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theme/themeOverride1.xml" ContentType="application/vnd.openxmlformats-officedocument.themeOverrid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theme/themeOverride2.xml" ContentType="application/vnd.openxmlformats-officedocument.themeOverride+xml"/>
  <Override PartName="/xl/drawings/drawing9.xml" ContentType="application/vnd.openxmlformats-officedocument.drawing+xml"/>
  <Override PartName="/xl/drawings/drawing10.xml" ContentType="application/vnd.openxmlformats-officedocument.drawing+xml"/>
  <Override PartName="/xl/charts/chart4.xml" ContentType="application/vnd.openxmlformats-officedocument.drawingml.chart+xml"/>
  <Override PartName="/xl/theme/themeOverride3.xml" ContentType="application/vnd.openxmlformats-officedocument.themeOverride+xml"/>
  <Override PartName="/xl/queryTables/queryTable1.xml" ContentType="application/vnd.openxmlformats-officedocument.spreadsheetml.queryTable+xml"/>
  <Override PartName="/xl/queryTables/queryTable2.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inzi\myproject\SalFiller\"/>
    </mc:Choice>
  </mc:AlternateContent>
  <bookViews>
    <workbookView xWindow="0" yWindow="0" windowWidth="23955" windowHeight="9195" tabRatio="786" firstSheet="6" activeTab="13"/>
  </bookViews>
  <sheets>
    <sheet name="Cover" sheetId="1" r:id="rId1"/>
    <sheet name="Sintesi Qualitativa" sheetId="20" r:id="rId2"/>
    <sheet name="Sintesi Quantitativa (Overall)" sheetId="14" r:id="rId3"/>
    <sheet name="PianificazionePMO (OverAll)" sheetId="15" state="hidden" r:id="rId4"/>
    <sheet name="Sintesi (CA)" sheetId="7" r:id="rId5"/>
    <sheet name="PianificazionePMO(CA)" sheetId="46" r:id="rId6"/>
    <sheet name="Sintesi (CFI)" sheetId="16" r:id="rId7"/>
    <sheet name="Sintesi (CFI-TS)" sheetId="28" r:id="rId8"/>
    <sheet name="PianificazionePMO(CFI-TS)" sheetId="45" r:id="rId9"/>
    <sheet name="Sintesi (CFI-ACN)" sheetId="26" r:id="rId10"/>
    <sheet name="PianificazionePMO(CFI-ACN)" sheetId="17" r:id="rId11"/>
    <sheet name="Lista PMO" sheetId="22" r:id="rId12"/>
    <sheet name="Estrazione ALM" sheetId="25" r:id="rId13"/>
    <sheet name="testsetid" sheetId="47" r:id="rId14"/>
    <sheet name="ListaAnomalieALL" sheetId="4" r:id="rId15"/>
    <sheet name="BusinessView-PMOID_Quality" sheetId="30" r:id="rId16"/>
    <sheet name="chiuse all" sheetId="29" r:id="rId17"/>
    <sheet name="Dettaglio TC Trascinamenti" sheetId="36" r:id="rId18"/>
    <sheet name="Dettaglio TC CA Trascinamenti" sheetId="35" r:id="rId19"/>
    <sheet name="Dettaglio TC CFI Trascinamenti" sheetId="33" r:id="rId20"/>
    <sheet name="Dettaglio TC CFI2 Trascinamenti" sheetId="44" r:id="rId21"/>
    <sheet name="hol" sheetId="32" r:id="rId22"/>
  </sheets>
  <externalReferences>
    <externalReference r:id="rId23"/>
    <externalReference r:id="rId24"/>
    <externalReference r:id="rId25"/>
    <externalReference r:id="rId26"/>
    <externalReference r:id="rId27"/>
  </externalReferences>
  <definedNames>
    <definedName name="_xlnm._FilterDatabase" localSheetId="16" hidden="1">'chiuse all'!$A$2:$GO$226</definedName>
    <definedName name="_xlnm._FilterDatabase" localSheetId="17" hidden="1">'Dettaglio TC Trascinamenti'!$A$1:$K$73</definedName>
    <definedName name="_xlnm._FilterDatabase" localSheetId="12" hidden="1">'Estrazione ALM'!$A$3:$AF$255</definedName>
    <definedName name="_xlnm._FilterDatabase" localSheetId="11" hidden="1">'Lista PMO'!$A$3:$AB$40</definedName>
    <definedName name="_xlnm._FilterDatabase" localSheetId="14" hidden="1">ListaAnomalieALL!$A$1:$N$5174</definedName>
    <definedName name="_xlnm._FilterDatabase" localSheetId="3" hidden="1">'PianificazionePMO (OverAll)'!$A$4:$KB$6</definedName>
    <definedName name="_xlnm._FilterDatabase" localSheetId="5" hidden="1">'PianificazionePMO(CA)'!$A$4:$ADF$37</definedName>
    <definedName name="_xlnm._FilterDatabase" localSheetId="10" hidden="1">'PianificazionePMO(CFI-ACN)'!$A$4:$L$34</definedName>
    <definedName name="_xlnm._FilterDatabase" localSheetId="8" hidden="1">'PianificazionePMO(CFI-TS)'!$A$4:$ADF$36</definedName>
    <definedName name="_xlnm._FilterDatabase" localSheetId="4" hidden="1">'Sintesi (CA)'!$A$74:$AW$116</definedName>
    <definedName name="_xlnm._FilterDatabase" localSheetId="6" hidden="1">'Sintesi (CFI)'!$B$30:$AU$58</definedName>
    <definedName name="_xlnm._FilterDatabase" localSheetId="9" hidden="1">'Sintesi (CFI-ACN)'!$B$72:$AW$114</definedName>
    <definedName name="_xlnm._FilterDatabase" localSheetId="7" hidden="1">'Sintesi (CFI-TS)'!$B$72:$AW$114</definedName>
    <definedName name="_xlnm._FilterDatabase" localSheetId="1" hidden="1">'Sintesi Qualitativa'!$B$12:$J$56</definedName>
    <definedName name="_xlnm._FilterDatabase" localSheetId="2" hidden="1">'Sintesi Quantitativa (Overall)'!$B$31:$W$61</definedName>
    <definedName name="Enhancement">Cover!$L$3:$L$17</definedName>
    <definedName name="_xlnm.Print_Area" localSheetId="12">'Estrazione ALM'!$A$1:$U$138</definedName>
    <definedName name="progetti" localSheetId="12">[1]Cover!$L$3:$L$17</definedName>
    <definedName name="progetti" localSheetId="5">Cover!$L$3:$L$17</definedName>
    <definedName name="progetti" localSheetId="8">Cover!$L$3:$L$17</definedName>
    <definedName name="progetti">Cover!$L$3:$L$17</definedName>
    <definedName name="Progetti_5">[2]Cover!$N$3:$N$6</definedName>
    <definedName name="Progetto" localSheetId="18">#REF!</definedName>
    <definedName name="Progetto" localSheetId="17">#REF!</definedName>
    <definedName name="Progetto" localSheetId="3">#REF!</definedName>
    <definedName name="Progetto" localSheetId="5">#REF!</definedName>
    <definedName name="Progetto" localSheetId="10">#REF!</definedName>
    <definedName name="Progetto" localSheetId="8">#REF!</definedName>
    <definedName name="Progetto" localSheetId="6">#REF!</definedName>
    <definedName name="Progetto" localSheetId="9">#REF!</definedName>
    <definedName name="Progetto" localSheetId="7">#REF!</definedName>
    <definedName name="Progetto" localSheetId="2">#REF!</definedName>
    <definedName name="Progetto">#REF!</definedName>
    <definedName name="QueryResult_20110208" localSheetId="14">ListaAnomalieALL!$C$1:$J$1</definedName>
    <definedName name="QueryResult_20110209" localSheetId="14">ListaAnomalieALL!$C$1:$J$1</definedName>
    <definedName name="release" localSheetId="12">[1]Cover!$N$3:$N$5</definedName>
    <definedName name="release" localSheetId="5">Cover!$N$3:$N$6</definedName>
    <definedName name="release" localSheetId="8">Cover!$N$3:$N$6</definedName>
    <definedName name="release">Cover!$N$3:$N$6</definedName>
    <definedName name="ReleaseR4bis" localSheetId="5">#REF!</definedName>
    <definedName name="ReleaseR4bis" localSheetId="8">#REF!</definedName>
    <definedName name="ReleaseR4bis">#REF!</definedName>
    <definedName name="Sistemi" localSheetId="3">[3]NonModificare!$G$2:$G$33</definedName>
    <definedName name="Sistemi" localSheetId="5">[3]NonModificare!$G$2:$G$33</definedName>
    <definedName name="Sistemi" localSheetId="10">[3]NonModificare!$G$2:$G$33</definedName>
    <definedName name="Sistemi" localSheetId="8">[3]NonModificare!$G$2:$G$33</definedName>
    <definedName name="Sistemi">[4]NonModificare!$G$2:$G$33</definedName>
    <definedName name="statitl">[5]DropDownList!$A$2:$A$9</definedName>
  </definedNames>
  <calcPr calcId="152511" forceFullCalc="1"/>
</workbook>
</file>

<file path=xl/calcChain.xml><?xml version="1.0" encoding="utf-8"?>
<calcChain xmlns="http://schemas.openxmlformats.org/spreadsheetml/2006/main">
  <c r="O3" i="4" l="1"/>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067"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1204" i="4"/>
  <c r="O1205" i="4"/>
  <c r="O1206" i="4"/>
  <c r="O1207" i="4"/>
  <c r="O1208" i="4"/>
  <c r="O1209" i="4"/>
  <c r="O1210" i="4"/>
  <c r="O1211" i="4"/>
  <c r="O1212" i="4"/>
  <c r="O1213" i="4"/>
  <c r="O1214" i="4"/>
  <c r="O1215" i="4"/>
  <c r="O1216" i="4"/>
  <c r="O1217" i="4"/>
  <c r="O1218" i="4"/>
  <c r="O1219" i="4"/>
  <c r="O1220" i="4"/>
  <c r="O1221" i="4"/>
  <c r="O1222" i="4"/>
  <c r="O1223"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280" i="4"/>
  <c r="O1281" i="4"/>
  <c r="O1282" i="4"/>
  <c r="O1283" i="4"/>
  <c r="O1284" i="4"/>
  <c r="O1285" i="4"/>
  <c r="O1286" i="4"/>
  <c r="O1287" i="4"/>
  <c r="O1288" i="4"/>
  <c r="O1289" i="4"/>
  <c r="O1290" i="4"/>
  <c r="O1291" i="4"/>
  <c r="O1292" i="4"/>
  <c r="O1293" i="4"/>
  <c r="O1294" i="4"/>
  <c r="O1295" i="4"/>
  <c r="O1296" i="4"/>
  <c r="O1297" i="4"/>
  <c r="O1298" i="4"/>
  <c r="O1299" i="4"/>
  <c r="O1300" i="4"/>
  <c r="O1301" i="4"/>
  <c r="O1302" i="4"/>
  <c r="O1303" i="4"/>
  <c r="O1304" i="4"/>
  <c r="O1305" i="4"/>
  <c r="O1306" i="4"/>
  <c r="O1307" i="4"/>
  <c r="O1308" i="4"/>
  <c r="O1309" i="4"/>
  <c r="O1310" i="4"/>
  <c r="O1311" i="4"/>
  <c r="O1312" i="4"/>
  <c r="O1313"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354" i="4"/>
  <c r="O1355" i="4"/>
  <c r="O1356" i="4"/>
  <c r="O1357" i="4"/>
  <c r="O1358" i="4"/>
  <c r="O1359" i="4"/>
  <c r="O1360" i="4"/>
  <c r="O1361" i="4"/>
  <c r="O1362" i="4"/>
  <c r="O1363" i="4"/>
  <c r="O1364" i="4"/>
  <c r="O1365" i="4"/>
  <c r="O1366" i="4"/>
  <c r="O1367" i="4"/>
  <c r="O1368" i="4"/>
  <c r="O1369"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407" i="4"/>
  <c r="O1408" i="4"/>
  <c r="O1409" i="4"/>
  <c r="O1410" i="4"/>
  <c r="O1411" i="4"/>
  <c r="O1412" i="4"/>
  <c r="O1413" i="4"/>
  <c r="O1414" i="4"/>
  <c r="O1415" i="4"/>
  <c r="O1416" i="4"/>
  <c r="O1417" i="4"/>
  <c r="O1418" i="4"/>
  <c r="O1419" i="4"/>
  <c r="O1420" i="4"/>
  <c r="O1421" i="4"/>
  <c r="O1422" i="4"/>
  <c r="O1423" i="4"/>
  <c r="O1424" i="4"/>
  <c r="O1425" i="4"/>
  <c r="O1426" i="4"/>
  <c r="O1427" i="4"/>
  <c r="O1428" i="4"/>
  <c r="O1429" i="4"/>
  <c r="O1430" i="4"/>
  <c r="O1431" i="4"/>
  <c r="O1432" i="4"/>
  <c r="O1433" i="4"/>
  <c r="O1434" i="4"/>
  <c r="O1435" i="4"/>
  <c r="O1436" i="4"/>
  <c r="O1437" i="4"/>
  <c r="O1438" i="4"/>
  <c r="O1439" i="4"/>
  <c r="O1440" i="4"/>
  <c r="O1441" i="4"/>
  <c r="O1442" i="4"/>
  <c r="O1443" i="4"/>
  <c r="O1444" i="4"/>
  <c r="O1445" i="4"/>
  <c r="O1446" i="4"/>
  <c r="O1447" i="4"/>
  <c r="O1448" i="4"/>
  <c r="O1449" i="4"/>
  <c r="O1450" i="4"/>
  <c r="O1451" i="4"/>
  <c r="O1452" i="4"/>
  <c r="O1453" i="4"/>
  <c r="O1454" i="4"/>
  <c r="O1455" i="4"/>
  <c r="O1456" i="4"/>
  <c r="O1457" i="4"/>
  <c r="O1458" i="4"/>
  <c r="O1459" i="4"/>
  <c r="O1460" i="4"/>
  <c r="O1461" i="4"/>
  <c r="O1462" i="4"/>
  <c r="O1463" i="4"/>
  <c r="O1464" i="4"/>
  <c r="O1465" i="4"/>
  <c r="O1466" i="4"/>
  <c r="O1467" i="4"/>
  <c r="O1468" i="4"/>
  <c r="O1469" i="4"/>
  <c r="O1470" i="4"/>
  <c r="O1471" i="4"/>
  <c r="O1472" i="4"/>
  <c r="O1473" i="4"/>
  <c r="O1474" i="4"/>
  <c r="O1475" i="4"/>
  <c r="O1476" i="4"/>
  <c r="O1477" i="4"/>
  <c r="O1478" i="4"/>
  <c r="O1479" i="4"/>
  <c r="O1480" i="4"/>
  <c r="O1481" i="4"/>
  <c r="O1482" i="4"/>
  <c r="O1483" i="4"/>
  <c r="O1484" i="4"/>
  <c r="O1485" i="4"/>
  <c r="O1486" i="4"/>
  <c r="O1487" i="4"/>
  <c r="O1488" i="4"/>
  <c r="O1489" i="4"/>
  <c r="O1490" i="4"/>
  <c r="O1491" i="4"/>
  <c r="O1492" i="4"/>
  <c r="O1493" i="4"/>
  <c r="O1494" i="4"/>
  <c r="O1495" i="4"/>
  <c r="O1496" i="4"/>
  <c r="O1497" i="4"/>
  <c r="O1498" i="4"/>
  <c r="O1499" i="4"/>
  <c r="O1500" i="4"/>
  <c r="O1501" i="4"/>
  <c r="O1502" i="4"/>
  <c r="O1503" i="4"/>
  <c r="O1504" i="4"/>
  <c r="O1505" i="4"/>
  <c r="O1506" i="4"/>
  <c r="O1507" i="4"/>
  <c r="O1508" i="4"/>
  <c r="O1509" i="4"/>
  <c r="O1510" i="4"/>
  <c r="O1511" i="4"/>
  <c r="O1512" i="4"/>
  <c r="O1513" i="4"/>
  <c r="O1514" i="4"/>
  <c r="O1515" i="4"/>
  <c r="O1516" i="4"/>
  <c r="O1517" i="4"/>
  <c r="O1518" i="4"/>
  <c r="O1519" i="4"/>
  <c r="O1520" i="4"/>
  <c r="O1521" i="4"/>
  <c r="O1522" i="4"/>
  <c r="O1523" i="4"/>
  <c r="O1524" i="4"/>
  <c r="O1525" i="4"/>
  <c r="O1526" i="4"/>
  <c r="O1527" i="4"/>
  <c r="O1528" i="4"/>
  <c r="O1529" i="4"/>
  <c r="O1530" i="4"/>
  <c r="O1531" i="4"/>
  <c r="O1532" i="4"/>
  <c r="O1533" i="4"/>
  <c r="O1534" i="4"/>
  <c r="O1535" i="4"/>
  <c r="O1536" i="4"/>
  <c r="O1537" i="4"/>
  <c r="O1538" i="4"/>
  <c r="O1539" i="4"/>
  <c r="O1540" i="4"/>
  <c r="O1541" i="4"/>
  <c r="O1542" i="4"/>
  <c r="O1543" i="4"/>
  <c r="O1544" i="4"/>
  <c r="O1545" i="4"/>
  <c r="O1546" i="4"/>
  <c r="O1547" i="4"/>
  <c r="O1548" i="4"/>
  <c r="O1549" i="4"/>
  <c r="O1550" i="4"/>
  <c r="O1551" i="4"/>
  <c r="O1552" i="4"/>
  <c r="O1553" i="4"/>
  <c r="O1554" i="4"/>
  <c r="O1555" i="4"/>
  <c r="O1556" i="4"/>
  <c r="O1557" i="4"/>
  <c r="O1558" i="4"/>
  <c r="O1559" i="4"/>
  <c r="O1560" i="4"/>
  <c r="O1561" i="4"/>
  <c r="O1562" i="4"/>
  <c r="O1563" i="4"/>
  <c r="O1564" i="4"/>
  <c r="O1565" i="4"/>
  <c r="O1566" i="4"/>
  <c r="O1567" i="4"/>
  <c r="O1568" i="4"/>
  <c r="O1569" i="4"/>
  <c r="O1570" i="4"/>
  <c r="O1571" i="4"/>
  <c r="O1572" i="4"/>
  <c r="O1573" i="4"/>
  <c r="O1574" i="4"/>
  <c r="O1575" i="4"/>
  <c r="O1576" i="4"/>
  <c r="O1577" i="4"/>
  <c r="O1578" i="4"/>
  <c r="O1579" i="4"/>
  <c r="O1580" i="4"/>
  <c r="O1581" i="4"/>
  <c r="O1582" i="4"/>
  <c r="O1583" i="4"/>
  <c r="O1584" i="4"/>
  <c r="O1585" i="4"/>
  <c r="O1586" i="4"/>
  <c r="O1587" i="4"/>
  <c r="O1588" i="4"/>
  <c r="O1589" i="4"/>
  <c r="O1590" i="4"/>
  <c r="O1591" i="4"/>
  <c r="O1592" i="4"/>
  <c r="O1593" i="4"/>
  <c r="O1594" i="4"/>
  <c r="O1595" i="4"/>
  <c r="O1596" i="4"/>
  <c r="O1597" i="4"/>
  <c r="O1598" i="4"/>
  <c r="O1599" i="4"/>
  <c r="O1600" i="4"/>
  <c r="O1601" i="4"/>
  <c r="O1602" i="4"/>
  <c r="O1603" i="4"/>
  <c r="O1604" i="4"/>
  <c r="O1605" i="4"/>
  <c r="O1606" i="4"/>
  <c r="O1607" i="4"/>
  <c r="O1608" i="4"/>
  <c r="O1609" i="4"/>
  <c r="O1610" i="4"/>
  <c r="O1611" i="4"/>
  <c r="O1612" i="4"/>
  <c r="O1613" i="4"/>
  <c r="O1614" i="4"/>
  <c r="O1615" i="4"/>
  <c r="O1616" i="4"/>
  <c r="O1617" i="4"/>
  <c r="O1618" i="4"/>
  <c r="O1619" i="4"/>
  <c r="O1620" i="4"/>
  <c r="O1621" i="4"/>
  <c r="O1622" i="4"/>
  <c r="O1623" i="4"/>
  <c r="O1624" i="4"/>
  <c r="O1625" i="4"/>
  <c r="O1626" i="4"/>
  <c r="O1627" i="4"/>
  <c r="O1628" i="4"/>
  <c r="O1629" i="4"/>
  <c r="O1630" i="4"/>
  <c r="O1631" i="4"/>
  <c r="O1632" i="4"/>
  <c r="O1633" i="4"/>
  <c r="O1634" i="4"/>
  <c r="O1635" i="4"/>
  <c r="O1636" i="4"/>
  <c r="O1637" i="4"/>
  <c r="O1638" i="4"/>
  <c r="O1639" i="4"/>
  <c r="O1640" i="4"/>
  <c r="O1641" i="4"/>
  <c r="O1642" i="4"/>
  <c r="O1643" i="4"/>
  <c r="O1644" i="4"/>
  <c r="O1645" i="4"/>
  <c r="O1646" i="4"/>
  <c r="O1647" i="4"/>
  <c r="O1648" i="4"/>
  <c r="O1649" i="4"/>
  <c r="O1650" i="4"/>
  <c r="O1651" i="4"/>
  <c r="O1652" i="4"/>
  <c r="O1653" i="4"/>
  <c r="O1654" i="4"/>
  <c r="O1655" i="4"/>
  <c r="O1656" i="4"/>
  <c r="O1657" i="4"/>
  <c r="O1658" i="4"/>
  <c r="O1659" i="4"/>
  <c r="O1660" i="4"/>
  <c r="O1661" i="4"/>
  <c r="O1662" i="4"/>
  <c r="O1663" i="4"/>
  <c r="O1664" i="4"/>
  <c r="O1665" i="4"/>
  <c r="O1666" i="4"/>
  <c r="O1667" i="4"/>
  <c r="O1668" i="4"/>
  <c r="O1669" i="4"/>
  <c r="O1670" i="4"/>
  <c r="O1671" i="4"/>
  <c r="O1672" i="4"/>
  <c r="O1673" i="4"/>
  <c r="O1674" i="4"/>
  <c r="O1675" i="4"/>
  <c r="O1676" i="4"/>
  <c r="O1677" i="4"/>
  <c r="O1678" i="4"/>
  <c r="O1679" i="4"/>
  <c r="O1680" i="4"/>
  <c r="O1681" i="4"/>
  <c r="O1682" i="4"/>
  <c r="O1683" i="4"/>
  <c r="O1684" i="4"/>
  <c r="O1685" i="4"/>
  <c r="O1686" i="4"/>
  <c r="O1687" i="4"/>
  <c r="O1688" i="4"/>
  <c r="O1689" i="4"/>
  <c r="O1690" i="4"/>
  <c r="O1691" i="4"/>
  <c r="O1692" i="4"/>
  <c r="O1693" i="4"/>
  <c r="O1694" i="4"/>
  <c r="O1695" i="4"/>
  <c r="O1696" i="4"/>
  <c r="O1697" i="4"/>
  <c r="O1698" i="4"/>
  <c r="O1699" i="4"/>
  <c r="O1700" i="4"/>
  <c r="O1701" i="4"/>
  <c r="O1702" i="4"/>
  <c r="O1703" i="4"/>
  <c r="O1704" i="4"/>
  <c r="O1705" i="4"/>
  <c r="O1706" i="4"/>
  <c r="O1707" i="4"/>
  <c r="O1708" i="4"/>
  <c r="O1709" i="4"/>
  <c r="O1710" i="4"/>
  <c r="O1711" i="4"/>
  <c r="O1712" i="4"/>
  <c r="O1713" i="4"/>
  <c r="O1714" i="4"/>
  <c r="O1715" i="4"/>
  <c r="O1716" i="4"/>
  <c r="O1717" i="4"/>
  <c r="O1718" i="4"/>
  <c r="O1719" i="4"/>
  <c r="O1720" i="4"/>
  <c r="O1721" i="4"/>
  <c r="O1722" i="4"/>
  <c r="O1723" i="4"/>
  <c r="O1724" i="4"/>
  <c r="O1725" i="4"/>
  <c r="O1726" i="4"/>
  <c r="O1727" i="4"/>
  <c r="O1728" i="4"/>
  <c r="O1729" i="4"/>
  <c r="O1730" i="4"/>
  <c r="O1731" i="4"/>
  <c r="O1732" i="4"/>
  <c r="O1733" i="4"/>
  <c r="O1734" i="4"/>
  <c r="O1735" i="4"/>
  <c r="O1736" i="4"/>
  <c r="O1737" i="4"/>
  <c r="O1738" i="4"/>
  <c r="O1739" i="4"/>
  <c r="O1740" i="4"/>
  <c r="O1741" i="4"/>
  <c r="O1742" i="4"/>
  <c r="O1743" i="4"/>
  <c r="O1744" i="4"/>
  <c r="O1745" i="4"/>
  <c r="O1746" i="4"/>
  <c r="O1747" i="4"/>
  <c r="O1748" i="4"/>
  <c r="O1749" i="4"/>
  <c r="O1750" i="4"/>
  <c r="O1751" i="4"/>
  <c r="O1752" i="4"/>
  <c r="O1753" i="4"/>
  <c r="O1754" i="4"/>
  <c r="O1755" i="4"/>
  <c r="O1756" i="4"/>
  <c r="O1757" i="4"/>
  <c r="O1758" i="4"/>
  <c r="O1759" i="4"/>
  <c r="O1760" i="4"/>
  <c r="O1761" i="4"/>
  <c r="O1762" i="4"/>
  <c r="O1763" i="4"/>
  <c r="O1764" i="4"/>
  <c r="O1765" i="4"/>
  <c r="O1766" i="4"/>
  <c r="O1767" i="4"/>
  <c r="O1768" i="4"/>
  <c r="O1769" i="4"/>
  <c r="O1770" i="4"/>
  <c r="O1771" i="4"/>
  <c r="O1772" i="4"/>
  <c r="O1773" i="4"/>
  <c r="O1774" i="4"/>
  <c r="O1775" i="4"/>
  <c r="O1776" i="4"/>
  <c r="O1777" i="4"/>
  <c r="O1778" i="4"/>
  <c r="O1779" i="4"/>
  <c r="O1780" i="4"/>
  <c r="O1781" i="4"/>
  <c r="O1782" i="4"/>
  <c r="O1783" i="4"/>
  <c r="O1784" i="4"/>
  <c r="O1785" i="4"/>
  <c r="O1786" i="4"/>
  <c r="O1787" i="4"/>
  <c r="O1788" i="4"/>
  <c r="O1789" i="4"/>
  <c r="O1790" i="4"/>
  <c r="O1791" i="4"/>
  <c r="O1792" i="4"/>
  <c r="O1793" i="4"/>
  <c r="O1794" i="4"/>
  <c r="O1795" i="4"/>
  <c r="O1796" i="4"/>
  <c r="O1797" i="4"/>
  <c r="O1798" i="4"/>
  <c r="O1799" i="4"/>
  <c r="O1800" i="4"/>
  <c r="O1801" i="4"/>
  <c r="O1802" i="4"/>
  <c r="O1803" i="4"/>
  <c r="O1804" i="4"/>
  <c r="O1805" i="4"/>
  <c r="O1806" i="4"/>
  <c r="O1807" i="4"/>
  <c r="O1808" i="4"/>
  <c r="O1809" i="4"/>
  <c r="O1810" i="4"/>
  <c r="O1811" i="4"/>
  <c r="O1812" i="4"/>
  <c r="O1813" i="4"/>
  <c r="O1814" i="4"/>
  <c r="O1815" i="4"/>
  <c r="O1816" i="4"/>
  <c r="O1817" i="4"/>
  <c r="O1818" i="4"/>
  <c r="O1819" i="4"/>
  <c r="O1820" i="4"/>
  <c r="O1821" i="4"/>
  <c r="O1822" i="4"/>
  <c r="O1823" i="4"/>
  <c r="O1824" i="4"/>
  <c r="O1825" i="4"/>
  <c r="O1826" i="4"/>
  <c r="O1827" i="4"/>
  <c r="O1828" i="4"/>
  <c r="O1829" i="4"/>
  <c r="O1830" i="4"/>
  <c r="O1831" i="4"/>
  <c r="O1832" i="4"/>
  <c r="O1833" i="4"/>
  <c r="O1834" i="4"/>
  <c r="O1835" i="4"/>
  <c r="O1836" i="4"/>
  <c r="O1837" i="4"/>
  <c r="O1838" i="4"/>
  <c r="O1839" i="4"/>
  <c r="O1840" i="4"/>
  <c r="O1841" i="4"/>
  <c r="O1842" i="4"/>
  <c r="O1843" i="4"/>
  <c r="O1844" i="4"/>
  <c r="O1845" i="4"/>
  <c r="O1846" i="4"/>
  <c r="O1847" i="4"/>
  <c r="O1848" i="4"/>
  <c r="O1849" i="4"/>
  <c r="O1850" i="4"/>
  <c r="O1851" i="4"/>
  <c r="O1852" i="4"/>
  <c r="O1853" i="4"/>
  <c r="O1854" i="4"/>
  <c r="O1855" i="4"/>
  <c r="O1856" i="4"/>
  <c r="O1857" i="4"/>
  <c r="O1858" i="4"/>
  <c r="O1859" i="4"/>
  <c r="O1860" i="4"/>
  <c r="O1861" i="4"/>
  <c r="O1862" i="4"/>
  <c r="O1863" i="4"/>
  <c r="O1864" i="4"/>
  <c r="O1865" i="4"/>
  <c r="O1866" i="4"/>
  <c r="O1867" i="4"/>
  <c r="O1868" i="4"/>
  <c r="O1869" i="4"/>
  <c r="O1870" i="4"/>
  <c r="O1871" i="4"/>
  <c r="O1872" i="4"/>
  <c r="O1873" i="4"/>
  <c r="O1874" i="4"/>
  <c r="O1875" i="4"/>
  <c r="O1876" i="4"/>
  <c r="O1877" i="4"/>
  <c r="O1878" i="4"/>
  <c r="O1879" i="4"/>
  <c r="O1880" i="4"/>
  <c r="O1881" i="4"/>
  <c r="O1882" i="4"/>
  <c r="O1883" i="4"/>
  <c r="O1884" i="4"/>
  <c r="O1885" i="4"/>
  <c r="O1886" i="4"/>
  <c r="O1887" i="4"/>
  <c r="O1888" i="4"/>
  <c r="O1889" i="4"/>
  <c r="O1890" i="4"/>
  <c r="O1891" i="4"/>
  <c r="O1892" i="4"/>
  <c r="O1893" i="4"/>
  <c r="O1894" i="4"/>
  <c r="O1895" i="4"/>
  <c r="O1896" i="4"/>
  <c r="O1897" i="4"/>
  <c r="O1898" i="4"/>
  <c r="O1899" i="4"/>
  <c r="O1900" i="4"/>
  <c r="O1901" i="4"/>
  <c r="O1902" i="4"/>
  <c r="O1903" i="4"/>
  <c r="O1904" i="4"/>
  <c r="O1905" i="4"/>
  <c r="O1906" i="4"/>
  <c r="O1907" i="4"/>
  <c r="O1908" i="4"/>
  <c r="O1909" i="4"/>
  <c r="O1910" i="4"/>
  <c r="O1911" i="4"/>
  <c r="O1912" i="4"/>
  <c r="O1913" i="4"/>
  <c r="O1914" i="4"/>
  <c r="O1915" i="4"/>
  <c r="O1916" i="4"/>
  <c r="O1917" i="4"/>
  <c r="O1918" i="4"/>
  <c r="O1919" i="4"/>
  <c r="O1920" i="4"/>
  <c r="O1921" i="4"/>
  <c r="O1922" i="4"/>
  <c r="O1923" i="4"/>
  <c r="O1924" i="4"/>
  <c r="O1925" i="4"/>
  <c r="O1926" i="4"/>
  <c r="O1927" i="4"/>
  <c r="O1928" i="4"/>
  <c r="O1929" i="4"/>
  <c r="O1930" i="4"/>
  <c r="O1931" i="4"/>
  <c r="O1932" i="4"/>
  <c r="O1933" i="4"/>
  <c r="O1934" i="4"/>
  <c r="O1935" i="4"/>
  <c r="O1936" i="4"/>
  <c r="O1937" i="4"/>
  <c r="O1938" i="4"/>
  <c r="O1939" i="4"/>
  <c r="O1940" i="4"/>
  <c r="O1941" i="4"/>
  <c r="O1942" i="4"/>
  <c r="O1943" i="4"/>
  <c r="O1944" i="4"/>
  <c r="O1945" i="4"/>
  <c r="O1946" i="4"/>
  <c r="O1947" i="4"/>
  <c r="O1948" i="4"/>
  <c r="O1949" i="4"/>
  <c r="O1950" i="4"/>
  <c r="O1951" i="4"/>
  <c r="O1952" i="4"/>
  <c r="O1953" i="4"/>
  <c r="O1954" i="4"/>
  <c r="O1955" i="4"/>
  <c r="O1956" i="4"/>
  <c r="O1957" i="4"/>
  <c r="O1958" i="4"/>
  <c r="O1959" i="4"/>
  <c r="O1960" i="4"/>
  <c r="O1961" i="4"/>
  <c r="O1962" i="4"/>
  <c r="O1963" i="4"/>
  <c r="O1964" i="4"/>
  <c r="O1965" i="4"/>
  <c r="O1966" i="4"/>
  <c r="O1967" i="4"/>
  <c r="O1968" i="4"/>
  <c r="O1969" i="4"/>
  <c r="O1970" i="4"/>
  <c r="O1971" i="4"/>
  <c r="O1972" i="4"/>
  <c r="O1973" i="4"/>
  <c r="O1974" i="4"/>
  <c r="O1975" i="4"/>
  <c r="O1976" i="4"/>
  <c r="O1977" i="4"/>
  <c r="O1978" i="4"/>
  <c r="O1979" i="4"/>
  <c r="O1980" i="4"/>
  <c r="O1981" i="4"/>
  <c r="O1982" i="4"/>
  <c r="O1983" i="4"/>
  <c r="O1984" i="4"/>
  <c r="O1985" i="4"/>
  <c r="O1986" i="4"/>
  <c r="O1987" i="4"/>
  <c r="O1988" i="4"/>
  <c r="O1989" i="4"/>
  <c r="O1990" i="4"/>
  <c r="O1991" i="4"/>
  <c r="O1992" i="4"/>
  <c r="O1993" i="4"/>
  <c r="O1994" i="4"/>
  <c r="O1995" i="4"/>
  <c r="O1996" i="4"/>
  <c r="O1997" i="4"/>
  <c r="O1998" i="4"/>
  <c r="O1999" i="4"/>
  <c r="O2000" i="4"/>
  <c r="O2001" i="4"/>
  <c r="O2002" i="4"/>
  <c r="O2003" i="4"/>
  <c r="O2004" i="4"/>
  <c r="O2005" i="4"/>
  <c r="O2006" i="4"/>
  <c r="O2007" i="4"/>
  <c r="O2008" i="4"/>
  <c r="O2009" i="4"/>
  <c r="O2010" i="4"/>
  <c r="O2011" i="4"/>
  <c r="O2012" i="4"/>
  <c r="O2013" i="4"/>
  <c r="O2014" i="4"/>
  <c r="O2015" i="4"/>
  <c r="O2016" i="4"/>
  <c r="O2017" i="4"/>
  <c r="O2018" i="4"/>
  <c r="O2019" i="4"/>
  <c r="O2020" i="4"/>
  <c r="O2021" i="4"/>
  <c r="O2022" i="4"/>
  <c r="O2023" i="4"/>
  <c r="O2024" i="4"/>
  <c r="O2025" i="4"/>
  <c r="O2026" i="4"/>
  <c r="O2027" i="4"/>
  <c r="O2028" i="4"/>
  <c r="O2029" i="4"/>
  <c r="O2030" i="4"/>
  <c r="O2031" i="4"/>
  <c r="O2032" i="4"/>
  <c r="O2033" i="4"/>
  <c r="O2034" i="4"/>
  <c r="O2035" i="4"/>
  <c r="O2036" i="4"/>
  <c r="O2037" i="4"/>
  <c r="O2038" i="4"/>
  <c r="O2039" i="4"/>
  <c r="O2040" i="4"/>
  <c r="O2041" i="4"/>
  <c r="O2042" i="4"/>
  <c r="O2043" i="4"/>
  <c r="O2044" i="4"/>
  <c r="O2045" i="4"/>
  <c r="O2046" i="4"/>
  <c r="O2047" i="4"/>
  <c r="O2048" i="4"/>
  <c r="O2049" i="4"/>
  <c r="O2050" i="4"/>
  <c r="O2051" i="4"/>
  <c r="O2052" i="4"/>
  <c r="O2053" i="4"/>
  <c r="O2054" i="4"/>
  <c r="O2055" i="4"/>
  <c r="O2056" i="4"/>
  <c r="O2057" i="4"/>
  <c r="O2058" i="4"/>
  <c r="O2059" i="4"/>
  <c r="O2060" i="4"/>
  <c r="O2061" i="4"/>
  <c r="O2062" i="4"/>
  <c r="O2063" i="4"/>
  <c r="O2064" i="4"/>
  <c r="O2065" i="4"/>
  <c r="O2066" i="4"/>
  <c r="O2067" i="4"/>
  <c r="O2068" i="4"/>
  <c r="O2069" i="4"/>
  <c r="O2070" i="4"/>
  <c r="O2071" i="4"/>
  <c r="O2072" i="4"/>
  <c r="O2073" i="4"/>
  <c r="O2074" i="4"/>
  <c r="O2075" i="4"/>
  <c r="O2076" i="4"/>
  <c r="O2077" i="4"/>
  <c r="O2078" i="4"/>
  <c r="O2079" i="4"/>
  <c r="O2080" i="4"/>
  <c r="O2081" i="4"/>
  <c r="O2082" i="4"/>
  <c r="O2083" i="4"/>
  <c r="O2084" i="4"/>
  <c r="O2085" i="4"/>
  <c r="O2086" i="4"/>
  <c r="O2087" i="4"/>
  <c r="O2088" i="4"/>
  <c r="O2089" i="4"/>
  <c r="O2090" i="4"/>
  <c r="O2091" i="4"/>
  <c r="O2092" i="4"/>
  <c r="O2093" i="4"/>
  <c r="O2094" i="4"/>
  <c r="O2095" i="4"/>
  <c r="O2096" i="4"/>
  <c r="O2097" i="4"/>
  <c r="O2098" i="4"/>
  <c r="O2099" i="4"/>
  <c r="O2100" i="4"/>
  <c r="O2101" i="4"/>
  <c r="O2102" i="4"/>
  <c r="O2103" i="4"/>
  <c r="O2104" i="4"/>
  <c r="O2105" i="4"/>
  <c r="O2106" i="4"/>
  <c r="O2107" i="4"/>
  <c r="O2108" i="4"/>
  <c r="O2109" i="4"/>
  <c r="O2110" i="4"/>
  <c r="O2111" i="4"/>
  <c r="O2112" i="4"/>
  <c r="O2113" i="4"/>
  <c r="O2114" i="4"/>
  <c r="O2115" i="4"/>
  <c r="O2116" i="4"/>
  <c r="O2117" i="4"/>
  <c r="O2118" i="4"/>
  <c r="O2119" i="4"/>
  <c r="O2120" i="4"/>
  <c r="O2121" i="4"/>
  <c r="O2122" i="4"/>
  <c r="O2123" i="4"/>
  <c r="O2124" i="4"/>
  <c r="O2125" i="4"/>
  <c r="O2126" i="4"/>
  <c r="O2127" i="4"/>
  <c r="O2128" i="4"/>
  <c r="O2129" i="4"/>
  <c r="O2130" i="4"/>
  <c r="O2131" i="4"/>
  <c r="O2132" i="4"/>
  <c r="O2133" i="4"/>
  <c r="O2134" i="4"/>
  <c r="O2135" i="4"/>
  <c r="O2136" i="4"/>
  <c r="O2137" i="4"/>
  <c r="O2138" i="4"/>
  <c r="O2139" i="4"/>
  <c r="O2140" i="4"/>
  <c r="O2141" i="4"/>
  <c r="O2142" i="4"/>
  <c r="O2143" i="4"/>
  <c r="O2144" i="4"/>
  <c r="O2145" i="4"/>
  <c r="O2146" i="4"/>
  <c r="O2147" i="4"/>
  <c r="O2148" i="4"/>
  <c r="O2149" i="4"/>
  <c r="O2150" i="4"/>
  <c r="O2151" i="4"/>
  <c r="O2152" i="4"/>
  <c r="O2153" i="4"/>
  <c r="O2154" i="4"/>
  <c r="O2155" i="4"/>
  <c r="O2156" i="4"/>
  <c r="O2157" i="4"/>
  <c r="O2158" i="4"/>
  <c r="O2159" i="4"/>
  <c r="O2160" i="4"/>
  <c r="O2161" i="4"/>
  <c r="O2162" i="4"/>
  <c r="O2163" i="4"/>
  <c r="O2164" i="4"/>
  <c r="O2165" i="4"/>
  <c r="O2166" i="4"/>
  <c r="O2167" i="4"/>
  <c r="O2168" i="4"/>
  <c r="O2169" i="4"/>
  <c r="O2170" i="4"/>
  <c r="O2171" i="4"/>
  <c r="O2172" i="4"/>
  <c r="O2173" i="4"/>
  <c r="O2174" i="4"/>
  <c r="O2175" i="4"/>
  <c r="O2176" i="4"/>
  <c r="O2177" i="4"/>
  <c r="O2178" i="4"/>
  <c r="O2179" i="4"/>
  <c r="O2180" i="4"/>
  <c r="O2181" i="4"/>
  <c r="O2182" i="4"/>
  <c r="O2183" i="4"/>
  <c r="O2184" i="4"/>
  <c r="O2185" i="4"/>
  <c r="O2186" i="4"/>
  <c r="O2187" i="4"/>
  <c r="O2188" i="4"/>
  <c r="O2189" i="4"/>
  <c r="O2190" i="4"/>
  <c r="O2191" i="4"/>
  <c r="O2192" i="4"/>
  <c r="O2193" i="4"/>
  <c r="O2194" i="4"/>
  <c r="O2195" i="4"/>
  <c r="O2196" i="4"/>
  <c r="O2197" i="4"/>
  <c r="O2198" i="4"/>
  <c r="O2199" i="4"/>
  <c r="O2200" i="4"/>
  <c r="O2201" i="4"/>
  <c r="O2202" i="4"/>
  <c r="O2203" i="4"/>
  <c r="O2204" i="4"/>
  <c r="O2205" i="4"/>
  <c r="O2206" i="4"/>
  <c r="O2207" i="4"/>
  <c r="O2208" i="4"/>
  <c r="O2209" i="4"/>
  <c r="O2210" i="4"/>
  <c r="O2211" i="4"/>
  <c r="O2212" i="4"/>
  <c r="O2213" i="4"/>
  <c r="O2214" i="4"/>
  <c r="O2215" i="4"/>
  <c r="O2216" i="4"/>
  <c r="O2217" i="4"/>
  <c r="O2218" i="4"/>
  <c r="O2219" i="4"/>
  <c r="O2220" i="4"/>
  <c r="O2221" i="4"/>
  <c r="O2222" i="4"/>
  <c r="O2223" i="4"/>
  <c r="O2224" i="4"/>
  <c r="O2225" i="4"/>
  <c r="O2226" i="4"/>
  <c r="O2227" i="4"/>
  <c r="O2228" i="4"/>
  <c r="O2229" i="4"/>
  <c r="O2230" i="4"/>
  <c r="O2231" i="4"/>
  <c r="O2232" i="4"/>
  <c r="O2233" i="4"/>
  <c r="O2234" i="4"/>
  <c r="O2235" i="4"/>
  <c r="O2236" i="4"/>
  <c r="O2237" i="4"/>
  <c r="O2238" i="4"/>
  <c r="O2239" i="4"/>
  <c r="O2240" i="4"/>
  <c r="O2241" i="4"/>
  <c r="O2242" i="4"/>
  <c r="O2243" i="4"/>
  <c r="O2244" i="4"/>
  <c r="O2245" i="4"/>
  <c r="O2246" i="4"/>
  <c r="O2247" i="4"/>
  <c r="O2248" i="4"/>
  <c r="O2249" i="4"/>
  <c r="O2250" i="4"/>
  <c r="O2251" i="4"/>
  <c r="O2252" i="4"/>
  <c r="O2253" i="4"/>
  <c r="O2254" i="4"/>
  <c r="O2255" i="4"/>
  <c r="O2256" i="4"/>
  <c r="O2257" i="4"/>
  <c r="O2258" i="4"/>
  <c r="O2259" i="4"/>
  <c r="O2260" i="4"/>
  <c r="O2261" i="4"/>
  <c r="O2262" i="4"/>
  <c r="O2263" i="4"/>
  <c r="O2264" i="4"/>
  <c r="O2265" i="4"/>
  <c r="O2266" i="4"/>
  <c r="O2267" i="4"/>
  <c r="O2268" i="4"/>
  <c r="O2269" i="4"/>
  <c r="O2270" i="4"/>
  <c r="O2271" i="4"/>
  <c r="O2272" i="4"/>
  <c r="O2273" i="4"/>
  <c r="O2274" i="4"/>
  <c r="O2275" i="4"/>
  <c r="O2276" i="4"/>
  <c r="O2277" i="4"/>
  <c r="O2278" i="4"/>
  <c r="O2279" i="4"/>
  <c r="O2280" i="4"/>
  <c r="O2281" i="4"/>
  <c r="O2282" i="4"/>
  <c r="O2283" i="4"/>
  <c r="O2284" i="4"/>
  <c r="O2285" i="4"/>
  <c r="O2286" i="4"/>
  <c r="O2287" i="4"/>
  <c r="O2288" i="4"/>
  <c r="O2289" i="4"/>
  <c r="O2290" i="4"/>
  <c r="O2291" i="4"/>
  <c r="O2292" i="4"/>
  <c r="O2293" i="4"/>
  <c r="O2294" i="4"/>
  <c r="O2295" i="4"/>
  <c r="O2296" i="4"/>
  <c r="O2297" i="4"/>
  <c r="O2298" i="4"/>
  <c r="O2299" i="4"/>
  <c r="O2300" i="4"/>
  <c r="O2301" i="4"/>
  <c r="O2302" i="4"/>
  <c r="O2303" i="4"/>
  <c r="O2304" i="4"/>
  <c r="O2305" i="4"/>
  <c r="O2306" i="4"/>
  <c r="O2307" i="4"/>
  <c r="O2308" i="4"/>
  <c r="O2309" i="4"/>
  <c r="O2310" i="4"/>
  <c r="O2311" i="4"/>
  <c r="O2312" i="4"/>
  <c r="O2313" i="4"/>
  <c r="O2314" i="4"/>
  <c r="O2315" i="4"/>
  <c r="O2316" i="4"/>
  <c r="O2317" i="4"/>
  <c r="O2318" i="4"/>
  <c r="O2319" i="4"/>
  <c r="O2320" i="4"/>
  <c r="O2321" i="4"/>
  <c r="O2322" i="4"/>
  <c r="O2323" i="4"/>
  <c r="O2324" i="4"/>
  <c r="O2325" i="4"/>
  <c r="O2326" i="4"/>
  <c r="O2327" i="4"/>
  <c r="O2328" i="4"/>
  <c r="O2329" i="4"/>
  <c r="O2330" i="4"/>
  <c r="O2331" i="4"/>
  <c r="O2332" i="4"/>
  <c r="O2333" i="4"/>
  <c r="O2334" i="4"/>
  <c r="O2335" i="4"/>
  <c r="O2336" i="4"/>
  <c r="O2337" i="4"/>
  <c r="O2338" i="4"/>
  <c r="O2339" i="4"/>
  <c r="O2340" i="4"/>
  <c r="O2341" i="4"/>
  <c r="O2342" i="4"/>
  <c r="O2343" i="4"/>
  <c r="O2344" i="4"/>
  <c r="O2345" i="4"/>
  <c r="O2346" i="4"/>
  <c r="O2347" i="4"/>
  <c r="O2348" i="4"/>
  <c r="O2349" i="4"/>
  <c r="O2350" i="4"/>
  <c r="O2351" i="4"/>
  <c r="O2352" i="4"/>
  <c r="O2353" i="4"/>
  <c r="O2354" i="4"/>
  <c r="O2355" i="4"/>
  <c r="O2356" i="4"/>
  <c r="O2357" i="4"/>
  <c r="O2358" i="4"/>
  <c r="O2359" i="4"/>
  <c r="O2360" i="4"/>
  <c r="O2361" i="4"/>
  <c r="O2362" i="4"/>
  <c r="O2363" i="4"/>
  <c r="O2364" i="4"/>
  <c r="O2365" i="4"/>
  <c r="O2366" i="4"/>
  <c r="O2367" i="4"/>
  <c r="O2368" i="4"/>
  <c r="O2369" i="4"/>
  <c r="O2370" i="4"/>
  <c r="O2371" i="4"/>
  <c r="O2372" i="4"/>
  <c r="O2373" i="4"/>
  <c r="O2374" i="4"/>
  <c r="O2375" i="4"/>
  <c r="O2376" i="4"/>
  <c r="O2377" i="4"/>
  <c r="O2378" i="4"/>
  <c r="O2379" i="4"/>
  <c r="O2380" i="4"/>
  <c r="O2381" i="4"/>
  <c r="O2382" i="4"/>
  <c r="O2383" i="4"/>
  <c r="O2384" i="4"/>
  <c r="O2385" i="4"/>
  <c r="O2386" i="4"/>
  <c r="O2387" i="4"/>
  <c r="O2388" i="4"/>
  <c r="O2389" i="4"/>
  <c r="O2390" i="4"/>
  <c r="O2391" i="4"/>
  <c r="O2392" i="4"/>
  <c r="O2393" i="4"/>
  <c r="O2394" i="4"/>
  <c r="O2395" i="4"/>
  <c r="O2396" i="4"/>
  <c r="O2397" i="4"/>
  <c r="O2398" i="4"/>
  <c r="O2399" i="4"/>
  <c r="O2400" i="4"/>
  <c r="O2401" i="4"/>
  <c r="O2402" i="4"/>
  <c r="O2403" i="4"/>
  <c r="O2404" i="4"/>
  <c r="O2405" i="4"/>
  <c r="O2406" i="4"/>
  <c r="O2407" i="4"/>
  <c r="O2408" i="4"/>
  <c r="O2409" i="4"/>
  <c r="O2410" i="4"/>
  <c r="O2411" i="4"/>
  <c r="O2412" i="4"/>
  <c r="O2413" i="4"/>
  <c r="O2414" i="4"/>
  <c r="O2415" i="4"/>
  <c r="O2416" i="4"/>
  <c r="O2417" i="4"/>
  <c r="O2418" i="4"/>
  <c r="O2419" i="4"/>
  <c r="O2420" i="4"/>
  <c r="O2421" i="4"/>
  <c r="O2422" i="4"/>
  <c r="O2423" i="4"/>
  <c r="O2424" i="4"/>
  <c r="O2425" i="4"/>
  <c r="O2426" i="4"/>
  <c r="O2427" i="4"/>
  <c r="O2428" i="4"/>
  <c r="O2429" i="4"/>
  <c r="O2430" i="4"/>
  <c r="O2431" i="4"/>
  <c r="O2432" i="4"/>
  <c r="O2433" i="4"/>
  <c r="O2434" i="4"/>
  <c r="O2435" i="4"/>
  <c r="O2436" i="4"/>
  <c r="O2437" i="4"/>
  <c r="O2438" i="4"/>
  <c r="O2439" i="4"/>
  <c r="O2440" i="4"/>
  <c r="O2441" i="4"/>
  <c r="O2442" i="4"/>
  <c r="O2443" i="4"/>
  <c r="O2444" i="4"/>
  <c r="O2445" i="4"/>
  <c r="O2446" i="4"/>
  <c r="O2447" i="4"/>
  <c r="O2448" i="4"/>
  <c r="O2449" i="4"/>
  <c r="O2450" i="4"/>
  <c r="O2451" i="4"/>
  <c r="O2452" i="4"/>
  <c r="O2453" i="4"/>
  <c r="O2454" i="4"/>
  <c r="O2455" i="4"/>
  <c r="O2456" i="4"/>
  <c r="O2457" i="4"/>
  <c r="O2458" i="4"/>
  <c r="O2459" i="4"/>
  <c r="O2460" i="4"/>
  <c r="O2461" i="4"/>
  <c r="O2462" i="4"/>
  <c r="O2463" i="4"/>
  <c r="O2464" i="4"/>
  <c r="O2465" i="4"/>
  <c r="O2466" i="4"/>
  <c r="O2467" i="4"/>
  <c r="O2468" i="4"/>
  <c r="O2469" i="4"/>
  <c r="O2470" i="4"/>
  <c r="O2471" i="4"/>
  <c r="O2472" i="4"/>
  <c r="O2473" i="4"/>
  <c r="O2474" i="4"/>
  <c r="O2475" i="4"/>
  <c r="O2476" i="4"/>
  <c r="O2477" i="4"/>
  <c r="O2478" i="4"/>
  <c r="O2479" i="4"/>
  <c r="O2480" i="4"/>
  <c r="O2481" i="4"/>
  <c r="O2482" i="4"/>
  <c r="O2483" i="4"/>
  <c r="O2484" i="4"/>
  <c r="O2485" i="4"/>
  <c r="O2486" i="4"/>
  <c r="O2487" i="4"/>
  <c r="O2488" i="4"/>
  <c r="O2489" i="4"/>
  <c r="O2490" i="4"/>
  <c r="O2491" i="4"/>
  <c r="O2492" i="4"/>
  <c r="O2493" i="4"/>
  <c r="O2494" i="4"/>
  <c r="O2495" i="4"/>
  <c r="O2496" i="4"/>
  <c r="O2497" i="4"/>
  <c r="O2498" i="4"/>
  <c r="O2499" i="4"/>
  <c r="O2500" i="4"/>
  <c r="O2501" i="4"/>
  <c r="O2502" i="4"/>
  <c r="O2503" i="4"/>
  <c r="O2504" i="4"/>
  <c r="O2505" i="4"/>
  <c r="O2506" i="4"/>
  <c r="O2507" i="4"/>
  <c r="O2508" i="4"/>
  <c r="O2509" i="4"/>
  <c r="O2510" i="4"/>
  <c r="O2511" i="4"/>
  <c r="O2512" i="4"/>
  <c r="O2513" i="4"/>
  <c r="O2514" i="4"/>
  <c r="O2515" i="4"/>
  <c r="O2516" i="4"/>
  <c r="O2517" i="4"/>
  <c r="O2518" i="4"/>
  <c r="O2519" i="4"/>
  <c r="O2520" i="4"/>
  <c r="O2521" i="4"/>
  <c r="O2522" i="4"/>
  <c r="O2523" i="4"/>
  <c r="O2524" i="4"/>
  <c r="O2525" i="4"/>
  <c r="O2526" i="4"/>
  <c r="O2527" i="4"/>
  <c r="O2528" i="4"/>
  <c r="O2529" i="4"/>
  <c r="O2530" i="4"/>
  <c r="O2531" i="4"/>
  <c r="O2532" i="4"/>
  <c r="O2533" i="4"/>
  <c r="O2534" i="4"/>
  <c r="O2535" i="4"/>
  <c r="O2536" i="4"/>
  <c r="O2537" i="4"/>
  <c r="O2538" i="4"/>
  <c r="O2539" i="4"/>
  <c r="O2540" i="4"/>
  <c r="O2541" i="4"/>
  <c r="O2542" i="4"/>
  <c r="O2543" i="4"/>
  <c r="O2544" i="4"/>
  <c r="O2545" i="4"/>
  <c r="O2546" i="4"/>
  <c r="O2547" i="4"/>
  <c r="O2548" i="4"/>
  <c r="O2549" i="4"/>
  <c r="O2550" i="4"/>
  <c r="O2551" i="4"/>
  <c r="O2552" i="4"/>
  <c r="O2553" i="4"/>
  <c r="O2554" i="4"/>
  <c r="O2555" i="4"/>
  <c r="O2556" i="4"/>
  <c r="O2557" i="4"/>
  <c r="O2558" i="4"/>
  <c r="O2559" i="4"/>
  <c r="O2560" i="4"/>
  <c r="O2561" i="4"/>
  <c r="O2562" i="4"/>
  <c r="O2563" i="4"/>
  <c r="O2564" i="4"/>
  <c r="O2565" i="4"/>
  <c r="O2566" i="4"/>
  <c r="O2567" i="4"/>
  <c r="O2568" i="4"/>
  <c r="O2569" i="4"/>
  <c r="O2570" i="4"/>
  <c r="O2571" i="4"/>
  <c r="O2572" i="4"/>
  <c r="O2573" i="4"/>
  <c r="O2574" i="4"/>
  <c r="O2575" i="4"/>
  <c r="O2576" i="4"/>
  <c r="O2577" i="4"/>
  <c r="O2578" i="4"/>
  <c r="O2579" i="4"/>
  <c r="O2580" i="4"/>
  <c r="O2581" i="4"/>
  <c r="O2582" i="4"/>
  <c r="O2583" i="4"/>
  <c r="O2584" i="4"/>
  <c r="O2585" i="4"/>
  <c r="O2586" i="4"/>
  <c r="O2587" i="4"/>
  <c r="O2588" i="4"/>
  <c r="O2589" i="4"/>
  <c r="O2590" i="4"/>
  <c r="O2591" i="4"/>
  <c r="O2592" i="4"/>
  <c r="O2593" i="4"/>
  <c r="O2594" i="4"/>
  <c r="O2595" i="4"/>
  <c r="O2596" i="4"/>
  <c r="O2597" i="4"/>
  <c r="O2598" i="4"/>
  <c r="O2599" i="4"/>
  <c r="O2600" i="4"/>
  <c r="O2601" i="4"/>
  <c r="O2602" i="4"/>
  <c r="O2603" i="4"/>
  <c r="O2604" i="4"/>
  <c r="O2605" i="4"/>
  <c r="O2606" i="4"/>
  <c r="O2607" i="4"/>
  <c r="O2608" i="4"/>
  <c r="O2609" i="4"/>
  <c r="O2610" i="4"/>
  <c r="O2611" i="4"/>
  <c r="O2612" i="4"/>
  <c r="O2613" i="4"/>
  <c r="O2614" i="4"/>
  <c r="O2615" i="4"/>
  <c r="O2616" i="4"/>
  <c r="O2617" i="4"/>
  <c r="O2618" i="4"/>
  <c r="O2619" i="4"/>
  <c r="O2620" i="4"/>
  <c r="O2621" i="4"/>
  <c r="O2622" i="4"/>
  <c r="O2623" i="4"/>
  <c r="O2624" i="4"/>
  <c r="O2625" i="4"/>
  <c r="O2626" i="4"/>
  <c r="O2627" i="4"/>
  <c r="O2628" i="4"/>
  <c r="O2629" i="4"/>
  <c r="O2630" i="4"/>
  <c r="O2631" i="4"/>
  <c r="O2632" i="4"/>
  <c r="O2633" i="4"/>
  <c r="O2634" i="4"/>
  <c r="O2635" i="4"/>
  <c r="O2636" i="4"/>
  <c r="O2637" i="4"/>
  <c r="O2638" i="4"/>
  <c r="O2639" i="4"/>
  <c r="O2640" i="4"/>
  <c r="O2641" i="4"/>
  <c r="O2642" i="4"/>
  <c r="O2643" i="4"/>
  <c r="O2644" i="4"/>
  <c r="O2645" i="4"/>
  <c r="O2646" i="4"/>
  <c r="O2647" i="4"/>
  <c r="O2648" i="4"/>
  <c r="O2649" i="4"/>
  <c r="O2650" i="4"/>
  <c r="O2651" i="4"/>
  <c r="O2652" i="4"/>
  <c r="O2653" i="4"/>
  <c r="O2654" i="4"/>
  <c r="O2655" i="4"/>
  <c r="O2656" i="4"/>
  <c r="O2657" i="4"/>
  <c r="O2658" i="4"/>
  <c r="O2659" i="4"/>
  <c r="O2660" i="4"/>
  <c r="O2661" i="4"/>
  <c r="O2662" i="4"/>
  <c r="O2663" i="4"/>
  <c r="O2664" i="4"/>
  <c r="O2665" i="4"/>
  <c r="O2666" i="4"/>
  <c r="O2667" i="4"/>
  <c r="O2668" i="4"/>
  <c r="O2669" i="4"/>
  <c r="O2670" i="4"/>
  <c r="O2671" i="4"/>
  <c r="O2672" i="4"/>
  <c r="O2673" i="4"/>
  <c r="O2674" i="4"/>
  <c r="O2675" i="4"/>
  <c r="O2676" i="4"/>
  <c r="O2677" i="4"/>
  <c r="O2678" i="4"/>
  <c r="O2679" i="4"/>
  <c r="O2680" i="4"/>
  <c r="O2681" i="4"/>
  <c r="O2682" i="4"/>
  <c r="O2683" i="4"/>
  <c r="O2684" i="4"/>
  <c r="O2685" i="4"/>
  <c r="O2686" i="4"/>
  <c r="O2687" i="4"/>
  <c r="O2688" i="4"/>
  <c r="O2689" i="4"/>
  <c r="O2690" i="4"/>
  <c r="O2691" i="4"/>
  <c r="O2692" i="4"/>
  <c r="O2693" i="4"/>
  <c r="O2694" i="4"/>
  <c r="O2695" i="4"/>
  <c r="O2696" i="4"/>
  <c r="O2697" i="4"/>
  <c r="O2698" i="4"/>
  <c r="O2699" i="4"/>
  <c r="O2700" i="4"/>
  <c r="O2701" i="4"/>
  <c r="O2702" i="4"/>
  <c r="O2703" i="4"/>
  <c r="O2704" i="4"/>
  <c r="O2705" i="4"/>
  <c r="O2706" i="4"/>
  <c r="O2707" i="4"/>
  <c r="O2708" i="4"/>
  <c r="O2709" i="4"/>
  <c r="O2710" i="4"/>
  <c r="O2711" i="4"/>
  <c r="O2712" i="4"/>
  <c r="O2713" i="4"/>
  <c r="O2714" i="4"/>
  <c r="O2715" i="4"/>
  <c r="O2716" i="4"/>
  <c r="O2717" i="4"/>
  <c r="O2718" i="4"/>
  <c r="O2719" i="4"/>
  <c r="O2720" i="4"/>
  <c r="O2721" i="4"/>
  <c r="O2722" i="4"/>
  <c r="O2723" i="4"/>
  <c r="O2724" i="4"/>
  <c r="O2725" i="4"/>
  <c r="O2726" i="4"/>
  <c r="O2727" i="4"/>
  <c r="O2728" i="4"/>
  <c r="O2729" i="4"/>
  <c r="O2730" i="4"/>
  <c r="O2731" i="4"/>
  <c r="O2732" i="4"/>
  <c r="O2733" i="4"/>
  <c r="O2734" i="4"/>
  <c r="O2735" i="4"/>
  <c r="O2736" i="4"/>
  <c r="O2737" i="4"/>
  <c r="O2738" i="4"/>
  <c r="O2739" i="4"/>
  <c r="O2740" i="4"/>
  <c r="O2741" i="4"/>
  <c r="O2742" i="4"/>
  <c r="O2743" i="4"/>
  <c r="O2744" i="4"/>
  <c r="O2745" i="4"/>
  <c r="O2746" i="4"/>
  <c r="O2747" i="4"/>
  <c r="O2748" i="4"/>
  <c r="O2749" i="4"/>
  <c r="O2750" i="4"/>
  <c r="O2751" i="4"/>
  <c r="O2752" i="4"/>
  <c r="O2753" i="4"/>
  <c r="O2754" i="4"/>
  <c r="O2755" i="4"/>
  <c r="O2756" i="4"/>
  <c r="O2757" i="4"/>
  <c r="O2758" i="4"/>
  <c r="O2759" i="4"/>
  <c r="O2760" i="4"/>
  <c r="O2761" i="4"/>
  <c r="O2762" i="4"/>
  <c r="O2763" i="4"/>
  <c r="O2764" i="4"/>
  <c r="O2765" i="4"/>
  <c r="O2766" i="4"/>
  <c r="O2767" i="4"/>
  <c r="O2768" i="4"/>
  <c r="O2769" i="4"/>
  <c r="O2770" i="4"/>
  <c r="O2771" i="4"/>
  <c r="O2772" i="4"/>
  <c r="O2773" i="4"/>
  <c r="O2774" i="4"/>
  <c r="O2775" i="4"/>
  <c r="O2776" i="4"/>
  <c r="O2777" i="4"/>
  <c r="O2778" i="4"/>
  <c r="O2779" i="4"/>
  <c r="O2780" i="4"/>
  <c r="O2781" i="4"/>
  <c r="O2782" i="4"/>
  <c r="O2783" i="4"/>
  <c r="O2784" i="4"/>
  <c r="O2785" i="4"/>
  <c r="O2786" i="4"/>
  <c r="O2787" i="4"/>
  <c r="O2788" i="4"/>
  <c r="O2789" i="4"/>
  <c r="O2790" i="4"/>
  <c r="O2791" i="4"/>
  <c r="O2792" i="4"/>
  <c r="O2793" i="4"/>
  <c r="O2794" i="4"/>
  <c r="O2795" i="4"/>
  <c r="O2796" i="4"/>
  <c r="O2797" i="4"/>
  <c r="O2798" i="4"/>
  <c r="O2799" i="4"/>
  <c r="O2800" i="4"/>
  <c r="O2801" i="4"/>
  <c r="O2802" i="4"/>
  <c r="O2803" i="4"/>
  <c r="O2804" i="4"/>
  <c r="O2805" i="4"/>
  <c r="O2806" i="4"/>
  <c r="O2807" i="4"/>
  <c r="O2808" i="4"/>
  <c r="O2809" i="4"/>
  <c r="O2810" i="4"/>
  <c r="O2811" i="4"/>
  <c r="O2812" i="4"/>
  <c r="O2813" i="4"/>
  <c r="O2814" i="4"/>
  <c r="O2815" i="4"/>
  <c r="O2816" i="4"/>
  <c r="O2817" i="4"/>
  <c r="O2818" i="4"/>
  <c r="O2819" i="4"/>
  <c r="O2820" i="4"/>
  <c r="O2821" i="4"/>
  <c r="O2822" i="4"/>
  <c r="O2823" i="4"/>
  <c r="O2824" i="4"/>
  <c r="O2825" i="4"/>
  <c r="O2826" i="4"/>
  <c r="O2827" i="4"/>
  <c r="O2828" i="4"/>
  <c r="O2829" i="4"/>
  <c r="O2830" i="4"/>
  <c r="O2831" i="4"/>
  <c r="O2832" i="4"/>
  <c r="O2833" i="4"/>
  <c r="O2834" i="4"/>
  <c r="O2835" i="4"/>
  <c r="O2836" i="4"/>
  <c r="O2837" i="4"/>
  <c r="O2838" i="4"/>
  <c r="O2839" i="4"/>
  <c r="O2840" i="4"/>
  <c r="O2841" i="4"/>
  <c r="O2842" i="4"/>
  <c r="O2843" i="4"/>
  <c r="O2844" i="4"/>
  <c r="O2845" i="4"/>
  <c r="O2846" i="4"/>
  <c r="O2847" i="4"/>
  <c r="O2848" i="4"/>
  <c r="O2849" i="4"/>
  <c r="O2850" i="4"/>
  <c r="O2851" i="4"/>
  <c r="O2852" i="4"/>
  <c r="O2853" i="4"/>
  <c r="O2854" i="4"/>
  <c r="O2855" i="4"/>
  <c r="O2856" i="4"/>
  <c r="O2857" i="4"/>
  <c r="O2858" i="4"/>
  <c r="O2859" i="4"/>
  <c r="O2860" i="4"/>
  <c r="O2861" i="4"/>
  <c r="O2862" i="4"/>
  <c r="O2863" i="4"/>
  <c r="O2864" i="4"/>
  <c r="O2865" i="4"/>
  <c r="O2866" i="4"/>
  <c r="O2867" i="4"/>
  <c r="O2868" i="4"/>
  <c r="O2869" i="4"/>
  <c r="O2870" i="4"/>
  <c r="O2871" i="4"/>
  <c r="O2872" i="4"/>
  <c r="O2873" i="4"/>
  <c r="O2874" i="4"/>
  <c r="O2875" i="4"/>
  <c r="O2876" i="4"/>
  <c r="O2877" i="4"/>
  <c r="O2878" i="4"/>
  <c r="O2879" i="4"/>
  <c r="O2880" i="4"/>
  <c r="O2881" i="4"/>
  <c r="O2882" i="4"/>
  <c r="O2883" i="4"/>
  <c r="O2884" i="4"/>
  <c r="O2885" i="4"/>
  <c r="O2886" i="4"/>
  <c r="O2887" i="4"/>
  <c r="O2888" i="4"/>
  <c r="O2889" i="4"/>
  <c r="O2890" i="4"/>
  <c r="O2891" i="4"/>
  <c r="O2892" i="4"/>
  <c r="O2893" i="4"/>
  <c r="O2894" i="4"/>
  <c r="O2895" i="4"/>
  <c r="O2896" i="4"/>
  <c r="O2897" i="4"/>
  <c r="O2898" i="4"/>
  <c r="O2899" i="4"/>
  <c r="O2900" i="4"/>
  <c r="O2901" i="4"/>
  <c r="O2902" i="4"/>
  <c r="O2903" i="4"/>
  <c r="O2904" i="4"/>
  <c r="O2905" i="4"/>
  <c r="O2906" i="4"/>
  <c r="O2907" i="4"/>
  <c r="O2908" i="4"/>
  <c r="O2909" i="4"/>
  <c r="O2910" i="4"/>
  <c r="O2911" i="4"/>
  <c r="O2912" i="4"/>
  <c r="O2913" i="4"/>
  <c r="O2914" i="4"/>
  <c r="O2915" i="4"/>
  <c r="O2916" i="4"/>
  <c r="O2917" i="4"/>
  <c r="O2918" i="4"/>
  <c r="O2919" i="4"/>
  <c r="O2920" i="4"/>
  <c r="O2921" i="4"/>
  <c r="O2922" i="4"/>
  <c r="O2923" i="4"/>
  <c r="O2924" i="4"/>
  <c r="O2925" i="4"/>
  <c r="O2926" i="4"/>
  <c r="O2927" i="4"/>
  <c r="O2928" i="4"/>
  <c r="O2929" i="4"/>
  <c r="O2930" i="4"/>
  <c r="O2931" i="4"/>
  <c r="O2932" i="4"/>
  <c r="O2933" i="4"/>
  <c r="O2934" i="4"/>
  <c r="O2935" i="4"/>
  <c r="O2936" i="4"/>
  <c r="O2937" i="4"/>
  <c r="O2938" i="4"/>
  <c r="O2939" i="4"/>
  <c r="O2940" i="4"/>
  <c r="O2941" i="4"/>
  <c r="O2942" i="4"/>
  <c r="O2943" i="4"/>
  <c r="O2944" i="4"/>
  <c r="O2945" i="4"/>
  <c r="O2946" i="4"/>
  <c r="O2947" i="4"/>
  <c r="O2948" i="4"/>
  <c r="O2949" i="4"/>
  <c r="O2950" i="4"/>
  <c r="O2951" i="4"/>
  <c r="O2952" i="4"/>
  <c r="O2953" i="4"/>
  <c r="O2954" i="4"/>
  <c r="O2955" i="4"/>
  <c r="O2956" i="4"/>
  <c r="O2957" i="4"/>
  <c r="O2958" i="4"/>
  <c r="O2959" i="4"/>
  <c r="O2960" i="4"/>
  <c r="O2961" i="4"/>
  <c r="O2962" i="4"/>
  <c r="O2963" i="4"/>
  <c r="O2964" i="4"/>
  <c r="O2965" i="4"/>
  <c r="O2966" i="4"/>
  <c r="O2967" i="4"/>
  <c r="O2968" i="4"/>
  <c r="O2969" i="4"/>
  <c r="O2970" i="4"/>
  <c r="O2971" i="4"/>
  <c r="O2972" i="4"/>
  <c r="O2973" i="4"/>
  <c r="O2974" i="4"/>
  <c r="O2975" i="4"/>
  <c r="O2976" i="4"/>
  <c r="O2977" i="4"/>
  <c r="O2978" i="4"/>
  <c r="O2979" i="4"/>
  <c r="O2980" i="4"/>
  <c r="O2981" i="4"/>
  <c r="O2982" i="4"/>
  <c r="O2983" i="4"/>
  <c r="O2984" i="4"/>
  <c r="O2985" i="4"/>
  <c r="O2986" i="4"/>
  <c r="O2987" i="4"/>
  <c r="O2988" i="4"/>
  <c r="O2989" i="4"/>
  <c r="O2990" i="4"/>
  <c r="O2991" i="4"/>
  <c r="O2992" i="4"/>
  <c r="O2993" i="4"/>
  <c r="O2994" i="4"/>
  <c r="O2995" i="4"/>
  <c r="O2996" i="4"/>
  <c r="O2997" i="4"/>
  <c r="O2998" i="4"/>
  <c r="O2999" i="4"/>
  <c r="O3000" i="4"/>
  <c r="O3001" i="4"/>
  <c r="O3002" i="4"/>
  <c r="O3003" i="4"/>
  <c r="O3004" i="4"/>
  <c r="O3005" i="4"/>
  <c r="O3006" i="4"/>
  <c r="O3007" i="4"/>
  <c r="O3008" i="4"/>
  <c r="O3009" i="4"/>
  <c r="O3010" i="4"/>
  <c r="O3011" i="4"/>
  <c r="O3012" i="4"/>
  <c r="O3013" i="4"/>
  <c r="O3014" i="4"/>
  <c r="O3015" i="4"/>
  <c r="O3016" i="4"/>
  <c r="O3017" i="4"/>
  <c r="O3018" i="4"/>
  <c r="O3019" i="4"/>
  <c r="O3020" i="4"/>
  <c r="O3021" i="4"/>
  <c r="O3022" i="4"/>
  <c r="O3023" i="4"/>
  <c r="O3024" i="4"/>
  <c r="O3025" i="4"/>
  <c r="O3026" i="4"/>
  <c r="O3027" i="4"/>
  <c r="O3028" i="4"/>
  <c r="O3029" i="4"/>
  <c r="O3030" i="4"/>
  <c r="O3031" i="4"/>
  <c r="O3032" i="4"/>
  <c r="O3033" i="4"/>
  <c r="O3034" i="4"/>
  <c r="O3035" i="4"/>
  <c r="O3036" i="4"/>
  <c r="O3037" i="4"/>
  <c r="O3038" i="4"/>
  <c r="O3039" i="4"/>
  <c r="O3040" i="4"/>
  <c r="O3041" i="4"/>
  <c r="O3042" i="4"/>
  <c r="O3043" i="4"/>
  <c r="O3044" i="4"/>
  <c r="O3045" i="4"/>
  <c r="O3046" i="4"/>
  <c r="O3047" i="4"/>
  <c r="O3048" i="4"/>
  <c r="O3049" i="4"/>
  <c r="O3050" i="4"/>
  <c r="O3051" i="4"/>
  <c r="O3052" i="4"/>
  <c r="O3053" i="4"/>
  <c r="O3054" i="4"/>
  <c r="O3055" i="4"/>
  <c r="O3056" i="4"/>
  <c r="O3057" i="4"/>
  <c r="O3058" i="4"/>
  <c r="O3059" i="4"/>
  <c r="O3060" i="4"/>
  <c r="O3061" i="4"/>
  <c r="O3062" i="4"/>
  <c r="O3063" i="4"/>
  <c r="O3064" i="4"/>
  <c r="O3065" i="4"/>
  <c r="O3066" i="4"/>
  <c r="O3067" i="4"/>
  <c r="O3068" i="4"/>
  <c r="O3069" i="4"/>
  <c r="O3070" i="4"/>
  <c r="O3071" i="4"/>
  <c r="O3072" i="4"/>
  <c r="O3073" i="4"/>
  <c r="O3074" i="4"/>
  <c r="O3075" i="4"/>
  <c r="O3076" i="4"/>
  <c r="O3077" i="4"/>
  <c r="O3078" i="4"/>
  <c r="O3079" i="4"/>
  <c r="O3080" i="4"/>
  <c r="O3081" i="4"/>
  <c r="O3082" i="4"/>
  <c r="O3083" i="4"/>
  <c r="O3084" i="4"/>
  <c r="O3085" i="4"/>
  <c r="O3086" i="4"/>
  <c r="O3087" i="4"/>
  <c r="O3088" i="4"/>
  <c r="O3089" i="4"/>
  <c r="O3090" i="4"/>
  <c r="O3091" i="4"/>
  <c r="O3092" i="4"/>
  <c r="O3093" i="4"/>
  <c r="O3094" i="4"/>
  <c r="O3095" i="4"/>
  <c r="O3096" i="4"/>
  <c r="O3097" i="4"/>
  <c r="O3098" i="4"/>
  <c r="O3099" i="4"/>
  <c r="O3100" i="4"/>
  <c r="O3101" i="4"/>
  <c r="O3102" i="4"/>
  <c r="O3103" i="4"/>
  <c r="O3104" i="4"/>
  <c r="O3105" i="4"/>
  <c r="O3106" i="4"/>
  <c r="O3107" i="4"/>
  <c r="O3108" i="4"/>
  <c r="O3109" i="4"/>
  <c r="O3110" i="4"/>
  <c r="O3111" i="4"/>
  <c r="O3112" i="4"/>
  <c r="O3113" i="4"/>
  <c r="O3114" i="4"/>
  <c r="O3115" i="4"/>
  <c r="O3116" i="4"/>
  <c r="O3117" i="4"/>
  <c r="O3118" i="4"/>
  <c r="O3119" i="4"/>
  <c r="O3120" i="4"/>
  <c r="O3121" i="4"/>
  <c r="O3122" i="4"/>
  <c r="O3123" i="4"/>
  <c r="O3124" i="4"/>
  <c r="O3125" i="4"/>
  <c r="O3126" i="4"/>
  <c r="O3127" i="4"/>
  <c r="O3128" i="4"/>
  <c r="O3129" i="4"/>
  <c r="O3130" i="4"/>
  <c r="O3131" i="4"/>
  <c r="O3132" i="4"/>
  <c r="O3133" i="4"/>
  <c r="O3134" i="4"/>
  <c r="O3135" i="4"/>
  <c r="O3136" i="4"/>
  <c r="O3137" i="4"/>
  <c r="O3138" i="4"/>
  <c r="O3139" i="4"/>
  <c r="O3140" i="4"/>
  <c r="O3141" i="4"/>
  <c r="O3142" i="4"/>
  <c r="O3143" i="4"/>
  <c r="O3144" i="4"/>
  <c r="O3145" i="4"/>
  <c r="O3146" i="4"/>
  <c r="O3147" i="4"/>
  <c r="O3148" i="4"/>
  <c r="O3149" i="4"/>
  <c r="O3150" i="4"/>
  <c r="O3151" i="4"/>
  <c r="O3152" i="4"/>
  <c r="O3153" i="4"/>
  <c r="O3154" i="4"/>
  <c r="O3155" i="4"/>
  <c r="O3156" i="4"/>
  <c r="O3157" i="4"/>
  <c r="O3158" i="4"/>
  <c r="O3159" i="4"/>
  <c r="O3160" i="4"/>
  <c r="O3161" i="4"/>
  <c r="O3162" i="4"/>
  <c r="O3163" i="4"/>
  <c r="O3164" i="4"/>
  <c r="O3165" i="4"/>
  <c r="O3166" i="4"/>
  <c r="O3167" i="4"/>
  <c r="O3168" i="4"/>
  <c r="O3169" i="4"/>
  <c r="O3170" i="4"/>
  <c r="O3171" i="4"/>
  <c r="O3172" i="4"/>
  <c r="O3173" i="4"/>
  <c r="O3174" i="4"/>
  <c r="O3175" i="4"/>
  <c r="O3176" i="4"/>
  <c r="O3177" i="4"/>
  <c r="O3178" i="4"/>
  <c r="O3179" i="4"/>
  <c r="O3180" i="4"/>
  <c r="O3181" i="4"/>
  <c r="O3182" i="4"/>
  <c r="O3183" i="4"/>
  <c r="O3184" i="4"/>
  <c r="O3185" i="4"/>
  <c r="O3186" i="4"/>
  <c r="O3187" i="4"/>
  <c r="O3188" i="4"/>
  <c r="O3189" i="4"/>
  <c r="O3190" i="4"/>
  <c r="O3191" i="4"/>
  <c r="O3192" i="4"/>
  <c r="O3193" i="4"/>
  <c r="O3194" i="4"/>
  <c r="O3195" i="4"/>
  <c r="O3196" i="4"/>
  <c r="O3197" i="4"/>
  <c r="O3198" i="4"/>
  <c r="O3199" i="4"/>
  <c r="O3200" i="4"/>
  <c r="O3201" i="4"/>
  <c r="O3202" i="4"/>
  <c r="O3203" i="4"/>
  <c r="O3204" i="4"/>
  <c r="O3205" i="4"/>
  <c r="O3206" i="4"/>
  <c r="O3207" i="4"/>
  <c r="O3208" i="4"/>
  <c r="O3209" i="4"/>
  <c r="O3210" i="4"/>
  <c r="O3211" i="4"/>
  <c r="O3212" i="4"/>
  <c r="O3213" i="4"/>
  <c r="O3214" i="4"/>
  <c r="O3215" i="4"/>
  <c r="O3216" i="4"/>
  <c r="O3217" i="4"/>
  <c r="O3218" i="4"/>
  <c r="O3219" i="4"/>
  <c r="O3220" i="4"/>
  <c r="O3221" i="4"/>
  <c r="O3222" i="4"/>
  <c r="O3223" i="4"/>
  <c r="O3224" i="4"/>
  <c r="O3225" i="4"/>
  <c r="O3226" i="4"/>
  <c r="O3227" i="4"/>
  <c r="O3228" i="4"/>
  <c r="O3229" i="4"/>
  <c r="O3230" i="4"/>
  <c r="O3231" i="4"/>
  <c r="O3232" i="4"/>
  <c r="O3233" i="4"/>
  <c r="O3234" i="4"/>
  <c r="O3235" i="4"/>
  <c r="O3236" i="4"/>
  <c r="O3237" i="4"/>
  <c r="O3238" i="4"/>
  <c r="O3239" i="4"/>
  <c r="O3240" i="4"/>
  <c r="O3241" i="4"/>
  <c r="O3242" i="4"/>
  <c r="O3243" i="4"/>
  <c r="O3244" i="4"/>
  <c r="O3245" i="4"/>
  <c r="O3246" i="4"/>
  <c r="O3247" i="4"/>
  <c r="O3248" i="4"/>
  <c r="O3249" i="4"/>
  <c r="O3250" i="4"/>
  <c r="O3251" i="4"/>
  <c r="O3252" i="4"/>
  <c r="O3253" i="4"/>
  <c r="O3254" i="4"/>
  <c r="O3255" i="4"/>
  <c r="O3256" i="4"/>
  <c r="O3257" i="4"/>
  <c r="O3258" i="4"/>
  <c r="O3259" i="4"/>
  <c r="O3260" i="4"/>
  <c r="O3261" i="4"/>
  <c r="O3262" i="4"/>
  <c r="O3263" i="4"/>
  <c r="O3264" i="4"/>
  <c r="O3265" i="4"/>
  <c r="O3266" i="4"/>
  <c r="O3267" i="4"/>
  <c r="O3268" i="4"/>
  <c r="O3269" i="4"/>
  <c r="O3270" i="4"/>
  <c r="O3271" i="4"/>
  <c r="O3272" i="4"/>
  <c r="O3273" i="4"/>
  <c r="O3274" i="4"/>
  <c r="O3275" i="4"/>
  <c r="O3276" i="4"/>
  <c r="O3277" i="4"/>
  <c r="O3278" i="4"/>
  <c r="O3279" i="4"/>
  <c r="O3280" i="4"/>
  <c r="O3281" i="4"/>
  <c r="O3282" i="4"/>
  <c r="O3283" i="4"/>
  <c r="O3284" i="4"/>
  <c r="O3285" i="4"/>
  <c r="O3286" i="4"/>
  <c r="O3287" i="4"/>
  <c r="O3288" i="4"/>
  <c r="O3289" i="4"/>
  <c r="O3290" i="4"/>
  <c r="O3291" i="4"/>
  <c r="O3292" i="4"/>
  <c r="O3293" i="4"/>
  <c r="O3294" i="4"/>
  <c r="O3295" i="4"/>
  <c r="O3296" i="4"/>
  <c r="O3297" i="4"/>
  <c r="O3298" i="4"/>
  <c r="O3299" i="4"/>
  <c r="O3300" i="4"/>
  <c r="O3301" i="4"/>
  <c r="O3302" i="4"/>
  <c r="O3303" i="4"/>
  <c r="O3304" i="4"/>
  <c r="O3305" i="4"/>
  <c r="O3306" i="4"/>
  <c r="O3307" i="4"/>
  <c r="O3308" i="4"/>
  <c r="O3309" i="4"/>
  <c r="O3310" i="4"/>
  <c r="O3311" i="4"/>
  <c r="O3312" i="4"/>
  <c r="O3313" i="4"/>
  <c r="O3314" i="4"/>
  <c r="O3315" i="4"/>
  <c r="O3316" i="4"/>
  <c r="O3317" i="4"/>
  <c r="O3318" i="4"/>
  <c r="O3319" i="4"/>
  <c r="O3320" i="4"/>
  <c r="O3321" i="4"/>
  <c r="O3322" i="4"/>
  <c r="O3323" i="4"/>
  <c r="O3324" i="4"/>
  <c r="O3325" i="4"/>
  <c r="O3326" i="4"/>
  <c r="O3327" i="4"/>
  <c r="O3328" i="4"/>
  <c r="O3329" i="4"/>
  <c r="O3330" i="4"/>
  <c r="O3331" i="4"/>
  <c r="O3332" i="4"/>
  <c r="O3333" i="4"/>
  <c r="O3334" i="4"/>
  <c r="O3335" i="4"/>
  <c r="O3336" i="4"/>
  <c r="O3337" i="4"/>
  <c r="O3338" i="4"/>
  <c r="O3339" i="4"/>
  <c r="O3340" i="4"/>
  <c r="O3341" i="4"/>
  <c r="O3342" i="4"/>
  <c r="O3343" i="4"/>
  <c r="O3344" i="4"/>
  <c r="O3345" i="4"/>
  <c r="O3346" i="4"/>
  <c r="O3347" i="4"/>
  <c r="O3348" i="4"/>
  <c r="O3349" i="4"/>
  <c r="O3350" i="4"/>
  <c r="O3351" i="4"/>
  <c r="O3352" i="4"/>
  <c r="O3353" i="4"/>
  <c r="O3354" i="4"/>
  <c r="O3355" i="4"/>
  <c r="O3356" i="4"/>
  <c r="O3357" i="4"/>
  <c r="O3358" i="4"/>
  <c r="O3359" i="4"/>
  <c r="O3360" i="4"/>
  <c r="O3361" i="4"/>
  <c r="O3362" i="4"/>
  <c r="O3363" i="4"/>
  <c r="O3364" i="4"/>
  <c r="O3365" i="4"/>
  <c r="O3366" i="4"/>
  <c r="O3367" i="4"/>
  <c r="O3368" i="4"/>
  <c r="O3369" i="4"/>
  <c r="O3370" i="4"/>
  <c r="O3371" i="4"/>
  <c r="O3372" i="4"/>
  <c r="O3373" i="4"/>
  <c r="O3374" i="4"/>
  <c r="O3375" i="4"/>
  <c r="O3376" i="4"/>
  <c r="O3377" i="4"/>
  <c r="O3378" i="4"/>
  <c r="O3379" i="4"/>
  <c r="O3380" i="4"/>
  <c r="O3381" i="4"/>
  <c r="O3382" i="4"/>
  <c r="O3383" i="4"/>
  <c r="O3384" i="4"/>
  <c r="O3385" i="4"/>
  <c r="O3386" i="4"/>
  <c r="O3387" i="4"/>
  <c r="O3388" i="4"/>
  <c r="O3389" i="4"/>
  <c r="O3390" i="4"/>
  <c r="O3391" i="4"/>
  <c r="O3392" i="4"/>
  <c r="O3393" i="4"/>
  <c r="O3394" i="4"/>
  <c r="O3395" i="4"/>
  <c r="O3396" i="4"/>
  <c r="O3397" i="4"/>
  <c r="O3398" i="4"/>
  <c r="O3399" i="4"/>
  <c r="O3400" i="4"/>
  <c r="O3401" i="4"/>
  <c r="O3402" i="4"/>
  <c r="O3403" i="4"/>
  <c r="O3404" i="4"/>
  <c r="O3405" i="4"/>
  <c r="O3406" i="4"/>
  <c r="O3407" i="4"/>
  <c r="O3408" i="4"/>
  <c r="O3409" i="4"/>
  <c r="O3410" i="4"/>
  <c r="O3411" i="4"/>
  <c r="O3412" i="4"/>
  <c r="O3413" i="4"/>
  <c r="O3414" i="4"/>
  <c r="O3415" i="4"/>
  <c r="O3416" i="4"/>
  <c r="O3417" i="4"/>
  <c r="O3418" i="4"/>
  <c r="O3419" i="4"/>
  <c r="O3420" i="4"/>
  <c r="O3421" i="4"/>
  <c r="O3422" i="4"/>
  <c r="O3423" i="4"/>
  <c r="O3424" i="4"/>
  <c r="O3425" i="4"/>
  <c r="O3426" i="4"/>
  <c r="O3427" i="4"/>
  <c r="O3428" i="4"/>
  <c r="O3429" i="4"/>
  <c r="O3430" i="4"/>
  <c r="O3431" i="4"/>
  <c r="O3432" i="4"/>
  <c r="O3433" i="4"/>
  <c r="O3434" i="4"/>
  <c r="O3435" i="4"/>
  <c r="O3436" i="4"/>
  <c r="O3437" i="4"/>
  <c r="O3438" i="4"/>
  <c r="O3439" i="4"/>
  <c r="O3440" i="4"/>
  <c r="O3441" i="4"/>
  <c r="O3442" i="4"/>
  <c r="O3443" i="4"/>
  <c r="O3444" i="4"/>
  <c r="O3445" i="4"/>
  <c r="O3446" i="4"/>
  <c r="O3447" i="4"/>
  <c r="O3448" i="4"/>
  <c r="O3449" i="4"/>
  <c r="O3450" i="4"/>
  <c r="O3451" i="4"/>
  <c r="O3452" i="4"/>
  <c r="O3453" i="4"/>
  <c r="O3454" i="4"/>
  <c r="O3455" i="4"/>
  <c r="O3456" i="4"/>
  <c r="O3457" i="4"/>
  <c r="O3458" i="4"/>
  <c r="O3459" i="4"/>
  <c r="O3460" i="4"/>
  <c r="O3461" i="4"/>
  <c r="O3462" i="4"/>
  <c r="O3463" i="4"/>
  <c r="O3464" i="4"/>
  <c r="O3465" i="4"/>
  <c r="O3466" i="4"/>
  <c r="O3467" i="4"/>
  <c r="O3468" i="4"/>
  <c r="O3469" i="4"/>
  <c r="O3470" i="4"/>
  <c r="O3471" i="4"/>
  <c r="O3472" i="4"/>
  <c r="O3473" i="4"/>
  <c r="O3474" i="4"/>
  <c r="O3475" i="4"/>
  <c r="O3476" i="4"/>
  <c r="O3477" i="4"/>
  <c r="O3478" i="4"/>
  <c r="O3479" i="4"/>
  <c r="O3480" i="4"/>
  <c r="O3481" i="4"/>
  <c r="O3482" i="4"/>
  <c r="O3483" i="4"/>
  <c r="O3484" i="4"/>
  <c r="O3485" i="4"/>
  <c r="O3486" i="4"/>
  <c r="O3487" i="4"/>
  <c r="O3488" i="4"/>
  <c r="O3489" i="4"/>
  <c r="O3490" i="4"/>
  <c r="O3491" i="4"/>
  <c r="O3492" i="4"/>
  <c r="O3493" i="4"/>
  <c r="O3494" i="4"/>
  <c r="O3495" i="4"/>
  <c r="O3496" i="4"/>
  <c r="O3497" i="4"/>
  <c r="O3498" i="4"/>
  <c r="O3499" i="4"/>
  <c r="O3500" i="4"/>
  <c r="O3501" i="4"/>
  <c r="O3502" i="4"/>
  <c r="O3503" i="4"/>
  <c r="O3504" i="4"/>
  <c r="O3505" i="4"/>
  <c r="O3506" i="4"/>
  <c r="O3507" i="4"/>
  <c r="O3508" i="4"/>
  <c r="O3509" i="4"/>
  <c r="O3510" i="4"/>
  <c r="O3511" i="4"/>
  <c r="O3512" i="4"/>
  <c r="O3513" i="4"/>
  <c r="O3514" i="4"/>
  <c r="O3515" i="4"/>
  <c r="O3516" i="4"/>
  <c r="O3517" i="4"/>
  <c r="O3518" i="4"/>
  <c r="O3519" i="4"/>
  <c r="O3520" i="4"/>
  <c r="O3521" i="4"/>
  <c r="O3522" i="4"/>
  <c r="O3523" i="4"/>
  <c r="O3524" i="4"/>
  <c r="O3525" i="4"/>
  <c r="O3526" i="4"/>
  <c r="O3527" i="4"/>
  <c r="O3528" i="4"/>
  <c r="O3529" i="4"/>
  <c r="O3530" i="4"/>
  <c r="O3531" i="4"/>
  <c r="O3532" i="4"/>
  <c r="O3533" i="4"/>
  <c r="O3534" i="4"/>
  <c r="O3535" i="4"/>
  <c r="O3536" i="4"/>
  <c r="O3537" i="4"/>
  <c r="O3538" i="4"/>
  <c r="O3539" i="4"/>
  <c r="O3540" i="4"/>
  <c r="O3541" i="4"/>
  <c r="O3542" i="4"/>
  <c r="O3543" i="4"/>
  <c r="O3544" i="4"/>
  <c r="O3545" i="4"/>
  <c r="O3546" i="4"/>
  <c r="O3547" i="4"/>
  <c r="O3548" i="4"/>
  <c r="O3549" i="4"/>
  <c r="O3550" i="4"/>
  <c r="O3551" i="4"/>
  <c r="O3552" i="4"/>
  <c r="O3553" i="4"/>
  <c r="O3554" i="4"/>
  <c r="O3555" i="4"/>
  <c r="O3556" i="4"/>
  <c r="O3557" i="4"/>
  <c r="O3558" i="4"/>
  <c r="O3559" i="4"/>
  <c r="O3560" i="4"/>
  <c r="O3561" i="4"/>
  <c r="O3562" i="4"/>
  <c r="O3563" i="4"/>
  <c r="O3564" i="4"/>
  <c r="O3565" i="4"/>
  <c r="O3566" i="4"/>
  <c r="O3567" i="4"/>
  <c r="O3568" i="4"/>
  <c r="O3569" i="4"/>
  <c r="O3570" i="4"/>
  <c r="O3571" i="4"/>
  <c r="O3572" i="4"/>
  <c r="O3573" i="4"/>
  <c r="O3574" i="4"/>
  <c r="O3575" i="4"/>
  <c r="O3576" i="4"/>
  <c r="O3577" i="4"/>
  <c r="O3578" i="4"/>
  <c r="O3579" i="4"/>
  <c r="O3580" i="4"/>
  <c r="O3581" i="4"/>
  <c r="O3582" i="4"/>
  <c r="O3583" i="4"/>
  <c r="O3584" i="4"/>
  <c r="O3585" i="4"/>
  <c r="O3586" i="4"/>
  <c r="O3587" i="4"/>
  <c r="O3588" i="4"/>
  <c r="O3589" i="4"/>
  <c r="O3590" i="4"/>
  <c r="O3591" i="4"/>
  <c r="O3592" i="4"/>
  <c r="O3593" i="4"/>
  <c r="O3594" i="4"/>
  <c r="O3595" i="4"/>
  <c r="O3596" i="4"/>
  <c r="O3597" i="4"/>
  <c r="O3598" i="4"/>
  <c r="O3599" i="4"/>
  <c r="O3600" i="4"/>
  <c r="O3601" i="4"/>
  <c r="O3602" i="4"/>
  <c r="O3603" i="4"/>
  <c r="O3604" i="4"/>
  <c r="O3605" i="4"/>
  <c r="O3606" i="4"/>
  <c r="O3607" i="4"/>
  <c r="O3608" i="4"/>
  <c r="O3609" i="4"/>
  <c r="O3610" i="4"/>
  <c r="O3611" i="4"/>
  <c r="O3612" i="4"/>
  <c r="O3613" i="4"/>
  <c r="O3614" i="4"/>
  <c r="O3615" i="4"/>
  <c r="O3616" i="4"/>
  <c r="O3617" i="4"/>
  <c r="O3618" i="4"/>
  <c r="O3619" i="4"/>
  <c r="O3620" i="4"/>
  <c r="O3621" i="4"/>
  <c r="O3622" i="4"/>
  <c r="O3623" i="4"/>
  <c r="O3624" i="4"/>
  <c r="O3625" i="4"/>
  <c r="O3626" i="4"/>
  <c r="O3627" i="4"/>
  <c r="O3628" i="4"/>
  <c r="O3629" i="4"/>
  <c r="O3630" i="4"/>
  <c r="O3631" i="4"/>
  <c r="O3632" i="4"/>
  <c r="O3633" i="4"/>
  <c r="O3634" i="4"/>
  <c r="O3635" i="4"/>
  <c r="O3636" i="4"/>
  <c r="O3637" i="4"/>
  <c r="O3638" i="4"/>
  <c r="O3639" i="4"/>
  <c r="O3640" i="4"/>
  <c r="O3641" i="4"/>
  <c r="O3642" i="4"/>
  <c r="O3643" i="4"/>
  <c r="O3644" i="4"/>
  <c r="O3645" i="4"/>
  <c r="O3646" i="4"/>
  <c r="O3647" i="4"/>
  <c r="O3648" i="4"/>
  <c r="O3649" i="4"/>
  <c r="O3650" i="4"/>
  <c r="O3651" i="4"/>
  <c r="O3652" i="4"/>
  <c r="O3653" i="4"/>
  <c r="O3654" i="4"/>
  <c r="O3655" i="4"/>
  <c r="O3656" i="4"/>
  <c r="O3657" i="4"/>
  <c r="O3658" i="4"/>
  <c r="O3659" i="4"/>
  <c r="O3660" i="4"/>
  <c r="O3661" i="4"/>
  <c r="O3662" i="4"/>
  <c r="O3663" i="4"/>
  <c r="O3664" i="4"/>
  <c r="O3665" i="4"/>
  <c r="O3666" i="4"/>
  <c r="O3667" i="4"/>
  <c r="O3668" i="4"/>
  <c r="O3669" i="4"/>
  <c r="O3670" i="4"/>
  <c r="O3671" i="4"/>
  <c r="O3672" i="4"/>
  <c r="O3673" i="4"/>
  <c r="O3674" i="4"/>
  <c r="O3675" i="4"/>
  <c r="O3676" i="4"/>
  <c r="O3677" i="4"/>
  <c r="O3678" i="4"/>
  <c r="O3679" i="4"/>
  <c r="O3680" i="4"/>
  <c r="O3681" i="4"/>
  <c r="O3682" i="4"/>
  <c r="O3683" i="4"/>
  <c r="O3684" i="4"/>
  <c r="O3685" i="4"/>
  <c r="O3686" i="4"/>
  <c r="O3687" i="4"/>
  <c r="O3688" i="4"/>
  <c r="O3689" i="4"/>
  <c r="O3690" i="4"/>
  <c r="O3691" i="4"/>
  <c r="O3692" i="4"/>
  <c r="O3693" i="4"/>
  <c r="O3694" i="4"/>
  <c r="O3695" i="4"/>
  <c r="O3696" i="4"/>
  <c r="O3697" i="4"/>
  <c r="O3698" i="4"/>
  <c r="O3699" i="4"/>
  <c r="O3700" i="4"/>
  <c r="O3701" i="4"/>
  <c r="O3702" i="4"/>
  <c r="O3703" i="4"/>
  <c r="O3704" i="4"/>
  <c r="O3705" i="4"/>
  <c r="O3706" i="4"/>
  <c r="O3707" i="4"/>
  <c r="O3708" i="4"/>
  <c r="O3709" i="4"/>
  <c r="O3710" i="4"/>
  <c r="O3711" i="4"/>
  <c r="O3712" i="4"/>
  <c r="O3713" i="4"/>
  <c r="O3714" i="4"/>
  <c r="O3715" i="4"/>
  <c r="O3716" i="4"/>
  <c r="O3717" i="4"/>
  <c r="O3718" i="4"/>
  <c r="O3719" i="4"/>
  <c r="O3720" i="4"/>
  <c r="O3721" i="4"/>
  <c r="O3722" i="4"/>
  <c r="O3723" i="4"/>
  <c r="O3724" i="4"/>
  <c r="O3725" i="4"/>
  <c r="O3726" i="4"/>
  <c r="O3727" i="4"/>
  <c r="O3728" i="4"/>
  <c r="O3729" i="4"/>
  <c r="O3730" i="4"/>
  <c r="O3731" i="4"/>
  <c r="O3732" i="4"/>
  <c r="O3733" i="4"/>
  <c r="O3734" i="4"/>
  <c r="O3735" i="4"/>
  <c r="O3736" i="4"/>
  <c r="O3737" i="4"/>
  <c r="O3738" i="4"/>
  <c r="O3739" i="4"/>
  <c r="O3740" i="4"/>
  <c r="O3741" i="4"/>
  <c r="O3742" i="4"/>
  <c r="O3743" i="4"/>
  <c r="O3744" i="4"/>
  <c r="O3745" i="4"/>
  <c r="O3746" i="4"/>
  <c r="O3747" i="4"/>
  <c r="O3748" i="4"/>
  <c r="O3749" i="4"/>
  <c r="O3750" i="4"/>
  <c r="O3751" i="4"/>
  <c r="O3752" i="4"/>
  <c r="O3753" i="4"/>
  <c r="O3754" i="4"/>
  <c r="O3755" i="4"/>
  <c r="O3756" i="4"/>
  <c r="O3757" i="4"/>
  <c r="O3758" i="4"/>
  <c r="O3759" i="4"/>
  <c r="O3760" i="4"/>
  <c r="O3761" i="4"/>
  <c r="O3762" i="4"/>
  <c r="O3763" i="4"/>
  <c r="O3764" i="4"/>
  <c r="O3765" i="4"/>
  <c r="O3766" i="4"/>
  <c r="O3767" i="4"/>
  <c r="O3768" i="4"/>
  <c r="O3769" i="4"/>
  <c r="O3770" i="4"/>
  <c r="O3771" i="4"/>
  <c r="O3772" i="4"/>
  <c r="O3773" i="4"/>
  <c r="O3774" i="4"/>
  <c r="O3775" i="4"/>
  <c r="O3776" i="4"/>
  <c r="O3777" i="4"/>
  <c r="O3778" i="4"/>
  <c r="O3779" i="4"/>
  <c r="O3780" i="4"/>
  <c r="O3781" i="4"/>
  <c r="O3782" i="4"/>
  <c r="O3783" i="4"/>
  <c r="O3784" i="4"/>
  <c r="O3785" i="4"/>
  <c r="O3786" i="4"/>
  <c r="O3787" i="4"/>
  <c r="O3788" i="4"/>
  <c r="O3789" i="4"/>
  <c r="O3790" i="4"/>
  <c r="O3791" i="4"/>
  <c r="O3792" i="4"/>
  <c r="O3793" i="4"/>
  <c r="O3794" i="4"/>
  <c r="O3795" i="4"/>
  <c r="O3796" i="4"/>
  <c r="O3797" i="4"/>
  <c r="O3798" i="4"/>
  <c r="O3799" i="4"/>
  <c r="O3800" i="4"/>
  <c r="O3801" i="4"/>
  <c r="O3802" i="4"/>
  <c r="O3803" i="4"/>
  <c r="O3804" i="4"/>
  <c r="O3805" i="4"/>
  <c r="O3806" i="4"/>
  <c r="O3807" i="4"/>
  <c r="O3808" i="4"/>
  <c r="O3809" i="4"/>
  <c r="O3810" i="4"/>
  <c r="O3811" i="4"/>
  <c r="O3812" i="4"/>
  <c r="O3813" i="4"/>
  <c r="O3814" i="4"/>
  <c r="O3815" i="4"/>
  <c r="O3816" i="4"/>
  <c r="O3817" i="4"/>
  <c r="O3818" i="4"/>
  <c r="O3819" i="4"/>
  <c r="O3820" i="4"/>
  <c r="O3821" i="4"/>
  <c r="O3822" i="4"/>
  <c r="O3823" i="4"/>
  <c r="O3824" i="4"/>
  <c r="O3825" i="4"/>
  <c r="O3826" i="4"/>
  <c r="O3827" i="4"/>
  <c r="O3828" i="4"/>
  <c r="O3829" i="4"/>
  <c r="O3830" i="4"/>
  <c r="O3831" i="4"/>
  <c r="O3832" i="4"/>
  <c r="O3833" i="4"/>
  <c r="O3834" i="4"/>
  <c r="O3835" i="4"/>
  <c r="O3836" i="4"/>
  <c r="O3837" i="4"/>
  <c r="O3838" i="4"/>
  <c r="O3839" i="4"/>
  <c r="O3840" i="4"/>
  <c r="O3841" i="4"/>
  <c r="O3842" i="4"/>
  <c r="O3843" i="4"/>
  <c r="O3844" i="4"/>
  <c r="O3845" i="4"/>
  <c r="O3846" i="4"/>
  <c r="O3847" i="4"/>
  <c r="O3848" i="4"/>
  <c r="O3849" i="4"/>
  <c r="O3850" i="4"/>
  <c r="O3851" i="4"/>
  <c r="O3852" i="4"/>
  <c r="O3853" i="4"/>
  <c r="O3854" i="4"/>
  <c r="O3855" i="4"/>
  <c r="O3856" i="4"/>
  <c r="O3857" i="4"/>
  <c r="O3858" i="4"/>
  <c r="O3859" i="4"/>
  <c r="O3860" i="4"/>
  <c r="O3861" i="4"/>
  <c r="O3862" i="4"/>
  <c r="O3863" i="4"/>
  <c r="O3864" i="4"/>
  <c r="O3865" i="4"/>
  <c r="O3866" i="4"/>
  <c r="O3867" i="4"/>
  <c r="O3868" i="4"/>
  <c r="O3869" i="4"/>
  <c r="O3870" i="4"/>
  <c r="O3871" i="4"/>
  <c r="O3872" i="4"/>
  <c r="O3873" i="4"/>
  <c r="O3874" i="4"/>
  <c r="O3875" i="4"/>
  <c r="O3876" i="4"/>
  <c r="O3877" i="4"/>
  <c r="O3878" i="4"/>
  <c r="O3879" i="4"/>
  <c r="O3880" i="4"/>
  <c r="O3881" i="4"/>
  <c r="O3882" i="4"/>
  <c r="O3883" i="4"/>
  <c r="O3884" i="4"/>
  <c r="O3885" i="4"/>
  <c r="O3886" i="4"/>
  <c r="O3887" i="4"/>
  <c r="O3888" i="4"/>
  <c r="O3889" i="4"/>
  <c r="O3890" i="4"/>
  <c r="O3891" i="4"/>
  <c r="O3892" i="4"/>
  <c r="O3893" i="4"/>
  <c r="O3894" i="4"/>
  <c r="O3895" i="4"/>
  <c r="O3896" i="4"/>
  <c r="O3897" i="4"/>
  <c r="O3898" i="4"/>
  <c r="O3899" i="4"/>
  <c r="O3900" i="4"/>
  <c r="O3901" i="4"/>
  <c r="O3902" i="4"/>
  <c r="O3903" i="4"/>
  <c r="O3904" i="4"/>
  <c r="O3905" i="4"/>
  <c r="O3906" i="4"/>
  <c r="O3907" i="4"/>
  <c r="O3908" i="4"/>
  <c r="O3909" i="4"/>
  <c r="O3910" i="4"/>
  <c r="O3911" i="4"/>
  <c r="O3912" i="4"/>
  <c r="O3913" i="4"/>
  <c r="O3914" i="4"/>
  <c r="O3915" i="4"/>
  <c r="O3916" i="4"/>
  <c r="O3917" i="4"/>
  <c r="O3918" i="4"/>
  <c r="O3919" i="4"/>
  <c r="O3920" i="4"/>
  <c r="O3921" i="4"/>
  <c r="O3922" i="4"/>
  <c r="O3923" i="4"/>
  <c r="O3924" i="4"/>
  <c r="O3925" i="4"/>
  <c r="O3926" i="4"/>
  <c r="O3927" i="4"/>
  <c r="O3928" i="4"/>
  <c r="O3929" i="4"/>
  <c r="O3930" i="4"/>
  <c r="O3931" i="4"/>
  <c r="O3932" i="4"/>
  <c r="O3933" i="4"/>
  <c r="O3934" i="4"/>
  <c r="O3935" i="4"/>
  <c r="O3936" i="4"/>
  <c r="O3937" i="4"/>
  <c r="O3938" i="4"/>
  <c r="O3939" i="4"/>
  <c r="O3940" i="4"/>
  <c r="O3941" i="4"/>
  <c r="O3942" i="4"/>
  <c r="O3943" i="4"/>
  <c r="O3944" i="4"/>
  <c r="O3945" i="4"/>
  <c r="O3946" i="4"/>
  <c r="O3947" i="4"/>
  <c r="O3948" i="4"/>
  <c r="O3949" i="4"/>
  <c r="O3950" i="4"/>
  <c r="O3951" i="4"/>
  <c r="O3952" i="4"/>
  <c r="O3953" i="4"/>
  <c r="O3954" i="4"/>
  <c r="O3955" i="4"/>
  <c r="O3956" i="4"/>
  <c r="O3957" i="4"/>
  <c r="O3958" i="4"/>
  <c r="O3959" i="4"/>
  <c r="O3960" i="4"/>
  <c r="O3961" i="4"/>
  <c r="O3962" i="4"/>
  <c r="O3963" i="4"/>
  <c r="O3964" i="4"/>
  <c r="O3965" i="4"/>
  <c r="O3966" i="4"/>
  <c r="O3967" i="4"/>
  <c r="O3968" i="4"/>
  <c r="O3969" i="4"/>
  <c r="O3970" i="4"/>
  <c r="O3971" i="4"/>
  <c r="O3972" i="4"/>
  <c r="O3973" i="4"/>
  <c r="O3974" i="4"/>
  <c r="O3975" i="4"/>
  <c r="O3976" i="4"/>
  <c r="O3977" i="4"/>
  <c r="O3978" i="4"/>
  <c r="O3979" i="4"/>
  <c r="O3980" i="4"/>
  <c r="O3981" i="4"/>
  <c r="O3982" i="4"/>
  <c r="O3983" i="4"/>
  <c r="O3984" i="4"/>
  <c r="O3985" i="4"/>
  <c r="O3986" i="4"/>
  <c r="O3987" i="4"/>
  <c r="O3988" i="4"/>
  <c r="O3989" i="4"/>
  <c r="O3990" i="4"/>
  <c r="O3991" i="4"/>
  <c r="O3992" i="4"/>
  <c r="O3993" i="4"/>
  <c r="O3994" i="4"/>
  <c r="O3995" i="4"/>
  <c r="O3996" i="4"/>
  <c r="O3997" i="4"/>
  <c r="O3998" i="4"/>
  <c r="O3999" i="4"/>
  <c r="O4000" i="4"/>
  <c r="O4001" i="4"/>
  <c r="O4002" i="4"/>
  <c r="O4003" i="4"/>
  <c r="O4004" i="4"/>
  <c r="O4005" i="4"/>
  <c r="O4006" i="4"/>
  <c r="O4007" i="4"/>
  <c r="O4008" i="4"/>
  <c r="O4009" i="4"/>
  <c r="O4010" i="4"/>
  <c r="O4011" i="4"/>
  <c r="O4012" i="4"/>
  <c r="O4013" i="4"/>
  <c r="O4014" i="4"/>
  <c r="O4015" i="4"/>
  <c r="O4016" i="4"/>
  <c r="O4017" i="4"/>
  <c r="O4018" i="4"/>
  <c r="O4019" i="4"/>
  <c r="O4020" i="4"/>
  <c r="O4021" i="4"/>
  <c r="O4022" i="4"/>
  <c r="O4023" i="4"/>
  <c r="O4024" i="4"/>
  <c r="O4025" i="4"/>
  <c r="O4026" i="4"/>
  <c r="O4027" i="4"/>
  <c r="O4028" i="4"/>
  <c r="O4029" i="4"/>
  <c r="O4030" i="4"/>
  <c r="O4031" i="4"/>
  <c r="O4032" i="4"/>
  <c r="O4033" i="4"/>
  <c r="O4034" i="4"/>
  <c r="O4035" i="4"/>
  <c r="O4036" i="4"/>
  <c r="O4037" i="4"/>
  <c r="O4038" i="4"/>
  <c r="O4039" i="4"/>
  <c r="O4040" i="4"/>
  <c r="O4041" i="4"/>
  <c r="O4042" i="4"/>
  <c r="O4043" i="4"/>
  <c r="O4044" i="4"/>
  <c r="O4045" i="4"/>
  <c r="O4046" i="4"/>
  <c r="O4047" i="4"/>
  <c r="O4048" i="4"/>
  <c r="O4049" i="4"/>
  <c r="O4050" i="4"/>
  <c r="O4051" i="4"/>
  <c r="O4052" i="4"/>
  <c r="O4053" i="4"/>
  <c r="O4054" i="4"/>
  <c r="O4055" i="4"/>
  <c r="O4056" i="4"/>
  <c r="O4057" i="4"/>
  <c r="O4058" i="4"/>
  <c r="O4059" i="4"/>
  <c r="O4060" i="4"/>
  <c r="O4061" i="4"/>
  <c r="O4062" i="4"/>
  <c r="O4063" i="4"/>
  <c r="O4064" i="4"/>
  <c r="O4065" i="4"/>
  <c r="O4066" i="4"/>
  <c r="O4067" i="4"/>
  <c r="O4068" i="4"/>
  <c r="O4069" i="4"/>
  <c r="O4070" i="4"/>
  <c r="O4071" i="4"/>
  <c r="O4072" i="4"/>
  <c r="O4073" i="4"/>
  <c r="O4074" i="4"/>
  <c r="O4075" i="4"/>
  <c r="O4076" i="4"/>
  <c r="O4077" i="4"/>
  <c r="O4078" i="4"/>
  <c r="O4079" i="4"/>
  <c r="O4080" i="4"/>
  <c r="O4081" i="4"/>
  <c r="O4082" i="4"/>
  <c r="O4083" i="4"/>
  <c r="O4084" i="4"/>
  <c r="O4085" i="4"/>
  <c r="O4086" i="4"/>
  <c r="O4087" i="4"/>
  <c r="O4088" i="4"/>
  <c r="O4089" i="4"/>
  <c r="O4090" i="4"/>
  <c r="O4091" i="4"/>
  <c r="O4092" i="4"/>
  <c r="O4093" i="4"/>
  <c r="O4094" i="4"/>
  <c r="O4095" i="4"/>
  <c r="O4096" i="4"/>
  <c r="O4097" i="4"/>
  <c r="O4098" i="4"/>
  <c r="O4099" i="4"/>
  <c r="O4100" i="4"/>
  <c r="O4101" i="4"/>
  <c r="O4102" i="4"/>
  <c r="O4103" i="4"/>
  <c r="O4104" i="4"/>
  <c r="O4105" i="4"/>
  <c r="O4106" i="4"/>
  <c r="O4107" i="4"/>
  <c r="O4108" i="4"/>
  <c r="O4109" i="4"/>
  <c r="O4110" i="4"/>
  <c r="O4111" i="4"/>
  <c r="O4112" i="4"/>
  <c r="O4113" i="4"/>
  <c r="O4114" i="4"/>
  <c r="O4115" i="4"/>
  <c r="O4116" i="4"/>
  <c r="O4117" i="4"/>
  <c r="O4118" i="4"/>
  <c r="O4119" i="4"/>
  <c r="O4120" i="4"/>
  <c r="O4121" i="4"/>
  <c r="O4122" i="4"/>
  <c r="O4123" i="4"/>
  <c r="O4124" i="4"/>
  <c r="O4125" i="4"/>
  <c r="O4126" i="4"/>
  <c r="O4127" i="4"/>
  <c r="O4128" i="4"/>
  <c r="O4129" i="4"/>
  <c r="O4130" i="4"/>
  <c r="O4131" i="4"/>
  <c r="O4132" i="4"/>
  <c r="O4133" i="4"/>
  <c r="O4134" i="4"/>
  <c r="O4135" i="4"/>
  <c r="O4136" i="4"/>
  <c r="O4137" i="4"/>
  <c r="O4138" i="4"/>
  <c r="O4139" i="4"/>
  <c r="O4140" i="4"/>
  <c r="O4141" i="4"/>
  <c r="O4142" i="4"/>
  <c r="O4143" i="4"/>
  <c r="O4144" i="4"/>
  <c r="O4145" i="4"/>
  <c r="O4146" i="4"/>
  <c r="O4147" i="4"/>
  <c r="O4148" i="4"/>
  <c r="O4149" i="4"/>
  <c r="O4150" i="4"/>
  <c r="O4151" i="4"/>
  <c r="O4152" i="4"/>
  <c r="O4153" i="4"/>
  <c r="O4154" i="4"/>
  <c r="O4155" i="4"/>
  <c r="O4156" i="4"/>
  <c r="O4157" i="4"/>
  <c r="O4158" i="4"/>
  <c r="O4159" i="4"/>
  <c r="O4160" i="4"/>
  <c r="O4161" i="4"/>
  <c r="O4162" i="4"/>
  <c r="O4163" i="4"/>
  <c r="O4164" i="4"/>
  <c r="O4165" i="4"/>
  <c r="O4166" i="4"/>
  <c r="O4167" i="4"/>
  <c r="O4168" i="4"/>
  <c r="O4169" i="4"/>
  <c r="O4170" i="4"/>
  <c r="O4171" i="4"/>
  <c r="O4172" i="4"/>
  <c r="O4173" i="4"/>
  <c r="O4174" i="4"/>
  <c r="O4175" i="4"/>
  <c r="O4176" i="4"/>
  <c r="O4177" i="4"/>
  <c r="O4178" i="4"/>
  <c r="O4179" i="4"/>
  <c r="O4180" i="4"/>
  <c r="O4181" i="4"/>
  <c r="O4182" i="4"/>
  <c r="O4183" i="4"/>
  <c r="O4184" i="4"/>
  <c r="O4185" i="4"/>
  <c r="O4186" i="4"/>
  <c r="O4187" i="4"/>
  <c r="O4188" i="4"/>
  <c r="O4189" i="4"/>
  <c r="O4190" i="4"/>
  <c r="O4191" i="4"/>
  <c r="O4192" i="4"/>
  <c r="O4193" i="4"/>
  <c r="O4194" i="4"/>
  <c r="O4195" i="4"/>
  <c r="O4196" i="4"/>
  <c r="O4197" i="4"/>
  <c r="O4198" i="4"/>
  <c r="O4199" i="4"/>
  <c r="O4200" i="4"/>
  <c r="O4201" i="4"/>
  <c r="O4202" i="4"/>
  <c r="O4203" i="4"/>
  <c r="O4204" i="4"/>
  <c r="O4205" i="4"/>
  <c r="O4206" i="4"/>
  <c r="O4207" i="4"/>
  <c r="O4208" i="4"/>
  <c r="O4209" i="4"/>
  <c r="O4210" i="4"/>
  <c r="O4211" i="4"/>
  <c r="O4212" i="4"/>
  <c r="O4213" i="4"/>
  <c r="O4214" i="4"/>
  <c r="O4215" i="4"/>
  <c r="O4216" i="4"/>
  <c r="O4217" i="4"/>
  <c r="O4218" i="4"/>
  <c r="O4219" i="4"/>
  <c r="O4220" i="4"/>
  <c r="O4221" i="4"/>
  <c r="O4222" i="4"/>
  <c r="O4223" i="4"/>
  <c r="O4224" i="4"/>
  <c r="O4225" i="4"/>
  <c r="O4226" i="4"/>
  <c r="O4227" i="4"/>
  <c r="O4228" i="4"/>
  <c r="O4229" i="4"/>
  <c r="O4230" i="4"/>
  <c r="O4231" i="4"/>
  <c r="O4232" i="4"/>
  <c r="O4233" i="4"/>
  <c r="O4234" i="4"/>
  <c r="O4235" i="4"/>
  <c r="O4236" i="4"/>
  <c r="O4237" i="4"/>
  <c r="O4238" i="4"/>
  <c r="O4239" i="4"/>
  <c r="O4240" i="4"/>
  <c r="O4241" i="4"/>
  <c r="O4242" i="4"/>
  <c r="O4243" i="4"/>
  <c r="O4244" i="4"/>
  <c r="O4245" i="4"/>
  <c r="O4246" i="4"/>
  <c r="O4247" i="4"/>
  <c r="O4248" i="4"/>
  <c r="O4249" i="4"/>
  <c r="O4250" i="4"/>
  <c r="O4251" i="4"/>
  <c r="O4252" i="4"/>
  <c r="O4253" i="4"/>
  <c r="O4254" i="4"/>
  <c r="O4255" i="4"/>
  <c r="O4256" i="4"/>
  <c r="O4257" i="4"/>
  <c r="O4258" i="4"/>
  <c r="O4259" i="4"/>
  <c r="O4260" i="4"/>
  <c r="O4261" i="4"/>
  <c r="O4262" i="4"/>
  <c r="O4263" i="4"/>
  <c r="O4264" i="4"/>
  <c r="O4265" i="4"/>
  <c r="O4266" i="4"/>
  <c r="O4267" i="4"/>
  <c r="O4268" i="4"/>
  <c r="O4269" i="4"/>
  <c r="O4270" i="4"/>
  <c r="O4271" i="4"/>
  <c r="O4272" i="4"/>
  <c r="O4273" i="4"/>
  <c r="O4274" i="4"/>
  <c r="O4275" i="4"/>
  <c r="O4276" i="4"/>
  <c r="O4277" i="4"/>
  <c r="O4278" i="4"/>
  <c r="O4279" i="4"/>
  <c r="O4280" i="4"/>
  <c r="O4281" i="4"/>
  <c r="O4282" i="4"/>
  <c r="O4283" i="4"/>
  <c r="O4284" i="4"/>
  <c r="O4285" i="4"/>
  <c r="O4286" i="4"/>
  <c r="O4287" i="4"/>
  <c r="O4288" i="4"/>
  <c r="O4289" i="4"/>
  <c r="O4290" i="4"/>
  <c r="O4291" i="4"/>
  <c r="O4292" i="4"/>
  <c r="O4293" i="4"/>
  <c r="O4294" i="4"/>
  <c r="O4295" i="4"/>
  <c r="O4296" i="4"/>
  <c r="O4297" i="4"/>
  <c r="O4298" i="4"/>
  <c r="O4299" i="4"/>
  <c r="O4300" i="4"/>
  <c r="O4301" i="4"/>
  <c r="O4302" i="4"/>
  <c r="O4303" i="4"/>
  <c r="O4304" i="4"/>
  <c r="O4305" i="4"/>
  <c r="O4306" i="4"/>
  <c r="O4307" i="4"/>
  <c r="O4308" i="4"/>
  <c r="O4309" i="4"/>
  <c r="O4310" i="4"/>
  <c r="O4311" i="4"/>
  <c r="O4312" i="4"/>
  <c r="O4313" i="4"/>
  <c r="O4314" i="4"/>
  <c r="O4315" i="4"/>
  <c r="O4316" i="4"/>
  <c r="O4317" i="4"/>
  <c r="O4318" i="4"/>
  <c r="O4319" i="4"/>
  <c r="O4320" i="4"/>
  <c r="O4321" i="4"/>
  <c r="O4322" i="4"/>
  <c r="O4323" i="4"/>
  <c r="O4324" i="4"/>
  <c r="O4325" i="4"/>
  <c r="O4326" i="4"/>
  <c r="O4327" i="4"/>
  <c r="O4328" i="4"/>
  <c r="O4329" i="4"/>
  <c r="O4330" i="4"/>
  <c r="O4331" i="4"/>
  <c r="O4332" i="4"/>
  <c r="O4333" i="4"/>
  <c r="O4334" i="4"/>
  <c r="O4335" i="4"/>
  <c r="O4336" i="4"/>
  <c r="O4337" i="4"/>
  <c r="O4338" i="4"/>
  <c r="O4339" i="4"/>
  <c r="O4340" i="4"/>
  <c r="O4341" i="4"/>
  <c r="O4342" i="4"/>
  <c r="O4343" i="4"/>
  <c r="O4344" i="4"/>
  <c r="O4345" i="4"/>
  <c r="O4346" i="4"/>
  <c r="O4347" i="4"/>
  <c r="O4348" i="4"/>
  <c r="O4349" i="4"/>
  <c r="O4350" i="4"/>
  <c r="O4351" i="4"/>
  <c r="O4352" i="4"/>
  <c r="O4353" i="4"/>
  <c r="O4354" i="4"/>
  <c r="O4355" i="4"/>
  <c r="O4356" i="4"/>
  <c r="O4357" i="4"/>
  <c r="O4358" i="4"/>
  <c r="O4359" i="4"/>
  <c r="O4360" i="4"/>
  <c r="O4361" i="4"/>
  <c r="O4362" i="4"/>
  <c r="O4363" i="4"/>
  <c r="O4364" i="4"/>
  <c r="O4365" i="4"/>
  <c r="O4366" i="4"/>
  <c r="O4367" i="4"/>
  <c r="O4368" i="4"/>
  <c r="O4369" i="4"/>
  <c r="O4370" i="4"/>
  <c r="O4371" i="4"/>
  <c r="O4372" i="4"/>
  <c r="O4373" i="4"/>
  <c r="O4374" i="4"/>
  <c r="O4375" i="4"/>
  <c r="O4376" i="4"/>
  <c r="O4377" i="4"/>
  <c r="O4378" i="4"/>
  <c r="O4379" i="4"/>
  <c r="O4380" i="4"/>
  <c r="O4381" i="4"/>
  <c r="O4382" i="4"/>
  <c r="O4383" i="4"/>
  <c r="O4384" i="4"/>
  <c r="O4385" i="4"/>
  <c r="O4386" i="4"/>
  <c r="O4387" i="4"/>
  <c r="O4388" i="4"/>
  <c r="O4389" i="4"/>
  <c r="O4390" i="4"/>
  <c r="O4391" i="4"/>
  <c r="O4392" i="4"/>
  <c r="O4393" i="4"/>
  <c r="O4394" i="4"/>
  <c r="O4395" i="4"/>
  <c r="O4396" i="4"/>
  <c r="O4397" i="4"/>
  <c r="O4398" i="4"/>
  <c r="O4399" i="4"/>
  <c r="O4400" i="4"/>
  <c r="O4401" i="4"/>
  <c r="O4402" i="4"/>
  <c r="O4403" i="4"/>
  <c r="O4404" i="4"/>
  <c r="O4405" i="4"/>
  <c r="O4406" i="4"/>
  <c r="O4407" i="4"/>
  <c r="O4408" i="4"/>
  <c r="O4409" i="4"/>
  <c r="O4410" i="4"/>
  <c r="O4411" i="4"/>
  <c r="O4412" i="4"/>
  <c r="O4413" i="4"/>
  <c r="O4414" i="4"/>
  <c r="O4415" i="4"/>
  <c r="O4416" i="4"/>
  <c r="O4417" i="4"/>
  <c r="O4418" i="4"/>
  <c r="O4419" i="4"/>
  <c r="O4420" i="4"/>
  <c r="O4421" i="4"/>
  <c r="O4422" i="4"/>
  <c r="O4423" i="4"/>
  <c r="O4424" i="4"/>
  <c r="O4425" i="4"/>
  <c r="O4426" i="4"/>
  <c r="O4427" i="4"/>
  <c r="O4428" i="4"/>
  <c r="O4429" i="4"/>
  <c r="O4430" i="4"/>
  <c r="O4431" i="4"/>
  <c r="O4432" i="4"/>
  <c r="O4433" i="4"/>
  <c r="O4434" i="4"/>
  <c r="O4435" i="4"/>
  <c r="O4436" i="4"/>
  <c r="O4437" i="4"/>
  <c r="O4438" i="4"/>
  <c r="O4439" i="4"/>
  <c r="O4440" i="4"/>
  <c r="O4441" i="4"/>
  <c r="O4442" i="4"/>
  <c r="O4443" i="4"/>
  <c r="O4444" i="4"/>
  <c r="O4445" i="4"/>
  <c r="O4446" i="4"/>
  <c r="O4447" i="4"/>
  <c r="O4448" i="4"/>
  <c r="O4449" i="4"/>
  <c r="O4450" i="4"/>
  <c r="O4451" i="4"/>
  <c r="O4452" i="4"/>
  <c r="O4453" i="4"/>
  <c r="O4454" i="4"/>
  <c r="O4455" i="4"/>
  <c r="O4456" i="4"/>
  <c r="O4457" i="4"/>
  <c r="O4458" i="4"/>
  <c r="O4459" i="4"/>
  <c r="O4460" i="4"/>
  <c r="O4461" i="4"/>
  <c r="O4462" i="4"/>
  <c r="O4463" i="4"/>
  <c r="O4464" i="4"/>
  <c r="O4465" i="4"/>
  <c r="O4466" i="4"/>
  <c r="O4467" i="4"/>
  <c r="O4468" i="4"/>
  <c r="O4469" i="4"/>
  <c r="O4470" i="4"/>
  <c r="O4471" i="4"/>
  <c r="O4472" i="4"/>
  <c r="O4473" i="4"/>
  <c r="O4474" i="4"/>
  <c r="O4475" i="4"/>
  <c r="O4476" i="4"/>
  <c r="O4477" i="4"/>
  <c r="O4478" i="4"/>
  <c r="O4479" i="4"/>
  <c r="O4480" i="4"/>
  <c r="O4481" i="4"/>
  <c r="O4482" i="4"/>
  <c r="O4483" i="4"/>
  <c r="O4484" i="4"/>
  <c r="O4485" i="4"/>
  <c r="O4486" i="4"/>
  <c r="O4487" i="4"/>
  <c r="O4488" i="4"/>
  <c r="O4489" i="4"/>
  <c r="O4490" i="4"/>
  <c r="O4491" i="4"/>
  <c r="O4492" i="4"/>
  <c r="O4493" i="4"/>
  <c r="O4494" i="4"/>
  <c r="O4495" i="4"/>
  <c r="O4496" i="4"/>
  <c r="O4497" i="4"/>
  <c r="O4498" i="4"/>
  <c r="O4499" i="4"/>
  <c r="O4500" i="4"/>
  <c r="O4501" i="4"/>
  <c r="O4502" i="4"/>
  <c r="O4503" i="4"/>
  <c r="O4504" i="4"/>
  <c r="O4505" i="4"/>
  <c r="O4506" i="4"/>
  <c r="O4507" i="4"/>
  <c r="O4508" i="4"/>
  <c r="O4509" i="4"/>
  <c r="O4510" i="4"/>
  <c r="O4511" i="4"/>
  <c r="O4512" i="4"/>
  <c r="O4513" i="4"/>
  <c r="O4514" i="4"/>
  <c r="O4515" i="4"/>
  <c r="O4516" i="4"/>
  <c r="O4517" i="4"/>
  <c r="O4518" i="4"/>
  <c r="O4519" i="4"/>
  <c r="O4520" i="4"/>
  <c r="O4521" i="4"/>
  <c r="O4522" i="4"/>
  <c r="O4523" i="4"/>
  <c r="O4524" i="4"/>
  <c r="O4525" i="4"/>
  <c r="O4526" i="4"/>
  <c r="O4527" i="4"/>
  <c r="O4528" i="4"/>
  <c r="O4529" i="4"/>
  <c r="O4530" i="4"/>
  <c r="O4531" i="4"/>
  <c r="O4532" i="4"/>
  <c r="O4533" i="4"/>
  <c r="O4534" i="4"/>
  <c r="O4535" i="4"/>
  <c r="O4536" i="4"/>
  <c r="O4537" i="4"/>
  <c r="O4538" i="4"/>
  <c r="O4539" i="4"/>
  <c r="O4540" i="4"/>
  <c r="O4541" i="4"/>
  <c r="O4542" i="4"/>
  <c r="O4543" i="4"/>
  <c r="O4544" i="4"/>
  <c r="O4545" i="4"/>
  <c r="O4546" i="4"/>
  <c r="O4547" i="4"/>
  <c r="O4548" i="4"/>
  <c r="O4549" i="4"/>
  <c r="O4550" i="4"/>
  <c r="O4551" i="4"/>
  <c r="O4552" i="4"/>
  <c r="O4553" i="4"/>
  <c r="O4554" i="4"/>
  <c r="O4555" i="4"/>
  <c r="O4556" i="4"/>
  <c r="O4557" i="4"/>
  <c r="O4558" i="4"/>
  <c r="O4559" i="4"/>
  <c r="O4560" i="4"/>
  <c r="O4561" i="4"/>
  <c r="O4562" i="4"/>
  <c r="O4563" i="4"/>
  <c r="O4564" i="4"/>
  <c r="O4565" i="4"/>
  <c r="O4566" i="4"/>
  <c r="O4567" i="4"/>
  <c r="O4568" i="4"/>
  <c r="O4569" i="4"/>
  <c r="O4570" i="4"/>
  <c r="O4571" i="4"/>
  <c r="O4572" i="4"/>
  <c r="O4573" i="4"/>
  <c r="O4574" i="4"/>
  <c r="O4575" i="4"/>
  <c r="O4576" i="4"/>
  <c r="O4577" i="4"/>
  <c r="O4578" i="4"/>
  <c r="O4579" i="4"/>
  <c r="O4580" i="4"/>
  <c r="O4581" i="4"/>
  <c r="O4582" i="4"/>
  <c r="O4583" i="4"/>
  <c r="O4584" i="4"/>
  <c r="O4585" i="4"/>
  <c r="O4586" i="4"/>
  <c r="O4587" i="4"/>
  <c r="O4588" i="4"/>
  <c r="O4589" i="4"/>
  <c r="O4590" i="4"/>
  <c r="O4591" i="4"/>
  <c r="O4592" i="4"/>
  <c r="O4593" i="4"/>
  <c r="O4594" i="4"/>
  <c r="O4595" i="4"/>
  <c r="O4596" i="4"/>
  <c r="O4597" i="4"/>
  <c r="O4598" i="4"/>
  <c r="O4599" i="4"/>
  <c r="O4600" i="4"/>
  <c r="O4601" i="4"/>
  <c r="O4602" i="4"/>
  <c r="O4603" i="4"/>
  <c r="O4604" i="4"/>
  <c r="O4605" i="4"/>
  <c r="O4606" i="4"/>
  <c r="O4607" i="4"/>
  <c r="O4608" i="4"/>
  <c r="O4609" i="4"/>
  <c r="O4610" i="4"/>
  <c r="O4611" i="4"/>
  <c r="O4612" i="4"/>
  <c r="O4613" i="4"/>
  <c r="O4614" i="4"/>
  <c r="O4615" i="4"/>
  <c r="O4616" i="4"/>
  <c r="O4617" i="4"/>
  <c r="O4618" i="4"/>
  <c r="O4619" i="4"/>
  <c r="O4620" i="4"/>
  <c r="O4621" i="4"/>
  <c r="O4622" i="4"/>
  <c r="O4623" i="4"/>
  <c r="O4624" i="4"/>
  <c r="O4625" i="4"/>
  <c r="O4626" i="4"/>
  <c r="O4627" i="4"/>
  <c r="O4628" i="4"/>
  <c r="O4629" i="4"/>
  <c r="O4630" i="4"/>
  <c r="O4631" i="4"/>
  <c r="O4632" i="4"/>
  <c r="O4633" i="4"/>
  <c r="O4634" i="4"/>
  <c r="O4635" i="4"/>
  <c r="O4636" i="4"/>
  <c r="O4637" i="4"/>
  <c r="O4638" i="4"/>
  <c r="O4639" i="4"/>
  <c r="O4640" i="4"/>
  <c r="O4641" i="4"/>
  <c r="O4642" i="4"/>
  <c r="O4643" i="4"/>
  <c r="O4644" i="4"/>
  <c r="O4645" i="4"/>
  <c r="O4646" i="4"/>
  <c r="O4647" i="4"/>
  <c r="O4648" i="4"/>
  <c r="O4649" i="4"/>
  <c r="O4650" i="4"/>
  <c r="O4651" i="4"/>
  <c r="O4652" i="4"/>
  <c r="O4653" i="4"/>
  <c r="O4654" i="4"/>
  <c r="O4655" i="4"/>
  <c r="O4656" i="4"/>
  <c r="O4657" i="4"/>
  <c r="O4658" i="4"/>
  <c r="O4659" i="4"/>
  <c r="O4660" i="4"/>
  <c r="O4661" i="4"/>
  <c r="O4662" i="4"/>
  <c r="O4663" i="4"/>
  <c r="O4664" i="4"/>
  <c r="O4665" i="4"/>
  <c r="O4666" i="4"/>
  <c r="O4667" i="4"/>
  <c r="O4668" i="4"/>
  <c r="O4669" i="4"/>
  <c r="O4670" i="4"/>
  <c r="O4671" i="4"/>
  <c r="O4672" i="4"/>
  <c r="O4673" i="4"/>
  <c r="O4674" i="4"/>
  <c r="O4675" i="4"/>
  <c r="O4676" i="4"/>
  <c r="O4677" i="4"/>
  <c r="O4678" i="4"/>
  <c r="O4679" i="4"/>
  <c r="O4680" i="4"/>
  <c r="O4681" i="4"/>
  <c r="O4682" i="4"/>
  <c r="O4683" i="4"/>
  <c r="O4684" i="4"/>
  <c r="O4685" i="4"/>
  <c r="O4686" i="4"/>
  <c r="O4687" i="4"/>
  <c r="O4688" i="4"/>
  <c r="O4689" i="4"/>
  <c r="O4690" i="4"/>
  <c r="O4691" i="4"/>
  <c r="O4692" i="4"/>
  <c r="O4693" i="4"/>
  <c r="O4694" i="4"/>
  <c r="O4695" i="4"/>
  <c r="O4696" i="4"/>
  <c r="O4697" i="4"/>
  <c r="O4698" i="4"/>
  <c r="O4699" i="4"/>
  <c r="O4700" i="4"/>
  <c r="O4701" i="4"/>
  <c r="O4702" i="4"/>
  <c r="O4703" i="4"/>
  <c r="O4704" i="4"/>
  <c r="O4705" i="4"/>
  <c r="O4706" i="4"/>
  <c r="O4707" i="4"/>
  <c r="O4708" i="4"/>
  <c r="O4709" i="4"/>
  <c r="O4710" i="4"/>
  <c r="O4711" i="4"/>
  <c r="O4712" i="4"/>
  <c r="O4713" i="4"/>
  <c r="O4714" i="4"/>
  <c r="O4715" i="4"/>
  <c r="O4716" i="4"/>
  <c r="O4717" i="4"/>
  <c r="O4718" i="4"/>
  <c r="O4719" i="4"/>
  <c r="O4720" i="4"/>
  <c r="O4721" i="4"/>
  <c r="O4722" i="4"/>
  <c r="O4723" i="4"/>
  <c r="O4724" i="4"/>
  <c r="O4725" i="4"/>
  <c r="O4726" i="4"/>
  <c r="O4727" i="4"/>
  <c r="O4728" i="4"/>
  <c r="O4729" i="4"/>
  <c r="O4730" i="4"/>
  <c r="O4731" i="4"/>
  <c r="O4732" i="4"/>
  <c r="O4733" i="4"/>
  <c r="O4734" i="4"/>
  <c r="O4735" i="4"/>
  <c r="O4736" i="4"/>
  <c r="O4737" i="4"/>
  <c r="O4738" i="4"/>
  <c r="O4739" i="4"/>
  <c r="O4740" i="4"/>
  <c r="O4741" i="4"/>
  <c r="O4742" i="4"/>
  <c r="O4743" i="4"/>
  <c r="O4744" i="4"/>
  <c r="O4745" i="4"/>
  <c r="O4746" i="4"/>
  <c r="O4747" i="4"/>
  <c r="O4748" i="4"/>
  <c r="O4749" i="4"/>
  <c r="O4750" i="4"/>
  <c r="O4751" i="4"/>
  <c r="O4752" i="4"/>
  <c r="O4753" i="4"/>
  <c r="O4754" i="4"/>
  <c r="O4755" i="4"/>
  <c r="O4756" i="4"/>
  <c r="O4757" i="4"/>
  <c r="O4758" i="4"/>
  <c r="O4759" i="4"/>
  <c r="O4760" i="4"/>
  <c r="O4761" i="4"/>
  <c r="O4762" i="4"/>
  <c r="O4763" i="4"/>
  <c r="O4764" i="4"/>
  <c r="O4765" i="4"/>
  <c r="O4766" i="4"/>
  <c r="O4767" i="4"/>
  <c r="O4768" i="4"/>
  <c r="O4769" i="4"/>
  <c r="O4770" i="4"/>
  <c r="O4771" i="4"/>
  <c r="O4772" i="4"/>
  <c r="O4773" i="4"/>
  <c r="O4774" i="4"/>
  <c r="O4775" i="4"/>
  <c r="O4776" i="4"/>
  <c r="O4777" i="4"/>
  <c r="O4778" i="4"/>
  <c r="O4779" i="4"/>
  <c r="O4780" i="4"/>
  <c r="O4781" i="4"/>
  <c r="O4782" i="4"/>
  <c r="O4783" i="4"/>
  <c r="O4784" i="4"/>
  <c r="O4785" i="4"/>
  <c r="O4786" i="4"/>
  <c r="O4787" i="4"/>
  <c r="O4788" i="4"/>
  <c r="O4789" i="4"/>
  <c r="O4790" i="4"/>
  <c r="O4791" i="4"/>
  <c r="O4792" i="4"/>
  <c r="O4793" i="4"/>
  <c r="O4794" i="4"/>
  <c r="O4795" i="4"/>
  <c r="O4796" i="4"/>
  <c r="O4797" i="4"/>
  <c r="O4798" i="4"/>
  <c r="O4799" i="4"/>
  <c r="O4800" i="4"/>
  <c r="O4801" i="4"/>
  <c r="O4802" i="4"/>
  <c r="O4803" i="4"/>
  <c r="O4804" i="4"/>
  <c r="O4805" i="4"/>
  <c r="O4806" i="4"/>
  <c r="O4807" i="4"/>
  <c r="O4808" i="4"/>
  <c r="O4809" i="4"/>
  <c r="O4810" i="4"/>
  <c r="O4811" i="4"/>
  <c r="O4812" i="4"/>
  <c r="O4813" i="4"/>
  <c r="O4814" i="4"/>
  <c r="O4815" i="4"/>
  <c r="O4816" i="4"/>
  <c r="O4817" i="4"/>
  <c r="O4818" i="4"/>
  <c r="O4819" i="4"/>
  <c r="O4820" i="4"/>
  <c r="O4821" i="4"/>
  <c r="O4822" i="4"/>
  <c r="O4823" i="4"/>
  <c r="O4824" i="4"/>
  <c r="O4825" i="4"/>
  <c r="O4826" i="4"/>
  <c r="O4827" i="4"/>
  <c r="O4828" i="4"/>
  <c r="O4829" i="4"/>
  <c r="O4830" i="4"/>
  <c r="O4831" i="4"/>
  <c r="O4832" i="4"/>
  <c r="O4833" i="4"/>
  <c r="O4834" i="4"/>
  <c r="O4835" i="4"/>
  <c r="O4836" i="4"/>
  <c r="O4837" i="4"/>
  <c r="O4838" i="4"/>
  <c r="O4839" i="4"/>
  <c r="O4840" i="4"/>
  <c r="O4841" i="4"/>
  <c r="O4842" i="4"/>
  <c r="O4843" i="4"/>
  <c r="O4844" i="4"/>
  <c r="O4845" i="4"/>
  <c r="O4846" i="4"/>
  <c r="O4847" i="4"/>
  <c r="O4848" i="4"/>
  <c r="O4849" i="4"/>
  <c r="O4850" i="4"/>
  <c r="O4851" i="4"/>
  <c r="O4852" i="4"/>
  <c r="O4853" i="4"/>
  <c r="O4854" i="4"/>
  <c r="O4855" i="4"/>
  <c r="O4856" i="4"/>
  <c r="O4857" i="4"/>
  <c r="O4858" i="4"/>
  <c r="O4859" i="4"/>
  <c r="O4860" i="4"/>
  <c r="O4861" i="4"/>
  <c r="O4862" i="4"/>
  <c r="O4863" i="4"/>
  <c r="O4864" i="4"/>
  <c r="O4865" i="4"/>
  <c r="O4866" i="4"/>
  <c r="O4867" i="4"/>
  <c r="O4868" i="4"/>
  <c r="O4869" i="4"/>
  <c r="O4870" i="4"/>
  <c r="O4871" i="4"/>
  <c r="O4872" i="4"/>
  <c r="O4873" i="4"/>
  <c r="O4874" i="4"/>
  <c r="O4875" i="4"/>
  <c r="O4876" i="4"/>
  <c r="O4877" i="4"/>
  <c r="O4878" i="4"/>
  <c r="O4879" i="4"/>
  <c r="O4880" i="4"/>
  <c r="O4881" i="4"/>
  <c r="O4882" i="4"/>
  <c r="O4883" i="4"/>
  <c r="O4884" i="4"/>
  <c r="O4885" i="4"/>
  <c r="O4886" i="4"/>
  <c r="O4887" i="4"/>
  <c r="O4888" i="4"/>
  <c r="O4889" i="4"/>
  <c r="O4890" i="4"/>
  <c r="O4891" i="4"/>
  <c r="O4892" i="4"/>
  <c r="O4893" i="4"/>
  <c r="O4894" i="4"/>
  <c r="O4895" i="4"/>
  <c r="O4896" i="4"/>
  <c r="O4897" i="4"/>
  <c r="O4898" i="4"/>
  <c r="O4899" i="4"/>
  <c r="O4900" i="4"/>
  <c r="O4901" i="4"/>
  <c r="O4902" i="4"/>
  <c r="O4903" i="4"/>
  <c r="O4904" i="4"/>
  <c r="O4905" i="4"/>
  <c r="O4906" i="4"/>
  <c r="O4907" i="4"/>
  <c r="O4908" i="4"/>
  <c r="O4909" i="4"/>
  <c r="O4910" i="4"/>
  <c r="O4911" i="4"/>
  <c r="O4912" i="4"/>
  <c r="O4913" i="4"/>
  <c r="O4914" i="4"/>
  <c r="O4915" i="4"/>
  <c r="O4916" i="4"/>
  <c r="O4917" i="4"/>
  <c r="O4918" i="4"/>
  <c r="O4919" i="4"/>
  <c r="O4920" i="4"/>
  <c r="O4921" i="4"/>
  <c r="O4922" i="4"/>
  <c r="O4923" i="4"/>
  <c r="O4924" i="4"/>
  <c r="O4925" i="4"/>
  <c r="O4926" i="4"/>
  <c r="O4927" i="4"/>
  <c r="O4928" i="4"/>
  <c r="O4929" i="4"/>
  <c r="O4930" i="4"/>
  <c r="O4931" i="4"/>
  <c r="O4932" i="4"/>
  <c r="O4933" i="4"/>
  <c r="O4934" i="4"/>
  <c r="O4935" i="4"/>
  <c r="O4936" i="4"/>
  <c r="O4937" i="4"/>
  <c r="O4938" i="4"/>
  <c r="O4939" i="4"/>
  <c r="O4940" i="4"/>
  <c r="O4941" i="4"/>
  <c r="O4942" i="4"/>
  <c r="O4943" i="4"/>
  <c r="O4944" i="4"/>
  <c r="O4945" i="4"/>
  <c r="O4946" i="4"/>
  <c r="O4947" i="4"/>
  <c r="O4948" i="4"/>
  <c r="O4949" i="4"/>
  <c r="O4950" i="4"/>
  <c r="O4951" i="4"/>
  <c r="O4952" i="4"/>
  <c r="O4953" i="4"/>
  <c r="O4954" i="4"/>
  <c r="O4955" i="4"/>
  <c r="O4956" i="4"/>
  <c r="O4957" i="4"/>
  <c r="O4958" i="4"/>
  <c r="O4959" i="4"/>
  <c r="O4960" i="4"/>
  <c r="O4961" i="4"/>
  <c r="O4962" i="4"/>
  <c r="O4963" i="4"/>
  <c r="O4964" i="4"/>
  <c r="O4965" i="4"/>
  <c r="O4966" i="4"/>
  <c r="O4967" i="4"/>
  <c r="O4968" i="4"/>
  <c r="O4969" i="4"/>
  <c r="O4970" i="4"/>
  <c r="O4971" i="4"/>
  <c r="O4972" i="4"/>
  <c r="O4973" i="4"/>
  <c r="O4974" i="4"/>
  <c r="O4975" i="4"/>
  <c r="O4976" i="4"/>
  <c r="O4977" i="4"/>
  <c r="O4978" i="4"/>
  <c r="O4979" i="4"/>
  <c r="O4980" i="4"/>
  <c r="O4981" i="4"/>
  <c r="O4982" i="4"/>
  <c r="O4983" i="4"/>
  <c r="O4984" i="4"/>
  <c r="O4985" i="4"/>
  <c r="O4986" i="4"/>
  <c r="O4987" i="4"/>
  <c r="O4988" i="4"/>
  <c r="O4989" i="4"/>
  <c r="O4990" i="4"/>
  <c r="O4991" i="4"/>
  <c r="O4992" i="4"/>
  <c r="O4993" i="4"/>
  <c r="O4994" i="4"/>
  <c r="O4995" i="4"/>
  <c r="O4996" i="4"/>
  <c r="O4997" i="4"/>
  <c r="O4998" i="4"/>
  <c r="O4999" i="4"/>
  <c r="O5000" i="4"/>
  <c r="O5001" i="4"/>
  <c r="O5002" i="4"/>
  <c r="O5003" i="4"/>
  <c r="O5004" i="4"/>
  <c r="O5005" i="4"/>
  <c r="O5006" i="4"/>
  <c r="O5007" i="4"/>
  <c r="O5008" i="4"/>
  <c r="O5009" i="4"/>
  <c r="O5010" i="4"/>
  <c r="O5011" i="4"/>
  <c r="O5012" i="4"/>
  <c r="O5013" i="4"/>
  <c r="O5014" i="4"/>
  <c r="O5015" i="4"/>
  <c r="O5016" i="4"/>
  <c r="O5017" i="4"/>
  <c r="O5018" i="4"/>
  <c r="O5019" i="4"/>
  <c r="O5020" i="4"/>
  <c r="O5021" i="4"/>
  <c r="O5022" i="4"/>
  <c r="O5023" i="4"/>
  <c r="O5024" i="4"/>
  <c r="O5025" i="4"/>
  <c r="O5026" i="4"/>
  <c r="O5027" i="4"/>
  <c r="O5028" i="4"/>
  <c r="O5029" i="4"/>
  <c r="O5030" i="4"/>
  <c r="O5031" i="4"/>
  <c r="O5032" i="4"/>
  <c r="O5033" i="4"/>
  <c r="O5034" i="4"/>
  <c r="O5035" i="4"/>
  <c r="O5036" i="4"/>
  <c r="O5037" i="4"/>
  <c r="O5038" i="4"/>
  <c r="O5039" i="4"/>
  <c r="O5040" i="4"/>
  <c r="O5041" i="4"/>
  <c r="O5042" i="4"/>
  <c r="O5043" i="4"/>
  <c r="O5044" i="4"/>
  <c r="O5045" i="4"/>
  <c r="O5046" i="4"/>
  <c r="O5047" i="4"/>
  <c r="O5048" i="4"/>
  <c r="O5049" i="4"/>
  <c r="O5050" i="4"/>
  <c r="O5051" i="4"/>
  <c r="O5052" i="4"/>
  <c r="O5053" i="4"/>
  <c r="O5054" i="4"/>
  <c r="O5055" i="4"/>
  <c r="O5056" i="4"/>
  <c r="O5057" i="4"/>
  <c r="O5058" i="4"/>
  <c r="O5059" i="4"/>
  <c r="O5060" i="4"/>
  <c r="O5061" i="4"/>
  <c r="O5062" i="4"/>
  <c r="O5063" i="4"/>
  <c r="O5064" i="4"/>
  <c r="O5065" i="4"/>
  <c r="O5066" i="4"/>
  <c r="O5067" i="4"/>
  <c r="O5068" i="4"/>
  <c r="O5069" i="4"/>
  <c r="O5070" i="4"/>
  <c r="O5071" i="4"/>
  <c r="O5072" i="4"/>
  <c r="O5073" i="4"/>
  <c r="O5074" i="4"/>
  <c r="O5075" i="4"/>
  <c r="O5076" i="4"/>
  <c r="O5077" i="4"/>
  <c r="O5078" i="4"/>
  <c r="O5079" i="4"/>
  <c r="O5080" i="4"/>
  <c r="O5081" i="4"/>
  <c r="O5082" i="4"/>
  <c r="O5083" i="4"/>
  <c r="O5084" i="4"/>
  <c r="O5085" i="4"/>
  <c r="O5086" i="4"/>
  <c r="O5087" i="4"/>
  <c r="O5088" i="4"/>
  <c r="O5089" i="4"/>
  <c r="O5090" i="4"/>
  <c r="O5091" i="4"/>
  <c r="O5092" i="4"/>
  <c r="O5093" i="4"/>
  <c r="O5094" i="4"/>
  <c r="O5095" i="4"/>
  <c r="O5096" i="4"/>
  <c r="O5097" i="4"/>
  <c r="O5098" i="4"/>
  <c r="O5099" i="4"/>
  <c r="O5100" i="4"/>
  <c r="O5101" i="4"/>
  <c r="O5102" i="4"/>
  <c r="O5103" i="4"/>
  <c r="O5104" i="4"/>
  <c r="O5105" i="4"/>
  <c r="O5106" i="4"/>
  <c r="O5107" i="4"/>
  <c r="O5108" i="4"/>
  <c r="O5109" i="4"/>
  <c r="O5110" i="4"/>
  <c r="O5111" i="4"/>
  <c r="O5112" i="4"/>
  <c r="O5113" i="4"/>
  <c r="O5114" i="4"/>
  <c r="O5115" i="4"/>
  <c r="O5116" i="4"/>
  <c r="O5117" i="4"/>
  <c r="O5118" i="4"/>
  <c r="O5119" i="4"/>
  <c r="O5120" i="4"/>
  <c r="O5121" i="4"/>
  <c r="O5122" i="4"/>
  <c r="O5123" i="4"/>
  <c r="O5124" i="4"/>
  <c r="O5125" i="4"/>
  <c r="O5126" i="4"/>
  <c r="O5127" i="4"/>
  <c r="O5128" i="4"/>
  <c r="O5129" i="4"/>
  <c r="O5130" i="4"/>
  <c r="O5131" i="4"/>
  <c r="O5132" i="4"/>
  <c r="O5133" i="4"/>
  <c r="O5134" i="4"/>
  <c r="O5135" i="4"/>
  <c r="O5136" i="4"/>
  <c r="O5137" i="4"/>
  <c r="O5138" i="4"/>
  <c r="O5139" i="4"/>
  <c r="O5140" i="4"/>
  <c r="O5141" i="4"/>
  <c r="O5142" i="4"/>
  <c r="O5143" i="4"/>
  <c r="O5144" i="4"/>
  <c r="O5145" i="4"/>
  <c r="O5146" i="4"/>
  <c r="O5147" i="4"/>
  <c r="O5148" i="4"/>
  <c r="O5149" i="4"/>
  <c r="O5150" i="4"/>
  <c r="O5151" i="4"/>
  <c r="O5152" i="4"/>
  <c r="O5153" i="4"/>
  <c r="O5154" i="4"/>
  <c r="O5155" i="4"/>
  <c r="O5156" i="4"/>
  <c r="O5157" i="4"/>
  <c r="O5158" i="4"/>
  <c r="O5159" i="4"/>
  <c r="O5160" i="4"/>
  <c r="O5161" i="4"/>
  <c r="O5162" i="4"/>
  <c r="O5163" i="4"/>
  <c r="O5164" i="4"/>
  <c r="O5165" i="4"/>
  <c r="O5166" i="4"/>
  <c r="O5167" i="4"/>
  <c r="O5168" i="4"/>
  <c r="O5169" i="4"/>
  <c r="O5170" i="4"/>
  <c r="O5171" i="4"/>
  <c r="O5172" i="4"/>
  <c r="O5173" i="4"/>
  <c r="O5174" i="4"/>
  <c r="O5175" i="4"/>
  <c r="O5176" i="4"/>
  <c r="O5177" i="4"/>
  <c r="O5178" i="4"/>
  <c r="O5179" i="4"/>
  <c r="O5180" i="4"/>
  <c r="O5181" i="4"/>
  <c r="O5182" i="4"/>
  <c r="O5183" i="4"/>
  <c r="O5184" i="4"/>
  <c r="O5185" i="4"/>
  <c r="O5186" i="4"/>
  <c r="O5187" i="4"/>
  <c r="O5188" i="4"/>
  <c r="O5189" i="4"/>
  <c r="O5190" i="4"/>
  <c r="O5191" i="4"/>
  <c r="O5192" i="4"/>
  <c r="O5193" i="4"/>
  <c r="O5194" i="4"/>
  <c r="O5195" i="4"/>
  <c r="O5196" i="4"/>
  <c r="O5197" i="4"/>
  <c r="O5198" i="4"/>
  <c r="O5199" i="4"/>
  <c r="O5200" i="4"/>
  <c r="O5201" i="4"/>
  <c r="O5202" i="4"/>
  <c r="O5203" i="4"/>
  <c r="O5204" i="4"/>
  <c r="O5205" i="4"/>
  <c r="O5206" i="4"/>
  <c r="O5207" i="4"/>
  <c r="O5208" i="4"/>
  <c r="O5209" i="4"/>
  <c r="O5210" i="4"/>
  <c r="O5211" i="4"/>
  <c r="O5212" i="4"/>
  <c r="O5213" i="4"/>
  <c r="O5214" i="4"/>
  <c r="O5215" i="4"/>
  <c r="O5216" i="4"/>
  <c r="O5217" i="4"/>
  <c r="O5218" i="4"/>
  <c r="O5219" i="4"/>
  <c r="O5220" i="4"/>
  <c r="O5221" i="4"/>
  <c r="O5222" i="4"/>
  <c r="O5223" i="4"/>
  <c r="O5224" i="4"/>
  <c r="O5225" i="4"/>
  <c r="O5226" i="4"/>
  <c r="O5227" i="4"/>
  <c r="O5228" i="4"/>
  <c r="O5229" i="4"/>
  <c r="O5230" i="4"/>
  <c r="O5231" i="4"/>
  <c r="O5232" i="4"/>
  <c r="O5233" i="4"/>
  <c r="O5234" i="4"/>
  <c r="O5235" i="4"/>
  <c r="O5236" i="4"/>
  <c r="O5237" i="4"/>
  <c r="O5238" i="4"/>
  <c r="O5239" i="4"/>
  <c r="O5240" i="4"/>
  <c r="O5241" i="4"/>
  <c r="O5242" i="4"/>
  <c r="O5243" i="4"/>
  <c r="O5244" i="4"/>
  <c r="O5245" i="4"/>
  <c r="O5246" i="4"/>
  <c r="O5247" i="4"/>
  <c r="O5248" i="4"/>
  <c r="O5249" i="4"/>
  <c r="O5250" i="4"/>
  <c r="O5251" i="4"/>
  <c r="O5252" i="4"/>
  <c r="O5253" i="4"/>
  <c r="O5254" i="4"/>
  <c r="O5255" i="4"/>
  <c r="O5256" i="4"/>
  <c r="O5257" i="4"/>
  <c r="O5258" i="4"/>
  <c r="O5259" i="4"/>
  <c r="O5260" i="4"/>
  <c r="O5261" i="4"/>
  <c r="O5262" i="4"/>
  <c r="O5263" i="4"/>
  <c r="O5264" i="4"/>
  <c r="O5265" i="4"/>
  <c r="O5266" i="4"/>
  <c r="O5267" i="4"/>
  <c r="O5268" i="4"/>
  <c r="O5269" i="4"/>
  <c r="O5270" i="4"/>
  <c r="O5271" i="4"/>
  <c r="O5272" i="4"/>
  <c r="O5273" i="4"/>
  <c r="O5274" i="4"/>
  <c r="O5275" i="4"/>
  <c r="O5276" i="4"/>
  <c r="O5277" i="4"/>
  <c r="O5278" i="4"/>
  <c r="O5279" i="4"/>
  <c r="O5280" i="4"/>
  <c r="O5281" i="4"/>
  <c r="O5282" i="4"/>
  <c r="O5283" i="4"/>
  <c r="O5284" i="4"/>
  <c r="O5285" i="4"/>
  <c r="O5286" i="4"/>
  <c r="O5287" i="4"/>
  <c r="O5288" i="4"/>
  <c r="O5289" i="4"/>
  <c r="O5290" i="4"/>
  <c r="O5291" i="4"/>
  <c r="O5292" i="4"/>
  <c r="O5293" i="4"/>
  <c r="O5294" i="4"/>
  <c r="O5295" i="4"/>
  <c r="O5296" i="4"/>
  <c r="O5297" i="4"/>
  <c r="O5298" i="4"/>
  <c r="O5299" i="4"/>
  <c r="O5300" i="4"/>
  <c r="O5301" i="4"/>
  <c r="O5302" i="4"/>
  <c r="O5303" i="4"/>
  <c r="O5304" i="4"/>
  <c r="O5305" i="4"/>
  <c r="O5306" i="4"/>
  <c r="O5307" i="4"/>
  <c r="O5308" i="4"/>
  <c r="O5309" i="4"/>
  <c r="O5310" i="4"/>
  <c r="O5311" i="4"/>
  <c r="O5312" i="4"/>
  <c r="O5313" i="4"/>
  <c r="O5314" i="4"/>
  <c r="O5315" i="4"/>
  <c r="O5316" i="4"/>
  <c r="O5317" i="4"/>
  <c r="O5318" i="4"/>
  <c r="O5319" i="4"/>
  <c r="O5320" i="4"/>
  <c r="O5321" i="4"/>
  <c r="O5322" i="4"/>
  <c r="O5323" i="4"/>
  <c r="O5324" i="4"/>
  <c r="O5325" i="4"/>
  <c r="O5326" i="4"/>
  <c r="O5327" i="4"/>
  <c r="O5328" i="4"/>
  <c r="O5329" i="4"/>
  <c r="O5330" i="4"/>
  <c r="O5331" i="4"/>
  <c r="O5332" i="4"/>
  <c r="O5333" i="4"/>
  <c r="O5334" i="4"/>
  <c r="O5335" i="4"/>
  <c r="O5336" i="4"/>
  <c r="O5337" i="4"/>
  <c r="O5338" i="4"/>
  <c r="O5339" i="4"/>
  <c r="O5340" i="4"/>
  <c r="O5341" i="4"/>
  <c r="O5342" i="4"/>
  <c r="O5343" i="4"/>
  <c r="O5344" i="4"/>
  <c r="O5345" i="4"/>
  <c r="O5346" i="4"/>
  <c r="O5347" i="4"/>
  <c r="O5348" i="4"/>
  <c r="O5349" i="4"/>
  <c r="O5350" i="4"/>
  <c r="O5351" i="4"/>
  <c r="O5352" i="4"/>
  <c r="O5353" i="4"/>
  <c r="O5354" i="4"/>
  <c r="O5355" i="4"/>
  <c r="O5356" i="4"/>
  <c r="O5357" i="4"/>
  <c r="O5358" i="4"/>
  <c r="O5359" i="4"/>
  <c r="O5360" i="4"/>
  <c r="O5361" i="4"/>
  <c r="O5362" i="4"/>
  <c r="O5363" i="4"/>
  <c r="O5364" i="4"/>
  <c r="O5365" i="4"/>
  <c r="O5366" i="4"/>
  <c r="O5367" i="4"/>
  <c r="O5368" i="4"/>
  <c r="O5369" i="4"/>
  <c r="O5370" i="4"/>
  <c r="O5371" i="4"/>
  <c r="O5372" i="4"/>
  <c r="O5373" i="4"/>
  <c r="O5374" i="4"/>
  <c r="O5375" i="4"/>
  <c r="O5376" i="4"/>
  <c r="O5377" i="4"/>
  <c r="O5378" i="4"/>
  <c r="O5379" i="4"/>
  <c r="O5380" i="4"/>
  <c r="O5381" i="4"/>
  <c r="O5382" i="4"/>
  <c r="O5383" i="4"/>
  <c r="O5384" i="4"/>
  <c r="O5385" i="4"/>
  <c r="O5386" i="4"/>
  <c r="O5387" i="4"/>
  <c r="O5388" i="4"/>
  <c r="O5389" i="4"/>
  <c r="O5390" i="4"/>
  <c r="O5391" i="4"/>
  <c r="O5392" i="4"/>
  <c r="O5393" i="4"/>
  <c r="O5394" i="4"/>
  <c r="O5395" i="4"/>
  <c r="O5396" i="4"/>
  <c r="O5397" i="4"/>
  <c r="O5398" i="4"/>
  <c r="O5399" i="4"/>
  <c r="O5400" i="4"/>
  <c r="O5401" i="4"/>
  <c r="O5402" i="4"/>
  <c r="O5403" i="4"/>
  <c r="O5404" i="4"/>
  <c r="O5405"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1204" i="4"/>
  <c r="M1205" i="4"/>
  <c r="M1206" i="4"/>
  <c r="M1207" i="4"/>
  <c r="M1208" i="4"/>
  <c r="M1209" i="4"/>
  <c r="M1210" i="4"/>
  <c r="M1211" i="4"/>
  <c r="M1212" i="4"/>
  <c r="M1213" i="4"/>
  <c r="M1214" i="4"/>
  <c r="M1215" i="4"/>
  <c r="M1216" i="4"/>
  <c r="M1217" i="4"/>
  <c r="M1218" i="4"/>
  <c r="M1219" i="4"/>
  <c r="M1220" i="4"/>
  <c r="M1221" i="4"/>
  <c r="M1222" i="4"/>
  <c r="M1223"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280" i="4"/>
  <c r="M1281" i="4"/>
  <c r="M1282" i="4"/>
  <c r="M1283" i="4"/>
  <c r="M1284" i="4"/>
  <c r="M1285" i="4"/>
  <c r="M1286" i="4"/>
  <c r="M1287" i="4"/>
  <c r="M1288" i="4"/>
  <c r="M1289" i="4"/>
  <c r="M1290" i="4"/>
  <c r="M1291" i="4"/>
  <c r="M1292" i="4"/>
  <c r="M1293" i="4"/>
  <c r="M1294" i="4"/>
  <c r="M1295" i="4"/>
  <c r="M1296" i="4"/>
  <c r="M1297" i="4"/>
  <c r="M1298" i="4"/>
  <c r="M1299" i="4"/>
  <c r="M1300" i="4"/>
  <c r="M1301" i="4"/>
  <c r="M1302" i="4"/>
  <c r="M1303" i="4"/>
  <c r="M1304" i="4"/>
  <c r="M1305" i="4"/>
  <c r="M1306" i="4"/>
  <c r="M1307" i="4"/>
  <c r="M1308" i="4"/>
  <c r="M1309" i="4"/>
  <c r="M1310" i="4"/>
  <c r="M1311" i="4"/>
  <c r="M1312" i="4"/>
  <c r="M1313"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354" i="4"/>
  <c r="M1355" i="4"/>
  <c r="M1356" i="4"/>
  <c r="M1357" i="4"/>
  <c r="M1358" i="4"/>
  <c r="M1359" i="4"/>
  <c r="M1360" i="4"/>
  <c r="M1361" i="4"/>
  <c r="M1362" i="4"/>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407" i="4"/>
  <c r="M1408" i="4"/>
  <c r="M1409" i="4"/>
  <c r="M1410" i="4"/>
  <c r="M1411" i="4"/>
  <c r="M1412" i="4"/>
  <c r="M1413" i="4"/>
  <c r="M1414" i="4"/>
  <c r="M1415" i="4"/>
  <c r="M1416" i="4"/>
  <c r="M1417" i="4"/>
  <c r="M1418" i="4"/>
  <c r="M1419" i="4"/>
  <c r="M1420" i="4"/>
  <c r="M1421" i="4"/>
  <c r="M1422" i="4"/>
  <c r="M1423" i="4"/>
  <c r="M1424" i="4"/>
  <c r="M1425" i="4"/>
  <c r="M1426" i="4"/>
  <c r="M1427" i="4"/>
  <c r="M1428" i="4"/>
  <c r="M1429" i="4"/>
  <c r="M1430" i="4"/>
  <c r="M1431" i="4"/>
  <c r="M1432" i="4"/>
  <c r="M1433" i="4"/>
  <c r="M1434" i="4"/>
  <c r="M1435" i="4"/>
  <c r="M1436" i="4"/>
  <c r="M1437" i="4"/>
  <c r="M1438" i="4"/>
  <c r="M1439" i="4"/>
  <c r="M1440" i="4"/>
  <c r="M1441" i="4"/>
  <c r="M1442" i="4"/>
  <c r="M1443" i="4"/>
  <c r="M1444" i="4"/>
  <c r="M1445" i="4"/>
  <c r="M1446" i="4"/>
  <c r="M1447" i="4"/>
  <c r="M1448" i="4"/>
  <c r="M1449" i="4"/>
  <c r="M1450" i="4"/>
  <c r="M1451" i="4"/>
  <c r="M1452" i="4"/>
  <c r="M1453" i="4"/>
  <c r="M1454" i="4"/>
  <c r="M1455" i="4"/>
  <c r="M1456" i="4"/>
  <c r="M1457" i="4"/>
  <c r="M1458" i="4"/>
  <c r="M1459" i="4"/>
  <c r="M1460" i="4"/>
  <c r="M1461" i="4"/>
  <c r="M1462" i="4"/>
  <c r="M1463" i="4"/>
  <c r="M1464" i="4"/>
  <c r="M1465" i="4"/>
  <c r="M1466" i="4"/>
  <c r="M1467" i="4"/>
  <c r="M1468" i="4"/>
  <c r="M1469" i="4"/>
  <c r="M1470" i="4"/>
  <c r="M1471" i="4"/>
  <c r="M1472" i="4"/>
  <c r="M1473" i="4"/>
  <c r="M1474" i="4"/>
  <c r="M1475" i="4"/>
  <c r="M1476" i="4"/>
  <c r="M1477" i="4"/>
  <c r="M1478" i="4"/>
  <c r="M1479" i="4"/>
  <c r="M1480" i="4"/>
  <c r="M1481" i="4"/>
  <c r="M1482" i="4"/>
  <c r="M1483" i="4"/>
  <c r="M1484" i="4"/>
  <c r="M1485" i="4"/>
  <c r="M1486" i="4"/>
  <c r="M1487" i="4"/>
  <c r="M1488" i="4"/>
  <c r="M1489" i="4"/>
  <c r="M1490" i="4"/>
  <c r="M1491" i="4"/>
  <c r="M1492" i="4"/>
  <c r="M1493" i="4"/>
  <c r="M1494" i="4"/>
  <c r="M1495" i="4"/>
  <c r="M1496" i="4"/>
  <c r="M1497" i="4"/>
  <c r="M1498" i="4"/>
  <c r="M1499" i="4"/>
  <c r="M1500" i="4"/>
  <c r="M1501" i="4"/>
  <c r="M1502" i="4"/>
  <c r="M1503" i="4"/>
  <c r="M1504" i="4"/>
  <c r="M1505" i="4"/>
  <c r="M1506" i="4"/>
  <c r="M1507" i="4"/>
  <c r="M1508" i="4"/>
  <c r="M1509" i="4"/>
  <c r="M1510" i="4"/>
  <c r="M1511" i="4"/>
  <c r="M1512" i="4"/>
  <c r="M1513" i="4"/>
  <c r="M1514" i="4"/>
  <c r="M1515" i="4"/>
  <c r="M1516" i="4"/>
  <c r="M1517" i="4"/>
  <c r="M1518" i="4"/>
  <c r="M1519" i="4"/>
  <c r="M1520" i="4"/>
  <c r="M1521" i="4"/>
  <c r="M1522" i="4"/>
  <c r="M1523" i="4"/>
  <c r="M1524" i="4"/>
  <c r="M1525" i="4"/>
  <c r="M1526" i="4"/>
  <c r="M1527" i="4"/>
  <c r="M1528" i="4"/>
  <c r="M1529" i="4"/>
  <c r="M1530" i="4"/>
  <c r="M1531" i="4"/>
  <c r="M1532" i="4"/>
  <c r="M1533" i="4"/>
  <c r="M1534" i="4"/>
  <c r="M1535" i="4"/>
  <c r="M1536" i="4"/>
  <c r="M1537" i="4"/>
  <c r="M1538" i="4"/>
  <c r="M1539" i="4"/>
  <c r="M1540" i="4"/>
  <c r="M1541" i="4"/>
  <c r="M1542" i="4"/>
  <c r="M1543" i="4"/>
  <c r="M1544" i="4"/>
  <c r="M1545" i="4"/>
  <c r="M1546" i="4"/>
  <c r="M1547" i="4"/>
  <c r="M1548" i="4"/>
  <c r="M1549" i="4"/>
  <c r="M1550" i="4"/>
  <c r="M1551" i="4"/>
  <c r="M1552" i="4"/>
  <c r="M1553" i="4"/>
  <c r="M1554" i="4"/>
  <c r="M1555" i="4"/>
  <c r="M1556" i="4"/>
  <c r="M1557" i="4"/>
  <c r="M1558" i="4"/>
  <c r="M1559" i="4"/>
  <c r="M1560" i="4"/>
  <c r="M1561" i="4"/>
  <c r="M1562" i="4"/>
  <c r="M1563" i="4"/>
  <c r="M1564" i="4"/>
  <c r="M1565" i="4"/>
  <c r="M1566" i="4"/>
  <c r="M1567" i="4"/>
  <c r="M1568" i="4"/>
  <c r="M1569" i="4"/>
  <c r="M1570" i="4"/>
  <c r="M1571" i="4"/>
  <c r="M1572" i="4"/>
  <c r="M1573" i="4"/>
  <c r="M1574" i="4"/>
  <c r="M1575" i="4"/>
  <c r="M1576" i="4"/>
  <c r="M1577" i="4"/>
  <c r="M1578" i="4"/>
  <c r="M1579" i="4"/>
  <c r="M1580" i="4"/>
  <c r="M1581" i="4"/>
  <c r="M1582" i="4"/>
  <c r="M1583" i="4"/>
  <c r="M1584" i="4"/>
  <c r="M1585" i="4"/>
  <c r="M1586" i="4"/>
  <c r="M1587" i="4"/>
  <c r="M1588" i="4"/>
  <c r="M1589" i="4"/>
  <c r="M1590" i="4"/>
  <c r="M1591" i="4"/>
  <c r="M1592" i="4"/>
  <c r="M1593" i="4"/>
  <c r="M1594" i="4"/>
  <c r="M1595" i="4"/>
  <c r="M1596" i="4"/>
  <c r="M1597" i="4"/>
  <c r="M1598" i="4"/>
  <c r="M1599" i="4"/>
  <c r="M1600" i="4"/>
  <c r="M1601" i="4"/>
  <c r="M1602" i="4"/>
  <c r="M1603" i="4"/>
  <c r="M1604" i="4"/>
  <c r="M1605" i="4"/>
  <c r="M1606" i="4"/>
  <c r="M1607" i="4"/>
  <c r="M1608" i="4"/>
  <c r="M1609" i="4"/>
  <c r="M1610" i="4"/>
  <c r="M1611" i="4"/>
  <c r="M1612" i="4"/>
  <c r="M1613" i="4"/>
  <c r="M1614" i="4"/>
  <c r="M1615" i="4"/>
  <c r="M1616" i="4"/>
  <c r="M1617" i="4"/>
  <c r="M1618" i="4"/>
  <c r="M1619" i="4"/>
  <c r="M1620" i="4"/>
  <c r="M1621" i="4"/>
  <c r="M1622" i="4"/>
  <c r="M1623" i="4"/>
  <c r="M1624" i="4"/>
  <c r="M1625" i="4"/>
  <c r="M1626" i="4"/>
  <c r="M1627" i="4"/>
  <c r="M1628" i="4"/>
  <c r="M1629" i="4"/>
  <c r="M1630" i="4"/>
  <c r="M1631" i="4"/>
  <c r="M1632" i="4"/>
  <c r="M1633" i="4"/>
  <c r="M1634" i="4"/>
  <c r="M1635" i="4"/>
  <c r="M1636" i="4"/>
  <c r="M1637" i="4"/>
  <c r="M1638" i="4"/>
  <c r="M1639" i="4"/>
  <c r="M1640" i="4"/>
  <c r="M1641" i="4"/>
  <c r="M1642" i="4"/>
  <c r="M1643" i="4"/>
  <c r="M1644" i="4"/>
  <c r="M1645" i="4"/>
  <c r="M1646" i="4"/>
  <c r="M1647" i="4"/>
  <c r="M1648" i="4"/>
  <c r="M1649" i="4"/>
  <c r="M1650" i="4"/>
  <c r="M1651" i="4"/>
  <c r="M1652" i="4"/>
  <c r="M1653" i="4"/>
  <c r="M1654" i="4"/>
  <c r="M1655" i="4"/>
  <c r="M1656" i="4"/>
  <c r="M1657" i="4"/>
  <c r="M1658" i="4"/>
  <c r="M1659" i="4"/>
  <c r="M1660" i="4"/>
  <c r="M1661" i="4"/>
  <c r="M1662" i="4"/>
  <c r="M1663" i="4"/>
  <c r="M1664" i="4"/>
  <c r="M1665" i="4"/>
  <c r="M1666" i="4"/>
  <c r="M1667" i="4"/>
  <c r="M1668" i="4"/>
  <c r="M1669" i="4"/>
  <c r="M1670" i="4"/>
  <c r="M1671" i="4"/>
  <c r="M1672" i="4"/>
  <c r="M1673" i="4"/>
  <c r="M1674" i="4"/>
  <c r="M1675" i="4"/>
  <c r="M1676" i="4"/>
  <c r="M1677" i="4"/>
  <c r="M1678" i="4"/>
  <c r="M1679" i="4"/>
  <c r="M1680" i="4"/>
  <c r="M1681" i="4"/>
  <c r="M1682" i="4"/>
  <c r="M1683" i="4"/>
  <c r="M1684" i="4"/>
  <c r="M1685" i="4"/>
  <c r="M1686" i="4"/>
  <c r="M1687" i="4"/>
  <c r="M1688" i="4"/>
  <c r="M1689" i="4"/>
  <c r="M1690" i="4"/>
  <c r="M1691" i="4"/>
  <c r="M1692" i="4"/>
  <c r="M1693" i="4"/>
  <c r="M1694" i="4"/>
  <c r="M1695" i="4"/>
  <c r="M1696" i="4"/>
  <c r="M1697" i="4"/>
  <c r="M1698" i="4"/>
  <c r="M1699" i="4"/>
  <c r="M1700" i="4"/>
  <c r="M1701" i="4"/>
  <c r="M1702" i="4"/>
  <c r="M1703" i="4"/>
  <c r="M1704" i="4"/>
  <c r="M1705" i="4"/>
  <c r="M1706" i="4"/>
  <c r="M1707" i="4"/>
  <c r="M1708" i="4"/>
  <c r="M1709" i="4"/>
  <c r="M1710" i="4"/>
  <c r="M1711" i="4"/>
  <c r="M1712" i="4"/>
  <c r="M1713" i="4"/>
  <c r="M1714" i="4"/>
  <c r="M1715" i="4"/>
  <c r="M1716" i="4"/>
  <c r="M1717" i="4"/>
  <c r="M1718" i="4"/>
  <c r="M1719" i="4"/>
  <c r="M1720" i="4"/>
  <c r="M1721" i="4"/>
  <c r="M1722" i="4"/>
  <c r="M1723" i="4"/>
  <c r="M1724" i="4"/>
  <c r="M1725" i="4"/>
  <c r="M1726" i="4"/>
  <c r="M1727" i="4"/>
  <c r="M1728" i="4"/>
  <c r="M1729" i="4"/>
  <c r="M1730" i="4"/>
  <c r="M1731" i="4"/>
  <c r="M1732" i="4"/>
  <c r="M1733" i="4"/>
  <c r="M1734" i="4"/>
  <c r="M1735" i="4"/>
  <c r="M1736" i="4"/>
  <c r="M1737" i="4"/>
  <c r="M1738" i="4"/>
  <c r="M1739" i="4"/>
  <c r="M1740" i="4"/>
  <c r="M1741" i="4"/>
  <c r="M1742" i="4"/>
  <c r="M1743" i="4"/>
  <c r="M1744" i="4"/>
  <c r="M1745" i="4"/>
  <c r="M1746" i="4"/>
  <c r="M1747" i="4"/>
  <c r="M1748" i="4"/>
  <c r="M1749" i="4"/>
  <c r="M1750" i="4"/>
  <c r="M1751" i="4"/>
  <c r="M1752" i="4"/>
  <c r="M1753" i="4"/>
  <c r="M1754" i="4"/>
  <c r="M1755" i="4"/>
  <c r="M1756" i="4"/>
  <c r="M1757" i="4"/>
  <c r="M1758" i="4"/>
  <c r="M1759" i="4"/>
  <c r="M1760" i="4"/>
  <c r="M1761" i="4"/>
  <c r="M1762" i="4"/>
  <c r="M1763" i="4"/>
  <c r="M1764" i="4"/>
  <c r="M1765" i="4"/>
  <c r="M1766" i="4"/>
  <c r="M1767" i="4"/>
  <c r="M1768" i="4"/>
  <c r="M1769" i="4"/>
  <c r="M1770" i="4"/>
  <c r="M1771" i="4"/>
  <c r="M1772" i="4"/>
  <c r="M1773" i="4"/>
  <c r="M1774" i="4"/>
  <c r="M1775" i="4"/>
  <c r="M1776" i="4"/>
  <c r="M1777" i="4"/>
  <c r="M1778" i="4"/>
  <c r="M1779" i="4"/>
  <c r="M1780" i="4"/>
  <c r="M1781" i="4"/>
  <c r="M1782" i="4"/>
  <c r="M1783" i="4"/>
  <c r="M1784" i="4"/>
  <c r="M1785" i="4"/>
  <c r="M1786" i="4"/>
  <c r="M1787" i="4"/>
  <c r="M1788" i="4"/>
  <c r="M1789" i="4"/>
  <c r="M1790" i="4"/>
  <c r="M1791" i="4"/>
  <c r="M1792" i="4"/>
  <c r="M1793" i="4"/>
  <c r="M1794" i="4"/>
  <c r="M1795" i="4"/>
  <c r="M1796" i="4"/>
  <c r="M1797" i="4"/>
  <c r="M1798" i="4"/>
  <c r="M1799" i="4"/>
  <c r="M1800" i="4"/>
  <c r="M1801" i="4"/>
  <c r="M1802" i="4"/>
  <c r="M1803" i="4"/>
  <c r="M1804" i="4"/>
  <c r="M1805" i="4"/>
  <c r="M1806" i="4"/>
  <c r="M1807" i="4"/>
  <c r="M1808" i="4"/>
  <c r="M1809" i="4"/>
  <c r="M1810" i="4"/>
  <c r="M1811" i="4"/>
  <c r="M1812" i="4"/>
  <c r="M1813" i="4"/>
  <c r="M1814" i="4"/>
  <c r="M1815" i="4"/>
  <c r="M1816" i="4"/>
  <c r="M1817" i="4"/>
  <c r="M1818" i="4"/>
  <c r="M1819" i="4"/>
  <c r="M1820" i="4"/>
  <c r="M1821" i="4"/>
  <c r="M1822" i="4"/>
  <c r="M1823" i="4"/>
  <c r="M1824" i="4"/>
  <c r="M1825" i="4"/>
  <c r="M1826" i="4"/>
  <c r="M1827" i="4"/>
  <c r="M1828" i="4"/>
  <c r="M1829" i="4"/>
  <c r="M1830" i="4"/>
  <c r="M1831" i="4"/>
  <c r="M1832" i="4"/>
  <c r="M1833" i="4"/>
  <c r="M1834" i="4"/>
  <c r="M1835" i="4"/>
  <c r="M1836" i="4"/>
  <c r="M1837" i="4"/>
  <c r="M1838" i="4"/>
  <c r="M1839" i="4"/>
  <c r="M1840" i="4"/>
  <c r="M1841" i="4"/>
  <c r="M1842" i="4"/>
  <c r="M1843" i="4"/>
  <c r="M1844" i="4"/>
  <c r="M1845" i="4"/>
  <c r="M1846" i="4"/>
  <c r="M1847" i="4"/>
  <c r="M1848" i="4"/>
  <c r="M1849" i="4"/>
  <c r="M1850" i="4"/>
  <c r="M1851" i="4"/>
  <c r="M1852" i="4"/>
  <c r="M1853" i="4"/>
  <c r="M1854" i="4"/>
  <c r="M1855" i="4"/>
  <c r="M1856" i="4"/>
  <c r="M1857" i="4"/>
  <c r="M1858" i="4"/>
  <c r="M1859" i="4"/>
  <c r="M1860" i="4"/>
  <c r="M1861" i="4"/>
  <c r="M1862" i="4"/>
  <c r="M1863" i="4"/>
  <c r="M1864" i="4"/>
  <c r="M1865" i="4"/>
  <c r="M1866" i="4"/>
  <c r="M1867" i="4"/>
  <c r="M1868" i="4"/>
  <c r="M1869" i="4"/>
  <c r="M1870" i="4"/>
  <c r="M1871" i="4"/>
  <c r="M1872" i="4"/>
  <c r="M1873" i="4"/>
  <c r="M1874" i="4"/>
  <c r="M1875" i="4"/>
  <c r="M1876" i="4"/>
  <c r="M1877" i="4"/>
  <c r="M1878" i="4"/>
  <c r="M1879" i="4"/>
  <c r="M1880" i="4"/>
  <c r="M1881" i="4"/>
  <c r="M1882" i="4"/>
  <c r="M1883" i="4"/>
  <c r="M1884" i="4"/>
  <c r="M1885" i="4"/>
  <c r="M1886" i="4"/>
  <c r="M1887" i="4"/>
  <c r="M1888" i="4"/>
  <c r="M1889" i="4"/>
  <c r="M1890" i="4"/>
  <c r="M1891" i="4"/>
  <c r="M1892" i="4"/>
  <c r="M1893" i="4"/>
  <c r="M1894" i="4"/>
  <c r="M1895" i="4"/>
  <c r="M1896" i="4"/>
  <c r="M1897" i="4"/>
  <c r="M1898" i="4"/>
  <c r="M1899" i="4"/>
  <c r="M1900" i="4"/>
  <c r="M1901" i="4"/>
  <c r="M1902" i="4"/>
  <c r="M1903" i="4"/>
  <c r="M1904" i="4"/>
  <c r="M1905" i="4"/>
  <c r="M1906" i="4"/>
  <c r="M1907" i="4"/>
  <c r="M1908" i="4"/>
  <c r="M1909" i="4"/>
  <c r="M1910" i="4"/>
  <c r="M1911" i="4"/>
  <c r="M1912" i="4"/>
  <c r="M1913" i="4"/>
  <c r="M1914" i="4"/>
  <c r="M1915" i="4"/>
  <c r="M1916" i="4"/>
  <c r="M1917" i="4"/>
  <c r="M1918" i="4"/>
  <c r="M1919" i="4"/>
  <c r="M1920" i="4"/>
  <c r="M1921" i="4"/>
  <c r="M1922" i="4"/>
  <c r="M1923" i="4"/>
  <c r="M1924" i="4"/>
  <c r="M1925" i="4"/>
  <c r="M1926" i="4"/>
  <c r="M1927" i="4"/>
  <c r="M1928" i="4"/>
  <c r="M1929" i="4"/>
  <c r="M1930" i="4"/>
  <c r="M1931" i="4"/>
  <c r="M1932" i="4"/>
  <c r="M1933" i="4"/>
  <c r="M1934" i="4"/>
  <c r="M1935" i="4"/>
  <c r="M1936" i="4"/>
  <c r="M1937" i="4"/>
  <c r="M1938" i="4"/>
  <c r="M1939" i="4"/>
  <c r="M1940" i="4"/>
  <c r="M1941" i="4"/>
  <c r="M1942" i="4"/>
  <c r="M1943" i="4"/>
  <c r="M1944" i="4"/>
  <c r="M1945" i="4"/>
  <c r="M1946" i="4"/>
  <c r="M1947" i="4"/>
  <c r="M1948" i="4"/>
  <c r="M1949" i="4"/>
  <c r="M1950" i="4"/>
  <c r="M1951" i="4"/>
  <c r="M1952" i="4"/>
  <c r="M1953" i="4"/>
  <c r="M1954" i="4"/>
  <c r="M1955" i="4"/>
  <c r="M1956" i="4"/>
  <c r="M1957" i="4"/>
  <c r="M1958" i="4"/>
  <c r="M1959" i="4"/>
  <c r="M1960" i="4"/>
  <c r="M1961" i="4"/>
  <c r="M1962" i="4"/>
  <c r="M1963" i="4"/>
  <c r="M1964" i="4"/>
  <c r="M1965" i="4"/>
  <c r="M1966" i="4"/>
  <c r="M1967" i="4"/>
  <c r="M1968" i="4"/>
  <c r="M1969" i="4"/>
  <c r="M1970" i="4"/>
  <c r="M1971" i="4"/>
  <c r="M1972" i="4"/>
  <c r="M1973" i="4"/>
  <c r="M1974" i="4"/>
  <c r="M1975" i="4"/>
  <c r="M1976" i="4"/>
  <c r="M1977" i="4"/>
  <c r="M1978" i="4"/>
  <c r="M1979" i="4"/>
  <c r="M1980" i="4"/>
  <c r="M1981" i="4"/>
  <c r="M1982" i="4"/>
  <c r="M1983" i="4"/>
  <c r="M1984" i="4"/>
  <c r="M1985" i="4"/>
  <c r="M1986" i="4"/>
  <c r="M1987" i="4"/>
  <c r="M1988" i="4"/>
  <c r="M1989" i="4"/>
  <c r="M1990" i="4"/>
  <c r="M1991" i="4"/>
  <c r="M1992" i="4"/>
  <c r="M1993" i="4"/>
  <c r="M1994" i="4"/>
  <c r="M1995" i="4"/>
  <c r="M1996" i="4"/>
  <c r="M1997" i="4"/>
  <c r="M1998" i="4"/>
  <c r="M1999" i="4"/>
  <c r="M2000" i="4"/>
  <c r="M2001" i="4"/>
  <c r="M2002" i="4"/>
  <c r="M2003" i="4"/>
  <c r="M2004" i="4"/>
  <c r="M2005" i="4"/>
  <c r="M2006" i="4"/>
  <c r="M2007" i="4"/>
  <c r="M2008" i="4"/>
  <c r="M2009" i="4"/>
  <c r="M2010" i="4"/>
  <c r="M2011" i="4"/>
  <c r="M2012" i="4"/>
  <c r="M2013" i="4"/>
  <c r="M2014" i="4"/>
  <c r="M2015" i="4"/>
  <c r="M2016" i="4"/>
  <c r="M2017" i="4"/>
  <c r="M2018" i="4"/>
  <c r="M2019" i="4"/>
  <c r="M2020" i="4"/>
  <c r="M2021" i="4"/>
  <c r="M2022" i="4"/>
  <c r="M2023" i="4"/>
  <c r="M2024" i="4"/>
  <c r="M2025" i="4"/>
  <c r="M2026" i="4"/>
  <c r="M2027" i="4"/>
  <c r="M2028" i="4"/>
  <c r="M2029" i="4"/>
  <c r="M2030" i="4"/>
  <c r="M2031" i="4"/>
  <c r="M2032" i="4"/>
  <c r="M2033" i="4"/>
  <c r="M2034" i="4"/>
  <c r="M2035" i="4"/>
  <c r="M2036" i="4"/>
  <c r="M2037" i="4"/>
  <c r="M2038" i="4"/>
  <c r="M2039" i="4"/>
  <c r="M2040" i="4"/>
  <c r="M2041" i="4"/>
  <c r="M2042" i="4"/>
  <c r="M2043" i="4"/>
  <c r="M2044" i="4"/>
  <c r="M2045" i="4"/>
  <c r="M2046" i="4"/>
  <c r="M2047" i="4"/>
  <c r="M2048" i="4"/>
  <c r="M2049" i="4"/>
  <c r="M2050" i="4"/>
  <c r="M2051" i="4"/>
  <c r="M2052" i="4"/>
  <c r="M2053" i="4"/>
  <c r="M2054" i="4"/>
  <c r="M2055" i="4"/>
  <c r="M2056" i="4"/>
  <c r="M2057" i="4"/>
  <c r="M2058" i="4"/>
  <c r="M2059" i="4"/>
  <c r="M2060" i="4"/>
  <c r="M2061" i="4"/>
  <c r="M2062" i="4"/>
  <c r="M2063" i="4"/>
  <c r="M2064" i="4"/>
  <c r="M2065" i="4"/>
  <c r="M2066" i="4"/>
  <c r="M2067" i="4"/>
  <c r="M2068" i="4"/>
  <c r="M2069" i="4"/>
  <c r="M2070" i="4"/>
  <c r="M2071" i="4"/>
  <c r="M2072" i="4"/>
  <c r="M2073" i="4"/>
  <c r="M2074" i="4"/>
  <c r="M2075" i="4"/>
  <c r="M2076" i="4"/>
  <c r="M2077" i="4"/>
  <c r="M2078" i="4"/>
  <c r="M2079" i="4"/>
  <c r="M2080" i="4"/>
  <c r="M2081" i="4"/>
  <c r="M2082" i="4"/>
  <c r="M2083" i="4"/>
  <c r="M2084" i="4"/>
  <c r="M2085" i="4"/>
  <c r="M2086" i="4"/>
  <c r="M2087" i="4"/>
  <c r="M2088" i="4"/>
  <c r="M2089" i="4"/>
  <c r="M2090" i="4"/>
  <c r="M2091" i="4"/>
  <c r="M2092" i="4"/>
  <c r="M2093" i="4"/>
  <c r="M2094" i="4"/>
  <c r="M2095" i="4"/>
  <c r="M2096" i="4"/>
  <c r="M2097" i="4"/>
  <c r="M2098" i="4"/>
  <c r="M2099" i="4"/>
  <c r="M2100" i="4"/>
  <c r="M2101" i="4"/>
  <c r="M2102" i="4"/>
  <c r="M2103" i="4"/>
  <c r="M2104" i="4"/>
  <c r="M2105" i="4"/>
  <c r="M2106" i="4"/>
  <c r="M2107" i="4"/>
  <c r="M2108" i="4"/>
  <c r="M2109" i="4"/>
  <c r="M2110" i="4"/>
  <c r="M2111" i="4"/>
  <c r="M2112" i="4"/>
  <c r="M2113" i="4"/>
  <c r="M2114" i="4"/>
  <c r="M2115" i="4"/>
  <c r="M2116" i="4"/>
  <c r="M2117" i="4"/>
  <c r="M2118" i="4"/>
  <c r="M2119" i="4"/>
  <c r="M2120" i="4"/>
  <c r="M2121" i="4"/>
  <c r="M2122" i="4"/>
  <c r="M2123" i="4"/>
  <c r="M2124" i="4"/>
  <c r="M2125" i="4"/>
  <c r="M2126" i="4"/>
  <c r="M2127" i="4"/>
  <c r="M2128" i="4"/>
  <c r="M2129" i="4"/>
  <c r="M2130" i="4"/>
  <c r="M2131" i="4"/>
  <c r="M2132" i="4"/>
  <c r="M2133" i="4"/>
  <c r="M2134" i="4"/>
  <c r="M2135" i="4"/>
  <c r="M2136" i="4"/>
  <c r="M2137" i="4"/>
  <c r="M2138" i="4"/>
  <c r="M2139" i="4"/>
  <c r="M2140" i="4"/>
  <c r="M2141" i="4"/>
  <c r="M2142" i="4"/>
  <c r="M2143" i="4"/>
  <c r="M2144" i="4"/>
  <c r="M2145" i="4"/>
  <c r="M2146" i="4"/>
  <c r="M2147" i="4"/>
  <c r="M2148" i="4"/>
  <c r="M2149" i="4"/>
  <c r="M2150" i="4"/>
  <c r="M2151" i="4"/>
  <c r="M2152" i="4"/>
  <c r="M2153" i="4"/>
  <c r="M2154" i="4"/>
  <c r="M2155" i="4"/>
  <c r="M2156" i="4"/>
  <c r="M2157" i="4"/>
  <c r="M2158" i="4"/>
  <c r="M2159" i="4"/>
  <c r="M2160" i="4"/>
  <c r="M2161" i="4"/>
  <c r="M2162" i="4"/>
  <c r="M2163" i="4"/>
  <c r="M2164" i="4"/>
  <c r="M2165" i="4"/>
  <c r="M2166" i="4"/>
  <c r="M2167" i="4"/>
  <c r="M2168" i="4"/>
  <c r="M2169" i="4"/>
  <c r="M2170" i="4"/>
  <c r="M2171" i="4"/>
  <c r="M2172" i="4"/>
  <c r="M2173" i="4"/>
  <c r="M2174" i="4"/>
  <c r="M2175" i="4"/>
  <c r="M2176" i="4"/>
  <c r="M2177" i="4"/>
  <c r="M2178" i="4"/>
  <c r="M2179" i="4"/>
  <c r="M2180" i="4"/>
  <c r="M2181" i="4"/>
  <c r="M2182" i="4"/>
  <c r="M2183" i="4"/>
  <c r="M2184" i="4"/>
  <c r="M2185" i="4"/>
  <c r="M2186" i="4"/>
  <c r="M2187" i="4"/>
  <c r="M2188" i="4"/>
  <c r="M2189" i="4"/>
  <c r="M2190" i="4"/>
  <c r="M2191" i="4"/>
  <c r="M2192" i="4"/>
  <c r="M2193" i="4"/>
  <c r="M2194" i="4"/>
  <c r="M2195" i="4"/>
  <c r="M2196" i="4"/>
  <c r="M2197" i="4"/>
  <c r="M2198" i="4"/>
  <c r="M2199" i="4"/>
  <c r="M2200" i="4"/>
  <c r="M2201" i="4"/>
  <c r="M2202" i="4"/>
  <c r="M2203" i="4"/>
  <c r="M2204" i="4"/>
  <c r="M2205" i="4"/>
  <c r="M2206" i="4"/>
  <c r="M2207" i="4"/>
  <c r="M2208" i="4"/>
  <c r="M2209" i="4"/>
  <c r="M2210" i="4"/>
  <c r="M2211" i="4"/>
  <c r="M2212" i="4"/>
  <c r="M2213" i="4"/>
  <c r="M2214" i="4"/>
  <c r="M2215" i="4"/>
  <c r="M2216" i="4"/>
  <c r="M2217" i="4"/>
  <c r="M2218" i="4"/>
  <c r="M2219" i="4"/>
  <c r="M2220" i="4"/>
  <c r="M2221" i="4"/>
  <c r="M2222" i="4"/>
  <c r="M2223" i="4"/>
  <c r="M2224" i="4"/>
  <c r="M2225" i="4"/>
  <c r="M2226" i="4"/>
  <c r="M2227" i="4"/>
  <c r="M2228" i="4"/>
  <c r="M2229" i="4"/>
  <c r="M2230" i="4"/>
  <c r="M2231" i="4"/>
  <c r="M2232" i="4"/>
  <c r="M2233" i="4"/>
  <c r="M2234" i="4"/>
  <c r="M2235" i="4"/>
  <c r="M2236" i="4"/>
  <c r="M2237" i="4"/>
  <c r="M2238" i="4"/>
  <c r="M2239" i="4"/>
  <c r="M2240" i="4"/>
  <c r="M2241" i="4"/>
  <c r="M2242" i="4"/>
  <c r="M2243" i="4"/>
  <c r="M2244" i="4"/>
  <c r="M2245" i="4"/>
  <c r="M2246" i="4"/>
  <c r="M2247" i="4"/>
  <c r="M2248" i="4"/>
  <c r="M2249" i="4"/>
  <c r="M2250" i="4"/>
  <c r="M2251" i="4"/>
  <c r="M2252" i="4"/>
  <c r="M2253" i="4"/>
  <c r="M2254" i="4"/>
  <c r="M2255" i="4"/>
  <c r="M2256" i="4"/>
  <c r="M2257" i="4"/>
  <c r="M2258" i="4"/>
  <c r="M2259" i="4"/>
  <c r="M2260" i="4"/>
  <c r="M2261" i="4"/>
  <c r="M2262" i="4"/>
  <c r="M2263" i="4"/>
  <c r="M2264" i="4"/>
  <c r="M2265" i="4"/>
  <c r="M2266" i="4"/>
  <c r="M2267" i="4"/>
  <c r="M2268" i="4"/>
  <c r="M2269" i="4"/>
  <c r="M2270" i="4"/>
  <c r="M2271" i="4"/>
  <c r="M2272" i="4"/>
  <c r="M2273" i="4"/>
  <c r="M2274" i="4"/>
  <c r="M2275" i="4"/>
  <c r="M2276" i="4"/>
  <c r="M2277" i="4"/>
  <c r="M2278" i="4"/>
  <c r="M2279" i="4"/>
  <c r="M2280" i="4"/>
  <c r="M2281" i="4"/>
  <c r="M2282" i="4"/>
  <c r="M2283" i="4"/>
  <c r="M2284" i="4"/>
  <c r="M2285" i="4"/>
  <c r="M2286" i="4"/>
  <c r="M2287" i="4"/>
  <c r="M2288" i="4"/>
  <c r="M2289" i="4"/>
  <c r="M2290" i="4"/>
  <c r="M2291" i="4"/>
  <c r="M2292" i="4"/>
  <c r="M2293" i="4"/>
  <c r="M2294" i="4"/>
  <c r="M2295" i="4"/>
  <c r="M2296" i="4"/>
  <c r="M2297" i="4"/>
  <c r="M2298" i="4"/>
  <c r="M2299" i="4"/>
  <c r="M2300" i="4"/>
  <c r="M2301" i="4"/>
  <c r="M2302" i="4"/>
  <c r="M2303" i="4"/>
  <c r="M2304" i="4"/>
  <c r="M2305" i="4"/>
  <c r="M2306" i="4"/>
  <c r="M2307" i="4"/>
  <c r="M2308" i="4"/>
  <c r="M2309" i="4"/>
  <c r="M2310" i="4"/>
  <c r="M2311" i="4"/>
  <c r="M2312" i="4"/>
  <c r="M2313" i="4"/>
  <c r="M2314" i="4"/>
  <c r="M2315" i="4"/>
  <c r="M2316" i="4"/>
  <c r="M2317" i="4"/>
  <c r="M2318" i="4"/>
  <c r="M2319" i="4"/>
  <c r="M2320" i="4"/>
  <c r="M2321" i="4"/>
  <c r="M2322" i="4"/>
  <c r="M2323" i="4"/>
  <c r="M2324" i="4"/>
  <c r="M2325" i="4"/>
  <c r="M2326" i="4"/>
  <c r="M2327" i="4"/>
  <c r="M2328" i="4"/>
  <c r="M2329" i="4"/>
  <c r="M2330" i="4"/>
  <c r="M2331" i="4"/>
  <c r="M2332" i="4"/>
  <c r="M2333" i="4"/>
  <c r="M2334" i="4"/>
  <c r="M2335" i="4"/>
  <c r="M2336" i="4"/>
  <c r="M2337" i="4"/>
  <c r="M2338" i="4"/>
  <c r="M2339" i="4"/>
  <c r="M2340" i="4"/>
  <c r="M2341" i="4"/>
  <c r="M2342" i="4"/>
  <c r="M2343" i="4"/>
  <c r="M2344" i="4"/>
  <c r="M2345" i="4"/>
  <c r="M2346" i="4"/>
  <c r="M2347" i="4"/>
  <c r="M2348" i="4"/>
  <c r="M2349" i="4"/>
  <c r="M2350" i="4"/>
  <c r="M2351" i="4"/>
  <c r="M2352" i="4"/>
  <c r="M2353" i="4"/>
  <c r="M2354" i="4"/>
  <c r="M2355" i="4"/>
  <c r="M2356" i="4"/>
  <c r="M2357" i="4"/>
  <c r="M2358" i="4"/>
  <c r="M2359" i="4"/>
  <c r="M2360" i="4"/>
  <c r="M2361" i="4"/>
  <c r="M2362" i="4"/>
  <c r="M2363" i="4"/>
  <c r="M2364" i="4"/>
  <c r="M2365" i="4"/>
  <c r="M2366" i="4"/>
  <c r="M2367" i="4"/>
  <c r="M2368" i="4"/>
  <c r="M2369" i="4"/>
  <c r="M2370" i="4"/>
  <c r="M2371" i="4"/>
  <c r="M2372" i="4"/>
  <c r="M2373" i="4"/>
  <c r="M2374" i="4"/>
  <c r="M2375" i="4"/>
  <c r="M2376" i="4"/>
  <c r="M2377" i="4"/>
  <c r="M2378" i="4"/>
  <c r="M2379" i="4"/>
  <c r="M2380" i="4"/>
  <c r="M2381" i="4"/>
  <c r="M2382" i="4"/>
  <c r="M2383" i="4"/>
  <c r="M2384" i="4"/>
  <c r="M2385" i="4"/>
  <c r="M2386" i="4"/>
  <c r="M2387" i="4"/>
  <c r="M2388" i="4"/>
  <c r="M2389" i="4"/>
  <c r="M2390" i="4"/>
  <c r="M2391" i="4"/>
  <c r="M2392" i="4"/>
  <c r="M2393" i="4"/>
  <c r="M2394" i="4"/>
  <c r="M2395" i="4"/>
  <c r="M2396" i="4"/>
  <c r="M2397" i="4"/>
  <c r="M2398" i="4"/>
  <c r="M2399" i="4"/>
  <c r="M2400" i="4"/>
  <c r="M2401" i="4"/>
  <c r="M2402" i="4"/>
  <c r="M2403" i="4"/>
  <c r="M2404" i="4"/>
  <c r="M2405" i="4"/>
  <c r="M2406" i="4"/>
  <c r="M2407" i="4"/>
  <c r="M2408" i="4"/>
  <c r="M2409" i="4"/>
  <c r="M2410" i="4"/>
  <c r="M2411" i="4"/>
  <c r="M2412" i="4"/>
  <c r="M2413" i="4"/>
  <c r="M2414" i="4"/>
  <c r="M2415" i="4"/>
  <c r="M2416" i="4"/>
  <c r="M2417" i="4"/>
  <c r="M2418" i="4"/>
  <c r="M2419" i="4"/>
  <c r="M2420" i="4"/>
  <c r="M2421" i="4"/>
  <c r="M2422" i="4"/>
  <c r="M2423" i="4"/>
  <c r="M2424" i="4"/>
  <c r="M2425" i="4"/>
  <c r="M2426" i="4"/>
  <c r="M2427" i="4"/>
  <c r="M2428" i="4"/>
  <c r="M2429" i="4"/>
  <c r="M2430" i="4"/>
  <c r="M2431" i="4"/>
  <c r="M2432" i="4"/>
  <c r="M2433" i="4"/>
  <c r="M2434" i="4"/>
  <c r="M2435" i="4"/>
  <c r="M2436" i="4"/>
  <c r="M2437" i="4"/>
  <c r="M2438" i="4"/>
  <c r="M2439" i="4"/>
  <c r="M2440" i="4"/>
  <c r="M2441" i="4"/>
  <c r="M2442" i="4"/>
  <c r="M2443" i="4"/>
  <c r="M2444" i="4"/>
  <c r="M2445" i="4"/>
  <c r="M2446" i="4"/>
  <c r="M2447" i="4"/>
  <c r="M2448" i="4"/>
  <c r="M2449" i="4"/>
  <c r="M2450" i="4"/>
  <c r="M2451" i="4"/>
  <c r="M2452" i="4"/>
  <c r="M2453" i="4"/>
  <c r="M2454" i="4"/>
  <c r="M2455" i="4"/>
  <c r="M2456" i="4"/>
  <c r="M2457" i="4"/>
  <c r="M2458" i="4"/>
  <c r="M2459" i="4"/>
  <c r="M2460" i="4"/>
  <c r="M2461" i="4"/>
  <c r="M2462" i="4"/>
  <c r="M2463" i="4"/>
  <c r="M2464" i="4"/>
  <c r="M2465" i="4"/>
  <c r="M2466" i="4"/>
  <c r="M2467" i="4"/>
  <c r="M2468" i="4"/>
  <c r="M2469" i="4"/>
  <c r="M2470" i="4"/>
  <c r="M2471" i="4"/>
  <c r="M2472" i="4"/>
  <c r="M2473" i="4"/>
  <c r="M2474" i="4"/>
  <c r="M2475" i="4"/>
  <c r="M2476" i="4"/>
  <c r="M2477" i="4"/>
  <c r="M2478" i="4"/>
  <c r="M2479" i="4"/>
  <c r="M2480" i="4"/>
  <c r="M2481" i="4"/>
  <c r="M2482" i="4"/>
  <c r="M2483" i="4"/>
  <c r="M2484" i="4"/>
  <c r="M2485" i="4"/>
  <c r="M2486" i="4"/>
  <c r="M2487" i="4"/>
  <c r="M2488" i="4"/>
  <c r="M2489" i="4"/>
  <c r="M2490" i="4"/>
  <c r="M2491" i="4"/>
  <c r="M2492" i="4"/>
  <c r="M2493" i="4"/>
  <c r="M2494" i="4"/>
  <c r="M2495" i="4"/>
  <c r="M2496" i="4"/>
  <c r="M2497" i="4"/>
  <c r="M2498" i="4"/>
  <c r="M2499" i="4"/>
  <c r="M2500" i="4"/>
  <c r="M2501" i="4"/>
  <c r="M2502" i="4"/>
  <c r="M2503" i="4"/>
  <c r="M2504" i="4"/>
  <c r="M2505" i="4"/>
  <c r="M2506" i="4"/>
  <c r="M2507" i="4"/>
  <c r="M2508" i="4"/>
  <c r="M2509" i="4"/>
  <c r="M2510" i="4"/>
  <c r="M2511" i="4"/>
  <c r="M2512" i="4"/>
  <c r="M2513" i="4"/>
  <c r="M2514" i="4"/>
  <c r="M2515" i="4"/>
  <c r="M2516" i="4"/>
  <c r="M2517" i="4"/>
  <c r="M2518" i="4"/>
  <c r="M2519" i="4"/>
  <c r="M2520" i="4"/>
  <c r="M2521" i="4"/>
  <c r="M2522" i="4"/>
  <c r="M2523" i="4"/>
  <c r="M2524" i="4"/>
  <c r="M2525" i="4"/>
  <c r="M2526" i="4"/>
  <c r="M2527" i="4"/>
  <c r="M2528" i="4"/>
  <c r="M2529" i="4"/>
  <c r="M2530" i="4"/>
  <c r="M2531" i="4"/>
  <c r="M2532" i="4"/>
  <c r="M2533" i="4"/>
  <c r="M2534" i="4"/>
  <c r="M2535" i="4"/>
  <c r="M2536" i="4"/>
  <c r="M2537" i="4"/>
  <c r="M2538" i="4"/>
  <c r="M2539" i="4"/>
  <c r="M2540" i="4"/>
  <c r="M2541" i="4"/>
  <c r="M2542" i="4"/>
  <c r="M2543" i="4"/>
  <c r="M2544" i="4"/>
  <c r="M2545" i="4"/>
  <c r="M2546" i="4"/>
  <c r="M2547" i="4"/>
  <c r="M2548" i="4"/>
  <c r="M2549" i="4"/>
  <c r="M2550" i="4"/>
  <c r="M2551" i="4"/>
  <c r="M2552" i="4"/>
  <c r="M2553" i="4"/>
  <c r="M2554" i="4"/>
  <c r="M2555" i="4"/>
  <c r="M2556" i="4"/>
  <c r="M2557" i="4"/>
  <c r="M2558" i="4"/>
  <c r="M2559" i="4"/>
  <c r="M2560" i="4"/>
  <c r="M2561" i="4"/>
  <c r="M2562" i="4"/>
  <c r="M2563" i="4"/>
  <c r="M2564" i="4"/>
  <c r="M2565" i="4"/>
  <c r="M2566" i="4"/>
  <c r="M2567" i="4"/>
  <c r="M2568" i="4"/>
  <c r="M2569" i="4"/>
  <c r="M2570" i="4"/>
  <c r="M2571" i="4"/>
  <c r="M2572" i="4"/>
  <c r="M2573" i="4"/>
  <c r="M2574" i="4"/>
  <c r="M2575" i="4"/>
  <c r="M2576" i="4"/>
  <c r="M2577" i="4"/>
  <c r="M2578" i="4"/>
  <c r="M2579" i="4"/>
  <c r="M2580" i="4"/>
  <c r="M2581" i="4"/>
  <c r="M2582" i="4"/>
  <c r="M2583" i="4"/>
  <c r="M2584" i="4"/>
  <c r="M2585" i="4"/>
  <c r="M2586" i="4"/>
  <c r="M2587" i="4"/>
  <c r="M2588" i="4"/>
  <c r="M2589" i="4"/>
  <c r="M2590" i="4"/>
  <c r="M2591" i="4"/>
  <c r="M2592" i="4"/>
  <c r="M2593" i="4"/>
  <c r="M2594" i="4"/>
  <c r="M2595" i="4"/>
  <c r="M2596" i="4"/>
  <c r="M2597" i="4"/>
  <c r="M2598" i="4"/>
  <c r="M2599" i="4"/>
  <c r="M2600" i="4"/>
  <c r="M2601" i="4"/>
  <c r="M2602" i="4"/>
  <c r="M2603" i="4"/>
  <c r="M2604" i="4"/>
  <c r="M2605" i="4"/>
  <c r="M2606" i="4"/>
  <c r="M2607" i="4"/>
  <c r="M2608" i="4"/>
  <c r="M2609" i="4"/>
  <c r="M2610" i="4"/>
  <c r="M2611" i="4"/>
  <c r="M2612" i="4"/>
  <c r="M2613" i="4"/>
  <c r="M2614" i="4"/>
  <c r="M2615" i="4"/>
  <c r="M2616" i="4"/>
  <c r="M2617" i="4"/>
  <c r="M2618" i="4"/>
  <c r="M2619" i="4"/>
  <c r="M2620" i="4"/>
  <c r="M2621" i="4"/>
  <c r="M2622" i="4"/>
  <c r="M2623" i="4"/>
  <c r="M2624" i="4"/>
  <c r="M2625" i="4"/>
  <c r="M2626" i="4"/>
  <c r="M2627" i="4"/>
  <c r="M2628" i="4"/>
  <c r="M2629" i="4"/>
  <c r="M2630" i="4"/>
  <c r="M2631" i="4"/>
  <c r="M2632" i="4"/>
  <c r="M2633" i="4"/>
  <c r="M2634" i="4"/>
  <c r="M2635" i="4"/>
  <c r="M2636" i="4"/>
  <c r="M2637" i="4"/>
  <c r="M2638" i="4"/>
  <c r="M2639" i="4"/>
  <c r="M2640" i="4"/>
  <c r="M2641" i="4"/>
  <c r="M2642" i="4"/>
  <c r="M2643" i="4"/>
  <c r="M2644" i="4"/>
  <c r="M2645" i="4"/>
  <c r="M2646" i="4"/>
  <c r="M2647" i="4"/>
  <c r="M2648" i="4"/>
  <c r="M2649" i="4"/>
  <c r="M2650" i="4"/>
  <c r="M2651" i="4"/>
  <c r="M2652" i="4"/>
  <c r="M2653" i="4"/>
  <c r="M2654" i="4"/>
  <c r="M2655" i="4"/>
  <c r="M2656" i="4"/>
  <c r="M2657" i="4"/>
  <c r="M2658" i="4"/>
  <c r="M2659" i="4"/>
  <c r="M2660" i="4"/>
  <c r="M2661" i="4"/>
  <c r="M2662" i="4"/>
  <c r="M2663" i="4"/>
  <c r="M2664" i="4"/>
  <c r="M2665" i="4"/>
  <c r="M2666" i="4"/>
  <c r="M2667" i="4"/>
  <c r="M2668" i="4"/>
  <c r="M2669" i="4"/>
  <c r="M2670" i="4"/>
  <c r="M2671" i="4"/>
  <c r="M2672" i="4"/>
  <c r="M2673" i="4"/>
  <c r="M2674" i="4"/>
  <c r="M2675" i="4"/>
  <c r="M2676" i="4"/>
  <c r="M2677" i="4"/>
  <c r="M2678" i="4"/>
  <c r="M2679" i="4"/>
  <c r="M2680" i="4"/>
  <c r="M2681" i="4"/>
  <c r="M2682" i="4"/>
  <c r="M2683" i="4"/>
  <c r="M2684" i="4"/>
  <c r="M2685" i="4"/>
  <c r="M2686" i="4"/>
  <c r="M2687" i="4"/>
  <c r="M2688" i="4"/>
  <c r="M2689" i="4"/>
  <c r="M2690" i="4"/>
  <c r="M2691" i="4"/>
  <c r="M2692" i="4"/>
  <c r="M2693" i="4"/>
  <c r="M2694" i="4"/>
  <c r="M2695" i="4"/>
  <c r="M2696" i="4"/>
  <c r="M2697" i="4"/>
  <c r="M2698" i="4"/>
  <c r="M2699" i="4"/>
  <c r="M2700" i="4"/>
  <c r="M2701" i="4"/>
  <c r="M2702" i="4"/>
  <c r="M2703" i="4"/>
  <c r="M2704" i="4"/>
  <c r="M2705" i="4"/>
  <c r="M2706" i="4"/>
  <c r="M2707" i="4"/>
  <c r="M2708" i="4"/>
  <c r="M2709" i="4"/>
  <c r="M2710" i="4"/>
  <c r="M2711" i="4"/>
  <c r="M2712" i="4"/>
  <c r="M2713" i="4"/>
  <c r="M2714" i="4"/>
  <c r="M2715" i="4"/>
  <c r="M2716" i="4"/>
  <c r="M2717" i="4"/>
  <c r="M2718" i="4"/>
  <c r="M2719" i="4"/>
  <c r="M2720" i="4"/>
  <c r="M2721" i="4"/>
  <c r="M2722" i="4"/>
  <c r="M2723" i="4"/>
  <c r="M2724" i="4"/>
  <c r="M2725" i="4"/>
  <c r="M2726" i="4"/>
  <c r="M2727" i="4"/>
  <c r="M2728" i="4"/>
  <c r="M2729" i="4"/>
  <c r="M2730" i="4"/>
  <c r="M2731" i="4"/>
  <c r="M2732" i="4"/>
  <c r="M2733" i="4"/>
  <c r="M2734" i="4"/>
  <c r="M2735" i="4"/>
  <c r="M2736" i="4"/>
  <c r="M2737" i="4"/>
  <c r="M2738" i="4"/>
  <c r="M2739" i="4"/>
  <c r="M2740" i="4"/>
  <c r="M2741" i="4"/>
  <c r="M2742" i="4"/>
  <c r="M2743" i="4"/>
  <c r="M2744" i="4"/>
  <c r="M2745" i="4"/>
  <c r="M2746" i="4"/>
  <c r="M2747" i="4"/>
  <c r="M2748" i="4"/>
  <c r="M2749" i="4"/>
  <c r="M2750" i="4"/>
  <c r="M2751" i="4"/>
  <c r="M2752" i="4"/>
  <c r="M2753" i="4"/>
  <c r="M2754" i="4"/>
  <c r="M2755" i="4"/>
  <c r="M2756" i="4"/>
  <c r="M2757" i="4"/>
  <c r="M2758" i="4"/>
  <c r="M2759" i="4"/>
  <c r="M2760" i="4"/>
  <c r="M2761" i="4"/>
  <c r="M2762" i="4"/>
  <c r="M2763" i="4"/>
  <c r="M2764" i="4"/>
  <c r="M2765" i="4"/>
  <c r="M2766" i="4"/>
  <c r="M2767" i="4"/>
  <c r="M2768" i="4"/>
  <c r="M2769" i="4"/>
  <c r="M2770" i="4"/>
  <c r="M2771" i="4"/>
  <c r="M2772" i="4"/>
  <c r="M2773" i="4"/>
  <c r="M2774" i="4"/>
  <c r="M2775" i="4"/>
  <c r="M2776" i="4"/>
  <c r="M2777" i="4"/>
  <c r="M2778" i="4"/>
  <c r="M2779" i="4"/>
  <c r="M2780" i="4"/>
  <c r="M2781" i="4"/>
  <c r="M2782" i="4"/>
  <c r="M2783" i="4"/>
  <c r="M2784" i="4"/>
  <c r="M2785" i="4"/>
  <c r="M2786" i="4"/>
  <c r="M2787" i="4"/>
  <c r="M2788" i="4"/>
  <c r="M2789" i="4"/>
  <c r="M2790" i="4"/>
  <c r="M2791" i="4"/>
  <c r="M2792" i="4"/>
  <c r="M2793" i="4"/>
  <c r="M2794" i="4"/>
  <c r="M2795" i="4"/>
  <c r="M2796" i="4"/>
  <c r="M2797" i="4"/>
  <c r="M2798" i="4"/>
  <c r="M2799" i="4"/>
  <c r="M2800" i="4"/>
  <c r="M2801" i="4"/>
  <c r="M2802" i="4"/>
  <c r="M2803" i="4"/>
  <c r="M2804" i="4"/>
  <c r="M2805" i="4"/>
  <c r="M2806" i="4"/>
  <c r="M2807" i="4"/>
  <c r="M2808" i="4"/>
  <c r="M2809" i="4"/>
  <c r="M2810" i="4"/>
  <c r="M2811" i="4"/>
  <c r="M2812" i="4"/>
  <c r="M2813" i="4"/>
  <c r="M2814" i="4"/>
  <c r="M2815" i="4"/>
  <c r="M2816" i="4"/>
  <c r="M2817" i="4"/>
  <c r="M2818" i="4"/>
  <c r="M2819" i="4"/>
  <c r="M2820" i="4"/>
  <c r="M2821" i="4"/>
  <c r="M2822" i="4"/>
  <c r="M2823" i="4"/>
  <c r="M2824" i="4"/>
  <c r="M2825" i="4"/>
  <c r="M2826" i="4"/>
  <c r="M2827" i="4"/>
  <c r="M2828" i="4"/>
  <c r="M2829" i="4"/>
  <c r="M2830" i="4"/>
  <c r="M2831" i="4"/>
  <c r="M2832" i="4"/>
  <c r="M2833" i="4"/>
  <c r="M2834" i="4"/>
  <c r="M2835" i="4"/>
  <c r="M2836" i="4"/>
  <c r="M2837" i="4"/>
  <c r="M2838" i="4"/>
  <c r="M2839" i="4"/>
  <c r="M2840" i="4"/>
  <c r="M2841" i="4"/>
  <c r="M2842" i="4"/>
  <c r="M2843" i="4"/>
  <c r="M2844" i="4"/>
  <c r="M2845" i="4"/>
  <c r="M2846" i="4"/>
  <c r="M2847" i="4"/>
  <c r="M2848" i="4"/>
  <c r="M2849" i="4"/>
  <c r="M2850" i="4"/>
  <c r="M2851" i="4"/>
  <c r="M2852" i="4"/>
  <c r="M2853" i="4"/>
  <c r="M2854" i="4"/>
  <c r="M2855" i="4"/>
  <c r="M2856" i="4"/>
  <c r="M2857" i="4"/>
  <c r="M2858" i="4"/>
  <c r="M2859" i="4"/>
  <c r="M2860" i="4"/>
  <c r="M2861" i="4"/>
  <c r="M2862" i="4"/>
  <c r="M2863" i="4"/>
  <c r="M2864" i="4"/>
  <c r="M2865" i="4"/>
  <c r="M2866" i="4"/>
  <c r="M2867" i="4"/>
  <c r="M2868" i="4"/>
  <c r="M2869" i="4"/>
  <c r="M2870" i="4"/>
  <c r="M2871" i="4"/>
  <c r="M2872" i="4"/>
  <c r="M2873" i="4"/>
  <c r="M2874" i="4"/>
  <c r="M2875" i="4"/>
  <c r="M2876" i="4"/>
  <c r="M2877" i="4"/>
  <c r="M2878" i="4"/>
  <c r="M2879" i="4"/>
  <c r="M2880" i="4"/>
  <c r="M2881" i="4"/>
  <c r="M2882" i="4"/>
  <c r="M2883" i="4"/>
  <c r="M2884" i="4"/>
  <c r="M2885" i="4"/>
  <c r="M2886" i="4"/>
  <c r="M2887" i="4"/>
  <c r="M2888" i="4"/>
  <c r="M2889" i="4"/>
  <c r="M2890" i="4"/>
  <c r="M2891" i="4"/>
  <c r="M2892" i="4"/>
  <c r="M2893" i="4"/>
  <c r="M2894" i="4"/>
  <c r="M2895" i="4"/>
  <c r="M2896" i="4"/>
  <c r="M2897" i="4"/>
  <c r="M2898" i="4"/>
  <c r="M2899" i="4"/>
  <c r="M2900" i="4"/>
  <c r="M2901" i="4"/>
  <c r="M2902" i="4"/>
  <c r="M2903" i="4"/>
  <c r="M2904" i="4"/>
  <c r="M2905" i="4"/>
  <c r="M2906" i="4"/>
  <c r="M2907" i="4"/>
  <c r="M2908" i="4"/>
  <c r="M2909" i="4"/>
  <c r="M2910" i="4"/>
  <c r="M2911" i="4"/>
  <c r="M2912" i="4"/>
  <c r="M2913" i="4"/>
  <c r="M2914" i="4"/>
  <c r="M2915" i="4"/>
  <c r="M2916" i="4"/>
  <c r="M2917" i="4"/>
  <c r="M2918" i="4"/>
  <c r="M2919" i="4"/>
  <c r="M2920" i="4"/>
  <c r="M2921" i="4"/>
  <c r="M2922" i="4"/>
  <c r="M2923" i="4"/>
  <c r="M2924" i="4"/>
  <c r="M2925" i="4"/>
  <c r="M2926" i="4"/>
  <c r="M2927" i="4"/>
  <c r="M2928" i="4"/>
  <c r="M2929" i="4"/>
  <c r="M2930" i="4"/>
  <c r="M2931" i="4"/>
  <c r="M2932" i="4"/>
  <c r="M2933" i="4"/>
  <c r="M2934" i="4"/>
  <c r="M2935" i="4"/>
  <c r="M2936" i="4"/>
  <c r="M2937" i="4"/>
  <c r="M2938" i="4"/>
  <c r="M2939" i="4"/>
  <c r="M2940" i="4"/>
  <c r="M2941" i="4"/>
  <c r="M2942" i="4"/>
  <c r="M2943" i="4"/>
  <c r="M2944" i="4"/>
  <c r="M2945" i="4"/>
  <c r="M2946" i="4"/>
  <c r="M2947" i="4"/>
  <c r="M2948" i="4"/>
  <c r="M2949" i="4"/>
  <c r="M2950" i="4"/>
  <c r="M2951" i="4"/>
  <c r="M2952" i="4"/>
  <c r="M2953" i="4"/>
  <c r="M2954" i="4"/>
  <c r="M2955" i="4"/>
  <c r="M2956" i="4"/>
  <c r="M2957" i="4"/>
  <c r="M2958" i="4"/>
  <c r="M2959" i="4"/>
  <c r="M2960" i="4"/>
  <c r="M2961" i="4"/>
  <c r="M2962" i="4"/>
  <c r="M2963" i="4"/>
  <c r="M2964" i="4"/>
  <c r="M2965" i="4"/>
  <c r="M2966" i="4"/>
  <c r="M2967" i="4"/>
  <c r="M2968" i="4"/>
  <c r="M2969" i="4"/>
  <c r="M2970" i="4"/>
  <c r="M2971" i="4"/>
  <c r="M2972" i="4"/>
  <c r="M2973" i="4"/>
  <c r="M2974" i="4"/>
  <c r="M2975" i="4"/>
  <c r="M2976" i="4"/>
  <c r="M2977" i="4"/>
  <c r="M2978" i="4"/>
  <c r="M2979" i="4"/>
  <c r="M2980" i="4"/>
  <c r="M2981" i="4"/>
  <c r="M2982" i="4"/>
  <c r="M2983" i="4"/>
  <c r="M2984" i="4"/>
  <c r="M2985" i="4"/>
  <c r="M2986" i="4"/>
  <c r="M2987" i="4"/>
  <c r="M2988" i="4"/>
  <c r="M2989" i="4"/>
  <c r="M2990" i="4"/>
  <c r="M2991" i="4"/>
  <c r="M2992" i="4"/>
  <c r="M2993" i="4"/>
  <c r="M2994" i="4"/>
  <c r="M2995" i="4"/>
  <c r="M2996" i="4"/>
  <c r="M2997" i="4"/>
  <c r="M2998" i="4"/>
  <c r="M2999" i="4"/>
  <c r="M3000" i="4"/>
  <c r="M3001" i="4"/>
  <c r="M3002" i="4"/>
  <c r="M3003" i="4"/>
  <c r="M3004" i="4"/>
  <c r="M3005" i="4"/>
  <c r="M3006" i="4"/>
  <c r="M3007" i="4"/>
  <c r="M3008" i="4"/>
  <c r="M3009" i="4"/>
  <c r="M3010" i="4"/>
  <c r="M3011" i="4"/>
  <c r="M3012" i="4"/>
  <c r="M3013" i="4"/>
  <c r="M3014" i="4"/>
  <c r="M3015" i="4"/>
  <c r="M3016" i="4"/>
  <c r="M3017" i="4"/>
  <c r="M3018" i="4"/>
  <c r="M3019" i="4"/>
  <c r="M3020" i="4"/>
  <c r="M3021" i="4"/>
  <c r="M3022" i="4"/>
  <c r="M3023" i="4"/>
  <c r="M3024" i="4"/>
  <c r="M3025" i="4"/>
  <c r="M3026" i="4"/>
  <c r="M3027" i="4"/>
  <c r="M3028" i="4"/>
  <c r="M3029" i="4"/>
  <c r="M3030" i="4"/>
  <c r="M3031" i="4"/>
  <c r="M3032" i="4"/>
  <c r="M3033" i="4"/>
  <c r="M3034" i="4"/>
  <c r="M3035" i="4"/>
  <c r="M3036" i="4"/>
  <c r="M3037" i="4"/>
  <c r="M3038" i="4"/>
  <c r="M3039" i="4"/>
  <c r="M3040" i="4"/>
  <c r="M3041" i="4"/>
  <c r="M3042" i="4"/>
  <c r="M3043" i="4"/>
  <c r="M3044" i="4"/>
  <c r="M3045" i="4"/>
  <c r="M3046" i="4"/>
  <c r="M3047" i="4"/>
  <c r="M3048" i="4"/>
  <c r="M3049" i="4"/>
  <c r="M3050" i="4"/>
  <c r="M3051" i="4"/>
  <c r="M3052" i="4"/>
  <c r="M3053" i="4"/>
  <c r="M3054" i="4"/>
  <c r="M3055" i="4"/>
  <c r="M3056" i="4"/>
  <c r="M3057" i="4"/>
  <c r="M3058" i="4"/>
  <c r="M3059" i="4"/>
  <c r="M3060" i="4"/>
  <c r="M3061" i="4"/>
  <c r="M3062" i="4"/>
  <c r="M3063" i="4"/>
  <c r="M3064" i="4"/>
  <c r="M3065" i="4"/>
  <c r="M3066" i="4"/>
  <c r="M3067" i="4"/>
  <c r="M3068" i="4"/>
  <c r="M3069" i="4"/>
  <c r="M3070" i="4"/>
  <c r="M3071" i="4"/>
  <c r="M3072" i="4"/>
  <c r="M3073" i="4"/>
  <c r="M3074" i="4"/>
  <c r="M3075" i="4"/>
  <c r="M3076" i="4"/>
  <c r="M3077" i="4"/>
  <c r="M3078" i="4"/>
  <c r="M3079" i="4"/>
  <c r="M3080" i="4"/>
  <c r="M3081" i="4"/>
  <c r="M3082" i="4"/>
  <c r="M3083" i="4"/>
  <c r="M3084" i="4"/>
  <c r="M3085" i="4"/>
  <c r="M3086" i="4"/>
  <c r="M3087" i="4"/>
  <c r="M3088" i="4"/>
  <c r="M3089" i="4"/>
  <c r="M3090" i="4"/>
  <c r="M3091" i="4"/>
  <c r="M3092" i="4"/>
  <c r="M3093" i="4"/>
  <c r="M3094" i="4"/>
  <c r="M3095" i="4"/>
  <c r="M3096" i="4"/>
  <c r="M3097" i="4"/>
  <c r="M3098" i="4"/>
  <c r="M3099" i="4"/>
  <c r="M3100" i="4"/>
  <c r="M3101" i="4"/>
  <c r="M3102" i="4"/>
  <c r="M3103" i="4"/>
  <c r="M3104" i="4"/>
  <c r="M3105" i="4"/>
  <c r="M3106" i="4"/>
  <c r="M3107" i="4"/>
  <c r="M3108" i="4"/>
  <c r="M3109" i="4"/>
  <c r="M3110" i="4"/>
  <c r="M3111" i="4"/>
  <c r="M3112" i="4"/>
  <c r="M3113" i="4"/>
  <c r="M3114" i="4"/>
  <c r="M3115" i="4"/>
  <c r="M3116" i="4"/>
  <c r="M3117" i="4"/>
  <c r="M3118" i="4"/>
  <c r="M3119" i="4"/>
  <c r="M3120" i="4"/>
  <c r="M3121" i="4"/>
  <c r="M3122" i="4"/>
  <c r="M3123" i="4"/>
  <c r="M3124" i="4"/>
  <c r="M3125" i="4"/>
  <c r="M3126" i="4"/>
  <c r="M3127" i="4"/>
  <c r="M3128" i="4"/>
  <c r="M3129" i="4"/>
  <c r="M3130" i="4"/>
  <c r="M3131" i="4"/>
  <c r="M3132" i="4"/>
  <c r="M3133" i="4"/>
  <c r="M3134" i="4"/>
  <c r="M3135" i="4"/>
  <c r="M3136" i="4"/>
  <c r="M3137" i="4"/>
  <c r="M3138" i="4"/>
  <c r="M3139" i="4"/>
  <c r="M3140" i="4"/>
  <c r="M3141" i="4"/>
  <c r="M3142" i="4"/>
  <c r="M3143" i="4"/>
  <c r="M3144" i="4"/>
  <c r="M3145" i="4"/>
  <c r="M3146" i="4"/>
  <c r="M3147" i="4"/>
  <c r="M3148" i="4"/>
  <c r="M3149" i="4"/>
  <c r="M3150" i="4"/>
  <c r="M3151" i="4"/>
  <c r="M3152" i="4"/>
  <c r="M3153" i="4"/>
  <c r="M3154" i="4"/>
  <c r="M3155" i="4"/>
  <c r="M3156" i="4"/>
  <c r="M3157" i="4"/>
  <c r="M3158" i="4"/>
  <c r="M3159" i="4"/>
  <c r="M3160" i="4"/>
  <c r="M3161" i="4"/>
  <c r="M3162" i="4"/>
  <c r="M3163" i="4"/>
  <c r="M3164" i="4"/>
  <c r="M3165" i="4"/>
  <c r="M3166" i="4"/>
  <c r="M3167" i="4"/>
  <c r="M3168" i="4"/>
  <c r="M3169" i="4"/>
  <c r="M3170" i="4"/>
  <c r="M3171" i="4"/>
  <c r="M3172" i="4"/>
  <c r="M3173" i="4"/>
  <c r="M3174" i="4"/>
  <c r="M3175" i="4"/>
  <c r="M3176" i="4"/>
  <c r="M3177" i="4"/>
  <c r="M3178" i="4"/>
  <c r="M3179" i="4"/>
  <c r="M3180" i="4"/>
  <c r="M3181" i="4"/>
  <c r="M3182" i="4"/>
  <c r="M3183" i="4"/>
  <c r="M3184" i="4"/>
  <c r="M3185" i="4"/>
  <c r="M3186" i="4"/>
  <c r="M3187" i="4"/>
  <c r="M3188" i="4"/>
  <c r="M3189" i="4"/>
  <c r="M3190" i="4"/>
  <c r="M3191" i="4"/>
  <c r="M3192" i="4"/>
  <c r="M3193" i="4"/>
  <c r="M3194" i="4"/>
  <c r="M3195" i="4"/>
  <c r="M3196" i="4"/>
  <c r="M3197" i="4"/>
  <c r="M3198" i="4"/>
  <c r="M3199" i="4"/>
  <c r="M3200" i="4"/>
  <c r="M3201" i="4"/>
  <c r="M3202" i="4"/>
  <c r="M3203" i="4"/>
  <c r="M3204" i="4"/>
  <c r="M3205" i="4"/>
  <c r="M3206" i="4"/>
  <c r="M3207" i="4"/>
  <c r="M3208" i="4"/>
  <c r="M3209" i="4"/>
  <c r="M3210" i="4"/>
  <c r="M3211" i="4"/>
  <c r="M3212" i="4"/>
  <c r="M3213" i="4"/>
  <c r="M3214" i="4"/>
  <c r="M3215" i="4"/>
  <c r="M3216" i="4"/>
  <c r="M3217" i="4"/>
  <c r="M3218" i="4"/>
  <c r="M3219" i="4"/>
  <c r="M3220" i="4"/>
  <c r="M3221" i="4"/>
  <c r="M3222" i="4"/>
  <c r="M3223" i="4"/>
  <c r="M3224" i="4"/>
  <c r="M3225" i="4"/>
  <c r="M3226" i="4"/>
  <c r="M3227" i="4"/>
  <c r="M3228" i="4"/>
  <c r="M3229" i="4"/>
  <c r="M3230" i="4"/>
  <c r="M3231" i="4"/>
  <c r="M3232" i="4"/>
  <c r="M3233" i="4"/>
  <c r="M3234" i="4"/>
  <c r="M3235" i="4"/>
  <c r="M3236" i="4"/>
  <c r="M3237" i="4"/>
  <c r="M3238" i="4"/>
  <c r="M3239" i="4"/>
  <c r="M3240" i="4"/>
  <c r="M3241" i="4"/>
  <c r="M3242" i="4"/>
  <c r="M3243" i="4"/>
  <c r="M3244" i="4"/>
  <c r="M3245" i="4"/>
  <c r="M3246" i="4"/>
  <c r="M3247" i="4"/>
  <c r="M3248" i="4"/>
  <c r="M3249" i="4"/>
  <c r="M3250" i="4"/>
  <c r="M3251" i="4"/>
  <c r="M3252" i="4"/>
  <c r="M3253" i="4"/>
  <c r="M3254" i="4"/>
  <c r="M3255" i="4"/>
  <c r="M3256" i="4"/>
  <c r="M3257" i="4"/>
  <c r="M3258" i="4"/>
  <c r="M3259" i="4"/>
  <c r="M3260" i="4"/>
  <c r="M3261" i="4"/>
  <c r="M3262" i="4"/>
  <c r="M3263" i="4"/>
  <c r="M3264" i="4"/>
  <c r="M3265" i="4"/>
  <c r="M3266" i="4"/>
  <c r="M3267" i="4"/>
  <c r="M3268" i="4"/>
  <c r="M3269" i="4"/>
  <c r="M3270" i="4"/>
  <c r="M3271" i="4"/>
  <c r="M3272" i="4"/>
  <c r="M3273" i="4"/>
  <c r="M3274" i="4"/>
  <c r="M3275" i="4"/>
  <c r="M3276" i="4"/>
  <c r="M3277" i="4"/>
  <c r="M3278" i="4"/>
  <c r="M3279" i="4"/>
  <c r="M3280" i="4"/>
  <c r="M3281" i="4"/>
  <c r="M3282" i="4"/>
  <c r="M3283" i="4"/>
  <c r="M3284" i="4"/>
  <c r="M3285" i="4"/>
  <c r="M3286" i="4"/>
  <c r="M3287" i="4"/>
  <c r="M3288" i="4"/>
  <c r="M3289" i="4"/>
  <c r="M3290" i="4"/>
  <c r="M3291" i="4"/>
  <c r="M3292" i="4"/>
  <c r="M3293" i="4"/>
  <c r="M3294" i="4"/>
  <c r="M3295" i="4"/>
  <c r="M3296" i="4"/>
  <c r="M3297" i="4"/>
  <c r="M3298" i="4"/>
  <c r="M3299" i="4"/>
  <c r="M3300" i="4"/>
  <c r="M3301" i="4"/>
  <c r="M3302" i="4"/>
  <c r="M3303" i="4"/>
  <c r="M3304" i="4"/>
  <c r="M3305" i="4"/>
  <c r="M3306" i="4"/>
  <c r="M3307" i="4"/>
  <c r="M3308" i="4"/>
  <c r="M3309" i="4"/>
  <c r="M3310" i="4"/>
  <c r="M3311" i="4"/>
  <c r="M3312" i="4"/>
  <c r="M3313" i="4"/>
  <c r="M3314" i="4"/>
  <c r="M3315" i="4"/>
  <c r="M3316" i="4"/>
  <c r="M3317" i="4"/>
  <c r="M3318" i="4"/>
  <c r="M3319" i="4"/>
  <c r="M3320" i="4"/>
  <c r="M3321" i="4"/>
  <c r="M3322" i="4"/>
  <c r="M3323" i="4"/>
  <c r="M3324" i="4"/>
  <c r="M3325" i="4"/>
  <c r="M3326" i="4"/>
  <c r="M3327" i="4"/>
  <c r="M3328" i="4"/>
  <c r="M3329" i="4"/>
  <c r="M3330" i="4"/>
  <c r="M3331" i="4"/>
  <c r="M3332" i="4"/>
  <c r="M3333" i="4"/>
  <c r="M3334" i="4"/>
  <c r="M3335" i="4"/>
  <c r="M3336" i="4"/>
  <c r="M3337" i="4"/>
  <c r="M3338" i="4"/>
  <c r="M3339" i="4"/>
  <c r="M3340" i="4"/>
  <c r="M3341" i="4"/>
  <c r="M3342" i="4"/>
  <c r="M3343" i="4"/>
  <c r="M3344" i="4"/>
  <c r="M3345" i="4"/>
  <c r="M3346" i="4"/>
  <c r="M3347" i="4"/>
  <c r="M3348" i="4"/>
  <c r="M3349" i="4"/>
  <c r="M3350" i="4"/>
  <c r="M3351" i="4"/>
  <c r="M3352" i="4"/>
  <c r="M3353" i="4"/>
  <c r="M3354" i="4"/>
  <c r="M3355" i="4"/>
  <c r="M3356" i="4"/>
  <c r="M3357" i="4"/>
  <c r="M3358" i="4"/>
  <c r="M3359" i="4"/>
  <c r="M3360" i="4"/>
  <c r="M3361" i="4"/>
  <c r="M3362" i="4"/>
  <c r="M3363" i="4"/>
  <c r="M3364" i="4"/>
  <c r="M3365" i="4"/>
  <c r="M3366" i="4"/>
  <c r="M3367" i="4"/>
  <c r="M3368" i="4"/>
  <c r="M3369" i="4"/>
  <c r="M3370" i="4"/>
  <c r="M3371" i="4"/>
  <c r="M3372" i="4"/>
  <c r="M3373" i="4"/>
  <c r="M3374" i="4"/>
  <c r="M3375" i="4"/>
  <c r="M3376" i="4"/>
  <c r="M3377" i="4"/>
  <c r="M3378" i="4"/>
  <c r="M3379" i="4"/>
  <c r="M3380" i="4"/>
  <c r="M3381" i="4"/>
  <c r="M3382" i="4"/>
  <c r="M3383" i="4"/>
  <c r="M3384" i="4"/>
  <c r="M3385" i="4"/>
  <c r="M3386" i="4"/>
  <c r="M3387" i="4"/>
  <c r="M3388" i="4"/>
  <c r="M3389" i="4"/>
  <c r="M3390" i="4"/>
  <c r="M3391" i="4"/>
  <c r="M3392" i="4"/>
  <c r="M3393" i="4"/>
  <c r="M3394" i="4"/>
  <c r="M3395" i="4"/>
  <c r="M3396" i="4"/>
  <c r="M3397" i="4"/>
  <c r="M3398" i="4"/>
  <c r="M3399" i="4"/>
  <c r="M3400" i="4"/>
  <c r="M3401" i="4"/>
  <c r="M3402" i="4"/>
  <c r="M3403" i="4"/>
  <c r="M3404" i="4"/>
  <c r="M3405" i="4"/>
  <c r="M3406" i="4"/>
  <c r="M3407" i="4"/>
  <c r="M3408" i="4"/>
  <c r="M3409" i="4"/>
  <c r="M3410" i="4"/>
  <c r="M3411" i="4"/>
  <c r="M3412" i="4"/>
  <c r="M3413" i="4"/>
  <c r="M3414" i="4"/>
  <c r="M3415" i="4"/>
  <c r="M3416" i="4"/>
  <c r="M3417" i="4"/>
  <c r="M3418" i="4"/>
  <c r="M3419" i="4"/>
  <c r="M3420" i="4"/>
  <c r="M3421" i="4"/>
  <c r="M3422" i="4"/>
  <c r="M3423" i="4"/>
  <c r="M3424" i="4"/>
  <c r="M3425" i="4"/>
  <c r="M3426" i="4"/>
  <c r="M3427" i="4"/>
  <c r="M3428" i="4"/>
  <c r="M3429" i="4"/>
  <c r="M3430" i="4"/>
  <c r="M3431" i="4"/>
  <c r="M3432" i="4"/>
  <c r="M3433" i="4"/>
  <c r="M3434" i="4"/>
  <c r="M3435" i="4"/>
  <c r="M3436" i="4"/>
  <c r="M3437" i="4"/>
  <c r="M3438" i="4"/>
  <c r="M3439" i="4"/>
  <c r="M3440" i="4"/>
  <c r="M3441" i="4"/>
  <c r="M3442" i="4"/>
  <c r="M3443" i="4"/>
  <c r="M3444" i="4"/>
  <c r="M3445" i="4"/>
  <c r="M3446" i="4"/>
  <c r="M3447" i="4"/>
  <c r="M3448" i="4"/>
  <c r="M3449" i="4"/>
  <c r="M3450" i="4"/>
  <c r="M3451" i="4"/>
  <c r="M3452" i="4"/>
  <c r="M3453" i="4"/>
  <c r="M3454" i="4"/>
  <c r="M3455" i="4"/>
  <c r="M3456" i="4"/>
  <c r="M3457" i="4"/>
  <c r="M3458" i="4"/>
  <c r="M3459" i="4"/>
  <c r="M3460" i="4"/>
  <c r="M3461" i="4"/>
  <c r="M3462" i="4"/>
  <c r="M3463" i="4"/>
  <c r="M3464" i="4"/>
  <c r="M3465" i="4"/>
  <c r="M3466" i="4"/>
  <c r="M3467" i="4"/>
  <c r="M3468" i="4"/>
  <c r="M3469" i="4"/>
  <c r="M3470" i="4"/>
  <c r="M3471" i="4"/>
  <c r="M3472" i="4"/>
  <c r="M3473" i="4"/>
  <c r="M3474" i="4"/>
  <c r="M3475" i="4"/>
  <c r="M3476" i="4"/>
  <c r="M3477" i="4"/>
  <c r="M3478" i="4"/>
  <c r="M3479" i="4"/>
  <c r="M3480" i="4"/>
  <c r="M3481" i="4"/>
  <c r="M3482" i="4"/>
  <c r="M3483" i="4"/>
  <c r="M3484" i="4"/>
  <c r="M3485" i="4"/>
  <c r="M3486" i="4"/>
  <c r="M3487" i="4"/>
  <c r="M3488" i="4"/>
  <c r="M3489" i="4"/>
  <c r="M3490" i="4"/>
  <c r="M3491" i="4"/>
  <c r="M3492" i="4"/>
  <c r="M3493" i="4"/>
  <c r="M3494" i="4"/>
  <c r="M3495" i="4"/>
  <c r="M3496" i="4"/>
  <c r="M3497" i="4"/>
  <c r="M3498" i="4"/>
  <c r="M3499" i="4"/>
  <c r="M3500" i="4"/>
  <c r="M3501" i="4"/>
  <c r="M3502" i="4"/>
  <c r="M3503" i="4"/>
  <c r="M3504" i="4"/>
  <c r="M3505" i="4"/>
  <c r="M3506" i="4"/>
  <c r="M3507" i="4"/>
  <c r="M3508" i="4"/>
  <c r="M3509" i="4"/>
  <c r="M3510" i="4"/>
  <c r="M3511" i="4"/>
  <c r="M3512" i="4"/>
  <c r="M3513" i="4"/>
  <c r="M3514" i="4"/>
  <c r="M3515" i="4"/>
  <c r="M3516" i="4"/>
  <c r="M3517" i="4"/>
  <c r="M3518" i="4"/>
  <c r="M3519" i="4"/>
  <c r="M3520" i="4"/>
  <c r="M3521" i="4"/>
  <c r="M3522" i="4"/>
  <c r="M3523" i="4"/>
  <c r="M3524" i="4"/>
  <c r="M3525" i="4"/>
  <c r="M3526" i="4"/>
  <c r="M3527" i="4"/>
  <c r="M3528" i="4"/>
  <c r="M3529" i="4"/>
  <c r="M3530" i="4"/>
  <c r="M3531" i="4"/>
  <c r="M3532" i="4"/>
  <c r="M3533" i="4"/>
  <c r="M3534" i="4"/>
  <c r="M3535" i="4"/>
  <c r="M3536" i="4"/>
  <c r="M3537" i="4"/>
  <c r="M3538" i="4"/>
  <c r="M3539" i="4"/>
  <c r="M3540" i="4"/>
  <c r="M3541" i="4"/>
  <c r="M3542" i="4"/>
  <c r="M3543" i="4"/>
  <c r="M3544" i="4"/>
  <c r="M3545" i="4"/>
  <c r="M3546" i="4"/>
  <c r="M3547" i="4"/>
  <c r="M3548" i="4"/>
  <c r="M3549" i="4"/>
  <c r="M3550" i="4"/>
  <c r="M3551" i="4"/>
  <c r="M3552" i="4"/>
  <c r="M3553" i="4"/>
  <c r="M3554" i="4"/>
  <c r="M3555" i="4"/>
  <c r="M3556" i="4"/>
  <c r="M3557" i="4"/>
  <c r="M3558" i="4"/>
  <c r="M3559" i="4"/>
  <c r="M3560" i="4"/>
  <c r="M3561" i="4"/>
  <c r="M3562" i="4"/>
  <c r="M3563" i="4"/>
  <c r="M3564" i="4"/>
  <c r="M3565" i="4"/>
  <c r="M3566" i="4"/>
  <c r="M3567" i="4"/>
  <c r="M3568" i="4"/>
  <c r="M3569" i="4"/>
  <c r="M3570" i="4"/>
  <c r="M3571" i="4"/>
  <c r="M3572" i="4"/>
  <c r="M3573" i="4"/>
  <c r="M3574" i="4"/>
  <c r="M3575" i="4"/>
  <c r="M3576" i="4"/>
  <c r="M3577" i="4"/>
  <c r="M3578" i="4"/>
  <c r="M3579" i="4"/>
  <c r="M3580" i="4"/>
  <c r="M3581" i="4"/>
  <c r="M3582" i="4"/>
  <c r="M3583" i="4"/>
  <c r="M3584" i="4"/>
  <c r="M3585" i="4"/>
  <c r="M3586" i="4"/>
  <c r="M3587" i="4"/>
  <c r="M3588" i="4"/>
  <c r="M3589" i="4"/>
  <c r="M3590" i="4"/>
  <c r="M3591" i="4"/>
  <c r="M3592" i="4"/>
  <c r="M3593" i="4"/>
  <c r="M3594" i="4"/>
  <c r="M3595" i="4"/>
  <c r="M3596" i="4"/>
  <c r="M3597" i="4"/>
  <c r="M3598" i="4"/>
  <c r="M3599" i="4"/>
  <c r="M3600" i="4"/>
  <c r="M3601" i="4"/>
  <c r="M3602" i="4"/>
  <c r="M3603" i="4"/>
  <c r="M3604" i="4"/>
  <c r="M3605" i="4"/>
  <c r="M3606" i="4"/>
  <c r="M3607" i="4"/>
  <c r="M3608" i="4"/>
  <c r="M3609" i="4"/>
  <c r="M3610" i="4"/>
  <c r="M3611" i="4"/>
  <c r="M3612" i="4"/>
  <c r="M3613" i="4"/>
  <c r="M3614" i="4"/>
  <c r="M3615" i="4"/>
  <c r="M3616" i="4"/>
  <c r="M3617" i="4"/>
  <c r="M3618" i="4"/>
  <c r="M3619" i="4"/>
  <c r="M3620" i="4"/>
  <c r="M3621" i="4"/>
  <c r="M3622" i="4"/>
  <c r="M3623" i="4"/>
  <c r="M3624" i="4"/>
  <c r="M3625" i="4"/>
  <c r="M3626" i="4"/>
  <c r="M3627" i="4"/>
  <c r="M3628" i="4"/>
  <c r="M3629" i="4"/>
  <c r="M3630" i="4"/>
  <c r="M3631" i="4"/>
  <c r="M3632" i="4"/>
  <c r="M3633" i="4"/>
  <c r="M3634" i="4"/>
  <c r="M3635" i="4"/>
  <c r="M3636" i="4"/>
  <c r="M3637" i="4"/>
  <c r="M3638" i="4"/>
  <c r="M3639" i="4"/>
  <c r="M3640" i="4"/>
  <c r="M3641" i="4"/>
  <c r="M3642" i="4"/>
  <c r="M3643" i="4"/>
  <c r="M3644" i="4"/>
  <c r="M3645" i="4"/>
  <c r="M3646" i="4"/>
  <c r="M3647" i="4"/>
  <c r="M3648" i="4"/>
  <c r="M3649" i="4"/>
  <c r="M3650" i="4"/>
  <c r="M3651" i="4"/>
  <c r="M3652" i="4"/>
  <c r="M3653" i="4"/>
  <c r="M3654" i="4"/>
  <c r="M3655" i="4"/>
  <c r="M3656" i="4"/>
  <c r="M3657" i="4"/>
  <c r="M3658" i="4"/>
  <c r="M3659" i="4"/>
  <c r="M3660" i="4"/>
  <c r="M3661" i="4"/>
  <c r="M3662" i="4"/>
  <c r="M3663" i="4"/>
  <c r="M3664" i="4"/>
  <c r="M3665" i="4"/>
  <c r="M3666" i="4"/>
  <c r="M3667" i="4"/>
  <c r="M3668" i="4"/>
  <c r="M3669" i="4"/>
  <c r="M3670" i="4"/>
  <c r="M3671" i="4"/>
  <c r="M3672" i="4"/>
  <c r="M3673" i="4"/>
  <c r="M3674" i="4"/>
  <c r="M3675" i="4"/>
  <c r="M3676" i="4"/>
  <c r="M3677" i="4"/>
  <c r="M3678" i="4"/>
  <c r="M3679" i="4"/>
  <c r="M3680" i="4"/>
  <c r="M3681" i="4"/>
  <c r="M3682" i="4"/>
  <c r="M3683" i="4"/>
  <c r="M3684" i="4"/>
  <c r="M3685" i="4"/>
  <c r="M3686" i="4"/>
  <c r="M3687" i="4"/>
  <c r="M3688" i="4"/>
  <c r="M3689" i="4"/>
  <c r="M3690" i="4"/>
  <c r="M3691" i="4"/>
  <c r="M3692" i="4"/>
  <c r="M3693" i="4"/>
  <c r="M3694" i="4"/>
  <c r="M3695" i="4"/>
  <c r="M3696" i="4"/>
  <c r="M3697" i="4"/>
  <c r="M3698" i="4"/>
  <c r="M3699" i="4"/>
  <c r="M3700" i="4"/>
  <c r="M3701" i="4"/>
  <c r="M3702" i="4"/>
  <c r="M3703" i="4"/>
  <c r="M3704" i="4"/>
  <c r="M3705" i="4"/>
  <c r="M3706" i="4"/>
  <c r="M3707" i="4"/>
  <c r="M3708" i="4"/>
  <c r="M3709" i="4"/>
  <c r="M3710" i="4"/>
  <c r="M3711" i="4"/>
  <c r="M3712" i="4"/>
  <c r="M3713" i="4"/>
  <c r="M3714" i="4"/>
  <c r="M3715" i="4"/>
  <c r="M3716" i="4"/>
  <c r="M3717" i="4"/>
  <c r="M3718" i="4"/>
  <c r="M3719" i="4"/>
  <c r="M3720" i="4"/>
  <c r="M3721" i="4"/>
  <c r="M3722" i="4"/>
  <c r="M3723" i="4"/>
  <c r="M3724" i="4"/>
  <c r="M3725" i="4"/>
  <c r="M3726" i="4"/>
  <c r="M3727" i="4"/>
  <c r="M3728" i="4"/>
  <c r="M3729" i="4"/>
  <c r="M3730" i="4"/>
  <c r="M3731" i="4"/>
  <c r="M3732" i="4"/>
  <c r="M3733" i="4"/>
  <c r="M3734" i="4"/>
  <c r="M3735" i="4"/>
  <c r="M3736" i="4"/>
  <c r="M3737" i="4"/>
  <c r="M3738" i="4"/>
  <c r="M3739" i="4"/>
  <c r="M3740" i="4"/>
  <c r="M3741" i="4"/>
  <c r="M3742" i="4"/>
  <c r="M3743" i="4"/>
  <c r="M3744" i="4"/>
  <c r="M3745" i="4"/>
  <c r="M3746" i="4"/>
  <c r="M3747" i="4"/>
  <c r="M3748" i="4"/>
  <c r="M3749" i="4"/>
  <c r="M3750" i="4"/>
  <c r="M3751" i="4"/>
  <c r="M3752" i="4"/>
  <c r="M3753" i="4"/>
  <c r="M3754" i="4"/>
  <c r="M3755" i="4"/>
  <c r="M3756" i="4"/>
  <c r="M3757" i="4"/>
  <c r="M3758" i="4"/>
  <c r="M3759" i="4"/>
  <c r="M3760" i="4"/>
  <c r="M3761" i="4"/>
  <c r="M3762" i="4"/>
  <c r="M3763" i="4"/>
  <c r="M3764" i="4"/>
  <c r="M3765" i="4"/>
  <c r="M3766" i="4"/>
  <c r="M3767" i="4"/>
  <c r="M3768" i="4"/>
  <c r="M3769" i="4"/>
  <c r="M3770" i="4"/>
  <c r="M3771" i="4"/>
  <c r="M3772" i="4"/>
  <c r="M3773" i="4"/>
  <c r="M3774" i="4"/>
  <c r="M3775" i="4"/>
  <c r="M3776" i="4"/>
  <c r="M3777" i="4"/>
  <c r="M3778" i="4"/>
  <c r="M3779" i="4"/>
  <c r="M3780" i="4"/>
  <c r="M3781" i="4"/>
  <c r="M3782" i="4"/>
  <c r="M3783" i="4"/>
  <c r="M3784" i="4"/>
  <c r="M3785" i="4"/>
  <c r="M3786" i="4"/>
  <c r="M3787" i="4"/>
  <c r="M3788" i="4"/>
  <c r="M3789" i="4"/>
  <c r="M3790" i="4"/>
  <c r="M3791" i="4"/>
  <c r="M3792" i="4"/>
  <c r="M3793" i="4"/>
  <c r="M3794" i="4"/>
  <c r="M3795" i="4"/>
  <c r="M3796" i="4"/>
  <c r="M3797" i="4"/>
  <c r="M3798" i="4"/>
  <c r="M3799" i="4"/>
  <c r="M3800" i="4"/>
  <c r="M3801" i="4"/>
  <c r="M3802" i="4"/>
  <c r="M3803" i="4"/>
  <c r="M3804" i="4"/>
  <c r="M3805" i="4"/>
  <c r="M3806" i="4"/>
  <c r="M3807" i="4"/>
  <c r="M3808" i="4"/>
  <c r="M3809" i="4"/>
  <c r="M3810" i="4"/>
  <c r="M3811" i="4"/>
  <c r="M3812" i="4"/>
  <c r="M3813" i="4"/>
  <c r="M3814" i="4"/>
  <c r="M3815" i="4"/>
  <c r="M3816" i="4"/>
  <c r="M3817" i="4"/>
  <c r="M3818" i="4"/>
  <c r="M3819" i="4"/>
  <c r="M3820" i="4"/>
  <c r="M3821" i="4"/>
  <c r="M3822" i="4"/>
  <c r="M3823" i="4"/>
  <c r="M3824" i="4"/>
  <c r="M3825" i="4"/>
  <c r="M3826" i="4"/>
  <c r="M3827" i="4"/>
  <c r="M3828" i="4"/>
  <c r="M3829" i="4"/>
  <c r="M3830" i="4"/>
  <c r="M3831" i="4"/>
  <c r="M3832" i="4"/>
  <c r="M3833" i="4"/>
  <c r="M3834" i="4"/>
  <c r="M3835" i="4"/>
  <c r="M3836" i="4"/>
  <c r="M3837" i="4"/>
  <c r="M3838" i="4"/>
  <c r="M3839" i="4"/>
  <c r="M3840" i="4"/>
  <c r="M3841" i="4"/>
  <c r="M3842" i="4"/>
  <c r="M3843" i="4"/>
  <c r="M3844" i="4"/>
  <c r="M3845" i="4"/>
  <c r="M3846" i="4"/>
  <c r="M3847" i="4"/>
  <c r="M3848" i="4"/>
  <c r="M3849" i="4"/>
  <c r="M3850" i="4"/>
  <c r="M3851" i="4"/>
  <c r="M3852" i="4"/>
  <c r="M3853" i="4"/>
  <c r="M3854" i="4"/>
  <c r="M3855" i="4"/>
  <c r="M3856" i="4"/>
  <c r="M3857" i="4"/>
  <c r="M3858" i="4"/>
  <c r="M3859" i="4"/>
  <c r="M3860" i="4"/>
  <c r="M3861" i="4"/>
  <c r="M3862" i="4"/>
  <c r="M3863" i="4"/>
  <c r="M3864" i="4"/>
  <c r="M3865" i="4"/>
  <c r="M3866" i="4"/>
  <c r="M3867" i="4"/>
  <c r="M3868" i="4"/>
  <c r="M3869" i="4"/>
  <c r="M3870" i="4"/>
  <c r="M3871" i="4"/>
  <c r="M3872" i="4"/>
  <c r="M3873" i="4"/>
  <c r="M3874" i="4"/>
  <c r="M3875" i="4"/>
  <c r="M3876" i="4"/>
  <c r="M3877" i="4"/>
  <c r="M3878" i="4"/>
  <c r="M3879" i="4"/>
  <c r="M3880" i="4"/>
  <c r="M3881" i="4"/>
  <c r="M3882" i="4"/>
  <c r="M3883" i="4"/>
  <c r="M3884" i="4"/>
  <c r="M3885" i="4"/>
  <c r="M3886" i="4"/>
  <c r="M3887" i="4"/>
  <c r="M3888" i="4"/>
  <c r="M3889" i="4"/>
  <c r="M3890" i="4"/>
  <c r="M3891" i="4"/>
  <c r="M3892" i="4"/>
  <c r="M3893" i="4"/>
  <c r="M3894" i="4"/>
  <c r="M3895" i="4"/>
  <c r="M3896" i="4"/>
  <c r="M3897" i="4"/>
  <c r="M3898" i="4"/>
  <c r="M3899" i="4"/>
  <c r="M3900" i="4"/>
  <c r="M3901" i="4"/>
  <c r="M3902" i="4"/>
  <c r="M3903" i="4"/>
  <c r="M3904" i="4"/>
  <c r="M3905" i="4"/>
  <c r="M3906" i="4"/>
  <c r="M3907" i="4"/>
  <c r="M3908" i="4"/>
  <c r="M3909" i="4"/>
  <c r="M3910" i="4"/>
  <c r="M3911" i="4"/>
  <c r="M3912" i="4"/>
  <c r="M3913" i="4"/>
  <c r="M3914" i="4"/>
  <c r="M3915" i="4"/>
  <c r="M3916" i="4"/>
  <c r="M3917" i="4"/>
  <c r="M3918" i="4"/>
  <c r="M3919" i="4"/>
  <c r="M3920" i="4"/>
  <c r="M3921" i="4"/>
  <c r="M3922" i="4"/>
  <c r="M3923" i="4"/>
  <c r="M3924" i="4"/>
  <c r="M3925" i="4"/>
  <c r="M3926" i="4"/>
  <c r="M3927" i="4"/>
  <c r="M3928" i="4"/>
  <c r="M3929" i="4"/>
  <c r="M3930" i="4"/>
  <c r="M3931" i="4"/>
  <c r="M3932" i="4"/>
  <c r="M3933" i="4"/>
  <c r="M3934" i="4"/>
  <c r="M3935" i="4"/>
  <c r="M3936" i="4"/>
  <c r="M3937" i="4"/>
  <c r="M3938" i="4"/>
  <c r="M3939" i="4"/>
  <c r="M3940" i="4"/>
  <c r="M3941" i="4"/>
  <c r="M3942" i="4"/>
  <c r="M3943" i="4"/>
  <c r="M3944" i="4"/>
  <c r="M3945" i="4"/>
  <c r="M3946" i="4"/>
  <c r="M3947" i="4"/>
  <c r="M3948" i="4"/>
  <c r="M3949" i="4"/>
  <c r="M3950" i="4"/>
  <c r="M3951" i="4"/>
  <c r="M3952" i="4"/>
  <c r="M3953" i="4"/>
  <c r="M3954" i="4"/>
  <c r="M3955" i="4"/>
  <c r="M3956" i="4"/>
  <c r="M3957" i="4"/>
  <c r="M3958" i="4"/>
  <c r="M3959" i="4"/>
  <c r="M3960" i="4"/>
  <c r="M3961" i="4"/>
  <c r="M3962" i="4"/>
  <c r="M3963" i="4"/>
  <c r="M3964" i="4"/>
  <c r="M3965" i="4"/>
  <c r="M3966" i="4"/>
  <c r="M3967" i="4"/>
  <c r="M3968" i="4"/>
  <c r="M3969" i="4"/>
  <c r="M3970" i="4"/>
  <c r="M3971" i="4"/>
  <c r="M3972" i="4"/>
  <c r="M3973" i="4"/>
  <c r="M3974" i="4"/>
  <c r="M3975" i="4"/>
  <c r="M3976" i="4"/>
  <c r="M3977" i="4"/>
  <c r="M3978" i="4"/>
  <c r="M3979" i="4"/>
  <c r="M3980" i="4"/>
  <c r="M3981" i="4"/>
  <c r="M3982" i="4"/>
  <c r="M3983" i="4"/>
  <c r="M3984" i="4"/>
  <c r="M3985" i="4"/>
  <c r="M3986" i="4"/>
  <c r="M3987" i="4"/>
  <c r="M3988" i="4"/>
  <c r="M3989" i="4"/>
  <c r="M3990" i="4"/>
  <c r="M3991" i="4"/>
  <c r="M3992" i="4"/>
  <c r="M3993" i="4"/>
  <c r="M3994" i="4"/>
  <c r="M3995" i="4"/>
  <c r="M3996" i="4"/>
  <c r="M3997" i="4"/>
  <c r="M3998" i="4"/>
  <c r="M3999" i="4"/>
  <c r="M4000" i="4"/>
  <c r="M4001" i="4"/>
  <c r="M4002" i="4"/>
  <c r="M4003" i="4"/>
  <c r="M4004" i="4"/>
  <c r="M4005" i="4"/>
  <c r="M4006" i="4"/>
  <c r="M4007" i="4"/>
  <c r="M4008" i="4"/>
  <c r="M4009" i="4"/>
  <c r="M4010" i="4"/>
  <c r="M4011" i="4"/>
  <c r="M4012" i="4"/>
  <c r="M4013" i="4"/>
  <c r="M4014" i="4"/>
  <c r="M4015" i="4"/>
  <c r="M4016" i="4"/>
  <c r="M4017" i="4"/>
  <c r="M4018" i="4"/>
  <c r="M4019" i="4"/>
  <c r="M4020" i="4"/>
  <c r="M4021" i="4"/>
  <c r="M4022" i="4"/>
  <c r="M4023" i="4"/>
  <c r="M4024" i="4"/>
  <c r="M4025" i="4"/>
  <c r="M4026" i="4"/>
  <c r="M4027" i="4"/>
  <c r="M4028" i="4"/>
  <c r="M4029" i="4"/>
  <c r="M4030" i="4"/>
  <c r="M4031" i="4"/>
  <c r="M4032" i="4"/>
  <c r="M4033" i="4"/>
  <c r="M4034" i="4"/>
  <c r="M4035" i="4"/>
  <c r="M4036" i="4"/>
  <c r="M4037" i="4"/>
  <c r="M4038" i="4"/>
  <c r="M4039" i="4"/>
  <c r="M4040" i="4"/>
  <c r="M4041" i="4"/>
  <c r="M4042" i="4"/>
  <c r="M4043" i="4"/>
  <c r="M4044" i="4"/>
  <c r="M4045" i="4"/>
  <c r="M4046" i="4"/>
  <c r="M4047" i="4"/>
  <c r="M4048" i="4"/>
  <c r="M4049" i="4"/>
  <c r="M4050" i="4"/>
  <c r="M4051" i="4"/>
  <c r="M4052" i="4"/>
  <c r="M4053" i="4"/>
  <c r="M4054" i="4"/>
  <c r="M4055" i="4"/>
  <c r="M4056" i="4"/>
  <c r="M4057" i="4"/>
  <c r="M4058" i="4"/>
  <c r="M4059" i="4"/>
  <c r="M4060" i="4"/>
  <c r="M4061" i="4"/>
  <c r="M4062" i="4"/>
  <c r="M4063" i="4"/>
  <c r="M4064" i="4"/>
  <c r="M4065" i="4"/>
  <c r="M4066" i="4"/>
  <c r="M4067" i="4"/>
  <c r="M4068" i="4"/>
  <c r="M4069" i="4"/>
  <c r="M4070" i="4"/>
  <c r="M4071" i="4"/>
  <c r="M4072" i="4"/>
  <c r="M4073" i="4"/>
  <c r="M4074" i="4"/>
  <c r="M4075" i="4"/>
  <c r="M4076" i="4"/>
  <c r="M4077" i="4"/>
  <c r="M4078" i="4"/>
  <c r="M4079" i="4"/>
  <c r="M4080" i="4"/>
  <c r="M4081" i="4"/>
  <c r="M4082" i="4"/>
  <c r="M4083" i="4"/>
  <c r="M4084" i="4"/>
  <c r="M4085" i="4"/>
  <c r="M4086" i="4"/>
  <c r="M4087" i="4"/>
  <c r="M4088" i="4"/>
  <c r="M4089" i="4"/>
  <c r="M4090" i="4"/>
  <c r="M4091" i="4"/>
  <c r="M4092" i="4"/>
  <c r="M4093" i="4"/>
  <c r="M4094" i="4"/>
  <c r="M4095" i="4"/>
  <c r="M4096" i="4"/>
  <c r="M4097" i="4"/>
  <c r="M4098" i="4"/>
  <c r="M4099" i="4"/>
  <c r="M4100" i="4"/>
  <c r="M4101" i="4"/>
  <c r="M4102" i="4"/>
  <c r="M4103" i="4"/>
  <c r="M4104" i="4"/>
  <c r="M4105" i="4"/>
  <c r="M4106" i="4"/>
  <c r="M4107" i="4"/>
  <c r="M4108" i="4"/>
  <c r="M4109" i="4"/>
  <c r="M4110" i="4"/>
  <c r="M4111" i="4"/>
  <c r="M4112" i="4"/>
  <c r="M4113" i="4"/>
  <c r="M4114" i="4"/>
  <c r="M4115" i="4"/>
  <c r="M4116" i="4"/>
  <c r="M4117" i="4"/>
  <c r="M4118" i="4"/>
  <c r="M4119" i="4"/>
  <c r="M4120" i="4"/>
  <c r="M4121" i="4"/>
  <c r="M4122" i="4"/>
  <c r="M4123" i="4"/>
  <c r="M4124" i="4"/>
  <c r="M4125" i="4"/>
  <c r="M4126" i="4"/>
  <c r="M4127" i="4"/>
  <c r="M4128" i="4"/>
  <c r="M4129" i="4"/>
  <c r="M4130" i="4"/>
  <c r="M4131" i="4"/>
  <c r="M4132" i="4"/>
  <c r="M4133" i="4"/>
  <c r="M4134" i="4"/>
  <c r="M4135" i="4"/>
  <c r="M4136" i="4"/>
  <c r="M4137" i="4"/>
  <c r="M4138" i="4"/>
  <c r="M4139" i="4"/>
  <c r="M4140" i="4"/>
  <c r="M4141" i="4"/>
  <c r="M4142" i="4"/>
  <c r="M4143" i="4"/>
  <c r="M4144" i="4"/>
  <c r="M4145" i="4"/>
  <c r="M4146" i="4"/>
  <c r="M4147" i="4"/>
  <c r="M4148" i="4"/>
  <c r="M4149" i="4"/>
  <c r="M4150" i="4"/>
  <c r="M4151" i="4"/>
  <c r="M4152" i="4"/>
  <c r="M4153" i="4"/>
  <c r="M4154" i="4"/>
  <c r="M4155" i="4"/>
  <c r="M4156" i="4"/>
  <c r="M4157" i="4"/>
  <c r="M4158" i="4"/>
  <c r="M4159" i="4"/>
  <c r="M4160" i="4"/>
  <c r="M4161" i="4"/>
  <c r="M4162" i="4"/>
  <c r="M4163" i="4"/>
  <c r="M4164" i="4"/>
  <c r="M4165" i="4"/>
  <c r="M4166" i="4"/>
  <c r="M4167" i="4"/>
  <c r="M4168" i="4"/>
  <c r="M4169" i="4"/>
  <c r="M4170" i="4"/>
  <c r="M4171" i="4"/>
  <c r="M4172" i="4"/>
  <c r="M4173" i="4"/>
  <c r="M4174" i="4"/>
  <c r="M4175" i="4"/>
  <c r="M4176" i="4"/>
  <c r="M4177" i="4"/>
  <c r="M4178" i="4"/>
  <c r="M4179" i="4"/>
  <c r="M4180" i="4"/>
  <c r="M4181" i="4"/>
  <c r="M4182" i="4"/>
  <c r="M4183" i="4"/>
  <c r="M4184" i="4"/>
  <c r="M4185" i="4"/>
  <c r="M4186" i="4"/>
  <c r="M4187" i="4"/>
  <c r="M4188" i="4"/>
  <c r="M4189" i="4"/>
  <c r="M4190" i="4"/>
  <c r="M4191" i="4"/>
  <c r="M4192" i="4"/>
  <c r="M4193" i="4"/>
  <c r="M4194" i="4"/>
  <c r="M4195" i="4"/>
  <c r="M4196" i="4"/>
  <c r="M4197" i="4"/>
  <c r="M4198" i="4"/>
  <c r="M4199" i="4"/>
  <c r="M4200" i="4"/>
  <c r="M4201" i="4"/>
  <c r="M4202" i="4"/>
  <c r="M4203" i="4"/>
  <c r="M4204" i="4"/>
  <c r="M4205" i="4"/>
  <c r="M4206" i="4"/>
  <c r="M4207" i="4"/>
  <c r="M4208" i="4"/>
  <c r="M4209" i="4"/>
  <c r="M4210" i="4"/>
  <c r="M4211" i="4"/>
  <c r="M4212" i="4"/>
  <c r="M4213" i="4"/>
  <c r="M4214" i="4"/>
  <c r="M4215" i="4"/>
  <c r="M4216" i="4"/>
  <c r="M4217" i="4"/>
  <c r="M4218" i="4"/>
  <c r="M4219" i="4"/>
  <c r="M4220" i="4"/>
  <c r="M4221" i="4"/>
  <c r="M4222" i="4"/>
  <c r="M4223" i="4"/>
  <c r="M4224" i="4"/>
  <c r="M4225" i="4"/>
  <c r="M4226" i="4"/>
  <c r="M4227" i="4"/>
  <c r="M4228" i="4"/>
  <c r="M4229" i="4"/>
  <c r="M4230" i="4"/>
  <c r="M4231" i="4"/>
  <c r="M4232" i="4"/>
  <c r="M4233" i="4"/>
  <c r="M4234" i="4"/>
  <c r="M4235" i="4"/>
  <c r="M4236" i="4"/>
  <c r="M4237" i="4"/>
  <c r="M4238" i="4"/>
  <c r="M4239" i="4"/>
  <c r="M4240" i="4"/>
  <c r="M4241" i="4"/>
  <c r="M4242" i="4"/>
  <c r="M4243" i="4"/>
  <c r="M4244" i="4"/>
  <c r="M4245" i="4"/>
  <c r="M4246" i="4"/>
  <c r="M4247" i="4"/>
  <c r="M4248" i="4"/>
  <c r="M4249" i="4"/>
  <c r="M4250" i="4"/>
  <c r="M4251" i="4"/>
  <c r="M4252" i="4"/>
  <c r="M4253" i="4"/>
  <c r="M4254" i="4"/>
  <c r="M4255" i="4"/>
  <c r="M4256" i="4"/>
  <c r="M4257" i="4"/>
  <c r="M4258" i="4"/>
  <c r="M4259" i="4"/>
  <c r="M4260" i="4"/>
  <c r="M4261" i="4"/>
  <c r="M4262" i="4"/>
  <c r="M4263" i="4"/>
  <c r="M4264" i="4"/>
  <c r="M4265" i="4"/>
  <c r="M4266" i="4"/>
  <c r="M4267" i="4"/>
  <c r="M4268" i="4"/>
  <c r="M4269" i="4"/>
  <c r="M4270" i="4"/>
  <c r="M4271" i="4"/>
  <c r="M4272" i="4"/>
  <c r="M4273" i="4"/>
  <c r="M4274" i="4"/>
  <c r="M4275" i="4"/>
  <c r="M4276" i="4"/>
  <c r="M4277" i="4"/>
  <c r="M4278" i="4"/>
  <c r="M4279" i="4"/>
  <c r="M4280" i="4"/>
  <c r="M4281" i="4"/>
  <c r="M4282" i="4"/>
  <c r="M4283" i="4"/>
  <c r="M4284" i="4"/>
  <c r="M4285" i="4"/>
  <c r="M4286" i="4"/>
  <c r="M4287" i="4"/>
  <c r="M4288" i="4"/>
  <c r="M4289" i="4"/>
  <c r="M4290" i="4"/>
  <c r="M4291" i="4"/>
  <c r="M4292" i="4"/>
  <c r="M4293" i="4"/>
  <c r="M4294" i="4"/>
  <c r="M4295" i="4"/>
  <c r="M4296" i="4"/>
  <c r="M4297" i="4"/>
  <c r="M4298" i="4"/>
  <c r="M4299" i="4"/>
  <c r="M4300" i="4"/>
  <c r="M4301" i="4"/>
  <c r="M4302" i="4"/>
  <c r="M4303" i="4"/>
  <c r="M4304" i="4"/>
  <c r="M4305" i="4"/>
  <c r="M4306" i="4"/>
  <c r="M4307" i="4"/>
  <c r="M4308" i="4"/>
  <c r="M4309" i="4"/>
  <c r="M4310" i="4"/>
  <c r="M4311" i="4"/>
  <c r="M4312" i="4"/>
  <c r="M4313" i="4"/>
  <c r="M4314" i="4"/>
  <c r="M4315" i="4"/>
  <c r="M4316" i="4"/>
  <c r="M4317" i="4"/>
  <c r="M4318" i="4"/>
  <c r="M4319" i="4"/>
  <c r="M4320" i="4"/>
  <c r="M4321" i="4"/>
  <c r="M4322" i="4"/>
  <c r="M4323" i="4"/>
  <c r="M4324" i="4"/>
  <c r="M4325" i="4"/>
  <c r="M4326" i="4"/>
  <c r="M4327" i="4"/>
  <c r="M4328" i="4"/>
  <c r="M4329" i="4"/>
  <c r="M4330" i="4"/>
  <c r="M4331" i="4"/>
  <c r="M4332" i="4"/>
  <c r="M4333" i="4"/>
  <c r="M4334" i="4"/>
  <c r="M4335" i="4"/>
  <c r="M4336" i="4"/>
  <c r="M4337" i="4"/>
  <c r="M4338" i="4"/>
  <c r="M4339" i="4"/>
  <c r="M4340" i="4"/>
  <c r="M4341" i="4"/>
  <c r="M4342" i="4"/>
  <c r="M4343" i="4"/>
  <c r="M4344" i="4"/>
  <c r="M4345" i="4"/>
  <c r="M4346" i="4"/>
  <c r="M4347" i="4"/>
  <c r="M4348" i="4"/>
  <c r="M4349" i="4"/>
  <c r="M4350" i="4"/>
  <c r="M4351" i="4"/>
  <c r="M4352" i="4"/>
  <c r="M4353" i="4"/>
  <c r="M4354" i="4"/>
  <c r="M4355" i="4"/>
  <c r="M4356" i="4"/>
  <c r="M4357" i="4"/>
  <c r="M4358" i="4"/>
  <c r="M4359" i="4"/>
  <c r="M4360" i="4"/>
  <c r="M4361" i="4"/>
  <c r="M4362" i="4"/>
  <c r="M4363" i="4"/>
  <c r="M4364" i="4"/>
  <c r="M4365" i="4"/>
  <c r="M4366" i="4"/>
  <c r="M4367" i="4"/>
  <c r="M4368" i="4"/>
  <c r="M4369" i="4"/>
  <c r="M4370" i="4"/>
  <c r="M4371" i="4"/>
  <c r="M4372" i="4"/>
  <c r="M4373" i="4"/>
  <c r="M4374" i="4"/>
  <c r="M4375" i="4"/>
  <c r="M4376" i="4"/>
  <c r="M4377" i="4"/>
  <c r="M4378" i="4"/>
  <c r="M4379" i="4"/>
  <c r="M4380" i="4"/>
  <c r="M4381" i="4"/>
  <c r="M4382" i="4"/>
  <c r="M4383" i="4"/>
  <c r="M4384" i="4"/>
  <c r="M4385" i="4"/>
  <c r="M4386" i="4"/>
  <c r="M4387" i="4"/>
  <c r="M4388" i="4"/>
  <c r="M4389" i="4"/>
  <c r="M4390" i="4"/>
  <c r="M4391" i="4"/>
  <c r="M4392" i="4"/>
  <c r="M4393" i="4"/>
  <c r="M4394" i="4"/>
  <c r="M4395" i="4"/>
  <c r="M4396" i="4"/>
  <c r="M4397" i="4"/>
  <c r="M4398" i="4"/>
  <c r="M4399" i="4"/>
  <c r="M4400" i="4"/>
  <c r="M4401" i="4"/>
  <c r="M4402" i="4"/>
  <c r="M4403" i="4"/>
  <c r="M4404" i="4"/>
  <c r="M4405" i="4"/>
  <c r="M4406" i="4"/>
  <c r="M4407" i="4"/>
  <c r="M4408" i="4"/>
  <c r="M4409" i="4"/>
  <c r="M4410" i="4"/>
  <c r="M4411" i="4"/>
  <c r="M4412" i="4"/>
  <c r="M4413" i="4"/>
  <c r="M4414" i="4"/>
  <c r="M4415" i="4"/>
  <c r="M4416" i="4"/>
  <c r="M4417" i="4"/>
  <c r="M4418" i="4"/>
  <c r="M4419" i="4"/>
  <c r="M4420" i="4"/>
  <c r="M4421" i="4"/>
  <c r="M4422" i="4"/>
  <c r="M4423" i="4"/>
  <c r="M4424" i="4"/>
  <c r="M4425" i="4"/>
  <c r="M4426" i="4"/>
  <c r="M4427" i="4"/>
  <c r="M4428" i="4"/>
  <c r="M4429" i="4"/>
  <c r="M4430" i="4"/>
  <c r="M4431" i="4"/>
  <c r="M4432" i="4"/>
  <c r="M4433" i="4"/>
  <c r="M4434" i="4"/>
  <c r="M4435" i="4"/>
  <c r="M4436" i="4"/>
  <c r="M4437" i="4"/>
  <c r="M4438" i="4"/>
  <c r="M4439" i="4"/>
  <c r="M4440" i="4"/>
  <c r="M4441" i="4"/>
  <c r="M4442" i="4"/>
  <c r="M4443" i="4"/>
  <c r="M4444" i="4"/>
  <c r="M4445" i="4"/>
  <c r="M4446" i="4"/>
  <c r="M4447" i="4"/>
  <c r="M4448" i="4"/>
  <c r="M4449" i="4"/>
  <c r="M4450" i="4"/>
  <c r="M4451" i="4"/>
  <c r="M4452" i="4"/>
  <c r="M4453" i="4"/>
  <c r="M4454" i="4"/>
  <c r="M4455" i="4"/>
  <c r="M4456" i="4"/>
  <c r="M4457" i="4"/>
  <c r="M4458" i="4"/>
  <c r="M4459" i="4"/>
  <c r="M4460" i="4"/>
  <c r="M4461" i="4"/>
  <c r="M4462" i="4"/>
  <c r="M4463" i="4"/>
  <c r="M4464" i="4"/>
  <c r="M4465" i="4"/>
  <c r="M4466" i="4"/>
  <c r="M4467" i="4"/>
  <c r="M4468" i="4"/>
  <c r="M4469" i="4"/>
  <c r="M4470" i="4"/>
  <c r="M4471" i="4"/>
  <c r="M4472" i="4"/>
  <c r="M4473" i="4"/>
  <c r="M4474" i="4"/>
  <c r="M4475" i="4"/>
  <c r="M4476" i="4"/>
  <c r="M4477" i="4"/>
  <c r="M4478" i="4"/>
  <c r="M4479" i="4"/>
  <c r="M4480" i="4"/>
  <c r="M4481" i="4"/>
  <c r="M4482" i="4"/>
  <c r="M4483" i="4"/>
  <c r="M4484" i="4"/>
  <c r="M4485" i="4"/>
  <c r="M4486" i="4"/>
  <c r="M4487" i="4"/>
  <c r="M4488" i="4"/>
  <c r="M4489" i="4"/>
  <c r="M4490" i="4"/>
  <c r="M4491" i="4"/>
  <c r="M4492" i="4"/>
  <c r="M4493" i="4"/>
  <c r="M4494" i="4"/>
  <c r="M4495" i="4"/>
  <c r="M4496" i="4"/>
  <c r="M4497" i="4"/>
  <c r="M4498" i="4"/>
  <c r="M4499" i="4"/>
  <c r="M4500" i="4"/>
  <c r="M4501" i="4"/>
  <c r="M4502" i="4"/>
  <c r="M4503" i="4"/>
  <c r="M4504" i="4"/>
  <c r="M4505" i="4"/>
  <c r="M4506" i="4"/>
  <c r="M4507" i="4"/>
  <c r="M4508" i="4"/>
  <c r="M4509" i="4"/>
  <c r="M4510" i="4"/>
  <c r="M4511" i="4"/>
  <c r="M4512" i="4"/>
  <c r="M4513" i="4"/>
  <c r="M4514" i="4"/>
  <c r="M4515" i="4"/>
  <c r="M4516" i="4"/>
  <c r="M4517" i="4"/>
  <c r="M4518" i="4"/>
  <c r="M4519" i="4"/>
  <c r="M4520" i="4"/>
  <c r="M4521" i="4"/>
  <c r="M4522" i="4"/>
  <c r="M4523" i="4"/>
  <c r="M4524" i="4"/>
  <c r="M4525" i="4"/>
  <c r="M4526" i="4"/>
  <c r="M4527" i="4"/>
  <c r="M4528" i="4"/>
  <c r="M4529" i="4"/>
  <c r="M4530" i="4"/>
  <c r="M4531" i="4"/>
  <c r="M4532" i="4"/>
  <c r="M4533" i="4"/>
  <c r="M4534" i="4"/>
  <c r="M4535" i="4"/>
  <c r="M4536" i="4"/>
  <c r="M4537" i="4"/>
  <c r="M4538" i="4"/>
  <c r="M4539" i="4"/>
  <c r="M4540" i="4"/>
  <c r="M4541" i="4"/>
  <c r="M4542" i="4"/>
  <c r="M4543" i="4"/>
  <c r="M4544" i="4"/>
  <c r="M4545" i="4"/>
  <c r="M4546" i="4"/>
  <c r="M4547" i="4"/>
  <c r="M4548" i="4"/>
  <c r="M4549" i="4"/>
  <c r="M4550" i="4"/>
  <c r="M4551" i="4"/>
  <c r="M4552" i="4"/>
  <c r="M4553" i="4"/>
  <c r="M4554" i="4"/>
  <c r="M4555" i="4"/>
  <c r="M4556" i="4"/>
  <c r="M4557" i="4"/>
  <c r="M4558" i="4"/>
  <c r="M4559" i="4"/>
  <c r="M4560" i="4"/>
  <c r="M4561" i="4"/>
  <c r="M4562" i="4"/>
  <c r="M4563" i="4"/>
  <c r="M4564" i="4"/>
  <c r="M4565" i="4"/>
  <c r="M4566" i="4"/>
  <c r="M4567" i="4"/>
  <c r="M4568" i="4"/>
  <c r="M4569" i="4"/>
  <c r="M4570" i="4"/>
  <c r="M4571" i="4"/>
  <c r="M4572" i="4"/>
  <c r="M4573" i="4"/>
  <c r="M4574" i="4"/>
  <c r="M4575" i="4"/>
  <c r="M4576" i="4"/>
  <c r="M4577" i="4"/>
  <c r="M4578" i="4"/>
  <c r="M4579" i="4"/>
  <c r="M4580" i="4"/>
  <c r="M4581" i="4"/>
  <c r="M4582" i="4"/>
  <c r="M4583" i="4"/>
  <c r="M4584" i="4"/>
  <c r="M4585" i="4"/>
  <c r="M4586" i="4"/>
  <c r="M4587" i="4"/>
  <c r="M4588" i="4"/>
  <c r="M4589" i="4"/>
  <c r="M4590" i="4"/>
  <c r="M4591" i="4"/>
  <c r="M4592" i="4"/>
  <c r="M4593" i="4"/>
  <c r="M4594" i="4"/>
  <c r="M4595" i="4"/>
  <c r="M4596" i="4"/>
  <c r="M4597" i="4"/>
  <c r="M4598" i="4"/>
  <c r="M4599" i="4"/>
  <c r="M4600" i="4"/>
  <c r="M4601" i="4"/>
  <c r="M4602" i="4"/>
  <c r="M4603" i="4"/>
  <c r="M4604" i="4"/>
  <c r="M4605" i="4"/>
  <c r="M4606" i="4"/>
  <c r="M4607" i="4"/>
  <c r="M4608" i="4"/>
  <c r="M4609" i="4"/>
  <c r="M4610" i="4"/>
  <c r="M4611" i="4"/>
  <c r="M4612" i="4"/>
  <c r="M4613" i="4"/>
  <c r="M4614" i="4"/>
  <c r="M4615" i="4"/>
  <c r="M4616" i="4"/>
  <c r="M4617" i="4"/>
  <c r="M4618" i="4"/>
  <c r="M4619" i="4"/>
  <c r="M4620" i="4"/>
  <c r="M4621" i="4"/>
  <c r="M4622" i="4"/>
  <c r="M4623" i="4"/>
  <c r="M4624" i="4"/>
  <c r="M4625" i="4"/>
  <c r="M4626" i="4"/>
  <c r="M4627" i="4"/>
  <c r="M4628" i="4"/>
  <c r="M4629" i="4"/>
  <c r="M4630" i="4"/>
  <c r="M4631" i="4"/>
  <c r="M4632" i="4"/>
  <c r="M4633" i="4"/>
  <c r="M4634" i="4"/>
  <c r="M4635" i="4"/>
  <c r="M4636" i="4"/>
  <c r="M4637" i="4"/>
  <c r="M4638" i="4"/>
  <c r="M4639" i="4"/>
  <c r="M4640" i="4"/>
  <c r="M4641" i="4"/>
  <c r="M4642" i="4"/>
  <c r="M4643" i="4"/>
  <c r="M4644" i="4"/>
  <c r="M4645" i="4"/>
  <c r="M4646" i="4"/>
  <c r="M4647" i="4"/>
  <c r="M4648" i="4"/>
  <c r="M4649" i="4"/>
  <c r="M4650" i="4"/>
  <c r="M4651" i="4"/>
  <c r="M4652" i="4"/>
  <c r="M4653" i="4"/>
  <c r="M4654" i="4"/>
  <c r="M4655" i="4"/>
  <c r="M4656" i="4"/>
  <c r="M4657" i="4"/>
  <c r="M4658" i="4"/>
  <c r="M4659" i="4"/>
  <c r="M4660" i="4"/>
  <c r="M4661" i="4"/>
  <c r="M4662" i="4"/>
  <c r="M4663" i="4"/>
  <c r="M4664" i="4"/>
  <c r="M4665" i="4"/>
  <c r="M4666" i="4"/>
  <c r="M4667" i="4"/>
  <c r="M4668" i="4"/>
  <c r="M4669" i="4"/>
  <c r="M4670" i="4"/>
  <c r="M4671" i="4"/>
  <c r="M4672" i="4"/>
  <c r="M4673" i="4"/>
  <c r="M4674" i="4"/>
  <c r="M4675" i="4"/>
  <c r="M4676" i="4"/>
  <c r="M4677" i="4"/>
  <c r="M4678" i="4"/>
  <c r="M4679" i="4"/>
  <c r="M4680" i="4"/>
  <c r="M4681" i="4"/>
  <c r="M4682" i="4"/>
  <c r="M4683" i="4"/>
  <c r="M4684" i="4"/>
  <c r="M4685" i="4"/>
  <c r="M4686" i="4"/>
  <c r="M4687" i="4"/>
  <c r="M4688" i="4"/>
  <c r="M4689" i="4"/>
  <c r="M4690" i="4"/>
  <c r="M4691" i="4"/>
  <c r="M4692" i="4"/>
  <c r="M4693" i="4"/>
  <c r="M4694" i="4"/>
  <c r="M4695" i="4"/>
  <c r="M4696" i="4"/>
  <c r="M4697" i="4"/>
  <c r="M4698" i="4"/>
  <c r="M4699" i="4"/>
  <c r="M4700" i="4"/>
  <c r="M4701" i="4"/>
  <c r="M4702" i="4"/>
  <c r="M4703" i="4"/>
  <c r="M4704" i="4"/>
  <c r="M4705" i="4"/>
  <c r="M4706" i="4"/>
  <c r="M4707" i="4"/>
  <c r="M4708" i="4"/>
  <c r="M4709" i="4"/>
  <c r="M4710" i="4"/>
  <c r="M4711" i="4"/>
  <c r="M4712" i="4"/>
  <c r="M4713" i="4"/>
  <c r="M4714" i="4"/>
  <c r="M4715" i="4"/>
  <c r="M4716" i="4"/>
  <c r="M4717" i="4"/>
  <c r="M4718" i="4"/>
  <c r="M4719" i="4"/>
  <c r="M4720" i="4"/>
  <c r="M4721" i="4"/>
  <c r="M4722" i="4"/>
  <c r="M4723" i="4"/>
  <c r="M4724" i="4"/>
  <c r="M4725" i="4"/>
  <c r="M4726" i="4"/>
  <c r="M4727" i="4"/>
  <c r="M4728" i="4"/>
  <c r="M4729" i="4"/>
  <c r="M4730" i="4"/>
  <c r="M4731" i="4"/>
  <c r="M4732" i="4"/>
  <c r="M4733" i="4"/>
  <c r="M4734" i="4"/>
  <c r="M4735" i="4"/>
  <c r="M4736" i="4"/>
  <c r="M4737" i="4"/>
  <c r="M4738" i="4"/>
  <c r="M4739" i="4"/>
  <c r="M4740" i="4"/>
  <c r="M4741" i="4"/>
  <c r="M4742" i="4"/>
  <c r="M4743" i="4"/>
  <c r="M4744" i="4"/>
  <c r="M4745" i="4"/>
  <c r="M4746" i="4"/>
  <c r="M4747" i="4"/>
  <c r="M4748" i="4"/>
  <c r="M4749" i="4"/>
  <c r="M4750" i="4"/>
  <c r="M4751" i="4"/>
  <c r="M4752" i="4"/>
  <c r="M4753" i="4"/>
  <c r="M4754" i="4"/>
  <c r="M4755" i="4"/>
  <c r="M4756" i="4"/>
  <c r="M4757" i="4"/>
  <c r="M4758" i="4"/>
  <c r="M4759" i="4"/>
  <c r="M4760" i="4"/>
  <c r="M4761" i="4"/>
  <c r="M4762" i="4"/>
  <c r="M4763" i="4"/>
  <c r="M4764" i="4"/>
  <c r="M4765" i="4"/>
  <c r="M4766" i="4"/>
  <c r="M4767" i="4"/>
  <c r="M4768" i="4"/>
  <c r="M4769" i="4"/>
  <c r="M4770" i="4"/>
  <c r="M4771" i="4"/>
  <c r="M4772" i="4"/>
  <c r="M4773" i="4"/>
  <c r="M4774" i="4"/>
  <c r="M4775" i="4"/>
  <c r="M4776" i="4"/>
  <c r="M4777" i="4"/>
  <c r="M4778" i="4"/>
  <c r="M4779" i="4"/>
  <c r="M4780" i="4"/>
  <c r="M4781" i="4"/>
  <c r="M4782" i="4"/>
  <c r="M4783" i="4"/>
  <c r="M4784" i="4"/>
  <c r="M4785" i="4"/>
  <c r="M4786" i="4"/>
  <c r="M4787" i="4"/>
  <c r="M4788" i="4"/>
  <c r="M4789" i="4"/>
  <c r="M4790" i="4"/>
  <c r="M4791" i="4"/>
  <c r="M4792" i="4"/>
  <c r="M4793" i="4"/>
  <c r="M4794" i="4"/>
  <c r="M4795" i="4"/>
  <c r="M4796" i="4"/>
  <c r="M4797" i="4"/>
  <c r="M4798" i="4"/>
  <c r="M4799" i="4"/>
  <c r="M4800" i="4"/>
  <c r="M4801" i="4"/>
  <c r="M4802" i="4"/>
  <c r="M4803" i="4"/>
  <c r="M4804" i="4"/>
  <c r="M4805" i="4"/>
  <c r="M4806" i="4"/>
  <c r="M4807" i="4"/>
  <c r="M4808" i="4"/>
  <c r="M4809" i="4"/>
  <c r="M4810" i="4"/>
  <c r="M4811" i="4"/>
  <c r="M4812" i="4"/>
  <c r="M4813" i="4"/>
  <c r="M4814" i="4"/>
  <c r="M4815" i="4"/>
  <c r="M4816" i="4"/>
  <c r="M4817" i="4"/>
  <c r="M4818" i="4"/>
  <c r="M4819" i="4"/>
  <c r="M4820" i="4"/>
  <c r="M4821" i="4"/>
  <c r="M4822" i="4"/>
  <c r="M4823" i="4"/>
  <c r="M4824" i="4"/>
  <c r="M4825" i="4"/>
  <c r="M4826" i="4"/>
  <c r="M4827" i="4"/>
  <c r="M4828" i="4"/>
  <c r="M4829" i="4"/>
  <c r="M4830" i="4"/>
  <c r="M4831" i="4"/>
  <c r="M4832" i="4"/>
  <c r="M4833" i="4"/>
  <c r="M4834" i="4"/>
  <c r="M4835" i="4"/>
  <c r="M4836" i="4"/>
  <c r="M4837" i="4"/>
  <c r="M4838" i="4"/>
  <c r="M4839" i="4"/>
  <c r="M4840" i="4"/>
  <c r="M4841" i="4"/>
  <c r="M4842" i="4"/>
  <c r="M4843" i="4"/>
  <c r="M4844" i="4"/>
  <c r="M4845" i="4"/>
  <c r="M4846" i="4"/>
  <c r="M4847" i="4"/>
  <c r="M4848" i="4"/>
  <c r="M4849" i="4"/>
  <c r="M4850" i="4"/>
  <c r="M4851" i="4"/>
  <c r="M4852" i="4"/>
  <c r="M4853" i="4"/>
  <c r="M4854" i="4"/>
  <c r="M4855" i="4"/>
  <c r="M4856" i="4"/>
  <c r="M4857" i="4"/>
  <c r="M4858" i="4"/>
  <c r="M4859" i="4"/>
  <c r="M4860" i="4"/>
  <c r="M4861" i="4"/>
  <c r="M4862" i="4"/>
  <c r="M4863" i="4"/>
  <c r="M4864" i="4"/>
  <c r="M4865" i="4"/>
  <c r="M4866" i="4"/>
  <c r="M4867" i="4"/>
  <c r="M4868" i="4"/>
  <c r="M4869" i="4"/>
  <c r="M4870" i="4"/>
  <c r="M4871" i="4"/>
  <c r="M4872" i="4"/>
  <c r="M4873" i="4"/>
  <c r="M4874" i="4"/>
  <c r="M4875" i="4"/>
  <c r="M4876" i="4"/>
  <c r="M4877" i="4"/>
  <c r="M4878" i="4"/>
  <c r="M4879" i="4"/>
  <c r="M4880" i="4"/>
  <c r="M4881" i="4"/>
  <c r="M4882" i="4"/>
  <c r="M4883" i="4"/>
  <c r="M4884" i="4"/>
  <c r="M4885" i="4"/>
  <c r="M4886" i="4"/>
  <c r="M4887" i="4"/>
  <c r="M4888" i="4"/>
  <c r="M4889" i="4"/>
  <c r="M4890" i="4"/>
  <c r="M4891" i="4"/>
  <c r="M4892" i="4"/>
  <c r="M4893" i="4"/>
  <c r="M4894" i="4"/>
  <c r="M4895" i="4"/>
  <c r="M4896" i="4"/>
  <c r="M4897" i="4"/>
  <c r="M4898" i="4"/>
  <c r="M4899" i="4"/>
  <c r="M4900" i="4"/>
  <c r="M4901" i="4"/>
  <c r="M4902" i="4"/>
  <c r="M4903" i="4"/>
  <c r="M4904" i="4"/>
  <c r="M4905" i="4"/>
  <c r="M4906" i="4"/>
  <c r="M4907" i="4"/>
  <c r="M4908" i="4"/>
  <c r="M4909" i="4"/>
  <c r="M4910" i="4"/>
  <c r="M4911" i="4"/>
  <c r="M4912" i="4"/>
  <c r="M4913" i="4"/>
  <c r="M4914" i="4"/>
  <c r="M4915" i="4"/>
  <c r="M4916" i="4"/>
  <c r="M4917" i="4"/>
  <c r="M4918" i="4"/>
  <c r="M4919" i="4"/>
  <c r="M4920" i="4"/>
  <c r="M4921" i="4"/>
  <c r="M4922" i="4"/>
  <c r="M4923" i="4"/>
  <c r="M4924" i="4"/>
  <c r="M4925" i="4"/>
  <c r="M4926" i="4"/>
  <c r="M4927" i="4"/>
  <c r="M4928" i="4"/>
  <c r="M4929" i="4"/>
  <c r="M4930" i="4"/>
  <c r="M4931" i="4"/>
  <c r="M4932" i="4"/>
  <c r="M4933" i="4"/>
  <c r="M4934" i="4"/>
  <c r="M4935" i="4"/>
  <c r="M4936" i="4"/>
  <c r="M4937" i="4"/>
  <c r="M4938" i="4"/>
  <c r="M4939" i="4"/>
  <c r="M4940" i="4"/>
  <c r="M4941" i="4"/>
  <c r="M4942" i="4"/>
  <c r="M4943" i="4"/>
  <c r="M4944" i="4"/>
  <c r="M4945" i="4"/>
  <c r="M4946" i="4"/>
  <c r="M4947" i="4"/>
  <c r="M4948" i="4"/>
  <c r="M4949" i="4"/>
  <c r="M4950" i="4"/>
  <c r="M4951" i="4"/>
  <c r="M4952" i="4"/>
  <c r="M4953" i="4"/>
  <c r="M4954" i="4"/>
  <c r="M4955" i="4"/>
  <c r="M4956" i="4"/>
  <c r="M4957" i="4"/>
  <c r="M4958" i="4"/>
  <c r="M4959" i="4"/>
  <c r="M4960" i="4"/>
  <c r="M4961" i="4"/>
  <c r="M4962" i="4"/>
  <c r="M4963" i="4"/>
  <c r="M4964" i="4"/>
  <c r="M4965" i="4"/>
  <c r="M4966" i="4"/>
  <c r="M4967" i="4"/>
  <c r="M4968" i="4"/>
  <c r="M4969" i="4"/>
  <c r="M4970" i="4"/>
  <c r="M4971" i="4"/>
  <c r="M4972" i="4"/>
  <c r="M4973" i="4"/>
  <c r="M4974" i="4"/>
  <c r="M4975" i="4"/>
  <c r="M4976" i="4"/>
  <c r="M4977" i="4"/>
  <c r="M4978" i="4"/>
  <c r="M4979" i="4"/>
  <c r="M4980" i="4"/>
  <c r="M4981" i="4"/>
  <c r="M4982" i="4"/>
  <c r="M4983" i="4"/>
  <c r="M4984" i="4"/>
  <c r="M4985" i="4"/>
  <c r="M4986" i="4"/>
  <c r="M4987" i="4"/>
  <c r="M4988" i="4"/>
  <c r="M4989" i="4"/>
  <c r="M4990" i="4"/>
  <c r="M4991" i="4"/>
  <c r="M4992" i="4"/>
  <c r="M4993" i="4"/>
  <c r="M4994" i="4"/>
  <c r="M4995" i="4"/>
  <c r="M4996" i="4"/>
  <c r="M4997" i="4"/>
  <c r="M4998" i="4"/>
  <c r="M4999" i="4"/>
  <c r="M5000" i="4"/>
  <c r="M5001" i="4"/>
  <c r="M5002" i="4"/>
  <c r="M5003" i="4"/>
  <c r="M5004" i="4"/>
  <c r="M5005" i="4"/>
  <c r="M5006" i="4"/>
  <c r="M5007" i="4"/>
  <c r="M5008" i="4"/>
  <c r="M5009" i="4"/>
  <c r="M5010" i="4"/>
  <c r="M5011" i="4"/>
  <c r="M5012" i="4"/>
  <c r="M5013" i="4"/>
  <c r="M5014" i="4"/>
  <c r="M5015" i="4"/>
  <c r="M5016" i="4"/>
  <c r="M5017" i="4"/>
  <c r="M5018" i="4"/>
  <c r="M5019" i="4"/>
  <c r="M5020" i="4"/>
  <c r="M5021" i="4"/>
  <c r="M5022" i="4"/>
  <c r="M5023" i="4"/>
  <c r="M5024" i="4"/>
  <c r="M5025" i="4"/>
  <c r="M5026" i="4"/>
  <c r="M5027" i="4"/>
  <c r="M5028" i="4"/>
  <c r="M5029" i="4"/>
  <c r="M5030" i="4"/>
  <c r="M5031" i="4"/>
  <c r="M5032" i="4"/>
  <c r="M5033" i="4"/>
  <c r="M5034" i="4"/>
  <c r="M5035" i="4"/>
  <c r="M5036" i="4"/>
  <c r="M5037" i="4"/>
  <c r="M5038" i="4"/>
  <c r="M5039" i="4"/>
  <c r="M5040" i="4"/>
  <c r="M5041" i="4"/>
  <c r="M5042" i="4"/>
  <c r="M5043" i="4"/>
  <c r="M5044" i="4"/>
  <c r="M5045" i="4"/>
  <c r="M5046" i="4"/>
  <c r="M5047" i="4"/>
  <c r="M5048" i="4"/>
  <c r="M5049" i="4"/>
  <c r="M5050" i="4"/>
  <c r="M5051" i="4"/>
  <c r="M5052" i="4"/>
  <c r="M5053" i="4"/>
  <c r="M5054" i="4"/>
  <c r="M5055" i="4"/>
  <c r="M5056" i="4"/>
  <c r="M5057" i="4"/>
  <c r="M5058" i="4"/>
  <c r="M5059" i="4"/>
  <c r="M5060" i="4"/>
  <c r="M5061" i="4"/>
  <c r="M5062" i="4"/>
  <c r="M5063" i="4"/>
  <c r="M5064" i="4"/>
  <c r="M5065" i="4"/>
  <c r="M5066" i="4"/>
  <c r="M5067" i="4"/>
  <c r="M5068" i="4"/>
  <c r="M5069" i="4"/>
  <c r="M5070" i="4"/>
  <c r="M5071" i="4"/>
  <c r="M5072" i="4"/>
  <c r="M5073" i="4"/>
  <c r="M5074" i="4"/>
  <c r="M5075" i="4"/>
  <c r="M5076" i="4"/>
  <c r="M5077" i="4"/>
  <c r="M5078" i="4"/>
  <c r="M5079" i="4"/>
  <c r="M5080" i="4"/>
  <c r="M5081" i="4"/>
  <c r="M5082" i="4"/>
  <c r="M5083" i="4"/>
  <c r="M5084" i="4"/>
  <c r="M5085" i="4"/>
  <c r="M5086" i="4"/>
  <c r="M5087" i="4"/>
  <c r="M5088" i="4"/>
  <c r="M5089" i="4"/>
  <c r="M5090" i="4"/>
  <c r="M5091" i="4"/>
  <c r="M5092" i="4"/>
  <c r="M5093" i="4"/>
  <c r="M5094" i="4"/>
  <c r="M5095" i="4"/>
  <c r="M5096" i="4"/>
  <c r="M5097" i="4"/>
  <c r="M5098" i="4"/>
  <c r="M5099" i="4"/>
  <c r="M5100" i="4"/>
  <c r="M5101" i="4"/>
  <c r="M5102" i="4"/>
  <c r="M5103" i="4"/>
  <c r="M5104" i="4"/>
  <c r="M5105" i="4"/>
  <c r="M5106" i="4"/>
  <c r="M5107" i="4"/>
  <c r="M5108" i="4"/>
  <c r="M5109" i="4"/>
  <c r="M5110" i="4"/>
  <c r="M5111" i="4"/>
  <c r="M5112" i="4"/>
  <c r="M5113" i="4"/>
  <c r="M5114" i="4"/>
  <c r="M5115" i="4"/>
  <c r="M5116" i="4"/>
  <c r="M5117" i="4"/>
  <c r="M5118" i="4"/>
  <c r="M5119" i="4"/>
  <c r="M5120" i="4"/>
  <c r="M5121" i="4"/>
  <c r="M5122" i="4"/>
  <c r="M5123" i="4"/>
  <c r="M5124" i="4"/>
  <c r="M5125" i="4"/>
  <c r="M5126" i="4"/>
  <c r="M5127" i="4"/>
  <c r="M5128" i="4"/>
  <c r="M5129" i="4"/>
  <c r="M5130" i="4"/>
  <c r="M5131" i="4"/>
  <c r="M5132" i="4"/>
  <c r="M5133" i="4"/>
  <c r="M5134" i="4"/>
  <c r="M5135" i="4"/>
  <c r="M5136" i="4"/>
  <c r="M5137" i="4"/>
  <c r="M5138" i="4"/>
  <c r="M5139" i="4"/>
  <c r="M5140" i="4"/>
  <c r="M5141" i="4"/>
  <c r="M5142" i="4"/>
  <c r="M5143" i="4"/>
  <c r="M5144" i="4"/>
  <c r="M5145" i="4"/>
  <c r="M5146" i="4"/>
  <c r="M5147" i="4"/>
  <c r="M5148" i="4"/>
  <c r="M5149" i="4"/>
  <c r="M5150" i="4"/>
  <c r="M5151" i="4"/>
  <c r="M5152" i="4"/>
  <c r="M5153" i="4"/>
  <c r="M5154" i="4"/>
  <c r="M5155" i="4"/>
  <c r="M5156" i="4"/>
  <c r="M5157" i="4"/>
  <c r="M5158" i="4"/>
  <c r="M5159" i="4"/>
  <c r="M5160" i="4"/>
  <c r="M5161" i="4"/>
  <c r="M5162" i="4"/>
  <c r="M5163" i="4"/>
  <c r="M5164" i="4"/>
  <c r="M5165" i="4"/>
  <c r="M5166" i="4"/>
  <c r="M5167" i="4"/>
  <c r="M5168" i="4"/>
  <c r="M5169" i="4"/>
  <c r="M5170" i="4"/>
  <c r="M5171" i="4"/>
  <c r="M5172" i="4"/>
  <c r="M5173" i="4"/>
  <c r="M5174" i="4"/>
  <c r="M5175" i="4"/>
  <c r="M5176" i="4"/>
  <c r="M5177" i="4"/>
  <c r="M5178" i="4"/>
  <c r="M5179" i="4"/>
  <c r="M5180" i="4"/>
  <c r="M5181" i="4"/>
  <c r="M5182" i="4"/>
  <c r="M5183" i="4"/>
  <c r="M5184" i="4"/>
  <c r="M5185" i="4"/>
  <c r="M5186" i="4"/>
  <c r="M5187" i="4"/>
  <c r="M5188" i="4"/>
  <c r="M5189" i="4"/>
  <c r="M5190" i="4"/>
  <c r="M5191" i="4"/>
  <c r="M5192" i="4"/>
  <c r="M5193" i="4"/>
  <c r="M5194" i="4"/>
  <c r="M5195" i="4"/>
  <c r="M5196" i="4"/>
  <c r="M5197" i="4"/>
  <c r="M5198" i="4"/>
  <c r="M5199" i="4"/>
  <c r="M5200" i="4"/>
  <c r="M5201" i="4"/>
  <c r="M5202" i="4"/>
  <c r="M5203" i="4"/>
  <c r="M5204" i="4"/>
  <c r="M5205" i="4"/>
  <c r="M5206" i="4"/>
  <c r="M5207" i="4"/>
  <c r="M5208" i="4"/>
  <c r="M5209" i="4"/>
  <c r="M5210" i="4"/>
  <c r="M5211" i="4"/>
  <c r="M5212" i="4"/>
  <c r="M5213" i="4"/>
  <c r="M5214" i="4"/>
  <c r="M5215" i="4"/>
  <c r="M5216" i="4"/>
  <c r="M5217" i="4"/>
  <c r="M5218" i="4"/>
  <c r="M5219" i="4"/>
  <c r="M5220" i="4"/>
  <c r="M5221" i="4"/>
  <c r="M5222" i="4"/>
  <c r="M5223" i="4"/>
  <c r="M5224" i="4"/>
  <c r="M5225" i="4"/>
  <c r="M5226" i="4"/>
  <c r="M5227" i="4"/>
  <c r="M5228" i="4"/>
  <c r="M5229" i="4"/>
  <c r="M5230" i="4"/>
  <c r="M5231" i="4"/>
  <c r="M5232" i="4"/>
  <c r="M5233" i="4"/>
  <c r="M5234" i="4"/>
  <c r="M5235" i="4"/>
  <c r="M5236" i="4"/>
  <c r="M5237" i="4"/>
  <c r="M5238" i="4"/>
  <c r="M5239" i="4"/>
  <c r="M5240" i="4"/>
  <c r="M5241" i="4"/>
  <c r="M5242" i="4"/>
  <c r="M5243" i="4"/>
  <c r="M5244" i="4"/>
  <c r="M5245" i="4"/>
  <c r="M5246" i="4"/>
  <c r="M5247" i="4"/>
  <c r="M5248" i="4"/>
  <c r="M5249" i="4"/>
  <c r="M5250" i="4"/>
  <c r="M5251" i="4"/>
  <c r="M5252" i="4"/>
  <c r="M5253" i="4"/>
  <c r="M5254" i="4"/>
  <c r="M5255" i="4"/>
  <c r="M5256" i="4"/>
  <c r="M5257" i="4"/>
  <c r="M5258" i="4"/>
  <c r="M5259" i="4"/>
  <c r="M5260" i="4"/>
  <c r="M5261" i="4"/>
  <c r="M5262" i="4"/>
  <c r="M5263" i="4"/>
  <c r="M5264" i="4"/>
  <c r="M5265" i="4"/>
  <c r="M5266" i="4"/>
  <c r="M5267" i="4"/>
  <c r="M5268" i="4"/>
  <c r="M5269" i="4"/>
  <c r="M5270" i="4"/>
  <c r="M5271" i="4"/>
  <c r="M5272" i="4"/>
  <c r="M5273" i="4"/>
  <c r="M5274" i="4"/>
  <c r="M5275" i="4"/>
  <c r="M5276" i="4"/>
  <c r="M5277" i="4"/>
  <c r="M5278" i="4"/>
  <c r="M5279" i="4"/>
  <c r="M5280" i="4"/>
  <c r="M5281" i="4"/>
  <c r="M5282" i="4"/>
  <c r="M5283" i="4"/>
  <c r="M5284" i="4"/>
  <c r="M5285" i="4"/>
  <c r="M5286" i="4"/>
  <c r="M5287" i="4"/>
  <c r="M5288" i="4"/>
  <c r="M5289" i="4"/>
  <c r="M5290" i="4"/>
  <c r="M5291" i="4"/>
  <c r="M5292" i="4"/>
  <c r="M5293" i="4"/>
  <c r="M5294" i="4"/>
  <c r="M5295" i="4"/>
  <c r="M5296" i="4"/>
  <c r="M5297" i="4"/>
  <c r="M5298" i="4"/>
  <c r="M5299" i="4"/>
  <c r="M5300" i="4"/>
  <c r="M5301" i="4"/>
  <c r="M5302" i="4"/>
  <c r="M5303" i="4"/>
  <c r="M5304" i="4"/>
  <c r="M5305" i="4"/>
  <c r="M5306" i="4"/>
  <c r="M5307" i="4"/>
  <c r="M5308" i="4"/>
  <c r="M5309" i="4"/>
  <c r="M5310" i="4"/>
  <c r="M5311" i="4"/>
  <c r="M5312" i="4"/>
  <c r="M5313" i="4"/>
  <c r="M5314" i="4"/>
  <c r="M5315" i="4"/>
  <c r="M5316" i="4"/>
  <c r="M5317" i="4"/>
  <c r="M5318" i="4"/>
  <c r="M5319" i="4"/>
  <c r="M5320" i="4"/>
  <c r="M5321" i="4"/>
  <c r="M5322" i="4"/>
  <c r="M5323" i="4"/>
  <c r="M5324" i="4"/>
  <c r="M5325" i="4"/>
  <c r="M5326" i="4"/>
  <c r="M5327" i="4"/>
  <c r="M5328" i="4"/>
  <c r="M5329" i="4"/>
  <c r="M5330" i="4"/>
  <c r="M5331" i="4"/>
  <c r="M5332" i="4"/>
  <c r="M5333" i="4"/>
  <c r="M5334" i="4"/>
  <c r="M5335" i="4"/>
  <c r="M5336" i="4"/>
  <c r="M5337" i="4"/>
  <c r="M5338" i="4"/>
  <c r="M5339" i="4"/>
  <c r="M5340" i="4"/>
  <c r="M5341" i="4"/>
  <c r="M5342" i="4"/>
  <c r="M5343" i="4"/>
  <c r="M5344" i="4"/>
  <c r="M5345" i="4"/>
  <c r="M5346" i="4"/>
  <c r="M5347" i="4"/>
  <c r="M5348" i="4"/>
  <c r="M5349" i="4"/>
  <c r="M5350" i="4"/>
  <c r="M5351" i="4"/>
  <c r="M5352" i="4"/>
  <c r="M5353" i="4"/>
  <c r="M5354" i="4"/>
  <c r="M5355" i="4"/>
  <c r="M5356" i="4"/>
  <c r="M5357" i="4"/>
  <c r="M5358" i="4"/>
  <c r="M5359" i="4"/>
  <c r="M5360" i="4"/>
  <c r="M5361" i="4"/>
  <c r="M5362" i="4"/>
  <c r="M5363" i="4"/>
  <c r="M5364" i="4"/>
  <c r="M5365" i="4"/>
  <c r="M5366" i="4"/>
  <c r="M5367" i="4"/>
  <c r="M5368" i="4"/>
  <c r="M5369" i="4"/>
  <c r="M5370" i="4"/>
  <c r="M5371" i="4"/>
  <c r="M5372" i="4"/>
  <c r="M5373" i="4"/>
  <c r="M5374" i="4"/>
  <c r="M5375" i="4"/>
  <c r="M5376" i="4"/>
  <c r="M5377" i="4"/>
  <c r="M5378" i="4"/>
  <c r="M5379" i="4"/>
  <c r="M5380" i="4"/>
  <c r="M5381" i="4"/>
  <c r="M5382" i="4"/>
  <c r="M5383" i="4"/>
  <c r="M5384" i="4"/>
  <c r="M5385" i="4"/>
  <c r="M5386" i="4"/>
  <c r="M5387" i="4"/>
  <c r="M5388" i="4"/>
  <c r="M5389" i="4"/>
  <c r="M5390" i="4"/>
  <c r="M5391" i="4"/>
  <c r="M5392" i="4"/>
  <c r="M5393" i="4"/>
  <c r="M5394" i="4"/>
  <c r="M5395" i="4"/>
  <c r="M5396" i="4"/>
  <c r="M5397" i="4"/>
  <c r="M5398" i="4"/>
  <c r="M5399" i="4"/>
  <c r="M5400" i="4"/>
  <c r="M5401" i="4"/>
  <c r="M5402" i="4"/>
  <c r="M5403" i="4"/>
  <c r="M5404" i="4"/>
  <c r="M5405" i="4"/>
  <c r="O2" i="4"/>
  <c r="M2" i="4"/>
  <c r="N3" i="4" l="1"/>
  <c r="N186" i="4"/>
  <c r="N250" i="4"/>
  <c r="N266" i="4"/>
  <c r="N272" i="4"/>
  <c r="N274" i="4"/>
  <c r="N276" i="4"/>
  <c r="N278" i="4"/>
  <c r="N280" i="4"/>
  <c r="N282" i="4"/>
  <c r="N298" i="4"/>
  <c r="N304" i="4"/>
  <c r="N306" i="4"/>
  <c r="N308" i="4"/>
  <c r="N310" i="4"/>
  <c r="N312" i="4"/>
  <c r="N314" i="4"/>
  <c r="N165" i="4" l="1"/>
  <c r="N133" i="4"/>
  <c r="N58" i="4"/>
  <c r="N56" i="4"/>
  <c r="N54" i="4"/>
  <c r="N52" i="4"/>
  <c r="N50" i="4"/>
  <c r="N48" i="4"/>
  <c r="N42" i="4"/>
  <c r="N26" i="4"/>
  <c r="N24" i="4"/>
  <c r="N22" i="4"/>
  <c r="N20" i="4"/>
  <c r="N18" i="4"/>
  <c r="N16" i="4"/>
  <c r="N14" i="4"/>
  <c r="N10" i="4"/>
  <c r="N249" i="4"/>
  <c r="N247" i="4"/>
  <c r="N241" i="4"/>
  <c r="N239" i="4"/>
  <c r="N235" i="4"/>
  <c r="N217" i="4"/>
  <c r="N215" i="4"/>
  <c r="N209" i="4"/>
  <c r="N207" i="4"/>
  <c r="N203" i="4"/>
  <c r="N337" i="4"/>
  <c r="N335" i="4"/>
  <c r="N333" i="4"/>
  <c r="N331" i="4"/>
  <c r="N218" i="4"/>
  <c r="N184" i="4"/>
  <c r="N182" i="4"/>
  <c r="N180" i="4"/>
  <c r="N178" i="4"/>
  <c r="N176" i="4"/>
  <c r="N170" i="4"/>
  <c r="N154" i="4"/>
  <c r="N152" i="4"/>
  <c r="N150" i="4"/>
  <c r="N148" i="4"/>
  <c r="N146" i="4"/>
  <c r="N144" i="4"/>
  <c r="N138" i="4"/>
  <c r="N122" i="4"/>
  <c r="N90" i="4"/>
  <c r="N37" i="4"/>
  <c r="N5" i="4"/>
  <c r="N119" i="4"/>
  <c r="N111" i="4"/>
  <c r="N107" i="4"/>
  <c r="N87" i="4"/>
  <c r="N79" i="4"/>
  <c r="N75" i="4"/>
  <c r="N101" i="4"/>
  <c r="N313" i="4"/>
  <c r="N311" i="4"/>
  <c r="N305" i="4"/>
  <c r="N303" i="4"/>
  <c r="N299" i="4"/>
  <c r="N248" i="4"/>
  <c r="N246" i="4"/>
  <c r="N244" i="4"/>
  <c r="N242" i="4"/>
  <c r="N240" i="4"/>
  <c r="N234" i="4"/>
  <c r="N183" i="4"/>
  <c r="N175" i="4"/>
  <c r="N171" i="4"/>
  <c r="N120" i="4"/>
  <c r="N118" i="4"/>
  <c r="N116" i="4"/>
  <c r="N114" i="4"/>
  <c r="N112" i="4"/>
  <c r="N106" i="4"/>
  <c r="N69" i="4"/>
  <c r="N55" i="4"/>
  <c r="N47" i="4"/>
  <c r="N43" i="4"/>
  <c r="N336" i="4"/>
  <c r="N330" i="4"/>
  <c r="N281" i="4"/>
  <c r="N279" i="4"/>
  <c r="N273" i="4"/>
  <c r="N271" i="4"/>
  <c r="N267" i="4"/>
  <c r="N216" i="4"/>
  <c r="N214" i="4"/>
  <c r="N212" i="4"/>
  <c r="N210" i="4"/>
  <c r="N208" i="4"/>
  <c r="N202" i="4"/>
  <c r="N161" i="4"/>
  <c r="N151" i="4"/>
  <c r="N143" i="4"/>
  <c r="N139" i="4"/>
  <c r="N88" i="4"/>
  <c r="N86" i="4"/>
  <c r="N84" i="4"/>
  <c r="N82" i="4"/>
  <c r="N80" i="4"/>
  <c r="N78" i="4"/>
  <c r="N74" i="4"/>
  <c r="N23" i="4"/>
  <c r="N15" i="4"/>
  <c r="N11" i="4"/>
  <c r="N328" i="4"/>
  <c r="N326" i="4"/>
  <c r="N324" i="4"/>
  <c r="N322" i="4"/>
  <c r="N320" i="4"/>
  <c r="N318" i="4"/>
  <c r="N297" i="4"/>
  <c r="N295" i="4"/>
  <c r="N283" i="4"/>
  <c r="N264" i="4"/>
  <c r="N262" i="4"/>
  <c r="N260" i="4"/>
  <c r="N258" i="4"/>
  <c r="N256" i="4"/>
  <c r="N254" i="4"/>
  <c r="N233" i="4"/>
  <c r="N231" i="4"/>
  <c r="N219" i="4"/>
  <c r="N200" i="4"/>
  <c r="N198" i="4"/>
  <c r="N196" i="4"/>
  <c r="N194" i="4"/>
  <c r="N192" i="4"/>
  <c r="N190" i="4"/>
  <c r="N181" i="4"/>
  <c r="N167" i="4"/>
  <c r="N155" i="4"/>
  <c r="N136" i="4"/>
  <c r="N134" i="4"/>
  <c r="N132" i="4"/>
  <c r="N130" i="4"/>
  <c r="N128" i="4"/>
  <c r="N126" i="4"/>
  <c r="N117" i="4"/>
  <c r="N103" i="4"/>
  <c r="N95" i="4"/>
  <c r="N91" i="4"/>
  <c r="N72" i="4"/>
  <c r="N70" i="4"/>
  <c r="N68" i="4"/>
  <c r="N66" i="4"/>
  <c r="N64" i="4"/>
  <c r="N62" i="4"/>
  <c r="N53" i="4"/>
  <c r="N39" i="4"/>
  <c r="N31" i="4"/>
  <c r="N27" i="4"/>
  <c r="N8" i="4"/>
  <c r="N6" i="4"/>
  <c r="N4" i="4"/>
  <c r="N329" i="4"/>
  <c r="N327" i="4"/>
  <c r="N315" i="4"/>
  <c r="N296" i="4"/>
  <c r="N294" i="4"/>
  <c r="N292" i="4"/>
  <c r="N290" i="4"/>
  <c r="N288" i="4"/>
  <c r="N286" i="4"/>
  <c r="N265" i="4"/>
  <c r="N263" i="4"/>
  <c r="N251" i="4"/>
  <c r="N232" i="4"/>
  <c r="N230" i="4"/>
  <c r="N228" i="4"/>
  <c r="N226" i="4"/>
  <c r="N224" i="4"/>
  <c r="N222" i="4"/>
  <c r="N201" i="4"/>
  <c r="N199" i="4"/>
  <c r="N187" i="4"/>
  <c r="N168" i="4"/>
  <c r="N166" i="4"/>
  <c r="N164" i="4"/>
  <c r="N162" i="4"/>
  <c r="N160" i="4"/>
  <c r="N158" i="4"/>
  <c r="N149" i="4"/>
  <c r="N135" i="4"/>
  <c r="N127" i="4"/>
  <c r="N123" i="4"/>
  <c r="N104" i="4"/>
  <c r="N102" i="4"/>
  <c r="N100" i="4"/>
  <c r="N98" i="4"/>
  <c r="N96" i="4"/>
  <c r="N85" i="4"/>
  <c r="N71" i="4"/>
  <c r="N63" i="4"/>
  <c r="N59" i="4"/>
  <c r="N40" i="4"/>
  <c r="N38" i="4"/>
  <c r="N36" i="4"/>
  <c r="N34" i="4"/>
  <c r="N32" i="4"/>
  <c r="N21" i="4"/>
  <c r="N7" i="4"/>
  <c r="N177" i="4"/>
  <c r="N145" i="4"/>
  <c r="N110" i="4"/>
  <c r="N46" i="4"/>
  <c r="N334" i="4"/>
  <c r="N321" i="4"/>
  <c r="N319" i="4"/>
  <c r="N302" i="4"/>
  <c r="N289" i="4"/>
  <c r="N287" i="4"/>
  <c r="N270" i="4"/>
  <c r="N257" i="4"/>
  <c r="N255" i="4"/>
  <c r="N238" i="4"/>
  <c r="N225" i="4"/>
  <c r="N223" i="4"/>
  <c r="N206" i="4"/>
  <c r="N193" i="4"/>
  <c r="N191" i="4"/>
  <c r="N174" i="4"/>
  <c r="N159" i="4"/>
  <c r="N142" i="4"/>
  <c r="N94" i="4"/>
  <c r="N30" i="4"/>
  <c r="N113" i="4"/>
  <c r="N97" i="4"/>
  <c r="N81" i="4"/>
  <c r="N65" i="4"/>
  <c r="N49" i="4"/>
  <c r="N33" i="4"/>
  <c r="N17" i="4"/>
  <c r="N189" i="4"/>
  <c r="N173" i="4"/>
  <c r="N157" i="4"/>
  <c r="N141" i="4"/>
  <c r="N125" i="4"/>
  <c r="N109" i="4"/>
  <c r="N93" i="4"/>
  <c r="N77" i="4"/>
  <c r="N61" i="4"/>
  <c r="N45" i="4"/>
  <c r="N29" i="4"/>
  <c r="N13" i="4"/>
  <c r="N2" i="4"/>
  <c r="N129" i="4"/>
  <c r="N332" i="4"/>
  <c r="N325" i="4"/>
  <c r="N323" i="4"/>
  <c r="N316" i="4"/>
  <c r="N307" i="4"/>
  <c r="N300" i="4"/>
  <c r="N291" i="4"/>
  <c r="N284" i="4"/>
  <c r="N275" i="4"/>
  <c r="N268" i="4"/>
  <c r="N259" i="4"/>
  <c r="N252" i="4"/>
  <c r="N243" i="4"/>
  <c r="N236" i="4"/>
  <c r="N227" i="4"/>
  <c r="N220" i="4"/>
  <c r="N211" i="4"/>
  <c r="N204" i="4"/>
  <c r="N195" i="4"/>
  <c r="N188" i="4"/>
  <c r="N185" i="4"/>
  <c r="N179" i="4"/>
  <c r="N172" i="4"/>
  <c r="N169" i="4"/>
  <c r="N163" i="4"/>
  <c r="N156" i="4"/>
  <c r="N153" i="4"/>
  <c r="N147" i="4"/>
  <c r="N140" i="4"/>
  <c r="N137" i="4"/>
  <c r="N131" i="4"/>
  <c r="N124" i="4"/>
  <c r="N121" i="4"/>
  <c r="N115" i="4"/>
  <c r="N108" i="4"/>
  <c r="N105" i="4"/>
  <c r="N99" i="4"/>
  <c r="N92" i="4"/>
  <c r="N89" i="4"/>
  <c r="N83" i="4"/>
  <c r="N76" i="4"/>
  <c r="N73" i="4"/>
  <c r="N67" i="4"/>
  <c r="N60" i="4"/>
  <c r="N57" i="4"/>
  <c r="N51" i="4"/>
  <c r="N44" i="4"/>
  <c r="N41" i="4"/>
  <c r="N35" i="4"/>
  <c r="N28" i="4"/>
  <c r="N25" i="4"/>
  <c r="N19" i="4"/>
  <c r="N12" i="4"/>
  <c r="N9" i="4"/>
  <c r="N317" i="4"/>
  <c r="N301" i="4"/>
  <c r="N285" i="4"/>
  <c r="N269" i="4"/>
  <c r="N253" i="4"/>
  <c r="N237" i="4"/>
  <c r="N221" i="4"/>
  <c r="N205" i="4"/>
  <c r="N309" i="4"/>
  <c r="N293" i="4"/>
  <c r="N277" i="4"/>
  <c r="N261" i="4"/>
  <c r="N245" i="4"/>
  <c r="N229" i="4"/>
  <c r="N213" i="4"/>
  <c r="N197" i="4"/>
  <c r="W8" i="25" l="1"/>
  <c r="W7" i="25"/>
  <c r="A5" i="25"/>
  <c r="L9" i="25"/>
  <c r="L10" i="25"/>
  <c r="L11" i="25"/>
  <c r="L12" i="25"/>
  <c r="L13" i="25"/>
  <c r="L14" i="25"/>
  <c r="L15" i="25"/>
  <c r="L16" i="25"/>
  <c r="L8" i="25"/>
  <c r="J4" i="25" l="1"/>
  <c r="J5" i="25"/>
  <c r="J6" i="25"/>
  <c r="J7" i="25"/>
  <c r="J8" i="25"/>
  <c r="J9" i="25"/>
  <c r="J10" i="25"/>
  <c r="J11" i="25"/>
  <c r="J12" i="25"/>
  <c r="J13" i="25"/>
  <c r="J14" i="25"/>
  <c r="J15" i="25"/>
  <c r="J16" i="25"/>
  <c r="W13" i="25" l="1"/>
  <c r="L17" i="25"/>
  <c r="L18" i="25"/>
  <c r="L19" i="25"/>
  <c r="L20" i="25"/>
  <c r="L21" i="25"/>
  <c r="L22" i="25"/>
  <c r="L23" i="25"/>
  <c r="L24" i="25"/>
  <c r="L25" i="25"/>
  <c r="L26" i="25"/>
  <c r="L27" i="25"/>
  <c r="L28" i="25"/>
  <c r="L5" i="25"/>
  <c r="L6" i="25"/>
  <c r="L7" i="25"/>
  <c r="L4" i="25"/>
  <c r="W12" i="25"/>
  <c r="W5" i="25"/>
  <c r="W6" i="25"/>
  <c r="W9" i="25"/>
  <c r="W10" i="25"/>
  <c r="W11" i="25"/>
  <c r="W4" i="25"/>
  <c r="A7" i="25"/>
  <c r="A8" i="25"/>
  <c r="A9" i="25"/>
  <c r="A10" i="25"/>
  <c r="A11" i="25"/>
  <c r="A12" i="25"/>
  <c r="A13" i="25"/>
  <c r="A14" i="25"/>
  <c r="A15" i="25"/>
  <c r="A16" i="25"/>
  <c r="A6" i="25"/>
  <c r="L106" i="25" l="1"/>
  <c r="L104" i="25"/>
  <c r="L105" i="25"/>
  <c r="L103"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34" i="25"/>
  <c r="A39" i="25"/>
  <c r="A36" i="25"/>
  <c r="A37" i="25"/>
  <c r="A38" i="25"/>
  <c r="A35" i="25"/>
  <c r="A34" i="25"/>
  <c r="W14" i="25"/>
  <c r="W15" i="25"/>
  <c r="W16" i="25"/>
  <c r="W17" i="25"/>
  <c r="W18" i="25"/>
  <c r="W19" i="25"/>
  <c r="W20" i="25"/>
  <c r="W21" i="25"/>
  <c r="W22" i="25"/>
  <c r="W23" i="25"/>
  <c r="W24" i="25"/>
  <c r="W25" i="25"/>
  <c r="W26" i="25"/>
  <c r="W27" i="25"/>
  <c r="W28" i="25"/>
  <c r="W29" i="25"/>
  <c r="W30" i="25"/>
  <c r="W31" i="25"/>
  <c r="W32" i="25"/>
  <c r="W33" i="25"/>
  <c r="W34" i="25"/>
  <c r="W35" i="25"/>
  <c r="W36" i="25"/>
  <c r="W37" i="25"/>
  <c r="W38" i="25"/>
  <c r="W39" i="25"/>
  <c r="W40" i="25"/>
  <c r="W41" i="25"/>
  <c r="W42" i="25"/>
  <c r="W43" i="25"/>
  <c r="W44" i="25"/>
  <c r="W45" i="25"/>
  <c r="W46" i="25"/>
  <c r="W47" i="25"/>
  <c r="W48" i="25"/>
  <c r="W49" i="25"/>
  <c r="W50" i="25"/>
  <c r="W51" i="25"/>
  <c r="W52" i="25"/>
  <c r="W53" i="25"/>
  <c r="W54" i="25"/>
  <c r="W55" i="25"/>
  <c r="W56" i="25"/>
  <c r="W57" i="25"/>
  <c r="W58" i="25"/>
  <c r="W59" i="25"/>
  <c r="W60" i="25"/>
  <c r="W61" i="25"/>
  <c r="W62" i="25"/>
  <c r="W63" i="25"/>
  <c r="W64" i="25"/>
  <c r="W65" i="25"/>
  <c r="W66" i="25"/>
  <c r="W67" i="25"/>
  <c r="W68" i="25"/>
  <c r="W69" i="25"/>
  <c r="W70" i="25"/>
  <c r="W71" i="25"/>
  <c r="W72" i="25"/>
  <c r="W73" i="25"/>
  <c r="W74" i="25"/>
  <c r="W75" i="25"/>
  <c r="W76" i="25"/>
  <c r="W77" i="25"/>
  <c r="W78" i="25"/>
  <c r="W79" i="25"/>
  <c r="W80" i="25"/>
  <c r="W81" i="25"/>
  <c r="W82" i="25"/>
  <c r="W83" i="25"/>
  <c r="W84" i="25"/>
  <c r="W85" i="25"/>
  <c r="W86" i="25"/>
  <c r="W87" i="25"/>
  <c r="W88" i="25"/>
  <c r="W89" i="25"/>
  <c r="W90" i="25"/>
  <c r="W91" i="25"/>
  <c r="W92" i="25"/>
  <c r="W93" i="25"/>
  <c r="W94" i="25"/>
  <c r="W95" i="25"/>
  <c r="W96" i="25"/>
  <c r="W97" i="25"/>
  <c r="W98" i="25"/>
  <c r="W99" i="25"/>
  <c r="W100" i="25"/>
  <c r="W101" i="25"/>
  <c r="W102" i="25"/>
  <c r="W103" i="25"/>
  <c r="W104" i="25"/>
  <c r="W105" i="25"/>
  <c r="W106" i="25"/>
  <c r="W107" i="25"/>
  <c r="W108" i="25"/>
  <c r="W109" i="25"/>
  <c r="W110" i="25"/>
  <c r="W111" i="25"/>
  <c r="W112" i="25"/>
  <c r="W113" i="25"/>
  <c r="W114" i="25"/>
  <c r="W115" i="25"/>
  <c r="W116" i="25"/>
  <c r="W117" i="25"/>
  <c r="W118" i="25"/>
  <c r="W119" i="25"/>
  <c r="W120" i="25"/>
  <c r="W121" i="25"/>
  <c r="W122" i="25"/>
  <c r="W123" i="25"/>
  <c r="W124" i="25"/>
  <c r="W125" i="25"/>
  <c r="W126" i="25"/>
  <c r="W127" i="25"/>
  <c r="W128" i="25"/>
  <c r="W129" i="25"/>
  <c r="W130" i="25"/>
  <c r="W131" i="25"/>
  <c r="W132" i="25"/>
  <c r="W133" i="25"/>
  <c r="W134" i="25"/>
  <c r="W135" i="25"/>
  <c r="W136" i="25"/>
  <c r="W137" i="25"/>
  <c r="W138" i="25"/>
  <c r="W139" i="25"/>
  <c r="W140" i="25"/>
  <c r="W141" i="25"/>
  <c r="W142" i="25"/>
  <c r="W143" i="25"/>
  <c r="W144" i="25"/>
  <c r="W145" i="25"/>
  <c r="W146" i="25"/>
  <c r="W147" i="25"/>
  <c r="W148" i="25"/>
  <c r="W149" i="25"/>
  <c r="W150" i="25"/>
  <c r="W151" i="25"/>
  <c r="W152" i="25"/>
  <c r="W153" i="25"/>
  <c r="W154" i="25"/>
  <c r="W155" i="25"/>
  <c r="W156" i="25"/>
  <c r="W157" i="25"/>
  <c r="W158" i="25"/>
  <c r="W159" i="25"/>
  <c r="W160" i="25"/>
  <c r="W161" i="25"/>
  <c r="W162" i="25"/>
  <c r="W163" i="25"/>
  <c r="W164" i="25"/>
  <c r="W165" i="25"/>
  <c r="W166" i="25"/>
  <c r="W167" i="25"/>
  <c r="W168" i="25"/>
  <c r="W169" i="25"/>
  <c r="W170" i="25"/>
  <c r="W171" i="25"/>
  <c r="W172" i="25"/>
  <c r="W173" i="25"/>
  <c r="W174" i="25"/>
  <c r="W175" i="25"/>
  <c r="W176" i="25"/>
  <c r="W177" i="25"/>
  <c r="W178" i="25"/>
  <c r="W179" i="25"/>
  <c r="W180" i="25"/>
  <c r="W181" i="25"/>
  <c r="W182" i="25"/>
  <c r="W183" i="25"/>
  <c r="W184" i="25"/>
  <c r="W185" i="25"/>
  <c r="W186" i="25"/>
  <c r="W187" i="25"/>
  <c r="W188" i="25"/>
  <c r="W189" i="25"/>
  <c r="W190" i="25"/>
  <c r="W191" i="25"/>
  <c r="W192" i="25"/>
  <c r="W193" i="25"/>
  <c r="W194" i="25"/>
  <c r="W195" i="25"/>
  <c r="W196" i="25"/>
  <c r="W197" i="25"/>
  <c r="W198" i="25"/>
  <c r="W199" i="25"/>
  <c r="W200" i="25"/>
  <c r="W201" i="25"/>
  <c r="W202" i="25"/>
  <c r="W203" i="25"/>
  <c r="W204" i="25"/>
  <c r="W205" i="25"/>
  <c r="W206" i="25"/>
  <c r="W207" i="25"/>
  <c r="W208" i="25"/>
  <c r="W209" i="25"/>
  <c r="W210" i="25"/>
  <c r="W211" i="25"/>
  <c r="W212" i="25"/>
  <c r="W213" i="25"/>
  <c r="W214" i="25"/>
  <c r="W215" i="25"/>
  <c r="W216" i="25"/>
  <c r="W217" i="25"/>
  <c r="W218" i="25"/>
  <c r="W219" i="25"/>
  <c r="W220" i="25"/>
  <c r="W221" i="25"/>
  <c r="W222" i="25"/>
  <c r="W223" i="25"/>
  <c r="W224" i="25"/>
  <c r="W225" i="25"/>
  <c r="W226" i="25"/>
  <c r="W227" i="25"/>
  <c r="W228" i="25"/>
  <c r="W229" i="25"/>
  <c r="W230" i="25"/>
  <c r="W231" i="25"/>
  <c r="W232" i="25"/>
  <c r="W233" i="25"/>
  <c r="W234" i="25"/>
  <c r="W235" i="25"/>
  <c r="W236" i="25"/>
  <c r="W237" i="25"/>
  <c r="W238" i="25"/>
  <c r="W239" i="25"/>
  <c r="W240" i="25"/>
  <c r="W241" i="25"/>
  <c r="W242" i="25"/>
  <c r="W243" i="25"/>
  <c r="W244" i="25"/>
  <c r="W245" i="25"/>
  <c r="W246" i="25"/>
  <c r="W247" i="25"/>
  <c r="W248" i="25"/>
  <c r="W249" i="25"/>
  <c r="W250" i="25"/>
  <c r="W251" i="25"/>
  <c r="W252" i="25"/>
  <c r="W253" i="25"/>
  <c r="W254" i="25"/>
  <c r="W255" i="25"/>
  <c r="L29" i="25"/>
  <c r="L30" i="25"/>
  <c r="L31" i="25"/>
  <c r="L32" i="25"/>
  <c r="L33" i="25"/>
  <c r="L107" i="25"/>
  <c r="L108" i="25"/>
  <c r="L109" i="25"/>
  <c r="L110" i="25"/>
  <c r="L111" i="25"/>
  <c r="L112" i="25"/>
  <c r="L113" i="25"/>
  <c r="L114" i="25"/>
  <c r="L115" i="25"/>
  <c r="L116" i="25"/>
  <c r="L117" i="25"/>
  <c r="L118" i="25"/>
  <c r="L119" i="25"/>
  <c r="L120" i="25"/>
  <c r="L121" i="25"/>
  <c r="L122" i="25"/>
  <c r="L123" i="25"/>
  <c r="L124" i="25"/>
  <c r="L125" i="25"/>
  <c r="L126" i="25"/>
  <c r="L127" i="25"/>
  <c r="L128" i="25"/>
  <c r="L129" i="25"/>
  <c r="L130" i="25"/>
  <c r="L131" i="25"/>
  <c r="L132" i="25"/>
  <c r="L133" i="25"/>
  <c r="L134" i="25"/>
  <c r="L135" i="25"/>
  <c r="L136" i="25"/>
  <c r="L137" i="25"/>
  <c r="L138" i="25"/>
  <c r="L139" i="25"/>
  <c r="L140" i="25"/>
  <c r="L141" i="25"/>
  <c r="L142" i="25"/>
  <c r="L143" i="25"/>
  <c r="L144" i="25"/>
  <c r="L145" i="25"/>
  <c r="L146" i="25"/>
  <c r="L147" i="25"/>
  <c r="L148" i="25"/>
  <c r="L149" i="25"/>
  <c r="L150" i="25"/>
  <c r="L151" i="25"/>
  <c r="L152" i="25"/>
  <c r="L153" i="25"/>
  <c r="L154" i="25"/>
  <c r="L155" i="25"/>
  <c r="L156" i="25"/>
  <c r="L157" i="25"/>
  <c r="L158" i="25"/>
  <c r="L159" i="25"/>
  <c r="L160" i="25"/>
  <c r="L161" i="25"/>
  <c r="L162" i="25"/>
  <c r="L163" i="25"/>
  <c r="L164" i="25"/>
  <c r="L165" i="25"/>
  <c r="L166" i="25"/>
  <c r="L167" i="25"/>
  <c r="L168" i="25"/>
  <c r="L169" i="25"/>
  <c r="L170" i="25"/>
  <c r="L171" i="25"/>
  <c r="L172" i="25"/>
  <c r="L173" i="25"/>
  <c r="L174" i="25"/>
  <c r="L175" i="25"/>
  <c r="L176" i="25"/>
  <c r="L177" i="25"/>
  <c r="L178" i="25"/>
  <c r="L179" i="25"/>
  <c r="L180" i="25"/>
  <c r="L181" i="25"/>
  <c r="L182" i="25"/>
  <c r="L183" i="25"/>
  <c r="L184" i="25"/>
  <c r="L185" i="25"/>
  <c r="L186" i="25"/>
  <c r="L187" i="25"/>
  <c r="L188" i="25"/>
  <c r="L189" i="25"/>
  <c r="L190" i="25"/>
  <c r="L191" i="25"/>
  <c r="L192" i="25"/>
  <c r="L193" i="25"/>
  <c r="L194" i="25"/>
  <c r="L195" i="25"/>
  <c r="L196" i="25"/>
  <c r="L197" i="25"/>
  <c r="L198" i="25"/>
  <c r="L199" i="25"/>
  <c r="L200" i="25"/>
  <c r="L201" i="25"/>
  <c r="L202" i="25"/>
  <c r="L203" i="25"/>
  <c r="L204" i="25"/>
  <c r="L205" i="25"/>
  <c r="L206" i="25"/>
  <c r="L207" i="25"/>
  <c r="L208" i="25"/>
  <c r="L209" i="25"/>
  <c r="L210" i="25"/>
  <c r="L211" i="25"/>
  <c r="L212" i="25"/>
  <c r="L213" i="25"/>
  <c r="L214" i="25"/>
  <c r="L215" i="25"/>
  <c r="L216" i="25"/>
  <c r="L217" i="25"/>
  <c r="L218" i="25"/>
  <c r="L219" i="25"/>
  <c r="L220" i="25"/>
  <c r="L221" i="25"/>
  <c r="L222" i="25"/>
  <c r="L223" i="25"/>
  <c r="L224" i="25"/>
  <c r="L225" i="25"/>
  <c r="L226" i="25"/>
  <c r="L227" i="25"/>
  <c r="L228" i="25"/>
  <c r="L229" i="25"/>
  <c r="L230" i="25"/>
  <c r="L231" i="25"/>
  <c r="L232" i="25"/>
  <c r="L233" i="25"/>
  <c r="L234" i="25"/>
  <c r="L235" i="25"/>
  <c r="L236" i="25"/>
  <c r="L237" i="25"/>
  <c r="L238" i="25"/>
  <c r="L239" i="25"/>
  <c r="L240" i="25"/>
  <c r="L241" i="25"/>
  <c r="L242" i="25"/>
  <c r="L243" i="25"/>
  <c r="L244" i="25"/>
  <c r="L245" i="25"/>
  <c r="L246" i="25"/>
  <c r="L247" i="25"/>
  <c r="L248" i="25"/>
  <c r="L249" i="25"/>
  <c r="L250" i="25"/>
  <c r="L251" i="25"/>
  <c r="L252" i="25"/>
  <c r="L253" i="25"/>
  <c r="L254" i="25"/>
  <c r="L255" i="25"/>
  <c r="A17" i="25"/>
  <c r="A18" i="25"/>
  <c r="A19" i="25"/>
  <c r="A20" i="25"/>
  <c r="A21" i="25"/>
  <c r="A22" i="25"/>
  <c r="A23" i="25"/>
  <c r="A24" i="25"/>
  <c r="A25" i="25"/>
  <c r="A26" i="25"/>
  <c r="A27" i="25"/>
  <c r="A28" i="25"/>
  <c r="A29" i="25"/>
  <c r="A30" i="25"/>
  <c r="A31" i="25"/>
  <c r="A32" i="25"/>
  <c r="A33"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4" i="25" l="1"/>
  <c r="DK228" i="29" l="1"/>
  <c r="DL228" i="29"/>
  <c r="DM228" i="29"/>
  <c r="DK229" i="29"/>
  <c r="DL229" i="29"/>
  <c r="DM229" i="29"/>
  <c r="DK230" i="29"/>
  <c r="DL230" i="29"/>
  <c r="DM230" i="29"/>
  <c r="DK231" i="29"/>
  <c r="DL231" i="29"/>
  <c r="DM231" i="29"/>
  <c r="DK232" i="29"/>
  <c r="DL232" i="29"/>
  <c r="DM232" i="29"/>
  <c r="DK233" i="29"/>
  <c r="DL233" i="29"/>
  <c r="DM233" i="29"/>
  <c r="DK234" i="29"/>
  <c r="DL234" i="29"/>
  <c r="DM234" i="29"/>
  <c r="DK235" i="29"/>
  <c r="DL235" i="29"/>
  <c r="DM235" i="29"/>
  <c r="DK236" i="29"/>
  <c r="DL236" i="29"/>
  <c r="DM236" i="29"/>
  <c r="DK237" i="29"/>
  <c r="DL237" i="29"/>
  <c r="DM237" i="29"/>
  <c r="DK238" i="29"/>
  <c r="DL238" i="29"/>
  <c r="DM238" i="29"/>
  <c r="DK239" i="29"/>
  <c r="DL239" i="29"/>
  <c r="DM239" i="29"/>
  <c r="DK240" i="29"/>
  <c r="DL240" i="29"/>
  <c r="DM240" i="29"/>
  <c r="DK241" i="29"/>
  <c r="DL241" i="29"/>
  <c r="DM241" i="29"/>
  <c r="DK242" i="29"/>
  <c r="DL242" i="29"/>
  <c r="DM242" i="29"/>
  <c r="DK213" i="29"/>
  <c r="DL213" i="29"/>
  <c r="DM213" i="29"/>
  <c r="E201" i="29"/>
  <c r="F201" i="29"/>
  <c r="G201" i="29"/>
  <c r="H201" i="29"/>
  <c r="I201" i="29"/>
  <c r="J201" i="29"/>
  <c r="E202" i="29"/>
  <c r="F202" i="29"/>
  <c r="G202" i="29"/>
  <c r="H202" i="29"/>
  <c r="I202" i="29"/>
  <c r="J202" i="29"/>
  <c r="E203" i="29"/>
  <c r="F203" i="29"/>
  <c r="G203" i="29"/>
  <c r="H203" i="29"/>
  <c r="I203" i="29"/>
  <c r="J203" i="29"/>
  <c r="E204" i="29"/>
  <c r="F204" i="29"/>
  <c r="G204" i="29"/>
  <c r="H204" i="29"/>
  <c r="I204" i="29"/>
  <c r="J204" i="29"/>
  <c r="E205" i="29"/>
  <c r="F205" i="29"/>
  <c r="G205" i="29"/>
  <c r="H205" i="29"/>
  <c r="I205" i="29"/>
  <c r="J205" i="29"/>
  <c r="E206" i="29"/>
  <c r="F206" i="29"/>
  <c r="G206" i="29"/>
  <c r="H206" i="29"/>
  <c r="I206" i="29"/>
  <c r="J206" i="29"/>
  <c r="E207" i="29"/>
  <c r="F207" i="29"/>
  <c r="G207" i="29"/>
  <c r="H207" i="29"/>
  <c r="I207" i="29"/>
  <c r="J207" i="29"/>
  <c r="E208" i="29"/>
  <c r="F208" i="29"/>
  <c r="G208" i="29"/>
  <c r="H208" i="29"/>
  <c r="I208" i="29"/>
  <c r="J208" i="29"/>
  <c r="E209" i="29"/>
  <c r="F209" i="29"/>
  <c r="G209" i="29"/>
  <c r="H209" i="29"/>
  <c r="I209" i="29"/>
  <c r="J209" i="29"/>
  <c r="E210" i="29"/>
  <c r="F210" i="29"/>
  <c r="G210" i="29"/>
  <c r="H210" i="29"/>
  <c r="I210" i="29"/>
  <c r="J210" i="29"/>
  <c r="E211" i="29"/>
  <c r="F211" i="29"/>
  <c r="G211" i="29"/>
  <c r="H211" i="29"/>
  <c r="I211" i="29"/>
  <c r="J211" i="29"/>
  <c r="E212" i="29"/>
  <c r="F212" i="29"/>
  <c r="G212" i="29"/>
  <c r="H212" i="29"/>
  <c r="I212" i="29"/>
  <c r="J212" i="29"/>
  <c r="DK183" i="29"/>
  <c r="DL183" i="29"/>
  <c r="DM183" i="29"/>
  <c r="E171" i="29"/>
  <c r="F171" i="29"/>
  <c r="G171" i="29"/>
  <c r="H171" i="29"/>
  <c r="I171" i="29"/>
  <c r="J171" i="29"/>
  <c r="E172" i="29"/>
  <c r="F172" i="29"/>
  <c r="G172" i="29"/>
  <c r="H172" i="29"/>
  <c r="I172" i="29"/>
  <c r="J172" i="29"/>
  <c r="E173" i="29"/>
  <c r="F173" i="29"/>
  <c r="G173" i="29"/>
  <c r="H173" i="29"/>
  <c r="I173" i="29"/>
  <c r="J173" i="29"/>
  <c r="E174" i="29"/>
  <c r="F174" i="29"/>
  <c r="G174" i="29"/>
  <c r="H174" i="29"/>
  <c r="I174" i="29"/>
  <c r="J174" i="29"/>
  <c r="E175" i="29"/>
  <c r="F175" i="29"/>
  <c r="G175" i="29"/>
  <c r="H175" i="29"/>
  <c r="I175" i="29"/>
  <c r="J175" i="29"/>
  <c r="E176" i="29"/>
  <c r="F176" i="29"/>
  <c r="G176" i="29"/>
  <c r="H176" i="29"/>
  <c r="I176" i="29"/>
  <c r="J176" i="29"/>
  <c r="E177" i="29"/>
  <c r="F177" i="29"/>
  <c r="G177" i="29"/>
  <c r="H177" i="29"/>
  <c r="I177" i="29"/>
  <c r="J177" i="29"/>
  <c r="E178" i="29"/>
  <c r="F178" i="29"/>
  <c r="G178" i="29"/>
  <c r="H178" i="29"/>
  <c r="I178" i="29"/>
  <c r="J178" i="29"/>
  <c r="E179" i="29"/>
  <c r="F179" i="29"/>
  <c r="G179" i="29"/>
  <c r="H179" i="29"/>
  <c r="I179" i="29"/>
  <c r="J179" i="29"/>
  <c r="E180" i="29"/>
  <c r="F180" i="29"/>
  <c r="G180" i="29"/>
  <c r="H180" i="29"/>
  <c r="I180" i="29"/>
  <c r="J180" i="29"/>
  <c r="E181" i="29"/>
  <c r="F181" i="29"/>
  <c r="G181" i="29"/>
  <c r="H181" i="29"/>
  <c r="I181" i="29"/>
  <c r="J181" i="29"/>
  <c r="E182" i="29"/>
  <c r="F182" i="29"/>
  <c r="G182" i="29"/>
  <c r="H182" i="29"/>
  <c r="I182" i="29"/>
  <c r="J182" i="29"/>
  <c r="DK153" i="29"/>
  <c r="DL153" i="29"/>
  <c r="DM153" i="29"/>
  <c r="E141" i="29"/>
  <c r="F141" i="29"/>
  <c r="G141" i="29"/>
  <c r="H141" i="29"/>
  <c r="I141" i="29"/>
  <c r="J141" i="29"/>
  <c r="E142" i="29"/>
  <c r="F142" i="29"/>
  <c r="G142" i="29"/>
  <c r="H142" i="29"/>
  <c r="I142" i="29"/>
  <c r="J142" i="29"/>
  <c r="E143" i="29"/>
  <c r="F143" i="29"/>
  <c r="G143" i="29"/>
  <c r="H143" i="29"/>
  <c r="I143" i="29"/>
  <c r="J143" i="29"/>
  <c r="E144" i="29"/>
  <c r="F144" i="29"/>
  <c r="G144" i="29"/>
  <c r="H144" i="29"/>
  <c r="I144" i="29"/>
  <c r="J144" i="29"/>
  <c r="E145" i="29"/>
  <c r="F145" i="29"/>
  <c r="G145" i="29"/>
  <c r="H145" i="29"/>
  <c r="I145" i="29"/>
  <c r="J145" i="29"/>
  <c r="E146" i="29"/>
  <c r="F146" i="29"/>
  <c r="G146" i="29"/>
  <c r="H146" i="29"/>
  <c r="I146" i="29"/>
  <c r="J146" i="29"/>
  <c r="E147" i="29"/>
  <c r="F147" i="29"/>
  <c r="G147" i="29"/>
  <c r="H147" i="29"/>
  <c r="I147" i="29"/>
  <c r="J147" i="29"/>
  <c r="E148" i="29"/>
  <c r="F148" i="29"/>
  <c r="G148" i="29"/>
  <c r="H148" i="29"/>
  <c r="I148" i="29"/>
  <c r="J148" i="29"/>
  <c r="E149" i="29"/>
  <c r="F149" i="29"/>
  <c r="G149" i="29"/>
  <c r="H149" i="29"/>
  <c r="I149" i="29"/>
  <c r="J149" i="29"/>
  <c r="E150" i="29"/>
  <c r="F150" i="29"/>
  <c r="G150" i="29"/>
  <c r="H150" i="29"/>
  <c r="I150" i="29"/>
  <c r="J150" i="29"/>
  <c r="E151" i="29"/>
  <c r="F151" i="29"/>
  <c r="G151" i="29"/>
  <c r="H151" i="29"/>
  <c r="I151" i="29"/>
  <c r="J151" i="29"/>
  <c r="E152" i="29"/>
  <c r="F152" i="29"/>
  <c r="G152" i="29"/>
  <c r="H152" i="29"/>
  <c r="I152" i="29"/>
  <c r="J152" i="29"/>
  <c r="DK123" i="29"/>
  <c r="DL123" i="29"/>
  <c r="DM123" i="29"/>
  <c r="E111" i="29"/>
  <c r="F111" i="29"/>
  <c r="H111" i="29"/>
  <c r="I111" i="29"/>
  <c r="J111" i="29"/>
  <c r="E112" i="29"/>
  <c r="F112" i="29"/>
  <c r="H112" i="29"/>
  <c r="I112" i="29"/>
  <c r="J112" i="29"/>
  <c r="E113" i="29"/>
  <c r="G113" i="29" s="1"/>
  <c r="F113" i="29"/>
  <c r="H113" i="29"/>
  <c r="I113" i="29"/>
  <c r="J113" i="29"/>
  <c r="E114" i="29"/>
  <c r="F114" i="29"/>
  <c r="H114" i="29"/>
  <c r="I114" i="29"/>
  <c r="J114" i="29"/>
  <c r="E115" i="29"/>
  <c r="F115" i="29"/>
  <c r="G115" i="29" s="1"/>
  <c r="H115" i="29"/>
  <c r="I115" i="29"/>
  <c r="J115" i="29"/>
  <c r="E116" i="29"/>
  <c r="F116" i="29"/>
  <c r="H116" i="29"/>
  <c r="I116" i="29"/>
  <c r="J116" i="29"/>
  <c r="E117" i="29"/>
  <c r="F117" i="29"/>
  <c r="H117" i="29"/>
  <c r="I117" i="29"/>
  <c r="J117" i="29"/>
  <c r="E118" i="29"/>
  <c r="F118" i="29"/>
  <c r="H118" i="29"/>
  <c r="I118" i="29"/>
  <c r="J118" i="29"/>
  <c r="E119" i="29"/>
  <c r="F119" i="29"/>
  <c r="H119" i="29"/>
  <c r="I119" i="29"/>
  <c r="J119" i="29"/>
  <c r="E120" i="29"/>
  <c r="F120" i="29"/>
  <c r="H120" i="29"/>
  <c r="I120" i="29"/>
  <c r="J120" i="29"/>
  <c r="E121" i="29"/>
  <c r="F121" i="29"/>
  <c r="H121" i="29"/>
  <c r="I121" i="29"/>
  <c r="J121" i="29"/>
  <c r="E122" i="29"/>
  <c r="F122" i="29"/>
  <c r="H122" i="29"/>
  <c r="I122" i="29"/>
  <c r="J122" i="29"/>
  <c r="DK93" i="29"/>
  <c r="DL93" i="29"/>
  <c r="DM93" i="29"/>
  <c r="DK63" i="29"/>
  <c r="DL63" i="29"/>
  <c r="DM63" i="29"/>
  <c r="DK33" i="29"/>
  <c r="DL33" i="29"/>
  <c r="DM33" i="29"/>
  <c r="C18" i="29"/>
  <c r="C198" i="29" s="1"/>
  <c r="D18" i="29"/>
  <c r="D48" i="29" s="1"/>
  <c r="D108" i="29" s="1"/>
  <c r="C19" i="29"/>
  <c r="D19" i="29"/>
  <c r="D199" i="29" s="1"/>
  <c r="C20" i="29"/>
  <c r="C200" i="29" s="1"/>
  <c r="D20" i="29"/>
  <c r="C21" i="29"/>
  <c r="C51" i="29" s="1"/>
  <c r="C111" i="29" s="1"/>
  <c r="D21" i="29"/>
  <c r="D201" i="29" s="1"/>
  <c r="C22" i="29"/>
  <c r="C202" i="29" s="1"/>
  <c r="D22" i="29"/>
  <c r="D52" i="29" s="1"/>
  <c r="D112" i="29" s="1"/>
  <c r="C23" i="29"/>
  <c r="D23" i="29"/>
  <c r="D203" i="29" s="1"/>
  <c r="C24" i="29"/>
  <c r="C204" i="29" s="1"/>
  <c r="D24" i="29"/>
  <c r="C25" i="29"/>
  <c r="C55" i="29" s="1"/>
  <c r="C115" i="29" s="1"/>
  <c r="D25" i="29"/>
  <c r="D205" i="29" s="1"/>
  <c r="C26" i="29"/>
  <c r="C206" i="29" s="1"/>
  <c r="D26" i="29"/>
  <c r="D56" i="29" s="1"/>
  <c r="D116" i="29" s="1"/>
  <c r="C27" i="29"/>
  <c r="D27" i="29"/>
  <c r="D207" i="29" s="1"/>
  <c r="C28" i="29"/>
  <c r="C208" i="29" s="1"/>
  <c r="D28" i="29"/>
  <c r="C29" i="29"/>
  <c r="C59" i="29" s="1"/>
  <c r="C119" i="29" s="1"/>
  <c r="D29" i="29"/>
  <c r="D209" i="29" s="1"/>
  <c r="C30" i="29"/>
  <c r="C60" i="29" s="1"/>
  <c r="C120" i="29" s="1"/>
  <c r="D30" i="29"/>
  <c r="D60" i="29" s="1"/>
  <c r="D120" i="29" s="1"/>
  <c r="C31" i="29"/>
  <c r="C61" i="29" s="1"/>
  <c r="C121" i="29" s="1"/>
  <c r="D31" i="29"/>
  <c r="D61" i="29" s="1"/>
  <c r="D121" i="29" s="1"/>
  <c r="C32" i="29"/>
  <c r="C212" i="29" s="1"/>
  <c r="D32" i="29"/>
  <c r="D62" i="29" s="1"/>
  <c r="D122" i="29" s="1"/>
  <c r="B18" i="29"/>
  <c r="B19" i="29"/>
  <c r="B199" i="29" s="1"/>
  <c r="B20" i="29"/>
  <c r="B50" i="29" s="1"/>
  <c r="B110" i="29" s="1"/>
  <c r="B21" i="29"/>
  <c r="B201" i="29" s="1"/>
  <c r="B22" i="29"/>
  <c r="B23" i="29"/>
  <c r="B203" i="29" s="1"/>
  <c r="B24" i="29"/>
  <c r="B54" i="29" s="1"/>
  <c r="B114" i="29" s="1"/>
  <c r="B25" i="29"/>
  <c r="B205" i="29" s="1"/>
  <c r="B26" i="29"/>
  <c r="B27" i="29"/>
  <c r="B207" i="29" s="1"/>
  <c r="B28" i="29"/>
  <c r="B58" i="29" s="1"/>
  <c r="B118" i="29" s="1"/>
  <c r="B29" i="29"/>
  <c r="B209" i="29" s="1"/>
  <c r="B30" i="29"/>
  <c r="B60" i="29" s="1"/>
  <c r="B120" i="29" s="1"/>
  <c r="B31" i="29"/>
  <c r="B211" i="29" s="1"/>
  <c r="B32" i="29"/>
  <c r="B62" i="29" s="1"/>
  <c r="B122" i="29" s="1"/>
  <c r="G120" i="29" l="1"/>
  <c r="G116" i="29"/>
  <c r="G112" i="29"/>
  <c r="G242" i="29"/>
  <c r="I241" i="29"/>
  <c r="E241" i="29"/>
  <c r="G240" i="29"/>
  <c r="I239" i="29"/>
  <c r="E239" i="29"/>
  <c r="G238" i="29"/>
  <c r="I237" i="29"/>
  <c r="E237" i="29"/>
  <c r="G236" i="29"/>
  <c r="I235" i="29"/>
  <c r="E235" i="29"/>
  <c r="G234" i="29"/>
  <c r="I233" i="29"/>
  <c r="E233" i="29"/>
  <c r="G232" i="29"/>
  <c r="I231" i="29"/>
  <c r="E231" i="29"/>
  <c r="G119" i="29"/>
  <c r="J242" i="29"/>
  <c r="F242" i="29"/>
  <c r="H241" i="29"/>
  <c r="J240" i="29"/>
  <c r="F240" i="29"/>
  <c r="H239" i="29"/>
  <c r="J238" i="29"/>
  <c r="F238" i="29"/>
  <c r="H237" i="29"/>
  <c r="J236" i="29"/>
  <c r="F236" i="29"/>
  <c r="H235" i="29"/>
  <c r="J234" i="29"/>
  <c r="F234" i="29"/>
  <c r="H233" i="29"/>
  <c r="G121" i="29"/>
  <c r="G111" i="29"/>
  <c r="J232" i="29"/>
  <c r="F232" i="29"/>
  <c r="H231" i="29"/>
  <c r="G117" i="29"/>
  <c r="G118" i="29"/>
  <c r="I242" i="29"/>
  <c r="E242" i="29"/>
  <c r="G241" i="29"/>
  <c r="I240" i="29"/>
  <c r="E240" i="29"/>
  <c r="G239" i="29"/>
  <c r="I238" i="29"/>
  <c r="E238" i="29"/>
  <c r="G237" i="29"/>
  <c r="I236" i="29"/>
  <c r="E236" i="29"/>
  <c r="G235" i="29"/>
  <c r="I234" i="29"/>
  <c r="E234" i="29"/>
  <c r="G233" i="29"/>
  <c r="I232" i="29"/>
  <c r="E232" i="29"/>
  <c r="G231" i="29"/>
  <c r="J241" i="29"/>
  <c r="F239" i="29"/>
  <c r="F237" i="29"/>
  <c r="F235" i="29"/>
  <c r="H234" i="29"/>
  <c r="F233" i="29"/>
  <c r="H232" i="29"/>
  <c r="J231" i="29"/>
  <c r="F231" i="29"/>
  <c r="H242" i="29"/>
  <c r="F241" i="29"/>
  <c r="H240" i="29"/>
  <c r="J239" i="29"/>
  <c r="H238" i="29"/>
  <c r="J237" i="29"/>
  <c r="H236" i="29"/>
  <c r="J235" i="29"/>
  <c r="J233" i="29"/>
  <c r="G122" i="29"/>
  <c r="G114" i="29"/>
  <c r="D228" i="29"/>
  <c r="D242" i="29"/>
  <c r="C240" i="29"/>
  <c r="B240" i="29"/>
  <c r="D241" i="29"/>
  <c r="C241" i="29"/>
  <c r="B242" i="29"/>
  <c r="D240" i="29"/>
  <c r="C239" i="29"/>
  <c r="B238" i="29"/>
  <c r="D236" i="29"/>
  <c r="C235" i="29"/>
  <c r="B234" i="29"/>
  <c r="D232" i="29"/>
  <c r="C231" i="29"/>
  <c r="B230" i="29"/>
  <c r="C209" i="29"/>
  <c r="B212" i="29"/>
  <c r="B204" i="29"/>
  <c r="D210" i="29"/>
  <c r="B56" i="29"/>
  <c r="B206" i="29"/>
  <c r="B52" i="29"/>
  <c r="B202" i="29"/>
  <c r="B48" i="29"/>
  <c r="B198" i="29"/>
  <c r="C57" i="29"/>
  <c r="C207" i="29"/>
  <c r="C53" i="29"/>
  <c r="C203" i="29"/>
  <c r="C199" i="29"/>
  <c r="B208" i="29"/>
  <c r="D202" i="29"/>
  <c r="D58" i="29"/>
  <c r="D208" i="29"/>
  <c r="D198" i="29"/>
  <c r="D211" i="29"/>
  <c r="C210" i="29"/>
  <c r="C205" i="29"/>
  <c r="B200" i="29"/>
  <c r="D54" i="29"/>
  <c r="D204" i="29"/>
  <c r="D50" i="29"/>
  <c r="D200" i="29"/>
  <c r="D212" i="29"/>
  <c r="C211" i="29"/>
  <c r="B210" i="29"/>
  <c r="D206" i="29"/>
  <c r="C201" i="29"/>
  <c r="B174" i="29"/>
  <c r="B55" i="29"/>
  <c r="B175" i="29"/>
  <c r="D181" i="29"/>
  <c r="B180" i="29"/>
  <c r="C177" i="29"/>
  <c r="D174" i="29"/>
  <c r="B172" i="29"/>
  <c r="C169" i="29"/>
  <c r="B51" i="29"/>
  <c r="B171" i="29"/>
  <c r="D168" i="29"/>
  <c r="C62" i="29"/>
  <c r="C182" i="29"/>
  <c r="C58" i="29"/>
  <c r="C178" i="29"/>
  <c r="C56" i="29"/>
  <c r="C176" i="29"/>
  <c r="C54" i="29"/>
  <c r="C174" i="29"/>
  <c r="C52" i="29"/>
  <c r="C172" i="29"/>
  <c r="C50" i="29"/>
  <c r="C170" i="29"/>
  <c r="C168" i="29"/>
  <c r="D182" i="29"/>
  <c r="D180" i="29"/>
  <c r="D178" i="29"/>
  <c r="B176" i="29"/>
  <c r="C173" i="29"/>
  <c r="D170" i="29"/>
  <c r="B168" i="29"/>
  <c r="B59" i="29"/>
  <c r="B179" i="29"/>
  <c r="C181" i="29"/>
  <c r="C179" i="29"/>
  <c r="D176" i="29"/>
  <c r="C171" i="29"/>
  <c r="B61" i="29"/>
  <c r="B181" i="29"/>
  <c r="B57" i="29"/>
  <c r="B177" i="29"/>
  <c r="B53" i="29"/>
  <c r="B173" i="29"/>
  <c r="B49" i="29"/>
  <c r="B169" i="29"/>
  <c r="D59" i="29"/>
  <c r="D179" i="29"/>
  <c r="D57" i="29"/>
  <c r="D177" i="29"/>
  <c r="D55" i="29"/>
  <c r="D175" i="29"/>
  <c r="D53" i="29"/>
  <c r="D173" i="29"/>
  <c r="D51" i="29"/>
  <c r="D171" i="29"/>
  <c r="D49" i="29"/>
  <c r="D169" i="29"/>
  <c r="B182" i="29"/>
  <c r="C180" i="29"/>
  <c r="B178" i="29"/>
  <c r="C175" i="29"/>
  <c r="D172" i="29"/>
  <c r="B170" i="29"/>
  <c r="C138" i="29"/>
  <c r="B149" i="29"/>
  <c r="C150" i="29"/>
  <c r="B145" i="29"/>
  <c r="D139" i="29"/>
  <c r="D147" i="29"/>
  <c r="C142" i="29"/>
  <c r="D143" i="29"/>
  <c r="D151" i="29"/>
  <c r="C146" i="29"/>
  <c r="B141" i="29"/>
  <c r="C151" i="29"/>
  <c r="D148" i="29"/>
  <c r="B146" i="29"/>
  <c r="C143" i="29"/>
  <c r="D140" i="29"/>
  <c r="B138" i="29"/>
  <c r="B152" i="29"/>
  <c r="D150" i="29"/>
  <c r="C149" i="29"/>
  <c r="B148" i="29"/>
  <c r="D146" i="29"/>
  <c r="C145" i="29"/>
  <c r="B144" i="29"/>
  <c r="D142" i="29"/>
  <c r="C141" i="29"/>
  <c r="B140" i="29"/>
  <c r="D138" i="29"/>
  <c r="D152" i="29"/>
  <c r="B150" i="29"/>
  <c r="C147" i="29"/>
  <c r="D144" i="29"/>
  <c r="B142" i="29"/>
  <c r="C139" i="29"/>
  <c r="C152" i="29"/>
  <c r="B151" i="29"/>
  <c r="D149" i="29"/>
  <c r="C148" i="29"/>
  <c r="B147" i="29"/>
  <c r="D145" i="29"/>
  <c r="C144" i="29"/>
  <c r="B143" i="29"/>
  <c r="D141" i="29"/>
  <c r="C140" i="29"/>
  <c r="B139" i="29"/>
  <c r="C89" i="29"/>
  <c r="D90" i="29"/>
  <c r="C85" i="29"/>
  <c r="B80" i="29"/>
  <c r="B88" i="29"/>
  <c r="D82" i="29"/>
  <c r="B84" i="29"/>
  <c r="B92" i="29"/>
  <c r="D86" i="29"/>
  <c r="C81" i="29"/>
  <c r="C92" i="29"/>
  <c r="B91" i="29"/>
  <c r="D89" i="29"/>
  <c r="C88" i="29"/>
  <c r="B87" i="29"/>
  <c r="D85" i="29"/>
  <c r="C84" i="29"/>
  <c r="B83" i="29"/>
  <c r="D81" i="29"/>
  <c r="C80" i="29"/>
  <c r="C79" i="29"/>
  <c r="B78" i="29"/>
  <c r="B79" i="29"/>
  <c r="D91" i="29"/>
  <c r="C90" i="29"/>
  <c r="B89" i="29"/>
  <c r="D87" i="29"/>
  <c r="C86" i="29"/>
  <c r="B85" i="29"/>
  <c r="D83" i="29"/>
  <c r="C82" i="29"/>
  <c r="B81" i="29"/>
  <c r="D78" i="29"/>
  <c r="D92" i="29"/>
  <c r="C91" i="29"/>
  <c r="B90" i="29"/>
  <c r="D88" i="29"/>
  <c r="C87" i="29"/>
  <c r="B86" i="29"/>
  <c r="D84" i="29"/>
  <c r="C83" i="29"/>
  <c r="B82" i="29"/>
  <c r="D80" i="29"/>
  <c r="D79" i="29"/>
  <c r="C78" i="29"/>
  <c r="C49" i="29"/>
  <c r="C48" i="29"/>
  <c r="C108" i="29" l="1"/>
  <c r="C228" i="29"/>
  <c r="B108" i="29"/>
  <c r="B228" i="29"/>
  <c r="B115" i="29"/>
  <c r="B235" i="29"/>
  <c r="B112" i="29"/>
  <c r="B232" i="29"/>
  <c r="D113" i="29"/>
  <c r="D233" i="29"/>
  <c r="B109" i="29"/>
  <c r="B229" i="29"/>
  <c r="C112" i="29"/>
  <c r="C232" i="29"/>
  <c r="C116" i="29"/>
  <c r="C236" i="29"/>
  <c r="C122" i="29"/>
  <c r="C242" i="29"/>
  <c r="D114" i="29"/>
  <c r="D234" i="29"/>
  <c r="C113" i="29"/>
  <c r="C233" i="29"/>
  <c r="B116" i="29"/>
  <c r="B236" i="29"/>
  <c r="B111" i="29"/>
  <c r="B231" i="29"/>
  <c r="D110" i="29"/>
  <c r="D230" i="29"/>
  <c r="C117" i="29"/>
  <c r="C237" i="29"/>
  <c r="D109" i="29"/>
  <c r="D229" i="29"/>
  <c r="D117" i="29"/>
  <c r="D237" i="29"/>
  <c r="B117" i="29"/>
  <c r="B237" i="29"/>
  <c r="B119" i="29"/>
  <c r="B239" i="29"/>
  <c r="D118" i="29"/>
  <c r="D238" i="29"/>
  <c r="C109" i="29"/>
  <c r="C229" i="29"/>
  <c r="D111" i="29"/>
  <c r="D231" i="29"/>
  <c r="D115" i="29"/>
  <c r="D235" i="29"/>
  <c r="D119" i="29"/>
  <c r="D239" i="29"/>
  <c r="B113" i="29"/>
  <c r="B233" i="29"/>
  <c r="B121" i="29"/>
  <c r="B241" i="29"/>
  <c r="C110" i="29"/>
  <c r="C230" i="29"/>
  <c r="C114" i="29"/>
  <c r="C234" i="29"/>
  <c r="C118" i="29"/>
  <c r="C238" i="29"/>
  <c r="J30" i="17"/>
  <c r="J31" i="17"/>
  <c r="J32" i="17"/>
  <c r="J33" i="17"/>
  <c r="J34" i="17"/>
  <c r="G61" i="14" l="1"/>
  <c r="C73" i="36" l="1"/>
  <c r="D73" i="36"/>
  <c r="E73" i="36"/>
  <c r="F73" i="36"/>
  <c r="G73" i="36"/>
  <c r="H73" i="36"/>
  <c r="I73" i="36"/>
  <c r="B73" i="36"/>
  <c r="J72" i="36"/>
  <c r="K72" i="36" s="1"/>
  <c r="C29" i="35" l="1"/>
  <c r="D29" i="35"/>
  <c r="E29" i="35"/>
  <c r="F29" i="35"/>
  <c r="G29" i="35"/>
  <c r="H29" i="35"/>
  <c r="I29" i="35"/>
  <c r="B29" i="35"/>
  <c r="C33" i="33"/>
  <c r="D33" i="33"/>
  <c r="E33" i="33"/>
  <c r="F33" i="33"/>
  <c r="G33" i="33"/>
  <c r="H33" i="33"/>
  <c r="I33" i="33"/>
  <c r="B33" i="33"/>
  <c r="DK227" i="29" l="1"/>
  <c r="DL227" i="29"/>
  <c r="DM227" i="29"/>
  <c r="D17" i="29"/>
  <c r="D47" i="29" s="1"/>
  <c r="D107" i="29" s="1"/>
  <c r="C17" i="29"/>
  <c r="C167" i="29" s="1"/>
  <c r="B17" i="29"/>
  <c r="B47" i="29" s="1"/>
  <c r="B107" i="29" s="1"/>
  <c r="D227" i="29" l="1"/>
  <c r="D197" i="29"/>
  <c r="B227" i="29"/>
  <c r="B137" i="29"/>
  <c r="B167" i="29"/>
  <c r="B197" i="29"/>
  <c r="C197" i="29"/>
  <c r="D167" i="29"/>
  <c r="D137" i="29"/>
  <c r="C137" i="29"/>
  <c r="B77" i="29"/>
  <c r="D77" i="29"/>
  <c r="C77" i="29"/>
  <c r="C47" i="29"/>
  <c r="C227" i="29" s="1"/>
  <c r="C107" i="29" l="1"/>
  <c r="J71" i="36"/>
  <c r="K71" i="36" s="1"/>
  <c r="J69" i="36" l="1"/>
  <c r="K69" i="36" s="1"/>
  <c r="J70" i="36"/>
  <c r="K70" i="36" s="1"/>
  <c r="C15" i="44"/>
  <c r="D15" i="44"/>
  <c r="E15" i="44"/>
  <c r="F15" i="44"/>
  <c r="G15" i="44"/>
  <c r="H15" i="44"/>
  <c r="I15" i="44"/>
  <c r="B15" i="44"/>
  <c r="J67" i="36" l="1"/>
  <c r="K67" i="36" s="1"/>
  <c r="J68" i="36"/>
  <c r="K68" i="36" s="1"/>
  <c r="AES3" i="17" l="1"/>
  <c r="AET3" i="17"/>
  <c r="AEU3" i="17"/>
  <c r="AEV3" i="17"/>
  <c r="AEW3" i="17"/>
  <c r="AEX3" i="17"/>
  <c r="AEY3" i="17"/>
  <c r="AEZ3" i="17"/>
  <c r="AFA3" i="17"/>
  <c r="AFB3" i="17"/>
  <c r="AFC3" i="17"/>
  <c r="AFD3" i="17"/>
  <c r="AFE3" i="17"/>
  <c r="AFF3" i="17"/>
  <c r="AFG3" i="17"/>
  <c r="AFH3" i="17"/>
  <c r="AFI3" i="17"/>
  <c r="AFJ3" i="17"/>
  <c r="AFK3" i="17"/>
  <c r="AFL3" i="17"/>
  <c r="AFM3" i="17"/>
  <c r="AFN3" i="17"/>
  <c r="AFO3" i="17"/>
  <c r="AFP3" i="17"/>
  <c r="AFQ3" i="17"/>
  <c r="AFR3" i="17"/>
  <c r="AFS3" i="17"/>
  <c r="AFT3" i="17"/>
  <c r="AFU3" i="17"/>
  <c r="AFV3" i="17"/>
  <c r="AFW3" i="17"/>
  <c r="AFX3" i="17"/>
  <c r="AFY3" i="17"/>
  <c r="AFZ3" i="17"/>
  <c r="AGA3" i="17"/>
  <c r="AGB3" i="17"/>
  <c r="AGC3" i="17"/>
  <c r="AGD3" i="17"/>
  <c r="AGE3" i="17"/>
  <c r="AGF3" i="17"/>
  <c r="AGG3" i="17"/>
  <c r="AGH3" i="17"/>
  <c r="AGI3" i="17"/>
  <c r="AGJ3" i="17"/>
  <c r="AGK3" i="17"/>
  <c r="J78" i="25" l="1"/>
  <c r="J79" i="25"/>
  <c r="J80" i="25"/>
  <c r="J81" i="25"/>
  <c r="J82" i="25"/>
  <c r="J83" i="25"/>
  <c r="J84" i="25"/>
  <c r="J85" i="25"/>
  <c r="J86" i="25"/>
  <c r="J87" i="25"/>
  <c r="J88" i="25"/>
  <c r="J89" i="25"/>
  <c r="J90" i="25"/>
  <c r="J91"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57" i="25"/>
  <c r="J58" i="25"/>
  <c r="J59" i="25"/>
  <c r="J60" i="25"/>
  <c r="J61" i="25"/>
  <c r="J62" i="25"/>
  <c r="J63" i="25"/>
  <c r="J64" i="25"/>
  <c r="J65" i="25"/>
  <c r="J66" i="25"/>
  <c r="J67" i="25"/>
  <c r="J68" i="25"/>
  <c r="J69" i="25"/>
  <c r="J70" i="25"/>
  <c r="J71" i="25"/>
  <c r="J72" i="25"/>
  <c r="J73" i="25"/>
  <c r="J74" i="25"/>
  <c r="J75" i="25"/>
  <c r="J76" i="25"/>
  <c r="J77" i="25"/>
  <c r="J65" i="36"/>
  <c r="K65" i="36" s="1"/>
  <c r="J66" i="36"/>
  <c r="K66" i="36" s="1"/>
  <c r="AEN3" i="17" l="1"/>
  <c r="AES3" i="45"/>
  <c r="AET3" i="45"/>
  <c r="AEU3" i="45"/>
  <c r="AEV3" i="45"/>
  <c r="AEW3" i="45"/>
  <c r="AEX3" i="45"/>
  <c r="AEY3" i="45"/>
  <c r="AEZ3" i="45"/>
  <c r="AFA3" i="45"/>
  <c r="AFB3" i="45"/>
  <c r="AFC3" i="45"/>
  <c r="AFD3" i="45"/>
  <c r="AFE3" i="45"/>
  <c r="AFF3" i="45"/>
  <c r="AFG3" i="45"/>
  <c r="AFH3" i="45"/>
  <c r="AFI3" i="45"/>
  <c r="AFJ3" i="45"/>
  <c r="AFK3" i="45"/>
  <c r="AFL3" i="45"/>
  <c r="AFM3" i="45"/>
  <c r="AFN3" i="45"/>
  <c r="AFO3" i="45"/>
  <c r="AFP3" i="45"/>
  <c r="AFQ3" i="45"/>
  <c r="AFR3" i="45"/>
  <c r="AFS3" i="45"/>
  <c r="AFT3" i="45"/>
  <c r="AFU3" i="45"/>
  <c r="AFV3" i="45"/>
  <c r="AFW3" i="45"/>
  <c r="AFX3" i="45"/>
  <c r="AFY3" i="45"/>
  <c r="AFZ3" i="45"/>
  <c r="AGA3" i="45"/>
  <c r="AGB3" i="45"/>
  <c r="AGC3" i="45"/>
  <c r="AGD3" i="45"/>
  <c r="AGE3" i="45"/>
  <c r="AGF3" i="45"/>
  <c r="AGG3" i="45"/>
  <c r="AGH3" i="45"/>
  <c r="AGI3" i="45"/>
  <c r="AGJ3" i="45"/>
  <c r="AGK3" i="45"/>
  <c r="AEN3" i="45" l="1"/>
  <c r="AEO3" i="17"/>
  <c r="AES3" i="46"/>
  <c r="AET3" i="46"/>
  <c r="AEU3" i="46"/>
  <c r="AEV3" i="46"/>
  <c r="AEW3" i="46"/>
  <c r="AEX3" i="46"/>
  <c r="AEY3" i="46"/>
  <c r="AEZ3" i="46"/>
  <c r="AFA3" i="46"/>
  <c r="AFB3" i="46"/>
  <c r="AFC3" i="46"/>
  <c r="AFD3" i="46"/>
  <c r="AFE3" i="46"/>
  <c r="AFF3" i="46"/>
  <c r="AFG3" i="46"/>
  <c r="AFH3" i="46"/>
  <c r="AFI3" i="46"/>
  <c r="AFJ3" i="46"/>
  <c r="AFK3" i="46"/>
  <c r="AFL3" i="46"/>
  <c r="AFM3" i="46"/>
  <c r="AFN3" i="46"/>
  <c r="AFO3" i="46"/>
  <c r="AFP3" i="46"/>
  <c r="AFQ3" i="46"/>
  <c r="AFR3" i="46"/>
  <c r="AFS3" i="46"/>
  <c r="AFT3" i="46"/>
  <c r="AFU3" i="46"/>
  <c r="AFV3" i="46"/>
  <c r="AFW3" i="46"/>
  <c r="AFX3" i="46"/>
  <c r="AFY3" i="46"/>
  <c r="AFZ3" i="46"/>
  <c r="AGA3" i="46"/>
  <c r="AGB3" i="46"/>
  <c r="AGC3" i="46"/>
  <c r="AGD3" i="46"/>
  <c r="AGE3" i="46"/>
  <c r="AGF3" i="46"/>
  <c r="AGG3" i="46"/>
  <c r="AGH3" i="46"/>
  <c r="AGI3" i="46"/>
  <c r="AGJ3" i="46"/>
  <c r="AGK3" i="46"/>
  <c r="AER3" i="46"/>
  <c r="O60" i="7"/>
  <c r="AEQ3" i="46" l="1"/>
  <c r="AEP3" i="46"/>
  <c r="AEP3" i="17"/>
  <c r="AEO3" i="46"/>
  <c r="AEN3" i="46"/>
  <c r="AEO3" i="45"/>
  <c r="J8" i="17"/>
  <c r="J9" i="17"/>
  <c r="J10" i="17"/>
  <c r="J11" i="17"/>
  <c r="J12" i="17"/>
  <c r="J13" i="17"/>
  <c r="J14" i="17"/>
  <c r="J15" i="17"/>
  <c r="J16" i="17"/>
  <c r="J17" i="17"/>
  <c r="J18" i="17"/>
  <c r="J19" i="17"/>
  <c r="J20" i="17"/>
  <c r="J21" i="17"/>
  <c r="J22" i="17"/>
  <c r="J23" i="17"/>
  <c r="J24" i="17"/>
  <c r="J25" i="17"/>
  <c r="J26" i="17"/>
  <c r="J27" i="17"/>
  <c r="J28" i="17"/>
  <c r="J29" i="17"/>
  <c r="AEP3" i="45" l="1"/>
  <c r="AER3" i="17"/>
  <c r="AEQ3" i="17"/>
  <c r="J18" i="45"/>
  <c r="AER3" i="45" l="1"/>
  <c r="AEQ3" i="45"/>
  <c r="J3" i="36"/>
  <c r="K3" i="36" s="1"/>
  <c r="J4" i="36"/>
  <c r="K4" i="36" s="1"/>
  <c r="J5" i="36"/>
  <c r="K5" i="36" s="1"/>
  <c r="J6" i="36"/>
  <c r="K6" i="36" s="1"/>
  <c r="J7" i="36"/>
  <c r="K7" i="36" s="1"/>
  <c r="J8" i="36"/>
  <c r="K8" i="36" s="1"/>
  <c r="J9" i="36"/>
  <c r="K9" i="36" s="1"/>
  <c r="J10" i="36"/>
  <c r="K10" i="36" s="1"/>
  <c r="J11" i="36"/>
  <c r="K11" i="36" s="1"/>
  <c r="J12" i="36"/>
  <c r="K12" i="36" s="1"/>
  <c r="J13" i="36"/>
  <c r="K13" i="36" s="1"/>
  <c r="J14" i="36"/>
  <c r="K14" i="36" s="1"/>
  <c r="J15" i="36"/>
  <c r="K15" i="36" s="1"/>
  <c r="J16" i="36"/>
  <c r="K16" i="36" s="1"/>
  <c r="J17" i="36"/>
  <c r="K17" i="36" s="1"/>
  <c r="J18" i="36"/>
  <c r="K18" i="36" s="1"/>
  <c r="J19" i="36"/>
  <c r="K19" i="36" s="1"/>
  <c r="J20" i="36"/>
  <c r="K20" i="36" s="1"/>
  <c r="J21" i="36"/>
  <c r="K21" i="36" s="1"/>
  <c r="J22" i="36"/>
  <c r="K22" i="36" s="1"/>
  <c r="J23" i="36"/>
  <c r="K23" i="36" s="1"/>
  <c r="J24" i="36"/>
  <c r="K24" i="36" s="1"/>
  <c r="J25" i="36"/>
  <c r="K25" i="36" s="1"/>
  <c r="J26" i="36"/>
  <c r="K26" i="36" s="1"/>
  <c r="J27" i="36"/>
  <c r="K27" i="36" s="1"/>
  <c r="J28" i="36"/>
  <c r="K28" i="36" s="1"/>
  <c r="J29" i="36"/>
  <c r="K29" i="36" s="1"/>
  <c r="J30" i="36"/>
  <c r="K30" i="36" s="1"/>
  <c r="J31" i="36"/>
  <c r="K31" i="36" s="1"/>
  <c r="J32" i="36"/>
  <c r="K32" i="36" s="1"/>
  <c r="J33" i="36"/>
  <c r="K33" i="36" s="1"/>
  <c r="J34" i="36"/>
  <c r="K34" i="36" s="1"/>
  <c r="J35" i="36"/>
  <c r="K35" i="36" s="1"/>
  <c r="J36" i="36"/>
  <c r="K36" i="36" s="1"/>
  <c r="J37" i="36"/>
  <c r="K37" i="36" s="1"/>
  <c r="J38" i="36"/>
  <c r="K38" i="36" s="1"/>
  <c r="J39" i="36"/>
  <c r="K39" i="36" s="1"/>
  <c r="J40" i="36"/>
  <c r="K40" i="36" s="1"/>
  <c r="J41" i="36"/>
  <c r="K41" i="36" s="1"/>
  <c r="J42" i="36"/>
  <c r="K42" i="36" s="1"/>
  <c r="J43" i="36"/>
  <c r="K43" i="36" s="1"/>
  <c r="J44" i="36"/>
  <c r="K44" i="36" s="1"/>
  <c r="J45" i="36"/>
  <c r="K45" i="36" s="1"/>
  <c r="J46" i="36"/>
  <c r="K46" i="36" s="1"/>
  <c r="J47" i="36"/>
  <c r="K47" i="36" s="1"/>
  <c r="J48" i="36"/>
  <c r="K48" i="36" s="1"/>
  <c r="J49" i="36"/>
  <c r="K49" i="36" s="1"/>
  <c r="J50" i="36"/>
  <c r="K50" i="36" s="1"/>
  <c r="J51" i="36"/>
  <c r="K51" i="36" s="1"/>
  <c r="J52" i="36"/>
  <c r="K52" i="36" s="1"/>
  <c r="J53" i="36"/>
  <c r="K53" i="36" s="1"/>
  <c r="J54" i="36"/>
  <c r="K54" i="36" s="1"/>
  <c r="J55" i="36"/>
  <c r="K55" i="36" s="1"/>
  <c r="J56" i="36"/>
  <c r="K56" i="36" s="1"/>
  <c r="J57" i="36"/>
  <c r="K57" i="36" s="1"/>
  <c r="J58" i="36"/>
  <c r="K58" i="36" s="1"/>
  <c r="J59" i="36"/>
  <c r="K59" i="36" s="1"/>
  <c r="J60" i="36"/>
  <c r="K60" i="36" s="1"/>
  <c r="J61" i="36"/>
  <c r="K61" i="36" s="1"/>
  <c r="J62" i="36"/>
  <c r="K62" i="36" s="1"/>
  <c r="J63" i="36"/>
  <c r="K63" i="36" s="1"/>
  <c r="J64" i="36"/>
  <c r="K64" i="36" s="1"/>
  <c r="J2" i="36"/>
  <c r="K2" i="36" s="1"/>
  <c r="J19" i="45" l="1"/>
  <c r="J20" i="45"/>
  <c r="J21" i="45"/>
  <c r="J22" i="45"/>
  <c r="J23" i="45"/>
  <c r="J24" i="45"/>
  <c r="J25" i="45"/>
  <c r="J26" i="45"/>
  <c r="J27" i="45"/>
  <c r="J28" i="45"/>
  <c r="J29" i="45"/>
  <c r="J30" i="45"/>
  <c r="J31" i="45"/>
  <c r="J32" i="45"/>
  <c r="J33" i="45"/>
  <c r="J34" i="45"/>
  <c r="J35" i="45"/>
  <c r="J18" i="46"/>
  <c r="J19" i="46"/>
  <c r="J20" i="46"/>
  <c r="J21" i="46"/>
  <c r="J22" i="46"/>
  <c r="J23" i="46"/>
  <c r="J24" i="46"/>
  <c r="J25" i="46"/>
  <c r="J26" i="46"/>
  <c r="J27" i="46"/>
  <c r="J28" i="46"/>
  <c r="J29" i="46"/>
  <c r="J30" i="46"/>
  <c r="J31" i="46"/>
  <c r="J32" i="46"/>
  <c r="J33" i="46"/>
  <c r="J34" i="46"/>
  <c r="J35" i="46"/>
  <c r="J36" i="46"/>
  <c r="AJ59" i="26" l="1"/>
  <c r="J7" i="17" l="1"/>
  <c r="G17" i="17" l="1"/>
  <c r="G16" i="17"/>
  <c r="G15" i="17"/>
  <c r="G14" i="17"/>
  <c r="G13" i="17"/>
  <c r="G12" i="17"/>
  <c r="G11" i="17"/>
  <c r="G10" i="17"/>
  <c r="G9" i="17"/>
  <c r="G8" i="17"/>
  <c r="G7" i="17"/>
  <c r="G36" i="45"/>
  <c r="G35" i="45"/>
  <c r="G34" i="45"/>
  <c r="C36" i="45"/>
  <c r="B36" i="45"/>
  <c r="A36" i="45"/>
  <c r="C37" i="46"/>
  <c r="B37" i="46"/>
  <c r="A37" i="46"/>
  <c r="M4" i="17"/>
  <c r="M4" i="45"/>
  <c r="M4" i="46"/>
  <c r="J36" i="45" l="1"/>
  <c r="F1" i="29" l="1"/>
  <c r="AJ33" i="7" l="1"/>
  <c r="AJ34" i="7"/>
  <c r="AJ35" i="7"/>
  <c r="AJ36" i="7"/>
  <c r="AJ37" i="7"/>
  <c r="AJ38" i="7"/>
  <c r="AJ39" i="7"/>
  <c r="AJ40" i="7"/>
  <c r="AJ41" i="7"/>
  <c r="AJ42" i="7"/>
  <c r="AJ43" i="7"/>
  <c r="AJ44" i="7"/>
  <c r="AJ45" i="7"/>
  <c r="AJ46" i="7"/>
  <c r="AJ47" i="7"/>
  <c r="AJ48" i="7"/>
  <c r="AJ49" i="7"/>
  <c r="AJ50" i="7"/>
  <c r="AJ51" i="7"/>
  <c r="AJ52" i="7"/>
  <c r="AJ53" i="7"/>
  <c r="AJ54" i="7"/>
  <c r="AJ55" i="7"/>
  <c r="AJ56" i="7"/>
  <c r="AJ57" i="7"/>
  <c r="AJ58" i="7"/>
  <c r="AJ59" i="7"/>
  <c r="AJ60" i="7"/>
  <c r="AJ61" i="7"/>
  <c r="AJ32" i="7"/>
  <c r="J17" i="46"/>
  <c r="J16" i="46"/>
  <c r="J15" i="46"/>
  <c r="J14" i="46"/>
  <c r="J13" i="46"/>
  <c r="J12" i="46"/>
  <c r="J11" i="46"/>
  <c r="J10" i="46"/>
  <c r="J9" i="46"/>
  <c r="J8" i="46"/>
  <c r="J7" i="46"/>
  <c r="AGK6" i="46"/>
  <c r="AGJ6" i="46"/>
  <c r="AGI6" i="46"/>
  <c r="AGH6" i="46"/>
  <c r="AGG6" i="46"/>
  <c r="AGF6" i="46"/>
  <c r="AGE6" i="46"/>
  <c r="AGD6" i="46"/>
  <c r="AGC6" i="46"/>
  <c r="AGB6" i="46"/>
  <c r="AGA6" i="46"/>
  <c r="AFZ6" i="46"/>
  <c r="AFY6" i="46"/>
  <c r="AFX6" i="46"/>
  <c r="AFW6" i="46"/>
  <c r="AFV6" i="46"/>
  <c r="AFU6" i="46"/>
  <c r="AFT6" i="46"/>
  <c r="AFS6" i="46"/>
  <c r="AFR6" i="46"/>
  <c r="AFQ6" i="46"/>
  <c r="AFP6" i="46"/>
  <c r="AFO6" i="46"/>
  <c r="AFN6" i="46"/>
  <c r="AFM6" i="46"/>
  <c r="AFL6" i="46"/>
  <c r="AFK6" i="46"/>
  <c r="AFJ6" i="46"/>
  <c r="AFI6" i="46"/>
  <c r="AFH6" i="46"/>
  <c r="AFG6" i="46"/>
  <c r="AFF6" i="46"/>
  <c r="AFE6" i="46"/>
  <c r="AFD6" i="46"/>
  <c r="AFC6" i="46"/>
  <c r="AFB6" i="46"/>
  <c r="AFA6" i="46"/>
  <c r="AEZ6" i="46"/>
  <c r="AEY6" i="46"/>
  <c r="AEX6" i="46"/>
  <c r="AEW6" i="46"/>
  <c r="AEV6" i="46"/>
  <c r="AEU6" i="46"/>
  <c r="AET6" i="46"/>
  <c r="AES6" i="46"/>
  <c r="AER6" i="46"/>
  <c r="AEQ6" i="46"/>
  <c r="AEP6" i="46"/>
  <c r="AEO6" i="46"/>
  <c r="AEN6" i="46"/>
  <c r="AEM6" i="46"/>
  <c r="AEL6" i="46"/>
  <c r="AEK6" i="46"/>
  <c r="AEJ6" i="46"/>
  <c r="AEI6" i="46"/>
  <c r="AEH6" i="46"/>
  <c r="AEG6" i="46"/>
  <c r="AEF6" i="46"/>
  <c r="AEE6" i="46"/>
  <c r="AED6" i="46"/>
  <c r="AEC6" i="46"/>
  <c r="AEB6" i="46"/>
  <c r="AEA6" i="46"/>
  <c r="ADZ6" i="46"/>
  <c r="ADY6" i="46"/>
  <c r="ADX6" i="46"/>
  <c r="ADW6" i="46"/>
  <c r="ADV6" i="46"/>
  <c r="ADU6" i="46"/>
  <c r="ADT6" i="46"/>
  <c r="ADS6" i="46"/>
  <c r="ADR6" i="46"/>
  <c r="ADQ6" i="46"/>
  <c r="ADP6" i="46"/>
  <c r="ADO6" i="46"/>
  <c r="ADN6" i="46"/>
  <c r="ADM6" i="46"/>
  <c r="ADL6" i="46"/>
  <c r="ADK6" i="46"/>
  <c r="ADJ6" i="46"/>
  <c r="ADI6" i="46"/>
  <c r="ADH6" i="46"/>
  <c r="ADG6" i="46"/>
  <c r="ADF6" i="46"/>
  <c r="ADE6" i="46"/>
  <c r="ADD6" i="46"/>
  <c r="ADC6" i="46"/>
  <c r="ADB6" i="46"/>
  <c r="ADA6" i="46"/>
  <c r="ACZ6" i="46"/>
  <c r="ACY6" i="46"/>
  <c r="ACX6" i="46"/>
  <c r="ACW6" i="46"/>
  <c r="ACV6" i="46"/>
  <c r="ACU6" i="46"/>
  <c r="ACT6" i="46"/>
  <c r="ACS6" i="46"/>
  <c r="ACR6" i="46"/>
  <c r="ACQ6" i="46"/>
  <c r="ACP6" i="46"/>
  <c r="ACO6" i="46"/>
  <c r="ACN6" i="46"/>
  <c r="ACM6" i="46"/>
  <c r="ACL6" i="46"/>
  <c r="YE6" i="46"/>
  <c r="UB6" i="46"/>
  <c r="PY6" i="46"/>
  <c r="LV6" i="46"/>
  <c r="HS6" i="46"/>
  <c r="DP6" i="46"/>
  <c r="DL6" i="46"/>
  <c r="DK6" i="46"/>
  <c r="DJ6" i="46"/>
  <c r="DI6" i="46"/>
  <c r="DH6" i="46"/>
  <c r="DG6" i="46"/>
  <c r="DF6" i="46"/>
  <c r="DE6" i="46"/>
  <c r="DD6" i="46"/>
  <c r="DC6" i="46"/>
  <c r="DB6" i="46"/>
  <c r="DA6" i="46"/>
  <c r="CZ6" i="46"/>
  <c r="CY6" i="46"/>
  <c r="CX6" i="46"/>
  <c r="CW6" i="46"/>
  <c r="CV6" i="46"/>
  <c r="CU6" i="46"/>
  <c r="CT6" i="46"/>
  <c r="CS6" i="46"/>
  <c r="CR6" i="46"/>
  <c r="CQ6" i="46"/>
  <c r="CP6" i="46"/>
  <c r="CO6" i="46"/>
  <c r="CN6" i="46"/>
  <c r="CM6" i="46"/>
  <c r="CL6" i="46"/>
  <c r="CK6" i="46"/>
  <c r="CJ6" i="46"/>
  <c r="CI6" i="46"/>
  <c r="CH6" i="46"/>
  <c r="CG6" i="46"/>
  <c r="CF6" i="46"/>
  <c r="CE6" i="46"/>
  <c r="CD6" i="46"/>
  <c r="CC6" i="46"/>
  <c r="CB6" i="46"/>
  <c r="CA6" i="46"/>
  <c r="BZ6" i="46"/>
  <c r="BY6" i="46"/>
  <c r="BX6" i="46"/>
  <c r="BW6" i="46"/>
  <c r="BV6" i="46"/>
  <c r="BU6" i="46"/>
  <c r="BT6" i="46"/>
  <c r="BS6" i="46"/>
  <c r="BR6" i="46"/>
  <c r="BQ6" i="46"/>
  <c r="BP6" i="46"/>
  <c r="BO6" i="46"/>
  <c r="BN6" i="46"/>
  <c r="BM6" i="46"/>
  <c r="BL6" i="46"/>
  <c r="BK6" i="46"/>
  <c r="BJ6" i="46"/>
  <c r="BI6" i="46"/>
  <c r="BH6" i="46"/>
  <c r="BG6" i="46"/>
  <c r="BF6" i="46"/>
  <c r="BE6" i="46"/>
  <c r="BD6" i="46"/>
  <c r="BC6" i="46"/>
  <c r="BB6" i="46"/>
  <c r="BA6" i="46"/>
  <c r="AZ6" i="46"/>
  <c r="AY6" i="46"/>
  <c r="AX6" i="46"/>
  <c r="AW6" i="46"/>
  <c r="AV6" i="46"/>
  <c r="AU6" i="46"/>
  <c r="AT6" i="46"/>
  <c r="AS6" i="46"/>
  <c r="AR6" i="46"/>
  <c r="AQ6" i="46"/>
  <c r="AP6" i="46"/>
  <c r="AO6" i="46"/>
  <c r="AN6" i="46"/>
  <c r="AM6" i="46"/>
  <c r="AL6" i="46"/>
  <c r="AK6" i="46"/>
  <c r="AJ6" i="46"/>
  <c r="AI6" i="46"/>
  <c r="AH6" i="46"/>
  <c r="AG6" i="46"/>
  <c r="AF6" i="46"/>
  <c r="AE6" i="46"/>
  <c r="AD6" i="46"/>
  <c r="AC6" i="46"/>
  <c r="AB6" i="46"/>
  <c r="AA6" i="46"/>
  <c r="Z6" i="46"/>
  <c r="Y6" i="46"/>
  <c r="X6" i="46"/>
  <c r="W6" i="46"/>
  <c r="V6" i="46"/>
  <c r="U6" i="46"/>
  <c r="T6" i="46"/>
  <c r="S6" i="46"/>
  <c r="R6" i="46"/>
  <c r="Q6" i="46"/>
  <c r="P6" i="46"/>
  <c r="O6" i="46"/>
  <c r="N6" i="46"/>
  <c r="M6" i="46"/>
  <c r="PX4" i="46"/>
  <c r="PV4" i="46"/>
  <c r="AEM3" i="46"/>
  <c r="AEL3" i="46"/>
  <c r="AEK3" i="46"/>
  <c r="AEJ3" i="46"/>
  <c r="AEI3" i="46"/>
  <c r="AEH3" i="46"/>
  <c r="AEG3" i="46"/>
  <c r="AEF3" i="46"/>
  <c r="AEE3" i="46"/>
  <c r="AED3" i="46"/>
  <c r="AEC3" i="46"/>
  <c r="AEB3" i="46"/>
  <c r="AEA3" i="46"/>
  <c r="ADZ3" i="46"/>
  <c r="ADY3" i="46"/>
  <c r="ADX3" i="46"/>
  <c r="ADW3" i="46"/>
  <c r="ADV3" i="46"/>
  <c r="ADU3" i="46"/>
  <c r="ADT3" i="46"/>
  <c r="ADS3" i="46"/>
  <c r="ADR3" i="46"/>
  <c r="ADQ3" i="46"/>
  <c r="ADP3" i="46"/>
  <c r="ADO3" i="46"/>
  <c r="ADN3" i="46"/>
  <c r="ADM3" i="46"/>
  <c r="ADL3" i="46"/>
  <c r="ADK3" i="46"/>
  <c r="ADJ3" i="46"/>
  <c r="ADI3" i="46"/>
  <c r="ADH3" i="46"/>
  <c r="ADG3" i="46"/>
  <c r="ADF3" i="46"/>
  <c r="ADE3" i="46"/>
  <c r="ADD3" i="46"/>
  <c r="ADC3" i="46"/>
  <c r="ADB3" i="46"/>
  <c r="ADA3" i="46"/>
  <c r="ACZ3" i="46"/>
  <c r="ACY3" i="46"/>
  <c r="ACX3" i="46"/>
  <c r="ACW3" i="46"/>
  <c r="ACV3" i="46"/>
  <c r="ACU3" i="46"/>
  <c r="ACT3" i="46"/>
  <c r="ACS3" i="46"/>
  <c r="ACR3" i="46"/>
  <c r="ACQ3" i="46"/>
  <c r="ACP3" i="46"/>
  <c r="ACO3" i="46"/>
  <c r="ACN3" i="46"/>
  <c r="ACM3" i="46"/>
  <c r="ACL3" i="46"/>
  <c r="ACI3" i="46"/>
  <c r="ACH3" i="46"/>
  <c r="YE3" i="46"/>
  <c r="UB3" i="46"/>
  <c r="PY3" i="46"/>
  <c r="LV3" i="46"/>
  <c r="HS3" i="46"/>
  <c r="DP3" i="46"/>
  <c r="DL3" i="46"/>
  <c r="DK3" i="46"/>
  <c r="DJ3" i="46"/>
  <c r="DI3" i="46"/>
  <c r="DH3" i="46"/>
  <c r="DG3" i="46"/>
  <c r="DF3" i="46"/>
  <c r="DE3" i="46"/>
  <c r="DD3" i="46"/>
  <c r="DC3" i="46"/>
  <c r="DB3" i="46"/>
  <c r="DA3" i="46"/>
  <c r="CZ3" i="46"/>
  <c r="CY3" i="46"/>
  <c r="CX3" i="46"/>
  <c r="CW3" i="46"/>
  <c r="CV3" i="46"/>
  <c r="CU3" i="46"/>
  <c r="CT3" i="46"/>
  <c r="CS3" i="46"/>
  <c r="CR3" i="46"/>
  <c r="CQ3" i="46"/>
  <c r="CP3" i="46"/>
  <c r="CO3" i="46"/>
  <c r="CN3" i="46"/>
  <c r="CM3" i="46"/>
  <c r="CL3" i="46"/>
  <c r="CK3" i="46"/>
  <c r="CJ3" i="46"/>
  <c r="CI3" i="46"/>
  <c r="CH3" i="46"/>
  <c r="CG3" i="46"/>
  <c r="CF3" i="46"/>
  <c r="CE3" i="46"/>
  <c r="CD3" i="46"/>
  <c r="CC3" i="46"/>
  <c r="CB3" i="46"/>
  <c r="CA3" i="46"/>
  <c r="BZ3" i="46"/>
  <c r="BY3" i="46"/>
  <c r="BX3" i="46"/>
  <c r="BW3" i="46"/>
  <c r="BV3" i="46"/>
  <c r="BU3" i="46"/>
  <c r="BT3" i="46"/>
  <c r="BS3" i="46"/>
  <c r="BR3" i="46"/>
  <c r="BQ3" i="46"/>
  <c r="BP3" i="46"/>
  <c r="BO3" i="46"/>
  <c r="BN3" i="46"/>
  <c r="BM3" i="46"/>
  <c r="BL3" i="46"/>
  <c r="BK3" i="46"/>
  <c r="BJ3" i="46"/>
  <c r="BI3" i="46"/>
  <c r="BH3" i="46"/>
  <c r="BG3" i="46"/>
  <c r="BF3" i="46"/>
  <c r="BE3" i="46"/>
  <c r="BD3" i="46"/>
  <c r="BC3" i="46"/>
  <c r="BB3" i="46"/>
  <c r="BA3" i="46"/>
  <c r="AZ3" i="46"/>
  <c r="AY3" i="46"/>
  <c r="AX3" i="46"/>
  <c r="AW3" i="46"/>
  <c r="AV3" i="46"/>
  <c r="AU3" i="46"/>
  <c r="AT3" i="46"/>
  <c r="AS3" i="46"/>
  <c r="AR3" i="46"/>
  <c r="AQ3" i="46"/>
  <c r="AP3" i="46"/>
  <c r="AO3" i="46"/>
  <c r="AN3" i="46"/>
  <c r="AM3" i="46"/>
  <c r="AL3" i="46"/>
  <c r="AK3" i="46"/>
  <c r="AJ3" i="46"/>
  <c r="AI3" i="46"/>
  <c r="AH3" i="46"/>
  <c r="AG3" i="46"/>
  <c r="AF3" i="46"/>
  <c r="AE3" i="46"/>
  <c r="AD3" i="46"/>
  <c r="AC3" i="46"/>
  <c r="AB3" i="46"/>
  <c r="AA3" i="46"/>
  <c r="Z3" i="46"/>
  <c r="Y3" i="46"/>
  <c r="X3" i="46"/>
  <c r="W3" i="46"/>
  <c r="V3" i="46"/>
  <c r="U3" i="46"/>
  <c r="T3" i="46"/>
  <c r="S3" i="46"/>
  <c r="R3" i="46"/>
  <c r="Q3" i="46"/>
  <c r="P3" i="46"/>
  <c r="O3" i="46"/>
  <c r="N3" i="46"/>
  <c r="M3" i="46"/>
  <c r="TT2" i="46"/>
  <c r="TP2" i="46"/>
  <c r="TD2" i="46"/>
  <c r="TC2" i="46"/>
  <c r="SZ2" i="46"/>
  <c r="QP2" i="46"/>
  <c r="QO2" i="46"/>
  <c r="PX2" i="46"/>
  <c r="PW2" i="46"/>
  <c r="OP2" i="46"/>
  <c r="OO2" i="46"/>
  <c r="ON2" i="46"/>
  <c r="OM2" i="46"/>
  <c r="OL2" i="46"/>
  <c r="LO2" i="46"/>
  <c r="PP2" i="46" s="1"/>
  <c r="LN2" i="46"/>
  <c r="PO2" i="46" s="1"/>
  <c r="LM2" i="46"/>
  <c r="LG2" i="46"/>
  <c r="LF2" i="46"/>
  <c r="LE2" i="46"/>
  <c r="KV2" i="46"/>
  <c r="OK2" i="46" s="1"/>
  <c r="KU2" i="46"/>
  <c r="KT2" i="46"/>
  <c r="KS2" i="46"/>
  <c r="KR2" i="46"/>
  <c r="KQ2" i="46"/>
  <c r="JP2" i="46"/>
  <c r="NS2" i="46" s="1"/>
  <c r="RV2" i="46" s="1"/>
  <c r="JO2" i="46"/>
  <c r="NR2" i="46" s="1"/>
  <c r="RU2" i="46" s="1"/>
  <c r="HR2" i="46"/>
  <c r="LQ2" i="46" s="1"/>
  <c r="HQ2" i="46"/>
  <c r="LP2" i="46" s="1"/>
  <c r="NX2" i="46" s="1"/>
  <c r="HM2" i="46"/>
  <c r="LL2" i="46" s="1"/>
  <c r="HL2" i="46"/>
  <c r="GY2" i="46"/>
  <c r="KP2" i="46" s="1"/>
  <c r="GX2" i="46"/>
  <c r="KO2" i="46" s="1"/>
  <c r="FQ2" i="46"/>
  <c r="JT2" i="46" s="1"/>
  <c r="NW2" i="46" s="1"/>
  <c r="RZ2" i="46" s="1"/>
  <c r="WC2" i="46" s="1"/>
  <c r="AAF2" i="46" s="1"/>
  <c r="FP2" i="46"/>
  <c r="JS2" i="46" s="1"/>
  <c r="NV2" i="46" s="1"/>
  <c r="RY2" i="46" s="1"/>
  <c r="WB2" i="46" s="1"/>
  <c r="AAE2" i="46" s="1"/>
  <c r="FO2" i="46"/>
  <c r="JR2" i="46" s="1"/>
  <c r="NU2" i="46" s="1"/>
  <c r="RX2" i="46" s="1"/>
  <c r="WA2" i="46" s="1"/>
  <c r="AAD2" i="46" s="1"/>
  <c r="FN2" i="46"/>
  <c r="JQ2" i="46" s="1"/>
  <c r="NT2" i="46" s="1"/>
  <c r="RW2" i="46" s="1"/>
  <c r="VZ2" i="46" s="1"/>
  <c r="AAC2" i="46" s="1"/>
  <c r="FK2" i="46"/>
  <c r="JN2" i="46" s="1"/>
  <c r="NQ2" i="46" s="1"/>
  <c r="RT2" i="46" s="1"/>
  <c r="VW2" i="46" s="1"/>
  <c r="ZZ2" i="46" s="1"/>
  <c r="FJ2" i="46"/>
  <c r="JM2" i="46" s="1"/>
  <c r="NP2" i="46" s="1"/>
  <c r="RS2" i="46" s="1"/>
  <c r="VV2" i="46" s="1"/>
  <c r="ZY2" i="46" s="1"/>
  <c r="FI2" i="46"/>
  <c r="JL2" i="46" s="1"/>
  <c r="NO2" i="46" s="1"/>
  <c r="RR2" i="46" s="1"/>
  <c r="VU2" i="46" s="1"/>
  <c r="ZX2" i="46" s="1"/>
  <c r="FH2" i="46"/>
  <c r="JK2" i="46" s="1"/>
  <c r="NN2" i="46" s="1"/>
  <c r="RQ2" i="46" s="1"/>
  <c r="VT2" i="46" s="1"/>
  <c r="ZW2" i="46" s="1"/>
  <c r="FG2" i="46"/>
  <c r="JJ2" i="46" s="1"/>
  <c r="NM2" i="46" s="1"/>
  <c r="RP2" i="46" s="1"/>
  <c r="VS2" i="46" s="1"/>
  <c r="ZV2" i="46" s="1"/>
  <c r="FF2" i="46"/>
  <c r="JI2" i="46" s="1"/>
  <c r="NL2" i="46" s="1"/>
  <c r="RO2" i="46" s="1"/>
  <c r="VR2" i="46" s="1"/>
  <c r="ZU2" i="46" s="1"/>
  <c r="FE2" i="46"/>
  <c r="JH2" i="46" s="1"/>
  <c r="NK2" i="46" s="1"/>
  <c r="RN2" i="46" s="1"/>
  <c r="VQ2" i="46" s="1"/>
  <c r="ZT2" i="46" s="1"/>
  <c r="FD2" i="46"/>
  <c r="FC2" i="46"/>
  <c r="JF2" i="46" s="1"/>
  <c r="NI2" i="46" s="1"/>
  <c r="RL2" i="46" s="1"/>
  <c r="VO2" i="46" s="1"/>
  <c r="ZR2" i="46" s="1"/>
  <c r="EZ2" i="46"/>
  <c r="JC2" i="46" s="1"/>
  <c r="NF2" i="46" s="1"/>
  <c r="EY2" i="46"/>
  <c r="JB2" i="46" s="1"/>
  <c r="NE2" i="46" s="1"/>
  <c r="RH2" i="46" s="1"/>
  <c r="VK2" i="46" s="1"/>
  <c r="ZN2" i="46" s="1"/>
  <c r="EX2" i="46"/>
  <c r="JA2" i="46" s="1"/>
  <c r="ND2" i="46" s="1"/>
  <c r="EW2" i="46"/>
  <c r="IZ2" i="46" s="1"/>
  <c r="NC2" i="46" s="1"/>
  <c r="RF2" i="46" s="1"/>
  <c r="VI2" i="46" s="1"/>
  <c r="ZL2" i="46" s="1"/>
  <c r="EV2" i="46"/>
  <c r="IY2" i="46" s="1"/>
  <c r="NB2" i="46" s="1"/>
  <c r="EU2" i="46"/>
  <c r="IX2" i="46" s="1"/>
  <c r="NA2" i="46" s="1"/>
  <c r="RD2" i="46" s="1"/>
  <c r="VG2" i="46" s="1"/>
  <c r="ZJ2" i="46" s="1"/>
  <c r="ET2" i="46"/>
  <c r="IW2" i="46" s="1"/>
  <c r="MZ2" i="46" s="1"/>
  <c r="RC2" i="46" s="1"/>
  <c r="VF2" i="46" s="1"/>
  <c r="ZI2" i="46" s="1"/>
  <c r="ES2" i="46"/>
  <c r="IV2" i="46" s="1"/>
  <c r="MY2" i="46" s="1"/>
  <c r="RB2" i="46" s="1"/>
  <c r="VE2" i="46" s="1"/>
  <c r="ZH2" i="46" s="1"/>
  <c r="ER2" i="46"/>
  <c r="IU2" i="46" s="1"/>
  <c r="MX2" i="46" s="1"/>
  <c r="RA2" i="46" s="1"/>
  <c r="VD2" i="46" s="1"/>
  <c r="ZG2" i="46" s="1"/>
  <c r="EQ2" i="46"/>
  <c r="IT2" i="46" s="1"/>
  <c r="MW2" i="46" s="1"/>
  <c r="QZ2" i="46" s="1"/>
  <c r="VC2" i="46" s="1"/>
  <c r="ZF2" i="46" s="1"/>
  <c r="EP2" i="46"/>
  <c r="IS2" i="46" s="1"/>
  <c r="MV2" i="46" s="1"/>
  <c r="QY2" i="46" s="1"/>
  <c r="VB2" i="46" s="1"/>
  <c r="ZE2" i="46" s="1"/>
  <c r="EO2" i="46"/>
  <c r="IR2" i="46" s="1"/>
  <c r="MU2" i="46" s="1"/>
  <c r="QX2" i="46" s="1"/>
  <c r="VA2" i="46" s="1"/>
  <c r="ZD2" i="46" s="1"/>
  <c r="EN2" i="46"/>
  <c r="IQ2" i="46" s="1"/>
  <c r="MT2" i="46" s="1"/>
  <c r="QW2" i="46" s="1"/>
  <c r="UZ2" i="46" s="1"/>
  <c r="ZC2" i="46" s="1"/>
  <c r="EM2" i="46"/>
  <c r="IP2" i="46" s="1"/>
  <c r="MS2" i="46" s="1"/>
  <c r="QV2" i="46" s="1"/>
  <c r="UY2" i="46" s="1"/>
  <c r="ZB2" i="46" s="1"/>
  <c r="EL2" i="46"/>
  <c r="IO2" i="46" s="1"/>
  <c r="MR2" i="46" s="1"/>
  <c r="QU2" i="46" s="1"/>
  <c r="UX2" i="46" s="1"/>
  <c r="ZA2" i="46" s="1"/>
  <c r="EK2" i="46"/>
  <c r="IN2" i="46" s="1"/>
  <c r="MQ2" i="46" s="1"/>
  <c r="QT2" i="46" s="1"/>
  <c r="UW2" i="46" s="1"/>
  <c r="YZ2" i="46" s="1"/>
  <c r="EJ2" i="46"/>
  <c r="IM2" i="46" s="1"/>
  <c r="MP2" i="46" s="1"/>
  <c r="QS2" i="46" s="1"/>
  <c r="UV2" i="46" s="1"/>
  <c r="YY2" i="46" s="1"/>
  <c r="EH2" i="46"/>
  <c r="IK2" i="46" s="1"/>
  <c r="MN2" i="46" s="1"/>
  <c r="QQ2" i="46" s="1"/>
  <c r="UT2" i="46" s="1"/>
  <c r="YW2" i="46" s="1"/>
  <c r="EE2" i="46"/>
  <c r="IH2" i="46" s="1"/>
  <c r="MK2" i="46" s="1"/>
  <c r="QN2" i="46" s="1"/>
  <c r="UQ2" i="46" s="1"/>
  <c r="YT2" i="46" s="1"/>
  <c r="ED2" i="46"/>
  <c r="IG2" i="46" s="1"/>
  <c r="MJ2" i="46" s="1"/>
  <c r="QM2" i="46" s="1"/>
  <c r="UP2" i="46" s="1"/>
  <c r="YS2" i="46" s="1"/>
  <c r="EC2" i="46"/>
  <c r="IF2" i="46" s="1"/>
  <c r="MI2" i="46" s="1"/>
  <c r="QL2" i="46" s="1"/>
  <c r="UO2" i="46" s="1"/>
  <c r="YR2" i="46" s="1"/>
  <c r="EB2" i="46"/>
  <c r="IE2" i="46" s="1"/>
  <c r="MH2" i="46" s="1"/>
  <c r="QK2" i="46" s="1"/>
  <c r="UN2" i="46" s="1"/>
  <c r="YQ2" i="46" s="1"/>
  <c r="EA2" i="46"/>
  <c r="ID2" i="46" s="1"/>
  <c r="MG2" i="46" s="1"/>
  <c r="QJ2" i="46" s="1"/>
  <c r="UM2" i="46" s="1"/>
  <c r="YP2" i="46" s="1"/>
  <c r="DZ2" i="46"/>
  <c r="IC2" i="46" s="1"/>
  <c r="MF2" i="46" s="1"/>
  <c r="QI2" i="46" s="1"/>
  <c r="UL2" i="46" s="1"/>
  <c r="YO2" i="46" s="1"/>
  <c r="DY2" i="46"/>
  <c r="IB2" i="46" s="1"/>
  <c r="ME2" i="46" s="1"/>
  <c r="QH2" i="46" s="1"/>
  <c r="UK2" i="46" s="1"/>
  <c r="YN2" i="46" s="1"/>
  <c r="DX2" i="46"/>
  <c r="IA2" i="46" s="1"/>
  <c r="MD2" i="46" s="1"/>
  <c r="QG2" i="46" s="1"/>
  <c r="UJ2" i="46" s="1"/>
  <c r="YM2" i="46" s="1"/>
  <c r="DW2" i="46"/>
  <c r="HZ2" i="46" s="1"/>
  <c r="MC2" i="46" s="1"/>
  <c r="QF2" i="46" s="1"/>
  <c r="UI2" i="46" s="1"/>
  <c r="YL2" i="46" s="1"/>
  <c r="DV2" i="46"/>
  <c r="HY2" i="46" s="1"/>
  <c r="MB2" i="46" s="1"/>
  <c r="QE2" i="46" s="1"/>
  <c r="UH2" i="46" s="1"/>
  <c r="YK2" i="46" s="1"/>
  <c r="DU2" i="46"/>
  <c r="HX2" i="46" s="1"/>
  <c r="MA2" i="46" s="1"/>
  <c r="QD2" i="46" s="1"/>
  <c r="UG2" i="46" s="1"/>
  <c r="YJ2" i="46" s="1"/>
  <c r="DT2" i="46"/>
  <c r="HW2" i="46" s="1"/>
  <c r="LZ2" i="46" s="1"/>
  <c r="QC2" i="46" s="1"/>
  <c r="UF2" i="46" s="1"/>
  <c r="YI2" i="46" s="1"/>
  <c r="DS2" i="46"/>
  <c r="HV2" i="46" s="1"/>
  <c r="LY2" i="46" s="1"/>
  <c r="QB2" i="46" s="1"/>
  <c r="UE2" i="46" s="1"/>
  <c r="YH2" i="46" s="1"/>
  <c r="DR2" i="46"/>
  <c r="HU2" i="46" s="1"/>
  <c r="LX2" i="46" s="1"/>
  <c r="QA2" i="46" s="1"/>
  <c r="UD2" i="46" s="1"/>
  <c r="YG2" i="46" s="1"/>
  <c r="DQ2" i="46"/>
  <c r="HT2" i="46" s="1"/>
  <c r="LW2" i="46" s="1"/>
  <c r="PZ2" i="46" s="1"/>
  <c r="UC2" i="46" s="1"/>
  <c r="YF2" i="46" s="1"/>
  <c r="LD2" i="46" l="1"/>
  <c r="PR2" i="46"/>
  <c r="PV2" i="46"/>
  <c r="RE2" i="46"/>
  <c r="VH2" i="46" s="1"/>
  <c r="ZK2" i="46" s="1"/>
  <c r="TO2" i="46"/>
  <c r="RI2" i="46"/>
  <c r="VL2" i="46" s="1"/>
  <c r="ZO2" i="46" s="1"/>
  <c r="TS2" i="46"/>
  <c r="RG2" i="46"/>
  <c r="VJ2" i="46" s="1"/>
  <c r="ZM2" i="46" s="1"/>
  <c r="SY2" i="46"/>
  <c r="PU2" i="46"/>
  <c r="PQ2" i="46"/>
  <c r="M5" i="46"/>
  <c r="N4" i="46"/>
  <c r="ACL4" i="46"/>
  <c r="DP4" i="46"/>
  <c r="HS4" i="46"/>
  <c r="HS5" i="46" s="1"/>
  <c r="AJ32" i="28"/>
  <c r="AJ33" i="28"/>
  <c r="AJ34" i="28"/>
  <c r="AJ35" i="28"/>
  <c r="AJ36" i="28"/>
  <c r="AJ37" i="28"/>
  <c r="AJ38" i="28"/>
  <c r="AJ39" i="28"/>
  <c r="AJ40" i="28"/>
  <c r="AJ41" i="28"/>
  <c r="AJ42" i="28"/>
  <c r="AJ43" i="28"/>
  <c r="AJ44" i="28"/>
  <c r="AJ45" i="28"/>
  <c r="AJ46" i="28"/>
  <c r="AJ47" i="28"/>
  <c r="AJ48" i="28"/>
  <c r="AJ49" i="28"/>
  <c r="AJ50" i="28"/>
  <c r="AJ51" i="28"/>
  <c r="AJ52" i="28"/>
  <c r="AJ53" i="28"/>
  <c r="AJ54" i="28"/>
  <c r="AJ55" i="28"/>
  <c r="AJ56" i="28"/>
  <c r="AJ57" i="28"/>
  <c r="AJ58" i="28"/>
  <c r="AJ59" i="28"/>
  <c r="AJ31" i="28"/>
  <c r="ACL5" i="46" l="1"/>
  <c r="N5" i="46"/>
  <c r="HT4" i="46"/>
  <c r="HT5" i="46" s="1"/>
  <c r="DQ4" i="46"/>
  <c r="ACM4" i="46"/>
  <c r="ACM5" i="46" s="1"/>
  <c r="O4" i="46"/>
  <c r="DP5" i="46"/>
  <c r="LV4" i="46"/>
  <c r="AJ32" i="26"/>
  <c r="AJ33" i="26"/>
  <c r="AJ34" i="26"/>
  <c r="AJ35" i="26"/>
  <c r="AJ36" i="26"/>
  <c r="AJ37" i="26"/>
  <c r="AJ38" i="26"/>
  <c r="AJ39" i="26"/>
  <c r="AJ40" i="26"/>
  <c r="AJ41" i="26"/>
  <c r="AJ42" i="26"/>
  <c r="AJ43" i="26"/>
  <c r="AJ44" i="26"/>
  <c r="AJ45" i="26"/>
  <c r="AJ46" i="26"/>
  <c r="AJ47" i="26"/>
  <c r="AJ48" i="26"/>
  <c r="AJ49" i="26"/>
  <c r="AJ50" i="26"/>
  <c r="AJ51" i="26"/>
  <c r="AJ52" i="26"/>
  <c r="AJ53" i="26"/>
  <c r="AJ54" i="26"/>
  <c r="AJ55" i="26"/>
  <c r="AJ56" i="26"/>
  <c r="AJ57" i="26"/>
  <c r="AJ58" i="26"/>
  <c r="AJ31" i="26"/>
  <c r="AGK6" i="17"/>
  <c r="AGJ6" i="17"/>
  <c r="AGI6" i="17"/>
  <c r="AGH6" i="17"/>
  <c r="AGG6" i="17"/>
  <c r="AGF6" i="17"/>
  <c r="AGE6" i="17"/>
  <c r="AGD6" i="17"/>
  <c r="AGC6" i="17"/>
  <c r="AGB6" i="17"/>
  <c r="AGA6" i="17"/>
  <c r="AFZ6" i="17"/>
  <c r="AFY6" i="17"/>
  <c r="AFX6" i="17"/>
  <c r="AFW6" i="17"/>
  <c r="AFV6" i="17"/>
  <c r="AFU6" i="17"/>
  <c r="AFT6" i="17"/>
  <c r="AFS6" i="17"/>
  <c r="AFR6" i="17"/>
  <c r="AFQ6" i="17"/>
  <c r="AFP6" i="17"/>
  <c r="AFO6" i="17"/>
  <c r="AFN6" i="17"/>
  <c r="AFM6" i="17"/>
  <c r="AFL6" i="17"/>
  <c r="AFK6" i="17"/>
  <c r="AFJ6" i="17"/>
  <c r="AFI6" i="17"/>
  <c r="AFH6" i="17"/>
  <c r="AFG6" i="17"/>
  <c r="AFF6" i="17"/>
  <c r="AFE6" i="17"/>
  <c r="AFD6" i="17"/>
  <c r="AFC6" i="17"/>
  <c r="AFB6" i="17"/>
  <c r="AFA6" i="17"/>
  <c r="AEZ6" i="17"/>
  <c r="AEY6" i="17"/>
  <c r="AEX6" i="17"/>
  <c r="AEW6" i="17"/>
  <c r="AEV6" i="17"/>
  <c r="AEU6" i="17"/>
  <c r="AET6" i="17"/>
  <c r="AES6" i="17"/>
  <c r="AER6" i="17"/>
  <c r="AEQ6" i="17"/>
  <c r="AEP6" i="17"/>
  <c r="AEO6" i="17"/>
  <c r="AEN6" i="17"/>
  <c r="AEM6" i="17"/>
  <c r="AEL6" i="17"/>
  <c r="AEK6" i="17"/>
  <c r="AEJ6" i="17"/>
  <c r="AEI6" i="17"/>
  <c r="AEH6" i="17"/>
  <c r="AEG6" i="17"/>
  <c r="AEF6" i="17"/>
  <c r="AEE6" i="17"/>
  <c r="AED6" i="17"/>
  <c r="AEC6" i="17"/>
  <c r="AEB6" i="17"/>
  <c r="AEA6" i="17"/>
  <c r="ADZ6" i="17"/>
  <c r="ADY6" i="17"/>
  <c r="ADX6" i="17"/>
  <c r="ADW6" i="17"/>
  <c r="ADV6" i="17"/>
  <c r="ADU6" i="17"/>
  <c r="ADT6" i="17"/>
  <c r="ADS6" i="17"/>
  <c r="ADR6" i="17"/>
  <c r="ADQ6" i="17"/>
  <c r="ADP6" i="17"/>
  <c r="ADO6" i="17"/>
  <c r="ADN6" i="17"/>
  <c r="ADM6" i="17"/>
  <c r="ADL6" i="17"/>
  <c r="ADK6" i="17"/>
  <c r="ADJ6" i="17"/>
  <c r="ADI6" i="17"/>
  <c r="ADH6" i="17"/>
  <c r="ADG6" i="17"/>
  <c r="ADF6" i="17"/>
  <c r="ADE6" i="17"/>
  <c r="ADD6" i="17"/>
  <c r="ADC6" i="17"/>
  <c r="ADB6" i="17"/>
  <c r="ADA6" i="17"/>
  <c r="ACZ6" i="17"/>
  <c r="ACY6" i="17"/>
  <c r="ACX6" i="17"/>
  <c r="ACW6" i="17"/>
  <c r="ACV6" i="17"/>
  <c r="ACU6" i="17"/>
  <c r="ACT6" i="17"/>
  <c r="ACS6" i="17"/>
  <c r="ACR6" i="17"/>
  <c r="ACQ6" i="17"/>
  <c r="ACP6" i="17"/>
  <c r="ACO6" i="17"/>
  <c r="ACN6" i="17"/>
  <c r="ACM6" i="17"/>
  <c r="ACL6" i="17"/>
  <c r="DL6" i="17"/>
  <c r="DK6" i="17"/>
  <c r="DJ6" i="17"/>
  <c r="DI6" i="17"/>
  <c r="DH6" i="17"/>
  <c r="DG6" i="17"/>
  <c r="DF6" i="17"/>
  <c r="DE6" i="17"/>
  <c r="DD6" i="17"/>
  <c r="DC6" i="17"/>
  <c r="DB6" i="17"/>
  <c r="DA6" i="17"/>
  <c r="CZ6" i="17"/>
  <c r="CY6" i="17"/>
  <c r="CX6" i="17"/>
  <c r="CW6" i="17"/>
  <c r="CV6" i="17"/>
  <c r="CU6" i="17"/>
  <c r="CT6" i="17"/>
  <c r="CS6" i="17"/>
  <c r="CR6" i="17"/>
  <c r="CQ6" i="17"/>
  <c r="CP6" i="17"/>
  <c r="CO6" i="17"/>
  <c r="CN6" i="17"/>
  <c r="CM6" i="17"/>
  <c r="CL6" i="17"/>
  <c r="CK6" i="17"/>
  <c r="CJ6" i="17"/>
  <c r="CI6" i="17"/>
  <c r="CH6" i="17"/>
  <c r="CG6" i="17"/>
  <c r="CF6" i="17"/>
  <c r="CE6" i="17"/>
  <c r="CD6" i="17"/>
  <c r="CC6" i="17"/>
  <c r="CB6" i="17"/>
  <c r="CA6" i="17"/>
  <c r="BZ6" i="17"/>
  <c r="BY6" i="17"/>
  <c r="BX6" i="17"/>
  <c r="BW6" i="17"/>
  <c r="BV6" i="17"/>
  <c r="BU6" i="17"/>
  <c r="BT6" i="17"/>
  <c r="BS6" i="17"/>
  <c r="BR6" i="17"/>
  <c r="BQ6" i="17"/>
  <c r="BP6" i="17"/>
  <c r="BO6" i="17"/>
  <c r="BN6" i="17"/>
  <c r="BM6" i="17"/>
  <c r="BL6" i="17"/>
  <c r="BK6" i="17"/>
  <c r="BJ6" i="17"/>
  <c r="BI6" i="17"/>
  <c r="BH6" i="17"/>
  <c r="BG6" i="17"/>
  <c r="BF6" i="17"/>
  <c r="BE6" i="17"/>
  <c r="BD6" i="17"/>
  <c r="BC6" i="17"/>
  <c r="BB6" i="17"/>
  <c r="BA6" i="17"/>
  <c r="AZ6" i="17"/>
  <c r="AY6" i="17"/>
  <c r="AX6" i="17"/>
  <c r="AW6" i="17"/>
  <c r="AV6" i="17"/>
  <c r="AU6" i="17"/>
  <c r="AT6" i="17"/>
  <c r="AS6" i="17"/>
  <c r="AR6" i="17"/>
  <c r="AQ6" i="17"/>
  <c r="AP6" i="17"/>
  <c r="AO6" i="17"/>
  <c r="AN6" i="17"/>
  <c r="AM6" i="17"/>
  <c r="AL6" i="17"/>
  <c r="AK6" i="17"/>
  <c r="AJ6" i="17"/>
  <c r="AI6" i="17"/>
  <c r="AH6" i="17"/>
  <c r="AG6" i="17"/>
  <c r="AF6" i="17"/>
  <c r="AE6" i="17"/>
  <c r="AD6" i="17"/>
  <c r="AC6" i="17"/>
  <c r="AB6" i="17"/>
  <c r="AA6" i="17"/>
  <c r="Z6" i="17"/>
  <c r="Y6" i="17"/>
  <c r="X6" i="17"/>
  <c r="W6" i="17"/>
  <c r="V6" i="17"/>
  <c r="U6" i="17"/>
  <c r="T6" i="17"/>
  <c r="S6" i="17"/>
  <c r="R6" i="17"/>
  <c r="Q6" i="17"/>
  <c r="P6" i="17"/>
  <c r="O6" i="17"/>
  <c r="N6" i="17"/>
  <c r="M6" i="17"/>
  <c r="PX4" i="17"/>
  <c r="PV4" i="17"/>
  <c r="ACL4" i="17"/>
  <c r="ACL5" i="17" s="1"/>
  <c r="AEM3" i="17"/>
  <c r="AEL3" i="17"/>
  <c r="AEK3" i="17"/>
  <c r="AEJ3" i="17"/>
  <c r="AEI3" i="17"/>
  <c r="AEH3" i="17"/>
  <c r="AEG3" i="17"/>
  <c r="AEF3" i="17"/>
  <c r="AEE3" i="17"/>
  <c r="AED3" i="17"/>
  <c r="AEC3" i="17"/>
  <c r="AEB3" i="17"/>
  <c r="AEA3" i="17"/>
  <c r="ADZ3" i="17"/>
  <c r="ADY3" i="17"/>
  <c r="ADX3" i="17"/>
  <c r="ADW3" i="17"/>
  <c r="ADV3" i="17"/>
  <c r="ADU3" i="17"/>
  <c r="ADT3" i="17"/>
  <c r="ADS3" i="17"/>
  <c r="ADR3" i="17"/>
  <c r="ADQ3" i="17"/>
  <c r="ADP3" i="17"/>
  <c r="ADO3" i="17"/>
  <c r="ADN3" i="17"/>
  <c r="ADM3" i="17"/>
  <c r="ADL3" i="17"/>
  <c r="ADK3" i="17"/>
  <c r="ADJ3" i="17"/>
  <c r="ADI3" i="17"/>
  <c r="ADH3" i="17"/>
  <c r="ADG3" i="17"/>
  <c r="ADF3" i="17"/>
  <c r="ADE3" i="17"/>
  <c r="ADD3" i="17"/>
  <c r="ADC3" i="17"/>
  <c r="ADB3" i="17"/>
  <c r="ADA3" i="17"/>
  <c r="ACZ3" i="17"/>
  <c r="ACY3" i="17"/>
  <c r="ACX3" i="17"/>
  <c r="ACW3" i="17"/>
  <c r="ACV3" i="17"/>
  <c r="ACU3" i="17"/>
  <c r="ACT3" i="17"/>
  <c r="ACS3" i="17"/>
  <c r="ACR3" i="17"/>
  <c r="ACQ3" i="17"/>
  <c r="ACP3" i="17"/>
  <c r="ACO3" i="17"/>
  <c r="ACN3" i="17"/>
  <c r="ACM3" i="17"/>
  <c r="ACL3" i="17"/>
  <c r="ACI3" i="17"/>
  <c r="ACH3" i="17"/>
  <c r="DL3" i="17"/>
  <c r="DK3" i="17"/>
  <c r="DJ3" i="17"/>
  <c r="DI3" i="17"/>
  <c r="DH3" i="17"/>
  <c r="DG3" i="17"/>
  <c r="DF3" i="17"/>
  <c r="DE3" i="17"/>
  <c r="DD3" i="17"/>
  <c r="DC3" i="17"/>
  <c r="DB3" i="17"/>
  <c r="DA3" i="17"/>
  <c r="CZ3" i="17"/>
  <c r="CY3" i="17"/>
  <c r="CX3" i="17"/>
  <c r="CW3" i="17"/>
  <c r="CV3" i="17"/>
  <c r="CU3" i="17"/>
  <c r="CT3" i="17"/>
  <c r="CS3" i="17"/>
  <c r="CR3" i="17"/>
  <c r="CQ3" i="17"/>
  <c r="CP3" i="17"/>
  <c r="CO3" i="17"/>
  <c r="CN3" i="17"/>
  <c r="CM3" i="17"/>
  <c r="CL3" i="17"/>
  <c r="CK3" i="17"/>
  <c r="CJ3" i="17"/>
  <c r="CI3" i="17"/>
  <c r="CH3" i="17"/>
  <c r="CG3" i="17"/>
  <c r="CF3" i="17"/>
  <c r="CE3" i="17"/>
  <c r="CD3" i="17"/>
  <c r="CC3" i="17"/>
  <c r="CB3" i="17"/>
  <c r="CA3" i="17"/>
  <c r="BZ3" i="17"/>
  <c r="BY3" i="17"/>
  <c r="BX3" i="17"/>
  <c r="BW3" i="17"/>
  <c r="BV3" i="17"/>
  <c r="BU3" i="17"/>
  <c r="BT3" i="17"/>
  <c r="BS3" i="17"/>
  <c r="BR3" i="17"/>
  <c r="BQ3" i="17"/>
  <c r="BP3" i="17"/>
  <c r="BO3" i="17"/>
  <c r="BN3" i="17"/>
  <c r="BM3" i="17"/>
  <c r="BL3" i="17"/>
  <c r="BK3" i="17"/>
  <c r="BJ3" i="17"/>
  <c r="BI3" i="17"/>
  <c r="BH3" i="17"/>
  <c r="BG3" i="17"/>
  <c r="BF3" i="17"/>
  <c r="BE3" i="17"/>
  <c r="BD3" i="17"/>
  <c r="BC3" i="17"/>
  <c r="BB3" i="17"/>
  <c r="BA3" i="17"/>
  <c r="AZ3" i="17"/>
  <c r="AY3" i="17"/>
  <c r="AX3" i="17"/>
  <c r="AW3" i="17"/>
  <c r="AV3" i="17"/>
  <c r="AU3" i="17"/>
  <c r="AT3" i="17"/>
  <c r="AS3" i="17"/>
  <c r="AR3" i="17"/>
  <c r="AQ3" i="17"/>
  <c r="AP3" i="17"/>
  <c r="AO3" i="17"/>
  <c r="AN3" i="17"/>
  <c r="AM3" i="17"/>
  <c r="AL3" i="17"/>
  <c r="AK3" i="17"/>
  <c r="AJ3" i="17"/>
  <c r="AI3" i="17"/>
  <c r="AH3" i="17"/>
  <c r="AG3" i="17"/>
  <c r="AF3" i="17"/>
  <c r="AE3" i="17"/>
  <c r="AD3" i="17"/>
  <c r="AC3" i="17"/>
  <c r="AB3" i="17"/>
  <c r="AA3" i="17"/>
  <c r="Z3" i="17"/>
  <c r="Y3" i="17"/>
  <c r="X3" i="17"/>
  <c r="W3" i="17"/>
  <c r="V3" i="17"/>
  <c r="U3" i="17"/>
  <c r="T3" i="17"/>
  <c r="S3" i="17"/>
  <c r="R3" i="17"/>
  <c r="Q3" i="17"/>
  <c r="P3" i="17"/>
  <c r="O3" i="17"/>
  <c r="N3" i="17"/>
  <c r="M3" i="17"/>
  <c r="TT2" i="17"/>
  <c r="TP2" i="17"/>
  <c r="TD2" i="17"/>
  <c r="TC2" i="17"/>
  <c r="SZ2" i="17"/>
  <c r="QP2" i="17"/>
  <c r="QO2" i="17"/>
  <c r="PX2" i="17"/>
  <c r="PW2" i="17"/>
  <c r="OP2" i="17"/>
  <c r="OO2" i="17"/>
  <c r="ON2" i="17"/>
  <c r="OM2" i="17"/>
  <c r="OL2" i="17"/>
  <c r="LO2" i="17"/>
  <c r="PP2" i="17" s="1"/>
  <c r="LN2" i="17"/>
  <c r="PO2" i="17" s="1"/>
  <c r="LM2" i="17"/>
  <c r="LG2" i="17"/>
  <c r="LF2" i="17"/>
  <c r="LE2" i="17"/>
  <c r="KV2" i="17"/>
  <c r="OK2" i="17" s="1"/>
  <c r="KU2" i="17"/>
  <c r="KT2" i="17"/>
  <c r="KS2" i="17"/>
  <c r="KR2" i="17"/>
  <c r="KQ2" i="17"/>
  <c r="JP2" i="17"/>
  <c r="NS2" i="17" s="1"/>
  <c r="RV2" i="17" s="1"/>
  <c r="JO2" i="17"/>
  <c r="NR2" i="17" s="1"/>
  <c r="RU2" i="17" s="1"/>
  <c r="HR2" i="17"/>
  <c r="LQ2" i="17" s="1"/>
  <c r="HQ2" i="17"/>
  <c r="LP2" i="17" s="1"/>
  <c r="HM2" i="17"/>
  <c r="HL2" i="17"/>
  <c r="GY2" i="17"/>
  <c r="KP2" i="17" s="1"/>
  <c r="GX2" i="17"/>
  <c r="KO2" i="17" s="1"/>
  <c r="FQ2" i="17"/>
  <c r="JT2" i="17" s="1"/>
  <c r="NW2" i="17" s="1"/>
  <c r="RZ2" i="17" s="1"/>
  <c r="WC2" i="17" s="1"/>
  <c r="AAF2" i="17" s="1"/>
  <c r="FP2" i="17"/>
  <c r="JS2" i="17" s="1"/>
  <c r="NV2" i="17" s="1"/>
  <c r="RY2" i="17" s="1"/>
  <c r="WB2" i="17" s="1"/>
  <c r="AAE2" i="17" s="1"/>
  <c r="FO2" i="17"/>
  <c r="JR2" i="17" s="1"/>
  <c r="NU2" i="17" s="1"/>
  <c r="RX2" i="17" s="1"/>
  <c r="WA2" i="17" s="1"/>
  <c r="AAD2" i="17" s="1"/>
  <c r="FN2" i="17"/>
  <c r="JQ2" i="17" s="1"/>
  <c r="NT2" i="17" s="1"/>
  <c r="RW2" i="17" s="1"/>
  <c r="VZ2" i="17" s="1"/>
  <c r="AAC2" i="17" s="1"/>
  <c r="FK2" i="17"/>
  <c r="JN2" i="17" s="1"/>
  <c r="NQ2" i="17" s="1"/>
  <c r="RT2" i="17" s="1"/>
  <c r="VW2" i="17" s="1"/>
  <c r="ZZ2" i="17" s="1"/>
  <c r="FJ2" i="17"/>
  <c r="JM2" i="17" s="1"/>
  <c r="NP2" i="17" s="1"/>
  <c r="RS2" i="17" s="1"/>
  <c r="VV2" i="17" s="1"/>
  <c r="ZY2" i="17" s="1"/>
  <c r="FI2" i="17"/>
  <c r="JL2" i="17" s="1"/>
  <c r="NO2" i="17" s="1"/>
  <c r="RR2" i="17" s="1"/>
  <c r="VU2" i="17" s="1"/>
  <c r="ZX2" i="17" s="1"/>
  <c r="FH2" i="17"/>
  <c r="JK2" i="17" s="1"/>
  <c r="NN2" i="17" s="1"/>
  <c r="RQ2" i="17" s="1"/>
  <c r="VT2" i="17" s="1"/>
  <c r="ZW2" i="17" s="1"/>
  <c r="FG2" i="17"/>
  <c r="JJ2" i="17" s="1"/>
  <c r="NM2" i="17" s="1"/>
  <c r="RP2" i="17" s="1"/>
  <c r="VS2" i="17" s="1"/>
  <c r="ZV2" i="17" s="1"/>
  <c r="FF2" i="17"/>
  <c r="JI2" i="17" s="1"/>
  <c r="NL2" i="17" s="1"/>
  <c r="RO2" i="17" s="1"/>
  <c r="VR2" i="17" s="1"/>
  <c r="ZU2" i="17" s="1"/>
  <c r="FE2" i="17"/>
  <c r="JH2" i="17" s="1"/>
  <c r="NK2" i="17" s="1"/>
  <c r="RN2" i="17" s="1"/>
  <c r="VQ2" i="17" s="1"/>
  <c r="ZT2" i="17" s="1"/>
  <c r="FD2" i="17"/>
  <c r="FC2" i="17"/>
  <c r="JF2" i="17" s="1"/>
  <c r="NI2" i="17" s="1"/>
  <c r="RL2" i="17" s="1"/>
  <c r="VO2" i="17" s="1"/>
  <c r="ZR2" i="17" s="1"/>
  <c r="EZ2" i="17"/>
  <c r="JC2" i="17" s="1"/>
  <c r="NF2" i="17" s="1"/>
  <c r="EY2" i="17"/>
  <c r="JB2" i="17" s="1"/>
  <c r="NE2" i="17" s="1"/>
  <c r="RH2" i="17" s="1"/>
  <c r="VK2" i="17" s="1"/>
  <c r="ZN2" i="17" s="1"/>
  <c r="EX2" i="17"/>
  <c r="JA2" i="17" s="1"/>
  <c r="ND2" i="17" s="1"/>
  <c r="EW2" i="17"/>
  <c r="IZ2" i="17" s="1"/>
  <c r="NC2" i="17" s="1"/>
  <c r="RF2" i="17" s="1"/>
  <c r="VI2" i="17" s="1"/>
  <c r="ZL2" i="17" s="1"/>
  <c r="EV2" i="17"/>
  <c r="IY2" i="17" s="1"/>
  <c r="NB2" i="17" s="1"/>
  <c r="EU2" i="17"/>
  <c r="IX2" i="17" s="1"/>
  <c r="NA2" i="17" s="1"/>
  <c r="RD2" i="17" s="1"/>
  <c r="VG2" i="17" s="1"/>
  <c r="ZJ2" i="17" s="1"/>
  <c r="ET2" i="17"/>
  <c r="IW2" i="17" s="1"/>
  <c r="MZ2" i="17" s="1"/>
  <c r="RC2" i="17" s="1"/>
  <c r="VF2" i="17" s="1"/>
  <c r="ZI2" i="17" s="1"/>
  <c r="ES2" i="17"/>
  <c r="IV2" i="17" s="1"/>
  <c r="MY2" i="17" s="1"/>
  <c r="RB2" i="17" s="1"/>
  <c r="VE2" i="17" s="1"/>
  <c r="ZH2" i="17" s="1"/>
  <c r="ER2" i="17"/>
  <c r="IU2" i="17" s="1"/>
  <c r="MX2" i="17" s="1"/>
  <c r="RA2" i="17" s="1"/>
  <c r="VD2" i="17" s="1"/>
  <c r="ZG2" i="17" s="1"/>
  <c r="EQ2" i="17"/>
  <c r="IT2" i="17" s="1"/>
  <c r="MW2" i="17" s="1"/>
  <c r="QZ2" i="17" s="1"/>
  <c r="VC2" i="17" s="1"/>
  <c r="ZF2" i="17" s="1"/>
  <c r="EP2" i="17"/>
  <c r="IS2" i="17" s="1"/>
  <c r="MV2" i="17" s="1"/>
  <c r="QY2" i="17" s="1"/>
  <c r="VB2" i="17" s="1"/>
  <c r="ZE2" i="17" s="1"/>
  <c r="EO2" i="17"/>
  <c r="IR2" i="17" s="1"/>
  <c r="MU2" i="17" s="1"/>
  <c r="QX2" i="17" s="1"/>
  <c r="VA2" i="17" s="1"/>
  <c r="ZD2" i="17" s="1"/>
  <c r="EN2" i="17"/>
  <c r="IQ2" i="17" s="1"/>
  <c r="MT2" i="17" s="1"/>
  <c r="QW2" i="17" s="1"/>
  <c r="UZ2" i="17" s="1"/>
  <c r="ZC2" i="17" s="1"/>
  <c r="EM2" i="17"/>
  <c r="IP2" i="17" s="1"/>
  <c r="MS2" i="17" s="1"/>
  <c r="QV2" i="17" s="1"/>
  <c r="UY2" i="17" s="1"/>
  <c r="ZB2" i="17" s="1"/>
  <c r="EL2" i="17"/>
  <c r="IO2" i="17" s="1"/>
  <c r="MR2" i="17" s="1"/>
  <c r="QU2" i="17" s="1"/>
  <c r="UX2" i="17" s="1"/>
  <c r="ZA2" i="17" s="1"/>
  <c r="EK2" i="17"/>
  <c r="IN2" i="17" s="1"/>
  <c r="MQ2" i="17" s="1"/>
  <c r="QT2" i="17" s="1"/>
  <c r="UW2" i="17" s="1"/>
  <c r="YZ2" i="17" s="1"/>
  <c r="EJ2" i="17"/>
  <c r="IM2" i="17" s="1"/>
  <c r="MP2" i="17" s="1"/>
  <c r="QS2" i="17" s="1"/>
  <c r="UV2" i="17" s="1"/>
  <c r="YY2" i="17" s="1"/>
  <c r="EH2" i="17"/>
  <c r="IK2" i="17" s="1"/>
  <c r="MN2" i="17" s="1"/>
  <c r="QQ2" i="17" s="1"/>
  <c r="UT2" i="17" s="1"/>
  <c r="YW2" i="17" s="1"/>
  <c r="EE2" i="17"/>
  <c r="IH2" i="17" s="1"/>
  <c r="MK2" i="17" s="1"/>
  <c r="QN2" i="17" s="1"/>
  <c r="UQ2" i="17" s="1"/>
  <c r="YT2" i="17" s="1"/>
  <c r="ED2" i="17"/>
  <c r="IG2" i="17" s="1"/>
  <c r="MJ2" i="17" s="1"/>
  <c r="QM2" i="17" s="1"/>
  <c r="UP2" i="17" s="1"/>
  <c r="YS2" i="17" s="1"/>
  <c r="EC2" i="17"/>
  <c r="IF2" i="17" s="1"/>
  <c r="MI2" i="17" s="1"/>
  <c r="QL2" i="17" s="1"/>
  <c r="UO2" i="17" s="1"/>
  <c r="YR2" i="17" s="1"/>
  <c r="EB2" i="17"/>
  <c r="IE2" i="17" s="1"/>
  <c r="MH2" i="17" s="1"/>
  <c r="QK2" i="17" s="1"/>
  <c r="UN2" i="17" s="1"/>
  <c r="YQ2" i="17" s="1"/>
  <c r="EA2" i="17"/>
  <c r="ID2" i="17" s="1"/>
  <c r="MG2" i="17" s="1"/>
  <c r="QJ2" i="17" s="1"/>
  <c r="UM2" i="17" s="1"/>
  <c r="YP2" i="17" s="1"/>
  <c r="DZ2" i="17"/>
  <c r="IC2" i="17" s="1"/>
  <c r="MF2" i="17" s="1"/>
  <c r="QI2" i="17" s="1"/>
  <c r="UL2" i="17" s="1"/>
  <c r="YO2" i="17" s="1"/>
  <c r="DY2" i="17"/>
  <c r="IB2" i="17" s="1"/>
  <c r="ME2" i="17" s="1"/>
  <c r="QH2" i="17" s="1"/>
  <c r="UK2" i="17" s="1"/>
  <c r="YN2" i="17" s="1"/>
  <c r="DX2" i="17"/>
  <c r="IA2" i="17" s="1"/>
  <c r="MD2" i="17" s="1"/>
  <c r="QG2" i="17" s="1"/>
  <c r="UJ2" i="17" s="1"/>
  <c r="YM2" i="17" s="1"/>
  <c r="DW2" i="17"/>
  <c r="HZ2" i="17" s="1"/>
  <c r="MC2" i="17" s="1"/>
  <c r="QF2" i="17" s="1"/>
  <c r="UI2" i="17" s="1"/>
  <c r="YL2" i="17" s="1"/>
  <c r="DV2" i="17"/>
  <c r="HY2" i="17" s="1"/>
  <c r="MB2" i="17" s="1"/>
  <c r="QE2" i="17" s="1"/>
  <c r="UH2" i="17" s="1"/>
  <c r="YK2" i="17" s="1"/>
  <c r="DU2" i="17"/>
  <c r="HX2" i="17" s="1"/>
  <c r="MA2" i="17" s="1"/>
  <c r="QD2" i="17" s="1"/>
  <c r="UG2" i="17" s="1"/>
  <c r="YJ2" i="17" s="1"/>
  <c r="DT2" i="17"/>
  <c r="HW2" i="17" s="1"/>
  <c r="LZ2" i="17" s="1"/>
  <c r="QC2" i="17" s="1"/>
  <c r="UF2" i="17" s="1"/>
  <c r="YI2" i="17" s="1"/>
  <c r="DS2" i="17"/>
  <c r="HV2" i="17" s="1"/>
  <c r="LY2" i="17" s="1"/>
  <c r="QB2" i="17" s="1"/>
  <c r="UE2" i="17" s="1"/>
  <c r="YH2" i="17" s="1"/>
  <c r="DR2" i="17"/>
  <c r="HU2" i="17" s="1"/>
  <c r="LX2" i="17" s="1"/>
  <c r="QA2" i="17" s="1"/>
  <c r="UD2" i="17" s="1"/>
  <c r="YG2" i="17" s="1"/>
  <c r="DQ2" i="17"/>
  <c r="HT2" i="17" s="1"/>
  <c r="LW2" i="17" s="1"/>
  <c r="PZ2" i="17" s="1"/>
  <c r="UC2" i="17" s="1"/>
  <c r="YF2" i="17" s="1"/>
  <c r="J17" i="45"/>
  <c r="J16" i="45"/>
  <c r="J15" i="45"/>
  <c r="J14" i="45"/>
  <c r="J13" i="45"/>
  <c r="J12" i="45"/>
  <c r="J11" i="45"/>
  <c r="J10" i="45"/>
  <c r="J9" i="45"/>
  <c r="J8" i="45"/>
  <c r="J7" i="45"/>
  <c r="AGK6" i="45"/>
  <c r="AGJ6" i="45"/>
  <c r="AGI6" i="45"/>
  <c r="AGH6" i="45"/>
  <c r="AGG6" i="45"/>
  <c r="AGF6" i="45"/>
  <c r="AGE6" i="45"/>
  <c r="AGD6" i="45"/>
  <c r="AGC6" i="45"/>
  <c r="AGB6" i="45"/>
  <c r="AGA6" i="45"/>
  <c r="AFZ6" i="45"/>
  <c r="AFY6" i="45"/>
  <c r="AFX6" i="45"/>
  <c r="AFW6" i="45"/>
  <c r="AFV6" i="45"/>
  <c r="AFU6" i="45"/>
  <c r="AFT6" i="45"/>
  <c r="AFS6" i="45"/>
  <c r="AFR6" i="45"/>
  <c r="AFQ6" i="45"/>
  <c r="AFP6" i="45"/>
  <c r="AFO6" i="45"/>
  <c r="AFN6" i="45"/>
  <c r="AFM6" i="45"/>
  <c r="AFL6" i="45"/>
  <c r="AFK6" i="45"/>
  <c r="AFJ6" i="45"/>
  <c r="AFI6" i="45"/>
  <c r="AFH6" i="45"/>
  <c r="AFG6" i="45"/>
  <c r="AFF6" i="45"/>
  <c r="AFE6" i="45"/>
  <c r="AFD6" i="45"/>
  <c r="AFC6" i="45"/>
  <c r="AFB6" i="45"/>
  <c r="AFA6" i="45"/>
  <c r="AEZ6" i="45"/>
  <c r="AEY6" i="45"/>
  <c r="AEX6" i="45"/>
  <c r="AEW6" i="45"/>
  <c r="AEV6" i="45"/>
  <c r="AEU6" i="45"/>
  <c r="AET6" i="45"/>
  <c r="AES6" i="45"/>
  <c r="AER6" i="45"/>
  <c r="AEQ6" i="45"/>
  <c r="AEP6" i="45"/>
  <c r="AEO6" i="45"/>
  <c r="AEN6" i="45"/>
  <c r="AEM6" i="45"/>
  <c r="AEL6" i="45"/>
  <c r="AEK6" i="45"/>
  <c r="AEJ6" i="45"/>
  <c r="AEI6" i="45"/>
  <c r="AEH6" i="45"/>
  <c r="AEG6" i="45"/>
  <c r="AEF6" i="45"/>
  <c r="AEE6" i="45"/>
  <c r="AED6" i="45"/>
  <c r="AEC6" i="45"/>
  <c r="AEB6" i="45"/>
  <c r="AEA6" i="45"/>
  <c r="ADZ6" i="45"/>
  <c r="ADY6" i="45"/>
  <c r="ADX6" i="45"/>
  <c r="ADW6" i="45"/>
  <c r="ADV6" i="45"/>
  <c r="ADU6" i="45"/>
  <c r="ADT6" i="45"/>
  <c r="ADS6" i="45"/>
  <c r="ADR6" i="45"/>
  <c r="ADQ6" i="45"/>
  <c r="ADP6" i="45"/>
  <c r="ADO6" i="45"/>
  <c r="ADN6" i="45"/>
  <c r="ADM6" i="45"/>
  <c r="ADL6" i="45"/>
  <c r="ADK6" i="45"/>
  <c r="ADJ6" i="45"/>
  <c r="ADI6" i="45"/>
  <c r="ADH6" i="45"/>
  <c r="ADG6" i="45"/>
  <c r="ADF6" i="45"/>
  <c r="ADE6" i="45"/>
  <c r="ADD6" i="45"/>
  <c r="ADC6" i="45"/>
  <c r="ADB6" i="45"/>
  <c r="ADA6" i="45"/>
  <c r="ACZ6" i="45"/>
  <c r="ACY6" i="45"/>
  <c r="ACX6" i="45"/>
  <c r="ACW6" i="45"/>
  <c r="ACV6" i="45"/>
  <c r="ACU6" i="45"/>
  <c r="ACT6" i="45"/>
  <c r="ACS6" i="45"/>
  <c r="ACR6" i="45"/>
  <c r="ACQ6" i="45"/>
  <c r="ACP6" i="45"/>
  <c r="ACO6" i="45"/>
  <c r="ACN6" i="45"/>
  <c r="ACM6" i="45"/>
  <c r="ACL6" i="45"/>
  <c r="YE6" i="45"/>
  <c r="UB6" i="45"/>
  <c r="PY6" i="45"/>
  <c r="LV6" i="45"/>
  <c r="HS6" i="45"/>
  <c r="DP6" i="45"/>
  <c r="DL6" i="45"/>
  <c r="DK6" i="45"/>
  <c r="DJ6" i="45"/>
  <c r="DI6" i="45"/>
  <c r="DH6" i="45"/>
  <c r="DG6" i="45"/>
  <c r="DF6" i="45"/>
  <c r="DE6" i="45"/>
  <c r="DD6" i="45"/>
  <c r="DC6" i="45"/>
  <c r="DB6" i="45"/>
  <c r="DA6" i="45"/>
  <c r="CZ6" i="45"/>
  <c r="CY6" i="45"/>
  <c r="CX6" i="45"/>
  <c r="CW6" i="45"/>
  <c r="CV6" i="45"/>
  <c r="CU6" i="45"/>
  <c r="CT6" i="45"/>
  <c r="CS6" i="45"/>
  <c r="CR6" i="45"/>
  <c r="CQ6" i="45"/>
  <c r="CP6" i="45"/>
  <c r="CO6" i="45"/>
  <c r="CN6" i="45"/>
  <c r="CM6" i="45"/>
  <c r="CL6" i="45"/>
  <c r="CK6" i="45"/>
  <c r="CJ6" i="45"/>
  <c r="CI6" i="45"/>
  <c r="CH6" i="45"/>
  <c r="CG6" i="45"/>
  <c r="CF6" i="45"/>
  <c r="CE6" i="45"/>
  <c r="CD6" i="45"/>
  <c r="CC6" i="45"/>
  <c r="CB6" i="45"/>
  <c r="CA6" i="45"/>
  <c r="BZ6" i="45"/>
  <c r="BY6" i="45"/>
  <c r="BX6" i="45"/>
  <c r="BW6" i="45"/>
  <c r="BV6" i="45"/>
  <c r="BU6" i="45"/>
  <c r="BT6" i="45"/>
  <c r="BS6" i="45"/>
  <c r="BR6" i="45"/>
  <c r="BQ6" i="45"/>
  <c r="BP6" i="45"/>
  <c r="BO6" i="45"/>
  <c r="BN6" i="45"/>
  <c r="BM6" i="45"/>
  <c r="BL6" i="45"/>
  <c r="BK6" i="45"/>
  <c r="BJ6" i="45"/>
  <c r="BI6" i="45"/>
  <c r="BH6" i="45"/>
  <c r="BG6" i="45"/>
  <c r="BF6" i="45"/>
  <c r="BE6" i="45"/>
  <c r="BD6" i="45"/>
  <c r="BC6" i="45"/>
  <c r="BB6" i="45"/>
  <c r="BA6" i="45"/>
  <c r="AZ6" i="45"/>
  <c r="AY6" i="45"/>
  <c r="AX6" i="45"/>
  <c r="AW6" i="45"/>
  <c r="AV6" i="45"/>
  <c r="AU6" i="45"/>
  <c r="AT6" i="45"/>
  <c r="AS6" i="45"/>
  <c r="AR6" i="45"/>
  <c r="AQ6" i="45"/>
  <c r="AP6" i="45"/>
  <c r="AO6" i="45"/>
  <c r="AN6" i="45"/>
  <c r="AM6" i="45"/>
  <c r="AL6" i="45"/>
  <c r="AK6" i="45"/>
  <c r="AJ6" i="45"/>
  <c r="AI6" i="45"/>
  <c r="AH6" i="45"/>
  <c r="AG6" i="45"/>
  <c r="AF6" i="45"/>
  <c r="AE6" i="45"/>
  <c r="AD6" i="45"/>
  <c r="AC6" i="45"/>
  <c r="AB6" i="45"/>
  <c r="AA6" i="45"/>
  <c r="Z6" i="45"/>
  <c r="Y6" i="45"/>
  <c r="X6" i="45"/>
  <c r="W6" i="45"/>
  <c r="V6" i="45"/>
  <c r="U6" i="45"/>
  <c r="T6" i="45"/>
  <c r="S6" i="45"/>
  <c r="R6" i="45"/>
  <c r="Q6" i="45"/>
  <c r="P6" i="45"/>
  <c r="O6" i="45"/>
  <c r="N6" i="45"/>
  <c r="M6" i="45"/>
  <c r="PX4" i="45"/>
  <c r="PV4" i="45"/>
  <c r="AEM3" i="45"/>
  <c r="AEL3" i="45"/>
  <c r="AEK3" i="45"/>
  <c r="AEJ3" i="45"/>
  <c r="AEI3" i="45"/>
  <c r="AEH3" i="45"/>
  <c r="AEG3" i="45"/>
  <c r="AEF3" i="45"/>
  <c r="AEE3" i="45"/>
  <c r="AED3" i="45"/>
  <c r="AEC3" i="45"/>
  <c r="AEB3" i="45"/>
  <c r="AEA3" i="45"/>
  <c r="ADZ3" i="45"/>
  <c r="ADY3" i="45"/>
  <c r="ADX3" i="45"/>
  <c r="ADW3" i="45"/>
  <c r="ADV3" i="45"/>
  <c r="ADU3" i="45"/>
  <c r="ADT3" i="45"/>
  <c r="ADS3" i="45"/>
  <c r="ADR3" i="45"/>
  <c r="ADQ3" i="45"/>
  <c r="ADP3" i="45"/>
  <c r="ADO3" i="45"/>
  <c r="ADN3" i="45"/>
  <c r="ADM3" i="45"/>
  <c r="ADL3" i="45"/>
  <c r="ADK3" i="45"/>
  <c r="ADJ3" i="45"/>
  <c r="ADI3" i="45"/>
  <c r="ADH3" i="45"/>
  <c r="ADG3" i="45"/>
  <c r="ADF3" i="45"/>
  <c r="ADE3" i="45"/>
  <c r="ADD3" i="45"/>
  <c r="ADC3" i="45"/>
  <c r="ADB3" i="45"/>
  <c r="ADA3" i="45"/>
  <c r="ACZ3" i="45"/>
  <c r="ACY3" i="45"/>
  <c r="ACX3" i="45"/>
  <c r="ACW3" i="45"/>
  <c r="ACV3" i="45"/>
  <c r="ACU3" i="45"/>
  <c r="ACT3" i="45"/>
  <c r="ACS3" i="45"/>
  <c r="ACR3" i="45"/>
  <c r="ACQ3" i="45"/>
  <c r="ACP3" i="45"/>
  <c r="ACO3" i="45"/>
  <c r="ACN3" i="45"/>
  <c r="ACM3" i="45"/>
  <c r="ACL3" i="45"/>
  <c r="ACI3" i="45"/>
  <c r="ACH3" i="45"/>
  <c r="YE3" i="45"/>
  <c r="UB3" i="45"/>
  <c r="PY3" i="45"/>
  <c r="LV3" i="45"/>
  <c r="HS3" i="45"/>
  <c r="DP3" i="45"/>
  <c r="DL3" i="45"/>
  <c r="DK3" i="45"/>
  <c r="DJ3" i="45"/>
  <c r="DI3" i="45"/>
  <c r="DH3" i="45"/>
  <c r="DG3" i="45"/>
  <c r="DF3" i="45"/>
  <c r="DE3" i="45"/>
  <c r="DD3" i="45"/>
  <c r="DC3" i="45"/>
  <c r="DB3" i="45"/>
  <c r="DA3" i="45"/>
  <c r="CZ3" i="45"/>
  <c r="CY3" i="45"/>
  <c r="CX3" i="45"/>
  <c r="CW3" i="45"/>
  <c r="CV3" i="45"/>
  <c r="CU3" i="45"/>
  <c r="CT3" i="45"/>
  <c r="CS3" i="45"/>
  <c r="CR3" i="45"/>
  <c r="CQ3" i="45"/>
  <c r="CP3" i="45"/>
  <c r="CO3" i="45"/>
  <c r="CN3" i="45"/>
  <c r="CM3" i="45"/>
  <c r="CL3" i="45"/>
  <c r="CK3" i="45"/>
  <c r="CJ3" i="45"/>
  <c r="CI3" i="45"/>
  <c r="CH3" i="45"/>
  <c r="CG3" i="45"/>
  <c r="CF3" i="45"/>
  <c r="CE3" i="45"/>
  <c r="CD3" i="45"/>
  <c r="CC3" i="45"/>
  <c r="CB3" i="45"/>
  <c r="CA3" i="45"/>
  <c r="BZ3" i="45"/>
  <c r="BY3" i="45"/>
  <c r="BX3" i="45"/>
  <c r="BW3" i="45"/>
  <c r="BV3" i="45"/>
  <c r="BU3" i="45"/>
  <c r="BT3" i="45"/>
  <c r="BS3" i="45"/>
  <c r="BR3" i="45"/>
  <c r="BQ3" i="45"/>
  <c r="BP3" i="45"/>
  <c r="BO3" i="45"/>
  <c r="BN3" i="45"/>
  <c r="BM3" i="45"/>
  <c r="BL3" i="45"/>
  <c r="BK3" i="45"/>
  <c r="BJ3" i="45"/>
  <c r="BI3" i="45"/>
  <c r="BH3" i="45"/>
  <c r="BG3" i="45"/>
  <c r="BF3" i="45"/>
  <c r="BE3" i="45"/>
  <c r="BD3" i="45"/>
  <c r="BC3" i="45"/>
  <c r="BB3" i="45"/>
  <c r="BA3" i="45"/>
  <c r="AZ3" i="45"/>
  <c r="AY3" i="45"/>
  <c r="AX3" i="45"/>
  <c r="AW3" i="45"/>
  <c r="AV3" i="45"/>
  <c r="AU3" i="45"/>
  <c r="AT3" i="45"/>
  <c r="AS3" i="45"/>
  <c r="AR3" i="45"/>
  <c r="AQ3" i="45"/>
  <c r="AP3" i="45"/>
  <c r="AO3" i="45"/>
  <c r="AN3" i="45"/>
  <c r="AM3" i="45"/>
  <c r="AL3" i="45"/>
  <c r="AK3" i="45"/>
  <c r="AJ3" i="45"/>
  <c r="AI3" i="45"/>
  <c r="AH3" i="45"/>
  <c r="AG3" i="45"/>
  <c r="AF3" i="45"/>
  <c r="AE3" i="45"/>
  <c r="AD3" i="45"/>
  <c r="AC3" i="45"/>
  <c r="AB3" i="45"/>
  <c r="AA3" i="45"/>
  <c r="Z3" i="45"/>
  <c r="Y3" i="45"/>
  <c r="X3" i="45"/>
  <c r="W3" i="45"/>
  <c r="V3" i="45"/>
  <c r="U3" i="45"/>
  <c r="T3" i="45"/>
  <c r="S3" i="45"/>
  <c r="R3" i="45"/>
  <c r="Q3" i="45"/>
  <c r="P3" i="45"/>
  <c r="O3" i="45"/>
  <c r="N3" i="45"/>
  <c r="M3" i="45"/>
  <c r="TT2" i="45"/>
  <c r="TP2" i="45"/>
  <c r="TD2" i="45"/>
  <c r="TC2" i="45"/>
  <c r="SZ2" i="45"/>
  <c r="QP2" i="45"/>
  <c r="QO2" i="45"/>
  <c r="PX2" i="45"/>
  <c r="PW2" i="45"/>
  <c r="OP2" i="45"/>
  <c r="OO2" i="45"/>
  <c r="ON2" i="45"/>
  <c r="OM2" i="45"/>
  <c r="OL2" i="45"/>
  <c r="LO2" i="45"/>
  <c r="PP2" i="45" s="1"/>
  <c r="LN2" i="45"/>
  <c r="PO2" i="45" s="1"/>
  <c r="LM2" i="45"/>
  <c r="LG2" i="45"/>
  <c r="LF2" i="45"/>
  <c r="LE2" i="45"/>
  <c r="KV2" i="45"/>
  <c r="OK2" i="45" s="1"/>
  <c r="KU2" i="45"/>
  <c r="KT2" i="45"/>
  <c r="KS2" i="45"/>
  <c r="KR2" i="45"/>
  <c r="KQ2" i="45"/>
  <c r="JP2" i="45"/>
  <c r="NS2" i="45" s="1"/>
  <c r="RV2" i="45" s="1"/>
  <c r="JO2" i="45"/>
  <c r="NR2" i="45" s="1"/>
  <c r="RU2" i="45" s="1"/>
  <c r="HR2" i="45"/>
  <c r="LQ2" i="45" s="1"/>
  <c r="HQ2" i="45"/>
  <c r="LP2" i="45" s="1"/>
  <c r="HM2" i="45"/>
  <c r="LL2" i="45" s="1"/>
  <c r="HL2" i="45"/>
  <c r="GY2" i="45"/>
  <c r="KP2" i="45" s="1"/>
  <c r="GX2" i="45"/>
  <c r="KO2" i="45" s="1"/>
  <c r="FQ2" i="45"/>
  <c r="JT2" i="45" s="1"/>
  <c r="NW2" i="45" s="1"/>
  <c r="RZ2" i="45" s="1"/>
  <c r="WC2" i="45" s="1"/>
  <c r="AAF2" i="45" s="1"/>
  <c r="FP2" i="45"/>
  <c r="JS2" i="45" s="1"/>
  <c r="NV2" i="45" s="1"/>
  <c r="RY2" i="45" s="1"/>
  <c r="WB2" i="45" s="1"/>
  <c r="AAE2" i="45" s="1"/>
  <c r="FO2" i="45"/>
  <c r="JR2" i="45" s="1"/>
  <c r="NU2" i="45" s="1"/>
  <c r="RX2" i="45" s="1"/>
  <c r="WA2" i="45" s="1"/>
  <c r="AAD2" i="45" s="1"/>
  <c r="FN2" i="45"/>
  <c r="JQ2" i="45" s="1"/>
  <c r="NT2" i="45" s="1"/>
  <c r="RW2" i="45" s="1"/>
  <c r="VZ2" i="45" s="1"/>
  <c r="AAC2" i="45" s="1"/>
  <c r="FK2" i="45"/>
  <c r="JN2" i="45" s="1"/>
  <c r="NQ2" i="45" s="1"/>
  <c r="RT2" i="45" s="1"/>
  <c r="VW2" i="45" s="1"/>
  <c r="ZZ2" i="45" s="1"/>
  <c r="FJ2" i="45"/>
  <c r="JM2" i="45" s="1"/>
  <c r="NP2" i="45" s="1"/>
  <c r="RS2" i="45" s="1"/>
  <c r="VV2" i="45" s="1"/>
  <c r="ZY2" i="45" s="1"/>
  <c r="FI2" i="45"/>
  <c r="JL2" i="45" s="1"/>
  <c r="NO2" i="45" s="1"/>
  <c r="RR2" i="45" s="1"/>
  <c r="VU2" i="45" s="1"/>
  <c r="ZX2" i="45" s="1"/>
  <c r="FH2" i="45"/>
  <c r="JK2" i="45" s="1"/>
  <c r="NN2" i="45" s="1"/>
  <c r="RQ2" i="45" s="1"/>
  <c r="VT2" i="45" s="1"/>
  <c r="ZW2" i="45" s="1"/>
  <c r="FG2" i="45"/>
  <c r="JJ2" i="45" s="1"/>
  <c r="NM2" i="45" s="1"/>
  <c r="RP2" i="45" s="1"/>
  <c r="VS2" i="45" s="1"/>
  <c r="ZV2" i="45" s="1"/>
  <c r="FF2" i="45"/>
  <c r="JI2" i="45" s="1"/>
  <c r="NL2" i="45" s="1"/>
  <c r="RO2" i="45" s="1"/>
  <c r="VR2" i="45" s="1"/>
  <c r="ZU2" i="45" s="1"/>
  <c r="FE2" i="45"/>
  <c r="JH2" i="45" s="1"/>
  <c r="NK2" i="45" s="1"/>
  <c r="RN2" i="45" s="1"/>
  <c r="VQ2" i="45" s="1"/>
  <c r="ZT2" i="45" s="1"/>
  <c r="FD2" i="45"/>
  <c r="FC2" i="45"/>
  <c r="JF2" i="45" s="1"/>
  <c r="NI2" i="45" s="1"/>
  <c r="RL2" i="45" s="1"/>
  <c r="VO2" i="45" s="1"/>
  <c r="ZR2" i="45" s="1"/>
  <c r="EZ2" i="45"/>
  <c r="JC2" i="45" s="1"/>
  <c r="NF2" i="45" s="1"/>
  <c r="EY2" i="45"/>
  <c r="JB2" i="45" s="1"/>
  <c r="NE2" i="45" s="1"/>
  <c r="RH2" i="45" s="1"/>
  <c r="VK2" i="45" s="1"/>
  <c r="ZN2" i="45" s="1"/>
  <c r="EX2" i="45"/>
  <c r="JA2" i="45" s="1"/>
  <c r="ND2" i="45" s="1"/>
  <c r="EW2" i="45"/>
  <c r="IZ2" i="45" s="1"/>
  <c r="NC2" i="45" s="1"/>
  <c r="RF2" i="45" s="1"/>
  <c r="VI2" i="45" s="1"/>
  <c r="ZL2" i="45" s="1"/>
  <c r="EV2" i="45"/>
  <c r="IY2" i="45" s="1"/>
  <c r="NB2" i="45" s="1"/>
  <c r="EU2" i="45"/>
  <c r="IX2" i="45" s="1"/>
  <c r="NA2" i="45" s="1"/>
  <c r="RD2" i="45" s="1"/>
  <c r="VG2" i="45" s="1"/>
  <c r="ZJ2" i="45" s="1"/>
  <c r="ET2" i="45"/>
  <c r="IW2" i="45" s="1"/>
  <c r="MZ2" i="45" s="1"/>
  <c r="RC2" i="45" s="1"/>
  <c r="VF2" i="45" s="1"/>
  <c r="ZI2" i="45" s="1"/>
  <c r="ES2" i="45"/>
  <c r="IV2" i="45" s="1"/>
  <c r="MY2" i="45" s="1"/>
  <c r="RB2" i="45" s="1"/>
  <c r="VE2" i="45" s="1"/>
  <c r="ZH2" i="45" s="1"/>
  <c r="ER2" i="45"/>
  <c r="IU2" i="45" s="1"/>
  <c r="MX2" i="45" s="1"/>
  <c r="RA2" i="45" s="1"/>
  <c r="VD2" i="45" s="1"/>
  <c r="ZG2" i="45" s="1"/>
  <c r="EQ2" i="45"/>
  <c r="IT2" i="45" s="1"/>
  <c r="MW2" i="45" s="1"/>
  <c r="QZ2" i="45" s="1"/>
  <c r="VC2" i="45" s="1"/>
  <c r="ZF2" i="45" s="1"/>
  <c r="EP2" i="45"/>
  <c r="IS2" i="45" s="1"/>
  <c r="MV2" i="45" s="1"/>
  <c r="QY2" i="45" s="1"/>
  <c r="VB2" i="45" s="1"/>
  <c r="ZE2" i="45" s="1"/>
  <c r="EO2" i="45"/>
  <c r="IR2" i="45" s="1"/>
  <c r="MU2" i="45" s="1"/>
  <c r="QX2" i="45" s="1"/>
  <c r="VA2" i="45" s="1"/>
  <c r="ZD2" i="45" s="1"/>
  <c r="EN2" i="45"/>
  <c r="IQ2" i="45" s="1"/>
  <c r="MT2" i="45" s="1"/>
  <c r="QW2" i="45" s="1"/>
  <c r="UZ2" i="45" s="1"/>
  <c r="ZC2" i="45" s="1"/>
  <c r="EM2" i="45"/>
  <c r="IP2" i="45" s="1"/>
  <c r="MS2" i="45" s="1"/>
  <c r="QV2" i="45" s="1"/>
  <c r="UY2" i="45" s="1"/>
  <c r="ZB2" i="45" s="1"/>
  <c r="EL2" i="45"/>
  <c r="IO2" i="45" s="1"/>
  <c r="MR2" i="45" s="1"/>
  <c r="QU2" i="45" s="1"/>
  <c r="UX2" i="45" s="1"/>
  <c r="ZA2" i="45" s="1"/>
  <c r="EK2" i="45"/>
  <c r="IN2" i="45" s="1"/>
  <c r="MQ2" i="45" s="1"/>
  <c r="QT2" i="45" s="1"/>
  <c r="UW2" i="45" s="1"/>
  <c r="YZ2" i="45" s="1"/>
  <c r="EJ2" i="45"/>
  <c r="IM2" i="45" s="1"/>
  <c r="MP2" i="45" s="1"/>
  <c r="QS2" i="45" s="1"/>
  <c r="UV2" i="45" s="1"/>
  <c r="YY2" i="45" s="1"/>
  <c r="EH2" i="45"/>
  <c r="IK2" i="45" s="1"/>
  <c r="MN2" i="45" s="1"/>
  <c r="QQ2" i="45" s="1"/>
  <c r="UT2" i="45" s="1"/>
  <c r="YW2" i="45" s="1"/>
  <c r="EE2" i="45"/>
  <c r="IH2" i="45" s="1"/>
  <c r="MK2" i="45" s="1"/>
  <c r="QN2" i="45" s="1"/>
  <c r="UQ2" i="45" s="1"/>
  <c r="YT2" i="45" s="1"/>
  <c r="ED2" i="45"/>
  <c r="IG2" i="45" s="1"/>
  <c r="MJ2" i="45" s="1"/>
  <c r="QM2" i="45" s="1"/>
  <c r="UP2" i="45" s="1"/>
  <c r="YS2" i="45" s="1"/>
  <c r="EC2" i="45"/>
  <c r="IF2" i="45" s="1"/>
  <c r="MI2" i="45" s="1"/>
  <c r="QL2" i="45" s="1"/>
  <c r="UO2" i="45" s="1"/>
  <c r="YR2" i="45" s="1"/>
  <c r="EB2" i="45"/>
  <c r="IE2" i="45" s="1"/>
  <c r="MH2" i="45" s="1"/>
  <c r="QK2" i="45" s="1"/>
  <c r="UN2" i="45" s="1"/>
  <c r="YQ2" i="45" s="1"/>
  <c r="EA2" i="45"/>
  <c r="ID2" i="45" s="1"/>
  <c r="MG2" i="45" s="1"/>
  <c r="QJ2" i="45" s="1"/>
  <c r="UM2" i="45" s="1"/>
  <c r="YP2" i="45" s="1"/>
  <c r="DZ2" i="45"/>
  <c r="IC2" i="45" s="1"/>
  <c r="MF2" i="45" s="1"/>
  <c r="QI2" i="45" s="1"/>
  <c r="UL2" i="45" s="1"/>
  <c r="YO2" i="45" s="1"/>
  <c r="DY2" i="45"/>
  <c r="IB2" i="45" s="1"/>
  <c r="ME2" i="45" s="1"/>
  <c r="QH2" i="45" s="1"/>
  <c r="UK2" i="45" s="1"/>
  <c r="YN2" i="45" s="1"/>
  <c r="DX2" i="45"/>
  <c r="IA2" i="45" s="1"/>
  <c r="MD2" i="45" s="1"/>
  <c r="QG2" i="45" s="1"/>
  <c r="UJ2" i="45" s="1"/>
  <c r="YM2" i="45" s="1"/>
  <c r="DW2" i="45"/>
  <c r="HZ2" i="45" s="1"/>
  <c r="MC2" i="45" s="1"/>
  <c r="QF2" i="45" s="1"/>
  <c r="UI2" i="45" s="1"/>
  <c r="YL2" i="45" s="1"/>
  <c r="DV2" i="45"/>
  <c r="HY2" i="45" s="1"/>
  <c r="MB2" i="45" s="1"/>
  <c r="QE2" i="45" s="1"/>
  <c r="UH2" i="45" s="1"/>
  <c r="YK2" i="45" s="1"/>
  <c r="DU2" i="45"/>
  <c r="HX2" i="45" s="1"/>
  <c r="MA2" i="45" s="1"/>
  <c r="QD2" i="45" s="1"/>
  <c r="UG2" i="45" s="1"/>
  <c r="YJ2" i="45" s="1"/>
  <c r="DT2" i="45"/>
  <c r="HW2" i="45" s="1"/>
  <c r="LZ2" i="45" s="1"/>
  <c r="QC2" i="45" s="1"/>
  <c r="UF2" i="45" s="1"/>
  <c r="YI2" i="45" s="1"/>
  <c r="DS2" i="45"/>
  <c r="HV2" i="45" s="1"/>
  <c r="LY2" i="45" s="1"/>
  <c r="QB2" i="45" s="1"/>
  <c r="UE2" i="45" s="1"/>
  <c r="YH2" i="45" s="1"/>
  <c r="DR2" i="45"/>
  <c r="HU2" i="45" s="1"/>
  <c r="LX2" i="45" s="1"/>
  <c r="QA2" i="45" s="1"/>
  <c r="UD2" i="45" s="1"/>
  <c r="YG2" i="45" s="1"/>
  <c r="DQ2" i="45"/>
  <c r="HT2" i="45" s="1"/>
  <c r="LW2" i="45" s="1"/>
  <c r="PZ2" i="45" s="1"/>
  <c r="UC2" i="45" s="1"/>
  <c r="YF2" i="45" s="1"/>
  <c r="PQ2" i="45" l="1"/>
  <c r="NX2" i="45"/>
  <c r="PU2" i="45"/>
  <c r="LD2" i="45"/>
  <c r="LV5" i="46"/>
  <c r="PY4" i="46"/>
  <c r="DQ5" i="46"/>
  <c r="LW4" i="46"/>
  <c r="ACN4" i="46"/>
  <c r="P4" i="46"/>
  <c r="HU4" i="46"/>
  <c r="HU5" i="46" s="1"/>
  <c r="DR4" i="46"/>
  <c r="O5" i="46"/>
  <c r="ACL4" i="45"/>
  <c r="HS4" i="45"/>
  <c r="HS5" i="45" s="1"/>
  <c r="N4" i="45"/>
  <c r="N5" i="45" s="1"/>
  <c r="M5" i="45"/>
  <c r="N4" i="17"/>
  <c r="N5" i="17" s="1"/>
  <c r="M5" i="17"/>
  <c r="PR2" i="17"/>
  <c r="PV2" i="17"/>
  <c r="DP4" i="17"/>
  <c r="RG2" i="17"/>
  <c r="VJ2" i="17" s="1"/>
  <c r="ZM2" i="17" s="1"/>
  <c r="SY2" i="17"/>
  <c r="PU2" i="17"/>
  <c r="PQ2" i="17"/>
  <c r="NX2" i="17"/>
  <c r="TO2" i="17"/>
  <c r="RE2" i="17"/>
  <c r="VH2" i="17" s="1"/>
  <c r="ZK2" i="17" s="1"/>
  <c r="TS2" i="17"/>
  <c r="RI2" i="17"/>
  <c r="VL2" i="17" s="1"/>
  <c r="ZO2" i="17" s="1"/>
  <c r="LL2" i="17"/>
  <c r="LD2" i="17"/>
  <c r="HS4" i="17"/>
  <c r="HS5" i="17" s="1"/>
  <c r="SY2" i="45"/>
  <c r="RG2" i="45"/>
  <c r="VJ2" i="45" s="1"/>
  <c r="ZM2" i="45" s="1"/>
  <c r="PR2" i="45"/>
  <c r="PV2" i="45"/>
  <c r="RE2" i="45"/>
  <c r="VH2" i="45" s="1"/>
  <c r="ZK2" i="45" s="1"/>
  <c r="TO2" i="45"/>
  <c r="TS2" i="45"/>
  <c r="RI2" i="45"/>
  <c r="VL2" i="45" s="1"/>
  <c r="ZO2" i="45" s="1"/>
  <c r="DP4" i="45"/>
  <c r="A9" i="32"/>
  <c r="ACL5" i="45" l="1"/>
  <c r="N2" i="29"/>
  <c r="ACM4" i="17"/>
  <c r="ACM5" i="17" s="1"/>
  <c r="HT4" i="45"/>
  <c r="HT5" i="45" s="1"/>
  <c r="O4" i="45"/>
  <c r="P4" i="45" s="1"/>
  <c r="ACM4" i="45"/>
  <c r="DQ4" i="45"/>
  <c r="DQ5" i="45" s="1"/>
  <c r="ACN5" i="46"/>
  <c r="DR5" i="46"/>
  <c r="LX4" i="46"/>
  <c r="LW5" i="46"/>
  <c r="PZ4" i="46"/>
  <c r="P5" i="46"/>
  <c r="HV4" i="46"/>
  <c r="HV5" i="46" s="1"/>
  <c r="DS4" i="46"/>
  <c r="Q4" i="46"/>
  <c r="ACO4" i="46"/>
  <c r="PY5" i="46"/>
  <c r="UB4" i="46"/>
  <c r="O4" i="17"/>
  <c r="O5" i="17" s="1"/>
  <c r="DQ4" i="17"/>
  <c r="HT4" i="17"/>
  <c r="HT5" i="17" s="1"/>
  <c r="DP5" i="17"/>
  <c r="LV4" i="17"/>
  <c r="LV4" i="45"/>
  <c r="DP5" i="45"/>
  <c r="HU4" i="45"/>
  <c r="HU5" i="45" s="1"/>
  <c r="DR4" i="45"/>
  <c r="O5" i="45" l="1"/>
  <c r="ACN4" i="45"/>
  <c r="ACN5" i="45" s="1"/>
  <c r="LW4" i="45"/>
  <c r="PZ4" i="45" s="1"/>
  <c r="ACM5" i="45"/>
  <c r="O2" i="29"/>
  <c r="DR4" i="17"/>
  <c r="LX4" i="17" s="1"/>
  <c r="ACO5" i="46"/>
  <c r="UB5" i="46"/>
  <c r="YE4" i="46"/>
  <c r="YE5" i="46" s="1"/>
  <c r="DS5" i="46"/>
  <c r="LY4" i="46"/>
  <c r="PZ5" i="46"/>
  <c r="UC4" i="46"/>
  <c r="QA4" i="46"/>
  <c r="LX5" i="46"/>
  <c r="Q5" i="46"/>
  <c r="R4" i="46"/>
  <c r="ACP4" i="46"/>
  <c r="ACP5" i="46" s="1"/>
  <c r="HW4" i="46"/>
  <c r="HW5" i="46" s="1"/>
  <c r="DT4" i="46"/>
  <c r="ACN4" i="17"/>
  <c r="ACN5" i="17" s="1"/>
  <c r="P4" i="17"/>
  <c r="ACO4" i="17" s="1"/>
  <c r="HU4" i="17"/>
  <c r="HU5" i="17" s="1"/>
  <c r="DQ5" i="17"/>
  <c r="LW4" i="17"/>
  <c r="LV5" i="17"/>
  <c r="PY4" i="17"/>
  <c r="Q4" i="45"/>
  <c r="HV4" i="45"/>
  <c r="HV5" i="45" s="1"/>
  <c r="DS4" i="45"/>
  <c r="P5" i="45"/>
  <c r="ACO4" i="45"/>
  <c r="LV5" i="45"/>
  <c r="PY4" i="45"/>
  <c r="LW5" i="45"/>
  <c r="DR5" i="45"/>
  <c r="LX4" i="45"/>
  <c r="P2" i="29" l="1"/>
  <c r="ACO5" i="45"/>
  <c r="Q2" i="29"/>
  <c r="DR5" i="17"/>
  <c r="P5" i="17"/>
  <c r="LY5" i="46"/>
  <c r="QB4" i="46"/>
  <c r="UD4" i="46"/>
  <c r="QA5" i="46"/>
  <c r="R5" i="46"/>
  <c r="HX4" i="46"/>
  <c r="HX5" i="46" s="1"/>
  <c r="DU4" i="46"/>
  <c r="S4" i="46"/>
  <c r="ACQ4" i="46"/>
  <c r="UC5" i="46"/>
  <c r="YF4" i="46"/>
  <c r="YF5" i="46" s="1"/>
  <c r="DT5" i="46"/>
  <c r="LZ4" i="46"/>
  <c r="HV4" i="17"/>
  <c r="HV5" i="17" s="1"/>
  <c r="DS4" i="17"/>
  <c r="LY4" i="17" s="1"/>
  <c r="Q4" i="17"/>
  <c r="HW4" i="17" s="1"/>
  <c r="HW5" i="17" s="1"/>
  <c r="ACO5" i="17"/>
  <c r="LW5" i="17"/>
  <c r="PZ4" i="17"/>
  <c r="UB4" i="17"/>
  <c r="PY5" i="17"/>
  <c r="LX5" i="17"/>
  <c r="QA4" i="17"/>
  <c r="Q5" i="17"/>
  <c r="QA4" i="45"/>
  <c r="LX5" i="45"/>
  <c r="PY5" i="45"/>
  <c r="UB4" i="45"/>
  <c r="LY4" i="45"/>
  <c r="DS5" i="45"/>
  <c r="PZ5" i="45"/>
  <c r="UC4" i="45"/>
  <c r="HW4" i="45"/>
  <c r="HW5" i="45" s="1"/>
  <c r="DT4" i="45"/>
  <c r="Q5" i="45"/>
  <c r="ACP4" i="45"/>
  <c r="R2" i="29" s="1"/>
  <c r="R4" i="45"/>
  <c r="ACP4" i="17" l="1"/>
  <c r="ACP5" i="17" s="1"/>
  <c r="R4" i="17"/>
  <c r="R5" i="17" s="1"/>
  <c r="DT4" i="17"/>
  <c r="LZ4" i="17" s="1"/>
  <c r="DS5" i="17"/>
  <c r="ACQ5" i="46"/>
  <c r="DU5" i="46"/>
  <c r="MA4" i="46"/>
  <c r="YG4" i="46"/>
  <c r="YG5" i="46" s="1"/>
  <c r="UD5" i="46"/>
  <c r="ACR4" i="46"/>
  <c r="ACR5" i="46" s="1"/>
  <c r="T4" i="46"/>
  <c r="S5" i="46"/>
  <c r="DV4" i="46"/>
  <c r="HY4" i="46"/>
  <c r="HY5" i="46" s="1"/>
  <c r="QB5" i="46"/>
  <c r="UE4" i="46"/>
  <c r="LZ5" i="46"/>
  <c r="QC4" i="46"/>
  <c r="ACP5" i="45"/>
  <c r="UC4" i="17"/>
  <c r="PZ5" i="17"/>
  <c r="UB5" i="17"/>
  <c r="YE4" i="17"/>
  <c r="YE5" i="17" s="1"/>
  <c r="QB4" i="17"/>
  <c r="LY5" i="17"/>
  <c r="QA5" i="17"/>
  <c r="UD4" i="17"/>
  <c r="UC5" i="45"/>
  <c r="YF4" i="45"/>
  <c r="YF5" i="45" s="1"/>
  <c r="UB5" i="45"/>
  <c r="YE4" i="45"/>
  <c r="YE5" i="45" s="1"/>
  <c r="LZ4" i="45"/>
  <c r="DT5" i="45"/>
  <c r="R5" i="45"/>
  <c r="ACQ4" i="45"/>
  <c r="S4" i="45"/>
  <c r="HX4" i="45"/>
  <c r="HX5" i="45" s="1"/>
  <c r="DU4" i="45"/>
  <c r="LY5" i="45"/>
  <c r="QB4" i="45"/>
  <c r="UD4" i="45"/>
  <c r="QA5" i="45"/>
  <c r="ACQ5" i="45" l="1"/>
  <c r="S2" i="29"/>
  <c r="S4" i="17"/>
  <c r="HY4" i="17" s="1"/>
  <c r="HY5" i="17" s="1"/>
  <c r="DT5" i="17"/>
  <c r="ACQ4" i="17"/>
  <c r="ACQ5" i="17" s="1"/>
  <c r="HX4" i="17"/>
  <c r="HX5" i="17" s="1"/>
  <c r="DU4" i="17"/>
  <c r="DU5" i="17" s="1"/>
  <c r="UE5" i="46"/>
  <c r="YH4" i="46"/>
  <c r="YH5" i="46" s="1"/>
  <c r="DV5" i="46"/>
  <c r="MB4" i="46"/>
  <c r="T5" i="46"/>
  <c r="HZ4" i="46"/>
  <c r="HZ5" i="46" s="1"/>
  <c r="DW4" i="46"/>
  <c r="ACS4" i="46"/>
  <c r="ACS5" i="46" s="1"/>
  <c r="U4" i="46"/>
  <c r="MA5" i="46"/>
  <c r="QD4" i="46"/>
  <c r="QC5" i="46"/>
  <c r="UF4" i="46"/>
  <c r="UC5" i="17"/>
  <c r="YF4" i="17"/>
  <c r="YF5" i="17" s="1"/>
  <c r="UD5" i="17"/>
  <c r="YG4" i="17"/>
  <c r="YG5" i="17" s="1"/>
  <c r="UE4" i="17"/>
  <c r="QB5" i="17"/>
  <c r="LZ5" i="17"/>
  <c r="QC4" i="17"/>
  <c r="DU5" i="45"/>
  <c r="MA4" i="45"/>
  <c r="YG4" i="45"/>
  <c r="YG5" i="45" s="1"/>
  <c r="UD5" i="45"/>
  <c r="QB5" i="45"/>
  <c r="UE4" i="45"/>
  <c r="T4" i="45"/>
  <c r="S5" i="45"/>
  <c r="HY4" i="45"/>
  <c r="HY5" i="45" s="1"/>
  <c r="DV4" i="45"/>
  <c r="ACR4" i="45"/>
  <c r="T2" i="29" s="1"/>
  <c r="LZ5" i="45"/>
  <c r="QC4" i="45"/>
  <c r="AF255" i="25"/>
  <c r="J255" i="25"/>
  <c r="U255" i="25"/>
  <c r="T4" i="17" l="1"/>
  <c r="DV4" i="17"/>
  <c r="DV5" i="17" s="1"/>
  <c r="ACR4" i="17"/>
  <c r="ACR5" i="17" s="1"/>
  <c r="S5" i="17"/>
  <c r="MA4" i="17"/>
  <c r="QD4" i="17" s="1"/>
  <c r="QE4" i="46"/>
  <c r="MB5" i="46"/>
  <c r="QD5" i="46"/>
  <c r="UG4" i="46"/>
  <c r="DW5" i="46"/>
  <c r="MC4" i="46"/>
  <c r="UF5" i="46"/>
  <c r="YI4" i="46"/>
  <c r="YI5" i="46" s="1"/>
  <c r="U5" i="46"/>
  <c r="V4" i="46"/>
  <c r="ACT4" i="46"/>
  <c r="ACT5" i="46" s="1"/>
  <c r="IA4" i="46"/>
  <c r="IA5" i="46" s="1"/>
  <c r="DX4" i="46"/>
  <c r="ACR5" i="45"/>
  <c r="YH4" i="17"/>
  <c r="YH5" i="17" s="1"/>
  <c r="UE5" i="17"/>
  <c r="MB4" i="17"/>
  <c r="ACS4" i="17"/>
  <c r="ACS5" i="17" s="1"/>
  <c r="T5" i="17"/>
  <c r="HZ4" i="17"/>
  <c r="HZ5" i="17" s="1"/>
  <c r="U4" i="17"/>
  <c r="DW4" i="17"/>
  <c r="QC5" i="17"/>
  <c r="UF4" i="17"/>
  <c r="UE5" i="45"/>
  <c r="YH4" i="45"/>
  <c r="YH5" i="45" s="1"/>
  <c r="DV5" i="45"/>
  <c r="MB4" i="45"/>
  <c r="U4" i="45"/>
  <c r="HZ4" i="45"/>
  <c r="HZ5" i="45" s="1"/>
  <c r="DW4" i="45"/>
  <c r="ACS4" i="45"/>
  <c r="T5" i="45"/>
  <c r="MA5" i="45"/>
  <c r="QD4" i="45"/>
  <c r="UF4" i="45"/>
  <c r="QC5" i="45"/>
  <c r="MA5" i="17" l="1"/>
  <c r="ACS5" i="45"/>
  <c r="U2" i="29"/>
  <c r="UG5" i="46"/>
  <c r="YJ4" i="46"/>
  <c r="YJ5" i="46" s="1"/>
  <c r="V5" i="46"/>
  <c r="IB4" i="46"/>
  <c r="IB5" i="46" s="1"/>
  <c r="DY4" i="46"/>
  <c r="ACU4" i="46"/>
  <c r="ACU5" i="46" s="1"/>
  <c r="W4" i="46"/>
  <c r="MC5" i="46"/>
  <c r="QF4" i="46"/>
  <c r="DX5" i="46"/>
  <c r="MD4" i="46"/>
  <c r="UH4" i="46"/>
  <c r="QE5" i="46"/>
  <c r="U5" i="17"/>
  <c r="ACT4" i="17"/>
  <c r="ACT5" i="17" s="1"/>
  <c r="DX4" i="17"/>
  <c r="V4" i="17"/>
  <c r="IA4" i="17"/>
  <c r="IA5" i="17" s="1"/>
  <c r="UG4" i="17"/>
  <c r="QD5" i="17"/>
  <c r="MB5" i="17"/>
  <c r="QE4" i="17"/>
  <c r="UF5" i="17"/>
  <c r="YI4" i="17"/>
  <c r="YI5" i="17" s="1"/>
  <c r="DW5" i="17"/>
  <c r="MC4" i="17"/>
  <c r="UF5" i="45"/>
  <c r="YI4" i="45"/>
  <c r="YI5" i="45" s="1"/>
  <c r="MB5" i="45"/>
  <c r="QE4" i="45"/>
  <c r="QD5" i="45"/>
  <c r="UG4" i="45"/>
  <c r="MC4" i="45"/>
  <c r="DW5" i="45"/>
  <c r="IA4" i="45"/>
  <c r="IA5" i="45" s="1"/>
  <c r="DX4" i="45"/>
  <c r="U5" i="45"/>
  <c r="ACT4" i="45"/>
  <c r="V4" i="45"/>
  <c r="ACT5" i="45" l="1"/>
  <c r="V2" i="29"/>
  <c r="MD5" i="46"/>
  <c r="QG4" i="46"/>
  <c r="ACV4" i="46"/>
  <c r="ACV5" i="46" s="1"/>
  <c r="X4" i="46"/>
  <c r="W5" i="46"/>
  <c r="IC4" i="46"/>
  <c r="IC5" i="46" s="1"/>
  <c r="DZ4" i="46"/>
  <c r="YK4" i="46"/>
  <c r="YK5" i="46" s="1"/>
  <c r="UH5" i="46"/>
  <c r="QF5" i="46"/>
  <c r="UI4" i="46"/>
  <c r="DY5" i="46"/>
  <c r="ME4" i="46"/>
  <c r="V5" i="17"/>
  <c r="W4" i="17"/>
  <c r="ACU4" i="17"/>
  <c r="ACU5" i="17" s="1"/>
  <c r="DY4" i="17"/>
  <c r="IB4" i="17"/>
  <c r="IB5" i="17" s="1"/>
  <c r="DX5" i="17"/>
  <c r="MD4" i="17"/>
  <c r="UG5" i="17"/>
  <c r="YJ4" i="17"/>
  <c r="YJ5" i="17" s="1"/>
  <c r="MC5" i="17"/>
  <c r="QF4" i="17"/>
  <c r="QE5" i="17"/>
  <c r="UH4" i="17"/>
  <c r="UG5" i="45"/>
  <c r="YJ4" i="45"/>
  <c r="YJ5" i="45" s="1"/>
  <c r="QE5" i="45"/>
  <c r="UH4" i="45"/>
  <c r="QF4" i="45"/>
  <c r="MC5" i="45"/>
  <c r="MD4" i="45"/>
  <c r="DX5" i="45"/>
  <c r="V5" i="45"/>
  <c r="ACU4" i="45"/>
  <c r="W4" i="45"/>
  <c r="IB4" i="45"/>
  <c r="IB5" i="45" s="1"/>
  <c r="DY4" i="45"/>
  <c r="ACU5" i="45" l="1"/>
  <c r="W2" i="29"/>
  <c r="MF4" i="46"/>
  <c r="DZ5" i="46"/>
  <c r="X5" i="46"/>
  <c r="ID4" i="46"/>
  <c r="ID5" i="46" s="1"/>
  <c r="EA4" i="46"/>
  <c r="Y4" i="46"/>
  <c r="ACW4" i="46"/>
  <c r="ACW5" i="46" s="1"/>
  <c r="QG5" i="46"/>
  <c r="UJ4" i="46"/>
  <c r="UI5" i="46"/>
  <c r="YL4" i="46"/>
  <c r="YL5" i="46" s="1"/>
  <c r="ME5" i="46"/>
  <c r="QH4" i="46"/>
  <c r="W5" i="17"/>
  <c r="IC4" i="17"/>
  <c r="IC5" i="17" s="1"/>
  <c r="DZ4" i="17"/>
  <c r="ACV4" i="17"/>
  <c r="ACV5" i="17" s="1"/>
  <c r="X4" i="17"/>
  <c r="UH5" i="17"/>
  <c r="YK4" i="17"/>
  <c r="YK5" i="17" s="1"/>
  <c r="DY5" i="17"/>
  <c r="ME4" i="17"/>
  <c r="UI4" i="17"/>
  <c r="QF5" i="17"/>
  <c r="QG4" i="17"/>
  <c r="MD5" i="17"/>
  <c r="UH5" i="45"/>
  <c r="YK4" i="45"/>
  <c r="YK5" i="45" s="1"/>
  <c r="X4" i="45"/>
  <c r="W5" i="45"/>
  <c r="IC4" i="45"/>
  <c r="IC5" i="45" s="1"/>
  <c r="DZ4" i="45"/>
  <c r="ACV4" i="45"/>
  <c r="MD5" i="45"/>
  <c r="QG4" i="45"/>
  <c r="DY5" i="45"/>
  <c r="ME4" i="45"/>
  <c r="UI4" i="45"/>
  <c r="QF5" i="45"/>
  <c r="ACV5" i="45" l="1"/>
  <c r="X2" i="29"/>
  <c r="Y5" i="46"/>
  <c r="Z4" i="46"/>
  <c r="ACX4" i="46"/>
  <c r="ACX5" i="46" s="1"/>
  <c r="IE4" i="46"/>
  <c r="IE5" i="46" s="1"/>
  <c r="EB4" i="46"/>
  <c r="QH5" i="46"/>
  <c r="UK4" i="46"/>
  <c r="UJ5" i="46"/>
  <c r="YM4" i="46"/>
  <c r="YM5" i="46" s="1"/>
  <c r="EA5" i="46"/>
  <c r="MG4" i="46"/>
  <c r="QI4" i="46"/>
  <c r="MF5" i="46"/>
  <c r="QG5" i="17"/>
  <c r="UJ4" i="17"/>
  <c r="MF4" i="17"/>
  <c r="DZ5" i="17"/>
  <c r="UI5" i="17"/>
  <c r="YL4" i="17"/>
  <c r="YL5" i="17" s="1"/>
  <c r="ME5" i="17"/>
  <c r="QH4" i="17"/>
  <c r="ACW4" i="17"/>
  <c r="ACW5" i="17" s="1"/>
  <c r="Y4" i="17"/>
  <c r="ID4" i="17"/>
  <c r="ID5" i="17" s="1"/>
  <c r="X5" i="17"/>
  <c r="EA4" i="17"/>
  <c r="DZ5" i="45"/>
  <c r="MF4" i="45"/>
  <c r="YL4" i="45"/>
  <c r="YL5" i="45" s="1"/>
  <c r="UI5" i="45"/>
  <c r="ME5" i="45"/>
  <c r="QH4" i="45"/>
  <c r="Y4" i="45"/>
  <c r="ID4" i="45"/>
  <c r="ID5" i="45" s="1"/>
  <c r="EA4" i="45"/>
  <c r="X5" i="45"/>
  <c r="ACW4" i="45"/>
  <c r="QG5" i="45"/>
  <c r="UJ4" i="45"/>
  <c r="J92" i="25"/>
  <c r="J93" i="25"/>
  <c r="J94" i="25"/>
  <c r="J95" i="25"/>
  <c r="J96" i="25"/>
  <c r="J97" i="25"/>
  <c r="J98" i="25"/>
  <c r="J99" i="25"/>
  <c r="J100" i="25"/>
  <c r="J101" i="25"/>
  <c r="J102" i="25"/>
  <c r="J103" i="25"/>
  <c r="J104" i="25"/>
  <c r="J105" i="25"/>
  <c r="J106" i="25"/>
  <c r="J10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135" i="25"/>
  <c r="J136" i="25"/>
  <c r="J137" i="25"/>
  <c r="J138" i="25"/>
  <c r="J139" i="25"/>
  <c r="J140" i="25"/>
  <c r="J141" i="25"/>
  <c r="J142" i="25"/>
  <c r="J143" i="25"/>
  <c r="J144" i="25"/>
  <c r="J145" i="25"/>
  <c r="J146" i="25"/>
  <c r="J147" i="25"/>
  <c r="J148" i="25"/>
  <c r="J149" i="25"/>
  <c r="J150" i="25"/>
  <c r="J151" i="25"/>
  <c r="J152" i="25"/>
  <c r="J153" i="25"/>
  <c r="J154" i="25"/>
  <c r="J155" i="25"/>
  <c r="J156" i="25"/>
  <c r="J157" i="25"/>
  <c r="J158" i="25"/>
  <c r="J159" i="25"/>
  <c r="J160" i="25"/>
  <c r="J161" i="25"/>
  <c r="J162" i="25"/>
  <c r="J163" i="25"/>
  <c r="J164" i="25"/>
  <c r="J165" i="25"/>
  <c r="J166" i="25"/>
  <c r="J167" i="25"/>
  <c r="J168" i="25"/>
  <c r="J169" i="25"/>
  <c r="J170" i="25"/>
  <c r="J171" i="25"/>
  <c r="J172" i="25"/>
  <c r="J173" i="25"/>
  <c r="J174" i="25"/>
  <c r="J175" i="25"/>
  <c r="J176" i="25"/>
  <c r="J177" i="25"/>
  <c r="J178" i="25"/>
  <c r="J179" i="25"/>
  <c r="J180" i="25"/>
  <c r="J181" i="25"/>
  <c r="J182" i="25"/>
  <c r="J183" i="25"/>
  <c r="J184" i="25"/>
  <c r="J185" i="25"/>
  <c r="J186" i="25"/>
  <c r="J187" i="25"/>
  <c r="J188" i="25"/>
  <c r="J189" i="25"/>
  <c r="J190" i="25"/>
  <c r="J191" i="25"/>
  <c r="J192" i="25"/>
  <c r="J193" i="25"/>
  <c r="J194" i="25"/>
  <c r="J195" i="25"/>
  <c r="J196" i="25"/>
  <c r="J197" i="25"/>
  <c r="J198" i="25"/>
  <c r="J199" i="25"/>
  <c r="J200" i="25"/>
  <c r="J201" i="25"/>
  <c r="J202" i="25"/>
  <c r="J203" i="25"/>
  <c r="J204" i="25"/>
  <c r="J205" i="25"/>
  <c r="J206" i="25"/>
  <c r="J207" i="25"/>
  <c r="J208" i="25"/>
  <c r="J209" i="25"/>
  <c r="J210" i="25"/>
  <c r="J211" i="25"/>
  <c r="J212" i="25"/>
  <c r="J213" i="25"/>
  <c r="J214" i="25"/>
  <c r="J215" i="25"/>
  <c r="J216" i="25"/>
  <c r="J217" i="25"/>
  <c r="J218" i="25"/>
  <c r="J219" i="25"/>
  <c r="J220" i="25"/>
  <c r="J221" i="25"/>
  <c r="J222" i="25"/>
  <c r="J223" i="25"/>
  <c r="J224" i="25"/>
  <c r="J225" i="25"/>
  <c r="J226" i="25"/>
  <c r="J227" i="25"/>
  <c r="J228" i="25"/>
  <c r="J229" i="25"/>
  <c r="J230" i="25"/>
  <c r="J231" i="25"/>
  <c r="J232" i="25"/>
  <c r="J233" i="25"/>
  <c r="J234" i="25"/>
  <c r="J235" i="25"/>
  <c r="J236" i="25"/>
  <c r="J237" i="25"/>
  <c r="J238" i="25"/>
  <c r="J239" i="25"/>
  <c r="J240" i="25"/>
  <c r="J241" i="25"/>
  <c r="J242" i="25"/>
  <c r="J243" i="25"/>
  <c r="J244" i="25"/>
  <c r="J245" i="25"/>
  <c r="J246" i="25"/>
  <c r="J247" i="25"/>
  <c r="J248" i="25"/>
  <c r="ACW5" i="45" l="1"/>
  <c r="Y2" i="29"/>
  <c r="UK5" i="46"/>
  <c r="YN4" i="46"/>
  <c r="YN5" i="46" s="1"/>
  <c r="UL4" i="46"/>
  <c r="QI5" i="46"/>
  <c r="Z5" i="46"/>
  <c r="IF4" i="46"/>
  <c r="IF5" i="46" s="1"/>
  <c r="EC4" i="46"/>
  <c r="ACY4" i="46"/>
  <c r="ACY5" i="46" s="1"/>
  <c r="AA4" i="46"/>
  <c r="MG5" i="46"/>
  <c r="QJ4" i="46"/>
  <c r="EB5" i="46"/>
  <c r="MH4" i="46"/>
  <c r="MF5" i="17"/>
  <c r="QI4" i="17"/>
  <c r="IE4" i="17"/>
  <c r="IE5" i="17" s="1"/>
  <c r="Y5" i="17"/>
  <c r="ACX4" i="17"/>
  <c r="ACX5" i="17" s="1"/>
  <c r="EB4" i="17"/>
  <c r="Z4" i="17"/>
  <c r="YM4" i="17"/>
  <c r="YM5" i="17" s="1"/>
  <c r="UJ5" i="17"/>
  <c r="QH5" i="17"/>
  <c r="UK4" i="17"/>
  <c r="EA5" i="17"/>
  <c r="MG4" i="17"/>
  <c r="QH5" i="45"/>
  <c r="UK4" i="45"/>
  <c r="IE4" i="45"/>
  <c r="IE5" i="45" s="1"/>
  <c r="EB4" i="45"/>
  <c r="ACX4" i="45"/>
  <c r="Y5" i="45"/>
  <c r="Z4" i="45"/>
  <c r="QI4" i="45"/>
  <c r="MF5" i="45"/>
  <c r="YM4" i="45"/>
  <c r="YM5" i="45" s="1"/>
  <c r="UJ5" i="45"/>
  <c r="MG4" i="45"/>
  <c r="EA5" i="45"/>
  <c r="ACX5" i="45" l="1"/>
  <c r="Z2" i="29"/>
  <c r="QJ5" i="46"/>
  <c r="UM4" i="46"/>
  <c r="YO4" i="46"/>
  <c r="YO5" i="46" s="1"/>
  <c r="UL5" i="46"/>
  <c r="EC5" i="46"/>
  <c r="MI4" i="46"/>
  <c r="MH5" i="46"/>
  <c r="QK4" i="46"/>
  <c r="ACZ4" i="46"/>
  <c r="ACZ5" i="46" s="1"/>
  <c r="AB4" i="46"/>
  <c r="IG4" i="46"/>
  <c r="IG5" i="46" s="1"/>
  <c r="ED4" i="46"/>
  <c r="AA5" i="46"/>
  <c r="UK5" i="17"/>
  <c r="YN4" i="17"/>
  <c r="YN5" i="17" s="1"/>
  <c r="Z5" i="17"/>
  <c r="AA4" i="17"/>
  <c r="EC4" i="17"/>
  <c r="ACY4" i="17"/>
  <c r="ACY5" i="17" s="1"/>
  <c r="IF4" i="17"/>
  <c r="IF5" i="17" s="1"/>
  <c r="EB5" i="17"/>
  <c r="MH4" i="17"/>
  <c r="QI5" i="17"/>
  <c r="UL4" i="17"/>
  <c r="QJ4" i="17"/>
  <c r="MG5" i="17"/>
  <c r="UK5" i="45"/>
  <c r="YN4" i="45"/>
  <c r="YN5" i="45" s="1"/>
  <c r="MG5" i="45"/>
  <c r="QJ4" i="45"/>
  <c r="UL4" i="45"/>
  <c r="QI5" i="45"/>
  <c r="MH4" i="45"/>
  <c r="EB5" i="45"/>
  <c r="Z5" i="45"/>
  <c r="ACY4" i="45"/>
  <c r="AA4" i="45"/>
  <c r="IF4" i="45"/>
  <c r="IF5" i="45" s="1"/>
  <c r="EC4" i="45"/>
  <c r="ACY5" i="45" l="1"/>
  <c r="AA2" i="29"/>
  <c r="ED5" i="46"/>
  <c r="MJ4" i="46"/>
  <c r="QK5" i="46"/>
  <c r="UN4" i="46"/>
  <c r="AB5" i="46"/>
  <c r="IH4" i="46"/>
  <c r="IH5" i="46" s="1"/>
  <c r="EE4" i="46"/>
  <c r="ADA4" i="46"/>
  <c r="ADA5" i="46" s="1"/>
  <c r="AC4" i="46"/>
  <c r="MI5" i="46"/>
  <c r="QL4" i="46"/>
  <c r="UM5" i="46"/>
  <c r="YP4" i="46"/>
  <c r="YP5" i="46" s="1"/>
  <c r="IG4" i="17"/>
  <c r="IG5" i="17" s="1"/>
  <c r="ED4" i="17"/>
  <c r="AA5" i="17"/>
  <c r="ACZ4" i="17"/>
  <c r="ACZ5" i="17" s="1"/>
  <c r="AB4" i="17"/>
  <c r="UL5" i="17"/>
  <c r="YO4" i="17"/>
  <c r="YO5" i="17" s="1"/>
  <c r="UM4" i="17"/>
  <c r="QJ5" i="17"/>
  <c r="MH5" i="17"/>
  <c r="QK4" i="17"/>
  <c r="EC5" i="17"/>
  <c r="MI4" i="17"/>
  <c r="QJ5" i="45"/>
  <c r="UM4" i="45"/>
  <c r="AB4" i="45"/>
  <c r="AA5" i="45"/>
  <c r="IG4" i="45"/>
  <c r="IG5" i="45" s="1"/>
  <c r="ED4" i="45"/>
  <c r="ACZ4" i="45"/>
  <c r="QK4" i="45"/>
  <c r="MH5" i="45"/>
  <c r="EC5" i="45"/>
  <c r="MI4" i="45"/>
  <c r="YO4" i="45"/>
  <c r="YO5" i="45" s="1"/>
  <c r="UL5" i="45"/>
  <c r="ACZ5" i="45" l="1"/>
  <c r="AB2" i="29"/>
  <c r="EE5" i="46"/>
  <c r="MK4" i="46"/>
  <c r="UN5" i="46"/>
  <c r="YQ4" i="46"/>
  <c r="YQ5" i="46" s="1"/>
  <c r="QL5" i="46"/>
  <c r="UO4" i="46"/>
  <c r="QM4" i="46"/>
  <c r="MJ5" i="46"/>
  <c r="AC5" i="46"/>
  <c r="AD4" i="46"/>
  <c r="ADB4" i="46"/>
  <c r="ADB5" i="46" s="1"/>
  <c r="II4" i="46"/>
  <c r="II5" i="46" s="1"/>
  <c r="EF4" i="46"/>
  <c r="UM5" i="17"/>
  <c r="YP4" i="17"/>
  <c r="YP5" i="17" s="1"/>
  <c r="MJ4" i="17"/>
  <c r="ED5" i="17"/>
  <c r="QK5" i="17"/>
  <c r="UN4" i="17"/>
  <c r="MI5" i="17"/>
  <c r="QL4" i="17"/>
  <c r="AB5" i="17"/>
  <c r="ADA4" i="17"/>
  <c r="ADA5" i="17" s="1"/>
  <c r="EE4" i="17"/>
  <c r="AC4" i="17"/>
  <c r="IH4" i="17"/>
  <c r="IH5" i="17" s="1"/>
  <c r="ED5" i="45"/>
  <c r="MJ4" i="45"/>
  <c r="UM5" i="45"/>
  <c r="YP4" i="45"/>
  <c r="YP5" i="45" s="1"/>
  <c r="QK5" i="45"/>
  <c r="UN4" i="45"/>
  <c r="MI5" i="45"/>
  <c r="QL4" i="45"/>
  <c r="AC4" i="45"/>
  <c r="IH4" i="45"/>
  <c r="IH5" i="45" s="1"/>
  <c r="EE4" i="45"/>
  <c r="ADA4" i="45"/>
  <c r="AB5" i="45"/>
  <c r="ADA5" i="45" l="1"/>
  <c r="AC2" i="29"/>
  <c r="UP4" i="46"/>
  <c r="QM5" i="46"/>
  <c r="AD5" i="46"/>
  <c r="IJ4" i="46"/>
  <c r="IJ5" i="46" s="1"/>
  <c r="EG4" i="46"/>
  <c r="ADC4" i="46"/>
  <c r="ADC5" i="46" s="1"/>
  <c r="AE4" i="46"/>
  <c r="UO5" i="46"/>
  <c r="YR4" i="46"/>
  <c r="YR5" i="46" s="1"/>
  <c r="MK5" i="46"/>
  <c r="QN4" i="46"/>
  <c r="EF5" i="46"/>
  <c r="ML4" i="46"/>
  <c r="MK4" i="17"/>
  <c r="EE5" i="17"/>
  <c r="MJ5" i="17"/>
  <c r="QM4" i="17"/>
  <c r="AD4" i="17"/>
  <c r="AC5" i="17"/>
  <c r="ADB4" i="17"/>
  <c r="ADB5" i="17" s="1"/>
  <c r="II4" i="17"/>
  <c r="II5" i="17" s="1"/>
  <c r="EF4" i="17"/>
  <c r="UN5" i="17"/>
  <c r="YQ4" i="17"/>
  <c r="YQ5" i="17" s="1"/>
  <c r="QL5" i="17"/>
  <c r="UO4" i="17"/>
  <c r="QL5" i="45"/>
  <c r="UO4" i="45"/>
  <c r="UN5" i="45"/>
  <c r="YQ4" i="45"/>
  <c r="YQ5" i="45" s="1"/>
  <c r="MK4" i="45"/>
  <c r="EE5" i="45"/>
  <c r="MJ5" i="45"/>
  <c r="QM4" i="45"/>
  <c r="II4" i="45"/>
  <c r="II5" i="45" s="1"/>
  <c r="EF4" i="45"/>
  <c r="AC5" i="45"/>
  <c r="ADB4" i="45"/>
  <c r="AD4" i="45"/>
  <c r="ADB5" i="45" l="1"/>
  <c r="AD2" i="29"/>
  <c r="QN5" i="46"/>
  <c r="UQ4" i="46"/>
  <c r="ADD4" i="46"/>
  <c r="ADD5" i="46" s="1"/>
  <c r="AF4" i="46"/>
  <c r="IK4" i="46"/>
  <c r="IK5" i="46" s="1"/>
  <c r="EH4" i="46"/>
  <c r="AE5" i="46"/>
  <c r="ML5" i="46"/>
  <c r="QO4" i="46"/>
  <c r="EG5" i="46"/>
  <c r="MM4" i="46"/>
  <c r="YS4" i="46"/>
  <c r="YS5" i="46" s="1"/>
  <c r="UP5" i="46"/>
  <c r="QM5" i="17"/>
  <c r="UP4" i="17"/>
  <c r="UO5" i="17"/>
  <c r="YR4" i="17"/>
  <c r="YR5" i="17" s="1"/>
  <c r="EF5" i="17"/>
  <c r="ML4" i="17"/>
  <c r="AD5" i="17"/>
  <c r="AE4" i="17"/>
  <c r="ADC4" i="17"/>
  <c r="ADC5" i="17" s="1"/>
  <c r="IJ4" i="17"/>
  <c r="IJ5" i="17" s="1"/>
  <c r="EG4" i="17"/>
  <c r="QN4" i="17"/>
  <c r="MK5" i="17"/>
  <c r="ML4" i="45"/>
  <c r="EF5" i="45"/>
  <c r="QM5" i="45"/>
  <c r="UP4" i="45"/>
  <c r="UO5" i="45"/>
  <c r="YR4" i="45"/>
  <c r="YR5" i="45" s="1"/>
  <c r="AD5" i="45"/>
  <c r="ADC4" i="45"/>
  <c r="AE4" i="45"/>
  <c r="IJ4" i="45"/>
  <c r="IJ5" i="45" s="1"/>
  <c r="EG4" i="45"/>
  <c r="QN4" i="45"/>
  <c r="MK5" i="45"/>
  <c r="ADC5" i="45" l="1"/>
  <c r="AE2" i="29"/>
  <c r="MM5" i="46"/>
  <c r="QP4" i="46"/>
  <c r="AF5" i="46"/>
  <c r="IL4" i="46"/>
  <c r="IL5" i="46" s="1"/>
  <c r="EI4" i="46"/>
  <c r="AG4" i="46"/>
  <c r="ADE4" i="46"/>
  <c r="ADE5" i="46" s="1"/>
  <c r="EH5" i="46"/>
  <c r="MN4" i="46"/>
  <c r="UQ5" i="46"/>
  <c r="YT4" i="46"/>
  <c r="YT5" i="46" s="1"/>
  <c r="QO5" i="46"/>
  <c r="UR4" i="46"/>
  <c r="QN5" i="17"/>
  <c r="UQ4" i="17"/>
  <c r="IK4" i="17"/>
  <c r="IK5" i="17" s="1"/>
  <c r="EH4" i="17"/>
  <c r="ADD4" i="17"/>
  <c r="ADD5" i="17" s="1"/>
  <c r="AE5" i="17"/>
  <c r="AF4" i="17"/>
  <c r="EG5" i="17"/>
  <c r="MM4" i="17"/>
  <c r="ML5" i="17"/>
  <c r="QO4" i="17"/>
  <c r="UP5" i="17"/>
  <c r="YS4" i="17"/>
  <c r="YS5" i="17" s="1"/>
  <c r="UQ4" i="45"/>
  <c r="QN5" i="45"/>
  <c r="UP5" i="45"/>
  <c r="YS4" i="45"/>
  <c r="YS5" i="45" s="1"/>
  <c r="EG5" i="45"/>
  <c r="MM4" i="45"/>
  <c r="AF4" i="45"/>
  <c r="AE5" i="45"/>
  <c r="IK4" i="45"/>
  <c r="IK5" i="45" s="1"/>
  <c r="EH4" i="45"/>
  <c r="ADD4" i="45"/>
  <c r="ML5" i="45"/>
  <c r="QO4" i="45"/>
  <c r="ADD5" i="45" l="1"/>
  <c r="AF2" i="29"/>
  <c r="AG5" i="46"/>
  <c r="AH4" i="46"/>
  <c r="ADF4" i="46"/>
  <c r="ADF5" i="46" s="1"/>
  <c r="IM4" i="46"/>
  <c r="IM5" i="46" s="1"/>
  <c r="EJ4" i="46"/>
  <c r="QP5" i="46"/>
  <c r="US4" i="46"/>
  <c r="UR5" i="46"/>
  <c r="YU4" i="46"/>
  <c r="YU5" i="46" s="1"/>
  <c r="QQ4" i="46"/>
  <c r="MN5" i="46"/>
  <c r="EI5" i="46"/>
  <c r="MO4" i="46"/>
  <c r="EH5" i="17"/>
  <c r="MN4" i="17"/>
  <c r="MM5" i="17"/>
  <c r="QP4" i="17"/>
  <c r="QO5" i="17"/>
  <c r="UR4" i="17"/>
  <c r="ADE4" i="17"/>
  <c r="ADE5" i="17" s="1"/>
  <c r="AF5" i="17"/>
  <c r="EI4" i="17"/>
  <c r="AG4" i="17"/>
  <c r="IL4" i="17"/>
  <c r="IL5" i="17" s="1"/>
  <c r="UQ5" i="17"/>
  <c r="YT4" i="17"/>
  <c r="YT5" i="17" s="1"/>
  <c r="EH5" i="45"/>
  <c r="MN4" i="45"/>
  <c r="MM5" i="45"/>
  <c r="QP4" i="45"/>
  <c r="AG4" i="45"/>
  <c r="IL4" i="45"/>
  <c r="IL5" i="45" s="1"/>
  <c r="EI4" i="45"/>
  <c r="AF5" i="45"/>
  <c r="ADE4" i="45"/>
  <c r="QO5" i="45"/>
  <c r="UR4" i="45"/>
  <c r="YT4" i="45"/>
  <c r="YT5" i="45" s="1"/>
  <c r="UQ5" i="45"/>
  <c r="ADE5" i="45" l="1"/>
  <c r="AG2" i="29"/>
  <c r="US5" i="46"/>
  <c r="YV4" i="46"/>
  <c r="YV5" i="46" s="1"/>
  <c r="UT4" i="46"/>
  <c r="QQ5" i="46"/>
  <c r="AH5" i="46"/>
  <c r="IN4" i="46"/>
  <c r="IN5" i="46" s="1"/>
  <c r="EK4" i="46"/>
  <c r="AI4" i="46"/>
  <c r="ADG4" i="46"/>
  <c r="ADG5" i="46" s="1"/>
  <c r="MO5" i="46"/>
  <c r="QR4" i="46"/>
  <c r="EJ5" i="46"/>
  <c r="MP4" i="46"/>
  <c r="US4" i="17"/>
  <c r="QP5" i="17"/>
  <c r="AG5" i="17"/>
  <c r="EJ4" i="17"/>
  <c r="AH4" i="17"/>
  <c r="IM4" i="17"/>
  <c r="IM5" i="17" s="1"/>
  <c r="ADF4" i="17"/>
  <c r="ADF5" i="17" s="1"/>
  <c r="UR5" i="17"/>
  <c r="YU4" i="17"/>
  <c r="YU5" i="17" s="1"/>
  <c r="MN5" i="17"/>
  <c r="QQ4" i="17"/>
  <c r="EI5" i="17"/>
  <c r="MO4" i="17"/>
  <c r="QP5" i="45"/>
  <c r="US4" i="45"/>
  <c r="UR5" i="45"/>
  <c r="YU4" i="45"/>
  <c r="YU5" i="45" s="1"/>
  <c r="MO4" i="45"/>
  <c r="EI5" i="45"/>
  <c r="QQ4" i="45"/>
  <c r="MN5" i="45"/>
  <c r="IM4" i="45"/>
  <c r="IM5" i="45" s="1"/>
  <c r="EJ4" i="45"/>
  <c r="AG5" i="45"/>
  <c r="ADF4" i="45"/>
  <c r="AH4" i="45"/>
  <c r="AG52" i="29" l="1"/>
  <c r="AG53" i="29"/>
  <c r="AG54" i="29"/>
  <c r="AG57" i="29"/>
  <c r="AG51" i="29"/>
  <c r="AG55" i="29"/>
  <c r="AG60" i="29"/>
  <c r="AG62" i="29"/>
  <c r="AG61" i="29"/>
  <c r="AG56" i="29"/>
  <c r="AG58" i="29"/>
  <c r="AG59" i="29"/>
  <c r="ADF5" i="45"/>
  <c r="AH2" i="29"/>
  <c r="QR5" i="46"/>
  <c r="UU4" i="46"/>
  <c r="ADH4" i="46"/>
  <c r="ADH5" i="46" s="1"/>
  <c r="AJ4" i="46"/>
  <c r="EL4" i="46"/>
  <c r="AI5" i="46"/>
  <c r="IO4" i="46"/>
  <c r="IO5" i="46" s="1"/>
  <c r="EK5" i="46"/>
  <c r="MQ4" i="46"/>
  <c r="YW4" i="46"/>
  <c r="YW5" i="46" s="1"/>
  <c r="UT5" i="46"/>
  <c r="MP5" i="46"/>
  <c r="QS4" i="46"/>
  <c r="EJ5" i="17"/>
  <c r="MP4" i="17"/>
  <c r="QQ5" i="17"/>
  <c r="UT4" i="17"/>
  <c r="QR4" i="17"/>
  <c r="MO5" i="17"/>
  <c r="AH5" i="17"/>
  <c r="AI4" i="17"/>
  <c r="IN4" i="17"/>
  <c r="IN5" i="17" s="1"/>
  <c r="ADG4" i="17"/>
  <c r="ADG5" i="17" s="1"/>
  <c r="EK4" i="17"/>
  <c r="US5" i="17"/>
  <c r="YV4" i="17"/>
  <c r="YV5" i="17" s="1"/>
  <c r="MP4" i="45"/>
  <c r="EJ5" i="45"/>
  <c r="UT4" i="45"/>
  <c r="QQ5" i="45"/>
  <c r="US5" i="45"/>
  <c r="YV4" i="45"/>
  <c r="YV5" i="45" s="1"/>
  <c r="AH5" i="45"/>
  <c r="ADG4" i="45"/>
  <c r="AI4" i="45"/>
  <c r="IN4" i="45"/>
  <c r="IN5" i="45" s="1"/>
  <c r="EK4" i="45"/>
  <c r="MO5" i="45"/>
  <c r="QR4" i="45"/>
  <c r="ADG5" i="45" l="1"/>
  <c r="AI2" i="29"/>
  <c r="AJ5" i="46"/>
  <c r="IP4" i="46"/>
  <c r="IP5" i="46" s="1"/>
  <c r="EM4" i="46"/>
  <c r="ADI4" i="46"/>
  <c r="ADI5" i="46" s="1"/>
  <c r="AK4" i="46"/>
  <c r="UU5" i="46"/>
  <c r="YX4" i="46"/>
  <c r="YX5" i="46" s="1"/>
  <c r="QS5" i="46"/>
  <c r="UV4" i="46"/>
  <c r="MQ5" i="46"/>
  <c r="QT4" i="46"/>
  <c r="MR4" i="46"/>
  <c r="EL5" i="46"/>
  <c r="UT5" i="17"/>
  <c r="YW4" i="17"/>
  <c r="YW5" i="17" s="1"/>
  <c r="EK5" i="17"/>
  <c r="MQ4" i="17"/>
  <c r="IO4" i="17"/>
  <c r="IO5" i="17" s="1"/>
  <c r="EL4" i="17"/>
  <c r="ADH4" i="17"/>
  <c r="ADH5" i="17" s="1"/>
  <c r="AJ4" i="17"/>
  <c r="AI5" i="17"/>
  <c r="MP5" i="17"/>
  <c r="QS4" i="17"/>
  <c r="UU4" i="17"/>
  <c r="QR5" i="17"/>
  <c r="EK5" i="45"/>
  <c r="MQ4" i="45"/>
  <c r="YW4" i="45"/>
  <c r="YW5" i="45" s="1"/>
  <c r="UT5" i="45"/>
  <c r="QR5" i="45"/>
  <c r="UU4" i="45"/>
  <c r="AJ4" i="45"/>
  <c r="AI5" i="45"/>
  <c r="IO4" i="45"/>
  <c r="IO5" i="45" s="1"/>
  <c r="EL4" i="45"/>
  <c r="ADH4" i="45"/>
  <c r="MP5" i="45"/>
  <c r="QS4" i="45"/>
  <c r="G1" i="29"/>
  <c r="ADH5" i="45" l="1"/>
  <c r="AJ2" i="29"/>
  <c r="QU4" i="46"/>
  <c r="MR5" i="46"/>
  <c r="QT5" i="46"/>
  <c r="UW4" i="46"/>
  <c r="EM5" i="46"/>
  <c r="MS4" i="46"/>
  <c r="UV5" i="46"/>
  <c r="YY4" i="46"/>
  <c r="YY5" i="46" s="1"/>
  <c r="AK5" i="46"/>
  <c r="AL4" i="46"/>
  <c r="ADJ4" i="46"/>
  <c r="ADJ5" i="46" s="1"/>
  <c r="IQ4" i="46"/>
  <c r="IQ5" i="46" s="1"/>
  <c r="EN4" i="46"/>
  <c r="UU5" i="17"/>
  <c r="YX4" i="17"/>
  <c r="YX5" i="17" s="1"/>
  <c r="ADI4" i="17"/>
  <c r="ADI5" i="17" s="1"/>
  <c r="IP4" i="17"/>
  <c r="IP5" i="17" s="1"/>
  <c r="AJ5" i="17"/>
  <c r="EM4" i="17"/>
  <c r="AK4" i="17"/>
  <c r="MQ5" i="17"/>
  <c r="QT4" i="17"/>
  <c r="QS5" i="17"/>
  <c r="UV4" i="17"/>
  <c r="MR4" i="17"/>
  <c r="EL5" i="17"/>
  <c r="MQ5" i="45"/>
  <c r="QT4" i="45"/>
  <c r="UV4" i="45"/>
  <c r="QS5" i="45"/>
  <c r="EL5" i="45"/>
  <c r="MR4" i="45"/>
  <c r="AK4" i="45"/>
  <c r="IP4" i="45"/>
  <c r="IP5" i="45" s="1"/>
  <c r="EM4" i="45"/>
  <c r="ADI4" i="45"/>
  <c r="AJ5" i="45"/>
  <c r="UU5" i="45"/>
  <c r="YX4" i="45"/>
  <c r="YX5" i="45" s="1"/>
  <c r="ADI5" i="45" l="1"/>
  <c r="AK2" i="29"/>
  <c r="UW5" i="46"/>
  <c r="YZ4" i="46"/>
  <c r="YZ5" i="46" s="1"/>
  <c r="AL5" i="46"/>
  <c r="IR4" i="46"/>
  <c r="IR5" i="46" s="1"/>
  <c r="EO4" i="46"/>
  <c r="ADK4" i="46"/>
  <c r="ADK5" i="46" s="1"/>
  <c r="AM4" i="46"/>
  <c r="MS5" i="46"/>
  <c r="QV4" i="46"/>
  <c r="EN5" i="46"/>
  <c r="MT4" i="46"/>
  <c r="UX4" i="46"/>
  <c r="QU5" i="46"/>
  <c r="UV5" i="17"/>
  <c r="YY4" i="17"/>
  <c r="YY5" i="17" s="1"/>
  <c r="AK5" i="17"/>
  <c r="ADJ4" i="17"/>
  <c r="ADJ5" i="17" s="1"/>
  <c r="EN4" i="17"/>
  <c r="IQ4" i="17"/>
  <c r="IQ5" i="17" s="1"/>
  <c r="AL4" i="17"/>
  <c r="MR5" i="17"/>
  <c r="QU4" i="17"/>
  <c r="EM5" i="17"/>
  <c r="MS4" i="17"/>
  <c r="QT5" i="17"/>
  <c r="UW4" i="17"/>
  <c r="QT5" i="45"/>
  <c r="UW4" i="45"/>
  <c r="IQ4" i="45"/>
  <c r="IQ5" i="45" s="1"/>
  <c r="EN4" i="45"/>
  <c r="AK5" i="45"/>
  <c r="ADJ4" i="45"/>
  <c r="AL4" i="45"/>
  <c r="YY4" i="45"/>
  <c r="YY5" i="45" s="1"/>
  <c r="UV5" i="45"/>
  <c r="MR5" i="45"/>
  <c r="QU4" i="45"/>
  <c r="MS4" i="45"/>
  <c r="EM5" i="45"/>
  <c r="O59" i="26"/>
  <c r="O59" i="28"/>
  <c r="N59" i="28"/>
  <c r="C59" i="28"/>
  <c r="B59" i="28"/>
  <c r="O61" i="7"/>
  <c r="N61" i="7"/>
  <c r="C61" i="7"/>
  <c r="B61" i="7"/>
  <c r="C35" i="45" l="1"/>
  <c r="C36" i="46"/>
  <c r="A36" i="46"/>
  <c r="A35" i="45"/>
  <c r="B36" i="46"/>
  <c r="B35" i="45"/>
  <c r="ADJ5" i="45"/>
  <c r="AL2" i="29"/>
  <c r="MT5" i="46"/>
  <c r="QW4" i="46"/>
  <c r="ZA4" i="46"/>
  <c r="ZA5" i="46" s="1"/>
  <c r="UX5" i="46"/>
  <c r="ADL4" i="46"/>
  <c r="ADL5" i="46" s="1"/>
  <c r="AN4" i="46"/>
  <c r="AM5" i="46"/>
  <c r="IS4" i="46"/>
  <c r="IS5" i="46" s="1"/>
  <c r="EP4" i="46"/>
  <c r="QV5" i="46"/>
  <c r="UY4" i="46"/>
  <c r="EO5" i="46"/>
  <c r="MU4" i="46"/>
  <c r="MS5" i="17"/>
  <c r="QV4" i="17"/>
  <c r="AL5" i="17"/>
  <c r="AM4" i="17"/>
  <c r="ADK4" i="17"/>
  <c r="ADK5" i="17" s="1"/>
  <c r="EO4" i="17"/>
  <c r="IR4" i="17"/>
  <c r="IR5" i="17" s="1"/>
  <c r="UW5" i="17"/>
  <c r="YZ4" i="17"/>
  <c r="YZ5" i="17" s="1"/>
  <c r="QU5" i="17"/>
  <c r="UX4" i="17"/>
  <c r="MT4" i="17"/>
  <c r="EN5" i="17"/>
  <c r="QV4" i="45"/>
  <c r="MS5" i="45"/>
  <c r="MT4" i="45"/>
  <c r="EN5" i="45"/>
  <c r="QU5" i="45"/>
  <c r="UX4" i="45"/>
  <c r="AL5" i="45"/>
  <c r="ADK4" i="45"/>
  <c r="AM4" i="45"/>
  <c r="IR4" i="45"/>
  <c r="IR5" i="45" s="1"/>
  <c r="EO4" i="45"/>
  <c r="UW5" i="45"/>
  <c r="YZ4" i="45"/>
  <c r="YZ5" i="45" s="1"/>
  <c r="O50" i="7"/>
  <c r="O51" i="7"/>
  <c r="O52" i="7"/>
  <c r="O53" i="7"/>
  <c r="O54" i="7"/>
  <c r="O55" i="7"/>
  <c r="O56" i="7"/>
  <c r="O57" i="7"/>
  <c r="O58" i="7"/>
  <c r="O59" i="7"/>
  <c r="ADK5" i="45" l="1"/>
  <c r="AM2" i="29"/>
  <c r="UY5" i="46"/>
  <c r="ZB4" i="46"/>
  <c r="ZB5" i="46" s="1"/>
  <c r="AN5" i="46"/>
  <c r="IT4" i="46"/>
  <c r="IT5" i="46" s="1"/>
  <c r="EQ4" i="46"/>
  <c r="AO4" i="46"/>
  <c r="ADM4" i="46"/>
  <c r="ADM5" i="46" s="1"/>
  <c r="QW5" i="46"/>
  <c r="UZ4" i="46"/>
  <c r="MU5" i="46"/>
  <c r="QX4" i="46"/>
  <c r="MV4" i="46"/>
  <c r="EP5" i="46"/>
  <c r="UX5" i="17"/>
  <c r="ZA4" i="17"/>
  <c r="ZA5" i="17" s="1"/>
  <c r="AM5" i="17"/>
  <c r="IS4" i="17"/>
  <c r="IS5" i="17" s="1"/>
  <c r="EP4" i="17"/>
  <c r="ADL4" i="17"/>
  <c r="ADL5" i="17" s="1"/>
  <c r="AN4" i="17"/>
  <c r="EO5" i="17"/>
  <c r="MU4" i="17"/>
  <c r="QV5" i="17"/>
  <c r="UY4" i="17"/>
  <c r="QW4" i="17"/>
  <c r="MT5" i="17"/>
  <c r="EO5" i="45"/>
  <c r="MU4" i="45"/>
  <c r="QW4" i="45"/>
  <c r="MT5" i="45"/>
  <c r="UX5" i="45"/>
  <c r="ZA4" i="45"/>
  <c r="ZA5" i="45" s="1"/>
  <c r="AN4" i="45"/>
  <c r="AM5" i="45"/>
  <c r="IS4" i="45"/>
  <c r="IS5" i="45" s="1"/>
  <c r="EP4" i="45"/>
  <c r="ADL4" i="45"/>
  <c r="UY4" i="45"/>
  <c r="QV5" i="45"/>
  <c r="ADL5" i="45" l="1"/>
  <c r="AN2" i="29"/>
  <c r="QY4" i="46"/>
  <c r="MV5" i="46"/>
  <c r="QX5" i="46"/>
  <c r="VA4" i="46"/>
  <c r="AO5" i="46"/>
  <c r="AP4" i="46"/>
  <c r="ADN4" i="46"/>
  <c r="ADN5" i="46" s="1"/>
  <c r="IU4" i="46"/>
  <c r="IU5" i="46" s="1"/>
  <c r="ER4" i="46"/>
  <c r="UZ5" i="46"/>
  <c r="ZC4" i="46"/>
  <c r="ZC5" i="46" s="1"/>
  <c r="EQ5" i="46"/>
  <c r="MW4" i="46"/>
  <c r="QW5" i="17"/>
  <c r="UZ4" i="17"/>
  <c r="UY5" i="17"/>
  <c r="ZB4" i="17"/>
  <c r="ZB5" i="17" s="1"/>
  <c r="ADM4" i="17"/>
  <c r="ADM5" i="17" s="1"/>
  <c r="AO4" i="17"/>
  <c r="AN5" i="17"/>
  <c r="IT4" i="17"/>
  <c r="IT5" i="17" s="1"/>
  <c r="EQ4" i="17"/>
  <c r="MU5" i="17"/>
  <c r="QX4" i="17"/>
  <c r="MV4" i="17"/>
  <c r="EP5" i="17"/>
  <c r="MU5" i="45"/>
  <c r="QX4" i="45"/>
  <c r="ZB4" i="45"/>
  <c r="ZB5" i="45" s="1"/>
  <c r="UY5" i="45"/>
  <c r="EP5" i="45"/>
  <c r="MV4" i="45"/>
  <c r="AO4" i="45"/>
  <c r="IT4" i="45"/>
  <c r="IT5" i="45" s="1"/>
  <c r="EQ4" i="45"/>
  <c r="AN5" i="45"/>
  <c r="ADM4" i="45"/>
  <c r="QW5" i="45"/>
  <c r="UZ4" i="45"/>
  <c r="ADM5" i="45" l="1"/>
  <c r="AO2" i="29"/>
  <c r="VA5" i="46"/>
  <c r="ZD4" i="46"/>
  <c r="ZD5" i="46" s="1"/>
  <c r="AP5" i="46"/>
  <c r="IV4" i="46"/>
  <c r="IV5" i="46" s="1"/>
  <c r="ES4" i="46"/>
  <c r="AQ4" i="46"/>
  <c r="ADO4" i="46"/>
  <c r="ADO5" i="46" s="1"/>
  <c r="MW5" i="46"/>
  <c r="QZ4" i="46"/>
  <c r="ER5" i="46"/>
  <c r="MX4" i="46"/>
  <c r="VB4" i="46"/>
  <c r="QY5" i="46"/>
  <c r="QX5" i="17"/>
  <c r="VA4" i="17"/>
  <c r="AO5" i="17"/>
  <c r="IU4" i="17"/>
  <c r="IU5" i="17" s="1"/>
  <c r="AP4" i="17"/>
  <c r="ADN4" i="17"/>
  <c r="ADN5" i="17" s="1"/>
  <c r="ER4" i="17"/>
  <c r="UZ5" i="17"/>
  <c r="ZC4" i="17"/>
  <c r="ZC5" i="17" s="1"/>
  <c r="MV5" i="17"/>
  <c r="QY4" i="17"/>
  <c r="EQ5" i="17"/>
  <c r="MW4" i="17"/>
  <c r="QX5" i="45"/>
  <c r="VA4" i="45"/>
  <c r="IU4" i="45"/>
  <c r="IU5" i="45" s="1"/>
  <c r="ER4" i="45"/>
  <c r="ADN4" i="45"/>
  <c r="AO5" i="45"/>
  <c r="AP4" i="45"/>
  <c r="QY4" i="45"/>
  <c r="MV5" i="45"/>
  <c r="UZ5" i="45"/>
  <c r="ZC4" i="45"/>
  <c r="ZC5" i="45" s="1"/>
  <c r="MW4" i="45"/>
  <c r="EQ5" i="45"/>
  <c r="F60" i="20"/>
  <c r="F61" i="20"/>
  <c r="F62" i="20"/>
  <c r="F63" i="20"/>
  <c r="F64" i="20"/>
  <c r="F65" i="20"/>
  <c r="F66" i="20"/>
  <c r="F70" i="20"/>
  <c r="F71" i="20"/>
  <c r="F72" i="20"/>
  <c r="F73" i="20"/>
  <c r="F74" i="20"/>
  <c r="F75" i="20"/>
  <c r="F76" i="20"/>
  <c r="F77" i="20"/>
  <c r="F78" i="20"/>
  <c r="F79" i="20"/>
  <c r="F80" i="20"/>
  <c r="F82" i="20"/>
  <c r="F83" i="20"/>
  <c r="F84" i="20"/>
  <c r="F86" i="20"/>
  <c r="F88" i="20"/>
  <c r="F89" i="20"/>
  <c r="F90" i="20"/>
  <c r="F101" i="20"/>
  <c r="ADN5" i="45" l="1"/>
  <c r="AP2" i="29"/>
  <c r="MX5" i="46"/>
  <c r="RA4" i="46"/>
  <c r="ZE4" i="46"/>
  <c r="ZE5" i="46" s="1"/>
  <c r="VB5" i="46"/>
  <c r="ADP4" i="46"/>
  <c r="ADP5" i="46" s="1"/>
  <c r="AR4" i="46"/>
  <c r="IW4" i="46"/>
  <c r="IW5" i="46" s="1"/>
  <c r="ET4" i="46"/>
  <c r="AQ5" i="46"/>
  <c r="QZ5" i="46"/>
  <c r="VC4" i="46"/>
  <c r="ES5" i="46"/>
  <c r="MY4" i="46"/>
  <c r="QY5" i="17"/>
  <c r="VB4" i="17"/>
  <c r="ER5" i="17"/>
  <c r="MX4" i="17"/>
  <c r="VA5" i="17"/>
  <c r="ZD4" i="17"/>
  <c r="ZD5" i="17" s="1"/>
  <c r="QZ4" i="17"/>
  <c r="MW5" i="17"/>
  <c r="AP5" i="17"/>
  <c r="AQ4" i="17"/>
  <c r="ES4" i="17"/>
  <c r="ADO4" i="17"/>
  <c r="ADO5" i="17" s="1"/>
  <c r="IV4" i="17"/>
  <c r="IV5" i="17" s="1"/>
  <c r="MW5" i="45"/>
  <c r="QZ4" i="45"/>
  <c r="VB4" i="45"/>
  <c r="QY5" i="45"/>
  <c r="MX4" i="45"/>
  <c r="ER5" i="45"/>
  <c r="AP5" i="45"/>
  <c r="ADO4" i="45"/>
  <c r="AQ4" i="45"/>
  <c r="IV4" i="45"/>
  <c r="IV5" i="45" s="1"/>
  <c r="ES4" i="45"/>
  <c r="VA5" i="45"/>
  <c r="ZD4" i="45"/>
  <c r="ZD5" i="45" s="1"/>
  <c r="AP51" i="29" l="1"/>
  <c r="AP52" i="29"/>
  <c r="AP54" i="29"/>
  <c r="AP55" i="29"/>
  <c r="AP53" i="29"/>
  <c r="AP56" i="29"/>
  <c r="AP58" i="29"/>
  <c r="AP59" i="29"/>
  <c r="AP57" i="29"/>
  <c r="AP60" i="29"/>
  <c r="AP61" i="29"/>
  <c r="AP62" i="29"/>
  <c r="ADO5" i="45"/>
  <c r="AQ2" i="29"/>
  <c r="VC5" i="46"/>
  <c r="ZF4" i="46"/>
  <c r="ZF5" i="46" s="1"/>
  <c r="AR5" i="46"/>
  <c r="IX4" i="46"/>
  <c r="IX5" i="46" s="1"/>
  <c r="EU4" i="46"/>
  <c r="ADQ4" i="46"/>
  <c r="ADQ5" i="46" s="1"/>
  <c r="AS4" i="46"/>
  <c r="RA5" i="46"/>
  <c r="VD4" i="46"/>
  <c r="ET5" i="46"/>
  <c r="MZ4" i="46"/>
  <c r="MY5" i="46"/>
  <c r="RB4" i="46"/>
  <c r="MX5" i="17"/>
  <c r="RA4" i="17"/>
  <c r="ES5" i="17"/>
  <c r="MY4" i="17"/>
  <c r="VC4" i="17"/>
  <c r="QZ5" i="17"/>
  <c r="IW4" i="17"/>
  <c r="IW5" i="17" s="1"/>
  <c r="ET4" i="17"/>
  <c r="AQ5" i="17"/>
  <c r="ADP4" i="17"/>
  <c r="ADP5" i="17" s="1"/>
  <c r="AR4" i="17"/>
  <c r="VB5" i="17"/>
  <c r="ZE4" i="17"/>
  <c r="ZE5" i="17" s="1"/>
  <c r="ES5" i="45"/>
  <c r="MY4" i="45"/>
  <c r="ZE4" i="45"/>
  <c r="ZE5" i="45" s="1"/>
  <c r="VB5" i="45"/>
  <c r="QZ5" i="45"/>
  <c r="VC4" i="45"/>
  <c r="AR4" i="45"/>
  <c r="AQ5" i="45"/>
  <c r="IW4" i="45"/>
  <c r="IW5" i="45" s="1"/>
  <c r="ET4" i="45"/>
  <c r="ADP4" i="45"/>
  <c r="MX5" i="45"/>
  <c r="RA4" i="45"/>
  <c r="A8" i="32"/>
  <c r="ADP5" i="45" l="1"/>
  <c r="AR2" i="29"/>
  <c r="AS5" i="46"/>
  <c r="AT4" i="46"/>
  <c r="ADR4" i="46"/>
  <c r="ADR5" i="46" s="1"/>
  <c r="IY4" i="46"/>
  <c r="IY5" i="46" s="1"/>
  <c r="EV4" i="46"/>
  <c r="RC4" i="46"/>
  <c r="MZ5" i="46"/>
  <c r="RB5" i="46"/>
  <c r="VE4" i="46"/>
  <c r="VD5" i="46"/>
  <c r="ZG4" i="46"/>
  <c r="ZG5" i="46" s="1"/>
  <c r="EU5" i="46"/>
  <c r="NA4" i="46"/>
  <c r="MZ4" i="17"/>
  <c r="ET5" i="17"/>
  <c r="MY5" i="17"/>
  <c r="RB4" i="17"/>
  <c r="AR5" i="17"/>
  <c r="ADQ4" i="17"/>
  <c r="ADQ5" i="17" s="1"/>
  <c r="EU4" i="17"/>
  <c r="AS4" i="17"/>
  <c r="IX4" i="17"/>
  <c r="IX5" i="17" s="1"/>
  <c r="RA5" i="17"/>
  <c r="VD4" i="17"/>
  <c r="ZF4" i="17"/>
  <c r="ZF5" i="17" s="1"/>
  <c r="VC5" i="17"/>
  <c r="ET5" i="45"/>
  <c r="MZ4" i="45"/>
  <c r="VC5" i="45"/>
  <c r="ZF4" i="45"/>
  <c r="ZF5" i="45" s="1"/>
  <c r="MY5" i="45"/>
  <c r="RB4" i="45"/>
  <c r="AS4" i="45"/>
  <c r="IX4" i="45"/>
  <c r="IX5" i="45" s="1"/>
  <c r="EU4" i="45"/>
  <c r="ADQ4" i="45"/>
  <c r="AR5" i="45"/>
  <c r="RA5" i="45"/>
  <c r="VD4" i="45"/>
  <c r="ADQ5" i="45" l="1"/>
  <c r="AS2" i="29"/>
  <c r="VF4" i="46"/>
  <c r="RC5" i="46"/>
  <c r="AT5" i="46"/>
  <c r="IZ4" i="46"/>
  <c r="IZ5" i="46" s="1"/>
  <c r="EW4" i="46"/>
  <c r="ADS4" i="46"/>
  <c r="ADS5" i="46" s="1"/>
  <c r="AU4" i="46"/>
  <c r="NA5" i="46"/>
  <c r="RD4" i="46"/>
  <c r="VE5" i="46"/>
  <c r="ZH4" i="46"/>
  <c r="ZH5" i="46" s="1"/>
  <c r="EV5" i="46"/>
  <c r="NB4" i="46"/>
  <c r="AT4" i="17"/>
  <c r="ADR4" i="17"/>
  <c r="ADR5" i="17" s="1"/>
  <c r="IY4" i="17"/>
  <c r="IY5" i="17" s="1"/>
  <c r="EV4" i="17"/>
  <c r="AS5" i="17"/>
  <c r="RB5" i="17"/>
  <c r="VE4" i="17"/>
  <c r="VD5" i="17"/>
  <c r="ZG4" i="17"/>
  <c r="ZG5" i="17" s="1"/>
  <c r="EU5" i="17"/>
  <c r="NA4" i="17"/>
  <c r="MZ5" i="17"/>
  <c r="RC4" i="17"/>
  <c r="IY4" i="45"/>
  <c r="IY5" i="45" s="1"/>
  <c r="EV4" i="45"/>
  <c r="AS5" i="45"/>
  <c r="ADR4" i="45"/>
  <c r="AT4" i="45"/>
  <c r="RB5" i="45"/>
  <c r="VE4" i="45"/>
  <c r="MZ5" i="45"/>
  <c r="RC4" i="45"/>
  <c r="VD5" i="45"/>
  <c r="ZG4" i="45"/>
  <c r="ZG5" i="45" s="1"/>
  <c r="NA4" i="45"/>
  <c r="EU5" i="45"/>
  <c r="ADR5" i="45" l="1"/>
  <c r="AT2" i="29"/>
  <c r="ADT4" i="46"/>
  <c r="ADT5" i="46" s="1"/>
  <c r="AV4" i="46"/>
  <c r="JA4" i="46"/>
  <c r="JA5" i="46" s="1"/>
  <c r="EX4" i="46"/>
  <c r="AU5" i="46"/>
  <c r="NB5" i="46"/>
  <c r="RE4" i="46"/>
  <c r="RD5" i="46"/>
  <c r="VG4" i="46"/>
  <c r="EW5" i="46"/>
  <c r="NC4" i="46"/>
  <c r="ZI4" i="46"/>
  <c r="ZI5" i="46" s="1"/>
  <c r="VF5" i="46"/>
  <c r="EV5" i="17"/>
  <c r="NB4" i="17"/>
  <c r="RD4" i="17"/>
  <c r="NA5" i="17"/>
  <c r="VE5" i="17"/>
  <c r="ZH4" i="17"/>
  <c r="ZH5" i="17" s="1"/>
  <c r="RC5" i="17"/>
  <c r="VF4" i="17"/>
  <c r="AT5" i="17"/>
  <c r="AU4" i="17"/>
  <c r="ADS4" i="17"/>
  <c r="ADS5" i="17" s="1"/>
  <c r="IZ4" i="17"/>
  <c r="IZ5" i="17" s="1"/>
  <c r="EW4" i="17"/>
  <c r="VE5" i="45"/>
  <c r="ZH4" i="45"/>
  <c r="ZH5" i="45" s="1"/>
  <c r="NB4" i="45"/>
  <c r="EV5" i="45"/>
  <c r="RD4" i="45"/>
  <c r="NA5" i="45"/>
  <c r="RC5" i="45"/>
  <c r="VF4" i="45"/>
  <c r="AT5" i="45"/>
  <c r="ADS4" i="45"/>
  <c r="AU4" i="45"/>
  <c r="IZ4" i="45"/>
  <c r="IZ5" i="45" s="1"/>
  <c r="EW4" i="45"/>
  <c r="AF168" i="25"/>
  <c r="U162" i="25"/>
  <c r="ADS5" i="45" l="1"/>
  <c r="AU2" i="29"/>
  <c r="RE5" i="46"/>
  <c r="VH4" i="46"/>
  <c r="EX5" i="46"/>
  <c r="ND4" i="46"/>
  <c r="NC5" i="46"/>
  <c r="RF4" i="46"/>
  <c r="AV5" i="46"/>
  <c r="JB4" i="46"/>
  <c r="JB5" i="46" s="1"/>
  <c r="EY4" i="46"/>
  <c r="AW4" i="46"/>
  <c r="ADU4" i="46"/>
  <c r="ADU5" i="46" s="1"/>
  <c r="VG5" i="46"/>
  <c r="ZJ4" i="46"/>
  <c r="ZJ5" i="46" s="1"/>
  <c r="VF5" i="17"/>
  <c r="ZI4" i="17"/>
  <c r="ZI5" i="17" s="1"/>
  <c r="RD5" i="17"/>
  <c r="VG4" i="17"/>
  <c r="JA4" i="17"/>
  <c r="JA5" i="17" s="1"/>
  <c r="EX4" i="17"/>
  <c r="ADT4" i="17"/>
  <c r="ADT5" i="17" s="1"/>
  <c r="AU5" i="17"/>
  <c r="AV4" i="17"/>
  <c r="NB5" i="17"/>
  <c r="RE4" i="17"/>
  <c r="EW5" i="17"/>
  <c r="NC4" i="17"/>
  <c r="VF5" i="45"/>
  <c r="ZI4" i="45"/>
  <c r="ZI5" i="45" s="1"/>
  <c r="AV4" i="45"/>
  <c r="AU5" i="45"/>
  <c r="JA4" i="45"/>
  <c r="JA5" i="45" s="1"/>
  <c r="EX4" i="45"/>
  <c r="ADT4" i="45"/>
  <c r="NB5" i="45"/>
  <c r="RE4" i="45"/>
  <c r="EW5" i="45"/>
  <c r="NC4" i="45"/>
  <c r="VG4" i="45"/>
  <c r="RD5" i="45"/>
  <c r="AU51" i="29" l="1"/>
  <c r="AU52" i="29"/>
  <c r="AU54" i="29"/>
  <c r="AU56" i="29"/>
  <c r="AU53" i="29"/>
  <c r="AU55" i="29"/>
  <c r="AU57" i="29"/>
  <c r="AU61" i="29"/>
  <c r="AU58" i="29"/>
  <c r="AU59" i="29"/>
  <c r="AU60" i="29"/>
  <c r="AU62" i="29"/>
  <c r="ADT5" i="45"/>
  <c r="AV2" i="29"/>
  <c r="RG4" i="46"/>
  <c r="ND5" i="46"/>
  <c r="AW5" i="46"/>
  <c r="AX4" i="46"/>
  <c r="ADV4" i="46"/>
  <c r="ADV5" i="46" s="1"/>
  <c r="JC4" i="46"/>
  <c r="JC5" i="46" s="1"/>
  <c r="EZ4" i="46"/>
  <c r="RF5" i="46"/>
  <c r="VI4" i="46"/>
  <c r="VH5" i="46"/>
  <c r="ZK4" i="46"/>
  <c r="ZK5" i="46" s="1"/>
  <c r="EY5" i="46"/>
  <c r="NE4" i="46"/>
  <c r="ADU4" i="17"/>
  <c r="ADU5" i="17" s="1"/>
  <c r="AV5" i="17"/>
  <c r="EY4" i="17"/>
  <c r="JB4" i="17"/>
  <c r="JB5" i="17" s="1"/>
  <c r="AW4" i="17"/>
  <c r="VH4" i="17"/>
  <c r="RE5" i="17"/>
  <c r="NC5" i="17"/>
  <c r="RF4" i="17"/>
  <c r="ZJ4" i="17"/>
  <c r="ZJ5" i="17" s="1"/>
  <c r="VG5" i="17"/>
  <c r="EX5" i="17"/>
  <c r="ND4" i="17"/>
  <c r="ZJ4" i="45"/>
  <c r="ZJ5" i="45" s="1"/>
  <c r="VG5" i="45"/>
  <c r="EX5" i="45"/>
  <c r="ND4" i="45"/>
  <c r="NC5" i="45"/>
  <c r="RF4" i="45"/>
  <c r="AW4" i="45"/>
  <c r="JB4" i="45"/>
  <c r="JB5" i="45" s="1"/>
  <c r="EY4" i="45"/>
  <c r="AV5" i="45"/>
  <c r="ADU4" i="45"/>
  <c r="VH4" i="45"/>
  <c r="RE5" i="45"/>
  <c r="ADU5" i="45" l="1"/>
  <c r="AW2" i="29"/>
  <c r="EZ5" i="46"/>
  <c r="NF4" i="46"/>
  <c r="AX5" i="46"/>
  <c r="JD4" i="46"/>
  <c r="JD5" i="46" s="1"/>
  <c r="FA4" i="46"/>
  <c r="AY4" i="46"/>
  <c r="ADW4" i="46"/>
  <c r="ADW5" i="46" s="1"/>
  <c r="NE5" i="46"/>
  <c r="RH4" i="46"/>
  <c r="VI5" i="46"/>
  <c r="ZL4" i="46"/>
  <c r="ZL5" i="46" s="1"/>
  <c r="VJ4" i="46"/>
  <c r="RG5" i="46"/>
  <c r="NE4" i="17"/>
  <c r="EY5" i="17"/>
  <c r="VH5" i="17"/>
  <c r="ZK4" i="17"/>
  <c r="ZK5" i="17" s="1"/>
  <c r="ND5" i="17"/>
  <c r="RG4" i="17"/>
  <c r="RF5" i="17"/>
  <c r="VI4" i="17"/>
  <c r="AW5" i="17"/>
  <c r="EZ4" i="17"/>
  <c r="AX4" i="17"/>
  <c r="JC4" i="17"/>
  <c r="JC5" i="17" s="1"/>
  <c r="ADV4" i="17"/>
  <c r="ADV5" i="17" s="1"/>
  <c r="ZK4" i="45"/>
  <c r="ZK5" i="45" s="1"/>
  <c r="VH5" i="45"/>
  <c r="RG4" i="45"/>
  <c r="ND5" i="45"/>
  <c r="JC4" i="45"/>
  <c r="JC5" i="45" s="1"/>
  <c r="EZ4" i="45"/>
  <c r="AW5" i="45"/>
  <c r="ADV4" i="45"/>
  <c r="AX4" i="45"/>
  <c r="RF5" i="45"/>
  <c r="VI4" i="45"/>
  <c r="NE4" i="45"/>
  <c r="EY5" i="45"/>
  <c r="B51" i="20"/>
  <c r="C51" i="20"/>
  <c r="D51" i="20"/>
  <c r="B52" i="20"/>
  <c r="C52" i="20"/>
  <c r="D52" i="20"/>
  <c r="B53" i="20"/>
  <c r="C53" i="20"/>
  <c r="D53" i="20"/>
  <c r="B54" i="20"/>
  <c r="B99" i="20" s="1"/>
  <c r="C54" i="20"/>
  <c r="C99" i="20" s="1"/>
  <c r="E99" i="20" s="1"/>
  <c r="D54" i="20"/>
  <c r="D99" i="20" s="1"/>
  <c r="B55" i="20"/>
  <c r="B100" i="20" s="1"/>
  <c r="C55" i="20"/>
  <c r="D55" i="20"/>
  <c r="D100" i="20" s="1"/>
  <c r="B56" i="20"/>
  <c r="B101" i="20" s="1"/>
  <c r="C56" i="20"/>
  <c r="C101" i="20" s="1"/>
  <c r="E101" i="20" s="1"/>
  <c r="D56" i="20"/>
  <c r="D101" i="20" s="1"/>
  <c r="C17" i="20"/>
  <c r="D17" i="20"/>
  <c r="C18" i="20"/>
  <c r="D18" i="20"/>
  <c r="C19" i="20"/>
  <c r="C64" i="20" s="1"/>
  <c r="D19" i="20"/>
  <c r="C20" i="20"/>
  <c r="D20" i="20"/>
  <c r="C21" i="20"/>
  <c r="D21" i="20"/>
  <c r="C22" i="20"/>
  <c r="D22" i="20"/>
  <c r="C23" i="20"/>
  <c r="D23" i="20"/>
  <c r="C24" i="20"/>
  <c r="D24" i="20"/>
  <c r="C25" i="20"/>
  <c r="D25" i="20"/>
  <c r="C26" i="20"/>
  <c r="D26" i="20"/>
  <c r="C27" i="20"/>
  <c r="C72" i="20" s="1"/>
  <c r="D27" i="20"/>
  <c r="C28" i="20"/>
  <c r="D28" i="20"/>
  <c r="C29" i="20"/>
  <c r="D29" i="20"/>
  <c r="C30" i="20"/>
  <c r="D30" i="20"/>
  <c r="C31" i="20"/>
  <c r="D31" i="20"/>
  <c r="C32" i="20"/>
  <c r="D32" i="20"/>
  <c r="C33" i="20"/>
  <c r="D33" i="20"/>
  <c r="C34" i="20"/>
  <c r="D34" i="20"/>
  <c r="C35" i="20"/>
  <c r="D35" i="20"/>
  <c r="C36" i="20"/>
  <c r="D36" i="20"/>
  <c r="C37" i="20"/>
  <c r="D37" i="20"/>
  <c r="C38" i="20"/>
  <c r="D38" i="20"/>
  <c r="C39" i="20"/>
  <c r="D39" i="20"/>
  <c r="C40" i="20"/>
  <c r="C85" i="20" s="1"/>
  <c r="D40" i="20"/>
  <c r="C41" i="20"/>
  <c r="D41" i="20"/>
  <c r="C42" i="20"/>
  <c r="D42" i="20"/>
  <c r="C43" i="20"/>
  <c r="C59" i="26" s="1"/>
  <c r="D43" i="20"/>
  <c r="C16" i="20"/>
  <c r="D16" i="20"/>
  <c r="D15" i="20"/>
  <c r="C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15" i="20"/>
  <c r="ADV5" i="45" l="1"/>
  <c r="AX2" i="29"/>
  <c r="ZM4" i="46"/>
  <c r="ZM5" i="46" s="1"/>
  <c r="VJ5" i="46"/>
  <c r="ADX4" i="46"/>
  <c r="ADX5" i="46" s="1"/>
  <c r="AZ4" i="46"/>
  <c r="AY5" i="46"/>
  <c r="JE4" i="46"/>
  <c r="JE5" i="46" s="1"/>
  <c r="FB4" i="46"/>
  <c r="NF5" i="46"/>
  <c r="RI4" i="46"/>
  <c r="RH5" i="46"/>
  <c r="VK4" i="46"/>
  <c r="FA5" i="46"/>
  <c r="NG4" i="46"/>
  <c r="VI5" i="17"/>
  <c r="ZL4" i="17"/>
  <c r="ZL5" i="17" s="1"/>
  <c r="AX5" i="17"/>
  <c r="AY4" i="17"/>
  <c r="JD4" i="17"/>
  <c r="JD5" i="17" s="1"/>
  <c r="ADW4" i="17"/>
  <c r="ADW5" i="17" s="1"/>
  <c r="FA4" i="17"/>
  <c r="NF4" i="17"/>
  <c r="EZ5" i="17"/>
  <c r="RG5" i="17"/>
  <c r="VJ4" i="17"/>
  <c r="RH4" i="17"/>
  <c r="NE5" i="17"/>
  <c r="NF4" i="45"/>
  <c r="EZ5" i="45"/>
  <c r="NE5" i="45"/>
  <c r="RH4" i="45"/>
  <c r="VI5" i="45"/>
  <c r="ZL4" i="45"/>
  <c r="ZL5" i="45" s="1"/>
  <c r="VJ4" i="45"/>
  <c r="RG5" i="45"/>
  <c r="AX5" i="45"/>
  <c r="ADW4" i="45"/>
  <c r="AY4" i="45"/>
  <c r="JD4" i="45"/>
  <c r="JD5" i="45" s="1"/>
  <c r="FA4" i="45"/>
  <c r="B56" i="14"/>
  <c r="B83" i="20"/>
  <c r="D33" i="14"/>
  <c r="D60" i="20"/>
  <c r="C57" i="14"/>
  <c r="C84" i="20"/>
  <c r="C51" i="14"/>
  <c r="C78" i="20"/>
  <c r="C39" i="14"/>
  <c r="C66" i="20"/>
  <c r="B59" i="14"/>
  <c r="B86" i="20"/>
  <c r="B55" i="14"/>
  <c r="B82" i="20"/>
  <c r="B51" i="14"/>
  <c r="B78" i="20"/>
  <c r="B39" i="14"/>
  <c r="B66" i="20"/>
  <c r="B35" i="14"/>
  <c r="B62" i="20"/>
  <c r="D34" i="14"/>
  <c r="D61" i="20"/>
  <c r="D60" i="14"/>
  <c r="C34" i="17" s="1"/>
  <c r="D87" i="20"/>
  <c r="D58" i="14"/>
  <c r="C32" i="17" s="1"/>
  <c r="D85" i="20"/>
  <c r="D56" i="14"/>
  <c r="C30" i="17" s="1"/>
  <c r="D83" i="20"/>
  <c r="D54" i="14"/>
  <c r="D81" i="20"/>
  <c r="D52" i="14"/>
  <c r="D79" i="20"/>
  <c r="D40" i="14"/>
  <c r="D67" i="20"/>
  <c r="D38" i="14"/>
  <c r="D65" i="20"/>
  <c r="D36" i="14"/>
  <c r="D63" i="20"/>
  <c r="E55" i="20"/>
  <c r="C100" i="20"/>
  <c r="E100" i="20" s="1"/>
  <c r="E51" i="20"/>
  <c r="B60" i="14"/>
  <c r="B87" i="20"/>
  <c r="B36" i="14"/>
  <c r="B63" i="20"/>
  <c r="C59" i="14"/>
  <c r="C86" i="20"/>
  <c r="C53" i="14"/>
  <c r="C80" i="20"/>
  <c r="B33" i="14"/>
  <c r="B75" i="14" s="1"/>
  <c r="B60" i="20"/>
  <c r="B58" i="14"/>
  <c r="B85" i="20"/>
  <c r="B54" i="14"/>
  <c r="B81" i="20"/>
  <c r="B38" i="14"/>
  <c r="B65" i="20"/>
  <c r="B34" i="14"/>
  <c r="B61" i="20"/>
  <c r="C34" i="14"/>
  <c r="C61" i="20"/>
  <c r="C60" i="14"/>
  <c r="C87" i="20"/>
  <c r="E87" i="20" s="1"/>
  <c r="C56" i="14"/>
  <c r="C83" i="20"/>
  <c r="C54" i="14"/>
  <c r="C81" i="20"/>
  <c r="C52" i="14"/>
  <c r="C79" i="20"/>
  <c r="C40" i="14"/>
  <c r="C67" i="20"/>
  <c r="C38" i="14"/>
  <c r="C65" i="20"/>
  <c r="C36" i="14"/>
  <c r="C63" i="20"/>
  <c r="B52" i="14"/>
  <c r="B79" i="20"/>
  <c r="B40" i="14"/>
  <c r="B67" i="20"/>
  <c r="C61" i="14"/>
  <c r="C88" i="20"/>
  <c r="E88" i="20" s="1"/>
  <c r="C55" i="14"/>
  <c r="C82" i="20"/>
  <c r="C41" i="14"/>
  <c r="C68" i="20"/>
  <c r="C35" i="14"/>
  <c r="C62" i="20"/>
  <c r="B61" i="14"/>
  <c r="B88" i="20"/>
  <c r="B57" i="14"/>
  <c r="B84" i="20"/>
  <c r="B53" i="14"/>
  <c r="B80" i="20"/>
  <c r="B41" i="14"/>
  <c r="B39" i="28" s="1"/>
  <c r="A15" i="45" s="1"/>
  <c r="B68" i="20"/>
  <c r="B37" i="14"/>
  <c r="B64" i="20"/>
  <c r="C33" i="14"/>
  <c r="C60" i="20"/>
  <c r="D61" i="14"/>
  <c r="D103" i="14" s="1"/>
  <c r="D88" i="20"/>
  <c r="D59" i="14"/>
  <c r="C33" i="17" s="1"/>
  <c r="D86" i="20"/>
  <c r="D57" i="14"/>
  <c r="C31" i="17" s="1"/>
  <c r="D84" i="20"/>
  <c r="D55" i="14"/>
  <c r="D82" i="20"/>
  <c r="D53" i="14"/>
  <c r="D80" i="20"/>
  <c r="D51" i="14"/>
  <c r="D78" i="20"/>
  <c r="D41" i="14"/>
  <c r="D68" i="20"/>
  <c r="D39" i="14"/>
  <c r="N38" i="7" s="1"/>
  <c r="C13" i="46" s="1"/>
  <c r="D66" i="20"/>
  <c r="D37" i="14"/>
  <c r="D64" i="20"/>
  <c r="D35" i="14"/>
  <c r="D62" i="20"/>
  <c r="B44" i="14"/>
  <c r="B71" i="20"/>
  <c r="C45" i="14"/>
  <c r="C43" i="14"/>
  <c r="C70" i="20"/>
  <c r="B42" i="14"/>
  <c r="B69" i="20"/>
  <c r="B43" i="14"/>
  <c r="B70" i="20"/>
  <c r="D46" i="14"/>
  <c r="D73" i="20"/>
  <c r="D44" i="14"/>
  <c r="D71" i="20"/>
  <c r="D42" i="14"/>
  <c r="D69" i="20"/>
  <c r="B46" i="14"/>
  <c r="B73" i="20"/>
  <c r="C46" i="14"/>
  <c r="C73" i="20"/>
  <c r="C44" i="14"/>
  <c r="C71" i="20"/>
  <c r="C42" i="14"/>
  <c r="C69" i="20"/>
  <c r="B45" i="14"/>
  <c r="B72" i="20"/>
  <c r="D45" i="14"/>
  <c r="D72" i="20"/>
  <c r="D43" i="14"/>
  <c r="D70" i="20"/>
  <c r="D47" i="14"/>
  <c r="D74" i="20"/>
  <c r="C47" i="14"/>
  <c r="C74" i="20"/>
  <c r="B47" i="14"/>
  <c r="B74" i="20"/>
  <c r="B49" i="14"/>
  <c r="B76" i="20"/>
  <c r="D49" i="14"/>
  <c r="D76" i="20"/>
  <c r="B48" i="14"/>
  <c r="B75" i="20"/>
  <c r="C49" i="14"/>
  <c r="C76" i="20"/>
  <c r="D50" i="14"/>
  <c r="D77" i="20"/>
  <c r="D48" i="14"/>
  <c r="D75" i="20"/>
  <c r="B50" i="14"/>
  <c r="B77" i="20"/>
  <c r="C50" i="14"/>
  <c r="C77" i="20"/>
  <c r="C48" i="14"/>
  <c r="C75" i="20"/>
  <c r="C37" i="14"/>
  <c r="C58" i="14"/>
  <c r="E56" i="20"/>
  <c r="E52" i="20"/>
  <c r="E53" i="20"/>
  <c r="E54" i="20"/>
  <c r="C32" i="7"/>
  <c r="B7" i="46" s="1"/>
  <c r="B36" i="28"/>
  <c r="A12" i="45" s="1"/>
  <c r="N50" i="7" l="1"/>
  <c r="C25" i="45" s="1"/>
  <c r="D93" i="14"/>
  <c r="N57" i="16"/>
  <c r="D101" i="14"/>
  <c r="C54" i="7"/>
  <c r="B29" i="45" s="1"/>
  <c r="C97" i="14"/>
  <c r="C59" i="7"/>
  <c r="B34" i="45" s="1"/>
  <c r="C102" i="14"/>
  <c r="C57" i="16"/>
  <c r="B33" i="17" s="1"/>
  <c r="C101" i="14"/>
  <c r="N55" i="7"/>
  <c r="C30" i="45" s="1"/>
  <c r="D98" i="14"/>
  <c r="C47" i="7"/>
  <c r="B22" i="46" s="1"/>
  <c r="C90" i="14"/>
  <c r="N48" i="28"/>
  <c r="D92" i="14"/>
  <c r="B47" i="16"/>
  <c r="B91" i="14"/>
  <c r="C45" i="16"/>
  <c r="C89" i="14"/>
  <c r="C57" i="7"/>
  <c r="B32" i="45" s="1"/>
  <c r="C100" i="14"/>
  <c r="N51" i="28"/>
  <c r="D95" i="14"/>
  <c r="N55" i="16"/>
  <c r="D99" i="14"/>
  <c r="B52" i="7"/>
  <c r="A27" i="46" s="1"/>
  <c r="B95" i="14"/>
  <c r="B60" i="7"/>
  <c r="A35" i="46" s="1"/>
  <c r="B103" i="14"/>
  <c r="C103" i="7"/>
  <c r="C103" i="14"/>
  <c r="B51" i="7"/>
  <c r="A26" i="46" s="1"/>
  <c r="B94" i="14"/>
  <c r="C51" i="7"/>
  <c r="B26" i="45" s="1"/>
  <c r="C94" i="14"/>
  <c r="C54" i="28"/>
  <c r="C98" i="14"/>
  <c r="B56" i="16"/>
  <c r="B100" i="14"/>
  <c r="C51" i="28"/>
  <c r="C95" i="14"/>
  <c r="N52" i="28"/>
  <c r="D96" i="14"/>
  <c r="N56" i="16"/>
  <c r="D100" i="14"/>
  <c r="B54" i="7"/>
  <c r="A29" i="46" s="1"/>
  <c r="B97" i="14"/>
  <c r="C55" i="16"/>
  <c r="B31" i="17" s="1"/>
  <c r="C99" i="14"/>
  <c r="B54" i="16"/>
  <c r="B98" i="14"/>
  <c r="N54" i="7"/>
  <c r="C29" i="46" s="1"/>
  <c r="D97" i="14"/>
  <c r="B55" i="16"/>
  <c r="B99" i="14"/>
  <c r="C52" i="28"/>
  <c r="C96" i="14"/>
  <c r="B53" i="7"/>
  <c r="A28" i="46" s="1"/>
  <c r="B96" i="14"/>
  <c r="B58" i="28"/>
  <c r="B102" i="14"/>
  <c r="N50" i="16"/>
  <c r="D94" i="14"/>
  <c r="N59" i="7"/>
  <c r="C34" i="46" s="1"/>
  <c r="D102" i="14"/>
  <c r="B49" i="28"/>
  <c r="B93" i="14"/>
  <c r="B57" i="16"/>
  <c r="B101" i="14"/>
  <c r="C50" i="7"/>
  <c r="B25" i="45" s="1"/>
  <c r="C93" i="14"/>
  <c r="B49" i="7"/>
  <c r="A24" i="46" s="1"/>
  <c r="B92" i="14"/>
  <c r="B46" i="28"/>
  <c r="A22" i="45" s="1"/>
  <c r="B90" i="14"/>
  <c r="C49" i="7"/>
  <c r="B24" i="45" s="1"/>
  <c r="C92" i="14"/>
  <c r="C22" i="17"/>
  <c r="D90" i="14"/>
  <c r="C48" i="7"/>
  <c r="B23" i="45" s="1"/>
  <c r="C91" i="14"/>
  <c r="C23" i="17"/>
  <c r="D91" i="14"/>
  <c r="B45" i="16"/>
  <c r="B89" i="14"/>
  <c r="N45" i="16"/>
  <c r="D89" i="14"/>
  <c r="C17" i="17"/>
  <c r="D85" i="14"/>
  <c r="C42" i="28"/>
  <c r="B18" i="45" s="1"/>
  <c r="C86" i="14"/>
  <c r="B45" i="7"/>
  <c r="B88" i="14"/>
  <c r="N43" i="7"/>
  <c r="D86" i="14"/>
  <c r="B41" i="28"/>
  <c r="A17" i="45" s="1"/>
  <c r="B85" i="14"/>
  <c r="C42" i="7"/>
  <c r="B17" i="46" s="1"/>
  <c r="C85" i="14"/>
  <c r="B43" i="7"/>
  <c r="A18" i="46" s="1"/>
  <c r="B86" i="14"/>
  <c r="C11" i="17"/>
  <c r="D79" i="14"/>
  <c r="C15" i="17"/>
  <c r="D83" i="14"/>
  <c r="B36" i="7"/>
  <c r="A11" i="46" s="1"/>
  <c r="B79" i="14"/>
  <c r="C39" i="16"/>
  <c r="C83" i="14"/>
  <c r="C36" i="16"/>
  <c r="C80" i="14"/>
  <c r="C32" i="28"/>
  <c r="B8" i="45" s="1"/>
  <c r="C76" i="14"/>
  <c r="B37" i="7"/>
  <c r="A12" i="46" s="1"/>
  <c r="B80" i="14"/>
  <c r="B35" i="7"/>
  <c r="A10" i="46" s="1"/>
  <c r="B78" i="14"/>
  <c r="C10" i="17"/>
  <c r="D78" i="14"/>
  <c r="C8" i="17"/>
  <c r="D76" i="14"/>
  <c r="B37" i="16"/>
  <c r="B81" i="14"/>
  <c r="C37" i="28"/>
  <c r="B13" i="45" s="1"/>
  <c r="C81" i="14"/>
  <c r="B43" i="16"/>
  <c r="B87" i="14"/>
  <c r="C35" i="28"/>
  <c r="B11" i="45" s="1"/>
  <c r="C79" i="14"/>
  <c r="C19" i="17"/>
  <c r="D87" i="14"/>
  <c r="C41" i="7"/>
  <c r="B16" i="46" s="1"/>
  <c r="C84" i="14"/>
  <c r="C44" i="16"/>
  <c r="C88" i="14"/>
  <c r="C16" i="17"/>
  <c r="D84" i="14"/>
  <c r="C20" i="17"/>
  <c r="D88" i="14"/>
  <c r="B40" i="28"/>
  <c r="A16" i="45" s="1"/>
  <c r="B84" i="14"/>
  <c r="C43" i="28"/>
  <c r="B19" i="45" s="1"/>
  <c r="C87" i="14"/>
  <c r="C9" i="17"/>
  <c r="D77" i="14"/>
  <c r="C13" i="17"/>
  <c r="D81" i="14"/>
  <c r="C31" i="28"/>
  <c r="B7" i="45" s="1"/>
  <c r="C75" i="14"/>
  <c r="B40" i="7"/>
  <c r="A15" i="46" s="1"/>
  <c r="B83" i="14"/>
  <c r="C34" i="7"/>
  <c r="B9" i="46" s="1"/>
  <c r="C77" i="14"/>
  <c r="B39" i="7"/>
  <c r="A14" i="46" s="1"/>
  <c r="B82" i="14"/>
  <c r="C34" i="28"/>
  <c r="B10" i="45" s="1"/>
  <c r="C78" i="14"/>
  <c r="C38" i="16"/>
  <c r="C82" i="14"/>
  <c r="B33" i="7"/>
  <c r="A8" i="46" s="1"/>
  <c r="B76" i="14"/>
  <c r="C12" i="17"/>
  <c r="D80" i="14"/>
  <c r="B33" i="16"/>
  <c r="B77" i="14"/>
  <c r="N31" i="16"/>
  <c r="D75" i="14"/>
  <c r="N39" i="7"/>
  <c r="C14" i="46" s="1"/>
  <c r="D82" i="14"/>
  <c r="B34" i="28"/>
  <c r="A10" i="45" s="1"/>
  <c r="C36" i="28"/>
  <c r="B12" i="45" s="1"/>
  <c r="C33" i="7"/>
  <c r="B8" i="46" s="1"/>
  <c r="B36" i="16"/>
  <c r="N33" i="28"/>
  <c r="C9" i="45" s="1"/>
  <c r="C37" i="7"/>
  <c r="B12" i="46" s="1"/>
  <c r="N34" i="7"/>
  <c r="C9" i="46" s="1"/>
  <c r="C32" i="16"/>
  <c r="B39" i="16"/>
  <c r="C50" i="16"/>
  <c r="C51" i="16"/>
  <c r="C50" i="28"/>
  <c r="C31" i="16"/>
  <c r="C53" i="16"/>
  <c r="B56" i="7"/>
  <c r="A31" i="45" s="1"/>
  <c r="C53" i="28"/>
  <c r="N49" i="16"/>
  <c r="B56" i="28"/>
  <c r="N37" i="28"/>
  <c r="C13" i="45" s="1"/>
  <c r="N53" i="28"/>
  <c r="N33" i="16"/>
  <c r="N57" i="28"/>
  <c r="B34" i="16"/>
  <c r="B40" i="16"/>
  <c r="B38" i="16"/>
  <c r="C33" i="16"/>
  <c r="B41" i="7"/>
  <c r="A16" i="46" s="1"/>
  <c r="N37" i="16"/>
  <c r="N53" i="16"/>
  <c r="N58" i="7"/>
  <c r="C33" i="45" s="1"/>
  <c r="B55" i="28"/>
  <c r="B38" i="28"/>
  <c r="A14" i="45" s="1"/>
  <c r="C33" i="28"/>
  <c r="B9" i="45" s="1"/>
  <c r="B57" i="7"/>
  <c r="C52" i="7"/>
  <c r="B27" i="45" s="1"/>
  <c r="N49" i="28"/>
  <c r="C44" i="7"/>
  <c r="B19" i="46" s="1"/>
  <c r="C54" i="16"/>
  <c r="B30" i="17" s="1"/>
  <c r="ADW5" i="45"/>
  <c r="AY2" i="29"/>
  <c r="B34" i="7"/>
  <c r="A9" i="46" s="1"/>
  <c r="N43" i="16"/>
  <c r="N44" i="28"/>
  <c r="C20" i="45" s="1"/>
  <c r="C55" i="7"/>
  <c r="B30" i="46" s="1"/>
  <c r="B33" i="28"/>
  <c r="A9" i="45" s="1"/>
  <c r="B57" i="28"/>
  <c r="C40" i="28"/>
  <c r="B16" i="45" s="1"/>
  <c r="C38" i="7"/>
  <c r="B13" i="46" s="1"/>
  <c r="C37" i="16"/>
  <c r="N32" i="7"/>
  <c r="C7" i="46" s="1"/>
  <c r="N53" i="7"/>
  <c r="C28" i="45" s="1"/>
  <c r="N33" i="7"/>
  <c r="C8" i="46" s="1"/>
  <c r="B53" i="28"/>
  <c r="B35" i="28"/>
  <c r="A11" i="45" s="1"/>
  <c r="N50" i="28"/>
  <c r="C35" i="16"/>
  <c r="C55" i="28"/>
  <c r="C41" i="28"/>
  <c r="B17" i="45" s="1"/>
  <c r="N36" i="28"/>
  <c r="C12" i="45" s="1"/>
  <c r="C40" i="16"/>
  <c r="N37" i="7"/>
  <c r="C12" i="46" s="1"/>
  <c r="N36" i="16"/>
  <c r="A20" i="46"/>
  <c r="N45" i="28"/>
  <c r="C21" i="45" s="1"/>
  <c r="B38" i="7"/>
  <c r="A13" i="46" s="1"/>
  <c r="N52" i="16"/>
  <c r="N41" i="7"/>
  <c r="C16" i="46" s="1"/>
  <c r="C14" i="17"/>
  <c r="N38" i="28"/>
  <c r="C14" i="45" s="1"/>
  <c r="B53" i="16"/>
  <c r="C18" i="46"/>
  <c r="N35" i="7"/>
  <c r="C10" i="46" s="1"/>
  <c r="C36" i="7"/>
  <c r="B11" i="46" s="1"/>
  <c r="N57" i="7"/>
  <c r="C32" i="46" s="1"/>
  <c r="N56" i="28"/>
  <c r="B55" i="7"/>
  <c r="N54" i="16"/>
  <c r="C49" i="28"/>
  <c r="C49" i="16"/>
  <c r="B49" i="16"/>
  <c r="B58" i="7"/>
  <c r="A33" i="17" s="1"/>
  <c r="C33" i="46"/>
  <c r="N51" i="16"/>
  <c r="B50" i="16"/>
  <c r="B54" i="28"/>
  <c r="N58" i="28"/>
  <c r="C48" i="28"/>
  <c r="B44" i="16"/>
  <c r="VK5" i="46"/>
  <c r="ZN4" i="46"/>
  <c r="ZN5" i="46" s="1"/>
  <c r="FB5" i="46"/>
  <c r="NH4" i="46"/>
  <c r="AZ5" i="46"/>
  <c r="JF4" i="46"/>
  <c r="JF5" i="46" s="1"/>
  <c r="FC4" i="46"/>
  <c r="ADY4" i="46"/>
  <c r="ADY5" i="46" s="1"/>
  <c r="BA4" i="46"/>
  <c r="NG5" i="46"/>
  <c r="RJ4" i="46"/>
  <c r="RI5" i="46"/>
  <c r="VL4" i="46"/>
  <c r="VK4" i="17"/>
  <c r="RH5" i="17"/>
  <c r="NF5" i="17"/>
  <c r="RI4" i="17"/>
  <c r="JE4" i="17"/>
  <c r="JE5" i="17" s="1"/>
  <c r="FB4" i="17"/>
  <c r="ADX4" i="17"/>
  <c r="ADX5" i="17" s="1"/>
  <c r="AZ4" i="17"/>
  <c r="AY5" i="17"/>
  <c r="VJ5" i="17"/>
  <c r="ZM4" i="17"/>
  <c r="ZM5" i="17" s="1"/>
  <c r="FA5" i="17"/>
  <c r="NG4" i="17"/>
  <c r="RH5" i="45"/>
  <c r="VK4" i="45"/>
  <c r="AZ4" i="45"/>
  <c r="AY5" i="45"/>
  <c r="JE4" i="45"/>
  <c r="JE5" i="45" s="1"/>
  <c r="FB4" i="45"/>
  <c r="ADX4" i="45"/>
  <c r="ZM4" i="45"/>
  <c r="ZM5" i="45" s="1"/>
  <c r="VJ5" i="45"/>
  <c r="FA5" i="45"/>
  <c r="NG4" i="45"/>
  <c r="NF5" i="45"/>
  <c r="RI4" i="45"/>
  <c r="N38" i="16"/>
  <c r="B37" i="28"/>
  <c r="A13" i="45" s="1"/>
  <c r="N32" i="28"/>
  <c r="C8" i="45" s="1"/>
  <c r="N31" i="28"/>
  <c r="C7" i="45" s="1"/>
  <c r="N34" i="28"/>
  <c r="C10" i="45" s="1"/>
  <c r="N32" i="16"/>
  <c r="N35" i="28"/>
  <c r="C11" i="45" s="1"/>
  <c r="N34" i="16"/>
  <c r="B43" i="28"/>
  <c r="A19" i="45" s="1"/>
  <c r="C34" i="16"/>
  <c r="C39" i="7"/>
  <c r="B14" i="46" s="1"/>
  <c r="C42" i="16"/>
  <c r="B41" i="16"/>
  <c r="B42" i="28"/>
  <c r="A18" i="45" s="1"/>
  <c r="N39" i="16"/>
  <c r="N42" i="16"/>
  <c r="C47" i="28"/>
  <c r="N46" i="28"/>
  <c r="C22" i="45" s="1"/>
  <c r="C39" i="28"/>
  <c r="B15" i="45" s="1"/>
  <c r="N40" i="16"/>
  <c r="N40" i="28"/>
  <c r="C16" i="45" s="1"/>
  <c r="N60" i="7"/>
  <c r="B51" i="16"/>
  <c r="N51" i="7"/>
  <c r="C58" i="7"/>
  <c r="N58" i="16"/>
  <c r="B50" i="7"/>
  <c r="C56" i="7"/>
  <c r="C58" i="28"/>
  <c r="N54" i="28"/>
  <c r="B50" i="28"/>
  <c r="C38" i="28"/>
  <c r="B14" i="45" s="1"/>
  <c r="C53" i="7"/>
  <c r="C58" i="16"/>
  <c r="B34" i="17" s="1"/>
  <c r="B32" i="28"/>
  <c r="A8" i="45" s="1"/>
  <c r="B52" i="28"/>
  <c r="B42" i="16"/>
  <c r="B59" i="7"/>
  <c r="A34" i="17" s="1"/>
  <c r="C41" i="16"/>
  <c r="N35" i="16"/>
  <c r="N56" i="7"/>
  <c r="B31" i="16"/>
  <c r="B32" i="7"/>
  <c r="A7" i="46" s="1"/>
  <c r="N41" i="16"/>
  <c r="B51" i="28"/>
  <c r="C60" i="7"/>
  <c r="C35" i="7"/>
  <c r="B10" i="46" s="1"/>
  <c r="C43" i="7"/>
  <c r="C52" i="16"/>
  <c r="B32" i="16"/>
  <c r="B52" i="16"/>
  <c r="B31" i="28"/>
  <c r="A7" i="45" s="1"/>
  <c r="B42" i="7"/>
  <c r="A17" i="46" s="1"/>
  <c r="B58" i="16"/>
  <c r="C57" i="28"/>
  <c r="C40" i="7"/>
  <c r="B15" i="46" s="1"/>
  <c r="N40" i="7"/>
  <c r="C15" i="46" s="1"/>
  <c r="N52" i="7"/>
  <c r="N55" i="28"/>
  <c r="C18" i="17"/>
  <c r="N42" i="7"/>
  <c r="C17" i="46" s="1"/>
  <c r="N41" i="28"/>
  <c r="C17" i="45" s="1"/>
  <c r="B35" i="16"/>
  <c r="B44" i="7"/>
  <c r="A19" i="46" s="1"/>
  <c r="B44" i="28"/>
  <c r="A20" i="45" s="1"/>
  <c r="N42" i="28"/>
  <c r="C18" i="45" s="1"/>
  <c r="N36" i="7"/>
  <c r="C11" i="46" s="1"/>
  <c r="N39" i="28"/>
  <c r="C15" i="45" s="1"/>
  <c r="B46" i="7"/>
  <c r="B45" i="28"/>
  <c r="A21" i="45" s="1"/>
  <c r="N48" i="7"/>
  <c r="C43" i="16"/>
  <c r="C44" i="28"/>
  <c r="B20" i="45" s="1"/>
  <c r="N43" i="28"/>
  <c r="C19" i="45" s="1"/>
  <c r="N44" i="16"/>
  <c r="C45" i="7"/>
  <c r="N44" i="7"/>
  <c r="N45" i="7"/>
  <c r="B47" i="28"/>
  <c r="C45" i="28"/>
  <c r="B21" i="45" s="1"/>
  <c r="B46" i="16"/>
  <c r="C46" i="7"/>
  <c r="C46" i="16"/>
  <c r="B48" i="7"/>
  <c r="C46" i="28"/>
  <c r="B22" i="45" s="1"/>
  <c r="N48" i="16"/>
  <c r="B48" i="28"/>
  <c r="N49" i="7"/>
  <c r="B47" i="7"/>
  <c r="B48" i="16"/>
  <c r="N46" i="7"/>
  <c r="C21" i="17"/>
  <c r="C48" i="16"/>
  <c r="C47" i="16"/>
  <c r="N46" i="16"/>
  <c r="N47" i="28"/>
  <c r="N47" i="7"/>
  <c r="N47" i="16"/>
  <c r="C56" i="16"/>
  <c r="B32" i="17" s="1"/>
  <c r="C56" i="28"/>
  <c r="C30" i="46" l="1"/>
  <c r="K50" i="29"/>
  <c r="L50" i="29"/>
  <c r="L170" i="29" s="1"/>
  <c r="C29" i="45"/>
  <c r="B32" i="46"/>
  <c r="K48" i="29"/>
  <c r="K168" i="29" s="1"/>
  <c r="L48" i="29"/>
  <c r="L168" i="29" s="1"/>
  <c r="L49" i="29"/>
  <c r="L169" i="29" s="1"/>
  <c r="K49" i="29"/>
  <c r="K169" i="29" s="1"/>
  <c r="B25" i="46"/>
  <c r="A27" i="45"/>
  <c r="B34" i="46"/>
  <c r="A28" i="45"/>
  <c r="B26" i="46"/>
  <c r="A29" i="45"/>
  <c r="A30" i="46"/>
  <c r="A30" i="17"/>
  <c r="A31" i="46"/>
  <c r="A31" i="17"/>
  <c r="A24" i="45"/>
  <c r="A32" i="45"/>
  <c r="A32" i="17"/>
  <c r="A26" i="45"/>
  <c r="B23" i="46"/>
  <c r="C25" i="46"/>
  <c r="B24" i="46"/>
  <c r="B29" i="46"/>
  <c r="C34" i="45"/>
  <c r="L47" i="29"/>
  <c r="L167" i="29" s="1"/>
  <c r="K47" i="29"/>
  <c r="K167" i="29" s="1"/>
  <c r="B27" i="46"/>
  <c r="C28" i="46"/>
  <c r="A32" i="46"/>
  <c r="ADX5" i="45"/>
  <c r="AZ2" i="29"/>
  <c r="B30" i="45"/>
  <c r="C32" i="45"/>
  <c r="A30" i="45"/>
  <c r="C21" i="46"/>
  <c r="B21" i="46"/>
  <c r="C20" i="46"/>
  <c r="C22" i="46"/>
  <c r="A22" i="46"/>
  <c r="C19" i="46"/>
  <c r="A21" i="46"/>
  <c r="B18" i="46"/>
  <c r="B20" i="46"/>
  <c r="A34" i="46"/>
  <c r="A34" i="45"/>
  <c r="C35" i="46"/>
  <c r="A25" i="46"/>
  <c r="A25" i="45"/>
  <c r="C27" i="46"/>
  <c r="C27" i="45"/>
  <c r="C31" i="45"/>
  <c r="C31" i="46"/>
  <c r="B28" i="45"/>
  <c r="B28" i="46"/>
  <c r="B33" i="45"/>
  <c r="B33" i="46"/>
  <c r="A33" i="46"/>
  <c r="A33" i="45"/>
  <c r="B35" i="46"/>
  <c r="B31" i="46"/>
  <c r="B31" i="45"/>
  <c r="C26" i="45"/>
  <c r="C26" i="46"/>
  <c r="C24" i="45"/>
  <c r="C24" i="46"/>
  <c r="C23" i="45"/>
  <c r="C23" i="46"/>
  <c r="A23" i="45"/>
  <c r="A23" i="46"/>
  <c r="RK4" i="46"/>
  <c r="NH5" i="46"/>
  <c r="RJ5" i="46"/>
  <c r="VM4" i="46"/>
  <c r="FC5" i="46"/>
  <c r="NI4" i="46"/>
  <c r="VL5" i="46"/>
  <c r="ZO4" i="46"/>
  <c r="ZO5" i="46" s="1"/>
  <c r="BA5" i="46"/>
  <c r="BB4" i="46"/>
  <c r="ADZ4" i="46"/>
  <c r="ADZ5" i="46" s="1"/>
  <c r="JG4" i="46"/>
  <c r="JG5" i="46" s="1"/>
  <c r="FD4" i="46"/>
  <c r="VK5" i="17"/>
  <c r="ZN4" i="17"/>
  <c r="ZN5" i="17" s="1"/>
  <c r="RI5" i="17"/>
  <c r="VL4" i="17"/>
  <c r="NG5" i="17"/>
  <c r="RJ4" i="17"/>
  <c r="ADY4" i="17"/>
  <c r="ADY5" i="17" s="1"/>
  <c r="AZ5" i="17"/>
  <c r="JF4" i="17"/>
  <c r="JF5" i="17" s="1"/>
  <c r="BA4" i="17"/>
  <c r="FC4" i="17"/>
  <c r="NH4" i="17"/>
  <c r="FB5" i="17"/>
  <c r="FB5" i="45"/>
  <c r="NH4" i="45"/>
  <c r="NG5" i="45"/>
  <c r="RJ4" i="45"/>
  <c r="BA4" i="45"/>
  <c r="JF4" i="45"/>
  <c r="JF5" i="45" s="1"/>
  <c r="FC4" i="45"/>
  <c r="ADY4" i="45"/>
  <c r="AZ5" i="45"/>
  <c r="VK5" i="45"/>
  <c r="ZN4" i="45"/>
  <c r="ZN5" i="45" s="1"/>
  <c r="RI5" i="45"/>
  <c r="VL4" i="45"/>
  <c r="K228" i="29" l="1"/>
  <c r="L18" i="29"/>
  <c r="L138" i="29" s="1"/>
  <c r="K230" i="29"/>
  <c r="L230" i="29"/>
  <c r="K110" i="29"/>
  <c r="K20" i="29"/>
  <c r="K140" i="29" s="1"/>
  <c r="L20" i="29"/>
  <c r="L140" i="29" s="1"/>
  <c r="L110" i="29"/>
  <c r="K170" i="29"/>
  <c r="L109" i="29"/>
  <c r="K229" i="29"/>
  <c r="K109" i="29"/>
  <c r="K18" i="29"/>
  <c r="K138" i="29" s="1"/>
  <c r="L229" i="29"/>
  <c r="L108" i="29"/>
  <c r="K19" i="29"/>
  <c r="K139" i="29" s="1"/>
  <c r="L228" i="29"/>
  <c r="K108" i="29"/>
  <c r="L19" i="29"/>
  <c r="L139" i="29" s="1"/>
  <c r="L17" i="29"/>
  <c r="L137" i="29" s="1"/>
  <c r="K227" i="29"/>
  <c r="K107" i="29"/>
  <c r="L227" i="29"/>
  <c r="K17" i="29"/>
  <c r="K137" i="29" s="1"/>
  <c r="L107" i="29"/>
  <c r="ADY5" i="45"/>
  <c r="BA2" i="29"/>
  <c r="BB5" i="46"/>
  <c r="JH4" i="46"/>
  <c r="JH5" i="46" s="1"/>
  <c r="FE4" i="46"/>
  <c r="AEA4" i="46"/>
  <c r="AEA5" i="46" s="1"/>
  <c r="BC4" i="46"/>
  <c r="NI5" i="46"/>
  <c r="RL4" i="46"/>
  <c r="VM5" i="46"/>
  <c r="ZP4" i="46"/>
  <c r="ZP5" i="46" s="1"/>
  <c r="FD5" i="46"/>
  <c r="NJ4" i="46"/>
  <c r="VN4" i="46"/>
  <c r="RK5" i="46"/>
  <c r="NH5" i="17"/>
  <c r="RK4" i="17"/>
  <c r="VL5" i="17"/>
  <c r="ZO4" i="17"/>
  <c r="ZO5" i="17" s="1"/>
  <c r="FC5" i="17"/>
  <c r="NI4" i="17"/>
  <c r="BA5" i="17"/>
  <c r="ADZ4" i="17"/>
  <c r="ADZ5" i="17" s="1"/>
  <c r="FD4" i="17"/>
  <c r="BB4" i="17"/>
  <c r="JG4" i="17"/>
  <c r="JG5" i="17" s="1"/>
  <c r="RJ5" i="17"/>
  <c r="VM4" i="17"/>
  <c r="RJ5" i="45"/>
  <c r="VM4" i="45"/>
  <c r="NI4" i="45"/>
  <c r="FC5" i="45"/>
  <c r="NH5" i="45"/>
  <c r="RK4" i="45"/>
  <c r="VL5" i="45"/>
  <c r="ZO4" i="45"/>
  <c r="ZO5" i="45" s="1"/>
  <c r="JG4" i="45"/>
  <c r="JG5" i="45" s="1"/>
  <c r="FD4" i="45"/>
  <c r="BA5" i="45"/>
  <c r="ADZ4" i="45"/>
  <c r="BB4" i="45"/>
  <c r="ADZ5" i="45" l="1"/>
  <c r="BB2" i="29"/>
  <c r="ZQ4" i="46"/>
  <c r="ZQ5" i="46" s="1"/>
  <c r="VN5" i="46"/>
  <c r="NJ5" i="46"/>
  <c r="RM4" i="46"/>
  <c r="RL5" i="46"/>
  <c r="VO4" i="46"/>
  <c r="FE5" i="46"/>
  <c r="NK4" i="46"/>
  <c r="AEB4" i="46"/>
  <c r="AEB5" i="46" s="1"/>
  <c r="BD4" i="46"/>
  <c r="BC5" i="46"/>
  <c r="JI4" i="46"/>
  <c r="JI5" i="46" s="1"/>
  <c r="FF4" i="46"/>
  <c r="BB5" i="17"/>
  <c r="BC4" i="17"/>
  <c r="AEA4" i="17"/>
  <c r="AEA5" i="17" s="1"/>
  <c r="FE4" i="17"/>
  <c r="JH4" i="17"/>
  <c r="JH5" i="17" s="1"/>
  <c r="NI5" i="17"/>
  <c r="RL4" i="17"/>
  <c r="RK5" i="17"/>
  <c r="VN4" i="17"/>
  <c r="VM5" i="17"/>
  <c r="ZP4" i="17"/>
  <c r="ZP5" i="17" s="1"/>
  <c r="FD5" i="17"/>
  <c r="NJ4" i="17"/>
  <c r="NJ4" i="45"/>
  <c r="FD5" i="45"/>
  <c r="RK5" i="45"/>
  <c r="VN4" i="45"/>
  <c r="BB5" i="45"/>
  <c r="AEA4" i="45"/>
  <c r="BC4" i="45"/>
  <c r="JH4" i="45"/>
  <c r="JH5" i="45" s="1"/>
  <c r="FE4" i="45"/>
  <c r="RL4" i="45"/>
  <c r="NI5" i="45"/>
  <c r="VM5" i="45"/>
  <c r="ZP4" i="45"/>
  <c r="ZP5" i="45" s="1"/>
  <c r="BB51" i="29" l="1"/>
  <c r="BB54" i="29"/>
  <c r="BB53" i="29"/>
  <c r="BB55" i="29"/>
  <c r="BB56" i="29"/>
  <c r="BB52" i="29"/>
  <c r="BB58" i="29"/>
  <c r="BB59" i="29"/>
  <c r="BB57" i="29"/>
  <c r="BB60" i="29"/>
  <c r="BB61" i="29"/>
  <c r="BB62" i="29"/>
  <c r="AEA5" i="45"/>
  <c r="BC2" i="29"/>
  <c r="NK5" i="46"/>
  <c r="RN4" i="46"/>
  <c r="RM5" i="46"/>
  <c r="VP4" i="46"/>
  <c r="BD5" i="46"/>
  <c r="JJ4" i="46"/>
  <c r="JJ5" i="46" s="1"/>
  <c r="FG4" i="46"/>
  <c r="BE4" i="46"/>
  <c r="AEC4" i="46"/>
  <c r="AEC5" i="46" s="1"/>
  <c r="VO5" i="46"/>
  <c r="ZR4" i="46"/>
  <c r="ZR5" i="46" s="1"/>
  <c r="NL4" i="46"/>
  <c r="FF5" i="46"/>
  <c r="VO4" i="17"/>
  <c r="RL5" i="17"/>
  <c r="BC5" i="17"/>
  <c r="JI4" i="17"/>
  <c r="JI5" i="17" s="1"/>
  <c r="FF4" i="17"/>
  <c r="AEB4" i="17"/>
  <c r="AEB5" i="17" s="1"/>
  <c r="BD4" i="17"/>
  <c r="RM4" i="17"/>
  <c r="NJ5" i="17"/>
  <c r="VN5" i="17"/>
  <c r="ZQ4" i="17"/>
  <c r="ZQ5" i="17" s="1"/>
  <c r="FE5" i="17"/>
  <c r="NK4" i="17"/>
  <c r="VN5" i="45"/>
  <c r="ZQ4" i="45"/>
  <c r="ZQ5" i="45" s="1"/>
  <c r="BD4" i="45"/>
  <c r="BC5" i="45"/>
  <c r="JI4" i="45"/>
  <c r="JI5" i="45" s="1"/>
  <c r="FF4" i="45"/>
  <c r="AEB4" i="45"/>
  <c r="VO4" i="45"/>
  <c r="RL5" i="45"/>
  <c r="FE5" i="45"/>
  <c r="NK4" i="45"/>
  <c r="RM4" i="45"/>
  <c r="NJ5" i="45"/>
  <c r="A2" i="32"/>
  <c r="A3" i="32"/>
  <c r="A4" i="32"/>
  <c r="A5" i="32"/>
  <c r="A6" i="32"/>
  <c r="A7" i="32"/>
  <c r="A1" i="32"/>
  <c r="E1" i="29" l="1"/>
  <c r="AEB5" i="45"/>
  <c r="BD2" i="29"/>
  <c r="BE5" i="46"/>
  <c r="BF4" i="46"/>
  <c r="AED4" i="46"/>
  <c r="AED5" i="46" s="1"/>
  <c r="JK4" i="46"/>
  <c r="JK5" i="46" s="1"/>
  <c r="FH4" i="46"/>
  <c r="FG5" i="46"/>
  <c r="NM4" i="46"/>
  <c r="RN5" i="46"/>
  <c r="VQ4" i="46"/>
  <c r="RO4" i="46"/>
  <c r="NL5" i="46"/>
  <c r="VP5" i="46"/>
  <c r="ZS4" i="46"/>
  <c r="ZS5" i="46" s="1"/>
  <c r="RM5" i="17"/>
  <c r="VP4" i="17"/>
  <c r="AEC4" i="17"/>
  <c r="AEC5" i="17" s="1"/>
  <c r="BE4" i="17"/>
  <c r="JJ4" i="17"/>
  <c r="JJ5" i="17" s="1"/>
  <c r="BD5" i="17"/>
  <c r="FG4" i="17"/>
  <c r="NK5" i="17"/>
  <c r="RN4" i="17"/>
  <c r="NL4" i="17"/>
  <c r="FF5" i="17"/>
  <c r="VO5" i="17"/>
  <c r="ZR4" i="17"/>
  <c r="ZR5" i="17" s="1"/>
  <c r="RM5" i="45"/>
  <c r="VP4" i="45"/>
  <c r="ZR4" i="45"/>
  <c r="ZR5" i="45" s="1"/>
  <c r="VO5" i="45"/>
  <c r="NK5" i="45"/>
  <c r="RN4" i="45"/>
  <c r="BE4" i="45"/>
  <c r="JJ4" i="45"/>
  <c r="JJ5" i="45" s="1"/>
  <c r="FG4" i="45"/>
  <c r="BD5" i="45"/>
  <c r="AEC4" i="45"/>
  <c r="FF5" i="45"/>
  <c r="NL4" i="45"/>
  <c r="N5377" i="4"/>
  <c r="N5378" i="4"/>
  <c r="N5379" i="4"/>
  <c r="N5380" i="4"/>
  <c r="N5381" i="4"/>
  <c r="N5382" i="4"/>
  <c r="N5383" i="4"/>
  <c r="N5384" i="4"/>
  <c r="N5385" i="4"/>
  <c r="N5386" i="4"/>
  <c r="N5387" i="4"/>
  <c r="N5388" i="4"/>
  <c r="N5389" i="4"/>
  <c r="N5390" i="4"/>
  <c r="N5391" i="4"/>
  <c r="N5392" i="4"/>
  <c r="N5393" i="4"/>
  <c r="N5394" i="4"/>
  <c r="N5395" i="4"/>
  <c r="N5396" i="4"/>
  <c r="N5397" i="4"/>
  <c r="N5398" i="4"/>
  <c r="N5399" i="4"/>
  <c r="N5400" i="4"/>
  <c r="N5401" i="4"/>
  <c r="N5402" i="4"/>
  <c r="N5403" i="4"/>
  <c r="N5404" i="4"/>
  <c r="N5405" i="4"/>
  <c r="AEC5" i="45" l="1"/>
  <c r="BE2" i="29"/>
  <c r="NM5" i="46"/>
  <c r="RP4" i="46"/>
  <c r="VR4" i="46"/>
  <c r="RO5" i="46"/>
  <c r="BF5" i="46"/>
  <c r="AEE4" i="46"/>
  <c r="AEE5" i="46" s="1"/>
  <c r="JL4" i="46"/>
  <c r="JL5" i="46" s="1"/>
  <c r="FI4" i="46"/>
  <c r="BG4" i="46"/>
  <c r="VQ5" i="46"/>
  <c r="ZT4" i="46"/>
  <c r="ZT5" i="46" s="1"/>
  <c r="FH5" i="46"/>
  <c r="NN4" i="46"/>
  <c r="RN5" i="17"/>
  <c r="VQ4" i="17"/>
  <c r="JK4" i="17"/>
  <c r="JK5" i="17" s="1"/>
  <c r="BE5" i="17"/>
  <c r="AED4" i="17"/>
  <c r="AED5" i="17" s="1"/>
  <c r="FH4" i="17"/>
  <c r="BF4" i="17"/>
  <c r="FG5" i="17"/>
  <c r="NM4" i="17"/>
  <c r="NL5" i="17"/>
  <c r="RO4" i="17"/>
  <c r="VP5" i="17"/>
  <c r="ZS4" i="17"/>
  <c r="ZS5" i="17" s="1"/>
  <c r="JK4" i="45"/>
  <c r="JK5" i="45" s="1"/>
  <c r="FH4" i="45"/>
  <c r="AED4" i="45"/>
  <c r="BE5" i="45"/>
  <c r="BF4" i="45"/>
  <c r="RN5" i="45"/>
  <c r="VQ4" i="45"/>
  <c r="VP5" i="45"/>
  <c r="ZS4" i="45"/>
  <c r="ZS5" i="45" s="1"/>
  <c r="RO4" i="45"/>
  <c r="NL5" i="45"/>
  <c r="NM4" i="45"/>
  <c r="FG5" i="45"/>
  <c r="N5337" i="4"/>
  <c r="N5338" i="4"/>
  <c r="N5339" i="4"/>
  <c r="N5340" i="4"/>
  <c r="N5341" i="4"/>
  <c r="N5342" i="4"/>
  <c r="N5343" i="4"/>
  <c r="N5344" i="4"/>
  <c r="N5345" i="4"/>
  <c r="N5346" i="4"/>
  <c r="N5347" i="4"/>
  <c r="N5348" i="4"/>
  <c r="N5349" i="4"/>
  <c r="N5350" i="4"/>
  <c r="N5351" i="4"/>
  <c r="N5352" i="4"/>
  <c r="N5353" i="4"/>
  <c r="N5354" i="4"/>
  <c r="N5355" i="4"/>
  <c r="N5356" i="4"/>
  <c r="N5357" i="4"/>
  <c r="N5358" i="4"/>
  <c r="N5359" i="4"/>
  <c r="N5360" i="4"/>
  <c r="N5361" i="4"/>
  <c r="N5362" i="4"/>
  <c r="N5363" i="4"/>
  <c r="N5364" i="4"/>
  <c r="N5365" i="4"/>
  <c r="N5366" i="4"/>
  <c r="N5367" i="4"/>
  <c r="N5368" i="4"/>
  <c r="N5369" i="4"/>
  <c r="N5370" i="4"/>
  <c r="N5371" i="4"/>
  <c r="N5372" i="4"/>
  <c r="N5373" i="4"/>
  <c r="N5374" i="4"/>
  <c r="N5375" i="4"/>
  <c r="N5376" i="4"/>
  <c r="AED5" i="45" l="1"/>
  <c r="BF2" i="29"/>
  <c r="ZU4" i="46"/>
  <c r="ZU5" i="46" s="1"/>
  <c r="VR5" i="46"/>
  <c r="RP5" i="46"/>
  <c r="VS4" i="46"/>
  <c r="FI5" i="46"/>
  <c r="NO4" i="46"/>
  <c r="NN5" i="46"/>
  <c r="RQ4" i="46"/>
  <c r="BH4" i="46"/>
  <c r="BG5" i="46"/>
  <c r="JM4" i="46"/>
  <c r="JM5" i="46" s="1"/>
  <c r="FJ4" i="46"/>
  <c r="AEF4" i="46"/>
  <c r="AEF5" i="46" s="1"/>
  <c r="RO5" i="17"/>
  <c r="VR4" i="17"/>
  <c r="BF5" i="17"/>
  <c r="BG4" i="17"/>
  <c r="FI4" i="17"/>
  <c r="AEE4" i="17"/>
  <c r="AEE5" i="17" s="1"/>
  <c r="JL4" i="17"/>
  <c r="JL5" i="17" s="1"/>
  <c r="FH5" i="17"/>
  <c r="NN4" i="17"/>
  <c r="VQ5" i="17"/>
  <c r="ZT4" i="17"/>
  <c r="ZT5" i="17" s="1"/>
  <c r="RP4" i="17"/>
  <c r="NM5" i="17"/>
  <c r="NM5" i="45"/>
  <c r="RP4" i="45"/>
  <c r="NN4" i="45"/>
  <c r="FH5" i="45"/>
  <c r="VQ5" i="45"/>
  <c r="ZT4" i="45"/>
  <c r="ZT5" i="45" s="1"/>
  <c r="VR4" i="45"/>
  <c r="RO5" i="45"/>
  <c r="BF5" i="45"/>
  <c r="AEE4" i="45"/>
  <c r="BG4" i="45"/>
  <c r="JL4" i="45"/>
  <c r="JL5" i="45" s="1"/>
  <c r="FI4" i="45"/>
  <c r="N5303" i="4"/>
  <c r="N5304" i="4"/>
  <c r="N5305" i="4"/>
  <c r="N5306" i="4"/>
  <c r="N5307" i="4"/>
  <c r="N5308" i="4"/>
  <c r="N5309" i="4"/>
  <c r="N5310" i="4"/>
  <c r="N5311" i="4"/>
  <c r="N5312" i="4"/>
  <c r="N5313" i="4"/>
  <c r="N5314" i="4"/>
  <c r="N5315" i="4"/>
  <c r="N5316" i="4"/>
  <c r="N5317" i="4"/>
  <c r="N5318" i="4"/>
  <c r="N5319" i="4"/>
  <c r="N5320" i="4"/>
  <c r="N5321" i="4"/>
  <c r="N5322" i="4"/>
  <c r="N5323" i="4"/>
  <c r="N5324" i="4"/>
  <c r="N5325" i="4"/>
  <c r="N5326" i="4"/>
  <c r="N5327" i="4"/>
  <c r="N5328" i="4"/>
  <c r="N5329" i="4"/>
  <c r="N5330" i="4"/>
  <c r="N5331" i="4"/>
  <c r="N5332" i="4"/>
  <c r="N5333" i="4"/>
  <c r="N5334" i="4"/>
  <c r="N5335" i="4"/>
  <c r="N5336" i="4"/>
  <c r="AEE5" i="45" l="1"/>
  <c r="BG2" i="29"/>
  <c r="NP4" i="46"/>
  <c r="FJ5" i="46"/>
  <c r="VS5" i="46"/>
  <c r="ZV4" i="46"/>
  <c r="ZV5" i="46" s="1"/>
  <c r="NO5" i="46"/>
  <c r="RR4" i="46"/>
  <c r="RQ5" i="46"/>
  <c r="VT4" i="46"/>
  <c r="AEG4" i="46"/>
  <c r="AEG5" i="46" s="1"/>
  <c r="BH5" i="46"/>
  <c r="JN4" i="46"/>
  <c r="JN5" i="46" s="1"/>
  <c r="FK4" i="46"/>
  <c r="BI4" i="46"/>
  <c r="VS4" i="17"/>
  <c r="RP5" i="17"/>
  <c r="JM4" i="17"/>
  <c r="JM5" i="17" s="1"/>
  <c r="FJ4" i="17"/>
  <c r="BG5" i="17"/>
  <c r="AEF4" i="17"/>
  <c r="AEF5" i="17" s="1"/>
  <c r="BH4" i="17"/>
  <c r="NN5" i="17"/>
  <c r="RQ4" i="17"/>
  <c r="FI5" i="17"/>
  <c r="NO4" i="17"/>
  <c r="VR5" i="17"/>
  <c r="ZU4" i="17"/>
  <c r="ZU5" i="17" s="1"/>
  <c r="BH4" i="45"/>
  <c r="BG5" i="45"/>
  <c r="JM4" i="45"/>
  <c r="JM5" i="45" s="1"/>
  <c r="FJ4" i="45"/>
  <c r="AEF4" i="45"/>
  <c r="ZU4" i="45"/>
  <c r="ZU5" i="45" s="1"/>
  <c r="VR5" i="45"/>
  <c r="NN5" i="45"/>
  <c r="RQ4" i="45"/>
  <c r="RP5" i="45"/>
  <c r="VS4" i="45"/>
  <c r="FI5" i="45"/>
  <c r="NO4" i="45"/>
  <c r="N5280" i="4"/>
  <c r="N5281" i="4"/>
  <c r="N5282" i="4"/>
  <c r="N5283" i="4"/>
  <c r="N5284" i="4"/>
  <c r="N5285" i="4"/>
  <c r="N5286" i="4"/>
  <c r="N5287" i="4"/>
  <c r="N5288" i="4"/>
  <c r="N5289" i="4"/>
  <c r="N5290" i="4"/>
  <c r="N5291" i="4"/>
  <c r="N5292" i="4"/>
  <c r="N5293" i="4"/>
  <c r="N5294" i="4"/>
  <c r="N5295" i="4"/>
  <c r="N5296" i="4"/>
  <c r="N5297" i="4"/>
  <c r="N5298" i="4"/>
  <c r="N5299" i="4"/>
  <c r="N5300" i="4"/>
  <c r="N5301" i="4"/>
  <c r="N5302" i="4"/>
  <c r="AEF5" i="45" l="1"/>
  <c r="BH2" i="29"/>
  <c r="FK5" i="46"/>
  <c r="NQ4" i="46"/>
  <c r="VT5" i="46"/>
  <c r="ZW4" i="46"/>
  <c r="ZW5" i="46" s="1"/>
  <c r="RR5" i="46"/>
  <c r="VU4" i="46"/>
  <c r="BI5" i="46"/>
  <c r="BJ4" i="46"/>
  <c r="AEH4" i="46"/>
  <c r="AEH5" i="46" s="1"/>
  <c r="JO4" i="46"/>
  <c r="JO5" i="46" s="1"/>
  <c r="FL4" i="46"/>
  <c r="RS4" i="46"/>
  <c r="NP5" i="46"/>
  <c r="BH5" i="17"/>
  <c r="AEG4" i="17"/>
  <c r="AEG5" i="17" s="1"/>
  <c r="FK4" i="17"/>
  <c r="BI4" i="17"/>
  <c r="JN4" i="17"/>
  <c r="JN5" i="17" s="1"/>
  <c r="NO5" i="17"/>
  <c r="RR4" i="17"/>
  <c r="NP4" i="17"/>
  <c r="FJ5" i="17"/>
  <c r="RQ5" i="17"/>
  <c r="VT4" i="17"/>
  <c r="VS5" i="17"/>
  <c r="ZV4" i="17"/>
  <c r="ZV5" i="17" s="1"/>
  <c r="FJ5" i="45"/>
  <c r="NP4" i="45"/>
  <c r="VS5" i="45"/>
  <c r="ZV4" i="45"/>
  <c r="ZV5" i="45" s="1"/>
  <c r="NO5" i="45"/>
  <c r="RR4" i="45"/>
  <c r="VT4" i="45"/>
  <c r="RQ5" i="45"/>
  <c r="BI4" i="45"/>
  <c r="JN4" i="45"/>
  <c r="JN5" i="45" s="1"/>
  <c r="FK4" i="45"/>
  <c r="AEG4" i="45"/>
  <c r="BH5" i="45"/>
  <c r="N5235" i="4"/>
  <c r="N5236" i="4"/>
  <c r="N5237" i="4"/>
  <c r="N5238" i="4"/>
  <c r="N5239" i="4"/>
  <c r="N5240" i="4"/>
  <c r="N5241" i="4"/>
  <c r="N5242" i="4"/>
  <c r="N5243" i="4"/>
  <c r="N5244" i="4"/>
  <c r="N5245" i="4"/>
  <c r="N5246" i="4"/>
  <c r="N5247" i="4"/>
  <c r="N5248" i="4"/>
  <c r="N5249" i="4"/>
  <c r="N5250" i="4"/>
  <c r="N5251" i="4"/>
  <c r="N5252" i="4"/>
  <c r="N5253" i="4"/>
  <c r="N5254" i="4"/>
  <c r="N5255" i="4"/>
  <c r="N5256" i="4"/>
  <c r="N5257" i="4"/>
  <c r="N5258" i="4"/>
  <c r="N5259" i="4"/>
  <c r="N5260" i="4"/>
  <c r="N5261" i="4"/>
  <c r="N5262" i="4"/>
  <c r="N5263" i="4"/>
  <c r="N5264" i="4"/>
  <c r="N5265" i="4"/>
  <c r="N5266" i="4"/>
  <c r="N5267" i="4"/>
  <c r="N5268" i="4"/>
  <c r="N5269" i="4"/>
  <c r="N5270" i="4"/>
  <c r="N5271" i="4"/>
  <c r="N5272" i="4"/>
  <c r="N5273" i="4"/>
  <c r="N5274" i="4"/>
  <c r="N5275" i="4"/>
  <c r="N5276" i="4"/>
  <c r="N5277" i="4"/>
  <c r="N5278" i="4"/>
  <c r="N5279" i="4"/>
  <c r="AEG5" i="45" l="1"/>
  <c r="BI2" i="29"/>
  <c r="FL5" i="46"/>
  <c r="NR4" i="46"/>
  <c r="VU5" i="46"/>
  <c r="ZX4" i="46"/>
  <c r="ZX5" i="46" s="1"/>
  <c r="NQ5" i="46"/>
  <c r="RT4" i="46"/>
  <c r="VV4" i="46"/>
  <c r="RS5" i="46"/>
  <c r="BJ5" i="46"/>
  <c r="AEI4" i="46"/>
  <c r="AEI5" i="46" s="1"/>
  <c r="JP4" i="46"/>
  <c r="JP5" i="46" s="1"/>
  <c r="FM4" i="46"/>
  <c r="BK4" i="46"/>
  <c r="VU4" i="17"/>
  <c r="RR5" i="17"/>
  <c r="NP5" i="17"/>
  <c r="RS4" i="17"/>
  <c r="BJ4" i="17"/>
  <c r="BI5" i="17"/>
  <c r="AEH4" i="17"/>
  <c r="AEH5" i="17" s="1"/>
  <c r="JO4" i="17"/>
  <c r="JO5" i="17" s="1"/>
  <c r="FL4" i="17"/>
  <c r="VT5" i="17"/>
  <c r="ZW4" i="17"/>
  <c r="ZW5" i="17" s="1"/>
  <c r="NQ4" i="17"/>
  <c r="FK5" i="17"/>
  <c r="NP5" i="45"/>
  <c r="RS4" i="45"/>
  <c r="NQ4" i="45"/>
  <c r="FK5" i="45"/>
  <c r="ZW4" i="45"/>
  <c r="ZW5" i="45" s="1"/>
  <c r="VT5" i="45"/>
  <c r="RR5" i="45"/>
  <c r="VU4" i="45"/>
  <c r="JO4" i="45"/>
  <c r="JO5" i="45" s="1"/>
  <c r="FL4" i="45"/>
  <c r="BI5" i="45"/>
  <c r="AEH4" i="45"/>
  <c r="BJ4" i="45"/>
  <c r="N5175" i="4"/>
  <c r="N5176" i="4"/>
  <c r="N5177" i="4"/>
  <c r="N5178" i="4"/>
  <c r="N5179" i="4"/>
  <c r="N5180" i="4"/>
  <c r="N5181" i="4"/>
  <c r="N5182" i="4"/>
  <c r="N5183" i="4"/>
  <c r="N5184" i="4"/>
  <c r="N5185" i="4"/>
  <c r="N5186" i="4"/>
  <c r="N5187" i="4"/>
  <c r="N5188" i="4"/>
  <c r="N5189" i="4"/>
  <c r="N5190" i="4"/>
  <c r="N5191" i="4"/>
  <c r="N5192" i="4"/>
  <c r="N5193" i="4"/>
  <c r="N5194" i="4"/>
  <c r="N5195" i="4"/>
  <c r="N5196" i="4"/>
  <c r="N5197" i="4"/>
  <c r="N5198" i="4"/>
  <c r="N5199" i="4"/>
  <c r="N5200" i="4"/>
  <c r="N5201" i="4"/>
  <c r="N5202" i="4"/>
  <c r="N5203" i="4"/>
  <c r="N5204" i="4"/>
  <c r="N5205" i="4"/>
  <c r="N5206" i="4"/>
  <c r="N5207" i="4"/>
  <c r="N5208" i="4"/>
  <c r="N5209" i="4"/>
  <c r="N5210" i="4"/>
  <c r="N5211" i="4"/>
  <c r="N5212" i="4"/>
  <c r="N5213" i="4"/>
  <c r="N5214" i="4"/>
  <c r="N5215" i="4"/>
  <c r="N5216" i="4"/>
  <c r="N5217" i="4"/>
  <c r="N5218" i="4"/>
  <c r="N5219" i="4"/>
  <c r="N5220" i="4"/>
  <c r="N5221" i="4"/>
  <c r="N5222" i="4"/>
  <c r="N5223" i="4"/>
  <c r="N5224" i="4"/>
  <c r="N5225" i="4"/>
  <c r="N5226" i="4"/>
  <c r="N5227" i="4"/>
  <c r="N5228" i="4"/>
  <c r="N5229" i="4"/>
  <c r="N5230" i="4"/>
  <c r="N5231" i="4"/>
  <c r="N5232" i="4"/>
  <c r="N5233" i="4"/>
  <c r="N5234" i="4"/>
  <c r="AEH5" i="45" l="1"/>
  <c r="BJ2" i="29"/>
  <c r="FM5" i="46"/>
  <c r="NS4" i="46"/>
  <c r="ZY4" i="46"/>
  <c r="ZY5" i="46" s="1"/>
  <c r="VV5" i="46"/>
  <c r="RT5" i="46"/>
  <c r="VW4" i="46"/>
  <c r="NR5" i="46"/>
  <c r="RU4" i="46"/>
  <c r="AEJ4" i="46"/>
  <c r="AEJ5" i="46" s="1"/>
  <c r="BL4" i="46"/>
  <c r="JQ4" i="46"/>
  <c r="JQ5" i="46" s="1"/>
  <c r="FN4" i="46"/>
  <c r="BK5" i="46"/>
  <c r="RT4" i="17"/>
  <c r="NQ5" i="17"/>
  <c r="RS5" i="17"/>
  <c r="VV4" i="17"/>
  <c r="FL5" i="17"/>
  <c r="NR4" i="17"/>
  <c r="BJ5" i="17"/>
  <c r="BK4" i="17"/>
  <c r="AEI4" i="17"/>
  <c r="AEI5" i="17" s="1"/>
  <c r="JP4" i="17"/>
  <c r="JP5" i="17" s="1"/>
  <c r="FM4" i="17"/>
  <c r="ZX4" i="17"/>
  <c r="ZX5" i="17" s="1"/>
  <c r="VU5" i="17"/>
  <c r="RS5" i="45"/>
  <c r="VV4" i="45"/>
  <c r="VU5" i="45"/>
  <c r="ZX4" i="45"/>
  <c r="ZX5" i="45" s="1"/>
  <c r="NR4" i="45"/>
  <c r="FL5" i="45"/>
  <c r="RT4" i="45"/>
  <c r="NQ5" i="45"/>
  <c r="BJ5" i="45"/>
  <c r="AEI4" i="45"/>
  <c r="BK4" i="45"/>
  <c r="JP4" i="45"/>
  <c r="JP5" i="45" s="1"/>
  <c r="FM4" i="45"/>
  <c r="N5116" i="4"/>
  <c r="N5117" i="4"/>
  <c r="N5118" i="4"/>
  <c r="N5119" i="4"/>
  <c r="N5120" i="4"/>
  <c r="N5121" i="4"/>
  <c r="N5122" i="4"/>
  <c r="N5123" i="4"/>
  <c r="N5124" i="4"/>
  <c r="N5125" i="4"/>
  <c r="N5126" i="4"/>
  <c r="N5127" i="4"/>
  <c r="N5128" i="4"/>
  <c r="N5129" i="4"/>
  <c r="N5130" i="4"/>
  <c r="N5131" i="4"/>
  <c r="N5132" i="4"/>
  <c r="N5133" i="4"/>
  <c r="N5134" i="4"/>
  <c r="N5135" i="4"/>
  <c r="N5136" i="4"/>
  <c r="N5137" i="4"/>
  <c r="N5138" i="4"/>
  <c r="N5139" i="4"/>
  <c r="N5140" i="4"/>
  <c r="N5141" i="4"/>
  <c r="N5142" i="4"/>
  <c r="N5143" i="4"/>
  <c r="N5144" i="4"/>
  <c r="N5145" i="4"/>
  <c r="N5146" i="4"/>
  <c r="N5147" i="4"/>
  <c r="N5148" i="4"/>
  <c r="N5149" i="4"/>
  <c r="N5150" i="4"/>
  <c r="N5151" i="4"/>
  <c r="N5152" i="4"/>
  <c r="N5153" i="4"/>
  <c r="N5154" i="4"/>
  <c r="N5155" i="4"/>
  <c r="N5156" i="4"/>
  <c r="N5157" i="4"/>
  <c r="N5158" i="4"/>
  <c r="N5159" i="4"/>
  <c r="N5160" i="4"/>
  <c r="N5161" i="4"/>
  <c r="N5162" i="4"/>
  <c r="N5163" i="4"/>
  <c r="N5164" i="4"/>
  <c r="N5165" i="4"/>
  <c r="N5166" i="4"/>
  <c r="N5167" i="4"/>
  <c r="N5168" i="4"/>
  <c r="N5169" i="4"/>
  <c r="N5170" i="4"/>
  <c r="N5171" i="4"/>
  <c r="N5172" i="4"/>
  <c r="N5173" i="4"/>
  <c r="N5174" i="4"/>
  <c r="AEI5" i="45" l="1"/>
  <c r="BK2" i="29"/>
  <c r="BL5" i="46"/>
  <c r="JR4" i="46"/>
  <c r="JR5" i="46" s="1"/>
  <c r="FO4" i="46"/>
  <c r="AEK4" i="46"/>
  <c r="AEK5" i="46" s="1"/>
  <c r="BM4" i="46"/>
  <c r="VW5" i="46"/>
  <c r="ZZ4" i="46"/>
  <c r="ZZ5" i="46" s="1"/>
  <c r="NS5" i="46"/>
  <c r="RV4" i="46"/>
  <c r="FN5" i="46"/>
  <c r="NT4" i="46"/>
  <c r="RU5" i="46"/>
  <c r="VX4" i="46"/>
  <c r="NR5" i="17"/>
  <c r="RU4" i="17"/>
  <c r="JQ4" i="17"/>
  <c r="JQ5" i="17" s="1"/>
  <c r="FN4" i="17"/>
  <c r="AEJ4" i="17"/>
  <c r="AEJ5" i="17" s="1"/>
  <c r="BK5" i="17"/>
  <c r="BL4" i="17"/>
  <c r="VV5" i="17"/>
  <c r="ZY4" i="17"/>
  <c r="ZY5" i="17" s="1"/>
  <c r="FM5" i="17"/>
  <c r="NS4" i="17"/>
  <c r="RT5" i="17"/>
  <c r="VW4" i="17"/>
  <c r="BL4" i="45"/>
  <c r="BK5" i="45"/>
  <c r="JQ4" i="45"/>
  <c r="JQ5" i="45" s="1"/>
  <c r="FN4" i="45"/>
  <c r="AEJ4" i="45"/>
  <c r="VW4" i="45"/>
  <c r="RT5" i="45"/>
  <c r="VV5" i="45"/>
  <c r="ZY4" i="45"/>
  <c r="ZY5" i="45" s="1"/>
  <c r="FM5" i="45"/>
  <c r="NS4" i="45"/>
  <c r="NR5" i="45"/>
  <c r="RU4" i="45"/>
  <c r="N5057" i="4"/>
  <c r="N5058" i="4"/>
  <c r="N5059" i="4"/>
  <c r="N5060" i="4"/>
  <c r="N5061" i="4"/>
  <c r="N5062" i="4"/>
  <c r="N5063" i="4"/>
  <c r="N5064" i="4"/>
  <c r="N5065" i="4"/>
  <c r="N5066" i="4"/>
  <c r="N5067" i="4"/>
  <c r="N5068" i="4"/>
  <c r="N5069" i="4"/>
  <c r="N5070" i="4"/>
  <c r="N5071" i="4"/>
  <c r="N5072" i="4"/>
  <c r="N5073" i="4"/>
  <c r="N5074" i="4"/>
  <c r="N5075" i="4"/>
  <c r="N5076" i="4"/>
  <c r="N5077" i="4"/>
  <c r="N5078" i="4"/>
  <c r="N5079" i="4"/>
  <c r="N5080" i="4"/>
  <c r="N5081" i="4"/>
  <c r="N5082" i="4"/>
  <c r="N5083" i="4"/>
  <c r="N5084" i="4"/>
  <c r="N5085" i="4"/>
  <c r="N5086" i="4"/>
  <c r="N5087" i="4"/>
  <c r="N5088" i="4"/>
  <c r="N5089" i="4"/>
  <c r="N5090" i="4"/>
  <c r="N5091" i="4"/>
  <c r="N5092" i="4"/>
  <c r="N5093" i="4"/>
  <c r="N5094" i="4"/>
  <c r="N5095" i="4"/>
  <c r="N5096" i="4"/>
  <c r="N5097" i="4"/>
  <c r="N5098" i="4"/>
  <c r="N5099" i="4"/>
  <c r="N5100" i="4"/>
  <c r="N5101" i="4"/>
  <c r="N5102" i="4"/>
  <c r="N5103" i="4"/>
  <c r="N5104" i="4"/>
  <c r="N5105" i="4"/>
  <c r="N5106" i="4"/>
  <c r="N5107" i="4"/>
  <c r="N5108" i="4"/>
  <c r="N5109" i="4"/>
  <c r="N5110" i="4"/>
  <c r="N5111" i="4"/>
  <c r="N5112" i="4"/>
  <c r="N5113" i="4"/>
  <c r="N5114" i="4"/>
  <c r="N5115" i="4"/>
  <c r="AEJ5" i="45" l="1"/>
  <c r="BL2" i="29"/>
  <c r="RW4" i="46"/>
  <c r="NT5" i="46"/>
  <c r="FO5" i="46"/>
  <c r="NU4" i="46"/>
  <c r="VX5" i="46"/>
  <c r="AAA4" i="46"/>
  <c r="AAA5" i="46" s="1"/>
  <c r="RV5" i="46"/>
  <c r="VY4" i="46"/>
  <c r="BM5" i="46"/>
  <c r="AEL4" i="46"/>
  <c r="AEL5" i="46" s="1"/>
  <c r="BN4" i="46"/>
  <c r="JS4" i="46"/>
  <c r="JS5" i="46" s="1"/>
  <c r="FP4" i="46"/>
  <c r="NS5" i="17"/>
  <c r="RV4" i="17"/>
  <c r="AEK4" i="17"/>
  <c r="AEK5" i="17" s="1"/>
  <c r="BL5" i="17"/>
  <c r="FO4" i="17"/>
  <c r="BM4" i="17"/>
  <c r="JR4" i="17"/>
  <c r="JR5" i="17" s="1"/>
  <c r="FN5" i="17"/>
  <c r="NT4" i="17"/>
  <c r="VX4" i="17"/>
  <c r="RU5" i="17"/>
  <c r="VW5" i="17"/>
  <c r="ZZ4" i="17"/>
  <c r="ZZ5" i="17" s="1"/>
  <c r="ZZ4" i="45"/>
  <c r="ZZ5" i="45" s="1"/>
  <c r="VW5" i="45"/>
  <c r="FN5" i="45"/>
  <c r="NT4" i="45"/>
  <c r="NS5" i="45"/>
  <c r="RV4" i="45"/>
  <c r="RU5" i="45"/>
  <c r="VX4" i="45"/>
  <c r="BM4" i="45"/>
  <c r="JR4" i="45"/>
  <c r="JR5" i="45" s="1"/>
  <c r="FO4" i="45"/>
  <c r="BL5" i="45"/>
  <c r="AEK4" i="45"/>
  <c r="N4958" i="4"/>
  <c r="N4959" i="4"/>
  <c r="N4960" i="4"/>
  <c r="N4961" i="4"/>
  <c r="N4962" i="4"/>
  <c r="N4963" i="4"/>
  <c r="N4964" i="4"/>
  <c r="N4965" i="4"/>
  <c r="N4966" i="4"/>
  <c r="N4967" i="4"/>
  <c r="N4968" i="4"/>
  <c r="N4969" i="4"/>
  <c r="N4970" i="4"/>
  <c r="N4971" i="4"/>
  <c r="N4972" i="4"/>
  <c r="N4973" i="4"/>
  <c r="N4974" i="4"/>
  <c r="N4975" i="4"/>
  <c r="N4976" i="4"/>
  <c r="N4977" i="4"/>
  <c r="N4978" i="4"/>
  <c r="N4979" i="4"/>
  <c r="N4980" i="4"/>
  <c r="N4981" i="4"/>
  <c r="N4982" i="4"/>
  <c r="N4983" i="4"/>
  <c r="N4984" i="4"/>
  <c r="N4985" i="4"/>
  <c r="N4986" i="4"/>
  <c r="N4987" i="4"/>
  <c r="N4988" i="4"/>
  <c r="N4989" i="4"/>
  <c r="N4990" i="4"/>
  <c r="N4991" i="4"/>
  <c r="N4992" i="4"/>
  <c r="N4993" i="4"/>
  <c r="N4994" i="4"/>
  <c r="N4995" i="4"/>
  <c r="N4996" i="4"/>
  <c r="N4997" i="4"/>
  <c r="N4998" i="4"/>
  <c r="N4999" i="4"/>
  <c r="N5000" i="4"/>
  <c r="N5001" i="4"/>
  <c r="N5002" i="4"/>
  <c r="N5003" i="4"/>
  <c r="N5004" i="4"/>
  <c r="N5005" i="4"/>
  <c r="N5006" i="4"/>
  <c r="N5007" i="4"/>
  <c r="N5008" i="4"/>
  <c r="N5009" i="4"/>
  <c r="N5010" i="4"/>
  <c r="N5011" i="4"/>
  <c r="N5012" i="4"/>
  <c r="N5013" i="4"/>
  <c r="N5014" i="4"/>
  <c r="N5015" i="4"/>
  <c r="N5016" i="4"/>
  <c r="N5017" i="4"/>
  <c r="N5018" i="4"/>
  <c r="N5019" i="4"/>
  <c r="N5020" i="4"/>
  <c r="N5021" i="4"/>
  <c r="N5022" i="4"/>
  <c r="N5023" i="4"/>
  <c r="N5024" i="4"/>
  <c r="N5025" i="4"/>
  <c r="N5026" i="4"/>
  <c r="N5027" i="4"/>
  <c r="N5028" i="4"/>
  <c r="N5029" i="4"/>
  <c r="N5030" i="4"/>
  <c r="N5031" i="4"/>
  <c r="N5032" i="4"/>
  <c r="N5033" i="4"/>
  <c r="N5034" i="4"/>
  <c r="N5035" i="4"/>
  <c r="N5036" i="4"/>
  <c r="N5037" i="4"/>
  <c r="N5038" i="4"/>
  <c r="N5039" i="4"/>
  <c r="N5040" i="4"/>
  <c r="N5041" i="4"/>
  <c r="N5042" i="4"/>
  <c r="N5043" i="4"/>
  <c r="N5044" i="4"/>
  <c r="N5045" i="4"/>
  <c r="N5046" i="4"/>
  <c r="N5047" i="4"/>
  <c r="N5048" i="4"/>
  <c r="N5049" i="4"/>
  <c r="N5050" i="4"/>
  <c r="N5051" i="4"/>
  <c r="N5052" i="4"/>
  <c r="N5053" i="4"/>
  <c r="N5054" i="4"/>
  <c r="N5055" i="4"/>
  <c r="N5056" i="4"/>
  <c r="AEK5" i="45" l="1"/>
  <c r="BM2" i="29"/>
  <c r="NU5" i="46"/>
  <c r="RX4" i="46"/>
  <c r="BN5" i="46"/>
  <c r="AEM4" i="46"/>
  <c r="AEM5" i="46" s="1"/>
  <c r="JT4" i="46"/>
  <c r="JT5" i="46" s="1"/>
  <c r="FQ4" i="46"/>
  <c r="BO4" i="46"/>
  <c r="VY5" i="46"/>
  <c r="AAB4" i="46"/>
  <c r="AAB5" i="46" s="1"/>
  <c r="FP5" i="46"/>
  <c r="NV4" i="46"/>
  <c r="VZ4" i="46"/>
  <c r="RW5" i="46"/>
  <c r="BM5" i="17"/>
  <c r="FP4" i="17"/>
  <c r="BN4" i="17"/>
  <c r="JS4" i="17"/>
  <c r="JS5" i="17" s="1"/>
  <c r="AEL4" i="17"/>
  <c r="AEL5" i="17" s="1"/>
  <c r="RV5" i="17"/>
  <c r="VY4" i="17"/>
  <c r="AAA4" i="17"/>
  <c r="AAA5" i="17" s="1"/>
  <c r="VX5" i="17"/>
  <c r="NT5" i="17"/>
  <c r="RW4" i="17"/>
  <c r="FO5" i="17"/>
  <c r="NU4" i="17"/>
  <c r="RV5" i="45"/>
  <c r="VY4" i="45"/>
  <c r="VX5" i="45"/>
  <c r="AAA4" i="45"/>
  <c r="AAA5" i="45" s="1"/>
  <c r="RW4" i="45"/>
  <c r="NT5" i="45"/>
  <c r="NU4" i="45"/>
  <c r="FO5" i="45"/>
  <c r="JS4" i="45"/>
  <c r="JS5" i="45" s="1"/>
  <c r="FP4" i="45"/>
  <c r="BM5" i="45"/>
  <c r="AEL4" i="45"/>
  <c r="BN4" i="45"/>
  <c r="N3627" i="4"/>
  <c r="N3628" i="4"/>
  <c r="N3629" i="4"/>
  <c r="N3630" i="4"/>
  <c r="N3631" i="4"/>
  <c r="N3632" i="4"/>
  <c r="N3633" i="4"/>
  <c r="N3634" i="4"/>
  <c r="N3635" i="4"/>
  <c r="N3636" i="4"/>
  <c r="N3637" i="4"/>
  <c r="N3638" i="4"/>
  <c r="N3639" i="4"/>
  <c r="N3640" i="4"/>
  <c r="N3641" i="4"/>
  <c r="N3642" i="4"/>
  <c r="N3643" i="4"/>
  <c r="N3644" i="4"/>
  <c r="N3645" i="4"/>
  <c r="N3646" i="4"/>
  <c r="N3647" i="4"/>
  <c r="N3648" i="4"/>
  <c r="N3649" i="4"/>
  <c r="N3650" i="4"/>
  <c r="N3651" i="4"/>
  <c r="N3652" i="4"/>
  <c r="N3653" i="4"/>
  <c r="N3654" i="4"/>
  <c r="N3655" i="4"/>
  <c r="N3656" i="4"/>
  <c r="N3657" i="4"/>
  <c r="N3658" i="4"/>
  <c r="N3659" i="4"/>
  <c r="N3660" i="4"/>
  <c r="N3661" i="4"/>
  <c r="N3662" i="4"/>
  <c r="N3663" i="4"/>
  <c r="N3664" i="4"/>
  <c r="N3665" i="4"/>
  <c r="N3666" i="4"/>
  <c r="N3667" i="4"/>
  <c r="N3668" i="4"/>
  <c r="N3669" i="4"/>
  <c r="N3670" i="4"/>
  <c r="N3671" i="4"/>
  <c r="N3672" i="4"/>
  <c r="N3673" i="4"/>
  <c r="N3674" i="4"/>
  <c r="N3675" i="4"/>
  <c r="N3676" i="4"/>
  <c r="N3677" i="4"/>
  <c r="N3678" i="4"/>
  <c r="N3679" i="4"/>
  <c r="N3680" i="4"/>
  <c r="N3681" i="4"/>
  <c r="N3682" i="4"/>
  <c r="N3683" i="4"/>
  <c r="N3684" i="4"/>
  <c r="N3685" i="4"/>
  <c r="N3686" i="4"/>
  <c r="N3687" i="4"/>
  <c r="N3688" i="4"/>
  <c r="N3689" i="4"/>
  <c r="N3690" i="4"/>
  <c r="N3691" i="4"/>
  <c r="N3692" i="4"/>
  <c r="N3693" i="4"/>
  <c r="N3694" i="4"/>
  <c r="N3695" i="4"/>
  <c r="N3696" i="4"/>
  <c r="N3697" i="4"/>
  <c r="N3698" i="4"/>
  <c r="N3699" i="4"/>
  <c r="N3700" i="4"/>
  <c r="N3701" i="4"/>
  <c r="N3702" i="4"/>
  <c r="N3703" i="4"/>
  <c r="N3704" i="4"/>
  <c r="N3705" i="4"/>
  <c r="N3706" i="4"/>
  <c r="N3707" i="4"/>
  <c r="N3708" i="4"/>
  <c r="N3709" i="4"/>
  <c r="N3710" i="4"/>
  <c r="N3711" i="4"/>
  <c r="N3712" i="4"/>
  <c r="N3713" i="4"/>
  <c r="N3714" i="4"/>
  <c r="N3715" i="4"/>
  <c r="N3716" i="4"/>
  <c r="N3717" i="4"/>
  <c r="N3718" i="4"/>
  <c r="N3719" i="4"/>
  <c r="N3720" i="4"/>
  <c r="N3721" i="4"/>
  <c r="N3722" i="4"/>
  <c r="N3723" i="4"/>
  <c r="N3724" i="4"/>
  <c r="N3725" i="4"/>
  <c r="N3726" i="4"/>
  <c r="N3727" i="4"/>
  <c r="N3728" i="4"/>
  <c r="N3729" i="4"/>
  <c r="N3730" i="4"/>
  <c r="N3731" i="4"/>
  <c r="N3732" i="4"/>
  <c r="N3733" i="4"/>
  <c r="N3734" i="4"/>
  <c r="N3735" i="4"/>
  <c r="N3736" i="4"/>
  <c r="N3737" i="4"/>
  <c r="N3738" i="4"/>
  <c r="N3739" i="4"/>
  <c r="N3740" i="4"/>
  <c r="N3741" i="4"/>
  <c r="N3742" i="4"/>
  <c r="N3743" i="4"/>
  <c r="N3744" i="4"/>
  <c r="N3745" i="4"/>
  <c r="N3746" i="4"/>
  <c r="N3747" i="4"/>
  <c r="N3748" i="4"/>
  <c r="N3749" i="4"/>
  <c r="N3750" i="4"/>
  <c r="N3751" i="4"/>
  <c r="N3752" i="4"/>
  <c r="N3753" i="4"/>
  <c r="N3754" i="4"/>
  <c r="N3755" i="4"/>
  <c r="N3756" i="4"/>
  <c r="N3757" i="4"/>
  <c r="N3758" i="4"/>
  <c r="N3759" i="4"/>
  <c r="N3760" i="4"/>
  <c r="N3761" i="4"/>
  <c r="N3762" i="4"/>
  <c r="N3763" i="4"/>
  <c r="N3764" i="4"/>
  <c r="N3765" i="4"/>
  <c r="N3766" i="4"/>
  <c r="N3767" i="4"/>
  <c r="N3768" i="4"/>
  <c r="N3769" i="4"/>
  <c r="N3770" i="4"/>
  <c r="N3771" i="4"/>
  <c r="N3772" i="4"/>
  <c r="N3773" i="4"/>
  <c r="N3774" i="4"/>
  <c r="N3775" i="4"/>
  <c r="N3776" i="4"/>
  <c r="N3777" i="4"/>
  <c r="N3778" i="4"/>
  <c r="N3779" i="4"/>
  <c r="N3780" i="4"/>
  <c r="N3781" i="4"/>
  <c r="N3782" i="4"/>
  <c r="N3783" i="4"/>
  <c r="N3784" i="4"/>
  <c r="N3785" i="4"/>
  <c r="N3786" i="4"/>
  <c r="N3787" i="4"/>
  <c r="N3788" i="4"/>
  <c r="N3789" i="4"/>
  <c r="N3790" i="4"/>
  <c r="N3791" i="4"/>
  <c r="N3792" i="4"/>
  <c r="N3793" i="4"/>
  <c r="N3794" i="4"/>
  <c r="N3795" i="4"/>
  <c r="N3796" i="4"/>
  <c r="N3797" i="4"/>
  <c r="N3798" i="4"/>
  <c r="N3799" i="4"/>
  <c r="N3800" i="4"/>
  <c r="N3801" i="4"/>
  <c r="N3802" i="4"/>
  <c r="N3803" i="4"/>
  <c r="N3804" i="4"/>
  <c r="N3805" i="4"/>
  <c r="N3806" i="4"/>
  <c r="N3807" i="4"/>
  <c r="N3808" i="4"/>
  <c r="N3809" i="4"/>
  <c r="N3810" i="4"/>
  <c r="N3811" i="4"/>
  <c r="N3812" i="4"/>
  <c r="N3813" i="4"/>
  <c r="N3814" i="4"/>
  <c r="N3815" i="4"/>
  <c r="N3816" i="4"/>
  <c r="N3817" i="4"/>
  <c r="N3818" i="4"/>
  <c r="N3819" i="4"/>
  <c r="N3820" i="4"/>
  <c r="N3821" i="4"/>
  <c r="N3822" i="4"/>
  <c r="N3823" i="4"/>
  <c r="N3824" i="4"/>
  <c r="N3825" i="4"/>
  <c r="N3826" i="4"/>
  <c r="N3827" i="4"/>
  <c r="N3828" i="4"/>
  <c r="N3829" i="4"/>
  <c r="N3830" i="4"/>
  <c r="N3831" i="4"/>
  <c r="N3832" i="4"/>
  <c r="N3833" i="4"/>
  <c r="N3834" i="4"/>
  <c r="N3835" i="4"/>
  <c r="N3836" i="4"/>
  <c r="N3837" i="4"/>
  <c r="N3838" i="4"/>
  <c r="N3839" i="4"/>
  <c r="N3840" i="4"/>
  <c r="N3841" i="4"/>
  <c r="N3842" i="4"/>
  <c r="N3843" i="4"/>
  <c r="N3844" i="4"/>
  <c r="N3845" i="4"/>
  <c r="N3846" i="4"/>
  <c r="N3847" i="4"/>
  <c r="N3848" i="4"/>
  <c r="N3849" i="4"/>
  <c r="N3850" i="4"/>
  <c r="N3851" i="4"/>
  <c r="N3852" i="4"/>
  <c r="N3853" i="4"/>
  <c r="N3854" i="4"/>
  <c r="N3855" i="4"/>
  <c r="N3856" i="4"/>
  <c r="N3857" i="4"/>
  <c r="N3858" i="4"/>
  <c r="N3859" i="4"/>
  <c r="N3860" i="4"/>
  <c r="N3861" i="4"/>
  <c r="N3862" i="4"/>
  <c r="N3863" i="4"/>
  <c r="N3864" i="4"/>
  <c r="N3865" i="4"/>
  <c r="N3866" i="4"/>
  <c r="N3867" i="4"/>
  <c r="N3868" i="4"/>
  <c r="N3869" i="4"/>
  <c r="N3870" i="4"/>
  <c r="N3871" i="4"/>
  <c r="N3872" i="4"/>
  <c r="N3873" i="4"/>
  <c r="N3874" i="4"/>
  <c r="N3875" i="4"/>
  <c r="N3876" i="4"/>
  <c r="N3877" i="4"/>
  <c r="N3878" i="4"/>
  <c r="N3879" i="4"/>
  <c r="N3880" i="4"/>
  <c r="N3881" i="4"/>
  <c r="N3882" i="4"/>
  <c r="N3883" i="4"/>
  <c r="N3884" i="4"/>
  <c r="N3885" i="4"/>
  <c r="N3886" i="4"/>
  <c r="N3887" i="4"/>
  <c r="N3888" i="4"/>
  <c r="N3889" i="4"/>
  <c r="N3890" i="4"/>
  <c r="N3891" i="4"/>
  <c r="N3892" i="4"/>
  <c r="N3893" i="4"/>
  <c r="N3894" i="4"/>
  <c r="N3895" i="4"/>
  <c r="N3896" i="4"/>
  <c r="N3897" i="4"/>
  <c r="N3898" i="4"/>
  <c r="N3899" i="4"/>
  <c r="N3900" i="4"/>
  <c r="N3901" i="4"/>
  <c r="N3902" i="4"/>
  <c r="N3903" i="4"/>
  <c r="N3904" i="4"/>
  <c r="N3905" i="4"/>
  <c r="N3906" i="4"/>
  <c r="N3907" i="4"/>
  <c r="N3908" i="4"/>
  <c r="N3909" i="4"/>
  <c r="N3910" i="4"/>
  <c r="N3911" i="4"/>
  <c r="N3912" i="4"/>
  <c r="N3913" i="4"/>
  <c r="N3914" i="4"/>
  <c r="N3915" i="4"/>
  <c r="N3916" i="4"/>
  <c r="N3917" i="4"/>
  <c r="N3918" i="4"/>
  <c r="N3919" i="4"/>
  <c r="N3920" i="4"/>
  <c r="N3921" i="4"/>
  <c r="N3922" i="4"/>
  <c r="N3923" i="4"/>
  <c r="N3924" i="4"/>
  <c r="N3925" i="4"/>
  <c r="N3926" i="4"/>
  <c r="N3927" i="4"/>
  <c r="N3928" i="4"/>
  <c r="N3929" i="4"/>
  <c r="N3930" i="4"/>
  <c r="N3931" i="4"/>
  <c r="N3932" i="4"/>
  <c r="N3933" i="4"/>
  <c r="N3934" i="4"/>
  <c r="N3935" i="4"/>
  <c r="N3936" i="4"/>
  <c r="N3937" i="4"/>
  <c r="N3938" i="4"/>
  <c r="N3939" i="4"/>
  <c r="N3940" i="4"/>
  <c r="N3941" i="4"/>
  <c r="N3942" i="4"/>
  <c r="N3943" i="4"/>
  <c r="N3944" i="4"/>
  <c r="N3945" i="4"/>
  <c r="N3946" i="4"/>
  <c r="N3947" i="4"/>
  <c r="N3948" i="4"/>
  <c r="N3949" i="4"/>
  <c r="N3950" i="4"/>
  <c r="N3951" i="4"/>
  <c r="N3952" i="4"/>
  <c r="N3953" i="4"/>
  <c r="N3954" i="4"/>
  <c r="N3955" i="4"/>
  <c r="N3956" i="4"/>
  <c r="N3957" i="4"/>
  <c r="N3958" i="4"/>
  <c r="N3959" i="4"/>
  <c r="N3960" i="4"/>
  <c r="N3961" i="4"/>
  <c r="N3962" i="4"/>
  <c r="N3963" i="4"/>
  <c r="N3964" i="4"/>
  <c r="N3965" i="4"/>
  <c r="N3966" i="4"/>
  <c r="N3967" i="4"/>
  <c r="N3968" i="4"/>
  <c r="N3969" i="4"/>
  <c r="N3970" i="4"/>
  <c r="N3971" i="4"/>
  <c r="N3972" i="4"/>
  <c r="N3973" i="4"/>
  <c r="N3974" i="4"/>
  <c r="N3975" i="4"/>
  <c r="N3976" i="4"/>
  <c r="N3977" i="4"/>
  <c r="N3978" i="4"/>
  <c r="N3979" i="4"/>
  <c r="N3980" i="4"/>
  <c r="N3981" i="4"/>
  <c r="N3982" i="4"/>
  <c r="N3983" i="4"/>
  <c r="N3984" i="4"/>
  <c r="N3985" i="4"/>
  <c r="N3986" i="4"/>
  <c r="N3987" i="4"/>
  <c r="N3988" i="4"/>
  <c r="N3989" i="4"/>
  <c r="N3990" i="4"/>
  <c r="N3991" i="4"/>
  <c r="N3992" i="4"/>
  <c r="N3993" i="4"/>
  <c r="N3994" i="4"/>
  <c r="N3995" i="4"/>
  <c r="N3996" i="4"/>
  <c r="N3997" i="4"/>
  <c r="N3998" i="4"/>
  <c r="N3999" i="4"/>
  <c r="N4000" i="4"/>
  <c r="N4001" i="4"/>
  <c r="N4002" i="4"/>
  <c r="N4003" i="4"/>
  <c r="N4004" i="4"/>
  <c r="N4005" i="4"/>
  <c r="N4006" i="4"/>
  <c r="N4007" i="4"/>
  <c r="N4008" i="4"/>
  <c r="N4009" i="4"/>
  <c r="N4010" i="4"/>
  <c r="N4011" i="4"/>
  <c r="N4012" i="4"/>
  <c r="N4013" i="4"/>
  <c r="N4014" i="4"/>
  <c r="N4015" i="4"/>
  <c r="N4016" i="4"/>
  <c r="N4017" i="4"/>
  <c r="N4018" i="4"/>
  <c r="N4019" i="4"/>
  <c r="N4020" i="4"/>
  <c r="N4021" i="4"/>
  <c r="N4022" i="4"/>
  <c r="N4023" i="4"/>
  <c r="N4024" i="4"/>
  <c r="N4025" i="4"/>
  <c r="N4026" i="4"/>
  <c r="N4027" i="4"/>
  <c r="N4028" i="4"/>
  <c r="N4029" i="4"/>
  <c r="N4030" i="4"/>
  <c r="N4031" i="4"/>
  <c r="N4032" i="4"/>
  <c r="N4033" i="4"/>
  <c r="N4034" i="4"/>
  <c r="N4035" i="4"/>
  <c r="N4036" i="4"/>
  <c r="N4037" i="4"/>
  <c r="N4038" i="4"/>
  <c r="N4039" i="4"/>
  <c r="N4040" i="4"/>
  <c r="N4041" i="4"/>
  <c r="N4042" i="4"/>
  <c r="N4043" i="4"/>
  <c r="N4044" i="4"/>
  <c r="N4045" i="4"/>
  <c r="N4046" i="4"/>
  <c r="N4047" i="4"/>
  <c r="N4048" i="4"/>
  <c r="N4049" i="4"/>
  <c r="N4050" i="4"/>
  <c r="N4051" i="4"/>
  <c r="N4052" i="4"/>
  <c r="N4053" i="4"/>
  <c r="N4054" i="4"/>
  <c r="N4055" i="4"/>
  <c r="N4056" i="4"/>
  <c r="N4057" i="4"/>
  <c r="N4058" i="4"/>
  <c r="N4059" i="4"/>
  <c r="N4060" i="4"/>
  <c r="N4061" i="4"/>
  <c r="N4062" i="4"/>
  <c r="N4063" i="4"/>
  <c r="N4064" i="4"/>
  <c r="N4065" i="4"/>
  <c r="N4066" i="4"/>
  <c r="N4067" i="4"/>
  <c r="N4068" i="4"/>
  <c r="N4069" i="4"/>
  <c r="N4070" i="4"/>
  <c r="N4071" i="4"/>
  <c r="N4072" i="4"/>
  <c r="N4073" i="4"/>
  <c r="N4074" i="4"/>
  <c r="N4075" i="4"/>
  <c r="N4076" i="4"/>
  <c r="N4077" i="4"/>
  <c r="N4078" i="4"/>
  <c r="N4079" i="4"/>
  <c r="N4080" i="4"/>
  <c r="N4081" i="4"/>
  <c r="N4082" i="4"/>
  <c r="N4083" i="4"/>
  <c r="N4084" i="4"/>
  <c r="N4085" i="4"/>
  <c r="N4086" i="4"/>
  <c r="N4087" i="4"/>
  <c r="N4088" i="4"/>
  <c r="N4089" i="4"/>
  <c r="N4090" i="4"/>
  <c r="N4091" i="4"/>
  <c r="N4092" i="4"/>
  <c r="N4093" i="4"/>
  <c r="N4094" i="4"/>
  <c r="N4095" i="4"/>
  <c r="N4096" i="4"/>
  <c r="N4097" i="4"/>
  <c r="N4098" i="4"/>
  <c r="N4099" i="4"/>
  <c r="N4100" i="4"/>
  <c r="N4101" i="4"/>
  <c r="N4102" i="4"/>
  <c r="N4103" i="4"/>
  <c r="N4104" i="4"/>
  <c r="N4105" i="4"/>
  <c r="N4106" i="4"/>
  <c r="N4107" i="4"/>
  <c r="N4108" i="4"/>
  <c r="N4109" i="4"/>
  <c r="N4110" i="4"/>
  <c r="N4111" i="4"/>
  <c r="N4112" i="4"/>
  <c r="N4113" i="4"/>
  <c r="N4114" i="4"/>
  <c r="N4115" i="4"/>
  <c r="N4116" i="4"/>
  <c r="N4117" i="4"/>
  <c r="N4118" i="4"/>
  <c r="N4119" i="4"/>
  <c r="N4120" i="4"/>
  <c r="N4121" i="4"/>
  <c r="N4122" i="4"/>
  <c r="N4123" i="4"/>
  <c r="N4124" i="4"/>
  <c r="N4125" i="4"/>
  <c r="N4126" i="4"/>
  <c r="N4127" i="4"/>
  <c r="N4128" i="4"/>
  <c r="N4129" i="4"/>
  <c r="N4130" i="4"/>
  <c r="N4131" i="4"/>
  <c r="N4132" i="4"/>
  <c r="N4133" i="4"/>
  <c r="N4134" i="4"/>
  <c r="N4135" i="4"/>
  <c r="N4136" i="4"/>
  <c r="N4137" i="4"/>
  <c r="N4138" i="4"/>
  <c r="N4139" i="4"/>
  <c r="N4140" i="4"/>
  <c r="N4141" i="4"/>
  <c r="N4142" i="4"/>
  <c r="N4143" i="4"/>
  <c r="N4144" i="4"/>
  <c r="N4145" i="4"/>
  <c r="N4146" i="4"/>
  <c r="N4147" i="4"/>
  <c r="N4148" i="4"/>
  <c r="N4149" i="4"/>
  <c r="N4150" i="4"/>
  <c r="N4151" i="4"/>
  <c r="N4152" i="4"/>
  <c r="N4153" i="4"/>
  <c r="N4154" i="4"/>
  <c r="N4155" i="4"/>
  <c r="N4156" i="4"/>
  <c r="N4157" i="4"/>
  <c r="N4158" i="4"/>
  <c r="N4159" i="4"/>
  <c r="N4160" i="4"/>
  <c r="N4161" i="4"/>
  <c r="N4162" i="4"/>
  <c r="N4163" i="4"/>
  <c r="N4164" i="4"/>
  <c r="N4165" i="4"/>
  <c r="N4166" i="4"/>
  <c r="N4167" i="4"/>
  <c r="N4168" i="4"/>
  <c r="N4169" i="4"/>
  <c r="N4170" i="4"/>
  <c r="N4171" i="4"/>
  <c r="N4172" i="4"/>
  <c r="N4173" i="4"/>
  <c r="N4174" i="4"/>
  <c r="N4175" i="4"/>
  <c r="N4176" i="4"/>
  <c r="N4177" i="4"/>
  <c r="N4178" i="4"/>
  <c r="N4179" i="4"/>
  <c r="N4180" i="4"/>
  <c r="N4181" i="4"/>
  <c r="N4182" i="4"/>
  <c r="N4183" i="4"/>
  <c r="N4184" i="4"/>
  <c r="N4185" i="4"/>
  <c r="N4186" i="4"/>
  <c r="N4187" i="4"/>
  <c r="N4188" i="4"/>
  <c r="N4189" i="4"/>
  <c r="N4190" i="4"/>
  <c r="N4191" i="4"/>
  <c r="N4192" i="4"/>
  <c r="N4193" i="4"/>
  <c r="N4194" i="4"/>
  <c r="N4195" i="4"/>
  <c r="N4196" i="4"/>
  <c r="N4197" i="4"/>
  <c r="N4198" i="4"/>
  <c r="N4199" i="4"/>
  <c r="N4200" i="4"/>
  <c r="N4201" i="4"/>
  <c r="N4202" i="4"/>
  <c r="N4203" i="4"/>
  <c r="N4204" i="4"/>
  <c r="N4205" i="4"/>
  <c r="N4206" i="4"/>
  <c r="N4207" i="4"/>
  <c r="N4208" i="4"/>
  <c r="N4209" i="4"/>
  <c r="N4210" i="4"/>
  <c r="N4211" i="4"/>
  <c r="N4212" i="4"/>
  <c r="N4213" i="4"/>
  <c r="N4214" i="4"/>
  <c r="N4215" i="4"/>
  <c r="N4216" i="4"/>
  <c r="N4217" i="4"/>
  <c r="N4218" i="4"/>
  <c r="N4219" i="4"/>
  <c r="N4220" i="4"/>
  <c r="N4221" i="4"/>
  <c r="N4222" i="4"/>
  <c r="N4223" i="4"/>
  <c r="N4224" i="4"/>
  <c r="N4225" i="4"/>
  <c r="N4226" i="4"/>
  <c r="N4227" i="4"/>
  <c r="N4228" i="4"/>
  <c r="N4229" i="4"/>
  <c r="N4230" i="4"/>
  <c r="N4231" i="4"/>
  <c r="N4232" i="4"/>
  <c r="N4233" i="4"/>
  <c r="N4234" i="4"/>
  <c r="N4235" i="4"/>
  <c r="N4236" i="4"/>
  <c r="N4237" i="4"/>
  <c r="N4238" i="4"/>
  <c r="N4239" i="4"/>
  <c r="N4240" i="4"/>
  <c r="N4241" i="4"/>
  <c r="N4242" i="4"/>
  <c r="N4243" i="4"/>
  <c r="N4244" i="4"/>
  <c r="N4245" i="4"/>
  <c r="N4246" i="4"/>
  <c r="N4247" i="4"/>
  <c r="N4248" i="4"/>
  <c r="N4249" i="4"/>
  <c r="N4250" i="4"/>
  <c r="N4251" i="4"/>
  <c r="N4252" i="4"/>
  <c r="N4253" i="4"/>
  <c r="N4254" i="4"/>
  <c r="N4255" i="4"/>
  <c r="N4256" i="4"/>
  <c r="N4257" i="4"/>
  <c r="N4258" i="4"/>
  <c r="N4259" i="4"/>
  <c r="N4260" i="4"/>
  <c r="N4261" i="4"/>
  <c r="N4262" i="4"/>
  <c r="N4263" i="4"/>
  <c r="N4264" i="4"/>
  <c r="N4265" i="4"/>
  <c r="N4266" i="4"/>
  <c r="N4267" i="4"/>
  <c r="N4268" i="4"/>
  <c r="N4269" i="4"/>
  <c r="N4270" i="4"/>
  <c r="N4271" i="4"/>
  <c r="N4272" i="4"/>
  <c r="N4273" i="4"/>
  <c r="N4274" i="4"/>
  <c r="N4275" i="4"/>
  <c r="N4276" i="4"/>
  <c r="N4277" i="4"/>
  <c r="N4278" i="4"/>
  <c r="N4279" i="4"/>
  <c r="N4280" i="4"/>
  <c r="N4281" i="4"/>
  <c r="N4282" i="4"/>
  <c r="N4283" i="4"/>
  <c r="N4284" i="4"/>
  <c r="N4285" i="4"/>
  <c r="N4286" i="4"/>
  <c r="N4287" i="4"/>
  <c r="N4288" i="4"/>
  <c r="N4289" i="4"/>
  <c r="N4290" i="4"/>
  <c r="N4291" i="4"/>
  <c r="N4292" i="4"/>
  <c r="N4293" i="4"/>
  <c r="N4294" i="4"/>
  <c r="N4295" i="4"/>
  <c r="N4296" i="4"/>
  <c r="N4297" i="4"/>
  <c r="N4298" i="4"/>
  <c r="N4299" i="4"/>
  <c r="N4300" i="4"/>
  <c r="N4301" i="4"/>
  <c r="N4302" i="4"/>
  <c r="N4303" i="4"/>
  <c r="N4304" i="4"/>
  <c r="N4305" i="4"/>
  <c r="N4306" i="4"/>
  <c r="N4307" i="4"/>
  <c r="N4308" i="4"/>
  <c r="N4309" i="4"/>
  <c r="N4310" i="4"/>
  <c r="N4311" i="4"/>
  <c r="N4312" i="4"/>
  <c r="N4313" i="4"/>
  <c r="N4314" i="4"/>
  <c r="N4315" i="4"/>
  <c r="N4316" i="4"/>
  <c r="N4317" i="4"/>
  <c r="N4318" i="4"/>
  <c r="N4319" i="4"/>
  <c r="N4320" i="4"/>
  <c r="N4321" i="4"/>
  <c r="N4322" i="4"/>
  <c r="N4323" i="4"/>
  <c r="N4324" i="4"/>
  <c r="N4325" i="4"/>
  <c r="N4326" i="4"/>
  <c r="N4327" i="4"/>
  <c r="N4328" i="4"/>
  <c r="N4329" i="4"/>
  <c r="N4330" i="4"/>
  <c r="N4331" i="4"/>
  <c r="N4332" i="4"/>
  <c r="N4333" i="4"/>
  <c r="N4334" i="4"/>
  <c r="N4335" i="4"/>
  <c r="N4336" i="4"/>
  <c r="N4337" i="4"/>
  <c r="N4338" i="4"/>
  <c r="N4339" i="4"/>
  <c r="N4340" i="4"/>
  <c r="N4341" i="4"/>
  <c r="N4342" i="4"/>
  <c r="N4343" i="4"/>
  <c r="N4344" i="4"/>
  <c r="N4345" i="4"/>
  <c r="N4346" i="4"/>
  <c r="N4347" i="4"/>
  <c r="N4348" i="4"/>
  <c r="N4349" i="4"/>
  <c r="N4350" i="4"/>
  <c r="N4351" i="4"/>
  <c r="N4352" i="4"/>
  <c r="N4353" i="4"/>
  <c r="N4354" i="4"/>
  <c r="N4355" i="4"/>
  <c r="N4356" i="4"/>
  <c r="N4357" i="4"/>
  <c r="N4358" i="4"/>
  <c r="N4359" i="4"/>
  <c r="N4360" i="4"/>
  <c r="N4361" i="4"/>
  <c r="N4362" i="4"/>
  <c r="N4363" i="4"/>
  <c r="N4364" i="4"/>
  <c r="N4365" i="4"/>
  <c r="N4366" i="4"/>
  <c r="N4367" i="4"/>
  <c r="N4368" i="4"/>
  <c r="N4369" i="4"/>
  <c r="N4370" i="4"/>
  <c r="N4371" i="4"/>
  <c r="N4372" i="4"/>
  <c r="N4373" i="4"/>
  <c r="N4374" i="4"/>
  <c r="N4375" i="4"/>
  <c r="N4376" i="4"/>
  <c r="N4377" i="4"/>
  <c r="N4378" i="4"/>
  <c r="N4379" i="4"/>
  <c r="N4380" i="4"/>
  <c r="N4381" i="4"/>
  <c r="N4382" i="4"/>
  <c r="N4383" i="4"/>
  <c r="N4384" i="4"/>
  <c r="N4385" i="4"/>
  <c r="N4386" i="4"/>
  <c r="N4387" i="4"/>
  <c r="N4388" i="4"/>
  <c r="N4389" i="4"/>
  <c r="N4390" i="4"/>
  <c r="N4391" i="4"/>
  <c r="N4392" i="4"/>
  <c r="N4393" i="4"/>
  <c r="N4394" i="4"/>
  <c r="N4395" i="4"/>
  <c r="N4396" i="4"/>
  <c r="N4397" i="4"/>
  <c r="N4398" i="4"/>
  <c r="N4399" i="4"/>
  <c r="N4400" i="4"/>
  <c r="N4401" i="4"/>
  <c r="N4402" i="4"/>
  <c r="N4403" i="4"/>
  <c r="N4404" i="4"/>
  <c r="N4405" i="4"/>
  <c r="N4406" i="4"/>
  <c r="N4407" i="4"/>
  <c r="N4408" i="4"/>
  <c r="N4409" i="4"/>
  <c r="N4410" i="4"/>
  <c r="N4411" i="4"/>
  <c r="N4412" i="4"/>
  <c r="N4413" i="4"/>
  <c r="N4414" i="4"/>
  <c r="N4415" i="4"/>
  <c r="N4416" i="4"/>
  <c r="N4417" i="4"/>
  <c r="N4418" i="4"/>
  <c r="N4419" i="4"/>
  <c r="N4420" i="4"/>
  <c r="N4421" i="4"/>
  <c r="N4422" i="4"/>
  <c r="N4423" i="4"/>
  <c r="N4424" i="4"/>
  <c r="N4425" i="4"/>
  <c r="N4426" i="4"/>
  <c r="N4427" i="4"/>
  <c r="N4428" i="4"/>
  <c r="N4429" i="4"/>
  <c r="N4430" i="4"/>
  <c r="N4431" i="4"/>
  <c r="N4432" i="4"/>
  <c r="N4433" i="4"/>
  <c r="N4434" i="4"/>
  <c r="N4435" i="4"/>
  <c r="N4436" i="4"/>
  <c r="N4437" i="4"/>
  <c r="N4438" i="4"/>
  <c r="N4439" i="4"/>
  <c r="N4440" i="4"/>
  <c r="N4441" i="4"/>
  <c r="N4442" i="4"/>
  <c r="N4443" i="4"/>
  <c r="N4444" i="4"/>
  <c r="N4445" i="4"/>
  <c r="N4446" i="4"/>
  <c r="N4447" i="4"/>
  <c r="N4448" i="4"/>
  <c r="N4449" i="4"/>
  <c r="N4450" i="4"/>
  <c r="N4451" i="4"/>
  <c r="N4452" i="4"/>
  <c r="N4453" i="4"/>
  <c r="N4454" i="4"/>
  <c r="N4455" i="4"/>
  <c r="N4456" i="4"/>
  <c r="N4457" i="4"/>
  <c r="N4458" i="4"/>
  <c r="N4459" i="4"/>
  <c r="N4460" i="4"/>
  <c r="N4461" i="4"/>
  <c r="N4462" i="4"/>
  <c r="N4463" i="4"/>
  <c r="N4464" i="4"/>
  <c r="N4465" i="4"/>
  <c r="N4466" i="4"/>
  <c r="N4467" i="4"/>
  <c r="N4468" i="4"/>
  <c r="N4469" i="4"/>
  <c r="N4470" i="4"/>
  <c r="N4471" i="4"/>
  <c r="N4472" i="4"/>
  <c r="N4473" i="4"/>
  <c r="N4474" i="4"/>
  <c r="N4475" i="4"/>
  <c r="N4476" i="4"/>
  <c r="N4477" i="4"/>
  <c r="N4478" i="4"/>
  <c r="N4479" i="4"/>
  <c r="N4480" i="4"/>
  <c r="N4481" i="4"/>
  <c r="N4482" i="4"/>
  <c r="N4483" i="4"/>
  <c r="N4484" i="4"/>
  <c r="N4485" i="4"/>
  <c r="N4486" i="4"/>
  <c r="N4487" i="4"/>
  <c r="N4488" i="4"/>
  <c r="N4489" i="4"/>
  <c r="N4490" i="4"/>
  <c r="N4491" i="4"/>
  <c r="N4492" i="4"/>
  <c r="N4493" i="4"/>
  <c r="N4494" i="4"/>
  <c r="N4495" i="4"/>
  <c r="N4496" i="4"/>
  <c r="N4497" i="4"/>
  <c r="N4498" i="4"/>
  <c r="N4499" i="4"/>
  <c r="N4500" i="4"/>
  <c r="N4501" i="4"/>
  <c r="N4502" i="4"/>
  <c r="N4503" i="4"/>
  <c r="N4504" i="4"/>
  <c r="N4505" i="4"/>
  <c r="N4506" i="4"/>
  <c r="N4507" i="4"/>
  <c r="N4508" i="4"/>
  <c r="N4509" i="4"/>
  <c r="N4510" i="4"/>
  <c r="N4511" i="4"/>
  <c r="N4512" i="4"/>
  <c r="N4513" i="4"/>
  <c r="N4514" i="4"/>
  <c r="N4515" i="4"/>
  <c r="N4516" i="4"/>
  <c r="N4517" i="4"/>
  <c r="N4518" i="4"/>
  <c r="N4519" i="4"/>
  <c r="N4520" i="4"/>
  <c r="N4521" i="4"/>
  <c r="N4522" i="4"/>
  <c r="N4523" i="4"/>
  <c r="N4524" i="4"/>
  <c r="N4525" i="4"/>
  <c r="N4526" i="4"/>
  <c r="N4527" i="4"/>
  <c r="N4528" i="4"/>
  <c r="N4529" i="4"/>
  <c r="N4530" i="4"/>
  <c r="N4531" i="4"/>
  <c r="N4532" i="4"/>
  <c r="N4533" i="4"/>
  <c r="N4534" i="4"/>
  <c r="N4535" i="4"/>
  <c r="N4536" i="4"/>
  <c r="N4537" i="4"/>
  <c r="N4538" i="4"/>
  <c r="N4539" i="4"/>
  <c r="N4540" i="4"/>
  <c r="N4541" i="4"/>
  <c r="N4542" i="4"/>
  <c r="N4543" i="4"/>
  <c r="N4544" i="4"/>
  <c r="N4545" i="4"/>
  <c r="N4546" i="4"/>
  <c r="N4547" i="4"/>
  <c r="N4548" i="4"/>
  <c r="N4549" i="4"/>
  <c r="N4550" i="4"/>
  <c r="N4551" i="4"/>
  <c r="N4552" i="4"/>
  <c r="N4553" i="4"/>
  <c r="N4554" i="4"/>
  <c r="N4555" i="4"/>
  <c r="N4556" i="4"/>
  <c r="N4557" i="4"/>
  <c r="N4558" i="4"/>
  <c r="N4559" i="4"/>
  <c r="N4560" i="4"/>
  <c r="N4561" i="4"/>
  <c r="N4562" i="4"/>
  <c r="N4563" i="4"/>
  <c r="N4564" i="4"/>
  <c r="N4565" i="4"/>
  <c r="N4566" i="4"/>
  <c r="N4567" i="4"/>
  <c r="N4568" i="4"/>
  <c r="N4569" i="4"/>
  <c r="N4570" i="4"/>
  <c r="N4571" i="4"/>
  <c r="N4572" i="4"/>
  <c r="N4573" i="4"/>
  <c r="N4574" i="4"/>
  <c r="N4575" i="4"/>
  <c r="N4576" i="4"/>
  <c r="N4577" i="4"/>
  <c r="N4578" i="4"/>
  <c r="N4579" i="4"/>
  <c r="N4580" i="4"/>
  <c r="N4581" i="4"/>
  <c r="N4582" i="4"/>
  <c r="N4583" i="4"/>
  <c r="N4584" i="4"/>
  <c r="N4585" i="4"/>
  <c r="N4586" i="4"/>
  <c r="N4587" i="4"/>
  <c r="N4588" i="4"/>
  <c r="N4589" i="4"/>
  <c r="N4590" i="4"/>
  <c r="N4591" i="4"/>
  <c r="N4592" i="4"/>
  <c r="N4593" i="4"/>
  <c r="N4594" i="4"/>
  <c r="N4595" i="4"/>
  <c r="N4596" i="4"/>
  <c r="N4597" i="4"/>
  <c r="N4598" i="4"/>
  <c r="N4599" i="4"/>
  <c r="N4600" i="4"/>
  <c r="N4601" i="4"/>
  <c r="N4602" i="4"/>
  <c r="N4603" i="4"/>
  <c r="N4604" i="4"/>
  <c r="N4605" i="4"/>
  <c r="N4606" i="4"/>
  <c r="N4607" i="4"/>
  <c r="N4608" i="4"/>
  <c r="N4609" i="4"/>
  <c r="N4610" i="4"/>
  <c r="N4611" i="4"/>
  <c r="N4612" i="4"/>
  <c r="N4613" i="4"/>
  <c r="N4614" i="4"/>
  <c r="N4615" i="4"/>
  <c r="N4616" i="4"/>
  <c r="N4617" i="4"/>
  <c r="N4618" i="4"/>
  <c r="N4619" i="4"/>
  <c r="N4620" i="4"/>
  <c r="N4621" i="4"/>
  <c r="N4622" i="4"/>
  <c r="N4623" i="4"/>
  <c r="N4624" i="4"/>
  <c r="N4625" i="4"/>
  <c r="N4626" i="4"/>
  <c r="N4627" i="4"/>
  <c r="N4628" i="4"/>
  <c r="N4629" i="4"/>
  <c r="N4630" i="4"/>
  <c r="N4631" i="4"/>
  <c r="N4632" i="4"/>
  <c r="N4633" i="4"/>
  <c r="N4634" i="4"/>
  <c r="N4635" i="4"/>
  <c r="N4636" i="4"/>
  <c r="N4637" i="4"/>
  <c r="N4638" i="4"/>
  <c r="N4639" i="4"/>
  <c r="N4640" i="4"/>
  <c r="N4641" i="4"/>
  <c r="N4642" i="4"/>
  <c r="N4643" i="4"/>
  <c r="N4644" i="4"/>
  <c r="N4645" i="4"/>
  <c r="N4646" i="4"/>
  <c r="N4647" i="4"/>
  <c r="N4648" i="4"/>
  <c r="N4649" i="4"/>
  <c r="N4650" i="4"/>
  <c r="N4651" i="4"/>
  <c r="N4652" i="4"/>
  <c r="N4653" i="4"/>
  <c r="N4654" i="4"/>
  <c r="N4655" i="4"/>
  <c r="N4656" i="4"/>
  <c r="N4657" i="4"/>
  <c r="N4658" i="4"/>
  <c r="N4659" i="4"/>
  <c r="N4660" i="4"/>
  <c r="N4661" i="4"/>
  <c r="N4662" i="4"/>
  <c r="N4663" i="4"/>
  <c r="N4664" i="4"/>
  <c r="N4665" i="4"/>
  <c r="N4666" i="4"/>
  <c r="N4667" i="4"/>
  <c r="N4668" i="4"/>
  <c r="N4669" i="4"/>
  <c r="N4670" i="4"/>
  <c r="N4671" i="4"/>
  <c r="N4672" i="4"/>
  <c r="N4673" i="4"/>
  <c r="N4674" i="4"/>
  <c r="N4675" i="4"/>
  <c r="N4676" i="4"/>
  <c r="N4677" i="4"/>
  <c r="N4678" i="4"/>
  <c r="N4679" i="4"/>
  <c r="N4680" i="4"/>
  <c r="N4681" i="4"/>
  <c r="N4682" i="4"/>
  <c r="N4683" i="4"/>
  <c r="N4684" i="4"/>
  <c r="N4685" i="4"/>
  <c r="N4686" i="4"/>
  <c r="N4687" i="4"/>
  <c r="N4688" i="4"/>
  <c r="N4689" i="4"/>
  <c r="N4690" i="4"/>
  <c r="N4691" i="4"/>
  <c r="N4692" i="4"/>
  <c r="N4693" i="4"/>
  <c r="N4694" i="4"/>
  <c r="N4695" i="4"/>
  <c r="N4696" i="4"/>
  <c r="N4697" i="4"/>
  <c r="N4698" i="4"/>
  <c r="N4699" i="4"/>
  <c r="N4700" i="4"/>
  <c r="N4701" i="4"/>
  <c r="N4702" i="4"/>
  <c r="N4703" i="4"/>
  <c r="N4704" i="4"/>
  <c r="N4705" i="4"/>
  <c r="N4706" i="4"/>
  <c r="N4707" i="4"/>
  <c r="N4708" i="4"/>
  <c r="N4709" i="4"/>
  <c r="N4710" i="4"/>
  <c r="N4711" i="4"/>
  <c r="N4712" i="4"/>
  <c r="N4713" i="4"/>
  <c r="N4714" i="4"/>
  <c r="N4715" i="4"/>
  <c r="N4716" i="4"/>
  <c r="N4717" i="4"/>
  <c r="N4718" i="4"/>
  <c r="N4719" i="4"/>
  <c r="N4720" i="4"/>
  <c r="N4721" i="4"/>
  <c r="N4722" i="4"/>
  <c r="N4723" i="4"/>
  <c r="N4724" i="4"/>
  <c r="N4725" i="4"/>
  <c r="N4726" i="4"/>
  <c r="N4727" i="4"/>
  <c r="N4728" i="4"/>
  <c r="N4729" i="4"/>
  <c r="N4730" i="4"/>
  <c r="N4731" i="4"/>
  <c r="N4732" i="4"/>
  <c r="N4733" i="4"/>
  <c r="N4734" i="4"/>
  <c r="N4735" i="4"/>
  <c r="N4736" i="4"/>
  <c r="N4737" i="4"/>
  <c r="N4738" i="4"/>
  <c r="N4739" i="4"/>
  <c r="N4740" i="4"/>
  <c r="N4741" i="4"/>
  <c r="N4742" i="4"/>
  <c r="N4743" i="4"/>
  <c r="N4744" i="4"/>
  <c r="N4745" i="4"/>
  <c r="N4746" i="4"/>
  <c r="N4747" i="4"/>
  <c r="N4748" i="4"/>
  <c r="N4749" i="4"/>
  <c r="N4750" i="4"/>
  <c r="N4751" i="4"/>
  <c r="N4752" i="4"/>
  <c r="N4753" i="4"/>
  <c r="N4754" i="4"/>
  <c r="N4755" i="4"/>
  <c r="N4756" i="4"/>
  <c r="N4757" i="4"/>
  <c r="N4758" i="4"/>
  <c r="N4759" i="4"/>
  <c r="N4760" i="4"/>
  <c r="N4761" i="4"/>
  <c r="N4762" i="4"/>
  <c r="N4763" i="4"/>
  <c r="N4764" i="4"/>
  <c r="N4765" i="4"/>
  <c r="N4766" i="4"/>
  <c r="N4767" i="4"/>
  <c r="N4768" i="4"/>
  <c r="N4769" i="4"/>
  <c r="N4770" i="4"/>
  <c r="N4771" i="4"/>
  <c r="N4772" i="4"/>
  <c r="N4773" i="4"/>
  <c r="N4774" i="4"/>
  <c r="N4775" i="4"/>
  <c r="N4776" i="4"/>
  <c r="N4777" i="4"/>
  <c r="N4778" i="4"/>
  <c r="N4779" i="4"/>
  <c r="N4780" i="4"/>
  <c r="N4781" i="4"/>
  <c r="N4782" i="4"/>
  <c r="N4783" i="4"/>
  <c r="N4784" i="4"/>
  <c r="N4785" i="4"/>
  <c r="N4786" i="4"/>
  <c r="N4787" i="4"/>
  <c r="N4788" i="4"/>
  <c r="N4789" i="4"/>
  <c r="N4790" i="4"/>
  <c r="N4791" i="4"/>
  <c r="N4792" i="4"/>
  <c r="N4793" i="4"/>
  <c r="N4794" i="4"/>
  <c r="N4795" i="4"/>
  <c r="N4796" i="4"/>
  <c r="N4797" i="4"/>
  <c r="N4798" i="4"/>
  <c r="N4799" i="4"/>
  <c r="N4800" i="4"/>
  <c r="N4801" i="4"/>
  <c r="N4802" i="4"/>
  <c r="N4803" i="4"/>
  <c r="N4804" i="4"/>
  <c r="N4805" i="4"/>
  <c r="N4806" i="4"/>
  <c r="N4807" i="4"/>
  <c r="N4808" i="4"/>
  <c r="N4809" i="4"/>
  <c r="N4810" i="4"/>
  <c r="N4811" i="4"/>
  <c r="N4812" i="4"/>
  <c r="N4813" i="4"/>
  <c r="N4814" i="4"/>
  <c r="N4815" i="4"/>
  <c r="N4816" i="4"/>
  <c r="N4817" i="4"/>
  <c r="N4818" i="4"/>
  <c r="N4819" i="4"/>
  <c r="N4820" i="4"/>
  <c r="N4821" i="4"/>
  <c r="N4822" i="4"/>
  <c r="N4823" i="4"/>
  <c r="N4824" i="4"/>
  <c r="N4825" i="4"/>
  <c r="N4826" i="4"/>
  <c r="N4827" i="4"/>
  <c r="N4828" i="4"/>
  <c r="N4829" i="4"/>
  <c r="N4830" i="4"/>
  <c r="N4831" i="4"/>
  <c r="N4832" i="4"/>
  <c r="N4833" i="4"/>
  <c r="N4834" i="4"/>
  <c r="N4835" i="4"/>
  <c r="N4836" i="4"/>
  <c r="N4837" i="4"/>
  <c r="N4838" i="4"/>
  <c r="N4839" i="4"/>
  <c r="N4840" i="4"/>
  <c r="N4841" i="4"/>
  <c r="N4842" i="4"/>
  <c r="N4843" i="4"/>
  <c r="N4844" i="4"/>
  <c r="N4845" i="4"/>
  <c r="N4846" i="4"/>
  <c r="N4847" i="4"/>
  <c r="N4848" i="4"/>
  <c r="N4849" i="4"/>
  <c r="N4850" i="4"/>
  <c r="N4851" i="4"/>
  <c r="N4852" i="4"/>
  <c r="N4853" i="4"/>
  <c r="N4854" i="4"/>
  <c r="N4855" i="4"/>
  <c r="N4856" i="4"/>
  <c r="N4857" i="4"/>
  <c r="N4858" i="4"/>
  <c r="N4859" i="4"/>
  <c r="N4860" i="4"/>
  <c r="N4861" i="4"/>
  <c r="N4862" i="4"/>
  <c r="N4863" i="4"/>
  <c r="N4864" i="4"/>
  <c r="N4865" i="4"/>
  <c r="N4866" i="4"/>
  <c r="N4867" i="4"/>
  <c r="N4868" i="4"/>
  <c r="N4869" i="4"/>
  <c r="N4870" i="4"/>
  <c r="N4871" i="4"/>
  <c r="N4872" i="4"/>
  <c r="N4873" i="4"/>
  <c r="N4874" i="4"/>
  <c r="N4875" i="4"/>
  <c r="N4876" i="4"/>
  <c r="N4877" i="4"/>
  <c r="N4878" i="4"/>
  <c r="N4879" i="4"/>
  <c r="N4880" i="4"/>
  <c r="N4881" i="4"/>
  <c r="N4882" i="4"/>
  <c r="N4883" i="4"/>
  <c r="N4884" i="4"/>
  <c r="N4885" i="4"/>
  <c r="N4886" i="4"/>
  <c r="N4887" i="4"/>
  <c r="N4888" i="4"/>
  <c r="N4889" i="4"/>
  <c r="N4890" i="4"/>
  <c r="N4891" i="4"/>
  <c r="N4892" i="4"/>
  <c r="N4893" i="4"/>
  <c r="N4894" i="4"/>
  <c r="N4895" i="4"/>
  <c r="N4896" i="4"/>
  <c r="N4897" i="4"/>
  <c r="N4898" i="4"/>
  <c r="N4899" i="4"/>
  <c r="N4900" i="4"/>
  <c r="N4901" i="4"/>
  <c r="N4902" i="4"/>
  <c r="N4903" i="4"/>
  <c r="N4904" i="4"/>
  <c r="N4905" i="4"/>
  <c r="N4906" i="4"/>
  <c r="N4907" i="4"/>
  <c r="N4908" i="4"/>
  <c r="N4909" i="4"/>
  <c r="N4910" i="4"/>
  <c r="N4911" i="4"/>
  <c r="N4912" i="4"/>
  <c r="N4913" i="4"/>
  <c r="N4914" i="4"/>
  <c r="N4915" i="4"/>
  <c r="N4916" i="4"/>
  <c r="N4917" i="4"/>
  <c r="N4918" i="4"/>
  <c r="N4919" i="4"/>
  <c r="N4920" i="4"/>
  <c r="N4921" i="4"/>
  <c r="N4922" i="4"/>
  <c r="N4923" i="4"/>
  <c r="N4924" i="4"/>
  <c r="N4925" i="4"/>
  <c r="N4926" i="4"/>
  <c r="N4927" i="4"/>
  <c r="N4928" i="4"/>
  <c r="N4929" i="4"/>
  <c r="N4930" i="4"/>
  <c r="N4931" i="4"/>
  <c r="N4932" i="4"/>
  <c r="N4933" i="4"/>
  <c r="N4934" i="4"/>
  <c r="N4935" i="4"/>
  <c r="N4936" i="4"/>
  <c r="N4937" i="4"/>
  <c r="N4938" i="4"/>
  <c r="N4939" i="4"/>
  <c r="N4940" i="4"/>
  <c r="N4941" i="4"/>
  <c r="N4942" i="4"/>
  <c r="N4943" i="4"/>
  <c r="N4944" i="4"/>
  <c r="N4945" i="4"/>
  <c r="N4946" i="4"/>
  <c r="N4947" i="4"/>
  <c r="N4948" i="4"/>
  <c r="N4949" i="4"/>
  <c r="N4950" i="4"/>
  <c r="N4951" i="4"/>
  <c r="N4952" i="4"/>
  <c r="N4953" i="4"/>
  <c r="N4954" i="4"/>
  <c r="N4955" i="4"/>
  <c r="N4956" i="4"/>
  <c r="N4957" i="4"/>
  <c r="AEL5" i="45" l="1"/>
  <c r="BN2" i="29"/>
  <c r="NV5" i="46"/>
  <c r="RY4" i="46"/>
  <c r="FQ5" i="46"/>
  <c r="NW4" i="46"/>
  <c r="RX5" i="46"/>
  <c r="WA4" i="46"/>
  <c r="AAC4" i="46"/>
  <c r="AAC5" i="46" s="1"/>
  <c r="VZ5" i="46"/>
  <c r="BP4" i="46"/>
  <c r="AEN4" i="46"/>
  <c r="AEN5" i="46" s="1"/>
  <c r="BO5" i="46"/>
  <c r="FR4" i="46"/>
  <c r="JU4" i="46"/>
  <c r="JU5" i="46" s="1"/>
  <c r="RW5" i="17"/>
  <c r="VZ4" i="17"/>
  <c r="VY5" i="17"/>
  <c r="AAB4" i="17"/>
  <c r="AAB5" i="17" s="1"/>
  <c r="BN5" i="17"/>
  <c r="BO4" i="17"/>
  <c r="JT4" i="17"/>
  <c r="JT5" i="17" s="1"/>
  <c r="AEM4" i="17"/>
  <c r="AEM5" i="17" s="1"/>
  <c r="FQ4" i="17"/>
  <c r="FP5" i="17"/>
  <c r="NV4" i="17"/>
  <c r="RX4" i="17"/>
  <c r="NU5" i="17"/>
  <c r="NV4" i="45"/>
  <c r="FP5" i="45"/>
  <c r="NU5" i="45"/>
  <c r="RX4" i="45"/>
  <c r="VY5" i="45"/>
  <c r="AAB4" i="45"/>
  <c r="AAB5" i="45" s="1"/>
  <c r="BN5" i="45"/>
  <c r="AEM4" i="45"/>
  <c r="BO4" i="45"/>
  <c r="JT4" i="45"/>
  <c r="JT5" i="45" s="1"/>
  <c r="FQ4" i="45"/>
  <c r="VZ4" i="45"/>
  <c r="RW5" i="45"/>
  <c r="AEM5" i="45" l="1"/>
  <c r="BO2" i="29"/>
  <c r="NW5" i="46"/>
  <c r="RZ4" i="46"/>
  <c r="WA5" i="46"/>
  <c r="AAD4" i="46"/>
  <c r="AAD5" i="46" s="1"/>
  <c r="RY5" i="46"/>
  <c r="WB4" i="46"/>
  <c r="FR5" i="46"/>
  <c r="NX4" i="46"/>
  <c r="BP5" i="46"/>
  <c r="AEO4" i="46"/>
  <c r="AEO5" i="46" s="1"/>
  <c r="JV4" i="46"/>
  <c r="JV5" i="46" s="1"/>
  <c r="FS4" i="46"/>
  <c r="BQ4" i="46"/>
  <c r="FQ5" i="17"/>
  <c r="NW4" i="17"/>
  <c r="RX5" i="17"/>
  <c r="WA4" i="17"/>
  <c r="NV5" i="17"/>
  <c r="RY4" i="17"/>
  <c r="JU4" i="17"/>
  <c r="JU5" i="17" s="1"/>
  <c r="FR4" i="17"/>
  <c r="AEN4" i="17"/>
  <c r="AEN5" i="17" s="1"/>
  <c r="BP4" i="17"/>
  <c r="BO5" i="17"/>
  <c r="VZ5" i="17"/>
  <c r="AAC4" i="17"/>
  <c r="AAC5" i="17" s="1"/>
  <c r="AAC4" i="45"/>
  <c r="AAC5" i="45" s="1"/>
  <c r="VZ5" i="45"/>
  <c r="RX5" i="45"/>
  <c r="WA4" i="45"/>
  <c r="FQ5" i="45"/>
  <c r="NW4" i="45"/>
  <c r="BP4" i="45"/>
  <c r="BO5" i="45"/>
  <c r="JU4" i="45"/>
  <c r="JU5" i="45" s="1"/>
  <c r="FR4" i="45"/>
  <c r="AEN4" i="45"/>
  <c r="RY4" i="45"/>
  <c r="NV5" i="45"/>
  <c r="Q58" i="16"/>
  <c r="R58" i="16"/>
  <c r="T58" i="16"/>
  <c r="V58" i="16"/>
  <c r="AEN5" i="45" l="1"/>
  <c r="BP2" i="29"/>
  <c r="BP3" i="29" s="1"/>
  <c r="RZ5" i="46"/>
  <c r="WC4" i="46"/>
  <c r="FS5" i="46"/>
  <c r="NY4" i="46"/>
  <c r="SA4" i="46"/>
  <c r="NX5" i="46"/>
  <c r="WB5" i="46"/>
  <c r="AAE4" i="46"/>
  <c r="AAE5" i="46" s="1"/>
  <c r="BQ5" i="46"/>
  <c r="BR4" i="46"/>
  <c r="AEP4" i="46"/>
  <c r="AEP5" i="46" s="1"/>
  <c r="JW4" i="46"/>
  <c r="JW5" i="46" s="1"/>
  <c r="FT4" i="46"/>
  <c r="NX4" i="17"/>
  <c r="FR5" i="17"/>
  <c r="AAD4" i="17"/>
  <c r="AAD5" i="17" s="1"/>
  <c r="WA5" i="17"/>
  <c r="AEO4" i="17"/>
  <c r="AEO5" i="17" s="1"/>
  <c r="JV4" i="17"/>
  <c r="JV5" i="17" s="1"/>
  <c r="BP5" i="17"/>
  <c r="FS4" i="17"/>
  <c r="BQ4" i="17"/>
  <c r="RY5" i="17"/>
  <c r="WB4" i="17"/>
  <c r="NW5" i="17"/>
  <c r="RZ4" i="17"/>
  <c r="FR5" i="45"/>
  <c r="NX4" i="45"/>
  <c r="RY5" i="45"/>
  <c r="WB4" i="45"/>
  <c r="WA5" i="45"/>
  <c r="AAD4" i="45"/>
  <c r="AAD5" i="45" s="1"/>
  <c r="BQ4" i="45"/>
  <c r="JV4" i="45"/>
  <c r="JV5" i="45" s="1"/>
  <c r="FS4" i="45"/>
  <c r="AEO4" i="45"/>
  <c r="BP5" i="45"/>
  <c r="NW5" i="45"/>
  <c r="RZ4" i="45"/>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AEO5" i="45" l="1"/>
  <c r="BQ2" i="29"/>
  <c r="BQ3" i="29" s="1"/>
  <c r="BR5" i="46"/>
  <c r="AEQ4" i="46"/>
  <c r="AEQ5" i="46" s="1"/>
  <c r="JX4" i="46"/>
  <c r="JX5" i="46" s="1"/>
  <c r="FU4" i="46"/>
  <c r="BS4" i="46"/>
  <c r="WC5" i="46"/>
  <c r="AAF4" i="46"/>
  <c r="AAF5" i="46" s="1"/>
  <c r="NY5" i="46"/>
  <c r="SB4" i="46"/>
  <c r="FT5" i="46"/>
  <c r="NZ4" i="46"/>
  <c r="WD4" i="46"/>
  <c r="SA5" i="46"/>
  <c r="FS5" i="17"/>
  <c r="NY4" i="17"/>
  <c r="WB5" i="17"/>
  <c r="AAE4" i="17"/>
  <c r="AAE5" i="17" s="1"/>
  <c r="WC4" i="17"/>
  <c r="RZ5" i="17"/>
  <c r="BQ5" i="17"/>
  <c r="AEP4" i="17"/>
  <c r="AEP5" i="17" s="1"/>
  <c r="FT4" i="17"/>
  <c r="JW4" i="17"/>
  <c r="JW5" i="17" s="1"/>
  <c r="BR4" i="17"/>
  <c r="NX5" i="17"/>
  <c r="SA4" i="17"/>
  <c r="WB5" i="45"/>
  <c r="AAE4" i="45"/>
  <c r="AAE5" i="45" s="1"/>
  <c r="JW4" i="45"/>
  <c r="JW5" i="45" s="1"/>
  <c r="FT4" i="45"/>
  <c r="BQ5" i="45"/>
  <c r="AEP4" i="45"/>
  <c r="BR4" i="45"/>
  <c r="NX5" i="45"/>
  <c r="SA4" i="45"/>
  <c r="RZ5" i="45"/>
  <c r="WC4" i="45"/>
  <c r="NY4" i="45"/>
  <c r="FS5" i="45"/>
  <c r="U4" i="25"/>
  <c r="AEP5" i="45" l="1"/>
  <c r="BR2" i="29"/>
  <c r="BR3" i="29" s="1"/>
  <c r="AAG4" i="46"/>
  <c r="AAG5" i="46" s="1"/>
  <c r="WD5" i="46"/>
  <c r="FU5" i="46"/>
  <c r="OA4" i="46"/>
  <c r="NZ5" i="46"/>
  <c r="SC4" i="46"/>
  <c r="SB5" i="46"/>
  <c r="WE4" i="46"/>
  <c r="AER4" i="46"/>
  <c r="AER5" i="46" s="1"/>
  <c r="BT4" i="46"/>
  <c r="BS5" i="46"/>
  <c r="JY4" i="46"/>
  <c r="JY5" i="46" s="1"/>
  <c r="FV4" i="46"/>
  <c r="BR5" i="17"/>
  <c r="BS4" i="17"/>
  <c r="AEQ4" i="17"/>
  <c r="AEQ5" i="17" s="1"/>
  <c r="FU4" i="17"/>
  <c r="JX4" i="17"/>
  <c r="JX5" i="17" s="1"/>
  <c r="NY5" i="17"/>
  <c r="SB4" i="17"/>
  <c r="SA5" i="17"/>
  <c r="WD4" i="17"/>
  <c r="NZ4" i="17"/>
  <c r="FT5" i="17"/>
  <c r="WC5" i="17"/>
  <c r="AAF4" i="17"/>
  <c r="AAF5" i="17" s="1"/>
  <c r="SA5" i="45"/>
  <c r="WD4" i="45"/>
  <c r="SB4" i="45"/>
  <c r="NY5" i="45"/>
  <c r="NZ4" i="45"/>
  <c r="FT5" i="45"/>
  <c r="WC5" i="45"/>
  <c r="AAF4" i="45"/>
  <c r="AAF5" i="45" s="1"/>
  <c r="BR5" i="45"/>
  <c r="AEQ4" i="45"/>
  <c r="BS4" i="45"/>
  <c r="JX4" i="45"/>
  <c r="JX5" i="45" s="1"/>
  <c r="FU4" i="45"/>
  <c r="D16" i="29"/>
  <c r="D46" i="29" s="1"/>
  <c r="C16" i="29"/>
  <c r="B16" i="29"/>
  <c r="D15" i="29"/>
  <c r="C15" i="29"/>
  <c r="B15" i="29"/>
  <c r="D14" i="29"/>
  <c r="C14" i="29"/>
  <c r="B14" i="29"/>
  <c r="B44" i="29" s="1"/>
  <c r="D13" i="29"/>
  <c r="C13" i="29"/>
  <c r="B13" i="29"/>
  <c r="D12" i="29"/>
  <c r="D42" i="29" s="1"/>
  <c r="C12" i="29"/>
  <c r="B12" i="29"/>
  <c r="B192" i="29" s="1"/>
  <c r="D11" i="29"/>
  <c r="C11" i="29"/>
  <c r="B11" i="29"/>
  <c r="D10" i="29"/>
  <c r="C10" i="29"/>
  <c r="B10" i="29"/>
  <c r="B40" i="29" s="1"/>
  <c r="D9" i="29"/>
  <c r="C9" i="29"/>
  <c r="B9" i="29"/>
  <c r="B159" i="29" s="1"/>
  <c r="D8" i="29"/>
  <c r="C8" i="29"/>
  <c r="B8" i="29"/>
  <c r="B158" i="29" s="1"/>
  <c r="D7" i="29"/>
  <c r="D37" i="29" s="1"/>
  <c r="C7" i="29"/>
  <c r="B7" i="29"/>
  <c r="D6" i="29"/>
  <c r="D66" i="29" s="1"/>
  <c r="C6" i="29"/>
  <c r="B6" i="29"/>
  <c r="B126" i="29" s="1"/>
  <c r="D5" i="29"/>
  <c r="C5" i="29"/>
  <c r="B5" i="29"/>
  <c r="B65" i="29" s="1"/>
  <c r="D4" i="29"/>
  <c r="D34" i="29" s="1"/>
  <c r="C4" i="29"/>
  <c r="B4" i="29"/>
  <c r="B124" i="29" s="1"/>
  <c r="D2" i="29"/>
  <c r="C2" i="29"/>
  <c r="B2" i="29"/>
  <c r="N3626" i="4"/>
  <c r="N3625" i="4"/>
  <c r="N3624" i="4"/>
  <c r="N3623" i="4"/>
  <c r="N3622" i="4"/>
  <c r="N3621" i="4"/>
  <c r="N3620" i="4"/>
  <c r="N3619" i="4"/>
  <c r="N3618" i="4"/>
  <c r="N3617" i="4"/>
  <c r="N3616" i="4"/>
  <c r="N3615" i="4"/>
  <c r="N3614" i="4"/>
  <c r="N3613" i="4"/>
  <c r="N3612" i="4"/>
  <c r="N3611" i="4"/>
  <c r="N3610" i="4"/>
  <c r="N3609" i="4"/>
  <c r="N3608" i="4"/>
  <c r="N3607" i="4"/>
  <c r="N3606" i="4"/>
  <c r="N3605" i="4"/>
  <c r="N3604" i="4"/>
  <c r="N3603" i="4"/>
  <c r="N3602" i="4"/>
  <c r="N3601" i="4"/>
  <c r="N3600" i="4"/>
  <c r="N3599" i="4"/>
  <c r="N3598" i="4"/>
  <c r="N3597" i="4"/>
  <c r="N3596" i="4"/>
  <c r="N3595" i="4"/>
  <c r="N3594" i="4"/>
  <c r="N3593" i="4"/>
  <c r="N3592" i="4"/>
  <c r="N3591" i="4"/>
  <c r="N3590" i="4"/>
  <c r="N3589" i="4"/>
  <c r="N3588" i="4"/>
  <c r="N3587" i="4"/>
  <c r="N3586" i="4"/>
  <c r="N3585" i="4"/>
  <c r="N3584" i="4"/>
  <c r="N3583" i="4"/>
  <c r="N3582" i="4"/>
  <c r="N3581" i="4"/>
  <c r="N3580" i="4"/>
  <c r="N3579" i="4"/>
  <c r="N3578" i="4"/>
  <c r="N3577" i="4"/>
  <c r="N3576" i="4"/>
  <c r="N3575" i="4"/>
  <c r="N3574" i="4"/>
  <c r="N3573" i="4"/>
  <c r="N3572" i="4"/>
  <c r="N3571" i="4"/>
  <c r="N3570" i="4"/>
  <c r="N3569" i="4"/>
  <c r="N3568" i="4"/>
  <c r="N3567" i="4"/>
  <c r="N3566" i="4"/>
  <c r="N3565" i="4"/>
  <c r="N3564" i="4"/>
  <c r="N3563" i="4"/>
  <c r="N3562" i="4"/>
  <c r="N3561" i="4"/>
  <c r="N3560" i="4"/>
  <c r="N3559" i="4"/>
  <c r="N3558" i="4"/>
  <c r="N3557" i="4"/>
  <c r="N3556" i="4"/>
  <c r="N3555" i="4"/>
  <c r="N3554" i="4"/>
  <c r="N3553" i="4"/>
  <c r="N3552" i="4"/>
  <c r="N3551" i="4"/>
  <c r="N3550" i="4"/>
  <c r="N3549" i="4"/>
  <c r="N3548" i="4"/>
  <c r="N3547" i="4"/>
  <c r="N3546" i="4"/>
  <c r="N3545" i="4"/>
  <c r="N3544" i="4"/>
  <c r="N3543" i="4"/>
  <c r="N3542" i="4"/>
  <c r="N3541" i="4"/>
  <c r="N3540" i="4"/>
  <c r="N3539" i="4"/>
  <c r="N3538" i="4"/>
  <c r="N3537" i="4"/>
  <c r="N3536" i="4"/>
  <c r="N3535" i="4"/>
  <c r="N3534" i="4"/>
  <c r="N3533" i="4"/>
  <c r="N3532" i="4"/>
  <c r="N3531" i="4"/>
  <c r="N3530" i="4"/>
  <c r="N3529" i="4"/>
  <c r="N3528" i="4"/>
  <c r="N3527" i="4"/>
  <c r="N3526" i="4"/>
  <c r="N3525" i="4"/>
  <c r="N3524" i="4"/>
  <c r="N3523" i="4"/>
  <c r="N3522" i="4"/>
  <c r="N3521" i="4"/>
  <c r="N3520" i="4"/>
  <c r="N3519" i="4"/>
  <c r="N3518" i="4"/>
  <c r="N3517" i="4"/>
  <c r="N3516" i="4"/>
  <c r="N3515" i="4"/>
  <c r="N3514" i="4"/>
  <c r="N3513" i="4"/>
  <c r="N3512" i="4"/>
  <c r="N3511" i="4"/>
  <c r="N3510" i="4"/>
  <c r="N3509" i="4"/>
  <c r="N3508" i="4"/>
  <c r="N3507" i="4"/>
  <c r="N3506" i="4"/>
  <c r="N3505" i="4"/>
  <c r="N3504" i="4"/>
  <c r="N3503" i="4"/>
  <c r="N3502" i="4"/>
  <c r="N3501" i="4"/>
  <c r="N3500" i="4"/>
  <c r="N3499" i="4"/>
  <c r="N3498" i="4"/>
  <c r="N3497" i="4"/>
  <c r="N3496" i="4"/>
  <c r="N3495" i="4"/>
  <c r="N3494" i="4"/>
  <c r="N3493" i="4"/>
  <c r="N3492" i="4"/>
  <c r="N3491" i="4"/>
  <c r="N3490" i="4"/>
  <c r="N3489" i="4"/>
  <c r="N3488" i="4"/>
  <c r="N3487" i="4"/>
  <c r="N3486" i="4"/>
  <c r="N3485" i="4"/>
  <c r="N3484" i="4"/>
  <c r="N3483" i="4"/>
  <c r="N3482" i="4"/>
  <c r="N3481" i="4"/>
  <c r="N3480" i="4"/>
  <c r="N3479" i="4"/>
  <c r="N3478" i="4"/>
  <c r="N3477" i="4"/>
  <c r="N3476" i="4"/>
  <c r="N3475" i="4"/>
  <c r="N3474" i="4"/>
  <c r="N3473" i="4"/>
  <c r="N3472" i="4"/>
  <c r="N3471" i="4"/>
  <c r="N3470" i="4"/>
  <c r="N3469" i="4"/>
  <c r="N3468" i="4"/>
  <c r="N3467" i="4"/>
  <c r="N3466" i="4"/>
  <c r="N3465" i="4"/>
  <c r="N3464" i="4"/>
  <c r="N3463" i="4"/>
  <c r="N3462" i="4"/>
  <c r="N3461" i="4"/>
  <c r="N3460" i="4"/>
  <c r="N3459" i="4"/>
  <c r="N3458" i="4"/>
  <c r="N3457" i="4"/>
  <c r="N3456" i="4"/>
  <c r="N3455" i="4"/>
  <c r="N3454" i="4"/>
  <c r="N3453" i="4"/>
  <c r="N3452" i="4"/>
  <c r="N3451" i="4"/>
  <c r="N3450" i="4"/>
  <c r="N3449" i="4"/>
  <c r="N3448" i="4"/>
  <c r="N3447" i="4"/>
  <c r="N3446" i="4"/>
  <c r="N3445" i="4"/>
  <c r="N3444" i="4"/>
  <c r="N3443" i="4"/>
  <c r="N3442" i="4"/>
  <c r="N3441" i="4"/>
  <c r="N3440" i="4"/>
  <c r="N3439" i="4"/>
  <c r="N3438" i="4"/>
  <c r="N3437" i="4"/>
  <c r="N3436" i="4"/>
  <c r="N3435" i="4"/>
  <c r="N3434" i="4"/>
  <c r="N3433" i="4"/>
  <c r="N3432" i="4"/>
  <c r="N3431" i="4"/>
  <c r="N3430" i="4"/>
  <c r="N3429" i="4"/>
  <c r="N3428" i="4"/>
  <c r="N3427" i="4"/>
  <c r="N3426" i="4"/>
  <c r="N3425" i="4"/>
  <c r="N3424" i="4"/>
  <c r="N3423" i="4"/>
  <c r="N3422" i="4"/>
  <c r="N3421" i="4"/>
  <c r="N3420" i="4"/>
  <c r="N3419" i="4"/>
  <c r="N3418" i="4"/>
  <c r="N3417" i="4"/>
  <c r="N3416" i="4"/>
  <c r="N3415" i="4"/>
  <c r="N3414" i="4"/>
  <c r="N3413" i="4"/>
  <c r="N3412" i="4"/>
  <c r="N3411" i="4"/>
  <c r="N3410" i="4"/>
  <c r="N3409" i="4"/>
  <c r="N3408" i="4"/>
  <c r="N3407" i="4"/>
  <c r="N3406" i="4"/>
  <c r="N3405" i="4"/>
  <c r="N3404" i="4"/>
  <c r="N3403" i="4"/>
  <c r="N3402" i="4"/>
  <c r="N3401" i="4"/>
  <c r="N3400" i="4"/>
  <c r="N3399" i="4"/>
  <c r="N3398" i="4"/>
  <c r="N3397" i="4"/>
  <c r="N3396" i="4"/>
  <c r="N3395" i="4"/>
  <c r="N3394" i="4"/>
  <c r="N3393" i="4"/>
  <c r="N3392" i="4"/>
  <c r="N3391" i="4"/>
  <c r="N3390" i="4"/>
  <c r="N3389" i="4"/>
  <c r="N3388" i="4"/>
  <c r="N3387" i="4"/>
  <c r="N3386" i="4"/>
  <c r="N3385" i="4"/>
  <c r="N3384" i="4"/>
  <c r="N3383" i="4"/>
  <c r="N3382" i="4"/>
  <c r="N3381" i="4"/>
  <c r="N3380" i="4"/>
  <c r="N3379" i="4"/>
  <c r="N3378" i="4"/>
  <c r="N3377" i="4"/>
  <c r="N3376" i="4"/>
  <c r="N3375" i="4"/>
  <c r="N3374" i="4"/>
  <c r="N3373" i="4"/>
  <c r="N3372" i="4"/>
  <c r="N3371" i="4"/>
  <c r="N3370" i="4"/>
  <c r="N3369" i="4"/>
  <c r="N3368" i="4"/>
  <c r="N3367" i="4"/>
  <c r="N3366" i="4"/>
  <c r="N3365" i="4"/>
  <c r="N3364" i="4"/>
  <c r="N3363" i="4"/>
  <c r="N3362" i="4"/>
  <c r="N3361" i="4"/>
  <c r="N3360" i="4"/>
  <c r="N3359" i="4"/>
  <c r="N3358" i="4"/>
  <c r="N3357" i="4"/>
  <c r="N3356" i="4"/>
  <c r="N3355" i="4"/>
  <c r="N3354" i="4"/>
  <c r="N3353" i="4"/>
  <c r="N3352" i="4"/>
  <c r="N3351" i="4"/>
  <c r="N3350" i="4"/>
  <c r="N3349" i="4"/>
  <c r="N3348" i="4"/>
  <c r="N3347" i="4"/>
  <c r="N3346" i="4"/>
  <c r="N3345" i="4"/>
  <c r="N3344" i="4"/>
  <c r="N3343" i="4"/>
  <c r="N3342" i="4"/>
  <c r="N3341" i="4"/>
  <c r="N3340" i="4"/>
  <c r="N3339" i="4"/>
  <c r="N3338" i="4"/>
  <c r="N3337" i="4"/>
  <c r="N3336" i="4"/>
  <c r="N3335" i="4"/>
  <c r="N3334" i="4"/>
  <c r="N3333" i="4"/>
  <c r="N3332" i="4"/>
  <c r="N3331" i="4"/>
  <c r="N3330" i="4"/>
  <c r="N3329" i="4"/>
  <c r="N3328" i="4"/>
  <c r="N3327" i="4"/>
  <c r="N3326" i="4"/>
  <c r="N3325" i="4"/>
  <c r="N3324" i="4"/>
  <c r="N3323" i="4"/>
  <c r="N3322" i="4"/>
  <c r="N3321" i="4"/>
  <c r="N3320" i="4"/>
  <c r="N3319" i="4"/>
  <c r="N3318" i="4"/>
  <c r="N3317" i="4"/>
  <c r="N3316" i="4"/>
  <c r="N3315" i="4"/>
  <c r="N3314" i="4"/>
  <c r="N3313" i="4"/>
  <c r="N3312" i="4"/>
  <c r="N3311" i="4"/>
  <c r="N3310" i="4"/>
  <c r="N3309" i="4"/>
  <c r="N3308" i="4"/>
  <c r="N3307" i="4"/>
  <c r="N3306" i="4"/>
  <c r="N3305" i="4"/>
  <c r="N3304" i="4"/>
  <c r="N3303" i="4"/>
  <c r="N3302" i="4"/>
  <c r="N3301" i="4"/>
  <c r="N3300" i="4"/>
  <c r="N3299" i="4"/>
  <c r="N3298" i="4"/>
  <c r="N3297" i="4"/>
  <c r="N3296" i="4"/>
  <c r="N3295" i="4"/>
  <c r="N3294" i="4"/>
  <c r="N3293" i="4"/>
  <c r="N3292" i="4"/>
  <c r="N3291" i="4"/>
  <c r="N3290" i="4"/>
  <c r="N3289" i="4"/>
  <c r="N3288" i="4"/>
  <c r="N3287" i="4"/>
  <c r="N3286" i="4"/>
  <c r="N3285" i="4"/>
  <c r="N3284" i="4"/>
  <c r="N3283" i="4"/>
  <c r="N3282" i="4"/>
  <c r="N3281" i="4"/>
  <c r="N3280" i="4"/>
  <c r="N3279" i="4"/>
  <c r="N3278" i="4"/>
  <c r="N3277" i="4"/>
  <c r="N3276" i="4"/>
  <c r="N3275" i="4"/>
  <c r="N3274" i="4"/>
  <c r="N3273" i="4"/>
  <c r="N3272" i="4"/>
  <c r="N3271" i="4"/>
  <c r="N3270" i="4"/>
  <c r="N3269" i="4"/>
  <c r="N3268" i="4"/>
  <c r="N3267" i="4"/>
  <c r="N3266" i="4"/>
  <c r="N3265" i="4"/>
  <c r="N3264" i="4"/>
  <c r="N3263" i="4"/>
  <c r="N3262" i="4"/>
  <c r="N3261" i="4"/>
  <c r="N3260" i="4"/>
  <c r="N3259" i="4"/>
  <c r="N3258" i="4"/>
  <c r="N3257" i="4"/>
  <c r="N3256" i="4"/>
  <c r="N3255" i="4"/>
  <c r="N3254" i="4"/>
  <c r="N3253" i="4"/>
  <c r="N3252" i="4"/>
  <c r="N3251" i="4"/>
  <c r="N3250" i="4"/>
  <c r="N3249" i="4"/>
  <c r="N3248" i="4"/>
  <c r="N3247" i="4"/>
  <c r="N3246" i="4"/>
  <c r="N3245" i="4"/>
  <c r="N3244" i="4"/>
  <c r="N3243" i="4"/>
  <c r="N3242" i="4"/>
  <c r="N3241" i="4"/>
  <c r="N3240" i="4"/>
  <c r="N3239" i="4"/>
  <c r="N3238" i="4"/>
  <c r="N3237" i="4"/>
  <c r="N3236" i="4"/>
  <c r="N3235" i="4"/>
  <c r="N3234" i="4"/>
  <c r="N3233" i="4"/>
  <c r="N3232" i="4"/>
  <c r="N3231" i="4"/>
  <c r="N3230" i="4"/>
  <c r="N3229" i="4"/>
  <c r="N3228" i="4"/>
  <c r="N3227" i="4"/>
  <c r="N3226" i="4"/>
  <c r="N3225" i="4"/>
  <c r="N3224" i="4"/>
  <c r="N3223" i="4"/>
  <c r="N3222" i="4"/>
  <c r="N3221" i="4"/>
  <c r="N3220" i="4"/>
  <c r="N3219" i="4"/>
  <c r="N3218" i="4"/>
  <c r="N3217" i="4"/>
  <c r="N3216" i="4"/>
  <c r="N3215" i="4"/>
  <c r="N3214" i="4"/>
  <c r="N3213" i="4"/>
  <c r="N3212" i="4"/>
  <c r="N3211" i="4"/>
  <c r="N3210" i="4"/>
  <c r="N3209" i="4"/>
  <c r="N3208" i="4"/>
  <c r="N3207" i="4"/>
  <c r="N3206" i="4"/>
  <c r="N3205" i="4"/>
  <c r="N3204" i="4"/>
  <c r="N3203" i="4"/>
  <c r="N3202" i="4"/>
  <c r="N3201" i="4"/>
  <c r="N3200" i="4"/>
  <c r="N3199" i="4"/>
  <c r="N3198" i="4"/>
  <c r="N3197" i="4"/>
  <c r="N3196" i="4"/>
  <c r="N3195" i="4"/>
  <c r="N3194" i="4"/>
  <c r="N3193" i="4"/>
  <c r="N3192" i="4"/>
  <c r="N3191" i="4"/>
  <c r="N3190" i="4"/>
  <c r="N3189" i="4"/>
  <c r="N3188" i="4"/>
  <c r="N3187" i="4"/>
  <c r="N3186" i="4"/>
  <c r="N3185" i="4"/>
  <c r="N3184" i="4"/>
  <c r="N3183" i="4"/>
  <c r="N3182" i="4"/>
  <c r="N3181" i="4"/>
  <c r="N3180" i="4"/>
  <c r="N3179" i="4"/>
  <c r="N3178" i="4"/>
  <c r="N3177" i="4"/>
  <c r="N3176" i="4"/>
  <c r="N3175" i="4"/>
  <c r="N3174" i="4"/>
  <c r="N3173" i="4"/>
  <c r="N3172" i="4"/>
  <c r="N3171" i="4"/>
  <c r="N3170" i="4"/>
  <c r="N3169" i="4"/>
  <c r="N3168" i="4"/>
  <c r="N3167" i="4"/>
  <c r="N3166" i="4"/>
  <c r="N3165" i="4"/>
  <c r="N3164" i="4"/>
  <c r="N3163" i="4"/>
  <c r="N3162" i="4"/>
  <c r="N3161" i="4"/>
  <c r="N3160" i="4"/>
  <c r="N3159" i="4"/>
  <c r="N3158" i="4"/>
  <c r="N3157" i="4"/>
  <c r="N3156" i="4"/>
  <c r="N3155" i="4"/>
  <c r="N3154" i="4"/>
  <c r="N3153" i="4"/>
  <c r="N3152" i="4"/>
  <c r="N3151" i="4"/>
  <c r="N3150" i="4"/>
  <c r="N3149" i="4"/>
  <c r="N3148" i="4"/>
  <c r="N3147" i="4"/>
  <c r="N3146" i="4"/>
  <c r="N3145" i="4"/>
  <c r="N3144" i="4"/>
  <c r="N3143" i="4"/>
  <c r="N3142" i="4"/>
  <c r="N3141" i="4"/>
  <c r="N3140" i="4"/>
  <c r="N3139" i="4"/>
  <c r="N3138" i="4"/>
  <c r="N3137" i="4"/>
  <c r="N3136" i="4"/>
  <c r="N3135" i="4"/>
  <c r="N3134" i="4"/>
  <c r="N3133" i="4"/>
  <c r="N3132" i="4"/>
  <c r="N3131" i="4"/>
  <c r="N3130" i="4"/>
  <c r="N3129" i="4"/>
  <c r="N3128" i="4"/>
  <c r="N3127" i="4"/>
  <c r="N3126" i="4"/>
  <c r="N3125" i="4"/>
  <c r="N3124" i="4"/>
  <c r="N3123" i="4"/>
  <c r="N3122" i="4"/>
  <c r="N3121" i="4"/>
  <c r="N3120" i="4"/>
  <c r="N3119" i="4"/>
  <c r="N3118" i="4"/>
  <c r="N3117" i="4"/>
  <c r="N3116" i="4"/>
  <c r="N3115" i="4"/>
  <c r="N3114" i="4"/>
  <c r="N3113" i="4"/>
  <c r="N3112" i="4"/>
  <c r="N3111" i="4"/>
  <c r="N3110" i="4"/>
  <c r="N3109" i="4"/>
  <c r="N3108" i="4"/>
  <c r="N3107" i="4"/>
  <c r="N3106" i="4"/>
  <c r="N3105" i="4"/>
  <c r="N3104" i="4"/>
  <c r="N3103" i="4"/>
  <c r="N3102" i="4"/>
  <c r="N3101" i="4"/>
  <c r="N3100" i="4"/>
  <c r="N3099" i="4"/>
  <c r="N3098" i="4"/>
  <c r="N3097" i="4"/>
  <c r="N3096" i="4"/>
  <c r="N3095" i="4"/>
  <c r="N3094" i="4"/>
  <c r="N3093" i="4"/>
  <c r="N3092" i="4"/>
  <c r="N3091" i="4"/>
  <c r="N3090" i="4"/>
  <c r="N3089" i="4"/>
  <c r="N3088" i="4"/>
  <c r="N3087" i="4"/>
  <c r="N3086" i="4"/>
  <c r="N3085" i="4"/>
  <c r="N3084" i="4"/>
  <c r="N3083" i="4"/>
  <c r="N3082" i="4"/>
  <c r="N3081" i="4"/>
  <c r="N3080" i="4"/>
  <c r="N3079" i="4"/>
  <c r="N3078" i="4"/>
  <c r="N3077" i="4"/>
  <c r="N3076" i="4"/>
  <c r="N3075" i="4"/>
  <c r="N3074" i="4"/>
  <c r="N3073" i="4"/>
  <c r="N3072" i="4"/>
  <c r="N3071" i="4"/>
  <c r="N3070" i="4"/>
  <c r="N3069" i="4"/>
  <c r="N3068" i="4"/>
  <c r="N3067" i="4"/>
  <c r="N3066" i="4"/>
  <c r="N3065" i="4"/>
  <c r="N3064" i="4"/>
  <c r="N3063" i="4"/>
  <c r="N3062" i="4"/>
  <c r="N3061" i="4"/>
  <c r="N3060" i="4"/>
  <c r="N3059" i="4"/>
  <c r="N3058" i="4"/>
  <c r="N3057" i="4"/>
  <c r="N3056" i="4"/>
  <c r="N3055" i="4"/>
  <c r="N3054" i="4"/>
  <c r="N3053" i="4"/>
  <c r="N3052" i="4"/>
  <c r="N3051" i="4"/>
  <c r="N3050" i="4"/>
  <c r="N3049" i="4"/>
  <c r="N3048" i="4"/>
  <c r="N3047" i="4"/>
  <c r="N3046" i="4"/>
  <c r="N3045" i="4"/>
  <c r="N3044" i="4"/>
  <c r="N3043" i="4"/>
  <c r="N3042" i="4"/>
  <c r="N3041" i="4"/>
  <c r="N3040" i="4"/>
  <c r="N3039" i="4"/>
  <c r="N3038" i="4"/>
  <c r="N3037" i="4"/>
  <c r="N3036" i="4"/>
  <c r="N3035" i="4"/>
  <c r="N3034" i="4"/>
  <c r="N3033" i="4"/>
  <c r="N3032" i="4"/>
  <c r="N3031" i="4"/>
  <c r="N3030" i="4"/>
  <c r="N3029" i="4"/>
  <c r="N3028" i="4"/>
  <c r="N3027" i="4"/>
  <c r="N3026" i="4"/>
  <c r="N3025" i="4"/>
  <c r="N3024" i="4"/>
  <c r="N3023" i="4"/>
  <c r="N3022" i="4"/>
  <c r="N3021" i="4"/>
  <c r="N3020" i="4"/>
  <c r="N3019" i="4"/>
  <c r="N3018" i="4"/>
  <c r="N3017" i="4"/>
  <c r="N3016" i="4"/>
  <c r="N3015" i="4"/>
  <c r="N3014" i="4"/>
  <c r="N3013" i="4"/>
  <c r="N3012" i="4"/>
  <c r="N3011" i="4"/>
  <c r="N3010" i="4"/>
  <c r="N3009" i="4"/>
  <c r="N3008" i="4"/>
  <c r="N3007" i="4"/>
  <c r="N3006" i="4"/>
  <c r="N3005" i="4"/>
  <c r="N3004" i="4"/>
  <c r="N3003" i="4"/>
  <c r="N3002" i="4"/>
  <c r="N3001" i="4"/>
  <c r="N3000" i="4"/>
  <c r="N2999" i="4"/>
  <c r="N2998" i="4"/>
  <c r="N2997" i="4"/>
  <c r="N2996" i="4"/>
  <c r="N2995" i="4"/>
  <c r="N2994" i="4"/>
  <c r="N2993" i="4"/>
  <c r="N2992" i="4"/>
  <c r="N2991" i="4"/>
  <c r="N2990" i="4"/>
  <c r="N2989" i="4"/>
  <c r="N2988" i="4"/>
  <c r="N2987" i="4"/>
  <c r="N2986" i="4"/>
  <c r="N2985" i="4"/>
  <c r="N2984" i="4"/>
  <c r="N2983" i="4"/>
  <c r="N2982" i="4"/>
  <c r="N2981" i="4"/>
  <c r="N2980" i="4"/>
  <c r="N2979" i="4"/>
  <c r="N2978" i="4"/>
  <c r="N2977" i="4"/>
  <c r="N2976" i="4"/>
  <c r="N2975" i="4"/>
  <c r="N2974" i="4"/>
  <c r="N2973" i="4"/>
  <c r="N2972" i="4"/>
  <c r="N2971" i="4"/>
  <c r="N2970" i="4"/>
  <c r="N2969" i="4"/>
  <c r="N2968" i="4"/>
  <c r="N2967" i="4"/>
  <c r="N2966" i="4"/>
  <c r="N2965" i="4"/>
  <c r="N2964" i="4"/>
  <c r="N2963" i="4"/>
  <c r="N2962" i="4"/>
  <c r="N2961" i="4"/>
  <c r="N2960" i="4"/>
  <c r="N2959" i="4"/>
  <c r="N2958" i="4"/>
  <c r="N2957" i="4"/>
  <c r="N2956" i="4"/>
  <c r="N2955" i="4"/>
  <c r="N2954" i="4"/>
  <c r="N2953" i="4"/>
  <c r="N2952" i="4"/>
  <c r="N2951" i="4"/>
  <c r="N2950" i="4"/>
  <c r="N2949" i="4"/>
  <c r="N2948" i="4"/>
  <c r="N2947" i="4"/>
  <c r="N2946" i="4"/>
  <c r="N2945" i="4"/>
  <c r="N2944" i="4"/>
  <c r="N2943" i="4"/>
  <c r="N2942" i="4"/>
  <c r="N2941" i="4"/>
  <c r="N2940" i="4"/>
  <c r="N2939" i="4"/>
  <c r="N2938" i="4"/>
  <c r="N2937" i="4"/>
  <c r="N2936" i="4"/>
  <c r="N2935" i="4"/>
  <c r="N2934" i="4"/>
  <c r="N2933" i="4"/>
  <c r="N2932" i="4"/>
  <c r="N2931" i="4"/>
  <c r="N2930" i="4"/>
  <c r="N2929" i="4"/>
  <c r="N2928" i="4"/>
  <c r="N2927" i="4"/>
  <c r="N2926" i="4"/>
  <c r="N2925" i="4"/>
  <c r="N2924" i="4"/>
  <c r="N2923" i="4"/>
  <c r="N2922" i="4"/>
  <c r="N2921" i="4"/>
  <c r="N2920" i="4"/>
  <c r="N2919" i="4"/>
  <c r="N2918" i="4"/>
  <c r="N2917" i="4"/>
  <c r="N2916" i="4"/>
  <c r="N2915" i="4"/>
  <c r="N2914" i="4"/>
  <c r="N2913" i="4"/>
  <c r="N2912" i="4"/>
  <c r="N2911" i="4"/>
  <c r="N2910" i="4"/>
  <c r="N2909" i="4"/>
  <c r="N2908" i="4"/>
  <c r="N2907" i="4"/>
  <c r="N2906" i="4"/>
  <c r="N2905" i="4"/>
  <c r="N2904" i="4"/>
  <c r="N2903" i="4"/>
  <c r="N2902" i="4"/>
  <c r="N2901" i="4"/>
  <c r="N2900" i="4"/>
  <c r="N2899" i="4"/>
  <c r="N2898" i="4"/>
  <c r="N2897" i="4"/>
  <c r="N2896" i="4"/>
  <c r="N2895" i="4"/>
  <c r="N2894" i="4"/>
  <c r="N2893" i="4"/>
  <c r="N2892" i="4"/>
  <c r="N2891" i="4"/>
  <c r="N2890" i="4"/>
  <c r="N2889" i="4"/>
  <c r="N2888" i="4"/>
  <c r="N2887" i="4"/>
  <c r="N2886" i="4"/>
  <c r="N2885" i="4"/>
  <c r="N2884" i="4"/>
  <c r="N2883" i="4"/>
  <c r="N2882" i="4"/>
  <c r="N2881" i="4"/>
  <c r="N2880" i="4"/>
  <c r="N2879" i="4"/>
  <c r="N2878" i="4"/>
  <c r="N2877" i="4"/>
  <c r="N2876" i="4"/>
  <c r="N2875" i="4"/>
  <c r="N2874" i="4"/>
  <c r="N2873" i="4"/>
  <c r="N2872" i="4"/>
  <c r="N2871" i="4"/>
  <c r="N2870" i="4"/>
  <c r="N2869" i="4"/>
  <c r="N2868" i="4"/>
  <c r="N2867" i="4"/>
  <c r="N2866" i="4"/>
  <c r="N2865" i="4"/>
  <c r="N2864" i="4"/>
  <c r="N2863" i="4"/>
  <c r="N2862" i="4"/>
  <c r="N2861" i="4"/>
  <c r="N2860" i="4"/>
  <c r="N2859" i="4"/>
  <c r="N2858" i="4"/>
  <c r="N2857" i="4"/>
  <c r="N2856" i="4"/>
  <c r="N2855" i="4"/>
  <c r="N2854" i="4"/>
  <c r="N2853" i="4"/>
  <c r="N2852" i="4"/>
  <c r="N2851" i="4"/>
  <c r="N2850" i="4"/>
  <c r="N2849" i="4"/>
  <c r="N2848" i="4"/>
  <c r="N2847" i="4"/>
  <c r="N2846" i="4"/>
  <c r="N2845" i="4"/>
  <c r="N2844" i="4"/>
  <c r="N2843" i="4"/>
  <c r="N2842" i="4"/>
  <c r="N2841" i="4"/>
  <c r="N2840" i="4"/>
  <c r="N2839" i="4"/>
  <c r="N2838" i="4"/>
  <c r="N2837" i="4"/>
  <c r="N2836" i="4"/>
  <c r="N2835" i="4"/>
  <c r="N2834" i="4"/>
  <c r="N2833" i="4"/>
  <c r="N2832" i="4"/>
  <c r="N2831" i="4"/>
  <c r="N2830" i="4"/>
  <c r="N2829" i="4"/>
  <c r="N2828" i="4"/>
  <c r="N2827" i="4"/>
  <c r="N2826" i="4"/>
  <c r="N2825" i="4"/>
  <c r="N2824" i="4"/>
  <c r="N2823" i="4"/>
  <c r="N2822" i="4"/>
  <c r="N2821" i="4"/>
  <c r="N2820" i="4"/>
  <c r="N2819" i="4"/>
  <c r="N2818" i="4"/>
  <c r="N2817" i="4"/>
  <c r="N2816" i="4"/>
  <c r="N2815" i="4"/>
  <c r="N2814" i="4"/>
  <c r="N2813" i="4"/>
  <c r="N2812" i="4"/>
  <c r="N2811" i="4"/>
  <c r="N2810" i="4"/>
  <c r="N2809" i="4"/>
  <c r="N2808" i="4"/>
  <c r="N2807" i="4"/>
  <c r="N2806" i="4"/>
  <c r="N2805" i="4"/>
  <c r="N2804" i="4"/>
  <c r="N2803" i="4"/>
  <c r="N2802" i="4"/>
  <c r="N2801" i="4"/>
  <c r="N2800" i="4"/>
  <c r="N2799" i="4"/>
  <c r="N2798" i="4"/>
  <c r="N2797" i="4"/>
  <c r="N2796" i="4"/>
  <c r="N2795" i="4"/>
  <c r="N2794" i="4"/>
  <c r="N2793" i="4"/>
  <c r="N2792" i="4"/>
  <c r="N2791" i="4"/>
  <c r="N2790" i="4"/>
  <c r="N2789" i="4"/>
  <c r="N2788" i="4"/>
  <c r="N2787" i="4"/>
  <c r="N2786" i="4"/>
  <c r="N2785" i="4"/>
  <c r="N2784" i="4"/>
  <c r="N2783" i="4"/>
  <c r="N2782" i="4"/>
  <c r="N2781" i="4"/>
  <c r="N2780" i="4"/>
  <c r="N2779" i="4"/>
  <c r="N2778" i="4"/>
  <c r="N2777" i="4"/>
  <c r="N2776" i="4"/>
  <c r="N2775" i="4"/>
  <c r="N2774" i="4"/>
  <c r="N2773" i="4"/>
  <c r="N2772" i="4"/>
  <c r="N2771" i="4"/>
  <c r="N2770" i="4"/>
  <c r="N2769" i="4"/>
  <c r="N2768" i="4"/>
  <c r="N2767" i="4"/>
  <c r="N2766" i="4"/>
  <c r="N2765" i="4"/>
  <c r="N2764" i="4"/>
  <c r="N2763" i="4"/>
  <c r="N2762" i="4"/>
  <c r="N2761" i="4"/>
  <c r="N2760" i="4"/>
  <c r="N2759" i="4"/>
  <c r="N2758" i="4"/>
  <c r="N2757" i="4"/>
  <c r="N2756" i="4"/>
  <c r="N2755" i="4"/>
  <c r="N2754" i="4"/>
  <c r="N2753" i="4"/>
  <c r="N2752" i="4"/>
  <c r="N2751" i="4"/>
  <c r="N2750" i="4"/>
  <c r="N2749" i="4"/>
  <c r="N2748" i="4"/>
  <c r="N2747" i="4"/>
  <c r="N2746" i="4"/>
  <c r="N2745" i="4"/>
  <c r="N2744" i="4"/>
  <c r="N2743" i="4"/>
  <c r="N2742" i="4"/>
  <c r="N2741" i="4"/>
  <c r="N2740" i="4"/>
  <c r="N2739" i="4"/>
  <c r="N2738" i="4"/>
  <c r="N2737" i="4"/>
  <c r="N2736" i="4"/>
  <c r="N2735" i="4"/>
  <c r="N2734" i="4"/>
  <c r="N2733" i="4"/>
  <c r="N2732" i="4"/>
  <c r="N2731" i="4"/>
  <c r="N2730" i="4"/>
  <c r="N2729" i="4"/>
  <c r="N2728" i="4"/>
  <c r="N2727" i="4"/>
  <c r="N2726" i="4"/>
  <c r="N2725" i="4"/>
  <c r="N2724" i="4"/>
  <c r="N2723" i="4"/>
  <c r="N2722" i="4"/>
  <c r="N2721" i="4"/>
  <c r="N2720" i="4"/>
  <c r="N2719" i="4"/>
  <c r="N2718" i="4"/>
  <c r="N2717" i="4"/>
  <c r="N2716" i="4"/>
  <c r="N2715" i="4"/>
  <c r="N2714" i="4"/>
  <c r="N2713" i="4"/>
  <c r="N2712" i="4"/>
  <c r="N2711" i="4"/>
  <c r="N2710" i="4"/>
  <c r="N2709" i="4"/>
  <c r="N2708" i="4"/>
  <c r="N2707" i="4"/>
  <c r="N2706" i="4"/>
  <c r="N2705" i="4"/>
  <c r="N2704" i="4"/>
  <c r="N2703" i="4"/>
  <c r="N2702" i="4"/>
  <c r="N2701" i="4"/>
  <c r="N2700" i="4"/>
  <c r="N2699" i="4"/>
  <c r="N2698" i="4"/>
  <c r="N2697" i="4"/>
  <c r="N2696" i="4"/>
  <c r="N2695" i="4"/>
  <c r="N2694" i="4"/>
  <c r="N2693" i="4"/>
  <c r="N2692" i="4"/>
  <c r="N2691" i="4"/>
  <c r="N2690" i="4"/>
  <c r="N2689" i="4"/>
  <c r="N2688" i="4"/>
  <c r="N2687" i="4"/>
  <c r="N2686" i="4"/>
  <c r="N2685" i="4"/>
  <c r="N2684" i="4"/>
  <c r="N2683" i="4"/>
  <c r="N2682" i="4"/>
  <c r="N2681" i="4"/>
  <c r="N2680" i="4"/>
  <c r="N2679" i="4"/>
  <c r="N2678" i="4"/>
  <c r="N2677" i="4"/>
  <c r="N2676" i="4"/>
  <c r="N2675" i="4"/>
  <c r="N2674" i="4"/>
  <c r="N2673" i="4"/>
  <c r="N2672" i="4"/>
  <c r="N2671" i="4"/>
  <c r="N2670" i="4"/>
  <c r="N2669" i="4"/>
  <c r="N2668" i="4"/>
  <c r="N2667" i="4"/>
  <c r="N2666" i="4"/>
  <c r="N2665" i="4"/>
  <c r="N2664" i="4"/>
  <c r="N2663" i="4"/>
  <c r="N2662" i="4"/>
  <c r="N2661" i="4"/>
  <c r="N2660" i="4"/>
  <c r="N2659" i="4"/>
  <c r="N2658" i="4"/>
  <c r="N2657" i="4"/>
  <c r="N2656" i="4"/>
  <c r="N2655" i="4"/>
  <c r="N2654" i="4"/>
  <c r="N2653" i="4"/>
  <c r="N2652" i="4"/>
  <c r="N2651" i="4"/>
  <c r="N2650" i="4"/>
  <c r="N2649" i="4"/>
  <c r="N2648" i="4"/>
  <c r="N2647" i="4"/>
  <c r="N2646" i="4"/>
  <c r="N2645" i="4"/>
  <c r="N2644" i="4"/>
  <c r="N2643" i="4"/>
  <c r="N2642" i="4"/>
  <c r="N2641" i="4"/>
  <c r="N2640" i="4"/>
  <c r="N2639" i="4"/>
  <c r="N2638" i="4"/>
  <c r="N2637" i="4"/>
  <c r="N2636" i="4"/>
  <c r="N2635" i="4"/>
  <c r="N2634" i="4"/>
  <c r="N2633" i="4"/>
  <c r="N2632" i="4"/>
  <c r="N2631" i="4"/>
  <c r="N2630" i="4"/>
  <c r="N2629" i="4"/>
  <c r="N2628" i="4"/>
  <c r="N2627" i="4"/>
  <c r="N2626" i="4"/>
  <c r="N2625" i="4"/>
  <c r="N2624" i="4"/>
  <c r="N2623" i="4"/>
  <c r="N2622" i="4"/>
  <c r="N2621" i="4"/>
  <c r="N2620" i="4"/>
  <c r="N2619" i="4"/>
  <c r="N2618" i="4"/>
  <c r="N2617" i="4"/>
  <c r="N2616" i="4"/>
  <c r="N2615" i="4"/>
  <c r="N2614" i="4"/>
  <c r="N2613" i="4"/>
  <c r="N2612" i="4"/>
  <c r="N2611" i="4"/>
  <c r="N2610" i="4"/>
  <c r="N2609" i="4"/>
  <c r="N2608" i="4"/>
  <c r="N2607" i="4"/>
  <c r="N2606" i="4"/>
  <c r="N2605" i="4"/>
  <c r="N2604" i="4"/>
  <c r="N2603" i="4"/>
  <c r="N2602" i="4"/>
  <c r="N2601" i="4"/>
  <c r="N2600" i="4"/>
  <c r="N2599" i="4"/>
  <c r="N2598" i="4"/>
  <c r="N2597" i="4"/>
  <c r="N2596" i="4"/>
  <c r="N2595" i="4"/>
  <c r="N2594" i="4"/>
  <c r="N2593" i="4"/>
  <c r="N2592" i="4"/>
  <c r="N2591" i="4"/>
  <c r="N2590" i="4"/>
  <c r="N2589" i="4"/>
  <c r="N2588" i="4"/>
  <c r="N2587" i="4"/>
  <c r="N2586" i="4"/>
  <c r="N2585" i="4"/>
  <c r="N2584" i="4"/>
  <c r="N2583" i="4"/>
  <c r="N2582" i="4"/>
  <c r="N2581" i="4"/>
  <c r="N2580" i="4"/>
  <c r="N2579" i="4"/>
  <c r="N2578" i="4"/>
  <c r="N2577" i="4"/>
  <c r="N2576" i="4"/>
  <c r="N2575" i="4"/>
  <c r="N2574" i="4"/>
  <c r="N2573" i="4"/>
  <c r="N2572" i="4"/>
  <c r="N2571" i="4"/>
  <c r="N2570" i="4"/>
  <c r="N2569" i="4"/>
  <c r="N2568" i="4"/>
  <c r="N2567" i="4"/>
  <c r="N2566" i="4"/>
  <c r="N2565" i="4"/>
  <c r="N2564" i="4"/>
  <c r="N2563" i="4"/>
  <c r="N2562" i="4"/>
  <c r="N2561" i="4"/>
  <c r="N2560" i="4"/>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7"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90" i="4"/>
  <c r="N2389" i="4"/>
  <c r="N2388"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30" i="4"/>
  <c r="N2229" i="4"/>
  <c r="N2228" i="4"/>
  <c r="N2227" i="4"/>
  <c r="N2226" i="4"/>
  <c r="N2225" i="4"/>
  <c r="N2224" i="4"/>
  <c r="N2223" i="4"/>
  <c r="N2222" i="4"/>
  <c r="N2221" i="4"/>
  <c r="N2220" i="4"/>
  <c r="N2219" i="4"/>
  <c r="N2218" i="4"/>
  <c r="N2217" i="4"/>
  <c r="N2216" i="4"/>
  <c r="N2215" i="4"/>
  <c r="N2214" i="4"/>
  <c r="N2213" i="4"/>
  <c r="N2212" i="4"/>
  <c r="AF254" i="25"/>
  <c r="U254" i="25"/>
  <c r="AF253" i="25"/>
  <c r="U253" i="25"/>
  <c r="J254" i="25"/>
  <c r="AF252" i="25"/>
  <c r="U252" i="25"/>
  <c r="J253" i="25"/>
  <c r="AF251" i="25"/>
  <c r="U251" i="25"/>
  <c r="J252" i="25"/>
  <c r="AF250" i="25"/>
  <c r="U250" i="25"/>
  <c r="J251" i="25"/>
  <c r="AF249" i="25"/>
  <c r="U249" i="25"/>
  <c r="J250" i="25"/>
  <c r="AF248" i="25"/>
  <c r="U248" i="25"/>
  <c r="J249" i="25"/>
  <c r="AF247" i="25"/>
  <c r="U247" i="25"/>
  <c r="AF246" i="25"/>
  <c r="U246" i="25"/>
  <c r="AF245" i="25"/>
  <c r="U245" i="25"/>
  <c r="AF244" i="25"/>
  <c r="U244" i="25"/>
  <c r="AF243" i="25"/>
  <c r="U243" i="25"/>
  <c r="AF242" i="25"/>
  <c r="U242" i="25"/>
  <c r="AF241" i="25"/>
  <c r="U241" i="25"/>
  <c r="AF240" i="25"/>
  <c r="U240" i="25"/>
  <c r="AF239" i="25"/>
  <c r="U239" i="25"/>
  <c r="AF238" i="25"/>
  <c r="U238" i="25"/>
  <c r="AF237" i="25"/>
  <c r="U237" i="25"/>
  <c r="AF236" i="25"/>
  <c r="U236" i="25"/>
  <c r="AF235" i="25"/>
  <c r="U235" i="25"/>
  <c r="AF234" i="25"/>
  <c r="U234" i="25"/>
  <c r="AF233" i="25"/>
  <c r="U233" i="25"/>
  <c r="AF232" i="25"/>
  <c r="U232" i="25"/>
  <c r="AF231" i="25"/>
  <c r="U231" i="25"/>
  <c r="AF230" i="25"/>
  <c r="U230" i="25"/>
  <c r="AF229" i="25"/>
  <c r="U229" i="25"/>
  <c r="AF228" i="25"/>
  <c r="U228" i="25"/>
  <c r="AF227" i="25"/>
  <c r="U227" i="25"/>
  <c r="AF226" i="25"/>
  <c r="U226" i="25"/>
  <c r="AF225" i="25"/>
  <c r="U225" i="25"/>
  <c r="AF224" i="25"/>
  <c r="U224" i="25"/>
  <c r="AF223" i="25"/>
  <c r="U223" i="25"/>
  <c r="AF222" i="25"/>
  <c r="U222" i="25"/>
  <c r="AF221" i="25"/>
  <c r="U221" i="25"/>
  <c r="AF220" i="25"/>
  <c r="U220" i="25"/>
  <c r="AF219" i="25"/>
  <c r="U219" i="25"/>
  <c r="AF218" i="25"/>
  <c r="U218" i="25"/>
  <c r="AF217" i="25"/>
  <c r="U217" i="25"/>
  <c r="AF216" i="25"/>
  <c r="U216" i="25"/>
  <c r="AF215" i="25"/>
  <c r="U215" i="25"/>
  <c r="AF214" i="25"/>
  <c r="U214" i="25"/>
  <c r="AF213" i="25"/>
  <c r="U213" i="25"/>
  <c r="AF212" i="25"/>
  <c r="U212" i="25"/>
  <c r="AF211" i="25"/>
  <c r="U211" i="25"/>
  <c r="AF210" i="25"/>
  <c r="U210" i="25"/>
  <c r="AF209" i="25"/>
  <c r="U209" i="25"/>
  <c r="AF208" i="25"/>
  <c r="U208" i="25"/>
  <c r="AF207" i="25"/>
  <c r="U207" i="25"/>
  <c r="AF206" i="25"/>
  <c r="U206" i="25"/>
  <c r="AF205" i="25"/>
  <c r="U205" i="25"/>
  <c r="AF204" i="25"/>
  <c r="U204" i="25"/>
  <c r="AF203" i="25"/>
  <c r="U203" i="25"/>
  <c r="AF202" i="25"/>
  <c r="U202" i="25"/>
  <c r="AF201" i="25"/>
  <c r="U201" i="25"/>
  <c r="AF200" i="25"/>
  <c r="U200" i="25"/>
  <c r="AF199" i="25"/>
  <c r="U199" i="25"/>
  <c r="AF198" i="25"/>
  <c r="U198" i="25"/>
  <c r="AF197" i="25"/>
  <c r="U197" i="25"/>
  <c r="AF196" i="25"/>
  <c r="U196" i="25"/>
  <c r="AF195" i="25"/>
  <c r="U195" i="25"/>
  <c r="AF194" i="25"/>
  <c r="U194" i="25"/>
  <c r="AF193" i="25"/>
  <c r="U193" i="25"/>
  <c r="AF192" i="25"/>
  <c r="U192" i="25"/>
  <c r="AF191" i="25"/>
  <c r="U191" i="25"/>
  <c r="AF190" i="25"/>
  <c r="U190" i="25"/>
  <c r="AF189" i="25"/>
  <c r="U189" i="25"/>
  <c r="AF188" i="25"/>
  <c r="U188" i="25"/>
  <c r="AF187" i="25"/>
  <c r="U187" i="25"/>
  <c r="AF186" i="25"/>
  <c r="U186" i="25"/>
  <c r="AF185" i="25"/>
  <c r="U185" i="25"/>
  <c r="AF184" i="25"/>
  <c r="U184" i="25"/>
  <c r="AF183" i="25"/>
  <c r="U183" i="25"/>
  <c r="AF182" i="25"/>
  <c r="U182" i="25"/>
  <c r="AF181" i="25"/>
  <c r="U181" i="25"/>
  <c r="AF180" i="25"/>
  <c r="U180" i="25"/>
  <c r="AF179" i="25"/>
  <c r="U179" i="25"/>
  <c r="AF178" i="25"/>
  <c r="U178" i="25"/>
  <c r="AF177" i="25"/>
  <c r="U177" i="25"/>
  <c r="AF176" i="25"/>
  <c r="U176" i="25"/>
  <c r="AF175" i="25"/>
  <c r="U175" i="25"/>
  <c r="AF174" i="25"/>
  <c r="U174" i="25"/>
  <c r="AF173" i="25"/>
  <c r="U173" i="25"/>
  <c r="AF172" i="25"/>
  <c r="U172" i="25"/>
  <c r="AF171" i="25"/>
  <c r="U171" i="25"/>
  <c r="AF170" i="25"/>
  <c r="U170" i="25"/>
  <c r="AF169" i="25"/>
  <c r="U169" i="25"/>
  <c r="U168" i="25"/>
  <c r="AF167" i="25"/>
  <c r="U167" i="25"/>
  <c r="AF166" i="25"/>
  <c r="U166" i="25"/>
  <c r="AF165" i="25"/>
  <c r="U165" i="25"/>
  <c r="AF164" i="25"/>
  <c r="U164" i="25"/>
  <c r="AF163" i="25"/>
  <c r="U163" i="25"/>
  <c r="AF162" i="25"/>
  <c r="AF161" i="25"/>
  <c r="U161" i="25"/>
  <c r="AF160" i="25"/>
  <c r="U160" i="25"/>
  <c r="AF159" i="25"/>
  <c r="U159" i="25"/>
  <c r="AF158" i="25"/>
  <c r="U158" i="25"/>
  <c r="AF157" i="25"/>
  <c r="U157" i="25"/>
  <c r="AF156" i="25"/>
  <c r="U156" i="25"/>
  <c r="AF155" i="25"/>
  <c r="U155" i="25"/>
  <c r="AF154" i="25"/>
  <c r="U154" i="25"/>
  <c r="AF153" i="25"/>
  <c r="U153" i="25"/>
  <c r="AF152" i="25"/>
  <c r="U152" i="25"/>
  <c r="AF151" i="25"/>
  <c r="U151" i="25"/>
  <c r="AF150" i="25"/>
  <c r="U150" i="25"/>
  <c r="AF149" i="25"/>
  <c r="U149" i="25"/>
  <c r="AF148" i="25"/>
  <c r="U148" i="25"/>
  <c r="AF147" i="25"/>
  <c r="U147" i="25"/>
  <c r="AF146" i="25"/>
  <c r="U146" i="25"/>
  <c r="AF145" i="25"/>
  <c r="U145" i="25"/>
  <c r="AF144" i="25"/>
  <c r="U144" i="25"/>
  <c r="AF143" i="25"/>
  <c r="U143" i="25"/>
  <c r="AF142" i="25"/>
  <c r="U142" i="25"/>
  <c r="AF141" i="25"/>
  <c r="U141" i="25"/>
  <c r="AF140" i="25"/>
  <c r="U140" i="25"/>
  <c r="AF139" i="25"/>
  <c r="U139" i="25"/>
  <c r="AF138" i="25"/>
  <c r="U138" i="25"/>
  <c r="AF137" i="25"/>
  <c r="U137" i="25"/>
  <c r="AF136" i="25"/>
  <c r="U136" i="25"/>
  <c r="AF135" i="25"/>
  <c r="U135" i="25"/>
  <c r="AF134" i="25"/>
  <c r="U134" i="25"/>
  <c r="AF133" i="25"/>
  <c r="U133" i="25"/>
  <c r="AF132" i="25"/>
  <c r="U132" i="25"/>
  <c r="AF131" i="25"/>
  <c r="U131" i="25"/>
  <c r="AF130" i="25"/>
  <c r="U130" i="25"/>
  <c r="AF129" i="25"/>
  <c r="U129" i="25"/>
  <c r="AF128" i="25"/>
  <c r="U128" i="25"/>
  <c r="AF127" i="25"/>
  <c r="U127" i="25"/>
  <c r="AF126" i="25"/>
  <c r="U126" i="25"/>
  <c r="AF125" i="25"/>
  <c r="U125" i="25"/>
  <c r="AF124" i="25"/>
  <c r="U124" i="25"/>
  <c r="AF123" i="25"/>
  <c r="U123" i="25"/>
  <c r="AF122" i="25"/>
  <c r="U122" i="25"/>
  <c r="AF121" i="25"/>
  <c r="U121" i="25"/>
  <c r="AF120" i="25"/>
  <c r="U120" i="25"/>
  <c r="AF119" i="25"/>
  <c r="U119" i="25"/>
  <c r="AF118" i="25"/>
  <c r="U118" i="25"/>
  <c r="AF117" i="25"/>
  <c r="U117" i="25"/>
  <c r="AF116" i="25"/>
  <c r="U116" i="25"/>
  <c r="AF115" i="25"/>
  <c r="U115" i="25"/>
  <c r="AF114" i="25"/>
  <c r="U114" i="25"/>
  <c r="AF113" i="25"/>
  <c r="U113" i="25"/>
  <c r="AF112" i="25"/>
  <c r="U112" i="25"/>
  <c r="AF111" i="25"/>
  <c r="U111" i="25"/>
  <c r="AF110" i="25"/>
  <c r="U110" i="25"/>
  <c r="AF109" i="25"/>
  <c r="U109" i="25"/>
  <c r="AF108" i="25"/>
  <c r="U108" i="25"/>
  <c r="AF107" i="25"/>
  <c r="U107" i="25"/>
  <c r="AF106" i="25"/>
  <c r="U106" i="25"/>
  <c r="AF105" i="25"/>
  <c r="U105" i="25"/>
  <c r="AF104" i="25"/>
  <c r="U104" i="25"/>
  <c r="AF103" i="25"/>
  <c r="U103" i="25"/>
  <c r="AF102" i="25"/>
  <c r="U102" i="25"/>
  <c r="AF101" i="25"/>
  <c r="U101" i="25"/>
  <c r="AF100" i="25"/>
  <c r="U100" i="25"/>
  <c r="AF99" i="25"/>
  <c r="U99" i="25"/>
  <c r="AF98" i="25"/>
  <c r="U98" i="25"/>
  <c r="AF97" i="25"/>
  <c r="U97" i="25"/>
  <c r="AF96" i="25"/>
  <c r="U96" i="25"/>
  <c r="AF95" i="25"/>
  <c r="U95" i="25"/>
  <c r="AF94" i="25"/>
  <c r="U94" i="25"/>
  <c r="AF93" i="25"/>
  <c r="U93" i="25"/>
  <c r="AF92" i="25"/>
  <c r="U92" i="25"/>
  <c r="AF91" i="25"/>
  <c r="U91" i="25"/>
  <c r="AF90" i="25"/>
  <c r="U90" i="25"/>
  <c r="AF89" i="25"/>
  <c r="U89" i="25"/>
  <c r="AF88" i="25"/>
  <c r="U88" i="25"/>
  <c r="AF87" i="25"/>
  <c r="U87" i="25"/>
  <c r="AF86" i="25"/>
  <c r="U86" i="25"/>
  <c r="AF85" i="25"/>
  <c r="U85" i="25"/>
  <c r="AF84" i="25"/>
  <c r="U84" i="25"/>
  <c r="AF83" i="25"/>
  <c r="U83" i="25"/>
  <c r="AF82" i="25"/>
  <c r="U82" i="25"/>
  <c r="AF81" i="25"/>
  <c r="U81" i="25"/>
  <c r="AF80" i="25"/>
  <c r="U80" i="25"/>
  <c r="AF79" i="25"/>
  <c r="U79" i="25"/>
  <c r="AF78" i="25"/>
  <c r="U78" i="25"/>
  <c r="AF77" i="25"/>
  <c r="U77" i="25"/>
  <c r="AF76" i="25"/>
  <c r="U76" i="25"/>
  <c r="AF75" i="25"/>
  <c r="U75" i="25"/>
  <c r="AF74" i="25"/>
  <c r="U74" i="25"/>
  <c r="AF73" i="25"/>
  <c r="U73" i="25"/>
  <c r="AF72" i="25"/>
  <c r="U72" i="25"/>
  <c r="AF71" i="25"/>
  <c r="U71" i="25"/>
  <c r="AF70" i="25"/>
  <c r="U70" i="25"/>
  <c r="AF69" i="25"/>
  <c r="U69" i="25"/>
  <c r="AF68" i="25"/>
  <c r="U68" i="25"/>
  <c r="AF67" i="25"/>
  <c r="U67" i="25"/>
  <c r="AF66" i="25"/>
  <c r="U66" i="25"/>
  <c r="AF65" i="25"/>
  <c r="U65" i="25"/>
  <c r="AF64" i="25"/>
  <c r="U64" i="25"/>
  <c r="AF63" i="25"/>
  <c r="U63" i="25"/>
  <c r="AF62" i="25"/>
  <c r="U62" i="25"/>
  <c r="AF61" i="25"/>
  <c r="U61" i="25"/>
  <c r="AF60" i="25"/>
  <c r="U60" i="25"/>
  <c r="AF59" i="25"/>
  <c r="U59" i="25"/>
  <c r="AF58" i="25"/>
  <c r="U58" i="25"/>
  <c r="AF57" i="25"/>
  <c r="U57" i="25"/>
  <c r="AF56" i="25"/>
  <c r="U56" i="25"/>
  <c r="AF55" i="25"/>
  <c r="U55" i="25"/>
  <c r="AF54" i="25"/>
  <c r="U54" i="25"/>
  <c r="AF53" i="25"/>
  <c r="U53" i="25"/>
  <c r="AF52" i="25"/>
  <c r="U52" i="25"/>
  <c r="AF51" i="25"/>
  <c r="U51" i="25"/>
  <c r="AF50" i="25"/>
  <c r="U50" i="25"/>
  <c r="AF49" i="25"/>
  <c r="U49" i="25"/>
  <c r="AF48" i="25"/>
  <c r="U48" i="25"/>
  <c r="AF47" i="25"/>
  <c r="U47" i="25"/>
  <c r="AF46" i="25"/>
  <c r="U46" i="25"/>
  <c r="AF45" i="25"/>
  <c r="U45" i="25"/>
  <c r="AF44" i="25"/>
  <c r="U44" i="25"/>
  <c r="AF43" i="25"/>
  <c r="U43" i="25"/>
  <c r="AF42" i="25"/>
  <c r="U42" i="25"/>
  <c r="AF41" i="25"/>
  <c r="U41" i="25"/>
  <c r="AF40" i="25"/>
  <c r="U40" i="25"/>
  <c r="AF39" i="25"/>
  <c r="U39" i="25"/>
  <c r="AF38" i="25"/>
  <c r="U38" i="25"/>
  <c r="AF37" i="25"/>
  <c r="U37" i="25"/>
  <c r="AF36" i="25"/>
  <c r="U36" i="25"/>
  <c r="AF35" i="25"/>
  <c r="U35" i="25"/>
  <c r="AF34" i="25"/>
  <c r="U34" i="25"/>
  <c r="AF33" i="25"/>
  <c r="U33" i="25"/>
  <c r="AF32" i="25"/>
  <c r="U32" i="25"/>
  <c r="AF31" i="25"/>
  <c r="U31" i="25"/>
  <c r="AF30" i="25"/>
  <c r="U29" i="25"/>
  <c r="AF28" i="25"/>
  <c r="U28" i="25"/>
  <c r="AF27" i="25"/>
  <c r="U27" i="25"/>
  <c r="AF26" i="25"/>
  <c r="U26" i="25"/>
  <c r="AF25" i="25"/>
  <c r="U25" i="25"/>
  <c r="AF24" i="25"/>
  <c r="U24" i="25"/>
  <c r="AF23" i="25"/>
  <c r="AF22" i="25"/>
  <c r="AF21" i="25"/>
  <c r="U21" i="25"/>
  <c r="AF20" i="25"/>
  <c r="U20" i="25"/>
  <c r="AF19" i="25"/>
  <c r="U19" i="25"/>
  <c r="AF18" i="25"/>
  <c r="U18" i="25"/>
  <c r="AF17" i="25"/>
  <c r="U17" i="25"/>
  <c r="U16" i="25"/>
  <c r="AF15" i="25"/>
  <c r="U15" i="25"/>
  <c r="AF13" i="25"/>
  <c r="U13" i="25"/>
  <c r="U12" i="25"/>
  <c r="U11" i="25"/>
  <c r="AF10" i="25"/>
  <c r="U10" i="25"/>
  <c r="AF9" i="25"/>
  <c r="AF8" i="25"/>
  <c r="U8" i="25"/>
  <c r="AF7" i="25"/>
  <c r="U7" i="25"/>
  <c r="U6" i="25"/>
  <c r="AF5" i="25"/>
  <c r="U5" i="25"/>
  <c r="AF4" i="25"/>
  <c r="V60" i="26"/>
  <c r="T60" i="26"/>
  <c r="R60" i="26"/>
  <c r="Q60" i="26"/>
  <c r="O58" i="26"/>
  <c r="O57" i="26"/>
  <c r="O56" i="26"/>
  <c r="O55" i="26"/>
  <c r="O54" i="26"/>
  <c r="O53" i="26"/>
  <c r="O52" i="26"/>
  <c r="O51" i="26"/>
  <c r="O50" i="26"/>
  <c r="O49" i="26"/>
  <c r="O48" i="26"/>
  <c r="O47" i="26"/>
  <c r="O46" i="26"/>
  <c r="O45" i="26"/>
  <c r="O44" i="26"/>
  <c r="O43" i="26"/>
  <c r="O42" i="26"/>
  <c r="O41" i="26"/>
  <c r="O40" i="26"/>
  <c r="O39" i="26"/>
  <c r="O38" i="26"/>
  <c r="O37" i="26"/>
  <c r="O36" i="26"/>
  <c r="O35" i="26"/>
  <c r="O34" i="26"/>
  <c r="O33" i="26"/>
  <c r="O32" i="26"/>
  <c r="O31" i="26"/>
  <c r="P14" i="26"/>
  <c r="T5" i="26"/>
  <c r="T4" i="26"/>
  <c r="U2" i="26"/>
  <c r="AD64" i="28"/>
  <c r="AE62" i="28"/>
  <c r="AD62" i="28"/>
  <c r="V60" i="28"/>
  <c r="T60" i="28"/>
  <c r="R60" i="28"/>
  <c r="Q60" i="28"/>
  <c r="O58" i="28"/>
  <c r="O57" i="28"/>
  <c r="O56" i="28"/>
  <c r="O55" i="28"/>
  <c r="O54" i="28"/>
  <c r="O53" i="28"/>
  <c r="O52" i="28"/>
  <c r="O51" i="28"/>
  <c r="O50" i="28"/>
  <c r="O49" i="28"/>
  <c r="O48" i="28"/>
  <c r="O47" i="28"/>
  <c r="O46" i="28"/>
  <c r="O45" i="28"/>
  <c r="O44" i="28"/>
  <c r="O43" i="28"/>
  <c r="O42" i="28"/>
  <c r="O41" i="28"/>
  <c r="O40" i="28"/>
  <c r="O39" i="28"/>
  <c r="O38" i="28"/>
  <c r="O37" i="28"/>
  <c r="O36" i="28"/>
  <c r="O35" i="28"/>
  <c r="O34" i="28"/>
  <c r="O33" i="28"/>
  <c r="O32" i="28"/>
  <c r="O31" i="28"/>
  <c r="P14" i="28"/>
  <c r="T5" i="28"/>
  <c r="T4" i="28"/>
  <c r="U2" i="28"/>
  <c r="O58" i="16"/>
  <c r="V57" i="16"/>
  <c r="T57" i="16"/>
  <c r="R57" i="16"/>
  <c r="H59" i="14" s="1"/>
  <c r="Q57" i="16"/>
  <c r="O57" i="16"/>
  <c r="V56" i="16"/>
  <c r="T56" i="16"/>
  <c r="R56" i="16"/>
  <c r="H58" i="14" s="1"/>
  <c r="Q56" i="16"/>
  <c r="O56" i="16"/>
  <c r="V55" i="16"/>
  <c r="T55" i="16"/>
  <c r="R55" i="16"/>
  <c r="H57" i="14" s="1"/>
  <c r="Q55" i="16"/>
  <c r="O55" i="16"/>
  <c r="V54" i="16"/>
  <c r="T54" i="16"/>
  <c r="R54" i="16"/>
  <c r="H56" i="14" s="1"/>
  <c r="Q54" i="16"/>
  <c r="O54" i="16"/>
  <c r="V53" i="16"/>
  <c r="T53" i="16"/>
  <c r="R53" i="16"/>
  <c r="H55" i="14" s="1"/>
  <c r="Q53" i="16"/>
  <c r="O53" i="16"/>
  <c r="V52" i="16"/>
  <c r="T52" i="16"/>
  <c r="R52" i="16"/>
  <c r="H54" i="14" s="1"/>
  <c r="Q52" i="16"/>
  <c r="O52" i="16"/>
  <c r="V51" i="16"/>
  <c r="T51" i="16"/>
  <c r="R51" i="16"/>
  <c r="H53" i="14" s="1"/>
  <c r="Q51" i="16"/>
  <c r="O51" i="16"/>
  <c r="V50" i="16"/>
  <c r="T50" i="16"/>
  <c r="R50" i="16"/>
  <c r="H52" i="14" s="1"/>
  <c r="Q50" i="16"/>
  <c r="O50" i="16"/>
  <c r="V49" i="16"/>
  <c r="T49" i="16"/>
  <c r="R49" i="16"/>
  <c r="H51" i="14" s="1"/>
  <c r="Q49" i="16"/>
  <c r="O49" i="16"/>
  <c r="V48" i="16"/>
  <c r="T48" i="16"/>
  <c r="R48" i="16"/>
  <c r="H50" i="14" s="1"/>
  <c r="Q48" i="16"/>
  <c r="O48" i="16"/>
  <c r="V47" i="16"/>
  <c r="T47" i="16"/>
  <c r="R47" i="16"/>
  <c r="H49" i="14" s="1"/>
  <c r="Q47" i="16"/>
  <c r="O47" i="16"/>
  <c r="V46" i="16"/>
  <c r="T46" i="16"/>
  <c r="R46" i="16"/>
  <c r="H48" i="14" s="1"/>
  <c r="Q46" i="16"/>
  <c r="O46" i="16"/>
  <c r="V45" i="16"/>
  <c r="T45" i="16"/>
  <c r="R45" i="16"/>
  <c r="H47" i="14" s="1"/>
  <c r="Q45" i="16"/>
  <c r="O45" i="16"/>
  <c r="V44" i="16"/>
  <c r="T44" i="16"/>
  <c r="R44" i="16"/>
  <c r="H46" i="14" s="1"/>
  <c r="Q44" i="16"/>
  <c r="O44" i="16"/>
  <c r="V43" i="16"/>
  <c r="T43" i="16"/>
  <c r="R43" i="16"/>
  <c r="H45" i="14" s="1"/>
  <c r="Q43" i="16"/>
  <c r="O43" i="16"/>
  <c r="V42" i="16"/>
  <c r="T42" i="16"/>
  <c r="R42" i="16"/>
  <c r="H44" i="14" s="1"/>
  <c r="Q42" i="16"/>
  <c r="O42" i="16"/>
  <c r="V41" i="16"/>
  <c r="T41" i="16"/>
  <c r="R41" i="16"/>
  <c r="H43" i="14" s="1"/>
  <c r="Q41" i="16"/>
  <c r="O41" i="16"/>
  <c r="V40" i="16"/>
  <c r="T40" i="16"/>
  <c r="R40" i="16"/>
  <c r="H42" i="14" s="1"/>
  <c r="Q40" i="16"/>
  <c r="O40" i="16"/>
  <c r="V39" i="16"/>
  <c r="T39" i="16"/>
  <c r="R39" i="16"/>
  <c r="H41" i="14" s="1"/>
  <c r="Q39" i="16"/>
  <c r="O39" i="16"/>
  <c r="V38" i="16"/>
  <c r="T38" i="16"/>
  <c r="R38" i="16"/>
  <c r="H40" i="14" s="1"/>
  <c r="Q38" i="16"/>
  <c r="O38" i="16"/>
  <c r="V37" i="16"/>
  <c r="T37" i="16"/>
  <c r="R37" i="16"/>
  <c r="H39" i="14" s="1"/>
  <c r="Q37" i="16"/>
  <c r="O37" i="16"/>
  <c r="V36" i="16"/>
  <c r="T36" i="16"/>
  <c r="R36" i="16"/>
  <c r="H38" i="14" s="1"/>
  <c r="Q36" i="16"/>
  <c r="O36" i="16"/>
  <c r="V35" i="16"/>
  <c r="T35" i="16"/>
  <c r="R35" i="16"/>
  <c r="H37" i="14" s="1"/>
  <c r="Q35" i="16"/>
  <c r="O35" i="16"/>
  <c r="V34" i="16"/>
  <c r="T34" i="16"/>
  <c r="R34" i="16"/>
  <c r="H36" i="14" s="1"/>
  <c r="Q34" i="16"/>
  <c r="O34" i="16"/>
  <c r="V33" i="16"/>
  <c r="T33" i="16"/>
  <c r="R33" i="16"/>
  <c r="H35" i="14" s="1"/>
  <c r="Q33" i="16"/>
  <c r="O33" i="16"/>
  <c r="V32" i="16"/>
  <c r="T32" i="16"/>
  <c r="R32" i="16"/>
  <c r="H34" i="14" s="1"/>
  <c r="Q32" i="16"/>
  <c r="O32" i="16"/>
  <c r="V31" i="16"/>
  <c r="T31" i="16"/>
  <c r="R31" i="16"/>
  <c r="H33" i="14" s="1"/>
  <c r="Q31" i="16"/>
  <c r="O31" i="16"/>
  <c r="P14" i="16"/>
  <c r="T5" i="16"/>
  <c r="P15" i="16" s="1"/>
  <c r="T4" i="16"/>
  <c r="U2" i="16"/>
  <c r="V62" i="7"/>
  <c r="S62" i="7"/>
  <c r="R62" i="7"/>
  <c r="Q62" i="7"/>
  <c r="O49" i="7"/>
  <c r="O48" i="7"/>
  <c r="O47" i="7"/>
  <c r="O46" i="7"/>
  <c r="O45" i="7"/>
  <c r="O44" i="7"/>
  <c r="O43" i="7"/>
  <c r="O42" i="7"/>
  <c r="O41" i="7"/>
  <c r="O40" i="7"/>
  <c r="O39" i="7"/>
  <c r="O38" i="7"/>
  <c r="O37" i="7"/>
  <c r="O36" i="7"/>
  <c r="O35" i="7"/>
  <c r="O34" i="7"/>
  <c r="O33" i="7"/>
  <c r="O32" i="7"/>
  <c r="O14" i="7"/>
  <c r="S4" i="7"/>
  <c r="T2" i="7"/>
  <c r="IK7" i="15"/>
  <c r="IK3" i="15" s="1"/>
  <c r="IJ7" i="15"/>
  <c r="IJ3" i="15" s="1"/>
  <c r="II7" i="15"/>
  <c r="II3" i="15" s="1"/>
  <c r="IH7" i="15"/>
  <c r="IH3" i="15" s="1"/>
  <c r="IG7" i="15"/>
  <c r="IG3" i="15" s="1"/>
  <c r="IF7" i="15"/>
  <c r="IF3" i="15" s="1"/>
  <c r="IE7" i="15"/>
  <c r="IE3" i="15" s="1"/>
  <c r="ID7" i="15"/>
  <c r="ID3" i="15" s="1"/>
  <c r="IC7" i="15"/>
  <c r="IC3" i="15" s="1"/>
  <c r="IB7" i="15"/>
  <c r="IB3" i="15" s="1"/>
  <c r="IA7" i="15"/>
  <c r="IA3" i="15" s="1"/>
  <c r="HZ7" i="15"/>
  <c r="HZ3" i="15" s="1"/>
  <c r="HY7" i="15"/>
  <c r="HY3" i="15" s="1"/>
  <c r="HX7" i="15"/>
  <c r="HX3" i="15" s="1"/>
  <c r="HW7" i="15"/>
  <c r="HW3" i="15" s="1"/>
  <c r="HV7" i="15"/>
  <c r="HV3" i="15" s="1"/>
  <c r="HU7" i="15"/>
  <c r="HU3" i="15" s="1"/>
  <c r="HT7" i="15"/>
  <c r="HT3" i="15" s="1"/>
  <c r="GX7" i="15"/>
  <c r="GX3" i="15" s="1"/>
  <c r="GW7" i="15"/>
  <c r="GW3" i="15" s="1"/>
  <c r="GV7" i="15"/>
  <c r="GV3" i="15" s="1"/>
  <c r="GU7" i="15"/>
  <c r="GU3" i="15" s="1"/>
  <c r="GT7" i="15"/>
  <c r="GT3" i="15" s="1"/>
  <c r="GS7" i="15"/>
  <c r="GS3" i="15" s="1"/>
  <c r="GR7" i="15"/>
  <c r="GR3" i="15" s="1"/>
  <c r="GQ7" i="15"/>
  <c r="GQ3" i="15" s="1"/>
  <c r="GP7" i="15"/>
  <c r="GP3" i="15" s="1"/>
  <c r="GO7" i="15"/>
  <c r="GO3" i="15" s="1"/>
  <c r="GN7" i="15"/>
  <c r="GN3" i="15" s="1"/>
  <c r="GM7" i="15"/>
  <c r="GM3" i="15" s="1"/>
  <c r="GL7" i="15"/>
  <c r="GL3" i="15" s="1"/>
  <c r="GK7" i="15"/>
  <c r="GK3" i="15" s="1"/>
  <c r="GJ7" i="15"/>
  <c r="GJ3" i="15" s="1"/>
  <c r="GI7" i="15"/>
  <c r="GI3" i="15" s="1"/>
  <c r="GH7" i="15"/>
  <c r="GH3" i="15" s="1"/>
  <c r="GG7" i="15"/>
  <c r="GG3" i="15" s="1"/>
  <c r="FK7" i="15"/>
  <c r="FK3" i="15" s="1"/>
  <c r="FJ7" i="15"/>
  <c r="FJ3" i="15" s="1"/>
  <c r="FI7" i="15"/>
  <c r="FI3" i="15" s="1"/>
  <c r="FH7" i="15"/>
  <c r="FH3" i="15" s="1"/>
  <c r="FG7" i="15"/>
  <c r="FG3" i="15" s="1"/>
  <c r="FF7" i="15"/>
  <c r="FF3" i="15" s="1"/>
  <c r="FE7" i="15"/>
  <c r="FE3" i="15" s="1"/>
  <c r="FD7" i="15"/>
  <c r="FD3" i="15" s="1"/>
  <c r="FC7" i="15"/>
  <c r="FC3" i="15" s="1"/>
  <c r="FB7" i="15"/>
  <c r="FB3" i="15" s="1"/>
  <c r="FA7" i="15"/>
  <c r="FA3" i="15" s="1"/>
  <c r="EZ7" i="15"/>
  <c r="EZ3" i="15" s="1"/>
  <c r="EY7" i="15"/>
  <c r="EY3" i="15" s="1"/>
  <c r="EX7" i="15"/>
  <c r="EX3" i="15" s="1"/>
  <c r="EW7" i="15"/>
  <c r="EW3" i="15" s="1"/>
  <c r="EV7" i="15"/>
  <c r="EV3" i="15" s="1"/>
  <c r="EU7" i="15"/>
  <c r="EU3" i="15" s="1"/>
  <c r="ET7" i="15"/>
  <c r="ET3" i="15" s="1"/>
  <c r="DX7" i="15"/>
  <c r="DX3" i="15" s="1"/>
  <c r="DW7" i="15"/>
  <c r="DW3" i="15" s="1"/>
  <c r="DV7" i="15"/>
  <c r="DV3" i="15" s="1"/>
  <c r="DU7" i="15"/>
  <c r="DU3" i="15" s="1"/>
  <c r="DT7" i="15"/>
  <c r="DT3" i="15" s="1"/>
  <c r="DS7" i="15"/>
  <c r="DS3" i="15" s="1"/>
  <c r="DR7" i="15"/>
  <c r="DR3" i="15" s="1"/>
  <c r="DQ7" i="15"/>
  <c r="DQ3" i="15" s="1"/>
  <c r="DP7" i="15"/>
  <c r="DP3" i="15" s="1"/>
  <c r="DO7" i="15"/>
  <c r="DO3" i="15" s="1"/>
  <c r="DN7" i="15"/>
  <c r="DN3" i="15" s="1"/>
  <c r="DM7" i="15"/>
  <c r="DM3" i="15" s="1"/>
  <c r="DL7" i="15"/>
  <c r="DL3" i="15" s="1"/>
  <c r="DK7" i="15"/>
  <c r="DK3" i="15" s="1"/>
  <c r="DJ7" i="15"/>
  <c r="DJ3" i="15" s="1"/>
  <c r="DI7" i="15"/>
  <c r="DI3" i="15" s="1"/>
  <c r="DH7" i="15"/>
  <c r="DH3" i="15" s="1"/>
  <c r="DG7" i="15"/>
  <c r="DG3" i="15" s="1"/>
  <c r="CK7" i="15"/>
  <c r="CK3" i="15" s="1"/>
  <c r="CJ7" i="15"/>
  <c r="CJ3" i="15" s="1"/>
  <c r="CI7" i="15"/>
  <c r="CI3" i="15" s="1"/>
  <c r="CH7" i="15"/>
  <c r="CH3" i="15" s="1"/>
  <c r="CG7" i="15"/>
  <c r="CG3" i="15" s="1"/>
  <c r="CF7" i="15"/>
  <c r="CF3" i="15" s="1"/>
  <c r="CE7" i="15"/>
  <c r="CE3" i="15" s="1"/>
  <c r="CD7" i="15"/>
  <c r="CD3" i="15" s="1"/>
  <c r="CC7" i="15"/>
  <c r="CC3" i="15" s="1"/>
  <c r="CB7" i="15"/>
  <c r="CB3" i="15" s="1"/>
  <c r="CA7" i="15"/>
  <c r="CA3" i="15" s="1"/>
  <c r="BZ7" i="15"/>
  <c r="BZ3" i="15" s="1"/>
  <c r="BY7" i="15"/>
  <c r="BY3" i="15" s="1"/>
  <c r="BX7" i="15"/>
  <c r="BX3" i="15" s="1"/>
  <c r="BW7" i="15"/>
  <c r="BW3" i="15" s="1"/>
  <c r="BV7" i="15"/>
  <c r="BV3" i="15" s="1"/>
  <c r="BU7" i="15"/>
  <c r="BU3" i="15" s="1"/>
  <c r="BT7" i="15"/>
  <c r="BT3" i="15" s="1"/>
  <c r="AX7" i="15"/>
  <c r="AW7" i="15"/>
  <c r="AW6" i="15" s="1"/>
  <c r="AV7" i="15"/>
  <c r="AV6" i="15" s="1"/>
  <c r="AU7" i="15"/>
  <c r="AT7" i="15"/>
  <c r="AS7" i="15"/>
  <c r="AS3" i="15" s="1"/>
  <c r="AR7" i="15"/>
  <c r="AR6" i="15" s="1"/>
  <c r="AQ7" i="15"/>
  <c r="AP7" i="15"/>
  <c r="AO7" i="15"/>
  <c r="AO3" i="15" s="1"/>
  <c r="AN7" i="15"/>
  <c r="AN6" i="15" s="1"/>
  <c r="AM7" i="15"/>
  <c r="AM3" i="15" s="1"/>
  <c r="AL7" i="15"/>
  <c r="AK7" i="15"/>
  <c r="AK6" i="15" s="1"/>
  <c r="AJ7" i="15"/>
  <c r="AJ3" i="15" s="1"/>
  <c r="AI7" i="15"/>
  <c r="AH7" i="15"/>
  <c r="AG7" i="15"/>
  <c r="AG3" i="15" s="1"/>
  <c r="AF7" i="15"/>
  <c r="AF6" i="15" s="1"/>
  <c r="AE7" i="15"/>
  <c r="AE6" i="15" s="1"/>
  <c r="AD7" i="15"/>
  <c r="AD3" i="15" s="1"/>
  <c r="AC7" i="15"/>
  <c r="AC3" i="15" s="1"/>
  <c r="AB7" i="15"/>
  <c r="AB6" i="15" s="1"/>
  <c r="AA7" i="15"/>
  <c r="AA6" i="15" s="1"/>
  <c r="Z7" i="15"/>
  <c r="Z3" i="15" s="1"/>
  <c r="Y7" i="15"/>
  <c r="Y3" i="15" s="1"/>
  <c r="X7" i="15"/>
  <c r="X6" i="15" s="1"/>
  <c r="W7" i="15"/>
  <c r="W6" i="15" s="1"/>
  <c r="V7" i="15"/>
  <c r="V6" i="15" s="1"/>
  <c r="U7" i="15"/>
  <c r="U3" i="15" s="1"/>
  <c r="T7" i="15"/>
  <c r="T6" i="15" s="1"/>
  <c r="S7" i="15"/>
  <c r="S6" i="15" s="1"/>
  <c r="R7" i="15"/>
  <c r="R6" i="15" s="1"/>
  <c r="Q7" i="15"/>
  <c r="Q3" i="15" s="1"/>
  <c r="P7" i="15"/>
  <c r="P6" i="15" s="1"/>
  <c r="O7" i="15"/>
  <c r="N7" i="15"/>
  <c r="N6" i="15" s="1"/>
  <c r="M7" i="15"/>
  <c r="M3" i="15" s="1"/>
  <c r="L7" i="15"/>
  <c r="L6" i="15" s="1"/>
  <c r="I7" i="15"/>
  <c r="D7" i="15"/>
  <c r="C7" i="15"/>
  <c r="B7" i="15"/>
  <c r="A7" i="15"/>
  <c r="L4" i="15"/>
  <c r="KB3" i="15"/>
  <c r="KA3" i="15"/>
  <c r="JZ3" i="15"/>
  <c r="JY3" i="15"/>
  <c r="JX3" i="15"/>
  <c r="JW3" i="15"/>
  <c r="JV3" i="15"/>
  <c r="JU3" i="15"/>
  <c r="JT3" i="15"/>
  <c r="JS3" i="15"/>
  <c r="JR3" i="15"/>
  <c r="JQ3" i="15"/>
  <c r="JP3" i="15"/>
  <c r="JO3" i="15"/>
  <c r="JN3" i="15"/>
  <c r="JM3" i="15"/>
  <c r="JL3" i="15"/>
  <c r="JK3" i="15"/>
  <c r="JJ3" i="15"/>
  <c r="JI3" i="15"/>
  <c r="JH3" i="15"/>
  <c r="JG3" i="15"/>
  <c r="JF3" i="15"/>
  <c r="JE3" i="15"/>
  <c r="JD3" i="15"/>
  <c r="JC3" i="15"/>
  <c r="JB3" i="15"/>
  <c r="JA3" i="15"/>
  <c r="IZ3" i="15"/>
  <c r="IY3" i="15"/>
  <c r="IX3" i="15"/>
  <c r="IW3" i="15"/>
  <c r="IV3" i="15"/>
  <c r="IU3" i="15"/>
  <c r="IT3" i="15"/>
  <c r="IS3" i="15"/>
  <c r="IR3" i="15"/>
  <c r="IQ3" i="15"/>
  <c r="IP3" i="15"/>
  <c r="IM3" i="15"/>
  <c r="CK2" i="15"/>
  <c r="DX2" i="15" s="1"/>
  <c r="FK2" i="15" s="1"/>
  <c r="GX2" i="15" s="1"/>
  <c r="IK2" i="15" s="1"/>
  <c r="CJ2" i="15"/>
  <c r="DW2" i="15" s="1"/>
  <c r="FJ2" i="15" s="1"/>
  <c r="GW2" i="15" s="1"/>
  <c r="IJ2" i="15" s="1"/>
  <c r="CI2" i="15"/>
  <c r="DV2" i="15" s="1"/>
  <c r="FI2" i="15" s="1"/>
  <c r="GV2" i="15" s="1"/>
  <c r="II2" i="15" s="1"/>
  <c r="CH2" i="15"/>
  <c r="DU2" i="15" s="1"/>
  <c r="FH2" i="15" s="1"/>
  <c r="GU2" i="15" s="1"/>
  <c r="IH2" i="15" s="1"/>
  <c r="CG2" i="15"/>
  <c r="DT2" i="15" s="1"/>
  <c r="FG2" i="15" s="1"/>
  <c r="GT2" i="15" s="1"/>
  <c r="IG2" i="15" s="1"/>
  <c r="CF2" i="15"/>
  <c r="DS2" i="15" s="1"/>
  <c r="FF2" i="15" s="1"/>
  <c r="GS2" i="15" s="1"/>
  <c r="IF2" i="15" s="1"/>
  <c r="CE2" i="15"/>
  <c r="DR2" i="15" s="1"/>
  <c r="FE2" i="15" s="1"/>
  <c r="GR2" i="15" s="1"/>
  <c r="IE2" i="15" s="1"/>
  <c r="CD2" i="15"/>
  <c r="DQ2" i="15" s="1"/>
  <c r="FD2" i="15" s="1"/>
  <c r="GQ2" i="15" s="1"/>
  <c r="ID2" i="15" s="1"/>
  <c r="CC2" i="15"/>
  <c r="DP2" i="15" s="1"/>
  <c r="FC2" i="15" s="1"/>
  <c r="GP2" i="15" s="1"/>
  <c r="IC2" i="15" s="1"/>
  <c r="CB2" i="15"/>
  <c r="DO2" i="15" s="1"/>
  <c r="FB2" i="15" s="1"/>
  <c r="GO2" i="15" s="1"/>
  <c r="IB2" i="15" s="1"/>
  <c r="CA2" i="15"/>
  <c r="DN2" i="15" s="1"/>
  <c r="FA2" i="15" s="1"/>
  <c r="GN2" i="15" s="1"/>
  <c r="IA2" i="15" s="1"/>
  <c r="BZ2" i="15"/>
  <c r="DM2" i="15" s="1"/>
  <c r="EZ2" i="15" s="1"/>
  <c r="GM2" i="15" s="1"/>
  <c r="HZ2" i="15" s="1"/>
  <c r="BY2" i="15"/>
  <c r="DL2" i="15" s="1"/>
  <c r="EY2" i="15" s="1"/>
  <c r="GL2" i="15" s="1"/>
  <c r="HY2" i="15" s="1"/>
  <c r="BX2" i="15"/>
  <c r="DK2" i="15" s="1"/>
  <c r="EX2" i="15" s="1"/>
  <c r="GK2" i="15" s="1"/>
  <c r="HX2" i="15" s="1"/>
  <c r="BW2" i="15"/>
  <c r="DJ2" i="15" s="1"/>
  <c r="EW2" i="15" s="1"/>
  <c r="GJ2" i="15" s="1"/>
  <c r="HW2" i="15" s="1"/>
  <c r="BV2" i="15"/>
  <c r="DI2" i="15" s="1"/>
  <c r="EV2" i="15" s="1"/>
  <c r="GI2" i="15" s="1"/>
  <c r="HV2" i="15" s="1"/>
  <c r="BU2" i="15"/>
  <c r="DH2" i="15" s="1"/>
  <c r="EU2" i="15" s="1"/>
  <c r="GH2" i="15" s="1"/>
  <c r="HU2" i="15" s="1"/>
  <c r="BT2" i="15"/>
  <c r="DG2" i="15" s="1"/>
  <c r="ET2" i="15" s="1"/>
  <c r="GG2" i="15" s="1"/>
  <c r="HT2" i="15" s="1"/>
  <c r="BS2" i="15"/>
  <c r="DF2" i="15" s="1"/>
  <c r="ES2" i="15" s="1"/>
  <c r="GF2" i="15" s="1"/>
  <c r="HS2" i="15" s="1"/>
  <c r="BR2" i="15"/>
  <c r="DE2" i="15" s="1"/>
  <c r="ER2" i="15" s="1"/>
  <c r="GE2" i="15" s="1"/>
  <c r="HR2" i="15" s="1"/>
  <c r="BQ2" i="15"/>
  <c r="DD2" i="15" s="1"/>
  <c r="EQ2" i="15" s="1"/>
  <c r="GD2" i="15" s="1"/>
  <c r="HQ2" i="15" s="1"/>
  <c r="BP2" i="15"/>
  <c r="DC2" i="15" s="1"/>
  <c r="EP2" i="15" s="1"/>
  <c r="GC2" i="15" s="1"/>
  <c r="HP2" i="15" s="1"/>
  <c r="BO2" i="15"/>
  <c r="DB2" i="15" s="1"/>
  <c r="EO2" i="15" s="1"/>
  <c r="GB2" i="15" s="1"/>
  <c r="HO2" i="15" s="1"/>
  <c r="BN2" i="15"/>
  <c r="DA2" i="15" s="1"/>
  <c r="EN2" i="15" s="1"/>
  <c r="GA2" i="15" s="1"/>
  <c r="HN2" i="15" s="1"/>
  <c r="BM2" i="15"/>
  <c r="CZ2" i="15" s="1"/>
  <c r="EM2" i="15" s="1"/>
  <c r="FZ2" i="15" s="1"/>
  <c r="HM2" i="15" s="1"/>
  <c r="BL2" i="15"/>
  <c r="CY2" i="15" s="1"/>
  <c r="EL2" i="15" s="1"/>
  <c r="FY2" i="15" s="1"/>
  <c r="HL2" i="15" s="1"/>
  <c r="BK2" i="15"/>
  <c r="CX2" i="15" s="1"/>
  <c r="EK2" i="15" s="1"/>
  <c r="FX2" i="15" s="1"/>
  <c r="HK2" i="15" s="1"/>
  <c r="BJ2" i="15"/>
  <c r="CW2" i="15" s="1"/>
  <c r="EJ2" i="15" s="1"/>
  <c r="FW2" i="15" s="1"/>
  <c r="HJ2" i="15" s="1"/>
  <c r="BI2" i="15"/>
  <c r="CV2" i="15" s="1"/>
  <c r="EI2" i="15" s="1"/>
  <c r="FV2" i="15" s="1"/>
  <c r="HI2" i="15" s="1"/>
  <c r="BH2" i="15"/>
  <c r="CU2" i="15" s="1"/>
  <c r="EH2" i="15" s="1"/>
  <c r="FU2" i="15" s="1"/>
  <c r="HH2" i="15" s="1"/>
  <c r="BG2" i="15"/>
  <c r="CT2" i="15" s="1"/>
  <c r="EG2" i="15" s="1"/>
  <c r="FT2" i="15" s="1"/>
  <c r="HG2" i="15" s="1"/>
  <c r="BF2" i="15"/>
  <c r="CS2" i="15" s="1"/>
  <c r="EF2" i="15" s="1"/>
  <c r="FS2" i="15" s="1"/>
  <c r="HF2" i="15" s="1"/>
  <c r="BE2" i="15"/>
  <c r="CR2" i="15" s="1"/>
  <c r="EE2" i="15" s="1"/>
  <c r="FR2" i="15" s="1"/>
  <c r="HE2" i="15" s="1"/>
  <c r="BD2" i="15"/>
  <c r="CQ2" i="15" s="1"/>
  <c r="ED2" i="15" s="1"/>
  <c r="FQ2" i="15" s="1"/>
  <c r="HD2" i="15" s="1"/>
  <c r="BC2" i="15"/>
  <c r="CP2" i="15" s="1"/>
  <c r="EC2" i="15" s="1"/>
  <c r="FP2" i="15" s="1"/>
  <c r="HC2" i="15" s="1"/>
  <c r="BB2" i="15"/>
  <c r="CO2" i="15" s="1"/>
  <c r="EB2" i="15" s="1"/>
  <c r="FO2" i="15" s="1"/>
  <c r="HB2" i="15" s="1"/>
  <c r="BA2" i="15"/>
  <c r="CN2" i="15" s="1"/>
  <c r="EA2" i="15" s="1"/>
  <c r="FN2" i="15" s="1"/>
  <c r="HA2" i="15" s="1"/>
  <c r="AZ2" i="15"/>
  <c r="CM2" i="15" s="1"/>
  <c r="DZ2" i="15" s="1"/>
  <c r="FM2" i="15" s="1"/>
  <c r="GZ2" i="15" s="1"/>
  <c r="H60"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E15" i="14"/>
  <c r="I4" i="14"/>
  <c r="E16" i="14" s="1"/>
  <c r="J2" i="14"/>
  <c r="F56" i="20"/>
  <c r="C52" i="26"/>
  <c r="N92" i="28"/>
  <c r="C48" i="26"/>
  <c r="B87" i="28"/>
  <c r="C44" i="26"/>
  <c r="C42" i="26"/>
  <c r="C40" i="26"/>
  <c r="C38" i="26"/>
  <c r="C36" i="26"/>
  <c r="B36" i="26"/>
  <c r="B75" i="28"/>
  <c r="B8" i="17"/>
  <c r="F14" i="20"/>
  <c r="E14" i="20"/>
  <c r="D14" i="20"/>
  <c r="C14" i="20"/>
  <c r="B14" i="20"/>
  <c r="I4" i="20"/>
  <c r="J2" i="20"/>
  <c r="L5" i="29" l="1"/>
  <c r="L125" i="29" s="1"/>
  <c r="K5" i="29"/>
  <c r="K125" i="29" s="1"/>
  <c r="L9" i="29"/>
  <c r="L129" i="29" s="1"/>
  <c r="K9" i="29"/>
  <c r="K129" i="29" s="1"/>
  <c r="L13" i="29"/>
  <c r="L133" i="29" s="1"/>
  <c r="K13" i="29"/>
  <c r="K133" i="29" s="1"/>
  <c r="L8" i="29"/>
  <c r="L128" i="29" s="1"/>
  <c r="K8" i="29"/>
  <c r="K128" i="29" s="1"/>
  <c r="L12" i="29"/>
  <c r="L132" i="29" s="1"/>
  <c r="K12" i="29"/>
  <c r="K132" i="29" s="1"/>
  <c r="L16" i="29"/>
  <c r="L136" i="29" s="1"/>
  <c r="K16" i="29"/>
  <c r="K136" i="29" s="1"/>
  <c r="L7" i="29"/>
  <c r="L127" i="29" s="1"/>
  <c r="K7" i="29"/>
  <c r="K127" i="29" s="1"/>
  <c r="L11" i="29"/>
  <c r="L131" i="29" s="1"/>
  <c r="K11" i="29"/>
  <c r="K131" i="29" s="1"/>
  <c r="L15" i="29"/>
  <c r="L135" i="29" s="1"/>
  <c r="K15" i="29"/>
  <c r="K135" i="29" s="1"/>
  <c r="L6" i="29"/>
  <c r="L126" i="29" s="1"/>
  <c r="K6" i="29"/>
  <c r="K126" i="29" s="1"/>
  <c r="L10" i="29"/>
  <c r="L130" i="29" s="1"/>
  <c r="K10" i="29"/>
  <c r="K130" i="29" s="1"/>
  <c r="L14" i="29"/>
  <c r="L134" i="29" s="1"/>
  <c r="K14" i="29"/>
  <c r="K134" i="29" s="1"/>
  <c r="AEQ5" i="45"/>
  <c r="BS2" i="29"/>
  <c r="BS3" i="29" s="1"/>
  <c r="L4" i="29"/>
  <c r="L124" i="29" s="1"/>
  <c r="K4" i="29"/>
  <c r="K124" i="29" s="1"/>
  <c r="WE5" i="46"/>
  <c r="AAH4" i="46"/>
  <c r="AAH5" i="46" s="1"/>
  <c r="OA5" i="46"/>
  <c r="SD4" i="46"/>
  <c r="BT5" i="46"/>
  <c r="JZ4" i="46"/>
  <c r="JZ5" i="46" s="1"/>
  <c r="FW4" i="46"/>
  <c r="BU4" i="46"/>
  <c r="AES4" i="46"/>
  <c r="AES5" i="46" s="1"/>
  <c r="SC5" i="46"/>
  <c r="WF4" i="46"/>
  <c r="OB4" i="46"/>
  <c r="FV5" i="46"/>
  <c r="WE4" i="17"/>
  <c r="SB5" i="17"/>
  <c r="FU5" i="17"/>
  <c r="OA4" i="17"/>
  <c r="SC4" i="17"/>
  <c r="NZ5" i="17"/>
  <c r="BS5" i="17"/>
  <c r="JY4" i="17"/>
  <c r="JY5" i="17" s="1"/>
  <c r="FV4" i="17"/>
  <c r="AER4" i="17"/>
  <c r="AER5" i="17" s="1"/>
  <c r="BT4" i="17"/>
  <c r="WD5" i="17"/>
  <c r="AAG4" i="17"/>
  <c r="AAG5" i="17" s="1"/>
  <c r="BT4" i="45"/>
  <c r="BS5" i="45"/>
  <c r="JY4" i="45"/>
  <c r="JY5" i="45" s="1"/>
  <c r="FV4" i="45"/>
  <c r="AER4" i="45"/>
  <c r="WE4" i="45"/>
  <c r="SB5" i="45"/>
  <c r="WD5" i="45"/>
  <c r="AAG4" i="45"/>
  <c r="AAG5" i="45" s="1"/>
  <c r="FU5" i="45"/>
  <c r="OA4" i="45"/>
  <c r="NZ5" i="45"/>
  <c r="SC4" i="45"/>
  <c r="BR1" i="29"/>
  <c r="BQ1" i="29"/>
  <c r="BP1" i="29"/>
  <c r="S112" i="28"/>
  <c r="V114" i="26"/>
  <c r="R112" i="28"/>
  <c r="P112" i="28"/>
  <c r="Q109" i="26"/>
  <c r="W112" i="28"/>
  <c r="O108" i="28"/>
  <c r="U111" i="26"/>
  <c r="T114" i="26"/>
  <c r="T107" i="28"/>
  <c r="W113" i="28"/>
  <c r="T108" i="28"/>
  <c r="S106" i="26"/>
  <c r="V109" i="26"/>
  <c r="U106" i="26"/>
  <c r="Q107" i="26"/>
  <c r="S114" i="26"/>
  <c r="Q114" i="26"/>
  <c r="V108" i="28"/>
  <c r="U109" i="28"/>
  <c r="X114" i="26"/>
  <c r="P114" i="26"/>
  <c r="X112" i="26"/>
  <c r="R114" i="26"/>
  <c r="X108" i="28"/>
  <c r="U112" i="26"/>
  <c r="T113" i="26"/>
  <c r="R110" i="28"/>
  <c r="W107" i="28"/>
  <c r="X111" i="26"/>
  <c r="V112" i="28"/>
  <c r="S111" i="26"/>
  <c r="Q111" i="28"/>
  <c r="U108" i="26"/>
  <c r="T109" i="26"/>
  <c r="W108" i="26"/>
  <c r="Q108" i="28"/>
  <c r="X113" i="28"/>
  <c r="W109" i="28"/>
  <c r="R108" i="26"/>
  <c r="U109" i="26"/>
  <c r="Q114" i="28"/>
  <c r="P112" i="26"/>
  <c r="Q108" i="26"/>
  <c r="P113" i="26"/>
  <c r="X107" i="28"/>
  <c r="O113" i="26"/>
  <c r="W109" i="26"/>
  <c r="O108" i="26"/>
  <c r="V109" i="28"/>
  <c r="W114" i="28"/>
  <c r="O109" i="26"/>
  <c r="P110" i="26"/>
  <c r="S113" i="28"/>
  <c r="P108" i="26"/>
  <c r="U107" i="28"/>
  <c r="S107" i="26"/>
  <c r="R106" i="26"/>
  <c r="X110" i="28"/>
  <c r="O107" i="26"/>
  <c r="O107" i="28"/>
  <c r="P109" i="28"/>
  <c r="O112" i="28"/>
  <c r="V110" i="28"/>
  <c r="P108" i="28"/>
  <c r="W106" i="26"/>
  <c r="T108" i="26"/>
  <c r="R108" i="28"/>
  <c r="U110" i="28"/>
  <c r="Q109" i="28"/>
  <c r="P107" i="28"/>
  <c r="Q113" i="28"/>
  <c r="V114" i="28"/>
  <c r="Q112" i="26"/>
  <c r="V108" i="26"/>
  <c r="S109" i="26"/>
  <c r="R112" i="26"/>
  <c r="X109" i="26"/>
  <c r="O112" i="26"/>
  <c r="Q113" i="26"/>
  <c r="R113" i="26"/>
  <c r="R109" i="26"/>
  <c r="R111" i="26"/>
  <c r="O110" i="26"/>
  <c r="R114" i="28"/>
  <c r="O109" i="28"/>
  <c r="P109" i="26"/>
  <c r="W111" i="28"/>
  <c r="U107" i="26"/>
  <c r="V113" i="28"/>
  <c r="V112" i="26"/>
  <c r="P113" i="28"/>
  <c r="X111" i="28"/>
  <c r="R110" i="26"/>
  <c r="U112" i="28"/>
  <c r="P111" i="28"/>
  <c r="P114" i="28"/>
  <c r="T110" i="26"/>
  <c r="V107" i="26"/>
  <c r="T109" i="28"/>
  <c r="R107" i="28"/>
  <c r="U114" i="28"/>
  <c r="S110" i="26"/>
  <c r="O111" i="26"/>
  <c r="U110" i="26"/>
  <c r="X113" i="26"/>
  <c r="S107" i="28"/>
  <c r="T110" i="28"/>
  <c r="O111" i="28"/>
  <c r="Q111" i="26"/>
  <c r="Q107" i="28"/>
  <c r="X108" i="26"/>
  <c r="Q110" i="28"/>
  <c r="W114" i="26"/>
  <c r="P110" i="28"/>
  <c r="S110" i="28"/>
  <c r="T111" i="26"/>
  <c r="S112" i="26"/>
  <c r="U108" i="28"/>
  <c r="T113" i="28"/>
  <c r="X112" i="28"/>
  <c r="R113" i="28"/>
  <c r="X106" i="26"/>
  <c r="O106" i="26"/>
  <c r="O110" i="28"/>
  <c r="V113" i="26"/>
  <c r="W108" i="28"/>
  <c r="Q110" i="26"/>
  <c r="P111" i="26"/>
  <c r="S108" i="28"/>
  <c r="R107" i="26"/>
  <c r="P107" i="26"/>
  <c r="O114" i="26"/>
  <c r="R111" i="28"/>
  <c r="T112" i="28"/>
  <c r="T107" i="26"/>
  <c r="W112" i="26"/>
  <c r="S113" i="26"/>
  <c r="T106" i="26"/>
  <c r="X107" i="26"/>
  <c r="U114" i="26"/>
  <c r="O113" i="28"/>
  <c r="W110" i="28"/>
  <c r="W107" i="26"/>
  <c r="P106" i="26"/>
  <c r="T112" i="26"/>
  <c r="Q106" i="26"/>
  <c r="X109" i="28"/>
  <c r="R109" i="28"/>
  <c r="S114" i="28"/>
  <c r="V110" i="26"/>
  <c r="W113" i="26"/>
  <c r="Q112" i="28"/>
  <c r="X114" i="28"/>
  <c r="T114" i="28"/>
  <c r="S111" i="28"/>
  <c r="O114" i="28"/>
  <c r="U111" i="28"/>
  <c r="V111" i="26"/>
  <c r="V111" i="28"/>
  <c r="U113" i="26"/>
  <c r="V106" i="26"/>
  <c r="S108" i="26"/>
  <c r="W111" i="26"/>
  <c r="T111" i="28"/>
  <c r="V107" i="28"/>
  <c r="S109" i="28"/>
  <c r="U113" i="28"/>
  <c r="X110" i="26"/>
  <c r="W110" i="26"/>
  <c r="B78" i="26"/>
  <c r="A12" i="17"/>
  <c r="AW3" i="15"/>
  <c r="AM6" i="15"/>
  <c r="E7" i="15"/>
  <c r="K7" i="15" s="1"/>
  <c r="AO6" i="15"/>
  <c r="AG6" i="15"/>
  <c r="AN3" i="15"/>
  <c r="AS6" i="15"/>
  <c r="AK3" i="15"/>
  <c r="AR3" i="15"/>
  <c r="T59" i="16"/>
  <c r="M6" i="15"/>
  <c r="Z6" i="15"/>
  <c r="AU3" i="15"/>
  <c r="AU6" i="15"/>
  <c r="O6" i="15"/>
  <c r="O3" i="15"/>
  <c r="AI6" i="15"/>
  <c r="AI3" i="15"/>
  <c r="AQ3" i="15"/>
  <c r="AQ6" i="15"/>
  <c r="W3" i="15"/>
  <c r="AV3" i="15"/>
  <c r="AJ6" i="15"/>
  <c r="AH6" i="15"/>
  <c r="AH3" i="15"/>
  <c r="AL6" i="15"/>
  <c r="AL3" i="15"/>
  <c r="AP6" i="15"/>
  <c r="AP3" i="15"/>
  <c r="AT6" i="15"/>
  <c r="AT3" i="15"/>
  <c r="AX6" i="15"/>
  <c r="AX3" i="15"/>
  <c r="AJ33" i="16"/>
  <c r="I25" i="22"/>
  <c r="M13" i="22"/>
  <c r="G15" i="22"/>
  <c r="M9" i="22"/>
  <c r="N20" i="22"/>
  <c r="M5" i="22"/>
  <c r="N19" i="22"/>
  <c r="AJ62" i="7"/>
  <c r="AJ31" i="16"/>
  <c r="AJ35" i="16"/>
  <c r="AJ37" i="16"/>
  <c r="AJ41" i="16"/>
  <c r="AJ43" i="16"/>
  <c r="AJ45" i="16"/>
  <c r="AJ47" i="16"/>
  <c r="AJ49" i="16"/>
  <c r="AJ51" i="16"/>
  <c r="AJ53" i="16"/>
  <c r="AJ55" i="16"/>
  <c r="AJ57" i="16"/>
  <c r="N3" i="15"/>
  <c r="AJ39" i="16"/>
  <c r="X6" i="22"/>
  <c r="AJ38" i="16"/>
  <c r="AJ40" i="16"/>
  <c r="AJ42" i="16"/>
  <c r="AJ48" i="16"/>
  <c r="AJ50" i="16"/>
  <c r="AJ52" i="16"/>
  <c r="AJ54" i="16"/>
  <c r="AJ56" i="16"/>
  <c r="AJ58" i="16"/>
  <c r="AD6" i="15"/>
  <c r="R3" i="15"/>
  <c r="V3" i="15"/>
  <c r="AE3" i="15"/>
  <c r="AA32" i="22"/>
  <c r="Y10" i="22"/>
  <c r="X33" i="22"/>
  <c r="AB33" i="22"/>
  <c r="AN33" i="22" s="1"/>
  <c r="U33" i="22"/>
  <c r="Y33" i="22"/>
  <c r="V33" i="22"/>
  <c r="Z33" i="22"/>
  <c r="W33" i="22"/>
  <c r="AA33" i="22"/>
  <c r="U11" i="22"/>
  <c r="W26" i="22"/>
  <c r="Q28" i="22"/>
  <c r="O33" i="22"/>
  <c r="S33" i="22"/>
  <c r="M33" i="22"/>
  <c r="N33" i="22"/>
  <c r="P33" i="22"/>
  <c r="T33" i="22"/>
  <c r="AM33" i="22" s="1"/>
  <c r="Q33" i="22"/>
  <c r="R33" i="22"/>
  <c r="R7" i="22"/>
  <c r="AE34" i="7" s="1"/>
  <c r="M17" i="22"/>
  <c r="M29" i="22"/>
  <c r="T4" i="22"/>
  <c r="O8" i="22"/>
  <c r="P12" i="22"/>
  <c r="M18" i="22"/>
  <c r="S18" i="22"/>
  <c r="E6" i="22"/>
  <c r="J16" i="22"/>
  <c r="H10" i="22"/>
  <c r="H14" i="22"/>
  <c r="I33" i="22"/>
  <c r="F33" i="22"/>
  <c r="J33" i="22"/>
  <c r="G33" i="22"/>
  <c r="E33" i="22"/>
  <c r="H33" i="22"/>
  <c r="K33" i="22"/>
  <c r="L33" i="22"/>
  <c r="I30" i="22"/>
  <c r="H16" i="14"/>
  <c r="AY4" i="15"/>
  <c r="DY4" i="15" s="1"/>
  <c r="FL4" i="15" s="1"/>
  <c r="GY4" i="15" s="1"/>
  <c r="IP4" i="15"/>
  <c r="CL4" i="15"/>
  <c r="M4" i="15"/>
  <c r="L5" i="15"/>
  <c r="S15" i="16"/>
  <c r="Q6" i="15"/>
  <c r="Y6" i="15"/>
  <c r="S3" i="15"/>
  <c r="AA3" i="15"/>
  <c r="U6" i="15"/>
  <c r="AC6" i="15"/>
  <c r="P3" i="15"/>
  <c r="X3" i="15"/>
  <c r="AF3" i="15"/>
  <c r="L3" i="15"/>
  <c r="T3" i="15"/>
  <c r="AB3" i="15"/>
  <c r="C187" i="29"/>
  <c r="C35" i="29"/>
  <c r="C43" i="29"/>
  <c r="C136" i="29"/>
  <c r="G62" i="14"/>
  <c r="AJ34" i="16"/>
  <c r="AJ44" i="16"/>
  <c r="AJ36" i="16"/>
  <c r="AJ46" i="16"/>
  <c r="R59" i="16"/>
  <c r="H61" i="14" s="1"/>
  <c r="H62" i="14" s="1"/>
  <c r="Q59" i="16"/>
  <c r="V59" i="16"/>
  <c r="AJ60" i="26"/>
  <c r="X7" i="22"/>
  <c r="O15" i="22"/>
  <c r="V22" i="22"/>
  <c r="V32" i="22"/>
  <c r="H4" i="22"/>
  <c r="Q5" i="22"/>
  <c r="I6" i="22"/>
  <c r="Q9" i="22"/>
  <c r="G11" i="22"/>
  <c r="AB37" i="28" s="1"/>
  <c r="V12" i="22"/>
  <c r="N14" i="22"/>
  <c r="R17" i="22"/>
  <c r="S19" i="22"/>
  <c r="Q23" i="22"/>
  <c r="L4" i="22"/>
  <c r="AB4" i="22"/>
  <c r="U5" i="22"/>
  <c r="N6" i="22"/>
  <c r="H7" i="22"/>
  <c r="E8" i="22"/>
  <c r="Y8" i="22"/>
  <c r="W9" i="22"/>
  <c r="Q10" i="22"/>
  <c r="K11" i="22"/>
  <c r="F12" i="22"/>
  <c r="Z12" i="22"/>
  <c r="AE38" i="26" s="1"/>
  <c r="W13" i="22"/>
  <c r="U14" i="22"/>
  <c r="X40" i="26" s="1"/>
  <c r="V15" i="22"/>
  <c r="W16" i="22"/>
  <c r="Y17" i="22"/>
  <c r="Y18" i="22"/>
  <c r="Y19" i="22"/>
  <c r="E21" i="22"/>
  <c r="M24" i="22"/>
  <c r="U27" i="22"/>
  <c r="AB30" i="22"/>
  <c r="AN30" i="22" s="1"/>
  <c r="AA25" i="22"/>
  <c r="R31" i="22"/>
  <c r="X4" i="22"/>
  <c r="U8" i="22"/>
  <c r="M10" i="22"/>
  <c r="Y11" i="22"/>
  <c r="Q13" i="22"/>
  <c r="Q16" i="22"/>
  <c r="U20" i="22"/>
  <c r="P4" i="22"/>
  <c r="H5" i="22"/>
  <c r="Y5" i="22"/>
  <c r="R6" i="22"/>
  <c r="N7" i="22"/>
  <c r="AA34" i="7" s="1"/>
  <c r="I8" i="22"/>
  <c r="G9" i="22"/>
  <c r="AA9" i="22"/>
  <c r="U10" i="22"/>
  <c r="P11" i="22"/>
  <c r="J12" i="22"/>
  <c r="G13" i="22"/>
  <c r="AA13" i="22"/>
  <c r="Z14" i="22"/>
  <c r="AE40" i="26" s="1"/>
  <c r="AA15" i="22"/>
  <c r="G17" i="22"/>
  <c r="F18" i="22"/>
  <c r="F19" i="22"/>
  <c r="G20" i="22"/>
  <c r="X21" i="22"/>
  <c r="Y31" i="22"/>
  <c r="E4" i="22"/>
  <c r="I4" i="22"/>
  <c r="M4" i="22"/>
  <c r="Q4" i="22"/>
  <c r="U4" i="22"/>
  <c r="Y4" i="22"/>
  <c r="E5" i="22"/>
  <c r="I5" i="22"/>
  <c r="N5" i="22"/>
  <c r="R5" i="22"/>
  <c r="V5" i="22"/>
  <c r="Z5" i="22"/>
  <c r="F6" i="22"/>
  <c r="J6" i="22"/>
  <c r="O6" i="22"/>
  <c r="U6" i="22"/>
  <c r="Y6" i="22"/>
  <c r="E7" i="22"/>
  <c r="I7" i="22"/>
  <c r="O7" i="22"/>
  <c r="AB34" i="7" s="1"/>
  <c r="U7" i="22"/>
  <c r="Y7" i="22"/>
  <c r="F8" i="22"/>
  <c r="J8" i="22"/>
  <c r="P8" i="22"/>
  <c r="AC35" i="7" s="1"/>
  <c r="V8" i="22"/>
  <c r="Z8" i="22"/>
  <c r="H9" i="22"/>
  <c r="N9" i="22"/>
  <c r="R9" i="22"/>
  <c r="X9" i="22"/>
  <c r="E10" i="22"/>
  <c r="I10" i="22"/>
  <c r="N10" i="22"/>
  <c r="R10" i="22"/>
  <c r="V10" i="22"/>
  <c r="Z10" i="22"/>
  <c r="H11" i="22"/>
  <c r="AC37" i="28" s="1"/>
  <c r="M11" i="22"/>
  <c r="Q11" i="22"/>
  <c r="V11" i="22"/>
  <c r="Z11" i="22"/>
  <c r="G12" i="22"/>
  <c r="M12" i="22"/>
  <c r="Q12" i="22"/>
  <c r="W12" i="22"/>
  <c r="AB38" i="26" s="1"/>
  <c r="AA12" i="22"/>
  <c r="H13" i="22"/>
  <c r="N13" i="22"/>
  <c r="R13" i="22"/>
  <c r="X13" i="22"/>
  <c r="E14" i="22"/>
  <c r="I14" i="22"/>
  <c r="P14" i="22"/>
  <c r="V14" i="22"/>
  <c r="AA40" i="26" s="1"/>
  <c r="AA14" i="22"/>
  <c r="I15" i="22"/>
  <c r="P15" i="22"/>
  <c r="W15" i="22"/>
  <c r="F16" i="22"/>
  <c r="M16" i="22"/>
  <c r="R16" i="22"/>
  <c r="Y16" i="22"/>
  <c r="H17" i="22"/>
  <c r="N17" i="22"/>
  <c r="U17" i="22"/>
  <c r="Z17" i="22"/>
  <c r="G18" i="22"/>
  <c r="O18" i="22"/>
  <c r="U18" i="22"/>
  <c r="X44" i="26" s="1"/>
  <c r="Z18" i="22"/>
  <c r="AE44" i="26" s="1"/>
  <c r="H19" i="22"/>
  <c r="O19" i="22"/>
  <c r="U19" i="22"/>
  <c r="AA19" i="22"/>
  <c r="H20" i="22"/>
  <c r="O20" i="22"/>
  <c r="W20" i="22"/>
  <c r="I21" i="22"/>
  <c r="F22" i="22"/>
  <c r="Z22" i="22"/>
  <c r="AE48" i="26" s="1"/>
  <c r="W23" i="22"/>
  <c r="Q24" i="22"/>
  <c r="N25" i="22"/>
  <c r="H26" i="22"/>
  <c r="E27" i="22"/>
  <c r="Y27" i="22"/>
  <c r="W28" i="22"/>
  <c r="Q29" i="22"/>
  <c r="O30" i="22"/>
  <c r="H31" i="22"/>
  <c r="H32" i="22"/>
  <c r="AA29" i="22"/>
  <c r="Y32" i="22"/>
  <c r="U32" i="22"/>
  <c r="X31" i="22"/>
  <c r="AA27" i="22"/>
  <c r="Z32" i="22"/>
  <c r="W31" i="22"/>
  <c r="AA30" i="22"/>
  <c r="W30" i="22"/>
  <c r="Z29" i="22"/>
  <c r="V29" i="22"/>
  <c r="Z28" i="22"/>
  <c r="V28" i="22"/>
  <c r="X27" i="22"/>
  <c r="Z26" i="22"/>
  <c r="V26" i="22"/>
  <c r="Z25" i="22"/>
  <c r="V25" i="22"/>
  <c r="Z24" i="22"/>
  <c r="V24" i="22"/>
  <c r="Z23" i="22"/>
  <c r="V23" i="22"/>
  <c r="Y22" i="22"/>
  <c r="U22" i="22"/>
  <c r="W21" i="22"/>
  <c r="Z20" i="22"/>
  <c r="V20" i="22"/>
  <c r="Z19" i="22"/>
  <c r="V19" i="22"/>
  <c r="AA18" i="22"/>
  <c r="W18" i="22"/>
  <c r="AB44" i="26" s="1"/>
  <c r="AB17" i="22"/>
  <c r="AN17" i="22" s="1"/>
  <c r="X17" i="22"/>
  <c r="X16" i="22"/>
  <c r="X15" i="22"/>
  <c r="X14" i="22"/>
  <c r="X32" i="22"/>
  <c r="V31" i="22"/>
  <c r="Z30" i="22"/>
  <c r="V30" i="22"/>
  <c r="Y29" i="22"/>
  <c r="U29" i="22"/>
  <c r="Y28" i="22"/>
  <c r="U28" i="22"/>
  <c r="W27" i="22"/>
  <c r="Y26" i="22"/>
  <c r="U26" i="22"/>
  <c r="X52" i="26" s="1"/>
  <c r="E28" i="17" s="1"/>
  <c r="Y25" i="22"/>
  <c r="U25" i="22"/>
  <c r="Y24" i="22"/>
  <c r="U24" i="22"/>
  <c r="Y23" i="22"/>
  <c r="U23" i="22"/>
  <c r="X22" i="22"/>
  <c r="Z21" i="22"/>
  <c r="V21" i="22"/>
  <c r="AA16" i="22"/>
  <c r="W32" i="22"/>
  <c r="Z31" i="22"/>
  <c r="U31" i="22"/>
  <c r="Y30" i="22"/>
  <c r="U30" i="22"/>
  <c r="X29" i="22"/>
  <c r="X28" i="22"/>
  <c r="Z27" i="22"/>
  <c r="V27" i="22"/>
  <c r="X26" i="22"/>
  <c r="X25" i="22"/>
  <c r="X24" i="22"/>
  <c r="AB23" i="22"/>
  <c r="AN23" i="22" s="1"/>
  <c r="X23" i="22"/>
  <c r="W22" i="22"/>
  <c r="AB48" i="26" s="1"/>
  <c r="Y21" i="22"/>
  <c r="U21" i="22"/>
  <c r="P32" i="22"/>
  <c r="S8" i="22"/>
  <c r="S32" i="22"/>
  <c r="N32" i="22"/>
  <c r="Q31" i="22"/>
  <c r="M31" i="22"/>
  <c r="R30" i="22"/>
  <c r="N30" i="22"/>
  <c r="P29" i="22"/>
  <c r="P28" i="22"/>
  <c r="R27" i="22"/>
  <c r="N27" i="22"/>
  <c r="Q26" i="22"/>
  <c r="M26" i="22"/>
  <c r="Q25" i="22"/>
  <c r="M25" i="22"/>
  <c r="P24" i="22"/>
  <c r="P23" i="22"/>
  <c r="O22" i="22"/>
  <c r="Q21" i="22"/>
  <c r="M21" i="22"/>
  <c r="P20" i="22"/>
  <c r="Q19" i="22"/>
  <c r="M19" i="22"/>
  <c r="R18" i="22"/>
  <c r="N18" i="22"/>
  <c r="S17" i="22"/>
  <c r="O17" i="22"/>
  <c r="S16" i="22"/>
  <c r="O16" i="22"/>
  <c r="R15" i="22"/>
  <c r="N15" i="22"/>
  <c r="S14" i="22"/>
  <c r="O14" i="22"/>
  <c r="R32" i="22"/>
  <c r="M32" i="22"/>
  <c r="P31" i="22"/>
  <c r="Q30" i="22"/>
  <c r="M30" i="22"/>
  <c r="O29" i="22"/>
  <c r="O28" i="22"/>
  <c r="Q27" i="22"/>
  <c r="M27" i="22"/>
  <c r="P26" i="22"/>
  <c r="P25" i="22"/>
  <c r="O24" i="22"/>
  <c r="AB51" i="7" s="1"/>
  <c r="O23" i="22"/>
  <c r="AB50" i="7" s="1"/>
  <c r="R22" i="22"/>
  <c r="N22" i="22"/>
  <c r="P21" i="22"/>
  <c r="Q32" i="22"/>
  <c r="O31" i="22"/>
  <c r="P30" i="22"/>
  <c r="AC57" i="7" s="1"/>
  <c r="R29" i="22"/>
  <c r="N29" i="22"/>
  <c r="R28" i="22"/>
  <c r="N28" i="22"/>
  <c r="P27" i="22"/>
  <c r="S26" i="22"/>
  <c r="O26" i="22"/>
  <c r="S25" i="22"/>
  <c r="O25" i="22"/>
  <c r="R24" i="22"/>
  <c r="AE51" i="7" s="1"/>
  <c r="N24" i="22"/>
  <c r="R23" i="22"/>
  <c r="AE50" i="7" s="1"/>
  <c r="N23" i="22"/>
  <c r="Q22" i="22"/>
  <c r="M22" i="22"/>
  <c r="O21" i="22"/>
  <c r="F4" i="22"/>
  <c r="J4" i="22"/>
  <c r="N4" i="22"/>
  <c r="R4" i="22"/>
  <c r="V4" i="22"/>
  <c r="Z4" i="22"/>
  <c r="F5" i="22"/>
  <c r="J5" i="22"/>
  <c r="O5" i="22"/>
  <c r="S5" i="22"/>
  <c r="W5" i="22"/>
  <c r="AA5" i="22"/>
  <c r="G6" i="22"/>
  <c r="K6" i="22"/>
  <c r="P6" i="22"/>
  <c r="V6" i="22"/>
  <c r="Z6" i="22"/>
  <c r="F7" i="22"/>
  <c r="J7" i="22"/>
  <c r="P7" i="22"/>
  <c r="AC34" i="7" s="1"/>
  <c r="V7" i="22"/>
  <c r="Z7" i="22"/>
  <c r="G8" i="22"/>
  <c r="M8" i="22"/>
  <c r="Q8" i="22"/>
  <c r="W8" i="22"/>
  <c r="E9" i="22"/>
  <c r="I9" i="22"/>
  <c r="O9" i="22"/>
  <c r="U9" i="22"/>
  <c r="Y9" i="22"/>
  <c r="F10" i="22"/>
  <c r="J10" i="22"/>
  <c r="O10" i="22"/>
  <c r="S10" i="22"/>
  <c r="W10" i="22"/>
  <c r="AB36" i="26" s="1"/>
  <c r="E11" i="22"/>
  <c r="I11" i="22"/>
  <c r="N11" i="22"/>
  <c r="R11" i="22"/>
  <c r="W11" i="22"/>
  <c r="AA11" i="22"/>
  <c r="H12" i="22"/>
  <c r="N12" i="22"/>
  <c r="R12" i="22"/>
  <c r="X12" i="22"/>
  <c r="AC38" i="26" s="1"/>
  <c r="E13" i="22"/>
  <c r="I13" i="22"/>
  <c r="O13" i="22"/>
  <c r="U13" i="22"/>
  <c r="Y13" i="22"/>
  <c r="F14" i="22"/>
  <c r="K14" i="22"/>
  <c r="Q14" i="22"/>
  <c r="W14" i="22"/>
  <c r="AB40" i="26" s="1"/>
  <c r="E15" i="22"/>
  <c r="J15" i="22"/>
  <c r="Q15" i="22"/>
  <c r="Y15" i="22"/>
  <c r="G16" i="22"/>
  <c r="N16" i="22"/>
  <c r="U16" i="22"/>
  <c r="X42" i="26" s="1"/>
  <c r="Z16" i="22"/>
  <c r="I17" i="22"/>
  <c r="P17" i="22"/>
  <c r="V17" i="22"/>
  <c r="AA17" i="22"/>
  <c r="I18" i="22"/>
  <c r="P18" i="22"/>
  <c r="V18" i="22"/>
  <c r="AA44" i="26" s="1"/>
  <c r="AB18" i="22"/>
  <c r="I19" i="22"/>
  <c r="P19" i="22"/>
  <c r="W19" i="22"/>
  <c r="AB19" i="22"/>
  <c r="I20" i="22"/>
  <c r="Q20" i="22"/>
  <c r="X20" i="22"/>
  <c r="N21" i="22"/>
  <c r="J22" i="22"/>
  <c r="H23" i="22"/>
  <c r="AA23" i="22"/>
  <c r="W24" i="22"/>
  <c r="R25" i="22"/>
  <c r="N26" i="22"/>
  <c r="I27" i="22"/>
  <c r="G28" i="22"/>
  <c r="AA28" i="22"/>
  <c r="W29" i="22"/>
  <c r="S30" i="22"/>
  <c r="N31" i="22"/>
  <c r="O32" i="22"/>
  <c r="G32" i="22"/>
  <c r="G31" i="22"/>
  <c r="H30" i="22"/>
  <c r="K29" i="22"/>
  <c r="G29" i="22"/>
  <c r="J28" i="22"/>
  <c r="F28" i="22"/>
  <c r="H27" i="22"/>
  <c r="G26" i="22"/>
  <c r="H25" i="22"/>
  <c r="J24" i="22"/>
  <c r="F24" i="22"/>
  <c r="K23" i="22"/>
  <c r="G23" i="22"/>
  <c r="I22" i="22"/>
  <c r="E22" i="22"/>
  <c r="H21" i="22"/>
  <c r="J20" i="22"/>
  <c r="F20" i="22"/>
  <c r="G19" i="22"/>
  <c r="H18" i="22"/>
  <c r="J17" i="22"/>
  <c r="F17" i="22"/>
  <c r="I16" i="22"/>
  <c r="E16" i="22"/>
  <c r="H15" i="22"/>
  <c r="J14" i="22"/>
  <c r="E32" i="22"/>
  <c r="J31" i="22"/>
  <c r="F31" i="22"/>
  <c r="G30" i="22"/>
  <c r="J29" i="22"/>
  <c r="F29" i="22"/>
  <c r="I28" i="22"/>
  <c r="E28" i="22"/>
  <c r="G27" i="22"/>
  <c r="J26" i="22"/>
  <c r="F26" i="22"/>
  <c r="K25" i="22"/>
  <c r="G25" i="22"/>
  <c r="I24" i="22"/>
  <c r="E24" i="22"/>
  <c r="J23" i="22"/>
  <c r="F23" i="22"/>
  <c r="H22" i="22"/>
  <c r="K21" i="22"/>
  <c r="G21" i="22"/>
  <c r="I32" i="22"/>
  <c r="I31" i="22"/>
  <c r="E31" i="22"/>
  <c r="J30" i="22"/>
  <c r="F30" i="22"/>
  <c r="I29" i="22"/>
  <c r="E29" i="22"/>
  <c r="H28" i="22"/>
  <c r="J27" i="22"/>
  <c r="F27" i="22"/>
  <c r="AA53" i="28" s="1"/>
  <c r="I26" i="22"/>
  <c r="E26" i="22"/>
  <c r="J25" i="22"/>
  <c r="F25" i="22"/>
  <c r="H24" i="22"/>
  <c r="I23" i="22"/>
  <c r="E23" i="22"/>
  <c r="G22" i="22"/>
  <c r="J21" i="22"/>
  <c r="F21" i="22"/>
  <c r="G4" i="22"/>
  <c r="K4" i="22"/>
  <c r="O4" i="22"/>
  <c r="S4" i="22"/>
  <c r="W4" i="22"/>
  <c r="AA4" i="22"/>
  <c r="G5" i="22"/>
  <c r="K5" i="22"/>
  <c r="P5" i="22"/>
  <c r="X5" i="22"/>
  <c r="AB5" i="22"/>
  <c r="H6" i="22"/>
  <c r="M6" i="22"/>
  <c r="Q6" i="22"/>
  <c r="W6" i="22"/>
  <c r="AA6" i="22"/>
  <c r="G7" i="22"/>
  <c r="M7" i="22"/>
  <c r="Q7" i="22"/>
  <c r="W7" i="22"/>
  <c r="AA7" i="22"/>
  <c r="H8" i="22"/>
  <c r="N8" i="22"/>
  <c r="AA35" i="7" s="1"/>
  <c r="R8" i="22"/>
  <c r="AE35" i="7" s="1"/>
  <c r="X8" i="22"/>
  <c r="F9" i="22"/>
  <c r="J9" i="22"/>
  <c r="P9" i="22"/>
  <c r="V9" i="22"/>
  <c r="Z9" i="22"/>
  <c r="G10" i="22"/>
  <c r="K10" i="22"/>
  <c r="P10" i="22"/>
  <c r="X10" i="22"/>
  <c r="AC36" i="26" s="1"/>
  <c r="F11" i="22"/>
  <c r="J11" i="22"/>
  <c r="AE37" i="28" s="1"/>
  <c r="WS13" i="45" s="1"/>
  <c r="O11" i="22"/>
  <c r="S11" i="22"/>
  <c r="X11" i="22"/>
  <c r="E12" i="22"/>
  <c r="I12" i="22"/>
  <c r="O12" i="22"/>
  <c r="U12" i="22"/>
  <c r="X38" i="26" s="1"/>
  <c r="Y12" i="22"/>
  <c r="F13" i="22"/>
  <c r="J13" i="22"/>
  <c r="P13" i="22"/>
  <c r="V13" i="22"/>
  <c r="Z13" i="22"/>
  <c r="G14" i="22"/>
  <c r="M14" i="22"/>
  <c r="R14" i="22"/>
  <c r="Y14" i="22"/>
  <c r="F15" i="22"/>
  <c r="M15" i="22"/>
  <c r="U15" i="22"/>
  <c r="Z15" i="22"/>
  <c r="H16" i="22"/>
  <c r="P16" i="22"/>
  <c r="V16" i="22"/>
  <c r="AA42" i="26" s="1"/>
  <c r="E17" i="22"/>
  <c r="K17" i="22"/>
  <c r="Q17" i="22"/>
  <c r="W17" i="22"/>
  <c r="E18" i="22"/>
  <c r="J18" i="22"/>
  <c r="Q18" i="22"/>
  <c r="X18" i="22"/>
  <c r="AC44" i="26" s="1"/>
  <c r="E19" i="22"/>
  <c r="J19" i="22"/>
  <c r="R19" i="22"/>
  <c r="X19" i="22"/>
  <c r="E20" i="22"/>
  <c r="M20" i="22"/>
  <c r="R20" i="22"/>
  <c r="Y20" i="22"/>
  <c r="R21" i="22"/>
  <c r="P22" i="22"/>
  <c r="M23" i="22"/>
  <c r="G24" i="22"/>
  <c r="E25" i="22"/>
  <c r="W25" i="22"/>
  <c r="R26" i="22"/>
  <c r="O27" i="22"/>
  <c r="M28" i="22"/>
  <c r="H29" i="22"/>
  <c r="E30" i="22"/>
  <c r="X30" i="22"/>
  <c r="J32" i="22"/>
  <c r="F32" i="22"/>
  <c r="K18" i="22"/>
  <c r="L27" i="22"/>
  <c r="T28" i="22"/>
  <c r="AM28" i="22" s="1"/>
  <c r="L29" i="22"/>
  <c r="L9" i="22"/>
  <c r="T22" i="22"/>
  <c r="L23" i="22"/>
  <c r="S24" i="22"/>
  <c r="L25" i="22"/>
  <c r="AB25" i="22"/>
  <c r="AN25" i="22" s="1"/>
  <c r="T26" i="22"/>
  <c r="AM26" i="22" s="1"/>
  <c r="S7" i="22"/>
  <c r="S29" i="22"/>
  <c r="AA21" i="22"/>
  <c r="T30" i="22"/>
  <c r="AM30" i="22" s="1"/>
  <c r="L31" i="22"/>
  <c r="AA31" i="22"/>
  <c r="T32" i="22"/>
  <c r="AM32" i="22" s="1"/>
  <c r="L5" i="22"/>
  <c r="K7" i="22"/>
  <c r="S15" i="22"/>
  <c r="AB22" i="22"/>
  <c r="AN22" i="22" s="1"/>
  <c r="L24" i="22"/>
  <c r="AB24" i="22"/>
  <c r="AN24" i="22" s="1"/>
  <c r="L26" i="22"/>
  <c r="AA26" i="22"/>
  <c r="T27" i="22"/>
  <c r="AM27" i="22" s="1"/>
  <c r="L28" i="22"/>
  <c r="AB28" i="22"/>
  <c r="AN28" i="22" s="1"/>
  <c r="K30" i="22"/>
  <c r="T31" i="22"/>
  <c r="AM31" i="22" s="1"/>
  <c r="L32" i="22"/>
  <c r="AB32" i="22"/>
  <c r="AN32" i="22" s="1"/>
  <c r="K16" i="22"/>
  <c r="T21" i="22"/>
  <c r="E20" i="29" s="1"/>
  <c r="L6" i="22"/>
  <c r="K8" i="22"/>
  <c r="L13" i="22"/>
  <c r="AB15" i="22"/>
  <c r="AN15" i="22" s="1"/>
  <c r="K15" i="22"/>
  <c r="AA10" i="22"/>
  <c r="K32" i="22"/>
  <c r="C77" i="7"/>
  <c r="C93" i="7"/>
  <c r="B14" i="17"/>
  <c r="B22" i="17"/>
  <c r="B55" i="26"/>
  <c r="B97" i="26" s="1"/>
  <c r="B97" i="28"/>
  <c r="U57" i="7"/>
  <c r="N53" i="26"/>
  <c r="N95" i="26" s="1"/>
  <c r="B81" i="28"/>
  <c r="N91" i="28"/>
  <c r="N45" i="26"/>
  <c r="N87" i="26" s="1"/>
  <c r="C99" i="28"/>
  <c r="C79" i="26"/>
  <c r="N57" i="26"/>
  <c r="N99" i="26" s="1"/>
  <c r="C32" i="26"/>
  <c r="C57" i="26"/>
  <c r="U57" i="26" s="1"/>
  <c r="AJ60" i="28"/>
  <c r="AJ32" i="16"/>
  <c r="D214" i="29"/>
  <c r="D94" i="29"/>
  <c r="B220" i="29"/>
  <c r="B100" i="29"/>
  <c r="D222" i="29"/>
  <c r="D102" i="29"/>
  <c r="D226" i="29"/>
  <c r="D106" i="29"/>
  <c r="B224" i="29"/>
  <c r="B104" i="29"/>
  <c r="D217" i="29"/>
  <c r="D97" i="29"/>
  <c r="B36" i="29"/>
  <c r="D195" i="29"/>
  <c r="D75" i="29"/>
  <c r="D156" i="29"/>
  <c r="C64" i="29"/>
  <c r="C184" i="29"/>
  <c r="D67" i="29"/>
  <c r="D157" i="29"/>
  <c r="C68" i="29"/>
  <c r="C38" i="29"/>
  <c r="D191" i="29"/>
  <c r="D131" i="29"/>
  <c r="C72" i="29"/>
  <c r="C42" i="29"/>
  <c r="B133" i="29"/>
  <c r="B43" i="29"/>
  <c r="C34" i="29"/>
  <c r="B35" i="29"/>
  <c r="B39" i="29"/>
  <c r="C46" i="29"/>
  <c r="B64" i="29"/>
  <c r="C67" i="29"/>
  <c r="D76" i="29"/>
  <c r="D135" i="29"/>
  <c r="D165" i="29"/>
  <c r="D45" i="29"/>
  <c r="B69" i="29"/>
  <c r="D41" i="29"/>
  <c r="C132" i="29"/>
  <c r="B154" i="29"/>
  <c r="B189" i="29"/>
  <c r="D185" i="29"/>
  <c r="D155" i="29"/>
  <c r="D35" i="29"/>
  <c r="C186" i="29"/>
  <c r="C156" i="29"/>
  <c r="C36" i="29"/>
  <c r="C126" i="29"/>
  <c r="B187" i="29"/>
  <c r="B157" i="29"/>
  <c r="B37" i="29"/>
  <c r="B127" i="29"/>
  <c r="D189" i="29"/>
  <c r="D159" i="29"/>
  <c r="D69" i="29"/>
  <c r="D39" i="29"/>
  <c r="C190" i="29"/>
  <c r="C160" i="29"/>
  <c r="C130" i="29"/>
  <c r="C70" i="29"/>
  <c r="C40" i="29"/>
  <c r="B191" i="29"/>
  <c r="B131" i="29"/>
  <c r="B41" i="29"/>
  <c r="B161" i="29"/>
  <c r="B71" i="29"/>
  <c r="D193" i="29"/>
  <c r="D163" i="29"/>
  <c r="D133" i="29"/>
  <c r="D43" i="29"/>
  <c r="C194" i="29"/>
  <c r="C134" i="29"/>
  <c r="C44" i="29"/>
  <c r="C164" i="29"/>
  <c r="C165" i="29"/>
  <c r="C75" i="29"/>
  <c r="C195" i="29"/>
  <c r="C135" i="29"/>
  <c r="C45" i="29"/>
  <c r="B166" i="29"/>
  <c r="B136" i="29"/>
  <c r="B196" i="29"/>
  <c r="B76" i="29"/>
  <c r="B46" i="29"/>
  <c r="C66" i="29"/>
  <c r="B67" i="29"/>
  <c r="D73" i="29"/>
  <c r="D65" i="29"/>
  <c r="D125" i="29"/>
  <c r="D184" i="29"/>
  <c r="D154" i="29"/>
  <c r="D124" i="29"/>
  <c r="D64" i="29"/>
  <c r="C185" i="29"/>
  <c r="C125" i="29"/>
  <c r="C155" i="29"/>
  <c r="C65" i="29"/>
  <c r="B186" i="29"/>
  <c r="B156" i="29"/>
  <c r="B66" i="29"/>
  <c r="D158" i="29"/>
  <c r="D188" i="29"/>
  <c r="D128" i="29"/>
  <c r="D68" i="29"/>
  <c r="C129" i="29"/>
  <c r="C189" i="29"/>
  <c r="C159" i="29"/>
  <c r="C69" i="29"/>
  <c r="B160" i="29"/>
  <c r="B190" i="29"/>
  <c r="B70" i="29"/>
  <c r="D162" i="29"/>
  <c r="D72" i="29"/>
  <c r="D192" i="29"/>
  <c r="D132" i="29"/>
  <c r="C193" i="29"/>
  <c r="C133" i="29"/>
  <c r="C163" i="29"/>
  <c r="C73" i="29"/>
  <c r="B194" i="29"/>
  <c r="B164" i="29"/>
  <c r="B134" i="29"/>
  <c r="B74" i="29"/>
  <c r="B165" i="29"/>
  <c r="B195" i="29"/>
  <c r="B135" i="29"/>
  <c r="B75" i="29"/>
  <c r="B45" i="29"/>
  <c r="D38" i="29"/>
  <c r="C39" i="29"/>
  <c r="C74" i="29"/>
  <c r="D129" i="29"/>
  <c r="B130" i="29"/>
  <c r="B73" i="29"/>
  <c r="D161" i="29"/>
  <c r="D126" i="29"/>
  <c r="D186" i="29"/>
  <c r="C157" i="29"/>
  <c r="C127" i="29"/>
  <c r="B188" i="29"/>
  <c r="B128" i="29"/>
  <c r="B68" i="29"/>
  <c r="D190" i="29"/>
  <c r="D130" i="29"/>
  <c r="D70" i="29"/>
  <c r="C191" i="29"/>
  <c r="C161" i="29"/>
  <c r="C131" i="29"/>
  <c r="C71" i="29"/>
  <c r="B132" i="29"/>
  <c r="B162" i="29"/>
  <c r="B72" i="29"/>
  <c r="D194" i="29"/>
  <c r="D134" i="29"/>
  <c r="D164" i="29"/>
  <c r="D74" i="29"/>
  <c r="C196" i="29"/>
  <c r="C166" i="29"/>
  <c r="C154" i="29"/>
  <c r="C124" i="29"/>
  <c r="B185" i="29"/>
  <c r="B125" i="29"/>
  <c r="B155" i="29"/>
  <c r="D187" i="29"/>
  <c r="D127" i="29"/>
  <c r="C188" i="29"/>
  <c r="C128" i="29"/>
  <c r="C158" i="29"/>
  <c r="C192" i="29"/>
  <c r="C162" i="29"/>
  <c r="B193" i="29"/>
  <c r="B163" i="29"/>
  <c r="D196" i="29"/>
  <c r="D166" i="29"/>
  <c r="D136" i="29"/>
  <c r="B34" i="29"/>
  <c r="D36" i="29"/>
  <c r="C37" i="29"/>
  <c r="B38" i="29"/>
  <c r="D40" i="29"/>
  <c r="C41" i="29"/>
  <c r="B42" i="29"/>
  <c r="D44" i="29"/>
  <c r="D71" i="29"/>
  <c r="C76" i="29"/>
  <c r="B129" i="29"/>
  <c r="D160" i="29"/>
  <c r="B184" i="29"/>
  <c r="S13" i="22"/>
  <c r="S12" i="22"/>
  <c r="S6" i="22"/>
  <c r="S31" i="22"/>
  <c r="U14" i="25"/>
  <c r="S20" i="22"/>
  <c r="K9" i="22"/>
  <c r="L7" i="22"/>
  <c r="K28" i="22"/>
  <c r="K27" i="22"/>
  <c r="K20" i="22"/>
  <c r="K19" i="22"/>
  <c r="AA8" i="22"/>
  <c r="AA24" i="22"/>
  <c r="AA22" i="22"/>
  <c r="S28" i="22"/>
  <c r="S27" i="22"/>
  <c r="S22" i="22"/>
  <c r="L15" i="22"/>
  <c r="K13" i="22"/>
  <c r="K31" i="22"/>
  <c r="K24" i="22"/>
  <c r="O15" i="7"/>
  <c r="R15" i="7" s="1"/>
  <c r="N36" i="26"/>
  <c r="N78" i="26" s="1"/>
  <c r="N78" i="28"/>
  <c r="N56" i="26"/>
  <c r="N98" i="26" s="1"/>
  <c r="N98" i="28"/>
  <c r="C35" i="26"/>
  <c r="B11" i="17"/>
  <c r="C39" i="26"/>
  <c r="B15" i="17"/>
  <c r="C51" i="26"/>
  <c r="B27" i="17"/>
  <c r="N35" i="26"/>
  <c r="N77" i="26" s="1"/>
  <c r="N77" i="28"/>
  <c r="B41" i="26"/>
  <c r="B83" i="28"/>
  <c r="N47" i="26"/>
  <c r="N89" i="26" s="1"/>
  <c r="N89" i="28"/>
  <c r="C27" i="17"/>
  <c r="N51" i="26"/>
  <c r="N93" i="26" s="1"/>
  <c r="N93" i="28"/>
  <c r="N55" i="26"/>
  <c r="N97" i="26" s="1"/>
  <c r="N97" i="28"/>
  <c r="C31" i="26"/>
  <c r="B7" i="17"/>
  <c r="C55" i="26"/>
  <c r="N31" i="26"/>
  <c r="N73" i="26" s="1"/>
  <c r="C7" i="17"/>
  <c r="N73" i="28"/>
  <c r="N39" i="26"/>
  <c r="N81" i="26" s="1"/>
  <c r="N81" i="28"/>
  <c r="B45" i="26"/>
  <c r="B49" i="26"/>
  <c r="B91" i="26" s="1"/>
  <c r="B91" i="28"/>
  <c r="B53" i="26"/>
  <c r="B95" i="26" s="1"/>
  <c r="B95" i="28"/>
  <c r="B57" i="26"/>
  <c r="B99" i="26" s="1"/>
  <c r="B99" i="28"/>
  <c r="B78" i="28"/>
  <c r="N38" i="26"/>
  <c r="N80" i="26" s="1"/>
  <c r="N80" i="28"/>
  <c r="N46" i="26"/>
  <c r="N88" i="26" s="1"/>
  <c r="N88" i="28"/>
  <c r="N50" i="26"/>
  <c r="N92" i="26" s="1"/>
  <c r="C26" i="17"/>
  <c r="C83" i="26"/>
  <c r="C85" i="7"/>
  <c r="C83" i="28"/>
  <c r="C43" i="26"/>
  <c r="B19" i="17"/>
  <c r="C47" i="26"/>
  <c r="B23" i="17"/>
  <c r="B33" i="26"/>
  <c r="B37" i="26"/>
  <c r="B79" i="28"/>
  <c r="N43" i="26"/>
  <c r="N85" i="26" s="1"/>
  <c r="C88" i="26"/>
  <c r="C88" i="28"/>
  <c r="C90" i="7"/>
  <c r="C96" i="26"/>
  <c r="C96" i="28"/>
  <c r="C98" i="7"/>
  <c r="B32" i="26"/>
  <c r="B74" i="28"/>
  <c r="N34" i="26"/>
  <c r="N76" i="26" s="1"/>
  <c r="N76" i="28"/>
  <c r="B40" i="26"/>
  <c r="B82" i="28"/>
  <c r="N42" i="26"/>
  <c r="N84" i="26" s="1"/>
  <c r="N84" i="28"/>
  <c r="B56" i="26"/>
  <c r="B98" i="26" s="1"/>
  <c r="B98" i="28"/>
  <c r="N85" i="28"/>
  <c r="C58" i="26"/>
  <c r="N41" i="26"/>
  <c r="N83" i="26" s="1"/>
  <c r="B12" i="17"/>
  <c r="B20" i="17"/>
  <c r="B28" i="17"/>
  <c r="C34" i="26"/>
  <c r="C46" i="26"/>
  <c r="C50" i="26"/>
  <c r="C33" i="26"/>
  <c r="B9" i="17"/>
  <c r="B10" i="17"/>
  <c r="B18" i="17"/>
  <c r="B26" i="17"/>
  <c r="N83" i="28"/>
  <c r="C54" i="26"/>
  <c r="B31" i="26"/>
  <c r="B73" i="28"/>
  <c r="C37" i="26"/>
  <c r="B13" i="17"/>
  <c r="C41" i="26"/>
  <c r="B17" i="17"/>
  <c r="C45" i="26"/>
  <c r="B21" i="17"/>
  <c r="C49" i="26"/>
  <c r="B25" i="17"/>
  <c r="C53" i="26"/>
  <c r="B29" i="17"/>
  <c r="C56" i="26"/>
  <c r="B16" i="17"/>
  <c r="B24" i="17"/>
  <c r="AF29" i="25"/>
  <c r="AB16" i="22" s="1"/>
  <c r="AF16" i="25"/>
  <c r="AB31" i="22" s="1"/>
  <c r="AN31" i="22" s="1"/>
  <c r="AF14" i="25"/>
  <c r="AB29" i="22" s="1"/>
  <c r="AN29" i="22" s="1"/>
  <c r="AF12" i="25"/>
  <c r="AB27" i="22" s="1"/>
  <c r="AN27" i="22" s="1"/>
  <c r="AF11" i="25"/>
  <c r="AB26" i="22" s="1"/>
  <c r="AN26" i="22" s="1"/>
  <c r="AF6" i="25"/>
  <c r="AB21" i="22" s="1"/>
  <c r="AA20" i="22"/>
  <c r="AB20" i="22"/>
  <c r="U30" i="25"/>
  <c r="S9" i="22"/>
  <c r="U23" i="25"/>
  <c r="U22" i="25"/>
  <c r="T23" i="22" s="1"/>
  <c r="AM23" i="22" s="1"/>
  <c r="U9" i="25"/>
  <c r="T5" i="22" s="1"/>
  <c r="E4" i="29" s="1"/>
  <c r="S23" i="22"/>
  <c r="S21" i="22"/>
  <c r="K12" i="22"/>
  <c r="L30" i="22"/>
  <c r="K26" i="22"/>
  <c r="K22" i="22"/>
  <c r="P15" i="28"/>
  <c r="S15" i="28" s="1"/>
  <c r="P15" i="26"/>
  <c r="S15" i="26" s="1"/>
  <c r="AB14" i="22" l="1"/>
  <c r="ZE14" i="17"/>
  <c r="ZI14" i="17"/>
  <c r="ZM14" i="17"/>
  <c r="ZQ14" i="17"/>
  <c r="ZU14" i="17"/>
  <c r="ZY14" i="17"/>
  <c r="AAC14" i="17"/>
  <c r="AAG14" i="17"/>
  <c r="AAK14" i="17"/>
  <c r="AAO14" i="17"/>
  <c r="AAS14" i="17"/>
  <c r="AAW14" i="17"/>
  <c r="ABA14" i="17"/>
  <c r="ABE14" i="17"/>
  <c r="ZB14" i="17"/>
  <c r="ZF14" i="17"/>
  <c r="ZJ14" i="17"/>
  <c r="ZN14" i="17"/>
  <c r="ZR14" i="17"/>
  <c r="ZV14" i="17"/>
  <c r="ZZ14" i="17"/>
  <c r="AAD14" i="17"/>
  <c r="AAH14" i="17"/>
  <c r="AAL14" i="17"/>
  <c r="AAP14" i="17"/>
  <c r="AAT14" i="17"/>
  <c r="AAX14" i="17"/>
  <c r="ABB14" i="17"/>
  <c r="ABF14" i="17"/>
  <c r="ZC14" i="17"/>
  <c r="ZG14" i="17"/>
  <c r="ZK14" i="17"/>
  <c r="ZO14" i="17"/>
  <c r="ZS14" i="17"/>
  <c r="ZW14" i="17"/>
  <c r="AAA14" i="17"/>
  <c r="AAE14" i="17"/>
  <c r="AAI14" i="17"/>
  <c r="AAM14" i="17"/>
  <c r="AAQ14" i="17"/>
  <c r="AAU14" i="17"/>
  <c r="AAY14" i="17"/>
  <c r="ABC14" i="17"/>
  <c r="ZD14" i="17"/>
  <c r="ZT14" i="17"/>
  <c r="AAJ14" i="17"/>
  <c r="AAZ14" i="17"/>
  <c r="ZH14" i="17"/>
  <c r="ZX14" i="17"/>
  <c r="AAN14" i="17"/>
  <c r="ABD14" i="17"/>
  <c r="ZL14" i="17"/>
  <c r="AAB14" i="17"/>
  <c r="AAR14" i="17"/>
  <c r="ZP14" i="17"/>
  <c r="AAF14" i="17"/>
  <c r="AAV14" i="17"/>
  <c r="ZE18" i="17"/>
  <c r="ZI18" i="17"/>
  <c r="ZM18" i="17"/>
  <c r="ZQ18" i="17"/>
  <c r="ZU18" i="17"/>
  <c r="ZY18" i="17"/>
  <c r="AAC18" i="17"/>
  <c r="AAG18" i="17"/>
  <c r="AAK18" i="17"/>
  <c r="AAO18" i="17"/>
  <c r="AAS18" i="17"/>
  <c r="AAW18" i="17"/>
  <c r="ABA18" i="17"/>
  <c r="ABE18" i="17"/>
  <c r="ZB18" i="17"/>
  <c r="ZF18" i="17"/>
  <c r="ZJ18" i="17"/>
  <c r="ZN18" i="17"/>
  <c r="ZR18" i="17"/>
  <c r="ZV18" i="17"/>
  <c r="ZZ18" i="17"/>
  <c r="AAD18" i="17"/>
  <c r="AAH18" i="17"/>
  <c r="AAL18" i="17"/>
  <c r="AAP18" i="17"/>
  <c r="AAT18" i="17"/>
  <c r="AAX18" i="17"/>
  <c r="ABB18" i="17"/>
  <c r="ABF18" i="17"/>
  <c r="ZC18" i="17"/>
  <c r="ZG18" i="17"/>
  <c r="ZK18" i="17"/>
  <c r="ZO18" i="17"/>
  <c r="ZS18" i="17"/>
  <c r="ZW18" i="17"/>
  <c r="AAA18" i="17"/>
  <c r="AAE18" i="17"/>
  <c r="AAI18" i="17"/>
  <c r="AAM18" i="17"/>
  <c r="AAQ18" i="17"/>
  <c r="AAU18" i="17"/>
  <c r="AAY18" i="17"/>
  <c r="ABC18" i="17"/>
  <c r="ZH18" i="17"/>
  <c r="ZX18" i="17"/>
  <c r="AAN18" i="17"/>
  <c r="ABD18" i="17"/>
  <c r="ZL18" i="17"/>
  <c r="AAB18" i="17"/>
  <c r="AAR18" i="17"/>
  <c r="ZP18" i="17"/>
  <c r="AAF18" i="17"/>
  <c r="AAV18" i="17"/>
  <c r="ZD18" i="17"/>
  <c r="ZT18" i="17"/>
  <c r="AAJ18" i="17"/>
  <c r="AAZ18" i="17"/>
  <c r="IP13" i="45"/>
  <c r="IT13" i="45"/>
  <c r="IX13" i="45"/>
  <c r="JB13" i="45"/>
  <c r="JF13" i="45"/>
  <c r="JJ13" i="45"/>
  <c r="JN13" i="45"/>
  <c r="JR13" i="45"/>
  <c r="JV13" i="45"/>
  <c r="JZ13" i="45"/>
  <c r="KD13" i="45"/>
  <c r="KH13" i="45"/>
  <c r="KL13" i="45"/>
  <c r="KP13" i="45"/>
  <c r="IQ13" i="45"/>
  <c r="IU13" i="45"/>
  <c r="IY13" i="45"/>
  <c r="JC13" i="45"/>
  <c r="JG13" i="45"/>
  <c r="JK13" i="45"/>
  <c r="JO13" i="45"/>
  <c r="JS13" i="45"/>
  <c r="JW13" i="45"/>
  <c r="KA13" i="45"/>
  <c r="KE13" i="45"/>
  <c r="KI13" i="45"/>
  <c r="KM13" i="45"/>
  <c r="KQ13" i="45"/>
  <c r="IR13" i="45"/>
  <c r="IV13" i="45"/>
  <c r="IZ13" i="45"/>
  <c r="JD13" i="45"/>
  <c r="JH13" i="45"/>
  <c r="JL13" i="45"/>
  <c r="JP13" i="45"/>
  <c r="JT13" i="45"/>
  <c r="JX13" i="45"/>
  <c r="KB13" i="45"/>
  <c r="KF13" i="45"/>
  <c r="KJ13" i="45"/>
  <c r="KN13" i="45"/>
  <c r="IS13" i="45"/>
  <c r="JI13" i="45"/>
  <c r="JY13" i="45"/>
  <c r="KO13" i="45"/>
  <c r="IW13" i="45"/>
  <c r="JM13" i="45"/>
  <c r="KC13" i="45"/>
  <c r="JA13" i="45"/>
  <c r="JQ13" i="45"/>
  <c r="KG13" i="45"/>
  <c r="JE13" i="45"/>
  <c r="JU13" i="45"/>
  <c r="KK13" i="45"/>
  <c r="EO10" i="46"/>
  <c r="ES10" i="46"/>
  <c r="EW10" i="46"/>
  <c r="FA10" i="46"/>
  <c r="FE10" i="46"/>
  <c r="FI10" i="46"/>
  <c r="FM10" i="46"/>
  <c r="FQ10" i="46"/>
  <c r="FU10" i="46"/>
  <c r="FY10" i="46"/>
  <c r="GC10" i="46"/>
  <c r="GG10" i="46"/>
  <c r="EP10" i="46"/>
  <c r="ET10" i="46"/>
  <c r="EX10" i="46"/>
  <c r="FB10" i="46"/>
  <c r="FF10" i="46"/>
  <c r="FJ10" i="46"/>
  <c r="FN10" i="46"/>
  <c r="FR10" i="46"/>
  <c r="FV10" i="46"/>
  <c r="FZ10" i="46"/>
  <c r="GD10" i="46"/>
  <c r="GH10" i="46"/>
  <c r="EN10" i="46"/>
  <c r="ER10" i="46"/>
  <c r="EV10" i="46"/>
  <c r="EZ10" i="46"/>
  <c r="FD10" i="46"/>
  <c r="FH10" i="46"/>
  <c r="FL10" i="46"/>
  <c r="FP10" i="46"/>
  <c r="FT10" i="46"/>
  <c r="FX10" i="46"/>
  <c r="GB10" i="46"/>
  <c r="GF10" i="46"/>
  <c r="EU10" i="46"/>
  <c r="FK10" i="46"/>
  <c r="GA10" i="46"/>
  <c r="EY10" i="46"/>
  <c r="FO10" i="46"/>
  <c r="GE10" i="46"/>
  <c r="EM10" i="46"/>
  <c r="FC10" i="46"/>
  <c r="FS10" i="46"/>
  <c r="GI10" i="46"/>
  <c r="EQ10" i="46"/>
  <c r="FG10" i="46"/>
  <c r="FW10" i="46"/>
  <c r="EN20" i="17"/>
  <c r="ER20" i="17"/>
  <c r="EV20" i="17"/>
  <c r="EZ20" i="17"/>
  <c r="FD20" i="17"/>
  <c r="FH20" i="17"/>
  <c r="FL20" i="17"/>
  <c r="FP20" i="17"/>
  <c r="FT20" i="17"/>
  <c r="FX20" i="17"/>
  <c r="GB20" i="17"/>
  <c r="GF20" i="17"/>
  <c r="ET20" i="17"/>
  <c r="FB20" i="17"/>
  <c r="FF20" i="17"/>
  <c r="FN20" i="17"/>
  <c r="FV20" i="17"/>
  <c r="GD20" i="17"/>
  <c r="EM20" i="17"/>
  <c r="EQ20" i="17"/>
  <c r="EY20" i="17"/>
  <c r="FG20" i="17"/>
  <c r="FO20" i="17"/>
  <c r="FW20" i="17"/>
  <c r="GA20" i="17"/>
  <c r="GI20" i="17"/>
  <c r="EO20" i="17"/>
  <c r="ES20" i="17"/>
  <c r="EW20" i="17"/>
  <c r="FA20" i="17"/>
  <c r="FE20" i="17"/>
  <c r="FI20" i="17"/>
  <c r="FM20" i="17"/>
  <c r="FQ20" i="17"/>
  <c r="FU20" i="17"/>
  <c r="FY20" i="17"/>
  <c r="GC20" i="17"/>
  <c r="GG20" i="17"/>
  <c r="EP20" i="17"/>
  <c r="EX20" i="17"/>
  <c r="FJ20" i="17"/>
  <c r="FR20" i="17"/>
  <c r="FZ20" i="17"/>
  <c r="GH20" i="17"/>
  <c r="EU20" i="17"/>
  <c r="FC20" i="17"/>
  <c r="FK20" i="17"/>
  <c r="FS20" i="17"/>
  <c r="GE20" i="17"/>
  <c r="IR14" i="17"/>
  <c r="IV14" i="17"/>
  <c r="IZ14" i="17"/>
  <c r="JD14" i="17"/>
  <c r="JH14" i="17"/>
  <c r="JL14" i="17"/>
  <c r="JP14" i="17"/>
  <c r="JT14" i="17"/>
  <c r="JX14" i="17"/>
  <c r="KB14" i="17"/>
  <c r="KF14" i="17"/>
  <c r="KJ14" i="17"/>
  <c r="KN14" i="17"/>
  <c r="KR14" i="17"/>
  <c r="IP14" i="17"/>
  <c r="IT14" i="17"/>
  <c r="IX14" i="17"/>
  <c r="JB14" i="17"/>
  <c r="JF14" i="17"/>
  <c r="JJ14" i="17"/>
  <c r="JN14" i="17"/>
  <c r="JR14" i="17"/>
  <c r="JV14" i="17"/>
  <c r="KD14" i="17"/>
  <c r="KH14" i="17"/>
  <c r="KL14" i="17"/>
  <c r="KP14" i="17"/>
  <c r="IQ14" i="17"/>
  <c r="IY14" i="17"/>
  <c r="JG14" i="17"/>
  <c r="JO14" i="17"/>
  <c r="JS14" i="17"/>
  <c r="KA14" i="17"/>
  <c r="KI14" i="17"/>
  <c r="KQ14" i="17"/>
  <c r="IS14" i="17"/>
  <c r="IW14" i="17"/>
  <c r="JA14" i="17"/>
  <c r="JE14" i="17"/>
  <c r="JI14" i="17"/>
  <c r="JM14" i="17"/>
  <c r="JQ14" i="17"/>
  <c r="JU14" i="17"/>
  <c r="JY14" i="17"/>
  <c r="KC14" i="17"/>
  <c r="KG14" i="17"/>
  <c r="KK14" i="17"/>
  <c r="KO14" i="17"/>
  <c r="KS14" i="17"/>
  <c r="JZ14" i="17"/>
  <c r="KT14" i="17"/>
  <c r="IU14" i="17"/>
  <c r="JC14" i="17"/>
  <c r="JK14" i="17"/>
  <c r="JW14" i="17"/>
  <c r="KE14" i="17"/>
  <c r="KM14" i="17"/>
  <c r="ZC20" i="17"/>
  <c r="ZG20" i="17"/>
  <c r="ZK20" i="17"/>
  <c r="ZO20" i="17"/>
  <c r="ZS20" i="17"/>
  <c r="ZW20" i="17"/>
  <c r="AAA20" i="17"/>
  <c r="AAE20" i="17"/>
  <c r="AAI20" i="17"/>
  <c r="AAM20" i="17"/>
  <c r="AAQ20" i="17"/>
  <c r="AAU20" i="17"/>
  <c r="AAY20" i="17"/>
  <c r="ABC20" i="17"/>
  <c r="ZD20" i="17"/>
  <c r="ZH20" i="17"/>
  <c r="ZL20" i="17"/>
  <c r="ZP20" i="17"/>
  <c r="ZT20" i="17"/>
  <c r="ZX20" i="17"/>
  <c r="AAB20" i="17"/>
  <c r="AAF20" i="17"/>
  <c r="AAJ20" i="17"/>
  <c r="AAN20" i="17"/>
  <c r="AAR20" i="17"/>
  <c r="AAV20" i="17"/>
  <c r="AAZ20" i="17"/>
  <c r="ABD20" i="17"/>
  <c r="ZE20" i="17"/>
  <c r="ZI20" i="17"/>
  <c r="ZM20" i="17"/>
  <c r="ZQ20" i="17"/>
  <c r="ZU20" i="17"/>
  <c r="ZY20" i="17"/>
  <c r="AAC20" i="17"/>
  <c r="AAG20" i="17"/>
  <c r="AAK20" i="17"/>
  <c r="AAO20" i="17"/>
  <c r="AAS20" i="17"/>
  <c r="AAW20" i="17"/>
  <c r="ABA20" i="17"/>
  <c r="ABE20" i="17"/>
  <c r="ZJ20" i="17"/>
  <c r="ZZ20" i="17"/>
  <c r="AAP20" i="17"/>
  <c r="ABF20" i="17"/>
  <c r="ZN20" i="17"/>
  <c r="AAD20" i="17"/>
  <c r="AAT20" i="17"/>
  <c r="ZB20" i="17"/>
  <c r="ZR20" i="17"/>
  <c r="AAH20" i="17"/>
  <c r="AAX20" i="17"/>
  <c r="ZF20" i="17"/>
  <c r="ZV20" i="17"/>
  <c r="AAL20" i="17"/>
  <c r="ABB20" i="17"/>
  <c r="MV14" i="17"/>
  <c r="MZ14" i="17"/>
  <c r="ND14" i="17"/>
  <c r="NH14" i="17"/>
  <c r="NL14" i="17"/>
  <c r="NP14" i="17"/>
  <c r="NT14" i="17"/>
  <c r="NX14" i="17"/>
  <c r="OB14" i="17"/>
  <c r="OF14" i="17"/>
  <c r="OJ14" i="17"/>
  <c r="ON14" i="17"/>
  <c r="MS14" i="17"/>
  <c r="MX14" i="17"/>
  <c r="NC14" i="17"/>
  <c r="NI14" i="17"/>
  <c r="NN14" i="17"/>
  <c r="NS14" i="17"/>
  <c r="NY14" i="17"/>
  <c r="OD14" i="17"/>
  <c r="OI14" i="17"/>
  <c r="OO14" i="17"/>
  <c r="MT14" i="17"/>
  <c r="MY14" i="17"/>
  <c r="NE14" i="17"/>
  <c r="NJ14" i="17"/>
  <c r="NO14" i="17"/>
  <c r="NU14" i="17"/>
  <c r="NZ14" i="17"/>
  <c r="OE14" i="17"/>
  <c r="OK14" i="17"/>
  <c r="OP14" i="17"/>
  <c r="MU14" i="17"/>
  <c r="NA14" i="17"/>
  <c r="NF14" i="17"/>
  <c r="NK14" i="17"/>
  <c r="NQ14" i="17"/>
  <c r="NV14" i="17"/>
  <c r="OA14" i="17"/>
  <c r="OG14" i="17"/>
  <c r="OL14" i="17"/>
  <c r="MW14" i="17"/>
  <c r="NB14" i="17"/>
  <c r="NG14" i="17"/>
  <c r="NM14" i="17"/>
  <c r="NR14" i="17"/>
  <c r="NW14" i="17"/>
  <c r="OC14" i="17"/>
  <c r="OH14" i="17"/>
  <c r="OM14" i="17"/>
  <c r="MS13" i="45"/>
  <c r="MW13" i="45"/>
  <c r="NA13" i="45"/>
  <c r="NE13" i="45"/>
  <c r="NI13" i="45"/>
  <c r="NM13" i="45"/>
  <c r="NQ13" i="45"/>
  <c r="NU13" i="45"/>
  <c r="NY13" i="45"/>
  <c r="OC13" i="45"/>
  <c r="OG13" i="45"/>
  <c r="OK13" i="45"/>
  <c r="OO13" i="45"/>
  <c r="OS13" i="45"/>
  <c r="MT13" i="45"/>
  <c r="MX13" i="45"/>
  <c r="NB13" i="45"/>
  <c r="NF13" i="45"/>
  <c r="NJ13" i="45"/>
  <c r="NN13" i="45"/>
  <c r="NR13" i="45"/>
  <c r="NV13" i="45"/>
  <c r="NZ13" i="45"/>
  <c r="OD13" i="45"/>
  <c r="OH13" i="45"/>
  <c r="OL13" i="45"/>
  <c r="OP13" i="45"/>
  <c r="MU13" i="45"/>
  <c r="MY13" i="45"/>
  <c r="NC13" i="45"/>
  <c r="NG13" i="45"/>
  <c r="NK13" i="45"/>
  <c r="NO13" i="45"/>
  <c r="NS13" i="45"/>
  <c r="NW13" i="45"/>
  <c r="OA13" i="45"/>
  <c r="OE13" i="45"/>
  <c r="OI13" i="45"/>
  <c r="OM13" i="45"/>
  <c r="OQ13" i="45"/>
  <c r="ND13" i="45"/>
  <c r="NT13" i="45"/>
  <c r="OJ13" i="45"/>
  <c r="NH13" i="45"/>
  <c r="NX13" i="45"/>
  <c r="ON13" i="45"/>
  <c r="MV13" i="45"/>
  <c r="NL13" i="45"/>
  <c r="OB13" i="45"/>
  <c r="OR13" i="45"/>
  <c r="MZ13" i="45"/>
  <c r="NP13" i="45"/>
  <c r="OF13" i="45"/>
  <c r="IQ12" i="17"/>
  <c r="IU12" i="17"/>
  <c r="IY12" i="17"/>
  <c r="JC12" i="17"/>
  <c r="JG12" i="17"/>
  <c r="JK12" i="17"/>
  <c r="JO12" i="17"/>
  <c r="JS12" i="17"/>
  <c r="JW12" i="17"/>
  <c r="KA12" i="17"/>
  <c r="KE12" i="17"/>
  <c r="KI12" i="17"/>
  <c r="KM12" i="17"/>
  <c r="KQ12" i="17"/>
  <c r="IS12" i="17"/>
  <c r="IW12" i="17"/>
  <c r="JA12" i="17"/>
  <c r="JE12" i="17"/>
  <c r="JI12" i="17"/>
  <c r="JM12" i="17"/>
  <c r="JQ12" i="17"/>
  <c r="JU12" i="17"/>
  <c r="JY12" i="17"/>
  <c r="KC12" i="17"/>
  <c r="KG12" i="17"/>
  <c r="KK12" i="17"/>
  <c r="KO12" i="17"/>
  <c r="KS12" i="17"/>
  <c r="IT12" i="17"/>
  <c r="JB12" i="17"/>
  <c r="JJ12" i="17"/>
  <c r="JR12" i="17"/>
  <c r="JZ12" i="17"/>
  <c r="KH12" i="17"/>
  <c r="KP12" i="17"/>
  <c r="IP12" i="17"/>
  <c r="IX12" i="17"/>
  <c r="JF12" i="17"/>
  <c r="JN12" i="17"/>
  <c r="JV12" i="17"/>
  <c r="KD12" i="17"/>
  <c r="KL12" i="17"/>
  <c r="KT12" i="17"/>
  <c r="IR12" i="17"/>
  <c r="IZ12" i="17"/>
  <c r="JH12" i="17"/>
  <c r="JP12" i="17"/>
  <c r="JX12" i="17"/>
  <c r="KF12" i="17"/>
  <c r="KN12" i="17"/>
  <c r="IV12" i="17"/>
  <c r="JD12" i="17"/>
  <c r="JL12" i="17"/>
  <c r="JT12" i="17"/>
  <c r="KB12" i="17"/>
  <c r="KJ12" i="17"/>
  <c r="KR12" i="17"/>
  <c r="IP10" i="46"/>
  <c r="IT10" i="46"/>
  <c r="IX10" i="46"/>
  <c r="JB10" i="46"/>
  <c r="JF10" i="46"/>
  <c r="JJ10" i="46"/>
  <c r="JN10" i="46"/>
  <c r="JR10" i="46"/>
  <c r="JV10" i="46"/>
  <c r="JZ10" i="46"/>
  <c r="KD10" i="46"/>
  <c r="KH10" i="46"/>
  <c r="KL10" i="46"/>
  <c r="KP10" i="46"/>
  <c r="IQ10" i="46"/>
  <c r="IU10" i="46"/>
  <c r="IY10" i="46"/>
  <c r="JC10" i="46"/>
  <c r="JG10" i="46"/>
  <c r="JK10" i="46"/>
  <c r="JO10" i="46"/>
  <c r="JS10" i="46"/>
  <c r="JW10" i="46"/>
  <c r="KA10" i="46"/>
  <c r="KE10" i="46"/>
  <c r="KI10" i="46"/>
  <c r="KM10" i="46"/>
  <c r="KQ10" i="46"/>
  <c r="IR10" i="46"/>
  <c r="IV10" i="46"/>
  <c r="IZ10" i="46"/>
  <c r="JD10" i="46"/>
  <c r="JH10" i="46"/>
  <c r="JL10" i="46"/>
  <c r="JP10" i="46"/>
  <c r="JT10" i="46"/>
  <c r="JX10" i="46"/>
  <c r="KB10" i="46"/>
  <c r="KF10" i="46"/>
  <c r="KJ10" i="46"/>
  <c r="KN10" i="46"/>
  <c r="KR10" i="46"/>
  <c r="IS10" i="46"/>
  <c r="IW10" i="46"/>
  <c r="JA10" i="46"/>
  <c r="JE10" i="46"/>
  <c r="JI10" i="46"/>
  <c r="JM10" i="46"/>
  <c r="JQ10" i="46"/>
  <c r="JU10" i="46"/>
  <c r="JY10" i="46"/>
  <c r="KC10" i="46"/>
  <c r="KG10" i="46"/>
  <c r="KK10" i="46"/>
  <c r="KO10" i="46"/>
  <c r="VA16" i="17"/>
  <c r="VE16" i="17"/>
  <c r="VI16" i="17"/>
  <c r="VM16" i="17"/>
  <c r="VQ16" i="17"/>
  <c r="VU16" i="17"/>
  <c r="VY16" i="17"/>
  <c r="WC16" i="17"/>
  <c r="WG16" i="17"/>
  <c r="WK16" i="17"/>
  <c r="WO16" i="17"/>
  <c r="WS16" i="17"/>
  <c r="WW16" i="17"/>
  <c r="XA16" i="17"/>
  <c r="VB16" i="17"/>
  <c r="VF16" i="17"/>
  <c r="VJ16" i="17"/>
  <c r="VN16" i="17"/>
  <c r="VR16" i="17"/>
  <c r="VV16" i="17"/>
  <c r="VZ16" i="17"/>
  <c r="WD16" i="17"/>
  <c r="WH16" i="17"/>
  <c r="WL16" i="17"/>
  <c r="WP16" i="17"/>
  <c r="WT16" i="17"/>
  <c r="WX16" i="17"/>
  <c r="XB16" i="17"/>
  <c r="UY16" i="17"/>
  <c r="VC16" i="17"/>
  <c r="VG16" i="17"/>
  <c r="VK16" i="17"/>
  <c r="VO16" i="17"/>
  <c r="VS16" i="17"/>
  <c r="VW16" i="17"/>
  <c r="WA16" i="17"/>
  <c r="WE16" i="17"/>
  <c r="WI16" i="17"/>
  <c r="WM16" i="17"/>
  <c r="WQ16" i="17"/>
  <c r="WU16" i="17"/>
  <c r="WY16" i="17"/>
  <c r="XC16" i="17"/>
  <c r="VD16" i="17"/>
  <c r="VT16" i="17"/>
  <c r="WJ16" i="17"/>
  <c r="WZ16" i="17"/>
  <c r="VH16" i="17"/>
  <c r="VX16" i="17"/>
  <c r="WN16" i="17"/>
  <c r="VL16" i="17"/>
  <c r="WB16" i="17"/>
  <c r="WR16" i="17"/>
  <c r="UZ16" i="17"/>
  <c r="VP16" i="17"/>
  <c r="WF16" i="17"/>
  <c r="WV16" i="17"/>
  <c r="ZC16" i="17"/>
  <c r="ZG16" i="17"/>
  <c r="ZK16" i="17"/>
  <c r="ZO16" i="17"/>
  <c r="ZS16" i="17"/>
  <c r="ZW16" i="17"/>
  <c r="AAA16" i="17"/>
  <c r="AAE16" i="17"/>
  <c r="AAI16" i="17"/>
  <c r="AAM16" i="17"/>
  <c r="AAQ16" i="17"/>
  <c r="AAU16" i="17"/>
  <c r="AAY16" i="17"/>
  <c r="ABC16" i="17"/>
  <c r="ZD16" i="17"/>
  <c r="ZH16" i="17"/>
  <c r="ZL16" i="17"/>
  <c r="ZP16" i="17"/>
  <c r="ZT16" i="17"/>
  <c r="ZX16" i="17"/>
  <c r="AAB16" i="17"/>
  <c r="AAF16" i="17"/>
  <c r="AAJ16" i="17"/>
  <c r="AAN16" i="17"/>
  <c r="AAR16" i="17"/>
  <c r="AAV16" i="17"/>
  <c r="AAZ16" i="17"/>
  <c r="ABD16" i="17"/>
  <c r="ZE16" i="17"/>
  <c r="ZI16" i="17"/>
  <c r="ZM16" i="17"/>
  <c r="ZQ16" i="17"/>
  <c r="ZU16" i="17"/>
  <c r="ZY16" i="17"/>
  <c r="AAC16" i="17"/>
  <c r="AAG16" i="17"/>
  <c r="AAK16" i="17"/>
  <c r="AAO16" i="17"/>
  <c r="AAS16" i="17"/>
  <c r="AAW16" i="17"/>
  <c r="ABA16" i="17"/>
  <c r="ABE16" i="17"/>
  <c r="ZF16" i="17"/>
  <c r="ZV16" i="17"/>
  <c r="AAL16" i="17"/>
  <c r="ABB16" i="17"/>
  <c r="ZJ16" i="17"/>
  <c r="ZZ16" i="17"/>
  <c r="AAP16" i="17"/>
  <c r="ABF16" i="17"/>
  <c r="ZN16" i="17"/>
  <c r="AAD16" i="17"/>
  <c r="AAT16" i="17"/>
  <c r="ZB16" i="17"/>
  <c r="ZR16" i="17"/>
  <c r="AAH16" i="17"/>
  <c r="AAX16" i="17"/>
  <c r="IQ9" i="46"/>
  <c r="IU9" i="46"/>
  <c r="IY9" i="46"/>
  <c r="JC9" i="46"/>
  <c r="JG9" i="46"/>
  <c r="JK9" i="46"/>
  <c r="JO9" i="46"/>
  <c r="JS9" i="46"/>
  <c r="JW9" i="46"/>
  <c r="KA9" i="46"/>
  <c r="KE9" i="46"/>
  <c r="KI9" i="46"/>
  <c r="KM9" i="46"/>
  <c r="KQ9" i="46"/>
  <c r="IR9" i="46"/>
  <c r="IV9" i="46"/>
  <c r="IZ9" i="46"/>
  <c r="JD9" i="46"/>
  <c r="JH9" i="46"/>
  <c r="JL9" i="46"/>
  <c r="JP9" i="46"/>
  <c r="JT9" i="46"/>
  <c r="JX9" i="46"/>
  <c r="KB9" i="46"/>
  <c r="KF9" i="46"/>
  <c r="KJ9" i="46"/>
  <c r="KN9" i="46"/>
  <c r="KR9" i="46"/>
  <c r="IS9" i="46"/>
  <c r="IW9" i="46"/>
  <c r="JA9" i="46"/>
  <c r="JE9" i="46"/>
  <c r="JI9" i="46"/>
  <c r="JM9" i="46"/>
  <c r="JQ9" i="46"/>
  <c r="JU9" i="46"/>
  <c r="JY9" i="46"/>
  <c r="KC9" i="46"/>
  <c r="KG9" i="46"/>
  <c r="KK9" i="46"/>
  <c r="KO9" i="46"/>
  <c r="IP9" i="46"/>
  <c r="IT9" i="46"/>
  <c r="IX9" i="46"/>
  <c r="JB9" i="46"/>
  <c r="JF9" i="46"/>
  <c r="JJ9" i="46"/>
  <c r="JN9" i="46"/>
  <c r="JR9" i="46"/>
  <c r="JV9" i="46"/>
  <c r="JZ9" i="46"/>
  <c r="KD9" i="46"/>
  <c r="KH9" i="46"/>
  <c r="KL9" i="46"/>
  <c r="KP9" i="46"/>
  <c r="UZ9" i="46"/>
  <c r="VD9" i="46"/>
  <c r="VH9" i="46"/>
  <c r="VL9" i="46"/>
  <c r="VP9" i="46"/>
  <c r="VT9" i="46"/>
  <c r="VX9" i="46"/>
  <c r="WB9" i="46"/>
  <c r="WF9" i="46"/>
  <c r="WJ9" i="46"/>
  <c r="WN9" i="46"/>
  <c r="WR9" i="46"/>
  <c r="VA9" i="46"/>
  <c r="VE9" i="46"/>
  <c r="VI9" i="46"/>
  <c r="VM9" i="46"/>
  <c r="VQ9" i="46"/>
  <c r="VU9" i="46"/>
  <c r="VY9" i="46"/>
  <c r="WC9" i="46"/>
  <c r="WG9" i="46"/>
  <c r="WK9" i="46"/>
  <c r="WO9" i="46"/>
  <c r="WS9" i="46"/>
  <c r="VB9" i="46"/>
  <c r="VF9" i="46"/>
  <c r="VJ9" i="46"/>
  <c r="VN9" i="46"/>
  <c r="VR9" i="46"/>
  <c r="VV9" i="46"/>
  <c r="VZ9" i="46"/>
  <c r="WD9" i="46"/>
  <c r="WH9" i="46"/>
  <c r="WL9" i="46"/>
  <c r="WP9" i="46"/>
  <c r="WT9" i="46"/>
  <c r="UY9" i="46"/>
  <c r="VO9" i="46"/>
  <c r="WE9" i="46"/>
  <c r="WU9" i="46"/>
  <c r="VC9" i="46"/>
  <c r="VS9" i="46"/>
  <c r="WI9" i="46"/>
  <c r="VG9" i="46"/>
  <c r="VW9" i="46"/>
  <c r="WM9" i="46"/>
  <c r="VK9" i="46"/>
  <c r="WA9" i="46"/>
  <c r="WQ9" i="46"/>
  <c r="MV12" i="17"/>
  <c r="MZ12" i="17"/>
  <c r="ND12" i="17"/>
  <c r="NH12" i="17"/>
  <c r="NL12" i="17"/>
  <c r="NP12" i="17"/>
  <c r="NT12" i="17"/>
  <c r="NX12" i="17"/>
  <c r="OB12" i="17"/>
  <c r="OF12" i="17"/>
  <c r="OJ12" i="17"/>
  <c r="ON12" i="17"/>
  <c r="MS12" i="17"/>
  <c r="MX12" i="17"/>
  <c r="NC12" i="17"/>
  <c r="NI12" i="17"/>
  <c r="NN12" i="17"/>
  <c r="NS12" i="17"/>
  <c r="NY12" i="17"/>
  <c r="OD12" i="17"/>
  <c r="OI12" i="17"/>
  <c r="OO12" i="17"/>
  <c r="MT12" i="17"/>
  <c r="MY12" i="17"/>
  <c r="NE12" i="17"/>
  <c r="NJ12" i="17"/>
  <c r="NO12" i="17"/>
  <c r="NU12" i="17"/>
  <c r="NZ12" i="17"/>
  <c r="OE12" i="17"/>
  <c r="OK12" i="17"/>
  <c r="OP12" i="17"/>
  <c r="MU12" i="17"/>
  <c r="NA12" i="17"/>
  <c r="NF12" i="17"/>
  <c r="NK12" i="17"/>
  <c r="NQ12" i="17"/>
  <c r="NV12" i="17"/>
  <c r="OA12" i="17"/>
  <c r="OG12" i="17"/>
  <c r="OL12" i="17"/>
  <c r="MW12" i="17"/>
  <c r="NB12" i="17"/>
  <c r="NG12" i="17"/>
  <c r="NM12" i="17"/>
  <c r="NR12" i="17"/>
  <c r="NW12" i="17"/>
  <c r="OC12" i="17"/>
  <c r="OH12" i="17"/>
  <c r="OM12" i="17"/>
  <c r="MV9" i="46"/>
  <c r="MZ9" i="46"/>
  <c r="ND9" i="46"/>
  <c r="NH9" i="46"/>
  <c r="NL9" i="46"/>
  <c r="NP9" i="46"/>
  <c r="NT9" i="46"/>
  <c r="NX9" i="46"/>
  <c r="OB9" i="46"/>
  <c r="OF9" i="46"/>
  <c r="OJ9" i="46"/>
  <c r="ON9" i="46"/>
  <c r="OR9" i="46"/>
  <c r="MS9" i="46"/>
  <c r="MW9" i="46"/>
  <c r="NA9" i="46"/>
  <c r="NE9" i="46"/>
  <c r="NI9" i="46"/>
  <c r="NM9" i="46"/>
  <c r="NQ9" i="46"/>
  <c r="NU9" i="46"/>
  <c r="NY9" i="46"/>
  <c r="OC9" i="46"/>
  <c r="OG9" i="46"/>
  <c r="OK9" i="46"/>
  <c r="OO9" i="46"/>
  <c r="OS9" i="46"/>
  <c r="MT9" i="46"/>
  <c r="MX9" i="46"/>
  <c r="NB9" i="46"/>
  <c r="NF9" i="46"/>
  <c r="NJ9" i="46"/>
  <c r="NN9" i="46"/>
  <c r="NR9" i="46"/>
  <c r="NV9" i="46"/>
  <c r="NZ9" i="46"/>
  <c r="OD9" i="46"/>
  <c r="OH9" i="46"/>
  <c r="OL9" i="46"/>
  <c r="OP9" i="46"/>
  <c r="OT9" i="46"/>
  <c r="MU9" i="46"/>
  <c r="MY9" i="46"/>
  <c r="NC9" i="46"/>
  <c r="NG9" i="46"/>
  <c r="NK9" i="46"/>
  <c r="NO9" i="46"/>
  <c r="NS9" i="46"/>
  <c r="NW9" i="46"/>
  <c r="OA9" i="46"/>
  <c r="OE9" i="46"/>
  <c r="OI9" i="46"/>
  <c r="OM9" i="46"/>
  <c r="OQ9" i="46"/>
  <c r="EN9" i="46"/>
  <c r="ER9" i="46"/>
  <c r="EV9" i="46"/>
  <c r="EZ9" i="46"/>
  <c r="FD9" i="46"/>
  <c r="FH9" i="46"/>
  <c r="FL9" i="46"/>
  <c r="FP9" i="46"/>
  <c r="FT9" i="46"/>
  <c r="FX9" i="46"/>
  <c r="GB9" i="46"/>
  <c r="GF9" i="46"/>
  <c r="EO9" i="46"/>
  <c r="ES9" i="46"/>
  <c r="EW9" i="46"/>
  <c r="FA9" i="46"/>
  <c r="FE9" i="46"/>
  <c r="FI9" i="46"/>
  <c r="FM9" i="46"/>
  <c r="FQ9" i="46"/>
  <c r="FU9" i="46"/>
  <c r="FY9" i="46"/>
  <c r="GC9" i="46"/>
  <c r="GG9" i="46"/>
  <c r="EM9" i="46"/>
  <c r="EQ9" i="46"/>
  <c r="EU9" i="46"/>
  <c r="EY9" i="46"/>
  <c r="FC9" i="46"/>
  <c r="FG9" i="46"/>
  <c r="FK9" i="46"/>
  <c r="FO9" i="46"/>
  <c r="FS9" i="46"/>
  <c r="FW9" i="46"/>
  <c r="GA9" i="46"/>
  <c r="GE9" i="46"/>
  <c r="GI9" i="46"/>
  <c r="FB9" i="46"/>
  <c r="FR9" i="46"/>
  <c r="GH9" i="46"/>
  <c r="EP9" i="46"/>
  <c r="FF9" i="46"/>
  <c r="FV9" i="46"/>
  <c r="ET9" i="46"/>
  <c r="FJ9" i="46"/>
  <c r="FZ9" i="46"/>
  <c r="EX9" i="46"/>
  <c r="FN9" i="46"/>
  <c r="GD9" i="46"/>
  <c r="IP20" i="17"/>
  <c r="IT20" i="17"/>
  <c r="IX20" i="17"/>
  <c r="JB20" i="17"/>
  <c r="JF20" i="17"/>
  <c r="JJ20" i="17"/>
  <c r="JN20" i="17"/>
  <c r="JR20" i="17"/>
  <c r="JV20" i="17"/>
  <c r="JZ20" i="17"/>
  <c r="KD20" i="17"/>
  <c r="KH20" i="17"/>
  <c r="KL20" i="17"/>
  <c r="KP20" i="17"/>
  <c r="KT20" i="17"/>
  <c r="IV20" i="17"/>
  <c r="JD20" i="17"/>
  <c r="JL20" i="17"/>
  <c r="JT20" i="17"/>
  <c r="JX20" i="17"/>
  <c r="KF20" i="17"/>
  <c r="KN20" i="17"/>
  <c r="IS20" i="17"/>
  <c r="JA20" i="17"/>
  <c r="JI20" i="17"/>
  <c r="JQ20" i="17"/>
  <c r="JY20" i="17"/>
  <c r="KG20" i="17"/>
  <c r="KK20" i="17"/>
  <c r="KS20" i="17"/>
  <c r="IQ20" i="17"/>
  <c r="IU20" i="17"/>
  <c r="IY20" i="17"/>
  <c r="JC20" i="17"/>
  <c r="JG20" i="17"/>
  <c r="JK20" i="17"/>
  <c r="JO20" i="17"/>
  <c r="JS20" i="17"/>
  <c r="JW20" i="17"/>
  <c r="KA20" i="17"/>
  <c r="KE20" i="17"/>
  <c r="KI20" i="17"/>
  <c r="KM20" i="17"/>
  <c r="KQ20" i="17"/>
  <c r="IR20" i="17"/>
  <c r="IZ20" i="17"/>
  <c r="JH20" i="17"/>
  <c r="JP20" i="17"/>
  <c r="KB20" i="17"/>
  <c r="KJ20" i="17"/>
  <c r="KR20" i="17"/>
  <c r="IW20" i="17"/>
  <c r="JE20" i="17"/>
  <c r="JM20" i="17"/>
  <c r="JU20" i="17"/>
  <c r="KC20" i="17"/>
  <c r="KO20" i="17"/>
  <c r="EP18" i="17"/>
  <c r="ET18" i="17"/>
  <c r="EX18" i="17"/>
  <c r="FB18" i="17"/>
  <c r="FF18" i="17"/>
  <c r="FJ18" i="17"/>
  <c r="FN18" i="17"/>
  <c r="FR18" i="17"/>
  <c r="FV18" i="17"/>
  <c r="FZ18" i="17"/>
  <c r="GD18" i="17"/>
  <c r="GH18" i="17"/>
  <c r="EN18" i="17"/>
  <c r="EV18" i="17"/>
  <c r="FD18" i="17"/>
  <c r="FL18" i="17"/>
  <c r="FP18" i="17"/>
  <c r="FX18" i="17"/>
  <c r="GF18" i="17"/>
  <c r="EO18" i="17"/>
  <c r="EW18" i="17"/>
  <c r="FE18" i="17"/>
  <c r="FM18" i="17"/>
  <c r="FQ18" i="17"/>
  <c r="FY18" i="17"/>
  <c r="GG18" i="17"/>
  <c r="EM18" i="17"/>
  <c r="EQ18" i="17"/>
  <c r="EU18" i="17"/>
  <c r="EY18" i="17"/>
  <c r="FC18" i="17"/>
  <c r="FG18" i="17"/>
  <c r="FK18" i="17"/>
  <c r="FO18" i="17"/>
  <c r="FS18" i="17"/>
  <c r="FW18" i="17"/>
  <c r="GA18" i="17"/>
  <c r="GE18" i="17"/>
  <c r="GI18" i="17"/>
  <c r="ER18" i="17"/>
  <c r="EZ18" i="17"/>
  <c r="FH18" i="17"/>
  <c r="FT18" i="17"/>
  <c r="GB18" i="17"/>
  <c r="ES18" i="17"/>
  <c r="FA18" i="17"/>
  <c r="FI18" i="17"/>
  <c r="FU18" i="17"/>
  <c r="GC18" i="17"/>
  <c r="UY13" i="45"/>
  <c r="VC13" i="45"/>
  <c r="VG13" i="45"/>
  <c r="VK13" i="45"/>
  <c r="VO13" i="45"/>
  <c r="VS13" i="45"/>
  <c r="VW13" i="45"/>
  <c r="WA13" i="45"/>
  <c r="WE13" i="45"/>
  <c r="WI13" i="45"/>
  <c r="WM13" i="45"/>
  <c r="WQ13" i="45"/>
  <c r="WU13" i="45"/>
  <c r="UZ13" i="45"/>
  <c r="VD13" i="45"/>
  <c r="VH13" i="45"/>
  <c r="VL13" i="45"/>
  <c r="VP13" i="45"/>
  <c r="VT13" i="45"/>
  <c r="VX13" i="45"/>
  <c r="WB13" i="45"/>
  <c r="WF13" i="45"/>
  <c r="WJ13" i="45"/>
  <c r="WN13" i="45"/>
  <c r="WR13" i="45"/>
  <c r="WV13" i="45"/>
  <c r="VA13" i="45"/>
  <c r="VE13" i="45"/>
  <c r="VI13" i="45"/>
  <c r="VM13" i="45"/>
  <c r="VQ13" i="45"/>
  <c r="VU13" i="45"/>
  <c r="VY13" i="45"/>
  <c r="WC13" i="45"/>
  <c r="WG13" i="45"/>
  <c r="WK13" i="45"/>
  <c r="WO13" i="45"/>
  <c r="WW13" i="45"/>
  <c r="VN13" i="45"/>
  <c r="WD13" i="45"/>
  <c r="WT13" i="45"/>
  <c r="VB13" i="45"/>
  <c r="VR13" i="45"/>
  <c r="WH13" i="45"/>
  <c r="WX13" i="45"/>
  <c r="VF13" i="45"/>
  <c r="VV13" i="45"/>
  <c r="WL13" i="45"/>
  <c r="VJ13" i="45"/>
  <c r="VZ13" i="45"/>
  <c r="WP13" i="45"/>
  <c r="VA10" i="46"/>
  <c r="VE10" i="46"/>
  <c r="VI10" i="46"/>
  <c r="VM10" i="46"/>
  <c r="VQ10" i="46"/>
  <c r="VU10" i="46"/>
  <c r="VY10" i="46"/>
  <c r="WC10" i="46"/>
  <c r="WG10" i="46"/>
  <c r="WK10" i="46"/>
  <c r="WO10" i="46"/>
  <c r="WS10" i="46"/>
  <c r="VB10" i="46"/>
  <c r="VF10" i="46"/>
  <c r="VJ10" i="46"/>
  <c r="VN10" i="46"/>
  <c r="VR10" i="46"/>
  <c r="VV10" i="46"/>
  <c r="VZ10" i="46"/>
  <c r="WD10" i="46"/>
  <c r="WH10" i="46"/>
  <c r="WL10" i="46"/>
  <c r="WP10" i="46"/>
  <c r="WT10" i="46"/>
  <c r="UY10" i="46"/>
  <c r="VC10" i="46"/>
  <c r="VG10" i="46"/>
  <c r="VK10" i="46"/>
  <c r="VO10" i="46"/>
  <c r="VS10" i="46"/>
  <c r="VW10" i="46"/>
  <c r="WA10" i="46"/>
  <c r="WE10" i="46"/>
  <c r="WI10" i="46"/>
  <c r="WM10" i="46"/>
  <c r="WQ10" i="46"/>
  <c r="WU10" i="46"/>
  <c r="VH10" i="46"/>
  <c r="VX10" i="46"/>
  <c r="WN10" i="46"/>
  <c r="VL10" i="46"/>
  <c r="WB10" i="46"/>
  <c r="WR10" i="46"/>
  <c r="UZ10" i="46"/>
  <c r="VP10" i="46"/>
  <c r="WF10" i="46"/>
  <c r="VD10" i="46"/>
  <c r="VT10" i="46"/>
  <c r="WJ10" i="46"/>
  <c r="MS16" i="17"/>
  <c r="MW16" i="17"/>
  <c r="NA16" i="17"/>
  <c r="NE16" i="17"/>
  <c r="NI16" i="17"/>
  <c r="NM16" i="17"/>
  <c r="NQ16" i="17"/>
  <c r="NU16" i="17"/>
  <c r="NY16" i="17"/>
  <c r="OC16" i="17"/>
  <c r="OG16" i="17"/>
  <c r="OK16" i="17"/>
  <c r="OO16" i="17"/>
  <c r="MT16" i="17"/>
  <c r="MX16" i="17"/>
  <c r="NB16" i="17"/>
  <c r="NF16" i="17"/>
  <c r="NJ16" i="17"/>
  <c r="NN16" i="17"/>
  <c r="NR16" i="17"/>
  <c r="NV16" i="17"/>
  <c r="NZ16" i="17"/>
  <c r="OD16" i="17"/>
  <c r="OH16" i="17"/>
  <c r="OL16" i="17"/>
  <c r="OP16" i="17"/>
  <c r="MU16" i="17"/>
  <c r="MY16" i="17"/>
  <c r="NC16" i="17"/>
  <c r="NG16" i="17"/>
  <c r="NK16" i="17"/>
  <c r="NO16" i="17"/>
  <c r="NS16" i="17"/>
  <c r="NW16" i="17"/>
  <c r="OA16" i="17"/>
  <c r="OE16" i="17"/>
  <c r="OI16" i="17"/>
  <c r="OM16" i="17"/>
  <c r="MV16" i="17"/>
  <c r="MZ16" i="17"/>
  <c r="ND16" i="17"/>
  <c r="NH16" i="17"/>
  <c r="NL16" i="17"/>
  <c r="NP16" i="17"/>
  <c r="NT16" i="17"/>
  <c r="NX16" i="17"/>
  <c r="OB16" i="17"/>
  <c r="OF16" i="17"/>
  <c r="OJ16" i="17"/>
  <c r="ON16" i="17"/>
  <c r="MS20" i="17"/>
  <c r="MW20" i="17"/>
  <c r="NA20" i="17"/>
  <c r="NE20" i="17"/>
  <c r="NI20" i="17"/>
  <c r="NM20" i="17"/>
  <c r="NQ20" i="17"/>
  <c r="NU20" i="17"/>
  <c r="NY20" i="17"/>
  <c r="OC20" i="17"/>
  <c r="OG20" i="17"/>
  <c r="OK20" i="17"/>
  <c r="OO20" i="17"/>
  <c r="MT20" i="17"/>
  <c r="MX20" i="17"/>
  <c r="NB20" i="17"/>
  <c r="NF20" i="17"/>
  <c r="NJ20" i="17"/>
  <c r="NN20" i="17"/>
  <c r="NR20" i="17"/>
  <c r="NV20" i="17"/>
  <c r="NZ20" i="17"/>
  <c r="OD20" i="17"/>
  <c r="OH20" i="17"/>
  <c r="OL20" i="17"/>
  <c r="OP20" i="17"/>
  <c r="MU20" i="17"/>
  <c r="MY20" i="17"/>
  <c r="NC20" i="17"/>
  <c r="NG20" i="17"/>
  <c r="NK20" i="17"/>
  <c r="NO20" i="17"/>
  <c r="NS20" i="17"/>
  <c r="NW20" i="17"/>
  <c r="OA20" i="17"/>
  <c r="OE20" i="17"/>
  <c r="OI20" i="17"/>
  <c r="OM20" i="17"/>
  <c r="MV20" i="17"/>
  <c r="MZ20" i="17"/>
  <c r="ND20" i="17"/>
  <c r="NH20" i="17"/>
  <c r="NL20" i="17"/>
  <c r="NP20" i="17"/>
  <c r="NT20" i="17"/>
  <c r="NX20" i="17"/>
  <c r="OB20" i="17"/>
  <c r="OF20" i="17"/>
  <c r="OJ20" i="17"/>
  <c r="ON20" i="17"/>
  <c r="VA20" i="17"/>
  <c r="VE20" i="17"/>
  <c r="VI20" i="17"/>
  <c r="VM20" i="17"/>
  <c r="VQ20" i="17"/>
  <c r="VU20" i="17"/>
  <c r="VY20" i="17"/>
  <c r="WC20" i="17"/>
  <c r="WG20" i="17"/>
  <c r="WK20" i="17"/>
  <c r="WO20" i="17"/>
  <c r="WS20" i="17"/>
  <c r="WW20" i="17"/>
  <c r="XA20" i="17"/>
  <c r="VB20" i="17"/>
  <c r="VF20" i="17"/>
  <c r="VJ20" i="17"/>
  <c r="VN20" i="17"/>
  <c r="VR20" i="17"/>
  <c r="VV20" i="17"/>
  <c r="VZ20" i="17"/>
  <c r="WD20" i="17"/>
  <c r="WH20" i="17"/>
  <c r="WL20" i="17"/>
  <c r="WP20" i="17"/>
  <c r="WT20" i="17"/>
  <c r="WX20" i="17"/>
  <c r="XB20" i="17"/>
  <c r="UY20" i="17"/>
  <c r="VC20" i="17"/>
  <c r="VG20" i="17"/>
  <c r="VK20" i="17"/>
  <c r="VO20" i="17"/>
  <c r="VS20" i="17"/>
  <c r="VW20" i="17"/>
  <c r="WA20" i="17"/>
  <c r="WE20" i="17"/>
  <c r="WI20" i="17"/>
  <c r="WM20" i="17"/>
  <c r="WQ20" i="17"/>
  <c r="WU20" i="17"/>
  <c r="WY20" i="17"/>
  <c r="XC20" i="17"/>
  <c r="VH20" i="17"/>
  <c r="VX20" i="17"/>
  <c r="WN20" i="17"/>
  <c r="VL20" i="17"/>
  <c r="WB20" i="17"/>
  <c r="WR20" i="17"/>
  <c r="UZ20" i="17"/>
  <c r="VP20" i="17"/>
  <c r="WF20" i="17"/>
  <c r="WV20" i="17"/>
  <c r="VD20" i="17"/>
  <c r="VT20" i="17"/>
  <c r="WJ20" i="17"/>
  <c r="WZ20" i="17"/>
  <c r="EN16" i="17"/>
  <c r="ER16" i="17"/>
  <c r="EV16" i="17"/>
  <c r="EZ16" i="17"/>
  <c r="FD16" i="17"/>
  <c r="FH16" i="17"/>
  <c r="FL16" i="17"/>
  <c r="FP16" i="17"/>
  <c r="FT16" i="17"/>
  <c r="FX16" i="17"/>
  <c r="GB16" i="17"/>
  <c r="GF16" i="17"/>
  <c r="ET16" i="17"/>
  <c r="FB16" i="17"/>
  <c r="FJ16" i="17"/>
  <c r="FR16" i="17"/>
  <c r="FZ16" i="17"/>
  <c r="GH16" i="17"/>
  <c r="EM16" i="17"/>
  <c r="EU16" i="17"/>
  <c r="FC16" i="17"/>
  <c r="FK16" i="17"/>
  <c r="FS16" i="17"/>
  <c r="GA16" i="17"/>
  <c r="GI16" i="17"/>
  <c r="EO16" i="17"/>
  <c r="ES16" i="17"/>
  <c r="EW16" i="17"/>
  <c r="FA16" i="17"/>
  <c r="FE16" i="17"/>
  <c r="FI16" i="17"/>
  <c r="FM16" i="17"/>
  <c r="FQ16" i="17"/>
  <c r="FU16" i="17"/>
  <c r="FY16" i="17"/>
  <c r="GC16" i="17"/>
  <c r="GG16" i="17"/>
  <c r="EP16" i="17"/>
  <c r="EX16" i="17"/>
  <c r="FF16" i="17"/>
  <c r="FN16" i="17"/>
  <c r="FV16" i="17"/>
  <c r="GD16" i="17"/>
  <c r="EQ16" i="17"/>
  <c r="EY16" i="17"/>
  <c r="FG16" i="17"/>
  <c r="FO16" i="17"/>
  <c r="FW16" i="17"/>
  <c r="GE16" i="17"/>
  <c r="UY14" i="17"/>
  <c r="VC14" i="17"/>
  <c r="VG14" i="17"/>
  <c r="VK14" i="17"/>
  <c r="VO14" i="17"/>
  <c r="VS14" i="17"/>
  <c r="VW14" i="17"/>
  <c r="WA14" i="17"/>
  <c r="WE14" i="17"/>
  <c r="WI14" i="17"/>
  <c r="WM14" i="17"/>
  <c r="WQ14" i="17"/>
  <c r="WU14" i="17"/>
  <c r="WY14" i="17"/>
  <c r="XC14" i="17"/>
  <c r="UZ14" i="17"/>
  <c r="VD14" i="17"/>
  <c r="VH14" i="17"/>
  <c r="VL14" i="17"/>
  <c r="VP14" i="17"/>
  <c r="VT14" i="17"/>
  <c r="VX14" i="17"/>
  <c r="WB14" i="17"/>
  <c r="WF14" i="17"/>
  <c r="WJ14" i="17"/>
  <c r="WN14" i="17"/>
  <c r="WR14" i="17"/>
  <c r="WV14" i="17"/>
  <c r="WZ14" i="17"/>
  <c r="VA14" i="17"/>
  <c r="VE14" i="17"/>
  <c r="VI14" i="17"/>
  <c r="VM14" i="17"/>
  <c r="VQ14" i="17"/>
  <c r="VU14" i="17"/>
  <c r="VY14" i="17"/>
  <c r="WC14" i="17"/>
  <c r="WG14" i="17"/>
  <c r="WK14" i="17"/>
  <c r="WO14" i="17"/>
  <c r="WS14" i="17"/>
  <c r="WW14" i="17"/>
  <c r="XA14" i="17"/>
  <c r="VB14" i="17"/>
  <c r="VR14" i="17"/>
  <c r="WH14" i="17"/>
  <c r="WX14" i="17"/>
  <c r="VF14" i="17"/>
  <c r="VV14" i="17"/>
  <c r="WL14" i="17"/>
  <c r="XB14" i="17"/>
  <c r="VJ14" i="17"/>
  <c r="VZ14" i="17"/>
  <c r="WP14" i="17"/>
  <c r="VN14" i="17"/>
  <c r="WD14" i="17"/>
  <c r="WT14" i="17"/>
  <c r="AN14" i="22"/>
  <c r="AC50" i="7"/>
  <c r="AB53" i="28"/>
  <c r="AC53" i="28"/>
  <c r="AC51" i="7"/>
  <c r="AA52" i="26"/>
  <c r="AB52" i="26"/>
  <c r="AA51" i="7"/>
  <c r="AC48" i="26"/>
  <c r="AE52" i="26"/>
  <c r="AE36" i="26"/>
  <c r="AA36" i="26"/>
  <c r="X36" i="26"/>
  <c r="AN21" i="22"/>
  <c r="E80" i="29"/>
  <c r="E140" i="29"/>
  <c r="L80" i="29"/>
  <c r="L200" i="29" s="1"/>
  <c r="K80" i="29"/>
  <c r="K200" i="29" s="1"/>
  <c r="AB10" i="22"/>
  <c r="AN10" i="22" s="1"/>
  <c r="L79" i="29"/>
  <c r="L199" i="29" s="1"/>
  <c r="K79" i="29"/>
  <c r="K199" i="29" s="1"/>
  <c r="K78" i="29"/>
  <c r="K198" i="29" s="1"/>
  <c r="L78" i="29"/>
  <c r="L198" i="29" s="1"/>
  <c r="AN20" i="22"/>
  <c r="E79" i="29"/>
  <c r="AN19" i="22"/>
  <c r="E78" i="29"/>
  <c r="BS1" i="29"/>
  <c r="BI32" i="22"/>
  <c r="AL30" i="22"/>
  <c r="D30" i="22"/>
  <c r="AL32" i="22"/>
  <c r="D32" i="22"/>
  <c r="AL31" i="22"/>
  <c r="D31" i="22"/>
  <c r="AL29" i="22"/>
  <c r="BE33" i="22"/>
  <c r="BM33" i="22"/>
  <c r="AL33" i="22"/>
  <c r="D33" i="22"/>
  <c r="BM32" i="22"/>
  <c r="BI33" i="22"/>
  <c r="YA16" i="17"/>
  <c r="XY16" i="17"/>
  <c r="XZ16" i="17"/>
  <c r="PS12" i="17"/>
  <c r="LN9" i="46"/>
  <c r="LR9" i="46"/>
  <c r="KV9" i="46"/>
  <c r="KZ9" i="46"/>
  <c r="LD9" i="46"/>
  <c r="LH9" i="46"/>
  <c r="LL9" i="46"/>
  <c r="LQ9" i="46"/>
  <c r="KU9" i="46"/>
  <c r="LA9" i="46"/>
  <c r="LF9" i="46"/>
  <c r="LM9" i="46"/>
  <c r="KW9" i="46"/>
  <c r="LB9" i="46"/>
  <c r="LG9" i="46"/>
  <c r="LO9" i="46"/>
  <c r="KS9" i="46"/>
  <c r="LC9" i="46"/>
  <c r="LP9" i="46"/>
  <c r="KT9" i="46"/>
  <c r="LE9" i="46"/>
  <c r="LI9" i="46"/>
  <c r="LJ9" i="46"/>
  <c r="KX9" i="46"/>
  <c r="KY9" i="46"/>
  <c r="LK9" i="46"/>
  <c r="OU9" i="46"/>
  <c r="OY9" i="46"/>
  <c r="PC9" i="46"/>
  <c r="PG9" i="46"/>
  <c r="PK9" i="46"/>
  <c r="PO9" i="46"/>
  <c r="PS9" i="46"/>
  <c r="OZ9" i="46"/>
  <c r="PE9" i="46"/>
  <c r="PJ9" i="46"/>
  <c r="PP9" i="46"/>
  <c r="PU9" i="46"/>
  <c r="OV9" i="46"/>
  <c r="PA9" i="46"/>
  <c r="PF9" i="46"/>
  <c r="PL9" i="46"/>
  <c r="PQ9" i="46"/>
  <c r="PB9" i="46"/>
  <c r="PM9" i="46"/>
  <c r="PD9" i="46"/>
  <c r="PN9" i="46"/>
  <c r="PH9" i="46"/>
  <c r="PI9" i="46"/>
  <c r="PR9" i="46"/>
  <c r="PT9" i="46"/>
  <c r="OW9" i="46"/>
  <c r="OX9" i="46"/>
  <c r="HM9" i="46"/>
  <c r="GK9" i="46"/>
  <c r="GO9" i="46"/>
  <c r="GS9" i="46"/>
  <c r="GW9" i="46"/>
  <c r="HA9" i="46"/>
  <c r="HE9" i="46"/>
  <c r="HI9" i="46"/>
  <c r="HN9" i="46"/>
  <c r="HO9" i="46"/>
  <c r="GM9" i="46"/>
  <c r="GR9" i="46"/>
  <c r="GX9" i="46"/>
  <c r="HC9" i="46"/>
  <c r="HH9" i="46"/>
  <c r="GN9" i="46"/>
  <c r="GT9" i="46"/>
  <c r="GY9" i="46"/>
  <c r="HD9" i="46"/>
  <c r="HJ9" i="46"/>
  <c r="GP9" i="46"/>
  <c r="GZ9" i="46"/>
  <c r="HK9" i="46"/>
  <c r="GQ9" i="46"/>
  <c r="HB9" i="46"/>
  <c r="HL9" i="46"/>
  <c r="GL9" i="46"/>
  <c r="HG9" i="46"/>
  <c r="GV9" i="46"/>
  <c r="GU9" i="46"/>
  <c r="HF9" i="46"/>
  <c r="GJ9" i="46"/>
  <c r="WV9" i="46"/>
  <c r="WZ9" i="46"/>
  <c r="XD9" i="46"/>
  <c r="XH9" i="46"/>
  <c r="XL9" i="46"/>
  <c r="XP9" i="46"/>
  <c r="XT9" i="46"/>
  <c r="XX9" i="46"/>
  <c r="WY9" i="46"/>
  <c r="XE9" i="46"/>
  <c r="XJ9" i="46"/>
  <c r="XO9" i="46"/>
  <c r="XU9" i="46"/>
  <c r="XZ9" i="46"/>
  <c r="XA9" i="46"/>
  <c r="XF9" i="46"/>
  <c r="XK9" i="46"/>
  <c r="XQ9" i="46"/>
  <c r="XV9" i="46"/>
  <c r="YA9" i="46"/>
  <c r="XB9" i="46"/>
  <c r="XM9" i="46"/>
  <c r="XW9" i="46"/>
  <c r="XC9" i="46"/>
  <c r="XN9" i="46"/>
  <c r="XY9" i="46"/>
  <c r="XG9" i="46"/>
  <c r="XI9" i="46"/>
  <c r="WW9" i="46"/>
  <c r="WX9" i="46"/>
  <c r="XR9" i="46"/>
  <c r="XS9" i="46"/>
  <c r="LN10" i="46"/>
  <c r="LR10" i="46"/>
  <c r="KT10" i="46"/>
  <c r="KX10" i="46"/>
  <c r="LB10" i="46"/>
  <c r="LF10" i="46"/>
  <c r="LJ10" i="46"/>
  <c r="LO10" i="46"/>
  <c r="KV10" i="46"/>
  <c r="LA10" i="46"/>
  <c r="LG10" i="46"/>
  <c r="LK10" i="46"/>
  <c r="LP10" i="46"/>
  <c r="KW10" i="46"/>
  <c r="LC10" i="46"/>
  <c r="LH10" i="46"/>
  <c r="LQ10" i="46"/>
  <c r="KY10" i="46"/>
  <c r="LI10" i="46"/>
  <c r="KZ10" i="46"/>
  <c r="LL10" i="46"/>
  <c r="LD10" i="46"/>
  <c r="LM10" i="46"/>
  <c r="LE10" i="46"/>
  <c r="KS10" i="46"/>
  <c r="KU10" i="46"/>
  <c r="XZ13" i="45"/>
  <c r="WZ13" i="45"/>
  <c r="XD13" i="45"/>
  <c r="XH13" i="45"/>
  <c r="XL13" i="45"/>
  <c r="XP13" i="45"/>
  <c r="XT13" i="45"/>
  <c r="XX13" i="45"/>
  <c r="YA13" i="45"/>
  <c r="XB13" i="45"/>
  <c r="XG13" i="45"/>
  <c r="XM13" i="45"/>
  <c r="XR13" i="45"/>
  <c r="XW13" i="45"/>
  <c r="XY13" i="45"/>
  <c r="XA13" i="45"/>
  <c r="XI13" i="45"/>
  <c r="XO13" i="45"/>
  <c r="XV13" i="45"/>
  <c r="XC13" i="45"/>
  <c r="XJ13" i="45"/>
  <c r="XQ13" i="45"/>
  <c r="XE13" i="45"/>
  <c r="XS13" i="45"/>
  <c r="XK13" i="45"/>
  <c r="XF13" i="45"/>
  <c r="XN13" i="45"/>
  <c r="XU13" i="45"/>
  <c r="WY13" i="45"/>
  <c r="WX10" i="46"/>
  <c r="XB10" i="46"/>
  <c r="XF10" i="46"/>
  <c r="XJ10" i="46"/>
  <c r="XN10" i="46"/>
  <c r="XR10" i="46"/>
  <c r="XV10" i="46"/>
  <c r="XZ10" i="46"/>
  <c r="WW10" i="46"/>
  <c r="XC10" i="46"/>
  <c r="XH10" i="46"/>
  <c r="XM10" i="46"/>
  <c r="XS10" i="46"/>
  <c r="XX10" i="46"/>
  <c r="WY10" i="46"/>
  <c r="XD10" i="46"/>
  <c r="XI10" i="46"/>
  <c r="XO10" i="46"/>
  <c r="XT10" i="46"/>
  <c r="XY10" i="46"/>
  <c r="WZ10" i="46"/>
  <c r="XK10" i="46"/>
  <c r="XU10" i="46"/>
  <c r="XA10" i="46"/>
  <c r="XL10" i="46"/>
  <c r="XW10" i="46"/>
  <c r="XP10" i="46"/>
  <c r="WV10" i="46"/>
  <c r="XQ10" i="46"/>
  <c r="XE10" i="46"/>
  <c r="XG10" i="46"/>
  <c r="YA10" i="46"/>
  <c r="PU16" i="17"/>
  <c r="PS16" i="17"/>
  <c r="PT16" i="17"/>
  <c r="PU20" i="17"/>
  <c r="PS20" i="17"/>
  <c r="PT20" i="17"/>
  <c r="YA20" i="17"/>
  <c r="XZ20" i="17"/>
  <c r="XY20" i="17"/>
  <c r="HO16" i="17"/>
  <c r="HN16" i="17"/>
  <c r="HM16" i="17"/>
  <c r="XY14" i="17"/>
  <c r="XZ14" i="17"/>
  <c r="YA14" i="17"/>
  <c r="ACD16" i="17"/>
  <c r="ACC16" i="17"/>
  <c r="ACB16" i="17"/>
  <c r="LR20" i="17"/>
  <c r="LP20" i="17"/>
  <c r="LQ20" i="17"/>
  <c r="HM18" i="17"/>
  <c r="HN18" i="17"/>
  <c r="HO18" i="17"/>
  <c r="ACB14" i="17"/>
  <c r="ACC14" i="17"/>
  <c r="ACD14" i="17"/>
  <c r="HN10" i="46"/>
  <c r="GL10" i="46"/>
  <c r="GP10" i="46"/>
  <c r="GT10" i="46"/>
  <c r="GX10" i="46"/>
  <c r="HB10" i="46"/>
  <c r="HF10" i="46"/>
  <c r="HJ10" i="46"/>
  <c r="HO10" i="46"/>
  <c r="GN10" i="46"/>
  <c r="GS10" i="46"/>
  <c r="GY10" i="46"/>
  <c r="HD10" i="46"/>
  <c r="HI10" i="46"/>
  <c r="HM10" i="46"/>
  <c r="GJ10" i="46"/>
  <c r="GO10" i="46"/>
  <c r="GU10" i="46"/>
  <c r="GZ10" i="46"/>
  <c r="HE10" i="46"/>
  <c r="HK10" i="46"/>
  <c r="GQ10" i="46"/>
  <c r="HA10" i="46"/>
  <c r="HL10" i="46"/>
  <c r="GR10" i="46"/>
  <c r="HC10" i="46"/>
  <c r="GW10" i="46"/>
  <c r="GM10" i="46"/>
  <c r="HH10" i="46"/>
  <c r="HG10" i="46"/>
  <c r="GK10" i="46"/>
  <c r="GV10" i="46"/>
  <c r="HO20" i="17"/>
  <c r="HM20" i="17"/>
  <c r="HN20" i="17"/>
  <c r="ACB18" i="17"/>
  <c r="ACC18" i="17"/>
  <c r="ACD18" i="17"/>
  <c r="LP14" i="17"/>
  <c r="LQ14" i="17"/>
  <c r="LR14" i="17"/>
  <c r="ACD20" i="17"/>
  <c r="ACB20" i="17"/>
  <c r="ACC20" i="17"/>
  <c r="PS14" i="17"/>
  <c r="PT14" i="17"/>
  <c r="PU14" i="17"/>
  <c r="LP13" i="45"/>
  <c r="LQ13" i="45"/>
  <c r="LR13" i="45"/>
  <c r="KS13" i="45"/>
  <c r="KW13" i="45"/>
  <c r="LA13" i="45"/>
  <c r="LE13" i="45"/>
  <c r="LI13" i="45"/>
  <c r="LM13" i="45"/>
  <c r="KR13" i="45"/>
  <c r="KX13" i="45"/>
  <c r="LC13" i="45"/>
  <c r="LH13" i="45"/>
  <c r="LN13" i="45"/>
  <c r="KU13" i="45"/>
  <c r="KZ13" i="45"/>
  <c r="LF13" i="45"/>
  <c r="LK13" i="45"/>
  <c r="LB13" i="45"/>
  <c r="LL13" i="45"/>
  <c r="KT13" i="45"/>
  <c r="LD13" i="45"/>
  <c r="LO13" i="45"/>
  <c r="KV13" i="45"/>
  <c r="LG13" i="45"/>
  <c r="KY13" i="45"/>
  <c r="LJ13" i="45"/>
  <c r="PT13" i="45"/>
  <c r="PU13" i="45"/>
  <c r="OV13" i="45"/>
  <c r="OZ13" i="45"/>
  <c r="PD13" i="45"/>
  <c r="PH13" i="45"/>
  <c r="PL13" i="45"/>
  <c r="PP13" i="45"/>
  <c r="OU13" i="45"/>
  <c r="PA13" i="45"/>
  <c r="PF13" i="45"/>
  <c r="PK13" i="45"/>
  <c r="PQ13" i="45"/>
  <c r="PS13" i="45"/>
  <c r="OW13" i="45"/>
  <c r="PB13" i="45"/>
  <c r="PG13" i="45"/>
  <c r="PM13" i="45"/>
  <c r="PR13" i="45"/>
  <c r="OT13" i="45"/>
  <c r="PE13" i="45"/>
  <c r="PO13" i="45"/>
  <c r="OY13" i="45"/>
  <c r="PJ13" i="45"/>
  <c r="PC13" i="45"/>
  <c r="PN13" i="45"/>
  <c r="OX13" i="45"/>
  <c r="PI13" i="45"/>
  <c r="PB12" i="17"/>
  <c r="PR12" i="17"/>
  <c r="OZ12" i="17"/>
  <c r="LE12" i="17"/>
  <c r="GP12" i="17"/>
  <c r="OW12" i="17"/>
  <c r="KV12" i="17"/>
  <c r="OR12" i="17"/>
  <c r="LH12" i="17"/>
  <c r="PA12" i="17"/>
  <c r="LO12" i="17"/>
  <c r="PI12" i="17"/>
  <c r="KZ12" i="17"/>
  <c r="ABG16" i="17"/>
  <c r="ABK16" i="17"/>
  <c r="ABO16" i="17"/>
  <c r="ABS16" i="17"/>
  <c r="ABW16" i="17"/>
  <c r="ACA16" i="17"/>
  <c r="ABJ16" i="17"/>
  <c r="ABP16" i="17"/>
  <c r="ABU16" i="17"/>
  <c r="ABZ16" i="17"/>
  <c r="ABH16" i="17"/>
  <c r="ABN16" i="17"/>
  <c r="ABV16" i="17"/>
  <c r="XG16" i="17"/>
  <c r="XK16" i="17"/>
  <c r="XO16" i="17"/>
  <c r="XS16" i="17"/>
  <c r="XW16" i="17"/>
  <c r="ABL16" i="17"/>
  <c r="ABT16" i="17"/>
  <c r="XF16" i="17"/>
  <c r="XL16" i="17"/>
  <c r="XQ16" i="17"/>
  <c r="XV16" i="17"/>
  <c r="OT16" i="17"/>
  <c r="OX16" i="17"/>
  <c r="PB16" i="17"/>
  <c r="PF16" i="17"/>
  <c r="PJ16" i="17"/>
  <c r="PN16" i="17"/>
  <c r="PR16" i="17"/>
  <c r="ABM16" i="17"/>
  <c r="ABY16" i="17"/>
  <c r="XD16" i="17"/>
  <c r="XJ16" i="17"/>
  <c r="XR16" i="17"/>
  <c r="OU16" i="17"/>
  <c r="OZ16" i="17"/>
  <c r="PE16" i="17"/>
  <c r="PK16" i="17"/>
  <c r="PP16" i="17"/>
  <c r="GL16" i="17"/>
  <c r="GP16" i="17"/>
  <c r="GT16" i="17"/>
  <c r="GX16" i="17"/>
  <c r="HB16" i="17"/>
  <c r="HF16" i="17"/>
  <c r="HJ16" i="17"/>
  <c r="ABQ16" i="17"/>
  <c r="XE16" i="17"/>
  <c r="XM16" i="17"/>
  <c r="XT16" i="17"/>
  <c r="ABI16" i="17"/>
  <c r="XH16" i="17"/>
  <c r="XU16" i="17"/>
  <c r="OQ16" i="17"/>
  <c r="OW16" i="17"/>
  <c r="PD16" i="17"/>
  <c r="PL16" i="17"/>
  <c r="GN16" i="17"/>
  <c r="GS16" i="17"/>
  <c r="GY16" i="17"/>
  <c r="HD16" i="17"/>
  <c r="HI16" i="17"/>
  <c r="ABR16" i="17"/>
  <c r="XI16" i="17"/>
  <c r="XX16" i="17"/>
  <c r="OR16" i="17"/>
  <c r="OY16" i="17"/>
  <c r="PG16" i="17"/>
  <c r="PM16" i="17"/>
  <c r="GJ16" i="17"/>
  <c r="GO16" i="17"/>
  <c r="GU16" i="17"/>
  <c r="GZ16" i="17"/>
  <c r="HE16" i="17"/>
  <c r="HK16" i="17"/>
  <c r="ABX16" i="17"/>
  <c r="XN16" i="17"/>
  <c r="OS16" i="17"/>
  <c r="PA16" i="17"/>
  <c r="PH16" i="17"/>
  <c r="PO16" i="17"/>
  <c r="GK16" i="17"/>
  <c r="GQ16" i="17"/>
  <c r="GV16" i="17"/>
  <c r="HA16" i="17"/>
  <c r="HG16" i="17"/>
  <c r="HL16" i="17"/>
  <c r="XP16" i="17"/>
  <c r="OV16" i="17"/>
  <c r="PC16" i="17"/>
  <c r="PI16" i="17"/>
  <c r="PQ16" i="17"/>
  <c r="GM16" i="17"/>
  <c r="GR16" i="17"/>
  <c r="GW16" i="17"/>
  <c r="HC16" i="17"/>
  <c r="HH16" i="17"/>
  <c r="ABG14" i="17"/>
  <c r="ABK14" i="17"/>
  <c r="ABO14" i="17"/>
  <c r="ABS14" i="17"/>
  <c r="ABW14" i="17"/>
  <c r="ACA14" i="17"/>
  <c r="ABJ14" i="17"/>
  <c r="ABP14" i="17"/>
  <c r="ABU14" i="17"/>
  <c r="ABZ14" i="17"/>
  <c r="ABH14" i="17"/>
  <c r="ABN14" i="17"/>
  <c r="ABV14" i="17"/>
  <c r="XG14" i="17"/>
  <c r="XK14" i="17"/>
  <c r="XO14" i="17"/>
  <c r="XS14" i="17"/>
  <c r="XW14" i="17"/>
  <c r="ABI14" i="17"/>
  <c r="ABR14" i="17"/>
  <c r="XF14" i="17"/>
  <c r="XL14" i="17"/>
  <c r="XQ14" i="17"/>
  <c r="XV14" i="17"/>
  <c r="OT14" i="17"/>
  <c r="OX14" i="17"/>
  <c r="PB14" i="17"/>
  <c r="PF14" i="17"/>
  <c r="PJ14" i="17"/>
  <c r="PN14" i="17"/>
  <c r="PR14" i="17"/>
  <c r="ABM14" i="17"/>
  <c r="ABY14" i="17"/>
  <c r="XD14" i="17"/>
  <c r="XJ14" i="17"/>
  <c r="XR14" i="17"/>
  <c r="OU14" i="17"/>
  <c r="OZ14" i="17"/>
  <c r="PE14" i="17"/>
  <c r="PK14" i="17"/>
  <c r="PP14" i="17"/>
  <c r="KW14" i="17"/>
  <c r="LA14" i="17"/>
  <c r="LE14" i="17"/>
  <c r="LI14" i="17"/>
  <c r="LM14" i="17"/>
  <c r="ABQ14" i="17"/>
  <c r="XE14" i="17"/>
  <c r="XM14" i="17"/>
  <c r="XT14" i="17"/>
  <c r="ABX14" i="17"/>
  <c r="XN14" i="17"/>
  <c r="OQ14" i="17"/>
  <c r="OW14" i="17"/>
  <c r="PD14" i="17"/>
  <c r="PL14" i="17"/>
  <c r="KV14" i="17"/>
  <c r="LB14" i="17"/>
  <c r="LG14" i="17"/>
  <c r="LL14" i="17"/>
  <c r="XP14" i="17"/>
  <c r="OR14" i="17"/>
  <c r="OY14" i="17"/>
  <c r="PG14" i="17"/>
  <c r="PM14" i="17"/>
  <c r="KX14" i="17"/>
  <c r="LC14" i="17"/>
  <c r="LH14" i="17"/>
  <c r="LN14" i="17"/>
  <c r="ABL14" i="17"/>
  <c r="XH14" i="17"/>
  <c r="XU14" i="17"/>
  <c r="OS14" i="17"/>
  <c r="PA14" i="17"/>
  <c r="PH14" i="17"/>
  <c r="PO14" i="17"/>
  <c r="KY14" i="17"/>
  <c r="LD14" i="17"/>
  <c r="LJ14" i="17"/>
  <c r="LO14" i="17"/>
  <c r="ABT14" i="17"/>
  <c r="XI14" i="17"/>
  <c r="XX14" i="17"/>
  <c r="OV14" i="17"/>
  <c r="PC14" i="17"/>
  <c r="PI14" i="17"/>
  <c r="PQ14" i="17"/>
  <c r="KU14" i="17"/>
  <c r="KZ14" i="17"/>
  <c r="LF14" i="17"/>
  <c r="LK14" i="17"/>
  <c r="ABG18" i="17"/>
  <c r="ABK18" i="17"/>
  <c r="ABO18" i="17"/>
  <c r="ABJ18" i="17"/>
  <c r="ABP18" i="17"/>
  <c r="ABT18" i="17"/>
  <c r="ABX18" i="17"/>
  <c r="ABH18" i="17"/>
  <c r="ABN18" i="17"/>
  <c r="ABU18" i="17"/>
  <c r="ABZ18" i="17"/>
  <c r="ABM18" i="17"/>
  <c r="ABV18" i="17"/>
  <c r="ABL18" i="17"/>
  <c r="ABW18" i="17"/>
  <c r="GL18" i="17"/>
  <c r="GP18" i="17"/>
  <c r="GT18" i="17"/>
  <c r="GX18" i="17"/>
  <c r="HB18" i="17"/>
  <c r="HF18" i="17"/>
  <c r="HJ18" i="17"/>
  <c r="ABQ18" i="17"/>
  <c r="ABY18" i="17"/>
  <c r="ABS18" i="17"/>
  <c r="GN18" i="17"/>
  <c r="GS18" i="17"/>
  <c r="GY18" i="17"/>
  <c r="HD18" i="17"/>
  <c r="HI18" i="17"/>
  <c r="ACA18" i="17"/>
  <c r="GJ18" i="17"/>
  <c r="GO18" i="17"/>
  <c r="GU18" i="17"/>
  <c r="GZ18" i="17"/>
  <c r="HE18" i="17"/>
  <c r="HK18" i="17"/>
  <c r="ABI18" i="17"/>
  <c r="GK18" i="17"/>
  <c r="GQ18" i="17"/>
  <c r="GV18" i="17"/>
  <c r="HA18" i="17"/>
  <c r="HG18" i="17"/>
  <c r="HL18" i="17"/>
  <c r="ABR18" i="17"/>
  <c r="GM18" i="17"/>
  <c r="GR18" i="17"/>
  <c r="GW18" i="17"/>
  <c r="HC18" i="17"/>
  <c r="HH18" i="17"/>
  <c r="ABH20" i="17"/>
  <c r="ABL20" i="17"/>
  <c r="ABP20" i="17"/>
  <c r="ABT20" i="17"/>
  <c r="ABX20" i="17"/>
  <c r="ABJ20" i="17"/>
  <c r="ABO20" i="17"/>
  <c r="ABU20" i="17"/>
  <c r="ABZ20" i="17"/>
  <c r="XG20" i="17"/>
  <c r="XK20" i="17"/>
  <c r="XO20" i="17"/>
  <c r="XS20" i="17"/>
  <c r="XW20" i="17"/>
  <c r="ABG20" i="17"/>
  <c r="ABN20" i="17"/>
  <c r="ABV20" i="17"/>
  <c r="XF20" i="17"/>
  <c r="XL20" i="17"/>
  <c r="XQ20" i="17"/>
  <c r="XV20" i="17"/>
  <c r="OT20" i="17"/>
  <c r="OX20" i="17"/>
  <c r="PB20" i="17"/>
  <c r="PF20" i="17"/>
  <c r="PJ20" i="17"/>
  <c r="PN20" i="17"/>
  <c r="PR20" i="17"/>
  <c r="ABQ20" i="17"/>
  <c r="ABY20" i="17"/>
  <c r="XD20" i="17"/>
  <c r="XJ20" i="17"/>
  <c r="XR20" i="17"/>
  <c r="OU20" i="17"/>
  <c r="OZ20" i="17"/>
  <c r="PE20" i="17"/>
  <c r="PK20" i="17"/>
  <c r="PP20" i="17"/>
  <c r="KW20" i="17"/>
  <c r="LA20" i="17"/>
  <c r="LE20" i="17"/>
  <c r="LI20" i="17"/>
  <c r="LM20" i="17"/>
  <c r="GL20" i="17"/>
  <c r="GP20" i="17"/>
  <c r="GT20" i="17"/>
  <c r="GX20" i="17"/>
  <c r="HB20" i="17"/>
  <c r="HF20" i="17"/>
  <c r="HJ20" i="17"/>
  <c r="ABI20" i="17"/>
  <c r="ABR20" i="17"/>
  <c r="ACA20" i="17"/>
  <c r="XE20" i="17"/>
  <c r="XM20" i="17"/>
  <c r="XT20" i="17"/>
  <c r="ABM20" i="17"/>
  <c r="XH20" i="17"/>
  <c r="XU20" i="17"/>
  <c r="OQ20" i="17"/>
  <c r="OW20" i="17"/>
  <c r="PD20" i="17"/>
  <c r="PL20" i="17"/>
  <c r="KV20" i="17"/>
  <c r="LB20" i="17"/>
  <c r="LG20" i="17"/>
  <c r="LL20" i="17"/>
  <c r="GN20" i="17"/>
  <c r="GS20" i="17"/>
  <c r="GY20" i="17"/>
  <c r="HD20" i="17"/>
  <c r="HI20" i="17"/>
  <c r="ABS20" i="17"/>
  <c r="XI20" i="17"/>
  <c r="XX20" i="17"/>
  <c r="OR20" i="17"/>
  <c r="OY20" i="17"/>
  <c r="PG20" i="17"/>
  <c r="PM20" i="17"/>
  <c r="KX20" i="17"/>
  <c r="LC20" i="17"/>
  <c r="LH20" i="17"/>
  <c r="LN20" i="17"/>
  <c r="GJ20" i="17"/>
  <c r="GO20" i="17"/>
  <c r="GU20" i="17"/>
  <c r="GZ20" i="17"/>
  <c r="HE20" i="17"/>
  <c r="HK20" i="17"/>
  <c r="ABW20" i="17"/>
  <c r="XN20" i="17"/>
  <c r="OS20" i="17"/>
  <c r="PA20" i="17"/>
  <c r="PH20" i="17"/>
  <c r="PO20" i="17"/>
  <c r="KY20" i="17"/>
  <c r="LD20" i="17"/>
  <c r="LJ20" i="17"/>
  <c r="LO20" i="17"/>
  <c r="GK20" i="17"/>
  <c r="GQ20" i="17"/>
  <c r="GV20" i="17"/>
  <c r="HA20" i="17"/>
  <c r="HG20" i="17"/>
  <c r="HL20" i="17"/>
  <c r="ABK20" i="17"/>
  <c r="XP20" i="17"/>
  <c r="OV20" i="17"/>
  <c r="PC20" i="17"/>
  <c r="PI20" i="17"/>
  <c r="PQ20" i="17"/>
  <c r="KU20" i="17"/>
  <c r="KZ20" i="17"/>
  <c r="LF20" i="17"/>
  <c r="LK20" i="17"/>
  <c r="GM20" i="17"/>
  <c r="GR20" i="17"/>
  <c r="GW20" i="17"/>
  <c r="HC20" i="17"/>
  <c r="HH20" i="17"/>
  <c r="L77" i="29"/>
  <c r="L197" i="29" s="1"/>
  <c r="K77" i="29"/>
  <c r="K197" i="29" s="1"/>
  <c r="AN18" i="22"/>
  <c r="E77" i="29"/>
  <c r="E38" i="29"/>
  <c r="E74" i="29"/>
  <c r="E194" i="29" s="1"/>
  <c r="E73" i="29"/>
  <c r="E193" i="29" s="1"/>
  <c r="E36" i="29"/>
  <c r="E156" i="29" s="1"/>
  <c r="E34" i="29"/>
  <c r="E64" i="29"/>
  <c r="E76" i="29"/>
  <c r="E196" i="29" s="1"/>
  <c r="E44" i="29"/>
  <c r="E164" i="29" s="1"/>
  <c r="E35" i="29"/>
  <c r="E155" i="29" s="1"/>
  <c r="E75" i="29"/>
  <c r="E195" i="29" s="1"/>
  <c r="L69" i="29"/>
  <c r="L189" i="29" s="1"/>
  <c r="K69" i="29"/>
  <c r="K189" i="29" s="1"/>
  <c r="L75" i="29"/>
  <c r="L195" i="29" s="1"/>
  <c r="K75" i="29"/>
  <c r="K195" i="29" s="1"/>
  <c r="L70" i="29"/>
  <c r="L190" i="29" s="1"/>
  <c r="K70" i="29"/>
  <c r="K190" i="29" s="1"/>
  <c r="L67" i="29"/>
  <c r="L187" i="29" s="1"/>
  <c r="K67" i="29"/>
  <c r="K187" i="29" s="1"/>
  <c r="L42" i="29"/>
  <c r="L162" i="29" s="1"/>
  <c r="K42" i="29"/>
  <c r="K162" i="29" s="1"/>
  <c r="L74" i="29"/>
  <c r="L194" i="29" s="1"/>
  <c r="K74" i="29"/>
  <c r="K194" i="29" s="1"/>
  <c r="L73" i="29"/>
  <c r="L193" i="29" s="1"/>
  <c r="K73" i="29"/>
  <c r="K193" i="29" s="1"/>
  <c r="L45" i="29"/>
  <c r="L165" i="29" s="1"/>
  <c r="K45" i="29"/>
  <c r="K165" i="29" s="1"/>
  <c r="L36" i="29"/>
  <c r="L156" i="29" s="1"/>
  <c r="K36" i="29"/>
  <c r="K156" i="29" s="1"/>
  <c r="L72" i="29"/>
  <c r="L192" i="29" s="1"/>
  <c r="K72" i="29"/>
  <c r="K192" i="29" s="1"/>
  <c r="L76" i="29"/>
  <c r="L196" i="29" s="1"/>
  <c r="K76" i="29"/>
  <c r="K196" i="29" s="1"/>
  <c r="K41" i="29"/>
  <c r="K161" i="29" s="1"/>
  <c r="L41" i="29"/>
  <c r="L161" i="29" s="1"/>
  <c r="L71" i="29"/>
  <c r="L191" i="29" s="1"/>
  <c r="K71" i="29"/>
  <c r="K191" i="29" s="1"/>
  <c r="L65" i="29"/>
  <c r="L185" i="29" s="1"/>
  <c r="K65" i="29"/>
  <c r="K185" i="29" s="1"/>
  <c r="L66" i="29"/>
  <c r="L186" i="29" s="1"/>
  <c r="K66" i="29"/>
  <c r="K186" i="29" s="1"/>
  <c r="L44" i="29"/>
  <c r="L164" i="29" s="1"/>
  <c r="K44" i="29"/>
  <c r="K164" i="29" s="1"/>
  <c r="L40" i="29"/>
  <c r="L160" i="29" s="1"/>
  <c r="K40" i="29"/>
  <c r="K160" i="29" s="1"/>
  <c r="L35" i="29"/>
  <c r="L155" i="29" s="1"/>
  <c r="K35" i="29"/>
  <c r="K155" i="29" s="1"/>
  <c r="K38" i="29"/>
  <c r="K158" i="29" s="1"/>
  <c r="L38" i="29"/>
  <c r="L158" i="29" s="1"/>
  <c r="L68" i="29"/>
  <c r="L188" i="29" s="1"/>
  <c r="K68" i="29"/>
  <c r="K188" i="29" s="1"/>
  <c r="L37" i="29"/>
  <c r="L157" i="29" s="1"/>
  <c r="K37" i="29"/>
  <c r="K157" i="29" s="1"/>
  <c r="L39" i="29"/>
  <c r="L159" i="29" s="1"/>
  <c r="K39" i="29"/>
  <c r="K159" i="29" s="1"/>
  <c r="K46" i="29"/>
  <c r="K166" i="29" s="1"/>
  <c r="L46" i="29"/>
  <c r="L166" i="29" s="1"/>
  <c r="L43" i="29"/>
  <c r="L163" i="29" s="1"/>
  <c r="K43" i="29"/>
  <c r="K163" i="29" s="1"/>
  <c r="T13" i="22"/>
  <c r="BM30" i="22"/>
  <c r="BE29" i="22"/>
  <c r="BE31" i="22"/>
  <c r="BM31" i="22"/>
  <c r="BI28" i="22"/>
  <c r="BI27" i="22"/>
  <c r="BI30" i="22"/>
  <c r="BM29" i="22"/>
  <c r="AER5" i="45"/>
  <c r="BT2" i="29"/>
  <c r="BE32" i="22"/>
  <c r="BM28" i="22"/>
  <c r="BM27" i="22"/>
  <c r="BE30" i="22"/>
  <c r="BE27" i="22"/>
  <c r="BI31" i="22"/>
  <c r="BE28" i="22"/>
  <c r="BI29" i="22"/>
  <c r="L34" i="29"/>
  <c r="L154" i="29" s="1"/>
  <c r="K34" i="29"/>
  <c r="K154" i="29" s="1"/>
  <c r="AE44" i="7"/>
  <c r="AA44" i="7"/>
  <c r="AB8" i="22"/>
  <c r="P34" i="26" s="1"/>
  <c r="AL28" i="22"/>
  <c r="D28" i="22"/>
  <c r="U54" i="26" s="1"/>
  <c r="AL24" i="22"/>
  <c r="D5" i="22"/>
  <c r="U32" i="7" s="1"/>
  <c r="AL26" i="22"/>
  <c r="D26" i="22"/>
  <c r="AL25" i="22"/>
  <c r="AL23" i="22"/>
  <c r="D23" i="22"/>
  <c r="AL27" i="22"/>
  <c r="D27" i="22"/>
  <c r="BM22" i="22"/>
  <c r="BI23" i="22"/>
  <c r="BI15" i="22"/>
  <c r="F14" i="29" s="1"/>
  <c r="F134" i="29" s="1"/>
  <c r="BI14" i="22"/>
  <c r="F13" i="29" s="1"/>
  <c r="F133" i="29" s="1"/>
  <c r="BM14" i="22"/>
  <c r="F73" i="29" s="1"/>
  <c r="F193" i="29" s="1"/>
  <c r="BM20" i="22"/>
  <c r="F79" i="29" s="1"/>
  <c r="BM21" i="22"/>
  <c r="F80" i="29" s="1"/>
  <c r="BI20" i="22"/>
  <c r="F19" i="29" s="1"/>
  <c r="BI7" i="22"/>
  <c r="F6" i="29" s="1"/>
  <c r="F126" i="29" s="1"/>
  <c r="BI16" i="22"/>
  <c r="F15" i="29" s="1"/>
  <c r="F135" i="29" s="1"/>
  <c r="BE23" i="22"/>
  <c r="T14" i="22"/>
  <c r="BI6" i="22"/>
  <c r="F5" i="29" s="1"/>
  <c r="F125" i="29" s="1"/>
  <c r="BM15" i="22"/>
  <c r="F74" i="29" s="1"/>
  <c r="F194" i="29" s="1"/>
  <c r="BM13" i="22"/>
  <c r="BM9" i="22"/>
  <c r="F68" i="29" s="1"/>
  <c r="F188" i="29" s="1"/>
  <c r="BI22" i="22"/>
  <c r="BI26" i="22"/>
  <c r="BM24" i="22"/>
  <c r="BM26" i="22"/>
  <c r="BM7" i="22"/>
  <c r="F66" i="29" s="1"/>
  <c r="F186" i="29" s="1"/>
  <c r="BM5" i="22"/>
  <c r="BI24" i="22"/>
  <c r="BM17" i="22"/>
  <c r="F76" i="29" s="1"/>
  <c r="F196" i="29" s="1"/>
  <c r="BI18" i="22"/>
  <c r="F17" i="29" s="1"/>
  <c r="BM12" i="22"/>
  <c r="F71" i="29" s="1"/>
  <c r="F191" i="29" s="1"/>
  <c r="BI21" i="22"/>
  <c r="F20" i="29" s="1"/>
  <c r="G20" i="29" s="1"/>
  <c r="BE14" i="22"/>
  <c r="F43" i="29" s="1"/>
  <c r="F163" i="29" s="1"/>
  <c r="BE10" i="22"/>
  <c r="BE6" i="22"/>
  <c r="F35" i="29" s="1"/>
  <c r="F155" i="29" s="1"/>
  <c r="BI17" i="22"/>
  <c r="BI9" i="22"/>
  <c r="F8" i="29" s="1"/>
  <c r="F128" i="29" s="1"/>
  <c r="BE25" i="22"/>
  <c r="BI19" i="22"/>
  <c r="F18" i="29" s="1"/>
  <c r="BI25" i="22"/>
  <c r="BM23" i="22"/>
  <c r="BM25" i="22"/>
  <c r="BI12" i="22"/>
  <c r="F11" i="29" s="1"/>
  <c r="F131" i="29" s="1"/>
  <c r="BM11" i="22"/>
  <c r="F70" i="29" s="1"/>
  <c r="F190" i="29" s="1"/>
  <c r="BM19" i="22"/>
  <c r="F78" i="29" s="1"/>
  <c r="BM8" i="22"/>
  <c r="F67" i="29" s="1"/>
  <c r="F187" i="29" s="1"/>
  <c r="BM10" i="22"/>
  <c r="BI8" i="22"/>
  <c r="F7" i="29" s="1"/>
  <c r="F127" i="29" s="1"/>
  <c r="BM16" i="22"/>
  <c r="F75" i="29" s="1"/>
  <c r="F195" i="29" s="1"/>
  <c r="BI11" i="22"/>
  <c r="F10" i="29" s="1"/>
  <c r="F130" i="29" s="1"/>
  <c r="BI10" i="22"/>
  <c r="BM18" i="22"/>
  <c r="F77" i="29" s="1"/>
  <c r="BI13" i="22"/>
  <c r="BE15" i="22"/>
  <c r="F44" i="29" s="1"/>
  <c r="F164" i="29" s="1"/>
  <c r="BE8" i="22"/>
  <c r="F37" i="29" s="1"/>
  <c r="F157" i="29" s="1"/>
  <c r="BE11" i="22"/>
  <c r="F40" i="29" s="1"/>
  <c r="F160" i="29" s="1"/>
  <c r="BE24" i="22"/>
  <c r="BE16" i="22"/>
  <c r="F45" i="29" s="1"/>
  <c r="F165" i="29" s="1"/>
  <c r="BE20" i="22"/>
  <c r="F49" i="29" s="1"/>
  <c r="BE19" i="22"/>
  <c r="F48" i="29" s="1"/>
  <c r="BE18" i="22"/>
  <c r="F47" i="29" s="1"/>
  <c r="BE17" i="22"/>
  <c r="F46" i="29" s="1"/>
  <c r="F166" i="29" s="1"/>
  <c r="BE13" i="22"/>
  <c r="F42" i="29" s="1"/>
  <c r="F162" i="29" s="1"/>
  <c r="BE9" i="22"/>
  <c r="F38" i="29" s="1"/>
  <c r="F158" i="29" s="1"/>
  <c r="BE21" i="22"/>
  <c r="F50" i="29" s="1"/>
  <c r="BE7" i="22"/>
  <c r="F36" i="29" s="1"/>
  <c r="F156" i="29" s="1"/>
  <c r="BE26" i="22"/>
  <c r="BE12" i="22"/>
  <c r="F41" i="29" s="1"/>
  <c r="F161" i="29" s="1"/>
  <c r="BE22" i="22"/>
  <c r="AB12" i="22"/>
  <c r="AN12" i="22" s="1"/>
  <c r="AB11" i="22"/>
  <c r="E70" i="29" s="1"/>
  <c r="T11" i="22"/>
  <c r="AL13" i="22"/>
  <c r="AB57" i="7"/>
  <c r="AA57" i="7"/>
  <c r="AE42" i="26"/>
  <c r="AC42" i="26"/>
  <c r="AB42" i="26"/>
  <c r="AC40" i="26"/>
  <c r="AM22" i="22"/>
  <c r="AL15" i="22"/>
  <c r="AN16" i="22"/>
  <c r="AM21" i="22"/>
  <c r="FW5" i="46"/>
  <c r="OC4" i="46"/>
  <c r="SE4" i="46"/>
  <c r="OB5" i="46"/>
  <c r="BU5" i="46"/>
  <c r="BV4" i="46"/>
  <c r="AET4" i="46"/>
  <c r="AET5" i="46" s="1"/>
  <c r="KA4" i="46"/>
  <c r="KA5" i="46" s="1"/>
  <c r="FX4" i="46"/>
  <c r="SD5" i="46"/>
  <c r="WG4" i="46"/>
  <c r="WF5" i="46"/>
  <c r="AAI4" i="46"/>
  <c r="AAI5" i="46" s="1"/>
  <c r="OA5" i="17"/>
  <c r="SD4" i="17"/>
  <c r="AES4" i="17"/>
  <c r="AES5" i="17" s="1"/>
  <c r="BU4" i="17"/>
  <c r="BT5" i="17"/>
  <c r="JZ4" i="17"/>
  <c r="JZ5" i="17" s="1"/>
  <c r="FW4" i="17"/>
  <c r="OB4" i="17"/>
  <c r="FV5" i="17"/>
  <c r="SC5" i="17"/>
  <c r="WF4" i="17"/>
  <c r="WE5" i="17"/>
  <c r="AAH4" i="17"/>
  <c r="AAH5" i="17" s="1"/>
  <c r="FV5" i="45"/>
  <c r="OB4" i="45"/>
  <c r="OA5" i="45"/>
  <c r="SD4" i="45"/>
  <c r="AAH4" i="45"/>
  <c r="AAH5" i="45" s="1"/>
  <c r="WE5" i="45"/>
  <c r="WF4" i="45"/>
  <c r="SC5" i="45"/>
  <c r="BU4" i="45"/>
  <c r="JZ4" i="45"/>
  <c r="JZ5" i="45" s="1"/>
  <c r="FW4" i="45"/>
  <c r="BT5" i="45"/>
  <c r="AES4" i="45"/>
  <c r="AN5" i="22"/>
  <c r="AL6" i="22"/>
  <c r="BE5" i="22"/>
  <c r="AL7" i="22"/>
  <c r="AL9" i="22"/>
  <c r="BM6" i="22"/>
  <c r="F65" i="29" s="1"/>
  <c r="F185" i="29" s="1"/>
  <c r="X51" i="7"/>
  <c r="E26" i="46" s="1"/>
  <c r="BI5" i="22"/>
  <c r="X50" i="7"/>
  <c r="E25" i="46" s="1"/>
  <c r="X44" i="7"/>
  <c r="E18" i="17"/>
  <c r="E20" i="17"/>
  <c r="E14" i="17"/>
  <c r="E16" i="17"/>
  <c r="Y114" i="28"/>
  <c r="Z109" i="26"/>
  <c r="AM5" i="22"/>
  <c r="AL5" i="22"/>
  <c r="Z107" i="26"/>
  <c r="Y106" i="26"/>
  <c r="Y111" i="26"/>
  <c r="Z111" i="28"/>
  <c r="Z113" i="28"/>
  <c r="Y110" i="26"/>
  <c r="Y107" i="26"/>
  <c r="Y109" i="26"/>
  <c r="Z112" i="28"/>
  <c r="Z110" i="28"/>
  <c r="Y112" i="26"/>
  <c r="Z107" i="28"/>
  <c r="Y112" i="28"/>
  <c r="Z108" i="26"/>
  <c r="Y113" i="26"/>
  <c r="Z112" i="26"/>
  <c r="Y108" i="28"/>
  <c r="Y113" i="28"/>
  <c r="Y109" i="28"/>
  <c r="Z109" i="28"/>
  <c r="Z114" i="26"/>
  <c r="Z106" i="26"/>
  <c r="Y114" i="26"/>
  <c r="Z111" i="26"/>
  <c r="Y110" i="28"/>
  <c r="Y111" i="28"/>
  <c r="Z114" i="28"/>
  <c r="Z108" i="28"/>
  <c r="Y107" i="28"/>
  <c r="Z110" i="26"/>
  <c r="Y108" i="26"/>
  <c r="Z113" i="26"/>
  <c r="L64" i="29"/>
  <c r="L184" i="29" s="1"/>
  <c r="K64" i="29"/>
  <c r="K184" i="29" s="1"/>
  <c r="AA48" i="26"/>
  <c r="B73" i="26"/>
  <c r="A7" i="17"/>
  <c r="B82" i="26"/>
  <c r="A16" i="17"/>
  <c r="B74" i="26"/>
  <c r="A8" i="17"/>
  <c r="B79" i="26"/>
  <c r="A13" i="17"/>
  <c r="B75" i="26"/>
  <c r="A9" i="17"/>
  <c r="B83" i="26"/>
  <c r="A17" i="17"/>
  <c r="B87" i="26"/>
  <c r="A21" i="17"/>
  <c r="AD38" i="26"/>
  <c r="AD52" i="26"/>
  <c r="AD34" i="7"/>
  <c r="AD53" i="28"/>
  <c r="AD37" i="28"/>
  <c r="AD36" i="26"/>
  <c r="AD50" i="7"/>
  <c r="AD40" i="26"/>
  <c r="AD57" i="7"/>
  <c r="AD48" i="26"/>
  <c r="AD51" i="7"/>
  <c r="AD42" i="26"/>
  <c r="AD44" i="26"/>
  <c r="T9" i="22"/>
  <c r="E8" i="29" s="1"/>
  <c r="T8" i="22"/>
  <c r="E7" i="29" s="1"/>
  <c r="L8" i="22"/>
  <c r="E37" i="29" s="1"/>
  <c r="L11" i="22"/>
  <c r="E40" i="29" s="1"/>
  <c r="T6" i="22"/>
  <c r="E5" i="29" s="1"/>
  <c r="L17" i="22"/>
  <c r="E46" i="29" s="1"/>
  <c r="T16" i="22"/>
  <c r="L18" i="22"/>
  <c r="E47" i="29" s="1"/>
  <c r="L19" i="22"/>
  <c r="E48" i="29" s="1"/>
  <c r="T24" i="22"/>
  <c r="AM24" i="22" s="1"/>
  <c r="T10" i="22"/>
  <c r="T25" i="22"/>
  <c r="AM25" i="22" s="1"/>
  <c r="L21" i="22"/>
  <c r="E50" i="29" s="1"/>
  <c r="T29" i="22"/>
  <c r="AM29" i="22" s="1"/>
  <c r="L22" i="22"/>
  <c r="T12" i="22"/>
  <c r="T17" i="22"/>
  <c r="AH31" i="22"/>
  <c r="AB9" i="22"/>
  <c r="E68" i="29" s="1"/>
  <c r="AD14" i="22"/>
  <c r="AB7" i="22"/>
  <c r="E66" i="29" s="1"/>
  <c r="AB6" i="22"/>
  <c r="E65" i="29" s="1"/>
  <c r="L12" i="22"/>
  <c r="E41" i="29" s="1"/>
  <c r="T7" i="22"/>
  <c r="E6" i="29" s="1"/>
  <c r="T18" i="22"/>
  <c r="L14" i="22"/>
  <c r="E43" i="29" s="1"/>
  <c r="T19" i="22"/>
  <c r="L10" i="22"/>
  <c r="E39" i="29" s="1"/>
  <c r="T20" i="22"/>
  <c r="L16" i="22"/>
  <c r="E45" i="29" s="1"/>
  <c r="L20" i="22"/>
  <c r="E49" i="29" s="1"/>
  <c r="T15" i="22"/>
  <c r="AF6" i="22"/>
  <c r="AD19" i="22"/>
  <c r="AB13" i="22"/>
  <c r="AN13" i="22" s="1"/>
  <c r="AI33" i="22"/>
  <c r="AF33" i="22"/>
  <c r="AD33" i="22"/>
  <c r="AC33" i="22"/>
  <c r="AG33" i="22"/>
  <c r="AH33" i="22"/>
  <c r="AJ33" i="22"/>
  <c r="AE33" i="22"/>
  <c r="X35" i="7"/>
  <c r="AB35" i="7"/>
  <c r="AC18" i="22"/>
  <c r="C81" i="7"/>
  <c r="K81" i="7" s="1"/>
  <c r="V81" i="7" s="1"/>
  <c r="Q103" i="26"/>
  <c r="C99" i="26"/>
  <c r="K99" i="26" s="1"/>
  <c r="V99" i="26" s="1"/>
  <c r="X53" i="28"/>
  <c r="E29" i="45" s="1"/>
  <c r="AC27" i="22"/>
  <c r="N79" i="28"/>
  <c r="P57" i="7"/>
  <c r="T57" i="7" s="1"/>
  <c r="W57" i="7" s="1"/>
  <c r="D32" i="46" s="1"/>
  <c r="IQ4" i="15"/>
  <c r="CM4" i="15"/>
  <c r="M5" i="15"/>
  <c r="N4" i="15"/>
  <c r="AZ4" i="15"/>
  <c r="DZ4" i="15" s="1"/>
  <c r="FM4" i="15" s="1"/>
  <c r="GZ4" i="15" s="1"/>
  <c r="P55" i="7"/>
  <c r="B77" i="7"/>
  <c r="AA54" i="26"/>
  <c r="AB45" i="7"/>
  <c r="AD11" i="22"/>
  <c r="AA56" i="7"/>
  <c r="AE45" i="7"/>
  <c r="AJ59" i="16"/>
  <c r="AB45" i="26"/>
  <c r="AD32" i="26"/>
  <c r="AE15" i="22"/>
  <c r="AE36" i="7"/>
  <c r="AD41" i="7"/>
  <c r="AE38" i="28"/>
  <c r="WS14" i="45" s="1"/>
  <c r="N99" i="28"/>
  <c r="C75" i="28"/>
  <c r="K75" i="28" s="1"/>
  <c r="V75" i="28" s="1"/>
  <c r="AE59" i="7"/>
  <c r="AD31" i="28"/>
  <c r="C75" i="26"/>
  <c r="K75" i="26" s="1"/>
  <c r="V75" i="26" s="1"/>
  <c r="AB50" i="28"/>
  <c r="AD46" i="28"/>
  <c r="AB42" i="28"/>
  <c r="AA32" i="26"/>
  <c r="AE31" i="28"/>
  <c r="WS7" i="45" s="1"/>
  <c r="AE34" i="26"/>
  <c r="AD33" i="28"/>
  <c r="X31" i="28"/>
  <c r="AE47" i="7"/>
  <c r="AE44" i="28"/>
  <c r="WS20" i="45" s="1"/>
  <c r="AD26" i="22"/>
  <c r="AD29" i="22"/>
  <c r="AG27" i="22"/>
  <c r="V105" i="7"/>
  <c r="AD46" i="26"/>
  <c r="AH22" i="22"/>
  <c r="AD57" i="26"/>
  <c r="AG29" i="22"/>
  <c r="AG31" i="22"/>
  <c r="AH9" i="22"/>
  <c r="AF10" i="22"/>
  <c r="AE19" i="22"/>
  <c r="X32" i="26"/>
  <c r="AF4" i="22"/>
  <c r="P48" i="26"/>
  <c r="AG30" i="22"/>
  <c r="AC42" i="7"/>
  <c r="AB59" i="7"/>
  <c r="AB49" i="7"/>
  <c r="AD32" i="22"/>
  <c r="AE54" i="7"/>
  <c r="AE6" i="22"/>
  <c r="AC10" i="22"/>
  <c r="P48" i="7"/>
  <c r="AI32" i="22"/>
  <c r="AH30" i="22"/>
  <c r="AE21" i="22"/>
  <c r="AF26" i="22"/>
  <c r="AA52" i="28"/>
  <c r="AF19" i="22"/>
  <c r="AC20" i="22"/>
  <c r="AF7" i="22"/>
  <c r="AC33" i="28"/>
  <c r="AC21" i="22"/>
  <c r="C215" i="29"/>
  <c r="C95" i="29"/>
  <c r="C223" i="29"/>
  <c r="C103" i="29"/>
  <c r="AD17" i="22"/>
  <c r="AH18" i="22"/>
  <c r="AE56" i="26"/>
  <c r="AE43" i="26"/>
  <c r="AC28" i="22"/>
  <c r="X34" i="26"/>
  <c r="AC13" i="22"/>
  <c r="AH25" i="22"/>
  <c r="AE8" i="22"/>
  <c r="AC52" i="26"/>
  <c r="AC33" i="26"/>
  <c r="AE10" i="22"/>
  <c r="AB41" i="26"/>
  <c r="AG32" i="22"/>
  <c r="AG22" i="22"/>
  <c r="AG28" i="22"/>
  <c r="AE47" i="26"/>
  <c r="AD20" i="22"/>
  <c r="AD5" i="22"/>
  <c r="AI26" i="22"/>
  <c r="AF29" i="22"/>
  <c r="AF15" i="22"/>
  <c r="AH24" i="22"/>
  <c r="AH17" i="22"/>
  <c r="AI5" i="22"/>
  <c r="AI19" i="22"/>
  <c r="AE30" i="22"/>
  <c r="AG6" i="22"/>
  <c r="AE29" i="22"/>
  <c r="AG23" i="22"/>
  <c r="AC4" i="22"/>
  <c r="AC8" i="22"/>
  <c r="AI14" i="22"/>
  <c r="AC11" i="22"/>
  <c r="AI7" i="22"/>
  <c r="AI4" i="22"/>
  <c r="AG10" i="22"/>
  <c r="AE57" i="7"/>
  <c r="AE37" i="7"/>
  <c r="AE58" i="7"/>
  <c r="AE13" i="22"/>
  <c r="AF25" i="22"/>
  <c r="AF14" i="22"/>
  <c r="AF21" i="22"/>
  <c r="AE52" i="7"/>
  <c r="AH10" i="22"/>
  <c r="AE20" i="22"/>
  <c r="AH27" i="22"/>
  <c r="AH6" i="22"/>
  <c r="AH23" i="22"/>
  <c r="AH4" i="22"/>
  <c r="E124" i="29"/>
  <c r="AD28" i="22"/>
  <c r="AD21" i="22"/>
  <c r="AD6" i="22"/>
  <c r="AG18" i="22"/>
  <c r="AG15" i="22"/>
  <c r="AH20" i="22"/>
  <c r="AH19" i="22"/>
  <c r="AE7" i="22"/>
  <c r="AB39" i="28"/>
  <c r="AH26" i="22"/>
  <c r="AE48" i="28"/>
  <c r="AA55" i="28"/>
  <c r="P50" i="28"/>
  <c r="AJ28" i="22"/>
  <c r="AC15" i="22"/>
  <c r="AJ4" i="22"/>
  <c r="AC5" i="22"/>
  <c r="AI25" i="22"/>
  <c r="AA38" i="28"/>
  <c r="AD41" i="28"/>
  <c r="AE45" i="28"/>
  <c r="WS21" i="45" s="1"/>
  <c r="AC42" i="28"/>
  <c r="X39" i="28"/>
  <c r="AA32" i="28"/>
  <c r="AC43" i="7"/>
  <c r="AC40" i="7"/>
  <c r="AA49" i="28"/>
  <c r="AH14" i="22"/>
  <c r="AE24" i="22"/>
  <c r="AG13" i="22"/>
  <c r="AG9" i="22"/>
  <c r="AE31" i="22"/>
  <c r="AE16" i="22"/>
  <c r="AD18" i="22"/>
  <c r="AE32" i="22"/>
  <c r="AG24" i="22"/>
  <c r="AI18" i="22"/>
  <c r="AE55" i="26"/>
  <c r="AH11" i="22"/>
  <c r="AD8" i="22"/>
  <c r="AG7" i="22"/>
  <c r="AI15" i="22"/>
  <c r="AG16" i="22"/>
  <c r="AG19" i="22"/>
  <c r="AD15" i="22"/>
  <c r="AD12" i="22"/>
  <c r="AC43" i="26"/>
  <c r="AI11" i="22"/>
  <c r="AI16" i="22"/>
  <c r="AD47" i="26"/>
  <c r="AA43" i="26"/>
  <c r="AE41" i="26"/>
  <c r="AB38" i="7"/>
  <c r="AB58" i="28"/>
  <c r="AC45" i="7"/>
  <c r="AD51" i="26"/>
  <c r="AH16" i="22"/>
  <c r="AE58" i="26"/>
  <c r="AE37" i="26"/>
  <c r="AA38" i="26"/>
  <c r="P44" i="26"/>
  <c r="AF30" i="22"/>
  <c r="AF12" i="22"/>
  <c r="AF31" i="22"/>
  <c r="AC25" i="22"/>
  <c r="AC24" i="22"/>
  <c r="AC16" i="22"/>
  <c r="AJ5" i="22"/>
  <c r="AF24" i="22"/>
  <c r="AG21" i="22"/>
  <c r="AA37" i="28"/>
  <c r="AE53" i="28"/>
  <c r="AI17" i="22"/>
  <c r="AC26" i="22"/>
  <c r="AF28" i="22"/>
  <c r="AD44" i="7"/>
  <c r="AG17" i="22"/>
  <c r="AH7" i="22"/>
  <c r="J41" i="22"/>
  <c r="AE14" i="22"/>
  <c r="X41" i="22"/>
  <c r="AF11" i="22"/>
  <c r="P45" i="26"/>
  <c r="G41" i="22"/>
  <c r="AJ23" i="22"/>
  <c r="P50" i="7"/>
  <c r="AF16" i="22"/>
  <c r="AI10" i="22"/>
  <c r="AC23" i="22"/>
  <c r="AH8" i="22"/>
  <c r="AC9" i="22"/>
  <c r="AE27" i="22"/>
  <c r="Q41" i="22"/>
  <c r="AJ26" i="22"/>
  <c r="P54" i="26"/>
  <c r="AD45" i="7"/>
  <c r="AA53" i="26"/>
  <c r="AF22" i="22"/>
  <c r="AB53" i="7"/>
  <c r="AI6" i="22"/>
  <c r="AE12" i="22"/>
  <c r="P49" i="28"/>
  <c r="AE40" i="28"/>
  <c r="WS16" i="45" s="1"/>
  <c r="AB31" i="26"/>
  <c r="AC19" i="22"/>
  <c r="AH13" i="22"/>
  <c r="AD13" i="22"/>
  <c r="AG12" i="22"/>
  <c r="AD9" i="22"/>
  <c r="H41" i="22"/>
  <c r="M41" i="22"/>
  <c r="AF5" i="22"/>
  <c r="AE5" i="22"/>
  <c r="AC29" i="22"/>
  <c r="AD31" i="22"/>
  <c r="AF18" i="22"/>
  <c r="AE26" i="22"/>
  <c r="AF23" i="22"/>
  <c r="AG20" i="22"/>
  <c r="P41" i="22"/>
  <c r="R41" i="22"/>
  <c r="AE9" i="22"/>
  <c r="AG8" i="22"/>
  <c r="O41" i="22"/>
  <c r="AD23" i="22"/>
  <c r="AF27" i="22"/>
  <c r="N41" i="22"/>
  <c r="AD27" i="22"/>
  <c r="AC22" i="22"/>
  <c r="AD24" i="22"/>
  <c r="AH28" i="22"/>
  <c r="AI30" i="22"/>
  <c r="AI29" i="22"/>
  <c r="AF32" i="22"/>
  <c r="AE28" i="22"/>
  <c r="AD25" i="22"/>
  <c r="AD22" i="22"/>
  <c r="AF20" i="22"/>
  <c r="AF17" i="22"/>
  <c r="AD16" i="22"/>
  <c r="AC14" i="22"/>
  <c r="AF13" i="22"/>
  <c r="AC12" i="22"/>
  <c r="AG11" i="22"/>
  <c r="AF9" i="22"/>
  <c r="AG5" i="22"/>
  <c r="AG4" i="22"/>
  <c r="AH29" i="22"/>
  <c r="AH32" i="22"/>
  <c r="V41" i="22"/>
  <c r="AD4" i="22"/>
  <c r="P40" i="26"/>
  <c r="AE4" i="22"/>
  <c r="W41" i="22"/>
  <c r="AE25" i="22"/>
  <c r="AE17" i="22"/>
  <c r="AE18" i="22"/>
  <c r="AH15" i="22"/>
  <c r="Z41" i="22"/>
  <c r="F41" i="22"/>
  <c r="P31" i="28"/>
  <c r="P53" i="28"/>
  <c r="AC17" i="22"/>
  <c r="AC6" i="22"/>
  <c r="AA39" i="28"/>
  <c r="AC58" i="28"/>
  <c r="AD30" i="22"/>
  <c r="AD10" i="22"/>
  <c r="AI23" i="22"/>
  <c r="AH12" i="22"/>
  <c r="AC7" i="22"/>
  <c r="AC30" i="22"/>
  <c r="AC31" i="22"/>
  <c r="AG25" i="22"/>
  <c r="Y41" i="22"/>
  <c r="AC44" i="7"/>
  <c r="AD35" i="7"/>
  <c r="AA50" i="7"/>
  <c r="AB44" i="7"/>
  <c r="AE39" i="26"/>
  <c r="E41" i="22"/>
  <c r="U41" i="22"/>
  <c r="AJ32" i="22"/>
  <c r="I41" i="22"/>
  <c r="AA57" i="28"/>
  <c r="AE22" i="22"/>
  <c r="AI21" i="22"/>
  <c r="AD7" i="22"/>
  <c r="AF8" i="22"/>
  <c r="AG26" i="22"/>
  <c r="AC32" i="22"/>
  <c r="AG14" i="22"/>
  <c r="X57" i="7"/>
  <c r="E32" i="46" s="1"/>
  <c r="X39" i="7"/>
  <c r="P50" i="26"/>
  <c r="X37" i="28"/>
  <c r="AC39" i="28"/>
  <c r="AI8" i="22"/>
  <c r="X34" i="7"/>
  <c r="AH21" i="22"/>
  <c r="AE23" i="22"/>
  <c r="AH5" i="22"/>
  <c r="AE11" i="22"/>
  <c r="X48" i="26"/>
  <c r="AD47" i="7"/>
  <c r="X32" i="28"/>
  <c r="AB42" i="7"/>
  <c r="AC53" i="7"/>
  <c r="AA52" i="7"/>
  <c r="AI9" i="22"/>
  <c r="AC45" i="26"/>
  <c r="AA47" i="7"/>
  <c r="N37" i="26"/>
  <c r="N79" i="26" s="1"/>
  <c r="C79" i="28"/>
  <c r="L79" i="28" s="1"/>
  <c r="W79" i="28" s="1"/>
  <c r="AE49" i="28"/>
  <c r="AD39" i="28"/>
  <c r="AB32" i="26"/>
  <c r="AC52" i="7"/>
  <c r="AB47" i="7"/>
  <c r="X59" i="7"/>
  <c r="E34" i="46" s="1"/>
  <c r="AE45" i="26"/>
  <c r="AA45" i="7"/>
  <c r="C101" i="7"/>
  <c r="L101" i="7" s="1"/>
  <c r="W101" i="7" s="1"/>
  <c r="N54" i="26"/>
  <c r="N96" i="26" s="1"/>
  <c r="AC32" i="26"/>
  <c r="AB49" i="28"/>
  <c r="X57" i="26"/>
  <c r="E33" i="17" s="1"/>
  <c r="AD42" i="7"/>
  <c r="AA33" i="26"/>
  <c r="X47" i="7"/>
  <c r="R109" i="7"/>
  <c r="AC49" i="28"/>
  <c r="P39" i="28"/>
  <c r="AB41" i="28"/>
  <c r="AE39" i="28"/>
  <c r="WS15" i="45" s="1"/>
  <c r="AC40" i="28"/>
  <c r="P55" i="28"/>
  <c r="X52" i="7"/>
  <c r="E27" i="46" s="1"/>
  <c r="AC47" i="7"/>
  <c r="AA58" i="26"/>
  <c r="AE32" i="26"/>
  <c r="AB52" i="7"/>
  <c r="N96" i="28"/>
  <c r="AD55" i="28"/>
  <c r="AE54" i="26"/>
  <c r="AC58" i="26"/>
  <c r="AA41" i="7"/>
  <c r="AE31" i="26"/>
  <c r="AC56" i="7"/>
  <c r="AC51" i="28"/>
  <c r="AB51" i="28"/>
  <c r="AA51" i="28"/>
  <c r="X35" i="28"/>
  <c r="AA35" i="28"/>
  <c r="P35" i="28"/>
  <c r="AD35" i="28"/>
  <c r="AB33" i="7"/>
  <c r="AD33" i="7"/>
  <c r="AC33" i="7"/>
  <c r="X33" i="7"/>
  <c r="AA33" i="7"/>
  <c r="AE33" i="7"/>
  <c r="N75" i="28"/>
  <c r="N33" i="26"/>
  <c r="N75" i="26" s="1"/>
  <c r="X44" i="28"/>
  <c r="AC44" i="28"/>
  <c r="AA44" i="28"/>
  <c r="AB44" i="28"/>
  <c r="AD44" i="28"/>
  <c r="C91" i="28"/>
  <c r="L91" i="28" s="1"/>
  <c r="W91" i="28" s="1"/>
  <c r="C91" i="26"/>
  <c r="H91" i="26" s="1"/>
  <c r="S91" i="26" s="1"/>
  <c r="C89" i="7"/>
  <c r="G89" i="7" s="1"/>
  <c r="R89" i="7" s="1"/>
  <c r="C87" i="28"/>
  <c r="L87" i="28" s="1"/>
  <c r="W87" i="28" s="1"/>
  <c r="AE53" i="7"/>
  <c r="P53" i="7"/>
  <c r="AD38" i="28"/>
  <c r="AC38" i="28"/>
  <c r="X40" i="7"/>
  <c r="AE40" i="7"/>
  <c r="AB40" i="7"/>
  <c r="AA39" i="26"/>
  <c r="AE32" i="28"/>
  <c r="WS8" i="45" s="1"/>
  <c r="P32" i="28"/>
  <c r="AD32" i="28"/>
  <c r="AB32" i="28"/>
  <c r="B81" i="7"/>
  <c r="C95" i="26"/>
  <c r="F95" i="26" s="1"/>
  <c r="Q95" i="26" s="1"/>
  <c r="C95" i="28"/>
  <c r="AE41" i="7"/>
  <c r="AB41" i="7"/>
  <c r="AC41" i="7"/>
  <c r="X41" i="7"/>
  <c r="N87" i="28"/>
  <c r="P51" i="28"/>
  <c r="AB38" i="28"/>
  <c r="AC32" i="28"/>
  <c r="AC34" i="28"/>
  <c r="AB34" i="28"/>
  <c r="AB55" i="28"/>
  <c r="AE55" i="28"/>
  <c r="AD31" i="26"/>
  <c r="AA31" i="26"/>
  <c r="C97" i="7"/>
  <c r="K97" i="7" s="1"/>
  <c r="V97" i="7" s="1"/>
  <c r="AB35" i="28"/>
  <c r="AD39" i="26"/>
  <c r="P31" i="26"/>
  <c r="AA40" i="7"/>
  <c r="AE35" i="28"/>
  <c r="WS11" i="45" s="1"/>
  <c r="AC57" i="28"/>
  <c r="AB57" i="28"/>
  <c r="P57" i="28"/>
  <c r="AD57" i="28"/>
  <c r="AE57" i="28"/>
  <c r="AE42" i="28"/>
  <c r="WS18" i="45" s="1"/>
  <c r="AA42" i="28"/>
  <c r="AC58" i="7"/>
  <c r="AB58" i="7"/>
  <c r="AA58" i="7"/>
  <c r="P58" i="7"/>
  <c r="AD50" i="28"/>
  <c r="AE50" i="28"/>
  <c r="AA50" i="28"/>
  <c r="AB34" i="26"/>
  <c r="AA34" i="26"/>
  <c r="C87" i="26"/>
  <c r="M87" i="26" s="1"/>
  <c r="X87" i="26" s="1"/>
  <c r="AA47" i="28"/>
  <c r="X47" i="28"/>
  <c r="AD47" i="28"/>
  <c r="AE47" i="28"/>
  <c r="WS23" i="45" s="1"/>
  <c r="AD40" i="7"/>
  <c r="AD59" i="7"/>
  <c r="AA59" i="7"/>
  <c r="AA58" i="28"/>
  <c r="AE58" i="28"/>
  <c r="AB43" i="26"/>
  <c r="P43" i="26"/>
  <c r="AB55" i="26"/>
  <c r="AC55" i="26"/>
  <c r="AA55" i="26"/>
  <c r="AA31" i="28"/>
  <c r="AB31" i="28"/>
  <c r="B35" i="26"/>
  <c r="N49" i="26"/>
  <c r="N91" i="26" s="1"/>
  <c r="C29" i="17"/>
  <c r="P58" i="28"/>
  <c r="AC54" i="26"/>
  <c r="AD55" i="26"/>
  <c r="AA45" i="26"/>
  <c r="B77" i="28"/>
  <c r="N95" i="28"/>
  <c r="C25" i="17"/>
  <c r="AA57" i="26"/>
  <c r="AC57" i="26"/>
  <c r="AB57" i="26"/>
  <c r="AA43" i="7"/>
  <c r="AB43" i="7"/>
  <c r="AA38" i="7"/>
  <c r="AC48" i="7"/>
  <c r="AD48" i="7"/>
  <c r="AA48" i="7"/>
  <c r="AB48" i="7"/>
  <c r="AE38" i="7"/>
  <c r="AE43" i="7"/>
  <c r="X37" i="7"/>
  <c r="AA37" i="7"/>
  <c r="AA54" i="7"/>
  <c r="AB54" i="7"/>
  <c r="AB49" i="26"/>
  <c r="P49" i="26"/>
  <c r="AD49" i="26"/>
  <c r="X37" i="26"/>
  <c r="AA37" i="26"/>
  <c r="AB37" i="26"/>
  <c r="AC37" i="26"/>
  <c r="P54" i="7"/>
  <c r="AB50" i="26"/>
  <c r="AE48" i="7"/>
  <c r="AB37" i="7"/>
  <c r="AA49" i="7"/>
  <c r="AC49" i="7"/>
  <c r="AD49" i="7"/>
  <c r="AC46" i="7"/>
  <c r="AE33" i="26"/>
  <c r="X34" i="28"/>
  <c r="AA34" i="28"/>
  <c r="AE34" i="28"/>
  <c r="WS10" i="45" s="1"/>
  <c r="AE57" i="26"/>
  <c r="AB47" i="28"/>
  <c r="AA40" i="28"/>
  <c r="AE51" i="28"/>
  <c r="P58" i="26"/>
  <c r="AB58" i="26"/>
  <c r="X39" i="26"/>
  <c r="AC35" i="28"/>
  <c r="AC39" i="26"/>
  <c r="AB40" i="28"/>
  <c r="X40" i="28"/>
  <c r="AC56" i="28"/>
  <c r="AE56" i="28"/>
  <c r="AD56" i="28"/>
  <c r="AB56" i="28"/>
  <c r="X50" i="26"/>
  <c r="E26" i="17" s="1"/>
  <c r="AA50" i="26"/>
  <c r="AE50" i="26"/>
  <c r="AC50" i="26"/>
  <c r="AA56" i="28"/>
  <c r="AE53" i="26"/>
  <c r="AC53" i="26"/>
  <c r="AB53" i="26"/>
  <c r="AE41" i="28"/>
  <c r="WS17" i="45" s="1"/>
  <c r="AC41" i="28"/>
  <c r="AA41" i="28"/>
  <c r="B85" i="28"/>
  <c r="B43" i="26"/>
  <c r="B87" i="7"/>
  <c r="B51" i="26"/>
  <c r="B93" i="26" s="1"/>
  <c r="B93" i="28"/>
  <c r="B39" i="26"/>
  <c r="AA36" i="7"/>
  <c r="AC36" i="7"/>
  <c r="AB36" i="7"/>
  <c r="AB35" i="26"/>
  <c r="AA35" i="26"/>
  <c r="AD35" i="26"/>
  <c r="AE35" i="26"/>
  <c r="T113" i="7"/>
  <c r="B47" i="26"/>
  <c r="B89" i="28"/>
  <c r="AE49" i="7"/>
  <c r="X45" i="26"/>
  <c r="X45" i="7"/>
  <c r="AI12" i="22"/>
  <c r="AI13" i="22"/>
  <c r="B214" i="29"/>
  <c r="B94" i="29"/>
  <c r="C216" i="29"/>
  <c r="C96" i="29"/>
  <c r="C214" i="29"/>
  <c r="C94" i="29"/>
  <c r="C218" i="29"/>
  <c r="C98" i="29"/>
  <c r="B216" i="29"/>
  <c r="B96" i="29"/>
  <c r="D221" i="29"/>
  <c r="D101" i="29"/>
  <c r="D218" i="29"/>
  <c r="D98" i="29"/>
  <c r="B225" i="29"/>
  <c r="B105" i="29"/>
  <c r="C225" i="29"/>
  <c r="C105" i="29"/>
  <c r="B217" i="29"/>
  <c r="B97" i="29"/>
  <c r="C222" i="29"/>
  <c r="C102" i="29"/>
  <c r="C226" i="29"/>
  <c r="C106" i="29"/>
  <c r="D224" i="29"/>
  <c r="D104" i="29"/>
  <c r="D220" i="29"/>
  <c r="D100" i="29"/>
  <c r="D216" i="29"/>
  <c r="D96" i="29"/>
  <c r="C219" i="29"/>
  <c r="C99" i="29"/>
  <c r="B226" i="29"/>
  <c r="B106" i="29"/>
  <c r="B221" i="29"/>
  <c r="B101" i="29"/>
  <c r="D219" i="29"/>
  <c r="D99" i="29"/>
  <c r="D215" i="29"/>
  <c r="D95" i="29"/>
  <c r="B222" i="29"/>
  <c r="B102" i="29"/>
  <c r="B218" i="29"/>
  <c r="B98" i="29"/>
  <c r="D223" i="29"/>
  <c r="D103" i="29"/>
  <c r="B219" i="29"/>
  <c r="B99" i="29"/>
  <c r="B223" i="29"/>
  <c r="B103" i="29"/>
  <c r="C221" i="29"/>
  <c r="C101" i="29"/>
  <c r="C217" i="29"/>
  <c r="C97" i="29"/>
  <c r="C224" i="29"/>
  <c r="C104" i="29"/>
  <c r="C220" i="29"/>
  <c r="C100" i="29"/>
  <c r="D225" i="29"/>
  <c r="D105" i="29"/>
  <c r="B215" i="29"/>
  <c r="B95" i="29"/>
  <c r="AI31" i="22"/>
  <c r="P33" i="28"/>
  <c r="AI28" i="22"/>
  <c r="AI27" i="22"/>
  <c r="P41" i="28"/>
  <c r="AA41" i="22"/>
  <c r="AI24" i="22"/>
  <c r="P42" i="26"/>
  <c r="AJ27" i="22"/>
  <c r="AJ31" i="22"/>
  <c r="AI22" i="22"/>
  <c r="AJ30" i="22"/>
  <c r="C93" i="26"/>
  <c r="C93" i="28"/>
  <c r="C95" i="7"/>
  <c r="X51" i="26"/>
  <c r="AB51" i="26"/>
  <c r="AC51" i="26"/>
  <c r="AE51" i="26"/>
  <c r="AA51" i="26"/>
  <c r="P51" i="26"/>
  <c r="N100" i="7"/>
  <c r="AD60" i="7"/>
  <c r="X60" i="7"/>
  <c r="U60" i="7"/>
  <c r="AB60" i="7"/>
  <c r="P60" i="7"/>
  <c r="AC60" i="7"/>
  <c r="AA60" i="7"/>
  <c r="AE60" i="7"/>
  <c r="AD32" i="7"/>
  <c r="AE32" i="7"/>
  <c r="AC32" i="7"/>
  <c r="AA32" i="7"/>
  <c r="P32" i="7"/>
  <c r="X32" i="7"/>
  <c r="AB32" i="7"/>
  <c r="N99" i="7"/>
  <c r="N79" i="7"/>
  <c r="AD43" i="28"/>
  <c r="AC43" i="28"/>
  <c r="AA43" i="28"/>
  <c r="AB43" i="28"/>
  <c r="AE43" i="28"/>
  <c r="WS19" i="45" s="1"/>
  <c r="X43" i="28"/>
  <c r="U56" i="7"/>
  <c r="X56" i="7"/>
  <c r="E31" i="46" s="1"/>
  <c r="AE56" i="7"/>
  <c r="AD56" i="7"/>
  <c r="AB56" i="7"/>
  <c r="J83" i="28"/>
  <c r="U83" i="28" s="1"/>
  <c r="F83" i="28"/>
  <c r="Q83" i="28" s="1"/>
  <c r="L83" i="28"/>
  <c r="W83" i="28" s="1"/>
  <c r="G83" i="28"/>
  <c r="R83" i="28" s="1"/>
  <c r="K83" i="28"/>
  <c r="V83" i="28" s="1"/>
  <c r="E83" i="28"/>
  <c r="P83" i="28" s="1"/>
  <c r="I83" i="28"/>
  <c r="T83" i="28" s="1"/>
  <c r="D83" i="28"/>
  <c r="O83" i="28" s="1"/>
  <c r="H83" i="28"/>
  <c r="S83" i="28" s="1"/>
  <c r="M83" i="28"/>
  <c r="X83" i="28" s="1"/>
  <c r="N94" i="7"/>
  <c r="B80" i="7"/>
  <c r="B89" i="7"/>
  <c r="AB33" i="28"/>
  <c r="X48" i="28"/>
  <c r="AC48" i="28"/>
  <c r="AB48" i="28"/>
  <c r="AA48" i="28"/>
  <c r="AD48" i="28"/>
  <c r="B79" i="7"/>
  <c r="C100" i="26"/>
  <c r="C100" i="28"/>
  <c r="C102" i="7"/>
  <c r="L98" i="7"/>
  <c r="W98" i="7" s="1"/>
  <c r="H98" i="7"/>
  <c r="S98" i="7" s="1"/>
  <c r="D98" i="7"/>
  <c r="O98" i="7" s="1"/>
  <c r="K98" i="7"/>
  <c r="V98" i="7" s="1"/>
  <c r="G98" i="7"/>
  <c r="R98" i="7" s="1"/>
  <c r="J98" i="7"/>
  <c r="U98" i="7" s="1"/>
  <c r="F98" i="7"/>
  <c r="Q98" i="7" s="1"/>
  <c r="I98" i="7"/>
  <c r="T98" i="7" s="1"/>
  <c r="E98" i="7"/>
  <c r="P98" i="7" s="1"/>
  <c r="M98" i="7"/>
  <c r="X98" i="7" s="1"/>
  <c r="M88" i="26"/>
  <c r="X88" i="26" s="1"/>
  <c r="I88" i="26"/>
  <c r="T88" i="26" s="1"/>
  <c r="E88" i="26"/>
  <c r="P88" i="26" s="1"/>
  <c r="K88" i="26"/>
  <c r="V88" i="26" s="1"/>
  <c r="F88" i="26"/>
  <c r="Q88" i="26" s="1"/>
  <c r="J88" i="26"/>
  <c r="U88" i="26" s="1"/>
  <c r="D88" i="26"/>
  <c r="O88" i="26" s="1"/>
  <c r="L88" i="26"/>
  <c r="W88" i="26" s="1"/>
  <c r="H88" i="26"/>
  <c r="S88" i="26" s="1"/>
  <c r="G88" i="26"/>
  <c r="R88" i="26" s="1"/>
  <c r="N97" i="7"/>
  <c r="AD39" i="7"/>
  <c r="AA39" i="7"/>
  <c r="AE39" i="7"/>
  <c r="AB39" i="7"/>
  <c r="AC39" i="7"/>
  <c r="C90" i="26"/>
  <c r="C90" i="28"/>
  <c r="C92" i="7"/>
  <c r="C74" i="26"/>
  <c r="C74" i="28"/>
  <c r="C76" i="7"/>
  <c r="U56" i="26"/>
  <c r="X56" i="26"/>
  <c r="E32" i="17" s="1"/>
  <c r="AC56" i="26"/>
  <c r="P56" i="26"/>
  <c r="AD56" i="26"/>
  <c r="AA56" i="26"/>
  <c r="AB56" i="26"/>
  <c r="AD55" i="7"/>
  <c r="X55" i="7"/>
  <c r="E30" i="46" s="1"/>
  <c r="AA55" i="7"/>
  <c r="AC55" i="7"/>
  <c r="AE55" i="7"/>
  <c r="AB55" i="7"/>
  <c r="AD46" i="7"/>
  <c r="X46" i="7"/>
  <c r="AA46" i="7"/>
  <c r="AE46" i="7"/>
  <c r="AB46" i="7"/>
  <c r="B75" i="7"/>
  <c r="B44" i="26"/>
  <c r="B86" i="28"/>
  <c r="X45" i="28"/>
  <c r="AD45" i="28"/>
  <c r="AC45" i="28"/>
  <c r="AB45" i="28"/>
  <c r="AA45" i="28"/>
  <c r="AC41" i="26"/>
  <c r="AD41" i="26"/>
  <c r="X41" i="26"/>
  <c r="P41" i="26"/>
  <c r="AA41" i="26"/>
  <c r="C80" i="26"/>
  <c r="C80" i="28"/>
  <c r="C82" i="7"/>
  <c r="X54" i="28"/>
  <c r="E30" i="45" s="1"/>
  <c r="AA54" i="28"/>
  <c r="AB54" i="28"/>
  <c r="AC54" i="28"/>
  <c r="P54" i="28"/>
  <c r="AD54" i="28"/>
  <c r="AE54" i="28"/>
  <c r="AD52" i="28"/>
  <c r="X52" i="28"/>
  <c r="E28" i="45" s="1"/>
  <c r="AC52" i="28"/>
  <c r="AE52" i="28"/>
  <c r="AB52" i="28"/>
  <c r="P52" i="28"/>
  <c r="AC36" i="28"/>
  <c r="AE36" i="28"/>
  <c r="WS12" i="45" s="1"/>
  <c r="X36" i="28"/>
  <c r="AD36" i="28"/>
  <c r="AA36" i="28"/>
  <c r="AB36" i="28"/>
  <c r="X33" i="28"/>
  <c r="AE33" i="28"/>
  <c r="WS9" i="45" s="1"/>
  <c r="AA33" i="28"/>
  <c r="X46" i="28"/>
  <c r="AB46" i="28"/>
  <c r="AC46" i="28"/>
  <c r="AE46" i="28"/>
  <c r="WS22" i="45" s="1"/>
  <c r="AA46" i="28"/>
  <c r="N86" i="7"/>
  <c r="U57" i="28"/>
  <c r="X57" i="28"/>
  <c r="E33" i="45" s="1"/>
  <c r="AC59" i="7"/>
  <c r="U59" i="7"/>
  <c r="X53" i="7"/>
  <c r="E28" i="46" s="1"/>
  <c r="AD53" i="7"/>
  <c r="X43" i="7"/>
  <c r="AD37" i="7"/>
  <c r="C86" i="26"/>
  <c r="C86" i="28"/>
  <c r="C88" i="7"/>
  <c r="AC54" i="7"/>
  <c r="X54" i="7"/>
  <c r="E29" i="46" s="1"/>
  <c r="AD54" i="7"/>
  <c r="AA42" i="7"/>
  <c r="X42" i="7"/>
  <c r="N58" i="26"/>
  <c r="N100" i="26" s="1"/>
  <c r="N100" i="28"/>
  <c r="X49" i="28"/>
  <c r="E25" i="45" s="1"/>
  <c r="AD49" i="28"/>
  <c r="AB54" i="26"/>
  <c r="X54" i="26"/>
  <c r="E30" i="17" s="1"/>
  <c r="AD61" i="7"/>
  <c r="X61" i="7"/>
  <c r="AC61" i="7"/>
  <c r="U61" i="7"/>
  <c r="AB61" i="7"/>
  <c r="P61" i="7"/>
  <c r="AE61" i="7"/>
  <c r="AA61" i="7"/>
  <c r="AD33" i="26"/>
  <c r="X33" i="26"/>
  <c r="AB46" i="26"/>
  <c r="X46" i="26"/>
  <c r="AC46" i="26"/>
  <c r="AD34" i="28"/>
  <c r="V103" i="28"/>
  <c r="R103" i="28"/>
  <c r="W103" i="28"/>
  <c r="Q103" i="28"/>
  <c r="S103" i="28"/>
  <c r="X103" i="28"/>
  <c r="P103" i="28"/>
  <c r="U103" i="28"/>
  <c r="T103" i="28"/>
  <c r="O103" i="28"/>
  <c r="B58" i="26"/>
  <c r="B100" i="26" s="1"/>
  <c r="B100" i="28"/>
  <c r="C28" i="17"/>
  <c r="N52" i="26"/>
  <c r="N94" i="26" s="1"/>
  <c r="N94" i="28"/>
  <c r="B76" i="7"/>
  <c r="J96" i="28"/>
  <c r="U96" i="28" s="1"/>
  <c r="F96" i="28"/>
  <c r="Q96" i="28" s="1"/>
  <c r="M96" i="28"/>
  <c r="X96" i="28" s="1"/>
  <c r="I96" i="28"/>
  <c r="T96" i="28" s="1"/>
  <c r="E96" i="28"/>
  <c r="P96" i="28" s="1"/>
  <c r="K96" i="28"/>
  <c r="V96" i="28" s="1"/>
  <c r="G96" i="28"/>
  <c r="R96" i="28" s="1"/>
  <c r="D96" i="28"/>
  <c r="O96" i="28" s="1"/>
  <c r="L96" i="28"/>
  <c r="W96" i="28" s="1"/>
  <c r="H96" i="28"/>
  <c r="S96" i="28" s="1"/>
  <c r="N87" i="7"/>
  <c r="M75" i="26"/>
  <c r="X75" i="26" s="1"/>
  <c r="J75" i="26"/>
  <c r="U75" i="26" s="1"/>
  <c r="AC47" i="28"/>
  <c r="A25" i="17"/>
  <c r="B93" i="7"/>
  <c r="K85" i="7"/>
  <c r="V85" i="7" s="1"/>
  <c r="G85" i="7"/>
  <c r="R85" i="7" s="1"/>
  <c r="J85" i="7"/>
  <c r="U85" i="7" s="1"/>
  <c r="F85" i="7"/>
  <c r="Q85" i="7" s="1"/>
  <c r="M85" i="7"/>
  <c r="X85" i="7" s="1"/>
  <c r="I85" i="7"/>
  <c r="T85" i="7" s="1"/>
  <c r="E85" i="7"/>
  <c r="P85" i="7" s="1"/>
  <c r="D85" i="7"/>
  <c r="O85" i="7" s="1"/>
  <c r="L85" i="7"/>
  <c r="W85" i="7" s="1"/>
  <c r="H85" i="7"/>
  <c r="S85" i="7" s="1"/>
  <c r="N90" i="7"/>
  <c r="W114" i="7"/>
  <c r="S114" i="7"/>
  <c r="O114" i="7"/>
  <c r="U114" i="7"/>
  <c r="Q114" i="7"/>
  <c r="T114" i="7"/>
  <c r="R114" i="7"/>
  <c r="X114" i="7"/>
  <c r="P114" i="7"/>
  <c r="V114" i="7"/>
  <c r="C24" i="17"/>
  <c r="N48" i="26"/>
  <c r="N90" i="26" s="1"/>
  <c r="N90" i="28"/>
  <c r="AD54" i="26"/>
  <c r="AA53" i="7"/>
  <c r="AD43" i="7"/>
  <c r="C97" i="26"/>
  <c r="C97" i="28"/>
  <c r="C99" i="7"/>
  <c r="X55" i="26"/>
  <c r="E31" i="17" s="1"/>
  <c r="U55" i="26"/>
  <c r="AC31" i="28"/>
  <c r="AD43" i="26"/>
  <c r="B50" i="26"/>
  <c r="B92" i="26" s="1"/>
  <c r="B92" i="28"/>
  <c r="AD51" i="28"/>
  <c r="X51" i="28"/>
  <c r="E27" i="45" s="1"/>
  <c r="C81" i="26"/>
  <c r="C81" i="28"/>
  <c r="C83" i="7"/>
  <c r="AB39" i="26"/>
  <c r="X49" i="7"/>
  <c r="N85" i="7"/>
  <c r="C98" i="26"/>
  <c r="C98" i="28"/>
  <c r="C100" i="7"/>
  <c r="C82" i="26"/>
  <c r="C82" i="28"/>
  <c r="C84" i="7"/>
  <c r="A27" i="17"/>
  <c r="B95" i="7"/>
  <c r="N81" i="7"/>
  <c r="B52" i="26"/>
  <c r="B94" i="26" s="1"/>
  <c r="B94" i="28"/>
  <c r="AC49" i="26"/>
  <c r="X49" i="26"/>
  <c r="AD37" i="26"/>
  <c r="AD42" i="28"/>
  <c r="X42" i="28"/>
  <c r="U58" i="7"/>
  <c r="X50" i="28"/>
  <c r="E26" i="45" s="1"/>
  <c r="AC50" i="28"/>
  <c r="AD34" i="26"/>
  <c r="AD40" i="28"/>
  <c r="B91" i="7"/>
  <c r="X58" i="28"/>
  <c r="E34" i="45" s="1"/>
  <c r="AD58" i="28"/>
  <c r="U58" i="28"/>
  <c r="B46" i="26"/>
  <c r="B88" i="28"/>
  <c r="N82" i="28"/>
  <c r="N40" i="26"/>
  <c r="N82" i="26" s="1"/>
  <c r="M101" i="7"/>
  <c r="X101" i="7" s="1"/>
  <c r="B42" i="26"/>
  <c r="B84" i="28"/>
  <c r="B100" i="7"/>
  <c r="N98" i="7"/>
  <c r="J96" i="26"/>
  <c r="U96" i="26" s="1"/>
  <c r="F96" i="26"/>
  <c r="Q96" i="26" s="1"/>
  <c r="L96" i="26"/>
  <c r="W96" i="26" s="1"/>
  <c r="G96" i="26"/>
  <c r="R96" i="26" s="1"/>
  <c r="K96" i="26"/>
  <c r="V96" i="26" s="1"/>
  <c r="D96" i="26"/>
  <c r="O96" i="26" s="1"/>
  <c r="I96" i="26"/>
  <c r="T96" i="26" s="1"/>
  <c r="H96" i="26"/>
  <c r="S96" i="26" s="1"/>
  <c r="E96" i="26"/>
  <c r="P96" i="26" s="1"/>
  <c r="M96" i="26"/>
  <c r="X96" i="26" s="1"/>
  <c r="L90" i="7"/>
  <c r="W90" i="7" s="1"/>
  <c r="H90" i="7"/>
  <c r="S90" i="7" s="1"/>
  <c r="D90" i="7"/>
  <c r="O90" i="7" s="1"/>
  <c r="K90" i="7"/>
  <c r="V90" i="7" s="1"/>
  <c r="G90" i="7"/>
  <c r="R90" i="7" s="1"/>
  <c r="J90" i="7"/>
  <c r="U90" i="7" s="1"/>
  <c r="F90" i="7"/>
  <c r="Q90" i="7" s="1"/>
  <c r="I90" i="7"/>
  <c r="T90" i="7" s="1"/>
  <c r="M90" i="7"/>
  <c r="X90" i="7" s="1"/>
  <c r="E90" i="7"/>
  <c r="P90" i="7" s="1"/>
  <c r="AB33" i="26"/>
  <c r="C89" i="26"/>
  <c r="C89" i="28"/>
  <c r="C91" i="7"/>
  <c r="AC47" i="26"/>
  <c r="X47" i="26"/>
  <c r="AB47" i="26"/>
  <c r="N82" i="7"/>
  <c r="K83" i="26"/>
  <c r="V83" i="26" s="1"/>
  <c r="G83" i="26"/>
  <c r="R83" i="26" s="1"/>
  <c r="L83" i="26"/>
  <c r="W83" i="26" s="1"/>
  <c r="F83" i="26"/>
  <c r="Q83" i="26" s="1"/>
  <c r="J83" i="26"/>
  <c r="U83" i="26" s="1"/>
  <c r="D83" i="26"/>
  <c r="O83" i="26" s="1"/>
  <c r="E83" i="26"/>
  <c r="P83" i="26" s="1"/>
  <c r="M83" i="26"/>
  <c r="X83" i="26" s="1"/>
  <c r="I83" i="26"/>
  <c r="T83" i="26" s="1"/>
  <c r="H83" i="26"/>
  <c r="S83" i="26" s="1"/>
  <c r="R113" i="7"/>
  <c r="B38" i="26"/>
  <c r="B80" i="28"/>
  <c r="B101" i="7"/>
  <c r="A29" i="17"/>
  <c r="B97" i="7"/>
  <c r="N83" i="7"/>
  <c r="AD58" i="7"/>
  <c r="AE49" i="26"/>
  <c r="AA47" i="26"/>
  <c r="AE42" i="7"/>
  <c r="C73" i="26"/>
  <c r="C73" i="28"/>
  <c r="C75" i="7"/>
  <c r="G97" i="7"/>
  <c r="R97" i="7" s="1"/>
  <c r="F97" i="7"/>
  <c r="Q97" i="7" s="1"/>
  <c r="I97" i="7"/>
  <c r="T97" i="7" s="1"/>
  <c r="E97" i="7"/>
  <c r="P97" i="7" s="1"/>
  <c r="D97" i="7"/>
  <c r="O97" i="7" s="1"/>
  <c r="AA46" i="26"/>
  <c r="X43" i="26"/>
  <c r="AC37" i="7"/>
  <c r="AC34" i="26"/>
  <c r="N44" i="26"/>
  <c r="N86" i="26" s="1"/>
  <c r="N86" i="28"/>
  <c r="AD52" i="7"/>
  <c r="C77" i="26"/>
  <c r="C79" i="7"/>
  <c r="C77" i="28"/>
  <c r="N80" i="7"/>
  <c r="B99" i="7"/>
  <c r="B83" i="7"/>
  <c r="C94" i="26"/>
  <c r="C94" i="28"/>
  <c r="C96" i="7"/>
  <c r="C78" i="26"/>
  <c r="C78" i="28"/>
  <c r="C80" i="7"/>
  <c r="X56" i="28"/>
  <c r="E32" i="45" s="1"/>
  <c r="U56" i="28"/>
  <c r="N93" i="7"/>
  <c r="N77" i="7"/>
  <c r="B48" i="26"/>
  <c r="B90" i="26" s="1"/>
  <c r="B90" i="28"/>
  <c r="AD53" i="26"/>
  <c r="X41" i="28"/>
  <c r="C84" i="26"/>
  <c r="C84" i="28"/>
  <c r="C86" i="7"/>
  <c r="C76" i="26"/>
  <c r="C76" i="28"/>
  <c r="C78" i="7"/>
  <c r="AD50" i="26"/>
  <c r="P49" i="7"/>
  <c r="AB59" i="28"/>
  <c r="P59" i="28"/>
  <c r="AE59" i="28"/>
  <c r="AA59" i="28"/>
  <c r="AD59" i="28"/>
  <c r="X59" i="28"/>
  <c r="U59" i="28"/>
  <c r="AC59" i="28"/>
  <c r="X38" i="28"/>
  <c r="AD38" i="7"/>
  <c r="X38" i="7"/>
  <c r="C92" i="26"/>
  <c r="C92" i="28"/>
  <c r="C94" i="7"/>
  <c r="U58" i="26"/>
  <c r="X58" i="26"/>
  <c r="AD58" i="26"/>
  <c r="P59" i="7"/>
  <c r="T105" i="7"/>
  <c r="S105" i="7"/>
  <c r="U105" i="7"/>
  <c r="M99" i="28"/>
  <c r="X99" i="28" s="1"/>
  <c r="I99" i="28"/>
  <c r="T99" i="28" s="1"/>
  <c r="L99" i="28"/>
  <c r="W99" i="28" s="1"/>
  <c r="G99" i="28"/>
  <c r="R99" i="28" s="1"/>
  <c r="K99" i="28"/>
  <c r="V99" i="28" s="1"/>
  <c r="F99" i="28"/>
  <c r="Q99" i="28" s="1"/>
  <c r="H99" i="28"/>
  <c r="S99" i="28" s="1"/>
  <c r="J99" i="28"/>
  <c r="U99" i="28" s="1"/>
  <c r="E99" i="28"/>
  <c r="P99" i="28" s="1"/>
  <c r="D99" i="28"/>
  <c r="O99" i="28" s="1"/>
  <c r="B84" i="7"/>
  <c r="N78" i="7"/>
  <c r="B54" i="26"/>
  <c r="B96" i="26" s="1"/>
  <c r="B96" i="28"/>
  <c r="N103" i="7"/>
  <c r="M88" i="28"/>
  <c r="X88" i="28" s="1"/>
  <c r="I88" i="28"/>
  <c r="T88" i="28" s="1"/>
  <c r="E88" i="28"/>
  <c r="P88" i="28" s="1"/>
  <c r="H88" i="28"/>
  <c r="S88" i="28" s="1"/>
  <c r="L88" i="28"/>
  <c r="W88" i="28" s="1"/>
  <c r="G88" i="28"/>
  <c r="R88" i="28" s="1"/>
  <c r="K88" i="28"/>
  <c r="V88" i="28" s="1"/>
  <c r="F88" i="28"/>
  <c r="Q88" i="28" s="1"/>
  <c r="J88" i="28"/>
  <c r="U88" i="28" s="1"/>
  <c r="D88" i="28"/>
  <c r="O88" i="28" s="1"/>
  <c r="K77" i="7"/>
  <c r="V77" i="7" s="1"/>
  <c r="L77" i="14" s="1"/>
  <c r="G77" i="7"/>
  <c r="R77" i="7" s="1"/>
  <c r="J77" i="7"/>
  <c r="U77" i="7" s="1"/>
  <c r="F77" i="7"/>
  <c r="Q77" i="7" s="1"/>
  <c r="M77" i="7"/>
  <c r="X77" i="7" s="1"/>
  <c r="I77" i="7"/>
  <c r="T77" i="7" s="1"/>
  <c r="E77" i="7"/>
  <c r="P77" i="7" s="1"/>
  <c r="L77" i="7"/>
  <c r="W77" i="7" s="1"/>
  <c r="D77" i="7"/>
  <c r="O77" i="7" s="1"/>
  <c r="H77" i="7"/>
  <c r="S77" i="7" s="1"/>
  <c r="X48" i="7"/>
  <c r="C85" i="26"/>
  <c r="C85" i="28"/>
  <c r="C87" i="7"/>
  <c r="N32" i="26"/>
  <c r="N74" i="26" s="1"/>
  <c r="N74" i="28"/>
  <c r="X58" i="7"/>
  <c r="E33" i="46" s="1"/>
  <c r="X53" i="26"/>
  <c r="AA49" i="26"/>
  <c r="AE46" i="26"/>
  <c r="AC38" i="7"/>
  <c r="K93" i="7"/>
  <c r="V93" i="7" s="1"/>
  <c r="G93" i="7"/>
  <c r="R93" i="7" s="1"/>
  <c r="J93" i="7"/>
  <c r="U93" i="7" s="1"/>
  <c r="F93" i="7"/>
  <c r="Q93" i="7" s="1"/>
  <c r="M93" i="7"/>
  <c r="X93" i="7" s="1"/>
  <c r="I93" i="7"/>
  <c r="T93" i="7" s="1"/>
  <c r="E93" i="7"/>
  <c r="P93" i="7" s="1"/>
  <c r="L93" i="7"/>
  <c r="W93" i="7" s="1"/>
  <c r="H93" i="7"/>
  <c r="S93" i="7" s="1"/>
  <c r="D93" i="7"/>
  <c r="O93" i="7" s="1"/>
  <c r="X55" i="28"/>
  <c r="E31" i="45" s="1"/>
  <c r="U55" i="28"/>
  <c r="AC55" i="28"/>
  <c r="X31" i="26"/>
  <c r="AC31" i="26"/>
  <c r="N95" i="7"/>
  <c r="M95" i="28"/>
  <c r="X95" i="28" s="1"/>
  <c r="I95" i="28"/>
  <c r="T95" i="28" s="1"/>
  <c r="E95" i="28"/>
  <c r="P95" i="28" s="1"/>
  <c r="L95" i="28"/>
  <c r="W95" i="28" s="1"/>
  <c r="H95" i="28"/>
  <c r="S95" i="28" s="1"/>
  <c r="D95" i="28"/>
  <c r="O95" i="28" s="1"/>
  <c r="J95" i="28"/>
  <c r="U95" i="28" s="1"/>
  <c r="G95" i="28"/>
  <c r="R95" i="28" s="1"/>
  <c r="F95" i="28"/>
  <c r="Q95" i="28" s="1"/>
  <c r="K95" i="28"/>
  <c r="V95" i="28" s="1"/>
  <c r="L79" i="26"/>
  <c r="W79" i="26" s="1"/>
  <c r="H79" i="26"/>
  <c r="S79" i="26" s="1"/>
  <c r="D79" i="26"/>
  <c r="O79" i="26" s="1"/>
  <c r="J79" i="26"/>
  <c r="U79" i="26" s="1"/>
  <c r="E79" i="26"/>
  <c r="P79" i="26" s="1"/>
  <c r="I79" i="26"/>
  <c r="T79" i="26" s="1"/>
  <c r="G79" i="26"/>
  <c r="R79" i="26" s="1"/>
  <c r="M79" i="26"/>
  <c r="X79" i="26" s="1"/>
  <c r="F79" i="26"/>
  <c r="Q79" i="26" s="1"/>
  <c r="K79" i="26"/>
  <c r="V79" i="26" s="1"/>
  <c r="N91" i="7"/>
  <c r="B85" i="7"/>
  <c r="AD45" i="26"/>
  <c r="B34" i="26"/>
  <c r="B76" i="28"/>
  <c r="AE59" i="26"/>
  <c r="AA59" i="26"/>
  <c r="AD59" i="26"/>
  <c r="U59" i="26"/>
  <c r="P59" i="26"/>
  <c r="AB59" i="26"/>
  <c r="X59" i="26"/>
  <c r="AC59" i="26"/>
  <c r="AD36" i="7"/>
  <c r="X36" i="7"/>
  <c r="X35" i="26"/>
  <c r="AC35" i="26"/>
  <c r="P55" i="26"/>
  <c r="P57" i="26"/>
  <c r="S57" i="26" s="1"/>
  <c r="W57" i="26" s="1"/>
  <c r="D33" i="17" s="1"/>
  <c r="P53" i="26"/>
  <c r="P52" i="26"/>
  <c r="P47" i="26"/>
  <c r="AI20" i="22"/>
  <c r="P46" i="26"/>
  <c r="S41" i="22"/>
  <c r="P56" i="28"/>
  <c r="K41" i="22"/>
  <c r="MT19" i="46" l="1"/>
  <c r="MX19" i="46"/>
  <c r="NB19" i="46"/>
  <c r="NF19" i="46"/>
  <c r="NJ19" i="46"/>
  <c r="MU19" i="46"/>
  <c r="MY19" i="46"/>
  <c r="NC19" i="46"/>
  <c r="NG19" i="46"/>
  <c r="NK19" i="46"/>
  <c r="NO19" i="46"/>
  <c r="NS19" i="46"/>
  <c r="NW19" i="46"/>
  <c r="OA19" i="46"/>
  <c r="OE19" i="46"/>
  <c r="OI19" i="46"/>
  <c r="OM19" i="46"/>
  <c r="MW19" i="46"/>
  <c r="NE19" i="46"/>
  <c r="NM19" i="46"/>
  <c r="NR19" i="46"/>
  <c r="NX19" i="46"/>
  <c r="OC19" i="46"/>
  <c r="OH19" i="46"/>
  <c r="ON19" i="46"/>
  <c r="OR19" i="46"/>
  <c r="MZ19" i="46"/>
  <c r="NH19" i="46"/>
  <c r="NN19" i="46"/>
  <c r="NT19" i="46"/>
  <c r="NY19" i="46"/>
  <c r="OD19" i="46"/>
  <c r="OJ19" i="46"/>
  <c r="OO19" i="46"/>
  <c r="OS19" i="46"/>
  <c r="MS19" i="46"/>
  <c r="NA19" i="46"/>
  <c r="NI19" i="46"/>
  <c r="NP19" i="46"/>
  <c r="NU19" i="46"/>
  <c r="NZ19" i="46"/>
  <c r="OF19" i="46"/>
  <c r="OK19" i="46"/>
  <c r="OP19" i="46"/>
  <c r="OT19" i="46"/>
  <c r="MV19" i="46"/>
  <c r="ND19" i="46"/>
  <c r="NL19" i="46"/>
  <c r="NQ19" i="46"/>
  <c r="NV19" i="46"/>
  <c r="OB19" i="46"/>
  <c r="OG19" i="46"/>
  <c r="OL19" i="46"/>
  <c r="OQ19" i="46"/>
  <c r="VA16" i="45"/>
  <c r="VE16" i="45"/>
  <c r="VI16" i="45"/>
  <c r="VM16" i="45"/>
  <c r="VQ16" i="45"/>
  <c r="VU16" i="45"/>
  <c r="VY16" i="45"/>
  <c r="WC16" i="45"/>
  <c r="WG16" i="45"/>
  <c r="WK16" i="45"/>
  <c r="WO16" i="45"/>
  <c r="WW16" i="45"/>
  <c r="VB16" i="45"/>
  <c r="VF16" i="45"/>
  <c r="VJ16" i="45"/>
  <c r="VN16" i="45"/>
  <c r="VR16" i="45"/>
  <c r="VV16" i="45"/>
  <c r="VZ16" i="45"/>
  <c r="WD16" i="45"/>
  <c r="WH16" i="45"/>
  <c r="WL16" i="45"/>
  <c r="WP16" i="45"/>
  <c r="WT16" i="45"/>
  <c r="WX16" i="45"/>
  <c r="UY16" i="45"/>
  <c r="VC16" i="45"/>
  <c r="VG16" i="45"/>
  <c r="VK16" i="45"/>
  <c r="VO16" i="45"/>
  <c r="VS16" i="45"/>
  <c r="VW16" i="45"/>
  <c r="WA16" i="45"/>
  <c r="WE16" i="45"/>
  <c r="WI16" i="45"/>
  <c r="WM16" i="45"/>
  <c r="WQ16" i="45"/>
  <c r="WU16" i="45"/>
  <c r="UZ16" i="45"/>
  <c r="VP16" i="45"/>
  <c r="WF16" i="45"/>
  <c r="WV16" i="45"/>
  <c r="VD16" i="45"/>
  <c r="VT16" i="45"/>
  <c r="WJ16" i="45"/>
  <c r="VH16" i="45"/>
  <c r="VX16" i="45"/>
  <c r="WN16" i="45"/>
  <c r="WR16" i="45"/>
  <c r="VL16" i="45"/>
  <c r="WB16" i="45"/>
  <c r="EO13" i="45"/>
  <c r="ES13" i="45"/>
  <c r="EW13" i="45"/>
  <c r="FA13" i="45"/>
  <c r="FE13" i="45"/>
  <c r="FI13" i="45"/>
  <c r="FM13" i="45"/>
  <c r="FQ13" i="45"/>
  <c r="FU13" i="45"/>
  <c r="FY13" i="45"/>
  <c r="GC13" i="45"/>
  <c r="GG13" i="45"/>
  <c r="GK13" i="45"/>
  <c r="EP13" i="45"/>
  <c r="ET13" i="45"/>
  <c r="EX13" i="45"/>
  <c r="FB13" i="45"/>
  <c r="FF13" i="45"/>
  <c r="FJ13" i="45"/>
  <c r="FN13" i="45"/>
  <c r="FR13" i="45"/>
  <c r="FV13" i="45"/>
  <c r="FZ13" i="45"/>
  <c r="GD13" i="45"/>
  <c r="GH13" i="45"/>
  <c r="GL13" i="45"/>
  <c r="EM13" i="45"/>
  <c r="EQ13" i="45"/>
  <c r="EU13" i="45"/>
  <c r="EY13" i="45"/>
  <c r="FC13" i="45"/>
  <c r="FG13" i="45"/>
  <c r="FK13" i="45"/>
  <c r="FO13" i="45"/>
  <c r="FS13" i="45"/>
  <c r="FW13" i="45"/>
  <c r="GA13" i="45"/>
  <c r="GE13" i="45"/>
  <c r="GI13" i="45"/>
  <c r="GM13" i="45"/>
  <c r="EZ13" i="45"/>
  <c r="FP13" i="45"/>
  <c r="GF13" i="45"/>
  <c r="EN13" i="45"/>
  <c r="FD13" i="45"/>
  <c r="FT13" i="45"/>
  <c r="GJ13" i="45"/>
  <c r="ER13" i="45"/>
  <c r="FH13" i="45"/>
  <c r="FX13" i="45"/>
  <c r="EV13" i="45"/>
  <c r="FL13" i="45"/>
  <c r="GB13" i="45"/>
  <c r="VB13" i="17"/>
  <c r="VF13" i="17"/>
  <c r="VJ13" i="17"/>
  <c r="VN13" i="17"/>
  <c r="VR13" i="17"/>
  <c r="VV13" i="17"/>
  <c r="VZ13" i="17"/>
  <c r="WD13" i="17"/>
  <c r="WH13" i="17"/>
  <c r="WL13" i="17"/>
  <c r="WP13" i="17"/>
  <c r="WT13" i="17"/>
  <c r="WX13" i="17"/>
  <c r="XB13" i="17"/>
  <c r="UY13" i="17"/>
  <c r="VC13" i="17"/>
  <c r="VG13" i="17"/>
  <c r="VK13" i="17"/>
  <c r="VO13" i="17"/>
  <c r="VS13" i="17"/>
  <c r="VW13" i="17"/>
  <c r="WA13" i="17"/>
  <c r="WE13" i="17"/>
  <c r="WI13" i="17"/>
  <c r="WM13" i="17"/>
  <c r="WQ13" i="17"/>
  <c r="WU13" i="17"/>
  <c r="WY13" i="17"/>
  <c r="XC13" i="17"/>
  <c r="UZ13" i="17"/>
  <c r="VD13" i="17"/>
  <c r="VH13" i="17"/>
  <c r="VL13" i="17"/>
  <c r="VP13" i="17"/>
  <c r="VT13" i="17"/>
  <c r="VX13" i="17"/>
  <c r="WB13" i="17"/>
  <c r="WF13" i="17"/>
  <c r="WJ13" i="17"/>
  <c r="WN13" i="17"/>
  <c r="WR13" i="17"/>
  <c r="WV13" i="17"/>
  <c r="WZ13" i="17"/>
  <c r="VA13" i="17"/>
  <c r="VQ13" i="17"/>
  <c r="WG13" i="17"/>
  <c r="WW13" i="17"/>
  <c r="VE13" i="17"/>
  <c r="VU13" i="17"/>
  <c r="WK13" i="17"/>
  <c r="XA13" i="17"/>
  <c r="VI13" i="17"/>
  <c r="VY13" i="17"/>
  <c r="WO13" i="17"/>
  <c r="VM13" i="17"/>
  <c r="WC13" i="17"/>
  <c r="WS13" i="17"/>
  <c r="IS20" i="46"/>
  <c r="IW20" i="46"/>
  <c r="JA20" i="46"/>
  <c r="JE20" i="46"/>
  <c r="JI20" i="46"/>
  <c r="JM20" i="46"/>
  <c r="JQ20" i="46"/>
  <c r="JU20" i="46"/>
  <c r="JY20" i="46"/>
  <c r="KC20" i="46"/>
  <c r="KG20" i="46"/>
  <c r="KK20" i="46"/>
  <c r="KO20" i="46"/>
  <c r="IP20" i="46"/>
  <c r="IT20" i="46"/>
  <c r="IX20" i="46"/>
  <c r="JB20" i="46"/>
  <c r="JF20" i="46"/>
  <c r="JJ20" i="46"/>
  <c r="JN20" i="46"/>
  <c r="JR20" i="46"/>
  <c r="JV20" i="46"/>
  <c r="JZ20" i="46"/>
  <c r="KD20" i="46"/>
  <c r="KH20" i="46"/>
  <c r="KL20" i="46"/>
  <c r="KP20" i="46"/>
  <c r="IQ20" i="46"/>
  <c r="IU20" i="46"/>
  <c r="IY20" i="46"/>
  <c r="JC20" i="46"/>
  <c r="JG20" i="46"/>
  <c r="JK20" i="46"/>
  <c r="JO20" i="46"/>
  <c r="JS20" i="46"/>
  <c r="JW20" i="46"/>
  <c r="KA20" i="46"/>
  <c r="KE20" i="46"/>
  <c r="KI20" i="46"/>
  <c r="KM20" i="46"/>
  <c r="KQ20" i="46"/>
  <c r="IR20" i="46"/>
  <c r="IV20" i="46"/>
  <c r="IZ20" i="46"/>
  <c r="JD20" i="46"/>
  <c r="JH20" i="46"/>
  <c r="JL20" i="46"/>
  <c r="JP20" i="46"/>
  <c r="JT20" i="46"/>
  <c r="JX20" i="46"/>
  <c r="KB20" i="46"/>
  <c r="KF20" i="46"/>
  <c r="KJ20" i="46"/>
  <c r="KN20" i="46"/>
  <c r="KR20" i="46"/>
  <c r="GT19" i="17"/>
  <c r="EM19" i="17"/>
  <c r="EQ19" i="17"/>
  <c r="EU19" i="17"/>
  <c r="EY19" i="17"/>
  <c r="FC19" i="17"/>
  <c r="FG19" i="17"/>
  <c r="FK19" i="17"/>
  <c r="FO19" i="17"/>
  <c r="FS19" i="17"/>
  <c r="FW19" i="17"/>
  <c r="GA19" i="17"/>
  <c r="GE19" i="17"/>
  <c r="GI19" i="17"/>
  <c r="EO19" i="17"/>
  <c r="EW19" i="17"/>
  <c r="FA19" i="17"/>
  <c r="FE19" i="17"/>
  <c r="FI19" i="17"/>
  <c r="FM19" i="17"/>
  <c r="FQ19" i="17"/>
  <c r="FU19" i="17"/>
  <c r="FY19" i="17"/>
  <c r="GC19" i="17"/>
  <c r="GG19" i="17"/>
  <c r="ET19" i="17"/>
  <c r="FB19" i="17"/>
  <c r="FJ19" i="17"/>
  <c r="FR19" i="17"/>
  <c r="FZ19" i="17"/>
  <c r="GH19" i="17"/>
  <c r="EN19" i="17"/>
  <c r="ER19" i="17"/>
  <c r="EV19" i="17"/>
  <c r="EZ19" i="17"/>
  <c r="FD19" i="17"/>
  <c r="FH19" i="17"/>
  <c r="FL19" i="17"/>
  <c r="FP19" i="17"/>
  <c r="FT19" i="17"/>
  <c r="FX19" i="17"/>
  <c r="GB19" i="17"/>
  <c r="GF19" i="17"/>
  <c r="ES19" i="17"/>
  <c r="EP19" i="17"/>
  <c r="EX19" i="17"/>
  <c r="FF19" i="17"/>
  <c r="FN19" i="17"/>
  <c r="FV19" i="17"/>
  <c r="GD19" i="17"/>
  <c r="KW19" i="17"/>
  <c r="IS19" i="17"/>
  <c r="IW19" i="17"/>
  <c r="JA19" i="17"/>
  <c r="JE19" i="17"/>
  <c r="JI19" i="17"/>
  <c r="JM19" i="17"/>
  <c r="JQ19" i="17"/>
  <c r="JU19" i="17"/>
  <c r="JY19" i="17"/>
  <c r="KC19" i="17"/>
  <c r="KG19" i="17"/>
  <c r="KK19" i="17"/>
  <c r="KO19" i="17"/>
  <c r="KS19" i="17"/>
  <c r="IU19" i="17"/>
  <c r="IY19" i="17"/>
  <c r="JG19" i="17"/>
  <c r="JO19" i="17"/>
  <c r="JW19" i="17"/>
  <c r="KE19" i="17"/>
  <c r="KM19" i="17"/>
  <c r="IR19" i="17"/>
  <c r="IZ19" i="17"/>
  <c r="JH19" i="17"/>
  <c r="JP19" i="17"/>
  <c r="JX19" i="17"/>
  <c r="KB19" i="17"/>
  <c r="KJ19" i="17"/>
  <c r="KR19" i="17"/>
  <c r="IP19" i="17"/>
  <c r="IT19" i="17"/>
  <c r="IX19" i="17"/>
  <c r="JB19" i="17"/>
  <c r="JF19" i="17"/>
  <c r="JJ19" i="17"/>
  <c r="JN19" i="17"/>
  <c r="JR19" i="17"/>
  <c r="JV19" i="17"/>
  <c r="JZ19" i="17"/>
  <c r="KD19" i="17"/>
  <c r="KH19" i="17"/>
  <c r="KL19" i="17"/>
  <c r="KP19" i="17"/>
  <c r="KT19" i="17"/>
  <c r="IQ19" i="17"/>
  <c r="JC19" i="17"/>
  <c r="JK19" i="17"/>
  <c r="JS19" i="17"/>
  <c r="KA19" i="17"/>
  <c r="KI19" i="17"/>
  <c r="KQ19" i="17"/>
  <c r="IV19" i="17"/>
  <c r="JD19" i="17"/>
  <c r="JL19" i="17"/>
  <c r="JT19" i="17"/>
  <c r="KF19" i="17"/>
  <c r="KN19" i="17"/>
  <c r="ZC15" i="45"/>
  <c r="ZG15" i="45"/>
  <c r="ZK15" i="45"/>
  <c r="ZO15" i="45"/>
  <c r="ZS15" i="45"/>
  <c r="ZW15" i="45"/>
  <c r="AAA15" i="45"/>
  <c r="AAE15" i="45"/>
  <c r="AAI15" i="45"/>
  <c r="AAM15" i="45"/>
  <c r="AAQ15" i="45"/>
  <c r="AAU15" i="45"/>
  <c r="AAY15" i="45"/>
  <c r="ABC15" i="45"/>
  <c r="ZD15" i="45"/>
  <c r="ZH15" i="45"/>
  <c r="ZL15" i="45"/>
  <c r="ZP15" i="45"/>
  <c r="ZT15" i="45"/>
  <c r="ZX15" i="45"/>
  <c r="AAB15" i="45"/>
  <c r="AAF15" i="45"/>
  <c r="AAJ15" i="45"/>
  <c r="AAN15" i="45"/>
  <c r="AAR15" i="45"/>
  <c r="AAV15" i="45"/>
  <c r="AAZ15" i="45"/>
  <c r="ABD15" i="45"/>
  <c r="ZE15" i="45"/>
  <c r="ZI15" i="45"/>
  <c r="ZM15" i="45"/>
  <c r="ZQ15" i="45"/>
  <c r="ZU15" i="45"/>
  <c r="ZY15" i="45"/>
  <c r="AAC15" i="45"/>
  <c r="AAG15" i="45"/>
  <c r="AAK15" i="45"/>
  <c r="AAO15" i="45"/>
  <c r="AAS15" i="45"/>
  <c r="AAW15" i="45"/>
  <c r="ABA15" i="45"/>
  <c r="ABE15" i="45"/>
  <c r="ZJ15" i="45"/>
  <c r="ZZ15" i="45"/>
  <c r="AAP15" i="45"/>
  <c r="ZN15" i="45"/>
  <c r="AAD15" i="45"/>
  <c r="AAT15" i="45"/>
  <c r="ZB15" i="45"/>
  <c r="ZR15" i="45"/>
  <c r="AAH15" i="45"/>
  <c r="AAX15" i="45"/>
  <c r="ZV15" i="45"/>
  <c r="AAL15" i="45"/>
  <c r="ABB15" i="45"/>
  <c r="ZF15" i="45"/>
  <c r="EP14" i="45"/>
  <c r="ET14" i="45"/>
  <c r="EX14" i="45"/>
  <c r="FB14" i="45"/>
  <c r="FF14" i="45"/>
  <c r="FJ14" i="45"/>
  <c r="FN14" i="45"/>
  <c r="FR14" i="45"/>
  <c r="FV14" i="45"/>
  <c r="FZ14" i="45"/>
  <c r="GD14" i="45"/>
  <c r="GH14" i="45"/>
  <c r="GL14" i="45"/>
  <c r="EM14" i="45"/>
  <c r="EQ14" i="45"/>
  <c r="EU14" i="45"/>
  <c r="EY14" i="45"/>
  <c r="FC14" i="45"/>
  <c r="FG14" i="45"/>
  <c r="FK14" i="45"/>
  <c r="FO14" i="45"/>
  <c r="FS14" i="45"/>
  <c r="FW14" i="45"/>
  <c r="GA14" i="45"/>
  <c r="GE14" i="45"/>
  <c r="GI14" i="45"/>
  <c r="GM14" i="45"/>
  <c r="EN14" i="45"/>
  <c r="ER14" i="45"/>
  <c r="EV14" i="45"/>
  <c r="EZ14" i="45"/>
  <c r="FD14" i="45"/>
  <c r="FH14" i="45"/>
  <c r="FL14" i="45"/>
  <c r="FP14" i="45"/>
  <c r="FT14" i="45"/>
  <c r="FX14" i="45"/>
  <c r="GB14" i="45"/>
  <c r="GF14" i="45"/>
  <c r="GJ14" i="45"/>
  <c r="EO14" i="45"/>
  <c r="FE14" i="45"/>
  <c r="FU14" i="45"/>
  <c r="GK14" i="45"/>
  <c r="ES14" i="45"/>
  <c r="FI14" i="45"/>
  <c r="FY14" i="45"/>
  <c r="EW14" i="45"/>
  <c r="FM14" i="45"/>
  <c r="GC14" i="45"/>
  <c r="FA14" i="45"/>
  <c r="FQ14" i="45"/>
  <c r="GG14" i="45"/>
  <c r="UY12" i="46"/>
  <c r="VC12" i="46"/>
  <c r="VG12" i="46"/>
  <c r="VK12" i="46"/>
  <c r="VO12" i="46"/>
  <c r="VS12" i="46"/>
  <c r="VW12" i="46"/>
  <c r="WA12" i="46"/>
  <c r="WE12" i="46"/>
  <c r="WI12" i="46"/>
  <c r="WM12" i="46"/>
  <c r="WQ12" i="46"/>
  <c r="WU12" i="46"/>
  <c r="UZ12" i="46"/>
  <c r="VD12" i="46"/>
  <c r="VH12" i="46"/>
  <c r="VL12" i="46"/>
  <c r="VP12" i="46"/>
  <c r="VT12" i="46"/>
  <c r="VX12" i="46"/>
  <c r="WB12" i="46"/>
  <c r="WF12" i="46"/>
  <c r="WJ12" i="46"/>
  <c r="WN12" i="46"/>
  <c r="WR12" i="46"/>
  <c r="VA12" i="46"/>
  <c r="VE12" i="46"/>
  <c r="VI12" i="46"/>
  <c r="VM12" i="46"/>
  <c r="VQ12" i="46"/>
  <c r="VU12" i="46"/>
  <c r="VY12" i="46"/>
  <c r="WC12" i="46"/>
  <c r="WG12" i="46"/>
  <c r="WK12" i="46"/>
  <c r="WO12" i="46"/>
  <c r="WS12" i="46"/>
  <c r="VJ12" i="46"/>
  <c r="VZ12" i="46"/>
  <c r="WP12" i="46"/>
  <c r="VN12" i="46"/>
  <c r="WD12" i="46"/>
  <c r="WT12" i="46"/>
  <c r="VB12" i="46"/>
  <c r="VR12" i="46"/>
  <c r="WH12" i="46"/>
  <c r="VF12" i="46"/>
  <c r="VV12" i="46"/>
  <c r="WL12" i="46"/>
  <c r="KW9" i="17"/>
  <c r="IR9" i="17"/>
  <c r="IV9" i="17"/>
  <c r="IZ9" i="17"/>
  <c r="JD9" i="17"/>
  <c r="JH9" i="17"/>
  <c r="JL9" i="17"/>
  <c r="JP9" i="17"/>
  <c r="JT9" i="17"/>
  <c r="JX9" i="17"/>
  <c r="KB9" i="17"/>
  <c r="KF9" i="17"/>
  <c r="KJ9" i="17"/>
  <c r="KN9" i="17"/>
  <c r="KR9" i="17"/>
  <c r="IP9" i="17"/>
  <c r="IT9" i="17"/>
  <c r="IX9" i="17"/>
  <c r="JB9" i="17"/>
  <c r="JF9" i="17"/>
  <c r="JJ9" i="17"/>
  <c r="JN9" i="17"/>
  <c r="JR9" i="17"/>
  <c r="JV9" i="17"/>
  <c r="JZ9" i="17"/>
  <c r="KD9" i="17"/>
  <c r="KH9" i="17"/>
  <c r="KL9" i="17"/>
  <c r="KP9" i="17"/>
  <c r="KT9" i="17"/>
  <c r="IQ9" i="17"/>
  <c r="IU9" i="17"/>
  <c r="IY9" i="17"/>
  <c r="JC9" i="17"/>
  <c r="JG9" i="17"/>
  <c r="JK9" i="17"/>
  <c r="JO9" i="17"/>
  <c r="JS9" i="17"/>
  <c r="JW9" i="17"/>
  <c r="KA9" i="17"/>
  <c r="KE9" i="17"/>
  <c r="KI9" i="17"/>
  <c r="KM9" i="17"/>
  <c r="KQ9" i="17"/>
  <c r="JE9" i="17"/>
  <c r="JU9" i="17"/>
  <c r="KK9" i="17"/>
  <c r="IW9" i="17"/>
  <c r="JM9" i="17"/>
  <c r="KC9" i="17"/>
  <c r="KS9" i="17"/>
  <c r="JA9" i="17"/>
  <c r="JQ9" i="17"/>
  <c r="KG9" i="17"/>
  <c r="IS9" i="17"/>
  <c r="JI9" i="17"/>
  <c r="JY9" i="17"/>
  <c r="KO9" i="17"/>
  <c r="IS9" i="45"/>
  <c r="IW9" i="45"/>
  <c r="JA9" i="45"/>
  <c r="IP9" i="45"/>
  <c r="IT9" i="45"/>
  <c r="IX9" i="45"/>
  <c r="JB9" i="45"/>
  <c r="JF9" i="45"/>
  <c r="JJ9" i="45"/>
  <c r="JN9" i="45"/>
  <c r="JR9" i="45"/>
  <c r="JV9" i="45"/>
  <c r="JZ9" i="45"/>
  <c r="KD9" i="45"/>
  <c r="KH9" i="45"/>
  <c r="KL9" i="45"/>
  <c r="KP9" i="45"/>
  <c r="IV9" i="45"/>
  <c r="JD9" i="45"/>
  <c r="JI9" i="45"/>
  <c r="JO9" i="45"/>
  <c r="JT9" i="45"/>
  <c r="JY9" i="45"/>
  <c r="KE9" i="45"/>
  <c r="KJ9" i="45"/>
  <c r="KO9" i="45"/>
  <c r="IQ9" i="45"/>
  <c r="IY9" i="45"/>
  <c r="JE9" i="45"/>
  <c r="JK9" i="45"/>
  <c r="JP9" i="45"/>
  <c r="JU9" i="45"/>
  <c r="KA9" i="45"/>
  <c r="KF9" i="45"/>
  <c r="KK9" i="45"/>
  <c r="KQ9" i="45"/>
  <c r="IR9" i="45"/>
  <c r="IZ9" i="45"/>
  <c r="JG9" i="45"/>
  <c r="JL9" i="45"/>
  <c r="JQ9" i="45"/>
  <c r="JW9" i="45"/>
  <c r="KB9" i="45"/>
  <c r="KG9" i="45"/>
  <c r="KM9" i="45"/>
  <c r="JM9" i="45"/>
  <c r="KI9" i="45"/>
  <c r="IU9" i="45"/>
  <c r="JS9" i="45"/>
  <c r="KN9" i="45"/>
  <c r="JC9" i="45"/>
  <c r="JX9" i="45"/>
  <c r="JH9" i="45"/>
  <c r="KC9" i="45"/>
  <c r="IQ17" i="46"/>
  <c r="IU17" i="46"/>
  <c r="IY17" i="46"/>
  <c r="JC17" i="46"/>
  <c r="JG17" i="46"/>
  <c r="JK17" i="46"/>
  <c r="JO17" i="46"/>
  <c r="JS17" i="46"/>
  <c r="JW17" i="46"/>
  <c r="KA17" i="46"/>
  <c r="KE17" i="46"/>
  <c r="KI17" i="46"/>
  <c r="KM17" i="46"/>
  <c r="KQ17" i="46"/>
  <c r="IR17" i="46"/>
  <c r="IV17" i="46"/>
  <c r="IZ17" i="46"/>
  <c r="JD17" i="46"/>
  <c r="JH17" i="46"/>
  <c r="JL17" i="46"/>
  <c r="JP17" i="46"/>
  <c r="JT17" i="46"/>
  <c r="JX17" i="46"/>
  <c r="KB17" i="46"/>
  <c r="KF17" i="46"/>
  <c r="KJ17" i="46"/>
  <c r="KN17" i="46"/>
  <c r="KR17" i="46"/>
  <c r="IS17" i="46"/>
  <c r="IW17" i="46"/>
  <c r="JA17" i="46"/>
  <c r="JE17" i="46"/>
  <c r="JI17" i="46"/>
  <c r="JM17" i="46"/>
  <c r="JQ17" i="46"/>
  <c r="JU17" i="46"/>
  <c r="JY17" i="46"/>
  <c r="KC17" i="46"/>
  <c r="KG17" i="46"/>
  <c r="KK17" i="46"/>
  <c r="KO17" i="46"/>
  <c r="IP17" i="46"/>
  <c r="IT17" i="46"/>
  <c r="IX17" i="46"/>
  <c r="JB17" i="46"/>
  <c r="JF17" i="46"/>
  <c r="JJ17" i="46"/>
  <c r="JN17" i="46"/>
  <c r="JR17" i="46"/>
  <c r="JV17" i="46"/>
  <c r="JZ17" i="46"/>
  <c r="KD17" i="46"/>
  <c r="KH17" i="46"/>
  <c r="KL17" i="46"/>
  <c r="KP17" i="46"/>
  <c r="ZC8" i="17"/>
  <c r="ZG8" i="17"/>
  <c r="ZK8" i="17"/>
  <c r="ZO8" i="17"/>
  <c r="ZS8" i="17"/>
  <c r="ZW8" i="17"/>
  <c r="AAA8" i="17"/>
  <c r="AAE8" i="17"/>
  <c r="AAI8" i="17"/>
  <c r="AAM8" i="17"/>
  <c r="AAQ8" i="17"/>
  <c r="AAU8" i="17"/>
  <c r="AAY8" i="17"/>
  <c r="ABC8" i="17"/>
  <c r="ZD8" i="17"/>
  <c r="ZH8" i="17"/>
  <c r="ZL8" i="17"/>
  <c r="ZP8" i="17"/>
  <c r="ZT8" i="17"/>
  <c r="ZX8" i="17"/>
  <c r="AAB8" i="17"/>
  <c r="AAF8" i="17"/>
  <c r="AAJ8" i="17"/>
  <c r="AAN8" i="17"/>
  <c r="AAR8" i="17"/>
  <c r="AAV8" i="17"/>
  <c r="AAZ8" i="17"/>
  <c r="ABD8" i="17"/>
  <c r="ZE8" i="17"/>
  <c r="ZI8" i="17"/>
  <c r="ZM8" i="17"/>
  <c r="ZQ8" i="17"/>
  <c r="ZU8" i="17"/>
  <c r="ZY8" i="17"/>
  <c r="AAC8" i="17"/>
  <c r="AAG8" i="17"/>
  <c r="AAK8" i="17"/>
  <c r="AAO8" i="17"/>
  <c r="AAS8" i="17"/>
  <c r="AAW8" i="17"/>
  <c r="ABA8" i="17"/>
  <c r="ABE8" i="17"/>
  <c r="ZB8" i="17"/>
  <c r="ZF8" i="17"/>
  <c r="ZJ8" i="17"/>
  <c r="ZN8" i="17"/>
  <c r="ZR8" i="17"/>
  <c r="ZV8" i="17"/>
  <c r="ZZ8" i="17"/>
  <c r="AAD8" i="17"/>
  <c r="AAH8" i="17"/>
  <c r="AAL8" i="17"/>
  <c r="AAP8" i="17"/>
  <c r="AAT8" i="17"/>
  <c r="AAX8" i="17"/>
  <c r="ABB8" i="17"/>
  <c r="ABF8" i="17"/>
  <c r="QW22" i="17"/>
  <c r="RA22" i="17"/>
  <c r="RE22" i="17"/>
  <c r="RI22" i="17"/>
  <c r="RM22" i="17"/>
  <c r="RQ22" i="17"/>
  <c r="RU22" i="17"/>
  <c r="RY22" i="17"/>
  <c r="SC22" i="17"/>
  <c r="SG22" i="17"/>
  <c r="SK22" i="17"/>
  <c r="SO22" i="17"/>
  <c r="QV22" i="17"/>
  <c r="RB22" i="17"/>
  <c r="RG22" i="17"/>
  <c r="RL22" i="17"/>
  <c r="RR22" i="17"/>
  <c r="RW22" i="17"/>
  <c r="SB22" i="17"/>
  <c r="SH22" i="17"/>
  <c r="SM22" i="17"/>
  <c r="SR22" i="17"/>
  <c r="QX22" i="17"/>
  <c r="RC22" i="17"/>
  <c r="RH22" i="17"/>
  <c r="RN22" i="17"/>
  <c r="RS22" i="17"/>
  <c r="RX22" i="17"/>
  <c r="SD22" i="17"/>
  <c r="SI22" i="17"/>
  <c r="SN22" i="17"/>
  <c r="QY22" i="17"/>
  <c r="RD22" i="17"/>
  <c r="RJ22" i="17"/>
  <c r="RO22" i="17"/>
  <c r="RT22" i="17"/>
  <c r="RZ22" i="17"/>
  <c r="SE22" i="17"/>
  <c r="SJ22" i="17"/>
  <c r="SP22" i="17"/>
  <c r="QZ22" i="17"/>
  <c r="RF22" i="17"/>
  <c r="RK22" i="17"/>
  <c r="RP22" i="17"/>
  <c r="RV22" i="17"/>
  <c r="SA22" i="17"/>
  <c r="SF22" i="17"/>
  <c r="SL22" i="17"/>
  <c r="SQ22" i="17"/>
  <c r="QV9" i="45"/>
  <c r="QZ9" i="45"/>
  <c r="RD9" i="45"/>
  <c r="RH9" i="45"/>
  <c r="RL9" i="45"/>
  <c r="RP9" i="45"/>
  <c r="RT9" i="45"/>
  <c r="RX9" i="45"/>
  <c r="SB9" i="45"/>
  <c r="SF9" i="45"/>
  <c r="SJ9" i="45"/>
  <c r="SN9" i="45"/>
  <c r="SR9" i="45"/>
  <c r="SV9" i="45"/>
  <c r="SZ9" i="45"/>
  <c r="TD9" i="45"/>
  <c r="QW9" i="45"/>
  <c r="RA9" i="45"/>
  <c r="RE9" i="45"/>
  <c r="RI9" i="45"/>
  <c r="RM9" i="45"/>
  <c r="RQ9" i="45"/>
  <c r="RU9" i="45"/>
  <c r="RY9" i="45"/>
  <c r="SC9" i="45"/>
  <c r="SG9" i="45"/>
  <c r="SK9" i="45"/>
  <c r="SO9" i="45"/>
  <c r="SS9" i="45"/>
  <c r="SW9" i="45"/>
  <c r="TA9" i="45"/>
  <c r="QX9" i="45"/>
  <c r="RB9" i="45"/>
  <c r="RF9" i="45"/>
  <c r="RJ9" i="45"/>
  <c r="RN9" i="45"/>
  <c r="RR9" i="45"/>
  <c r="RV9" i="45"/>
  <c r="RZ9" i="45"/>
  <c r="SD9" i="45"/>
  <c r="SH9" i="45"/>
  <c r="SL9" i="45"/>
  <c r="SP9" i="45"/>
  <c r="ST9" i="45"/>
  <c r="SX9" i="45"/>
  <c r="TB9" i="45"/>
  <c r="RG9" i="45"/>
  <c r="RW9" i="45"/>
  <c r="SM9" i="45"/>
  <c r="TC9" i="45"/>
  <c r="RK9" i="45"/>
  <c r="SA9" i="45"/>
  <c r="SQ9" i="45"/>
  <c r="QY9" i="45"/>
  <c r="RO9" i="45"/>
  <c r="SE9" i="45"/>
  <c r="SU9" i="45"/>
  <c r="SY9" i="45"/>
  <c r="RC9" i="45"/>
  <c r="RS9" i="45"/>
  <c r="SI9" i="45"/>
  <c r="MT18" i="45"/>
  <c r="MX18" i="45"/>
  <c r="NB18" i="45"/>
  <c r="NF18" i="45"/>
  <c r="NJ18" i="45"/>
  <c r="NN18" i="45"/>
  <c r="NR18" i="45"/>
  <c r="NV18" i="45"/>
  <c r="NZ18" i="45"/>
  <c r="OD18" i="45"/>
  <c r="OH18" i="45"/>
  <c r="OL18" i="45"/>
  <c r="OP18" i="45"/>
  <c r="MU18" i="45"/>
  <c r="MY18" i="45"/>
  <c r="NC18" i="45"/>
  <c r="NG18" i="45"/>
  <c r="NK18" i="45"/>
  <c r="NO18" i="45"/>
  <c r="NS18" i="45"/>
  <c r="NW18" i="45"/>
  <c r="OA18" i="45"/>
  <c r="OE18" i="45"/>
  <c r="OI18" i="45"/>
  <c r="OM18" i="45"/>
  <c r="OQ18" i="45"/>
  <c r="MV18" i="45"/>
  <c r="MZ18" i="45"/>
  <c r="ND18" i="45"/>
  <c r="NH18" i="45"/>
  <c r="NL18" i="45"/>
  <c r="NP18" i="45"/>
  <c r="NT18" i="45"/>
  <c r="NX18" i="45"/>
  <c r="OB18" i="45"/>
  <c r="OF18" i="45"/>
  <c r="OJ18" i="45"/>
  <c r="ON18" i="45"/>
  <c r="OR18" i="45"/>
  <c r="MW18" i="45"/>
  <c r="NM18" i="45"/>
  <c r="OC18" i="45"/>
  <c r="OS18" i="45"/>
  <c r="NA18" i="45"/>
  <c r="NQ18" i="45"/>
  <c r="OG18" i="45"/>
  <c r="NE18" i="45"/>
  <c r="NU18" i="45"/>
  <c r="OK18" i="45"/>
  <c r="NI18" i="45"/>
  <c r="NY18" i="45"/>
  <c r="OO18" i="45"/>
  <c r="MS18" i="45"/>
  <c r="QX7" i="45"/>
  <c r="RB7" i="45"/>
  <c r="RF7" i="45"/>
  <c r="RJ7" i="45"/>
  <c r="RN7" i="45"/>
  <c r="RR7" i="45"/>
  <c r="RV7" i="45"/>
  <c r="RZ7" i="45"/>
  <c r="SD7" i="45"/>
  <c r="SH7" i="45"/>
  <c r="SL7" i="45"/>
  <c r="SP7" i="45"/>
  <c r="ST7" i="45"/>
  <c r="SX7" i="45"/>
  <c r="TB7" i="45"/>
  <c r="QY7" i="45"/>
  <c r="RC7" i="45"/>
  <c r="RG7" i="45"/>
  <c r="RK7" i="45"/>
  <c r="RO7" i="45"/>
  <c r="RS7" i="45"/>
  <c r="RW7" i="45"/>
  <c r="SA7" i="45"/>
  <c r="SE7" i="45"/>
  <c r="SI7" i="45"/>
  <c r="SM7" i="45"/>
  <c r="SQ7" i="45"/>
  <c r="SU7" i="45"/>
  <c r="SY7" i="45"/>
  <c r="TC7" i="45"/>
  <c r="QV7" i="45"/>
  <c r="QZ7" i="45"/>
  <c r="RD7" i="45"/>
  <c r="RH7" i="45"/>
  <c r="RL7" i="45"/>
  <c r="RP7" i="45"/>
  <c r="RT7" i="45"/>
  <c r="RX7" i="45"/>
  <c r="SB7" i="45"/>
  <c r="SF7" i="45"/>
  <c r="SJ7" i="45"/>
  <c r="SN7" i="45"/>
  <c r="SR7" i="45"/>
  <c r="SV7" i="45"/>
  <c r="SZ7" i="45"/>
  <c r="TD7" i="45"/>
  <c r="QW7" i="45"/>
  <c r="RM7" i="45"/>
  <c r="SC7" i="45"/>
  <c r="SS7" i="45"/>
  <c r="RA7" i="45"/>
  <c r="RQ7" i="45"/>
  <c r="SG7" i="45"/>
  <c r="SW7" i="45"/>
  <c r="RE7" i="45"/>
  <c r="RU7" i="45"/>
  <c r="SK7" i="45"/>
  <c r="TA7" i="45"/>
  <c r="RY7" i="45"/>
  <c r="SO7" i="45"/>
  <c r="RI7" i="45"/>
  <c r="VA14" i="45"/>
  <c r="VE14" i="45"/>
  <c r="VI14" i="45"/>
  <c r="VM14" i="45"/>
  <c r="VQ14" i="45"/>
  <c r="VU14" i="45"/>
  <c r="VY14" i="45"/>
  <c r="WC14" i="45"/>
  <c r="WG14" i="45"/>
  <c r="WK14" i="45"/>
  <c r="WO14" i="45"/>
  <c r="WW14" i="45"/>
  <c r="VB14" i="45"/>
  <c r="VF14" i="45"/>
  <c r="VJ14" i="45"/>
  <c r="VN14" i="45"/>
  <c r="VR14" i="45"/>
  <c r="VV14" i="45"/>
  <c r="VZ14" i="45"/>
  <c r="WD14" i="45"/>
  <c r="WH14" i="45"/>
  <c r="WL14" i="45"/>
  <c r="WP14" i="45"/>
  <c r="WT14" i="45"/>
  <c r="WX14" i="45"/>
  <c r="UY14" i="45"/>
  <c r="VC14" i="45"/>
  <c r="VG14" i="45"/>
  <c r="VK14" i="45"/>
  <c r="VO14" i="45"/>
  <c r="VS14" i="45"/>
  <c r="VW14" i="45"/>
  <c r="WA14" i="45"/>
  <c r="WE14" i="45"/>
  <c r="WI14" i="45"/>
  <c r="WM14" i="45"/>
  <c r="WQ14" i="45"/>
  <c r="WU14" i="45"/>
  <c r="VD14" i="45"/>
  <c r="VT14" i="45"/>
  <c r="WJ14" i="45"/>
  <c r="VH14" i="45"/>
  <c r="VX14" i="45"/>
  <c r="WN14" i="45"/>
  <c r="VL14" i="45"/>
  <c r="WB14" i="45"/>
  <c r="WR14" i="45"/>
  <c r="UZ14" i="45"/>
  <c r="VP14" i="45"/>
  <c r="WF14" i="45"/>
  <c r="WV14" i="45"/>
  <c r="QY8" i="17"/>
  <c r="RC8" i="17"/>
  <c r="RG8" i="17"/>
  <c r="RK8" i="17"/>
  <c r="RO8" i="17"/>
  <c r="RS8" i="17"/>
  <c r="RW8" i="17"/>
  <c r="SA8" i="17"/>
  <c r="SE8" i="17"/>
  <c r="SI8" i="17"/>
  <c r="SM8" i="17"/>
  <c r="SQ8" i="17"/>
  <c r="QV8" i="17"/>
  <c r="QZ8" i="17"/>
  <c r="RD8" i="17"/>
  <c r="RH8" i="17"/>
  <c r="RL8" i="17"/>
  <c r="RP8" i="17"/>
  <c r="RT8" i="17"/>
  <c r="RX8" i="17"/>
  <c r="SB8" i="17"/>
  <c r="SF8" i="17"/>
  <c r="SJ8" i="17"/>
  <c r="SN8" i="17"/>
  <c r="SR8" i="17"/>
  <c r="RA8" i="17"/>
  <c r="RI8" i="17"/>
  <c r="RQ8" i="17"/>
  <c r="RY8" i="17"/>
  <c r="SG8" i="17"/>
  <c r="SO8" i="17"/>
  <c r="RB8" i="17"/>
  <c r="RJ8" i="17"/>
  <c r="RR8" i="17"/>
  <c r="RZ8" i="17"/>
  <c r="SH8" i="17"/>
  <c r="SP8" i="17"/>
  <c r="QW8" i="17"/>
  <c r="RE8" i="17"/>
  <c r="RM8" i="17"/>
  <c r="RU8" i="17"/>
  <c r="SC8" i="17"/>
  <c r="SK8" i="17"/>
  <c r="QX8" i="17"/>
  <c r="RF8" i="17"/>
  <c r="RN8" i="17"/>
  <c r="RV8" i="17"/>
  <c r="SD8" i="17"/>
  <c r="SL8" i="17"/>
  <c r="ZD10" i="46"/>
  <c r="ZH10" i="46"/>
  <c r="ZL10" i="46"/>
  <c r="ZP10" i="46"/>
  <c r="ZT10" i="46"/>
  <c r="ZX10" i="46"/>
  <c r="AAB10" i="46"/>
  <c r="AAF10" i="46"/>
  <c r="AAJ10" i="46"/>
  <c r="AAN10" i="46"/>
  <c r="AAR10" i="46"/>
  <c r="AAV10" i="46"/>
  <c r="AAZ10" i="46"/>
  <c r="ABD10" i="46"/>
  <c r="ZE10" i="46"/>
  <c r="ZI10" i="46"/>
  <c r="ZM10" i="46"/>
  <c r="ZQ10" i="46"/>
  <c r="ZU10" i="46"/>
  <c r="ZY10" i="46"/>
  <c r="AAC10" i="46"/>
  <c r="AAG10" i="46"/>
  <c r="AAK10" i="46"/>
  <c r="AAO10" i="46"/>
  <c r="AAS10" i="46"/>
  <c r="AAW10" i="46"/>
  <c r="ABA10" i="46"/>
  <c r="ABE10" i="46"/>
  <c r="ZB10" i="46"/>
  <c r="ZF10" i="46"/>
  <c r="ZJ10" i="46"/>
  <c r="ZN10" i="46"/>
  <c r="ZR10" i="46"/>
  <c r="ZV10" i="46"/>
  <c r="ZZ10" i="46"/>
  <c r="AAD10" i="46"/>
  <c r="AAH10" i="46"/>
  <c r="AAL10" i="46"/>
  <c r="AAP10" i="46"/>
  <c r="AAT10" i="46"/>
  <c r="AAX10" i="46"/>
  <c r="ABB10" i="46"/>
  <c r="ZO10" i="46"/>
  <c r="AAE10" i="46"/>
  <c r="AAU10" i="46"/>
  <c r="ABG10" i="46"/>
  <c r="ZC10" i="46"/>
  <c r="ZS10" i="46"/>
  <c r="AAI10" i="46"/>
  <c r="AAY10" i="46"/>
  <c r="ZG10" i="46"/>
  <c r="ZW10" i="46"/>
  <c r="AAM10" i="46"/>
  <c r="ABC10" i="46"/>
  <c r="ZK10" i="46"/>
  <c r="AAA10" i="46"/>
  <c r="AAQ10" i="46"/>
  <c r="ABF10" i="46"/>
  <c r="QY20" i="17"/>
  <c r="RC20" i="17"/>
  <c r="RG20" i="17"/>
  <c r="RK20" i="17"/>
  <c r="RO20" i="17"/>
  <c r="RS20" i="17"/>
  <c r="RW20" i="17"/>
  <c r="SA20" i="17"/>
  <c r="SE20" i="17"/>
  <c r="SI20" i="17"/>
  <c r="SM20" i="17"/>
  <c r="SQ20" i="17"/>
  <c r="QV20" i="17"/>
  <c r="QZ20" i="17"/>
  <c r="RD20" i="17"/>
  <c r="QW20" i="17"/>
  <c r="RE20" i="17"/>
  <c r="RJ20" i="17"/>
  <c r="RP20" i="17"/>
  <c r="RU20" i="17"/>
  <c r="RZ20" i="17"/>
  <c r="SF20" i="17"/>
  <c r="SK20" i="17"/>
  <c r="SP20" i="17"/>
  <c r="QX20" i="17"/>
  <c r="RF20" i="17"/>
  <c r="RL20" i="17"/>
  <c r="RQ20" i="17"/>
  <c r="RV20" i="17"/>
  <c r="SB20" i="17"/>
  <c r="SG20" i="17"/>
  <c r="SL20" i="17"/>
  <c r="SR20" i="17"/>
  <c r="RA20" i="17"/>
  <c r="RH20" i="17"/>
  <c r="RM20" i="17"/>
  <c r="RR20" i="17"/>
  <c r="RX20" i="17"/>
  <c r="SC20" i="17"/>
  <c r="SH20" i="17"/>
  <c r="SN20" i="17"/>
  <c r="RB20" i="17"/>
  <c r="RI20" i="17"/>
  <c r="RN20" i="17"/>
  <c r="RT20" i="17"/>
  <c r="RY20" i="17"/>
  <c r="SD20" i="17"/>
  <c r="SJ20" i="17"/>
  <c r="SO20" i="17"/>
  <c r="QV13" i="45"/>
  <c r="QZ13" i="45"/>
  <c r="RD13" i="45"/>
  <c r="RH13" i="45"/>
  <c r="RL13" i="45"/>
  <c r="RP13" i="45"/>
  <c r="RT13" i="45"/>
  <c r="RX13" i="45"/>
  <c r="SB13" i="45"/>
  <c r="SF13" i="45"/>
  <c r="SJ13" i="45"/>
  <c r="SN13" i="45"/>
  <c r="SR13" i="45"/>
  <c r="SV13" i="45"/>
  <c r="SZ13" i="45"/>
  <c r="TD13" i="45"/>
  <c r="QW13" i="45"/>
  <c r="RA13" i="45"/>
  <c r="RE13" i="45"/>
  <c r="RI13" i="45"/>
  <c r="RM13" i="45"/>
  <c r="RQ13" i="45"/>
  <c r="RU13" i="45"/>
  <c r="RY13" i="45"/>
  <c r="SC13" i="45"/>
  <c r="SG13" i="45"/>
  <c r="SK13" i="45"/>
  <c r="SO13" i="45"/>
  <c r="SS13" i="45"/>
  <c r="SW13" i="45"/>
  <c r="TA13" i="45"/>
  <c r="QX13" i="45"/>
  <c r="RB13" i="45"/>
  <c r="RF13" i="45"/>
  <c r="RJ13" i="45"/>
  <c r="RN13" i="45"/>
  <c r="RR13" i="45"/>
  <c r="RV13" i="45"/>
  <c r="RZ13" i="45"/>
  <c r="SD13" i="45"/>
  <c r="SH13" i="45"/>
  <c r="SL13" i="45"/>
  <c r="SP13" i="45"/>
  <c r="ST13" i="45"/>
  <c r="SX13" i="45"/>
  <c r="TB13" i="45"/>
  <c r="RK13" i="45"/>
  <c r="SA13" i="45"/>
  <c r="SQ13" i="45"/>
  <c r="QY13" i="45"/>
  <c r="RO13" i="45"/>
  <c r="SE13" i="45"/>
  <c r="SU13" i="45"/>
  <c r="RC13" i="45"/>
  <c r="RS13" i="45"/>
  <c r="SI13" i="45"/>
  <c r="SY13" i="45"/>
  <c r="SM13" i="45"/>
  <c r="TC13" i="45"/>
  <c r="RG13" i="45"/>
  <c r="RW13" i="45"/>
  <c r="QW14" i="17"/>
  <c r="RA14" i="17"/>
  <c r="RE14" i="17"/>
  <c r="RI14" i="17"/>
  <c r="RM14" i="17"/>
  <c r="RQ14" i="17"/>
  <c r="RU14" i="17"/>
  <c r="RY14" i="17"/>
  <c r="SC14" i="17"/>
  <c r="SG14" i="17"/>
  <c r="SK14" i="17"/>
  <c r="SO14" i="17"/>
  <c r="QX14" i="17"/>
  <c r="RB14" i="17"/>
  <c r="RF14" i="17"/>
  <c r="RJ14" i="17"/>
  <c r="RN14" i="17"/>
  <c r="RR14" i="17"/>
  <c r="RV14" i="17"/>
  <c r="RZ14" i="17"/>
  <c r="SD14" i="17"/>
  <c r="SH14" i="17"/>
  <c r="SL14" i="17"/>
  <c r="SP14" i="17"/>
  <c r="QY14" i="17"/>
  <c r="RG14" i="17"/>
  <c r="RO14" i="17"/>
  <c r="RW14" i="17"/>
  <c r="SE14" i="17"/>
  <c r="SM14" i="17"/>
  <c r="QZ14" i="17"/>
  <c r="RH14" i="17"/>
  <c r="RP14" i="17"/>
  <c r="RX14" i="17"/>
  <c r="SF14" i="17"/>
  <c r="SN14" i="17"/>
  <c r="RC14" i="17"/>
  <c r="RK14" i="17"/>
  <c r="RS14" i="17"/>
  <c r="SA14" i="17"/>
  <c r="SI14" i="17"/>
  <c r="SQ14" i="17"/>
  <c r="QV14" i="17"/>
  <c r="RD14" i="17"/>
  <c r="RL14" i="17"/>
  <c r="RT14" i="17"/>
  <c r="SB14" i="17"/>
  <c r="SJ14" i="17"/>
  <c r="SR14" i="17"/>
  <c r="PB18" i="17"/>
  <c r="MS18" i="17"/>
  <c r="MW18" i="17"/>
  <c r="NA18" i="17"/>
  <c r="NE18" i="17"/>
  <c r="NI18" i="17"/>
  <c r="NM18" i="17"/>
  <c r="NQ18" i="17"/>
  <c r="NU18" i="17"/>
  <c r="NY18" i="17"/>
  <c r="OC18" i="17"/>
  <c r="OG18" i="17"/>
  <c r="OK18" i="17"/>
  <c r="OO18" i="17"/>
  <c r="MT18" i="17"/>
  <c r="MX18" i="17"/>
  <c r="NB18" i="17"/>
  <c r="NF18" i="17"/>
  <c r="NJ18" i="17"/>
  <c r="NN18" i="17"/>
  <c r="NR18" i="17"/>
  <c r="NV18" i="17"/>
  <c r="NZ18" i="17"/>
  <c r="OD18" i="17"/>
  <c r="OH18" i="17"/>
  <c r="OL18" i="17"/>
  <c r="OP18" i="17"/>
  <c r="MU18" i="17"/>
  <c r="MY18" i="17"/>
  <c r="NC18" i="17"/>
  <c r="NG18" i="17"/>
  <c r="NK18" i="17"/>
  <c r="NO18" i="17"/>
  <c r="NS18" i="17"/>
  <c r="NW18" i="17"/>
  <c r="OA18" i="17"/>
  <c r="OE18" i="17"/>
  <c r="OI18" i="17"/>
  <c r="OM18" i="17"/>
  <c r="MV18" i="17"/>
  <c r="MZ18" i="17"/>
  <c r="ND18" i="17"/>
  <c r="NH18" i="17"/>
  <c r="NL18" i="17"/>
  <c r="NP18" i="17"/>
  <c r="NT18" i="17"/>
  <c r="NX18" i="17"/>
  <c r="OB18" i="17"/>
  <c r="OF18" i="17"/>
  <c r="OJ18" i="17"/>
  <c r="ON18" i="17"/>
  <c r="MS23" i="17"/>
  <c r="MW23" i="17"/>
  <c r="NA23" i="17"/>
  <c r="NE23" i="17"/>
  <c r="NI23" i="17"/>
  <c r="NM23" i="17"/>
  <c r="NQ23" i="17"/>
  <c r="NU23" i="17"/>
  <c r="NY23" i="17"/>
  <c r="OC23" i="17"/>
  <c r="OG23" i="17"/>
  <c r="OK23" i="17"/>
  <c r="OO23" i="17"/>
  <c r="MT23" i="17"/>
  <c r="MX23" i="17"/>
  <c r="NB23" i="17"/>
  <c r="NF23" i="17"/>
  <c r="NJ23" i="17"/>
  <c r="NN23" i="17"/>
  <c r="NR23" i="17"/>
  <c r="NV23" i="17"/>
  <c r="NZ23" i="17"/>
  <c r="OD23" i="17"/>
  <c r="OH23" i="17"/>
  <c r="OL23" i="17"/>
  <c r="OP23" i="17"/>
  <c r="MU23" i="17"/>
  <c r="MY23" i="17"/>
  <c r="NC23" i="17"/>
  <c r="NG23" i="17"/>
  <c r="NK23" i="17"/>
  <c r="NO23" i="17"/>
  <c r="NS23" i="17"/>
  <c r="NW23" i="17"/>
  <c r="OA23" i="17"/>
  <c r="OE23" i="17"/>
  <c r="OI23" i="17"/>
  <c r="OM23" i="17"/>
  <c r="MV23" i="17"/>
  <c r="MZ23" i="17"/>
  <c r="ND23" i="17"/>
  <c r="NH23" i="17"/>
  <c r="NL23" i="17"/>
  <c r="NP23" i="17"/>
  <c r="NT23" i="17"/>
  <c r="NX23" i="17"/>
  <c r="OB23" i="17"/>
  <c r="OF23" i="17"/>
  <c r="OJ23" i="17"/>
  <c r="ON23" i="17"/>
  <c r="IS7" i="45"/>
  <c r="IW7" i="45"/>
  <c r="JA7" i="45"/>
  <c r="JE7" i="45"/>
  <c r="JI7" i="45"/>
  <c r="JM7" i="45"/>
  <c r="JQ7" i="45"/>
  <c r="JU7" i="45"/>
  <c r="JY7" i="45"/>
  <c r="KC7" i="45"/>
  <c r="KG7" i="45"/>
  <c r="KK7" i="45"/>
  <c r="KO7" i="45"/>
  <c r="IP7" i="45"/>
  <c r="IT7" i="45"/>
  <c r="IX7" i="45"/>
  <c r="JB7" i="45"/>
  <c r="JF7" i="45"/>
  <c r="JJ7" i="45"/>
  <c r="JN7" i="45"/>
  <c r="JR7" i="45"/>
  <c r="JV7" i="45"/>
  <c r="JZ7" i="45"/>
  <c r="KD7" i="45"/>
  <c r="KH7" i="45"/>
  <c r="KL7" i="45"/>
  <c r="KP7" i="45"/>
  <c r="IV7" i="45"/>
  <c r="JD7" i="45"/>
  <c r="JL7" i="45"/>
  <c r="JT7" i="45"/>
  <c r="KB7" i="45"/>
  <c r="KJ7" i="45"/>
  <c r="IQ7" i="45"/>
  <c r="IY7" i="45"/>
  <c r="JG7" i="45"/>
  <c r="JO7" i="45"/>
  <c r="JW7" i="45"/>
  <c r="KE7" i="45"/>
  <c r="KM7" i="45"/>
  <c r="IR7" i="45"/>
  <c r="IZ7" i="45"/>
  <c r="JH7" i="45"/>
  <c r="JP7" i="45"/>
  <c r="JX7" i="45"/>
  <c r="KF7" i="45"/>
  <c r="KN7" i="45"/>
  <c r="JK7" i="45"/>
  <c r="KQ7" i="45"/>
  <c r="JS7" i="45"/>
  <c r="IU7" i="45"/>
  <c r="KA7" i="45"/>
  <c r="JC7" i="45"/>
  <c r="KI7" i="45"/>
  <c r="MS22" i="17"/>
  <c r="MW22" i="17"/>
  <c r="NA22" i="17"/>
  <c r="NE22" i="17"/>
  <c r="NI22" i="17"/>
  <c r="NM22" i="17"/>
  <c r="NQ22" i="17"/>
  <c r="NU22" i="17"/>
  <c r="NY22" i="17"/>
  <c r="OC22" i="17"/>
  <c r="OG22" i="17"/>
  <c r="OK22" i="17"/>
  <c r="OO22" i="17"/>
  <c r="MT22" i="17"/>
  <c r="MX22" i="17"/>
  <c r="NB22" i="17"/>
  <c r="NF22" i="17"/>
  <c r="NJ22" i="17"/>
  <c r="NN22" i="17"/>
  <c r="NR22" i="17"/>
  <c r="NV22" i="17"/>
  <c r="NZ22" i="17"/>
  <c r="OD22" i="17"/>
  <c r="OH22" i="17"/>
  <c r="OL22" i="17"/>
  <c r="OP22" i="17"/>
  <c r="MU22" i="17"/>
  <c r="MY22" i="17"/>
  <c r="NC22" i="17"/>
  <c r="NG22" i="17"/>
  <c r="NK22" i="17"/>
  <c r="NO22" i="17"/>
  <c r="NS22" i="17"/>
  <c r="NW22" i="17"/>
  <c r="OA22" i="17"/>
  <c r="OE22" i="17"/>
  <c r="OI22" i="17"/>
  <c r="OM22" i="17"/>
  <c r="MV22" i="17"/>
  <c r="MZ22" i="17"/>
  <c r="ND22" i="17"/>
  <c r="NH22" i="17"/>
  <c r="NL22" i="17"/>
  <c r="NP22" i="17"/>
  <c r="NT22" i="17"/>
  <c r="NX22" i="17"/>
  <c r="OB22" i="17"/>
  <c r="OF22" i="17"/>
  <c r="OJ22" i="17"/>
  <c r="ON22" i="17"/>
  <c r="IP22" i="45"/>
  <c r="IT22" i="45"/>
  <c r="IX22" i="45"/>
  <c r="JB22" i="45"/>
  <c r="JF22" i="45"/>
  <c r="JJ22" i="45"/>
  <c r="JN22" i="45"/>
  <c r="JR22" i="45"/>
  <c r="JV22" i="45"/>
  <c r="JZ22" i="45"/>
  <c r="KD22" i="45"/>
  <c r="KH22" i="45"/>
  <c r="KL22" i="45"/>
  <c r="KP22" i="45"/>
  <c r="IQ22" i="45"/>
  <c r="IU22" i="45"/>
  <c r="IY22" i="45"/>
  <c r="JC22" i="45"/>
  <c r="JG22" i="45"/>
  <c r="JK22" i="45"/>
  <c r="JO22" i="45"/>
  <c r="JS22" i="45"/>
  <c r="JW22" i="45"/>
  <c r="KA22" i="45"/>
  <c r="KE22" i="45"/>
  <c r="KI22" i="45"/>
  <c r="KM22" i="45"/>
  <c r="KQ22" i="45"/>
  <c r="IR22" i="45"/>
  <c r="IV22" i="45"/>
  <c r="IZ22" i="45"/>
  <c r="JD22" i="45"/>
  <c r="JH22" i="45"/>
  <c r="JL22" i="45"/>
  <c r="JP22" i="45"/>
  <c r="JT22" i="45"/>
  <c r="JX22" i="45"/>
  <c r="KB22" i="45"/>
  <c r="KF22" i="45"/>
  <c r="KJ22" i="45"/>
  <c r="KN22" i="45"/>
  <c r="IW22" i="45"/>
  <c r="JM22" i="45"/>
  <c r="KC22" i="45"/>
  <c r="JA22" i="45"/>
  <c r="JQ22" i="45"/>
  <c r="KG22" i="45"/>
  <c r="JE22" i="45"/>
  <c r="JU22" i="45"/>
  <c r="KK22" i="45"/>
  <c r="IS22" i="45"/>
  <c r="JI22" i="45"/>
  <c r="JY22" i="45"/>
  <c r="KO22" i="45"/>
  <c r="GJ17" i="17"/>
  <c r="EO17" i="17"/>
  <c r="ES17" i="17"/>
  <c r="EW17" i="17"/>
  <c r="FA17" i="17"/>
  <c r="FE17" i="17"/>
  <c r="FI17" i="17"/>
  <c r="FM17" i="17"/>
  <c r="FQ17" i="17"/>
  <c r="FU17" i="17"/>
  <c r="FY17" i="17"/>
  <c r="GC17" i="17"/>
  <c r="GG17" i="17"/>
  <c r="EQ17" i="17"/>
  <c r="EY17" i="17"/>
  <c r="FG17" i="17"/>
  <c r="FO17" i="17"/>
  <c r="FW17" i="17"/>
  <c r="GA17" i="17"/>
  <c r="GI17" i="17"/>
  <c r="ER17" i="17"/>
  <c r="EZ17" i="17"/>
  <c r="FH17" i="17"/>
  <c r="FP17" i="17"/>
  <c r="FT17" i="17"/>
  <c r="GB17" i="17"/>
  <c r="EP17" i="17"/>
  <c r="ET17" i="17"/>
  <c r="EX17" i="17"/>
  <c r="FB17" i="17"/>
  <c r="FF17" i="17"/>
  <c r="FJ17" i="17"/>
  <c r="FN17" i="17"/>
  <c r="FR17" i="17"/>
  <c r="FV17" i="17"/>
  <c r="FZ17" i="17"/>
  <c r="GD17" i="17"/>
  <c r="GH17" i="17"/>
  <c r="EM17" i="17"/>
  <c r="EU17" i="17"/>
  <c r="FC17" i="17"/>
  <c r="FK17" i="17"/>
  <c r="FS17" i="17"/>
  <c r="GE17" i="17"/>
  <c r="EN17" i="17"/>
  <c r="EV17" i="17"/>
  <c r="FD17" i="17"/>
  <c r="FL17" i="17"/>
  <c r="FX17" i="17"/>
  <c r="GF17" i="17"/>
  <c r="LK17" i="17"/>
  <c r="IQ17" i="17"/>
  <c r="IU17" i="17"/>
  <c r="IY17" i="17"/>
  <c r="JC17" i="17"/>
  <c r="JG17" i="17"/>
  <c r="JK17" i="17"/>
  <c r="JO17" i="17"/>
  <c r="JS17" i="17"/>
  <c r="JW17" i="17"/>
  <c r="KA17" i="17"/>
  <c r="KE17" i="17"/>
  <c r="KI17" i="17"/>
  <c r="KM17" i="17"/>
  <c r="KQ17" i="17"/>
  <c r="IS17" i="17"/>
  <c r="JA17" i="17"/>
  <c r="JI17" i="17"/>
  <c r="JQ17" i="17"/>
  <c r="JY17" i="17"/>
  <c r="KG17" i="17"/>
  <c r="KK17" i="17"/>
  <c r="KS17" i="17"/>
  <c r="IT17" i="17"/>
  <c r="JB17" i="17"/>
  <c r="JJ17" i="17"/>
  <c r="JR17" i="17"/>
  <c r="JV17" i="17"/>
  <c r="KD17" i="17"/>
  <c r="KL17" i="17"/>
  <c r="KT17" i="17"/>
  <c r="IR17" i="17"/>
  <c r="IV17" i="17"/>
  <c r="IZ17" i="17"/>
  <c r="JD17" i="17"/>
  <c r="JH17" i="17"/>
  <c r="JL17" i="17"/>
  <c r="JP17" i="17"/>
  <c r="JT17" i="17"/>
  <c r="JX17" i="17"/>
  <c r="KB17" i="17"/>
  <c r="KF17" i="17"/>
  <c r="KJ17" i="17"/>
  <c r="KN17" i="17"/>
  <c r="KR17" i="17"/>
  <c r="IW17" i="17"/>
  <c r="JE17" i="17"/>
  <c r="JM17" i="17"/>
  <c r="JU17" i="17"/>
  <c r="KC17" i="17"/>
  <c r="KO17" i="17"/>
  <c r="IP17" i="17"/>
  <c r="IX17" i="17"/>
  <c r="JF17" i="17"/>
  <c r="JN17" i="17"/>
  <c r="JZ17" i="17"/>
  <c r="KH17" i="17"/>
  <c r="KP17" i="17"/>
  <c r="EO14" i="46"/>
  <c r="ES14" i="46"/>
  <c r="EW14" i="46"/>
  <c r="FA14" i="46"/>
  <c r="FE14" i="46"/>
  <c r="FI14" i="46"/>
  <c r="FM14" i="46"/>
  <c r="FQ14" i="46"/>
  <c r="FU14" i="46"/>
  <c r="FY14" i="46"/>
  <c r="GC14" i="46"/>
  <c r="GG14" i="46"/>
  <c r="EP14" i="46"/>
  <c r="ET14" i="46"/>
  <c r="EX14" i="46"/>
  <c r="FB14" i="46"/>
  <c r="FF14" i="46"/>
  <c r="FJ14" i="46"/>
  <c r="FN14" i="46"/>
  <c r="FR14" i="46"/>
  <c r="FV14" i="46"/>
  <c r="FZ14" i="46"/>
  <c r="GD14" i="46"/>
  <c r="GH14" i="46"/>
  <c r="EN14" i="46"/>
  <c r="ER14" i="46"/>
  <c r="EV14" i="46"/>
  <c r="EZ14" i="46"/>
  <c r="FD14" i="46"/>
  <c r="FH14" i="46"/>
  <c r="FL14" i="46"/>
  <c r="FP14" i="46"/>
  <c r="FT14" i="46"/>
  <c r="FX14" i="46"/>
  <c r="GB14" i="46"/>
  <c r="GF14" i="46"/>
  <c r="EY14" i="46"/>
  <c r="FO14" i="46"/>
  <c r="GE14" i="46"/>
  <c r="EM14" i="46"/>
  <c r="FC14" i="46"/>
  <c r="FS14" i="46"/>
  <c r="GI14" i="46"/>
  <c r="EQ14" i="46"/>
  <c r="FG14" i="46"/>
  <c r="FW14" i="46"/>
  <c r="GA14" i="46"/>
  <c r="EU14" i="46"/>
  <c r="FK14" i="46"/>
  <c r="ZD7" i="46"/>
  <c r="ZH7" i="46"/>
  <c r="ZL7" i="46"/>
  <c r="ZP7" i="46"/>
  <c r="ZT7" i="46"/>
  <c r="ZX7" i="46"/>
  <c r="AAB7" i="46"/>
  <c r="AAF7" i="46"/>
  <c r="AAJ7" i="46"/>
  <c r="AAN7" i="46"/>
  <c r="AAR7" i="46"/>
  <c r="AAV7" i="46"/>
  <c r="AAZ7" i="46"/>
  <c r="ABD7" i="46"/>
  <c r="ZE7" i="46"/>
  <c r="ZI7" i="46"/>
  <c r="ZM7" i="46"/>
  <c r="ZQ7" i="46"/>
  <c r="ZU7" i="46"/>
  <c r="ZY7" i="46"/>
  <c r="AAC7" i="46"/>
  <c r="AAG7" i="46"/>
  <c r="AAK7" i="46"/>
  <c r="AAO7" i="46"/>
  <c r="AAS7" i="46"/>
  <c r="AAW7" i="46"/>
  <c r="ABA7" i="46"/>
  <c r="ABE7" i="46"/>
  <c r="ZB7" i="46"/>
  <c r="ZF7" i="46"/>
  <c r="ZJ7" i="46"/>
  <c r="ZN7" i="46"/>
  <c r="ZR7" i="46"/>
  <c r="ZV7" i="46"/>
  <c r="ZZ7" i="46"/>
  <c r="AAD7" i="46"/>
  <c r="AAH7" i="46"/>
  <c r="AAL7" i="46"/>
  <c r="AAP7" i="46"/>
  <c r="AAT7" i="46"/>
  <c r="AAX7" i="46"/>
  <c r="ABB7" i="46"/>
  <c r="ABF7" i="46"/>
  <c r="ZO7" i="46"/>
  <c r="AAE7" i="46"/>
  <c r="AAU7" i="46"/>
  <c r="ZC7" i="46"/>
  <c r="ZS7" i="46"/>
  <c r="AAI7" i="46"/>
  <c r="AAY7" i="46"/>
  <c r="ZG7" i="46"/>
  <c r="ZW7" i="46"/>
  <c r="AAM7" i="46"/>
  <c r="ABC7" i="46"/>
  <c r="ABG7" i="46"/>
  <c r="ZK7" i="46"/>
  <c r="AAA7" i="46"/>
  <c r="AAQ7" i="46"/>
  <c r="GT11" i="17"/>
  <c r="EM11" i="17"/>
  <c r="EQ11" i="17"/>
  <c r="EU11" i="17"/>
  <c r="EY11" i="17"/>
  <c r="FC11" i="17"/>
  <c r="FG11" i="17"/>
  <c r="FK11" i="17"/>
  <c r="FO11" i="17"/>
  <c r="FS11" i="17"/>
  <c r="FW11" i="17"/>
  <c r="GA11" i="17"/>
  <c r="GE11" i="17"/>
  <c r="GI11" i="17"/>
  <c r="EO11" i="17"/>
  <c r="EW11" i="17"/>
  <c r="FE11" i="17"/>
  <c r="FM11" i="17"/>
  <c r="FQ11" i="17"/>
  <c r="FY11" i="17"/>
  <c r="GG11" i="17"/>
  <c r="ET11" i="17"/>
  <c r="FB11" i="17"/>
  <c r="FJ11" i="17"/>
  <c r="FR11" i="17"/>
  <c r="FZ11" i="17"/>
  <c r="GH11" i="17"/>
  <c r="EN11" i="17"/>
  <c r="ER11" i="17"/>
  <c r="EV11" i="17"/>
  <c r="EZ11" i="17"/>
  <c r="FD11" i="17"/>
  <c r="FH11" i="17"/>
  <c r="FL11" i="17"/>
  <c r="FP11" i="17"/>
  <c r="FT11" i="17"/>
  <c r="FX11" i="17"/>
  <c r="GB11" i="17"/>
  <c r="GF11" i="17"/>
  <c r="ES11" i="17"/>
  <c r="FA11" i="17"/>
  <c r="FI11" i="17"/>
  <c r="FU11" i="17"/>
  <c r="GC11" i="17"/>
  <c r="EP11" i="17"/>
  <c r="EX11" i="17"/>
  <c r="FF11" i="17"/>
  <c r="FN11" i="17"/>
  <c r="FV11" i="17"/>
  <c r="GD11" i="17"/>
  <c r="LG15" i="17"/>
  <c r="IS15" i="17"/>
  <c r="IW15" i="17"/>
  <c r="JA15" i="17"/>
  <c r="JE15" i="17"/>
  <c r="JI15" i="17"/>
  <c r="JM15" i="17"/>
  <c r="JQ15" i="17"/>
  <c r="JU15" i="17"/>
  <c r="JY15" i="17"/>
  <c r="KC15" i="17"/>
  <c r="KG15" i="17"/>
  <c r="KK15" i="17"/>
  <c r="KO15" i="17"/>
  <c r="KS15" i="17"/>
  <c r="IU15" i="17"/>
  <c r="JC15" i="17"/>
  <c r="JK15" i="17"/>
  <c r="JS15" i="17"/>
  <c r="JW15" i="17"/>
  <c r="KE15" i="17"/>
  <c r="KM15" i="17"/>
  <c r="IV15" i="17"/>
  <c r="JD15" i="17"/>
  <c r="JL15" i="17"/>
  <c r="JT15" i="17"/>
  <c r="KB15" i="17"/>
  <c r="KF15" i="17"/>
  <c r="KN15" i="17"/>
  <c r="IP15" i="17"/>
  <c r="IT15" i="17"/>
  <c r="IX15" i="17"/>
  <c r="JB15" i="17"/>
  <c r="JF15" i="17"/>
  <c r="JJ15" i="17"/>
  <c r="JN15" i="17"/>
  <c r="JR15" i="17"/>
  <c r="JV15" i="17"/>
  <c r="JZ15" i="17"/>
  <c r="KD15" i="17"/>
  <c r="KH15" i="17"/>
  <c r="KL15" i="17"/>
  <c r="KP15" i="17"/>
  <c r="KT15" i="17"/>
  <c r="IQ15" i="17"/>
  <c r="IY15" i="17"/>
  <c r="JG15" i="17"/>
  <c r="JO15" i="17"/>
  <c r="KA15" i="17"/>
  <c r="KI15" i="17"/>
  <c r="KQ15" i="17"/>
  <c r="IR15" i="17"/>
  <c r="IZ15" i="17"/>
  <c r="JH15" i="17"/>
  <c r="JP15" i="17"/>
  <c r="JX15" i="17"/>
  <c r="KJ15" i="17"/>
  <c r="KR15" i="17"/>
  <c r="EO18" i="46"/>
  <c r="ES18" i="46"/>
  <c r="EW18" i="46"/>
  <c r="FA18" i="46"/>
  <c r="FE18" i="46"/>
  <c r="FI18" i="46"/>
  <c r="FM18" i="46"/>
  <c r="FQ18" i="46"/>
  <c r="FU18" i="46"/>
  <c r="FY18" i="46"/>
  <c r="GC18" i="46"/>
  <c r="GG18" i="46"/>
  <c r="EP18" i="46"/>
  <c r="ET18" i="46"/>
  <c r="EX18" i="46"/>
  <c r="FB18" i="46"/>
  <c r="FF18" i="46"/>
  <c r="FJ18" i="46"/>
  <c r="FN18" i="46"/>
  <c r="FR18" i="46"/>
  <c r="FV18" i="46"/>
  <c r="FZ18" i="46"/>
  <c r="GD18" i="46"/>
  <c r="GH18" i="46"/>
  <c r="EN18" i="46"/>
  <c r="ER18" i="46"/>
  <c r="EV18" i="46"/>
  <c r="EZ18" i="46"/>
  <c r="FD18" i="46"/>
  <c r="FH18" i="46"/>
  <c r="FL18" i="46"/>
  <c r="FP18" i="46"/>
  <c r="FT18" i="46"/>
  <c r="FX18" i="46"/>
  <c r="GB18" i="46"/>
  <c r="GF18" i="46"/>
  <c r="EM18" i="46"/>
  <c r="FC18" i="46"/>
  <c r="FS18" i="46"/>
  <c r="GI18" i="46"/>
  <c r="EQ18" i="46"/>
  <c r="FG18" i="46"/>
  <c r="FW18" i="46"/>
  <c r="EU18" i="46"/>
  <c r="FK18" i="46"/>
  <c r="GA18" i="46"/>
  <c r="EY18" i="46"/>
  <c r="FO18" i="46"/>
  <c r="GE18" i="46"/>
  <c r="ZD23" i="45"/>
  <c r="ZH23" i="45"/>
  <c r="ZL23" i="45"/>
  <c r="ZP23" i="45"/>
  <c r="ZT23" i="45"/>
  <c r="ZX23" i="45"/>
  <c r="AAB23" i="45"/>
  <c r="AAF23" i="45"/>
  <c r="AAJ23" i="45"/>
  <c r="AAN23" i="45"/>
  <c r="AAR23" i="45"/>
  <c r="AAV23" i="45"/>
  <c r="AAZ23" i="45"/>
  <c r="ABD23" i="45"/>
  <c r="ZE23" i="45"/>
  <c r="ZI23" i="45"/>
  <c r="ZM23" i="45"/>
  <c r="ZQ23" i="45"/>
  <c r="ZU23" i="45"/>
  <c r="ZY23" i="45"/>
  <c r="AAC23" i="45"/>
  <c r="AAG23" i="45"/>
  <c r="AAK23" i="45"/>
  <c r="AAO23" i="45"/>
  <c r="AAS23" i="45"/>
  <c r="AAW23" i="45"/>
  <c r="ABA23" i="45"/>
  <c r="ABE23" i="45"/>
  <c r="ZB23" i="45"/>
  <c r="ZF23" i="45"/>
  <c r="ZJ23" i="45"/>
  <c r="ZN23" i="45"/>
  <c r="ZR23" i="45"/>
  <c r="ZV23" i="45"/>
  <c r="ZZ23" i="45"/>
  <c r="AAD23" i="45"/>
  <c r="AAH23" i="45"/>
  <c r="AAL23" i="45"/>
  <c r="AAP23" i="45"/>
  <c r="AAT23" i="45"/>
  <c r="AAX23" i="45"/>
  <c r="ABB23" i="45"/>
  <c r="ZK23" i="45"/>
  <c r="AAA23" i="45"/>
  <c r="AAQ23" i="45"/>
  <c r="ZO23" i="45"/>
  <c r="AAE23" i="45"/>
  <c r="AAU23" i="45"/>
  <c r="ZC23" i="45"/>
  <c r="ZS23" i="45"/>
  <c r="AAI23" i="45"/>
  <c r="AAY23" i="45"/>
  <c r="ZW23" i="45"/>
  <c r="AAM23" i="45"/>
  <c r="ABC23" i="45"/>
  <c r="ZG23" i="45"/>
  <c r="EP18" i="45"/>
  <c r="ET18" i="45"/>
  <c r="EX18" i="45"/>
  <c r="FB18" i="45"/>
  <c r="FF18" i="45"/>
  <c r="FJ18" i="45"/>
  <c r="FN18" i="45"/>
  <c r="FR18" i="45"/>
  <c r="FV18" i="45"/>
  <c r="FZ18" i="45"/>
  <c r="GD18" i="45"/>
  <c r="GH18" i="45"/>
  <c r="GL18" i="45"/>
  <c r="EM18" i="45"/>
  <c r="EQ18" i="45"/>
  <c r="EU18" i="45"/>
  <c r="EY18" i="45"/>
  <c r="FC18" i="45"/>
  <c r="FG18" i="45"/>
  <c r="FK18" i="45"/>
  <c r="FO18" i="45"/>
  <c r="FS18" i="45"/>
  <c r="FW18" i="45"/>
  <c r="GA18" i="45"/>
  <c r="GE18" i="45"/>
  <c r="GI18" i="45"/>
  <c r="GM18" i="45"/>
  <c r="EN18" i="45"/>
  <c r="ER18" i="45"/>
  <c r="EV18" i="45"/>
  <c r="EZ18" i="45"/>
  <c r="FD18" i="45"/>
  <c r="FH18" i="45"/>
  <c r="FL18" i="45"/>
  <c r="FP18" i="45"/>
  <c r="FT18" i="45"/>
  <c r="FX18" i="45"/>
  <c r="GB18" i="45"/>
  <c r="GF18" i="45"/>
  <c r="GJ18" i="45"/>
  <c r="ES18" i="45"/>
  <c r="FI18" i="45"/>
  <c r="FY18" i="45"/>
  <c r="EW18" i="45"/>
  <c r="FM18" i="45"/>
  <c r="GC18" i="45"/>
  <c r="FA18" i="45"/>
  <c r="FQ18" i="45"/>
  <c r="GG18" i="45"/>
  <c r="EO18" i="45"/>
  <c r="FE18" i="45"/>
  <c r="FU18" i="45"/>
  <c r="GK18" i="45"/>
  <c r="EP15" i="46"/>
  <c r="ET15" i="46"/>
  <c r="EX15" i="46"/>
  <c r="FB15" i="46"/>
  <c r="FF15" i="46"/>
  <c r="FJ15" i="46"/>
  <c r="FN15" i="46"/>
  <c r="FR15" i="46"/>
  <c r="FV15" i="46"/>
  <c r="FZ15" i="46"/>
  <c r="GD15" i="46"/>
  <c r="GH15" i="46"/>
  <c r="EM15" i="46"/>
  <c r="EQ15" i="46"/>
  <c r="EU15" i="46"/>
  <c r="EY15" i="46"/>
  <c r="FC15" i="46"/>
  <c r="FG15" i="46"/>
  <c r="FK15" i="46"/>
  <c r="FO15" i="46"/>
  <c r="FS15" i="46"/>
  <c r="FW15" i="46"/>
  <c r="GA15" i="46"/>
  <c r="GE15" i="46"/>
  <c r="GI15" i="46"/>
  <c r="EO15" i="46"/>
  <c r="ES15" i="46"/>
  <c r="EW15" i="46"/>
  <c r="FA15" i="46"/>
  <c r="FE15" i="46"/>
  <c r="FI15" i="46"/>
  <c r="FM15" i="46"/>
  <c r="FQ15" i="46"/>
  <c r="FU15" i="46"/>
  <c r="FY15" i="46"/>
  <c r="GC15" i="46"/>
  <c r="GG15" i="46"/>
  <c r="ER15" i="46"/>
  <c r="FH15" i="46"/>
  <c r="FX15" i="46"/>
  <c r="EV15" i="46"/>
  <c r="FL15" i="46"/>
  <c r="GB15" i="46"/>
  <c r="EZ15" i="46"/>
  <c r="FP15" i="46"/>
  <c r="GF15" i="46"/>
  <c r="FT15" i="46"/>
  <c r="EN15" i="46"/>
  <c r="FD15" i="46"/>
  <c r="MT14" i="45"/>
  <c r="MX14" i="45"/>
  <c r="NB14" i="45"/>
  <c r="NF14" i="45"/>
  <c r="NJ14" i="45"/>
  <c r="NN14" i="45"/>
  <c r="NR14" i="45"/>
  <c r="NV14" i="45"/>
  <c r="NZ14" i="45"/>
  <c r="OD14" i="45"/>
  <c r="OH14" i="45"/>
  <c r="OL14" i="45"/>
  <c r="OP14" i="45"/>
  <c r="MU14" i="45"/>
  <c r="MY14" i="45"/>
  <c r="NC14" i="45"/>
  <c r="NG14" i="45"/>
  <c r="NK14" i="45"/>
  <c r="NO14" i="45"/>
  <c r="NS14" i="45"/>
  <c r="NW14" i="45"/>
  <c r="OA14" i="45"/>
  <c r="OE14" i="45"/>
  <c r="OI14" i="45"/>
  <c r="OM14" i="45"/>
  <c r="OQ14" i="45"/>
  <c r="MV14" i="45"/>
  <c r="MZ14" i="45"/>
  <c r="ND14" i="45"/>
  <c r="NH14" i="45"/>
  <c r="NL14" i="45"/>
  <c r="NP14" i="45"/>
  <c r="NT14" i="45"/>
  <c r="NX14" i="45"/>
  <c r="OB14" i="45"/>
  <c r="OF14" i="45"/>
  <c r="OJ14" i="45"/>
  <c r="ON14" i="45"/>
  <c r="OR14" i="45"/>
  <c r="MS14" i="45"/>
  <c r="NI14" i="45"/>
  <c r="NY14" i="45"/>
  <c r="OO14" i="45"/>
  <c r="MW14" i="45"/>
  <c r="NM14" i="45"/>
  <c r="OC14" i="45"/>
  <c r="OS14" i="45"/>
  <c r="NA14" i="45"/>
  <c r="NQ14" i="45"/>
  <c r="OG14" i="45"/>
  <c r="NE14" i="45"/>
  <c r="NU14" i="45"/>
  <c r="OK14" i="45"/>
  <c r="VB15" i="46"/>
  <c r="VF15" i="46"/>
  <c r="VJ15" i="46"/>
  <c r="VN15" i="46"/>
  <c r="VR15" i="46"/>
  <c r="VV15" i="46"/>
  <c r="VZ15" i="46"/>
  <c r="WD15" i="46"/>
  <c r="WH15" i="46"/>
  <c r="VC15" i="46"/>
  <c r="VH15" i="46"/>
  <c r="VM15" i="46"/>
  <c r="VS15" i="46"/>
  <c r="VX15" i="46"/>
  <c r="WC15" i="46"/>
  <c r="WI15" i="46"/>
  <c r="WM15" i="46"/>
  <c r="WQ15" i="46"/>
  <c r="WU15" i="46"/>
  <c r="UY15" i="46"/>
  <c r="VD15" i="46"/>
  <c r="VI15" i="46"/>
  <c r="VO15" i="46"/>
  <c r="VT15" i="46"/>
  <c r="VY15" i="46"/>
  <c r="WE15" i="46"/>
  <c r="WJ15" i="46"/>
  <c r="WN15" i="46"/>
  <c r="WR15" i="46"/>
  <c r="UZ15" i="46"/>
  <c r="VE15" i="46"/>
  <c r="VK15" i="46"/>
  <c r="VP15" i="46"/>
  <c r="VU15" i="46"/>
  <c r="WA15" i="46"/>
  <c r="WF15" i="46"/>
  <c r="WK15" i="46"/>
  <c r="WO15" i="46"/>
  <c r="WS15" i="46"/>
  <c r="VA15" i="46"/>
  <c r="VG15" i="46"/>
  <c r="VL15" i="46"/>
  <c r="VQ15" i="46"/>
  <c r="VW15" i="46"/>
  <c r="WB15" i="46"/>
  <c r="WG15" i="46"/>
  <c r="WL15" i="46"/>
  <c r="WP15" i="46"/>
  <c r="WT15" i="46"/>
  <c r="MV17" i="46"/>
  <c r="MZ17" i="46"/>
  <c r="ND17" i="46"/>
  <c r="NH17" i="46"/>
  <c r="NL17" i="46"/>
  <c r="NP17" i="46"/>
  <c r="NT17" i="46"/>
  <c r="NX17" i="46"/>
  <c r="OB17" i="46"/>
  <c r="OF17" i="46"/>
  <c r="OJ17" i="46"/>
  <c r="ON17" i="46"/>
  <c r="OR17" i="46"/>
  <c r="MS17" i="46"/>
  <c r="MW17" i="46"/>
  <c r="NA17" i="46"/>
  <c r="NE17" i="46"/>
  <c r="NI17" i="46"/>
  <c r="NM17" i="46"/>
  <c r="NQ17" i="46"/>
  <c r="NU17" i="46"/>
  <c r="NY17" i="46"/>
  <c r="OC17" i="46"/>
  <c r="OG17" i="46"/>
  <c r="OK17" i="46"/>
  <c r="OO17" i="46"/>
  <c r="OS17" i="46"/>
  <c r="MT17" i="46"/>
  <c r="MX17" i="46"/>
  <c r="NB17" i="46"/>
  <c r="NF17" i="46"/>
  <c r="NJ17" i="46"/>
  <c r="NN17" i="46"/>
  <c r="NR17" i="46"/>
  <c r="NV17" i="46"/>
  <c r="NZ17" i="46"/>
  <c r="OD17" i="46"/>
  <c r="OH17" i="46"/>
  <c r="OL17" i="46"/>
  <c r="OP17" i="46"/>
  <c r="OT17" i="46"/>
  <c r="MU17" i="46"/>
  <c r="MY17" i="46"/>
  <c r="NC17" i="46"/>
  <c r="NG17" i="46"/>
  <c r="NK17" i="46"/>
  <c r="NO17" i="46"/>
  <c r="NS17" i="46"/>
  <c r="NW17" i="46"/>
  <c r="OA17" i="46"/>
  <c r="OE17" i="46"/>
  <c r="OI17" i="46"/>
  <c r="OM17" i="46"/>
  <c r="OQ17" i="46"/>
  <c r="ZE11" i="46"/>
  <c r="ZI11" i="46"/>
  <c r="ZM11" i="46"/>
  <c r="ZQ11" i="46"/>
  <c r="ZU11" i="46"/>
  <c r="ZY11" i="46"/>
  <c r="AAC11" i="46"/>
  <c r="AAG11" i="46"/>
  <c r="AAK11" i="46"/>
  <c r="AAO11" i="46"/>
  <c r="AAS11" i="46"/>
  <c r="AAW11" i="46"/>
  <c r="ABA11" i="46"/>
  <c r="ABE11" i="46"/>
  <c r="ZB11" i="46"/>
  <c r="ZF11" i="46"/>
  <c r="ZJ11" i="46"/>
  <c r="ZN11" i="46"/>
  <c r="ZR11" i="46"/>
  <c r="ZV11" i="46"/>
  <c r="ZZ11" i="46"/>
  <c r="AAD11" i="46"/>
  <c r="AAH11" i="46"/>
  <c r="AAL11" i="46"/>
  <c r="AAP11" i="46"/>
  <c r="AAT11" i="46"/>
  <c r="AAX11" i="46"/>
  <c r="ABB11" i="46"/>
  <c r="ABF11" i="46"/>
  <c r="ZC11" i="46"/>
  <c r="ZG11" i="46"/>
  <c r="ZK11" i="46"/>
  <c r="ZO11" i="46"/>
  <c r="ZS11" i="46"/>
  <c r="ZW11" i="46"/>
  <c r="AAA11" i="46"/>
  <c r="AAE11" i="46"/>
  <c r="AAI11" i="46"/>
  <c r="AAM11" i="46"/>
  <c r="AAQ11" i="46"/>
  <c r="AAU11" i="46"/>
  <c r="AAY11" i="46"/>
  <c r="ABC11" i="46"/>
  <c r="ABG11" i="46"/>
  <c r="ZH11" i="46"/>
  <c r="ZX11" i="46"/>
  <c r="AAN11" i="46"/>
  <c r="ABD11" i="46"/>
  <c r="ZL11" i="46"/>
  <c r="AAB11" i="46"/>
  <c r="AAR11" i="46"/>
  <c r="ZP11" i="46"/>
  <c r="AAF11" i="46"/>
  <c r="AAV11" i="46"/>
  <c r="AAZ11" i="46"/>
  <c r="ZD11" i="46"/>
  <c r="ZT11" i="46"/>
  <c r="AAJ11" i="46"/>
  <c r="QV21" i="17"/>
  <c r="QZ21" i="17"/>
  <c r="RD21" i="17"/>
  <c r="RH21" i="17"/>
  <c r="RL21" i="17"/>
  <c r="RP21" i="17"/>
  <c r="RT21" i="17"/>
  <c r="RX21" i="17"/>
  <c r="SB21" i="17"/>
  <c r="SF21" i="17"/>
  <c r="SJ21" i="17"/>
  <c r="SN21" i="17"/>
  <c r="SR21" i="17"/>
  <c r="QX21" i="17"/>
  <c r="RC21" i="17"/>
  <c r="RI21" i="17"/>
  <c r="RN21" i="17"/>
  <c r="RS21" i="17"/>
  <c r="RY21" i="17"/>
  <c r="SD21" i="17"/>
  <c r="SI21" i="17"/>
  <c r="SO21" i="17"/>
  <c r="QY21" i="17"/>
  <c r="RE21" i="17"/>
  <c r="RJ21" i="17"/>
  <c r="RO21" i="17"/>
  <c r="RU21" i="17"/>
  <c r="RZ21" i="17"/>
  <c r="SE21" i="17"/>
  <c r="SK21" i="17"/>
  <c r="SP21" i="17"/>
  <c r="RA21" i="17"/>
  <c r="RF21" i="17"/>
  <c r="RK21" i="17"/>
  <c r="RQ21" i="17"/>
  <c r="RV21" i="17"/>
  <c r="SA21" i="17"/>
  <c r="SG21" i="17"/>
  <c r="SL21" i="17"/>
  <c r="SQ21" i="17"/>
  <c r="QW21" i="17"/>
  <c r="RB21" i="17"/>
  <c r="RG21" i="17"/>
  <c r="RM21" i="17"/>
  <c r="RR21" i="17"/>
  <c r="RW21" i="17"/>
  <c r="SC21" i="17"/>
  <c r="SH21" i="17"/>
  <c r="SM21" i="17"/>
  <c r="IP7" i="17"/>
  <c r="IT7" i="17"/>
  <c r="IX7" i="17"/>
  <c r="JB7" i="17"/>
  <c r="JF7" i="17"/>
  <c r="JJ7" i="17"/>
  <c r="JN7" i="17"/>
  <c r="JR7" i="17"/>
  <c r="JV7" i="17"/>
  <c r="JZ7" i="17"/>
  <c r="KD7" i="17"/>
  <c r="KH7" i="17"/>
  <c r="KL7" i="17"/>
  <c r="KP7" i="17"/>
  <c r="KT7" i="17"/>
  <c r="IQ7" i="17"/>
  <c r="IU7" i="17"/>
  <c r="IY7" i="17"/>
  <c r="JC7" i="17"/>
  <c r="JG7" i="17"/>
  <c r="JK7" i="17"/>
  <c r="JO7" i="17"/>
  <c r="JS7" i="17"/>
  <c r="JW7" i="17"/>
  <c r="KA7" i="17"/>
  <c r="KE7" i="17"/>
  <c r="KI7" i="17"/>
  <c r="KM7" i="17"/>
  <c r="KQ7" i="17"/>
  <c r="IR7" i="17"/>
  <c r="IV7" i="17"/>
  <c r="IZ7" i="17"/>
  <c r="JD7" i="17"/>
  <c r="JH7" i="17"/>
  <c r="JL7" i="17"/>
  <c r="JP7" i="17"/>
  <c r="JT7" i="17"/>
  <c r="JX7" i="17"/>
  <c r="KB7" i="17"/>
  <c r="KF7" i="17"/>
  <c r="KJ7" i="17"/>
  <c r="KN7" i="17"/>
  <c r="KR7" i="17"/>
  <c r="IS7" i="17"/>
  <c r="IW7" i="17"/>
  <c r="JA7" i="17"/>
  <c r="JE7" i="17"/>
  <c r="JI7" i="17"/>
  <c r="JM7" i="17"/>
  <c r="JQ7" i="17"/>
  <c r="JU7" i="17"/>
  <c r="JY7" i="17"/>
  <c r="KC7" i="17"/>
  <c r="KG7" i="17"/>
  <c r="KK7" i="17"/>
  <c r="KO7" i="17"/>
  <c r="KS7" i="17"/>
  <c r="UY22" i="17"/>
  <c r="VC22" i="17"/>
  <c r="VG22" i="17"/>
  <c r="VK22" i="17"/>
  <c r="VO22" i="17"/>
  <c r="VS22" i="17"/>
  <c r="VW22" i="17"/>
  <c r="WA22" i="17"/>
  <c r="WE22" i="17"/>
  <c r="WI22" i="17"/>
  <c r="WM22" i="17"/>
  <c r="WQ22" i="17"/>
  <c r="WU22" i="17"/>
  <c r="WY22" i="17"/>
  <c r="XC22" i="17"/>
  <c r="UZ22" i="17"/>
  <c r="VD22" i="17"/>
  <c r="VH22" i="17"/>
  <c r="VL22" i="17"/>
  <c r="VP22" i="17"/>
  <c r="VT22" i="17"/>
  <c r="VX22" i="17"/>
  <c r="WB22" i="17"/>
  <c r="WF22" i="17"/>
  <c r="WJ22" i="17"/>
  <c r="WN22" i="17"/>
  <c r="WR22" i="17"/>
  <c r="WV22" i="17"/>
  <c r="WZ22" i="17"/>
  <c r="VA22" i="17"/>
  <c r="VE22" i="17"/>
  <c r="VI22" i="17"/>
  <c r="VM22" i="17"/>
  <c r="VQ22" i="17"/>
  <c r="VU22" i="17"/>
  <c r="VY22" i="17"/>
  <c r="WC22" i="17"/>
  <c r="WG22" i="17"/>
  <c r="WK22" i="17"/>
  <c r="WO22" i="17"/>
  <c r="WS22" i="17"/>
  <c r="WW22" i="17"/>
  <c r="XA22" i="17"/>
  <c r="VJ22" i="17"/>
  <c r="VZ22" i="17"/>
  <c r="WP22" i="17"/>
  <c r="VN22" i="17"/>
  <c r="WD22" i="17"/>
  <c r="WT22" i="17"/>
  <c r="VB22" i="17"/>
  <c r="VR22" i="17"/>
  <c r="WH22" i="17"/>
  <c r="WX22" i="17"/>
  <c r="VF22" i="17"/>
  <c r="VV22" i="17"/>
  <c r="WL22" i="17"/>
  <c r="XB22" i="17"/>
  <c r="QY13" i="46"/>
  <c r="RC13" i="46"/>
  <c r="RG13" i="46"/>
  <c r="RK13" i="46"/>
  <c r="RO13" i="46"/>
  <c r="RS13" i="46"/>
  <c r="RW13" i="46"/>
  <c r="SA13" i="46"/>
  <c r="SE13" i="46"/>
  <c r="SI13" i="46"/>
  <c r="SM13" i="46"/>
  <c r="SQ13" i="46"/>
  <c r="SU13" i="46"/>
  <c r="SY13" i="46"/>
  <c r="QV13" i="46"/>
  <c r="QZ13" i="46"/>
  <c r="RD13" i="46"/>
  <c r="RH13" i="46"/>
  <c r="RL13" i="46"/>
  <c r="RP13" i="46"/>
  <c r="RT13" i="46"/>
  <c r="RX13" i="46"/>
  <c r="SB13" i="46"/>
  <c r="SF13" i="46"/>
  <c r="SJ13" i="46"/>
  <c r="SN13" i="46"/>
  <c r="SR13" i="46"/>
  <c r="SV13" i="46"/>
  <c r="SZ13" i="46"/>
  <c r="QW13" i="46"/>
  <c r="RA13" i="46"/>
  <c r="RE13" i="46"/>
  <c r="RI13" i="46"/>
  <c r="RM13" i="46"/>
  <c r="RQ13" i="46"/>
  <c r="RU13" i="46"/>
  <c r="RY13" i="46"/>
  <c r="SC13" i="46"/>
  <c r="SG13" i="46"/>
  <c r="SK13" i="46"/>
  <c r="SO13" i="46"/>
  <c r="SS13" i="46"/>
  <c r="SW13" i="46"/>
  <c r="QX13" i="46"/>
  <c r="RB13" i="46"/>
  <c r="RF13" i="46"/>
  <c r="RJ13" i="46"/>
  <c r="RN13" i="46"/>
  <c r="RR13" i="46"/>
  <c r="RV13" i="46"/>
  <c r="RZ13" i="46"/>
  <c r="SD13" i="46"/>
  <c r="SH13" i="46"/>
  <c r="SL13" i="46"/>
  <c r="SP13" i="46"/>
  <c r="ST13" i="46"/>
  <c r="SX13" i="46"/>
  <c r="EP22" i="17"/>
  <c r="ET22" i="17"/>
  <c r="EX22" i="17"/>
  <c r="FB22" i="17"/>
  <c r="FF22" i="17"/>
  <c r="FJ22" i="17"/>
  <c r="FN22" i="17"/>
  <c r="FR22" i="17"/>
  <c r="FV22" i="17"/>
  <c r="FZ22" i="17"/>
  <c r="GD22" i="17"/>
  <c r="GH22" i="17"/>
  <c r="EN22" i="17"/>
  <c r="EV22" i="17"/>
  <c r="FD22" i="17"/>
  <c r="FH22" i="17"/>
  <c r="FP22" i="17"/>
  <c r="FX22" i="17"/>
  <c r="GF22" i="17"/>
  <c r="ES22" i="17"/>
  <c r="FA22" i="17"/>
  <c r="FI22" i="17"/>
  <c r="FQ22" i="17"/>
  <c r="FU22" i="17"/>
  <c r="GC22" i="17"/>
  <c r="EM22" i="17"/>
  <c r="EQ22" i="17"/>
  <c r="EU22" i="17"/>
  <c r="EY22" i="17"/>
  <c r="FC22" i="17"/>
  <c r="FG22" i="17"/>
  <c r="FK22" i="17"/>
  <c r="FO22" i="17"/>
  <c r="FS22" i="17"/>
  <c r="FW22" i="17"/>
  <c r="GA22" i="17"/>
  <c r="GE22" i="17"/>
  <c r="GI22" i="17"/>
  <c r="ER22" i="17"/>
  <c r="EZ22" i="17"/>
  <c r="FL22" i="17"/>
  <c r="FT22" i="17"/>
  <c r="GB22" i="17"/>
  <c r="EO22" i="17"/>
  <c r="EW22" i="17"/>
  <c r="FE22" i="17"/>
  <c r="FM22" i="17"/>
  <c r="FY22" i="17"/>
  <c r="GG22" i="17"/>
  <c r="ZB23" i="17"/>
  <c r="ZF23" i="17"/>
  <c r="ZJ23" i="17"/>
  <c r="ZN23" i="17"/>
  <c r="ZR23" i="17"/>
  <c r="ZV23" i="17"/>
  <c r="ZZ23" i="17"/>
  <c r="AAD23" i="17"/>
  <c r="AAH23" i="17"/>
  <c r="AAL23" i="17"/>
  <c r="AAP23" i="17"/>
  <c r="AAT23" i="17"/>
  <c r="AAX23" i="17"/>
  <c r="ABB23" i="17"/>
  <c r="ABF23" i="17"/>
  <c r="ZC23" i="17"/>
  <c r="ZG23" i="17"/>
  <c r="ZK23" i="17"/>
  <c r="ZO23" i="17"/>
  <c r="ZS23" i="17"/>
  <c r="ZW23" i="17"/>
  <c r="AAA23" i="17"/>
  <c r="AAE23" i="17"/>
  <c r="AAI23" i="17"/>
  <c r="AAM23" i="17"/>
  <c r="AAQ23" i="17"/>
  <c r="AAU23" i="17"/>
  <c r="AAY23" i="17"/>
  <c r="ABC23" i="17"/>
  <c r="ZD23" i="17"/>
  <c r="ZH23" i="17"/>
  <c r="ZL23" i="17"/>
  <c r="ZP23" i="17"/>
  <c r="ZT23" i="17"/>
  <c r="ZX23" i="17"/>
  <c r="AAB23" i="17"/>
  <c r="AAF23" i="17"/>
  <c r="AAJ23" i="17"/>
  <c r="AAN23" i="17"/>
  <c r="AAR23" i="17"/>
  <c r="AAV23" i="17"/>
  <c r="AAZ23" i="17"/>
  <c r="ABD23" i="17"/>
  <c r="ZM23" i="17"/>
  <c r="AAC23" i="17"/>
  <c r="AAS23" i="17"/>
  <c r="ZQ23" i="17"/>
  <c r="AAG23" i="17"/>
  <c r="AAW23" i="17"/>
  <c r="ZE23" i="17"/>
  <c r="ZU23" i="17"/>
  <c r="AAK23" i="17"/>
  <c r="ABA23" i="17"/>
  <c r="ZI23" i="17"/>
  <c r="ZY23" i="17"/>
  <c r="AAO23" i="17"/>
  <c r="ABE23" i="17"/>
  <c r="QW10" i="17"/>
  <c r="RA10" i="17"/>
  <c r="RE10" i="17"/>
  <c r="RI10" i="17"/>
  <c r="RM10" i="17"/>
  <c r="RQ10" i="17"/>
  <c r="RU10" i="17"/>
  <c r="RY10" i="17"/>
  <c r="SC10" i="17"/>
  <c r="SG10" i="17"/>
  <c r="SK10" i="17"/>
  <c r="SO10" i="17"/>
  <c r="QX10" i="17"/>
  <c r="RB10" i="17"/>
  <c r="RF10" i="17"/>
  <c r="RJ10" i="17"/>
  <c r="RN10" i="17"/>
  <c r="RR10" i="17"/>
  <c r="RV10" i="17"/>
  <c r="RZ10" i="17"/>
  <c r="SD10" i="17"/>
  <c r="SH10" i="17"/>
  <c r="SL10" i="17"/>
  <c r="SP10" i="17"/>
  <c r="RC10" i="17"/>
  <c r="RK10" i="17"/>
  <c r="RS10" i="17"/>
  <c r="SA10" i="17"/>
  <c r="SI10" i="17"/>
  <c r="SQ10" i="17"/>
  <c r="QV10" i="17"/>
  <c r="RD10" i="17"/>
  <c r="RL10" i="17"/>
  <c r="RT10" i="17"/>
  <c r="SB10" i="17"/>
  <c r="SJ10" i="17"/>
  <c r="SR10" i="17"/>
  <c r="QY10" i="17"/>
  <c r="RG10" i="17"/>
  <c r="RO10" i="17"/>
  <c r="RW10" i="17"/>
  <c r="SE10" i="17"/>
  <c r="SM10" i="17"/>
  <c r="QZ10" i="17"/>
  <c r="RH10" i="17"/>
  <c r="RP10" i="17"/>
  <c r="RX10" i="17"/>
  <c r="SF10" i="17"/>
  <c r="SN10" i="17"/>
  <c r="ZE18" i="45"/>
  <c r="ZI18" i="45"/>
  <c r="ZM18" i="45"/>
  <c r="ZQ18" i="45"/>
  <c r="ZU18" i="45"/>
  <c r="ZY18" i="45"/>
  <c r="AAC18" i="45"/>
  <c r="AAG18" i="45"/>
  <c r="AAK18" i="45"/>
  <c r="AAO18" i="45"/>
  <c r="AAS18" i="45"/>
  <c r="AAW18" i="45"/>
  <c r="ABA18" i="45"/>
  <c r="ABE18" i="45"/>
  <c r="ZB18" i="45"/>
  <c r="ZF18" i="45"/>
  <c r="ZJ18" i="45"/>
  <c r="ZN18" i="45"/>
  <c r="ZR18" i="45"/>
  <c r="ZV18" i="45"/>
  <c r="ZZ18" i="45"/>
  <c r="AAD18" i="45"/>
  <c r="AAH18" i="45"/>
  <c r="AAL18" i="45"/>
  <c r="AAP18" i="45"/>
  <c r="AAT18" i="45"/>
  <c r="AAX18" i="45"/>
  <c r="ABB18" i="45"/>
  <c r="ZC18" i="45"/>
  <c r="ZG18" i="45"/>
  <c r="ZK18" i="45"/>
  <c r="ZO18" i="45"/>
  <c r="ZS18" i="45"/>
  <c r="ZW18" i="45"/>
  <c r="AAA18" i="45"/>
  <c r="AAE18" i="45"/>
  <c r="AAI18" i="45"/>
  <c r="AAM18" i="45"/>
  <c r="AAQ18" i="45"/>
  <c r="AAU18" i="45"/>
  <c r="AAY18" i="45"/>
  <c r="ABC18" i="45"/>
  <c r="ZP18" i="45"/>
  <c r="AAF18" i="45"/>
  <c r="AAV18" i="45"/>
  <c r="ZD18" i="45"/>
  <c r="ZT18" i="45"/>
  <c r="AAJ18" i="45"/>
  <c r="AAZ18" i="45"/>
  <c r="ZH18" i="45"/>
  <c r="ZX18" i="45"/>
  <c r="AAN18" i="45"/>
  <c r="ABD18" i="45"/>
  <c r="AAR18" i="45"/>
  <c r="ZL18" i="45"/>
  <c r="AAB18" i="45"/>
  <c r="QW10" i="45"/>
  <c r="RA10" i="45"/>
  <c r="RE10" i="45"/>
  <c r="RI10" i="45"/>
  <c r="RM10" i="45"/>
  <c r="RQ10" i="45"/>
  <c r="RU10" i="45"/>
  <c r="RY10" i="45"/>
  <c r="SC10" i="45"/>
  <c r="SG10" i="45"/>
  <c r="SK10" i="45"/>
  <c r="SO10" i="45"/>
  <c r="SS10" i="45"/>
  <c r="SW10" i="45"/>
  <c r="TA10" i="45"/>
  <c r="QX10" i="45"/>
  <c r="RB10" i="45"/>
  <c r="RF10" i="45"/>
  <c r="RJ10" i="45"/>
  <c r="RN10" i="45"/>
  <c r="RR10" i="45"/>
  <c r="RV10" i="45"/>
  <c r="RZ10" i="45"/>
  <c r="SD10" i="45"/>
  <c r="SH10" i="45"/>
  <c r="SL10" i="45"/>
  <c r="SP10" i="45"/>
  <c r="ST10" i="45"/>
  <c r="SX10" i="45"/>
  <c r="TB10" i="45"/>
  <c r="QY10" i="45"/>
  <c r="RC10" i="45"/>
  <c r="RG10" i="45"/>
  <c r="RK10" i="45"/>
  <c r="RO10" i="45"/>
  <c r="RS10" i="45"/>
  <c r="RW10" i="45"/>
  <c r="SA10" i="45"/>
  <c r="SE10" i="45"/>
  <c r="SI10" i="45"/>
  <c r="SM10" i="45"/>
  <c r="SQ10" i="45"/>
  <c r="SU10" i="45"/>
  <c r="SY10" i="45"/>
  <c r="TC10" i="45"/>
  <c r="RD10" i="45"/>
  <c r="RT10" i="45"/>
  <c r="SJ10" i="45"/>
  <c r="SZ10" i="45"/>
  <c r="RH10" i="45"/>
  <c r="RX10" i="45"/>
  <c r="SN10" i="45"/>
  <c r="TD10" i="45"/>
  <c r="QV10" i="45"/>
  <c r="RL10" i="45"/>
  <c r="SB10" i="45"/>
  <c r="SR10" i="45"/>
  <c r="SF10" i="45"/>
  <c r="SV10" i="45"/>
  <c r="QZ10" i="45"/>
  <c r="RP10" i="45"/>
  <c r="ZD9" i="17"/>
  <c r="ZH9" i="17"/>
  <c r="ZL9" i="17"/>
  <c r="ZP9" i="17"/>
  <c r="ZT9" i="17"/>
  <c r="ZX9" i="17"/>
  <c r="AAB9" i="17"/>
  <c r="AAF9" i="17"/>
  <c r="AAJ9" i="17"/>
  <c r="AAN9" i="17"/>
  <c r="AAR9" i="17"/>
  <c r="AAV9" i="17"/>
  <c r="AAZ9" i="17"/>
  <c r="ABD9" i="17"/>
  <c r="ZE9" i="17"/>
  <c r="ZI9" i="17"/>
  <c r="ZM9" i="17"/>
  <c r="ZQ9" i="17"/>
  <c r="ZU9" i="17"/>
  <c r="ZY9" i="17"/>
  <c r="AAC9" i="17"/>
  <c r="AAG9" i="17"/>
  <c r="AAK9" i="17"/>
  <c r="AAO9" i="17"/>
  <c r="AAS9" i="17"/>
  <c r="AAW9" i="17"/>
  <c r="ABA9" i="17"/>
  <c r="ABE9" i="17"/>
  <c r="ZB9" i="17"/>
  <c r="ZF9" i="17"/>
  <c r="ZJ9" i="17"/>
  <c r="ZN9" i="17"/>
  <c r="ZR9" i="17"/>
  <c r="ZV9" i="17"/>
  <c r="ZZ9" i="17"/>
  <c r="AAD9" i="17"/>
  <c r="AAH9" i="17"/>
  <c r="AAL9" i="17"/>
  <c r="AAP9" i="17"/>
  <c r="AAT9" i="17"/>
  <c r="AAX9" i="17"/>
  <c r="ABB9" i="17"/>
  <c r="ABF9" i="17"/>
  <c r="ZC9" i="17"/>
  <c r="ZG9" i="17"/>
  <c r="ZK9" i="17"/>
  <c r="ZO9" i="17"/>
  <c r="ZS9" i="17"/>
  <c r="ZW9" i="17"/>
  <c r="AAA9" i="17"/>
  <c r="AAE9" i="17"/>
  <c r="AAI9" i="17"/>
  <c r="AAM9" i="17"/>
  <c r="AAQ9" i="17"/>
  <c r="AAU9" i="17"/>
  <c r="AAY9" i="17"/>
  <c r="ABC9" i="17"/>
  <c r="ZC17" i="46"/>
  <c r="ZG17" i="46"/>
  <c r="ZK17" i="46"/>
  <c r="ZO17" i="46"/>
  <c r="ZS17" i="46"/>
  <c r="ZW17" i="46"/>
  <c r="AAA17" i="46"/>
  <c r="AAE17" i="46"/>
  <c r="AAI17" i="46"/>
  <c r="AAM17" i="46"/>
  <c r="AAQ17" i="46"/>
  <c r="AAU17" i="46"/>
  <c r="AAY17" i="46"/>
  <c r="ABC17" i="46"/>
  <c r="ZD17" i="46"/>
  <c r="ZH17" i="46"/>
  <c r="ZL17" i="46"/>
  <c r="ZP17" i="46"/>
  <c r="ZT17" i="46"/>
  <c r="ZX17" i="46"/>
  <c r="AAB17" i="46"/>
  <c r="AAF17" i="46"/>
  <c r="ZE17" i="46"/>
  <c r="ZI17" i="46"/>
  <c r="ZM17" i="46"/>
  <c r="ZN17" i="46"/>
  <c r="ZV17" i="46"/>
  <c r="AAD17" i="46"/>
  <c r="AAK17" i="46"/>
  <c r="AAP17" i="46"/>
  <c r="AAV17" i="46"/>
  <c r="ABA17" i="46"/>
  <c r="ABF17" i="46"/>
  <c r="ZB17" i="46"/>
  <c r="ZQ17" i="46"/>
  <c r="ZY17" i="46"/>
  <c r="AAG17" i="46"/>
  <c r="AAL17" i="46"/>
  <c r="AAR17" i="46"/>
  <c r="AAW17" i="46"/>
  <c r="ABB17" i="46"/>
  <c r="ABG17" i="46"/>
  <c r="ZF17" i="46"/>
  <c r="ZR17" i="46"/>
  <c r="ZZ17" i="46"/>
  <c r="AAH17" i="46"/>
  <c r="AAN17" i="46"/>
  <c r="AAS17" i="46"/>
  <c r="AAX17" i="46"/>
  <c r="ABD17" i="46"/>
  <c r="ZJ17" i="46"/>
  <c r="AAO17" i="46"/>
  <c r="ZU17" i="46"/>
  <c r="AAT17" i="46"/>
  <c r="AAC17" i="46"/>
  <c r="AAZ17" i="46"/>
  <c r="AAJ17" i="46"/>
  <c r="ABE17" i="46"/>
  <c r="QX12" i="46"/>
  <c r="RB12" i="46"/>
  <c r="RF12" i="46"/>
  <c r="RJ12" i="46"/>
  <c r="RN12" i="46"/>
  <c r="RR12" i="46"/>
  <c r="RV12" i="46"/>
  <c r="RZ12" i="46"/>
  <c r="SD12" i="46"/>
  <c r="SH12" i="46"/>
  <c r="SL12" i="46"/>
  <c r="SP12" i="46"/>
  <c r="ST12" i="46"/>
  <c r="SX12" i="46"/>
  <c r="QY12" i="46"/>
  <c r="RC12" i="46"/>
  <c r="RG12" i="46"/>
  <c r="RK12" i="46"/>
  <c r="RO12" i="46"/>
  <c r="RS12" i="46"/>
  <c r="RW12" i="46"/>
  <c r="SA12" i="46"/>
  <c r="SE12" i="46"/>
  <c r="SI12" i="46"/>
  <c r="SM12" i="46"/>
  <c r="SQ12" i="46"/>
  <c r="SU12" i="46"/>
  <c r="SY12" i="46"/>
  <c r="QV12" i="46"/>
  <c r="QZ12" i="46"/>
  <c r="RD12" i="46"/>
  <c r="RH12" i="46"/>
  <c r="RL12" i="46"/>
  <c r="RP12" i="46"/>
  <c r="RT12" i="46"/>
  <c r="RX12" i="46"/>
  <c r="SB12" i="46"/>
  <c r="SF12" i="46"/>
  <c r="SJ12" i="46"/>
  <c r="SN12" i="46"/>
  <c r="SR12" i="46"/>
  <c r="SV12" i="46"/>
  <c r="SZ12" i="46"/>
  <c r="QW12" i="46"/>
  <c r="RA12" i="46"/>
  <c r="RE12" i="46"/>
  <c r="RI12" i="46"/>
  <c r="RM12" i="46"/>
  <c r="RQ12" i="46"/>
  <c r="RU12" i="46"/>
  <c r="RY12" i="46"/>
  <c r="SC12" i="46"/>
  <c r="SG12" i="46"/>
  <c r="SK12" i="46"/>
  <c r="SO12" i="46"/>
  <c r="SS12" i="46"/>
  <c r="SW12" i="46"/>
  <c r="MT22" i="45"/>
  <c r="MX22" i="45"/>
  <c r="NB22" i="45"/>
  <c r="NF22" i="45"/>
  <c r="NJ22" i="45"/>
  <c r="NN22" i="45"/>
  <c r="NR22" i="45"/>
  <c r="NV22" i="45"/>
  <c r="NZ22" i="45"/>
  <c r="OD22" i="45"/>
  <c r="OH22" i="45"/>
  <c r="OL22" i="45"/>
  <c r="OP22" i="45"/>
  <c r="MU22" i="45"/>
  <c r="MY22" i="45"/>
  <c r="NC22" i="45"/>
  <c r="NG22" i="45"/>
  <c r="NK22" i="45"/>
  <c r="NO22" i="45"/>
  <c r="NS22" i="45"/>
  <c r="NW22" i="45"/>
  <c r="OA22" i="45"/>
  <c r="OE22" i="45"/>
  <c r="OI22" i="45"/>
  <c r="OM22" i="45"/>
  <c r="OQ22" i="45"/>
  <c r="MV22" i="45"/>
  <c r="MZ22" i="45"/>
  <c r="ND22" i="45"/>
  <c r="NH22" i="45"/>
  <c r="NL22" i="45"/>
  <c r="NP22" i="45"/>
  <c r="NT22" i="45"/>
  <c r="NX22" i="45"/>
  <c r="OB22" i="45"/>
  <c r="OF22" i="45"/>
  <c r="OJ22" i="45"/>
  <c r="ON22" i="45"/>
  <c r="NA22" i="45"/>
  <c r="NQ22" i="45"/>
  <c r="OG22" i="45"/>
  <c r="OS22" i="45"/>
  <c r="NE22" i="45"/>
  <c r="NU22" i="45"/>
  <c r="OK22" i="45"/>
  <c r="MS22" i="45"/>
  <c r="NI22" i="45"/>
  <c r="NY22" i="45"/>
  <c r="OO22" i="45"/>
  <c r="OC22" i="45"/>
  <c r="OR22" i="45"/>
  <c r="MW22" i="45"/>
  <c r="NM22" i="45"/>
  <c r="ZC9" i="45"/>
  <c r="ZG9" i="45"/>
  <c r="ZK9" i="45"/>
  <c r="ZO9" i="45"/>
  <c r="ZS9" i="45"/>
  <c r="ZW9" i="45"/>
  <c r="AAA9" i="45"/>
  <c r="AAE9" i="45"/>
  <c r="AAI9" i="45"/>
  <c r="AAM9" i="45"/>
  <c r="AAQ9" i="45"/>
  <c r="AAU9" i="45"/>
  <c r="AAY9" i="45"/>
  <c r="ABC9" i="45"/>
  <c r="ZD9" i="45"/>
  <c r="ZH9" i="45"/>
  <c r="ZL9" i="45"/>
  <c r="ZP9" i="45"/>
  <c r="ZT9" i="45"/>
  <c r="ZX9" i="45"/>
  <c r="AAB9" i="45"/>
  <c r="AAF9" i="45"/>
  <c r="AAJ9" i="45"/>
  <c r="AAN9" i="45"/>
  <c r="AAR9" i="45"/>
  <c r="AAV9" i="45"/>
  <c r="AAZ9" i="45"/>
  <c r="ABD9" i="45"/>
  <c r="ZE9" i="45"/>
  <c r="ZI9" i="45"/>
  <c r="ZM9" i="45"/>
  <c r="ZQ9" i="45"/>
  <c r="ZU9" i="45"/>
  <c r="ZY9" i="45"/>
  <c r="AAC9" i="45"/>
  <c r="AAG9" i="45"/>
  <c r="AAK9" i="45"/>
  <c r="AAO9" i="45"/>
  <c r="AAS9" i="45"/>
  <c r="AAW9" i="45"/>
  <c r="ABA9" i="45"/>
  <c r="ABE9" i="45"/>
  <c r="ZN9" i="45"/>
  <c r="AAD9" i="45"/>
  <c r="AAT9" i="45"/>
  <c r="ZB9" i="45"/>
  <c r="ZR9" i="45"/>
  <c r="AAH9" i="45"/>
  <c r="AAX9" i="45"/>
  <c r="ZF9" i="45"/>
  <c r="ZV9" i="45"/>
  <c r="AAL9" i="45"/>
  <c r="ABB9" i="45"/>
  <c r="AAP9" i="45"/>
  <c r="ZJ9" i="45"/>
  <c r="ZZ9" i="45"/>
  <c r="ZE12" i="45"/>
  <c r="ZI12" i="45"/>
  <c r="ZM12" i="45"/>
  <c r="ZQ12" i="45"/>
  <c r="ZU12" i="45"/>
  <c r="ZY12" i="45"/>
  <c r="AAC12" i="45"/>
  <c r="AAG12" i="45"/>
  <c r="AAK12" i="45"/>
  <c r="AAO12" i="45"/>
  <c r="AAS12" i="45"/>
  <c r="AAW12" i="45"/>
  <c r="ABA12" i="45"/>
  <c r="ABE12" i="45"/>
  <c r="ZB12" i="45"/>
  <c r="ZF12" i="45"/>
  <c r="ZJ12" i="45"/>
  <c r="ZN12" i="45"/>
  <c r="ZR12" i="45"/>
  <c r="ZV12" i="45"/>
  <c r="ZZ12" i="45"/>
  <c r="AAD12" i="45"/>
  <c r="AAH12" i="45"/>
  <c r="AAL12" i="45"/>
  <c r="AAP12" i="45"/>
  <c r="AAT12" i="45"/>
  <c r="AAX12" i="45"/>
  <c r="ABB12" i="45"/>
  <c r="ZC12" i="45"/>
  <c r="ZG12" i="45"/>
  <c r="ZK12" i="45"/>
  <c r="ZO12" i="45"/>
  <c r="ZS12" i="45"/>
  <c r="ZW12" i="45"/>
  <c r="AAA12" i="45"/>
  <c r="AAE12" i="45"/>
  <c r="AAI12" i="45"/>
  <c r="AAM12" i="45"/>
  <c r="AAQ12" i="45"/>
  <c r="AAU12" i="45"/>
  <c r="AAY12" i="45"/>
  <c r="ABC12" i="45"/>
  <c r="ZD12" i="45"/>
  <c r="ZT12" i="45"/>
  <c r="AAJ12" i="45"/>
  <c r="AAZ12" i="45"/>
  <c r="ZH12" i="45"/>
  <c r="ZX12" i="45"/>
  <c r="AAN12" i="45"/>
  <c r="ABD12" i="45"/>
  <c r="ZL12" i="45"/>
  <c r="AAB12" i="45"/>
  <c r="AAR12" i="45"/>
  <c r="ZP12" i="45"/>
  <c r="AAF12" i="45"/>
  <c r="AAV12" i="45"/>
  <c r="EP21" i="45"/>
  <c r="ET21" i="45"/>
  <c r="EX21" i="45"/>
  <c r="FB21" i="45"/>
  <c r="FF21" i="45"/>
  <c r="FJ21" i="45"/>
  <c r="FN21" i="45"/>
  <c r="FR21" i="45"/>
  <c r="FV21" i="45"/>
  <c r="FZ21" i="45"/>
  <c r="GD21" i="45"/>
  <c r="GH21" i="45"/>
  <c r="GL21" i="45"/>
  <c r="EQ21" i="45"/>
  <c r="EV21" i="45"/>
  <c r="FA21" i="45"/>
  <c r="FG21" i="45"/>
  <c r="FL21" i="45"/>
  <c r="FQ21" i="45"/>
  <c r="FW21" i="45"/>
  <c r="GB21" i="45"/>
  <c r="GG21" i="45"/>
  <c r="GM21" i="45"/>
  <c r="EM21" i="45"/>
  <c r="ER21" i="45"/>
  <c r="EW21" i="45"/>
  <c r="FC21" i="45"/>
  <c r="FH21" i="45"/>
  <c r="FM21" i="45"/>
  <c r="FS21" i="45"/>
  <c r="FX21" i="45"/>
  <c r="GC21" i="45"/>
  <c r="GI21" i="45"/>
  <c r="EN21" i="45"/>
  <c r="ES21" i="45"/>
  <c r="EY21" i="45"/>
  <c r="FD21" i="45"/>
  <c r="FI21" i="45"/>
  <c r="FO21" i="45"/>
  <c r="FT21" i="45"/>
  <c r="FY21" i="45"/>
  <c r="GE21" i="45"/>
  <c r="GJ21" i="45"/>
  <c r="EO21" i="45"/>
  <c r="EU21" i="45"/>
  <c r="EZ21" i="45"/>
  <c r="FE21" i="45"/>
  <c r="FK21" i="45"/>
  <c r="FP21" i="45"/>
  <c r="FU21" i="45"/>
  <c r="GA21" i="45"/>
  <c r="GF21" i="45"/>
  <c r="GK21" i="45"/>
  <c r="ZC21" i="45"/>
  <c r="ZG21" i="45"/>
  <c r="ZK21" i="45"/>
  <c r="ZO21" i="45"/>
  <c r="ZS21" i="45"/>
  <c r="ZW21" i="45"/>
  <c r="AAA21" i="45"/>
  <c r="AAE21" i="45"/>
  <c r="AAI21" i="45"/>
  <c r="AAM21" i="45"/>
  <c r="AAQ21" i="45"/>
  <c r="AAU21" i="45"/>
  <c r="AAY21" i="45"/>
  <c r="ZD21" i="45"/>
  <c r="ZH21" i="45"/>
  <c r="ZL21" i="45"/>
  <c r="ZP21" i="45"/>
  <c r="ZT21" i="45"/>
  <c r="ZX21" i="45"/>
  <c r="AAB21" i="45"/>
  <c r="ZF21" i="45"/>
  <c r="ZN21" i="45"/>
  <c r="ZV21" i="45"/>
  <c r="AAD21" i="45"/>
  <c r="AAJ21" i="45"/>
  <c r="AAO21" i="45"/>
  <c r="AAT21" i="45"/>
  <c r="AAZ21" i="45"/>
  <c r="ABD21" i="45"/>
  <c r="ZI21" i="45"/>
  <c r="ZQ21" i="45"/>
  <c r="ZY21" i="45"/>
  <c r="AAF21" i="45"/>
  <c r="AAK21" i="45"/>
  <c r="AAP21" i="45"/>
  <c r="AAV21" i="45"/>
  <c r="ABA21" i="45"/>
  <c r="ABE21" i="45"/>
  <c r="ZB21" i="45"/>
  <c r="ZJ21" i="45"/>
  <c r="ZR21" i="45"/>
  <c r="ZZ21" i="45"/>
  <c r="AAG21" i="45"/>
  <c r="AAL21" i="45"/>
  <c r="AAR21" i="45"/>
  <c r="AAW21" i="45"/>
  <c r="ABB21" i="45"/>
  <c r="ZE21" i="45"/>
  <c r="AAH21" i="45"/>
  <c r="ABC21" i="45"/>
  <c r="ZM21" i="45"/>
  <c r="AAN21" i="45"/>
  <c r="ZU21" i="45"/>
  <c r="AAS21" i="45"/>
  <c r="AAX21" i="45"/>
  <c r="AAC21" i="45"/>
  <c r="MV21" i="46"/>
  <c r="MZ21" i="46"/>
  <c r="ND21" i="46"/>
  <c r="NH21" i="46"/>
  <c r="NL21" i="46"/>
  <c r="NP21" i="46"/>
  <c r="NT21" i="46"/>
  <c r="NX21" i="46"/>
  <c r="OB21" i="46"/>
  <c r="OF21" i="46"/>
  <c r="OJ21" i="46"/>
  <c r="ON21" i="46"/>
  <c r="OR21" i="46"/>
  <c r="MS21" i="46"/>
  <c r="MW21" i="46"/>
  <c r="NA21" i="46"/>
  <c r="NE21" i="46"/>
  <c r="NI21" i="46"/>
  <c r="NM21" i="46"/>
  <c r="NQ21" i="46"/>
  <c r="NU21" i="46"/>
  <c r="NY21" i="46"/>
  <c r="OC21" i="46"/>
  <c r="OG21" i="46"/>
  <c r="OK21" i="46"/>
  <c r="OO21" i="46"/>
  <c r="OS21" i="46"/>
  <c r="MT21" i="46"/>
  <c r="MX21" i="46"/>
  <c r="NB21" i="46"/>
  <c r="NF21" i="46"/>
  <c r="NJ21" i="46"/>
  <c r="NN21" i="46"/>
  <c r="NR21" i="46"/>
  <c r="NV21" i="46"/>
  <c r="NZ21" i="46"/>
  <c r="OD21" i="46"/>
  <c r="OH21" i="46"/>
  <c r="OL21" i="46"/>
  <c r="OP21" i="46"/>
  <c r="OT21" i="46"/>
  <c r="MU21" i="46"/>
  <c r="MY21" i="46"/>
  <c r="NC21" i="46"/>
  <c r="NG21" i="46"/>
  <c r="NK21" i="46"/>
  <c r="NO21" i="46"/>
  <c r="NS21" i="46"/>
  <c r="NW21" i="46"/>
  <c r="OA21" i="46"/>
  <c r="OE21" i="46"/>
  <c r="OI21" i="46"/>
  <c r="OM21" i="46"/>
  <c r="OQ21" i="46"/>
  <c r="QV21" i="46"/>
  <c r="QZ21" i="46"/>
  <c r="RD21" i="46"/>
  <c r="RH21" i="46"/>
  <c r="RL21" i="46"/>
  <c r="RP21" i="46"/>
  <c r="RT21" i="46"/>
  <c r="RX21" i="46"/>
  <c r="SB21" i="46"/>
  <c r="SF21" i="46"/>
  <c r="SJ21" i="46"/>
  <c r="SN21" i="46"/>
  <c r="SR21" i="46"/>
  <c r="SV21" i="46"/>
  <c r="SZ21" i="46"/>
  <c r="QW21" i="46"/>
  <c r="RA21" i="46"/>
  <c r="RE21" i="46"/>
  <c r="RI21" i="46"/>
  <c r="RM21" i="46"/>
  <c r="RQ21" i="46"/>
  <c r="RU21" i="46"/>
  <c r="RY21" i="46"/>
  <c r="SC21" i="46"/>
  <c r="SG21" i="46"/>
  <c r="SK21" i="46"/>
  <c r="SO21" i="46"/>
  <c r="SS21" i="46"/>
  <c r="SW21" i="46"/>
  <c r="QX21" i="46"/>
  <c r="RB21" i="46"/>
  <c r="RF21" i="46"/>
  <c r="RJ21" i="46"/>
  <c r="RN21" i="46"/>
  <c r="RR21" i="46"/>
  <c r="RV21" i="46"/>
  <c r="RZ21" i="46"/>
  <c r="SD21" i="46"/>
  <c r="SH21" i="46"/>
  <c r="SL21" i="46"/>
  <c r="SP21" i="46"/>
  <c r="ST21" i="46"/>
  <c r="SX21" i="46"/>
  <c r="QY21" i="46"/>
  <c r="RC21" i="46"/>
  <c r="RG21" i="46"/>
  <c r="RK21" i="46"/>
  <c r="RO21" i="46"/>
  <c r="RS21" i="46"/>
  <c r="RW21" i="46"/>
  <c r="SA21" i="46"/>
  <c r="SE21" i="46"/>
  <c r="SI21" i="46"/>
  <c r="SM21" i="46"/>
  <c r="SQ21" i="46"/>
  <c r="SU21" i="46"/>
  <c r="SY21" i="46"/>
  <c r="IP14" i="46"/>
  <c r="IT14" i="46"/>
  <c r="IX14" i="46"/>
  <c r="JB14" i="46"/>
  <c r="JF14" i="46"/>
  <c r="JJ14" i="46"/>
  <c r="JN14" i="46"/>
  <c r="JR14" i="46"/>
  <c r="JV14" i="46"/>
  <c r="JZ14" i="46"/>
  <c r="KD14" i="46"/>
  <c r="KH14" i="46"/>
  <c r="KL14" i="46"/>
  <c r="KP14" i="46"/>
  <c r="IQ14" i="46"/>
  <c r="IU14" i="46"/>
  <c r="IY14" i="46"/>
  <c r="JC14" i="46"/>
  <c r="JG14" i="46"/>
  <c r="JK14" i="46"/>
  <c r="JO14" i="46"/>
  <c r="JS14" i="46"/>
  <c r="JW14" i="46"/>
  <c r="KA14" i="46"/>
  <c r="KE14" i="46"/>
  <c r="KI14" i="46"/>
  <c r="KM14" i="46"/>
  <c r="KQ14" i="46"/>
  <c r="IR14" i="46"/>
  <c r="IV14" i="46"/>
  <c r="IZ14" i="46"/>
  <c r="JD14" i="46"/>
  <c r="JH14" i="46"/>
  <c r="JL14" i="46"/>
  <c r="JP14" i="46"/>
  <c r="JT14" i="46"/>
  <c r="JX14" i="46"/>
  <c r="KB14" i="46"/>
  <c r="KF14" i="46"/>
  <c r="KJ14" i="46"/>
  <c r="KN14" i="46"/>
  <c r="KR14" i="46"/>
  <c r="IS14" i="46"/>
  <c r="IW14" i="46"/>
  <c r="JA14" i="46"/>
  <c r="JE14" i="46"/>
  <c r="JI14" i="46"/>
  <c r="JM14" i="46"/>
  <c r="JQ14" i="46"/>
  <c r="JU14" i="46"/>
  <c r="JY14" i="46"/>
  <c r="KC14" i="46"/>
  <c r="KG14" i="46"/>
  <c r="KK14" i="46"/>
  <c r="KO14" i="46"/>
  <c r="QV14" i="46"/>
  <c r="QZ14" i="46"/>
  <c r="RD14" i="46"/>
  <c r="RH14" i="46"/>
  <c r="RL14" i="46"/>
  <c r="RP14" i="46"/>
  <c r="RT14" i="46"/>
  <c r="RX14" i="46"/>
  <c r="SB14" i="46"/>
  <c r="SF14" i="46"/>
  <c r="SJ14" i="46"/>
  <c r="SN14" i="46"/>
  <c r="SR14" i="46"/>
  <c r="SV14" i="46"/>
  <c r="SZ14" i="46"/>
  <c r="QW14" i="46"/>
  <c r="RA14" i="46"/>
  <c r="RE14" i="46"/>
  <c r="RI14" i="46"/>
  <c r="RM14" i="46"/>
  <c r="RQ14" i="46"/>
  <c r="RU14" i="46"/>
  <c r="RY14" i="46"/>
  <c r="SC14" i="46"/>
  <c r="SG14" i="46"/>
  <c r="SK14" i="46"/>
  <c r="SO14" i="46"/>
  <c r="SS14" i="46"/>
  <c r="SW14" i="46"/>
  <c r="QX14" i="46"/>
  <c r="RB14" i="46"/>
  <c r="RF14" i="46"/>
  <c r="RJ14" i="46"/>
  <c r="RN14" i="46"/>
  <c r="RR14" i="46"/>
  <c r="RV14" i="46"/>
  <c r="RZ14" i="46"/>
  <c r="SD14" i="46"/>
  <c r="SH14" i="46"/>
  <c r="SL14" i="46"/>
  <c r="SP14" i="46"/>
  <c r="ST14" i="46"/>
  <c r="SX14" i="46"/>
  <c r="QY14" i="46"/>
  <c r="RC14" i="46"/>
  <c r="RG14" i="46"/>
  <c r="RK14" i="46"/>
  <c r="RO14" i="46"/>
  <c r="RS14" i="46"/>
  <c r="RW14" i="46"/>
  <c r="SA14" i="46"/>
  <c r="SE14" i="46"/>
  <c r="SI14" i="46"/>
  <c r="SM14" i="46"/>
  <c r="SQ14" i="46"/>
  <c r="SU14" i="46"/>
  <c r="SY14" i="46"/>
  <c r="MU19" i="45"/>
  <c r="MY19" i="45"/>
  <c r="NC19" i="45"/>
  <c r="NG19" i="45"/>
  <c r="NK19" i="45"/>
  <c r="NO19" i="45"/>
  <c r="NS19" i="45"/>
  <c r="NW19" i="45"/>
  <c r="OA19" i="45"/>
  <c r="OE19" i="45"/>
  <c r="OI19" i="45"/>
  <c r="OM19" i="45"/>
  <c r="OQ19" i="45"/>
  <c r="MV19" i="45"/>
  <c r="MZ19" i="45"/>
  <c r="ND19" i="45"/>
  <c r="NH19" i="45"/>
  <c r="NL19" i="45"/>
  <c r="NP19" i="45"/>
  <c r="NT19" i="45"/>
  <c r="NX19" i="45"/>
  <c r="OB19" i="45"/>
  <c r="OF19" i="45"/>
  <c r="OJ19" i="45"/>
  <c r="ON19" i="45"/>
  <c r="OR19" i="45"/>
  <c r="MS19" i="45"/>
  <c r="MW19" i="45"/>
  <c r="NA19" i="45"/>
  <c r="NE19" i="45"/>
  <c r="NI19" i="45"/>
  <c r="NM19" i="45"/>
  <c r="NQ19" i="45"/>
  <c r="NU19" i="45"/>
  <c r="NY19" i="45"/>
  <c r="OC19" i="45"/>
  <c r="OG19" i="45"/>
  <c r="OK19" i="45"/>
  <c r="OO19" i="45"/>
  <c r="OS19" i="45"/>
  <c r="NB19" i="45"/>
  <c r="NR19" i="45"/>
  <c r="OH19" i="45"/>
  <c r="NF19" i="45"/>
  <c r="NV19" i="45"/>
  <c r="OL19" i="45"/>
  <c r="MT19" i="45"/>
  <c r="NJ19" i="45"/>
  <c r="NZ19" i="45"/>
  <c r="OP19" i="45"/>
  <c r="MX19" i="45"/>
  <c r="NN19" i="45"/>
  <c r="OD19" i="45"/>
  <c r="QV7" i="46"/>
  <c r="QZ7" i="46"/>
  <c r="RD7" i="46"/>
  <c r="RH7" i="46"/>
  <c r="RL7" i="46"/>
  <c r="RP7" i="46"/>
  <c r="RT7" i="46"/>
  <c r="RX7" i="46"/>
  <c r="SB7" i="46"/>
  <c r="SF7" i="46"/>
  <c r="SJ7" i="46"/>
  <c r="SN7" i="46"/>
  <c r="SR7" i="46"/>
  <c r="SV7" i="46"/>
  <c r="SZ7" i="46"/>
  <c r="QW7" i="46"/>
  <c r="RA7" i="46"/>
  <c r="RE7" i="46"/>
  <c r="RI7" i="46"/>
  <c r="RM7" i="46"/>
  <c r="RQ7" i="46"/>
  <c r="RU7" i="46"/>
  <c r="RY7" i="46"/>
  <c r="SC7" i="46"/>
  <c r="SG7" i="46"/>
  <c r="SK7" i="46"/>
  <c r="SO7" i="46"/>
  <c r="SS7" i="46"/>
  <c r="SW7" i="46"/>
  <c r="QX7" i="46"/>
  <c r="RB7" i="46"/>
  <c r="RF7" i="46"/>
  <c r="RJ7" i="46"/>
  <c r="RN7" i="46"/>
  <c r="RR7" i="46"/>
  <c r="RV7" i="46"/>
  <c r="RZ7" i="46"/>
  <c r="SD7" i="46"/>
  <c r="SH7" i="46"/>
  <c r="SL7" i="46"/>
  <c r="SP7" i="46"/>
  <c r="ST7" i="46"/>
  <c r="SX7" i="46"/>
  <c r="QY7" i="46"/>
  <c r="RC7" i="46"/>
  <c r="RG7" i="46"/>
  <c r="RK7" i="46"/>
  <c r="RO7" i="46"/>
  <c r="RS7" i="46"/>
  <c r="RW7" i="46"/>
  <c r="SA7" i="46"/>
  <c r="SE7" i="46"/>
  <c r="SI7" i="46"/>
  <c r="SM7" i="46"/>
  <c r="SQ7" i="46"/>
  <c r="SU7" i="46"/>
  <c r="SY7" i="46"/>
  <c r="ZD21" i="17"/>
  <c r="ZH21" i="17"/>
  <c r="ZL21" i="17"/>
  <c r="ZP21" i="17"/>
  <c r="ZT21" i="17"/>
  <c r="ZX21" i="17"/>
  <c r="AAB21" i="17"/>
  <c r="AAF21" i="17"/>
  <c r="AAJ21" i="17"/>
  <c r="AAN21" i="17"/>
  <c r="AAR21" i="17"/>
  <c r="AAV21" i="17"/>
  <c r="AAZ21" i="17"/>
  <c r="ABD21" i="17"/>
  <c r="ZE21" i="17"/>
  <c r="ZI21" i="17"/>
  <c r="ZM21" i="17"/>
  <c r="ZQ21" i="17"/>
  <c r="ZU21" i="17"/>
  <c r="ZY21" i="17"/>
  <c r="AAC21" i="17"/>
  <c r="AAG21" i="17"/>
  <c r="AAK21" i="17"/>
  <c r="AAO21" i="17"/>
  <c r="AAS21" i="17"/>
  <c r="AAW21" i="17"/>
  <c r="ABA21" i="17"/>
  <c r="ABE21" i="17"/>
  <c r="ZB21" i="17"/>
  <c r="ZF21" i="17"/>
  <c r="ZJ21" i="17"/>
  <c r="ZN21" i="17"/>
  <c r="ZR21" i="17"/>
  <c r="ZV21" i="17"/>
  <c r="ZZ21" i="17"/>
  <c r="AAD21" i="17"/>
  <c r="AAH21" i="17"/>
  <c r="AAL21" i="17"/>
  <c r="AAP21" i="17"/>
  <c r="AAT21" i="17"/>
  <c r="AAX21" i="17"/>
  <c r="ABB21" i="17"/>
  <c r="ABF21" i="17"/>
  <c r="ZK21" i="17"/>
  <c r="AAA21" i="17"/>
  <c r="AAQ21" i="17"/>
  <c r="ZO21" i="17"/>
  <c r="AAE21" i="17"/>
  <c r="AAU21" i="17"/>
  <c r="ZC21" i="17"/>
  <c r="ZS21" i="17"/>
  <c r="AAI21" i="17"/>
  <c r="AAY21" i="17"/>
  <c r="ZG21" i="17"/>
  <c r="ZW21" i="17"/>
  <c r="AAM21" i="17"/>
  <c r="ABC21" i="17"/>
  <c r="MV11" i="17"/>
  <c r="MZ11" i="17"/>
  <c r="ND11" i="17"/>
  <c r="NH11" i="17"/>
  <c r="NL11" i="17"/>
  <c r="NP11" i="17"/>
  <c r="NT11" i="17"/>
  <c r="NX11" i="17"/>
  <c r="OB11" i="17"/>
  <c r="OF11" i="17"/>
  <c r="OJ11" i="17"/>
  <c r="ON11" i="17"/>
  <c r="MU11" i="17"/>
  <c r="NA11" i="17"/>
  <c r="NF11" i="17"/>
  <c r="NK11" i="17"/>
  <c r="NQ11" i="17"/>
  <c r="NV11" i="17"/>
  <c r="OA11" i="17"/>
  <c r="OG11" i="17"/>
  <c r="OL11" i="17"/>
  <c r="MW11" i="17"/>
  <c r="NB11" i="17"/>
  <c r="NG11" i="17"/>
  <c r="NM11" i="17"/>
  <c r="NR11" i="17"/>
  <c r="NW11" i="17"/>
  <c r="OC11" i="17"/>
  <c r="OH11" i="17"/>
  <c r="OM11" i="17"/>
  <c r="MS11" i="17"/>
  <c r="MX11" i="17"/>
  <c r="NC11" i="17"/>
  <c r="NI11" i="17"/>
  <c r="NN11" i="17"/>
  <c r="NS11" i="17"/>
  <c r="NY11" i="17"/>
  <c r="OD11" i="17"/>
  <c r="OI11" i="17"/>
  <c r="OO11" i="17"/>
  <c r="MT11" i="17"/>
  <c r="MY11" i="17"/>
  <c r="NE11" i="17"/>
  <c r="NJ11" i="17"/>
  <c r="NO11" i="17"/>
  <c r="NU11" i="17"/>
  <c r="NZ11" i="17"/>
  <c r="OE11" i="17"/>
  <c r="OK11" i="17"/>
  <c r="OP11" i="17"/>
  <c r="UY17" i="45"/>
  <c r="VC17" i="45"/>
  <c r="VG17" i="45"/>
  <c r="VK17" i="45"/>
  <c r="VO17" i="45"/>
  <c r="VS17" i="45"/>
  <c r="VW17" i="45"/>
  <c r="WA17" i="45"/>
  <c r="WE17" i="45"/>
  <c r="WI17" i="45"/>
  <c r="WM17" i="45"/>
  <c r="WQ17" i="45"/>
  <c r="WU17" i="45"/>
  <c r="UZ17" i="45"/>
  <c r="VD17" i="45"/>
  <c r="VH17" i="45"/>
  <c r="VL17" i="45"/>
  <c r="VP17" i="45"/>
  <c r="VT17" i="45"/>
  <c r="VX17" i="45"/>
  <c r="WB17" i="45"/>
  <c r="WF17" i="45"/>
  <c r="WJ17" i="45"/>
  <c r="WN17" i="45"/>
  <c r="WR17" i="45"/>
  <c r="WV17" i="45"/>
  <c r="VA17" i="45"/>
  <c r="VE17" i="45"/>
  <c r="VI17" i="45"/>
  <c r="VM17" i="45"/>
  <c r="VQ17" i="45"/>
  <c r="VU17" i="45"/>
  <c r="VY17" i="45"/>
  <c r="WC17" i="45"/>
  <c r="WG17" i="45"/>
  <c r="WK17" i="45"/>
  <c r="WO17" i="45"/>
  <c r="WW17" i="45"/>
  <c r="VF17" i="45"/>
  <c r="VV17" i="45"/>
  <c r="WL17" i="45"/>
  <c r="VJ17" i="45"/>
  <c r="VZ17" i="45"/>
  <c r="WP17" i="45"/>
  <c r="VN17" i="45"/>
  <c r="WD17" i="45"/>
  <c r="WT17" i="45"/>
  <c r="WH17" i="45"/>
  <c r="WX17" i="45"/>
  <c r="VB17" i="45"/>
  <c r="VR17" i="45"/>
  <c r="IP11" i="45"/>
  <c r="IT11" i="45"/>
  <c r="IX11" i="45"/>
  <c r="JB11" i="45"/>
  <c r="JF11" i="45"/>
  <c r="JJ11" i="45"/>
  <c r="JN11" i="45"/>
  <c r="JR11" i="45"/>
  <c r="JV11" i="45"/>
  <c r="JZ11" i="45"/>
  <c r="KD11" i="45"/>
  <c r="KH11" i="45"/>
  <c r="IQ11" i="45"/>
  <c r="IV11" i="45"/>
  <c r="JA11" i="45"/>
  <c r="JG11" i="45"/>
  <c r="JL11" i="45"/>
  <c r="JQ11" i="45"/>
  <c r="JW11" i="45"/>
  <c r="KB11" i="45"/>
  <c r="KG11" i="45"/>
  <c r="KL11" i="45"/>
  <c r="KP11" i="45"/>
  <c r="IR11" i="45"/>
  <c r="IW11" i="45"/>
  <c r="JC11" i="45"/>
  <c r="JH11" i="45"/>
  <c r="JM11" i="45"/>
  <c r="JS11" i="45"/>
  <c r="JX11" i="45"/>
  <c r="KC11" i="45"/>
  <c r="KI11" i="45"/>
  <c r="KM11" i="45"/>
  <c r="KQ11" i="45"/>
  <c r="IS11" i="45"/>
  <c r="IY11" i="45"/>
  <c r="JD11" i="45"/>
  <c r="JI11" i="45"/>
  <c r="JO11" i="45"/>
  <c r="JT11" i="45"/>
  <c r="JY11" i="45"/>
  <c r="KE11" i="45"/>
  <c r="KJ11" i="45"/>
  <c r="KN11" i="45"/>
  <c r="JK11" i="45"/>
  <c r="KF11" i="45"/>
  <c r="IU11" i="45"/>
  <c r="JP11" i="45"/>
  <c r="KK11" i="45"/>
  <c r="IZ11" i="45"/>
  <c r="JU11" i="45"/>
  <c r="KO11" i="45"/>
  <c r="JE11" i="45"/>
  <c r="KA11" i="45"/>
  <c r="VA10" i="45"/>
  <c r="VE10" i="45"/>
  <c r="VI10" i="45"/>
  <c r="VM10" i="45"/>
  <c r="VQ10" i="45"/>
  <c r="VU10" i="45"/>
  <c r="VY10" i="45"/>
  <c r="WC10" i="45"/>
  <c r="WG10" i="45"/>
  <c r="WK10" i="45"/>
  <c r="WO10" i="45"/>
  <c r="WW10" i="45"/>
  <c r="VB10" i="45"/>
  <c r="VF10" i="45"/>
  <c r="VJ10" i="45"/>
  <c r="VN10" i="45"/>
  <c r="VR10" i="45"/>
  <c r="VV10" i="45"/>
  <c r="VZ10" i="45"/>
  <c r="WD10" i="45"/>
  <c r="WH10" i="45"/>
  <c r="WL10" i="45"/>
  <c r="WP10" i="45"/>
  <c r="WT10" i="45"/>
  <c r="WX10" i="45"/>
  <c r="UY10" i="45"/>
  <c r="VC10" i="45"/>
  <c r="VG10" i="45"/>
  <c r="VK10" i="45"/>
  <c r="VO10" i="45"/>
  <c r="VS10" i="45"/>
  <c r="VW10" i="45"/>
  <c r="WA10" i="45"/>
  <c r="WE10" i="45"/>
  <c r="WI10" i="45"/>
  <c r="WM10" i="45"/>
  <c r="WQ10" i="45"/>
  <c r="WU10" i="45"/>
  <c r="VL10" i="45"/>
  <c r="WB10" i="45"/>
  <c r="WR10" i="45"/>
  <c r="UZ10" i="45"/>
  <c r="VP10" i="45"/>
  <c r="WF10" i="45"/>
  <c r="WV10" i="45"/>
  <c r="VD10" i="45"/>
  <c r="VT10" i="45"/>
  <c r="WJ10" i="45"/>
  <c r="WN10" i="45"/>
  <c r="VH10" i="45"/>
  <c r="VX10" i="45"/>
  <c r="IR21" i="46"/>
  <c r="IV21" i="46"/>
  <c r="IZ21" i="46"/>
  <c r="JD21" i="46"/>
  <c r="JH21" i="46"/>
  <c r="JL21" i="46"/>
  <c r="JP21" i="46"/>
  <c r="JT21" i="46"/>
  <c r="JX21" i="46"/>
  <c r="KB21" i="46"/>
  <c r="KF21" i="46"/>
  <c r="KJ21" i="46"/>
  <c r="KN21" i="46"/>
  <c r="KR21" i="46"/>
  <c r="IS21" i="46"/>
  <c r="IW21" i="46"/>
  <c r="JA21" i="46"/>
  <c r="JE21" i="46"/>
  <c r="JI21" i="46"/>
  <c r="JM21" i="46"/>
  <c r="JQ21" i="46"/>
  <c r="JU21" i="46"/>
  <c r="JY21" i="46"/>
  <c r="KC21" i="46"/>
  <c r="KG21" i="46"/>
  <c r="KK21" i="46"/>
  <c r="KO21" i="46"/>
  <c r="IP21" i="46"/>
  <c r="IT21" i="46"/>
  <c r="IX21" i="46"/>
  <c r="JB21" i="46"/>
  <c r="JF21" i="46"/>
  <c r="JJ21" i="46"/>
  <c r="JN21" i="46"/>
  <c r="JR21" i="46"/>
  <c r="JV21" i="46"/>
  <c r="JZ21" i="46"/>
  <c r="KD21" i="46"/>
  <c r="KH21" i="46"/>
  <c r="KL21" i="46"/>
  <c r="KP21" i="46"/>
  <c r="IQ21" i="46"/>
  <c r="IU21" i="46"/>
  <c r="IY21" i="46"/>
  <c r="JC21" i="46"/>
  <c r="JG21" i="46"/>
  <c r="JK21" i="46"/>
  <c r="JO21" i="46"/>
  <c r="JS21" i="46"/>
  <c r="JW21" i="46"/>
  <c r="KA21" i="46"/>
  <c r="KE21" i="46"/>
  <c r="KI21" i="46"/>
  <c r="KM21" i="46"/>
  <c r="KQ21" i="46"/>
  <c r="MV12" i="46"/>
  <c r="MZ12" i="46"/>
  <c r="ND12" i="46"/>
  <c r="NH12" i="46"/>
  <c r="NL12" i="46"/>
  <c r="NP12" i="46"/>
  <c r="NT12" i="46"/>
  <c r="NX12" i="46"/>
  <c r="OB12" i="46"/>
  <c r="OF12" i="46"/>
  <c r="OJ12" i="46"/>
  <c r="ON12" i="46"/>
  <c r="OR12" i="46"/>
  <c r="MS12" i="46"/>
  <c r="MW12" i="46"/>
  <c r="NA12" i="46"/>
  <c r="NE12" i="46"/>
  <c r="NI12" i="46"/>
  <c r="NM12" i="46"/>
  <c r="NQ12" i="46"/>
  <c r="NU12" i="46"/>
  <c r="NY12" i="46"/>
  <c r="OC12" i="46"/>
  <c r="OG12" i="46"/>
  <c r="OK12" i="46"/>
  <c r="OO12" i="46"/>
  <c r="OS12" i="46"/>
  <c r="MT12" i="46"/>
  <c r="MX12" i="46"/>
  <c r="NB12" i="46"/>
  <c r="NF12" i="46"/>
  <c r="NJ12" i="46"/>
  <c r="NN12" i="46"/>
  <c r="NR12" i="46"/>
  <c r="NV12" i="46"/>
  <c r="NZ12" i="46"/>
  <c r="OD12" i="46"/>
  <c r="OH12" i="46"/>
  <c r="OL12" i="46"/>
  <c r="OP12" i="46"/>
  <c r="OT12" i="46"/>
  <c r="MU12" i="46"/>
  <c r="MY12" i="46"/>
  <c r="NC12" i="46"/>
  <c r="NG12" i="46"/>
  <c r="NK12" i="46"/>
  <c r="NO12" i="46"/>
  <c r="NS12" i="46"/>
  <c r="NW12" i="46"/>
  <c r="OA12" i="46"/>
  <c r="OE12" i="46"/>
  <c r="OI12" i="46"/>
  <c r="OM12" i="46"/>
  <c r="OQ12" i="46"/>
  <c r="IR13" i="17"/>
  <c r="IV13" i="17"/>
  <c r="IZ13" i="17"/>
  <c r="JD13" i="17"/>
  <c r="JH13" i="17"/>
  <c r="JL13" i="17"/>
  <c r="JP13" i="17"/>
  <c r="JT13" i="17"/>
  <c r="IP13" i="17"/>
  <c r="IT13" i="17"/>
  <c r="IX13" i="17"/>
  <c r="JB13" i="17"/>
  <c r="JF13" i="17"/>
  <c r="JJ13" i="17"/>
  <c r="JN13" i="17"/>
  <c r="JR13" i="17"/>
  <c r="JV13" i="17"/>
  <c r="JZ13" i="17"/>
  <c r="KD13" i="17"/>
  <c r="KH13" i="17"/>
  <c r="KL13" i="17"/>
  <c r="KP13" i="17"/>
  <c r="KT13" i="17"/>
  <c r="IU13" i="17"/>
  <c r="JC13" i="17"/>
  <c r="JK13" i="17"/>
  <c r="JS13" i="17"/>
  <c r="JY13" i="17"/>
  <c r="KE13" i="17"/>
  <c r="KJ13" i="17"/>
  <c r="KO13" i="17"/>
  <c r="IQ13" i="17"/>
  <c r="IY13" i="17"/>
  <c r="JG13" i="17"/>
  <c r="JO13" i="17"/>
  <c r="JW13" i="17"/>
  <c r="KB13" i="17"/>
  <c r="KG13" i="17"/>
  <c r="KM13" i="17"/>
  <c r="KR13" i="17"/>
  <c r="IS13" i="17"/>
  <c r="JI13" i="17"/>
  <c r="JQ13" i="17"/>
  <c r="KC13" i="17"/>
  <c r="KN13" i="17"/>
  <c r="IW13" i="17"/>
  <c r="JE13" i="17"/>
  <c r="JM13" i="17"/>
  <c r="JU13" i="17"/>
  <c r="KA13" i="17"/>
  <c r="KF13" i="17"/>
  <c r="KK13" i="17"/>
  <c r="KQ13" i="17"/>
  <c r="JA13" i="17"/>
  <c r="JX13" i="17"/>
  <c r="KI13" i="17"/>
  <c r="KS13" i="17"/>
  <c r="UZ13" i="46"/>
  <c r="VD13" i="46"/>
  <c r="VH13" i="46"/>
  <c r="VL13" i="46"/>
  <c r="VP13" i="46"/>
  <c r="VT13" i="46"/>
  <c r="VX13" i="46"/>
  <c r="WB13" i="46"/>
  <c r="WF13" i="46"/>
  <c r="WJ13" i="46"/>
  <c r="WN13" i="46"/>
  <c r="WR13" i="46"/>
  <c r="VA13" i="46"/>
  <c r="VE13" i="46"/>
  <c r="VI13" i="46"/>
  <c r="VM13" i="46"/>
  <c r="VQ13" i="46"/>
  <c r="VU13" i="46"/>
  <c r="VY13" i="46"/>
  <c r="WC13" i="46"/>
  <c r="WG13" i="46"/>
  <c r="WK13" i="46"/>
  <c r="WO13" i="46"/>
  <c r="WS13" i="46"/>
  <c r="VB13" i="46"/>
  <c r="VF13" i="46"/>
  <c r="VJ13" i="46"/>
  <c r="VN13" i="46"/>
  <c r="VR13" i="46"/>
  <c r="VV13" i="46"/>
  <c r="VZ13" i="46"/>
  <c r="WD13" i="46"/>
  <c r="WH13" i="46"/>
  <c r="WL13" i="46"/>
  <c r="WP13" i="46"/>
  <c r="WT13" i="46"/>
  <c r="VC13" i="46"/>
  <c r="VS13" i="46"/>
  <c r="WI13" i="46"/>
  <c r="VG13" i="46"/>
  <c r="VW13" i="46"/>
  <c r="WM13" i="46"/>
  <c r="VK13" i="46"/>
  <c r="WA13" i="46"/>
  <c r="WQ13" i="46"/>
  <c r="UY13" i="46"/>
  <c r="VO13" i="46"/>
  <c r="WE13" i="46"/>
  <c r="WU13" i="46"/>
  <c r="IP23" i="46"/>
  <c r="IT23" i="46"/>
  <c r="IX23" i="46"/>
  <c r="JB23" i="46"/>
  <c r="JF23" i="46"/>
  <c r="JJ23" i="46"/>
  <c r="JN23" i="46"/>
  <c r="JR23" i="46"/>
  <c r="JV23" i="46"/>
  <c r="JZ23" i="46"/>
  <c r="KD23" i="46"/>
  <c r="KH23" i="46"/>
  <c r="KL23" i="46"/>
  <c r="KP23" i="46"/>
  <c r="IQ23" i="46"/>
  <c r="IU23" i="46"/>
  <c r="IY23" i="46"/>
  <c r="JC23" i="46"/>
  <c r="JG23" i="46"/>
  <c r="JK23" i="46"/>
  <c r="JO23" i="46"/>
  <c r="JS23" i="46"/>
  <c r="JW23" i="46"/>
  <c r="KA23" i="46"/>
  <c r="KE23" i="46"/>
  <c r="KI23" i="46"/>
  <c r="KM23" i="46"/>
  <c r="KQ23" i="46"/>
  <c r="IR23" i="46"/>
  <c r="IV23" i="46"/>
  <c r="IZ23" i="46"/>
  <c r="JD23" i="46"/>
  <c r="JH23" i="46"/>
  <c r="JL23" i="46"/>
  <c r="JP23" i="46"/>
  <c r="JT23" i="46"/>
  <c r="JX23" i="46"/>
  <c r="KB23" i="46"/>
  <c r="KF23" i="46"/>
  <c r="KJ23" i="46"/>
  <c r="KN23" i="46"/>
  <c r="KR23" i="46"/>
  <c r="IS23" i="46"/>
  <c r="IW23" i="46"/>
  <c r="JA23" i="46"/>
  <c r="JE23" i="46"/>
  <c r="JI23" i="46"/>
  <c r="JM23" i="46"/>
  <c r="JQ23" i="46"/>
  <c r="JU23" i="46"/>
  <c r="JY23" i="46"/>
  <c r="KC23" i="46"/>
  <c r="KG23" i="46"/>
  <c r="KK23" i="46"/>
  <c r="KO23" i="46"/>
  <c r="QW15" i="46"/>
  <c r="RA15" i="46"/>
  <c r="RE15" i="46"/>
  <c r="RI15" i="46"/>
  <c r="RM15" i="46"/>
  <c r="RQ15" i="46"/>
  <c r="RU15" i="46"/>
  <c r="RY15" i="46"/>
  <c r="SC15" i="46"/>
  <c r="SG15" i="46"/>
  <c r="SK15" i="46"/>
  <c r="SO15" i="46"/>
  <c r="SS15" i="46"/>
  <c r="SW15" i="46"/>
  <c r="QX15" i="46"/>
  <c r="RB15" i="46"/>
  <c r="RF15" i="46"/>
  <c r="RJ15" i="46"/>
  <c r="RN15" i="46"/>
  <c r="RR15" i="46"/>
  <c r="RV15" i="46"/>
  <c r="RZ15" i="46"/>
  <c r="SD15" i="46"/>
  <c r="SH15" i="46"/>
  <c r="SL15" i="46"/>
  <c r="SP15" i="46"/>
  <c r="ST15" i="46"/>
  <c r="SX15" i="46"/>
  <c r="QY15" i="46"/>
  <c r="RC15" i="46"/>
  <c r="RG15" i="46"/>
  <c r="RK15" i="46"/>
  <c r="RO15" i="46"/>
  <c r="RS15" i="46"/>
  <c r="RW15" i="46"/>
  <c r="SA15" i="46"/>
  <c r="SE15" i="46"/>
  <c r="SI15" i="46"/>
  <c r="SM15" i="46"/>
  <c r="SQ15" i="46"/>
  <c r="SU15" i="46"/>
  <c r="SY15" i="46"/>
  <c r="QV15" i="46"/>
  <c r="QZ15" i="46"/>
  <c r="RD15" i="46"/>
  <c r="RH15" i="46"/>
  <c r="RL15" i="46"/>
  <c r="RP15" i="46"/>
  <c r="RT15" i="46"/>
  <c r="RX15" i="46"/>
  <c r="SB15" i="46"/>
  <c r="SF15" i="46"/>
  <c r="SJ15" i="46"/>
  <c r="SN15" i="46"/>
  <c r="SR15" i="46"/>
  <c r="SV15" i="46"/>
  <c r="SZ15" i="46"/>
  <c r="EP23" i="45"/>
  <c r="ET23" i="45"/>
  <c r="EX23" i="45"/>
  <c r="FB23" i="45"/>
  <c r="FF23" i="45"/>
  <c r="FJ23" i="45"/>
  <c r="FN23" i="45"/>
  <c r="FR23" i="45"/>
  <c r="FV23" i="45"/>
  <c r="FZ23" i="45"/>
  <c r="GD23" i="45"/>
  <c r="GH23" i="45"/>
  <c r="GL23" i="45"/>
  <c r="EM23" i="45"/>
  <c r="EQ23" i="45"/>
  <c r="EU23" i="45"/>
  <c r="EY23" i="45"/>
  <c r="FC23" i="45"/>
  <c r="FG23" i="45"/>
  <c r="FK23" i="45"/>
  <c r="FO23" i="45"/>
  <c r="FS23" i="45"/>
  <c r="FW23" i="45"/>
  <c r="GA23" i="45"/>
  <c r="GE23" i="45"/>
  <c r="GI23" i="45"/>
  <c r="GM23" i="45"/>
  <c r="EN23" i="45"/>
  <c r="ER23" i="45"/>
  <c r="EV23" i="45"/>
  <c r="EZ23" i="45"/>
  <c r="FD23" i="45"/>
  <c r="FH23" i="45"/>
  <c r="FL23" i="45"/>
  <c r="FP23" i="45"/>
  <c r="FT23" i="45"/>
  <c r="FX23" i="45"/>
  <c r="GB23" i="45"/>
  <c r="GF23" i="45"/>
  <c r="GJ23" i="45"/>
  <c r="EO23" i="45"/>
  <c r="ES23" i="45"/>
  <c r="EW23" i="45"/>
  <c r="FA23" i="45"/>
  <c r="FE23" i="45"/>
  <c r="FI23" i="45"/>
  <c r="FM23" i="45"/>
  <c r="FQ23" i="45"/>
  <c r="FU23" i="45"/>
  <c r="FY23" i="45"/>
  <c r="GC23" i="45"/>
  <c r="GG23" i="45"/>
  <c r="GK23" i="45"/>
  <c r="VA18" i="45"/>
  <c r="VE18" i="45"/>
  <c r="VI18" i="45"/>
  <c r="VM18" i="45"/>
  <c r="VQ18" i="45"/>
  <c r="VU18" i="45"/>
  <c r="VY18" i="45"/>
  <c r="WC18" i="45"/>
  <c r="WG18" i="45"/>
  <c r="WK18" i="45"/>
  <c r="WO18" i="45"/>
  <c r="WW18" i="45"/>
  <c r="VB18" i="45"/>
  <c r="VF18" i="45"/>
  <c r="VJ18" i="45"/>
  <c r="VN18" i="45"/>
  <c r="VR18" i="45"/>
  <c r="VV18" i="45"/>
  <c r="VZ18" i="45"/>
  <c r="WD18" i="45"/>
  <c r="WH18" i="45"/>
  <c r="WL18" i="45"/>
  <c r="WP18" i="45"/>
  <c r="WT18" i="45"/>
  <c r="WX18" i="45"/>
  <c r="UY18" i="45"/>
  <c r="VC18" i="45"/>
  <c r="VG18" i="45"/>
  <c r="VK18" i="45"/>
  <c r="VO18" i="45"/>
  <c r="VS18" i="45"/>
  <c r="VW18" i="45"/>
  <c r="WA18" i="45"/>
  <c r="WE18" i="45"/>
  <c r="WI18" i="45"/>
  <c r="WM18" i="45"/>
  <c r="WQ18" i="45"/>
  <c r="WU18" i="45"/>
  <c r="VL18" i="45"/>
  <c r="WB18" i="45"/>
  <c r="WR18" i="45"/>
  <c r="UZ18" i="45"/>
  <c r="VP18" i="45"/>
  <c r="WF18" i="45"/>
  <c r="WV18" i="45"/>
  <c r="VD18" i="45"/>
  <c r="VT18" i="45"/>
  <c r="WJ18" i="45"/>
  <c r="VX18" i="45"/>
  <c r="WN18" i="45"/>
  <c r="VH18" i="45"/>
  <c r="EM7" i="17"/>
  <c r="EQ7" i="17"/>
  <c r="EU7" i="17"/>
  <c r="EY7" i="17"/>
  <c r="FC7" i="17"/>
  <c r="FG7" i="17"/>
  <c r="FK7" i="17"/>
  <c r="FO7" i="17"/>
  <c r="FS7" i="17"/>
  <c r="FW7" i="17"/>
  <c r="GA7" i="17"/>
  <c r="GE7" i="17"/>
  <c r="GI7" i="17"/>
  <c r="ES7" i="17"/>
  <c r="EW7" i="17"/>
  <c r="FE7" i="17"/>
  <c r="FM7" i="17"/>
  <c r="FQ7" i="17"/>
  <c r="FY7" i="17"/>
  <c r="GG7" i="17"/>
  <c r="EP7" i="17"/>
  <c r="ET7" i="17"/>
  <c r="FB7" i="17"/>
  <c r="FJ7" i="17"/>
  <c r="FR7" i="17"/>
  <c r="FV7" i="17"/>
  <c r="GD7" i="17"/>
  <c r="EN7" i="17"/>
  <c r="ER7" i="17"/>
  <c r="EV7" i="17"/>
  <c r="EZ7" i="17"/>
  <c r="FD7" i="17"/>
  <c r="FH7" i="17"/>
  <c r="FL7" i="17"/>
  <c r="FP7" i="17"/>
  <c r="FT7" i="17"/>
  <c r="FX7" i="17"/>
  <c r="GB7" i="17"/>
  <c r="GF7" i="17"/>
  <c r="EO7" i="17"/>
  <c r="FA7" i="17"/>
  <c r="FI7" i="17"/>
  <c r="FU7" i="17"/>
  <c r="GC7" i="17"/>
  <c r="EX7" i="17"/>
  <c r="FF7" i="17"/>
  <c r="FN7" i="17"/>
  <c r="FZ7" i="17"/>
  <c r="GH7" i="17"/>
  <c r="MT10" i="45"/>
  <c r="MX10" i="45"/>
  <c r="NB10" i="45"/>
  <c r="NF10" i="45"/>
  <c r="NJ10" i="45"/>
  <c r="NN10" i="45"/>
  <c r="NR10" i="45"/>
  <c r="NV10" i="45"/>
  <c r="NZ10" i="45"/>
  <c r="OD10" i="45"/>
  <c r="OH10" i="45"/>
  <c r="OL10" i="45"/>
  <c r="OP10" i="45"/>
  <c r="MU10" i="45"/>
  <c r="MY10" i="45"/>
  <c r="NC10" i="45"/>
  <c r="NG10" i="45"/>
  <c r="NK10" i="45"/>
  <c r="NO10" i="45"/>
  <c r="NS10" i="45"/>
  <c r="NW10" i="45"/>
  <c r="OA10" i="45"/>
  <c r="OE10" i="45"/>
  <c r="OI10" i="45"/>
  <c r="OM10" i="45"/>
  <c r="OQ10" i="45"/>
  <c r="MV10" i="45"/>
  <c r="MZ10" i="45"/>
  <c r="ND10" i="45"/>
  <c r="NH10" i="45"/>
  <c r="NL10" i="45"/>
  <c r="NP10" i="45"/>
  <c r="NT10" i="45"/>
  <c r="NX10" i="45"/>
  <c r="OB10" i="45"/>
  <c r="OF10" i="45"/>
  <c r="OJ10" i="45"/>
  <c r="ON10" i="45"/>
  <c r="OR10" i="45"/>
  <c r="NE10" i="45"/>
  <c r="NU10" i="45"/>
  <c r="OK10" i="45"/>
  <c r="MS10" i="45"/>
  <c r="NI10" i="45"/>
  <c r="NY10" i="45"/>
  <c r="OO10" i="45"/>
  <c r="MW10" i="45"/>
  <c r="NM10" i="45"/>
  <c r="OC10" i="45"/>
  <c r="OS10" i="45"/>
  <c r="OG10" i="45"/>
  <c r="NA10" i="45"/>
  <c r="NQ10" i="45"/>
  <c r="MV16" i="46"/>
  <c r="MZ16" i="46"/>
  <c r="ND16" i="46"/>
  <c r="NH16" i="46"/>
  <c r="NL16" i="46"/>
  <c r="NP16" i="46"/>
  <c r="NT16" i="46"/>
  <c r="NX16" i="46"/>
  <c r="OB16" i="46"/>
  <c r="OF16" i="46"/>
  <c r="OJ16" i="46"/>
  <c r="ON16" i="46"/>
  <c r="OR16" i="46"/>
  <c r="MS16" i="46"/>
  <c r="MW16" i="46"/>
  <c r="NA16" i="46"/>
  <c r="NE16" i="46"/>
  <c r="NI16" i="46"/>
  <c r="NM16" i="46"/>
  <c r="NQ16" i="46"/>
  <c r="NU16" i="46"/>
  <c r="NY16" i="46"/>
  <c r="OC16" i="46"/>
  <c r="OG16" i="46"/>
  <c r="OK16" i="46"/>
  <c r="OO16" i="46"/>
  <c r="OS16" i="46"/>
  <c r="MT16" i="46"/>
  <c r="MX16" i="46"/>
  <c r="NB16" i="46"/>
  <c r="NF16" i="46"/>
  <c r="NJ16" i="46"/>
  <c r="NN16" i="46"/>
  <c r="NR16" i="46"/>
  <c r="NV16" i="46"/>
  <c r="NZ16" i="46"/>
  <c r="OD16" i="46"/>
  <c r="OH16" i="46"/>
  <c r="OL16" i="46"/>
  <c r="OP16" i="46"/>
  <c r="OT16" i="46"/>
  <c r="MU16" i="46"/>
  <c r="MY16" i="46"/>
  <c r="NC16" i="46"/>
  <c r="NG16" i="46"/>
  <c r="NK16" i="46"/>
  <c r="NO16" i="46"/>
  <c r="NS16" i="46"/>
  <c r="NW16" i="46"/>
  <c r="OA16" i="46"/>
  <c r="OE16" i="46"/>
  <c r="OI16" i="46"/>
  <c r="OM16" i="46"/>
  <c r="OQ16" i="46"/>
  <c r="VA8" i="45"/>
  <c r="VE8" i="45"/>
  <c r="VI8" i="45"/>
  <c r="VM8" i="45"/>
  <c r="VQ8" i="45"/>
  <c r="VU8" i="45"/>
  <c r="VY8" i="45"/>
  <c r="WC8" i="45"/>
  <c r="WG8" i="45"/>
  <c r="WK8" i="45"/>
  <c r="WO8" i="45"/>
  <c r="WW8" i="45"/>
  <c r="VB8" i="45"/>
  <c r="VF8" i="45"/>
  <c r="VJ8" i="45"/>
  <c r="VN8" i="45"/>
  <c r="VR8" i="45"/>
  <c r="VV8" i="45"/>
  <c r="VZ8" i="45"/>
  <c r="WD8" i="45"/>
  <c r="WH8" i="45"/>
  <c r="WL8" i="45"/>
  <c r="WP8" i="45"/>
  <c r="WT8" i="45"/>
  <c r="WX8" i="45"/>
  <c r="UY8" i="45"/>
  <c r="VC8" i="45"/>
  <c r="VG8" i="45"/>
  <c r="VK8" i="45"/>
  <c r="VO8" i="45"/>
  <c r="VS8" i="45"/>
  <c r="VW8" i="45"/>
  <c r="WA8" i="45"/>
  <c r="WE8" i="45"/>
  <c r="WI8" i="45"/>
  <c r="WM8" i="45"/>
  <c r="WQ8" i="45"/>
  <c r="WU8" i="45"/>
  <c r="UZ8" i="45"/>
  <c r="VP8" i="45"/>
  <c r="WF8" i="45"/>
  <c r="WV8" i="45"/>
  <c r="VD8" i="45"/>
  <c r="VT8" i="45"/>
  <c r="WJ8" i="45"/>
  <c r="VH8" i="45"/>
  <c r="VX8" i="45"/>
  <c r="WN8" i="45"/>
  <c r="VL8" i="45"/>
  <c r="WB8" i="45"/>
  <c r="WR8" i="45"/>
  <c r="ZC15" i="46"/>
  <c r="ZG15" i="46"/>
  <c r="ZK15" i="46"/>
  <c r="ZO15" i="46"/>
  <c r="ZS15" i="46"/>
  <c r="ZW15" i="46"/>
  <c r="AAA15" i="46"/>
  <c r="AAE15" i="46"/>
  <c r="AAI15" i="46"/>
  <c r="AAM15" i="46"/>
  <c r="AAQ15" i="46"/>
  <c r="AAU15" i="46"/>
  <c r="AAY15" i="46"/>
  <c r="ABC15" i="46"/>
  <c r="ABG15" i="46"/>
  <c r="ZD15" i="46"/>
  <c r="ZH15" i="46"/>
  <c r="ZL15" i="46"/>
  <c r="ZP15" i="46"/>
  <c r="ZT15" i="46"/>
  <c r="ZX15" i="46"/>
  <c r="AAB15" i="46"/>
  <c r="AAF15" i="46"/>
  <c r="AAJ15" i="46"/>
  <c r="AAN15" i="46"/>
  <c r="AAR15" i="46"/>
  <c r="AAV15" i="46"/>
  <c r="AAZ15" i="46"/>
  <c r="ABD15" i="46"/>
  <c r="ZE15" i="46"/>
  <c r="ZI15" i="46"/>
  <c r="ZM15" i="46"/>
  <c r="ZQ15" i="46"/>
  <c r="ZU15" i="46"/>
  <c r="ZY15" i="46"/>
  <c r="AAC15" i="46"/>
  <c r="AAG15" i="46"/>
  <c r="AAK15" i="46"/>
  <c r="AAO15" i="46"/>
  <c r="AAS15" i="46"/>
  <c r="AAW15" i="46"/>
  <c r="ABA15" i="46"/>
  <c r="ABE15" i="46"/>
  <c r="ZN15" i="46"/>
  <c r="AAD15" i="46"/>
  <c r="AAT15" i="46"/>
  <c r="ZB15" i="46"/>
  <c r="ZR15" i="46"/>
  <c r="AAH15" i="46"/>
  <c r="AAX15" i="46"/>
  <c r="ZF15" i="46"/>
  <c r="ZV15" i="46"/>
  <c r="AAL15" i="46"/>
  <c r="ABB15" i="46"/>
  <c r="AAP15" i="46"/>
  <c r="ABF15" i="46"/>
  <c r="ZJ15" i="46"/>
  <c r="ZZ15" i="46"/>
  <c r="IP20" i="45"/>
  <c r="IT20" i="45"/>
  <c r="IX20" i="45"/>
  <c r="JB20" i="45"/>
  <c r="JF20" i="45"/>
  <c r="JJ20" i="45"/>
  <c r="JN20" i="45"/>
  <c r="JR20" i="45"/>
  <c r="JV20" i="45"/>
  <c r="JZ20" i="45"/>
  <c r="KD20" i="45"/>
  <c r="KH20" i="45"/>
  <c r="KL20" i="45"/>
  <c r="KP20" i="45"/>
  <c r="IQ20" i="45"/>
  <c r="IU20" i="45"/>
  <c r="IY20" i="45"/>
  <c r="JC20" i="45"/>
  <c r="JG20" i="45"/>
  <c r="JK20" i="45"/>
  <c r="JO20" i="45"/>
  <c r="JS20" i="45"/>
  <c r="JW20" i="45"/>
  <c r="KA20" i="45"/>
  <c r="KE20" i="45"/>
  <c r="KI20" i="45"/>
  <c r="KM20" i="45"/>
  <c r="KQ20" i="45"/>
  <c r="IR20" i="45"/>
  <c r="IV20" i="45"/>
  <c r="IZ20" i="45"/>
  <c r="JD20" i="45"/>
  <c r="JH20" i="45"/>
  <c r="JL20" i="45"/>
  <c r="JP20" i="45"/>
  <c r="JT20" i="45"/>
  <c r="JX20" i="45"/>
  <c r="KB20" i="45"/>
  <c r="KF20" i="45"/>
  <c r="KJ20" i="45"/>
  <c r="KN20" i="45"/>
  <c r="JE20" i="45"/>
  <c r="JU20" i="45"/>
  <c r="KK20" i="45"/>
  <c r="IS20" i="45"/>
  <c r="JI20" i="45"/>
  <c r="JY20" i="45"/>
  <c r="KO20" i="45"/>
  <c r="IW20" i="45"/>
  <c r="JM20" i="45"/>
  <c r="KC20" i="45"/>
  <c r="JA20" i="45"/>
  <c r="JQ20" i="45"/>
  <c r="KG20" i="45"/>
  <c r="UY8" i="46"/>
  <c r="VC8" i="46"/>
  <c r="VG8" i="46"/>
  <c r="VK8" i="46"/>
  <c r="VO8" i="46"/>
  <c r="VS8" i="46"/>
  <c r="VW8" i="46"/>
  <c r="WA8" i="46"/>
  <c r="WE8" i="46"/>
  <c r="WI8" i="46"/>
  <c r="WM8" i="46"/>
  <c r="WQ8" i="46"/>
  <c r="WU8" i="46"/>
  <c r="UZ8" i="46"/>
  <c r="VD8" i="46"/>
  <c r="VH8" i="46"/>
  <c r="VL8" i="46"/>
  <c r="VP8" i="46"/>
  <c r="VT8" i="46"/>
  <c r="VX8" i="46"/>
  <c r="WB8" i="46"/>
  <c r="WF8" i="46"/>
  <c r="WJ8" i="46"/>
  <c r="WN8" i="46"/>
  <c r="WR8" i="46"/>
  <c r="VA8" i="46"/>
  <c r="VE8" i="46"/>
  <c r="VI8" i="46"/>
  <c r="VM8" i="46"/>
  <c r="VQ8" i="46"/>
  <c r="VU8" i="46"/>
  <c r="VY8" i="46"/>
  <c r="WC8" i="46"/>
  <c r="WG8" i="46"/>
  <c r="WK8" i="46"/>
  <c r="WO8" i="46"/>
  <c r="WS8" i="46"/>
  <c r="VF8" i="46"/>
  <c r="VV8" i="46"/>
  <c r="WL8" i="46"/>
  <c r="VJ8" i="46"/>
  <c r="VZ8" i="46"/>
  <c r="WP8" i="46"/>
  <c r="VN8" i="46"/>
  <c r="WD8" i="46"/>
  <c r="WT8" i="46"/>
  <c r="VB8" i="46"/>
  <c r="VR8" i="46"/>
  <c r="WH8" i="46"/>
  <c r="QW8" i="46"/>
  <c r="RA8" i="46"/>
  <c r="RE8" i="46"/>
  <c r="RI8" i="46"/>
  <c r="RM8" i="46"/>
  <c r="RQ8" i="46"/>
  <c r="RU8" i="46"/>
  <c r="RY8" i="46"/>
  <c r="SC8" i="46"/>
  <c r="SG8" i="46"/>
  <c r="SK8" i="46"/>
  <c r="SO8" i="46"/>
  <c r="SS8" i="46"/>
  <c r="SW8" i="46"/>
  <c r="QX8" i="46"/>
  <c r="RB8" i="46"/>
  <c r="RF8" i="46"/>
  <c r="RJ8" i="46"/>
  <c r="RN8" i="46"/>
  <c r="RR8" i="46"/>
  <c r="RV8" i="46"/>
  <c r="RZ8" i="46"/>
  <c r="SD8" i="46"/>
  <c r="SH8" i="46"/>
  <c r="SL8" i="46"/>
  <c r="SP8" i="46"/>
  <c r="ST8" i="46"/>
  <c r="SX8" i="46"/>
  <c r="QY8" i="46"/>
  <c r="RC8" i="46"/>
  <c r="RG8" i="46"/>
  <c r="RK8" i="46"/>
  <c r="RO8" i="46"/>
  <c r="RS8" i="46"/>
  <c r="RW8" i="46"/>
  <c r="SA8" i="46"/>
  <c r="SE8" i="46"/>
  <c r="SI8" i="46"/>
  <c r="SM8" i="46"/>
  <c r="SQ8" i="46"/>
  <c r="SU8" i="46"/>
  <c r="SY8" i="46"/>
  <c r="QV8" i="46"/>
  <c r="QZ8" i="46"/>
  <c r="RD8" i="46"/>
  <c r="RH8" i="46"/>
  <c r="RL8" i="46"/>
  <c r="RP8" i="46"/>
  <c r="RT8" i="46"/>
  <c r="RX8" i="46"/>
  <c r="SB8" i="46"/>
  <c r="SF8" i="46"/>
  <c r="SJ8" i="46"/>
  <c r="SN8" i="46"/>
  <c r="SR8" i="46"/>
  <c r="SV8" i="46"/>
  <c r="SZ8" i="46"/>
  <c r="EM11" i="45"/>
  <c r="EQ11" i="45"/>
  <c r="EU11" i="45"/>
  <c r="EY11" i="45"/>
  <c r="FC11" i="45"/>
  <c r="FG11" i="45"/>
  <c r="FK11" i="45"/>
  <c r="FO11" i="45"/>
  <c r="FS11" i="45"/>
  <c r="FW11" i="45"/>
  <c r="GA11" i="45"/>
  <c r="GE11" i="45"/>
  <c r="GI11" i="45"/>
  <c r="GM11" i="45"/>
  <c r="EN11" i="45"/>
  <c r="ER11" i="45"/>
  <c r="EV11" i="45"/>
  <c r="EZ11" i="45"/>
  <c r="FD11" i="45"/>
  <c r="FH11" i="45"/>
  <c r="FL11" i="45"/>
  <c r="FP11" i="45"/>
  <c r="FT11" i="45"/>
  <c r="FX11" i="45"/>
  <c r="GB11" i="45"/>
  <c r="GF11" i="45"/>
  <c r="GJ11" i="45"/>
  <c r="EO11" i="45"/>
  <c r="ES11" i="45"/>
  <c r="EW11" i="45"/>
  <c r="FA11" i="45"/>
  <c r="FE11" i="45"/>
  <c r="FI11" i="45"/>
  <c r="FM11" i="45"/>
  <c r="FQ11" i="45"/>
  <c r="FU11" i="45"/>
  <c r="FY11" i="45"/>
  <c r="GC11" i="45"/>
  <c r="GG11" i="45"/>
  <c r="GK11" i="45"/>
  <c r="EP11" i="45"/>
  <c r="FF11" i="45"/>
  <c r="FV11" i="45"/>
  <c r="GL11" i="45"/>
  <c r="ET11" i="45"/>
  <c r="FJ11" i="45"/>
  <c r="FZ11" i="45"/>
  <c r="EX11" i="45"/>
  <c r="FN11" i="45"/>
  <c r="GD11" i="45"/>
  <c r="FB11" i="45"/>
  <c r="FR11" i="45"/>
  <c r="GH11" i="45"/>
  <c r="MS17" i="45"/>
  <c r="MW17" i="45"/>
  <c r="NA17" i="45"/>
  <c r="NE17" i="45"/>
  <c r="NI17" i="45"/>
  <c r="NM17" i="45"/>
  <c r="NQ17" i="45"/>
  <c r="NU17" i="45"/>
  <c r="NY17" i="45"/>
  <c r="OC17" i="45"/>
  <c r="OG17" i="45"/>
  <c r="OK17" i="45"/>
  <c r="OO17" i="45"/>
  <c r="OS17" i="45"/>
  <c r="MT17" i="45"/>
  <c r="MX17" i="45"/>
  <c r="NB17" i="45"/>
  <c r="NF17" i="45"/>
  <c r="NJ17" i="45"/>
  <c r="NN17" i="45"/>
  <c r="NR17" i="45"/>
  <c r="NV17" i="45"/>
  <c r="NZ17" i="45"/>
  <c r="OD17" i="45"/>
  <c r="OH17" i="45"/>
  <c r="OL17" i="45"/>
  <c r="OP17" i="45"/>
  <c r="MU17" i="45"/>
  <c r="MY17" i="45"/>
  <c r="NC17" i="45"/>
  <c r="NG17" i="45"/>
  <c r="NK17" i="45"/>
  <c r="NO17" i="45"/>
  <c r="NS17" i="45"/>
  <c r="NW17" i="45"/>
  <c r="OA17" i="45"/>
  <c r="OE17" i="45"/>
  <c r="OI17" i="45"/>
  <c r="OM17" i="45"/>
  <c r="OQ17" i="45"/>
  <c r="NH17" i="45"/>
  <c r="NX17" i="45"/>
  <c r="ON17" i="45"/>
  <c r="MV17" i="45"/>
  <c r="NL17" i="45"/>
  <c r="OB17" i="45"/>
  <c r="OR17" i="45"/>
  <c r="MZ17" i="45"/>
  <c r="NP17" i="45"/>
  <c r="OF17" i="45"/>
  <c r="NT17" i="45"/>
  <c r="OJ17" i="45"/>
  <c r="ND17" i="45"/>
  <c r="ZB22" i="46"/>
  <c r="ZF22" i="46"/>
  <c r="ZJ22" i="46"/>
  <c r="ZN22" i="46"/>
  <c r="ZR22" i="46"/>
  <c r="ZV22" i="46"/>
  <c r="ZZ22" i="46"/>
  <c r="AAD22" i="46"/>
  <c r="AAH22" i="46"/>
  <c r="AAL22" i="46"/>
  <c r="AAP22" i="46"/>
  <c r="AAT22" i="46"/>
  <c r="AAX22" i="46"/>
  <c r="ABB22" i="46"/>
  <c r="ABF22" i="46"/>
  <c r="ZC22" i="46"/>
  <c r="ZG22" i="46"/>
  <c r="ZK22" i="46"/>
  <c r="ZO22" i="46"/>
  <c r="ZS22" i="46"/>
  <c r="ZW22" i="46"/>
  <c r="AAA22" i="46"/>
  <c r="AAE22" i="46"/>
  <c r="AAI22" i="46"/>
  <c r="AAM22" i="46"/>
  <c r="AAQ22" i="46"/>
  <c r="AAU22" i="46"/>
  <c r="AAY22" i="46"/>
  <c r="ABC22" i="46"/>
  <c r="ABG22" i="46"/>
  <c r="ZD22" i="46"/>
  <c r="ZH22" i="46"/>
  <c r="ZL22" i="46"/>
  <c r="ZP22" i="46"/>
  <c r="ZT22" i="46"/>
  <c r="ZX22" i="46"/>
  <c r="AAB22" i="46"/>
  <c r="AAF22" i="46"/>
  <c r="AAJ22" i="46"/>
  <c r="AAN22" i="46"/>
  <c r="AAR22" i="46"/>
  <c r="AAV22" i="46"/>
  <c r="AAZ22" i="46"/>
  <c r="ABD22" i="46"/>
  <c r="ZM22" i="46"/>
  <c r="AAC22" i="46"/>
  <c r="AAS22" i="46"/>
  <c r="ZQ22" i="46"/>
  <c r="AAG22" i="46"/>
  <c r="AAW22" i="46"/>
  <c r="ZE22" i="46"/>
  <c r="ZU22" i="46"/>
  <c r="AAK22" i="46"/>
  <c r="ABA22" i="46"/>
  <c r="ZI22" i="46"/>
  <c r="ZY22" i="46"/>
  <c r="AAO22" i="46"/>
  <c r="ABE22" i="46"/>
  <c r="EM20" i="46"/>
  <c r="EQ20" i="46"/>
  <c r="EU20" i="46"/>
  <c r="EY20" i="46"/>
  <c r="FC20" i="46"/>
  <c r="FG20" i="46"/>
  <c r="FK20" i="46"/>
  <c r="FO20" i="46"/>
  <c r="FS20" i="46"/>
  <c r="FW20" i="46"/>
  <c r="GA20" i="46"/>
  <c r="GE20" i="46"/>
  <c r="GI20" i="46"/>
  <c r="EN20" i="46"/>
  <c r="ER20" i="46"/>
  <c r="EV20" i="46"/>
  <c r="EZ20" i="46"/>
  <c r="FD20" i="46"/>
  <c r="FH20" i="46"/>
  <c r="FL20" i="46"/>
  <c r="FP20" i="46"/>
  <c r="FT20" i="46"/>
  <c r="FX20" i="46"/>
  <c r="GB20" i="46"/>
  <c r="GF20" i="46"/>
  <c r="EP20" i="46"/>
  <c r="ET20" i="46"/>
  <c r="EX20" i="46"/>
  <c r="FB20" i="46"/>
  <c r="FF20" i="46"/>
  <c r="FJ20" i="46"/>
  <c r="FN20" i="46"/>
  <c r="FR20" i="46"/>
  <c r="FV20" i="46"/>
  <c r="FZ20" i="46"/>
  <c r="GD20" i="46"/>
  <c r="GH20" i="46"/>
  <c r="EO20" i="46"/>
  <c r="FE20" i="46"/>
  <c r="FU20" i="46"/>
  <c r="ES20" i="46"/>
  <c r="FI20" i="46"/>
  <c r="FY20" i="46"/>
  <c r="EW20" i="46"/>
  <c r="FM20" i="46"/>
  <c r="GC20" i="46"/>
  <c r="FA20" i="46"/>
  <c r="FQ20" i="46"/>
  <c r="GG20" i="46"/>
  <c r="ZE8" i="45"/>
  <c r="ZI8" i="45"/>
  <c r="ZM8" i="45"/>
  <c r="ZQ8" i="45"/>
  <c r="ZU8" i="45"/>
  <c r="ZY8" i="45"/>
  <c r="AAC8" i="45"/>
  <c r="AAG8" i="45"/>
  <c r="AAK8" i="45"/>
  <c r="AAO8" i="45"/>
  <c r="AAS8" i="45"/>
  <c r="AAW8" i="45"/>
  <c r="ABA8" i="45"/>
  <c r="ABE8" i="45"/>
  <c r="ZB8" i="45"/>
  <c r="ZF8" i="45"/>
  <c r="ZJ8" i="45"/>
  <c r="ZN8" i="45"/>
  <c r="ZR8" i="45"/>
  <c r="ZV8" i="45"/>
  <c r="ZZ8" i="45"/>
  <c r="AAD8" i="45"/>
  <c r="AAH8" i="45"/>
  <c r="AAL8" i="45"/>
  <c r="AAP8" i="45"/>
  <c r="AAT8" i="45"/>
  <c r="AAX8" i="45"/>
  <c r="ABB8" i="45"/>
  <c r="ZC8" i="45"/>
  <c r="ZG8" i="45"/>
  <c r="ZK8" i="45"/>
  <c r="ZO8" i="45"/>
  <c r="ZS8" i="45"/>
  <c r="ZW8" i="45"/>
  <c r="AAA8" i="45"/>
  <c r="AAE8" i="45"/>
  <c r="AAI8" i="45"/>
  <c r="AAM8" i="45"/>
  <c r="AAQ8" i="45"/>
  <c r="AAU8" i="45"/>
  <c r="AAY8" i="45"/>
  <c r="ABC8" i="45"/>
  <c r="ZL8" i="45"/>
  <c r="AAB8" i="45"/>
  <c r="AAR8" i="45"/>
  <c r="ZP8" i="45"/>
  <c r="AAF8" i="45"/>
  <c r="AAV8" i="45"/>
  <c r="ZD8" i="45"/>
  <c r="ZT8" i="45"/>
  <c r="AAJ8" i="45"/>
  <c r="AAZ8" i="45"/>
  <c r="ABD8" i="45"/>
  <c r="ZH8" i="45"/>
  <c r="ZX8" i="45"/>
  <c r="AAN8" i="45"/>
  <c r="ZE14" i="46"/>
  <c r="ZC14" i="46"/>
  <c r="ZG14" i="46"/>
  <c r="ZK14" i="46"/>
  <c r="ZO14" i="46"/>
  <c r="ZS14" i="46"/>
  <c r="ZW14" i="46"/>
  <c r="AAA14" i="46"/>
  <c r="AAE14" i="46"/>
  <c r="AAI14" i="46"/>
  <c r="AAM14" i="46"/>
  <c r="AAQ14" i="46"/>
  <c r="AAU14" i="46"/>
  <c r="AAY14" i="46"/>
  <c r="ABC14" i="46"/>
  <c r="ABG14" i="46"/>
  <c r="ZB14" i="46"/>
  <c r="ZH14" i="46"/>
  <c r="ZL14" i="46"/>
  <c r="ZP14" i="46"/>
  <c r="ZT14" i="46"/>
  <c r="ZX14" i="46"/>
  <c r="AAB14" i="46"/>
  <c r="AAF14" i="46"/>
  <c r="AAJ14" i="46"/>
  <c r="AAN14" i="46"/>
  <c r="AAR14" i="46"/>
  <c r="AAV14" i="46"/>
  <c r="AAZ14" i="46"/>
  <c r="ABD14" i="46"/>
  <c r="ZD14" i="46"/>
  <c r="ZI14" i="46"/>
  <c r="ZM14" i="46"/>
  <c r="ZQ14" i="46"/>
  <c r="ZU14" i="46"/>
  <c r="ZY14" i="46"/>
  <c r="AAC14" i="46"/>
  <c r="AAG14" i="46"/>
  <c r="AAK14" i="46"/>
  <c r="AAO14" i="46"/>
  <c r="AAS14" i="46"/>
  <c r="AAW14" i="46"/>
  <c r="ABA14" i="46"/>
  <c r="ABE14" i="46"/>
  <c r="ZN14" i="46"/>
  <c r="AAD14" i="46"/>
  <c r="AAT14" i="46"/>
  <c r="ZR14" i="46"/>
  <c r="AAH14" i="46"/>
  <c r="AAX14" i="46"/>
  <c r="ZF14" i="46"/>
  <c r="ZV14" i="46"/>
  <c r="AAL14" i="46"/>
  <c r="ABB14" i="46"/>
  <c r="ABF14" i="46"/>
  <c r="ZJ14" i="46"/>
  <c r="ZZ14" i="46"/>
  <c r="AAP14" i="46"/>
  <c r="QX23" i="17"/>
  <c r="RB23" i="17"/>
  <c r="RF23" i="17"/>
  <c r="RJ23" i="17"/>
  <c r="RN23" i="17"/>
  <c r="RR23" i="17"/>
  <c r="RV23" i="17"/>
  <c r="RZ23" i="17"/>
  <c r="SD23" i="17"/>
  <c r="SH23" i="17"/>
  <c r="SL23" i="17"/>
  <c r="SP23" i="17"/>
  <c r="QZ23" i="17"/>
  <c r="RE23" i="17"/>
  <c r="RK23" i="17"/>
  <c r="RP23" i="17"/>
  <c r="RU23" i="17"/>
  <c r="SA23" i="17"/>
  <c r="SF23" i="17"/>
  <c r="SK23" i="17"/>
  <c r="SQ23" i="17"/>
  <c r="QV23" i="17"/>
  <c r="RA23" i="17"/>
  <c r="RG23" i="17"/>
  <c r="RL23" i="17"/>
  <c r="RQ23" i="17"/>
  <c r="RW23" i="17"/>
  <c r="SB23" i="17"/>
  <c r="SG23" i="17"/>
  <c r="SM23" i="17"/>
  <c r="SR23" i="17"/>
  <c r="QW23" i="17"/>
  <c r="RC23" i="17"/>
  <c r="RH23" i="17"/>
  <c r="RM23" i="17"/>
  <c r="RS23" i="17"/>
  <c r="RX23" i="17"/>
  <c r="SC23" i="17"/>
  <c r="SI23" i="17"/>
  <c r="SN23" i="17"/>
  <c r="QY23" i="17"/>
  <c r="RD23" i="17"/>
  <c r="RI23" i="17"/>
  <c r="RO23" i="17"/>
  <c r="RT23" i="17"/>
  <c r="RY23" i="17"/>
  <c r="SE23" i="17"/>
  <c r="SJ23" i="17"/>
  <c r="SO23" i="17"/>
  <c r="IS15" i="46"/>
  <c r="IW15" i="46"/>
  <c r="JA15" i="46"/>
  <c r="JE15" i="46"/>
  <c r="JI15" i="46"/>
  <c r="JM15" i="46"/>
  <c r="JQ15" i="46"/>
  <c r="JU15" i="46"/>
  <c r="JY15" i="46"/>
  <c r="KC15" i="46"/>
  <c r="KG15" i="46"/>
  <c r="KK15" i="46"/>
  <c r="KO15" i="46"/>
  <c r="IP15" i="46"/>
  <c r="IT15" i="46"/>
  <c r="IX15" i="46"/>
  <c r="JB15" i="46"/>
  <c r="JF15" i="46"/>
  <c r="JJ15" i="46"/>
  <c r="JN15" i="46"/>
  <c r="JR15" i="46"/>
  <c r="JV15" i="46"/>
  <c r="JZ15" i="46"/>
  <c r="KD15" i="46"/>
  <c r="KH15" i="46"/>
  <c r="KL15" i="46"/>
  <c r="KP15" i="46"/>
  <c r="IQ15" i="46"/>
  <c r="IU15" i="46"/>
  <c r="IY15" i="46"/>
  <c r="JC15" i="46"/>
  <c r="JG15" i="46"/>
  <c r="JK15" i="46"/>
  <c r="JO15" i="46"/>
  <c r="JS15" i="46"/>
  <c r="JW15" i="46"/>
  <c r="KA15" i="46"/>
  <c r="KE15" i="46"/>
  <c r="KI15" i="46"/>
  <c r="KM15" i="46"/>
  <c r="KQ15" i="46"/>
  <c r="IR15" i="46"/>
  <c r="IV15" i="46"/>
  <c r="IZ15" i="46"/>
  <c r="JD15" i="46"/>
  <c r="JH15" i="46"/>
  <c r="JL15" i="46"/>
  <c r="JP15" i="46"/>
  <c r="JT15" i="46"/>
  <c r="JX15" i="46"/>
  <c r="KB15" i="46"/>
  <c r="KF15" i="46"/>
  <c r="KJ15" i="46"/>
  <c r="KN15" i="46"/>
  <c r="KR15" i="46"/>
  <c r="IP18" i="45"/>
  <c r="IT18" i="45"/>
  <c r="IX18" i="45"/>
  <c r="JB18" i="45"/>
  <c r="JF18" i="45"/>
  <c r="JJ18" i="45"/>
  <c r="JN18" i="45"/>
  <c r="JR18" i="45"/>
  <c r="JV18" i="45"/>
  <c r="JZ18" i="45"/>
  <c r="KD18" i="45"/>
  <c r="KH18" i="45"/>
  <c r="KL18" i="45"/>
  <c r="KP18" i="45"/>
  <c r="IQ18" i="45"/>
  <c r="IU18" i="45"/>
  <c r="IY18" i="45"/>
  <c r="JC18" i="45"/>
  <c r="JG18" i="45"/>
  <c r="JK18" i="45"/>
  <c r="JO18" i="45"/>
  <c r="JS18" i="45"/>
  <c r="JW18" i="45"/>
  <c r="KA18" i="45"/>
  <c r="KE18" i="45"/>
  <c r="KI18" i="45"/>
  <c r="KM18" i="45"/>
  <c r="KQ18" i="45"/>
  <c r="IR18" i="45"/>
  <c r="IV18" i="45"/>
  <c r="IZ18" i="45"/>
  <c r="JD18" i="45"/>
  <c r="JH18" i="45"/>
  <c r="JL18" i="45"/>
  <c r="JP18" i="45"/>
  <c r="JT18" i="45"/>
  <c r="JX18" i="45"/>
  <c r="KB18" i="45"/>
  <c r="KF18" i="45"/>
  <c r="KJ18" i="45"/>
  <c r="KN18" i="45"/>
  <c r="IW18" i="45"/>
  <c r="JM18" i="45"/>
  <c r="KC18" i="45"/>
  <c r="JA18" i="45"/>
  <c r="JQ18" i="45"/>
  <c r="KG18" i="45"/>
  <c r="JE18" i="45"/>
  <c r="JU18" i="45"/>
  <c r="KK18" i="45"/>
  <c r="IS18" i="45"/>
  <c r="JI18" i="45"/>
  <c r="JY18" i="45"/>
  <c r="KO18" i="45"/>
  <c r="ZE10" i="17"/>
  <c r="ZI10" i="17"/>
  <c r="ZM10" i="17"/>
  <c r="ZQ10" i="17"/>
  <c r="ZU10" i="17"/>
  <c r="ZY10" i="17"/>
  <c r="AAC10" i="17"/>
  <c r="AAG10" i="17"/>
  <c r="AAK10" i="17"/>
  <c r="AAO10" i="17"/>
  <c r="AAS10" i="17"/>
  <c r="AAW10" i="17"/>
  <c r="ABA10" i="17"/>
  <c r="ABE10" i="17"/>
  <c r="ZB10" i="17"/>
  <c r="ZF10" i="17"/>
  <c r="ZJ10" i="17"/>
  <c r="ZN10" i="17"/>
  <c r="ZR10" i="17"/>
  <c r="ZV10" i="17"/>
  <c r="ZZ10" i="17"/>
  <c r="AAD10" i="17"/>
  <c r="AAH10" i="17"/>
  <c r="AAL10" i="17"/>
  <c r="AAP10" i="17"/>
  <c r="AAT10" i="17"/>
  <c r="AAX10" i="17"/>
  <c r="ABB10" i="17"/>
  <c r="ABF10" i="17"/>
  <c r="ZC10" i="17"/>
  <c r="ZG10" i="17"/>
  <c r="ZK10" i="17"/>
  <c r="ZO10" i="17"/>
  <c r="ZS10" i="17"/>
  <c r="ZW10" i="17"/>
  <c r="AAA10" i="17"/>
  <c r="AAE10" i="17"/>
  <c r="AAI10" i="17"/>
  <c r="AAM10" i="17"/>
  <c r="AAQ10" i="17"/>
  <c r="AAU10" i="17"/>
  <c r="AAY10" i="17"/>
  <c r="ABC10" i="17"/>
  <c r="ZP10" i="17"/>
  <c r="AAF10" i="17"/>
  <c r="AAV10" i="17"/>
  <c r="ZD10" i="17"/>
  <c r="ZT10" i="17"/>
  <c r="AAJ10" i="17"/>
  <c r="AAZ10" i="17"/>
  <c r="ZH10" i="17"/>
  <c r="ZX10" i="17"/>
  <c r="AAN10" i="17"/>
  <c r="ABD10" i="17"/>
  <c r="ZL10" i="17"/>
  <c r="AAB10" i="17"/>
  <c r="AAR10" i="17"/>
  <c r="VA20" i="45"/>
  <c r="VE20" i="45"/>
  <c r="VI20" i="45"/>
  <c r="VM20" i="45"/>
  <c r="VQ20" i="45"/>
  <c r="VU20" i="45"/>
  <c r="VY20" i="45"/>
  <c r="WC20" i="45"/>
  <c r="WG20" i="45"/>
  <c r="WK20" i="45"/>
  <c r="WO20" i="45"/>
  <c r="WW20" i="45"/>
  <c r="VB20" i="45"/>
  <c r="VF20" i="45"/>
  <c r="VJ20" i="45"/>
  <c r="VN20" i="45"/>
  <c r="VR20" i="45"/>
  <c r="VV20" i="45"/>
  <c r="VZ20" i="45"/>
  <c r="WD20" i="45"/>
  <c r="WH20" i="45"/>
  <c r="WL20" i="45"/>
  <c r="WP20" i="45"/>
  <c r="WT20" i="45"/>
  <c r="WX20" i="45"/>
  <c r="UY20" i="45"/>
  <c r="VC20" i="45"/>
  <c r="VG20" i="45"/>
  <c r="VK20" i="45"/>
  <c r="VO20" i="45"/>
  <c r="VS20" i="45"/>
  <c r="VW20" i="45"/>
  <c r="WA20" i="45"/>
  <c r="WE20" i="45"/>
  <c r="WI20" i="45"/>
  <c r="WM20" i="45"/>
  <c r="WQ20" i="45"/>
  <c r="WU20" i="45"/>
  <c r="VH20" i="45"/>
  <c r="VX20" i="45"/>
  <c r="WN20" i="45"/>
  <c r="VL20" i="45"/>
  <c r="WB20" i="45"/>
  <c r="WR20" i="45"/>
  <c r="UZ20" i="45"/>
  <c r="VP20" i="45"/>
  <c r="WF20" i="45"/>
  <c r="WV20" i="45"/>
  <c r="VD20" i="45"/>
  <c r="VT20" i="45"/>
  <c r="WJ20" i="45"/>
  <c r="UY10" i="17"/>
  <c r="VC10" i="17"/>
  <c r="VG10" i="17"/>
  <c r="VK10" i="17"/>
  <c r="VO10" i="17"/>
  <c r="VS10" i="17"/>
  <c r="VW10" i="17"/>
  <c r="WA10" i="17"/>
  <c r="WE10" i="17"/>
  <c r="WI10" i="17"/>
  <c r="WM10" i="17"/>
  <c r="WQ10" i="17"/>
  <c r="WU10" i="17"/>
  <c r="WY10" i="17"/>
  <c r="XC10" i="17"/>
  <c r="UZ10" i="17"/>
  <c r="VD10" i="17"/>
  <c r="VH10" i="17"/>
  <c r="VL10" i="17"/>
  <c r="VP10" i="17"/>
  <c r="VT10" i="17"/>
  <c r="VX10" i="17"/>
  <c r="WB10" i="17"/>
  <c r="WF10" i="17"/>
  <c r="WJ10" i="17"/>
  <c r="WN10" i="17"/>
  <c r="WR10" i="17"/>
  <c r="WV10" i="17"/>
  <c r="WZ10" i="17"/>
  <c r="VA10" i="17"/>
  <c r="VE10" i="17"/>
  <c r="VI10" i="17"/>
  <c r="VM10" i="17"/>
  <c r="VQ10" i="17"/>
  <c r="VU10" i="17"/>
  <c r="VY10" i="17"/>
  <c r="WC10" i="17"/>
  <c r="WG10" i="17"/>
  <c r="WK10" i="17"/>
  <c r="WO10" i="17"/>
  <c r="WS10" i="17"/>
  <c r="WW10" i="17"/>
  <c r="XA10" i="17"/>
  <c r="VN10" i="17"/>
  <c r="WD10" i="17"/>
  <c r="WT10" i="17"/>
  <c r="VB10" i="17"/>
  <c r="VR10" i="17"/>
  <c r="WH10" i="17"/>
  <c r="WX10" i="17"/>
  <c r="VF10" i="17"/>
  <c r="VV10" i="17"/>
  <c r="WL10" i="17"/>
  <c r="XB10" i="17"/>
  <c r="VJ10" i="17"/>
  <c r="VZ10" i="17"/>
  <c r="WP10" i="17"/>
  <c r="QV22" i="45"/>
  <c r="QZ22" i="45"/>
  <c r="RD22" i="45"/>
  <c r="RH22" i="45"/>
  <c r="RL22" i="45"/>
  <c r="RP22" i="45"/>
  <c r="RT22" i="45"/>
  <c r="RX22" i="45"/>
  <c r="SB22" i="45"/>
  <c r="SF22" i="45"/>
  <c r="SJ22" i="45"/>
  <c r="SN22" i="45"/>
  <c r="SR22" i="45"/>
  <c r="SV22" i="45"/>
  <c r="SZ22" i="45"/>
  <c r="TD22" i="45"/>
  <c r="QW22" i="45"/>
  <c r="RA22" i="45"/>
  <c r="RE22" i="45"/>
  <c r="RI22" i="45"/>
  <c r="RM22" i="45"/>
  <c r="RQ22" i="45"/>
  <c r="RU22" i="45"/>
  <c r="RY22" i="45"/>
  <c r="SC22" i="45"/>
  <c r="SG22" i="45"/>
  <c r="SK22" i="45"/>
  <c r="SO22" i="45"/>
  <c r="SS22" i="45"/>
  <c r="SW22" i="45"/>
  <c r="TA22" i="45"/>
  <c r="QX22" i="45"/>
  <c r="RB22" i="45"/>
  <c r="RF22" i="45"/>
  <c r="RJ22" i="45"/>
  <c r="RN22" i="45"/>
  <c r="RR22" i="45"/>
  <c r="RV22" i="45"/>
  <c r="RZ22" i="45"/>
  <c r="SD22" i="45"/>
  <c r="SH22" i="45"/>
  <c r="SL22" i="45"/>
  <c r="SP22" i="45"/>
  <c r="ST22" i="45"/>
  <c r="SX22" i="45"/>
  <c r="TB22" i="45"/>
  <c r="QY22" i="45"/>
  <c r="RO22" i="45"/>
  <c r="SE22" i="45"/>
  <c r="SU22" i="45"/>
  <c r="RC22" i="45"/>
  <c r="RS22" i="45"/>
  <c r="SI22" i="45"/>
  <c r="SY22" i="45"/>
  <c r="RG22" i="45"/>
  <c r="RW22" i="45"/>
  <c r="SM22" i="45"/>
  <c r="TC22" i="45"/>
  <c r="SQ22" i="45"/>
  <c r="RK22" i="45"/>
  <c r="SA22" i="45"/>
  <c r="QX16" i="46"/>
  <c r="RB16" i="46"/>
  <c r="RF16" i="46"/>
  <c r="RJ16" i="46"/>
  <c r="RN16" i="46"/>
  <c r="RR16" i="46"/>
  <c r="RV16" i="46"/>
  <c r="RZ16" i="46"/>
  <c r="SD16" i="46"/>
  <c r="SH16" i="46"/>
  <c r="SL16" i="46"/>
  <c r="SP16" i="46"/>
  <c r="ST16" i="46"/>
  <c r="SX16" i="46"/>
  <c r="QY16" i="46"/>
  <c r="RC16" i="46"/>
  <c r="RG16" i="46"/>
  <c r="RK16" i="46"/>
  <c r="RO16" i="46"/>
  <c r="RS16" i="46"/>
  <c r="RW16" i="46"/>
  <c r="SA16" i="46"/>
  <c r="SE16" i="46"/>
  <c r="SI16" i="46"/>
  <c r="SM16" i="46"/>
  <c r="SQ16" i="46"/>
  <c r="SU16" i="46"/>
  <c r="SY16" i="46"/>
  <c r="QV16" i="46"/>
  <c r="QZ16" i="46"/>
  <c r="RD16" i="46"/>
  <c r="RH16" i="46"/>
  <c r="RL16" i="46"/>
  <c r="RP16" i="46"/>
  <c r="RT16" i="46"/>
  <c r="RX16" i="46"/>
  <c r="SB16" i="46"/>
  <c r="SF16" i="46"/>
  <c r="SJ16" i="46"/>
  <c r="SN16" i="46"/>
  <c r="SR16" i="46"/>
  <c r="SV16" i="46"/>
  <c r="SZ16" i="46"/>
  <c r="QW16" i="46"/>
  <c r="RA16" i="46"/>
  <c r="RE16" i="46"/>
  <c r="RI16" i="46"/>
  <c r="RM16" i="46"/>
  <c r="RQ16" i="46"/>
  <c r="RU16" i="46"/>
  <c r="RY16" i="46"/>
  <c r="SC16" i="46"/>
  <c r="SG16" i="46"/>
  <c r="SK16" i="46"/>
  <c r="SO16" i="46"/>
  <c r="SS16" i="46"/>
  <c r="SW16" i="46"/>
  <c r="MS21" i="17"/>
  <c r="MW21" i="17"/>
  <c r="NA21" i="17"/>
  <c r="NE21" i="17"/>
  <c r="NI21" i="17"/>
  <c r="NM21" i="17"/>
  <c r="NQ21" i="17"/>
  <c r="NU21" i="17"/>
  <c r="NY21" i="17"/>
  <c r="OC21" i="17"/>
  <c r="OG21" i="17"/>
  <c r="OK21" i="17"/>
  <c r="OO21" i="17"/>
  <c r="MT21" i="17"/>
  <c r="MX21" i="17"/>
  <c r="NB21" i="17"/>
  <c r="NF21" i="17"/>
  <c r="NJ21" i="17"/>
  <c r="NN21" i="17"/>
  <c r="NR21" i="17"/>
  <c r="NV21" i="17"/>
  <c r="NZ21" i="17"/>
  <c r="OD21" i="17"/>
  <c r="OH21" i="17"/>
  <c r="OL21" i="17"/>
  <c r="OP21" i="17"/>
  <c r="MU21" i="17"/>
  <c r="MY21" i="17"/>
  <c r="NC21" i="17"/>
  <c r="NG21" i="17"/>
  <c r="NK21" i="17"/>
  <c r="NO21" i="17"/>
  <c r="NS21" i="17"/>
  <c r="NW21" i="17"/>
  <c r="OA21" i="17"/>
  <c r="OE21" i="17"/>
  <c r="OI21" i="17"/>
  <c r="OM21" i="17"/>
  <c r="MV21" i="17"/>
  <c r="MZ21" i="17"/>
  <c r="ND21" i="17"/>
  <c r="NH21" i="17"/>
  <c r="NL21" i="17"/>
  <c r="NP21" i="17"/>
  <c r="NT21" i="17"/>
  <c r="NX21" i="17"/>
  <c r="OB21" i="17"/>
  <c r="OF21" i="17"/>
  <c r="OJ21" i="17"/>
  <c r="ON21" i="17"/>
  <c r="SU18" i="17"/>
  <c r="QW18" i="17"/>
  <c r="RA18" i="17"/>
  <c r="RE18" i="17"/>
  <c r="RI18" i="17"/>
  <c r="RM18" i="17"/>
  <c r="RQ18" i="17"/>
  <c r="RU18" i="17"/>
  <c r="RY18" i="17"/>
  <c r="SC18" i="17"/>
  <c r="SG18" i="17"/>
  <c r="SK18" i="17"/>
  <c r="SO18" i="17"/>
  <c r="QX18" i="17"/>
  <c r="RB18" i="17"/>
  <c r="RF18" i="17"/>
  <c r="RJ18" i="17"/>
  <c r="RN18" i="17"/>
  <c r="RR18" i="17"/>
  <c r="RV18" i="17"/>
  <c r="RZ18" i="17"/>
  <c r="SD18" i="17"/>
  <c r="SH18" i="17"/>
  <c r="SL18" i="17"/>
  <c r="SP18" i="17"/>
  <c r="RC18" i="17"/>
  <c r="RK18" i="17"/>
  <c r="RS18" i="17"/>
  <c r="SA18" i="17"/>
  <c r="SI18" i="17"/>
  <c r="SQ18" i="17"/>
  <c r="QV18" i="17"/>
  <c r="RD18" i="17"/>
  <c r="RL18" i="17"/>
  <c r="RT18" i="17"/>
  <c r="SB18" i="17"/>
  <c r="SJ18" i="17"/>
  <c r="SR18" i="17"/>
  <c r="QY18" i="17"/>
  <c r="RG18" i="17"/>
  <c r="RO18" i="17"/>
  <c r="RW18" i="17"/>
  <c r="SE18" i="17"/>
  <c r="SM18" i="17"/>
  <c r="QZ18" i="17"/>
  <c r="RH18" i="17"/>
  <c r="RP18" i="17"/>
  <c r="RX18" i="17"/>
  <c r="SF18" i="17"/>
  <c r="SN18" i="17"/>
  <c r="TQ16" i="17"/>
  <c r="QY16" i="17"/>
  <c r="RC16" i="17"/>
  <c r="RG16" i="17"/>
  <c r="RK16" i="17"/>
  <c r="RO16" i="17"/>
  <c r="RS16" i="17"/>
  <c r="RW16" i="17"/>
  <c r="SA16" i="17"/>
  <c r="SE16" i="17"/>
  <c r="SI16" i="17"/>
  <c r="SM16" i="17"/>
  <c r="SQ16" i="17"/>
  <c r="QV16" i="17"/>
  <c r="QZ16" i="17"/>
  <c r="RD16" i="17"/>
  <c r="RH16" i="17"/>
  <c r="RL16" i="17"/>
  <c r="RP16" i="17"/>
  <c r="RT16" i="17"/>
  <c r="RX16" i="17"/>
  <c r="SB16" i="17"/>
  <c r="SF16" i="17"/>
  <c r="SJ16" i="17"/>
  <c r="SN16" i="17"/>
  <c r="SR16" i="17"/>
  <c r="RA16" i="17"/>
  <c r="RI16" i="17"/>
  <c r="RQ16" i="17"/>
  <c r="RY16" i="17"/>
  <c r="SG16" i="17"/>
  <c r="SO16" i="17"/>
  <c r="RB16" i="17"/>
  <c r="RJ16" i="17"/>
  <c r="RR16" i="17"/>
  <c r="RZ16" i="17"/>
  <c r="SH16" i="17"/>
  <c r="SP16" i="17"/>
  <c r="QW16" i="17"/>
  <c r="RE16" i="17"/>
  <c r="RM16" i="17"/>
  <c r="RU16" i="17"/>
  <c r="SC16" i="17"/>
  <c r="SK16" i="17"/>
  <c r="QX16" i="17"/>
  <c r="RF16" i="17"/>
  <c r="RN16" i="17"/>
  <c r="RV16" i="17"/>
  <c r="SD16" i="17"/>
  <c r="SL16" i="17"/>
  <c r="IR18" i="17"/>
  <c r="IV18" i="17"/>
  <c r="IZ18" i="17"/>
  <c r="JD18" i="17"/>
  <c r="JH18" i="17"/>
  <c r="JL18" i="17"/>
  <c r="JP18" i="17"/>
  <c r="JT18" i="17"/>
  <c r="JX18" i="17"/>
  <c r="KB18" i="17"/>
  <c r="KF18" i="17"/>
  <c r="KJ18" i="17"/>
  <c r="KN18" i="17"/>
  <c r="KR18" i="17"/>
  <c r="IT18" i="17"/>
  <c r="JB18" i="17"/>
  <c r="JJ18" i="17"/>
  <c r="JR18" i="17"/>
  <c r="JV18" i="17"/>
  <c r="KD18" i="17"/>
  <c r="KL18" i="17"/>
  <c r="KT18" i="17"/>
  <c r="IQ18" i="17"/>
  <c r="IU18" i="17"/>
  <c r="JC18" i="17"/>
  <c r="JK18" i="17"/>
  <c r="JS18" i="17"/>
  <c r="KA18" i="17"/>
  <c r="KI18" i="17"/>
  <c r="KQ18" i="17"/>
  <c r="IS18" i="17"/>
  <c r="IW18" i="17"/>
  <c r="JA18" i="17"/>
  <c r="JE18" i="17"/>
  <c r="JI18" i="17"/>
  <c r="JM18" i="17"/>
  <c r="JQ18" i="17"/>
  <c r="JU18" i="17"/>
  <c r="JY18" i="17"/>
  <c r="KC18" i="17"/>
  <c r="KG18" i="17"/>
  <c r="KK18" i="17"/>
  <c r="KO18" i="17"/>
  <c r="KS18" i="17"/>
  <c r="IP18" i="17"/>
  <c r="IX18" i="17"/>
  <c r="JF18" i="17"/>
  <c r="JN18" i="17"/>
  <c r="JZ18" i="17"/>
  <c r="KH18" i="17"/>
  <c r="KP18" i="17"/>
  <c r="IY18" i="17"/>
  <c r="JG18" i="17"/>
  <c r="JO18" i="17"/>
  <c r="JW18" i="17"/>
  <c r="KE18" i="17"/>
  <c r="KM18" i="17"/>
  <c r="EP19" i="46"/>
  <c r="ET19" i="46"/>
  <c r="EX19" i="46"/>
  <c r="FB19" i="46"/>
  <c r="FF19" i="46"/>
  <c r="FJ19" i="46"/>
  <c r="FN19" i="46"/>
  <c r="FR19" i="46"/>
  <c r="FV19" i="46"/>
  <c r="FZ19" i="46"/>
  <c r="GD19" i="46"/>
  <c r="GH19" i="46"/>
  <c r="EM19" i="46"/>
  <c r="EQ19" i="46"/>
  <c r="EU19" i="46"/>
  <c r="EY19" i="46"/>
  <c r="FC19" i="46"/>
  <c r="FG19" i="46"/>
  <c r="FK19" i="46"/>
  <c r="FO19" i="46"/>
  <c r="FS19" i="46"/>
  <c r="FW19" i="46"/>
  <c r="GA19" i="46"/>
  <c r="GE19" i="46"/>
  <c r="GI19" i="46"/>
  <c r="EO19" i="46"/>
  <c r="ES19" i="46"/>
  <c r="EW19" i="46"/>
  <c r="FA19" i="46"/>
  <c r="FE19" i="46"/>
  <c r="FI19" i="46"/>
  <c r="FM19" i="46"/>
  <c r="FQ19" i="46"/>
  <c r="FU19" i="46"/>
  <c r="FY19" i="46"/>
  <c r="GC19" i="46"/>
  <c r="GG19" i="46"/>
  <c r="EV19" i="46"/>
  <c r="FL19" i="46"/>
  <c r="GB19" i="46"/>
  <c r="EZ19" i="46"/>
  <c r="FP19" i="46"/>
  <c r="GF19" i="46"/>
  <c r="EN19" i="46"/>
  <c r="FD19" i="46"/>
  <c r="FT19" i="46"/>
  <c r="ER19" i="46"/>
  <c r="FH19" i="46"/>
  <c r="FX19" i="46"/>
  <c r="ABZ12" i="17"/>
  <c r="ZC12" i="17"/>
  <c r="ZG12" i="17"/>
  <c r="ZK12" i="17"/>
  <c r="ZO12" i="17"/>
  <c r="ZS12" i="17"/>
  <c r="ZW12" i="17"/>
  <c r="AAA12" i="17"/>
  <c r="AAE12" i="17"/>
  <c r="AAI12" i="17"/>
  <c r="AAM12" i="17"/>
  <c r="AAQ12" i="17"/>
  <c r="AAU12" i="17"/>
  <c r="AAY12" i="17"/>
  <c r="ABC12" i="17"/>
  <c r="ZD12" i="17"/>
  <c r="ZH12" i="17"/>
  <c r="ZL12" i="17"/>
  <c r="ZP12" i="17"/>
  <c r="ZT12" i="17"/>
  <c r="ZX12" i="17"/>
  <c r="AAB12" i="17"/>
  <c r="AAF12" i="17"/>
  <c r="AAJ12" i="17"/>
  <c r="AAN12" i="17"/>
  <c r="AAR12" i="17"/>
  <c r="AAV12" i="17"/>
  <c r="AAZ12" i="17"/>
  <c r="ABD12" i="17"/>
  <c r="ZE12" i="17"/>
  <c r="ZI12" i="17"/>
  <c r="ZM12" i="17"/>
  <c r="ZQ12" i="17"/>
  <c r="ZU12" i="17"/>
  <c r="ZY12" i="17"/>
  <c r="AAC12" i="17"/>
  <c r="AAG12" i="17"/>
  <c r="AAK12" i="17"/>
  <c r="AAO12" i="17"/>
  <c r="AAS12" i="17"/>
  <c r="AAW12" i="17"/>
  <c r="ABA12" i="17"/>
  <c r="ABE12" i="17"/>
  <c r="ZB12" i="17"/>
  <c r="ZR12" i="17"/>
  <c r="AAH12" i="17"/>
  <c r="AAX12" i="17"/>
  <c r="ZF12" i="17"/>
  <c r="ZV12" i="17"/>
  <c r="AAL12" i="17"/>
  <c r="ABB12" i="17"/>
  <c r="ZJ12" i="17"/>
  <c r="ZZ12" i="17"/>
  <c r="AAP12" i="17"/>
  <c r="ABF12" i="17"/>
  <c r="ZN12" i="17"/>
  <c r="AAD12" i="17"/>
  <c r="AAT12" i="17"/>
  <c r="IQ13" i="46"/>
  <c r="IU13" i="46"/>
  <c r="IY13" i="46"/>
  <c r="JC13" i="46"/>
  <c r="JG13" i="46"/>
  <c r="JK13" i="46"/>
  <c r="JO13" i="46"/>
  <c r="JS13" i="46"/>
  <c r="JW13" i="46"/>
  <c r="KA13" i="46"/>
  <c r="KE13" i="46"/>
  <c r="KI13" i="46"/>
  <c r="KM13" i="46"/>
  <c r="KQ13" i="46"/>
  <c r="IR13" i="46"/>
  <c r="IV13" i="46"/>
  <c r="IZ13" i="46"/>
  <c r="JD13" i="46"/>
  <c r="JH13" i="46"/>
  <c r="JL13" i="46"/>
  <c r="JP13" i="46"/>
  <c r="JT13" i="46"/>
  <c r="JX13" i="46"/>
  <c r="KB13" i="46"/>
  <c r="KF13" i="46"/>
  <c r="KJ13" i="46"/>
  <c r="KN13" i="46"/>
  <c r="KR13" i="46"/>
  <c r="IS13" i="46"/>
  <c r="IW13" i="46"/>
  <c r="JA13" i="46"/>
  <c r="JE13" i="46"/>
  <c r="JI13" i="46"/>
  <c r="JM13" i="46"/>
  <c r="JQ13" i="46"/>
  <c r="JU13" i="46"/>
  <c r="JY13" i="46"/>
  <c r="KC13" i="46"/>
  <c r="KG13" i="46"/>
  <c r="KK13" i="46"/>
  <c r="KO13" i="46"/>
  <c r="IP13" i="46"/>
  <c r="IT13" i="46"/>
  <c r="IX13" i="46"/>
  <c r="JB13" i="46"/>
  <c r="JF13" i="46"/>
  <c r="JJ13" i="46"/>
  <c r="JN13" i="46"/>
  <c r="JR13" i="46"/>
  <c r="JV13" i="46"/>
  <c r="JZ13" i="46"/>
  <c r="KD13" i="46"/>
  <c r="KH13" i="46"/>
  <c r="KL13" i="46"/>
  <c r="KP13" i="46"/>
  <c r="ABZ19" i="17"/>
  <c r="ZB19" i="17"/>
  <c r="ZF19" i="17"/>
  <c r="ZJ19" i="17"/>
  <c r="ZN19" i="17"/>
  <c r="ZR19" i="17"/>
  <c r="ZV19" i="17"/>
  <c r="ZZ19" i="17"/>
  <c r="AAD19" i="17"/>
  <c r="AAH19" i="17"/>
  <c r="AAL19" i="17"/>
  <c r="AAP19" i="17"/>
  <c r="AAT19" i="17"/>
  <c r="AAX19" i="17"/>
  <c r="ABB19" i="17"/>
  <c r="ABF19" i="17"/>
  <c r="ZC19" i="17"/>
  <c r="ZG19" i="17"/>
  <c r="ZK19" i="17"/>
  <c r="ZO19" i="17"/>
  <c r="ZS19" i="17"/>
  <c r="ZW19" i="17"/>
  <c r="AAA19" i="17"/>
  <c r="AAE19" i="17"/>
  <c r="AAI19" i="17"/>
  <c r="AAM19" i="17"/>
  <c r="AAQ19" i="17"/>
  <c r="AAU19" i="17"/>
  <c r="AAY19" i="17"/>
  <c r="ABC19" i="17"/>
  <c r="ZD19" i="17"/>
  <c r="ZH19" i="17"/>
  <c r="ZL19" i="17"/>
  <c r="ZP19" i="17"/>
  <c r="ZT19" i="17"/>
  <c r="ZX19" i="17"/>
  <c r="AAB19" i="17"/>
  <c r="AAF19" i="17"/>
  <c r="AAJ19" i="17"/>
  <c r="AAN19" i="17"/>
  <c r="AAR19" i="17"/>
  <c r="AAV19" i="17"/>
  <c r="AAZ19" i="17"/>
  <c r="ABD19" i="17"/>
  <c r="ZI19" i="17"/>
  <c r="ZY19" i="17"/>
  <c r="AAO19" i="17"/>
  <c r="ABE19" i="17"/>
  <c r="ZM19" i="17"/>
  <c r="AAC19" i="17"/>
  <c r="AAS19" i="17"/>
  <c r="ZQ19" i="17"/>
  <c r="AAG19" i="17"/>
  <c r="AAW19" i="17"/>
  <c r="ZE19" i="17"/>
  <c r="ZU19" i="17"/>
  <c r="AAK19" i="17"/>
  <c r="ABA19" i="17"/>
  <c r="UY9" i="45"/>
  <c r="VC9" i="45"/>
  <c r="VG9" i="45"/>
  <c r="VK9" i="45"/>
  <c r="VO9" i="45"/>
  <c r="VS9" i="45"/>
  <c r="VW9" i="45"/>
  <c r="WA9" i="45"/>
  <c r="WE9" i="45"/>
  <c r="WI9" i="45"/>
  <c r="WM9" i="45"/>
  <c r="WQ9" i="45"/>
  <c r="WU9" i="45"/>
  <c r="UZ9" i="45"/>
  <c r="VD9" i="45"/>
  <c r="VH9" i="45"/>
  <c r="VL9" i="45"/>
  <c r="VP9" i="45"/>
  <c r="VT9" i="45"/>
  <c r="VX9" i="45"/>
  <c r="WB9" i="45"/>
  <c r="WF9" i="45"/>
  <c r="WJ9" i="45"/>
  <c r="WN9" i="45"/>
  <c r="WR9" i="45"/>
  <c r="WV9" i="45"/>
  <c r="VA9" i="45"/>
  <c r="VE9" i="45"/>
  <c r="VI9" i="45"/>
  <c r="VM9" i="45"/>
  <c r="VQ9" i="45"/>
  <c r="VU9" i="45"/>
  <c r="VY9" i="45"/>
  <c r="WC9" i="45"/>
  <c r="WG9" i="45"/>
  <c r="WK9" i="45"/>
  <c r="WO9" i="45"/>
  <c r="WW9" i="45"/>
  <c r="VF9" i="45"/>
  <c r="VV9" i="45"/>
  <c r="WL9" i="45"/>
  <c r="VJ9" i="45"/>
  <c r="VZ9" i="45"/>
  <c r="WP9" i="45"/>
  <c r="VN9" i="45"/>
  <c r="WD9" i="45"/>
  <c r="WT9" i="45"/>
  <c r="WX9" i="45"/>
  <c r="VB9" i="45"/>
  <c r="VR9" i="45"/>
  <c r="WH9" i="45"/>
  <c r="QY21" i="45"/>
  <c r="RC21" i="45"/>
  <c r="RG21" i="45"/>
  <c r="RK21" i="45"/>
  <c r="RO21" i="45"/>
  <c r="RS21" i="45"/>
  <c r="RW21" i="45"/>
  <c r="SA21" i="45"/>
  <c r="SE21" i="45"/>
  <c r="SI21" i="45"/>
  <c r="SM21" i="45"/>
  <c r="SQ21" i="45"/>
  <c r="SU21" i="45"/>
  <c r="SY21" i="45"/>
  <c r="TC21" i="45"/>
  <c r="QV21" i="45"/>
  <c r="QZ21" i="45"/>
  <c r="RD21" i="45"/>
  <c r="RH21" i="45"/>
  <c r="RL21" i="45"/>
  <c r="RP21" i="45"/>
  <c r="RT21" i="45"/>
  <c r="RX21" i="45"/>
  <c r="SB21" i="45"/>
  <c r="SF21" i="45"/>
  <c r="SJ21" i="45"/>
  <c r="SN21" i="45"/>
  <c r="SR21" i="45"/>
  <c r="SV21" i="45"/>
  <c r="SZ21" i="45"/>
  <c r="TD21" i="45"/>
  <c r="QW21" i="45"/>
  <c r="RA21" i="45"/>
  <c r="RE21" i="45"/>
  <c r="RI21" i="45"/>
  <c r="RM21" i="45"/>
  <c r="RQ21" i="45"/>
  <c r="RU21" i="45"/>
  <c r="RY21" i="45"/>
  <c r="SC21" i="45"/>
  <c r="SG21" i="45"/>
  <c r="SK21" i="45"/>
  <c r="SO21" i="45"/>
  <c r="SS21" i="45"/>
  <c r="SW21" i="45"/>
  <c r="TA21" i="45"/>
  <c r="RB21" i="45"/>
  <c r="RR21" i="45"/>
  <c r="SH21" i="45"/>
  <c r="SX21" i="45"/>
  <c r="RF21" i="45"/>
  <c r="RV21" i="45"/>
  <c r="SL21" i="45"/>
  <c r="TB21" i="45"/>
  <c r="RJ21" i="45"/>
  <c r="RZ21" i="45"/>
  <c r="SP21" i="45"/>
  <c r="QX21" i="45"/>
  <c r="RN21" i="45"/>
  <c r="SD21" i="45"/>
  <c r="ST21" i="45"/>
  <c r="UY19" i="45"/>
  <c r="VC19" i="45"/>
  <c r="VG19" i="45"/>
  <c r="VK19" i="45"/>
  <c r="VO19" i="45"/>
  <c r="VS19" i="45"/>
  <c r="VW19" i="45"/>
  <c r="WA19" i="45"/>
  <c r="WE19" i="45"/>
  <c r="WI19" i="45"/>
  <c r="WM19" i="45"/>
  <c r="WQ19" i="45"/>
  <c r="WU19" i="45"/>
  <c r="UZ19" i="45"/>
  <c r="VD19" i="45"/>
  <c r="VH19" i="45"/>
  <c r="VL19" i="45"/>
  <c r="VP19" i="45"/>
  <c r="VT19" i="45"/>
  <c r="VX19" i="45"/>
  <c r="WB19" i="45"/>
  <c r="WF19" i="45"/>
  <c r="WJ19" i="45"/>
  <c r="WN19" i="45"/>
  <c r="WR19" i="45"/>
  <c r="WV19" i="45"/>
  <c r="VA19" i="45"/>
  <c r="VE19" i="45"/>
  <c r="VI19" i="45"/>
  <c r="VM19" i="45"/>
  <c r="VQ19" i="45"/>
  <c r="VU19" i="45"/>
  <c r="VY19" i="45"/>
  <c r="WC19" i="45"/>
  <c r="WG19" i="45"/>
  <c r="WK19" i="45"/>
  <c r="WO19" i="45"/>
  <c r="WW19" i="45"/>
  <c r="VB19" i="45"/>
  <c r="VR19" i="45"/>
  <c r="WH19" i="45"/>
  <c r="WX19" i="45"/>
  <c r="VF19" i="45"/>
  <c r="VV19" i="45"/>
  <c r="WL19" i="45"/>
  <c r="VJ19" i="45"/>
  <c r="VZ19" i="45"/>
  <c r="WP19" i="45"/>
  <c r="VN19" i="45"/>
  <c r="WD19" i="45"/>
  <c r="WT19" i="45"/>
  <c r="UY7" i="46"/>
  <c r="VC7" i="46"/>
  <c r="VG7" i="46"/>
  <c r="VK7" i="46"/>
  <c r="VO7" i="46"/>
  <c r="VS7" i="46"/>
  <c r="VW7" i="46"/>
  <c r="WA7" i="46"/>
  <c r="WE7" i="46"/>
  <c r="WI7" i="46"/>
  <c r="WM7" i="46"/>
  <c r="WQ7" i="46"/>
  <c r="WU7" i="46"/>
  <c r="UZ7" i="46"/>
  <c r="VD7" i="46"/>
  <c r="VH7" i="46"/>
  <c r="VL7" i="46"/>
  <c r="VP7" i="46"/>
  <c r="VA7" i="46"/>
  <c r="VE7" i="46"/>
  <c r="VI7" i="46"/>
  <c r="VM7" i="46"/>
  <c r="VQ7" i="46"/>
  <c r="VU7" i="46"/>
  <c r="VY7" i="46"/>
  <c r="WC7" i="46"/>
  <c r="WG7" i="46"/>
  <c r="WK7" i="46"/>
  <c r="WO7" i="46"/>
  <c r="WS7" i="46"/>
  <c r="VJ7" i="46"/>
  <c r="VV7" i="46"/>
  <c r="WD7" i="46"/>
  <c r="WL7" i="46"/>
  <c r="WT7" i="46"/>
  <c r="VN7" i="46"/>
  <c r="VX7" i="46"/>
  <c r="WF7" i="46"/>
  <c r="WN7" i="46"/>
  <c r="VB7" i="46"/>
  <c r="VR7" i="46"/>
  <c r="VZ7" i="46"/>
  <c r="WH7" i="46"/>
  <c r="WP7" i="46"/>
  <c r="WB7" i="46"/>
  <c r="WJ7" i="46"/>
  <c r="VF7" i="46"/>
  <c r="WR7" i="46"/>
  <c r="VT7" i="46"/>
  <c r="ZB20" i="46"/>
  <c r="ZF20" i="46"/>
  <c r="ZJ20" i="46"/>
  <c r="ZN20" i="46"/>
  <c r="ZR20" i="46"/>
  <c r="ZV20" i="46"/>
  <c r="ZZ20" i="46"/>
  <c r="AAD20" i="46"/>
  <c r="AAH20" i="46"/>
  <c r="AAL20" i="46"/>
  <c r="AAP20" i="46"/>
  <c r="AAT20" i="46"/>
  <c r="AAX20" i="46"/>
  <c r="ABB20" i="46"/>
  <c r="ABF20" i="46"/>
  <c r="ZC20" i="46"/>
  <c r="ZG20" i="46"/>
  <c r="ZK20" i="46"/>
  <c r="ZO20" i="46"/>
  <c r="ZS20" i="46"/>
  <c r="ZW20" i="46"/>
  <c r="AAA20" i="46"/>
  <c r="AAE20" i="46"/>
  <c r="AAI20" i="46"/>
  <c r="AAM20" i="46"/>
  <c r="AAQ20" i="46"/>
  <c r="AAU20" i="46"/>
  <c r="AAY20" i="46"/>
  <c r="ABC20" i="46"/>
  <c r="ABG20" i="46"/>
  <c r="ZD20" i="46"/>
  <c r="ZH20" i="46"/>
  <c r="ZL20" i="46"/>
  <c r="ZP20" i="46"/>
  <c r="ZT20" i="46"/>
  <c r="ZX20" i="46"/>
  <c r="AAB20" i="46"/>
  <c r="AAF20" i="46"/>
  <c r="AAJ20" i="46"/>
  <c r="AAN20" i="46"/>
  <c r="AAR20" i="46"/>
  <c r="AAV20" i="46"/>
  <c r="AAZ20" i="46"/>
  <c r="ABD20" i="46"/>
  <c r="ZM20" i="46"/>
  <c r="AAC20" i="46"/>
  <c r="AAS20" i="46"/>
  <c r="ZQ20" i="46"/>
  <c r="AAG20" i="46"/>
  <c r="AAW20" i="46"/>
  <c r="ZE20" i="46"/>
  <c r="ZU20" i="46"/>
  <c r="AAK20" i="46"/>
  <c r="ABA20" i="46"/>
  <c r="AAO20" i="46"/>
  <c r="ABE20" i="46"/>
  <c r="ZI20" i="46"/>
  <c r="ZY20" i="46"/>
  <c r="EP11" i="46"/>
  <c r="ET11" i="46"/>
  <c r="EX11" i="46"/>
  <c r="FB11" i="46"/>
  <c r="FF11" i="46"/>
  <c r="FJ11" i="46"/>
  <c r="FN11" i="46"/>
  <c r="FR11" i="46"/>
  <c r="FV11" i="46"/>
  <c r="FZ11" i="46"/>
  <c r="GD11" i="46"/>
  <c r="GH11" i="46"/>
  <c r="EM11" i="46"/>
  <c r="EQ11" i="46"/>
  <c r="EU11" i="46"/>
  <c r="EY11" i="46"/>
  <c r="FC11" i="46"/>
  <c r="FG11" i="46"/>
  <c r="FK11" i="46"/>
  <c r="FO11" i="46"/>
  <c r="FS11" i="46"/>
  <c r="FW11" i="46"/>
  <c r="GA11" i="46"/>
  <c r="GE11" i="46"/>
  <c r="GI11" i="46"/>
  <c r="EO11" i="46"/>
  <c r="ES11" i="46"/>
  <c r="EW11" i="46"/>
  <c r="FA11" i="46"/>
  <c r="FE11" i="46"/>
  <c r="FI11" i="46"/>
  <c r="FM11" i="46"/>
  <c r="FQ11" i="46"/>
  <c r="FU11" i="46"/>
  <c r="FY11" i="46"/>
  <c r="GC11" i="46"/>
  <c r="GG11" i="46"/>
  <c r="EN11" i="46"/>
  <c r="FD11" i="46"/>
  <c r="FT11" i="46"/>
  <c r="ER11" i="46"/>
  <c r="FH11" i="46"/>
  <c r="FX11" i="46"/>
  <c r="EV11" i="46"/>
  <c r="FL11" i="46"/>
  <c r="GB11" i="46"/>
  <c r="EZ11" i="46"/>
  <c r="FP11" i="46"/>
  <c r="GF11" i="46"/>
  <c r="XL9" i="17"/>
  <c r="VB9" i="17"/>
  <c r="VF9" i="17"/>
  <c r="VJ9" i="17"/>
  <c r="VN9" i="17"/>
  <c r="VR9" i="17"/>
  <c r="VV9" i="17"/>
  <c r="VZ9" i="17"/>
  <c r="WD9" i="17"/>
  <c r="WH9" i="17"/>
  <c r="WL9" i="17"/>
  <c r="WP9" i="17"/>
  <c r="WT9" i="17"/>
  <c r="WX9" i="17"/>
  <c r="XB9" i="17"/>
  <c r="UY9" i="17"/>
  <c r="VC9" i="17"/>
  <c r="VG9" i="17"/>
  <c r="VK9" i="17"/>
  <c r="VO9" i="17"/>
  <c r="VS9" i="17"/>
  <c r="VW9" i="17"/>
  <c r="WA9" i="17"/>
  <c r="WE9" i="17"/>
  <c r="WI9" i="17"/>
  <c r="WM9" i="17"/>
  <c r="WQ9" i="17"/>
  <c r="WU9" i="17"/>
  <c r="WY9" i="17"/>
  <c r="XC9" i="17"/>
  <c r="UZ9" i="17"/>
  <c r="VD9" i="17"/>
  <c r="VH9" i="17"/>
  <c r="VL9" i="17"/>
  <c r="VP9" i="17"/>
  <c r="VT9" i="17"/>
  <c r="VX9" i="17"/>
  <c r="WB9" i="17"/>
  <c r="WF9" i="17"/>
  <c r="WJ9" i="17"/>
  <c r="WN9" i="17"/>
  <c r="WR9" i="17"/>
  <c r="WV9" i="17"/>
  <c r="WZ9" i="17"/>
  <c r="VM9" i="17"/>
  <c r="WC9" i="17"/>
  <c r="WS9" i="17"/>
  <c r="VA9" i="17"/>
  <c r="VQ9" i="17"/>
  <c r="WG9" i="17"/>
  <c r="WW9" i="17"/>
  <c r="VE9" i="17"/>
  <c r="VU9" i="17"/>
  <c r="WK9" i="17"/>
  <c r="XA9" i="17"/>
  <c r="VI9" i="17"/>
  <c r="VY9" i="17"/>
  <c r="WO9" i="17"/>
  <c r="ABI13" i="17"/>
  <c r="ZD13" i="17"/>
  <c r="ZH13" i="17"/>
  <c r="ZL13" i="17"/>
  <c r="ZP13" i="17"/>
  <c r="ZT13" i="17"/>
  <c r="ZX13" i="17"/>
  <c r="AAB13" i="17"/>
  <c r="AAF13" i="17"/>
  <c r="AAJ13" i="17"/>
  <c r="AAN13" i="17"/>
  <c r="AAR13" i="17"/>
  <c r="AAV13" i="17"/>
  <c r="AAZ13" i="17"/>
  <c r="ABD13" i="17"/>
  <c r="ZE13" i="17"/>
  <c r="ZI13" i="17"/>
  <c r="ZM13" i="17"/>
  <c r="ZQ13" i="17"/>
  <c r="ZU13" i="17"/>
  <c r="ZY13" i="17"/>
  <c r="AAC13" i="17"/>
  <c r="AAG13" i="17"/>
  <c r="AAK13" i="17"/>
  <c r="AAO13" i="17"/>
  <c r="AAS13" i="17"/>
  <c r="AAW13" i="17"/>
  <c r="ABA13" i="17"/>
  <c r="ABE13" i="17"/>
  <c r="ZB13" i="17"/>
  <c r="ZF13" i="17"/>
  <c r="ZJ13" i="17"/>
  <c r="ZN13" i="17"/>
  <c r="ZR13" i="17"/>
  <c r="ZV13" i="17"/>
  <c r="ZZ13" i="17"/>
  <c r="AAD13" i="17"/>
  <c r="AAH13" i="17"/>
  <c r="AAL13" i="17"/>
  <c r="AAP13" i="17"/>
  <c r="AAT13" i="17"/>
  <c r="AAX13" i="17"/>
  <c r="ABB13" i="17"/>
  <c r="ABF13" i="17"/>
  <c r="ZC13" i="17"/>
  <c r="ZS13" i="17"/>
  <c r="AAI13" i="17"/>
  <c r="AAY13" i="17"/>
  <c r="ZG13" i="17"/>
  <c r="ZW13" i="17"/>
  <c r="AAM13" i="17"/>
  <c r="ABC13" i="17"/>
  <c r="ZK13" i="17"/>
  <c r="AAA13" i="17"/>
  <c r="AAQ13" i="17"/>
  <c r="ZO13" i="17"/>
  <c r="AAE13" i="17"/>
  <c r="AAU13" i="17"/>
  <c r="QX23" i="46"/>
  <c r="RB23" i="46"/>
  <c r="RF23" i="46"/>
  <c r="RJ23" i="46"/>
  <c r="RN23" i="46"/>
  <c r="RR23" i="46"/>
  <c r="RV23" i="46"/>
  <c r="RZ23" i="46"/>
  <c r="SD23" i="46"/>
  <c r="SH23" i="46"/>
  <c r="SL23" i="46"/>
  <c r="SP23" i="46"/>
  <c r="ST23" i="46"/>
  <c r="SX23" i="46"/>
  <c r="QY23" i="46"/>
  <c r="RC23" i="46"/>
  <c r="RG23" i="46"/>
  <c r="RK23" i="46"/>
  <c r="RO23" i="46"/>
  <c r="RS23" i="46"/>
  <c r="RW23" i="46"/>
  <c r="SA23" i="46"/>
  <c r="SE23" i="46"/>
  <c r="SI23" i="46"/>
  <c r="SM23" i="46"/>
  <c r="SQ23" i="46"/>
  <c r="SU23" i="46"/>
  <c r="SY23" i="46"/>
  <c r="QV23" i="46"/>
  <c r="QZ23" i="46"/>
  <c r="RD23" i="46"/>
  <c r="RH23" i="46"/>
  <c r="RL23" i="46"/>
  <c r="RP23" i="46"/>
  <c r="RT23" i="46"/>
  <c r="RX23" i="46"/>
  <c r="SB23" i="46"/>
  <c r="SF23" i="46"/>
  <c r="SJ23" i="46"/>
  <c r="SN23" i="46"/>
  <c r="SR23" i="46"/>
  <c r="SV23" i="46"/>
  <c r="SZ23" i="46"/>
  <c r="QW23" i="46"/>
  <c r="RA23" i="46"/>
  <c r="RE23" i="46"/>
  <c r="RI23" i="46"/>
  <c r="RM23" i="46"/>
  <c r="RQ23" i="46"/>
  <c r="RU23" i="46"/>
  <c r="RY23" i="46"/>
  <c r="SC23" i="46"/>
  <c r="SG23" i="46"/>
  <c r="SK23" i="46"/>
  <c r="SO23" i="46"/>
  <c r="SS23" i="46"/>
  <c r="SW23" i="46"/>
  <c r="MV10" i="17"/>
  <c r="MZ10" i="17"/>
  <c r="ND10" i="17"/>
  <c r="NH10" i="17"/>
  <c r="NL10" i="17"/>
  <c r="NP10" i="17"/>
  <c r="NT10" i="17"/>
  <c r="NX10" i="17"/>
  <c r="OB10" i="17"/>
  <c r="OF10" i="17"/>
  <c r="OJ10" i="17"/>
  <c r="ON10" i="17"/>
  <c r="MS10" i="17"/>
  <c r="MX10" i="17"/>
  <c r="NC10" i="17"/>
  <c r="NI10" i="17"/>
  <c r="NN10" i="17"/>
  <c r="NS10" i="17"/>
  <c r="NY10" i="17"/>
  <c r="OD10" i="17"/>
  <c r="OI10" i="17"/>
  <c r="OO10" i="17"/>
  <c r="MT10" i="17"/>
  <c r="MY10" i="17"/>
  <c r="NE10" i="17"/>
  <c r="NJ10" i="17"/>
  <c r="NO10" i="17"/>
  <c r="NU10" i="17"/>
  <c r="NZ10" i="17"/>
  <c r="OE10" i="17"/>
  <c r="OK10" i="17"/>
  <c r="OP10" i="17"/>
  <c r="MU10" i="17"/>
  <c r="NA10" i="17"/>
  <c r="NF10" i="17"/>
  <c r="NK10" i="17"/>
  <c r="NQ10" i="17"/>
  <c r="NV10" i="17"/>
  <c r="OA10" i="17"/>
  <c r="OG10" i="17"/>
  <c r="OL10" i="17"/>
  <c r="MW10" i="17"/>
  <c r="NB10" i="17"/>
  <c r="NG10" i="17"/>
  <c r="NM10" i="17"/>
  <c r="NR10" i="17"/>
  <c r="NW10" i="17"/>
  <c r="OC10" i="17"/>
  <c r="OH10" i="17"/>
  <c r="OM10" i="17"/>
  <c r="IR16" i="46"/>
  <c r="IV16" i="46"/>
  <c r="IZ16" i="46"/>
  <c r="JD16" i="46"/>
  <c r="JH16" i="46"/>
  <c r="JL16" i="46"/>
  <c r="JP16" i="46"/>
  <c r="JT16" i="46"/>
  <c r="JX16" i="46"/>
  <c r="KB16" i="46"/>
  <c r="KF16" i="46"/>
  <c r="KJ16" i="46"/>
  <c r="KN16" i="46"/>
  <c r="KR16" i="46"/>
  <c r="IS16" i="46"/>
  <c r="IW16" i="46"/>
  <c r="JA16" i="46"/>
  <c r="JE16" i="46"/>
  <c r="JI16" i="46"/>
  <c r="JM16" i="46"/>
  <c r="JQ16" i="46"/>
  <c r="JU16" i="46"/>
  <c r="JY16" i="46"/>
  <c r="KC16" i="46"/>
  <c r="KG16" i="46"/>
  <c r="KK16" i="46"/>
  <c r="KO16" i="46"/>
  <c r="IP16" i="46"/>
  <c r="IT16" i="46"/>
  <c r="IX16" i="46"/>
  <c r="JB16" i="46"/>
  <c r="JF16" i="46"/>
  <c r="JJ16" i="46"/>
  <c r="JN16" i="46"/>
  <c r="JR16" i="46"/>
  <c r="JV16" i="46"/>
  <c r="JZ16" i="46"/>
  <c r="KD16" i="46"/>
  <c r="KH16" i="46"/>
  <c r="KL16" i="46"/>
  <c r="KP16" i="46"/>
  <c r="IQ16" i="46"/>
  <c r="IU16" i="46"/>
  <c r="IY16" i="46"/>
  <c r="JC16" i="46"/>
  <c r="JG16" i="46"/>
  <c r="JK16" i="46"/>
  <c r="JO16" i="46"/>
  <c r="JS16" i="46"/>
  <c r="JW16" i="46"/>
  <c r="KA16" i="46"/>
  <c r="KE16" i="46"/>
  <c r="KI16" i="46"/>
  <c r="KM16" i="46"/>
  <c r="KQ16" i="46"/>
  <c r="EO20" i="45"/>
  <c r="ES20" i="45"/>
  <c r="EW20" i="45"/>
  <c r="FA20" i="45"/>
  <c r="FE20" i="45"/>
  <c r="FI20" i="45"/>
  <c r="FM20" i="45"/>
  <c r="FQ20" i="45"/>
  <c r="FU20" i="45"/>
  <c r="FY20" i="45"/>
  <c r="GC20" i="45"/>
  <c r="GG20" i="45"/>
  <c r="GK20" i="45"/>
  <c r="EQ20" i="45"/>
  <c r="EV20" i="45"/>
  <c r="FB20" i="45"/>
  <c r="FG20" i="45"/>
  <c r="FL20" i="45"/>
  <c r="FR20" i="45"/>
  <c r="FW20" i="45"/>
  <c r="GB20" i="45"/>
  <c r="GH20" i="45"/>
  <c r="GM20" i="45"/>
  <c r="EM20" i="45"/>
  <c r="ER20" i="45"/>
  <c r="EX20" i="45"/>
  <c r="FC20" i="45"/>
  <c r="FH20" i="45"/>
  <c r="FN20" i="45"/>
  <c r="FS20" i="45"/>
  <c r="FX20" i="45"/>
  <c r="GD20" i="45"/>
  <c r="GI20" i="45"/>
  <c r="EN20" i="45"/>
  <c r="ET20" i="45"/>
  <c r="EY20" i="45"/>
  <c r="FD20" i="45"/>
  <c r="FJ20" i="45"/>
  <c r="FO20" i="45"/>
  <c r="FT20" i="45"/>
  <c r="FZ20" i="45"/>
  <c r="GE20" i="45"/>
  <c r="GJ20" i="45"/>
  <c r="EP20" i="45"/>
  <c r="EU20" i="45"/>
  <c r="EZ20" i="45"/>
  <c r="FF20" i="45"/>
  <c r="FK20" i="45"/>
  <c r="FP20" i="45"/>
  <c r="FV20" i="45"/>
  <c r="GA20" i="45"/>
  <c r="GF20" i="45"/>
  <c r="GL20" i="45"/>
  <c r="IR8" i="46"/>
  <c r="IV8" i="46"/>
  <c r="IZ8" i="46"/>
  <c r="JD8" i="46"/>
  <c r="JH8" i="46"/>
  <c r="JL8" i="46"/>
  <c r="JP8" i="46"/>
  <c r="JT8" i="46"/>
  <c r="JX8" i="46"/>
  <c r="KB8" i="46"/>
  <c r="KF8" i="46"/>
  <c r="KJ8" i="46"/>
  <c r="KN8" i="46"/>
  <c r="KR8" i="46"/>
  <c r="IS8" i="46"/>
  <c r="IW8" i="46"/>
  <c r="JA8" i="46"/>
  <c r="JE8" i="46"/>
  <c r="JI8" i="46"/>
  <c r="JM8" i="46"/>
  <c r="JQ8" i="46"/>
  <c r="JU8" i="46"/>
  <c r="JY8" i="46"/>
  <c r="KC8" i="46"/>
  <c r="KG8" i="46"/>
  <c r="KK8" i="46"/>
  <c r="KO8" i="46"/>
  <c r="IP8" i="46"/>
  <c r="IT8" i="46"/>
  <c r="IX8" i="46"/>
  <c r="JB8" i="46"/>
  <c r="JF8" i="46"/>
  <c r="JJ8" i="46"/>
  <c r="JN8" i="46"/>
  <c r="JR8" i="46"/>
  <c r="JV8" i="46"/>
  <c r="JZ8" i="46"/>
  <c r="KD8" i="46"/>
  <c r="KH8" i="46"/>
  <c r="KL8" i="46"/>
  <c r="KP8" i="46"/>
  <c r="IQ8" i="46"/>
  <c r="IU8" i="46"/>
  <c r="IY8" i="46"/>
  <c r="JC8" i="46"/>
  <c r="JG8" i="46"/>
  <c r="JK8" i="46"/>
  <c r="JO8" i="46"/>
  <c r="JS8" i="46"/>
  <c r="JW8" i="46"/>
  <c r="KA8" i="46"/>
  <c r="KE8" i="46"/>
  <c r="KI8" i="46"/>
  <c r="KM8" i="46"/>
  <c r="KQ8" i="46"/>
  <c r="EM16" i="46"/>
  <c r="EQ16" i="46"/>
  <c r="EU16" i="46"/>
  <c r="EY16" i="46"/>
  <c r="FC16" i="46"/>
  <c r="FG16" i="46"/>
  <c r="FK16" i="46"/>
  <c r="FO16" i="46"/>
  <c r="FS16" i="46"/>
  <c r="FW16" i="46"/>
  <c r="GA16" i="46"/>
  <c r="GE16" i="46"/>
  <c r="GI16" i="46"/>
  <c r="EN16" i="46"/>
  <c r="ER16" i="46"/>
  <c r="EV16" i="46"/>
  <c r="EZ16" i="46"/>
  <c r="FD16" i="46"/>
  <c r="FH16" i="46"/>
  <c r="FL16" i="46"/>
  <c r="FP16" i="46"/>
  <c r="FT16" i="46"/>
  <c r="FX16" i="46"/>
  <c r="GB16" i="46"/>
  <c r="GF16" i="46"/>
  <c r="EP16" i="46"/>
  <c r="ET16" i="46"/>
  <c r="EX16" i="46"/>
  <c r="FB16" i="46"/>
  <c r="FF16" i="46"/>
  <c r="FJ16" i="46"/>
  <c r="FN16" i="46"/>
  <c r="FR16" i="46"/>
  <c r="FV16" i="46"/>
  <c r="FZ16" i="46"/>
  <c r="GD16" i="46"/>
  <c r="GH16" i="46"/>
  <c r="FA16" i="46"/>
  <c r="FQ16" i="46"/>
  <c r="GG16" i="46"/>
  <c r="EO16" i="46"/>
  <c r="FE16" i="46"/>
  <c r="FU16" i="46"/>
  <c r="ES16" i="46"/>
  <c r="FI16" i="46"/>
  <c r="FY16" i="46"/>
  <c r="FM16" i="46"/>
  <c r="GC16" i="46"/>
  <c r="EW16" i="46"/>
  <c r="UY15" i="45"/>
  <c r="VC15" i="45"/>
  <c r="VG15" i="45"/>
  <c r="VK15" i="45"/>
  <c r="VO15" i="45"/>
  <c r="VS15" i="45"/>
  <c r="VW15" i="45"/>
  <c r="WA15" i="45"/>
  <c r="WE15" i="45"/>
  <c r="WI15" i="45"/>
  <c r="WM15" i="45"/>
  <c r="WQ15" i="45"/>
  <c r="WU15" i="45"/>
  <c r="UZ15" i="45"/>
  <c r="VD15" i="45"/>
  <c r="VH15" i="45"/>
  <c r="VL15" i="45"/>
  <c r="VP15" i="45"/>
  <c r="VT15" i="45"/>
  <c r="VX15" i="45"/>
  <c r="WB15" i="45"/>
  <c r="WF15" i="45"/>
  <c r="WJ15" i="45"/>
  <c r="WN15" i="45"/>
  <c r="WR15" i="45"/>
  <c r="WV15" i="45"/>
  <c r="VA15" i="45"/>
  <c r="VE15" i="45"/>
  <c r="VI15" i="45"/>
  <c r="VM15" i="45"/>
  <c r="VQ15" i="45"/>
  <c r="VU15" i="45"/>
  <c r="VY15" i="45"/>
  <c r="WC15" i="45"/>
  <c r="WG15" i="45"/>
  <c r="WK15" i="45"/>
  <c r="WO15" i="45"/>
  <c r="WW15" i="45"/>
  <c r="VJ15" i="45"/>
  <c r="VZ15" i="45"/>
  <c r="WP15" i="45"/>
  <c r="VN15" i="45"/>
  <c r="WD15" i="45"/>
  <c r="WT15" i="45"/>
  <c r="VB15" i="45"/>
  <c r="VR15" i="45"/>
  <c r="WH15" i="45"/>
  <c r="WX15" i="45"/>
  <c r="VF15" i="45"/>
  <c r="VV15" i="45"/>
  <c r="WL15" i="45"/>
  <c r="MV22" i="46"/>
  <c r="MZ22" i="46"/>
  <c r="ND22" i="46"/>
  <c r="NH22" i="46"/>
  <c r="NL22" i="46"/>
  <c r="NP22" i="46"/>
  <c r="NT22" i="46"/>
  <c r="NX22" i="46"/>
  <c r="OB22" i="46"/>
  <c r="OF22" i="46"/>
  <c r="OJ22" i="46"/>
  <c r="ON22" i="46"/>
  <c r="OR22" i="46"/>
  <c r="MS22" i="46"/>
  <c r="MW22" i="46"/>
  <c r="NA22" i="46"/>
  <c r="NE22" i="46"/>
  <c r="NI22" i="46"/>
  <c r="NM22" i="46"/>
  <c r="NQ22" i="46"/>
  <c r="NU22" i="46"/>
  <c r="NY22" i="46"/>
  <c r="OC22" i="46"/>
  <c r="OG22" i="46"/>
  <c r="OK22" i="46"/>
  <c r="OO22" i="46"/>
  <c r="OS22" i="46"/>
  <c r="MT22" i="46"/>
  <c r="MX22" i="46"/>
  <c r="NB22" i="46"/>
  <c r="NF22" i="46"/>
  <c r="NJ22" i="46"/>
  <c r="NN22" i="46"/>
  <c r="NR22" i="46"/>
  <c r="NV22" i="46"/>
  <c r="NZ22" i="46"/>
  <c r="OD22" i="46"/>
  <c r="OH22" i="46"/>
  <c r="OL22" i="46"/>
  <c r="OP22" i="46"/>
  <c r="OT22" i="46"/>
  <c r="MU22" i="46"/>
  <c r="MY22" i="46"/>
  <c r="NC22" i="46"/>
  <c r="NG22" i="46"/>
  <c r="NK22" i="46"/>
  <c r="NO22" i="46"/>
  <c r="NS22" i="46"/>
  <c r="NW22" i="46"/>
  <c r="OA22" i="46"/>
  <c r="OE22" i="46"/>
  <c r="OI22" i="46"/>
  <c r="OM22" i="46"/>
  <c r="OQ22" i="46"/>
  <c r="IQ21" i="17"/>
  <c r="IU21" i="17"/>
  <c r="IY21" i="17"/>
  <c r="JC21" i="17"/>
  <c r="JG21" i="17"/>
  <c r="JK21" i="17"/>
  <c r="JO21" i="17"/>
  <c r="JS21" i="17"/>
  <c r="JW21" i="17"/>
  <c r="KA21" i="17"/>
  <c r="KE21" i="17"/>
  <c r="KI21" i="17"/>
  <c r="KM21" i="17"/>
  <c r="KQ21" i="17"/>
  <c r="IW21" i="17"/>
  <c r="JE21" i="17"/>
  <c r="JM21" i="17"/>
  <c r="JU21" i="17"/>
  <c r="KC21" i="17"/>
  <c r="KK21" i="17"/>
  <c r="KO21" i="17"/>
  <c r="IP21" i="17"/>
  <c r="IX21" i="17"/>
  <c r="JF21" i="17"/>
  <c r="JJ21" i="17"/>
  <c r="JR21" i="17"/>
  <c r="JZ21" i="17"/>
  <c r="KH21" i="17"/>
  <c r="KP21" i="17"/>
  <c r="IR21" i="17"/>
  <c r="IV21" i="17"/>
  <c r="IZ21" i="17"/>
  <c r="JD21" i="17"/>
  <c r="JH21" i="17"/>
  <c r="JL21" i="17"/>
  <c r="JP21" i="17"/>
  <c r="JT21" i="17"/>
  <c r="JX21" i="17"/>
  <c r="KB21" i="17"/>
  <c r="KF21" i="17"/>
  <c r="KJ21" i="17"/>
  <c r="KN21" i="17"/>
  <c r="KR21" i="17"/>
  <c r="IS21" i="17"/>
  <c r="JA21" i="17"/>
  <c r="JI21" i="17"/>
  <c r="JQ21" i="17"/>
  <c r="JY21" i="17"/>
  <c r="KG21" i="17"/>
  <c r="KS21" i="17"/>
  <c r="IT21" i="17"/>
  <c r="JB21" i="17"/>
  <c r="JN21" i="17"/>
  <c r="JV21" i="17"/>
  <c r="KD21" i="17"/>
  <c r="KL21" i="17"/>
  <c r="KT21" i="17"/>
  <c r="ZD9" i="46"/>
  <c r="ZH9" i="46"/>
  <c r="ZL9" i="46"/>
  <c r="ZP9" i="46"/>
  <c r="ZT9" i="46"/>
  <c r="ZX9" i="46"/>
  <c r="AAB9" i="46"/>
  <c r="AAF9" i="46"/>
  <c r="AAJ9" i="46"/>
  <c r="AAN9" i="46"/>
  <c r="AAR9" i="46"/>
  <c r="AAV9" i="46"/>
  <c r="AAZ9" i="46"/>
  <c r="ABD9" i="46"/>
  <c r="ZE9" i="46"/>
  <c r="ZI9" i="46"/>
  <c r="ZM9" i="46"/>
  <c r="ZQ9" i="46"/>
  <c r="ZU9" i="46"/>
  <c r="ZY9" i="46"/>
  <c r="AAC9" i="46"/>
  <c r="AAG9" i="46"/>
  <c r="AAK9" i="46"/>
  <c r="AAO9" i="46"/>
  <c r="AAS9" i="46"/>
  <c r="AAW9" i="46"/>
  <c r="ABA9" i="46"/>
  <c r="ABE9" i="46"/>
  <c r="ZB9" i="46"/>
  <c r="ZF9" i="46"/>
  <c r="ZJ9" i="46"/>
  <c r="ZN9" i="46"/>
  <c r="ZR9" i="46"/>
  <c r="ZV9" i="46"/>
  <c r="ZZ9" i="46"/>
  <c r="AAD9" i="46"/>
  <c r="AAH9" i="46"/>
  <c r="AAL9" i="46"/>
  <c r="AAP9" i="46"/>
  <c r="AAT9" i="46"/>
  <c r="AAX9" i="46"/>
  <c r="ABB9" i="46"/>
  <c r="ABF9" i="46"/>
  <c r="ZO9" i="46"/>
  <c r="AAE9" i="46"/>
  <c r="AAU9" i="46"/>
  <c r="ZC9" i="46"/>
  <c r="ZS9" i="46"/>
  <c r="AAI9" i="46"/>
  <c r="AAY9" i="46"/>
  <c r="ZG9" i="46"/>
  <c r="ZW9" i="46"/>
  <c r="AAM9" i="46"/>
  <c r="ABC9" i="46"/>
  <c r="AAA9" i="46"/>
  <c r="AAQ9" i="46"/>
  <c r="ABG9" i="46"/>
  <c r="ZK9" i="46"/>
  <c r="QW11" i="46"/>
  <c r="RA11" i="46"/>
  <c r="RE11" i="46"/>
  <c r="RI11" i="46"/>
  <c r="RM11" i="46"/>
  <c r="RQ11" i="46"/>
  <c r="RU11" i="46"/>
  <c r="RY11" i="46"/>
  <c r="SC11" i="46"/>
  <c r="SG11" i="46"/>
  <c r="SK11" i="46"/>
  <c r="SO11" i="46"/>
  <c r="SS11" i="46"/>
  <c r="SW11" i="46"/>
  <c r="QX11" i="46"/>
  <c r="RB11" i="46"/>
  <c r="RF11" i="46"/>
  <c r="RJ11" i="46"/>
  <c r="RN11" i="46"/>
  <c r="RR11" i="46"/>
  <c r="RV11" i="46"/>
  <c r="RZ11" i="46"/>
  <c r="SD11" i="46"/>
  <c r="SH11" i="46"/>
  <c r="SL11" i="46"/>
  <c r="SP11" i="46"/>
  <c r="ST11" i="46"/>
  <c r="SX11" i="46"/>
  <c r="QY11" i="46"/>
  <c r="RC11" i="46"/>
  <c r="RG11" i="46"/>
  <c r="RK11" i="46"/>
  <c r="RO11" i="46"/>
  <c r="RS11" i="46"/>
  <c r="RW11" i="46"/>
  <c r="SA11" i="46"/>
  <c r="SE11" i="46"/>
  <c r="SI11" i="46"/>
  <c r="SM11" i="46"/>
  <c r="SQ11" i="46"/>
  <c r="SU11" i="46"/>
  <c r="SY11" i="46"/>
  <c r="QV11" i="46"/>
  <c r="QZ11" i="46"/>
  <c r="RD11" i="46"/>
  <c r="RH11" i="46"/>
  <c r="RL11" i="46"/>
  <c r="RP11" i="46"/>
  <c r="RT11" i="46"/>
  <c r="RX11" i="46"/>
  <c r="SB11" i="46"/>
  <c r="SF11" i="46"/>
  <c r="SJ11" i="46"/>
  <c r="SN11" i="46"/>
  <c r="SR11" i="46"/>
  <c r="SV11" i="46"/>
  <c r="SZ11" i="46"/>
  <c r="ZB7" i="17"/>
  <c r="ZF7" i="17"/>
  <c r="ZJ7" i="17"/>
  <c r="ZN7" i="17"/>
  <c r="ZR7" i="17"/>
  <c r="ZV7" i="17"/>
  <c r="ZZ7" i="17"/>
  <c r="AAD7" i="17"/>
  <c r="AAH7" i="17"/>
  <c r="AAL7" i="17"/>
  <c r="AAP7" i="17"/>
  <c r="AAT7" i="17"/>
  <c r="AAX7" i="17"/>
  <c r="ABB7" i="17"/>
  <c r="ABF7" i="17"/>
  <c r="ZC7" i="17"/>
  <c r="ZG7" i="17"/>
  <c r="ZK7" i="17"/>
  <c r="ZO7" i="17"/>
  <c r="ZS7" i="17"/>
  <c r="ZW7" i="17"/>
  <c r="AAA7" i="17"/>
  <c r="AAE7" i="17"/>
  <c r="AAI7" i="17"/>
  <c r="AAM7" i="17"/>
  <c r="AAQ7" i="17"/>
  <c r="AAU7" i="17"/>
  <c r="AAY7" i="17"/>
  <c r="ABC7" i="17"/>
  <c r="ZD7" i="17"/>
  <c r="ZH7" i="17"/>
  <c r="ZL7" i="17"/>
  <c r="ZP7" i="17"/>
  <c r="ZT7" i="17"/>
  <c r="ZX7" i="17"/>
  <c r="AAB7" i="17"/>
  <c r="AAF7" i="17"/>
  <c r="AAJ7" i="17"/>
  <c r="AAN7" i="17"/>
  <c r="AAR7" i="17"/>
  <c r="AAV7" i="17"/>
  <c r="AAZ7" i="17"/>
  <c r="ABD7" i="17"/>
  <c r="ZE7" i="17"/>
  <c r="ZI7" i="17"/>
  <c r="ZM7" i="17"/>
  <c r="ZQ7" i="17"/>
  <c r="ZU7" i="17"/>
  <c r="ZY7" i="17"/>
  <c r="AAC7" i="17"/>
  <c r="AAG7" i="17"/>
  <c r="AAK7" i="17"/>
  <c r="AAO7" i="17"/>
  <c r="AAS7" i="17"/>
  <c r="AAW7" i="17"/>
  <c r="ABA7" i="17"/>
  <c r="ABE7" i="17"/>
  <c r="ZB23" i="46"/>
  <c r="ZF23" i="46"/>
  <c r="ZJ23" i="46"/>
  <c r="ZN23" i="46"/>
  <c r="ZR23" i="46"/>
  <c r="ZV23" i="46"/>
  <c r="ZZ23" i="46"/>
  <c r="AAD23" i="46"/>
  <c r="AAH23" i="46"/>
  <c r="AAL23" i="46"/>
  <c r="AAP23" i="46"/>
  <c r="AAT23" i="46"/>
  <c r="AAX23" i="46"/>
  <c r="ABB23" i="46"/>
  <c r="ABF23" i="46"/>
  <c r="ZC23" i="46"/>
  <c r="ZG23" i="46"/>
  <c r="ZK23" i="46"/>
  <c r="ZO23" i="46"/>
  <c r="ZS23" i="46"/>
  <c r="ZW23" i="46"/>
  <c r="AAA23" i="46"/>
  <c r="AAE23" i="46"/>
  <c r="AAI23" i="46"/>
  <c r="AAM23" i="46"/>
  <c r="AAQ23" i="46"/>
  <c r="AAU23" i="46"/>
  <c r="AAY23" i="46"/>
  <c r="ABC23" i="46"/>
  <c r="ABG23" i="46"/>
  <c r="ZD23" i="46"/>
  <c r="ZH23" i="46"/>
  <c r="ZL23" i="46"/>
  <c r="ZP23" i="46"/>
  <c r="ZT23" i="46"/>
  <c r="ZX23" i="46"/>
  <c r="AAB23" i="46"/>
  <c r="AAF23" i="46"/>
  <c r="AAJ23" i="46"/>
  <c r="AAN23" i="46"/>
  <c r="AAR23" i="46"/>
  <c r="AAV23" i="46"/>
  <c r="AAZ23" i="46"/>
  <c r="ABD23" i="46"/>
  <c r="ZM23" i="46"/>
  <c r="AAC23" i="46"/>
  <c r="AAS23" i="46"/>
  <c r="ZQ23" i="46"/>
  <c r="AAG23" i="46"/>
  <c r="AAW23" i="46"/>
  <c r="ZE23" i="46"/>
  <c r="ZU23" i="46"/>
  <c r="AAK23" i="46"/>
  <c r="ABA23" i="46"/>
  <c r="ABE23" i="46"/>
  <c r="ZI23" i="46"/>
  <c r="ZY23" i="46"/>
  <c r="AAO23" i="46"/>
  <c r="ZE14" i="45"/>
  <c r="ZI14" i="45"/>
  <c r="ZM14" i="45"/>
  <c r="ZQ14" i="45"/>
  <c r="ZU14" i="45"/>
  <c r="ZY14" i="45"/>
  <c r="AAC14" i="45"/>
  <c r="AAG14" i="45"/>
  <c r="AAK14" i="45"/>
  <c r="AAO14" i="45"/>
  <c r="AAS14" i="45"/>
  <c r="AAW14" i="45"/>
  <c r="ABA14" i="45"/>
  <c r="ABE14" i="45"/>
  <c r="ZB14" i="45"/>
  <c r="ZF14" i="45"/>
  <c r="ZJ14" i="45"/>
  <c r="ZN14" i="45"/>
  <c r="ZR14" i="45"/>
  <c r="ZV14" i="45"/>
  <c r="ZZ14" i="45"/>
  <c r="AAD14" i="45"/>
  <c r="AAH14" i="45"/>
  <c r="AAL14" i="45"/>
  <c r="AAP14" i="45"/>
  <c r="AAT14" i="45"/>
  <c r="AAX14" i="45"/>
  <c r="ABB14" i="45"/>
  <c r="ZC14" i="45"/>
  <c r="ZG14" i="45"/>
  <c r="ZK14" i="45"/>
  <c r="ZO14" i="45"/>
  <c r="ZS14" i="45"/>
  <c r="ZW14" i="45"/>
  <c r="AAA14" i="45"/>
  <c r="AAE14" i="45"/>
  <c r="AAI14" i="45"/>
  <c r="AAM14" i="45"/>
  <c r="AAQ14" i="45"/>
  <c r="AAU14" i="45"/>
  <c r="AAY14" i="45"/>
  <c r="ABC14" i="45"/>
  <c r="ZH14" i="45"/>
  <c r="ZX14" i="45"/>
  <c r="AAN14" i="45"/>
  <c r="ABD14" i="45"/>
  <c r="ZL14" i="45"/>
  <c r="AAB14" i="45"/>
  <c r="AAR14" i="45"/>
  <c r="ZP14" i="45"/>
  <c r="AAF14" i="45"/>
  <c r="AAV14" i="45"/>
  <c r="AAJ14" i="45"/>
  <c r="AAZ14" i="45"/>
  <c r="ZD14" i="45"/>
  <c r="ZT14" i="45"/>
  <c r="KW10" i="17"/>
  <c r="IS10" i="17"/>
  <c r="IW10" i="17"/>
  <c r="JA10" i="17"/>
  <c r="JE10" i="17"/>
  <c r="JI10" i="17"/>
  <c r="JM10" i="17"/>
  <c r="JQ10" i="17"/>
  <c r="JU10" i="17"/>
  <c r="JY10" i="17"/>
  <c r="KC10" i="17"/>
  <c r="KG10" i="17"/>
  <c r="KK10" i="17"/>
  <c r="KO10" i="17"/>
  <c r="KS10" i="17"/>
  <c r="IQ10" i="17"/>
  <c r="IU10" i="17"/>
  <c r="IY10" i="17"/>
  <c r="JC10" i="17"/>
  <c r="JG10" i="17"/>
  <c r="JK10" i="17"/>
  <c r="JO10" i="17"/>
  <c r="JS10" i="17"/>
  <c r="JW10" i="17"/>
  <c r="KA10" i="17"/>
  <c r="KE10" i="17"/>
  <c r="KI10" i="17"/>
  <c r="KM10" i="17"/>
  <c r="KQ10" i="17"/>
  <c r="IR10" i="17"/>
  <c r="IV10" i="17"/>
  <c r="IZ10" i="17"/>
  <c r="JD10" i="17"/>
  <c r="JH10" i="17"/>
  <c r="JL10" i="17"/>
  <c r="JP10" i="17"/>
  <c r="JT10" i="17"/>
  <c r="JX10" i="17"/>
  <c r="KB10" i="17"/>
  <c r="KF10" i="17"/>
  <c r="KJ10" i="17"/>
  <c r="KN10" i="17"/>
  <c r="KR10" i="17"/>
  <c r="IP10" i="17"/>
  <c r="JF10" i="17"/>
  <c r="JV10" i="17"/>
  <c r="KL10" i="17"/>
  <c r="IX10" i="17"/>
  <c r="JN10" i="17"/>
  <c r="KD10" i="17"/>
  <c r="KT10" i="17"/>
  <c r="JB10" i="17"/>
  <c r="JR10" i="17"/>
  <c r="KH10" i="17"/>
  <c r="IT10" i="17"/>
  <c r="JJ10" i="17"/>
  <c r="JZ10" i="17"/>
  <c r="KP10" i="17"/>
  <c r="VA17" i="46"/>
  <c r="VE17" i="46"/>
  <c r="VI17" i="46"/>
  <c r="VM17" i="46"/>
  <c r="VQ17" i="46"/>
  <c r="VU17" i="46"/>
  <c r="VY17" i="46"/>
  <c r="WC17" i="46"/>
  <c r="WG17" i="46"/>
  <c r="WK17" i="46"/>
  <c r="WO17" i="46"/>
  <c r="WS17" i="46"/>
  <c r="VB17" i="46"/>
  <c r="VF17" i="46"/>
  <c r="VJ17" i="46"/>
  <c r="VN17" i="46"/>
  <c r="VR17" i="46"/>
  <c r="VV17" i="46"/>
  <c r="VZ17" i="46"/>
  <c r="WD17" i="46"/>
  <c r="WH17" i="46"/>
  <c r="WL17" i="46"/>
  <c r="WP17" i="46"/>
  <c r="WT17" i="46"/>
  <c r="UY17" i="46"/>
  <c r="VC17" i="46"/>
  <c r="VG17" i="46"/>
  <c r="VK17" i="46"/>
  <c r="VO17" i="46"/>
  <c r="VS17" i="46"/>
  <c r="VW17" i="46"/>
  <c r="WA17" i="46"/>
  <c r="WE17" i="46"/>
  <c r="WI17" i="46"/>
  <c r="WM17" i="46"/>
  <c r="WQ17" i="46"/>
  <c r="WU17" i="46"/>
  <c r="UZ17" i="46"/>
  <c r="VD17" i="46"/>
  <c r="VH17" i="46"/>
  <c r="VL17" i="46"/>
  <c r="VP17" i="46"/>
  <c r="VT17" i="46"/>
  <c r="VX17" i="46"/>
  <c r="WB17" i="46"/>
  <c r="WF17" i="46"/>
  <c r="WJ17" i="46"/>
  <c r="WN17" i="46"/>
  <c r="WR17" i="46"/>
  <c r="IS23" i="17"/>
  <c r="IW23" i="17"/>
  <c r="JA23" i="17"/>
  <c r="JE23" i="17"/>
  <c r="JI23" i="17"/>
  <c r="JM23" i="17"/>
  <c r="JQ23" i="17"/>
  <c r="JU23" i="17"/>
  <c r="JY23" i="17"/>
  <c r="KC23" i="17"/>
  <c r="KG23" i="17"/>
  <c r="KK23" i="17"/>
  <c r="KO23" i="17"/>
  <c r="KS23" i="17"/>
  <c r="IU23" i="17"/>
  <c r="JC23" i="17"/>
  <c r="JK23" i="17"/>
  <c r="JO23" i="17"/>
  <c r="JW23" i="17"/>
  <c r="KE23" i="17"/>
  <c r="KM23" i="17"/>
  <c r="IR23" i="17"/>
  <c r="IZ23" i="17"/>
  <c r="JH23" i="17"/>
  <c r="JL23" i="17"/>
  <c r="JT23" i="17"/>
  <c r="KB23" i="17"/>
  <c r="KJ23" i="17"/>
  <c r="KR23" i="17"/>
  <c r="IP23" i="17"/>
  <c r="IT23" i="17"/>
  <c r="IX23" i="17"/>
  <c r="JB23" i="17"/>
  <c r="JF23" i="17"/>
  <c r="JJ23" i="17"/>
  <c r="JN23" i="17"/>
  <c r="JR23" i="17"/>
  <c r="JV23" i="17"/>
  <c r="JZ23" i="17"/>
  <c r="KD23" i="17"/>
  <c r="KH23" i="17"/>
  <c r="KL23" i="17"/>
  <c r="KP23" i="17"/>
  <c r="KT23" i="17"/>
  <c r="IQ23" i="17"/>
  <c r="IY23" i="17"/>
  <c r="JG23" i="17"/>
  <c r="JS23" i="17"/>
  <c r="KA23" i="17"/>
  <c r="KI23" i="17"/>
  <c r="KQ23" i="17"/>
  <c r="IV23" i="17"/>
  <c r="JD23" i="17"/>
  <c r="JP23" i="17"/>
  <c r="JX23" i="17"/>
  <c r="KF23" i="17"/>
  <c r="KN23" i="17"/>
  <c r="MV9" i="17"/>
  <c r="MZ9" i="17"/>
  <c r="ND9" i="17"/>
  <c r="NH9" i="17"/>
  <c r="NL9" i="17"/>
  <c r="NP9" i="17"/>
  <c r="NT9" i="17"/>
  <c r="NX9" i="17"/>
  <c r="OB9" i="17"/>
  <c r="OF9" i="17"/>
  <c r="OJ9" i="17"/>
  <c r="ON9" i="17"/>
  <c r="MU9" i="17"/>
  <c r="NA9" i="17"/>
  <c r="NF9" i="17"/>
  <c r="NK9" i="17"/>
  <c r="NQ9" i="17"/>
  <c r="NV9" i="17"/>
  <c r="OA9" i="17"/>
  <c r="OG9" i="17"/>
  <c r="OL9" i="17"/>
  <c r="MW9" i="17"/>
  <c r="NB9" i="17"/>
  <c r="NG9" i="17"/>
  <c r="NM9" i="17"/>
  <c r="NR9" i="17"/>
  <c r="NW9" i="17"/>
  <c r="OC9" i="17"/>
  <c r="OH9" i="17"/>
  <c r="OM9" i="17"/>
  <c r="MS9" i="17"/>
  <c r="MX9" i="17"/>
  <c r="NC9" i="17"/>
  <c r="NI9" i="17"/>
  <c r="NN9" i="17"/>
  <c r="NS9" i="17"/>
  <c r="NY9" i="17"/>
  <c r="OD9" i="17"/>
  <c r="OI9" i="17"/>
  <c r="OO9" i="17"/>
  <c r="MT9" i="17"/>
  <c r="MY9" i="17"/>
  <c r="NE9" i="17"/>
  <c r="NJ9" i="17"/>
  <c r="NO9" i="17"/>
  <c r="NU9" i="17"/>
  <c r="NZ9" i="17"/>
  <c r="OE9" i="17"/>
  <c r="OK9" i="17"/>
  <c r="OP9" i="17"/>
  <c r="QV18" i="45"/>
  <c r="QZ18" i="45"/>
  <c r="RD18" i="45"/>
  <c r="RH18" i="45"/>
  <c r="RL18" i="45"/>
  <c r="RP18" i="45"/>
  <c r="RT18" i="45"/>
  <c r="RX18" i="45"/>
  <c r="SB18" i="45"/>
  <c r="SF18" i="45"/>
  <c r="SJ18" i="45"/>
  <c r="SN18" i="45"/>
  <c r="SR18" i="45"/>
  <c r="SV18" i="45"/>
  <c r="SZ18" i="45"/>
  <c r="TD18" i="45"/>
  <c r="QW18" i="45"/>
  <c r="RA18" i="45"/>
  <c r="RE18" i="45"/>
  <c r="RI18" i="45"/>
  <c r="RM18" i="45"/>
  <c r="RQ18" i="45"/>
  <c r="RU18" i="45"/>
  <c r="RY18" i="45"/>
  <c r="SC18" i="45"/>
  <c r="SG18" i="45"/>
  <c r="SK18" i="45"/>
  <c r="SO18" i="45"/>
  <c r="SS18" i="45"/>
  <c r="SW18" i="45"/>
  <c r="TA18" i="45"/>
  <c r="QX18" i="45"/>
  <c r="RB18" i="45"/>
  <c r="RF18" i="45"/>
  <c r="RJ18" i="45"/>
  <c r="RN18" i="45"/>
  <c r="RR18" i="45"/>
  <c r="RV18" i="45"/>
  <c r="RZ18" i="45"/>
  <c r="SD18" i="45"/>
  <c r="SH18" i="45"/>
  <c r="SL18" i="45"/>
  <c r="SP18" i="45"/>
  <c r="ST18" i="45"/>
  <c r="SX18" i="45"/>
  <c r="TB18" i="45"/>
  <c r="RK18" i="45"/>
  <c r="SA18" i="45"/>
  <c r="SQ18" i="45"/>
  <c r="QY18" i="45"/>
  <c r="RO18" i="45"/>
  <c r="SE18" i="45"/>
  <c r="SU18" i="45"/>
  <c r="RC18" i="45"/>
  <c r="RS18" i="45"/>
  <c r="SI18" i="45"/>
  <c r="SY18" i="45"/>
  <c r="TC18" i="45"/>
  <c r="RG18" i="45"/>
  <c r="RW18" i="45"/>
  <c r="SM18" i="45"/>
  <c r="QV18" i="46"/>
  <c r="QZ18" i="46"/>
  <c r="RD18" i="46"/>
  <c r="RH18" i="46"/>
  <c r="RL18" i="46"/>
  <c r="RP18" i="46"/>
  <c r="RT18" i="46"/>
  <c r="RX18" i="46"/>
  <c r="SB18" i="46"/>
  <c r="SF18" i="46"/>
  <c r="SJ18" i="46"/>
  <c r="SN18" i="46"/>
  <c r="SR18" i="46"/>
  <c r="SV18" i="46"/>
  <c r="SZ18" i="46"/>
  <c r="QW18" i="46"/>
  <c r="RA18" i="46"/>
  <c r="RE18" i="46"/>
  <c r="RI18" i="46"/>
  <c r="RM18" i="46"/>
  <c r="RQ18" i="46"/>
  <c r="RU18" i="46"/>
  <c r="RY18" i="46"/>
  <c r="SC18" i="46"/>
  <c r="SG18" i="46"/>
  <c r="SK18" i="46"/>
  <c r="SO18" i="46"/>
  <c r="SS18" i="46"/>
  <c r="SW18" i="46"/>
  <c r="QX18" i="46"/>
  <c r="RB18" i="46"/>
  <c r="RF18" i="46"/>
  <c r="RJ18" i="46"/>
  <c r="RN18" i="46"/>
  <c r="RR18" i="46"/>
  <c r="RV18" i="46"/>
  <c r="RZ18" i="46"/>
  <c r="SD18" i="46"/>
  <c r="SH18" i="46"/>
  <c r="SL18" i="46"/>
  <c r="SP18" i="46"/>
  <c r="ST18" i="46"/>
  <c r="SX18" i="46"/>
  <c r="QY18" i="46"/>
  <c r="RC18" i="46"/>
  <c r="RG18" i="46"/>
  <c r="RK18" i="46"/>
  <c r="RO18" i="46"/>
  <c r="RS18" i="46"/>
  <c r="RW18" i="46"/>
  <c r="SM18" i="46"/>
  <c r="SA18" i="46"/>
  <c r="SQ18" i="46"/>
  <c r="SE18" i="46"/>
  <c r="SU18" i="46"/>
  <c r="SI18" i="46"/>
  <c r="SY18" i="46"/>
  <c r="IR22" i="17"/>
  <c r="IV22" i="17"/>
  <c r="IZ22" i="17"/>
  <c r="JD22" i="17"/>
  <c r="JH22" i="17"/>
  <c r="JL22" i="17"/>
  <c r="JP22" i="17"/>
  <c r="JT22" i="17"/>
  <c r="JX22" i="17"/>
  <c r="KB22" i="17"/>
  <c r="KF22" i="17"/>
  <c r="KJ22" i="17"/>
  <c r="KN22" i="17"/>
  <c r="KR22" i="17"/>
  <c r="IP22" i="17"/>
  <c r="IX22" i="17"/>
  <c r="JF22" i="17"/>
  <c r="JN22" i="17"/>
  <c r="JV22" i="17"/>
  <c r="KD22" i="17"/>
  <c r="KL22" i="17"/>
  <c r="KT22" i="17"/>
  <c r="IQ22" i="17"/>
  <c r="IY22" i="17"/>
  <c r="JG22" i="17"/>
  <c r="JK22" i="17"/>
  <c r="JS22" i="17"/>
  <c r="KA22" i="17"/>
  <c r="KI22" i="17"/>
  <c r="KQ22" i="17"/>
  <c r="IS22" i="17"/>
  <c r="IW22" i="17"/>
  <c r="JA22" i="17"/>
  <c r="JE22" i="17"/>
  <c r="JI22" i="17"/>
  <c r="JM22" i="17"/>
  <c r="JQ22" i="17"/>
  <c r="JU22" i="17"/>
  <c r="JY22" i="17"/>
  <c r="KC22" i="17"/>
  <c r="KG22" i="17"/>
  <c r="KK22" i="17"/>
  <c r="KO22" i="17"/>
  <c r="KS22" i="17"/>
  <c r="IT22" i="17"/>
  <c r="JB22" i="17"/>
  <c r="JJ22" i="17"/>
  <c r="JR22" i="17"/>
  <c r="JZ22" i="17"/>
  <c r="KH22" i="17"/>
  <c r="KP22" i="17"/>
  <c r="IU22" i="17"/>
  <c r="JC22" i="17"/>
  <c r="JO22" i="17"/>
  <c r="JW22" i="17"/>
  <c r="KE22" i="17"/>
  <c r="KM22" i="17"/>
  <c r="SY9" i="17"/>
  <c r="QV9" i="17"/>
  <c r="QZ9" i="17"/>
  <c r="RD9" i="17"/>
  <c r="RH9" i="17"/>
  <c r="RL9" i="17"/>
  <c r="RP9" i="17"/>
  <c r="RT9" i="17"/>
  <c r="RX9" i="17"/>
  <c r="SB9" i="17"/>
  <c r="SF9" i="17"/>
  <c r="SJ9" i="17"/>
  <c r="SN9" i="17"/>
  <c r="SR9" i="17"/>
  <c r="QW9" i="17"/>
  <c r="RA9" i="17"/>
  <c r="RE9" i="17"/>
  <c r="RI9" i="17"/>
  <c r="RM9" i="17"/>
  <c r="RQ9" i="17"/>
  <c r="RU9" i="17"/>
  <c r="RY9" i="17"/>
  <c r="SC9" i="17"/>
  <c r="SG9" i="17"/>
  <c r="SK9" i="17"/>
  <c r="SO9" i="17"/>
  <c r="RB9" i="17"/>
  <c r="RJ9" i="17"/>
  <c r="RR9" i="17"/>
  <c r="RZ9" i="17"/>
  <c r="SH9" i="17"/>
  <c r="SP9" i="17"/>
  <c r="RC9" i="17"/>
  <c r="RK9" i="17"/>
  <c r="RS9" i="17"/>
  <c r="SA9" i="17"/>
  <c r="SI9" i="17"/>
  <c r="SQ9" i="17"/>
  <c r="QX9" i="17"/>
  <c r="RF9" i="17"/>
  <c r="RN9" i="17"/>
  <c r="RV9" i="17"/>
  <c r="SD9" i="17"/>
  <c r="SL9" i="17"/>
  <c r="QY9" i="17"/>
  <c r="RG9" i="17"/>
  <c r="RO9" i="17"/>
  <c r="RW9" i="17"/>
  <c r="SE9" i="17"/>
  <c r="SM9" i="17"/>
  <c r="EN17" i="46"/>
  <c r="ER17" i="46"/>
  <c r="EV17" i="46"/>
  <c r="EZ17" i="46"/>
  <c r="FD17" i="46"/>
  <c r="FH17" i="46"/>
  <c r="FL17" i="46"/>
  <c r="FP17" i="46"/>
  <c r="FT17" i="46"/>
  <c r="FX17" i="46"/>
  <c r="GB17" i="46"/>
  <c r="GF17" i="46"/>
  <c r="EO17" i="46"/>
  <c r="ES17" i="46"/>
  <c r="EW17" i="46"/>
  <c r="FA17" i="46"/>
  <c r="FE17" i="46"/>
  <c r="FI17" i="46"/>
  <c r="FM17" i="46"/>
  <c r="FQ17" i="46"/>
  <c r="FU17" i="46"/>
  <c r="FY17" i="46"/>
  <c r="GC17" i="46"/>
  <c r="GG17" i="46"/>
  <c r="EM17" i="46"/>
  <c r="EQ17" i="46"/>
  <c r="EU17" i="46"/>
  <c r="EY17" i="46"/>
  <c r="FC17" i="46"/>
  <c r="FG17" i="46"/>
  <c r="FK17" i="46"/>
  <c r="FO17" i="46"/>
  <c r="FS17" i="46"/>
  <c r="FW17" i="46"/>
  <c r="GA17" i="46"/>
  <c r="GE17" i="46"/>
  <c r="GI17" i="46"/>
  <c r="ET17" i="46"/>
  <c r="FJ17" i="46"/>
  <c r="FZ17" i="46"/>
  <c r="EX17" i="46"/>
  <c r="FN17" i="46"/>
  <c r="GD17" i="46"/>
  <c r="FB17" i="46"/>
  <c r="FR17" i="46"/>
  <c r="GH17" i="46"/>
  <c r="FF17" i="46"/>
  <c r="FV17" i="46"/>
  <c r="EP17" i="46"/>
  <c r="ZB18" i="46"/>
  <c r="ZF18" i="46"/>
  <c r="ZJ18" i="46"/>
  <c r="ZN18" i="46"/>
  <c r="ZR18" i="46"/>
  <c r="ZV18" i="46"/>
  <c r="ZZ18" i="46"/>
  <c r="AAD18" i="46"/>
  <c r="AAH18" i="46"/>
  <c r="AAL18" i="46"/>
  <c r="AAP18" i="46"/>
  <c r="AAT18" i="46"/>
  <c r="AAX18" i="46"/>
  <c r="ABB18" i="46"/>
  <c r="ABF18" i="46"/>
  <c r="ZC18" i="46"/>
  <c r="ZG18" i="46"/>
  <c r="ZK18" i="46"/>
  <c r="ZO18" i="46"/>
  <c r="ZS18" i="46"/>
  <c r="ZW18" i="46"/>
  <c r="AAA18" i="46"/>
  <c r="AAE18" i="46"/>
  <c r="AAI18" i="46"/>
  <c r="AAM18" i="46"/>
  <c r="AAQ18" i="46"/>
  <c r="AAU18" i="46"/>
  <c r="AAY18" i="46"/>
  <c r="ABC18" i="46"/>
  <c r="ABG18" i="46"/>
  <c r="ZD18" i="46"/>
  <c r="ZH18" i="46"/>
  <c r="ZL18" i="46"/>
  <c r="ZP18" i="46"/>
  <c r="ZT18" i="46"/>
  <c r="ZX18" i="46"/>
  <c r="AAB18" i="46"/>
  <c r="AAF18" i="46"/>
  <c r="AAJ18" i="46"/>
  <c r="AAN18" i="46"/>
  <c r="AAR18" i="46"/>
  <c r="AAV18" i="46"/>
  <c r="AAZ18" i="46"/>
  <c r="ABD18" i="46"/>
  <c r="ZM18" i="46"/>
  <c r="AAC18" i="46"/>
  <c r="AAS18" i="46"/>
  <c r="ZQ18" i="46"/>
  <c r="AAG18" i="46"/>
  <c r="AAW18" i="46"/>
  <c r="ZE18" i="46"/>
  <c r="ZU18" i="46"/>
  <c r="AAK18" i="46"/>
  <c r="ABA18" i="46"/>
  <c r="ZI18" i="46"/>
  <c r="ZY18" i="46"/>
  <c r="AAO18" i="46"/>
  <c r="ABE18" i="46"/>
  <c r="EM22" i="45"/>
  <c r="EQ22" i="45"/>
  <c r="EU22" i="45"/>
  <c r="EY22" i="45"/>
  <c r="FC22" i="45"/>
  <c r="FG22" i="45"/>
  <c r="FK22" i="45"/>
  <c r="FO22" i="45"/>
  <c r="FS22" i="45"/>
  <c r="FW22" i="45"/>
  <c r="GA22" i="45"/>
  <c r="GE22" i="45"/>
  <c r="GI22" i="45"/>
  <c r="GM22" i="45"/>
  <c r="EP22" i="45"/>
  <c r="EV22" i="45"/>
  <c r="FA22" i="45"/>
  <c r="FF22" i="45"/>
  <c r="FL22" i="45"/>
  <c r="FQ22" i="45"/>
  <c r="FV22" i="45"/>
  <c r="GB22" i="45"/>
  <c r="GG22" i="45"/>
  <c r="GL22" i="45"/>
  <c r="ER22" i="45"/>
  <c r="EW22" i="45"/>
  <c r="FB22" i="45"/>
  <c r="FH22" i="45"/>
  <c r="FM22" i="45"/>
  <c r="FR22" i="45"/>
  <c r="FX22" i="45"/>
  <c r="GC22" i="45"/>
  <c r="GH22" i="45"/>
  <c r="EN22" i="45"/>
  <c r="ES22" i="45"/>
  <c r="EX22" i="45"/>
  <c r="FD22" i="45"/>
  <c r="FI22" i="45"/>
  <c r="FN22" i="45"/>
  <c r="FT22" i="45"/>
  <c r="FY22" i="45"/>
  <c r="GD22" i="45"/>
  <c r="GJ22" i="45"/>
  <c r="EO22" i="45"/>
  <c r="ET22" i="45"/>
  <c r="EZ22" i="45"/>
  <c r="FE22" i="45"/>
  <c r="FJ22" i="45"/>
  <c r="FP22" i="45"/>
  <c r="FU22" i="45"/>
  <c r="FZ22" i="45"/>
  <c r="GF22" i="45"/>
  <c r="GK22" i="45"/>
  <c r="E22" i="45"/>
  <c r="ZB22" i="45"/>
  <c r="ZF22" i="45"/>
  <c r="ZJ22" i="45"/>
  <c r="ZN22" i="45"/>
  <c r="ZR22" i="45"/>
  <c r="ZV22" i="45"/>
  <c r="ZZ22" i="45"/>
  <c r="AAD22" i="45"/>
  <c r="AAH22" i="45"/>
  <c r="AAL22" i="45"/>
  <c r="AAP22" i="45"/>
  <c r="AAT22" i="45"/>
  <c r="AAX22" i="45"/>
  <c r="ABB22" i="45"/>
  <c r="ZC22" i="45"/>
  <c r="ZG22" i="45"/>
  <c r="ZK22" i="45"/>
  <c r="ZO22" i="45"/>
  <c r="ZS22" i="45"/>
  <c r="ZW22" i="45"/>
  <c r="AAA22" i="45"/>
  <c r="AAE22" i="45"/>
  <c r="AAI22" i="45"/>
  <c r="AAM22" i="45"/>
  <c r="AAQ22" i="45"/>
  <c r="AAU22" i="45"/>
  <c r="AAY22" i="45"/>
  <c r="ABC22" i="45"/>
  <c r="ZD22" i="45"/>
  <c r="ZH22" i="45"/>
  <c r="ZL22" i="45"/>
  <c r="ZP22" i="45"/>
  <c r="ZT22" i="45"/>
  <c r="ZX22" i="45"/>
  <c r="AAB22" i="45"/>
  <c r="AAF22" i="45"/>
  <c r="AAJ22" i="45"/>
  <c r="AAN22" i="45"/>
  <c r="AAR22" i="45"/>
  <c r="AAV22" i="45"/>
  <c r="AAZ22" i="45"/>
  <c r="ABD22" i="45"/>
  <c r="ZI22" i="45"/>
  <c r="ZY22" i="45"/>
  <c r="AAO22" i="45"/>
  <c r="ABE22" i="45"/>
  <c r="ZM22" i="45"/>
  <c r="AAC22" i="45"/>
  <c r="AAS22" i="45"/>
  <c r="ZQ22" i="45"/>
  <c r="AAG22" i="45"/>
  <c r="AAW22" i="45"/>
  <c r="AAK22" i="45"/>
  <c r="ABA22" i="45"/>
  <c r="ZE22" i="45"/>
  <c r="ZU22" i="45"/>
  <c r="MV12" i="45"/>
  <c r="MZ12" i="45"/>
  <c r="ND12" i="45"/>
  <c r="NH12" i="45"/>
  <c r="NL12" i="45"/>
  <c r="NP12" i="45"/>
  <c r="NT12" i="45"/>
  <c r="NX12" i="45"/>
  <c r="OB12" i="45"/>
  <c r="OF12" i="45"/>
  <c r="OJ12" i="45"/>
  <c r="ON12" i="45"/>
  <c r="OR12" i="45"/>
  <c r="MS12" i="45"/>
  <c r="MW12" i="45"/>
  <c r="NA12" i="45"/>
  <c r="NE12" i="45"/>
  <c r="NI12" i="45"/>
  <c r="NM12" i="45"/>
  <c r="NQ12" i="45"/>
  <c r="NU12" i="45"/>
  <c r="NY12" i="45"/>
  <c r="OC12" i="45"/>
  <c r="OG12" i="45"/>
  <c r="OK12" i="45"/>
  <c r="OO12" i="45"/>
  <c r="OS12" i="45"/>
  <c r="MT12" i="45"/>
  <c r="MX12" i="45"/>
  <c r="NB12" i="45"/>
  <c r="NF12" i="45"/>
  <c r="NJ12" i="45"/>
  <c r="NN12" i="45"/>
  <c r="NR12" i="45"/>
  <c r="NV12" i="45"/>
  <c r="NZ12" i="45"/>
  <c r="OD12" i="45"/>
  <c r="OH12" i="45"/>
  <c r="OL12" i="45"/>
  <c r="OP12" i="45"/>
  <c r="MY12" i="45"/>
  <c r="NO12" i="45"/>
  <c r="OE12" i="45"/>
  <c r="NC12" i="45"/>
  <c r="NS12" i="45"/>
  <c r="OI12" i="45"/>
  <c r="NG12" i="45"/>
  <c r="NW12" i="45"/>
  <c r="OM12" i="45"/>
  <c r="NK12" i="45"/>
  <c r="OA12" i="45"/>
  <c r="OQ12" i="45"/>
  <c r="MU12" i="45"/>
  <c r="VA12" i="45"/>
  <c r="VE12" i="45"/>
  <c r="VI12" i="45"/>
  <c r="VM12" i="45"/>
  <c r="VQ12" i="45"/>
  <c r="VU12" i="45"/>
  <c r="VY12" i="45"/>
  <c r="WC12" i="45"/>
  <c r="WG12" i="45"/>
  <c r="WK12" i="45"/>
  <c r="WO12" i="45"/>
  <c r="WW12" i="45"/>
  <c r="VB12" i="45"/>
  <c r="VF12" i="45"/>
  <c r="VJ12" i="45"/>
  <c r="VN12" i="45"/>
  <c r="VR12" i="45"/>
  <c r="VV12" i="45"/>
  <c r="VZ12" i="45"/>
  <c r="WD12" i="45"/>
  <c r="WH12" i="45"/>
  <c r="WL12" i="45"/>
  <c r="WP12" i="45"/>
  <c r="WT12" i="45"/>
  <c r="WX12" i="45"/>
  <c r="UY12" i="45"/>
  <c r="VC12" i="45"/>
  <c r="VG12" i="45"/>
  <c r="VK12" i="45"/>
  <c r="VO12" i="45"/>
  <c r="VS12" i="45"/>
  <c r="VW12" i="45"/>
  <c r="WA12" i="45"/>
  <c r="WE12" i="45"/>
  <c r="WI12" i="45"/>
  <c r="WM12" i="45"/>
  <c r="WQ12" i="45"/>
  <c r="WU12" i="45"/>
  <c r="VH12" i="45"/>
  <c r="VX12" i="45"/>
  <c r="WN12" i="45"/>
  <c r="VL12" i="45"/>
  <c r="WB12" i="45"/>
  <c r="WR12" i="45"/>
  <c r="UZ12" i="45"/>
  <c r="VP12" i="45"/>
  <c r="WF12" i="45"/>
  <c r="WV12" i="45"/>
  <c r="VT12" i="45"/>
  <c r="WJ12" i="45"/>
  <c r="VD12" i="45"/>
  <c r="ZD17" i="17"/>
  <c r="ZH17" i="17"/>
  <c r="ZL17" i="17"/>
  <c r="ZP17" i="17"/>
  <c r="ZT17" i="17"/>
  <c r="ZX17" i="17"/>
  <c r="AAB17" i="17"/>
  <c r="AAF17" i="17"/>
  <c r="AAJ17" i="17"/>
  <c r="AAN17" i="17"/>
  <c r="AAR17" i="17"/>
  <c r="AAV17" i="17"/>
  <c r="AAZ17" i="17"/>
  <c r="ABD17" i="17"/>
  <c r="ZE17" i="17"/>
  <c r="ZI17" i="17"/>
  <c r="ZM17" i="17"/>
  <c r="ZQ17" i="17"/>
  <c r="ZU17" i="17"/>
  <c r="ZY17" i="17"/>
  <c r="AAC17" i="17"/>
  <c r="AAG17" i="17"/>
  <c r="AAK17" i="17"/>
  <c r="AAO17" i="17"/>
  <c r="AAS17" i="17"/>
  <c r="AAW17" i="17"/>
  <c r="ABA17" i="17"/>
  <c r="ABE17" i="17"/>
  <c r="ZB17" i="17"/>
  <c r="ZF17" i="17"/>
  <c r="ZJ17" i="17"/>
  <c r="ZN17" i="17"/>
  <c r="ZR17" i="17"/>
  <c r="ZV17" i="17"/>
  <c r="ZZ17" i="17"/>
  <c r="AAD17" i="17"/>
  <c r="AAH17" i="17"/>
  <c r="AAL17" i="17"/>
  <c r="AAP17" i="17"/>
  <c r="AAT17" i="17"/>
  <c r="AAX17" i="17"/>
  <c r="ABB17" i="17"/>
  <c r="ABF17" i="17"/>
  <c r="ZG17" i="17"/>
  <c r="ZW17" i="17"/>
  <c r="AAM17" i="17"/>
  <c r="ABC17" i="17"/>
  <c r="ZK17" i="17"/>
  <c r="AAA17" i="17"/>
  <c r="AAQ17" i="17"/>
  <c r="ZO17" i="17"/>
  <c r="AAE17" i="17"/>
  <c r="AAU17" i="17"/>
  <c r="ZC17" i="17"/>
  <c r="ZS17" i="17"/>
  <c r="AAI17" i="17"/>
  <c r="AAY17" i="17"/>
  <c r="MS21" i="45"/>
  <c r="MW21" i="45"/>
  <c r="NA21" i="45"/>
  <c r="NE21" i="45"/>
  <c r="NI21" i="45"/>
  <c r="NM21" i="45"/>
  <c r="NQ21" i="45"/>
  <c r="NU21" i="45"/>
  <c r="NY21" i="45"/>
  <c r="OC21" i="45"/>
  <c r="OG21" i="45"/>
  <c r="OK21" i="45"/>
  <c r="OO21" i="45"/>
  <c r="OS21" i="45"/>
  <c r="MT21" i="45"/>
  <c r="MX21" i="45"/>
  <c r="NB21" i="45"/>
  <c r="NF21" i="45"/>
  <c r="NJ21" i="45"/>
  <c r="NN21" i="45"/>
  <c r="NR21" i="45"/>
  <c r="NV21" i="45"/>
  <c r="NZ21" i="45"/>
  <c r="OD21" i="45"/>
  <c r="OH21" i="45"/>
  <c r="OL21" i="45"/>
  <c r="OP21" i="45"/>
  <c r="MU21" i="45"/>
  <c r="MY21" i="45"/>
  <c r="NC21" i="45"/>
  <c r="NG21" i="45"/>
  <c r="NK21" i="45"/>
  <c r="NO21" i="45"/>
  <c r="NS21" i="45"/>
  <c r="NW21" i="45"/>
  <c r="OA21" i="45"/>
  <c r="OE21" i="45"/>
  <c r="OI21" i="45"/>
  <c r="OM21" i="45"/>
  <c r="OQ21" i="45"/>
  <c r="MV21" i="45"/>
  <c r="NL21" i="45"/>
  <c r="OB21" i="45"/>
  <c r="OR21" i="45"/>
  <c r="MZ21" i="45"/>
  <c r="NP21" i="45"/>
  <c r="OF21" i="45"/>
  <c r="ND21" i="45"/>
  <c r="NT21" i="45"/>
  <c r="OJ21" i="45"/>
  <c r="ON21" i="45"/>
  <c r="NH21" i="45"/>
  <c r="NX21" i="45"/>
  <c r="UZ21" i="46"/>
  <c r="VD21" i="46"/>
  <c r="VH21" i="46"/>
  <c r="VL21" i="46"/>
  <c r="VP21" i="46"/>
  <c r="VT21" i="46"/>
  <c r="VX21" i="46"/>
  <c r="WB21" i="46"/>
  <c r="WF21" i="46"/>
  <c r="WJ21" i="46"/>
  <c r="WN21" i="46"/>
  <c r="WR21" i="46"/>
  <c r="VA21" i="46"/>
  <c r="VE21" i="46"/>
  <c r="VI21" i="46"/>
  <c r="VM21" i="46"/>
  <c r="VQ21" i="46"/>
  <c r="VU21" i="46"/>
  <c r="VY21" i="46"/>
  <c r="WC21" i="46"/>
  <c r="WG21" i="46"/>
  <c r="WK21" i="46"/>
  <c r="WO21" i="46"/>
  <c r="WS21" i="46"/>
  <c r="VB21" i="46"/>
  <c r="VF21" i="46"/>
  <c r="VJ21" i="46"/>
  <c r="VN21" i="46"/>
  <c r="VR21" i="46"/>
  <c r="VV21" i="46"/>
  <c r="VZ21" i="46"/>
  <c r="WD21" i="46"/>
  <c r="WH21" i="46"/>
  <c r="WL21" i="46"/>
  <c r="WP21" i="46"/>
  <c r="WT21" i="46"/>
  <c r="UY21" i="46"/>
  <c r="VC21" i="46"/>
  <c r="VG21" i="46"/>
  <c r="VK21" i="46"/>
  <c r="VO21" i="46"/>
  <c r="VS21" i="46"/>
  <c r="VW21" i="46"/>
  <c r="WA21" i="46"/>
  <c r="WE21" i="46"/>
  <c r="WI21" i="46"/>
  <c r="WM21" i="46"/>
  <c r="WQ21" i="46"/>
  <c r="WU21" i="46"/>
  <c r="MV14" i="46"/>
  <c r="MZ14" i="46"/>
  <c r="ND14" i="46"/>
  <c r="NH14" i="46"/>
  <c r="NL14" i="46"/>
  <c r="NP14" i="46"/>
  <c r="NT14" i="46"/>
  <c r="NX14" i="46"/>
  <c r="OB14" i="46"/>
  <c r="OF14" i="46"/>
  <c r="OJ14" i="46"/>
  <c r="ON14" i="46"/>
  <c r="OR14" i="46"/>
  <c r="MS14" i="46"/>
  <c r="MW14" i="46"/>
  <c r="NA14" i="46"/>
  <c r="NE14" i="46"/>
  <c r="NI14" i="46"/>
  <c r="NM14" i="46"/>
  <c r="NQ14" i="46"/>
  <c r="NU14" i="46"/>
  <c r="NY14" i="46"/>
  <c r="OC14" i="46"/>
  <c r="OG14" i="46"/>
  <c r="OK14" i="46"/>
  <c r="OO14" i="46"/>
  <c r="OS14" i="46"/>
  <c r="MT14" i="46"/>
  <c r="MX14" i="46"/>
  <c r="NB14" i="46"/>
  <c r="NF14" i="46"/>
  <c r="NJ14" i="46"/>
  <c r="NN14" i="46"/>
  <c r="NR14" i="46"/>
  <c r="NV14" i="46"/>
  <c r="NZ14" i="46"/>
  <c r="OD14" i="46"/>
  <c r="OH14" i="46"/>
  <c r="OL14" i="46"/>
  <c r="OP14" i="46"/>
  <c r="OT14" i="46"/>
  <c r="MU14" i="46"/>
  <c r="MY14" i="46"/>
  <c r="NC14" i="46"/>
  <c r="NG14" i="46"/>
  <c r="NK14" i="46"/>
  <c r="NO14" i="46"/>
  <c r="NS14" i="46"/>
  <c r="NW14" i="46"/>
  <c r="OA14" i="46"/>
  <c r="OE14" i="46"/>
  <c r="OI14" i="46"/>
  <c r="OM14" i="46"/>
  <c r="OQ14" i="46"/>
  <c r="EM19" i="45"/>
  <c r="EQ19" i="45"/>
  <c r="EU19" i="45"/>
  <c r="EY19" i="45"/>
  <c r="FC19" i="45"/>
  <c r="EN19" i="45"/>
  <c r="ER19" i="45"/>
  <c r="EV19" i="45"/>
  <c r="EZ19" i="45"/>
  <c r="FD19" i="45"/>
  <c r="FH19" i="45"/>
  <c r="FL19" i="45"/>
  <c r="FP19" i="45"/>
  <c r="FT19" i="45"/>
  <c r="FX19" i="45"/>
  <c r="GB19" i="45"/>
  <c r="GF19" i="45"/>
  <c r="GJ19" i="45"/>
  <c r="ES19" i="45"/>
  <c r="FA19" i="45"/>
  <c r="FG19" i="45"/>
  <c r="FM19" i="45"/>
  <c r="FR19" i="45"/>
  <c r="FW19" i="45"/>
  <c r="GC19" i="45"/>
  <c r="GH19" i="45"/>
  <c r="GM19" i="45"/>
  <c r="ET19" i="45"/>
  <c r="FB19" i="45"/>
  <c r="FI19" i="45"/>
  <c r="FN19" i="45"/>
  <c r="FS19" i="45"/>
  <c r="FY19" i="45"/>
  <c r="GD19" i="45"/>
  <c r="GI19" i="45"/>
  <c r="EO19" i="45"/>
  <c r="EW19" i="45"/>
  <c r="FE19" i="45"/>
  <c r="FJ19" i="45"/>
  <c r="FO19" i="45"/>
  <c r="FU19" i="45"/>
  <c r="FZ19" i="45"/>
  <c r="GE19" i="45"/>
  <c r="GK19" i="45"/>
  <c r="EP19" i="45"/>
  <c r="EX19" i="45"/>
  <c r="FF19" i="45"/>
  <c r="FK19" i="45"/>
  <c r="FQ19" i="45"/>
  <c r="FV19" i="45"/>
  <c r="GA19" i="45"/>
  <c r="GG19" i="45"/>
  <c r="GL19" i="45"/>
  <c r="EP7" i="46"/>
  <c r="ET7" i="46"/>
  <c r="EX7" i="46"/>
  <c r="FB7" i="46"/>
  <c r="FF7" i="46"/>
  <c r="FJ7" i="46"/>
  <c r="FN7" i="46"/>
  <c r="FR7" i="46"/>
  <c r="FV7" i="46"/>
  <c r="FZ7" i="46"/>
  <c r="GD7" i="46"/>
  <c r="GH7" i="46"/>
  <c r="EM7" i="46"/>
  <c r="EQ7" i="46"/>
  <c r="EU7" i="46"/>
  <c r="EY7" i="46"/>
  <c r="FC7" i="46"/>
  <c r="FG7" i="46"/>
  <c r="FK7" i="46"/>
  <c r="FO7" i="46"/>
  <c r="FS7" i="46"/>
  <c r="FW7" i="46"/>
  <c r="GA7" i="46"/>
  <c r="GE7" i="46"/>
  <c r="GI7" i="46"/>
  <c r="EN7" i="46"/>
  <c r="ER7" i="46"/>
  <c r="EV7" i="46"/>
  <c r="EZ7" i="46"/>
  <c r="FD7" i="46"/>
  <c r="FH7" i="46"/>
  <c r="FL7" i="46"/>
  <c r="FP7" i="46"/>
  <c r="FT7" i="46"/>
  <c r="FX7" i="46"/>
  <c r="GB7" i="46"/>
  <c r="GF7" i="46"/>
  <c r="EO7" i="46"/>
  <c r="ES7" i="46"/>
  <c r="EW7" i="46"/>
  <c r="FA7" i="46"/>
  <c r="FE7" i="46"/>
  <c r="FI7" i="46"/>
  <c r="FM7" i="46"/>
  <c r="FQ7" i="46"/>
  <c r="FU7" i="46"/>
  <c r="FY7" i="46"/>
  <c r="GC7" i="46"/>
  <c r="GG7" i="46"/>
  <c r="XS11" i="17"/>
  <c r="UZ11" i="17"/>
  <c r="VD11" i="17"/>
  <c r="VH11" i="17"/>
  <c r="VL11" i="17"/>
  <c r="VP11" i="17"/>
  <c r="VT11" i="17"/>
  <c r="VX11" i="17"/>
  <c r="WB11" i="17"/>
  <c r="WF11" i="17"/>
  <c r="WJ11" i="17"/>
  <c r="WN11" i="17"/>
  <c r="WR11" i="17"/>
  <c r="WV11" i="17"/>
  <c r="WZ11" i="17"/>
  <c r="VA11" i="17"/>
  <c r="VE11" i="17"/>
  <c r="VI11" i="17"/>
  <c r="VM11" i="17"/>
  <c r="VQ11" i="17"/>
  <c r="VU11" i="17"/>
  <c r="VY11" i="17"/>
  <c r="WC11" i="17"/>
  <c r="WG11" i="17"/>
  <c r="WK11" i="17"/>
  <c r="WO11" i="17"/>
  <c r="WS11" i="17"/>
  <c r="WW11" i="17"/>
  <c r="XA11" i="17"/>
  <c r="VB11" i="17"/>
  <c r="VF11" i="17"/>
  <c r="VJ11" i="17"/>
  <c r="VN11" i="17"/>
  <c r="VR11" i="17"/>
  <c r="VV11" i="17"/>
  <c r="VZ11" i="17"/>
  <c r="WD11" i="17"/>
  <c r="WH11" i="17"/>
  <c r="WL11" i="17"/>
  <c r="WP11" i="17"/>
  <c r="WT11" i="17"/>
  <c r="WX11" i="17"/>
  <c r="XB11" i="17"/>
  <c r="UY11" i="17"/>
  <c r="VO11" i="17"/>
  <c r="WE11" i="17"/>
  <c r="WU11" i="17"/>
  <c r="VC11" i="17"/>
  <c r="VS11" i="17"/>
  <c r="WI11" i="17"/>
  <c r="WY11" i="17"/>
  <c r="VG11" i="17"/>
  <c r="VW11" i="17"/>
  <c r="WM11" i="17"/>
  <c r="XC11" i="17"/>
  <c r="VK11" i="17"/>
  <c r="WA11" i="17"/>
  <c r="WQ11" i="17"/>
  <c r="MV11" i="46"/>
  <c r="MZ11" i="46"/>
  <c r="ND11" i="46"/>
  <c r="NH11" i="46"/>
  <c r="NL11" i="46"/>
  <c r="NP11" i="46"/>
  <c r="NT11" i="46"/>
  <c r="NX11" i="46"/>
  <c r="OB11" i="46"/>
  <c r="OF11" i="46"/>
  <c r="OJ11" i="46"/>
  <c r="ON11" i="46"/>
  <c r="OR11" i="46"/>
  <c r="MS11" i="46"/>
  <c r="MW11" i="46"/>
  <c r="NA11" i="46"/>
  <c r="NE11" i="46"/>
  <c r="NI11" i="46"/>
  <c r="NM11" i="46"/>
  <c r="NQ11" i="46"/>
  <c r="NU11" i="46"/>
  <c r="NY11" i="46"/>
  <c r="OC11" i="46"/>
  <c r="OG11" i="46"/>
  <c r="OK11" i="46"/>
  <c r="OO11" i="46"/>
  <c r="OS11" i="46"/>
  <c r="MT11" i="46"/>
  <c r="MX11" i="46"/>
  <c r="NB11" i="46"/>
  <c r="NF11" i="46"/>
  <c r="NJ11" i="46"/>
  <c r="NN11" i="46"/>
  <c r="NR11" i="46"/>
  <c r="NV11" i="46"/>
  <c r="NZ11" i="46"/>
  <c r="OD11" i="46"/>
  <c r="OH11" i="46"/>
  <c r="OL11" i="46"/>
  <c r="OP11" i="46"/>
  <c r="OT11" i="46"/>
  <c r="MU11" i="46"/>
  <c r="MY11" i="46"/>
  <c r="NC11" i="46"/>
  <c r="NG11" i="46"/>
  <c r="NK11" i="46"/>
  <c r="NO11" i="46"/>
  <c r="NS11" i="46"/>
  <c r="NW11" i="46"/>
  <c r="OA11" i="46"/>
  <c r="OE11" i="46"/>
  <c r="OI11" i="46"/>
  <c r="OM11" i="46"/>
  <c r="OQ11" i="46"/>
  <c r="ZE16" i="45"/>
  <c r="ZI16" i="45"/>
  <c r="ZM16" i="45"/>
  <c r="ZQ16" i="45"/>
  <c r="ZU16" i="45"/>
  <c r="ZY16" i="45"/>
  <c r="AAC16" i="45"/>
  <c r="AAG16" i="45"/>
  <c r="AAK16" i="45"/>
  <c r="AAO16" i="45"/>
  <c r="AAS16" i="45"/>
  <c r="AAW16" i="45"/>
  <c r="ABA16" i="45"/>
  <c r="ABE16" i="45"/>
  <c r="ZB16" i="45"/>
  <c r="ZF16" i="45"/>
  <c r="ZJ16" i="45"/>
  <c r="ZN16" i="45"/>
  <c r="ZR16" i="45"/>
  <c r="ZV16" i="45"/>
  <c r="ZZ16" i="45"/>
  <c r="AAD16" i="45"/>
  <c r="AAH16" i="45"/>
  <c r="AAL16" i="45"/>
  <c r="AAP16" i="45"/>
  <c r="AAT16" i="45"/>
  <c r="AAX16" i="45"/>
  <c r="ABB16" i="45"/>
  <c r="ZC16" i="45"/>
  <c r="ZG16" i="45"/>
  <c r="ZK16" i="45"/>
  <c r="ZO16" i="45"/>
  <c r="ZS16" i="45"/>
  <c r="ZW16" i="45"/>
  <c r="AAA16" i="45"/>
  <c r="AAE16" i="45"/>
  <c r="AAI16" i="45"/>
  <c r="AAM16" i="45"/>
  <c r="AAQ16" i="45"/>
  <c r="AAU16" i="45"/>
  <c r="AAY16" i="45"/>
  <c r="ABC16" i="45"/>
  <c r="ZL16" i="45"/>
  <c r="AAB16" i="45"/>
  <c r="AAR16" i="45"/>
  <c r="ZP16" i="45"/>
  <c r="AAF16" i="45"/>
  <c r="AAV16" i="45"/>
  <c r="ZD16" i="45"/>
  <c r="ZT16" i="45"/>
  <c r="AAJ16" i="45"/>
  <c r="AAZ16" i="45"/>
  <c r="ZH16" i="45"/>
  <c r="ZX16" i="45"/>
  <c r="AAN16" i="45"/>
  <c r="ABD16" i="45"/>
  <c r="ABH15" i="17"/>
  <c r="ZB15" i="17"/>
  <c r="ZF15" i="17"/>
  <c r="ZJ15" i="17"/>
  <c r="ZN15" i="17"/>
  <c r="ZR15" i="17"/>
  <c r="ZV15" i="17"/>
  <c r="ZZ15" i="17"/>
  <c r="AAD15" i="17"/>
  <c r="AAH15" i="17"/>
  <c r="AAL15" i="17"/>
  <c r="AAP15" i="17"/>
  <c r="AAT15" i="17"/>
  <c r="AAX15" i="17"/>
  <c r="ABB15" i="17"/>
  <c r="ABF15" i="17"/>
  <c r="ZC15" i="17"/>
  <c r="ZG15" i="17"/>
  <c r="ZK15" i="17"/>
  <c r="ZO15" i="17"/>
  <c r="ZS15" i="17"/>
  <c r="ZW15" i="17"/>
  <c r="AAA15" i="17"/>
  <c r="AAE15" i="17"/>
  <c r="AAI15" i="17"/>
  <c r="AAM15" i="17"/>
  <c r="AAQ15" i="17"/>
  <c r="AAU15" i="17"/>
  <c r="AAY15" i="17"/>
  <c r="ABC15" i="17"/>
  <c r="ZD15" i="17"/>
  <c r="ZH15" i="17"/>
  <c r="ZL15" i="17"/>
  <c r="ZP15" i="17"/>
  <c r="ZT15" i="17"/>
  <c r="ZX15" i="17"/>
  <c r="AAB15" i="17"/>
  <c r="AAF15" i="17"/>
  <c r="AAJ15" i="17"/>
  <c r="AAN15" i="17"/>
  <c r="AAR15" i="17"/>
  <c r="AAV15" i="17"/>
  <c r="AAZ15" i="17"/>
  <c r="ABD15" i="17"/>
  <c r="ZE15" i="17"/>
  <c r="ZU15" i="17"/>
  <c r="AAK15" i="17"/>
  <c r="ABA15" i="17"/>
  <c r="ZI15" i="17"/>
  <c r="ZY15" i="17"/>
  <c r="AAO15" i="17"/>
  <c r="ABE15" i="17"/>
  <c r="ZM15" i="17"/>
  <c r="AAC15" i="17"/>
  <c r="AAS15" i="17"/>
  <c r="ZQ15" i="17"/>
  <c r="AAG15" i="17"/>
  <c r="AAW15" i="17"/>
  <c r="EN16" i="45"/>
  <c r="ER16" i="45"/>
  <c r="EV16" i="45"/>
  <c r="EZ16" i="45"/>
  <c r="FD16" i="45"/>
  <c r="FH16" i="45"/>
  <c r="FL16" i="45"/>
  <c r="FP16" i="45"/>
  <c r="FT16" i="45"/>
  <c r="FX16" i="45"/>
  <c r="GB16" i="45"/>
  <c r="GF16" i="45"/>
  <c r="GJ16" i="45"/>
  <c r="EO16" i="45"/>
  <c r="ES16" i="45"/>
  <c r="EW16" i="45"/>
  <c r="FA16" i="45"/>
  <c r="FE16" i="45"/>
  <c r="FI16" i="45"/>
  <c r="FM16" i="45"/>
  <c r="FQ16" i="45"/>
  <c r="FU16" i="45"/>
  <c r="FY16" i="45"/>
  <c r="GC16" i="45"/>
  <c r="GG16" i="45"/>
  <c r="GK16" i="45"/>
  <c r="EP16" i="45"/>
  <c r="ET16" i="45"/>
  <c r="EX16" i="45"/>
  <c r="FB16" i="45"/>
  <c r="FF16" i="45"/>
  <c r="FJ16" i="45"/>
  <c r="FN16" i="45"/>
  <c r="FR16" i="45"/>
  <c r="FV16" i="45"/>
  <c r="FZ16" i="45"/>
  <c r="GD16" i="45"/>
  <c r="GH16" i="45"/>
  <c r="GL16" i="45"/>
  <c r="EY16" i="45"/>
  <c r="FO16" i="45"/>
  <c r="GE16" i="45"/>
  <c r="EM16" i="45"/>
  <c r="FC16" i="45"/>
  <c r="FS16" i="45"/>
  <c r="GI16" i="45"/>
  <c r="EQ16" i="45"/>
  <c r="FG16" i="45"/>
  <c r="FW16" i="45"/>
  <c r="GM16" i="45"/>
  <c r="EU16" i="45"/>
  <c r="FK16" i="45"/>
  <c r="GA16" i="45"/>
  <c r="EP10" i="45"/>
  <c r="ET10" i="45"/>
  <c r="EX10" i="45"/>
  <c r="FB10" i="45"/>
  <c r="FF10" i="45"/>
  <c r="FJ10" i="45"/>
  <c r="FN10" i="45"/>
  <c r="FR10" i="45"/>
  <c r="FV10" i="45"/>
  <c r="FZ10" i="45"/>
  <c r="GD10" i="45"/>
  <c r="GH10" i="45"/>
  <c r="GL10" i="45"/>
  <c r="EM10" i="45"/>
  <c r="EQ10" i="45"/>
  <c r="EU10" i="45"/>
  <c r="EY10" i="45"/>
  <c r="FC10" i="45"/>
  <c r="FG10" i="45"/>
  <c r="FK10" i="45"/>
  <c r="FO10" i="45"/>
  <c r="FS10" i="45"/>
  <c r="FW10" i="45"/>
  <c r="GA10" i="45"/>
  <c r="GE10" i="45"/>
  <c r="GI10" i="45"/>
  <c r="GM10" i="45"/>
  <c r="EN10" i="45"/>
  <c r="ER10" i="45"/>
  <c r="EV10" i="45"/>
  <c r="EZ10" i="45"/>
  <c r="FD10" i="45"/>
  <c r="FH10" i="45"/>
  <c r="FL10" i="45"/>
  <c r="FP10" i="45"/>
  <c r="FT10" i="45"/>
  <c r="FX10" i="45"/>
  <c r="GB10" i="45"/>
  <c r="GF10" i="45"/>
  <c r="GJ10" i="45"/>
  <c r="FA10" i="45"/>
  <c r="FQ10" i="45"/>
  <c r="GG10" i="45"/>
  <c r="EO10" i="45"/>
  <c r="FE10" i="45"/>
  <c r="FU10" i="45"/>
  <c r="GK10" i="45"/>
  <c r="ES10" i="45"/>
  <c r="FI10" i="45"/>
  <c r="FY10" i="45"/>
  <c r="EW10" i="45"/>
  <c r="FM10" i="45"/>
  <c r="GC10" i="45"/>
  <c r="VB23" i="46"/>
  <c r="VF23" i="46"/>
  <c r="VJ23" i="46"/>
  <c r="VN23" i="46"/>
  <c r="VR23" i="46"/>
  <c r="VV23" i="46"/>
  <c r="VZ23" i="46"/>
  <c r="WD23" i="46"/>
  <c r="WH23" i="46"/>
  <c r="WL23" i="46"/>
  <c r="WP23" i="46"/>
  <c r="WT23" i="46"/>
  <c r="UY23" i="46"/>
  <c r="VC23" i="46"/>
  <c r="VG23" i="46"/>
  <c r="VK23" i="46"/>
  <c r="VO23" i="46"/>
  <c r="VS23" i="46"/>
  <c r="VW23" i="46"/>
  <c r="WA23" i="46"/>
  <c r="WE23" i="46"/>
  <c r="WI23" i="46"/>
  <c r="WM23" i="46"/>
  <c r="WQ23" i="46"/>
  <c r="WU23" i="46"/>
  <c r="UZ23" i="46"/>
  <c r="VD23" i="46"/>
  <c r="VH23" i="46"/>
  <c r="VL23" i="46"/>
  <c r="VP23" i="46"/>
  <c r="VT23" i="46"/>
  <c r="VX23" i="46"/>
  <c r="WB23" i="46"/>
  <c r="WF23" i="46"/>
  <c r="WJ23" i="46"/>
  <c r="WN23" i="46"/>
  <c r="WR23" i="46"/>
  <c r="VA23" i="46"/>
  <c r="VE23" i="46"/>
  <c r="VI23" i="46"/>
  <c r="VM23" i="46"/>
  <c r="VQ23" i="46"/>
  <c r="VU23" i="46"/>
  <c r="VY23" i="46"/>
  <c r="WC23" i="46"/>
  <c r="WG23" i="46"/>
  <c r="WK23" i="46"/>
  <c r="WO23" i="46"/>
  <c r="WS23" i="46"/>
  <c r="MV13" i="17"/>
  <c r="MZ13" i="17"/>
  <c r="ND13" i="17"/>
  <c r="NH13" i="17"/>
  <c r="NL13" i="17"/>
  <c r="NP13" i="17"/>
  <c r="NT13" i="17"/>
  <c r="NX13" i="17"/>
  <c r="OB13" i="17"/>
  <c r="OF13" i="17"/>
  <c r="OJ13" i="17"/>
  <c r="ON13" i="17"/>
  <c r="MU13" i="17"/>
  <c r="NA13" i="17"/>
  <c r="NF13" i="17"/>
  <c r="NK13" i="17"/>
  <c r="NQ13" i="17"/>
  <c r="NV13" i="17"/>
  <c r="OA13" i="17"/>
  <c r="OG13" i="17"/>
  <c r="OL13" i="17"/>
  <c r="MW13" i="17"/>
  <c r="NB13" i="17"/>
  <c r="NG13" i="17"/>
  <c r="NM13" i="17"/>
  <c r="NR13" i="17"/>
  <c r="NW13" i="17"/>
  <c r="OC13" i="17"/>
  <c r="OH13" i="17"/>
  <c r="OM13" i="17"/>
  <c r="MS13" i="17"/>
  <c r="MX13" i="17"/>
  <c r="NC13" i="17"/>
  <c r="NI13" i="17"/>
  <c r="NN13" i="17"/>
  <c r="NS13" i="17"/>
  <c r="NY13" i="17"/>
  <c r="OD13" i="17"/>
  <c r="OI13" i="17"/>
  <c r="OO13" i="17"/>
  <c r="MT13" i="17"/>
  <c r="MY13" i="17"/>
  <c r="NE13" i="17"/>
  <c r="NJ13" i="17"/>
  <c r="NO13" i="17"/>
  <c r="NU13" i="17"/>
  <c r="NZ13" i="17"/>
  <c r="OE13" i="17"/>
  <c r="OK13" i="17"/>
  <c r="OP13" i="17"/>
  <c r="EM12" i="46"/>
  <c r="EQ12" i="46"/>
  <c r="EU12" i="46"/>
  <c r="EY12" i="46"/>
  <c r="FC12" i="46"/>
  <c r="FG12" i="46"/>
  <c r="FK12" i="46"/>
  <c r="FO12" i="46"/>
  <c r="FS12" i="46"/>
  <c r="FW12" i="46"/>
  <c r="GA12" i="46"/>
  <c r="GE12" i="46"/>
  <c r="GI12" i="46"/>
  <c r="EN12" i="46"/>
  <c r="ER12" i="46"/>
  <c r="EV12" i="46"/>
  <c r="EZ12" i="46"/>
  <c r="FD12" i="46"/>
  <c r="FH12" i="46"/>
  <c r="FL12" i="46"/>
  <c r="FP12" i="46"/>
  <c r="FT12" i="46"/>
  <c r="FX12" i="46"/>
  <c r="GB12" i="46"/>
  <c r="GF12" i="46"/>
  <c r="EP12" i="46"/>
  <c r="ET12" i="46"/>
  <c r="EX12" i="46"/>
  <c r="FB12" i="46"/>
  <c r="FF12" i="46"/>
  <c r="FJ12" i="46"/>
  <c r="FN12" i="46"/>
  <c r="FR12" i="46"/>
  <c r="FV12" i="46"/>
  <c r="FZ12" i="46"/>
  <c r="GD12" i="46"/>
  <c r="GH12" i="46"/>
  <c r="EW12" i="46"/>
  <c r="FM12" i="46"/>
  <c r="GC12" i="46"/>
  <c r="FA12" i="46"/>
  <c r="FQ12" i="46"/>
  <c r="GG12" i="46"/>
  <c r="EO12" i="46"/>
  <c r="FE12" i="46"/>
  <c r="FU12" i="46"/>
  <c r="ES12" i="46"/>
  <c r="FI12" i="46"/>
  <c r="FY12" i="46"/>
  <c r="MV23" i="46"/>
  <c r="MZ23" i="46"/>
  <c r="ND23" i="46"/>
  <c r="NH23" i="46"/>
  <c r="NL23" i="46"/>
  <c r="NP23" i="46"/>
  <c r="NT23" i="46"/>
  <c r="NX23" i="46"/>
  <c r="OB23" i="46"/>
  <c r="OF23" i="46"/>
  <c r="OJ23" i="46"/>
  <c r="ON23" i="46"/>
  <c r="OR23" i="46"/>
  <c r="MS23" i="46"/>
  <c r="MW23" i="46"/>
  <c r="NA23" i="46"/>
  <c r="NE23" i="46"/>
  <c r="NI23" i="46"/>
  <c r="NM23" i="46"/>
  <c r="NQ23" i="46"/>
  <c r="NU23" i="46"/>
  <c r="NY23" i="46"/>
  <c r="OC23" i="46"/>
  <c r="OG23" i="46"/>
  <c r="OK23" i="46"/>
  <c r="OO23" i="46"/>
  <c r="OS23" i="46"/>
  <c r="MT23" i="46"/>
  <c r="MX23" i="46"/>
  <c r="NB23" i="46"/>
  <c r="NF23" i="46"/>
  <c r="NJ23" i="46"/>
  <c r="NN23" i="46"/>
  <c r="NR23" i="46"/>
  <c r="NV23" i="46"/>
  <c r="NZ23" i="46"/>
  <c r="OD23" i="46"/>
  <c r="OH23" i="46"/>
  <c r="OL23" i="46"/>
  <c r="OP23" i="46"/>
  <c r="OT23" i="46"/>
  <c r="MU23" i="46"/>
  <c r="MY23" i="46"/>
  <c r="NC23" i="46"/>
  <c r="NG23" i="46"/>
  <c r="NK23" i="46"/>
  <c r="NO23" i="46"/>
  <c r="NS23" i="46"/>
  <c r="NW23" i="46"/>
  <c r="OA23" i="46"/>
  <c r="OE23" i="46"/>
  <c r="OI23" i="46"/>
  <c r="OM23" i="46"/>
  <c r="OQ23" i="46"/>
  <c r="EN13" i="46"/>
  <c r="ER13" i="46"/>
  <c r="EV13" i="46"/>
  <c r="EZ13" i="46"/>
  <c r="FD13" i="46"/>
  <c r="FH13" i="46"/>
  <c r="FL13" i="46"/>
  <c r="FP13" i="46"/>
  <c r="FT13" i="46"/>
  <c r="FX13" i="46"/>
  <c r="GB13" i="46"/>
  <c r="GF13" i="46"/>
  <c r="EO13" i="46"/>
  <c r="ES13" i="46"/>
  <c r="EW13" i="46"/>
  <c r="FA13" i="46"/>
  <c r="FE13" i="46"/>
  <c r="FI13" i="46"/>
  <c r="FM13" i="46"/>
  <c r="FQ13" i="46"/>
  <c r="FU13" i="46"/>
  <c r="FY13" i="46"/>
  <c r="GC13" i="46"/>
  <c r="GG13" i="46"/>
  <c r="EM13" i="46"/>
  <c r="EQ13" i="46"/>
  <c r="EU13" i="46"/>
  <c r="EY13" i="46"/>
  <c r="FC13" i="46"/>
  <c r="FG13" i="46"/>
  <c r="FK13" i="46"/>
  <c r="FO13" i="46"/>
  <c r="FS13" i="46"/>
  <c r="FW13" i="46"/>
  <c r="GA13" i="46"/>
  <c r="GE13" i="46"/>
  <c r="GI13" i="46"/>
  <c r="EP13" i="46"/>
  <c r="FF13" i="46"/>
  <c r="FV13" i="46"/>
  <c r="ET13" i="46"/>
  <c r="FJ13" i="46"/>
  <c r="FZ13" i="46"/>
  <c r="EX13" i="46"/>
  <c r="FN13" i="46"/>
  <c r="GD13" i="46"/>
  <c r="GH13" i="46"/>
  <c r="FB13" i="46"/>
  <c r="FR13" i="46"/>
  <c r="MU7" i="45"/>
  <c r="MY7" i="45"/>
  <c r="NC7" i="45"/>
  <c r="NG7" i="45"/>
  <c r="NK7" i="45"/>
  <c r="NO7" i="45"/>
  <c r="NS7" i="45"/>
  <c r="NW7" i="45"/>
  <c r="OA7" i="45"/>
  <c r="OE7" i="45"/>
  <c r="OI7" i="45"/>
  <c r="OM7" i="45"/>
  <c r="OQ7" i="45"/>
  <c r="MV7" i="45"/>
  <c r="MZ7" i="45"/>
  <c r="ND7" i="45"/>
  <c r="NH7" i="45"/>
  <c r="NL7" i="45"/>
  <c r="NP7" i="45"/>
  <c r="NT7" i="45"/>
  <c r="NX7" i="45"/>
  <c r="OB7" i="45"/>
  <c r="OF7" i="45"/>
  <c r="OJ7" i="45"/>
  <c r="ON7" i="45"/>
  <c r="OR7" i="45"/>
  <c r="MS7" i="45"/>
  <c r="MW7" i="45"/>
  <c r="NA7" i="45"/>
  <c r="NE7" i="45"/>
  <c r="NI7" i="45"/>
  <c r="NM7" i="45"/>
  <c r="NQ7" i="45"/>
  <c r="NU7" i="45"/>
  <c r="NY7" i="45"/>
  <c r="OC7" i="45"/>
  <c r="OG7" i="45"/>
  <c r="OK7" i="45"/>
  <c r="OO7" i="45"/>
  <c r="OS7" i="45"/>
  <c r="NF7" i="45"/>
  <c r="NV7" i="45"/>
  <c r="OL7" i="45"/>
  <c r="MT7" i="45"/>
  <c r="NJ7" i="45"/>
  <c r="NZ7" i="45"/>
  <c r="OP7" i="45"/>
  <c r="MX7" i="45"/>
  <c r="NN7" i="45"/>
  <c r="OD7" i="45"/>
  <c r="NB7" i="45"/>
  <c r="NR7" i="45"/>
  <c r="OH7" i="45"/>
  <c r="UY23" i="45"/>
  <c r="VC23" i="45"/>
  <c r="VG23" i="45"/>
  <c r="VK23" i="45"/>
  <c r="VO23" i="45"/>
  <c r="VS23" i="45"/>
  <c r="VW23" i="45"/>
  <c r="WA23" i="45"/>
  <c r="WE23" i="45"/>
  <c r="WI23" i="45"/>
  <c r="WM23" i="45"/>
  <c r="WQ23" i="45"/>
  <c r="WU23" i="45"/>
  <c r="UZ23" i="45"/>
  <c r="VD23" i="45"/>
  <c r="VH23" i="45"/>
  <c r="VL23" i="45"/>
  <c r="VP23" i="45"/>
  <c r="VT23" i="45"/>
  <c r="VX23" i="45"/>
  <c r="WB23" i="45"/>
  <c r="WF23" i="45"/>
  <c r="WJ23" i="45"/>
  <c r="WN23" i="45"/>
  <c r="WR23" i="45"/>
  <c r="WV23" i="45"/>
  <c r="VA23" i="45"/>
  <c r="VE23" i="45"/>
  <c r="VI23" i="45"/>
  <c r="VM23" i="45"/>
  <c r="VQ23" i="45"/>
  <c r="VU23" i="45"/>
  <c r="VY23" i="45"/>
  <c r="WC23" i="45"/>
  <c r="WG23" i="45"/>
  <c r="WK23" i="45"/>
  <c r="WO23" i="45"/>
  <c r="WW23" i="45"/>
  <c r="VJ23" i="45"/>
  <c r="VZ23" i="45"/>
  <c r="WP23" i="45"/>
  <c r="VN23" i="45"/>
  <c r="WD23" i="45"/>
  <c r="WT23" i="45"/>
  <c r="VB23" i="45"/>
  <c r="VR23" i="45"/>
  <c r="WH23" i="45"/>
  <c r="WX23" i="45"/>
  <c r="WL23" i="45"/>
  <c r="VF23" i="45"/>
  <c r="VV23" i="45"/>
  <c r="SX15" i="17"/>
  <c r="QX15" i="17"/>
  <c r="RB15" i="17"/>
  <c r="RF15" i="17"/>
  <c r="RJ15" i="17"/>
  <c r="RN15" i="17"/>
  <c r="RR15" i="17"/>
  <c r="RV15" i="17"/>
  <c r="RZ15" i="17"/>
  <c r="SD15" i="17"/>
  <c r="SH15" i="17"/>
  <c r="SL15" i="17"/>
  <c r="SP15" i="17"/>
  <c r="QY15" i="17"/>
  <c r="RC15" i="17"/>
  <c r="RG15" i="17"/>
  <c r="RK15" i="17"/>
  <c r="RO15" i="17"/>
  <c r="RS15" i="17"/>
  <c r="RW15" i="17"/>
  <c r="SA15" i="17"/>
  <c r="SE15" i="17"/>
  <c r="SI15" i="17"/>
  <c r="SM15" i="17"/>
  <c r="SQ15" i="17"/>
  <c r="QZ15" i="17"/>
  <c r="RH15" i="17"/>
  <c r="RP15" i="17"/>
  <c r="RX15" i="17"/>
  <c r="SF15" i="17"/>
  <c r="SN15" i="17"/>
  <c r="RA15" i="17"/>
  <c r="RI15" i="17"/>
  <c r="RQ15" i="17"/>
  <c r="RY15" i="17"/>
  <c r="SG15" i="17"/>
  <c r="SO15" i="17"/>
  <c r="QV15" i="17"/>
  <c r="RD15" i="17"/>
  <c r="RL15" i="17"/>
  <c r="RT15" i="17"/>
  <c r="SB15" i="17"/>
  <c r="SJ15" i="17"/>
  <c r="SR15" i="17"/>
  <c r="QW15" i="17"/>
  <c r="RE15" i="17"/>
  <c r="RM15" i="17"/>
  <c r="RU15" i="17"/>
  <c r="SC15" i="17"/>
  <c r="SK15" i="17"/>
  <c r="QX7" i="17"/>
  <c r="RB7" i="17"/>
  <c r="RF7" i="17"/>
  <c r="RJ7" i="17"/>
  <c r="RN7" i="17"/>
  <c r="RR7" i="17"/>
  <c r="RV7" i="17"/>
  <c r="RZ7" i="17"/>
  <c r="SD7" i="17"/>
  <c r="SH7" i="17"/>
  <c r="SL7" i="17"/>
  <c r="SP7" i="17"/>
  <c r="QY7" i="17"/>
  <c r="RC7" i="17"/>
  <c r="RG7" i="17"/>
  <c r="RK7" i="17"/>
  <c r="RO7" i="17"/>
  <c r="RS7" i="17"/>
  <c r="RW7" i="17"/>
  <c r="SA7" i="17"/>
  <c r="SE7" i="17"/>
  <c r="SI7" i="17"/>
  <c r="SM7" i="17"/>
  <c r="SQ7" i="17"/>
  <c r="QV7" i="17"/>
  <c r="QZ7" i="17"/>
  <c r="RD7" i="17"/>
  <c r="RH7" i="17"/>
  <c r="RP7" i="17"/>
  <c r="RX7" i="17"/>
  <c r="SF7" i="17"/>
  <c r="SN7" i="17"/>
  <c r="QW7" i="17"/>
  <c r="RI7" i="17"/>
  <c r="RQ7" i="17"/>
  <c r="RY7" i="17"/>
  <c r="SG7" i="17"/>
  <c r="SO7" i="17"/>
  <c r="RA7" i="17"/>
  <c r="RL7" i="17"/>
  <c r="RT7" i="17"/>
  <c r="SB7" i="17"/>
  <c r="SJ7" i="17"/>
  <c r="SR7" i="17"/>
  <c r="RE7" i="17"/>
  <c r="RM7" i="17"/>
  <c r="RU7" i="17"/>
  <c r="SC7" i="17"/>
  <c r="SK7" i="17"/>
  <c r="IP10" i="45"/>
  <c r="IT10" i="45"/>
  <c r="IX10" i="45"/>
  <c r="JB10" i="45"/>
  <c r="JF10" i="45"/>
  <c r="JJ10" i="45"/>
  <c r="JN10" i="45"/>
  <c r="JR10" i="45"/>
  <c r="JV10" i="45"/>
  <c r="JZ10" i="45"/>
  <c r="KD10" i="45"/>
  <c r="KH10" i="45"/>
  <c r="KL10" i="45"/>
  <c r="KP10" i="45"/>
  <c r="IR10" i="45"/>
  <c r="IW10" i="45"/>
  <c r="JC10" i="45"/>
  <c r="JH10" i="45"/>
  <c r="JM10" i="45"/>
  <c r="JS10" i="45"/>
  <c r="JX10" i="45"/>
  <c r="KC10" i="45"/>
  <c r="KI10" i="45"/>
  <c r="KN10" i="45"/>
  <c r="IS10" i="45"/>
  <c r="IY10" i="45"/>
  <c r="JD10" i="45"/>
  <c r="JI10" i="45"/>
  <c r="JO10" i="45"/>
  <c r="JT10" i="45"/>
  <c r="JY10" i="45"/>
  <c r="KE10" i="45"/>
  <c r="KJ10" i="45"/>
  <c r="KO10" i="45"/>
  <c r="IU10" i="45"/>
  <c r="IZ10" i="45"/>
  <c r="JE10" i="45"/>
  <c r="JK10" i="45"/>
  <c r="JP10" i="45"/>
  <c r="JU10" i="45"/>
  <c r="KA10" i="45"/>
  <c r="KF10" i="45"/>
  <c r="KK10" i="45"/>
  <c r="KQ10" i="45"/>
  <c r="JA10" i="45"/>
  <c r="JW10" i="45"/>
  <c r="JG10" i="45"/>
  <c r="KB10" i="45"/>
  <c r="IQ10" i="45"/>
  <c r="JL10" i="45"/>
  <c r="KG10" i="45"/>
  <c r="IV10" i="45"/>
  <c r="JQ10" i="45"/>
  <c r="KM10" i="45"/>
  <c r="UZ16" i="46"/>
  <c r="VD16" i="46"/>
  <c r="VH16" i="46"/>
  <c r="VL16" i="46"/>
  <c r="VP16" i="46"/>
  <c r="VT16" i="46"/>
  <c r="VX16" i="46"/>
  <c r="WB16" i="46"/>
  <c r="WF16" i="46"/>
  <c r="WJ16" i="46"/>
  <c r="WN16" i="46"/>
  <c r="WR16" i="46"/>
  <c r="VA16" i="46"/>
  <c r="VE16" i="46"/>
  <c r="VI16" i="46"/>
  <c r="VM16" i="46"/>
  <c r="VQ16" i="46"/>
  <c r="VU16" i="46"/>
  <c r="VY16" i="46"/>
  <c r="WC16" i="46"/>
  <c r="WG16" i="46"/>
  <c r="WK16" i="46"/>
  <c r="WO16" i="46"/>
  <c r="WS16" i="46"/>
  <c r="VB16" i="46"/>
  <c r="VF16" i="46"/>
  <c r="VJ16" i="46"/>
  <c r="VN16" i="46"/>
  <c r="VR16" i="46"/>
  <c r="VV16" i="46"/>
  <c r="VZ16" i="46"/>
  <c r="WD16" i="46"/>
  <c r="WH16" i="46"/>
  <c r="WL16" i="46"/>
  <c r="WP16" i="46"/>
  <c r="WT16" i="46"/>
  <c r="UY16" i="46"/>
  <c r="VC16" i="46"/>
  <c r="VG16" i="46"/>
  <c r="VK16" i="46"/>
  <c r="VO16" i="46"/>
  <c r="VS16" i="46"/>
  <c r="VW16" i="46"/>
  <c r="WA16" i="46"/>
  <c r="WE16" i="46"/>
  <c r="WI16" i="46"/>
  <c r="WM16" i="46"/>
  <c r="WQ16" i="46"/>
  <c r="WU16" i="46"/>
  <c r="MV8" i="45"/>
  <c r="MZ8" i="45"/>
  <c r="ND8" i="45"/>
  <c r="NH8" i="45"/>
  <c r="NL8" i="45"/>
  <c r="NP8" i="45"/>
  <c r="NT8" i="45"/>
  <c r="NX8" i="45"/>
  <c r="OB8" i="45"/>
  <c r="OF8" i="45"/>
  <c r="OJ8" i="45"/>
  <c r="ON8" i="45"/>
  <c r="OR8" i="45"/>
  <c r="MS8" i="45"/>
  <c r="MW8" i="45"/>
  <c r="NA8" i="45"/>
  <c r="NE8" i="45"/>
  <c r="NI8" i="45"/>
  <c r="NM8" i="45"/>
  <c r="NQ8" i="45"/>
  <c r="NU8" i="45"/>
  <c r="NY8" i="45"/>
  <c r="OC8" i="45"/>
  <c r="OG8" i="45"/>
  <c r="OK8" i="45"/>
  <c r="OO8" i="45"/>
  <c r="OS8" i="45"/>
  <c r="MT8" i="45"/>
  <c r="MX8" i="45"/>
  <c r="NB8" i="45"/>
  <c r="NF8" i="45"/>
  <c r="NJ8" i="45"/>
  <c r="NN8" i="45"/>
  <c r="NR8" i="45"/>
  <c r="NV8" i="45"/>
  <c r="NZ8" i="45"/>
  <c r="OD8" i="45"/>
  <c r="OH8" i="45"/>
  <c r="OL8" i="45"/>
  <c r="OP8" i="45"/>
  <c r="MU8" i="45"/>
  <c r="NK8" i="45"/>
  <c r="OA8" i="45"/>
  <c r="OQ8" i="45"/>
  <c r="MY8" i="45"/>
  <c r="NO8" i="45"/>
  <c r="OE8" i="45"/>
  <c r="NC8" i="45"/>
  <c r="NS8" i="45"/>
  <c r="OI8" i="45"/>
  <c r="NG8" i="45"/>
  <c r="NW8" i="45"/>
  <c r="OM8" i="45"/>
  <c r="GW15" i="17"/>
  <c r="EM15" i="17"/>
  <c r="EQ15" i="17"/>
  <c r="EU15" i="17"/>
  <c r="EY15" i="17"/>
  <c r="FC15" i="17"/>
  <c r="FG15" i="17"/>
  <c r="FK15" i="17"/>
  <c r="FO15" i="17"/>
  <c r="FS15" i="17"/>
  <c r="FW15" i="17"/>
  <c r="GA15" i="17"/>
  <c r="GE15" i="17"/>
  <c r="GI15" i="17"/>
  <c r="ES15" i="17"/>
  <c r="EW15" i="17"/>
  <c r="FE15" i="17"/>
  <c r="FM15" i="17"/>
  <c r="FU15" i="17"/>
  <c r="GC15" i="17"/>
  <c r="GG15" i="17"/>
  <c r="EP15" i="17"/>
  <c r="EX15" i="17"/>
  <c r="FF15" i="17"/>
  <c r="FN15" i="17"/>
  <c r="FV15" i="17"/>
  <c r="GD15" i="17"/>
  <c r="EN15" i="17"/>
  <c r="ER15" i="17"/>
  <c r="EV15" i="17"/>
  <c r="EZ15" i="17"/>
  <c r="FD15" i="17"/>
  <c r="FH15" i="17"/>
  <c r="FL15" i="17"/>
  <c r="FP15" i="17"/>
  <c r="FT15" i="17"/>
  <c r="FX15" i="17"/>
  <c r="GB15" i="17"/>
  <c r="GF15" i="17"/>
  <c r="EO15" i="17"/>
  <c r="FA15" i="17"/>
  <c r="FI15" i="17"/>
  <c r="FQ15" i="17"/>
  <c r="FY15" i="17"/>
  <c r="ET15" i="17"/>
  <c r="FB15" i="17"/>
  <c r="FJ15" i="17"/>
  <c r="FR15" i="17"/>
  <c r="FZ15" i="17"/>
  <c r="GH15" i="17"/>
  <c r="IP14" i="45"/>
  <c r="IT14" i="45"/>
  <c r="IX14" i="45"/>
  <c r="JB14" i="45"/>
  <c r="JF14" i="45"/>
  <c r="JJ14" i="45"/>
  <c r="JN14" i="45"/>
  <c r="JR14" i="45"/>
  <c r="JV14" i="45"/>
  <c r="JZ14" i="45"/>
  <c r="KD14" i="45"/>
  <c r="KH14" i="45"/>
  <c r="KL14" i="45"/>
  <c r="KP14" i="45"/>
  <c r="IQ14" i="45"/>
  <c r="IU14" i="45"/>
  <c r="IY14" i="45"/>
  <c r="JC14" i="45"/>
  <c r="JG14" i="45"/>
  <c r="JK14" i="45"/>
  <c r="JO14" i="45"/>
  <c r="JS14" i="45"/>
  <c r="JW14" i="45"/>
  <c r="KA14" i="45"/>
  <c r="KE14" i="45"/>
  <c r="KI14" i="45"/>
  <c r="KM14" i="45"/>
  <c r="KQ14" i="45"/>
  <c r="IR14" i="45"/>
  <c r="IV14" i="45"/>
  <c r="IZ14" i="45"/>
  <c r="JD14" i="45"/>
  <c r="JH14" i="45"/>
  <c r="JL14" i="45"/>
  <c r="JP14" i="45"/>
  <c r="JT14" i="45"/>
  <c r="JX14" i="45"/>
  <c r="KB14" i="45"/>
  <c r="KF14" i="45"/>
  <c r="KJ14" i="45"/>
  <c r="KN14" i="45"/>
  <c r="IW14" i="45"/>
  <c r="JM14" i="45"/>
  <c r="KC14" i="45"/>
  <c r="JA14" i="45"/>
  <c r="JQ14" i="45"/>
  <c r="KG14" i="45"/>
  <c r="JE14" i="45"/>
  <c r="JU14" i="45"/>
  <c r="KK14" i="45"/>
  <c r="IS14" i="45"/>
  <c r="JI14" i="45"/>
  <c r="JY14" i="45"/>
  <c r="KO14" i="45"/>
  <c r="QX20" i="45"/>
  <c r="RB20" i="45"/>
  <c r="RF20" i="45"/>
  <c r="RJ20" i="45"/>
  <c r="RN20" i="45"/>
  <c r="RR20" i="45"/>
  <c r="RV20" i="45"/>
  <c r="RZ20" i="45"/>
  <c r="SD20" i="45"/>
  <c r="SH20" i="45"/>
  <c r="SL20" i="45"/>
  <c r="SP20" i="45"/>
  <c r="ST20" i="45"/>
  <c r="SX20" i="45"/>
  <c r="TB20" i="45"/>
  <c r="QY20" i="45"/>
  <c r="RC20" i="45"/>
  <c r="RG20" i="45"/>
  <c r="RK20" i="45"/>
  <c r="RO20" i="45"/>
  <c r="RS20" i="45"/>
  <c r="RW20" i="45"/>
  <c r="SA20" i="45"/>
  <c r="SE20" i="45"/>
  <c r="SI20" i="45"/>
  <c r="SM20" i="45"/>
  <c r="SQ20" i="45"/>
  <c r="SU20" i="45"/>
  <c r="SY20" i="45"/>
  <c r="TC20" i="45"/>
  <c r="QV20" i="45"/>
  <c r="QZ20" i="45"/>
  <c r="RD20" i="45"/>
  <c r="RH20" i="45"/>
  <c r="RL20" i="45"/>
  <c r="RP20" i="45"/>
  <c r="RT20" i="45"/>
  <c r="RX20" i="45"/>
  <c r="SB20" i="45"/>
  <c r="SF20" i="45"/>
  <c r="SJ20" i="45"/>
  <c r="SN20" i="45"/>
  <c r="SR20" i="45"/>
  <c r="SV20" i="45"/>
  <c r="SZ20" i="45"/>
  <c r="TD20" i="45"/>
  <c r="RE20" i="45"/>
  <c r="RU20" i="45"/>
  <c r="SK20" i="45"/>
  <c r="TA20" i="45"/>
  <c r="RI20" i="45"/>
  <c r="RY20" i="45"/>
  <c r="SO20" i="45"/>
  <c r="QW20" i="45"/>
  <c r="RM20" i="45"/>
  <c r="SC20" i="45"/>
  <c r="SS20" i="45"/>
  <c r="RQ20" i="45"/>
  <c r="SG20" i="45"/>
  <c r="SW20" i="45"/>
  <c r="RA20" i="45"/>
  <c r="ZE20" i="45"/>
  <c r="ZI20" i="45"/>
  <c r="ZM20" i="45"/>
  <c r="ZQ20" i="45"/>
  <c r="ZU20" i="45"/>
  <c r="ZY20" i="45"/>
  <c r="AAC20" i="45"/>
  <c r="AAG20" i="45"/>
  <c r="AAK20" i="45"/>
  <c r="AAO20" i="45"/>
  <c r="AAS20" i="45"/>
  <c r="AAW20" i="45"/>
  <c r="ABA20" i="45"/>
  <c r="ABE20" i="45"/>
  <c r="ZB20" i="45"/>
  <c r="ZF20" i="45"/>
  <c r="ZJ20" i="45"/>
  <c r="ZN20" i="45"/>
  <c r="ZR20" i="45"/>
  <c r="ZV20" i="45"/>
  <c r="ZZ20" i="45"/>
  <c r="AAD20" i="45"/>
  <c r="AAH20" i="45"/>
  <c r="AAL20" i="45"/>
  <c r="AAP20" i="45"/>
  <c r="AAT20" i="45"/>
  <c r="AAX20" i="45"/>
  <c r="ABB20" i="45"/>
  <c r="ZC20" i="45"/>
  <c r="ZG20" i="45"/>
  <c r="ZK20" i="45"/>
  <c r="ZO20" i="45"/>
  <c r="ZS20" i="45"/>
  <c r="ZD20" i="45"/>
  <c r="ZT20" i="45"/>
  <c r="AAB20" i="45"/>
  <c r="AAJ20" i="45"/>
  <c r="AAR20" i="45"/>
  <c r="AAZ20" i="45"/>
  <c r="ZH20" i="45"/>
  <c r="ZW20" i="45"/>
  <c r="AAE20" i="45"/>
  <c r="AAM20" i="45"/>
  <c r="AAU20" i="45"/>
  <c r="ABC20" i="45"/>
  <c r="ZL20" i="45"/>
  <c r="ZX20" i="45"/>
  <c r="AAF20" i="45"/>
  <c r="AAN20" i="45"/>
  <c r="AAV20" i="45"/>
  <c r="ABD20" i="45"/>
  <c r="ZP20" i="45"/>
  <c r="AAY20" i="45"/>
  <c r="AAA20" i="45"/>
  <c r="AAI20" i="45"/>
  <c r="AAQ20" i="45"/>
  <c r="EM8" i="46"/>
  <c r="EQ8" i="46"/>
  <c r="EU8" i="46"/>
  <c r="EY8" i="46"/>
  <c r="FC8" i="46"/>
  <c r="FG8" i="46"/>
  <c r="FK8" i="46"/>
  <c r="FO8" i="46"/>
  <c r="FS8" i="46"/>
  <c r="FW8" i="46"/>
  <c r="GA8" i="46"/>
  <c r="GE8" i="46"/>
  <c r="GI8" i="46"/>
  <c r="EN8" i="46"/>
  <c r="ER8" i="46"/>
  <c r="EV8" i="46"/>
  <c r="EZ8" i="46"/>
  <c r="FD8" i="46"/>
  <c r="FH8" i="46"/>
  <c r="FL8" i="46"/>
  <c r="FP8" i="46"/>
  <c r="FT8" i="46"/>
  <c r="FX8" i="46"/>
  <c r="GB8" i="46"/>
  <c r="GF8" i="46"/>
  <c r="EO8" i="46"/>
  <c r="ES8" i="46"/>
  <c r="EW8" i="46"/>
  <c r="FA8" i="46"/>
  <c r="FE8" i="46"/>
  <c r="FI8" i="46"/>
  <c r="FM8" i="46"/>
  <c r="FQ8" i="46"/>
  <c r="FU8" i="46"/>
  <c r="FY8" i="46"/>
  <c r="GC8" i="46"/>
  <c r="GG8" i="46"/>
  <c r="EP8" i="46"/>
  <c r="ET8" i="46"/>
  <c r="EX8" i="46"/>
  <c r="FB8" i="46"/>
  <c r="FF8" i="46"/>
  <c r="FJ8" i="46"/>
  <c r="FN8" i="46"/>
  <c r="FR8" i="46"/>
  <c r="FV8" i="46"/>
  <c r="FZ8" i="46"/>
  <c r="GD8" i="46"/>
  <c r="GH8" i="46"/>
  <c r="MV8" i="46"/>
  <c r="MZ8" i="46"/>
  <c r="ND8" i="46"/>
  <c r="NH8" i="46"/>
  <c r="NL8" i="46"/>
  <c r="NP8" i="46"/>
  <c r="NT8" i="46"/>
  <c r="NX8" i="46"/>
  <c r="OB8" i="46"/>
  <c r="OF8" i="46"/>
  <c r="OJ8" i="46"/>
  <c r="ON8" i="46"/>
  <c r="OR8" i="46"/>
  <c r="MS8" i="46"/>
  <c r="MW8" i="46"/>
  <c r="NA8" i="46"/>
  <c r="NE8" i="46"/>
  <c r="NI8" i="46"/>
  <c r="NM8" i="46"/>
  <c r="NQ8" i="46"/>
  <c r="NU8" i="46"/>
  <c r="NY8" i="46"/>
  <c r="OC8" i="46"/>
  <c r="OG8" i="46"/>
  <c r="OK8" i="46"/>
  <c r="OO8" i="46"/>
  <c r="OS8" i="46"/>
  <c r="MT8" i="46"/>
  <c r="MX8" i="46"/>
  <c r="NB8" i="46"/>
  <c r="NF8" i="46"/>
  <c r="NJ8" i="46"/>
  <c r="NN8" i="46"/>
  <c r="NR8" i="46"/>
  <c r="NV8" i="46"/>
  <c r="NZ8" i="46"/>
  <c r="OD8" i="46"/>
  <c r="OH8" i="46"/>
  <c r="OL8" i="46"/>
  <c r="OP8" i="46"/>
  <c r="OT8" i="46"/>
  <c r="MU8" i="46"/>
  <c r="MY8" i="46"/>
  <c r="NC8" i="46"/>
  <c r="NG8" i="46"/>
  <c r="NK8" i="46"/>
  <c r="NO8" i="46"/>
  <c r="NS8" i="46"/>
  <c r="NW8" i="46"/>
  <c r="OA8" i="46"/>
  <c r="OE8" i="46"/>
  <c r="OI8" i="46"/>
  <c r="OM8" i="46"/>
  <c r="OQ8" i="46"/>
  <c r="ZC11" i="45"/>
  <c r="ZG11" i="45"/>
  <c r="ZK11" i="45"/>
  <c r="ZO11" i="45"/>
  <c r="ZS11" i="45"/>
  <c r="ZW11" i="45"/>
  <c r="AAA11" i="45"/>
  <c r="AAE11" i="45"/>
  <c r="AAI11" i="45"/>
  <c r="AAM11" i="45"/>
  <c r="AAQ11" i="45"/>
  <c r="AAU11" i="45"/>
  <c r="AAY11" i="45"/>
  <c r="ABC11" i="45"/>
  <c r="ZD11" i="45"/>
  <c r="ZH11" i="45"/>
  <c r="ZL11" i="45"/>
  <c r="ZP11" i="45"/>
  <c r="ZT11" i="45"/>
  <c r="ZX11" i="45"/>
  <c r="AAB11" i="45"/>
  <c r="AAF11" i="45"/>
  <c r="AAJ11" i="45"/>
  <c r="AAN11" i="45"/>
  <c r="AAR11" i="45"/>
  <c r="AAV11" i="45"/>
  <c r="AAZ11" i="45"/>
  <c r="ABD11" i="45"/>
  <c r="ZE11" i="45"/>
  <c r="ZI11" i="45"/>
  <c r="ZM11" i="45"/>
  <c r="ZQ11" i="45"/>
  <c r="ZU11" i="45"/>
  <c r="ZY11" i="45"/>
  <c r="AAC11" i="45"/>
  <c r="AAG11" i="45"/>
  <c r="AAK11" i="45"/>
  <c r="AAO11" i="45"/>
  <c r="AAS11" i="45"/>
  <c r="AAW11" i="45"/>
  <c r="ABA11" i="45"/>
  <c r="ABE11" i="45"/>
  <c r="ZB11" i="45"/>
  <c r="ZR11" i="45"/>
  <c r="AAH11" i="45"/>
  <c r="AAX11" i="45"/>
  <c r="ZF11" i="45"/>
  <c r="ZV11" i="45"/>
  <c r="AAL11" i="45"/>
  <c r="ABB11" i="45"/>
  <c r="ZJ11" i="45"/>
  <c r="ZZ11" i="45"/>
  <c r="AAP11" i="45"/>
  <c r="ZN11" i="45"/>
  <c r="AAD11" i="45"/>
  <c r="AAT11" i="45"/>
  <c r="VA8" i="17"/>
  <c r="VE8" i="17"/>
  <c r="VI8" i="17"/>
  <c r="VM8" i="17"/>
  <c r="VQ8" i="17"/>
  <c r="VU8" i="17"/>
  <c r="VY8" i="17"/>
  <c r="WC8" i="17"/>
  <c r="WG8" i="17"/>
  <c r="WK8" i="17"/>
  <c r="WO8" i="17"/>
  <c r="WS8" i="17"/>
  <c r="WW8" i="17"/>
  <c r="XA8" i="17"/>
  <c r="VB8" i="17"/>
  <c r="VF8" i="17"/>
  <c r="VJ8" i="17"/>
  <c r="VN8" i="17"/>
  <c r="VR8" i="17"/>
  <c r="VV8" i="17"/>
  <c r="VZ8" i="17"/>
  <c r="WD8" i="17"/>
  <c r="WH8" i="17"/>
  <c r="WL8" i="17"/>
  <c r="WP8" i="17"/>
  <c r="WT8" i="17"/>
  <c r="WX8" i="17"/>
  <c r="XB8" i="17"/>
  <c r="UY8" i="17"/>
  <c r="VC8" i="17"/>
  <c r="VG8" i="17"/>
  <c r="VK8" i="17"/>
  <c r="VO8" i="17"/>
  <c r="VS8" i="17"/>
  <c r="VW8" i="17"/>
  <c r="WA8" i="17"/>
  <c r="WE8" i="17"/>
  <c r="WI8" i="17"/>
  <c r="WM8" i="17"/>
  <c r="WQ8" i="17"/>
  <c r="WU8" i="17"/>
  <c r="WY8" i="17"/>
  <c r="XC8" i="17"/>
  <c r="VL8" i="17"/>
  <c r="WB8" i="17"/>
  <c r="WR8" i="17"/>
  <c r="UZ8" i="17"/>
  <c r="VP8" i="17"/>
  <c r="WF8" i="17"/>
  <c r="WV8" i="17"/>
  <c r="VD8" i="17"/>
  <c r="VT8" i="17"/>
  <c r="WJ8" i="17"/>
  <c r="WZ8" i="17"/>
  <c r="VH8" i="17"/>
  <c r="VX8" i="17"/>
  <c r="WN8" i="17"/>
  <c r="HB9" i="17"/>
  <c r="EO9" i="17"/>
  <c r="ES9" i="17"/>
  <c r="EW9" i="17"/>
  <c r="FA9" i="17"/>
  <c r="FE9" i="17"/>
  <c r="FI9" i="17"/>
  <c r="FM9" i="17"/>
  <c r="FQ9" i="17"/>
  <c r="FU9" i="17"/>
  <c r="FY9" i="17"/>
  <c r="GC9" i="17"/>
  <c r="GG9" i="17"/>
  <c r="EQ9" i="17"/>
  <c r="EY9" i="17"/>
  <c r="FG9" i="17"/>
  <c r="FO9" i="17"/>
  <c r="FW9" i="17"/>
  <c r="GA9" i="17"/>
  <c r="GI9" i="17"/>
  <c r="EZ9" i="17"/>
  <c r="FH9" i="17"/>
  <c r="FP9" i="17"/>
  <c r="FX9" i="17"/>
  <c r="GF9" i="17"/>
  <c r="EP9" i="17"/>
  <c r="ET9" i="17"/>
  <c r="EX9" i="17"/>
  <c r="FB9" i="17"/>
  <c r="FF9" i="17"/>
  <c r="FJ9" i="17"/>
  <c r="FN9" i="17"/>
  <c r="FR9" i="17"/>
  <c r="FV9" i="17"/>
  <c r="FZ9" i="17"/>
  <c r="GD9" i="17"/>
  <c r="GH9" i="17"/>
  <c r="EM9" i="17"/>
  <c r="EU9" i="17"/>
  <c r="FC9" i="17"/>
  <c r="FK9" i="17"/>
  <c r="FS9" i="17"/>
  <c r="GE9" i="17"/>
  <c r="EN9" i="17"/>
  <c r="ER9" i="17"/>
  <c r="EV9" i="17"/>
  <c r="FD9" i="17"/>
  <c r="FL9" i="17"/>
  <c r="FT9" i="17"/>
  <c r="GB9" i="17"/>
  <c r="IQ8" i="17"/>
  <c r="IU8" i="17"/>
  <c r="IY8" i="17"/>
  <c r="JC8" i="17"/>
  <c r="JG8" i="17"/>
  <c r="JK8" i="17"/>
  <c r="JO8" i="17"/>
  <c r="JS8" i="17"/>
  <c r="JW8" i="17"/>
  <c r="KA8" i="17"/>
  <c r="KE8" i="17"/>
  <c r="KI8" i="17"/>
  <c r="KM8" i="17"/>
  <c r="KQ8" i="17"/>
  <c r="IR8" i="17"/>
  <c r="IV8" i="17"/>
  <c r="IZ8" i="17"/>
  <c r="IS8" i="17"/>
  <c r="IW8" i="17"/>
  <c r="JA8" i="17"/>
  <c r="JE8" i="17"/>
  <c r="JI8" i="17"/>
  <c r="JM8" i="17"/>
  <c r="JQ8" i="17"/>
  <c r="JU8" i="17"/>
  <c r="JY8" i="17"/>
  <c r="KC8" i="17"/>
  <c r="KG8" i="17"/>
  <c r="KK8" i="17"/>
  <c r="KO8" i="17"/>
  <c r="KS8" i="17"/>
  <c r="IP8" i="17"/>
  <c r="IT8" i="17"/>
  <c r="IX8" i="17"/>
  <c r="JB8" i="17"/>
  <c r="JF8" i="17"/>
  <c r="JJ8" i="17"/>
  <c r="JN8" i="17"/>
  <c r="JR8" i="17"/>
  <c r="JV8" i="17"/>
  <c r="JZ8" i="17"/>
  <c r="KD8" i="17"/>
  <c r="KH8" i="17"/>
  <c r="KL8" i="17"/>
  <c r="KP8" i="17"/>
  <c r="KT8" i="17"/>
  <c r="JD8" i="17"/>
  <c r="JT8" i="17"/>
  <c r="KJ8" i="17"/>
  <c r="JL8" i="17"/>
  <c r="KR8" i="17"/>
  <c r="JP8" i="17"/>
  <c r="JH8" i="17"/>
  <c r="JX8" i="17"/>
  <c r="KN8" i="17"/>
  <c r="KB8" i="17"/>
  <c r="KF8" i="17"/>
  <c r="VB21" i="17"/>
  <c r="VF21" i="17"/>
  <c r="VJ21" i="17"/>
  <c r="VN21" i="17"/>
  <c r="VR21" i="17"/>
  <c r="VV21" i="17"/>
  <c r="VZ21" i="17"/>
  <c r="WD21" i="17"/>
  <c r="WH21" i="17"/>
  <c r="WL21" i="17"/>
  <c r="WP21" i="17"/>
  <c r="WT21" i="17"/>
  <c r="WX21" i="17"/>
  <c r="XB21" i="17"/>
  <c r="UY21" i="17"/>
  <c r="VC21" i="17"/>
  <c r="VG21" i="17"/>
  <c r="VK21" i="17"/>
  <c r="VO21" i="17"/>
  <c r="VS21" i="17"/>
  <c r="VW21" i="17"/>
  <c r="WA21" i="17"/>
  <c r="WE21" i="17"/>
  <c r="WI21" i="17"/>
  <c r="WM21" i="17"/>
  <c r="WQ21" i="17"/>
  <c r="WU21" i="17"/>
  <c r="WY21" i="17"/>
  <c r="XC21" i="17"/>
  <c r="UZ21" i="17"/>
  <c r="VD21" i="17"/>
  <c r="VH21" i="17"/>
  <c r="VL21" i="17"/>
  <c r="VP21" i="17"/>
  <c r="VT21" i="17"/>
  <c r="VX21" i="17"/>
  <c r="WB21" i="17"/>
  <c r="WF21" i="17"/>
  <c r="WJ21" i="17"/>
  <c r="WN21" i="17"/>
  <c r="WR21" i="17"/>
  <c r="WV21" i="17"/>
  <c r="WZ21" i="17"/>
  <c r="VI21" i="17"/>
  <c r="VY21" i="17"/>
  <c r="WO21" i="17"/>
  <c r="VM21" i="17"/>
  <c r="WC21" i="17"/>
  <c r="WS21" i="17"/>
  <c r="VA21" i="17"/>
  <c r="VQ21" i="17"/>
  <c r="WG21" i="17"/>
  <c r="WW21" i="17"/>
  <c r="VE21" i="17"/>
  <c r="VU21" i="17"/>
  <c r="WK21" i="17"/>
  <c r="XA21" i="17"/>
  <c r="MV8" i="17"/>
  <c r="MZ8" i="17"/>
  <c r="ND8" i="17"/>
  <c r="NH8" i="17"/>
  <c r="NL8" i="17"/>
  <c r="NP8" i="17"/>
  <c r="NT8" i="17"/>
  <c r="NX8" i="17"/>
  <c r="OB8" i="17"/>
  <c r="OF8" i="17"/>
  <c r="OJ8" i="17"/>
  <c r="ON8" i="17"/>
  <c r="MS8" i="17"/>
  <c r="MX8" i="17"/>
  <c r="NC8" i="17"/>
  <c r="NI8" i="17"/>
  <c r="NN8" i="17"/>
  <c r="NS8" i="17"/>
  <c r="NY8" i="17"/>
  <c r="OD8" i="17"/>
  <c r="OI8" i="17"/>
  <c r="OO8" i="17"/>
  <c r="MT8" i="17"/>
  <c r="MY8" i="17"/>
  <c r="NE8" i="17"/>
  <c r="NJ8" i="17"/>
  <c r="NO8" i="17"/>
  <c r="NU8" i="17"/>
  <c r="NZ8" i="17"/>
  <c r="OE8" i="17"/>
  <c r="OK8" i="17"/>
  <c r="OP8" i="17"/>
  <c r="MU8" i="17"/>
  <c r="NA8" i="17"/>
  <c r="NF8" i="17"/>
  <c r="NK8" i="17"/>
  <c r="NQ8" i="17"/>
  <c r="NV8" i="17"/>
  <c r="OA8" i="17"/>
  <c r="OG8" i="17"/>
  <c r="OL8" i="17"/>
  <c r="MW8" i="17"/>
  <c r="NB8" i="17"/>
  <c r="NG8" i="17"/>
  <c r="NM8" i="17"/>
  <c r="NR8" i="17"/>
  <c r="NW8" i="17"/>
  <c r="OC8" i="17"/>
  <c r="OH8" i="17"/>
  <c r="OM8" i="17"/>
  <c r="QW22" i="46"/>
  <c r="RA22" i="46"/>
  <c r="RE22" i="46"/>
  <c r="RI22" i="46"/>
  <c r="RM22" i="46"/>
  <c r="RQ22" i="46"/>
  <c r="RU22" i="46"/>
  <c r="RY22" i="46"/>
  <c r="SC22" i="46"/>
  <c r="SG22" i="46"/>
  <c r="SK22" i="46"/>
  <c r="SO22" i="46"/>
  <c r="SS22" i="46"/>
  <c r="SW22" i="46"/>
  <c r="QX22" i="46"/>
  <c r="RB22" i="46"/>
  <c r="RF22" i="46"/>
  <c r="RJ22" i="46"/>
  <c r="RN22" i="46"/>
  <c r="RR22" i="46"/>
  <c r="RV22" i="46"/>
  <c r="RZ22" i="46"/>
  <c r="SD22" i="46"/>
  <c r="SH22" i="46"/>
  <c r="SL22" i="46"/>
  <c r="SP22" i="46"/>
  <c r="ST22" i="46"/>
  <c r="SX22" i="46"/>
  <c r="QY22" i="46"/>
  <c r="RC22" i="46"/>
  <c r="RG22" i="46"/>
  <c r="RK22" i="46"/>
  <c r="RO22" i="46"/>
  <c r="RS22" i="46"/>
  <c r="RW22" i="46"/>
  <c r="SA22" i="46"/>
  <c r="SE22" i="46"/>
  <c r="SI22" i="46"/>
  <c r="SM22" i="46"/>
  <c r="SQ22" i="46"/>
  <c r="SU22" i="46"/>
  <c r="SY22" i="46"/>
  <c r="QV22" i="46"/>
  <c r="QZ22" i="46"/>
  <c r="RD22" i="46"/>
  <c r="RH22" i="46"/>
  <c r="RL22" i="46"/>
  <c r="RP22" i="46"/>
  <c r="RT22" i="46"/>
  <c r="RX22" i="46"/>
  <c r="SB22" i="46"/>
  <c r="SF22" i="46"/>
  <c r="SJ22" i="46"/>
  <c r="SN22" i="46"/>
  <c r="SR22" i="46"/>
  <c r="SV22" i="46"/>
  <c r="SZ22" i="46"/>
  <c r="IP15" i="45"/>
  <c r="IT15" i="45"/>
  <c r="IX15" i="45"/>
  <c r="JB15" i="45"/>
  <c r="JF15" i="45"/>
  <c r="JJ15" i="45"/>
  <c r="JN15" i="45"/>
  <c r="JR15" i="45"/>
  <c r="JV15" i="45"/>
  <c r="JZ15" i="45"/>
  <c r="KD15" i="45"/>
  <c r="KH15" i="45"/>
  <c r="KL15" i="45"/>
  <c r="KP15" i="45"/>
  <c r="IQ15" i="45"/>
  <c r="IU15" i="45"/>
  <c r="IY15" i="45"/>
  <c r="JC15" i="45"/>
  <c r="JG15" i="45"/>
  <c r="JK15" i="45"/>
  <c r="JO15" i="45"/>
  <c r="JS15" i="45"/>
  <c r="JW15" i="45"/>
  <c r="KA15" i="45"/>
  <c r="KE15" i="45"/>
  <c r="KI15" i="45"/>
  <c r="KM15" i="45"/>
  <c r="KQ15" i="45"/>
  <c r="IR15" i="45"/>
  <c r="IV15" i="45"/>
  <c r="IZ15" i="45"/>
  <c r="JD15" i="45"/>
  <c r="JH15" i="45"/>
  <c r="JL15" i="45"/>
  <c r="JP15" i="45"/>
  <c r="JT15" i="45"/>
  <c r="JX15" i="45"/>
  <c r="KB15" i="45"/>
  <c r="KF15" i="45"/>
  <c r="KJ15" i="45"/>
  <c r="KN15" i="45"/>
  <c r="JA15" i="45"/>
  <c r="JQ15" i="45"/>
  <c r="KG15" i="45"/>
  <c r="JE15" i="45"/>
  <c r="JU15" i="45"/>
  <c r="KK15" i="45"/>
  <c r="IS15" i="45"/>
  <c r="JI15" i="45"/>
  <c r="JY15" i="45"/>
  <c r="KO15" i="45"/>
  <c r="IW15" i="45"/>
  <c r="JM15" i="45"/>
  <c r="KC15" i="45"/>
  <c r="QY10" i="46"/>
  <c r="RC10" i="46"/>
  <c r="RG10" i="46"/>
  <c r="RK10" i="46"/>
  <c r="RO10" i="46"/>
  <c r="RS10" i="46"/>
  <c r="QV10" i="46"/>
  <c r="QZ10" i="46"/>
  <c r="RD10" i="46"/>
  <c r="RH10" i="46"/>
  <c r="RL10" i="46"/>
  <c r="RP10" i="46"/>
  <c r="RT10" i="46"/>
  <c r="QW10" i="46"/>
  <c r="RA10" i="46"/>
  <c r="RE10" i="46"/>
  <c r="RI10" i="46"/>
  <c r="RM10" i="46"/>
  <c r="RQ10" i="46"/>
  <c r="RU10" i="46"/>
  <c r="RY10" i="46"/>
  <c r="SC10" i="46"/>
  <c r="SG10" i="46"/>
  <c r="SK10" i="46"/>
  <c r="SO10" i="46"/>
  <c r="QX10" i="46"/>
  <c r="RB10" i="46"/>
  <c r="RF10" i="46"/>
  <c r="RJ10" i="46"/>
  <c r="RN10" i="46"/>
  <c r="RR10" i="46"/>
  <c r="RV10" i="46"/>
  <c r="RZ10" i="46"/>
  <c r="SD10" i="46"/>
  <c r="SH10" i="46"/>
  <c r="SL10" i="46"/>
  <c r="RW10" i="46"/>
  <c r="SE10" i="46"/>
  <c r="SM10" i="46"/>
  <c r="SR10" i="46"/>
  <c r="SV10" i="46"/>
  <c r="SZ10" i="46"/>
  <c r="RX10" i="46"/>
  <c r="SF10" i="46"/>
  <c r="SN10" i="46"/>
  <c r="SS10" i="46"/>
  <c r="SW10" i="46"/>
  <c r="SA10" i="46"/>
  <c r="SI10" i="46"/>
  <c r="SP10" i="46"/>
  <c r="ST10" i="46"/>
  <c r="SX10" i="46"/>
  <c r="SB10" i="46"/>
  <c r="SJ10" i="46"/>
  <c r="SQ10" i="46"/>
  <c r="SU10" i="46"/>
  <c r="SY10" i="46"/>
  <c r="EM15" i="45"/>
  <c r="EQ15" i="45"/>
  <c r="EU15" i="45"/>
  <c r="EY15" i="45"/>
  <c r="FC15" i="45"/>
  <c r="FG15" i="45"/>
  <c r="FK15" i="45"/>
  <c r="FO15" i="45"/>
  <c r="FS15" i="45"/>
  <c r="FW15" i="45"/>
  <c r="GA15" i="45"/>
  <c r="GE15" i="45"/>
  <c r="GI15" i="45"/>
  <c r="GM15" i="45"/>
  <c r="EN15" i="45"/>
  <c r="ER15" i="45"/>
  <c r="EV15" i="45"/>
  <c r="EZ15" i="45"/>
  <c r="FD15" i="45"/>
  <c r="FH15" i="45"/>
  <c r="FL15" i="45"/>
  <c r="FP15" i="45"/>
  <c r="FT15" i="45"/>
  <c r="FX15" i="45"/>
  <c r="GB15" i="45"/>
  <c r="GF15" i="45"/>
  <c r="GJ15" i="45"/>
  <c r="EO15" i="45"/>
  <c r="ES15" i="45"/>
  <c r="EW15" i="45"/>
  <c r="FA15" i="45"/>
  <c r="FE15" i="45"/>
  <c r="FI15" i="45"/>
  <c r="FM15" i="45"/>
  <c r="FQ15" i="45"/>
  <c r="FU15" i="45"/>
  <c r="FY15" i="45"/>
  <c r="GC15" i="45"/>
  <c r="GG15" i="45"/>
  <c r="GK15" i="45"/>
  <c r="ET15" i="45"/>
  <c r="FJ15" i="45"/>
  <c r="FZ15" i="45"/>
  <c r="EX15" i="45"/>
  <c r="FN15" i="45"/>
  <c r="GD15" i="45"/>
  <c r="FB15" i="45"/>
  <c r="FR15" i="45"/>
  <c r="GH15" i="45"/>
  <c r="EP15" i="45"/>
  <c r="FF15" i="45"/>
  <c r="FV15" i="45"/>
  <c r="GL15" i="45"/>
  <c r="MV13" i="46"/>
  <c r="MZ13" i="46"/>
  <c r="ND13" i="46"/>
  <c r="NH13" i="46"/>
  <c r="NL13" i="46"/>
  <c r="NP13" i="46"/>
  <c r="NT13" i="46"/>
  <c r="NX13" i="46"/>
  <c r="OB13" i="46"/>
  <c r="OF13" i="46"/>
  <c r="OJ13" i="46"/>
  <c r="ON13" i="46"/>
  <c r="OR13" i="46"/>
  <c r="MS13" i="46"/>
  <c r="MW13" i="46"/>
  <c r="NA13" i="46"/>
  <c r="NE13" i="46"/>
  <c r="NI13" i="46"/>
  <c r="NM13" i="46"/>
  <c r="NQ13" i="46"/>
  <c r="NU13" i="46"/>
  <c r="NY13" i="46"/>
  <c r="OC13" i="46"/>
  <c r="OG13" i="46"/>
  <c r="OK13" i="46"/>
  <c r="OO13" i="46"/>
  <c r="OS13" i="46"/>
  <c r="MT13" i="46"/>
  <c r="MX13" i="46"/>
  <c r="NB13" i="46"/>
  <c r="NF13" i="46"/>
  <c r="NJ13" i="46"/>
  <c r="NN13" i="46"/>
  <c r="NR13" i="46"/>
  <c r="NV13" i="46"/>
  <c r="NZ13" i="46"/>
  <c r="OD13" i="46"/>
  <c r="OH13" i="46"/>
  <c r="OL13" i="46"/>
  <c r="OP13" i="46"/>
  <c r="OT13" i="46"/>
  <c r="MU13" i="46"/>
  <c r="MY13" i="46"/>
  <c r="NC13" i="46"/>
  <c r="NG13" i="46"/>
  <c r="NK13" i="46"/>
  <c r="NO13" i="46"/>
  <c r="NS13" i="46"/>
  <c r="NW13" i="46"/>
  <c r="OA13" i="46"/>
  <c r="OE13" i="46"/>
  <c r="OI13" i="46"/>
  <c r="OM13" i="46"/>
  <c r="OQ13" i="46"/>
  <c r="IP18" i="46"/>
  <c r="IT18" i="46"/>
  <c r="IX18" i="46"/>
  <c r="JB18" i="46"/>
  <c r="JF18" i="46"/>
  <c r="JJ18" i="46"/>
  <c r="JN18" i="46"/>
  <c r="JR18" i="46"/>
  <c r="JV18" i="46"/>
  <c r="JZ18" i="46"/>
  <c r="KD18" i="46"/>
  <c r="KH18" i="46"/>
  <c r="KL18" i="46"/>
  <c r="KP18" i="46"/>
  <c r="IQ18" i="46"/>
  <c r="IU18" i="46"/>
  <c r="IY18" i="46"/>
  <c r="JC18" i="46"/>
  <c r="JG18" i="46"/>
  <c r="JK18" i="46"/>
  <c r="JO18" i="46"/>
  <c r="JS18" i="46"/>
  <c r="JW18" i="46"/>
  <c r="KA18" i="46"/>
  <c r="KE18" i="46"/>
  <c r="KI18" i="46"/>
  <c r="KM18" i="46"/>
  <c r="KQ18" i="46"/>
  <c r="IR18" i="46"/>
  <c r="IV18" i="46"/>
  <c r="IZ18" i="46"/>
  <c r="JD18" i="46"/>
  <c r="JH18" i="46"/>
  <c r="JL18" i="46"/>
  <c r="JP18" i="46"/>
  <c r="JT18" i="46"/>
  <c r="JX18" i="46"/>
  <c r="KB18" i="46"/>
  <c r="KF18" i="46"/>
  <c r="KJ18" i="46"/>
  <c r="KN18" i="46"/>
  <c r="KR18" i="46"/>
  <c r="IS18" i="46"/>
  <c r="IW18" i="46"/>
  <c r="JA18" i="46"/>
  <c r="JE18" i="46"/>
  <c r="JI18" i="46"/>
  <c r="JM18" i="46"/>
  <c r="JQ18" i="46"/>
  <c r="JU18" i="46"/>
  <c r="JY18" i="46"/>
  <c r="KC18" i="46"/>
  <c r="KG18" i="46"/>
  <c r="KK18" i="46"/>
  <c r="KO18" i="46"/>
  <c r="UY21" i="45"/>
  <c r="VC21" i="45"/>
  <c r="VG21" i="45"/>
  <c r="VK21" i="45"/>
  <c r="VO21" i="45"/>
  <c r="VS21" i="45"/>
  <c r="VW21" i="45"/>
  <c r="WA21" i="45"/>
  <c r="WE21" i="45"/>
  <c r="WI21" i="45"/>
  <c r="WM21" i="45"/>
  <c r="WQ21" i="45"/>
  <c r="WU21" i="45"/>
  <c r="UZ21" i="45"/>
  <c r="VD21" i="45"/>
  <c r="VH21" i="45"/>
  <c r="VL21" i="45"/>
  <c r="VP21" i="45"/>
  <c r="VT21" i="45"/>
  <c r="VX21" i="45"/>
  <c r="WB21" i="45"/>
  <c r="WF21" i="45"/>
  <c r="WJ21" i="45"/>
  <c r="WN21" i="45"/>
  <c r="WR21" i="45"/>
  <c r="WV21" i="45"/>
  <c r="VA21" i="45"/>
  <c r="VE21" i="45"/>
  <c r="VI21" i="45"/>
  <c r="VM21" i="45"/>
  <c r="VQ21" i="45"/>
  <c r="VU21" i="45"/>
  <c r="VY21" i="45"/>
  <c r="WC21" i="45"/>
  <c r="WG21" i="45"/>
  <c r="WK21" i="45"/>
  <c r="WO21" i="45"/>
  <c r="WW21" i="45"/>
  <c r="VN21" i="45"/>
  <c r="WD21" i="45"/>
  <c r="WT21" i="45"/>
  <c r="VB21" i="45"/>
  <c r="VR21" i="45"/>
  <c r="WH21" i="45"/>
  <c r="WX21" i="45"/>
  <c r="VF21" i="45"/>
  <c r="VV21" i="45"/>
  <c r="WL21" i="45"/>
  <c r="VJ21" i="45"/>
  <c r="VZ21" i="45"/>
  <c r="WP21" i="45"/>
  <c r="MU15" i="45"/>
  <c r="MY15" i="45"/>
  <c r="NC15" i="45"/>
  <c r="NG15" i="45"/>
  <c r="NK15" i="45"/>
  <c r="NO15" i="45"/>
  <c r="NS15" i="45"/>
  <c r="NW15" i="45"/>
  <c r="OA15" i="45"/>
  <c r="OE15" i="45"/>
  <c r="OI15" i="45"/>
  <c r="OM15" i="45"/>
  <c r="OQ15" i="45"/>
  <c r="MV15" i="45"/>
  <c r="MZ15" i="45"/>
  <c r="ND15" i="45"/>
  <c r="NH15" i="45"/>
  <c r="NL15" i="45"/>
  <c r="NP15" i="45"/>
  <c r="NT15" i="45"/>
  <c r="NX15" i="45"/>
  <c r="OB15" i="45"/>
  <c r="OF15" i="45"/>
  <c r="OJ15" i="45"/>
  <c r="ON15" i="45"/>
  <c r="OR15" i="45"/>
  <c r="MS15" i="45"/>
  <c r="MW15" i="45"/>
  <c r="NA15" i="45"/>
  <c r="NE15" i="45"/>
  <c r="NI15" i="45"/>
  <c r="NM15" i="45"/>
  <c r="NQ15" i="45"/>
  <c r="NU15" i="45"/>
  <c r="NY15" i="45"/>
  <c r="OC15" i="45"/>
  <c r="OG15" i="45"/>
  <c r="OK15" i="45"/>
  <c r="OO15" i="45"/>
  <c r="OS15" i="45"/>
  <c r="MX15" i="45"/>
  <c r="NN15" i="45"/>
  <c r="OD15" i="45"/>
  <c r="NB15" i="45"/>
  <c r="NR15" i="45"/>
  <c r="OH15" i="45"/>
  <c r="NF15" i="45"/>
  <c r="NV15" i="45"/>
  <c r="OL15" i="45"/>
  <c r="OP15" i="45"/>
  <c r="MT15" i="45"/>
  <c r="NJ15" i="45"/>
  <c r="NZ15" i="45"/>
  <c r="UZ23" i="17"/>
  <c r="VD23" i="17"/>
  <c r="VH23" i="17"/>
  <c r="VL23" i="17"/>
  <c r="VP23" i="17"/>
  <c r="VT23" i="17"/>
  <c r="VX23" i="17"/>
  <c r="WB23" i="17"/>
  <c r="WF23" i="17"/>
  <c r="WJ23" i="17"/>
  <c r="WN23" i="17"/>
  <c r="WR23" i="17"/>
  <c r="WV23" i="17"/>
  <c r="WZ23" i="17"/>
  <c r="VA23" i="17"/>
  <c r="VE23" i="17"/>
  <c r="VI23" i="17"/>
  <c r="VM23" i="17"/>
  <c r="VQ23" i="17"/>
  <c r="VU23" i="17"/>
  <c r="VY23" i="17"/>
  <c r="WC23" i="17"/>
  <c r="WG23" i="17"/>
  <c r="WK23" i="17"/>
  <c r="WO23" i="17"/>
  <c r="WS23" i="17"/>
  <c r="WW23" i="17"/>
  <c r="XA23" i="17"/>
  <c r="VB23" i="17"/>
  <c r="VF23" i="17"/>
  <c r="VJ23" i="17"/>
  <c r="VN23" i="17"/>
  <c r="VR23" i="17"/>
  <c r="VV23" i="17"/>
  <c r="VZ23" i="17"/>
  <c r="WD23" i="17"/>
  <c r="WH23" i="17"/>
  <c r="WL23" i="17"/>
  <c r="WP23" i="17"/>
  <c r="WT23" i="17"/>
  <c r="WX23" i="17"/>
  <c r="XB23" i="17"/>
  <c r="VK23" i="17"/>
  <c r="WA23" i="17"/>
  <c r="WQ23" i="17"/>
  <c r="UY23" i="17"/>
  <c r="VO23" i="17"/>
  <c r="WE23" i="17"/>
  <c r="WU23" i="17"/>
  <c r="VC23" i="17"/>
  <c r="VS23" i="17"/>
  <c r="WI23" i="17"/>
  <c r="WY23" i="17"/>
  <c r="VG23" i="17"/>
  <c r="VW23" i="17"/>
  <c r="WM23" i="17"/>
  <c r="XC23" i="17"/>
  <c r="MS17" i="17"/>
  <c r="MW17" i="17"/>
  <c r="NA17" i="17"/>
  <c r="NE17" i="17"/>
  <c r="NI17" i="17"/>
  <c r="NM17" i="17"/>
  <c r="NQ17" i="17"/>
  <c r="NU17" i="17"/>
  <c r="NY17" i="17"/>
  <c r="OC17" i="17"/>
  <c r="OG17" i="17"/>
  <c r="OK17" i="17"/>
  <c r="OO17" i="17"/>
  <c r="MT17" i="17"/>
  <c r="MX17" i="17"/>
  <c r="NB17" i="17"/>
  <c r="NF17" i="17"/>
  <c r="NJ17" i="17"/>
  <c r="NN17" i="17"/>
  <c r="NR17" i="17"/>
  <c r="NV17" i="17"/>
  <c r="NZ17" i="17"/>
  <c r="OD17" i="17"/>
  <c r="OH17" i="17"/>
  <c r="OL17" i="17"/>
  <c r="OP17" i="17"/>
  <c r="MU17" i="17"/>
  <c r="MY17" i="17"/>
  <c r="NC17" i="17"/>
  <c r="NG17" i="17"/>
  <c r="NK17" i="17"/>
  <c r="NO17" i="17"/>
  <c r="NS17" i="17"/>
  <c r="NW17" i="17"/>
  <c r="OA17" i="17"/>
  <c r="OE17" i="17"/>
  <c r="OI17" i="17"/>
  <c r="OM17" i="17"/>
  <c r="MV17" i="17"/>
  <c r="MZ17" i="17"/>
  <c r="ND17" i="17"/>
  <c r="NH17" i="17"/>
  <c r="NL17" i="17"/>
  <c r="NP17" i="17"/>
  <c r="NT17" i="17"/>
  <c r="NX17" i="17"/>
  <c r="OB17" i="17"/>
  <c r="OF17" i="17"/>
  <c r="OJ17" i="17"/>
  <c r="ON17" i="17"/>
  <c r="VA22" i="46"/>
  <c r="VE22" i="46"/>
  <c r="VI22" i="46"/>
  <c r="VM22" i="46"/>
  <c r="VQ22" i="46"/>
  <c r="VU22" i="46"/>
  <c r="VY22" i="46"/>
  <c r="WC22" i="46"/>
  <c r="WG22" i="46"/>
  <c r="WK22" i="46"/>
  <c r="WO22" i="46"/>
  <c r="WS22" i="46"/>
  <c r="VB22" i="46"/>
  <c r="VF22" i="46"/>
  <c r="VJ22" i="46"/>
  <c r="VN22" i="46"/>
  <c r="VR22" i="46"/>
  <c r="VV22" i="46"/>
  <c r="VZ22" i="46"/>
  <c r="WD22" i="46"/>
  <c r="WH22" i="46"/>
  <c r="WL22" i="46"/>
  <c r="WP22" i="46"/>
  <c r="WT22" i="46"/>
  <c r="UY22" i="46"/>
  <c r="VC22" i="46"/>
  <c r="VG22" i="46"/>
  <c r="VK22" i="46"/>
  <c r="VO22" i="46"/>
  <c r="VS22" i="46"/>
  <c r="VW22" i="46"/>
  <c r="WA22" i="46"/>
  <c r="WE22" i="46"/>
  <c r="WI22" i="46"/>
  <c r="WM22" i="46"/>
  <c r="WQ22" i="46"/>
  <c r="WU22" i="46"/>
  <c r="UZ22" i="46"/>
  <c r="VD22" i="46"/>
  <c r="VH22" i="46"/>
  <c r="VL22" i="46"/>
  <c r="VP22" i="46"/>
  <c r="VT22" i="46"/>
  <c r="VX22" i="46"/>
  <c r="WB22" i="46"/>
  <c r="WF22" i="46"/>
  <c r="WJ22" i="46"/>
  <c r="WN22" i="46"/>
  <c r="WR22" i="46"/>
  <c r="UY7" i="45"/>
  <c r="VC7" i="45"/>
  <c r="VG7" i="45"/>
  <c r="VK7" i="45"/>
  <c r="VO7" i="45"/>
  <c r="VS7" i="45"/>
  <c r="VW7" i="45"/>
  <c r="WA7" i="45"/>
  <c r="WE7" i="45"/>
  <c r="WI7" i="45"/>
  <c r="WM7" i="45"/>
  <c r="WQ7" i="45"/>
  <c r="WU7" i="45"/>
  <c r="UZ7" i="45"/>
  <c r="VD7" i="45"/>
  <c r="VH7" i="45"/>
  <c r="VL7" i="45"/>
  <c r="VP7" i="45"/>
  <c r="VT7" i="45"/>
  <c r="VX7" i="45"/>
  <c r="WB7" i="45"/>
  <c r="WF7" i="45"/>
  <c r="WJ7" i="45"/>
  <c r="WN7" i="45"/>
  <c r="WR7" i="45"/>
  <c r="WV7" i="45"/>
  <c r="VA7" i="45"/>
  <c r="VE7" i="45"/>
  <c r="VI7" i="45"/>
  <c r="VM7" i="45"/>
  <c r="VQ7" i="45"/>
  <c r="VU7" i="45"/>
  <c r="VY7" i="45"/>
  <c r="WC7" i="45"/>
  <c r="WG7" i="45"/>
  <c r="WK7" i="45"/>
  <c r="WO7" i="45"/>
  <c r="WW7" i="45"/>
  <c r="VJ7" i="45"/>
  <c r="VZ7" i="45"/>
  <c r="WP7" i="45"/>
  <c r="VN7" i="45"/>
  <c r="WD7" i="45"/>
  <c r="WT7" i="45"/>
  <c r="VB7" i="45"/>
  <c r="VR7" i="45"/>
  <c r="WH7" i="45"/>
  <c r="WX7" i="45"/>
  <c r="VF7" i="45"/>
  <c r="VV7" i="45"/>
  <c r="WL7" i="45"/>
  <c r="VB11" i="46"/>
  <c r="VF11" i="46"/>
  <c r="VJ11" i="46"/>
  <c r="VN11" i="46"/>
  <c r="VR11" i="46"/>
  <c r="VV11" i="46"/>
  <c r="VZ11" i="46"/>
  <c r="WD11" i="46"/>
  <c r="WH11" i="46"/>
  <c r="WL11" i="46"/>
  <c r="WP11" i="46"/>
  <c r="WT11" i="46"/>
  <c r="UY11" i="46"/>
  <c r="VC11" i="46"/>
  <c r="VG11" i="46"/>
  <c r="VK11" i="46"/>
  <c r="VO11" i="46"/>
  <c r="VS11" i="46"/>
  <c r="VW11" i="46"/>
  <c r="WA11" i="46"/>
  <c r="WE11" i="46"/>
  <c r="WI11" i="46"/>
  <c r="WM11" i="46"/>
  <c r="WQ11" i="46"/>
  <c r="WU11" i="46"/>
  <c r="UZ11" i="46"/>
  <c r="VD11" i="46"/>
  <c r="VH11" i="46"/>
  <c r="VL11" i="46"/>
  <c r="VP11" i="46"/>
  <c r="VT11" i="46"/>
  <c r="VX11" i="46"/>
  <c r="WB11" i="46"/>
  <c r="WF11" i="46"/>
  <c r="WJ11" i="46"/>
  <c r="WN11" i="46"/>
  <c r="WR11" i="46"/>
  <c r="VA11" i="46"/>
  <c r="VQ11" i="46"/>
  <c r="WG11" i="46"/>
  <c r="VE11" i="46"/>
  <c r="VU11" i="46"/>
  <c r="WK11" i="46"/>
  <c r="VI11" i="46"/>
  <c r="VY11" i="46"/>
  <c r="WO11" i="46"/>
  <c r="VM11" i="46"/>
  <c r="WC11" i="46"/>
  <c r="WS11" i="46"/>
  <c r="MV20" i="46"/>
  <c r="MZ20" i="46"/>
  <c r="ND20" i="46"/>
  <c r="NH20" i="46"/>
  <c r="NL20" i="46"/>
  <c r="NP20" i="46"/>
  <c r="NT20" i="46"/>
  <c r="NX20" i="46"/>
  <c r="OB20" i="46"/>
  <c r="OF20" i="46"/>
  <c r="OJ20" i="46"/>
  <c r="ON20" i="46"/>
  <c r="OR20" i="46"/>
  <c r="MS20" i="46"/>
  <c r="MW20" i="46"/>
  <c r="NA20" i="46"/>
  <c r="NE20" i="46"/>
  <c r="NI20" i="46"/>
  <c r="NM20" i="46"/>
  <c r="NQ20" i="46"/>
  <c r="NU20" i="46"/>
  <c r="NY20" i="46"/>
  <c r="OC20" i="46"/>
  <c r="OG20" i="46"/>
  <c r="OK20" i="46"/>
  <c r="OO20" i="46"/>
  <c r="OS20" i="46"/>
  <c r="MT20" i="46"/>
  <c r="MX20" i="46"/>
  <c r="NB20" i="46"/>
  <c r="NF20" i="46"/>
  <c r="NJ20" i="46"/>
  <c r="NN20" i="46"/>
  <c r="NR20" i="46"/>
  <c r="NV20" i="46"/>
  <c r="NZ20" i="46"/>
  <c r="OD20" i="46"/>
  <c r="OH20" i="46"/>
  <c r="OL20" i="46"/>
  <c r="OP20" i="46"/>
  <c r="OT20" i="46"/>
  <c r="MU20" i="46"/>
  <c r="MY20" i="46"/>
  <c r="NC20" i="46"/>
  <c r="NG20" i="46"/>
  <c r="NK20" i="46"/>
  <c r="NO20" i="46"/>
  <c r="NS20" i="46"/>
  <c r="NW20" i="46"/>
  <c r="OA20" i="46"/>
  <c r="OE20" i="46"/>
  <c r="OI20" i="46"/>
  <c r="OM20" i="46"/>
  <c r="OQ20" i="46"/>
  <c r="QX9" i="46"/>
  <c r="RB9" i="46"/>
  <c r="RF9" i="46"/>
  <c r="RJ9" i="46"/>
  <c r="RN9" i="46"/>
  <c r="RR9" i="46"/>
  <c r="RV9" i="46"/>
  <c r="RZ9" i="46"/>
  <c r="SD9" i="46"/>
  <c r="SH9" i="46"/>
  <c r="SL9" i="46"/>
  <c r="SP9" i="46"/>
  <c r="ST9" i="46"/>
  <c r="SX9" i="46"/>
  <c r="QY9" i="46"/>
  <c r="RC9" i="46"/>
  <c r="RG9" i="46"/>
  <c r="RK9" i="46"/>
  <c r="RO9" i="46"/>
  <c r="RS9" i="46"/>
  <c r="RW9" i="46"/>
  <c r="SA9" i="46"/>
  <c r="SE9" i="46"/>
  <c r="SI9" i="46"/>
  <c r="SM9" i="46"/>
  <c r="SQ9" i="46"/>
  <c r="SU9" i="46"/>
  <c r="SY9" i="46"/>
  <c r="QV9" i="46"/>
  <c r="QZ9" i="46"/>
  <c r="RD9" i="46"/>
  <c r="RH9" i="46"/>
  <c r="RL9" i="46"/>
  <c r="RP9" i="46"/>
  <c r="RT9" i="46"/>
  <c r="RX9" i="46"/>
  <c r="SB9" i="46"/>
  <c r="SF9" i="46"/>
  <c r="SJ9" i="46"/>
  <c r="SN9" i="46"/>
  <c r="SR9" i="46"/>
  <c r="SV9" i="46"/>
  <c r="SZ9" i="46"/>
  <c r="QW9" i="46"/>
  <c r="RA9" i="46"/>
  <c r="RE9" i="46"/>
  <c r="RI9" i="46"/>
  <c r="RM9" i="46"/>
  <c r="RQ9" i="46"/>
  <c r="RU9" i="46"/>
  <c r="RY9" i="46"/>
  <c r="SC9" i="46"/>
  <c r="SG9" i="46"/>
  <c r="SK9" i="46"/>
  <c r="SO9" i="46"/>
  <c r="SS9" i="46"/>
  <c r="SW9" i="46"/>
  <c r="ZB19" i="46"/>
  <c r="ZF19" i="46"/>
  <c r="ZJ19" i="46"/>
  <c r="ZN19" i="46"/>
  <c r="ZR19" i="46"/>
  <c r="ZV19" i="46"/>
  <c r="ZZ19" i="46"/>
  <c r="AAD19" i="46"/>
  <c r="AAH19" i="46"/>
  <c r="AAL19" i="46"/>
  <c r="AAP19" i="46"/>
  <c r="AAT19" i="46"/>
  <c r="AAX19" i="46"/>
  <c r="ABB19" i="46"/>
  <c r="ABF19" i="46"/>
  <c r="ZC19" i="46"/>
  <c r="ZG19" i="46"/>
  <c r="ZK19" i="46"/>
  <c r="ZO19" i="46"/>
  <c r="ZS19" i="46"/>
  <c r="ZW19" i="46"/>
  <c r="AAA19" i="46"/>
  <c r="AAE19" i="46"/>
  <c r="AAI19" i="46"/>
  <c r="AAM19" i="46"/>
  <c r="AAQ19" i="46"/>
  <c r="AAU19" i="46"/>
  <c r="AAY19" i="46"/>
  <c r="ABC19" i="46"/>
  <c r="ABG19" i="46"/>
  <c r="ZD19" i="46"/>
  <c r="ZH19" i="46"/>
  <c r="ZL19" i="46"/>
  <c r="ZP19" i="46"/>
  <c r="ZT19" i="46"/>
  <c r="ZX19" i="46"/>
  <c r="AAB19" i="46"/>
  <c r="AAF19" i="46"/>
  <c r="AAJ19" i="46"/>
  <c r="AAN19" i="46"/>
  <c r="AAR19" i="46"/>
  <c r="AAV19" i="46"/>
  <c r="AAZ19" i="46"/>
  <c r="ABD19" i="46"/>
  <c r="ZM19" i="46"/>
  <c r="AAC19" i="46"/>
  <c r="AAS19" i="46"/>
  <c r="ZQ19" i="46"/>
  <c r="AAG19" i="46"/>
  <c r="AAW19" i="46"/>
  <c r="ZE19" i="46"/>
  <c r="ZU19" i="46"/>
  <c r="AAK19" i="46"/>
  <c r="ABA19" i="46"/>
  <c r="ABE19" i="46"/>
  <c r="ZI19" i="46"/>
  <c r="ZY19" i="46"/>
  <c r="AAO19" i="46"/>
  <c r="UY18" i="17"/>
  <c r="VC18" i="17"/>
  <c r="VG18" i="17"/>
  <c r="VK18" i="17"/>
  <c r="VO18" i="17"/>
  <c r="VS18" i="17"/>
  <c r="VW18" i="17"/>
  <c r="WA18" i="17"/>
  <c r="WE18" i="17"/>
  <c r="WI18" i="17"/>
  <c r="WM18" i="17"/>
  <c r="WQ18" i="17"/>
  <c r="WU18" i="17"/>
  <c r="WY18" i="17"/>
  <c r="XC18" i="17"/>
  <c r="UZ18" i="17"/>
  <c r="VD18" i="17"/>
  <c r="VH18" i="17"/>
  <c r="VL18" i="17"/>
  <c r="VP18" i="17"/>
  <c r="VT18" i="17"/>
  <c r="VX18" i="17"/>
  <c r="WB18" i="17"/>
  <c r="WF18" i="17"/>
  <c r="WJ18" i="17"/>
  <c r="WN18" i="17"/>
  <c r="WR18" i="17"/>
  <c r="WV18" i="17"/>
  <c r="WZ18" i="17"/>
  <c r="VA18" i="17"/>
  <c r="VE18" i="17"/>
  <c r="VI18" i="17"/>
  <c r="VM18" i="17"/>
  <c r="VQ18" i="17"/>
  <c r="VU18" i="17"/>
  <c r="VY18" i="17"/>
  <c r="WC18" i="17"/>
  <c r="WG18" i="17"/>
  <c r="WK18" i="17"/>
  <c r="WO18" i="17"/>
  <c r="WS18" i="17"/>
  <c r="WW18" i="17"/>
  <c r="XA18" i="17"/>
  <c r="VF18" i="17"/>
  <c r="VV18" i="17"/>
  <c r="WL18" i="17"/>
  <c r="XB18" i="17"/>
  <c r="VJ18" i="17"/>
  <c r="VZ18" i="17"/>
  <c r="WP18" i="17"/>
  <c r="VN18" i="17"/>
  <c r="WD18" i="17"/>
  <c r="WT18" i="17"/>
  <c r="VB18" i="17"/>
  <c r="VR18" i="17"/>
  <c r="WH18" i="17"/>
  <c r="WX18" i="17"/>
  <c r="VB19" i="46"/>
  <c r="VF19" i="46"/>
  <c r="VJ19" i="46"/>
  <c r="VN19" i="46"/>
  <c r="VR19" i="46"/>
  <c r="VV19" i="46"/>
  <c r="VZ19" i="46"/>
  <c r="WD19" i="46"/>
  <c r="WH19" i="46"/>
  <c r="WL19" i="46"/>
  <c r="WP19" i="46"/>
  <c r="WT19" i="46"/>
  <c r="UY19" i="46"/>
  <c r="VC19" i="46"/>
  <c r="VG19" i="46"/>
  <c r="VK19" i="46"/>
  <c r="VO19" i="46"/>
  <c r="VS19" i="46"/>
  <c r="VW19" i="46"/>
  <c r="WA19" i="46"/>
  <c r="WE19" i="46"/>
  <c r="WI19" i="46"/>
  <c r="WM19" i="46"/>
  <c r="WQ19" i="46"/>
  <c r="WU19" i="46"/>
  <c r="UZ19" i="46"/>
  <c r="VD19" i="46"/>
  <c r="VH19" i="46"/>
  <c r="VL19" i="46"/>
  <c r="VP19" i="46"/>
  <c r="VT19" i="46"/>
  <c r="VX19" i="46"/>
  <c r="WB19" i="46"/>
  <c r="WF19" i="46"/>
  <c r="WJ19" i="46"/>
  <c r="WN19" i="46"/>
  <c r="WR19" i="46"/>
  <c r="VA19" i="46"/>
  <c r="VE19" i="46"/>
  <c r="VI19" i="46"/>
  <c r="VM19" i="46"/>
  <c r="VQ19" i="46"/>
  <c r="VU19" i="46"/>
  <c r="VY19" i="46"/>
  <c r="WC19" i="46"/>
  <c r="WG19" i="46"/>
  <c r="WK19" i="46"/>
  <c r="WO19" i="46"/>
  <c r="WS19" i="46"/>
  <c r="HF12" i="17"/>
  <c r="EN12" i="17"/>
  <c r="ER12" i="17"/>
  <c r="EV12" i="17"/>
  <c r="EZ12" i="17"/>
  <c r="FD12" i="17"/>
  <c r="FH12" i="17"/>
  <c r="FL12" i="17"/>
  <c r="FP12" i="17"/>
  <c r="FT12" i="17"/>
  <c r="FX12" i="17"/>
  <c r="GB12" i="17"/>
  <c r="GF12" i="17"/>
  <c r="EP12" i="17"/>
  <c r="EX12" i="17"/>
  <c r="FF12" i="17"/>
  <c r="FN12" i="17"/>
  <c r="FR12" i="17"/>
  <c r="FZ12" i="17"/>
  <c r="GH12" i="17"/>
  <c r="EQ12" i="17"/>
  <c r="EU12" i="17"/>
  <c r="FC12" i="17"/>
  <c r="FK12" i="17"/>
  <c r="FS12" i="17"/>
  <c r="GA12" i="17"/>
  <c r="GI12" i="17"/>
  <c r="EO12" i="17"/>
  <c r="ES12" i="17"/>
  <c r="EW12" i="17"/>
  <c r="FA12" i="17"/>
  <c r="FE12" i="17"/>
  <c r="FI12" i="17"/>
  <c r="FM12" i="17"/>
  <c r="FQ12" i="17"/>
  <c r="FU12" i="17"/>
  <c r="FY12" i="17"/>
  <c r="GC12" i="17"/>
  <c r="GG12" i="17"/>
  <c r="ET12" i="17"/>
  <c r="FB12" i="17"/>
  <c r="FJ12" i="17"/>
  <c r="FV12" i="17"/>
  <c r="GD12" i="17"/>
  <c r="EM12" i="17"/>
  <c r="EY12" i="17"/>
  <c r="FG12" i="17"/>
  <c r="FO12" i="17"/>
  <c r="FW12" i="17"/>
  <c r="GE12" i="17"/>
  <c r="ZB11" i="17"/>
  <c r="ZF11" i="17"/>
  <c r="ZJ11" i="17"/>
  <c r="ZN11" i="17"/>
  <c r="ZR11" i="17"/>
  <c r="ZV11" i="17"/>
  <c r="ZZ11" i="17"/>
  <c r="AAD11" i="17"/>
  <c r="AAH11" i="17"/>
  <c r="AAL11" i="17"/>
  <c r="AAP11" i="17"/>
  <c r="AAT11" i="17"/>
  <c r="AAX11" i="17"/>
  <c r="ABB11" i="17"/>
  <c r="ABF11" i="17"/>
  <c r="ZC11" i="17"/>
  <c r="ZG11" i="17"/>
  <c r="ZK11" i="17"/>
  <c r="ZO11" i="17"/>
  <c r="ZS11" i="17"/>
  <c r="ZW11" i="17"/>
  <c r="AAA11" i="17"/>
  <c r="AAE11" i="17"/>
  <c r="AAI11" i="17"/>
  <c r="AAM11" i="17"/>
  <c r="AAQ11" i="17"/>
  <c r="AAU11" i="17"/>
  <c r="AAY11" i="17"/>
  <c r="ABC11" i="17"/>
  <c r="ZD11" i="17"/>
  <c r="ZH11" i="17"/>
  <c r="ZL11" i="17"/>
  <c r="ZP11" i="17"/>
  <c r="ZT11" i="17"/>
  <c r="ZX11" i="17"/>
  <c r="AAB11" i="17"/>
  <c r="AAF11" i="17"/>
  <c r="AAJ11" i="17"/>
  <c r="AAN11" i="17"/>
  <c r="AAR11" i="17"/>
  <c r="AAV11" i="17"/>
  <c r="AAZ11" i="17"/>
  <c r="ABD11" i="17"/>
  <c r="ZQ11" i="17"/>
  <c r="AAG11" i="17"/>
  <c r="AAW11" i="17"/>
  <c r="ZE11" i="17"/>
  <c r="ZU11" i="17"/>
  <c r="AAK11" i="17"/>
  <c r="ABA11" i="17"/>
  <c r="ZI11" i="17"/>
  <c r="ZY11" i="17"/>
  <c r="AAO11" i="17"/>
  <c r="ABE11" i="17"/>
  <c r="ZM11" i="17"/>
  <c r="AAC11" i="17"/>
  <c r="AAS11" i="17"/>
  <c r="ZE13" i="46"/>
  <c r="ZI13" i="46"/>
  <c r="ZM13" i="46"/>
  <c r="ZQ13" i="46"/>
  <c r="ZU13" i="46"/>
  <c r="ZY13" i="46"/>
  <c r="AAC13" i="46"/>
  <c r="AAG13" i="46"/>
  <c r="AAK13" i="46"/>
  <c r="AAO13" i="46"/>
  <c r="AAS13" i="46"/>
  <c r="AAW13" i="46"/>
  <c r="ABA13" i="46"/>
  <c r="ABE13" i="46"/>
  <c r="ZB13" i="46"/>
  <c r="ZF13" i="46"/>
  <c r="ZJ13" i="46"/>
  <c r="ZN13" i="46"/>
  <c r="ZR13" i="46"/>
  <c r="ZV13" i="46"/>
  <c r="ZZ13" i="46"/>
  <c r="AAD13" i="46"/>
  <c r="AAH13" i="46"/>
  <c r="AAL13" i="46"/>
  <c r="AAP13" i="46"/>
  <c r="AAT13" i="46"/>
  <c r="AAX13" i="46"/>
  <c r="ABB13" i="46"/>
  <c r="ZC13" i="46"/>
  <c r="ZG13" i="46"/>
  <c r="ZK13" i="46"/>
  <c r="ZO13" i="46"/>
  <c r="ZS13" i="46"/>
  <c r="ZW13" i="46"/>
  <c r="AAA13" i="46"/>
  <c r="AAE13" i="46"/>
  <c r="AAI13" i="46"/>
  <c r="AAM13" i="46"/>
  <c r="AAQ13" i="46"/>
  <c r="AAU13" i="46"/>
  <c r="AAY13" i="46"/>
  <c r="ABC13" i="46"/>
  <c r="ABG13" i="46"/>
  <c r="ZH13" i="46"/>
  <c r="ZX13" i="46"/>
  <c r="AAN13" i="46"/>
  <c r="ABD13" i="46"/>
  <c r="ZL13" i="46"/>
  <c r="AAB13" i="46"/>
  <c r="AAR13" i="46"/>
  <c r="ABF13" i="46"/>
  <c r="ZP13" i="46"/>
  <c r="AAF13" i="46"/>
  <c r="AAV13" i="46"/>
  <c r="ZT13" i="46"/>
  <c r="AAJ13" i="46"/>
  <c r="AAZ13" i="46"/>
  <c r="ZD13" i="46"/>
  <c r="QV16" i="45"/>
  <c r="QZ16" i="45"/>
  <c r="RD16" i="45"/>
  <c r="RH16" i="45"/>
  <c r="RL16" i="45"/>
  <c r="RP16" i="45"/>
  <c r="RT16" i="45"/>
  <c r="RX16" i="45"/>
  <c r="SB16" i="45"/>
  <c r="SF16" i="45"/>
  <c r="SJ16" i="45"/>
  <c r="SN16" i="45"/>
  <c r="SR16" i="45"/>
  <c r="SV16" i="45"/>
  <c r="SZ16" i="45"/>
  <c r="TD16" i="45"/>
  <c r="QW16" i="45"/>
  <c r="RA16" i="45"/>
  <c r="RE16" i="45"/>
  <c r="RI16" i="45"/>
  <c r="RM16" i="45"/>
  <c r="RQ16" i="45"/>
  <c r="RU16" i="45"/>
  <c r="RY16" i="45"/>
  <c r="SC16" i="45"/>
  <c r="SG16" i="45"/>
  <c r="SK16" i="45"/>
  <c r="SO16" i="45"/>
  <c r="SS16" i="45"/>
  <c r="SW16" i="45"/>
  <c r="TA16" i="45"/>
  <c r="RC16" i="45"/>
  <c r="RK16" i="45"/>
  <c r="RS16" i="45"/>
  <c r="SA16" i="45"/>
  <c r="SI16" i="45"/>
  <c r="SQ16" i="45"/>
  <c r="SY16" i="45"/>
  <c r="QX16" i="45"/>
  <c r="RF16" i="45"/>
  <c r="RN16" i="45"/>
  <c r="RV16" i="45"/>
  <c r="SD16" i="45"/>
  <c r="SL16" i="45"/>
  <c r="ST16" i="45"/>
  <c r="TB16" i="45"/>
  <c r="QY16" i="45"/>
  <c r="RG16" i="45"/>
  <c r="RO16" i="45"/>
  <c r="RW16" i="45"/>
  <c r="SE16" i="45"/>
  <c r="SM16" i="45"/>
  <c r="SU16" i="45"/>
  <c r="TC16" i="45"/>
  <c r="RB16" i="45"/>
  <c r="SH16" i="45"/>
  <c r="RJ16" i="45"/>
  <c r="SP16" i="45"/>
  <c r="RR16" i="45"/>
  <c r="SX16" i="45"/>
  <c r="RZ16" i="45"/>
  <c r="QY12" i="45"/>
  <c r="RC12" i="45"/>
  <c r="RG12" i="45"/>
  <c r="RK12" i="45"/>
  <c r="RO12" i="45"/>
  <c r="RS12" i="45"/>
  <c r="RW12" i="45"/>
  <c r="SA12" i="45"/>
  <c r="SE12" i="45"/>
  <c r="SI12" i="45"/>
  <c r="SM12" i="45"/>
  <c r="SQ12" i="45"/>
  <c r="SU12" i="45"/>
  <c r="SY12" i="45"/>
  <c r="TC12" i="45"/>
  <c r="QV12" i="45"/>
  <c r="QZ12" i="45"/>
  <c r="RD12" i="45"/>
  <c r="RH12" i="45"/>
  <c r="RL12" i="45"/>
  <c r="RP12" i="45"/>
  <c r="RT12" i="45"/>
  <c r="RX12" i="45"/>
  <c r="SB12" i="45"/>
  <c r="SF12" i="45"/>
  <c r="SJ12" i="45"/>
  <c r="SN12" i="45"/>
  <c r="SR12" i="45"/>
  <c r="SV12" i="45"/>
  <c r="SZ12" i="45"/>
  <c r="TD12" i="45"/>
  <c r="QW12" i="45"/>
  <c r="RA12" i="45"/>
  <c r="RE12" i="45"/>
  <c r="RI12" i="45"/>
  <c r="RM12" i="45"/>
  <c r="RQ12" i="45"/>
  <c r="RU12" i="45"/>
  <c r="RY12" i="45"/>
  <c r="SC12" i="45"/>
  <c r="SG12" i="45"/>
  <c r="SK12" i="45"/>
  <c r="SO12" i="45"/>
  <c r="SS12" i="45"/>
  <c r="SW12" i="45"/>
  <c r="TA12" i="45"/>
  <c r="QX12" i="45"/>
  <c r="RN12" i="45"/>
  <c r="SD12" i="45"/>
  <c r="ST12" i="45"/>
  <c r="RB12" i="45"/>
  <c r="RR12" i="45"/>
  <c r="SH12" i="45"/>
  <c r="SX12" i="45"/>
  <c r="RF12" i="45"/>
  <c r="RV12" i="45"/>
  <c r="SL12" i="45"/>
  <c r="TB12" i="45"/>
  <c r="RJ12" i="45"/>
  <c r="RZ12" i="45"/>
  <c r="SP12" i="45"/>
  <c r="ZB21" i="46"/>
  <c r="ZF21" i="46"/>
  <c r="ZJ21" i="46"/>
  <c r="ZN21" i="46"/>
  <c r="ZR21" i="46"/>
  <c r="ZV21" i="46"/>
  <c r="ZZ21" i="46"/>
  <c r="AAD21" i="46"/>
  <c r="AAH21" i="46"/>
  <c r="AAL21" i="46"/>
  <c r="AAP21" i="46"/>
  <c r="AAT21" i="46"/>
  <c r="AAX21" i="46"/>
  <c r="ABB21" i="46"/>
  <c r="ABF21" i="46"/>
  <c r="ZC21" i="46"/>
  <c r="ZG21" i="46"/>
  <c r="ZK21" i="46"/>
  <c r="ZO21" i="46"/>
  <c r="ZS21" i="46"/>
  <c r="ZW21" i="46"/>
  <c r="AAA21" i="46"/>
  <c r="AAE21" i="46"/>
  <c r="AAI21" i="46"/>
  <c r="AAM21" i="46"/>
  <c r="AAQ21" i="46"/>
  <c r="AAU21" i="46"/>
  <c r="AAY21" i="46"/>
  <c r="ABC21" i="46"/>
  <c r="ABG21" i="46"/>
  <c r="ZD21" i="46"/>
  <c r="ZH21" i="46"/>
  <c r="ZL21" i="46"/>
  <c r="ZP21" i="46"/>
  <c r="ZT21" i="46"/>
  <c r="ZX21" i="46"/>
  <c r="AAB21" i="46"/>
  <c r="AAF21" i="46"/>
  <c r="AAJ21" i="46"/>
  <c r="AAN21" i="46"/>
  <c r="AAR21" i="46"/>
  <c r="AAV21" i="46"/>
  <c r="AAZ21" i="46"/>
  <c r="ABD21" i="46"/>
  <c r="ZM21" i="46"/>
  <c r="AAC21" i="46"/>
  <c r="AAS21" i="46"/>
  <c r="ZQ21" i="46"/>
  <c r="AAG21" i="46"/>
  <c r="AAW21" i="46"/>
  <c r="ZE21" i="46"/>
  <c r="ZU21" i="46"/>
  <c r="AAK21" i="46"/>
  <c r="ABA21" i="46"/>
  <c r="ZY21" i="46"/>
  <c r="AAO21" i="46"/>
  <c r="ABE21" i="46"/>
  <c r="ZI21" i="46"/>
  <c r="MS9" i="45"/>
  <c r="MW9" i="45"/>
  <c r="NA9" i="45"/>
  <c r="NE9" i="45"/>
  <c r="NI9" i="45"/>
  <c r="NM9" i="45"/>
  <c r="NQ9" i="45"/>
  <c r="NU9" i="45"/>
  <c r="NY9" i="45"/>
  <c r="OC9" i="45"/>
  <c r="OG9" i="45"/>
  <c r="OK9" i="45"/>
  <c r="OO9" i="45"/>
  <c r="OS9" i="45"/>
  <c r="MT9" i="45"/>
  <c r="MX9" i="45"/>
  <c r="NB9" i="45"/>
  <c r="NF9" i="45"/>
  <c r="NJ9" i="45"/>
  <c r="NN9" i="45"/>
  <c r="NR9" i="45"/>
  <c r="NV9" i="45"/>
  <c r="NZ9" i="45"/>
  <c r="OD9" i="45"/>
  <c r="OH9" i="45"/>
  <c r="OL9" i="45"/>
  <c r="OP9" i="45"/>
  <c r="MU9" i="45"/>
  <c r="MY9" i="45"/>
  <c r="NC9" i="45"/>
  <c r="NG9" i="45"/>
  <c r="NK9" i="45"/>
  <c r="NO9" i="45"/>
  <c r="NS9" i="45"/>
  <c r="NW9" i="45"/>
  <c r="OA9" i="45"/>
  <c r="OE9" i="45"/>
  <c r="OI9" i="45"/>
  <c r="OM9" i="45"/>
  <c r="OQ9" i="45"/>
  <c r="MZ9" i="45"/>
  <c r="NP9" i="45"/>
  <c r="OF9" i="45"/>
  <c r="ND9" i="45"/>
  <c r="NT9" i="45"/>
  <c r="OJ9" i="45"/>
  <c r="NH9" i="45"/>
  <c r="NX9" i="45"/>
  <c r="ON9" i="45"/>
  <c r="OR9" i="45"/>
  <c r="MV9" i="45"/>
  <c r="NL9" i="45"/>
  <c r="OB9" i="45"/>
  <c r="QW19" i="45"/>
  <c r="RA19" i="45"/>
  <c r="RE19" i="45"/>
  <c r="RI19" i="45"/>
  <c r="RM19" i="45"/>
  <c r="RQ19" i="45"/>
  <c r="RU19" i="45"/>
  <c r="RY19" i="45"/>
  <c r="SC19" i="45"/>
  <c r="SG19" i="45"/>
  <c r="SK19" i="45"/>
  <c r="SO19" i="45"/>
  <c r="SS19" i="45"/>
  <c r="SW19" i="45"/>
  <c r="TA19" i="45"/>
  <c r="QX19" i="45"/>
  <c r="RB19" i="45"/>
  <c r="RF19" i="45"/>
  <c r="RJ19" i="45"/>
  <c r="RN19" i="45"/>
  <c r="RR19" i="45"/>
  <c r="RV19" i="45"/>
  <c r="RZ19" i="45"/>
  <c r="SD19" i="45"/>
  <c r="SH19" i="45"/>
  <c r="SL19" i="45"/>
  <c r="SP19" i="45"/>
  <c r="ST19" i="45"/>
  <c r="SX19" i="45"/>
  <c r="TB19" i="45"/>
  <c r="QY19" i="45"/>
  <c r="RC19" i="45"/>
  <c r="RG19" i="45"/>
  <c r="RK19" i="45"/>
  <c r="RO19" i="45"/>
  <c r="RS19" i="45"/>
  <c r="RW19" i="45"/>
  <c r="SA19" i="45"/>
  <c r="SE19" i="45"/>
  <c r="SI19" i="45"/>
  <c r="SM19" i="45"/>
  <c r="SQ19" i="45"/>
  <c r="SU19" i="45"/>
  <c r="SY19" i="45"/>
  <c r="TC19" i="45"/>
  <c r="RH19" i="45"/>
  <c r="RX19" i="45"/>
  <c r="SN19" i="45"/>
  <c r="TD19" i="45"/>
  <c r="QV19" i="45"/>
  <c r="RL19" i="45"/>
  <c r="SB19" i="45"/>
  <c r="SR19" i="45"/>
  <c r="QZ19" i="45"/>
  <c r="RP19" i="45"/>
  <c r="SF19" i="45"/>
  <c r="SV19" i="45"/>
  <c r="SJ19" i="45"/>
  <c r="SZ19" i="45"/>
  <c r="RD19" i="45"/>
  <c r="RT19" i="45"/>
  <c r="IP17" i="45"/>
  <c r="IT17" i="45"/>
  <c r="IX17" i="45"/>
  <c r="JB17" i="45"/>
  <c r="JF17" i="45"/>
  <c r="JJ17" i="45"/>
  <c r="JN17" i="45"/>
  <c r="JR17" i="45"/>
  <c r="JV17" i="45"/>
  <c r="JZ17" i="45"/>
  <c r="KD17" i="45"/>
  <c r="KH17" i="45"/>
  <c r="KL17" i="45"/>
  <c r="KP17" i="45"/>
  <c r="IQ17" i="45"/>
  <c r="IU17" i="45"/>
  <c r="IY17" i="45"/>
  <c r="JC17" i="45"/>
  <c r="JG17" i="45"/>
  <c r="JK17" i="45"/>
  <c r="JO17" i="45"/>
  <c r="JS17" i="45"/>
  <c r="JW17" i="45"/>
  <c r="KA17" i="45"/>
  <c r="KE17" i="45"/>
  <c r="KI17" i="45"/>
  <c r="KM17" i="45"/>
  <c r="KQ17" i="45"/>
  <c r="IR17" i="45"/>
  <c r="IV17" i="45"/>
  <c r="IZ17" i="45"/>
  <c r="JD17" i="45"/>
  <c r="JH17" i="45"/>
  <c r="JL17" i="45"/>
  <c r="JP17" i="45"/>
  <c r="JT17" i="45"/>
  <c r="JX17" i="45"/>
  <c r="KB17" i="45"/>
  <c r="KF17" i="45"/>
  <c r="KJ17" i="45"/>
  <c r="KN17" i="45"/>
  <c r="IS17" i="45"/>
  <c r="JI17" i="45"/>
  <c r="JY17" i="45"/>
  <c r="KO17" i="45"/>
  <c r="IW17" i="45"/>
  <c r="JM17" i="45"/>
  <c r="KC17" i="45"/>
  <c r="JA17" i="45"/>
  <c r="JQ17" i="45"/>
  <c r="KG17" i="45"/>
  <c r="JE17" i="45"/>
  <c r="JU17" i="45"/>
  <c r="KK17" i="45"/>
  <c r="VB18" i="46"/>
  <c r="VF18" i="46"/>
  <c r="VJ18" i="46"/>
  <c r="VN18" i="46"/>
  <c r="VR18" i="46"/>
  <c r="VV18" i="46"/>
  <c r="VZ18" i="46"/>
  <c r="WD18" i="46"/>
  <c r="WH18" i="46"/>
  <c r="WL18" i="46"/>
  <c r="WP18" i="46"/>
  <c r="WT18" i="46"/>
  <c r="UY18" i="46"/>
  <c r="VC18" i="46"/>
  <c r="VG18" i="46"/>
  <c r="VK18" i="46"/>
  <c r="VO18" i="46"/>
  <c r="VS18" i="46"/>
  <c r="VW18" i="46"/>
  <c r="UZ18" i="46"/>
  <c r="VD18" i="46"/>
  <c r="VH18" i="46"/>
  <c r="VL18" i="46"/>
  <c r="VP18" i="46"/>
  <c r="VT18" i="46"/>
  <c r="VX18" i="46"/>
  <c r="WB18" i="46"/>
  <c r="WF18" i="46"/>
  <c r="WJ18" i="46"/>
  <c r="WN18" i="46"/>
  <c r="WR18" i="46"/>
  <c r="VI18" i="46"/>
  <c r="VY18" i="46"/>
  <c r="WG18" i="46"/>
  <c r="WO18" i="46"/>
  <c r="VM18" i="46"/>
  <c r="WA18" i="46"/>
  <c r="WI18" i="46"/>
  <c r="WQ18" i="46"/>
  <c r="VA18" i="46"/>
  <c r="VQ18" i="46"/>
  <c r="WC18" i="46"/>
  <c r="WK18" i="46"/>
  <c r="WS18" i="46"/>
  <c r="VE18" i="46"/>
  <c r="VU18" i="46"/>
  <c r="WE18" i="46"/>
  <c r="WM18" i="46"/>
  <c r="WU18" i="46"/>
  <c r="PH19" i="17"/>
  <c r="MS19" i="17"/>
  <c r="MW19" i="17"/>
  <c r="NA19" i="17"/>
  <c r="NE19" i="17"/>
  <c r="NI19" i="17"/>
  <c r="NM19" i="17"/>
  <c r="NQ19" i="17"/>
  <c r="NU19" i="17"/>
  <c r="NY19" i="17"/>
  <c r="OC19" i="17"/>
  <c r="OG19" i="17"/>
  <c r="OK19" i="17"/>
  <c r="OO19" i="17"/>
  <c r="MT19" i="17"/>
  <c r="MX19" i="17"/>
  <c r="NB19" i="17"/>
  <c r="NF19" i="17"/>
  <c r="NJ19" i="17"/>
  <c r="NN19" i="17"/>
  <c r="NR19" i="17"/>
  <c r="NV19" i="17"/>
  <c r="NZ19" i="17"/>
  <c r="OD19" i="17"/>
  <c r="OH19" i="17"/>
  <c r="OL19" i="17"/>
  <c r="OP19" i="17"/>
  <c r="MU19" i="17"/>
  <c r="MY19" i="17"/>
  <c r="NC19" i="17"/>
  <c r="NG19" i="17"/>
  <c r="NK19" i="17"/>
  <c r="NO19" i="17"/>
  <c r="NS19" i="17"/>
  <c r="NW19" i="17"/>
  <c r="OA19" i="17"/>
  <c r="OE19" i="17"/>
  <c r="OI19" i="17"/>
  <c r="OM19" i="17"/>
  <c r="MV19" i="17"/>
  <c r="MZ19" i="17"/>
  <c r="ND19" i="17"/>
  <c r="NH19" i="17"/>
  <c r="NL19" i="17"/>
  <c r="NP19" i="17"/>
  <c r="NT19" i="17"/>
  <c r="NX19" i="17"/>
  <c r="OB19" i="17"/>
  <c r="OF19" i="17"/>
  <c r="OJ19" i="17"/>
  <c r="ON19" i="17"/>
  <c r="IQ22" i="46"/>
  <c r="IU22" i="46"/>
  <c r="IY22" i="46"/>
  <c r="JC22" i="46"/>
  <c r="JG22" i="46"/>
  <c r="JK22" i="46"/>
  <c r="JO22" i="46"/>
  <c r="JS22" i="46"/>
  <c r="JW22" i="46"/>
  <c r="KA22" i="46"/>
  <c r="KE22" i="46"/>
  <c r="KI22" i="46"/>
  <c r="KM22" i="46"/>
  <c r="KQ22" i="46"/>
  <c r="IR22" i="46"/>
  <c r="IV22" i="46"/>
  <c r="IZ22" i="46"/>
  <c r="JD22" i="46"/>
  <c r="JH22" i="46"/>
  <c r="JL22" i="46"/>
  <c r="JP22" i="46"/>
  <c r="JT22" i="46"/>
  <c r="JX22" i="46"/>
  <c r="KB22" i="46"/>
  <c r="KF22" i="46"/>
  <c r="KJ22" i="46"/>
  <c r="KN22" i="46"/>
  <c r="KR22" i="46"/>
  <c r="IS22" i="46"/>
  <c r="IW22" i="46"/>
  <c r="JA22" i="46"/>
  <c r="JE22" i="46"/>
  <c r="JI22" i="46"/>
  <c r="JM22" i="46"/>
  <c r="JQ22" i="46"/>
  <c r="JU22" i="46"/>
  <c r="JY22" i="46"/>
  <c r="KC22" i="46"/>
  <c r="KG22" i="46"/>
  <c r="KK22" i="46"/>
  <c r="KO22" i="46"/>
  <c r="IP22" i="46"/>
  <c r="IT22" i="46"/>
  <c r="IX22" i="46"/>
  <c r="JB22" i="46"/>
  <c r="JF22" i="46"/>
  <c r="JJ22" i="46"/>
  <c r="JN22" i="46"/>
  <c r="JR22" i="46"/>
  <c r="JV22" i="46"/>
  <c r="JZ22" i="46"/>
  <c r="KD22" i="46"/>
  <c r="KH22" i="46"/>
  <c r="KL22" i="46"/>
  <c r="KP22" i="46"/>
  <c r="KW11" i="17"/>
  <c r="IP11" i="17"/>
  <c r="IT11" i="17"/>
  <c r="IX11" i="17"/>
  <c r="JB11" i="17"/>
  <c r="JF11" i="17"/>
  <c r="JJ11" i="17"/>
  <c r="JN11" i="17"/>
  <c r="JR11" i="17"/>
  <c r="JV11" i="17"/>
  <c r="JZ11" i="17"/>
  <c r="KD11" i="17"/>
  <c r="KH11" i="17"/>
  <c r="KL11" i="17"/>
  <c r="KP11" i="17"/>
  <c r="KT11" i="17"/>
  <c r="IR11" i="17"/>
  <c r="IV11" i="17"/>
  <c r="IZ11" i="17"/>
  <c r="JD11" i="17"/>
  <c r="JH11" i="17"/>
  <c r="JL11" i="17"/>
  <c r="JP11" i="17"/>
  <c r="JT11" i="17"/>
  <c r="JX11" i="17"/>
  <c r="KB11" i="17"/>
  <c r="KF11" i="17"/>
  <c r="KJ11" i="17"/>
  <c r="KN11" i="17"/>
  <c r="KR11" i="17"/>
  <c r="IS11" i="17"/>
  <c r="IW11" i="17"/>
  <c r="JA11" i="17"/>
  <c r="JE11" i="17"/>
  <c r="JI11" i="17"/>
  <c r="JM11" i="17"/>
  <c r="JQ11" i="17"/>
  <c r="JU11" i="17"/>
  <c r="JY11" i="17"/>
  <c r="KC11" i="17"/>
  <c r="KG11" i="17"/>
  <c r="KK11" i="17"/>
  <c r="KO11" i="17"/>
  <c r="IQ11" i="17"/>
  <c r="JG11" i="17"/>
  <c r="JW11" i="17"/>
  <c r="KM11" i="17"/>
  <c r="IY11" i="17"/>
  <c r="JO11" i="17"/>
  <c r="KE11" i="17"/>
  <c r="KS11" i="17"/>
  <c r="JC11" i="17"/>
  <c r="JS11" i="17"/>
  <c r="KI11" i="17"/>
  <c r="IU11" i="17"/>
  <c r="JK11" i="17"/>
  <c r="KA11" i="17"/>
  <c r="KQ11" i="17"/>
  <c r="ZC17" i="45"/>
  <c r="ZG17" i="45"/>
  <c r="ZK17" i="45"/>
  <c r="ZO17" i="45"/>
  <c r="ZS17" i="45"/>
  <c r="ZW17" i="45"/>
  <c r="AAA17" i="45"/>
  <c r="AAE17" i="45"/>
  <c r="AAI17" i="45"/>
  <c r="AAM17" i="45"/>
  <c r="AAQ17" i="45"/>
  <c r="AAU17" i="45"/>
  <c r="AAY17" i="45"/>
  <c r="ABC17" i="45"/>
  <c r="ZD17" i="45"/>
  <c r="ZH17" i="45"/>
  <c r="ZL17" i="45"/>
  <c r="ZP17" i="45"/>
  <c r="ZT17" i="45"/>
  <c r="ZX17" i="45"/>
  <c r="AAB17" i="45"/>
  <c r="AAF17" i="45"/>
  <c r="AAJ17" i="45"/>
  <c r="AAN17" i="45"/>
  <c r="AAR17" i="45"/>
  <c r="AAV17" i="45"/>
  <c r="AAZ17" i="45"/>
  <c r="ABD17" i="45"/>
  <c r="ZE17" i="45"/>
  <c r="ZI17" i="45"/>
  <c r="ZM17" i="45"/>
  <c r="ZQ17" i="45"/>
  <c r="ZU17" i="45"/>
  <c r="ZY17" i="45"/>
  <c r="AAC17" i="45"/>
  <c r="AAG17" i="45"/>
  <c r="AAK17" i="45"/>
  <c r="AAO17" i="45"/>
  <c r="AAS17" i="45"/>
  <c r="AAW17" i="45"/>
  <c r="ABA17" i="45"/>
  <c r="ABE17" i="45"/>
  <c r="ZN17" i="45"/>
  <c r="AAD17" i="45"/>
  <c r="AAT17" i="45"/>
  <c r="ZB17" i="45"/>
  <c r="ZR17" i="45"/>
  <c r="AAH17" i="45"/>
  <c r="AAX17" i="45"/>
  <c r="ZF17" i="45"/>
  <c r="ZV17" i="45"/>
  <c r="AAL17" i="45"/>
  <c r="ABB17" i="45"/>
  <c r="ZJ17" i="45"/>
  <c r="ZZ17" i="45"/>
  <c r="AAP17" i="45"/>
  <c r="IR12" i="46"/>
  <c r="IV12" i="46"/>
  <c r="IZ12" i="46"/>
  <c r="JD12" i="46"/>
  <c r="JH12" i="46"/>
  <c r="JL12" i="46"/>
  <c r="JP12" i="46"/>
  <c r="JT12" i="46"/>
  <c r="JX12" i="46"/>
  <c r="KB12" i="46"/>
  <c r="KF12" i="46"/>
  <c r="KJ12" i="46"/>
  <c r="KN12" i="46"/>
  <c r="KR12" i="46"/>
  <c r="IS12" i="46"/>
  <c r="IW12" i="46"/>
  <c r="JA12" i="46"/>
  <c r="JE12" i="46"/>
  <c r="JI12" i="46"/>
  <c r="JM12" i="46"/>
  <c r="JQ12" i="46"/>
  <c r="JU12" i="46"/>
  <c r="JY12" i="46"/>
  <c r="KC12" i="46"/>
  <c r="KG12" i="46"/>
  <c r="KK12" i="46"/>
  <c r="KO12" i="46"/>
  <c r="IP12" i="46"/>
  <c r="IT12" i="46"/>
  <c r="IX12" i="46"/>
  <c r="JB12" i="46"/>
  <c r="JF12" i="46"/>
  <c r="JJ12" i="46"/>
  <c r="JN12" i="46"/>
  <c r="JR12" i="46"/>
  <c r="JV12" i="46"/>
  <c r="JZ12" i="46"/>
  <c r="KD12" i="46"/>
  <c r="KH12" i="46"/>
  <c r="KL12" i="46"/>
  <c r="KP12" i="46"/>
  <c r="IQ12" i="46"/>
  <c r="IU12" i="46"/>
  <c r="IY12" i="46"/>
  <c r="JC12" i="46"/>
  <c r="JG12" i="46"/>
  <c r="JK12" i="46"/>
  <c r="JO12" i="46"/>
  <c r="JS12" i="46"/>
  <c r="JW12" i="46"/>
  <c r="KA12" i="46"/>
  <c r="KE12" i="46"/>
  <c r="KI12" i="46"/>
  <c r="KM12" i="46"/>
  <c r="KQ12" i="46"/>
  <c r="EM23" i="17"/>
  <c r="EQ23" i="17"/>
  <c r="EU23" i="17"/>
  <c r="EY23" i="17"/>
  <c r="FC23" i="17"/>
  <c r="FG23" i="17"/>
  <c r="FK23" i="17"/>
  <c r="FO23" i="17"/>
  <c r="FS23" i="17"/>
  <c r="FW23" i="17"/>
  <c r="GA23" i="17"/>
  <c r="GE23" i="17"/>
  <c r="GI23" i="17"/>
  <c r="ER23" i="17"/>
  <c r="FD23" i="17"/>
  <c r="FL23" i="17"/>
  <c r="FT23" i="17"/>
  <c r="GB23" i="17"/>
  <c r="EO23" i="17"/>
  <c r="EW23" i="17"/>
  <c r="FE23" i="17"/>
  <c r="FM23" i="17"/>
  <c r="FU23" i="17"/>
  <c r="FY23" i="17"/>
  <c r="GG23" i="17"/>
  <c r="EP23" i="17"/>
  <c r="ET23" i="17"/>
  <c r="FB23" i="17"/>
  <c r="FJ23" i="17"/>
  <c r="FR23" i="17"/>
  <c r="FZ23" i="17"/>
  <c r="GH23" i="17"/>
  <c r="EN23" i="17"/>
  <c r="EV23" i="17"/>
  <c r="EZ23" i="17"/>
  <c r="FH23" i="17"/>
  <c r="FP23" i="17"/>
  <c r="FX23" i="17"/>
  <c r="GF23" i="17"/>
  <c r="ES23" i="17"/>
  <c r="FA23" i="17"/>
  <c r="FI23" i="17"/>
  <c r="FQ23" i="17"/>
  <c r="GC23" i="17"/>
  <c r="EX23" i="17"/>
  <c r="FF23" i="17"/>
  <c r="FN23" i="17"/>
  <c r="FV23" i="17"/>
  <c r="GD23" i="17"/>
  <c r="QV13" i="17"/>
  <c r="QZ13" i="17"/>
  <c r="RD13" i="17"/>
  <c r="RH13" i="17"/>
  <c r="RL13" i="17"/>
  <c r="RP13" i="17"/>
  <c r="RT13" i="17"/>
  <c r="RX13" i="17"/>
  <c r="SB13" i="17"/>
  <c r="SF13" i="17"/>
  <c r="SJ13" i="17"/>
  <c r="SN13" i="17"/>
  <c r="SR13" i="17"/>
  <c r="QW13" i="17"/>
  <c r="RA13" i="17"/>
  <c r="RE13" i="17"/>
  <c r="RI13" i="17"/>
  <c r="RM13" i="17"/>
  <c r="RQ13" i="17"/>
  <c r="RU13" i="17"/>
  <c r="RY13" i="17"/>
  <c r="SC13" i="17"/>
  <c r="SG13" i="17"/>
  <c r="SK13" i="17"/>
  <c r="SO13" i="17"/>
  <c r="QX13" i="17"/>
  <c r="RF13" i="17"/>
  <c r="RN13" i="17"/>
  <c r="RV13" i="17"/>
  <c r="SD13" i="17"/>
  <c r="SL13" i="17"/>
  <c r="QY13" i="17"/>
  <c r="RG13" i="17"/>
  <c r="RO13" i="17"/>
  <c r="RW13" i="17"/>
  <c r="SE13" i="17"/>
  <c r="SM13" i="17"/>
  <c r="RB13" i="17"/>
  <c r="RJ13" i="17"/>
  <c r="RR13" i="17"/>
  <c r="RZ13" i="17"/>
  <c r="SH13" i="17"/>
  <c r="SP13" i="17"/>
  <c r="RC13" i="17"/>
  <c r="RK13" i="17"/>
  <c r="RS13" i="17"/>
  <c r="SA13" i="17"/>
  <c r="SI13" i="17"/>
  <c r="SQ13" i="17"/>
  <c r="MV15" i="17"/>
  <c r="MZ15" i="17"/>
  <c r="MU15" i="17"/>
  <c r="NA15" i="17"/>
  <c r="NE15" i="17"/>
  <c r="NI15" i="17"/>
  <c r="NM15" i="17"/>
  <c r="NQ15" i="17"/>
  <c r="NU15" i="17"/>
  <c r="NY15" i="17"/>
  <c r="OC15" i="17"/>
  <c r="OG15" i="17"/>
  <c r="OK15" i="17"/>
  <c r="OO15" i="17"/>
  <c r="MW15" i="17"/>
  <c r="NB15" i="17"/>
  <c r="NF15" i="17"/>
  <c r="NJ15" i="17"/>
  <c r="NN15" i="17"/>
  <c r="NR15" i="17"/>
  <c r="NV15" i="17"/>
  <c r="NZ15" i="17"/>
  <c r="OD15" i="17"/>
  <c r="OH15" i="17"/>
  <c r="OL15" i="17"/>
  <c r="OP15" i="17"/>
  <c r="MS15" i="17"/>
  <c r="MX15" i="17"/>
  <c r="NC15" i="17"/>
  <c r="NG15" i="17"/>
  <c r="NK15" i="17"/>
  <c r="NO15" i="17"/>
  <c r="NS15" i="17"/>
  <c r="NW15" i="17"/>
  <c r="OA15" i="17"/>
  <c r="OE15" i="17"/>
  <c r="OI15" i="17"/>
  <c r="OM15" i="17"/>
  <c r="MT15" i="17"/>
  <c r="MY15" i="17"/>
  <c r="ND15" i="17"/>
  <c r="NH15" i="17"/>
  <c r="NL15" i="17"/>
  <c r="NP15" i="17"/>
  <c r="NT15" i="17"/>
  <c r="NX15" i="17"/>
  <c r="OB15" i="17"/>
  <c r="OF15" i="17"/>
  <c r="OJ15" i="17"/>
  <c r="ON15" i="17"/>
  <c r="QX19" i="17"/>
  <c r="RB19" i="17"/>
  <c r="RF19" i="17"/>
  <c r="RJ19" i="17"/>
  <c r="RN19" i="17"/>
  <c r="RR19" i="17"/>
  <c r="RV19" i="17"/>
  <c r="RZ19" i="17"/>
  <c r="SD19" i="17"/>
  <c r="SH19" i="17"/>
  <c r="SL19" i="17"/>
  <c r="SP19" i="17"/>
  <c r="QY19" i="17"/>
  <c r="RC19" i="17"/>
  <c r="RG19" i="17"/>
  <c r="RK19" i="17"/>
  <c r="RO19" i="17"/>
  <c r="RS19" i="17"/>
  <c r="RW19" i="17"/>
  <c r="SA19" i="17"/>
  <c r="SE19" i="17"/>
  <c r="SI19" i="17"/>
  <c r="SM19" i="17"/>
  <c r="SQ19" i="17"/>
  <c r="QV19" i="17"/>
  <c r="RD19" i="17"/>
  <c r="RL19" i="17"/>
  <c r="RT19" i="17"/>
  <c r="SB19" i="17"/>
  <c r="SJ19" i="17"/>
  <c r="SR19" i="17"/>
  <c r="QW19" i="17"/>
  <c r="RE19" i="17"/>
  <c r="RM19" i="17"/>
  <c r="RU19" i="17"/>
  <c r="SC19" i="17"/>
  <c r="SK19" i="17"/>
  <c r="QZ19" i="17"/>
  <c r="RH19" i="17"/>
  <c r="RP19" i="17"/>
  <c r="RX19" i="17"/>
  <c r="SF19" i="17"/>
  <c r="SN19" i="17"/>
  <c r="RA19" i="17"/>
  <c r="RI19" i="17"/>
  <c r="RQ19" i="17"/>
  <c r="RY19" i="17"/>
  <c r="SG19" i="17"/>
  <c r="SO19" i="17"/>
  <c r="IP23" i="45"/>
  <c r="IT23" i="45"/>
  <c r="IX23" i="45"/>
  <c r="JB23" i="45"/>
  <c r="JF23" i="45"/>
  <c r="JJ23" i="45"/>
  <c r="JN23" i="45"/>
  <c r="JR23" i="45"/>
  <c r="JV23" i="45"/>
  <c r="JZ23" i="45"/>
  <c r="KD23" i="45"/>
  <c r="KH23" i="45"/>
  <c r="KL23" i="45"/>
  <c r="KP23" i="45"/>
  <c r="IQ23" i="45"/>
  <c r="IU23" i="45"/>
  <c r="IY23" i="45"/>
  <c r="JC23" i="45"/>
  <c r="JG23" i="45"/>
  <c r="JK23" i="45"/>
  <c r="JO23" i="45"/>
  <c r="JS23" i="45"/>
  <c r="JW23" i="45"/>
  <c r="KA23" i="45"/>
  <c r="KE23" i="45"/>
  <c r="KI23" i="45"/>
  <c r="KM23" i="45"/>
  <c r="KQ23" i="45"/>
  <c r="IR23" i="45"/>
  <c r="IV23" i="45"/>
  <c r="IZ23" i="45"/>
  <c r="JD23" i="45"/>
  <c r="JH23" i="45"/>
  <c r="JL23" i="45"/>
  <c r="JP23" i="45"/>
  <c r="JT23" i="45"/>
  <c r="JX23" i="45"/>
  <c r="KB23" i="45"/>
  <c r="KF23" i="45"/>
  <c r="KJ23" i="45"/>
  <c r="KN23" i="45"/>
  <c r="JA23" i="45"/>
  <c r="JQ23" i="45"/>
  <c r="KG23" i="45"/>
  <c r="JE23" i="45"/>
  <c r="JU23" i="45"/>
  <c r="KK23" i="45"/>
  <c r="IS23" i="45"/>
  <c r="JI23" i="45"/>
  <c r="JY23" i="45"/>
  <c r="KO23" i="45"/>
  <c r="IW23" i="45"/>
  <c r="JM23" i="45"/>
  <c r="KC23" i="45"/>
  <c r="ZE22" i="17"/>
  <c r="ZI22" i="17"/>
  <c r="ZM22" i="17"/>
  <c r="ZQ22" i="17"/>
  <c r="ZU22" i="17"/>
  <c r="ZY22" i="17"/>
  <c r="AAC22" i="17"/>
  <c r="AAG22" i="17"/>
  <c r="AAK22" i="17"/>
  <c r="AAO22" i="17"/>
  <c r="AAS22" i="17"/>
  <c r="AAW22" i="17"/>
  <c r="ABA22" i="17"/>
  <c r="ABE22" i="17"/>
  <c r="ZB22" i="17"/>
  <c r="ZF22" i="17"/>
  <c r="ZJ22" i="17"/>
  <c r="ZN22" i="17"/>
  <c r="ZR22" i="17"/>
  <c r="ZV22" i="17"/>
  <c r="ZZ22" i="17"/>
  <c r="AAD22" i="17"/>
  <c r="AAH22" i="17"/>
  <c r="AAL22" i="17"/>
  <c r="AAP22" i="17"/>
  <c r="AAT22" i="17"/>
  <c r="AAX22" i="17"/>
  <c r="ABB22" i="17"/>
  <c r="ABF22" i="17"/>
  <c r="ZC22" i="17"/>
  <c r="ZG22" i="17"/>
  <c r="ZK22" i="17"/>
  <c r="ZO22" i="17"/>
  <c r="ZS22" i="17"/>
  <c r="ZW22" i="17"/>
  <c r="AAA22" i="17"/>
  <c r="AAE22" i="17"/>
  <c r="AAI22" i="17"/>
  <c r="AAM22" i="17"/>
  <c r="AAQ22" i="17"/>
  <c r="AAU22" i="17"/>
  <c r="AAY22" i="17"/>
  <c r="ABC22" i="17"/>
  <c r="ZL22" i="17"/>
  <c r="AAB22" i="17"/>
  <c r="AAR22" i="17"/>
  <c r="ZP22" i="17"/>
  <c r="AAF22" i="17"/>
  <c r="AAV22" i="17"/>
  <c r="ZD22" i="17"/>
  <c r="ZT22" i="17"/>
  <c r="AAJ22" i="17"/>
  <c r="AAZ22" i="17"/>
  <c r="ZH22" i="17"/>
  <c r="ZX22" i="17"/>
  <c r="AAN22" i="17"/>
  <c r="ABD22" i="17"/>
  <c r="VA22" i="45"/>
  <c r="VE22" i="45"/>
  <c r="VI22" i="45"/>
  <c r="VM22" i="45"/>
  <c r="VQ22" i="45"/>
  <c r="VU22" i="45"/>
  <c r="VY22" i="45"/>
  <c r="WC22" i="45"/>
  <c r="WG22" i="45"/>
  <c r="WK22" i="45"/>
  <c r="WO22" i="45"/>
  <c r="WW22" i="45"/>
  <c r="VB22" i="45"/>
  <c r="VF22" i="45"/>
  <c r="VJ22" i="45"/>
  <c r="VN22" i="45"/>
  <c r="VR22" i="45"/>
  <c r="VV22" i="45"/>
  <c r="VZ22" i="45"/>
  <c r="WD22" i="45"/>
  <c r="WH22" i="45"/>
  <c r="WL22" i="45"/>
  <c r="WP22" i="45"/>
  <c r="WT22" i="45"/>
  <c r="WX22" i="45"/>
  <c r="UY22" i="45"/>
  <c r="VC22" i="45"/>
  <c r="VG22" i="45"/>
  <c r="VK22" i="45"/>
  <c r="VO22" i="45"/>
  <c r="VS22" i="45"/>
  <c r="VW22" i="45"/>
  <c r="WA22" i="45"/>
  <c r="WE22" i="45"/>
  <c r="WI22" i="45"/>
  <c r="WM22" i="45"/>
  <c r="WQ22" i="45"/>
  <c r="WU22" i="45"/>
  <c r="VD22" i="45"/>
  <c r="VT22" i="45"/>
  <c r="WJ22" i="45"/>
  <c r="VH22" i="45"/>
  <c r="VX22" i="45"/>
  <c r="WN22" i="45"/>
  <c r="VL22" i="45"/>
  <c r="WB22" i="45"/>
  <c r="WR22" i="45"/>
  <c r="WV22" i="45"/>
  <c r="UZ22" i="45"/>
  <c r="VP22" i="45"/>
  <c r="WF22" i="45"/>
  <c r="EO9" i="45"/>
  <c r="ES9" i="45"/>
  <c r="EW9" i="45"/>
  <c r="FA9" i="45"/>
  <c r="FE9" i="45"/>
  <c r="FI9" i="45"/>
  <c r="FM9" i="45"/>
  <c r="FQ9" i="45"/>
  <c r="FU9" i="45"/>
  <c r="FY9" i="45"/>
  <c r="GC9" i="45"/>
  <c r="GG9" i="45"/>
  <c r="GK9" i="45"/>
  <c r="EP9" i="45"/>
  <c r="ET9" i="45"/>
  <c r="EX9" i="45"/>
  <c r="FB9" i="45"/>
  <c r="FF9" i="45"/>
  <c r="FJ9" i="45"/>
  <c r="FN9" i="45"/>
  <c r="FR9" i="45"/>
  <c r="FV9" i="45"/>
  <c r="FZ9" i="45"/>
  <c r="GD9" i="45"/>
  <c r="GH9" i="45"/>
  <c r="GL9" i="45"/>
  <c r="EM9" i="45"/>
  <c r="EQ9" i="45"/>
  <c r="EU9" i="45"/>
  <c r="EY9" i="45"/>
  <c r="FC9" i="45"/>
  <c r="FG9" i="45"/>
  <c r="FK9" i="45"/>
  <c r="FO9" i="45"/>
  <c r="FS9" i="45"/>
  <c r="FW9" i="45"/>
  <c r="GA9" i="45"/>
  <c r="GE9" i="45"/>
  <c r="GI9" i="45"/>
  <c r="GM9" i="45"/>
  <c r="EV9" i="45"/>
  <c r="FL9" i="45"/>
  <c r="GB9" i="45"/>
  <c r="EZ9" i="45"/>
  <c r="FP9" i="45"/>
  <c r="GF9" i="45"/>
  <c r="EN9" i="45"/>
  <c r="FD9" i="45"/>
  <c r="FT9" i="45"/>
  <c r="GJ9" i="45"/>
  <c r="ER9" i="45"/>
  <c r="FH9" i="45"/>
  <c r="FX9" i="45"/>
  <c r="EN12" i="45"/>
  <c r="ER12" i="45"/>
  <c r="EV12" i="45"/>
  <c r="EZ12" i="45"/>
  <c r="FD12" i="45"/>
  <c r="FH12" i="45"/>
  <c r="FL12" i="45"/>
  <c r="FP12" i="45"/>
  <c r="FT12" i="45"/>
  <c r="FX12" i="45"/>
  <c r="GB12" i="45"/>
  <c r="GF12" i="45"/>
  <c r="GJ12" i="45"/>
  <c r="EO12" i="45"/>
  <c r="ES12" i="45"/>
  <c r="EW12" i="45"/>
  <c r="FA12" i="45"/>
  <c r="FE12" i="45"/>
  <c r="FI12" i="45"/>
  <c r="FM12" i="45"/>
  <c r="FQ12" i="45"/>
  <c r="FU12" i="45"/>
  <c r="FY12" i="45"/>
  <c r="GC12" i="45"/>
  <c r="GG12" i="45"/>
  <c r="GK12" i="45"/>
  <c r="EP12" i="45"/>
  <c r="ET12" i="45"/>
  <c r="EX12" i="45"/>
  <c r="FB12" i="45"/>
  <c r="FF12" i="45"/>
  <c r="FJ12" i="45"/>
  <c r="FN12" i="45"/>
  <c r="FR12" i="45"/>
  <c r="FV12" i="45"/>
  <c r="FZ12" i="45"/>
  <c r="GD12" i="45"/>
  <c r="GH12" i="45"/>
  <c r="GL12" i="45"/>
  <c r="EU12" i="45"/>
  <c r="FK12" i="45"/>
  <c r="GA12" i="45"/>
  <c r="EY12" i="45"/>
  <c r="FO12" i="45"/>
  <c r="GE12" i="45"/>
  <c r="EM12" i="45"/>
  <c r="FC12" i="45"/>
  <c r="FS12" i="45"/>
  <c r="GI12" i="45"/>
  <c r="EQ12" i="45"/>
  <c r="FG12" i="45"/>
  <c r="FW12" i="45"/>
  <c r="GM12" i="45"/>
  <c r="IP12" i="45"/>
  <c r="IT12" i="45"/>
  <c r="IX12" i="45"/>
  <c r="JB12" i="45"/>
  <c r="JF12" i="45"/>
  <c r="JJ12" i="45"/>
  <c r="JN12" i="45"/>
  <c r="JR12" i="45"/>
  <c r="JV12" i="45"/>
  <c r="JZ12" i="45"/>
  <c r="KD12" i="45"/>
  <c r="KH12" i="45"/>
  <c r="KL12" i="45"/>
  <c r="KP12" i="45"/>
  <c r="IQ12" i="45"/>
  <c r="IU12" i="45"/>
  <c r="IY12" i="45"/>
  <c r="JC12" i="45"/>
  <c r="JG12" i="45"/>
  <c r="JK12" i="45"/>
  <c r="JO12" i="45"/>
  <c r="JS12" i="45"/>
  <c r="JW12" i="45"/>
  <c r="KA12" i="45"/>
  <c r="KE12" i="45"/>
  <c r="KI12" i="45"/>
  <c r="KM12" i="45"/>
  <c r="KQ12" i="45"/>
  <c r="IR12" i="45"/>
  <c r="IV12" i="45"/>
  <c r="IZ12" i="45"/>
  <c r="JD12" i="45"/>
  <c r="JH12" i="45"/>
  <c r="JL12" i="45"/>
  <c r="JP12" i="45"/>
  <c r="JT12" i="45"/>
  <c r="JX12" i="45"/>
  <c r="KB12" i="45"/>
  <c r="KF12" i="45"/>
  <c r="KJ12" i="45"/>
  <c r="KN12" i="45"/>
  <c r="JE12" i="45"/>
  <c r="JU12" i="45"/>
  <c r="KK12" i="45"/>
  <c r="IS12" i="45"/>
  <c r="JI12" i="45"/>
  <c r="JY12" i="45"/>
  <c r="KO12" i="45"/>
  <c r="IW12" i="45"/>
  <c r="JM12" i="45"/>
  <c r="KC12" i="45"/>
  <c r="JA12" i="45"/>
  <c r="JQ12" i="45"/>
  <c r="KG12" i="45"/>
  <c r="QV17" i="17"/>
  <c r="QZ17" i="17"/>
  <c r="RD17" i="17"/>
  <c r="RH17" i="17"/>
  <c r="RL17" i="17"/>
  <c r="RP17" i="17"/>
  <c r="RT17" i="17"/>
  <c r="RX17" i="17"/>
  <c r="SB17" i="17"/>
  <c r="SF17" i="17"/>
  <c r="SJ17" i="17"/>
  <c r="SN17" i="17"/>
  <c r="SR17" i="17"/>
  <c r="QW17" i="17"/>
  <c r="RA17" i="17"/>
  <c r="RE17" i="17"/>
  <c r="RI17" i="17"/>
  <c r="RM17" i="17"/>
  <c r="RQ17" i="17"/>
  <c r="RU17" i="17"/>
  <c r="RY17" i="17"/>
  <c r="SC17" i="17"/>
  <c r="SG17" i="17"/>
  <c r="SK17" i="17"/>
  <c r="SO17" i="17"/>
  <c r="RB17" i="17"/>
  <c r="RJ17" i="17"/>
  <c r="RR17" i="17"/>
  <c r="RZ17" i="17"/>
  <c r="SH17" i="17"/>
  <c r="SP17" i="17"/>
  <c r="RC17" i="17"/>
  <c r="RK17" i="17"/>
  <c r="RS17" i="17"/>
  <c r="SA17" i="17"/>
  <c r="SI17" i="17"/>
  <c r="SQ17" i="17"/>
  <c r="QX17" i="17"/>
  <c r="RF17" i="17"/>
  <c r="RN17" i="17"/>
  <c r="RV17" i="17"/>
  <c r="SD17" i="17"/>
  <c r="SL17" i="17"/>
  <c r="QY17" i="17"/>
  <c r="RG17" i="17"/>
  <c r="RO17" i="17"/>
  <c r="RW17" i="17"/>
  <c r="SE17" i="17"/>
  <c r="SM17" i="17"/>
  <c r="IP21" i="45"/>
  <c r="IT21" i="45"/>
  <c r="IX21" i="45"/>
  <c r="JB21" i="45"/>
  <c r="JF21" i="45"/>
  <c r="JJ21" i="45"/>
  <c r="JN21" i="45"/>
  <c r="JR21" i="45"/>
  <c r="JV21" i="45"/>
  <c r="JZ21" i="45"/>
  <c r="KD21" i="45"/>
  <c r="KH21" i="45"/>
  <c r="KL21" i="45"/>
  <c r="KP21" i="45"/>
  <c r="IQ21" i="45"/>
  <c r="IU21" i="45"/>
  <c r="IY21" i="45"/>
  <c r="JC21" i="45"/>
  <c r="JG21" i="45"/>
  <c r="JK21" i="45"/>
  <c r="JO21" i="45"/>
  <c r="JS21" i="45"/>
  <c r="JW21" i="45"/>
  <c r="KA21" i="45"/>
  <c r="KE21" i="45"/>
  <c r="KI21" i="45"/>
  <c r="KM21" i="45"/>
  <c r="KQ21" i="45"/>
  <c r="IR21" i="45"/>
  <c r="IV21" i="45"/>
  <c r="IZ21" i="45"/>
  <c r="JD21" i="45"/>
  <c r="JH21" i="45"/>
  <c r="JL21" i="45"/>
  <c r="JP21" i="45"/>
  <c r="JT21" i="45"/>
  <c r="JX21" i="45"/>
  <c r="KB21" i="45"/>
  <c r="KF21" i="45"/>
  <c r="KJ21" i="45"/>
  <c r="KN21" i="45"/>
  <c r="IS21" i="45"/>
  <c r="JI21" i="45"/>
  <c r="JY21" i="45"/>
  <c r="KO21" i="45"/>
  <c r="IW21" i="45"/>
  <c r="JM21" i="45"/>
  <c r="KC21" i="45"/>
  <c r="JA21" i="45"/>
  <c r="JQ21" i="45"/>
  <c r="KG21" i="45"/>
  <c r="JE21" i="45"/>
  <c r="JU21" i="45"/>
  <c r="KK21" i="45"/>
  <c r="EN21" i="46"/>
  <c r="ER21" i="46"/>
  <c r="EV21" i="46"/>
  <c r="EZ21" i="46"/>
  <c r="FD21" i="46"/>
  <c r="FH21" i="46"/>
  <c r="FL21" i="46"/>
  <c r="FP21" i="46"/>
  <c r="FT21" i="46"/>
  <c r="FX21" i="46"/>
  <c r="GB21" i="46"/>
  <c r="GF21" i="46"/>
  <c r="EO21" i="46"/>
  <c r="ES21" i="46"/>
  <c r="EW21" i="46"/>
  <c r="FA21" i="46"/>
  <c r="FE21" i="46"/>
  <c r="FI21" i="46"/>
  <c r="EM21" i="46"/>
  <c r="EQ21" i="46"/>
  <c r="EU21" i="46"/>
  <c r="EY21" i="46"/>
  <c r="FC21" i="46"/>
  <c r="FG21" i="46"/>
  <c r="FK21" i="46"/>
  <c r="FO21" i="46"/>
  <c r="FS21" i="46"/>
  <c r="FW21" i="46"/>
  <c r="GA21" i="46"/>
  <c r="GE21" i="46"/>
  <c r="GI21" i="46"/>
  <c r="EX21" i="46"/>
  <c r="FM21" i="46"/>
  <c r="FU21" i="46"/>
  <c r="GC21" i="46"/>
  <c r="FB21" i="46"/>
  <c r="FN21" i="46"/>
  <c r="FV21" i="46"/>
  <c r="GD21" i="46"/>
  <c r="EP21" i="46"/>
  <c r="FF21" i="46"/>
  <c r="FQ21" i="46"/>
  <c r="FY21" i="46"/>
  <c r="GG21" i="46"/>
  <c r="FZ21" i="46"/>
  <c r="ET21" i="46"/>
  <c r="GH21" i="46"/>
  <c r="FJ21" i="46"/>
  <c r="FR21" i="46"/>
  <c r="VA14" i="46"/>
  <c r="VE14" i="46"/>
  <c r="VI14" i="46"/>
  <c r="VM14" i="46"/>
  <c r="VQ14" i="46"/>
  <c r="VU14" i="46"/>
  <c r="VY14" i="46"/>
  <c r="WC14" i="46"/>
  <c r="WG14" i="46"/>
  <c r="WK14" i="46"/>
  <c r="WO14" i="46"/>
  <c r="WS14" i="46"/>
  <c r="VB14" i="46"/>
  <c r="VF14" i="46"/>
  <c r="VJ14" i="46"/>
  <c r="VN14" i="46"/>
  <c r="VR14" i="46"/>
  <c r="VV14" i="46"/>
  <c r="VZ14" i="46"/>
  <c r="WD14" i="46"/>
  <c r="WH14" i="46"/>
  <c r="WL14" i="46"/>
  <c r="WP14" i="46"/>
  <c r="WT14" i="46"/>
  <c r="UY14" i="46"/>
  <c r="VC14" i="46"/>
  <c r="VG14" i="46"/>
  <c r="VK14" i="46"/>
  <c r="VO14" i="46"/>
  <c r="VS14" i="46"/>
  <c r="VW14" i="46"/>
  <c r="WA14" i="46"/>
  <c r="WE14" i="46"/>
  <c r="WI14" i="46"/>
  <c r="WM14" i="46"/>
  <c r="WQ14" i="46"/>
  <c r="WU14" i="46"/>
  <c r="VL14" i="46"/>
  <c r="WB14" i="46"/>
  <c r="WR14" i="46"/>
  <c r="UZ14" i="46"/>
  <c r="VP14" i="46"/>
  <c r="WF14" i="46"/>
  <c r="VD14" i="46"/>
  <c r="VT14" i="46"/>
  <c r="WJ14" i="46"/>
  <c r="VH14" i="46"/>
  <c r="VX14" i="46"/>
  <c r="WN14" i="46"/>
  <c r="ZC19" i="45"/>
  <c r="ZG19" i="45"/>
  <c r="ZK19" i="45"/>
  <c r="ZO19" i="45"/>
  <c r="ZS19" i="45"/>
  <c r="ZW19" i="45"/>
  <c r="AAA19" i="45"/>
  <c r="AAE19" i="45"/>
  <c r="AAI19" i="45"/>
  <c r="AAM19" i="45"/>
  <c r="AAQ19" i="45"/>
  <c r="AAU19" i="45"/>
  <c r="AAY19" i="45"/>
  <c r="ABC19" i="45"/>
  <c r="ZD19" i="45"/>
  <c r="ZH19" i="45"/>
  <c r="ZL19" i="45"/>
  <c r="ZP19" i="45"/>
  <c r="ZT19" i="45"/>
  <c r="ZX19" i="45"/>
  <c r="AAB19" i="45"/>
  <c r="AAF19" i="45"/>
  <c r="AAJ19" i="45"/>
  <c r="AAN19" i="45"/>
  <c r="AAR19" i="45"/>
  <c r="AAV19" i="45"/>
  <c r="AAZ19" i="45"/>
  <c r="ABD19" i="45"/>
  <c r="ZE19" i="45"/>
  <c r="ZI19" i="45"/>
  <c r="ZM19" i="45"/>
  <c r="ZQ19" i="45"/>
  <c r="ZU19" i="45"/>
  <c r="ZY19" i="45"/>
  <c r="AAC19" i="45"/>
  <c r="AAG19" i="45"/>
  <c r="AAK19" i="45"/>
  <c r="AAO19" i="45"/>
  <c r="AAS19" i="45"/>
  <c r="AAW19" i="45"/>
  <c r="ABA19" i="45"/>
  <c r="ABE19" i="45"/>
  <c r="ZB19" i="45"/>
  <c r="ZR19" i="45"/>
  <c r="AAH19" i="45"/>
  <c r="AAX19" i="45"/>
  <c r="ZF19" i="45"/>
  <c r="ZV19" i="45"/>
  <c r="AAL19" i="45"/>
  <c r="ABB19" i="45"/>
  <c r="ZJ19" i="45"/>
  <c r="ZZ19" i="45"/>
  <c r="AAP19" i="45"/>
  <c r="AAD19" i="45"/>
  <c r="AAT19" i="45"/>
  <c r="ZN19" i="45"/>
  <c r="IP19" i="45"/>
  <c r="IT19" i="45"/>
  <c r="IX19" i="45"/>
  <c r="JB19" i="45"/>
  <c r="JF19" i="45"/>
  <c r="JJ19" i="45"/>
  <c r="JN19" i="45"/>
  <c r="JR19" i="45"/>
  <c r="JV19" i="45"/>
  <c r="JZ19" i="45"/>
  <c r="KD19" i="45"/>
  <c r="KH19" i="45"/>
  <c r="KL19" i="45"/>
  <c r="KP19" i="45"/>
  <c r="IQ19" i="45"/>
  <c r="IU19" i="45"/>
  <c r="IY19" i="45"/>
  <c r="JC19" i="45"/>
  <c r="JG19" i="45"/>
  <c r="JK19" i="45"/>
  <c r="JO19" i="45"/>
  <c r="JS19" i="45"/>
  <c r="JW19" i="45"/>
  <c r="KA19" i="45"/>
  <c r="KE19" i="45"/>
  <c r="KI19" i="45"/>
  <c r="KM19" i="45"/>
  <c r="KQ19" i="45"/>
  <c r="IR19" i="45"/>
  <c r="IV19" i="45"/>
  <c r="IZ19" i="45"/>
  <c r="JD19" i="45"/>
  <c r="JH19" i="45"/>
  <c r="JL19" i="45"/>
  <c r="JP19" i="45"/>
  <c r="JT19" i="45"/>
  <c r="JX19" i="45"/>
  <c r="KB19" i="45"/>
  <c r="KF19" i="45"/>
  <c r="KJ19" i="45"/>
  <c r="KN19" i="45"/>
  <c r="JA19" i="45"/>
  <c r="JQ19" i="45"/>
  <c r="KG19" i="45"/>
  <c r="JE19" i="45"/>
  <c r="JU19" i="45"/>
  <c r="KK19" i="45"/>
  <c r="IS19" i="45"/>
  <c r="JI19" i="45"/>
  <c r="JY19" i="45"/>
  <c r="KO19" i="45"/>
  <c r="IW19" i="45"/>
  <c r="JM19" i="45"/>
  <c r="KC19" i="45"/>
  <c r="MV7" i="46"/>
  <c r="MZ7" i="46"/>
  <c r="ND7" i="46"/>
  <c r="NH7" i="46"/>
  <c r="NL7" i="46"/>
  <c r="NP7" i="46"/>
  <c r="NT7" i="46"/>
  <c r="NX7" i="46"/>
  <c r="OB7" i="46"/>
  <c r="OF7" i="46"/>
  <c r="OJ7" i="46"/>
  <c r="ON7" i="46"/>
  <c r="OR7" i="46"/>
  <c r="MS7" i="46"/>
  <c r="MW7" i="46"/>
  <c r="NA7" i="46"/>
  <c r="NE7" i="46"/>
  <c r="NI7" i="46"/>
  <c r="NM7" i="46"/>
  <c r="NQ7" i="46"/>
  <c r="NU7" i="46"/>
  <c r="NY7" i="46"/>
  <c r="OC7" i="46"/>
  <c r="OG7" i="46"/>
  <c r="OK7" i="46"/>
  <c r="OO7" i="46"/>
  <c r="OS7" i="46"/>
  <c r="MT7" i="46"/>
  <c r="MX7" i="46"/>
  <c r="NB7" i="46"/>
  <c r="NF7" i="46"/>
  <c r="NJ7" i="46"/>
  <c r="NN7" i="46"/>
  <c r="NR7" i="46"/>
  <c r="NV7" i="46"/>
  <c r="NZ7" i="46"/>
  <c r="OD7" i="46"/>
  <c r="OH7" i="46"/>
  <c r="OL7" i="46"/>
  <c r="OP7" i="46"/>
  <c r="OT7" i="46"/>
  <c r="MU7" i="46"/>
  <c r="MY7" i="46"/>
  <c r="NC7" i="46"/>
  <c r="NG7" i="46"/>
  <c r="NK7" i="46"/>
  <c r="NO7" i="46"/>
  <c r="NS7" i="46"/>
  <c r="NW7" i="46"/>
  <c r="OA7" i="46"/>
  <c r="OE7" i="46"/>
  <c r="OI7" i="46"/>
  <c r="OM7" i="46"/>
  <c r="OQ7" i="46"/>
  <c r="IS7" i="46"/>
  <c r="IW7" i="46"/>
  <c r="JA7" i="46"/>
  <c r="JE7" i="46"/>
  <c r="JI7" i="46"/>
  <c r="JM7" i="46"/>
  <c r="JQ7" i="46"/>
  <c r="JU7" i="46"/>
  <c r="JY7" i="46"/>
  <c r="KC7" i="46"/>
  <c r="KG7" i="46"/>
  <c r="KK7" i="46"/>
  <c r="KO7" i="46"/>
  <c r="IP7" i="46"/>
  <c r="IT7" i="46"/>
  <c r="IX7" i="46"/>
  <c r="JB7" i="46"/>
  <c r="JF7" i="46"/>
  <c r="JJ7" i="46"/>
  <c r="JN7" i="46"/>
  <c r="JR7" i="46"/>
  <c r="JV7" i="46"/>
  <c r="JZ7" i="46"/>
  <c r="KD7" i="46"/>
  <c r="KH7" i="46"/>
  <c r="KL7" i="46"/>
  <c r="KP7" i="46"/>
  <c r="IQ7" i="46"/>
  <c r="IU7" i="46"/>
  <c r="IY7" i="46"/>
  <c r="JC7" i="46"/>
  <c r="JG7" i="46"/>
  <c r="JK7" i="46"/>
  <c r="JO7" i="46"/>
  <c r="JS7" i="46"/>
  <c r="JW7" i="46"/>
  <c r="KA7" i="46"/>
  <c r="KE7" i="46"/>
  <c r="KI7" i="46"/>
  <c r="KM7" i="46"/>
  <c r="KQ7" i="46"/>
  <c r="IR7" i="46"/>
  <c r="IV7" i="46"/>
  <c r="IZ7" i="46"/>
  <c r="JD7" i="46"/>
  <c r="JH7" i="46"/>
  <c r="JL7" i="46"/>
  <c r="JP7" i="46"/>
  <c r="JT7" i="46"/>
  <c r="JX7" i="46"/>
  <c r="KB7" i="46"/>
  <c r="KF7" i="46"/>
  <c r="KJ7" i="46"/>
  <c r="KN7" i="46"/>
  <c r="KR7" i="46"/>
  <c r="SS11" i="17"/>
  <c r="QX11" i="17"/>
  <c r="RB11" i="17"/>
  <c r="RF11" i="17"/>
  <c r="RJ11" i="17"/>
  <c r="RN11" i="17"/>
  <c r="RR11" i="17"/>
  <c r="RV11" i="17"/>
  <c r="RZ11" i="17"/>
  <c r="SD11" i="17"/>
  <c r="SH11" i="17"/>
  <c r="SL11" i="17"/>
  <c r="SP11" i="17"/>
  <c r="QY11" i="17"/>
  <c r="RC11" i="17"/>
  <c r="RG11" i="17"/>
  <c r="RK11" i="17"/>
  <c r="RO11" i="17"/>
  <c r="RS11" i="17"/>
  <c r="RW11" i="17"/>
  <c r="SA11" i="17"/>
  <c r="SE11" i="17"/>
  <c r="SI11" i="17"/>
  <c r="SM11" i="17"/>
  <c r="SQ11" i="17"/>
  <c r="QV11" i="17"/>
  <c r="RD11" i="17"/>
  <c r="RL11" i="17"/>
  <c r="RT11" i="17"/>
  <c r="SB11" i="17"/>
  <c r="SJ11" i="17"/>
  <c r="SR11" i="17"/>
  <c r="QW11" i="17"/>
  <c r="RE11" i="17"/>
  <c r="RM11" i="17"/>
  <c r="RU11" i="17"/>
  <c r="SC11" i="17"/>
  <c r="SK11" i="17"/>
  <c r="QZ11" i="17"/>
  <c r="RH11" i="17"/>
  <c r="RP11" i="17"/>
  <c r="RX11" i="17"/>
  <c r="SF11" i="17"/>
  <c r="SN11" i="17"/>
  <c r="RA11" i="17"/>
  <c r="RI11" i="17"/>
  <c r="RQ11" i="17"/>
  <c r="RY11" i="17"/>
  <c r="SG11" i="17"/>
  <c r="SO11" i="17"/>
  <c r="IS11" i="46"/>
  <c r="IW11" i="46"/>
  <c r="JA11" i="46"/>
  <c r="JE11" i="46"/>
  <c r="JI11" i="46"/>
  <c r="JM11" i="46"/>
  <c r="JQ11" i="46"/>
  <c r="JU11" i="46"/>
  <c r="JY11" i="46"/>
  <c r="KC11" i="46"/>
  <c r="KG11" i="46"/>
  <c r="KK11" i="46"/>
  <c r="KO11" i="46"/>
  <c r="IP11" i="46"/>
  <c r="IT11" i="46"/>
  <c r="IX11" i="46"/>
  <c r="JB11" i="46"/>
  <c r="JF11" i="46"/>
  <c r="JJ11" i="46"/>
  <c r="JN11" i="46"/>
  <c r="JR11" i="46"/>
  <c r="JV11" i="46"/>
  <c r="JZ11" i="46"/>
  <c r="KD11" i="46"/>
  <c r="KH11" i="46"/>
  <c r="KL11" i="46"/>
  <c r="KP11" i="46"/>
  <c r="IQ11" i="46"/>
  <c r="IU11" i="46"/>
  <c r="IY11" i="46"/>
  <c r="JC11" i="46"/>
  <c r="JG11" i="46"/>
  <c r="JK11" i="46"/>
  <c r="JO11" i="46"/>
  <c r="JS11" i="46"/>
  <c r="JW11" i="46"/>
  <c r="KA11" i="46"/>
  <c r="KE11" i="46"/>
  <c r="KI11" i="46"/>
  <c r="KM11" i="46"/>
  <c r="KQ11" i="46"/>
  <c r="IR11" i="46"/>
  <c r="IV11" i="46"/>
  <c r="IZ11" i="46"/>
  <c r="JD11" i="46"/>
  <c r="JH11" i="46"/>
  <c r="JL11" i="46"/>
  <c r="JP11" i="46"/>
  <c r="JT11" i="46"/>
  <c r="JX11" i="46"/>
  <c r="KB11" i="46"/>
  <c r="KF11" i="46"/>
  <c r="KJ11" i="46"/>
  <c r="KN11" i="46"/>
  <c r="KR11" i="46"/>
  <c r="EO17" i="45"/>
  <c r="ES17" i="45"/>
  <c r="EW17" i="45"/>
  <c r="FA17" i="45"/>
  <c r="FE17" i="45"/>
  <c r="FI17" i="45"/>
  <c r="FM17" i="45"/>
  <c r="FQ17" i="45"/>
  <c r="FU17" i="45"/>
  <c r="FY17" i="45"/>
  <c r="GC17" i="45"/>
  <c r="GG17" i="45"/>
  <c r="GK17" i="45"/>
  <c r="EP17" i="45"/>
  <c r="ET17" i="45"/>
  <c r="EX17" i="45"/>
  <c r="FB17" i="45"/>
  <c r="FF17" i="45"/>
  <c r="FJ17" i="45"/>
  <c r="FN17" i="45"/>
  <c r="FR17" i="45"/>
  <c r="FV17" i="45"/>
  <c r="FZ17" i="45"/>
  <c r="GD17" i="45"/>
  <c r="GH17" i="45"/>
  <c r="GL17" i="45"/>
  <c r="EM17" i="45"/>
  <c r="EQ17" i="45"/>
  <c r="EU17" i="45"/>
  <c r="EY17" i="45"/>
  <c r="FC17" i="45"/>
  <c r="FG17" i="45"/>
  <c r="FK17" i="45"/>
  <c r="FO17" i="45"/>
  <c r="FS17" i="45"/>
  <c r="FW17" i="45"/>
  <c r="GA17" i="45"/>
  <c r="GE17" i="45"/>
  <c r="GI17" i="45"/>
  <c r="GM17" i="45"/>
  <c r="EN17" i="45"/>
  <c r="FD17" i="45"/>
  <c r="FT17" i="45"/>
  <c r="GJ17" i="45"/>
  <c r="ER17" i="45"/>
  <c r="FH17" i="45"/>
  <c r="FX17" i="45"/>
  <c r="EV17" i="45"/>
  <c r="FL17" i="45"/>
  <c r="GB17" i="45"/>
  <c r="EZ17" i="45"/>
  <c r="FP17" i="45"/>
  <c r="GF17" i="45"/>
  <c r="MV16" i="45"/>
  <c r="MZ16" i="45"/>
  <c r="ND16" i="45"/>
  <c r="NH16" i="45"/>
  <c r="NL16" i="45"/>
  <c r="NP16" i="45"/>
  <c r="NT16" i="45"/>
  <c r="NX16" i="45"/>
  <c r="OB16" i="45"/>
  <c r="OF16" i="45"/>
  <c r="OJ16" i="45"/>
  <c r="ON16" i="45"/>
  <c r="OR16" i="45"/>
  <c r="MS16" i="45"/>
  <c r="MW16" i="45"/>
  <c r="NA16" i="45"/>
  <c r="NE16" i="45"/>
  <c r="NI16" i="45"/>
  <c r="NM16" i="45"/>
  <c r="NQ16" i="45"/>
  <c r="NU16" i="45"/>
  <c r="NY16" i="45"/>
  <c r="OC16" i="45"/>
  <c r="OG16" i="45"/>
  <c r="OK16" i="45"/>
  <c r="OO16" i="45"/>
  <c r="OS16" i="45"/>
  <c r="MT16" i="45"/>
  <c r="MX16" i="45"/>
  <c r="NB16" i="45"/>
  <c r="NF16" i="45"/>
  <c r="NJ16" i="45"/>
  <c r="NN16" i="45"/>
  <c r="NR16" i="45"/>
  <c r="NV16" i="45"/>
  <c r="NZ16" i="45"/>
  <c r="OD16" i="45"/>
  <c r="OH16" i="45"/>
  <c r="OL16" i="45"/>
  <c r="OP16" i="45"/>
  <c r="NC16" i="45"/>
  <c r="NS16" i="45"/>
  <c r="OI16" i="45"/>
  <c r="NG16" i="45"/>
  <c r="NW16" i="45"/>
  <c r="OM16" i="45"/>
  <c r="MU16" i="45"/>
  <c r="NK16" i="45"/>
  <c r="OA16" i="45"/>
  <c r="OQ16" i="45"/>
  <c r="OE16" i="45"/>
  <c r="MY16" i="45"/>
  <c r="NO16" i="45"/>
  <c r="MU23" i="45"/>
  <c r="MY23" i="45"/>
  <c r="NC23" i="45"/>
  <c r="NG23" i="45"/>
  <c r="NK23" i="45"/>
  <c r="NO23" i="45"/>
  <c r="NS23" i="45"/>
  <c r="NW23" i="45"/>
  <c r="OA23" i="45"/>
  <c r="OE23" i="45"/>
  <c r="OI23" i="45"/>
  <c r="OM23" i="45"/>
  <c r="OQ23" i="45"/>
  <c r="MV23" i="45"/>
  <c r="MZ23" i="45"/>
  <c r="ND23" i="45"/>
  <c r="NH23" i="45"/>
  <c r="NL23" i="45"/>
  <c r="NP23" i="45"/>
  <c r="NT23" i="45"/>
  <c r="NX23" i="45"/>
  <c r="OB23" i="45"/>
  <c r="OF23" i="45"/>
  <c r="OJ23" i="45"/>
  <c r="ON23" i="45"/>
  <c r="OR23" i="45"/>
  <c r="MT23" i="45"/>
  <c r="NB23" i="45"/>
  <c r="NJ23" i="45"/>
  <c r="NR23" i="45"/>
  <c r="NZ23" i="45"/>
  <c r="OH23" i="45"/>
  <c r="OP23" i="45"/>
  <c r="MW23" i="45"/>
  <c r="NE23" i="45"/>
  <c r="NM23" i="45"/>
  <c r="NU23" i="45"/>
  <c r="OC23" i="45"/>
  <c r="OK23" i="45"/>
  <c r="OS23" i="45"/>
  <c r="MX23" i="45"/>
  <c r="NF23" i="45"/>
  <c r="NN23" i="45"/>
  <c r="NV23" i="45"/>
  <c r="OD23" i="45"/>
  <c r="OL23" i="45"/>
  <c r="MS23" i="45"/>
  <c r="NY23" i="45"/>
  <c r="NA23" i="45"/>
  <c r="OG23" i="45"/>
  <c r="NI23" i="45"/>
  <c r="OO23" i="45"/>
  <c r="NQ23" i="45"/>
  <c r="ZE10" i="45"/>
  <c r="ZI10" i="45"/>
  <c r="ZM10" i="45"/>
  <c r="ZQ10" i="45"/>
  <c r="ZU10" i="45"/>
  <c r="ZY10" i="45"/>
  <c r="AAC10" i="45"/>
  <c r="AAG10" i="45"/>
  <c r="AAK10" i="45"/>
  <c r="AAO10" i="45"/>
  <c r="AAS10" i="45"/>
  <c r="AAW10" i="45"/>
  <c r="ABA10" i="45"/>
  <c r="ABE10" i="45"/>
  <c r="ZB10" i="45"/>
  <c r="ZF10" i="45"/>
  <c r="ZJ10" i="45"/>
  <c r="ZN10" i="45"/>
  <c r="ZR10" i="45"/>
  <c r="ZV10" i="45"/>
  <c r="ZZ10" i="45"/>
  <c r="AAD10" i="45"/>
  <c r="AAH10" i="45"/>
  <c r="AAL10" i="45"/>
  <c r="AAP10" i="45"/>
  <c r="AAT10" i="45"/>
  <c r="AAX10" i="45"/>
  <c r="ABB10" i="45"/>
  <c r="ZC10" i="45"/>
  <c r="ZG10" i="45"/>
  <c r="ZK10" i="45"/>
  <c r="ZO10" i="45"/>
  <c r="ZS10" i="45"/>
  <c r="ZW10" i="45"/>
  <c r="AAA10" i="45"/>
  <c r="AAE10" i="45"/>
  <c r="AAI10" i="45"/>
  <c r="AAM10" i="45"/>
  <c r="AAQ10" i="45"/>
  <c r="AAU10" i="45"/>
  <c r="AAY10" i="45"/>
  <c r="ABC10" i="45"/>
  <c r="ZP10" i="45"/>
  <c r="AAF10" i="45"/>
  <c r="AAV10" i="45"/>
  <c r="ZD10" i="45"/>
  <c r="ZT10" i="45"/>
  <c r="AAJ10" i="45"/>
  <c r="AAZ10" i="45"/>
  <c r="ZH10" i="45"/>
  <c r="ZX10" i="45"/>
  <c r="AAN10" i="45"/>
  <c r="ABD10" i="45"/>
  <c r="AAB10" i="45"/>
  <c r="AAR10" i="45"/>
  <c r="ZL10" i="45"/>
  <c r="EO13" i="17"/>
  <c r="ES13" i="17"/>
  <c r="EW13" i="17"/>
  <c r="FA13" i="17"/>
  <c r="FE13" i="17"/>
  <c r="FI13" i="17"/>
  <c r="FM13" i="17"/>
  <c r="FQ13" i="17"/>
  <c r="FU13" i="17"/>
  <c r="FY13" i="17"/>
  <c r="GC13" i="17"/>
  <c r="GG13" i="17"/>
  <c r="EQ13" i="17"/>
  <c r="EY13" i="17"/>
  <c r="FG13" i="17"/>
  <c r="FO13" i="17"/>
  <c r="FS13" i="17"/>
  <c r="GA13" i="17"/>
  <c r="GI13" i="17"/>
  <c r="EN13" i="17"/>
  <c r="EV13" i="17"/>
  <c r="FD13" i="17"/>
  <c r="FL13" i="17"/>
  <c r="FT13" i="17"/>
  <c r="FX13" i="17"/>
  <c r="GF13" i="17"/>
  <c r="EP13" i="17"/>
  <c r="ET13" i="17"/>
  <c r="EX13" i="17"/>
  <c r="FB13" i="17"/>
  <c r="FF13" i="17"/>
  <c r="FJ13" i="17"/>
  <c r="FN13" i="17"/>
  <c r="FR13" i="17"/>
  <c r="FV13" i="17"/>
  <c r="FZ13" i="17"/>
  <c r="GD13" i="17"/>
  <c r="GH13" i="17"/>
  <c r="EM13" i="17"/>
  <c r="EU13" i="17"/>
  <c r="FC13" i="17"/>
  <c r="FK13" i="17"/>
  <c r="FW13" i="17"/>
  <c r="GE13" i="17"/>
  <c r="ER13" i="17"/>
  <c r="EZ13" i="17"/>
  <c r="FH13" i="17"/>
  <c r="FP13" i="17"/>
  <c r="GB13" i="17"/>
  <c r="ZE12" i="46"/>
  <c r="ZI12" i="46"/>
  <c r="ZM12" i="46"/>
  <c r="ZQ12" i="46"/>
  <c r="ZU12" i="46"/>
  <c r="ZY12" i="46"/>
  <c r="AAC12" i="46"/>
  <c r="AAG12" i="46"/>
  <c r="AAK12" i="46"/>
  <c r="AAO12" i="46"/>
  <c r="AAS12" i="46"/>
  <c r="AAW12" i="46"/>
  <c r="ABA12" i="46"/>
  <c r="ABE12" i="46"/>
  <c r="ZB12" i="46"/>
  <c r="ZF12" i="46"/>
  <c r="ZJ12" i="46"/>
  <c r="ZN12" i="46"/>
  <c r="ZR12" i="46"/>
  <c r="ZV12" i="46"/>
  <c r="ZZ12" i="46"/>
  <c r="AAD12" i="46"/>
  <c r="AAH12" i="46"/>
  <c r="AAL12" i="46"/>
  <c r="AAP12" i="46"/>
  <c r="AAT12" i="46"/>
  <c r="AAX12" i="46"/>
  <c r="ABB12" i="46"/>
  <c r="ABF12" i="46"/>
  <c r="ZC12" i="46"/>
  <c r="ZG12" i="46"/>
  <c r="ZK12" i="46"/>
  <c r="ZO12" i="46"/>
  <c r="ZS12" i="46"/>
  <c r="ZW12" i="46"/>
  <c r="AAA12" i="46"/>
  <c r="AAE12" i="46"/>
  <c r="AAI12" i="46"/>
  <c r="AAM12" i="46"/>
  <c r="AAQ12" i="46"/>
  <c r="AAU12" i="46"/>
  <c r="AAY12" i="46"/>
  <c r="ABC12" i="46"/>
  <c r="ABG12" i="46"/>
  <c r="ZH12" i="46"/>
  <c r="ZX12" i="46"/>
  <c r="AAN12" i="46"/>
  <c r="ABD12" i="46"/>
  <c r="ZL12" i="46"/>
  <c r="AAB12" i="46"/>
  <c r="AAR12" i="46"/>
  <c r="ZP12" i="46"/>
  <c r="AAF12" i="46"/>
  <c r="AAV12" i="46"/>
  <c r="AAJ12" i="46"/>
  <c r="AAZ12" i="46"/>
  <c r="ZD12" i="46"/>
  <c r="ZT12" i="46"/>
  <c r="EP23" i="46"/>
  <c r="ET23" i="46"/>
  <c r="EX23" i="46"/>
  <c r="FB23" i="46"/>
  <c r="FF23" i="46"/>
  <c r="FJ23" i="46"/>
  <c r="FN23" i="46"/>
  <c r="FR23" i="46"/>
  <c r="EO23" i="46"/>
  <c r="ES23" i="46"/>
  <c r="EW23" i="46"/>
  <c r="FA23" i="46"/>
  <c r="FE23" i="46"/>
  <c r="FI23" i="46"/>
  <c r="FM23" i="46"/>
  <c r="FQ23" i="46"/>
  <c r="FU23" i="46"/>
  <c r="FY23" i="46"/>
  <c r="EQ23" i="46"/>
  <c r="EY23" i="46"/>
  <c r="FG23" i="46"/>
  <c r="FO23" i="46"/>
  <c r="FV23" i="46"/>
  <c r="GA23" i="46"/>
  <c r="GE23" i="46"/>
  <c r="GI23" i="46"/>
  <c r="ER23" i="46"/>
  <c r="EZ23" i="46"/>
  <c r="FH23" i="46"/>
  <c r="FP23" i="46"/>
  <c r="FW23" i="46"/>
  <c r="GB23" i="46"/>
  <c r="GF23" i="46"/>
  <c r="EM23" i="46"/>
  <c r="EU23" i="46"/>
  <c r="FC23" i="46"/>
  <c r="FK23" i="46"/>
  <c r="FS23" i="46"/>
  <c r="FX23" i="46"/>
  <c r="GC23" i="46"/>
  <c r="GG23" i="46"/>
  <c r="FL23" i="46"/>
  <c r="GH23" i="46"/>
  <c r="EN23" i="46"/>
  <c r="FT23" i="46"/>
  <c r="EV23" i="46"/>
  <c r="FZ23" i="46"/>
  <c r="FD23" i="46"/>
  <c r="GD23" i="46"/>
  <c r="MV18" i="46"/>
  <c r="MZ18" i="46"/>
  <c r="ND18" i="46"/>
  <c r="NH18" i="46"/>
  <c r="NL18" i="46"/>
  <c r="NP18" i="46"/>
  <c r="MS18" i="46"/>
  <c r="MW18" i="46"/>
  <c r="NA18" i="46"/>
  <c r="NE18" i="46"/>
  <c r="NI18" i="46"/>
  <c r="NM18" i="46"/>
  <c r="NQ18" i="46"/>
  <c r="NU18" i="46"/>
  <c r="NY18" i="46"/>
  <c r="OC18" i="46"/>
  <c r="MT18" i="46"/>
  <c r="MX18" i="46"/>
  <c r="NB18" i="46"/>
  <c r="NF18" i="46"/>
  <c r="NJ18" i="46"/>
  <c r="NN18" i="46"/>
  <c r="NR18" i="46"/>
  <c r="NV18" i="46"/>
  <c r="NZ18" i="46"/>
  <c r="OD18" i="46"/>
  <c r="OH18" i="46"/>
  <c r="OL18" i="46"/>
  <c r="OP18" i="46"/>
  <c r="OT18" i="46"/>
  <c r="MU18" i="46"/>
  <c r="MY18" i="46"/>
  <c r="NC18" i="46"/>
  <c r="NG18" i="46"/>
  <c r="NK18" i="46"/>
  <c r="NO18" i="46"/>
  <c r="NS18" i="46"/>
  <c r="NW18" i="46"/>
  <c r="OA18" i="46"/>
  <c r="OE18" i="46"/>
  <c r="OI18" i="46"/>
  <c r="OM18" i="46"/>
  <c r="OQ18" i="46"/>
  <c r="NT18" i="46"/>
  <c r="OG18" i="46"/>
  <c r="OO18" i="46"/>
  <c r="NX18" i="46"/>
  <c r="OJ18" i="46"/>
  <c r="OR18" i="46"/>
  <c r="OB18" i="46"/>
  <c r="OK18" i="46"/>
  <c r="OS18" i="46"/>
  <c r="OF18" i="46"/>
  <c r="ON18" i="46"/>
  <c r="EO21" i="17"/>
  <c r="ES21" i="17"/>
  <c r="EW21" i="17"/>
  <c r="FA21" i="17"/>
  <c r="FE21" i="17"/>
  <c r="FI21" i="17"/>
  <c r="FM21" i="17"/>
  <c r="FQ21" i="17"/>
  <c r="FU21" i="17"/>
  <c r="FY21" i="17"/>
  <c r="GC21" i="17"/>
  <c r="GG21" i="17"/>
  <c r="EM21" i="17"/>
  <c r="EU21" i="17"/>
  <c r="EY21" i="17"/>
  <c r="FG21" i="17"/>
  <c r="FO21" i="17"/>
  <c r="FW21" i="17"/>
  <c r="GE21" i="17"/>
  <c r="GI21" i="17"/>
  <c r="ER21" i="17"/>
  <c r="EZ21" i="17"/>
  <c r="FH21" i="17"/>
  <c r="FL21" i="17"/>
  <c r="FT21" i="17"/>
  <c r="GB21" i="17"/>
  <c r="EP21" i="17"/>
  <c r="ET21" i="17"/>
  <c r="EX21" i="17"/>
  <c r="FB21" i="17"/>
  <c r="FF21" i="17"/>
  <c r="FJ21" i="17"/>
  <c r="FN21" i="17"/>
  <c r="FR21" i="17"/>
  <c r="FV21" i="17"/>
  <c r="FZ21" i="17"/>
  <c r="GD21" i="17"/>
  <c r="GH21" i="17"/>
  <c r="EQ21" i="17"/>
  <c r="FC21" i="17"/>
  <c r="FK21" i="17"/>
  <c r="FS21" i="17"/>
  <c r="GA21" i="17"/>
  <c r="EN21" i="17"/>
  <c r="EV21" i="17"/>
  <c r="FD21" i="17"/>
  <c r="FP21" i="17"/>
  <c r="FX21" i="17"/>
  <c r="GF21" i="17"/>
  <c r="EM7" i="45"/>
  <c r="EQ7" i="45"/>
  <c r="EU7" i="45"/>
  <c r="EY7" i="45"/>
  <c r="FC7" i="45"/>
  <c r="FG7" i="45"/>
  <c r="FK7" i="45"/>
  <c r="FO7" i="45"/>
  <c r="FS7" i="45"/>
  <c r="FW7" i="45"/>
  <c r="GA7" i="45"/>
  <c r="GE7" i="45"/>
  <c r="GI7" i="45"/>
  <c r="GM7" i="45"/>
  <c r="EN7" i="45"/>
  <c r="ER7" i="45"/>
  <c r="EV7" i="45"/>
  <c r="EZ7" i="45"/>
  <c r="FD7" i="45"/>
  <c r="FH7" i="45"/>
  <c r="FL7" i="45"/>
  <c r="FP7" i="45"/>
  <c r="FT7" i="45"/>
  <c r="FX7" i="45"/>
  <c r="GB7" i="45"/>
  <c r="GF7" i="45"/>
  <c r="GJ7" i="45"/>
  <c r="EO7" i="45"/>
  <c r="ES7" i="45"/>
  <c r="EW7" i="45"/>
  <c r="FA7" i="45"/>
  <c r="FE7" i="45"/>
  <c r="FI7" i="45"/>
  <c r="FM7" i="45"/>
  <c r="FQ7" i="45"/>
  <c r="FU7" i="45"/>
  <c r="FY7" i="45"/>
  <c r="GC7" i="45"/>
  <c r="GG7" i="45"/>
  <c r="GK7" i="45"/>
  <c r="FB7" i="45"/>
  <c r="FR7" i="45"/>
  <c r="GH7" i="45"/>
  <c r="EP7" i="45"/>
  <c r="FF7" i="45"/>
  <c r="FV7" i="45"/>
  <c r="GL7" i="45"/>
  <c r="ET7" i="45"/>
  <c r="FJ7" i="45"/>
  <c r="FZ7" i="45"/>
  <c r="EX7" i="45"/>
  <c r="FN7" i="45"/>
  <c r="GD7" i="45"/>
  <c r="QW23" i="45"/>
  <c r="RA23" i="45"/>
  <c r="RE23" i="45"/>
  <c r="RI23" i="45"/>
  <c r="RM23" i="45"/>
  <c r="RQ23" i="45"/>
  <c r="RU23" i="45"/>
  <c r="RY23" i="45"/>
  <c r="SC23" i="45"/>
  <c r="SG23" i="45"/>
  <c r="SK23" i="45"/>
  <c r="SO23" i="45"/>
  <c r="SS23" i="45"/>
  <c r="SW23" i="45"/>
  <c r="TA23" i="45"/>
  <c r="QX23" i="45"/>
  <c r="RB23" i="45"/>
  <c r="RF23" i="45"/>
  <c r="RJ23" i="45"/>
  <c r="RN23" i="45"/>
  <c r="RR23" i="45"/>
  <c r="RV23" i="45"/>
  <c r="RZ23" i="45"/>
  <c r="SD23" i="45"/>
  <c r="SH23" i="45"/>
  <c r="SL23" i="45"/>
  <c r="SP23" i="45"/>
  <c r="ST23" i="45"/>
  <c r="SX23" i="45"/>
  <c r="TB23" i="45"/>
  <c r="QY23" i="45"/>
  <c r="RC23" i="45"/>
  <c r="RG23" i="45"/>
  <c r="RK23" i="45"/>
  <c r="RO23" i="45"/>
  <c r="RS23" i="45"/>
  <c r="RW23" i="45"/>
  <c r="SA23" i="45"/>
  <c r="SE23" i="45"/>
  <c r="SI23" i="45"/>
  <c r="SM23" i="45"/>
  <c r="SQ23" i="45"/>
  <c r="SU23" i="45"/>
  <c r="SY23" i="45"/>
  <c r="TC23" i="45"/>
  <c r="QV23" i="45"/>
  <c r="RL23" i="45"/>
  <c r="SB23" i="45"/>
  <c r="SR23" i="45"/>
  <c r="QZ23" i="45"/>
  <c r="RP23" i="45"/>
  <c r="SF23" i="45"/>
  <c r="SV23" i="45"/>
  <c r="RD23" i="45"/>
  <c r="RT23" i="45"/>
  <c r="SJ23" i="45"/>
  <c r="SZ23" i="45"/>
  <c r="RX23" i="45"/>
  <c r="SN23" i="45"/>
  <c r="TD23" i="45"/>
  <c r="RH23" i="45"/>
  <c r="EP10" i="17"/>
  <c r="ET10" i="17"/>
  <c r="EX10" i="17"/>
  <c r="FB10" i="17"/>
  <c r="FF10" i="17"/>
  <c r="FJ10" i="17"/>
  <c r="FN10" i="17"/>
  <c r="FR10" i="17"/>
  <c r="FV10" i="17"/>
  <c r="FZ10" i="17"/>
  <c r="GD10" i="17"/>
  <c r="GH10" i="17"/>
  <c r="EN10" i="17"/>
  <c r="EV10" i="17"/>
  <c r="FD10" i="17"/>
  <c r="FL10" i="17"/>
  <c r="FP10" i="17"/>
  <c r="FX10" i="17"/>
  <c r="GF10" i="17"/>
  <c r="EO10" i="17"/>
  <c r="FE10" i="17"/>
  <c r="FM10" i="17"/>
  <c r="FU10" i="17"/>
  <c r="GC10" i="17"/>
  <c r="EM10" i="17"/>
  <c r="EQ10" i="17"/>
  <c r="EU10" i="17"/>
  <c r="EY10" i="17"/>
  <c r="FC10" i="17"/>
  <c r="FG10" i="17"/>
  <c r="FK10" i="17"/>
  <c r="FO10" i="17"/>
  <c r="FS10" i="17"/>
  <c r="FW10" i="17"/>
  <c r="GA10" i="17"/>
  <c r="GE10" i="17"/>
  <c r="GI10" i="17"/>
  <c r="ER10" i="17"/>
  <c r="EZ10" i="17"/>
  <c r="FH10" i="17"/>
  <c r="FT10" i="17"/>
  <c r="GB10" i="17"/>
  <c r="ES10" i="17"/>
  <c r="EW10" i="17"/>
  <c r="FA10" i="17"/>
  <c r="FI10" i="17"/>
  <c r="FQ10" i="17"/>
  <c r="FY10" i="17"/>
  <c r="GG10" i="17"/>
  <c r="UY11" i="45"/>
  <c r="VC11" i="45"/>
  <c r="VG11" i="45"/>
  <c r="VK11" i="45"/>
  <c r="VO11" i="45"/>
  <c r="VS11" i="45"/>
  <c r="VW11" i="45"/>
  <c r="WA11" i="45"/>
  <c r="WE11" i="45"/>
  <c r="WI11" i="45"/>
  <c r="WM11" i="45"/>
  <c r="WQ11" i="45"/>
  <c r="WU11" i="45"/>
  <c r="UZ11" i="45"/>
  <c r="VD11" i="45"/>
  <c r="VH11" i="45"/>
  <c r="VL11" i="45"/>
  <c r="VP11" i="45"/>
  <c r="VT11" i="45"/>
  <c r="VX11" i="45"/>
  <c r="WB11" i="45"/>
  <c r="WF11" i="45"/>
  <c r="WJ11" i="45"/>
  <c r="WN11" i="45"/>
  <c r="WR11" i="45"/>
  <c r="WV11" i="45"/>
  <c r="VA11" i="45"/>
  <c r="VE11" i="45"/>
  <c r="VI11" i="45"/>
  <c r="VM11" i="45"/>
  <c r="VQ11" i="45"/>
  <c r="VU11" i="45"/>
  <c r="VY11" i="45"/>
  <c r="WC11" i="45"/>
  <c r="WG11" i="45"/>
  <c r="WK11" i="45"/>
  <c r="WO11" i="45"/>
  <c r="WW11" i="45"/>
  <c r="VB11" i="45"/>
  <c r="VR11" i="45"/>
  <c r="WH11" i="45"/>
  <c r="WX11" i="45"/>
  <c r="VF11" i="45"/>
  <c r="VV11" i="45"/>
  <c r="WL11" i="45"/>
  <c r="VJ11" i="45"/>
  <c r="VZ11" i="45"/>
  <c r="WP11" i="45"/>
  <c r="WD11" i="45"/>
  <c r="WT11" i="45"/>
  <c r="VN11" i="45"/>
  <c r="MU11" i="45"/>
  <c r="MY11" i="45"/>
  <c r="NC11" i="45"/>
  <c r="NG11" i="45"/>
  <c r="NK11" i="45"/>
  <c r="NO11" i="45"/>
  <c r="NS11" i="45"/>
  <c r="NW11" i="45"/>
  <c r="OA11" i="45"/>
  <c r="OE11" i="45"/>
  <c r="OI11" i="45"/>
  <c r="OM11" i="45"/>
  <c r="OQ11" i="45"/>
  <c r="MV11" i="45"/>
  <c r="MZ11" i="45"/>
  <c r="ND11" i="45"/>
  <c r="NH11" i="45"/>
  <c r="NL11" i="45"/>
  <c r="NP11" i="45"/>
  <c r="NT11" i="45"/>
  <c r="NX11" i="45"/>
  <c r="OB11" i="45"/>
  <c r="OF11" i="45"/>
  <c r="OJ11" i="45"/>
  <c r="ON11" i="45"/>
  <c r="OR11" i="45"/>
  <c r="MS11" i="45"/>
  <c r="MW11" i="45"/>
  <c r="NA11" i="45"/>
  <c r="NE11" i="45"/>
  <c r="NI11" i="45"/>
  <c r="NM11" i="45"/>
  <c r="NQ11" i="45"/>
  <c r="NU11" i="45"/>
  <c r="NY11" i="45"/>
  <c r="OC11" i="45"/>
  <c r="OG11" i="45"/>
  <c r="OK11" i="45"/>
  <c r="OO11" i="45"/>
  <c r="OS11" i="45"/>
  <c r="MT11" i="45"/>
  <c r="NJ11" i="45"/>
  <c r="NZ11" i="45"/>
  <c r="OP11" i="45"/>
  <c r="MX11" i="45"/>
  <c r="NN11" i="45"/>
  <c r="OD11" i="45"/>
  <c r="NB11" i="45"/>
  <c r="NR11" i="45"/>
  <c r="OH11" i="45"/>
  <c r="NV11" i="45"/>
  <c r="OL11" i="45"/>
  <c r="NF11" i="45"/>
  <c r="IS8" i="45"/>
  <c r="IW8" i="45"/>
  <c r="JA8" i="45"/>
  <c r="JE8" i="45"/>
  <c r="JI8" i="45"/>
  <c r="JM8" i="45"/>
  <c r="JQ8" i="45"/>
  <c r="JU8" i="45"/>
  <c r="JY8" i="45"/>
  <c r="KC8" i="45"/>
  <c r="KG8" i="45"/>
  <c r="KK8" i="45"/>
  <c r="KO8" i="45"/>
  <c r="IP8" i="45"/>
  <c r="IT8" i="45"/>
  <c r="IX8" i="45"/>
  <c r="JB8" i="45"/>
  <c r="JF8" i="45"/>
  <c r="JJ8" i="45"/>
  <c r="JN8" i="45"/>
  <c r="JR8" i="45"/>
  <c r="JV8" i="45"/>
  <c r="JZ8" i="45"/>
  <c r="KD8" i="45"/>
  <c r="KH8" i="45"/>
  <c r="KL8" i="45"/>
  <c r="KP8" i="45"/>
  <c r="IR8" i="45"/>
  <c r="IZ8" i="45"/>
  <c r="JH8" i="45"/>
  <c r="JP8" i="45"/>
  <c r="JX8" i="45"/>
  <c r="KF8" i="45"/>
  <c r="KN8" i="45"/>
  <c r="IU8" i="45"/>
  <c r="JC8" i="45"/>
  <c r="JK8" i="45"/>
  <c r="JS8" i="45"/>
  <c r="KA8" i="45"/>
  <c r="KI8" i="45"/>
  <c r="KQ8" i="45"/>
  <c r="IV8" i="45"/>
  <c r="JD8" i="45"/>
  <c r="JL8" i="45"/>
  <c r="JT8" i="45"/>
  <c r="KB8" i="45"/>
  <c r="KJ8" i="45"/>
  <c r="IY8" i="45"/>
  <c r="KE8" i="45"/>
  <c r="JG8" i="45"/>
  <c r="KM8" i="45"/>
  <c r="JO8" i="45"/>
  <c r="IQ8" i="45"/>
  <c r="JW8" i="45"/>
  <c r="ZC16" i="46"/>
  <c r="ZG16" i="46"/>
  <c r="ZK16" i="46"/>
  <c r="ZO16" i="46"/>
  <c r="ZS16" i="46"/>
  <c r="ZW16" i="46"/>
  <c r="AAA16" i="46"/>
  <c r="AAE16" i="46"/>
  <c r="AAI16" i="46"/>
  <c r="AAM16" i="46"/>
  <c r="AAQ16" i="46"/>
  <c r="AAU16" i="46"/>
  <c r="AAY16" i="46"/>
  <c r="ABC16" i="46"/>
  <c r="ABG16" i="46"/>
  <c r="ZD16" i="46"/>
  <c r="ZH16" i="46"/>
  <c r="ZL16" i="46"/>
  <c r="ZP16" i="46"/>
  <c r="ZT16" i="46"/>
  <c r="ZX16" i="46"/>
  <c r="AAB16" i="46"/>
  <c r="AAF16" i="46"/>
  <c r="AAJ16" i="46"/>
  <c r="AAN16" i="46"/>
  <c r="AAR16" i="46"/>
  <c r="AAV16" i="46"/>
  <c r="AAZ16" i="46"/>
  <c r="ABD16" i="46"/>
  <c r="ZE16" i="46"/>
  <c r="ZI16" i="46"/>
  <c r="ZM16" i="46"/>
  <c r="ZQ16" i="46"/>
  <c r="ZU16" i="46"/>
  <c r="ZY16" i="46"/>
  <c r="AAC16" i="46"/>
  <c r="AAG16" i="46"/>
  <c r="AAK16" i="46"/>
  <c r="AAO16" i="46"/>
  <c r="AAS16" i="46"/>
  <c r="AAW16" i="46"/>
  <c r="ABA16" i="46"/>
  <c r="ABE16" i="46"/>
  <c r="ZN16" i="46"/>
  <c r="AAD16" i="46"/>
  <c r="AAT16" i="46"/>
  <c r="ZB16" i="46"/>
  <c r="ZR16" i="46"/>
  <c r="AAH16" i="46"/>
  <c r="AAX16" i="46"/>
  <c r="ZF16" i="46"/>
  <c r="ZV16" i="46"/>
  <c r="AAL16" i="46"/>
  <c r="ABB16" i="46"/>
  <c r="ZZ16" i="46"/>
  <c r="AAP16" i="46"/>
  <c r="ABF16" i="46"/>
  <c r="ZJ16" i="46"/>
  <c r="QY8" i="45"/>
  <c r="RC8" i="45"/>
  <c r="RG8" i="45"/>
  <c r="RK8" i="45"/>
  <c r="RO8" i="45"/>
  <c r="RS8" i="45"/>
  <c r="RW8" i="45"/>
  <c r="SA8" i="45"/>
  <c r="SE8" i="45"/>
  <c r="SI8" i="45"/>
  <c r="SM8" i="45"/>
  <c r="SQ8" i="45"/>
  <c r="SU8" i="45"/>
  <c r="SY8" i="45"/>
  <c r="TC8" i="45"/>
  <c r="QV8" i="45"/>
  <c r="QZ8" i="45"/>
  <c r="RD8" i="45"/>
  <c r="RH8" i="45"/>
  <c r="RL8" i="45"/>
  <c r="RP8" i="45"/>
  <c r="RT8" i="45"/>
  <c r="RX8" i="45"/>
  <c r="SB8" i="45"/>
  <c r="SF8" i="45"/>
  <c r="SJ8" i="45"/>
  <c r="SN8" i="45"/>
  <c r="SR8" i="45"/>
  <c r="SV8" i="45"/>
  <c r="SZ8" i="45"/>
  <c r="TD8" i="45"/>
  <c r="QW8" i="45"/>
  <c r="RA8" i="45"/>
  <c r="RE8" i="45"/>
  <c r="RI8" i="45"/>
  <c r="RM8" i="45"/>
  <c r="RQ8" i="45"/>
  <c r="RU8" i="45"/>
  <c r="RY8" i="45"/>
  <c r="SC8" i="45"/>
  <c r="SG8" i="45"/>
  <c r="SK8" i="45"/>
  <c r="SO8" i="45"/>
  <c r="SS8" i="45"/>
  <c r="SW8" i="45"/>
  <c r="TA8" i="45"/>
  <c r="RJ8" i="45"/>
  <c r="RZ8" i="45"/>
  <c r="SP8" i="45"/>
  <c r="QX8" i="45"/>
  <c r="RN8" i="45"/>
  <c r="SD8" i="45"/>
  <c r="ST8" i="45"/>
  <c r="RB8" i="45"/>
  <c r="RR8" i="45"/>
  <c r="SH8" i="45"/>
  <c r="SX8" i="45"/>
  <c r="RF8" i="45"/>
  <c r="RV8" i="45"/>
  <c r="SL8" i="45"/>
  <c r="TB8" i="45"/>
  <c r="MV15" i="46"/>
  <c r="MZ15" i="46"/>
  <c r="ND15" i="46"/>
  <c r="NH15" i="46"/>
  <c r="NL15" i="46"/>
  <c r="NP15" i="46"/>
  <c r="NT15" i="46"/>
  <c r="NX15" i="46"/>
  <c r="OB15" i="46"/>
  <c r="OF15" i="46"/>
  <c r="OJ15" i="46"/>
  <c r="ON15" i="46"/>
  <c r="OR15" i="46"/>
  <c r="MS15" i="46"/>
  <c r="MW15" i="46"/>
  <c r="NA15" i="46"/>
  <c r="NE15" i="46"/>
  <c r="NI15" i="46"/>
  <c r="NM15" i="46"/>
  <c r="NQ15" i="46"/>
  <c r="NU15" i="46"/>
  <c r="NY15" i="46"/>
  <c r="OC15" i="46"/>
  <c r="OG15" i="46"/>
  <c r="OK15" i="46"/>
  <c r="OO15" i="46"/>
  <c r="OS15" i="46"/>
  <c r="MT15" i="46"/>
  <c r="MX15" i="46"/>
  <c r="NB15" i="46"/>
  <c r="NF15" i="46"/>
  <c r="NJ15" i="46"/>
  <c r="NN15" i="46"/>
  <c r="NR15" i="46"/>
  <c r="NV15" i="46"/>
  <c r="NZ15" i="46"/>
  <c r="OD15" i="46"/>
  <c r="OH15" i="46"/>
  <c r="OL15" i="46"/>
  <c r="OP15" i="46"/>
  <c r="OT15" i="46"/>
  <c r="MU15" i="46"/>
  <c r="MY15" i="46"/>
  <c r="NC15" i="46"/>
  <c r="NG15" i="46"/>
  <c r="NK15" i="46"/>
  <c r="NO15" i="46"/>
  <c r="NS15" i="46"/>
  <c r="NW15" i="46"/>
  <c r="OA15" i="46"/>
  <c r="OE15" i="46"/>
  <c r="OI15" i="46"/>
  <c r="OM15" i="46"/>
  <c r="OQ15" i="46"/>
  <c r="QX14" i="45"/>
  <c r="RB14" i="45"/>
  <c r="RF14" i="45"/>
  <c r="RJ14" i="45"/>
  <c r="RN14" i="45"/>
  <c r="RR14" i="45"/>
  <c r="RV14" i="45"/>
  <c r="RZ14" i="45"/>
  <c r="SD14" i="45"/>
  <c r="SH14" i="45"/>
  <c r="SL14" i="45"/>
  <c r="SP14" i="45"/>
  <c r="ST14" i="45"/>
  <c r="SX14" i="45"/>
  <c r="TB14" i="45"/>
  <c r="QY14" i="45"/>
  <c r="RC14" i="45"/>
  <c r="RG14" i="45"/>
  <c r="RK14" i="45"/>
  <c r="RO14" i="45"/>
  <c r="RS14" i="45"/>
  <c r="RW14" i="45"/>
  <c r="SA14" i="45"/>
  <c r="SE14" i="45"/>
  <c r="SI14" i="45"/>
  <c r="SM14" i="45"/>
  <c r="SQ14" i="45"/>
  <c r="SU14" i="45"/>
  <c r="SY14" i="45"/>
  <c r="TC14" i="45"/>
  <c r="RA14" i="45"/>
  <c r="RI14" i="45"/>
  <c r="RQ14" i="45"/>
  <c r="RY14" i="45"/>
  <c r="SG14" i="45"/>
  <c r="SO14" i="45"/>
  <c r="SW14" i="45"/>
  <c r="QV14" i="45"/>
  <c r="RD14" i="45"/>
  <c r="RL14" i="45"/>
  <c r="RT14" i="45"/>
  <c r="SB14" i="45"/>
  <c r="SJ14" i="45"/>
  <c r="SR14" i="45"/>
  <c r="SZ14" i="45"/>
  <c r="QW14" i="45"/>
  <c r="RE14" i="45"/>
  <c r="RM14" i="45"/>
  <c r="RU14" i="45"/>
  <c r="SC14" i="45"/>
  <c r="SK14" i="45"/>
  <c r="SS14" i="45"/>
  <c r="TA14" i="45"/>
  <c r="RH14" i="45"/>
  <c r="SN14" i="45"/>
  <c r="RP14" i="45"/>
  <c r="SV14" i="45"/>
  <c r="RX14" i="45"/>
  <c r="TD14" i="45"/>
  <c r="QZ14" i="45"/>
  <c r="SF14" i="45"/>
  <c r="MV20" i="45"/>
  <c r="MZ20" i="45"/>
  <c r="ND20" i="45"/>
  <c r="NH20" i="45"/>
  <c r="NL20" i="45"/>
  <c r="NP20" i="45"/>
  <c r="NT20" i="45"/>
  <c r="NX20" i="45"/>
  <c r="OB20" i="45"/>
  <c r="OF20" i="45"/>
  <c r="OJ20" i="45"/>
  <c r="ON20" i="45"/>
  <c r="OR20" i="45"/>
  <c r="MS20" i="45"/>
  <c r="MW20" i="45"/>
  <c r="NA20" i="45"/>
  <c r="NE20" i="45"/>
  <c r="NI20" i="45"/>
  <c r="NM20" i="45"/>
  <c r="NQ20" i="45"/>
  <c r="NU20" i="45"/>
  <c r="NY20" i="45"/>
  <c r="OC20" i="45"/>
  <c r="OG20" i="45"/>
  <c r="OK20" i="45"/>
  <c r="OO20" i="45"/>
  <c r="OS20" i="45"/>
  <c r="MT20" i="45"/>
  <c r="MX20" i="45"/>
  <c r="NB20" i="45"/>
  <c r="NF20" i="45"/>
  <c r="NJ20" i="45"/>
  <c r="NN20" i="45"/>
  <c r="NR20" i="45"/>
  <c r="NV20" i="45"/>
  <c r="NZ20" i="45"/>
  <c r="OD20" i="45"/>
  <c r="OH20" i="45"/>
  <c r="OL20" i="45"/>
  <c r="OP20" i="45"/>
  <c r="NG20" i="45"/>
  <c r="NW20" i="45"/>
  <c r="OM20" i="45"/>
  <c r="MU20" i="45"/>
  <c r="NK20" i="45"/>
  <c r="OA20" i="45"/>
  <c r="OQ20" i="45"/>
  <c r="MY20" i="45"/>
  <c r="NO20" i="45"/>
  <c r="OE20" i="45"/>
  <c r="NC20" i="45"/>
  <c r="NS20" i="45"/>
  <c r="OI20" i="45"/>
  <c r="ZD8" i="46"/>
  <c r="ZH8" i="46"/>
  <c r="ZL8" i="46"/>
  <c r="ZP8" i="46"/>
  <c r="ZT8" i="46"/>
  <c r="ZX8" i="46"/>
  <c r="AAB8" i="46"/>
  <c r="AAF8" i="46"/>
  <c r="AAJ8" i="46"/>
  <c r="AAN8" i="46"/>
  <c r="AAR8" i="46"/>
  <c r="AAV8" i="46"/>
  <c r="AAZ8" i="46"/>
  <c r="ABD8" i="46"/>
  <c r="ZE8" i="46"/>
  <c r="ZI8" i="46"/>
  <c r="ZM8" i="46"/>
  <c r="ZQ8" i="46"/>
  <c r="ZU8" i="46"/>
  <c r="ZY8" i="46"/>
  <c r="AAC8" i="46"/>
  <c r="AAG8" i="46"/>
  <c r="AAK8" i="46"/>
  <c r="AAO8" i="46"/>
  <c r="AAS8" i="46"/>
  <c r="AAW8" i="46"/>
  <c r="ABA8" i="46"/>
  <c r="ABE8" i="46"/>
  <c r="ZB8" i="46"/>
  <c r="ZF8" i="46"/>
  <c r="ZJ8" i="46"/>
  <c r="ZN8" i="46"/>
  <c r="ZR8" i="46"/>
  <c r="ZV8" i="46"/>
  <c r="ZZ8" i="46"/>
  <c r="AAD8" i="46"/>
  <c r="AAH8" i="46"/>
  <c r="AAL8" i="46"/>
  <c r="AAP8" i="46"/>
  <c r="AAT8" i="46"/>
  <c r="AAX8" i="46"/>
  <c r="ABB8" i="46"/>
  <c r="ABF8" i="46"/>
  <c r="ZO8" i="46"/>
  <c r="AAE8" i="46"/>
  <c r="AAU8" i="46"/>
  <c r="ZC8" i="46"/>
  <c r="ZS8" i="46"/>
  <c r="AAI8" i="46"/>
  <c r="AAY8" i="46"/>
  <c r="ZG8" i="46"/>
  <c r="ZW8" i="46"/>
  <c r="AAM8" i="46"/>
  <c r="ABC8" i="46"/>
  <c r="AAQ8" i="46"/>
  <c r="ABG8" i="46"/>
  <c r="ZK8" i="46"/>
  <c r="AAA8" i="46"/>
  <c r="QX11" i="45"/>
  <c r="RB11" i="45"/>
  <c r="RF11" i="45"/>
  <c r="RJ11" i="45"/>
  <c r="RN11" i="45"/>
  <c r="RR11" i="45"/>
  <c r="RV11" i="45"/>
  <c r="RZ11" i="45"/>
  <c r="SD11" i="45"/>
  <c r="SH11" i="45"/>
  <c r="SL11" i="45"/>
  <c r="SP11" i="45"/>
  <c r="ST11" i="45"/>
  <c r="SX11" i="45"/>
  <c r="TB11" i="45"/>
  <c r="QY11" i="45"/>
  <c r="RC11" i="45"/>
  <c r="RG11" i="45"/>
  <c r="RK11" i="45"/>
  <c r="RO11" i="45"/>
  <c r="RS11" i="45"/>
  <c r="RW11" i="45"/>
  <c r="SA11" i="45"/>
  <c r="SE11" i="45"/>
  <c r="SI11" i="45"/>
  <c r="SM11" i="45"/>
  <c r="SQ11" i="45"/>
  <c r="SU11" i="45"/>
  <c r="SY11" i="45"/>
  <c r="TC11" i="45"/>
  <c r="QV11" i="45"/>
  <c r="QZ11" i="45"/>
  <c r="RD11" i="45"/>
  <c r="RH11" i="45"/>
  <c r="RL11" i="45"/>
  <c r="RP11" i="45"/>
  <c r="RT11" i="45"/>
  <c r="RX11" i="45"/>
  <c r="SB11" i="45"/>
  <c r="SF11" i="45"/>
  <c r="SJ11" i="45"/>
  <c r="SN11" i="45"/>
  <c r="SR11" i="45"/>
  <c r="SV11" i="45"/>
  <c r="SZ11" i="45"/>
  <c r="TD11" i="45"/>
  <c r="RA11" i="45"/>
  <c r="RQ11" i="45"/>
  <c r="SG11" i="45"/>
  <c r="SW11" i="45"/>
  <c r="RE11" i="45"/>
  <c r="RU11" i="45"/>
  <c r="SK11" i="45"/>
  <c r="TA11" i="45"/>
  <c r="RI11" i="45"/>
  <c r="RY11" i="45"/>
  <c r="SO11" i="45"/>
  <c r="RM11" i="45"/>
  <c r="SC11" i="45"/>
  <c r="SS11" i="45"/>
  <c r="QW11" i="45"/>
  <c r="UZ7" i="17"/>
  <c r="VD7" i="17"/>
  <c r="VH7" i="17"/>
  <c r="VL7" i="17"/>
  <c r="VP7" i="17"/>
  <c r="VT7" i="17"/>
  <c r="VX7" i="17"/>
  <c r="WB7" i="17"/>
  <c r="WF7" i="17"/>
  <c r="WJ7" i="17"/>
  <c r="WN7" i="17"/>
  <c r="WR7" i="17"/>
  <c r="WV7" i="17"/>
  <c r="WZ7" i="17"/>
  <c r="VA7" i="17"/>
  <c r="VE7" i="17"/>
  <c r="VI7" i="17"/>
  <c r="VM7" i="17"/>
  <c r="VQ7" i="17"/>
  <c r="VU7" i="17"/>
  <c r="VY7" i="17"/>
  <c r="WC7" i="17"/>
  <c r="WG7" i="17"/>
  <c r="WK7" i="17"/>
  <c r="WO7" i="17"/>
  <c r="WS7" i="17"/>
  <c r="WW7" i="17"/>
  <c r="XA7" i="17"/>
  <c r="VB7" i="17"/>
  <c r="VF7" i="17"/>
  <c r="VJ7" i="17"/>
  <c r="VN7" i="17"/>
  <c r="VR7" i="17"/>
  <c r="VV7" i="17"/>
  <c r="VZ7" i="17"/>
  <c r="WD7" i="17"/>
  <c r="WH7" i="17"/>
  <c r="WL7" i="17"/>
  <c r="WP7" i="17"/>
  <c r="WT7" i="17"/>
  <c r="WX7" i="17"/>
  <c r="XB7" i="17"/>
  <c r="VK7" i="17"/>
  <c r="WA7" i="17"/>
  <c r="WQ7" i="17"/>
  <c r="UY7" i="17"/>
  <c r="VO7" i="17"/>
  <c r="WE7" i="17"/>
  <c r="WU7" i="17"/>
  <c r="VC7" i="17"/>
  <c r="VS7" i="17"/>
  <c r="WI7" i="17"/>
  <c r="WY7" i="17"/>
  <c r="VG7" i="17"/>
  <c r="VW7" i="17"/>
  <c r="WM7" i="17"/>
  <c r="XC7" i="17"/>
  <c r="IP16" i="45"/>
  <c r="IT16" i="45"/>
  <c r="IX16" i="45"/>
  <c r="JB16" i="45"/>
  <c r="JF16" i="45"/>
  <c r="JJ16" i="45"/>
  <c r="JN16" i="45"/>
  <c r="JR16" i="45"/>
  <c r="JV16" i="45"/>
  <c r="JZ16" i="45"/>
  <c r="KD16" i="45"/>
  <c r="KH16" i="45"/>
  <c r="KL16" i="45"/>
  <c r="KP16" i="45"/>
  <c r="IQ16" i="45"/>
  <c r="IU16" i="45"/>
  <c r="IY16" i="45"/>
  <c r="JC16" i="45"/>
  <c r="JG16" i="45"/>
  <c r="JK16" i="45"/>
  <c r="JO16" i="45"/>
  <c r="JS16" i="45"/>
  <c r="JW16" i="45"/>
  <c r="KA16" i="45"/>
  <c r="KE16" i="45"/>
  <c r="KI16" i="45"/>
  <c r="KM16" i="45"/>
  <c r="KQ16" i="45"/>
  <c r="IR16" i="45"/>
  <c r="IV16" i="45"/>
  <c r="IZ16" i="45"/>
  <c r="JD16" i="45"/>
  <c r="JH16" i="45"/>
  <c r="JL16" i="45"/>
  <c r="JP16" i="45"/>
  <c r="JT16" i="45"/>
  <c r="JX16" i="45"/>
  <c r="KB16" i="45"/>
  <c r="KF16" i="45"/>
  <c r="KJ16" i="45"/>
  <c r="KN16" i="45"/>
  <c r="JE16" i="45"/>
  <c r="JU16" i="45"/>
  <c r="KK16" i="45"/>
  <c r="IS16" i="45"/>
  <c r="JI16" i="45"/>
  <c r="JY16" i="45"/>
  <c r="KO16" i="45"/>
  <c r="IW16" i="45"/>
  <c r="JM16" i="45"/>
  <c r="KC16" i="45"/>
  <c r="JA16" i="45"/>
  <c r="JQ16" i="45"/>
  <c r="KG16" i="45"/>
  <c r="QY17" i="46"/>
  <c r="RC17" i="46"/>
  <c r="RG17" i="46"/>
  <c r="RK17" i="46"/>
  <c r="RO17" i="46"/>
  <c r="RS17" i="46"/>
  <c r="RW17" i="46"/>
  <c r="SA17" i="46"/>
  <c r="SE17" i="46"/>
  <c r="SI17" i="46"/>
  <c r="SM17" i="46"/>
  <c r="SQ17" i="46"/>
  <c r="SU17" i="46"/>
  <c r="SY17" i="46"/>
  <c r="QV17" i="46"/>
  <c r="QZ17" i="46"/>
  <c r="RD17" i="46"/>
  <c r="RH17" i="46"/>
  <c r="RL17" i="46"/>
  <c r="RP17" i="46"/>
  <c r="RT17" i="46"/>
  <c r="RX17" i="46"/>
  <c r="SB17" i="46"/>
  <c r="SF17" i="46"/>
  <c r="SJ17" i="46"/>
  <c r="SN17" i="46"/>
  <c r="SR17" i="46"/>
  <c r="SV17" i="46"/>
  <c r="SZ17" i="46"/>
  <c r="QW17" i="46"/>
  <c r="RA17" i="46"/>
  <c r="RE17" i="46"/>
  <c r="RI17" i="46"/>
  <c r="RM17" i="46"/>
  <c r="RQ17" i="46"/>
  <c r="RU17" i="46"/>
  <c r="RY17" i="46"/>
  <c r="SC17" i="46"/>
  <c r="SG17" i="46"/>
  <c r="SK17" i="46"/>
  <c r="SO17" i="46"/>
  <c r="SS17" i="46"/>
  <c r="SW17" i="46"/>
  <c r="QX17" i="46"/>
  <c r="RB17" i="46"/>
  <c r="RF17" i="46"/>
  <c r="RJ17" i="46"/>
  <c r="RN17" i="46"/>
  <c r="RR17" i="46"/>
  <c r="RV17" i="46"/>
  <c r="RZ17" i="46"/>
  <c r="SD17" i="46"/>
  <c r="SH17" i="46"/>
  <c r="SL17" i="46"/>
  <c r="SP17" i="46"/>
  <c r="ST17" i="46"/>
  <c r="SX17" i="46"/>
  <c r="QY15" i="45"/>
  <c r="RC15" i="45"/>
  <c r="RG15" i="45"/>
  <c r="RK15" i="45"/>
  <c r="RO15" i="45"/>
  <c r="RS15" i="45"/>
  <c r="RW15" i="45"/>
  <c r="SA15" i="45"/>
  <c r="SE15" i="45"/>
  <c r="SI15" i="45"/>
  <c r="SM15" i="45"/>
  <c r="SQ15" i="45"/>
  <c r="SU15" i="45"/>
  <c r="SY15" i="45"/>
  <c r="TC15" i="45"/>
  <c r="QV15" i="45"/>
  <c r="QZ15" i="45"/>
  <c r="RD15" i="45"/>
  <c r="RH15" i="45"/>
  <c r="RL15" i="45"/>
  <c r="RP15" i="45"/>
  <c r="RT15" i="45"/>
  <c r="RX15" i="45"/>
  <c r="SB15" i="45"/>
  <c r="SF15" i="45"/>
  <c r="SJ15" i="45"/>
  <c r="SN15" i="45"/>
  <c r="SR15" i="45"/>
  <c r="SV15" i="45"/>
  <c r="SZ15" i="45"/>
  <c r="TD15" i="45"/>
  <c r="QX15" i="45"/>
  <c r="RF15" i="45"/>
  <c r="RN15" i="45"/>
  <c r="RV15" i="45"/>
  <c r="SD15" i="45"/>
  <c r="SL15" i="45"/>
  <c r="ST15" i="45"/>
  <c r="TB15" i="45"/>
  <c r="RA15" i="45"/>
  <c r="RI15" i="45"/>
  <c r="RQ15" i="45"/>
  <c r="RY15" i="45"/>
  <c r="SG15" i="45"/>
  <c r="SO15" i="45"/>
  <c r="SW15" i="45"/>
  <c r="RB15" i="45"/>
  <c r="RJ15" i="45"/>
  <c r="RR15" i="45"/>
  <c r="RZ15" i="45"/>
  <c r="SH15" i="45"/>
  <c r="SP15" i="45"/>
  <c r="SX15" i="45"/>
  <c r="RU15" i="45"/>
  <c r="TA15" i="45"/>
  <c r="QW15" i="45"/>
  <c r="SC15" i="45"/>
  <c r="RE15" i="45"/>
  <c r="SK15" i="45"/>
  <c r="RM15" i="45"/>
  <c r="SS15" i="45"/>
  <c r="EO22" i="46"/>
  <c r="ES22" i="46"/>
  <c r="EW22" i="46"/>
  <c r="FA22" i="46"/>
  <c r="FE22" i="46"/>
  <c r="FI22" i="46"/>
  <c r="FM22" i="46"/>
  <c r="FQ22" i="46"/>
  <c r="FU22" i="46"/>
  <c r="FY22" i="46"/>
  <c r="GC22" i="46"/>
  <c r="GG22" i="46"/>
  <c r="EN22" i="46"/>
  <c r="ER22" i="46"/>
  <c r="EV22" i="46"/>
  <c r="EZ22" i="46"/>
  <c r="FD22" i="46"/>
  <c r="FH22" i="46"/>
  <c r="FL22" i="46"/>
  <c r="FP22" i="46"/>
  <c r="FT22" i="46"/>
  <c r="FX22" i="46"/>
  <c r="GB22" i="46"/>
  <c r="GF22" i="46"/>
  <c r="EP22" i="46"/>
  <c r="EX22" i="46"/>
  <c r="FF22" i="46"/>
  <c r="FN22" i="46"/>
  <c r="FV22" i="46"/>
  <c r="GD22" i="46"/>
  <c r="EQ22" i="46"/>
  <c r="EY22" i="46"/>
  <c r="FG22" i="46"/>
  <c r="FO22" i="46"/>
  <c r="FW22" i="46"/>
  <c r="GE22" i="46"/>
  <c r="ET22" i="46"/>
  <c r="FB22" i="46"/>
  <c r="FJ22" i="46"/>
  <c r="FR22" i="46"/>
  <c r="FZ22" i="46"/>
  <c r="GH22" i="46"/>
  <c r="EM22" i="46"/>
  <c r="FS22" i="46"/>
  <c r="EU22" i="46"/>
  <c r="GA22" i="46"/>
  <c r="FC22" i="46"/>
  <c r="GI22" i="46"/>
  <c r="FK22" i="46"/>
  <c r="ZC13" i="45"/>
  <c r="ZG13" i="45"/>
  <c r="ZK13" i="45"/>
  <c r="ZO13" i="45"/>
  <c r="ZS13" i="45"/>
  <c r="ZW13" i="45"/>
  <c r="AAA13" i="45"/>
  <c r="AAE13" i="45"/>
  <c r="AAI13" i="45"/>
  <c r="AAM13" i="45"/>
  <c r="AAQ13" i="45"/>
  <c r="AAU13" i="45"/>
  <c r="AAY13" i="45"/>
  <c r="ABC13" i="45"/>
  <c r="ZD13" i="45"/>
  <c r="ZH13" i="45"/>
  <c r="ZL13" i="45"/>
  <c r="ZP13" i="45"/>
  <c r="ZT13" i="45"/>
  <c r="ZX13" i="45"/>
  <c r="AAB13" i="45"/>
  <c r="AAF13" i="45"/>
  <c r="AAJ13" i="45"/>
  <c r="AAN13" i="45"/>
  <c r="AAR13" i="45"/>
  <c r="AAV13" i="45"/>
  <c r="AAZ13" i="45"/>
  <c r="ABD13" i="45"/>
  <c r="ZE13" i="45"/>
  <c r="ZI13" i="45"/>
  <c r="ZM13" i="45"/>
  <c r="ZQ13" i="45"/>
  <c r="ZU13" i="45"/>
  <c r="ZY13" i="45"/>
  <c r="AAC13" i="45"/>
  <c r="AAG13" i="45"/>
  <c r="AAK13" i="45"/>
  <c r="AAO13" i="45"/>
  <c r="AAS13" i="45"/>
  <c r="AAW13" i="45"/>
  <c r="ABA13" i="45"/>
  <c r="ABE13" i="45"/>
  <c r="ZF13" i="45"/>
  <c r="ZV13" i="45"/>
  <c r="AAL13" i="45"/>
  <c r="ABB13" i="45"/>
  <c r="ZJ13" i="45"/>
  <c r="ZZ13" i="45"/>
  <c r="AAP13" i="45"/>
  <c r="ZN13" i="45"/>
  <c r="AAD13" i="45"/>
  <c r="AAT13" i="45"/>
  <c r="AAX13" i="45"/>
  <c r="ZB13" i="45"/>
  <c r="ZR13" i="45"/>
  <c r="AAH13" i="45"/>
  <c r="UZ15" i="17"/>
  <c r="VD15" i="17"/>
  <c r="VH15" i="17"/>
  <c r="VL15" i="17"/>
  <c r="VP15" i="17"/>
  <c r="VT15" i="17"/>
  <c r="VX15" i="17"/>
  <c r="WB15" i="17"/>
  <c r="WF15" i="17"/>
  <c r="WJ15" i="17"/>
  <c r="WN15" i="17"/>
  <c r="WR15" i="17"/>
  <c r="WV15" i="17"/>
  <c r="WZ15" i="17"/>
  <c r="VA15" i="17"/>
  <c r="VE15" i="17"/>
  <c r="VI15" i="17"/>
  <c r="VM15" i="17"/>
  <c r="VQ15" i="17"/>
  <c r="VU15" i="17"/>
  <c r="VY15" i="17"/>
  <c r="WC15" i="17"/>
  <c r="WG15" i="17"/>
  <c r="WK15" i="17"/>
  <c r="WO15" i="17"/>
  <c r="WS15" i="17"/>
  <c r="WW15" i="17"/>
  <c r="XA15" i="17"/>
  <c r="VB15" i="17"/>
  <c r="VF15" i="17"/>
  <c r="VJ15" i="17"/>
  <c r="VN15" i="17"/>
  <c r="VR15" i="17"/>
  <c r="VV15" i="17"/>
  <c r="VZ15" i="17"/>
  <c r="WD15" i="17"/>
  <c r="WH15" i="17"/>
  <c r="WL15" i="17"/>
  <c r="WP15" i="17"/>
  <c r="WT15" i="17"/>
  <c r="WX15" i="17"/>
  <c r="XB15" i="17"/>
  <c r="VC15" i="17"/>
  <c r="VS15" i="17"/>
  <c r="WI15" i="17"/>
  <c r="WY15" i="17"/>
  <c r="VG15" i="17"/>
  <c r="VW15" i="17"/>
  <c r="WM15" i="17"/>
  <c r="XC15" i="17"/>
  <c r="VK15" i="17"/>
  <c r="WA15" i="17"/>
  <c r="WQ15" i="17"/>
  <c r="UY15" i="17"/>
  <c r="VO15" i="17"/>
  <c r="WE15" i="17"/>
  <c r="WU15" i="17"/>
  <c r="IS19" i="46"/>
  <c r="IW19" i="46"/>
  <c r="JA19" i="46"/>
  <c r="JE19" i="46"/>
  <c r="JI19" i="46"/>
  <c r="JM19" i="46"/>
  <c r="JQ19" i="46"/>
  <c r="JU19" i="46"/>
  <c r="JY19" i="46"/>
  <c r="KC19" i="46"/>
  <c r="KG19" i="46"/>
  <c r="KK19" i="46"/>
  <c r="KO19" i="46"/>
  <c r="IP19" i="46"/>
  <c r="IT19" i="46"/>
  <c r="IX19" i="46"/>
  <c r="JB19" i="46"/>
  <c r="JF19" i="46"/>
  <c r="JJ19" i="46"/>
  <c r="IQ19" i="46"/>
  <c r="IU19" i="46"/>
  <c r="IY19" i="46"/>
  <c r="JC19" i="46"/>
  <c r="JG19" i="46"/>
  <c r="JK19" i="46"/>
  <c r="JO19" i="46"/>
  <c r="IR19" i="46"/>
  <c r="IV19" i="46"/>
  <c r="IZ19" i="46"/>
  <c r="JD19" i="46"/>
  <c r="JH19" i="46"/>
  <c r="JL19" i="46"/>
  <c r="JP19" i="46"/>
  <c r="JT19" i="46"/>
  <c r="JX19" i="46"/>
  <c r="KB19" i="46"/>
  <c r="KF19" i="46"/>
  <c r="KJ19" i="46"/>
  <c r="KN19" i="46"/>
  <c r="KR19" i="46"/>
  <c r="JN19" i="46"/>
  <c r="JW19" i="46"/>
  <c r="KE19" i="46"/>
  <c r="KM19" i="46"/>
  <c r="JR19" i="46"/>
  <c r="JZ19" i="46"/>
  <c r="KH19" i="46"/>
  <c r="KP19" i="46"/>
  <c r="JS19" i="46"/>
  <c r="KA19" i="46"/>
  <c r="KI19" i="46"/>
  <c r="KQ19" i="46"/>
  <c r="JV19" i="46"/>
  <c r="KD19" i="46"/>
  <c r="KL19" i="46"/>
  <c r="MV7" i="17"/>
  <c r="MZ7" i="17"/>
  <c r="ND7" i="17"/>
  <c r="NH7" i="17"/>
  <c r="NL7" i="17"/>
  <c r="NP7" i="17"/>
  <c r="NT7" i="17"/>
  <c r="NX7" i="17"/>
  <c r="OB7" i="17"/>
  <c r="OF7" i="17"/>
  <c r="OJ7" i="17"/>
  <c r="ON7" i="17"/>
  <c r="MU7" i="17"/>
  <c r="NA7" i="17"/>
  <c r="NF7" i="17"/>
  <c r="NK7" i="17"/>
  <c r="NQ7" i="17"/>
  <c r="NV7" i="17"/>
  <c r="OA7" i="17"/>
  <c r="OG7" i="17"/>
  <c r="OL7" i="17"/>
  <c r="MW7" i="17"/>
  <c r="NB7" i="17"/>
  <c r="NG7" i="17"/>
  <c r="NM7" i="17"/>
  <c r="NR7" i="17"/>
  <c r="NW7" i="17"/>
  <c r="OC7" i="17"/>
  <c r="OH7" i="17"/>
  <c r="OM7" i="17"/>
  <c r="MS7" i="17"/>
  <c r="MX7" i="17"/>
  <c r="NC7" i="17"/>
  <c r="NI7" i="17"/>
  <c r="NN7" i="17"/>
  <c r="NS7" i="17"/>
  <c r="NY7" i="17"/>
  <c r="OD7" i="17"/>
  <c r="OI7" i="17"/>
  <c r="OO7" i="17"/>
  <c r="MT7" i="17"/>
  <c r="MY7" i="17"/>
  <c r="NE7" i="17"/>
  <c r="NJ7" i="17"/>
  <c r="NO7" i="17"/>
  <c r="NU7" i="17"/>
  <c r="NZ7" i="17"/>
  <c r="OE7" i="17"/>
  <c r="OK7" i="17"/>
  <c r="OP7" i="17"/>
  <c r="QY20" i="46"/>
  <c r="RC20" i="46"/>
  <c r="RG20" i="46"/>
  <c r="RK20" i="46"/>
  <c r="RO20" i="46"/>
  <c r="RS20" i="46"/>
  <c r="RW20" i="46"/>
  <c r="SA20" i="46"/>
  <c r="SE20" i="46"/>
  <c r="SI20" i="46"/>
  <c r="SM20" i="46"/>
  <c r="SQ20" i="46"/>
  <c r="SU20" i="46"/>
  <c r="SY20" i="46"/>
  <c r="QV20" i="46"/>
  <c r="QZ20" i="46"/>
  <c r="RD20" i="46"/>
  <c r="RH20" i="46"/>
  <c r="RL20" i="46"/>
  <c r="RP20" i="46"/>
  <c r="RT20" i="46"/>
  <c r="RX20" i="46"/>
  <c r="SB20" i="46"/>
  <c r="SF20" i="46"/>
  <c r="SJ20" i="46"/>
  <c r="SN20" i="46"/>
  <c r="SR20" i="46"/>
  <c r="SV20" i="46"/>
  <c r="SZ20" i="46"/>
  <c r="QW20" i="46"/>
  <c r="RA20" i="46"/>
  <c r="RE20" i="46"/>
  <c r="RI20" i="46"/>
  <c r="RM20" i="46"/>
  <c r="RQ20" i="46"/>
  <c r="RU20" i="46"/>
  <c r="RY20" i="46"/>
  <c r="SC20" i="46"/>
  <c r="SG20" i="46"/>
  <c r="SK20" i="46"/>
  <c r="SO20" i="46"/>
  <c r="SS20" i="46"/>
  <c r="SW20" i="46"/>
  <c r="QX20" i="46"/>
  <c r="RB20" i="46"/>
  <c r="RF20" i="46"/>
  <c r="RJ20" i="46"/>
  <c r="RN20" i="46"/>
  <c r="RR20" i="46"/>
  <c r="RV20" i="46"/>
  <c r="RZ20" i="46"/>
  <c r="SD20" i="46"/>
  <c r="SH20" i="46"/>
  <c r="SL20" i="46"/>
  <c r="SP20" i="46"/>
  <c r="ST20" i="46"/>
  <c r="SX20" i="46"/>
  <c r="QW19" i="46"/>
  <c r="RA19" i="46"/>
  <c r="QX19" i="46"/>
  <c r="RB19" i="46"/>
  <c r="RF19" i="46"/>
  <c r="RJ19" i="46"/>
  <c r="RN19" i="46"/>
  <c r="RR19" i="46"/>
  <c r="RV19" i="46"/>
  <c r="RZ19" i="46"/>
  <c r="SD19" i="46"/>
  <c r="SH19" i="46"/>
  <c r="SL19" i="46"/>
  <c r="SP19" i="46"/>
  <c r="ST19" i="46"/>
  <c r="SX19" i="46"/>
  <c r="QV19" i="46"/>
  <c r="RC19" i="46"/>
  <c r="RG19" i="46"/>
  <c r="RK19" i="46"/>
  <c r="RO19" i="46"/>
  <c r="RS19" i="46"/>
  <c r="RW19" i="46"/>
  <c r="SA19" i="46"/>
  <c r="SE19" i="46"/>
  <c r="SI19" i="46"/>
  <c r="SM19" i="46"/>
  <c r="SQ19" i="46"/>
  <c r="SU19" i="46"/>
  <c r="SY19" i="46"/>
  <c r="QY19" i="46"/>
  <c r="RD19" i="46"/>
  <c r="RH19" i="46"/>
  <c r="RL19" i="46"/>
  <c r="RP19" i="46"/>
  <c r="RT19" i="46"/>
  <c r="RX19" i="46"/>
  <c r="SB19" i="46"/>
  <c r="SF19" i="46"/>
  <c r="SJ19" i="46"/>
  <c r="SN19" i="46"/>
  <c r="SR19" i="46"/>
  <c r="SV19" i="46"/>
  <c r="SZ19" i="46"/>
  <c r="QZ19" i="46"/>
  <c r="RE19" i="46"/>
  <c r="RI19" i="46"/>
  <c r="RM19" i="46"/>
  <c r="RQ19" i="46"/>
  <c r="RU19" i="46"/>
  <c r="RY19" i="46"/>
  <c r="SC19" i="46"/>
  <c r="SG19" i="46"/>
  <c r="SK19" i="46"/>
  <c r="SO19" i="46"/>
  <c r="SS19" i="46"/>
  <c r="SW19" i="46"/>
  <c r="GL14" i="17"/>
  <c r="EP14" i="17"/>
  <c r="ET14" i="17"/>
  <c r="EX14" i="17"/>
  <c r="FB14" i="17"/>
  <c r="FF14" i="17"/>
  <c r="FJ14" i="17"/>
  <c r="FN14" i="17"/>
  <c r="FR14" i="17"/>
  <c r="FV14" i="17"/>
  <c r="FZ14" i="17"/>
  <c r="GD14" i="17"/>
  <c r="GH14" i="17"/>
  <c r="EN14" i="17"/>
  <c r="EV14" i="17"/>
  <c r="EZ14" i="17"/>
  <c r="FH14" i="17"/>
  <c r="FP14" i="17"/>
  <c r="FX14" i="17"/>
  <c r="GF14" i="17"/>
  <c r="ES14" i="17"/>
  <c r="FA14" i="17"/>
  <c r="FI14" i="17"/>
  <c r="FQ14" i="17"/>
  <c r="FY14" i="17"/>
  <c r="GG14" i="17"/>
  <c r="EM14" i="17"/>
  <c r="EQ14" i="17"/>
  <c r="EU14" i="17"/>
  <c r="EY14" i="17"/>
  <c r="FC14" i="17"/>
  <c r="FG14" i="17"/>
  <c r="FK14" i="17"/>
  <c r="FO14" i="17"/>
  <c r="FS14" i="17"/>
  <c r="FW14" i="17"/>
  <c r="GA14" i="17"/>
  <c r="GE14" i="17"/>
  <c r="GI14" i="17"/>
  <c r="ER14" i="17"/>
  <c r="FD14" i="17"/>
  <c r="FL14" i="17"/>
  <c r="FT14" i="17"/>
  <c r="GB14" i="17"/>
  <c r="EO14" i="17"/>
  <c r="EW14" i="17"/>
  <c r="FE14" i="17"/>
  <c r="FM14" i="17"/>
  <c r="FU14" i="17"/>
  <c r="GC14" i="17"/>
  <c r="XN17" i="17"/>
  <c r="VB17" i="17"/>
  <c r="VF17" i="17"/>
  <c r="VJ17" i="17"/>
  <c r="VN17" i="17"/>
  <c r="VR17" i="17"/>
  <c r="VV17" i="17"/>
  <c r="VZ17" i="17"/>
  <c r="WD17" i="17"/>
  <c r="WH17" i="17"/>
  <c r="WL17" i="17"/>
  <c r="WP17" i="17"/>
  <c r="WT17" i="17"/>
  <c r="WX17" i="17"/>
  <c r="XB17" i="17"/>
  <c r="UY17" i="17"/>
  <c r="VC17" i="17"/>
  <c r="VG17" i="17"/>
  <c r="VK17" i="17"/>
  <c r="VO17" i="17"/>
  <c r="VS17" i="17"/>
  <c r="VW17" i="17"/>
  <c r="WA17" i="17"/>
  <c r="WE17" i="17"/>
  <c r="WI17" i="17"/>
  <c r="WM17" i="17"/>
  <c r="WQ17" i="17"/>
  <c r="WU17" i="17"/>
  <c r="WY17" i="17"/>
  <c r="XC17" i="17"/>
  <c r="UZ17" i="17"/>
  <c r="VD17" i="17"/>
  <c r="VH17" i="17"/>
  <c r="VL17" i="17"/>
  <c r="VP17" i="17"/>
  <c r="VT17" i="17"/>
  <c r="VX17" i="17"/>
  <c r="WB17" i="17"/>
  <c r="WF17" i="17"/>
  <c r="WJ17" i="17"/>
  <c r="WN17" i="17"/>
  <c r="WR17" i="17"/>
  <c r="WV17" i="17"/>
  <c r="WZ17" i="17"/>
  <c r="VE17" i="17"/>
  <c r="VU17" i="17"/>
  <c r="WK17" i="17"/>
  <c r="XA17" i="17"/>
  <c r="VI17" i="17"/>
  <c r="VY17" i="17"/>
  <c r="WO17" i="17"/>
  <c r="VM17" i="17"/>
  <c r="WC17" i="17"/>
  <c r="WS17" i="17"/>
  <c r="VA17" i="17"/>
  <c r="VQ17" i="17"/>
  <c r="WG17" i="17"/>
  <c r="WW17" i="17"/>
  <c r="EN8" i="45"/>
  <c r="ER8" i="45"/>
  <c r="EV8" i="45"/>
  <c r="EZ8" i="45"/>
  <c r="FD8" i="45"/>
  <c r="FH8" i="45"/>
  <c r="FL8" i="45"/>
  <c r="FP8" i="45"/>
  <c r="FT8" i="45"/>
  <c r="FX8" i="45"/>
  <c r="GB8" i="45"/>
  <c r="GF8" i="45"/>
  <c r="GJ8" i="45"/>
  <c r="EO8" i="45"/>
  <c r="ES8" i="45"/>
  <c r="EW8" i="45"/>
  <c r="FA8" i="45"/>
  <c r="FE8" i="45"/>
  <c r="FI8" i="45"/>
  <c r="FM8" i="45"/>
  <c r="FQ8" i="45"/>
  <c r="FU8" i="45"/>
  <c r="FY8" i="45"/>
  <c r="GC8" i="45"/>
  <c r="GG8" i="45"/>
  <c r="GK8" i="45"/>
  <c r="EP8" i="45"/>
  <c r="ET8" i="45"/>
  <c r="EX8" i="45"/>
  <c r="FB8" i="45"/>
  <c r="FF8" i="45"/>
  <c r="FJ8" i="45"/>
  <c r="FN8" i="45"/>
  <c r="FR8" i="45"/>
  <c r="FV8" i="45"/>
  <c r="FZ8" i="45"/>
  <c r="GD8" i="45"/>
  <c r="GH8" i="45"/>
  <c r="GL8" i="45"/>
  <c r="EQ8" i="45"/>
  <c r="FG8" i="45"/>
  <c r="FW8" i="45"/>
  <c r="GM8" i="45"/>
  <c r="EU8" i="45"/>
  <c r="FK8" i="45"/>
  <c r="GA8" i="45"/>
  <c r="EY8" i="45"/>
  <c r="FO8" i="45"/>
  <c r="GE8" i="45"/>
  <c r="EM8" i="45"/>
  <c r="FC8" i="45"/>
  <c r="FS8" i="45"/>
  <c r="GI8" i="45"/>
  <c r="QW17" i="45"/>
  <c r="RA17" i="45"/>
  <c r="RE17" i="45"/>
  <c r="RI17" i="45"/>
  <c r="RM17" i="45"/>
  <c r="RQ17" i="45"/>
  <c r="RU17" i="45"/>
  <c r="RY17" i="45"/>
  <c r="SC17" i="45"/>
  <c r="SG17" i="45"/>
  <c r="SK17" i="45"/>
  <c r="SO17" i="45"/>
  <c r="SS17" i="45"/>
  <c r="SW17" i="45"/>
  <c r="QX17" i="45"/>
  <c r="RB17" i="45"/>
  <c r="RF17" i="45"/>
  <c r="RJ17" i="45"/>
  <c r="RN17" i="45"/>
  <c r="RR17" i="45"/>
  <c r="RV17" i="45"/>
  <c r="RZ17" i="45"/>
  <c r="SD17" i="45"/>
  <c r="SH17" i="45"/>
  <c r="SL17" i="45"/>
  <c r="QZ17" i="45"/>
  <c r="RH17" i="45"/>
  <c r="RP17" i="45"/>
  <c r="RX17" i="45"/>
  <c r="SF17" i="45"/>
  <c r="SN17" i="45"/>
  <c r="ST17" i="45"/>
  <c r="SY17" i="45"/>
  <c r="TC17" i="45"/>
  <c r="RC17" i="45"/>
  <c r="RK17" i="45"/>
  <c r="RS17" i="45"/>
  <c r="SA17" i="45"/>
  <c r="SI17" i="45"/>
  <c r="SP17" i="45"/>
  <c r="SU17" i="45"/>
  <c r="SZ17" i="45"/>
  <c r="TD17" i="45"/>
  <c r="QV17" i="45"/>
  <c r="RD17" i="45"/>
  <c r="RL17" i="45"/>
  <c r="RT17" i="45"/>
  <c r="SB17" i="45"/>
  <c r="SJ17" i="45"/>
  <c r="SQ17" i="45"/>
  <c r="SV17" i="45"/>
  <c r="TA17" i="45"/>
  <c r="RO17" i="45"/>
  <c r="SR17" i="45"/>
  <c r="RW17" i="45"/>
  <c r="SX17" i="45"/>
  <c r="QY17" i="45"/>
  <c r="SE17" i="45"/>
  <c r="TB17" i="45"/>
  <c r="RG17" i="45"/>
  <c r="SM17" i="45"/>
  <c r="XF19" i="17"/>
  <c r="UZ19" i="17"/>
  <c r="VD19" i="17"/>
  <c r="VH19" i="17"/>
  <c r="VL19" i="17"/>
  <c r="VP19" i="17"/>
  <c r="VT19" i="17"/>
  <c r="VX19" i="17"/>
  <c r="WB19" i="17"/>
  <c r="WF19" i="17"/>
  <c r="WJ19" i="17"/>
  <c r="WN19" i="17"/>
  <c r="WR19" i="17"/>
  <c r="WV19" i="17"/>
  <c r="WZ19" i="17"/>
  <c r="VA19" i="17"/>
  <c r="VE19" i="17"/>
  <c r="VI19" i="17"/>
  <c r="VM19" i="17"/>
  <c r="VQ19" i="17"/>
  <c r="VU19" i="17"/>
  <c r="VY19" i="17"/>
  <c r="WC19" i="17"/>
  <c r="WG19" i="17"/>
  <c r="WK19" i="17"/>
  <c r="WO19" i="17"/>
  <c r="WS19" i="17"/>
  <c r="WW19" i="17"/>
  <c r="XA19" i="17"/>
  <c r="VB19" i="17"/>
  <c r="VF19" i="17"/>
  <c r="VJ19" i="17"/>
  <c r="VN19" i="17"/>
  <c r="VR19" i="17"/>
  <c r="VV19" i="17"/>
  <c r="VZ19" i="17"/>
  <c r="WD19" i="17"/>
  <c r="WH19" i="17"/>
  <c r="WL19" i="17"/>
  <c r="WP19" i="17"/>
  <c r="WT19" i="17"/>
  <c r="WX19" i="17"/>
  <c r="XB19" i="17"/>
  <c r="VG19" i="17"/>
  <c r="VW19" i="17"/>
  <c r="WM19" i="17"/>
  <c r="XC19" i="17"/>
  <c r="VK19" i="17"/>
  <c r="WA19" i="17"/>
  <c r="WQ19" i="17"/>
  <c r="UY19" i="17"/>
  <c r="VO19" i="17"/>
  <c r="WE19" i="17"/>
  <c r="WU19" i="17"/>
  <c r="VC19" i="17"/>
  <c r="VS19" i="17"/>
  <c r="WI19" i="17"/>
  <c r="WY19" i="17"/>
  <c r="ZC7" i="45"/>
  <c r="ZG7" i="45"/>
  <c r="ZK7" i="45"/>
  <c r="ZO7" i="45"/>
  <c r="ZS7" i="45"/>
  <c r="ZW7" i="45"/>
  <c r="AAA7" i="45"/>
  <c r="AAE7" i="45"/>
  <c r="AAI7" i="45"/>
  <c r="AAM7" i="45"/>
  <c r="AAQ7" i="45"/>
  <c r="AAU7" i="45"/>
  <c r="AAY7" i="45"/>
  <c r="ABC7" i="45"/>
  <c r="ZD7" i="45"/>
  <c r="ZH7" i="45"/>
  <c r="ZL7" i="45"/>
  <c r="ZP7" i="45"/>
  <c r="ZT7" i="45"/>
  <c r="ZX7" i="45"/>
  <c r="AAB7" i="45"/>
  <c r="AAF7" i="45"/>
  <c r="AAJ7" i="45"/>
  <c r="AAN7" i="45"/>
  <c r="AAR7" i="45"/>
  <c r="AAV7" i="45"/>
  <c r="AAZ7" i="45"/>
  <c r="ABD7" i="45"/>
  <c r="ZE7" i="45"/>
  <c r="ZI7" i="45"/>
  <c r="ZM7" i="45"/>
  <c r="ZQ7" i="45"/>
  <c r="ZU7" i="45"/>
  <c r="ZY7" i="45"/>
  <c r="AAC7" i="45"/>
  <c r="AAG7" i="45"/>
  <c r="AAK7" i="45"/>
  <c r="AAO7" i="45"/>
  <c r="AAS7" i="45"/>
  <c r="AAW7" i="45"/>
  <c r="ABA7" i="45"/>
  <c r="ABE7" i="45"/>
  <c r="ZJ7" i="45"/>
  <c r="ZZ7" i="45"/>
  <c r="AAP7" i="45"/>
  <c r="ZN7" i="45"/>
  <c r="AAD7" i="45"/>
  <c r="AAT7" i="45"/>
  <c r="ZB7" i="45"/>
  <c r="ZR7" i="45"/>
  <c r="AAH7" i="45"/>
  <c r="AAX7" i="45"/>
  <c r="ZF7" i="45"/>
  <c r="ZV7" i="45"/>
  <c r="AAL7" i="45"/>
  <c r="ABB7" i="45"/>
  <c r="EN8" i="17"/>
  <c r="ER8" i="17"/>
  <c r="EV8" i="17"/>
  <c r="EZ8" i="17"/>
  <c r="FD8" i="17"/>
  <c r="FH8" i="17"/>
  <c r="FL8" i="17"/>
  <c r="FP8" i="17"/>
  <c r="FT8" i="17"/>
  <c r="FX8" i="17"/>
  <c r="GB8" i="17"/>
  <c r="GF8" i="17"/>
  <c r="EP8" i="17"/>
  <c r="EX8" i="17"/>
  <c r="FF8" i="17"/>
  <c r="FN8" i="17"/>
  <c r="FV8" i="17"/>
  <c r="FZ8" i="17"/>
  <c r="GH8" i="17"/>
  <c r="EM8" i="17"/>
  <c r="EU8" i="17"/>
  <c r="FC8" i="17"/>
  <c r="FK8" i="17"/>
  <c r="FO8" i="17"/>
  <c r="FW8" i="17"/>
  <c r="GE8" i="17"/>
  <c r="EO8" i="17"/>
  <c r="ES8" i="17"/>
  <c r="EW8" i="17"/>
  <c r="FA8" i="17"/>
  <c r="FE8" i="17"/>
  <c r="FI8" i="17"/>
  <c r="FM8" i="17"/>
  <c r="FQ8" i="17"/>
  <c r="FU8" i="17"/>
  <c r="FY8" i="17"/>
  <c r="GC8" i="17"/>
  <c r="GG8" i="17"/>
  <c r="ET8" i="17"/>
  <c r="FB8" i="17"/>
  <c r="FJ8" i="17"/>
  <c r="FR8" i="17"/>
  <c r="GD8" i="17"/>
  <c r="EQ8" i="17"/>
  <c r="EY8" i="17"/>
  <c r="FG8" i="17"/>
  <c r="FS8" i="17"/>
  <c r="GA8" i="17"/>
  <c r="GI8" i="17"/>
  <c r="UY20" i="46"/>
  <c r="VC20" i="46"/>
  <c r="VG20" i="46"/>
  <c r="VK20" i="46"/>
  <c r="VO20" i="46"/>
  <c r="VS20" i="46"/>
  <c r="VW20" i="46"/>
  <c r="WA20" i="46"/>
  <c r="WE20" i="46"/>
  <c r="WI20" i="46"/>
  <c r="WM20" i="46"/>
  <c r="WQ20" i="46"/>
  <c r="WU20" i="46"/>
  <c r="UZ20" i="46"/>
  <c r="VD20" i="46"/>
  <c r="VH20" i="46"/>
  <c r="VL20" i="46"/>
  <c r="VP20" i="46"/>
  <c r="VT20" i="46"/>
  <c r="VX20" i="46"/>
  <c r="WB20" i="46"/>
  <c r="WF20" i="46"/>
  <c r="WJ20" i="46"/>
  <c r="WN20" i="46"/>
  <c r="WR20" i="46"/>
  <c r="VA20" i="46"/>
  <c r="VE20" i="46"/>
  <c r="VI20" i="46"/>
  <c r="VM20" i="46"/>
  <c r="VQ20" i="46"/>
  <c r="VU20" i="46"/>
  <c r="VY20" i="46"/>
  <c r="WC20" i="46"/>
  <c r="WG20" i="46"/>
  <c r="WK20" i="46"/>
  <c r="WO20" i="46"/>
  <c r="WS20" i="46"/>
  <c r="VB20" i="46"/>
  <c r="VF20" i="46"/>
  <c r="VJ20" i="46"/>
  <c r="VN20" i="46"/>
  <c r="VR20" i="46"/>
  <c r="VV20" i="46"/>
  <c r="VZ20" i="46"/>
  <c r="WD20" i="46"/>
  <c r="WH20" i="46"/>
  <c r="WL20" i="46"/>
  <c r="WP20" i="46"/>
  <c r="WT20" i="46"/>
  <c r="MV10" i="46"/>
  <c r="MZ10" i="46"/>
  <c r="ND10" i="46"/>
  <c r="NH10" i="46"/>
  <c r="NL10" i="46"/>
  <c r="NP10" i="46"/>
  <c r="NT10" i="46"/>
  <c r="NX10" i="46"/>
  <c r="OB10" i="46"/>
  <c r="OF10" i="46"/>
  <c r="OJ10" i="46"/>
  <c r="ON10" i="46"/>
  <c r="OR10" i="46"/>
  <c r="MS10" i="46"/>
  <c r="MW10" i="46"/>
  <c r="NA10" i="46"/>
  <c r="NE10" i="46"/>
  <c r="NI10" i="46"/>
  <c r="NM10" i="46"/>
  <c r="NQ10" i="46"/>
  <c r="NU10" i="46"/>
  <c r="NY10" i="46"/>
  <c r="OC10" i="46"/>
  <c r="OG10" i="46"/>
  <c r="OK10" i="46"/>
  <c r="OO10" i="46"/>
  <c r="OS10" i="46"/>
  <c r="MT10" i="46"/>
  <c r="MX10" i="46"/>
  <c r="NB10" i="46"/>
  <c r="NF10" i="46"/>
  <c r="NJ10" i="46"/>
  <c r="NN10" i="46"/>
  <c r="NR10" i="46"/>
  <c r="NV10" i="46"/>
  <c r="NZ10" i="46"/>
  <c r="OD10" i="46"/>
  <c r="OH10" i="46"/>
  <c r="OL10" i="46"/>
  <c r="OP10" i="46"/>
  <c r="OT10" i="46"/>
  <c r="MU10" i="46"/>
  <c r="MY10" i="46"/>
  <c r="NC10" i="46"/>
  <c r="NG10" i="46"/>
  <c r="NK10" i="46"/>
  <c r="NO10" i="46"/>
  <c r="NS10" i="46"/>
  <c r="NW10" i="46"/>
  <c r="OA10" i="46"/>
  <c r="OE10" i="46"/>
  <c r="OI10" i="46"/>
  <c r="OM10" i="46"/>
  <c r="OQ10" i="46"/>
  <c r="QY12" i="17"/>
  <c r="RC12" i="17"/>
  <c r="RG12" i="17"/>
  <c r="RK12" i="17"/>
  <c r="RO12" i="17"/>
  <c r="RS12" i="17"/>
  <c r="RW12" i="17"/>
  <c r="SA12" i="17"/>
  <c r="SE12" i="17"/>
  <c r="SI12" i="17"/>
  <c r="SM12" i="17"/>
  <c r="SQ12" i="17"/>
  <c r="QV12" i="17"/>
  <c r="QZ12" i="17"/>
  <c r="RD12" i="17"/>
  <c r="RH12" i="17"/>
  <c r="RL12" i="17"/>
  <c r="RP12" i="17"/>
  <c r="RT12" i="17"/>
  <c r="RX12" i="17"/>
  <c r="SB12" i="17"/>
  <c r="SF12" i="17"/>
  <c r="SJ12" i="17"/>
  <c r="SN12" i="17"/>
  <c r="SR12" i="17"/>
  <c r="QW12" i="17"/>
  <c r="RE12" i="17"/>
  <c r="RM12" i="17"/>
  <c r="RU12" i="17"/>
  <c r="SC12" i="17"/>
  <c r="SK12" i="17"/>
  <c r="QX12" i="17"/>
  <c r="RF12" i="17"/>
  <c r="RN12" i="17"/>
  <c r="RV12" i="17"/>
  <c r="SD12" i="17"/>
  <c r="SL12" i="17"/>
  <c r="RA12" i="17"/>
  <c r="RI12" i="17"/>
  <c r="RQ12" i="17"/>
  <c r="RY12" i="17"/>
  <c r="SG12" i="17"/>
  <c r="SO12" i="17"/>
  <c r="RB12" i="17"/>
  <c r="RJ12" i="17"/>
  <c r="RR12" i="17"/>
  <c r="RZ12" i="17"/>
  <c r="SH12" i="17"/>
  <c r="SP12" i="17"/>
  <c r="LM16" i="17"/>
  <c r="IP16" i="17"/>
  <c r="IT16" i="17"/>
  <c r="IX16" i="17"/>
  <c r="JB16" i="17"/>
  <c r="JF16" i="17"/>
  <c r="JJ16" i="17"/>
  <c r="JN16" i="17"/>
  <c r="JR16" i="17"/>
  <c r="JV16" i="17"/>
  <c r="JZ16" i="17"/>
  <c r="KD16" i="17"/>
  <c r="KH16" i="17"/>
  <c r="KL16" i="17"/>
  <c r="KP16" i="17"/>
  <c r="KT16" i="17"/>
  <c r="IV16" i="17"/>
  <c r="IZ16" i="17"/>
  <c r="JH16" i="17"/>
  <c r="JP16" i="17"/>
  <c r="JX16" i="17"/>
  <c r="KF16" i="17"/>
  <c r="KJ16" i="17"/>
  <c r="KR16" i="17"/>
  <c r="IW16" i="17"/>
  <c r="JE16" i="17"/>
  <c r="JM16" i="17"/>
  <c r="JU16" i="17"/>
  <c r="KC16" i="17"/>
  <c r="KK16" i="17"/>
  <c r="KS16" i="17"/>
  <c r="IQ16" i="17"/>
  <c r="IU16" i="17"/>
  <c r="IY16" i="17"/>
  <c r="JC16" i="17"/>
  <c r="JG16" i="17"/>
  <c r="JK16" i="17"/>
  <c r="JO16" i="17"/>
  <c r="JS16" i="17"/>
  <c r="JW16" i="17"/>
  <c r="KA16" i="17"/>
  <c r="KE16" i="17"/>
  <c r="KI16" i="17"/>
  <c r="KM16" i="17"/>
  <c r="KQ16" i="17"/>
  <c r="IR16" i="17"/>
  <c r="JD16" i="17"/>
  <c r="JL16" i="17"/>
  <c r="JT16" i="17"/>
  <c r="KB16" i="17"/>
  <c r="KN16" i="17"/>
  <c r="IS16" i="17"/>
  <c r="JA16" i="17"/>
  <c r="JI16" i="17"/>
  <c r="JQ16" i="17"/>
  <c r="JY16" i="17"/>
  <c r="KG16" i="17"/>
  <c r="KO16" i="17"/>
  <c r="VA12" i="17"/>
  <c r="VE12" i="17"/>
  <c r="VI12" i="17"/>
  <c r="VM12" i="17"/>
  <c r="VQ12" i="17"/>
  <c r="VU12" i="17"/>
  <c r="VY12" i="17"/>
  <c r="WC12" i="17"/>
  <c r="WG12" i="17"/>
  <c r="WK12" i="17"/>
  <c r="WO12" i="17"/>
  <c r="WS12" i="17"/>
  <c r="WW12" i="17"/>
  <c r="XA12" i="17"/>
  <c r="VB12" i="17"/>
  <c r="VF12" i="17"/>
  <c r="VJ12" i="17"/>
  <c r="VN12" i="17"/>
  <c r="VR12" i="17"/>
  <c r="VV12" i="17"/>
  <c r="VZ12" i="17"/>
  <c r="WD12" i="17"/>
  <c r="WH12" i="17"/>
  <c r="WL12" i="17"/>
  <c r="WP12" i="17"/>
  <c r="WT12" i="17"/>
  <c r="WX12" i="17"/>
  <c r="XB12" i="17"/>
  <c r="UY12" i="17"/>
  <c r="VC12" i="17"/>
  <c r="VG12" i="17"/>
  <c r="VK12" i="17"/>
  <c r="VO12" i="17"/>
  <c r="VS12" i="17"/>
  <c r="VW12" i="17"/>
  <c r="WA12" i="17"/>
  <c r="WE12" i="17"/>
  <c r="WI12" i="17"/>
  <c r="WM12" i="17"/>
  <c r="WQ12" i="17"/>
  <c r="WU12" i="17"/>
  <c r="WY12" i="17"/>
  <c r="XC12" i="17"/>
  <c r="UZ12" i="17"/>
  <c r="VP12" i="17"/>
  <c r="WF12" i="17"/>
  <c r="WV12" i="17"/>
  <c r="VD12" i="17"/>
  <c r="VT12" i="17"/>
  <c r="WJ12" i="17"/>
  <c r="WZ12" i="17"/>
  <c r="VH12" i="17"/>
  <c r="VX12" i="17"/>
  <c r="WN12" i="17"/>
  <c r="VL12" i="17"/>
  <c r="WB12" i="17"/>
  <c r="WR12" i="17"/>
  <c r="GR12" i="17"/>
  <c r="GN12" i="17"/>
  <c r="HA12" i="17"/>
  <c r="GU12" i="17"/>
  <c r="HI12" i="17"/>
  <c r="ABX12" i="17"/>
  <c r="ABL12" i="17"/>
  <c r="ABS12" i="17"/>
  <c r="E12" i="17"/>
  <c r="ABV12" i="17"/>
  <c r="E42" i="29"/>
  <c r="E63" i="29" s="1"/>
  <c r="F12" i="29"/>
  <c r="F132" i="29" s="1"/>
  <c r="F72" i="29"/>
  <c r="F192" i="29" s="1"/>
  <c r="XY12" i="17"/>
  <c r="ACD12" i="17"/>
  <c r="HH12" i="17"/>
  <c r="GM12" i="17"/>
  <c r="KU12" i="17"/>
  <c r="PC12" i="17"/>
  <c r="ABI12" i="17"/>
  <c r="GV12" i="17"/>
  <c r="LJ12" i="17"/>
  <c r="OS12" i="17"/>
  <c r="HK12" i="17"/>
  <c r="GO12" i="17"/>
  <c r="LC12" i="17"/>
  <c r="PM12" i="17"/>
  <c r="XX12" i="17"/>
  <c r="HD12" i="17"/>
  <c r="LL12" i="17"/>
  <c r="OQ12" i="17"/>
  <c r="XT12" i="17"/>
  <c r="ABR12" i="17"/>
  <c r="HB12" i="17"/>
  <c r="GL12" i="17"/>
  <c r="LA12" i="17"/>
  <c r="PP12" i="17"/>
  <c r="OU12" i="17"/>
  <c r="PN12" i="17"/>
  <c r="OX12" i="17"/>
  <c r="XQ12" i="17"/>
  <c r="XW12" i="17"/>
  <c r="XG12" i="17"/>
  <c r="ABN12" i="17"/>
  <c r="ABU12" i="17"/>
  <c r="ABO12" i="17"/>
  <c r="LP12" i="17"/>
  <c r="YA12" i="17"/>
  <c r="HN12" i="17"/>
  <c r="PT12" i="17"/>
  <c r="F9" i="29"/>
  <c r="F129" i="29" s="1"/>
  <c r="F69" i="29"/>
  <c r="F189" i="29" s="1"/>
  <c r="HC12" i="17"/>
  <c r="LK12" i="17"/>
  <c r="OV12" i="17"/>
  <c r="HL12" i="17"/>
  <c r="GQ12" i="17"/>
  <c r="LD12" i="17"/>
  <c r="PO12" i="17"/>
  <c r="XN12" i="17"/>
  <c r="HE12" i="17"/>
  <c r="GJ12" i="17"/>
  <c r="KX12" i="17"/>
  <c r="PG12" i="17"/>
  <c r="XI12" i="17"/>
  <c r="GY12" i="17"/>
  <c r="LG12" i="17"/>
  <c r="PL12" i="17"/>
  <c r="XU12" i="17"/>
  <c r="XM12" i="17"/>
  <c r="GX12" i="17"/>
  <c r="LM12" i="17"/>
  <c r="KW12" i="17"/>
  <c r="PK12" i="17"/>
  <c r="XR12" i="17"/>
  <c r="ABM12" i="17"/>
  <c r="PJ12" i="17"/>
  <c r="OT12" i="17"/>
  <c r="XL12" i="17"/>
  <c r="ABY12" i="17"/>
  <c r="XS12" i="17"/>
  <c r="ABH12" i="17"/>
  <c r="ABP12" i="17"/>
  <c r="ACA12" i="17"/>
  <c r="ABK12" i="17"/>
  <c r="LQ12" i="17"/>
  <c r="ACC12" i="17"/>
  <c r="HM12" i="17"/>
  <c r="PU12" i="17"/>
  <c r="XD12" i="17"/>
  <c r="XV12" i="17"/>
  <c r="XK12" i="17"/>
  <c r="E9" i="29"/>
  <c r="E129" i="29" s="1"/>
  <c r="F39" i="29"/>
  <c r="F159" i="29" s="1"/>
  <c r="GW12" i="17"/>
  <c r="LF12" i="17"/>
  <c r="PQ12" i="17"/>
  <c r="XP12" i="17"/>
  <c r="HG12" i="17"/>
  <c r="GK12" i="17"/>
  <c r="KY12" i="17"/>
  <c r="PH12" i="17"/>
  <c r="GZ12" i="17"/>
  <c r="LN12" i="17"/>
  <c r="OY12" i="17"/>
  <c r="ABT12" i="17"/>
  <c r="GS12" i="17"/>
  <c r="LB12" i="17"/>
  <c r="PD12" i="17"/>
  <c r="XH12" i="17"/>
  <c r="XE12" i="17"/>
  <c r="HJ12" i="17"/>
  <c r="GT12" i="17"/>
  <c r="LI12" i="17"/>
  <c r="PE12" i="17"/>
  <c r="XJ12" i="17"/>
  <c r="PF12" i="17"/>
  <c r="XF12" i="17"/>
  <c r="ABQ12" i="17"/>
  <c r="XO12" i="17"/>
  <c r="ABJ12" i="17"/>
  <c r="ABW12" i="17"/>
  <c r="ABG12" i="17"/>
  <c r="LR12" i="17"/>
  <c r="XZ12" i="17"/>
  <c r="ACB12" i="17"/>
  <c r="HO12" i="17"/>
  <c r="P36" i="26"/>
  <c r="F200" i="29"/>
  <c r="H80" i="29"/>
  <c r="H200" i="29" s="1"/>
  <c r="E200" i="29"/>
  <c r="G80" i="29"/>
  <c r="F140" i="29"/>
  <c r="H20" i="29"/>
  <c r="H140" i="29" s="1"/>
  <c r="F170" i="29"/>
  <c r="F110" i="29"/>
  <c r="H50" i="29"/>
  <c r="G140" i="29"/>
  <c r="I20" i="29"/>
  <c r="E170" i="29"/>
  <c r="G50" i="29"/>
  <c r="E110" i="29"/>
  <c r="E69" i="29"/>
  <c r="E189" i="29" s="1"/>
  <c r="F198" i="29"/>
  <c r="H78" i="29"/>
  <c r="H198" i="29" s="1"/>
  <c r="E199" i="29"/>
  <c r="G79" i="29"/>
  <c r="F199" i="29"/>
  <c r="H79" i="29"/>
  <c r="H199" i="29" s="1"/>
  <c r="E198" i="29"/>
  <c r="G78" i="29"/>
  <c r="AM19" i="22"/>
  <c r="E18" i="29"/>
  <c r="E108" i="29" s="1"/>
  <c r="F138" i="29"/>
  <c r="H18" i="29"/>
  <c r="H138" i="29" s="1"/>
  <c r="AM20" i="22"/>
  <c r="E19" i="29"/>
  <c r="E109" i="29" s="1"/>
  <c r="F139" i="29"/>
  <c r="H19" i="29"/>
  <c r="H139" i="29" s="1"/>
  <c r="E169" i="29"/>
  <c r="G49" i="29"/>
  <c r="F169" i="29"/>
  <c r="F109" i="29"/>
  <c r="H49" i="29"/>
  <c r="E168" i="29"/>
  <c r="G48" i="29"/>
  <c r="F168" i="29"/>
  <c r="F108" i="29"/>
  <c r="H48" i="29"/>
  <c r="L97" i="7"/>
  <c r="W97" i="7" s="1"/>
  <c r="J97" i="7"/>
  <c r="U97" i="7" s="1"/>
  <c r="XD23" i="17"/>
  <c r="PA24" i="17"/>
  <c r="ABH29" i="17"/>
  <c r="LL25" i="17"/>
  <c r="GS14" i="17"/>
  <c r="TT18" i="17"/>
  <c r="GR14" i="17"/>
  <c r="GZ14" i="17"/>
  <c r="HL11" i="17"/>
  <c r="OY27" i="17"/>
  <c r="XH27" i="17"/>
  <c r="OQ19" i="17"/>
  <c r="PM28" i="17"/>
  <c r="KY26" i="17"/>
  <c r="XJ26" i="17"/>
  <c r="PA25" i="17"/>
  <c r="XW22" i="17"/>
  <c r="PL23" i="17"/>
  <c r="PM29" i="17"/>
  <c r="KZ18" i="17"/>
  <c r="LG18" i="17"/>
  <c r="SY18" i="17"/>
  <c r="GZ11" i="17"/>
  <c r="PR27" i="17"/>
  <c r="PF27" i="17"/>
  <c r="OP28" i="17"/>
  <c r="PH26" i="17"/>
  <c r="PJ26" i="17"/>
  <c r="KN25" i="17"/>
  <c r="PP25" i="17"/>
  <c r="XG23" i="17"/>
  <c r="SZ18" i="17"/>
  <c r="TN18" i="17"/>
  <c r="XJ27" i="17"/>
  <c r="XF27" i="17"/>
  <c r="XX28" i="17"/>
  <c r="XB26" i="17"/>
  <c r="OQ25" i="17"/>
  <c r="OU25" i="17"/>
  <c r="TG18" i="17"/>
  <c r="LN18" i="17"/>
  <c r="TU18" i="17"/>
  <c r="GT14" i="17"/>
  <c r="KP27" i="17"/>
  <c r="LE27" i="17"/>
  <c r="XG27" i="17"/>
  <c r="KY28" i="17"/>
  <c r="XT28" i="17"/>
  <c r="XM26" i="17"/>
  <c r="XG25" i="17"/>
  <c r="SZ16" i="17"/>
  <c r="TH16" i="17"/>
  <c r="PM22" i="17"/>
  <c r="XE21" i="17"/>
  <c r="TE29" i="17"/>
  <c r="TI29" i="17"/>
  <c r="TB29" i="17"/>
  <c r="TN21" i="17"/>
  <c r="TO21" i="17"/>
  <c r="TP21" i="17"/>
  <c r="TN23" i="17"/>
  <c r="TJ23" i="17"/>
  <c r="TP23" i="17"/>
  <c r="TM24" i="17"/>
  <c r="TC24" i="17"/>
  <c r="TJ24" i="17"/>
  <c r="TK29" i="17"/>
  <c r="SS21" i="17"/>
  <c r="TL21" i="17"/>
  <c r="SS23" i="17"/>
  <c r="TL23" i="17"/>
  <c r="TR23" i="17"/>
  <c r="SU24" i="17"/>
  <c r="TH25" i="17"/>
  <c r="TP25" i="17"/>
  <c r="SS29" i="17"/>
  <c r="TI21" i="17"/>
  <c r="TI23" i="17"/>
  <c r="SW24" i="17"/>
  <c r="TG24" i="17"/>
  <c r="SZ24" i="17"/>
  <c r="SW22" i="17"/>
  <c r="TP22" i="17"/>
  <c r="SZ22" i="17"/>
  <c r="SU29" i="17"/>
  <c r="TM22" i="17"/>
  <c r="TJ25" i="17"/>
  <c r="TM26" i="17"/>
  <c r="TC26" i="17"/>
  <c r="TD26" i="17"/>
  <c r="TM28" i="17"/>
  <c r="TN29" i="17"/>
  <c r="ST21" i="17"/>
  <c r="TR22" i="17"/>
  <c r="SS25" i="17"/>
  <c r="TB25" i="17"/>
  <c r="TB26" i="17"/>
  <c r="TR26" i="17"/>
  <c r="TS27" i="17"/>
  <c r="TT27" i="17"/>
  <c r="SS13" i="17"/>
  <c r="SY13" i="17"/>
  <c r="TM13" i="17"/>
  <c r="SX13" i="17"/>
  <c r="TF13" i="17"/>
  <c r="TT13" i="17"/>
  <c r="TR13" i="17"/>
  <c r="TS13" i="17"/>
  <c r="SW13" i="17"/>
  <c r="OX15" i="17"/>
  <c r="PF15" i="17"/>
  <c r="OY15" i="17"/>
  <c r="PE15" i="17"/>
  <c r="PC15" i="17"/>
  <c r="OS15" i="17"/>
  <c r="PL15" i="17"/>
  <c r="TA19" i="17"/>
  <c r="SS19" i="17"/>
  <c r="TO19" i="17"/>
  <c r="TI19" i="17"/>
  <c r="SS17" i="17"/>
  <c r="SW17" i="17"/>
  <c r="TM17" i="17"/>
  <c r="TC17" i="17"/>
  <c r="TB17" i="17"/>
  <c r="TP17" i="17"/>
  <c r="GS13" i="17"/>
  <c r="GZ13" i="17"/>
  <c r="HL13" i="17"/>
  <c r="HB13" i="17"/>
  <c r="GQ13" i="17"/>
  <c r="GL29" i="17"/>
  <c r="GP29" i="17"/>
  <c r="GS29" i="17"/>
  <c r="HG29" i="17"/>
  <c r="HE21" i="17"/>
  <c r="HE23" i="17"/>
  <c r="HK29" i="17"/>
  <c r="GW29" i="17"/>
  <c r="HD21" i="17"/>
  <c r="GW21" i="17"/>
  <c r="HD23" i="17"/>
  <c r="HL23" i="17"/>
  <c r="HF24" i="17"/>
  <c r="GZ24" i="17"/>
  <c r="GO29" i="17"/>
  <c r="GV21" i="17"/>
  <c r="GQ23" i="17"/>
  <c r="HA24" i="17"/>
  <c r="GW24" i="17"/>
  <c r="HB22" i="17"/>
  <c r="GO22" i="17"/>
  <c r="HE25" i="17"/>
  <c r="GJ21" i="17"/>
  <c r="GJ23" i="17"/>
  <c r="HK22" i="17"/>
  <c r="GW22" i="17"/>
  <c r="GX21" i="17"/>
  <c r="GY24" i="17"/>
  <c r="GY25" i="17"/>
  <c r="GJ25" i="17"/>
  <c r="GV25" i="17"/>
  <c r="GW25" i="17"/>
  <c r="GK26" i="17"/>
  <c r="GT28" i="17"/>
  <c r="GN28" i="17"/>
  <c r="GK28" i="17"/>
  <c r="GW23" i="17"/>
  <c r="GL22" i="17"/>
  <c r="GY22" i="17"/>
  <c r="GT25" i="17"/>
  <c r="GP26" i="17"/>
  <c r="HD26" i="17"/>
  <c r="HG26" i="17"/>
  <c r="HJ28" i="17"/>
  <c r="HI28" i="17"/>
  <c r="HG28" i="17"/>
  <c r="GL27" i="17"/>
  <c r="HK27" i="17"/>
  <c r="GP10" i="17"/>
  <c r="GS10" i="17"/>
  <c r="GJ10" i="17"/>
  <c r="HJ10" i="17"/>
  <c r="HG10" i="17"/>
  <c r="GT10" i="17"/>
  <c r="GK10" i="17"/>
  <c r="GW10" i="17"/>
  <c r="XI7" i="17"/>
  <c r="XJ7" i="17"/>
  <c r="XX7" i="17"/>
  <c r="XG7" i="17"/>
  <c r="XF7" i="17"/>
  <c r="XO7" i="17"/>
  <c r="XK7" i="17"/>
  <c r="XF15" i="17"/>
  <c r="XS15" i="17"/>
  <c r="XH15" i="17"/>
  <c r="XD15" i="17"/>
  <c r="XI15" i="17"/>
  <c r="OS7" i="17"/>
  <c r="OW7" i="17"/>
  <c r="PP7" i="17"/>
  <c r="OV7" i="17"/>
  <c r="PR7" i="17"/>
  <c r="PM7" i="17"/>
  <c r="PC7" i="17"/>
  <c r="PK17" i="17"/>
  <c r="PI17" i="17"/>
  <c r="OT17" i="17"/>
  <c r="PA17" i="17"/>
  <c r="OQ17" i="17"/>
  <c r="OV18" i="17"/>
  <c r="PL18" i="17"/>
  <c r="OX18" i="17"/>
  <c r="ABM11" i="17"/>
  <c r="SX11" i="17"/>
  <c r="SW11" i="17"/>
  <c r="ABS11" i="17"/>
  <c r="GQ27" i="17"/>
  <c r="GO27" i="17"/>
  <c r="HI27" i="17"/>
  <c r="TN19" i="17"/>
  <c r="GW28" i="17"/>
  <c r="TJ28" i="17"/>
  <c r="TS28" i="17"/>
  <c r="GW26" i="17"/>
  <c r="TP26" i="17"/>
  <c r="TD17" i="17"/>
  <c r="ABZ17" i="17"/>
  <c r="SX22" i="17"/>
  <c r="GP24" i="17"/>
  <c r="PD7" i="17"/>
  <c r="GX23" i="17"/>
  <c r="GK29" i="17"/>
  <c r="D29" i="22"/>
  <c r="LD7" i="17"/>
  <c r="LK7" i="17"/>
  <c r="LJ7" i="17"/>
  <c r="ABK7" i="17"/>
  <c r="ABR7" i="17"/>
  <c r="ABM7" i="17"/>
  <c r="ABI7" i="17"/>
  <c r="ABS7" i="17"/>
  <c r="ABZ7" i="17"/>
  <c r="LM10" i="17"/>
  <c r="KY10" i="17"/>
  <c r="LK10" i="17"/>
  <c r="KX10" i="17"/>
  <c r="LG10" i="17"/>
  <c r="HF17" i="17"/>
  <c r="GV17" i="17"/>
  <c r="GP17" i="17"/>
  <c r="HE17" i="17"/>
  <c r="GW17" i="17"/>
  <c r="LL17" i="17"/>
  <c r="KW15" i="17"/>
  <c r="LD15" i="17"/>
  <c r="LK15" i="17"/>
  <c r="LE15" i="17"/>
  <c r="LN15" i="17"/>
  <c r="XS9" i="17"/>
  <c r="XI9" i="17"/>
  <c r="XH9" i="17"/>
  <c r="ABK13" i="17"/>
  <c r="ABS13" i="17"/>
  <c r="ABV13" i="17"/>
  <c r="ABZ13" i="17"/>
  <c r="ABH13" i="17"/>
  <c r="ABR13" i="17"/>
  <c r="ABN13" i="17"/>
  <c r="OX19" i="17"/>
  <c r="OZ19" i="17"/>
  <c r="PB10" i="17"/>
  <c r="PC10" i="17"/>
  <c r="PJ10" i="17"/>
  <c r="PP10" i="17"/>
  <c r="PG10" i="17"/>
  <c r="OT10" i="17"/>
  <c r="OQ10" i="17"/>
  <c r="LC29" i="17"/>
  <c r="KP29" i="17"/>
  <c r="KV21" i="17"/>
  <c r="LJ21" i="17"/>
  <c r="KV23" i="17"/>
  <c r="LD23" i="17"/>
  <c r="LI24" i="17"/>
  <c r="LL24" i="17"/>
  <c r="KR24" i="17"/>
  <c r="KS29" i="17"/>
  <c r="KY29" i="17"/>
  <c r="KX21" i="17"/>
  <c r="KX23" i="17"/>
  <c r="LK23" i="17"/>
  <c r="LO24" i="17"/>
  <c r="KP24" i="17"/>
  <c r="LN24" i="17"/>
  <c r="LK22" i="17"/>
  <c r="LM25" i="17"/>
  <c r="KQ25" i="17"/>
  <c r="LJ25" i="17"/>
  <c r="KP25" i="17"/>
  <c r="LI29" i="17"/>
  <c r="LG29" i="17"/>
  <c r="LA21" i="17"/>
  <c r="LA23" i="17"/>
  <c r="KS24" i="17"/>
  <c r="KQ24" i="17"/>
  <c r="KY22" i="17"/>
  <c r="LK29" i="17"/>
  <c r="LE22" i="17"/>
  <c r="LL22" i="17"/>
  <c r="KW25" i="17"/>
  <c r="LI26" i="17"/>
  <c r="LK24" i="17"/>
  <c r="LC26" i="17"/>
  <c r="KP26" i="17"/>
  <c r="KX28" i="17"/>
  <c r="KP28" i="17"/>
  <c r="LB27" i="17"/>
  <c r="LD27" i="17"/>
  <c r="XJ17" i="17"/>
  <c r="XE17" i="17"/>
  <c r="XS17" i="17"/>
  <c r="XG19" i="17"/>
  <c r="XW19" i="17"/>
  <c r="TE12" i="17"/>
  <c r="SW12" i="17"/>
  <c r="TH12" i="17"/>
  <c r="SV12" i="17"/>
  <c r="TT12" i="17"/>
  <c r="TM12" i="17"/>
  <c r="SZ12" i="17"/>
  <c r="SY12" i="17"/>
  <c r="LO18" i="17"/>
  <c r="LH18" i="17"/>
  <c r="OY18" i="17"/>
  <c r="LB18" i="17"/>
  <c r="OQ18" i="17"/>
  <c r="LM18" i="17"/>
  <c r="PP18" i="17"/>
  <c r="PR18" i="17"/>
  <c r="HG14" i="17"/>
  <c r="GJ14" i="17"/>
  <c r="GN14" i="17"/>
  <c r="GP14" i="17"/>
  <c r="GQ11" i="17"/>
  <c r="TF11" i="17"/>
  <c r="TT11" i="17"/>
  <c r="HB11" i="17"/>
  <c r="XH11" i="17"/>
  <c r="XL11" i="17"/>
  <c r="ABR11" i="17"/>
  <c r="LC27" i="17"/>
  <c r="GN27" i="17"/>
  <c r="SY27" i="17"/>
  <c r="KO27" i="17"/>
  <c r="XR19" i="17"/>
  <c r="TL19" i="17"/>
  <c r="ABR19" i="17"/>
  <c r="LK28" i="17"/>
  <c r="SX28" i="17"/>
  <c r="LK26" i="17"/>
  <c r="HF26" i="17"/>
  <c r="OY17" i="17"/>
  <c r="KX17" i="17"/>
  <c r="XP17" i="17"/>
  <c r="PJ17" i="17"/>
  <c r="HG22" i="17"/>
  <c r="KT24" i="17"/>
  <c r="LC7" i="17"/>
  <c r="OU10" i="17"/>
  <c r="GL13" i="17"/>
  <c r="LK18" i="17"/>
  <c r="LJ18" i="17"/>
  <c r="PA18" i="17"/>
  <c r="LC18" i="17"/>
  <c r="OR18" i="17"/>
  <c r="KV18" i="17"/>
  <c r="LA18" i="17"/>
  <c r="OZ18" i="17"/>
  <c r="PN18" i="17"/>
  <c r="TE18" i="17"/>
  <c r="HA14" i="17"/>
  <c r="HJ14" i="17"/>
  <c r="GW11" i="17"/>
  <c r="TR11" i="17"/>
  <c r="SY11" i="17"/>
  <c r="GL11" i="17"/>
  <c r="ABH11" i="17"/>
  <c r="ABT11" i="17"/>
  <c r="ABZ11" i="17"/>
  <c r="GW27" i="17"/>
  <c r="OQ27" i="17"/>
  <c r="PQ27" i="17"/>
  <c r="PO27" i="17"/>
  <c r="XI27" i="17"/>
  <c r="PE27" i="17"/>
  <c r="TI27" i="17"/>
  <c r="OY19" i="17"/>
  <c r="PQ19" i="17"/>
  <c r="ST19" i="17"/>
  <c r="PF19" i="17"/>
  <c r="TK28" i="17"/>
  <c r="HE28" i="17"/>
  <c r="LB28" i="17"/>
  <c r="LM28" i="17"/>
  <c r="SW28" i="17"/>
  <c r="SZ26" i="17"/>
  <c r="HK26" i="17"/>
  <c r="KV26" i="17"/>
  <c r="KS26" i="17"/>
  <c r="SW26" i="17"/>
  <c r="LJ17" i="17"/>
  <c r="GY17" i="17"/>
  <c r="LI17" i="17"/>
  <c r="XL17" i="17"/>
  <c r="LK25" i="17"/>
  <c r="KX25" i="17"/>
  <c r="PF25" i="17"/>
  <c r="LH16" i="17"/>
  <c r="GK22" i="17"/>
  <c r="TD22" i="17"/>
  <c r="XG22" i="17"/>
  <c r="OU7" i="17"/>
  <c r="PH10" i="17"/>
  <c r="GW13" i="17"/>
  <c r="TD29" i="17"/>
  <c r="ABH19" i="17"/>
  <c r="ABP19" i="17"/>
  <c r="OT9" i="17"/>
  <c r="OS9" i="17"/>
  <c r="PE9" i="17"/>
  <c r="PC9" i="17"/>
  <c r="PL9" i="17"/>
  <c r="OY9" i="17"/>
  <c r="PJ9" i="17"/>
  <c r="SS9" i="17"/>
  <c r="TS9" i="17"/>
  <c r="TM9" i="17"/>
  <c r="TT9" i="17"/>
  <c r="SX9" i="17"/>
  <c r="TF9" i="17"/>
  <c r="ABS17" i="17"/>
  <c r="ABT17" i="17"/>
  <c r="ABR17" i="17"/>
  <c r="ABV17" i="17"/>
  <c r="ABR15" i="17"/>
  <c r="ABI15" i="17"/>
  <c r="ABS15" i="17"/>
  <c r="ABZ15" i="17"/>
  <c r="ABN15" i="17"/>
  <c r="PJ13" i="17"/>
  <c r="PE13" i="17"/>
  <c r="PL13" i="17"/>
  <c r="OY13" i="17"/>
  <c r="OS13" i="17"/>
  <c r="OT13" i="17"/>
  <c r="PC13" i="17"/>
  <c r="TA15" i="17"/>
  <c r="TS15" i="17"/>
  <c r="SY15" i="17"/>
  <c r="TF15" i="17"/>
  <c r="TI15" i="17"/>
  <c r="TR15" i="17"/>
  <c r="SS15" i="17"/>
  <c r="TT15" i="17"/>
  <c r="TE7" i="17"/>
  <c r="TQ7" i="17"/>
  <c r="TF7" i="17"/>
  <c r="SS7" i="17"/>
  <c r="TH7" i="17"/>
  <c r="TG7" i="17"/>
  <c r="TO7" i="17"/>
  <c r="GL15" i="17"/>
  <c r="GZ15" i="17"/>
  <c r="GS15" i="17"/>
  <c r="HL15" i="17"/>
  <c r="GQ15" i="17"/>
  <c r="HB15" i="17"/>
  <c r="GL9" i="17"/>
  <c r="GZ9" i="17"/>
  <c r="GQ9" i="17"/>
  <c r="GW9" i="17"/>
  <c r="GS9" i="17"/>
  <c r="HL9" i="17"/>
  <c r="WY29" i="17"/>
  <c r="XG29" i="17"/>
  <c r="XW21" i="17"/>
  <c r="XW23" i="17"/>
  <c r="XG24" i="17"/>
  <c r="XF29" i="17"/>
  <c r="XP29" i="17"/>
  <c r="XL24" i="17"/>
  <c r="XW29" i="17"/>
  <c r="WX29" i="17"/>
  <c r="XF21" i="17"/>
  <c r="XD21" i="17"/>
  <c r="XF23" i="17"/>
  <c r="XW24" i="17"/>
  <c r="XL22" i="17"/>
  <c r="XW25" i="17"/>
  <c r="XX25" i="17"/>
  <c r="XW26" i="17"/>
  <c r="XJ29" i="17"/>
  <c r="XD22" i="17"/>
  <c r="XM22" i="17"/>
  <c r="WZ29" i="17"/>
  <c r="XJ21" i="17"/>
  <c r="XH22" i="17"/>
  <c r="XF25" i="17"/>
  <c r="XH26" i="17"/>
  <c r="XG28" i="17"/>
  <c r="XN28" i="17"/>
  <c r="XG21" i="17"/>
  <c r="XJ24" i="17"/>
  <c r="XU25" i="17"/>
  <c r="XE25" i="17"/>
  <c r="XJ25" i="17"/>
  <c r="XG26" i="17"/>
  <c r="XW28" i="17"/>
  <c r="XD28" i="17"/>
  <c r="XW27" i="17"/>
  <c r="ABK10" i="17"/>
  <c r="ABV10" i="17"/>
  <c r="ABS10" i="17"/>
  <c r="ABI10" i="17"/>
  <c r="ABZ10" i="17"/>
  <c r="ABQ10" i="17"/>
  <c r="ABX10" i="17"/>
  <c r="XL10" i="17"/>
  <c r="XR10" i="17"/>
  <c r="XN10" i="17"/>
  <c r="XW10" i="17"/>
  <c r="XH10" i="17"/>
  <c r="XE10" i="17"/>
  <c r="XG10" i="17"/>
  <c r="OV29" i="17"/>
  <c r="OQ29" i="17"/>
  <c r="OY23" i="17"/>
  <c r="OU29" i="17"/>
  <c r="OQ21" i="17"/>
  <c r="PJ24" i="17"/>
  <c r="PK24" i="17"/>
  <c r="OW24" i="17"/>
  <c r="PL29" i="17"/>
  <c r="OY29" i="17"/>
  <c r="OZ21" i="17"/>
  <c r="PI21" i="17"/>
  <c r="OZ23" i="17"/>
  <c r="PI23" i="17"/>
  <c r="PJ22" i="17"/>
  <c r="PE22" i="17"/>
  <c r="OW22" i="17"/>
  <c r="PH22" i="17"/>
  <c r="OP25" i="17"/>
  <c r="PC29" i="17"/>
  <c r="PH21" i="17"/>
  <c r="OY21" i="17"/>
  <c r="PH23" i="17"/>
  <c r="PF23" i="17"/>
  <c r="OT24" i="17"/>
  <c r="PC24" i="17"/>
  <c r="PC22" i="17"/>
  <c r="PM26" i="17"/>
  <c r="PC26" i="17"/>
  <c r="OZ28" i="17"/>
  <c r="PK28" i="17"/>
  <c r="PC28" i="17"/>
  <c r="PQ29" i="17"/>
  <c r="OY24" i="17"/>
  <c r="OT22" i="17"/>
  <c r="OT26" i="17"/>
  <c r="PP28" i="17"/>
  <c r="OT28" i="17"/>
  <c r="OQ28" i="17"/>
  <c r="OP27" i="17"/>
  <c r="SV16" i="17"/>
  <c r="TA16" i="17"/>
  <c r="SY16" i="17"/>
  <c r="LG16" i="17"/>
  <c r="LK16" i="17"/>
  <c r="LJ16" i="17"/>
  <c r="KW16" i="17"/>
  <c r="LF18" i="17"/>
  <c r="PC18" i="17"/>
  <c r="LD18" i="17"/>
  <c r="OS18" i="17"/>
  <c r="KW18" i="17"/>
  <c r="OU18" i="17"/>
  <c r="GW14" i="17"/>
  <c r="GK14" i="17"/>
  <c r="HE14" i="17"/>
  <c r="HI14" i="17"/>
  <c r="HF14" i="17"/>
  <c r="XD11" i="17"/>
  <c r="GS11" i="17"/>
  <c r="XI11" i="17"/>
  <c r="TS11" i="17"/>
  <c r="TM11" i="17"/>
  <c r="LK27" i="17"/>
  <c r="HL27" i="17"/>
  <c r="XR27" i="17"/>
  <c r="XM27" i="17"/>
  <c r="HB27" i="17"/>
  <c r="SX27" i="17"/>
  <c r="SS27" i="17"/>
  <c r="XM19" i="17"/>
  <c r="XB28" i="17"/>
  <c r="GJ28" i="17"/>
  <c r="PO28" i="17"/>
  <c r="KW28" i="17"/>
  <c r="XL28" i="17"/>
  <c r="GO26" i="17"/>
  <c r="PD26" i="17"/>
  <c r="PK26" i="17"/>
  <c r="XL26" i="17"/>
  <c r="ABQ17" i="17"/>
  <c r="OY25" i="17"/>
  <c r="PI25" i="17"/>
  <c r="HJ25" i="17"/>
  <c r="TI25" i="17"/>
  <c r="TT16" i="17"/>
  <c r="LC22" i="17"/>
  <c r="TS22" i="17"/>
  <c r="TR9" i="17"/>
  <c r="SW9" i="17"/>
  <c r="XT24" i="17"/>
  <c r="LL7" i="17"/>
  <c r="XX23" i="17"/>
  <c r="HE10" i="17"/>
  <c r="LK21" i="17"/>
  <c r="PF21" i="17"/>
  <c r="HF29" i="17"/>
  <c r="LN12" i="46"/>
  <c r="LR12" i="46"/>
  <c r="KT12" i="46"/>
  <c r="KX12" i="46"/>
  <c r="LB12" i="46"/>
  <c r="LF12" i="46"/>
  <c r="LJ12" i="46"/>
  <c r="LO12" i="46"/>
  <c r="KW12" i="46"/>
  <c r="LC12" i="46"/>
  <c r="LH12" i="46"/>
  <c r="LK12" i="46"/>
  <c r="LP12" i="46"/>
  <c r="KS12" i="46"/>
  <c r="KY12" i="46"/>
  <c r="LD12" i="46"/>
  <c r="LI12" i="46"/>
  <c r="LL12" i="46"/>
  <c r="KZ12" i="46"/>
  <c r="LM12" i="46"/>
  <c r="LA12" i="46"/>
  <c r="LQ12" i="46"/>
  <c r="KU12" i="46"/>
  <c r="KV12" i="46"/>
  <c r="LE12" i="46"/>
  <c r="LG12" i="46"/>
  <c r="TV10" i="17"/>
  <c r="TW10" i="17"/>
  <c r="TX10" i="17"/>
  <c r="ACB9" i="17"/>
  <c r="ACC9" i="17"/>
  <c r="ACD9" i="17"/>
  <c r="ABH9" i="45"/>
  <c r="ABL9" i="45"/>
  <c r="ABP9" i="45"/>
  <c r="ABT9" i="45"/>
  <c r="ABX9" i="45"/>
  <c r="ACB9" i="45"/>
  <c r="ABG9" i="45"/>
  <c r="ABM9" i="45"/>
  <c r="ABR9" i="45"/>
  <c r="ABW9" i="45"/>
  <c r="ABI9" i="45"/>
  <c r="ABN9" i="45"/>
  <c r="ABS9" i="45"/>
  <c r="ABY9" i="45"/>
  <c r="ABO9" i="45"/>
  <c r="ABZ9" i="45"/>
  <c r="ABF9" i="45"/>
  <c r="ABQ9" i="45"/>
  <c r="ACA9" i="45"/>
  <c r="ABK9" i="45"/>
  <c r="ACD9" i="45"/>
  <c r="ABV9" i="45"/>
  <c r="ACC9" i="45"/>
  <c r="ABU9" i="45"/>
  <c r="ABJ9" i="45"/>
  <c r="E21" i="45"/>
  <c r="ACB22" i="45"/>
  <c r="ACC23" i="45"/>
  <c r="ACD24" i="45"/>
  <c r="ACB26" i="45"/>
  <c r="ACC27" i="45"/>
  <c r="ACD28" i="45"/>
  <c r="ACB30" i="45"/>
  <c r="ACC31" i="45"/>
  <c r="ACD32" i="45"/>
  <c r="ACB34" i="45"/>
  <c r="ACC35" i="45"/>
  <c r="ACD36" i="45"/>
  <c r="ABH21" i="45"/>
  <c r="ABL21" i="45"/>
  <c r="ABP21" i="45"/>
  <c r="ABT21" i="45"/>
  <c r="ABX21" i="45"/>
  <c r="ABI22" i="45"/>
  <c r="ABM22" i="45"/>
  <c r="ABQ22" i="45"/>
  <c r="ABU22" i="45"/>
  <c r="ABY22" i="45"/>
  <c r="ABF23" i="45"/>
  <c r="ABJ23" i="45"/>
  <c r="ABN23" i="45"/>
  <c r="ABR23" i="45"/>
  <c r="ABV23" i="45"/>
  <c r="ABZ23" i="45"/>
  <c r="AAY24" i="45"/>
  <c r="ABC24" i="45"/>
  <c r="ABG24" i="45"/>
  <c r="ABK24" i="45"/>
  <c r="ABO24" i="45"/>
  <c r="ABS24" i="45"/>
  <c r="ABW24" i="45"/>
  <c r="ACA24" i="45"/>
  <c r="AAZ25" i="45"/>
  <c r="ABD25" i="45"/>
  <c r="ABH25" i="45"/>
  <c r="ABL25" i="45"/>
  <c r="ABP25" i="45"/>
  <c r="ABT25" i="45"/>
  <c r="ABX25" i="45"/>
  <c r="ABA26" i="45"/>
  <c r="ABE26" i="45"/>
  <c r="ABI26" i="45"/>
  <c r="ABM26" i="45"/>
  <c r="ABQ26" i="45"/>
  <c r="ABU26" i="45"/>
  <c r="ABY26" i="45"/>
  <c r="ABB27" i="45"/>
  <c r="ABF27" i="45"/>
  <c r="ABJ27" i="45"/>
  <c r="ABN27" i="45"/>
  <c r="ABR27" i="45"/>
  <c r="ABV27" i="45"/>
  <c r="ABZ27" i="45"/>
  <c r="AAY28" i="45"/>
  <c r="ABC28" i="45"/>
  <c r="ABG28" i="45"/>
  <c r="ABK28" i="45"/>
  <c r="ABO28" i="45"/>
  <c r="ABS28" i="45"/>
  <c r="ABW28" i="45"/>
  <c r="ACA28" i="45"/>
  <c r="AAZ29" i="45"/>
  <c r="ABD29" i="45"/>
  <c r="ABH29" i="45"/>
  <c r="ABL29" i="45"/>
  <c r="ABP29" i="45"/>
  <c r="ABT29" i="45"/>
  <c r="ABX29" i="45"/>
  <c r="ABA30" i="45"/>
  <c r="ABE30" i="45"/>
  <c r="ABI30" i="45"/>
  <c r="ABM30" i="45"/>
  <c r="ABQ30" i="45"/>
  <c r="ABU30" i="45"/>
  <c r="ABY30" i="45"/>
  <c r="ABB31" i="45"/>
  <c r="ABF31" i="45"/>
  <c r="ABJ31" i="45"/>
  <c r="ABN31" i="45"/>
  <c r="ABR31" i="45"/>
  <c r="ABV31" i="45"/>
  <c r="ABZ31" i="45"/>
  <c r="AAY32" i="45"/>
  <c r="ABC32" i="45"/>
  <c r="ABG32" i="45"/>
  <c r="ABK32" i="45"/>
  <c r="ABO32" i="45"/>
  <c r="ABS32" i="45"/>
  <c r="ABW32" i="45"/>
  <c r="ACA32" i="45"/>
  <c r="AAZ33" i="45"/>
  <c r="ABD33" i="45"/>
  <c r="ABH33" i="45"/>
  <c r="ABL33" i="45"/>
  <c r="ABP33" i="45"/>
  <c r="ABT33" i="45"/>
  <c r="ABX33" i="45"/>
  <c r="ABA34" i="45"/>
  <c r="ABE34" i="45"/>
  <c r="ABI34" i="45"/>
  <c r="ABM34" i="45"/>
  <c r="ABQ34" i="45"/>
  <c r="ABU34" i="45"/>
  <c r="ABY34" i="45"/>
  <c r="ABB35" i="45"/>
  <c r="ABF35" i="45"/>
  <c r="ABJ35" i="45"/>
  <c r="ABN35" i="45"/>
  <c r="ABR35" i="45"/>
  <c r="ABV35" i="45"/>
  <c r="ABZ35" i="45"/>
  <c r="AAY36" i="45"/>
  <c r="ABC36" i="45"/>
  <c r="ABG36" i="45"/>
  <c r="ABK36" i="45"/>
  <c r="ABO36" i="45"/>
  <c r="ABS36" i="45"/>
  <c r="ABW36" i="45"/>
  <c r="ACA36" i="45"/>
  <c r="ACB21" i="45"/>
  <c r="ACC22" i="45"/>
  <c r="ACD23" i="45"/>
  <c r="ACB25" i="45"/>
  <c r="ACC26" i="45"/>
  <c r="ACD27" i="45"/>
  <c r="ACB29" i="45"/>
  <c r="ACC30" i="45"/>
  <c r="ACD31" i="45"/>
  <c r="ACB33" i="45"/>
  <c r="ACC34" i="45"/>
  <c r="ACD35" i="45"/>
  <c r="ACC21" i="45"/>
  <c r="ACB24" i="45"/>
  <c r="ACD26" i="45"/>
  <c r="ACC29" i="45"/>
  <c r="ACB32" i="45"/>
  <c r="ACD34" i="45"/>
  <c r="ABI21" i="45"/>
  <c r="ABN21" i="45"/>
  <c r="ABS21" i="45"/>
  <c r="ABY21" i="45"/>
  <c r="ABJ22" i="45"/>
  <c r="ABO22" i="45"/>
  <c r="ABT22" i="45"/>
  <c r="ABZ22" i="45"/>
  <c r="ABK23" i="45"/>
  <c r="ABP23" i="45"/>
  <c r="ABU23" i="45"/>
  <c r="ACA23" i="45"/>
  <c r="ABA24" i="45"/>
  <c r="ABF24" i="45"/>
  <c r="ABL24" i="45"/>
  <c r="ABQ24" i="45"/>
  <c r="ABV24" i="45"/>
  <c r="ABB25" i="45"/>
  <c r="ABG25" i="45"/>
  <c r="ABM25" i="45"/>
  <c r="ABR25" i="45"/>
  <c r="ABW25" i="45"/>
  <c r="ABC26" i="45"/>
  <c r="ABH26" i="45"/>
  <c r="ABN26" i="45"/>
  <c r="ABS26" i="45"/>
  <c r="ABX26" i="45"/>
  <c r="AAY27" i="45"/>
  <c r="ABD27" i="45"/>
  <c r="ABI27" i="45"/>
  <c r="ABO27" i="45"/>
  <c r="ABT27" i="45"/>
  <c r="ABY27" i="45"/>
  <c r="AAZ28" i="45"/>
  <c r="ABE28" i="45"/>
  <c r="ABJ28" i="45"/>
  <c r="ABP28" i="45"/>
  <c r="ABU28" i="45"/>
  <c r="ABZ28" i="45"/>
  <c r="ABA29" i="45"/>
  <c r="ABF29" i="45"/>
  <c r="ABK29" i="45"/>
  <c r="ABQ29" i="45"/>
  <c r="ABV29" i="45"/>
  <c r="ACA29" i="45"/>
  <c r="ABB30" i="45"/>
  <c r="ABG30" i="45"/>
  <c r="ABL30" i="45"/>
  <c r="ABR30" i="45"/>
  <c r="ABW30" i="45"/>
  <c r="ABC31" i="45"/>
  <c r="ABH31" i="45"/>
  <c r="ABM31" i="45"/>
  <c r="ABS31" i="45"/>
  <c r="ABX31" i="45"/>
  <c r="ABD32" i="45"/>
  <c r="ABI32" i="45"/>
  <c r="ABN32" i="45"/>
  <c r="ABT32" i="45"/>
  <c r="ABY32" i="45"/>
  <c r="AAY33" i="45"/>
  <c r="ABE33" i="45"/>
  <c r="ABJ33" i="45"/>
  <c r="ABO33" i="45"/>
  <c r="ABU33" i="45"/>
  <c r="ABZ33" i="45"/>
  <c r="AAZ34" i="45"/>
  <c r="ABF34" i="45"/>
  <c r="ABK34" i="45"/>
  <c r="ABP34" i="45"/>
  <c r="ABV34" i="45"/>
  <c r="ACA34" i="45"/>
  <c r="ABA35" i="45"/>
  <c r="ABG35" i="45"/>
  <c r="ABL35" i="45"/>
  <c r="ABQ35" i="45"/>
  <c r="ABW35" i="45"/>
  <c r="ABB36" i="45"/>
  <c r="ABH36" i="45"/>
  <c r="ABM36" i="45"/>
  <c r="ABR36" i="45"/>
  <c r="ABX36" i="45"/>
  <c r="ACD21" i="45"/>
  <c r="ACC24" i="45"/>
  <c r="ACB27" i="45"/>
  <c r="ACD29" i="45"/>
  <c r="ACC32" i="45"/>
  <c r="ACB35" i="45"/>
  <c r="ABJ21" i="45"/>
  <c r="ABO21" i="45"/>
  <c r="ABU21" i="45"/>
  <c r="ABZ21" i="45"/>
  <c r="ABF22" i="45"/>
  <c r="ABK22" i="45"/>
  <c r="ABP22" i="45"/>
  <c r="ABV22" i="45"/>
  <c r="ACA22" i="45"/>
  <c r="ABG23" i="45"/>
  <c r="ABL23" i="45"/>
  <c r="ABQ23" i="45"/>
  <c r="ABW23" i="45"/>
  <c r="ABB24" i="45"/>
  <c r="ABH24" i="45"/>
  <c r="ABM24" i="45"/>
  <c r="ABR24" i="45"/>
  <c r="ABX24" i="45"/>
  <c r="ABC25" i="45"/>
  <c r="ABI25" i="45"/>
  <c r="ABN25" i="45"/>
  <c r="ABS25" i="45"/>
  <c r="ABY25" i="45"/>
  <c r="AAY26" i="45"/>
  <c r="ABD26" i="45"/>
  <c r="ABJ26" i="45"/>
  <c r="ABO26" i="45"/>
  <c r="ABT26" i="45"/>
  <c r="ABZ26" i="45"/>
  <c r="AAZ27" i="45"/>
  <c r="ABE27" i="45"/>
  <c r="ABK27" i="45"/>
  <c r="ABP27" i="45"/>
  <c r="ABU27" i="45"/>
  <c r="ACA27" i="45"/>
  <c r="ABA28" i="45"/>
  <c r="ABF28" i="45"/>
  <c r="ABL28" i="45"/>
  <c r="ABQ28" i="45"/>
  <c r="ABV28" i="45"/>
  <c r="ABB29" i="45"/>
  <c r="ABG29" i="45"/>
  <c r="ABM29" i="45"/>
  <c r="ABR29" i="45"/>
  <c r="ABW29" i="45"/>
  <c r="ABC30" i="45"/>
  <c r="ABH30" i="45"/>
  <c r="ABN30" i="45"/>
  <c r="ABS30" i="45"/>
  <c r="ABX30" i="45"/>
  <c r="ACD22" i="45"/>
  <c r="ACB28" i="45"/>
  <c r="ACC33" i="45"/>
  <c r="ABF21" i="45"/>
  <c r="ABQ21" i="45"/>
  <c r="ACA21" i="45"/>
  <c r="ABG22" i="45"/>
  <c r="ABR22" i="45"/>
  <c r="ABH23" i="45"/>
  <c r="ABS23" i="45"/>
  <c r="ABI24" i="45"/>
  <c r="ABT24" i="45"/>
  <c r="AAY25" i="45"/>
  <c r="ABJ25" i="45"/>
  <c r="ABU25" i="45"/>
  <c r="AAZ26" i="45"/>
  <c r="ABK26" i="45"/>
  <c r="ABV26" i="45"/>
  <c r="ABA27" i="45"/>
  <c r="ABL27" i="45"/>
  <c r="ABW27" i="45"/>
  <c r="ABB28" i="45"/>
  <c r="ABM28" i="45"/>
  <c r="ABX28" i="45"/>
  <c r="ABC29" i="45"/>
  <c r="ABN29" i="45"/>
  <c r="ABY29" i="45"/>
  <c r="ABD30" i="45"/>
  <c r="ABO30" i="45"/>
  <c r="ABZ30" i="45"/>
  <c r="ABA31" i="45"/>
  <c r="ABI31" i="45"/>
  <c r="ABP31" i="45"/>
  <c r="ABW31" i="45"/>
  <c r="AAZ32" i="45"/>
  <c r="ABF32" i="45"/>
  <c r="ABM32" i="45"/>
  <c r="ABU32" i="45"/>
  <c r="ABC33" i="45"/>
  <c r="ABK33" i="45"/>
  <c r="ABR33" i="45"/>
  <c r="ABY33" i="45"/>
  <c r="ABB34" i="45"/>
  <c r="ABH34" i="45"/>
  <c r="ABO34" i="45"/>
  <c r="ABW34" i="45"/>
  <c r="AAY35" i="45"/>
  <c r="ABE35" i="45"/>
  <c r="ABM35" i="45"/>
  <c r="ABT35" i="45"/>
  <c r="ACA35" i="45"/>
  <c r="ABD36" i="45"/>
  <c r="ABJ36" i="45"/>
  <c r="ABQ36" i="45"/>
  <c r="ABY36" i="45"/>
  <c r="ACB23" i="45"/>
  <c r="ACC28" i="45"/>
  <c r="ACD33" i="45"/>
  <c r="ABG21" i="45"/>
  <c r="ABR21" i="45"/>
  <c r="ABH22" i="45"/>
  <c r="ABS22" i="45"/>
  <c r="ABI23" i="45"/>
  <c r="ABT23" i="45"/>
  <c r="AAZ24" i="45"/>
  <c r="ABJ24" i="45"/>
  <c r="ABU24" i="45"/>
  <c r="ABA25" i="45"/>
  <c r="ABK25" i="45"/>
  <c r="ABV25" i="45"/>
  <c r="ABB26" i="45"/>
  <c r="ABL26" i="45"/>
  <c r="ABW26" i="45"/>
  <c r="ABC27" i="45"/>
  <c r="ABM27" i="45"/>
  <c r="ABX27" i="45"/>
  <c r="ABD28" i="45"/>
  <c r="ABN28" i="45"/>
  <c r="ABY28" i="45"/>
  <c r="ABE29" i="45"/>
  <c r="ABO29" i="45"/>
  <c r="ABZ29" i="45"/>
  <c r="ABF30" i="45"/>
  <c r="ABP30" i="45"/>
  <c r="ACA30" i="45"/>
  <c r="ABD31" i="45"/>
  <c r="ABK31" i="45"/>
  <c r="ABQ31" i="45"/>
  <c r="ABY31" i="45"/>
  <c r="ABA32" i="45"/>
  <c r="ABH32" i="45"/>
  <c r="ABP32" i="45"/>
  <c r="ABV32" i="45"/>
  <c r="ABF33" i="45"/>
  <c r="ABM33" i="45"/>
  <c r="ABS33" i="45"/>
  <c r="ACA33" i="45"/>
  <c r="ABC34" i="45"/>
  <c r="ABJ34" i="45"/>
  <c r="ABR34" i="45"/>
  <c r="ABX34" i="45"/>
  <c r="AAZ35" i="45"/>
  <c r="ABH35" i="45"/>
  <c r="ABO35" i="45"/>
  <c r="ABU35" i="45"/>
  <c r="ABE36" i="45"/>
  <c r="ABL36" i="45"/>
  <c r="ABT36" i="45"/>
  <c r="ABZ36" i="45"/>
  <c r="ACD25" i="45"/>
  <c r="ACC36" i="45"/>
  <c r="ABW21" i="45"/>
  <c r="ABN22" i="45"/>
  <c r="ABY23" i="45"/>
  <c r="ABP24" i="45"/>
  <c r="ABF25" i="45"/>
  <c r="ACA25" i="45"/>
  <c r="ABR26" i="45"/>
  <c r="ABH27" i="45"/>
  <c r="ABT28" i="45"/>
  <c r="ABJ29" i="45"/>
  <c r="AAZ30" i="45"/>
  <c r="ABV30" i="45"/>
  <c r="ABG31" i="45"/>
  <c r="ABU31" i="45"/>
  <c r="ABE32" i="45"/>
  <c r="ABR32" i="45"/>
  <c r="ABB33" i="45"/>
  <c r="ABQ33" i="45"/>
  <c r="AAY34" i="45"/>
  <c r="ABN34" i="45"/>
  <c r="ABK35" i="45"/>
  <c r="ABY35" i="45"/>
  <c r="ABI36" i="45"/>
  <c r="ABV36" i="45"/>
  <c r="ACB31" i="45"/>
  <c r="ABM21" i="45"/>
  <c r="ABX22" i="45"/>
  <c r="ABO23" i="45"/>
  <c r="ABE24" i="45"/>
  <c r="ABZ24" i="45"/>
  <c r="ABQ25" i="45"/>
  <c r="ABG26" i="45"/>
  <c r="ABS27" i="45"/>
  <c r="ABI28" i="45"/>
  <c r="AAY29" i="45"/>
  <c r="ABU29" i="45"/>
  <c r="ABK30" i="45"/>
  <c r="AAZ31" i="45"/>
  <c r="ABO31" i="45"/>
  <c r="ABL32" i="45"/>
  <c r="ABZ32" i="45"/>
  <c r="ABI33" i="45"/>
  <c r="ABW33" i="45"/>
  <c r="ABG34" i="45"/>
  <c r="ABT34" i="45"/>
  <c r="ABD35" i="45"/>
  <c r="ABS35" i="45"/>
  <c r="ABA36" i="45"/>
  <c r="ABP36" i="45"/>
  <c r="ABK21" i="45"/>
  <c r="ABW22" i="45"/>
  <c r="ABD24" i="45"/>
  <c r="ABO25" i="45"/>
  <c r="ACA26" i="45"/>
  <c r="ABH28" i="45"/>
  <c r="ABS29" i="45"/>
  <c r="AAY31" i="45"/>
  <c r="ACA31" i="45"/>
  <c r="ABX32" i="45"/>
  <c r="ABV33" i="45"/>
  <c r="ABS34" i="45"/>
  <c r="ABP35" i="45"/>
  <c r="ABN36" i="45"/>
  <c r="ACD30" i="45"/>
  <c r="ABM23" i="45"/>
  <c r="ABY24" i="45"/>
  <c r="ABF26" i="45"/>
  <c r="ABQ27" i="45"/>
  <c r="ABJ30" i="45"/>
  <c r="ABL31" i="45"/>
  <c r="ABJ32" i="45"/>
  <c r="ABG33" i="45"/>
  <c r="ABD34" i="45"/>
  <c r="ABC35" i="45"/>
  <c r="AAZ36" i="45"/>
  <c r="ABV21" i="45"/>
  <c r="ABN24" i="45"/>
  <c r="ABG27" i="45"/>
  <c r="AAY30" i="45"/>
  <c r="ABB32" i="45"/>
  <c r="ABX35" i="45"/>
  <c r="ABL22" i="45"/>
  <c r="ABE25" i="45"/>
  <c r="ABT30" i="45"/>
  <c r="ABQ32" i="45"/>
  <c r="ABL34" i="45"/>
  <c r="ABF36" i="45"/>
  <c r="ACC25" i="45"/>
  <c r="ABZ25" i="45"/>
  <c r="ABR28" i="45"/>
  <c r="ABE31" i="45"/>
  <c r="ABA33" i="45"/>
  <c r="ABZ34" i="45"/>
  <c r="ABU36" i="45"/>
  <c r="ACB36" i="45"/>
  <c r="ABX23" i="45"/>
  <c r="ABP26" i="45"/>
  <c r="ABI29" i="45"/>
  <c r="ABT31" i="45"/>
  <c r="ABN33" i="45"/>
  <c r="ABI35" i="45"/>
  <c r="TC21" i="46"/>
  <c r="TG21" i="46"/>
  <c r="TK21" i="46"/>
  <c r="TO21" i="46"/>
  <c r="TS21" i="46"/>
  <c r="TW21" i="46"/>
  <c r="TA22" i="46"/>
  <c r="TE22" i="46"/>
  <c r="TI22" i="46"/>
  <c r="TM22" i="46"/>
  <c r="TQ22" i="46"/>
  <c r="TU22" i="46"/>
  <c r="TC23" i="46"/>
  <c r="TG23" i="46"/>
  <c r="TK23" i="46"/>
  <c r="TO23" i="46"/>
  <c r="TS23" i="46"/>
  <c r="TW23" i="46"/>
  <c r="SS24" i="46"/>
  <c r="SW24" i="46"/>
  <c r="TA24" i="46"/>
  <c r="TE24" i="46"/>
  <c r="TI24" i="46"/>
  <c r="TM24" i="46"/>
  <c r="TQ24" i="46"/>
  <c r="TU24" i="46"/>
  <c r="SU25" i="46"/>
  <c r="SY25" i="46"/>
  <c r="TC25" i="46"/>
  <c r="TG25" i="46"/>
  <c r="TK25" i="46"/>
  <c r="TO25" i="46"/>
  <c r="TS25" i="46"/>
  <c r="TW25" i="46"/>
  <c r="SS26" i="46"/>
  <c r="SW26" i="46"/>
  <c r="TA26" i="46"/>
  <c r="TE26" i="46"/>
  <c r="TI26" i="46"/>
  <c r="TM26" i="46"/>
  <c r="TQ26" i="46"/>
  <c r="TU26" i="46"/>
  <c r="SU27" i="46"/>
  <c r="SY27" i="46"/>
  <c r="TC27" i="46"/>
  <c r="TG27" i="46"/>
  <c r="TK27" i="46"/>
  <c r="TO27" i="46"/>
  <c r="TS27" i="46"/>
  <c r="TW27" i="46"/>
  <c r="SS28" i="46"/>
  <c r="SW28" i="46"/>
  <c r="TA28" i="46"/>
  <c r="TE28" i="46"/>
  <c r="TI28" i="46"/>
  <c r="TM28" i="46"/>
  <c r="TQ28" i="46"/>
  <c r="TU28" i="46"/>
  <c r="SU29" i="46"/>
  <c r="SY29" i="46"/>
  <c r="TC29" i="46"/>
  <c r="TG29" i="46"/>
  <c r="TK29" i="46"/>
  <c r="TO29" i="46"/>
  <c r="TS29" i="46"/>
  <c r="TW29" i="46"/>
  <c r="SS30" i="46"/>
  <c r="SW30" i="46"/>
  <c r="TA30" i="46"/>
  <c r="TE30" i="46"/>
  <c r="TI30" i="46"/>
  <c r="TM30" i="46"/>
  <c r="TQ30" i="46"/>
  <c r="TU30" i="46"/>
  <c r="SU31" i="46"/>
  <c r="SY31" i="46"/>
  <c r="TC31" i="46"/>
  <c r="TG31" i="46"/>
  <c r="TK31" i="46"/>
  <c r="TO31" i="46"/>
  <c r="TS31" i="46"/>
  <c r="TW31" i="46"/>
  <c r="SS32" i="46"/>
  <c r="SW32" i="46"/>
  <c r="TA32" i="46"/>
  <c r="TE32" i="46"/>
  <c r="TI32" i="46"/>
  <c r="TM32" i="46"/>
  <c r="TQ32" i="46"/>
  <c r="TU32" i="46"/>
  <c r="SU33" i="46"/>
  <c r="SY33" i="46"/>
  <c r="TC33" i="46"/>
  <c r="TG33" i="46"/>
  <c r="TK33" i="46"/>
  <c r="TO33" i="46"/>
  <c r="TS33" i="46"/>
  <c r="TW33" i="46"/>
  <c r="SS34" i="46"/>
  <c r="SW34" i="46"/>
  <c r="TA34" i="46"/>
  <c r="TE34" i="46"/>
  <c r="TI34" i="46"/>
  <c r="TM34" i="46"/>
  <c r="TQ34" i="46"/>
  <c r="TU34" i="46"/>
  <c r="SU35" i="46"/>
  <c r="SY35" i="46"/>
  <c r="TC35" i="46"/>
  <c r="TG35" i="46"/>
  <c r="TK35" i="46"/>
  <c r="TO35" i="46"/>
  <c r="TS35" i="46"/>
  <c r="TW35" i="46"/>
  <c r="SS36" i="46"/>
  <c r="SW36" i="46"/>
  <c r="TA36" i="46"/>
  <c r="TE36" i="46"/>
  <c r="TI36" i="46"/>
  <c r="TM36" i="46"/>
  <c r="TQ36" i="46"/>
  <c r="TU36" i="46"/>
  <c r="SU37" i="46"/>
  <c r="SY37" i="46"/>
  <c r="TC37" i="46"/>
  <c r="TG37" i="46"/>
  <c r="TK37" i="46"/>
  <c r="TO37" i="46"/>
  <c r="TS37" i="46"/>
  <c r="TW37" i="46"/>
  <c r="TD21" i="46"/>
  <c r="TH21" i="46"/>
  <c r="TL21" i="46"/>
  <c r="TP21" i="46"/>
  <c r="TT21" i="46"/>
  <c r="TX21" i="46"/>
  <c r="TB22" i="46"/>
  <c r="TF22" i="46"/>
  <c r="TJ22" i="46"/>
  <c r="TN22" i="46"/>
  <c r="TR22" i="46"/>
  <c r="TV22" i="46"/>
  <c r="TD23" i="46"/>
  <c r="TH23" i="46"/>
  <c r="TL23" i="46"/>
  <c r="TP23" i="46"/>
  <c r="TT23" i="46"/>
  <c r="TX23" i="46"/>
  <c r="ST24" i="46"/>
  <c r="SX24" i="46"/>
  <c r="TB24" i="46"/>
  <c r="TF24" i="46"/>
  <c r="TJ24" i="46"/>
  <c r="TN24" i="46"/>
  <c r="TR24" i="46"/>
  <c r="TV24" i="46"/>
  <c r="SV25" i="46"/>
  <c r="SZ25" i="46"/>
  <c r="TD25" i="46"/>
  <c r="TH25" i="46"/>
  <c r="TL25" i="46"/>
  <c r="TP25" i="46"/>
  <c r="TT25" i="46"/>
  <c r="TX25" i="46"/>
  <c r="ST26" i="46"/>
  <c r="SX26" i="46"/>
  <c r="TB26" i="46"/>
  <c r="TF26" i="46"/>
  <c r="TJ26" i="46"/>
  <c r="TN26" i="46"/>
  <c r="TR26" i="46"/>
  <c r="TV26" i="46"/>
  <c r="SV27" i="46"/>
  <c r="SZ27" i="46"/>
  <c r="TD27" i="46"/>
  <c r="TH27" i="46"/>
  <c r="TL27" i="46"/>
  <c r="TP27" i="46"/>
  <c r="TT27" i="46"/>
  <c r="TX27" i="46"/>
  <c r="ST28" i="46"/>
  <c r="SX28" i="46"/>
  <c r="TB28" i="46"/>
  <c r="TF28" i="46"/>
  <c r="TJ28" i="46"/>
  <c r="TN28" i="46"/>
  <c r="TR28" i="46"/>
  <c r="TV28" i="46"/>
  <c r="SV29" i="46"/>
  <c r="SZ29" i="46"/>
  <c r="TD29" i="46"/>
  <c r="TH29" i="46"/>
  <c r="TL29" i="46"/>
  <c r="TP29" i="46"/>
  <c r="TT29" i="46"/>
  <c r="TX29" i="46"/>
  <c r="ST30" i="46"/>
  <c r="SX30" i="46"/>
  <c r="TB30" i="46"/>
  <c r="TF30" i="46"/>
  <c r="TJ30" i="46"/>
  <c r="TN30" i="46"/>
  <c r="TR30" i="46"/>
  <c r="TV30" i="46"/>
  <c r="SV31" i="46"/>
  <c r="SZ31" i="46"/>
  <c r="TD31" i="46"/>
  <c r="TH31" i="46"/>
  <c r="TE21" i="46"/>
  <c r="TM21" i="46"/>
  <c r="TU21" i="46"/>
  <c r="TC22" i="46"/>
  <c r="TK22" i="46"/>
  <c r="TS22" i="46"/>
  <c r="TA23" i="46"/>
  <c r="TI23" i="46"/>
  <c r="TQ23" i="46"/>
  <c r="SY24" i="46"/>
  <c r="TG24" i="46"/>
  <c r="TO24" i="46"/>
  <c r="TW24" i="46"/>
  <c r="SW25" i="46"/>
  <c r="TE25" i="46"/>
  <c r="TM25" i="46"/>
  <c r="TU25" i="46"/>
  <c r="SU26" i="46"/>
  <c r="TC26" i="46"/>
  <c r="TK26" i="46"/>
  <c r="TS26" i="46"/>
  <c r="SS27" i="46"/>
  <c r="TA27" i="46"/>
  <c r="TI27" i="46"/>
  <c r="TQ27" i="46"/>
  <c r="SY28" i="46"/>
  <c r="TG28" i="46"/>
  <c r="TO28" i="46"/>
  <c r="TW28" i="46"/>
  <c r="SW29" i="46"/>
  <c r="TE29" i="46"/>
  <c r="TM29" i="46"/>
  <c r="TU29" i="46"/>
  <c r="SU30" i="46"/>
  <c r="TC30" i="46"/>
  <c r="TK30" i="46"/>
  <c r="TS30" i="46"/>
  <c r="SS31" i="46"/>
  <c r="TA31" i="46"/>
  <c r="TI31" i="46"/>
  <c r="TN31" i="46"/>
  <c r="TT31" i="46"/>
  <c r="SV32" i="46"/>
  <c r="TB32" i="46"/>
  <c r="TG32" i="46"/>
  <c r="TL32" i="46"/>
  <c r="TR32" i="46"/>
  <c r="TW32" i="46"/>
  <c r="ST33" i="46"/>
  <c r="SZ33" i="46"/>
  <c r="TE33" i="46"/>
  <c r="TJ33" i="46"/>
  <c r="TP33" i="46"/>
  <c r="TU33" i="46"/>
  <c r="SX34" i="46"/>
  <c r="TC34" i="46"/>
  <c r="TH34" i="46"/>
  <c r="TN34" i="46"/>
  <c r="TS34" i="46"/>
  <c r="TX34" i="46"/>
  <c r="SV35" i="46"/>
  <c r="TA35" i="46"/>
  <c r="TF35" i="46"/>
  <c r="TL35" i="46"/>
  <c r="TQ35" i="46"/>
  <c r="TV35" i="46"/>
  <c r="ST36" i="46"/>
  <c r="SY36" i="46"/>
  <c r="TD36" i="46"/>
  <c r="TJ36" i="46"/>
  <c r="TO36" i="46"/>
  <c r="TT36" i="46"/>
  <c r="SW37" i="46"/>
  <c r="TB37" i="46"/>
  <c r="TH37" i="46"/>
  <c r="TM37" i="46"/>
  <c r="TR37" i="46"/>
  <c r="TX37" i="46"/>
  <c r="TF21" i="46"/>
  <c r="TN21" i="46"/>
  <c r="TV21" i="46"/>
  <c r="TD22" i="46"/>
  <c r="TL22" i="46"/>
  <c r="TT22" i="46"/>
  <c r="TB23" i="46"/>
  <c r="TJ23" i="46"/>
  <c r="TR23" i="46"/>
  <c r="SZ24" i="46"/>
  <c r="TH24" i="46"/>
  <c r="TP24" i="46"/>
  <c r="TX24" i="46"/>
  <c r="SX25" i="46"/>
  <c r="TF25" i="46"/>
  <c r="TN25" i="46"/>
  <c r="TV25" i="46"/>
  <c r="SV26" i="46"/>
  <c r="TD26" i="46"/>
  <c r="TL26" i="46"/>
  <c r="TT26" i="46"/>
  <c r="ST27" i="46"/>
  <c r="TB27" i="46"/>
  <c r="TJ27" i="46"/>
  <c r="TR27" i="46"/>
  <c r="SZ28" i="46"/>
  <c r="TH28" i="46"/>
  <c r="TP28" i="46"/>
  <c r="TX28" i="46"/>
  <c r="SX29" i="46"/>
  <c r="TF29" i="46"/>
  <c r="TN29" i="46"/>
  <c r="TV29" i="46"/>
  <c r="SV30" i="46"/>
  <c r="TD30" i="46"/>
  <c r="TL30" i="46"/>
  <c r="TT30" i="46"/>
  <c r="ST31" i="46"/>
  <c r="TB31" i="46"/>
  <c r="TJ31" i="46"/>
  <c r="TP31" i="46"/>
  <c r="TU31" i="46"/>
  <c r="SX32" i="46"/>
  <c r="TC32" i="46"/>
  <c r="TH32" i="46"/>
  <c r="TN32" i="46"/>
  <c r="TS32" i="46"/>
  <c r="TX32" i="46"/>
  <c r="SV33" i="46"/>
  <c r="TA33" i="46"/>
  <c r="TF33" i="46"/>
  <c r="TL33" i="46"/>
  <c r="TQ33" i="46"/>
  <c r="TV33" i="46"/>
  <c r="ST34" i="46"/>
  <c r="SY34" i="46"/>
  <c r="TD34" i="46"/>
  <c r="TJ34" i="46"/>
  <c r="TO34" i="46"/>
  <c r="TT34" i="46"/>
  <c r="SW35" i="46"/>
  <c r="TB35" i="46"/>
  <c r="TH35" i="46"/>
  <c r="TM35" i="46"/>
  <c r="TR35" i="46"/>
  <c r="TX35" i="46"/>
  <c r="SU36" i="46"/>
  <c r="SZ36" i="46"/>
  <c r="TF36" i="46"/>
  <c r="TK36" i="46"/>
  <c r="TP36" i="46"/>
  <c r="TV36" i="46"/>
  <c r="SS37" i="46"/>
  <c r="SX37" i="46"/>
  <c r="TD37" i="46"/>
  <c r="TI37" i="46"/>
  <c r="TN37" i="46"/>
  <c r="TT37" i="46"/>
  <c r="TA21" i="46"/>
  <c r="TQ21" i="46"/>
  <c r="TO22" i="46"/>
  <c r="TM23" i="46"/>
  <c r="SU24" i="46"/>
  <c r="TK24" i="46"/>
  <c r="SS25" i="46"/>
  <c r="TI25" i="46"/>
  <c r="TG26" i="46"/>
  <c r="TW26" i="46"/>
  <c r="TE27" i="46"/>
  <c r="TU27" i="46"/>
  <c r="TC28" i="46"/>
  <c r="TS28" i="46"/>
  <c r="TA29" i="46"/>
  <c r="TQ29" i="46"/>
  <c r="SY30" i="46"/>
  <c r="TO30" i="46"/>
  <c r="SW31" i="46"/>
  <c r="TL31" i="46"/>
  <c r="TV31" i="46"/>
  <c r="SY32" i="46"/>
  <c r="TJ32" i="46"/>
  <c r="TT32" i="46"/>
  <c r="SW33" i="46"/>
  <c r="TH33" i="46"/>
  <c r="TR33" i="46"/>
  <c r="SU34" i="46"/>
  <c r="TF34" i="46"/>
  <c r="TP34" i="46"/>
  <c r="SS35" i="46"/>
  <c r="TD35" i="46"/>
  <c r="TN35" i="46"/>
  <c r="TB36" i="46"/>
  <c r="TL36" i="46"/>
  <c r="TW36" i="46"/>
  <c r="SZ37" i="46"/>
  <c r="TJ37" i="46"/>
  <c r="TU37" i="46"/>
  <c r="TB21" i="46"/>
  <c r="TR21" i="46"/>
  <c r="TP22" i="46"/>
  <c r="TN23" i="46"/>
  <c r="SV24" i="46"/>
  <c r="TL24" i="46"/>
  <c r="ST25" i="46"/>
  <c r="TJ25" i="46"/>
  <c r="TH26" i="46"/>
  <c r="TX26" i="46"/>
  <c r="TF27" i="46"/>
  <c r="TV27" i="46"/>
  <c r="TD28" i="46"/>
  <c r="TT28" i="46"/>
  <c r="TB29" i="46"/>
  <c r="TR29" i="46"/>
  <c r="SZ30" i="46"/>
  <c r="TP30" i="46"/>
  <c r="SX31" i="46"/>
  <c r="TM31" i="46"/>
  <c r="TX31" i="46"/>
  <c r="SZ32" i="46"/>
  <c r="TK32" i="46"/>
  <c r="TV32" i="46"/>
  <c r="SX33" i="46"/>
  <c r="TI33" i="46"/>
  <c r="TT33" i="46"/>
  <c r="SV34" i="46"/>
  <c r="TG34" i="46"/>
  <c r="TR34" i="46"/>
  <c r="ST35" i="46"/>
  <c r="TE35" i="46"/>
  <c r="TP35" i="46"/>
  <c r="TC36" i="46"/>
  <c r="TN36" i="46"/>
  <c r="TX36" i="46"/>
  <c r="TA37" i="46"/>
  <c r="TL37" i="46"/>
  <c r="TV37" i="46"/>
  <c r="TW22" i="46"/>
  <c r="TU23" i="46"/>
  <c r="TS24" i="46"/>
  <c r="TQ25" i="46"/>
  <c r="TO26" i="46"/>
  <c r="TM27" i="46"/>
  <c r="TK28" i="46"/>
  <c r="TI29" i="46"/>
  <c r="TG30" i="46"/>
  <c r="TE31" i="46"/>
  <c r="ST32" i="46"/>
  <c r="TO32" i="46"/>
  <c r="TB33" i="46"/>
  <c r="TX33" i="46"/>
  <c r="TK34" i="46"/>
  <c r="SX35" i="46"/>
  <c r="TT35" i="46"/>
  <c r="TG36" i="46"/>
  <c r="ST37" i="46"/>
  <c r="TP37" i="46"/>
  <c r="TX22" i="46"/>
  <c r="TV23" i="46"/>
  <c r="TT24" i="46"/>
  <c r="TR25" i="46"/>
  <c r="TP26" i="46"/>
  <c r="TN27" i="46"/>
  <c r="TL28" i="46"/>
  <c r="TJ29" i="46"/>
  <c r="TH30" i="46"/>
  <c r="TF31" i="46"/>
  <c r="SU32" i="46"/>
  <c r="TP32" i="46"/>
  <c r="TD33" i="46"/>
  <c r="TL34" i="46"/>
  <c r="SZ35" i="46"/>
  <c r="TU35" i="46"/>
  <c r="TH36" i="46"/>
  <c r="SV37" i="46"/>
  <c r="TQ37" i="46"/>
  <c r="TG22" i="46"/>
  <c r="TC24" i="46"/>
  <c r="SY26" i="46"/>
  <c r="SU28" i="46"/>
  <c r="TQ31" i="46"/>
  <c r="SZ34" i="46"/>
  <c r="TI35" i="46"/>
  <c r="TR36" i="46"/>
  <c r="TH22" i="46"/>
  <c r="TD24" i="46"/>
  <c r="SZ26" i="46"/>
  <c r="SV28" i="46"/>
  <c r="TR31" i="46"/>
  <c r="SS33" i="46"/>
  <c r="TB34" i="46"/>
  <c r="TJ35" i="46"/>
  <c r="TS36" i="46"/>
  <c r="TI21" i="46"/>
  <c r="TE23" i="46"/>
  <c r="TA25" i="46"/>
  <c r="SW27" i="46"/>
  <c r="SS29" i="46"/>
  <c r="TW30" i="46"/>
  <c r="TD32" i="46"/>
  <c r="TM33" i="46"/>
  <c r="TV34" i="46"/>
  <c r="SV36" i="46"/>
  <c r="TE37" i="46"/>
  <c r="TF23" i="46"/>
  <c r="TX30" i="46"/>
  <c r="SX36" i="46"/>
  <c r="SX27" i="46"/>
  <c r="TN33" i="46"/>
  <c r="TB25" i="46"/>
  <c r="TF37" i="46"/>
  <c r="TF32" i="46"/>
  <c r="ST29" i="46"/>
  <c r="TW34" i="46"/>
  <c r="TJ21" i="46"/>
  <c r="LN14" i="46"/>
  <c r="LR14" i="46"/>
  <c r="KT14" i="46"/>
  <c r="KX14" i="46"/>
  <c r="LB14" i="46"/>
  <c r="LF14" i="46"/>
  <c r="LJ14" i="46"/>
  <c r="LO14" i="46"/>
  <c r="KS14" i="46"/>
  <c r="KY14" i="46"/>
  <c r="LD14" i="46"/>
  <c r="LI14" i="46"/>
  <c r="LK14" i="46"/>
  <c r="LP14" i="46"/>
  <c r="KU14" i="46"/>
  <c r="KZ14" i="46"/>
  <c r="LE14" i="46"/>
  <c r="LQ14" i="46"/>
  <c r="LA14" i="46"/>
  <c r="LC14" i="46"/>
  <c r="LG14" i="46"/>
  <c r="LH14" i="46"/>
  <c r="LL14" i="46"/>
  <c r="KV14" i="46"/>
  <c r="LM14" i="46"/>
  <c r="KW14" i="46"/>
  <c r="TA7" i="46"/>
  <c r="TE7" i="46"/>
  <c r="TI7" i="46"/>
  <c r="TM7" i="46"/>
  <c r="TQ7" i="46"/>
  <c r="TU7" i="46"/>
  <c r="TC7" i="46"/>
  <c r="TH7" i="46"/>
  <c r="TN7" i="46"/>
  <c r="TS7" i="46"/>
  <c r="TX7" i="46"/>
  <c r="TD7" i="46"/>
  <c r="TJ7" i="46"/>
  <c r="TO7" i="46"/>
  <c r="TT7" i="46"/>
  <c r="TF7" i="46"/>
  <c r="TP7" i="46"/>
  <c r="TG7" i="46"/>
  <c r="TR7" i="46"/>
  <c r="TV7" i="46"/>
  <c r="TB7" i="46"/>
  <c r="TW7" i="46"/>
  <c r="TK7" i="46"/>
  <c r="TL7" i="46"/>
  <c r="PT11" i="17"/>
  <c r="PU11" i="17"/>
  <c r="PS11" i="17"/>
  <c r="LQ11" i="45"/>
  <c r="LR11" i="45"/>
  <c r="LP11" i="45"/>
  <c r="KU11" i="45"/>
  <c r="KY11" i="45"/>
  <c r="LC11" i="45"/>
  <c r="LG11" i="45"/>
  <c r="LK11" i="45"/>
  <c r="LO11" i="45"/>
  <c r="KV11" i="45"/>
  <c r="LA11" i="45"/>
  <c r="LF11" i="45"/>
  <c r="LL11" i="45"/>
  <c r="KS11" i="45"/>
  <c r="KX11" i="45"/>
  <c r="LD11" i="45"/>
  <c r="LI11" i="45"/>
  <c r="LN11" i="45"/>
  <c r="KZ11" i="45"/>
  <c r="LJ11" i="45"/>
  <c r="KR11" i="45"/>
  <c r="LB11" i="45"/>
  <c r="LM11" i="45"/>
  <c r="KT11" i="45"/>
  <c r="LE11" i="45"/>
  <c r="KW11" i="45"/>
  <c r="LH11" i="45"/>
  <c r="LN21" i="46"/>
  <c r="LR21" i="46"/>
  <c r="LN22" i="46"/>
  <c r="LR22" i="46"/>
  <c r="LN23" i="46"/>
  <c r="LR23" i="46"/>
  <c r="LN24" i="46"/>
  <c r="LR24" i="46"/>
  <c r="LN25" i="46"/>
  <c r="LR25" i="46"/>
  <c r="LN26" i="46"/>
  <c r="LR26" i="46"/>
  <c r="LN27" i="46"/>
  <c r="LR27" i="46"/>
  <c r="LN28" i="46"/>
  <c r="LR28" i="46"/>
  <c r="LN29" i="46"/>
  <c r="LR29" i="46"/>
  <c r="LN30" i="46"/>
  <c r="LR30" i="46"/>
  <c r="LN31" i="46"/>
  <c r="LR31" i="46"/>
  <c r="LN32" i="46"/>
  <c r="LR32" i="46"/>
  <c r="LN33" i="46"/>
  <c r="LR33" i="46"/>
  <c r="LN34" i="46"/>
  <c r="LR34" i="46"/>
  <c r="LN35" i="46"/>
  <c r="LR35" i="46"/>
  <c r="LN36" i="46"/>
  <c r="LR36" i="46"/>
  <c r="LN37" i="46"/>
  <c r="LR37" i="46"/>
  <c r="KV21" i="46"/>
  <c r="KZ21" i="46"/>
  <c r="LD21" i="46"/>
  <c r="LH21" i="46"/>
  <c r="KT22" i="46"/>
  <c r="KX22" i="46"/>
  <c r="LB22" i="46"/>
  <c r="LF22" i="46"/>
  <c r="LJ22" i="46"/>
  <c r="KV23" i="46"/>
  <c r="KZ23" i="46"/>
  <c r="LD23" i="46"/>
  <c r="LH23" i="46"/>
  <c r="KP24" i="46"/>
  <c r="KT24" i="46"/>
  <c r="KX24" i="46"/>
  <c r="LB24" i="46"/>
  <c r="LF24" i="46"/>
  <c r="LJ24" i="46"/>
  <c r="KN25" i="46"/>
  <c r="KR25" i="46"/>
  <c r="KV25" i="46"/>
  <c r="KZ25" i="46"/>
  <c r="LD25" i="46"/>
  <c r="LH25" i="46"/>
  <c r="KP26" i="46"/>
  <c r="KT26" i="46"/>
  <c r="KX26" i="46"/>
  <c r="LB26" i="46"/>
  <c r="LF26" i="46"/>
  <c r="LJ26" i="46"/>
  <c r="KN27" i="46"/>
  <c r="KR27" i="46"/>
  <c r="KV27" i="46"/>
  <c r="KZ27" i="46"/>
  <c r="LD27" i="46"/>
  <c r="LH27" i="46"/>
  <c r="KP28" i="46"/>
  <c r="KT28" i="46"/>
  <c r="KX28" i="46"/>
  <c r="LB28" i="46"/>
  <c r="LF28" i="46"/>
  <c r="LJ28" i="46"/>
  <c r="KN29" i="46"/>
  <c r="KR29" i="46"/>
  <c r="KV29" i="46"/>
  <c r="KZ29" i="46"/>
  <c r="LD29" i="46"/>
  <c r="LH29" i="46"/>
  <c r="KP30" i="46"/>
  <c r="KT30" i="46"/>
  <c r="KX30" i="46"/>
  <c r="LB30" i="46"/>
  <c r="LF30" i="46"/>
  <c r="LJ30" i="46"/>
  <c r="KN31" i="46"/>
  <c r="KR31" i="46"/>
  <c r="KV31" i="46"/>
  <c r="KZ31" i="46"/>
  <c r="LD31" i="46"/>
  <c r="LH31" i="46"/>
  <c r="KP32" i="46"/>
  <c r="KT32" i="46"/>
  <c r="KX32" i="46"/>
  <c r="LB32" i="46"/>
  <c r="LF32" i="46"/>
  <c r="LJ32" i="46"/>
  <c r="KN33" i="46"/>
  <c r="KR33" i="46"/>
  <c r="KV33" i="46"/>
  <c r="KZ33" i="46"/>
  <c r="LD33" i="46"/>
  <c r="LH33" i="46"/>
  <c r="KP34" i="46"/>
  <c r="KT34" i="46"/>
  <c r="KX34" i="46"/>
  <c r="LB34" i="46"/>
  <c r="LF34" i="46"/>
  <c r="LJ34" i="46"/>
  <c r="KN35" i="46"/>
  <c r="KR35" i="46"/>
  <c r="LL21" i="46"/>
  <c r="LQ21" i="46"/>
  <c r="LO22" i="46"/>
  <c r="LL23" i="46"/>
  <c r="LQ23" i="46"/>
  <c r="LO24" i="46"/>
  <c r="LL25" i="46"/>
  <c r="LQ25" i="46"/>
  <c r="LO26" i="46"/>
  <c r="LL27" i="46"/>
  <c r="LQ27" i="46"/>
  <c r="LO28" i="46"/>
  <c r="LL29" i="46"/>
  <c r="LQ29" i="46"/>
  <c r="LO30" i="46"/>
  <c r="LL31" i="46"/>
  <c r="LQ31" i="46"/>
  <c r="LO32" i="46"/>
  <c r="LL33" i="46"/>
  <c r="LQ33" i="46"/>
  <c r="LO34" i="46"/>
  <c r="LL35" i="46"/>
  <c r="LQ35" i="46"/>
  <c r="LO36" i="46"/>
  <c r="LL37" i="46"/>
  <c r="LQ37" i="46"/>
  <c r="KS21" i="46"/>
  <c r="KX21" i="46"/>
  <c r="LC21" i="46"/>
  <c r="LI21" i="46"/>
  <c r="KS22" i="46"/>
  <c r="KY22" i="46"/>
  <c r="LD22" i="46"/>
  <c r="LI22" i="46"/>
  <c r="KT23" i="46"/>
  <c r="KY23" i="46"/>
  <c r="LE23" i="46"/>
  <c r="LJ23" i="46"/>
  <c r="KO24" i="46"/>
  <c r="KU24" i="46"/>
  <c r="KZ24" i="46"/>
  <c r="LE24" i="46"/>
  <c r="KP25" i="46"/>
  <c r="KU25" i="46"/>
  <c r="LA25" i="46"/>
  <c r="LF25" i="46"/>
  <c r="KQ26" i="46"/>
  <c r="KV26" i="46"/>
  <c r="LA26" i="46"/>
  <c r="LG26" i="46"/>
  <c r="KQ27" i="46"/>
  <c r="KW27" i="46"/>
  <c r="LB27" i="46"/>
  <c r="LG27" i="46"/>
  <c r="KM28" i="46"/>
  <c r="KR28" i="46"/>
  <c r="KW28" i="46"/>
  <c r="LC28" i="46"/>
  <c r="LH28" i="46"/>
  <c r="KM29" i="46"/>
  <c r="KS29" i="46"/>
  <c r="KX29" i="46"/>
  <c r="LC29" i="46"/>
  <c r="LI29" i="46"/>
  <c r="KN30" i="46"/>
  <c r="KS30" i="46"/>
  <c r="KY30" i="46"/>
  <c r="LD30" i="46"/>
  <c r="LI30" i="46"/>
  <c r="KO31" i="46"/>
  <c r="KT31" i="46"/>
  <c r="KY31" i="46"/>
  <c r="LE31" i="46"/>
  <c r="LJ31" i="46"/>
  <c r="KO32" i="46"/>
  <c r="KU32" i="46"/>
  <c r="KZ32" i="46"/>
  <c r="LE32" i="46"/>
  <c r="KP33" i="46"/>
  <c r="KU33" i="46"/>
  <c r="LA33" i="46"/>
  <c r="LF33" i="46"/>
  <c r="KQ34" i="46"/>
  <c r="KV34" i="46"/>
  <c r="LA34" i="46"/>
  <c r="LG34" i="46"/>
  <c r="KQ35" i="46"/>
  <c r="KV35" i="46"/>
  <c r="KZ35" i="46"/>
  <c r="LD35" i="46"/>
  <c r="LH35" i="46"/>
  <c r="KP36" i="46"/>
  <c r="KT36" i="46"/>
  <c r="KX36" i="46"/>
  <c r="LB36" i="46"/>
  <c r="LF36" i="46"/>
  <c r="LJ36" i="46"/>
  <c r="KN37" i="46"/>
  <c r="KR37" i="46"/>
  <c r="KV37" i="46"/>
  <c r="KZ37" i="46"/>
  <c r="LD37" i="46"/>
  <c r="LH37" i="46"/>
  <c r="LM21" i="46"/>
  <c r="LK22" i="46"/>
  <c r="LP22" i="46"/>
  <c r="LM23" i="46"/>
  <c r="LK24" i="46"/>
  <c r="LP24" i="46"/>
  <c r="LM25" i="46"/>
  <c r="LK26" i="46"/>
  <c r="LP26" i="46"/>
  <c r="LM27" i="46"/>
  <c r="LK28" i="46"/>
  <c r="LP28" i="46"/>
  <c r="LM29" i="46"/>
  <c r="LK30" i="46"/>
  <c r="LP30" i="46"/>
  <c r="LM31" i="46"/>
  <c r="LK32" i="46"/>
  <c r="LP32" i="46"/>
  <c r="LM33" i="46"/>
  <c r="LK34" i="46"/>
  <c r="LP34" i="46"/>
  <c r="LM35" i="46"/>
  <c r="LK36" i="46"/>
  <c r="LP36" i="46"/>
  <c r="LM37" i="46"/>
  <c r="KT21" i="46"/>
  <c r="KY21" i="46"/>
  <c r="LE21" i="46"/>
  <c r="LJ21" i="46"/>
  <c r="KU22" i="46"/>
  <c r="KZ22" i="46"/>
  <c r="LE22" i="46"/>
  <c r="KU23" i="46"/>
  <c r="LA23" i="46"/>
  <c r="LF23" i="46"/>
  <c r="KQ24" i="46"/>
  <c r="KV24" i="46"/>
  <c r="LA24" i="46"/>
  <c r="LG24" i="46"/>
  <c r="KQ25" i="46"/>
  <c r="KW25" i="46"/>
  <c r="LB25" i="46"/>
  <c r="LG25" i="46"/>
  <c r="KM26" i="46"/>
  <c r="KR26" i="46"/>
  <c r="KW26" i="46"/>
  <c r="LC26" i="46"/>
  <c r="LH26" i="46"/>
  <c r="KM27" i="46"/>
  <c r="KS27" i="46"/>
  <c r="KX27" i="46"/>
  <c r="LC27" i="46"/>
  <c r="LI27" i="46"/>
  <c r="KN28" i="46"/>
  <c r="KS28" i="46"/>
  <c r="KY28" i="46"/>
  <c r="LD28" i="46"/>
  <c r="LI28" i="46"/>
  <c r="KO29" i="46"/>
  <c r="KT29" i="46"/>
  <c r="KY29" i="46"/>
  <c r="LE29" i="46"/>
  <c r="LJ29" i="46"/>
  <c r="KO30" i="46"/>
  <c r="KU30" i="46"/>
  <c r="KZ30" i="46"/>
  <c r="LE30" i="46"/>
  <c r="KP31" i="46"/>
  <c r="KU31" i="46"/>
  <c r="LA31" i="46"/>
  <c r="LF31" i="46"/>
  <c r="KQ32" i="46"/>
  <c r="KV32" i="46"/>
  <c r="LA32" i="46"/>
  <c r="LG32" i="46"/>
  <c r="KQ33" i="46"/>
  <c r="KW33" i="46"/>
  <c r="LB33" i="46"/>
  <c r="LG33" i="46"/>
  <c r="KM34" i="46"/>
  <c r="KR34" i="46"/>
  <c r="KW34" i="46"/>
  <c r="LC34" i="46"/>
  <c r="LH34" i="46"/>
  <c r="KM35" i="46"/>
  <c r="KS35" i="46"/>
  <c r="KW35" i="46"/>
  <c r="LA35" i="46"/>
  <c r="LE35" i="46"/>
  <c r="LI35" i="46"/>
  <c r="KM36" i="46"/>
  <c r="KQ36" i="46"/>
  <c r="KU36" i="46"/>
  <c r="KY36" i="46"/>
  <c r="LC36" i="46"/>
  <c r="LG36" i="46"/>
  <c r="KO37" i="46"/>
  <c r="KS37" i="46"/>
  <c r="KW37" i="46"/>
  <c r="LA37" i="46"/>
  <c r="LE37" i="46"/>
  <c r="LI37" i="46"/>
  <c r="LO21" i="46"/>
  <c r="LQ22" i="46"/>
  <c r="LL24" i="46"/>
  <c r="LO25" i="46"/>
  <c r="LQ26" i="46"/>
  <c r="LL28" i="46"/>
  <c r="LO29" i="46"/>
  <c r="LQ30" i="46"/>
  <c r="LL32" i="46"/>
  <c r="LO33" i="46"/>
  <c r="LQ34" i="46"/>
  <c r="LL36" i="46"/>
  <c r="LO37" i="46"/>
  <c r="LA21" i="46"/>
  <c r="KV22" i="46"/>
  <c r="LG22" i="46"/>
  <c r="LB23" i="46"/>
  <c r="KM24" i="46"/>
  <c r="KW24" i="46"/>
  <c r="LH24" i="46"/>
  <c r="KS25" i="46"/>
  <c r="LC25" i="46"/>
  <c r="KN26" i="46"/>
  <c r="KY26" i="46"/>
  <c r="LI26" i="46"/>
  <c r="KT27" i="46"/>
  <c r="LE27" i="46"/>
  <c r="KO28" i="46"/>
  <c r="KZ28" i="46"/>
  <c r="KU29" i="46"/>
  <c r="LF29" i="46"/>
  <c r="KQ30" i="46"/>
  <c r="LA30" i="46"/>
  <c r="KW31" i="46"/>
  <c r="LG31" i="46"/>
  <c r="KR32" i="46"/>
  <c r="LC32" i="46"/>
  <c r="KM33" i="46"/>
  <c r="KX33" i="46"/>
  <c r="LI33" i="46"/>
  <c r="KS34" i="46"/>
  <c r="LD34" i="46"/>
  <c r="KO35" i="46"/>
  <c r="KX35" i="46"/>
  <c r="LF35" i="46"/>
  <c r="KN36" i="46"/>
  <c r="KV36" i="46"/>
  <c r="LD36" i="46"/>
  <c r="KT37" i="46"/>
  <c r="LB37" i="46"/>
  <c r="LJ37" i="46"/>
  <c r="LP21" i="46"/>
  <c r="LK23" i="46"/>
  <c r="LM24" i="46"/>
  <c r="LP25" i="46"/>
  <c r="LK27" i="46"/>
  <c r="LM28" i="46"/>
  <c r="LP29" i="46"/>
  <c r="LK31" i="46"/>
  <c r="LM32" i="46"/>
  <c r="LP33" i="46"/>
  <c r="LK35" i="46"/>
  <c r="LM36" i="46"/>
  <c r="LP37" i="46"/>
  <c r="LB21" i="46"/>
  <c r="KW22" i="46"/>
  <c r="LH22" i="46"/>
  <c r="KS23" i="46"/>
  <c r="LC23" i="46"/>
  <c r="KN24" i="46"/>
  <c r="KY24" i="46"/>
  <c r="LI24" i="46"/>
  <c r="KT25" i="46"/>
  <c r="LE25" i="46"/>
  <c r="KO26" i="46"/>
  <c r="KZ26" i="46"/>
  <c r="KU27" i="46"/>
  <c r="LF27" i="46"/>
  <c r="KQ28" i="46"/>
  <c r="LA28" i="46"/>
  <c r="KW29" i="46"/>
  <c r="LG29" i="46"/>
  <c r="KR30" i="46"/>
  <c r="LC30" i="46"/>
  <c r="KM31" i="46"/>
  <c r="KX31" i="46"/>
  <c r="LI31" i="46"/>
  <c r="KS32" i="46"/>
  <c r="LD32" i="46"/>
  <c r="KO33" i="46"/>
  <c r="KY33" i="46"/>
  <c r="LJ33" i="46"/>
  <c r="KU34" i="46"/>
  <c r="LE34" i="46"/>
  <c r="KP35" i="46"/>
  <c r="KY35" i="46"/>
  <c r="LG35" i="46"/>
  <c r="KO36" i="46"/>
  <c r="KW36" i="46"/>
  <c r="LE36" i="46"/>
  <c r="KM37" i="46"/>
  <c r="KU37" i="46"/>
  <c r="LC37" i="46"/>
  <c r="LO23" i="46"/>
  <c r="LL26" i="46"/>
  <c r="LQ28" i="46"/>
  <c r="LO31" i="46"/>
  <c r="LL34" i="46"/>
  <c r="LQ36" i="46"/>
  <c r="KU21" i="46"/>
  <c r="LG23" i="46"/>
  <c r="LC24" i="46"/>
  <c r="KX25" i="46"/>
  <c r="KS26" i="46"/>
  <c r="KO27" i="46"/>
  <c r="LJ27" i="46"/>
  <c r="LE28" i="46"/>
  <c r="LA29" i="46"/>
  <c r="KV30" i="46"/>
  <c r="KQ31" i="46"/>
  <c r="KM32" i="46"/>
  <c r="LH32" i="46"/>
  <c r="LC33" i="46"/>
  <c r="KY34" i="46"/>
  <c r="KT35" i="46"/>
  <c r="LJ35" i="46"/>
  <c r="KZ36" i="46"/>
  <c r="KP37" i="46"/>
  <c r="LF37" i="46"/>
  <c r="LK21" i="46"/>
  <c r="LP23" i="46"/>
  <c r="LM26" i="46"/>
  <c r="LK29" i="46"/>
  <c r="LP31" i="46"/>
  <c r="LM34" i="46"/>
  <c r="LK37" i="46"/>
  <c r="KW21" i="46"/>
  <c r="LI23" i="46"/>
  <c r="LD24" i="46"/>
  <c r="KY25" i="46"/>
  <c r="KU26" i="46"/>
  <c r="KP27" i="46"/>
  <c r="LG28" i="46"/>
  <c r="LB29" i="46"/>
  <c r="KW30" i="46"/>
  <c r="KS31" i="46"/>
  <c r="KN32" i="46"/>
  <c r="LI32" i="46"/>
  <c r="LE33" i="46"/>
  <c r="KZ34" i="46"/>
  <c r="KU35" i="46"/>
  <c r="LA36" i="46"/>
  <c r="KQ37" i="46"/>
  <c r="LG37" i="46"/>
  <c r="LL22" i="46"/>
  <c r="LQ24" i="46"/>
  <c r="LO27" i="46"/>
  <c r="LL30" i="46"/>
  <c r="LQ32" i="46"/>
  <c r="LO35" i="46"/>
  <c r="LM22" i="46"/>
  <c r="LK33" i="46"/>
  <c r="LG21" i="46"/>
  <c r="KX23" i="46"/>
  <c r="KO25" i="46"/>
  <c r="LE26" i="46"/>
  <c r="KV28" i="46"/>
  <c r="KM30" i="46"/>
  <c r="LC31" i="46"/>
  <c r="KT33" i="46"/>
  <c r="KS36" i="46"/>
  <c r="KY37" i="46"/>
  <c r="LP27" i="46"/>
  <c r="LC22" i="46"/>
  <c r="KS24" i="46"/>
  <c r="LJ25" i="46"/>
  <c r="LA27" i="46"/>
  <c r="KQ29" i="46"/>
  <c r="LH30" i="46"/>
  <c r="KY32" i="46"/>
  <c r="KO34" i="46"/>
  <c r="LC35" i="46"/>
  <c r="LI36" i="46"/>
  <c r="LK25" i="46"/>
  <c r="KR24" i="46"/>
  <c r="KY27" i="46"/>
  <c r="LG30" i="46"/>
  <c r="KN34" i="46"/>
  <c r="LH36" i="46"/>
  <c r="LP35" i="46"/>
  <c r="LA22" i="46"/>
  <c r="LI25" i="46"/>
  <c r="KP29" i="46"/>
  <c r="KW32" i="46"/>
  <c r="LB35" i="46"/>
  <c r="LM30" i="46"/>
  <c r="KM25" i="46"/>
  <c r="LB31" i="46"/>
  <c r="KX37" i="46"/>
  <c r="LD26" i="46"/>
  <c r="KS33" i="46"/>
  <c r="LF21" i="46"/>
  <c r="KU28" i="46"/>
  <c r="LI34" i="46"/>
  <c r="KW23" i="46"/>
  <c r="KR36" i="46"/>
  <c r="LP13" i="17"/>
  <c r="LR13" i="17"/>
  <c r="LQ13" i="17"/>
  <c r="WV13" i="46"/>
  <c r="WZ13" i="46"/>
  <c r="XD13" i="46"/>
  <c r="XH13" i="46"/>
  <c r="XL13" i="46"/>
  <c r="XP13" i="46"/>
  <c r="XT13" i="46"/>
  <c r="XX13" i="46"/>
  <c r="WW13" i="46"/>
  <c r="XB13" i="46"/>
  <c r="XG13" i="46"/>
  <c r="XM13" i="46"/>
  <c r="XR13" i="46"/>
  <c r="XW13" i="46"/>
  <c r="XC13" i="46"/>
  <c r="XJ13" i="46"/>
  <c r="XQ13" i="46"/>
  <c r="XY13" i="46"/>
  <c r="WX13" i="46"/>
  <c r="XE13" i="46"/>
  <c r="XK13" i="46"/>
  <c r="XS13" i="46"/>
  <c r="XZ13" i="46"/>
  <c r="XF13" i="46"/>
  <c r="XU13" i="46"/>
  <c r="XI13" i="46"/>
  <c r="XV13" i="46"/>
  <c r="XN13" i="46"/>
  <c r="XO13" i="46"/>
  <c r="YA13" i="46"/>
  <c r="WY13" i="46"/>
  <c r="XA13" i="46"/>
  <c r="YA18" i="45"/>
  <c r="XY18" i="45"/>
  <c r="XA18" i="45"/>
  <c r="XE18" i="45"/>
  <c r="XI18" i="45"/>
  <c r="XM18" i="45"/>
  <c r="XQ18" i="45"/>
  <c r="XU18" i="45"/>
  <c r="XZ18" i="45"/>
  <c r="WY18" i="45"/>
  <c r="XD18" i="45"/>
  <c r="XJ18" i="45"/>
  <c r="XO18" i="45"/>
  <c r="XT18" i="45"/>
  <c r="WZ18" i="45"/>
  <c r="XF18" i="45"/>
  <c r="XK18" i="45"/>
  <c r="XP18" i="45"/>
  <c r="XV18" i="45"/>
  <c r="XB18" i="45"/>
  <c r="XL18" i="45"/>
  <c r="XW18" i="45"/>
  <c r="XG18" i="45"/>
  <c r="XR18" i="45"/>
  <c r="XN18" i="45"/>
  <c r="XS18" i="45"/>
  <c r="XC18" i="45"/>
  <c r="XX18" i="45"/>
  <c r="XH18" i="45"/>
  <c r="PU10" i="45"/>
  <c r="OW10" i="45"/>
  <c r="PA10" i="45"/>
  <c r="PE10" i="45"/>
  <c r="PI10" i="45"/>
  <c r="PM10" i="45"/>
  <c r="PQ10" i="45"/>
  <c r="OX10" i="45"/>
  <c r="PC10" i="45"/>
  <c r="PH10" i="45"/>
  <c r="PN10" i="45"/>
  <c r="OT10" i="45"/>
  <c r="OY10" i="45"/>
  <c r="PD10" i="45"/>
  <c r="PJ10" i="45"/>
  <c r="PO10" i="45"/>
  <c r="PT10" i="45"/>
  <c r="PB10" i="45"/>
  <c r="PL10" i="45"/>
  <c r="OV10" i="45"/>
  <c r="PG10" i="45"/>
  <c r="PR10" i="45"/>
  <c r="PK10" i="45"/>
  <c r="PS10" i="45"/>
  <c r="OZ10" i="45"/>
  <c r="PF10" i="45"/>
  <c r="PP10" i="45"/>
  <c r="OU10" i="45"/>
  <c r="OW16" i="46"/>
  <c r="PA16" i="46"/>
  <c r="PE16" i="46"/>
  <c r="PI16" i="46"/>
  <c r="PM16" i="46"/>
  <c r="PQ16" i="46"/>
  <c r="PU16" i="46"/>
  <c r="OV16" i="46"/>
  <c r="PB16" i="46"/>
  <c r="PG16" i="46"/>
  <c r="PL16" i="46"/>
  <c r="PR16" i="46"/>
  <c r="OX16" i="46"/>
  <c r="PC16" i="46"/>
  <c r="PH16" i="46"/>
  <c r="PN16" i="46"/>
  <c r="PS16" i="46"/>
  <c r="OY16" i="46"/>
  <c r="PJ16" i="46"/>
  <c r="PT16" i="46"/>
  <c r="OZ16" i="46"/>
  <c r="PK16" i="46"/>
  <c r="PD16" i="46"/>
  <c r="PF16" i="46"/>
  <c r="OU16" i="46"/>
  <c r="PO16" i="46"/>
  <c r="PP16" i="46"/>
  <c r="ABI15" i="46"/>
  <c r="ABM15" i="46"/>
  <c r="ABQ15" i="46"/>
  <c r="ABU15" i="46"/>
  <c r="ABY15" i="46"/>
  <c r="ACC15" i="46"/>
  <c r="ABH15" i="46"/>
  <c r="ABN15" i="46"/>
  <c r="ABS15" i="46"/>
  <c r="ABX15" i="46"/>
  <c r="ACD15" i="46"/>
  <c r="ABK15" i="46"/>
  <c r="ABR15" i="46"/>
  <c r="ABZ15" i="46"/>
  <c r="ABL15" i="46"/>
  <c r="ABT15" i="46"/>
  <c r="ACA15" i="46"/>
  <c r="ABO15" i="46"/>
  <c r="ACB15" i="46"/>
  <c r="ABP15" i="46"/>
  <c r="ABV15" i="46"/>
  <c r="ABW15" i="46"/>
  <c r="ABJ15" i="46"/>
  <c r="WX8" i="46"/>
  <c r="XB8" i="46"/>
  <c r="XF8" i="46"/>
  <c r="XJ8" i="46"/>
  <c r="XN8" i="46"/>
  <c r="XR8" i="46"/>
  <c r="XV8" i="46"/>
  <c r="XZ8" i="46"/>
  <c r="WV8" i="46"/>
  <c r="XA8" i="46"/>
  <c r="XG8" i="46"/>
  <c r="XL8" i="46"/>
  <c r="XQ8" i="46"/>
  <c r="XW8" i="46"/>
  <c r="WW8" i="46"/>
  <c r="XC8" i="46"/>
  <c r="XH8" i="46"/>
  <c r="XM8" i="46"/>
  <c r="XS8" i="46"/>
  <c r="XX8" i="46"/>
  <c r="XD8" i="46"/>
  <c r="XO8" i="46"/>
  <c r="XY8" i="46"/>
  <c r="XE8" i="46"/>
  <c r="XP8" i="46"/>
  <c r="YA8" i="46"/>
  <c r="WY8" i="46"/>
  <c r="XT8" i="46"/>
  <c r="WZ8" i="46"/>
  <c r="XU8" i="46"/>
  <c r="XI8" i="46"/>
  <c r="XK8" i="46"/>
  <c r="TW7" i="45"/>
  <c r="TX7" i="45"/>
  <c r="TF7" i="45"/>
  <c r="TJ7" i="45"/>
  <c r="TN7" i="45"/>
  <c r="TR7" i="45"/>
  <c r="TV7" i="45"/>
  <c r="TI7" i="45"/>
  <c r="TO7" i="45"/>
  <c r="TT7" i="45"/>
  <c r="TE7" i="45"/>
  <c r="TK7" i="45"/>
  <c r="TP7" i="45"/>
  <c r="TU7" i="45"/>
  <c r="TM7" i="45"/>
  <c r="TH7" i="45"/>
  <c r="TS7" i="45"/>
  <c r="TG7" i="45"/>
  <c r="TL7" i="45"/>
  <c r="TQ7" i="45"/>
  <c r="TX20" i="17"/>
  <c r="TV20" i="17"/>
  <c r="TW20" i="17"/>
  <c r="TV14" i="17"/>
  <c r="TW14" i="17"/>
  <c r="TX14" i="17"/>
  <c r="XE18" i="17"/>
  <c r="XO18" i="17"/>
  <c r="TQ14" i="17"/>
  <c r="LD11" i="17"/>
  <c r="LN11" i="17"/>
  <c r="PC11" i="17"/>
  <c r="LG11" i="17"/>
  <c r="OS11" i="17"/>
  <c r="LE11" i="17"/>
  <c r="PE11" i="17"/>
  <c r="PJ11" i="17"/>
  <c r="GW19" i="17"/>
  <c r="GV19" i="17"/>
  <c r="LJ19" i="17"/>
  <c r="HK19" i="17"/>
  <c r="KV19" i="17"/>
  <c r="ABW28" i="17"/>
  <c r="ABM26" i="17"/>
  <c r="ABV26" i="17"/>
  <c r="ABE26" i="17"/>
  <c r="ABR25" i="17"/>
  <c r="ABE25" i="17"/>
  <c r="ABP25" i="17"/>
  <c r="ABI22" i="17"/>
  <c r="ABV22" i="17"/>
  <c r="ABZ22" i="17"/>
  <c r="LD9" i="17"/>
  <c r="ABN9" i="17"/>
  <c r="ABR9" i="17"/>
  <c r="ABS9" i="17"/>
  <c r="ABQ24" i="17"/>
  <c r="ACA24" i="17"/>
  <c r="GX7" i="17"/>
  <c r="HJ7" i="17"/>
  <c r="HG7" i="17"/>
  <c r="ABZ23" i="17"/>
  <c r="TT10" i="17"/>
  <c r="TH10" i="17"/>
  <c r="LK13" i="17"/>
  <c r="LE13" i="17"/>
  <c r="XH13" i="17"/>
  <c r="XS13" i="17"/>
  <c r="ABB29" i="17"/>
  <c r="ABR29" i="17"/>
  <c r="ABZ29" i="17"/>
  <c r="ABP29" i="17"/>
  <c r="ACC11" i="17"/>
  <c r="ACD11" i="17"/>
  <c r="ACB11" i="17"/>
  <c r="WV21" i="46"/>
  <c r="WZ21" i="46"/>
  <c r="XD21" i="46"/>
  <c r="XH21" i="46"/>
  <c r="XL21" i="46"/>
  <c r="XP21" i="46"/>
  <c r="WW21" i="46"/>
  <c r="XB21" i="46"/>
  <c r="XG21" i="46"/>
  <c r="XM21" i="46"/>
  <c r="XR21" i="46"/>
  <c r="XV21" i="46"/>
  <c r="XZ21" i="46"/>
  <c r="WV22" i="46"/>
  <c r="WZ22" i="46"/>
  <c r="XD22" i="46"/>
  <c r="XH22" i="46"/>
  <c r="XL22" i="46"/>
  <c r="XP22" i="46"/>
  <c r="XT22" i="46"/>
  <c r="XX22" i="46"/>
  <c r="WX23" i="46"/>
  <c r="XB23" i="46"/>
  <c r="XF23" i="46"/>
  <c r="XJ23" i="46"/>
  <c r="XN23" i="46"/>
  <c r="XR23" i="46"/>
  <c r="XV23" i="46"/>
  <c r="XZ23" i="46"/>
  <c r="WV24" i="46"/>
  <c r="WZ24" i="46"/>
  <c r="XD24" i="46"/>
  <c r="XH24" i="46"/>
  <c r="XL24" i="46"/>
  <c r="XP24" i="46"/>
  <c r="XT24" i="46"/>
  <c r="XX24" i="46"/>
  <c r="WX25" i="46"/>
  <c r="XB25" i="46"/>
  <c r="XF25" i="46"/>
  <c r="XJ25" i="46"/>
  <c r="XN25" i="46"/>
  <c r="XR25" i="46"/>
  <c r="XV25" i="46"/>
  <c r="XZ25" i="46"/>
  <c r="WV26" i="46"/>
  <c r="WZ26" i="46"/>
  <c r="XD26" i="46"/>
  <c r="XH26" i="46"/>
  <c r="XL26" i="46"/>
  <c r="XP26" i="46"/>
  <c r="XT26" i="46"/>
  <c r="XX26" i="46"/>
  <c r="WX27" i="46"/>
  <c r="XB27" i="46"/>
  <c r="XF27" i="46"/>
  <c r="XJ27" i="46"/>
  <c r="XN27" i="46"/>
  <c r="XR27" i="46"/>
  <c r="XV27" i="46"/>
  <c r="XA21" i="46"/>
  <c r="XI21" i="46"/>
  <c r="XO21" i="46"/>
  <c r="XU21" i="46"/>
  <c r="YA21" i="46"/>
  <c r="WX22" i="46"/>
  <c r="XC22" i="46"/>
  <c r="XI22" i="46"/>
  <c r="XN22" i="46"/>
  <c r="XS22" i="46"/>
  <c r="XY22" i="46"/>
  <c r="WV23" i="46"/>
  <c r="XA23" i="46"/>
  <c r="XG23" i="46"/>
  <c r="XL23" i="46"/>
  <c r="XQ23" i="46"/>
  <c r="XW23" i="46"/>
  <c r="WY24" i="46"/>
  <c r="XE24" i="46"/>
  <c r="XJ24" i="46"/>
  <c r="XO24" i="46"/>
  <c r="XU24" i="46"/>
  <c r="XZ24" i="46"/>
  <c r="WW25" i="46"/>
  <c r="XC25" i="46"/>
  <c r="XH25" i="46"/>
  <c r="XM25" i="46"/>
  <c r="XS25" i="46"/>
  <c r="XX25" i="46"/>
  <c r="XA26" i="46"/>
  <c r="XF26" i="46"/>
  <c r="XK26" i="46"/>
  <c r="XQ26" i="46"/>
  <c r="XV26" i="46"/>
  <c r="YA26" i="46"/>
  <c r="WY27" i="46"/>
  <c r="XD27" i="46"/>
  <c r="XI27" i="46"/>
  <c r="XO27" i="46"/>
  <c r="XT27" i="46"/>
  <c r="XY27" i="46"/>
  <c r="WY28" i="46"/>
  <c r="XC28" i="46"/>
  <c r="XG28" i="46"/>
  <c r="XK28" i="46"/>
  <c r="XO28" i="46"/>
  <c r="XS28" i="46"/>
  <c r="XW28" i="46"/>
  <c r="YA28" i="46"/>
  <c r="WW29" i="46"/>
  <c r="XA29" i="46"/>
  <c r="XE29" i="46"/>
  <c r="XI29" i="46"/>
  <c r="XM29" i="46"/>
  <c r="XQ29" i="46"/>
  <c r="XU29" i="46"/>
  <c r="XY29" i="46"/>
  <c r="WY30" i="46"/>
  <c r="XC30" i="46"/>
  <c r="XG30" i="46"/>
  <c r="XK30" i="46"/>
  <c r="XO30" i="46"/>
  <c r="XS30" i="46"/>
  <c r="XW30" i="46"/>
  <c r="YA30" i="46"/>
  <c r="WW31" i="46"/>
  <c r="XA31" i="46"/>
  <c r="XE31" i="46"/>
  <c r="XI31" i="46"/>
  <c r="XM31" i="46"/>
  <c r="XQ31" i="46"/>
  <c r="XU31" i="46"/>
  <c r="XY31" i="46"/>
  <c r="WY32" i="46"/>
  <c r="XC32" i="46"/>
  <c r="XG32" i="46"/>
  <c r="XK32" i="46"/>
  <c r="XO32" i="46"/>
  <c r="XS32" i="46"/>
  <c r="XW32" i="46"/>
  <c r="YA32" i="46"/>
  <c r="WW33" i="46"/>
  <c r="XA33" i="46"/>
  <c r="XE33" i="46"/>
  <c r="XI33" i="46"/>
  <c r="XM33" i="46"/>
  <c r="XQ33" i="46"/>
  <c r="XU33" i="46"/>
  <c r="XY33" i="46"/>
  <c r="WY34" i="46"/>
  <c r="XC34" i="46"/>
  <c r="XG34" i="46"/>
  <c r="XK34" i="46"/>
  <c r="XO34" i="46"/>
  <c r="XS34" i="46"/>
  <c r="XW34" i="46"/>
  <c r="YA34" i="46"/>
  <c r="WW35" i="46"/>
  <c r="XA35" i="46"/>
  <c r="XE35" i="46"/>
  <c r="XI35" i="46"/>
  <c r="XM35" i="46"/>
  <c r="XQ35" i="46"/>
  <c r="XU35" i="46"/>
  <c r="XY35" i="46"/>
  <c r="WY36" i="46"/>
  <c r="XC36" i="46"/>
  <c r="XG36" i="46"/>
  <c r="XK36" i="46"/>
  <c r="XO36" i="46"/>
  <c r="XS36" i="46"/>
  <c r="XW36" i="46"/>
  <c r="YA36" i="46"/>
  <c r="WW37" i="46"/>
  <c r="XA37" i="46"/>
  <c r="XE37" i="46"/>
  <c r="XI37" i="46"/>
  <c r="XM37" i="46"/>
  <c r="XQ37" i="46"/>
  <c r="XU37" i="46"/>
  <c r="XY37" i="46"/>
  <c r="XC21" i="46"/>
  <c r="XJ21" i="46"/>
  <c r="XQ21" i="46"/>
  <c r="XW21" i="46"/>
  <c r="WY22" i="46"/>
  <c r="XE22" i="46"/>
  <c r="XJ22" i="46"/>
  <c r="XO22" i="46"/>
  <c r="XU22" i="46"/>
  <c r="XZ22" i="46"/>
  <c r="WW23" i="46"/>
  <c r="XC23" i="46"/>
  <c r="XH23" i="46"/>
  <c r="XM23" i="46"/>
  <c r="XS23" i="46"/>
  <c r="XX23" i="46"/>
  <c r="XA24" i="46"/>
  <c r="XF24" i="46"/>
  <c r="XK24" i="46"/>
  <c r="XQ24" i="46"/>
  <c r="XV24" i="46"/>
  <c r="YA24" i="46"/>
  <c r="WY25" i="46"/>
  <c r="XD25" i="46"/>
  <c r="XI25" i="46"/>
  <c r="XO25" i="46"/>
  <c r="XT25" i="46"/>
  <c r="XY25" i="46"/>
  <c r="WW26" i="46"/>
  <c r="XB26" i="46"/>
  <c r="XG26" i="46"/>
  <c r="XM26" i="46"/>
  <c r="XR26" i="46"/>
  <c r="XW26" i="46"/>
  <c r="WZ27" i="46"/>
  <c r="XE27" i="46"/>
  <c r="XK27" i="46"/>
  <c r="XP27" i="46"/>
  <c r="XU27" i="46"/>
  <c r="XZ27" i="46"/>
  <c r="WV28" i="46"/>
  <c r="WZ28" i="46"/>
  <c r="XD28" i="46"/>
  <c r="XH28" i="46"/>
  <c r="XL28" i="46"/>
  <c r="XP28" i="46"/>
  <c r="XT28" i="46"/>
  <c r="XX28" i="46"/>
  <c r="XE21" i="46"/>
  <c r="XS21" i="46"/>
  <c r="XF22" i="46"/>
  <c r="XQ22" i="46"/>
  <c r="YA22" i="46"/>
  <c r="XD23" i="46"/>
  <c r="XO23" i="46"/>
  <c r="XY23" i="46"/>
  <c r="XB24" i="46"/>
  <c r="XM24" i="46"/>
  <c r="XW24" i="46"/>
  <c r="WZ25" i="46"/>
  <c r="XK25" i="46"/>
  <c r="XU25" i="46"/>
  <c r="WX26" i="46"/>
  <c r="XI26" i="46"/>
  <c r="XS26" i="46"/>
  <c r="WV27" i="46"/>
  <c r="XG27" i="46"/>
  <c r="XQ27" i="46"/>
  <c r="YA27" i="46"/>
  <c r="XA28" i="46"/>
  <c r="XI28" i="46"/>
  <c r="XQ28" i="46"/>
  <c r="XY28" i="46"/>
  <c r="WV29" i="46"/>
  <c r="XB29" i="46"/>
  <c r="XG29" i="46"/>
  <c r="XL29" i="46"/>
  <c r="XR29" i="46"/>
  <c r="XW29" i="46"/>
  <c r="WZ30" i="46"/>
  <c r="XE30" i="46"/>
  <c r="XJ30" i="46"/>
  <c r="XP30" i="46"/>
  <c r="XU30" i="46"/>
  <c r="XZ30" i="46"/>
  <c r="WX31" i="46"/>
  <c r="XC31" i="46"/>
  <c r="XH31" i="46"/>
  <c r="XN31" i="46"/>
  <c r="XS31" i="46"/>
  <c r="XX31" i="46"/>
  <c r="WV32" i="46"/>
  <c r="XA32" i="46"/>
  <c r="XF32" i="46"/>
  <c r="XL32" i="46"/>
  <c r="XQ32" i="46"/>
  <c r="XV32" i="46"/>
  <c r="WY33" i="46"/>
  <c r="XD33" i="46"/>
  <c r="XJ33" i="46"/>
  <c r="XO33" i="46"/>
  <c r="XT33" i="46"/>
  <c r="XZ33" i="46"/>
  <c r="WW34" i="46"/>
  <c r="XB34" i="46"/>
  <c r="XH34" i="46"/>
  <c r="XM34" i="46"/>
  <c r="XR34" i="46"/>
  <c r="XX34" i="46"/>
  <c r="WZ35" i="46"/>
  <c r="XF35" i="46"/>
  <c r="XK35" i="46"/>
  <c r="XP35" i="46"/>
  <c r="XV35" i="46"/>
  <c r="YA35" i="46"/>
  <c r="WX36" i="46"/>
  <c r="XD36" i="46"/>
  <c r="XI36" i="46"/>
  <c r="XN36" i="46"/>
  <c r="XT36" i="46"/>
  <c r="XY36" i="46"/>
  <c r="WV37" i="46"/>
  <c r="XB37" i="46"/>
  <c r="XG37" i="46"/>
  <c r="XL37" i="46"/>
  <c r="XR37" i="46"/>
  <c r="XW37" i="46"/>
  <c r="XF21" i="46"/>
  <c r="XT21" i="46"/>
  <c r="WW22" i="46"/>
  <c r="XG22" i="46"/>
  <c r="XR22" i="46"/>
  <c r="XE23" i="46"/>
  <c r="XP23" i="46"/>
  <c r="YA23" i="46"/>
  <c r="XC24" i="46"/>
  <c r="XN24" i="46"/>
  <c r="XY24" i="46"/>
  <c r="XA25" i="46"/>
  <c r="XL25" i="46"/>
  <c r="XW25" i="46"/>
  <c r="WY26" i="46"/>
  <c r="XJ26" i="46"/>
  <c r="XU26" i="46"/>
  <c r="WW27" i="46"/>
  <c r="XH27" i="46"/>
  <c r="XS27" i="46"/>
  <c r="XB28" i="46"/>
  <c r="XJ28" i="46"/>
  <c r="XR28" i="46"/>
  <c r="XZ28" i="46"/>
  <c r="WX29" i="46"/>
  <c r="XC29" i="46"/>
  <c r="XH29" i="46"/>
  <c r="XN29" i="46"/>
  <c r="XS29" i="46"/>
  <c r="XX29" i="46"/>
  <c r="WV30" i="46"/>
  <c r="XA30" i="46"/>
  <c r="XF30" i="46"/>
  <c r="XL30" i="46"/>
  <c r="XQ30" i="46"/>
  <c r="XV30" i="46"/>
  <c r="WY31" i="46"/>
  <c r="XD31" i="46"/>
  <c r="XJ31" i="46"/>
  <c r="XO31" i="46"/>
  <c r="XT31" i="46"/>
  <c r="XZ31" i="46"/>
  <c r="WW32" i="46"/>
  <c r="XB32" i="46"/>
  <c r="XH32" i="46"/>
  <c r="XM32" i="46"/>
  <c r="XR32" i="46"/>
  <c r="XX32" i="46"/>
  <c r="WZ33" i="46"/>
  <c r="XF33" i="46"/>
  <c r="XK33" i="46"/>
  <c r="XP33" i="46"/>
  <c r="XV33" i="46"/>
  <c r="YA33" i="46"/>
  <c r="WX34" i="46"/>
  <c r="XD34" i="46"/>
  <c r="XI34" i="46"/>
  <c r="XN34" i="46"/>
  <c r="XT34" i="46"/>
  <c r="XY34" i="46"/>
  <c r="WV35" i="46"/>
  <c r="XB35" i="46"/>
  <c r="XG35" i="46"/>
  <c r="XL35" i="46"/>
  <c r="XR35" i="46"/>
  <c r="XW35" i="46"/>
  <c r="WZ36" i="46"/>
  <c r="XE36" i="46"/>
  <c r="XJ36" i="46"/>
  <c r="XP36" i="46"/>
  <c r="XU36" i="46"/>
  <c r="XZ36" i="46"/>
  <c r="WX37" i="46"/>
  <c r="XC37" i="46"/>
  <c r="XH37" i="46"/>
  <c r="XN37" i="46"/>
  <c r="XS37" i="46"/>
  <c r="XX37" i="46"/>
  <c r="WX21" i="46"/>
  <c r="XX21" i="46"/>
  <c r="XK22" i="46"/>
  <c r="WY23" i="46"/>
  <c r="XT23" i="46"/>
  <c r="XG24" i="46"/>
  <c r="XP25" i="46"/>
  <c r="XC26" i="46"/>
  <c r="XY26" i="46"/>
  <c r="XL27" i="46"/>
  <c r="WW28" i="46"/>
  <c r="XM28" i="46"/>
  <c r="XD29" i="46"/>
  <c r="XO29" i="46"/>
  <c r="XZ29" i="46"/>
  <c r="XB30" i="46"/>
  <c r="XM30" i="46"/>
  <c r="XX30" i="46"/>
  <c r="WZ31" i="46"/>
  <c r="XK31" i="46"/>
  <c r="XV31" i="46"/>
  <c r="WX32" i="46"/>
  <c r="XI32" i="46"/>
  <c r="XT32" i="46"/>
  <c r="WV33" i="46"/>
  <c r="XG33" i="46"/>
  <c r="XR33" i="46"/>
  <c r="XE34" i="46"/>
  <c r="XP34" i="46"/>
  <c r="XZ34" i="46"/>
  <c r="XC35" i="46"/>
  <c r="XN35" i="46"/>
  <c r="XX35" i="46"/>
  <c r="XA36" i="46"/>
  <c r="XL36" i="46"/>
  <c r="XV36" i="46"/>
  <c r="WY37" i="46"/>
  <c r="XJ37" i="46"/>
  <c r="XT37" i="46"/>
  <c r="WY21" i="46"/>
  <c r="XY21" i="46"/>
  <c r="XM22" i="46"/>
  <c r="WZ23" i="46"/>
  <c r="XU23" i="46"/>
  <c r="XI24" i="46"/>
  <c r="WV25" i="46"/>
  <c r="XQ25" i="46"/>
  <c r="XE26" i="46"/>
  <c r="XZ26" i="46"/>
  <c r="XM27" i="46"/>
  <c r="WX28" i="46"/>
  <c r="XN28" i="46"/>
  <c r="XF29" i="46"/>
  <c r="XP29" i="46"/>
  <c r="YA29" i="46"/>
  <c r="XD30" i="46"/>
  <c r="XN30" i="46"/>
  <c r="XY30" i="46"/>
  <c r="XB31" i="46"/>
  <c r="XL31" i="46"/>
  <c r="XW31" i="46"/>
  <c r="WZ32" i="46"/>
  <c r="XJ32" i="46"/>
  <c r="XU32" i="46"/>
  <c r="WX33" i="46"/>
  <c r="XH33" i="46"/>
  <c r="XS33" i="46"/>
  <c r="WV34" i="46"/>
  <c r="XF34" i="46"/>
  <c r="XQ34" i="46"/>
  <c r="XD35" i="46"/>
  <c r="XO35" i="46"/>
  <c r="XZ35" i="46"/>
  <c r="XB36" i="46"/>
  <c r="XM36" i="46"/>
  <c r="XX36" i="46"/>
  <c r="WZ37" i="46"/>
  <c r="XK37" i="46"/>
  <c r="XV37" i="46"/>
  <c r="XA22" i="46"/>
  <c r="XI23" i="46"/>
  <c r="XR24" i="46"/>
  <c r="YA25" i="46"/>
  <c r="XA27" i="46"/>
  <c r="XE28" i="46"/>
  <c r="WY29" i="46"/>
  <c r="XT29" i="46"/>
  <c r="XH30" i="46"/>
  <c r="XP31" i="46"/>
  <c r="XD32" i="46"/>
  <c r="XY32" i="46"/>
  <c r="XL33" i="46"/>
  <c r="WZ34" i="46"/>
  <c r="XU34" i="46"/>
  <c r="XH35" i="46"/>
  <c r="WV36" i="46"/>
  <c r="XQ36" i="46"/>
  <c r="XD37" i="46"/>
  <c r="XZ37" i="46"/>
  <c r="XB22" i="46"/>
  <c r="XK23" i="46"/>
  <c r="XS24" i="46"/>
  <c r="XC27" i="46"/>
  <c r="XF28" i="46"/>
  <c r="WZ29" i="46"/>
  <c r="XV29" i="46"/>
  <c r="XI30" i="46"/>
  <c r="WV31" i="46"/>
  <c r="XR31" i="46"/>
  <c r="XE32" i="46"/>
  <c r="XZ32" i="46"/>
  <c r="XN33" i="46"/>
  <c r="XA34" i="46"/>
  <c r="XV34" i="46"/>
  <c r="XJ35" i="46"/>
  <c r="WW36" i="46"/>
  <c r="XR36" i="46"/>
  <c r="XF37" i="46"/>
  <c r="YA37" i="46"/>
  <c r="XV22" i="46"/>
  <c r="XE25" i="46"/>
  <c r="XW27" i="46"/>
  <c r="XJ29" i="46"/>
  <c r="XR30" i="46"/>
  <c r="YA31" i="46"/>
  <c r="XB33" i="46"/>
  <c r="XJ34" i="46"/>
  <c r="XS35" i="46"/>
  <c r="XW22" i="46"/>
  <c r="XG25" i="46"/>
  <c r="XX27" i="46"/>
  <c r="XK29" i="46"/>
  <c r="XT30" i="46"/>
  <c r="XC33" i="46"/>
  <c r="XL34" i="46"/>
  <c r="XT35" i="46"/>
  <c r="WW24" i="46"/>
  <c r="XU28" i="46"/>
  <c r="XF31" i="46"/>
  <c r="XW33" i="46"/>
  <c r="XF36" i="46"/>
  <c r="WX24" i="46"/>
  <c r="XV28" i="46"/>
  <c r="XG31" i="46"/>
  <c r="XX33" i="46"/>
  <c r="XH36" i="46"/>
  <c r="XK21" i="46"/>
  <c r="XN26" i="46"/>
  <c r="WW30" i="46"/>
  <c r="XN32" i="46"/>
  <c r="WX35" i="46"/>
  <c r="XO37" i="46"/>
  <c r="XO26" i="46"/>
  <c r="XP37" i="46"/>
  <c r="XP32" i="46"/>
  <c r="WX30" i="46"/>
  <c r="XN21" i="46"/>
  <c r="WY35" i="46"/>
  <c r="HM19" i="45"/>
  <c r="GN19" i="45"/>
  <c r="GR19" i="45"/>
  <c r="GV19" i="45"/>
  <c r="GZ19" i="45"/>
  <c r="HD19" i="45"/>
  <c r="HH19" i="45"/>
  <c r="HL19" i="45"/>
  <c r="HO19" i="45"/>
  <c r="HN19" i="45"/>
  <c r="GP19" i="45"/>
  <c r="GU19" i="45"/>
  <c r="HA19" i="45"/>
  <c r="HF19" i="45"/>
  <c r="HK19" i="45"/>
  <c r="GS19" i="45"/>
  <c r="GX19" i="45"/>
  <c r="HC19" i="45"/>
  <c r="HI19" i="45"/>
  <c r="GT19" i="45"/>
  <c r="HE19" i="45"/>
  <c r="GW19" i="45"/>
  <c r="HG19" i="45"/>
  <c r="GO19" i="45"/>
  <c r="GY19" i="45"/>
  <c r="HJ19" i="45"/>
  <c r="GQ19" i="45"/>
  <c r="HB19" i="45"/>
  <c r="HO7" i="46"/>
  <c r="GM7" i="46"/>
  <c r="GQ7" i="46"/>
  <c r="GU7" i="46"/>
  <c r="GY7" i="46"/>
  <c r="HC7" i="46"/>
  <c r="HG7" i="46"/>
  <c r="HK7" i="46"/>
  <c r="HM7" i="46"/>
  <c r="GK7" i="46"/>
  <c r="GP7" i="46"/>
  <c r="GV7" i="46"/>
  <c r="HA7" i="46"/>
  <c r="HF7" i="46"/>
  <c r="HL7" i="46"/>
  <c r="HN7" i="46"/>
  <c r="GL7" i="46"/>
  <c r="GR7" i="46"/>
  <c r="GW7" i="46"/>
  <c r="HB7" i="46"/>
  <c r="HH7" i="46"/>
  <c r="GN7" i="46"/>
  <c r="GX7" i="46"/>
  <c r="HI7" i="46"/>
  <c r="GO7" i="46"/>
  <c r="GZ7" i="46"/>
  <c r="HJ7" i="46"/>
  <c r="GJ7" i="46"/>
  <c r="HE7" i="46"/>
  <c r="GT7" i="46"/>
  <c r="GS7" i="46"/>
  <c r="HD7" i="46"/>
  <c r="XZ11" i="17"/>
  <c r="YA11" i="17"/>
  <c r="XY11" i="17"/>
  <c r="ACC15" i="17"/>
  <c r="ACD15" i="17"/>
  <c r="ACB15" i="17"/>
  <c r="PS7" i="45"/>
  <c r="OT7" i="45"/>
  <c r="OX7" i="45"/>
  <c r="PB7" i="45"/>
  <c r="PF7" i="45"/>
  <c r="PJ7" i="45"/>
  <c r="PN7" i="45"/>
  <c r="PR7" i="45"/>
  <c r="PT7" i="45"/>
  <c r="OU7" i="45"/>
  <c r="OZ7" i="45"/>
  <c r="PE7" i="45"/>
  <c r="PK7" i="45"/>
  <c r="PP7" i="45"/>
  <c r="PU7" i="45"/>
  <c r="OV7" i="45"/>
  <c r="PA7" i="45"/>
  <c r="PG7" i="45"/>
  <c r="PL7" i="45"/>
  <c r="PQ7" i="45"/>
  <c r="OY7" i="45"/>
  <c r="PI7" i="45"/>
  <c r="PD7" i="45"/>
  <c r="PO7" i="45"/>
  <c r="OW7" i="45"/>
  <c r="PH7" i="45"/>
  <c r="PM7" i="45"/>
  <c r="PC7" i="45"/>
  <c r="TW7" i="17"/>
  <c r="TX7" i="17"/>
  <c r="TV7" i="17"/>
  <c r="PS8" i="45"/>
  <c r="PT8" i="45"/>
  <c r="PU8" i="45"/>
  <c r="OU8" i="45"/>
  <c r="OY8" i="45"/>
  <c r="PC8" i="45"/>
  <c r="PG8" i="45"/>
  <c r="PK8" i="45"/>
  <c r="PO8" i="45"/>
  <c r="OV8" i="45"/>
  <c r="PA8" i="45"/>
  <c r="PF8" i="45"/>
  <c r="PL8" i="45"/>
  <c r="PQ8" i="45"/>
  <c r="OW8" i="45"/>
  <c r="PB8" i="45"/>
  <c r="PH8" i="45"/>
  <c r="PM8" i="45"/>
  <c r="PR8" i="45"/>
  <c r="OZ8" i="45"/>
  <c r="PJ8" i="45"/>
  <c r="OT8" i="45"/>
  <c r="PE8" i="45"/>
  <c r="PP8" i="45"/>
  <c r="PI8" i="45"/>
  <c r="OX8" i="45"/>
  <c r="PD8" i="45"/>
  <c r="PN8" i="45"/>
  <c r="TX20" i="45"/>
  <c r="TV20" i="45"/>
  <c r="TG20" i="45"/>
  <c r="TK20" i="45"/>
  <c r="TO20" i="45"/>
  <c r="TS20" i="45"/>
  <c r="TW20" i="45"/>
  <c r="TF20" i="45"/>
  <c r="TL20" i="45"/>
  <c r="TQ20" i="45"/>
  <c r="TH20" i="45"/>
  <c r="TM20" i="45"/>
  <c r="TR20" i="45"/>
  <c r="TE20" i="45"/>
  <c r="TP20" i="45"/>
  <c r="TJ20" i="45"/>
  <c r="TU20" i="45"/>
  <c r="TI20" i="45"/>
  <c r="TN20" i="45"/>
  <c r="TT20" i="45"/>
  <c r="OW8" i="46"/>
  <c r="PA8" i="46"/>
  <c r="PE8" i="46"/>
  <c r="PI8" i="46"/>
  <c r="PM8" i="46"/>
  <c r="PQ8" i="46"/>
  <c r="PU8" i="46"/>
  <c r="OV8" i="46"/>
  <c r="PB8" i="46"/>
  <c r="PG8" i="46"/>
  <c r="PL8" i="46"/>
  <c r="PR8" i="46"/>
  <c r="OX8" i="46"/>
  <c r="PC8" i="46"/>
  <c r="PH8" i="46"/>
  <c r="PN8" i="46"/>
  <c r="PS8" i="46"/>
  <c r="PD8" i="46"/>
  <c r="PO8" i="46"/>
  <c r="OU8" i="46"/>
  <c r="PF8" i="46"/>
  <c r="PP8" i="46"/>
  <c r="OY8" i="46"/>
  <c r="PT8" i="46"/>
  <c r="OZ8" i="46"/>
  <c r="PJ8" i="46"/>
  <c r="PK8" i="46"/>
  <c r="LR8" i="17"/>
  <c r="LP8" i="17"/>
  <c r="LQ8" i="17"/>
  <c r="KW8" i="17"/>
  <c r="LM8" i="17"/>
  <c r="LB8" i="17"/>
  <c r="LC8" i="17"/>
  <c r="LD8" i="17"/>
  <c r="LF8" i="17"/>
  <c r="KX8" i="17"/>
  <c r="LA8" i="17"/>
  <c r="LG8" i="17"/>
  <c r="LH8" i="17"/>
  <c r="LJ8" i="17"/>
  <c r="LK8" i="17"/>
  <c r="KV8" i="17"/>
  <c r="KY8" i="17"/>
  <c r="LE8" i="17"/>
  <c r="LL8" i="17"/>
  <c r="LN8" i="17"/>
  <c r="LO8" i="17"/>
  <c r="KU8" i="17"/>
  <c r="LI8" i="17"/>
  <c r="KZ8" i="17"/>
  <c r="PU8" i="17"/>
  <c r="PS8" i="17"/>
  <c r="PT8" i="17"/>
  <c r="OT8" i="17"/>
  <c r="PJ8" i="17"/>
  <c r="OU8" i="17"/>
  <c r="PP8" i="17"/>
  <c r="PL8" i="17"/>
  <c r="PM8" i="17"/>
  <c r="PO8" i="17"/>
  <c r="OV8" i="17"/>
  <c r="OX8" i="17"/>
  <c r="PN8" i="17"/>
  <c r="OZ8" i="17"/>
  <c r="OQ8" i="17"/>
  <c r="OR8" i="17"/>
  <c r="OS8" i="17"/>
  <c r="PC8" i="17"/>
  <c r="PQ8" i="17"/>
  <c r="PB8" i="17"/>
  <c r="PR8" i="17"/>
  <c r="PE8" i="17"/>
  <c r="OW8" i="17"/>
  <c r="OY8" i="17"/>
  <c r="PA8" i="17"/>
  <c r="PI8" i="17"/>
  <c r="PF8" i="17"/>
  <c r="PK8" i="17"/>
  <c r="PD8" i="17"/>
  <c r="PG8" i="17"/>
  <c r="PH8" i="17"/>
  <c r="TC10" i="46"/>
  <c r="TG10" i="46"/>
  <c r="TK10" i="46"/>
  <c r="TO10" i="46"/>
  <c r="TS10" i="46"/>
  <c r="TW10" i="46"/>
  <c r="TB10" i="46"/>
  <c r="TH10" i="46"/>
  <c r="TM10" i="46"/>
  <c r="TR10" i="46"/>
  <c r="TX10" i="46"/>
  <c r="TD10" i="46"/>
  <c r="TI10" i="46"/>
  <c r="TN10" i="46"/>
  <c r="TT10" i="46"/>
  <c r="TJ10" i="46"/>
  <c r="TU10" i="46"/>
  <c r="TA10" i="46"/>
  <c r="TL10" i="46"/>
  <c r="TV10" i="46"/>
  <c r="TE10" i="46"/>
  <c r="TF10" i="46"/>
  <c r="TP10" i="46"/>
  <c r="TQ10" i="46"/>
  <c r="HM15" i="45"/>
  <c r="HN15" i="45"/>
  <c r="HO15" i="45"/>
  <c r="GN15" i="45"/>
  <c r="GR15" i="45"/>
  <c r="GV15" i="45"/>
  <c r="GZ15" i="45"/>
  <c r="HD15" i="45"/>
  <c r="HH15" i="45"/>
  <c r="HL15" i="45"/>
  <c r="GQ15" i="45"/>
  <c r="GW15" i="45"/>
  <c r="HB15" i="45"/>
  <c r="HG15" i="45"/>
  <c r="GO15" i="45"/>
  <c r="GT15" i="45"/>
  <c r="GY15" i="45"/>
  <c r="HE15" i="45"/>
  <c r="HJ15" i="45"/>
  <c r="GP15" i="45"/>
  <c r="HA15" i="45"/>
  <c r="HK15" i="45"/>
  <c r="GS15" i="45"/>
  <c r="HC15" i="45"/>
  <c r="GU15" i="45"/>
  <c r="HF15" i="45"/>
  <c r="GX15" i="45"/>
  <c r="HI15" i="45"/>
  <c r="TA16" i="46"/>
  <c r="TE16" i="46"/>
  <c r="TI16" i="46"/>
  <c r="TM16" i="46"/>
  <c r="TQ16" i="46"/>
  <c r="TU16" i="46"/>
  <c r="TB16" i="46"/>
  <c r="TF16" i="46"/>
  <c r="TJ16" i="46"/>
  <c r="TN16" i="46"/>
  <c r="TR16" i="46"/>
  <c r="TV16" i="46"/>
  <c r="TG16" i="46"/>
  <c r="TO16" i="46"/>
  <c r="TW16" i="46"/>
  <c r="TH16" i="46"/>
  <c r="TP16" i="46"/>
  <c r="TX16" i="46"/>
  <c r="TK16" i="46"/>
  <c r="TL16" i="46"/>
  <c r="TC16" i="46"/>
  <c r="TD16" i="46"/>
  <c r="TS16" i="46"/>
  <c r="TT16" i="46"/>
  <c r="PS22" i="17"/>
  <c r="PT23" i="17"/>
  <c r="PU24" i="17"/>
  <c r="PS26" i="17"/>
  <c r="PT27" i="17"/>
  <c r="PU28" i="17"/>
  <c r="PS30" i="17"/>
  <c r="PT31" i="17"/>
  <c r="PU32" i="17"/>
  <c r="PS34" i="17"/>
  <c r="PS21" i="17"/>
  <c r="PT22" i="17"/>
  <c r="PU23" i="17"/>
  <c r="PS25" i="17"/>
  <c r="PT21" i="17"/>
  <c r="PS24" i="17"/>
  <c r="PT26" i="17"/>
  <c r="PS28" i="17"/>
  <c r="PU29" i="17"/>
  <c r="PU31" i="17"/>
  <c r="PT33" i="17"/>
  <c r="PU21" i="17"/>
  <c r="PT24" i="17"/>
  <c r="PU26" i="17"/>
  <c r="PT28" i="17"/>
  <c r="PT30" i="17"/>
  <c r="PS32" i="17"/>
  <c r="PU33" i="17"/>
  <c r="PT25" i="17"/>
  <c r="PS29" i="17"/>
  <c r="PT32" i="17"/>
  <c r="OP30" i="17"/>
  <c r="PA30" i="17"/>
  <c r="PJ30" i="17"/>
  <c r="PI33" i="17"/>
  <c r="OQ34" i="17"/>
  <c r="PB34" i="17"/>
  <c r="PK34" i="17"/>
  <c r="PU25" i="17"/>
  <c r="PT29" i="17"/>
  <c r="PS33" i="17"/>
  <c r="PU27" i="17"/>
  <c r="PU34" i="17"/>
  <c r="PS23" i="17"/>
  <c r="PS31" i="17"/>
  <c r="PU30" i="17"/>
  <c r="PU22" i="17"/>
  <c r="PT34" i="17"/>
  <c r="OX30" i="17"/>
  <c r="PK30" i="17"/>
  <c r="OW33" i="17"/>
  <c r="OP34" i="17"/>
  <c r="PC34" i="17"/>
  <c r="PQ34" i="17"/>
  <c r="OT30" i="17"/>
  <c r="PE30" i="17"/>
  <c r="PQ30" i="17"/>
  <c r="PN33" i="17"/>
  <c r="OW34" i="17"/>
  <c r="PI34" i="17"/>
  <c r="PS27" i="17"/>
  <c r="OU30" i="17"/>
  <c r="PN32" i="17"/>
  <c r="OX34" i="17"/>
  <c r="PC30" i="17"/>
  <c r="OX33" i="17"/>
  <c r="PF34" i="17"/>
  <c r="OU34" i="17"/>
  <c r="PI30" i="17"/>
  <c r="PM34" i="17"/>
  <c r="PO30" i="17"/>
  <c r="PR34" i="17"/>
  <c r="PI32" i="17"/>
  <c r="OQ33" i="17"/>
  <c r="OY34" i="17"/>
  <c r="PG30" i="17"/>
  <c r="PG34" i="17"/>
  <c r="PC33" i="17"/>
  <c r="PF30" i="17"/>
  <c r="OR31" i="17"/>
  <c r="PH31" i="17"/>
  <c r="PC31" i="17"/>
  <c r="OR32" i="17"/>
  <c r="PH32" i="17"/>
  <c r="PB32" i="17"/>
  <c r="PM31" i="17"/>
  <c r="OQ31" i="17"/>
  <c r="OR33" i="17"/>
  <c r="PH33" i="17"/>
  <c r="PF33" i="17"/>
  <c r="PQ32" i="17"/>
  <c r="OU32" i="17"/>
  <c r="PF31" i="17"/>
  <c r="OY33" i="17"/>
  <c r="PJ32" i="17"/>
  <c r="OY31" i="17"/>
  <c r="PL34" i="17"/>
  <c r="OV34" i="17"/>
  <c r="PL30" i="17"/>
  <c r="OV30" i="17"/>
  <c r="PC32" i="17"/>
  <c r="PB33" i="17"/>
  <c r="PG33" i="17"/>
  <c r="PE34" i="17"/>
  <c r="OQ30" i="17"/>
  <c r="PM30" i="17"/>
  <c r="PA34" i="17"/>
  <c r="OY30" i="17"/>
  <c r="OV31" i="17"/>
  <c r="PL31" i="17"/>
  <c r="OX31" i="17"/>
  <c r="OV32" i="17"/>
  <c r="PL32" i="17"/>
  <c r="PR32" i="17"/>
  <c r="OW32" i="17"/>
  <c r="PG31" i="17"/>
  <c r="OV33" i="17"/>
  <c r="PL33" i="17"/>
  <c r="PA33" i="17"/>
  <c r="PK32" i="17"/>
  <c r="OP32" i="17"/>
  <c r="PA31" i="17"/>
  <c r="PO33" i="17"/>
  <c r="OT33" i="17"/>
  <c r="PE32" i="17"/>
  <c r="PO31" i="17"/>
  <c r="OT31" i="17"/>
  <c r="PH34" i="17"/>
  <c r="OR34" i="17"/>
  <c r="PH30" i="17"/>
  <c r="OR30" i="17"/>
  <c r="PM33" i="17"/>
  <c r="OS33" i="17"/>
  <c r="PJ34" i="17"/>
  <c r="OW30" i="17"/>
  <c r="PR30" i="17"/>
  <c r="OS34" i="17"/>
  <c r="OS32" i="17"/>
  <c r="OS30" i="17"/>
  <c r="OZ31" i="17"/>
  <c r="PP31" i="17"/>
  <c r="PN31" i="17"/>
  <c r="OS31" i="17"/>
  <c r="OZ32" i="17"/>
  <c r="PP32" i="17"/>
  <c r="PM32" i="17"/>
  <c r="OQ32" i="17"/>
  <c r="PB31" i="17"/>
  <c r="OZ33" i="17"/>
  <c r="PP33" i="17"/>
  <c r="PQ33" i="17"/>
  <c r="OU33" i="17"/>
  <c r="PF32" i="17"/>
  <c r="PQ31" i="17"/>
  <c r="OU31" i="17"/>
  <c r="PJ33" i="17"/>
  <c r="OY32" i="17"/>
  <c r="PJ31" i="17"/>
  <c r="PD34" i="17"/>
  <c r="PD30" i="17"/>
  <c r="OX32" i="17"/>
  <c r="OT34" i="17"/>
  <c r="PO34" i="17"/>
  <c r="PB30" i="17"/>
  <c r="PN34" i="17"/>
  <c r="PR33" i="17"/>
  <c r="PN30" i="17"/>
  <c r="PD31" i="17"/>
  <c r="PI31" i="17"/>
  <c r="PD32" i="17"/>
  <c r="PG32" i="17"/>
  <c r="PR31" i="17"/>
  <c r="OW31" i="17"/>
  <c r="PD33" i="17"/>
  <c r="PK33" i="17"/>
  <c r="OP33" i="17"/>
  <c r="PA32" i="17"/>
  <c r="PK31" i="17"/>
  <c r="OP31" i="17"/>
  <c r="PE33" i="17"/>
  <c r="PO32" i="17"/>
  <c r="OT32" i="17"/>
  <c r="PE31" i="17"/>
  <c r="PP34" i="17"/>
  <c r="OZ34" i="17"/>
  <c r="PP30" i="17"/>
  <c r="OZ30" i="17"/>
  <c r="TV18" i="17"/>
  <c r="TW18" i="17"/>
  <c r="TX18" i="17"/>
  <c r="TX16" i="17"/>
  <c r="TV16" i="17"/>
  <c r="TW16" i="17"/>
  <c r="LR16" i="17"/>
  <c r="LP16" i="17"/>
  <c r="LQ16" i="17"/>
  <c r="TP20" i="17"/>
  <c r="TL20" i="17"/>
  <c r="TO20" i="17"/>
  <c r="ST20" i="17"/>
  <c r="TN20" i="17"/>
  <c r="TI20" i="17"/>
  <c r="SS20" i="17"/>
  <c r="SV18" i="17"/>
  <c r="XP18" i="17"/>
  <c r="TL18" i="17"/>
  <c r="TO18" i="17"/>
  <c r="ST18" i="17"/>
  <c r="TH18" i="17"/>
  <c r="XR18" i="17"/>
  <c r="TQ18" i="17"/>
  <c r="TA18" i="17"/>
  <c r="XQ18" i="17"/>
  <c r="XK18" i="17"/>
  <c r="TG14" i="17"/>
  <c r="SU14" i="17"/>
  <c r="TL14" i="17"/>
  <c r="TO14" i="17"/>
  <c r="ST14" i="17"/>
  <c r="TC14" i="17"/>
  <c r="TM14" i="17"/>
  <c r="SW14" i="17"/>
  <c r="GR11" i="17"/>
  <c r="LF11" i="17"/>
  <c r="OR11" i="17"/>
  <c r="XT11" i="17"/>
  <c r="HG11" i="17"/>
  <c r="GK11" i="17"/>
  <c r="KY11" i="17"/>
  <c r="PD11" i="17"/>
  <c r="TG11" i="17"/>
  <c r="GU11" i="17"/>
  <c r="LH11" i="17"/>
  <c r="OV11" i="17"/>
  <c r="SU11" i="17"/>
  <c r="HI11" i="17"/>
  <c r="GN11" i="17"/>
  <c r="LB11" i="17"/>
  <c r="PO11" i="17"/>
  <c r="XJ11" i="17"/>
  <c r="TO11" i="17"/>
  <c r="ST11" i="17"/>
  <c r="GX11" i="17"/>
  <c r="LA11" i="17"/>
  <c r="OZ11" i="17"/>
  <c r="TN11" i="17"/>
  <c r="PF11" i="17"/>
  <c r="TI11" i="17"/>
  <c r="XF11" i="17"/>
  <c r="ABI11" i="17"/>
  <c r="XO11" i="17"/>
  <c r="ABL11" i="17"/>
  <c r="ABU11" i="17"/>
  <c r="ABO11" i="17"/>
  <c r="GR27" i="17"/>
  <c r="LF27" i="17"/>
  <c r="OR27" i="17"/>
  <c r="XT27" i="17"/>
  <c r="HG27" i="17"/>
  <c r="GK27" i="17"/>
  <c r="KY27" i="17"/>
  <c r="PL27" i="17"/>
  <c r="TR27" i="17"/>
  <c r="XD27" i="17"/>
  <c r="HE27" i="17"/>
  <c r="GJ27" i="17"/>
  <c r="KX27" i="17"/>
  <c r="PI27" i="17"/>
  <c r="TP27" i="17"/>
  <c r="WX27" i="17"/>
  <c r="HD27" i="17"/>
  <c r="KV27" i="17"/>
  <c r="PH27" i="17"/>
  <c r="TL27" i="17"/>
  <c r="WW27" i="17"/>
  <c r="TO27" i="17"/>
  <c r="ST27" i="17"/>
  <c r="XB27" i="17"/>
  <c r="ABB27" i="17"/>
  <c r="GX27" i="17"/>
  <c r="LA27" i="17"/>
  <c r="OZ27" i="17"/>
  <c r="TN27" i="17"/>
  <c r="WZ27" i="17"/>
  <c r="ABA27" i="17"/>
  <c r="PB27" i="17"/>
  <c r="TU27" i="17"/>
  <c r="TE27" i="17"/>
  <c r="XV27" i="17"/>
  <c r="XA27" i="17"/>
  <c r="ABK27" i="17"/>
  <c r="XS27" i="17"/>
  <c r="XC27" i="17"/>
  <c r="ABU27" i="17"/>
  <c r="AAY27" i="17"/>
  <c r="ABL27" i="17"/>
  <c r="GR19" i="17"/>
  <c r="LF19" i="17"/>
  <c r="OR19" i="17"/>
  <c r="XT19" i="17"/>
  <c r="HL19" i="17"/>
  <c r="GQ19" i="17"/>
  <c r="LD19" i="17"/>
  <c r="PL19" i="17"/>
  <c r="TR19" i="17"/>
  <c r="XD19" i="17"/>
  <c r="HE19" i="17"/>
  <c r="GJ19" i="17"/>
  <c r="KX19" i="17"/>
  <c r="PI19" i="17"/>
  <c r="TP19" i="17"/>
  <c r="GY19" i="17"/>
  <c r="LL19" i="17"/>
  <c r="PA19" i="17"/>
  <c r="TB19" i="17"/>
  <c r="ACA19" i="17"/>
  <c r="TJ19" i="17"/>
  <c r="XX19" i="17"/>
  <c r="HJ19" i="17"/>
  <c r="LM19" i="17"/>
  <c r="PP19" i="17"/>
  <c r="OU19" i="17"/>
  <c r="TH19" i="17"/>
  <c r="XU19" i="17"/>
  <c r="PR19" i="17"/>
  <c r="PB19" i="17"/>
  <c r="TU19" i="17"/>
  <c r="TE19" i="17"/>
  <c r="XV19" i="17"/>
  <c r="ABK19" i="17"/>
  <c r="XS19" i="17"/>
  <c r="ABU19" i="17"/>
  <c r="ABL19" i="17"/>
  <c r="GR28" i="17"/>
  <c r="LF28" i="17"/>
  <c r="OX28" i="17"/>
  <c r="SZ28" i="17"/>
  <c r="ABS28" i="17"/>
  <c r="HA28" i="17"/>
  <c r="LO28" i="17"/>
  <c r="KT28" i="17"/>
  <c r="PG28" i="17"/>
  <c r="TR28" i="17"/>
  <c r="WZ28" i="17"/>
  <c r="GZ28" i="17"/>
  <c r="LN28" i="17"/>
  <c r="KR28" i="17"/>
  <c r="PF28" i="17"/>
  <c r="TP28" i="17"/>
  <c r="XI28" i="17"/>
  <c r="HD28" i="17"/>
  <c r="KV28" i="17"/>
  <c r="PJ28" i="17"/>
  <c r="XU28" i="17"/>
  <c r="ABC28" i="17"/>
  <c r="TD28" i="17"/>
  <c r="XM28" i="17"/>
  <c r="ABR28" i="17"/>
  <c r="HF28" i="17"/>
  <c r="GP28" i="17"/>
  <c r="LI28" i="17"/>
  <c r="KS28" i="17"/>
  <c r="PL28" i="17"/>
  <c r="OV28" i="17"/>
  <c r="TN28" i="17"/>
  <c r="WW28" i="17"/>
  <c r="TI28" i="17"/>
  <c r="SS28" i="17"/>
  <c r="XF28" i="17"/>
  <c r="ABN28" i="17"/>
  <c r="XS28" i="17"/>
  <c r="XC28" i="17"/>
  <c r="ABU28" i="17"/>
  <c r="AAY28" i="17"/>
  <c r="ABL28" i="17"/>
  <c r="GR26" i="17"/>
  <c r="LF26" i="17"/>
  <c r="OV26" i="17"/>
  <c r="ACA26" i="17"/>
  <c r="HA26" i="17"/>
  <c r="LO26" i="17"/>
  <c r="KT26" i="17"/>
  <c r="PA26" i="17"/>
  <c r="TG26" i="17"/>
  <c r="HE26" i="17"/>
  <c r="GJ26" i="17"/>
  <c r="KX26" i="17"/>
  <c r="PG26" i="17"/>
  <c r="TF26" i="17"/>
  <c r="ABR26" i="17"/>
  <c r="GY26" i="17"/>
  <c r="LL26" i="17"/>
  <c r="KQ26" i="17"/>
  <c r="OW26" i="17"/>
  <c r="TT26" i="17"/>
  <c r="SY26" i="17"/>
  <c r="XE26" i="17"/>
  <c r="ABF26" i="17"/>
  <c r="HB26" i="17"/>
  <c r="GL26" i="17"/>
  <c r="LE26" i="17"/>
  <c r="KO26" i="17"/>
  <c r="PE26" i="17"/>
  <c r="TS26" i="17"/>
  <c r="SX26" i="17"/>
  <c r="XD26" i="17"/>
  <c r="ABC26" i="17"/>
  <c r="PF26" i="17"/>
  <c r="OP26" i="17"/>
  <c r="TI26" i="17"/>
  <c r="SS26" i="17"/>
  <c r="XF26" i="17"/>
  <c r="ABN26" i="17"/>
  <c r="XS26" i="17"/>
  <c r="XC26" i="17"/>
  <c r="ABU26" i="17"/>
  <c r="AAY26" i="17"/>
  <c r="ABL26" i="17"/>
  <c r="GR17" i="17"/>
  <c r="LF17" i="17"/>
  <c r="OR17" i="17"/>
  <c r="XM17" i="17"/>
  <c r="HL17" i="17"/>
  <c r="GQ17" i="17"/>
  <c r="LD17" i="17"/>
  <c r="PL17" i="17"/>
  <c r="TR17" i="17"/>
  <c r="GZ17" i="17"/>
  <c r="LN17" i="17"/>
  <c r="PC17" i="17"/>
  <c r="TF17" i="17"/>
  <c r="ABM17" i="17"/>
  <c r="GS17" i="17"/>
  <c r="LG17" i="17"/>
  <c r="OS17" i="17"/>
  <c r="TT17" i="17"/>
  <c r="SY17" i="17"/>
  <c r="XI17" i="17"/>
  <c r="ABI17" i="17"/>
  <c r="HB17" i="17"/>
  <c r="GL17" i="17"/>
  <c r="LE17" i="17"/>
  <c r="PE17" i="17"/>
  <c r="TS17" i="17"/>
  <c r="SX17" i="17"/>
  <c r="XH17" i="17"/>
  <c r="PF17" i="17"/>
  <c r="TI17" i="17"/>
  <c r="XF17" i="17"/>
  <c r="ABH17" i="17"/>
  <c r="XO17" i="17"/>
  <c r="ABL17" i="17"/>
  <c r="ABU17" i="17"/>
  <c r="ABO17" i="17"/>
  <c r="GR25" i="17"/>
  <c r="LF25" i="17"/>
  <c r="OR25" i="17"/>
  <c r="XM25" i="17"/>
  <c r="HL25" i="17"/>
  <c r="GQ25" i="17"/>
  <c r="LD25" i="17"/>
  <c r="PL25" i="17"/>
  <c r="TR25" i="17"/>
  <c r="WW25" i="17"/>
  <c r="GZ25" i="17"/>
  <c r="LN25" i="17"/>
  <c r="KR25" i="17"/>
  <c r="PC25" i="17"/>
  <c r="TF25" i="17"/>
  <c r="ABM25" i="17"/>
  <c r="GS25" i="17"/>
  <c r="LG25" i="17"/>
  <c r="OS25" i="17"/>
  <c r="ABF25" i="17"/>
  <c r="TD25" i="17"/>
  <c r="XP25" i="17"/>
  <c r="ABS25" i="17"/>
  <c r="HF25" i="17"/>
  <c r="GP25" i="17"/>
  <c r="LI25" i="17"/>
  <c r="KS25" i="17"/>
  <c r="PK25" i="17"/>
  <c r="TC25" i="17"/>
  <c r="XN25" i="17"/>
  <c r="ACA25" i="17"/>
  <c r="PR25" i="17"/>
  <c r="PB25" i="17"/>
  <c r="TU25" i="17"/>
  <c r="TE25" i="17"/>
  <c r="XV25" i="17"/>
  <c r="XA25" i="17"/>
  <c r="ABK25" i="17"/>
  <c r="XS25" i="17"/>
  <c r="XC25" i="17"/>
  <c r="ABU25" i="17"/>
  <c r="AAY25" i="17"/>
  <c r="ABL25" i="17"/>
  <c r="LF16" i="17"/>
  <c r="LD16" i="17"/>
  <c r="LC16" i="17"/>
  <c r="TP16" i="17"/>
  <c r="LB16" i="17"/>
  <c r="TL16" i="17"/>
  <c r="TO16" i="17"/>
  <c r="ST16" i="17"/>
  <c r="LI16" i="17"/>
  <c r="TC16" i="17"/>
  <c r="TM16" i="17"/>
  <c r="SW16" i="17"/>
  <c r="GR22" i="17"/>
  <c r="LF22" i="17"/>
  <c r="OV22" i="17"/>
  <c r="ABW22" i="17"/>
  <c r="HA22" i="17"/>
  <c r="LO22" i="17"/>
  <c r="PA22" i="17"/>
  <c r="TG22" i="17"/>
  <c r="HE22" i="17"/>
  <c r="GJ22" i="17"/>
  <c r="KX22" i="17"/>
  <c r="PG22" i="17"/>
  <c r="TF22" i="17"/>
  <c r="ABM22" i="17"/>
  <c r="GS22" i="17"/>
  <c r="LG22" i="17"/>
  <c r="OQ22" i="17"/>
  <c r="XN22" i="17"/>
  <c r="TT22" i="17"/>
  <c r="SY22" i="17"/>
  <c r="XE22" i="17"/>
  <c r="GX22" i="17"/>
  <c r="LA22" i="17"/>
  <c r="OZ22" i="17"/>
  <c r="TN22" i="17"/>
  <c r="PF22" i="17"/>
  <c r="TI22" i="17"/>
  <c r="SS22" i="17"/>
  <c r="XF22" i="17"/>
  <c r="ABN22" i="17"/>
  <c r="XS22" i="17"/>
  <c r="ABU22" i="17"/>
  <c r="ABL22" i="17"/>
  <c r="GR9" i="17"/>
  <c r="LF9" i="17"/>
  <c r="OR9" i="17"/>
  <c r="XM9" i="17"/>
  <c r="HG9" i="17"/>
  <c r="GK9" i="17"/>
  <c r="KY9" i="17"/>
  <c r="PD9" i="17"/>
  <c r="TG9" i="17"/>
  <c r="ABT9" i="17"/>
  <c r="GU9" i="17"/>
  <c r="LH9" i="17"/>
  <c r="OV9" i="17"/>
  <c r="SU9" i="17"/>
  <c r="HI9" i="17"/>
  <c r="GN9" i="17"/>
  <c r="LB9" i="17"/>
  <c r="PO9" i="17"/>
  <c r="XR9" i="17"/>
  <c r="TO9" i="17"/>
  <c r="ST9" i="17"/>
  <c r="GX9" i="17"/>
  <c r="LA9" i="17"/>
  <c r="OZ9" i="17"/>
  <c r="TN9" i="17"/>
  <c r="PF9" i="17"/>
  <c r="TI9" i="17"/>
  <c r="XF9" i="17"/>
  <c r="ABH9" i="17"/>
  <c r="XO9" i="17"/>
  <c r="ABL9" i="17"/>
  <c r="ABU9" i="17"/>
  <c r="ABO9" i="17"/>
  <c r="GR24" i="17"/>
  <c r="LF24" i="17"/>
  <c r="OV24" i="17"/>
  <c r="GV24" i="17"/>
  <c r="LJ24" i="17"/>
  <c r="KN24" i="17"/>
  <c r="OS24" i="17"/>
  <c r="SV24" i="17"/>
  <c r="ABI24" i="17"/>
  <c r="GU24" i="17"/>
  <c r="LH24" i="17"/>
  <c r="KM24" i="17"/>
  <c r="OR24" i="17"/>
  <c r="XX24" i="17"/>
  <c r="ABF24" i="17"/>
  <c r="GS24" i="17"/>
  <c r="LG24" i="17"/>
  <c r="OQ24" i="17"/>
  <c r="XU24" i="17"/>
  <c r="TD24" i="17"/>
  <c r="XM24" i="17"/>
  <c r="ABM24" i="17"/>
  <c r="HB24" i="17"/>
  <c r="GL24" i="17"/>
  <c r="LE24" i="17"/>
  <c r="KO24" i="17"/>
  <c r="PE24" i="17"/>
  <c r="TS24" i="17"/>
  <c r="SX24" i="17"/>
  <c r="XD24" i="17"/>
  <c r="ABB24" i="17"/>
  <c r="PF24" i="17"/>
  <c r="OP24" i="17"/>
  <c r="TI24" i="17"/>
  <c r="SS24" i="17"/>
  <c r="XF24" i="17"/>
  <c r="ABN24" i="17"/>
  <c r="XS24" i="17"/>
  <c r="XC24" i="17"/>
  <c r="ABU24" i="17"/>
  <c r="AAY24" i="17"/>
  <c r="ABL24" i="17"/>
  <c r="GR15" i="17"/>
  <c r="LF15" i="17"/>
  <c r="OR15" i="17"/>
  <c r="XT15" i="17"/>
  <c r="HG15" i="17"/>
  <c r="GK15" i="17"/>
  <c r="KY15" i="17"/>
  <c r="PD15" i="17"/>
  <c r="TG15" i="17"/>
  <c r="GU15" i="17"/>
  <c r="LH15" i="17"/>
  <c r="OV15" i="17"/>
  <c r="SU15" i="17"/>
  <c r="HI15" i="17"/>
  <c r="GN15" i="17"/>
  <c r="LB15" i="17"/>
  <c r="PO15" i="17"/>
  <c r="XJ15" i="17"/>
  <c r="TO15" i="17"/>
  <c r="ST15" i="17"/>
  <c r="GX15" i="17"/>
  <c r="LA15" i="17"/>
  <c r="OZ15" i="17"/>
  <c r="TN15" i="17"/>
  <c r="PR15" i="17"/>
  <c r="PB15" i="17"/>
  <c r="TU15" i="17"/>
  <c r="TE15" i="17"/>
  <c r="XV15" i="17"/>
  <c r="XO15" i="17"/>
  <c r="ABL15" i="17"/>
  <c r="ABU15" i="17"/>
  <c r="ABO15" i="17"/>
  <c r="GS7" i="17"/>
  <c r="LG7" i="17"/>
  <c r="OY7" i="17"/>
  <c r="TK7" i="17"/>
  <c r="XD7" i="17"/>
  <c r="GR7" i="17"/>
  <c r="LE7" i="17"/>
  <c r="OX7" i="17"/>
  <c r="TA7" i="17"/>
  <c r="HF7" i="17"/>
  <c r="GK7" i="17"/>
  <c r="KY7" i="17"/>
  <c r="PL7" i="17"/>
  <c r="OQ7" i="17"/>
  <c r="SZ7" i="17"/>
  <c r="HE7" i="17"/>
  <c r="GJ7" i="17"/>
  <c r="KW7" i="17"/>
  <c r="PK7" i="17"/>
  <c r="SW7" i="17"/>
  <c r="XS7" i="17"/>
  <c r="HC7" i="17"/>
  <c r="GM7" i="17"/>
  <c r="LF7" i="17"/>
  <c r="PI7" i="17"/>
  <c r="TI7" i="17"/>
  <c r="XW7" i="17"/>
  <c r="ABL7" i="17"/>
  <c r="TR7" i="17"/>
  <c r="TB7" i="17"/>
  <c r="XU7" i="17"/>
  <c r="XE7" i="17"/>
  <c r="ABU7" i="17"/>
  <c r="ABO7" i="17"/>
  <c r="GR23" i="17"/>
  <c r="LF23" i="17"/>
  <c r="OR23" i="17"/>
  <c r="XT23" i="17"/>
  <c r="HG23" i="17"/>
  <c r="GK23" i="17"/>
  <c r="KY23" i="17"/>
  <c r="PD23" i="17"/>
  <c r="TG23" i="17"/>
  <c r="ABV23" i="17"/>
  <c r="GZ23" i="17"/>
  <c r="LN23" i="17"/>
  <c r="PC23" i="17"/>
  <c r="TF23" i="17"/>
  <c r="ABS23" i="17"/>
  <c r="GY23" i="17"/>
  <c r="LL23" i="17"/>
  <c r="PA23" i="17"/>
  <c r="TB23" i="17"/>
  <c r="ABM23" i="17"/>
  <c r="TD23" i="17"/>
  <c r="XP23" i="17"/>
  <c r="ACA23" i="17"/>
  <c r="HJ23" i="17"/>
  <c r="GT23" i="17"/>
  <c r="LM23" i="17"/>
  <c r="KW23" i="17"/>
  <c r="PP23" i="17"/>
  <c r="OU23" i="17"/>
  <c r="TH23" i="17"/>
  <c r="XU23" i="17"/>
  <c r="PR23" i="17"/>
  <c r="PB23" i="17"/>
  <c r="TU23" i="17"/>
  <c r="TE23" i="17"/>
  <c r="XV23" i="17"/>
  <c r="ABK23" i="17"/>
  <c r="XS23" i="17"/>
  <c r="ABU23" i="17"/>
  <c r="ABL23" i="17"/>
  <c r="TP12" i="17"/>
  <c r="TL12" i="17"/>
  <c r="TO12" i="17"/>
  <c r="ST12" i="17"/>
  <c r="TC12" i="17"/>
  <c r="TI12" i="17"/>
  <c r="SS12" i="17"/>
  <c r="GR10" i="17"/>
  <c r="LF10" i="17"/>
  <c r="OV10" i="17"/>
  <c r="ABT10" i="17"/>
  <c r="HA10" i="17"/>
  <c r="LO10" i="17"/>
  <c r="PA10" i="17"/>
  <c r="TG10" i="17"/>
  <c r="GZ10" i="17"/>
  <c r="LN10" i="17"/>
  <c r="OY10" i="17"/>
  <c r="SU10" i="17"/>
  <c r="HI10" i="17"/>
  <c r="GN10" i="17"/>
  <c r="LB10" i="17"/>
  <c r="PL10" i="17"/>
  <c r="TL10" i="17"/>
  <c r="TO10" i="17"/>
  <c r="ST10" i="17"/>
  <c r="HF10" i="17"/>
  <c r="LI10" i="17"/>
  <c r="PK10" i="17"/>
  <c r="TC10" i="17"/>
  <c r="XJ10" i="17"/>
  <c r="PF10" i="17"/>
  <c r="TI10" i="17"/>
  <c r="SS10" i="17"/>
  <c r="XF10" i="17"/>
  <c r="ABM10" i="17"/>
  <c r="XS10" i="17"/>
  <c r="ABN10" i="17"/>
  <c r="ABU10" i="17"/>
  <c r="ABO10" i="17"/>
  <c r="GR13" i="17"/>
  <c r="LF13" i="17"/>
  <c r="OR13" i="17"/>
  <c r="XM13" i="17"/>
  <c r="HG13" i="17"/>
  <c r="GK13" i="17"/>
  <c r="KY13" i="17"/>
  <c r="PD13" i="17"/>
  <c r="TG13" i="17"/>
  <c r="ABQ13" i="17"/>
  <c r="GU13" i="17"/>
  <c r="LH13" i="17"/>
  <c r="OV13" i="17"/>
  <c r="SU13" i="17"/>
  <c r="HI13" i="17"/>
  <c r="GN13" i="17"/>
  <c r="LB13" i="17"/>
  <c r="PO13" i="17"/>
  <c r="XR13" i="17"/>
  <c r="TO13" i="17"/>
  <c r="ST13" i="17"/>
  <c r="GX13" i="17"/>
  <c r="LA13" i="17"/>
  <c r="OZ13" i="17"/>
  <c r="TN13" i="17"/>
  <c r="PF13" i="17"/>
  <c r="TI13" i="17"/>
  <c r="XF13" i="17"/>
  <c r="ABM13" i="17"/>
  <c r="XO13" i="17"/>
  <c r="ABL13" i="17"/>
  <c r="ABU13" i="17"/>
  <c r="ABO13" i="17"/>
  <c r="GR21" i="17"/>
  <c r="LF21" i="17"/>
  <c r="OR21" i="17"/>
  <c r="XM21" i="17"/>
  <c r="HL21" i="17"/>
  <c r="GQ21" i="17"/>
  <c r="LD21" i="17"/>
  <c r="PL21" i="17"/>
  <c r="TR21" i="17"/>
  <c r="GZ21" i="17"/>
  <c r="LN21" i="17"/>
  <c r="PC21" i="17"/>
  <c r="TF21" i="17"/>
  <c r="ACA21" i="17"/>
  <c r="GY21" i="17"/>
  <c r="LL21" i="17"/>
  <c r="PA21" i="17"/>
  <c r="TB21" i="17"/>
  <c r="ABS21" i="17"/>
  <c r="TJ21" i="17"/>
  <c r="XX21" i="17"/>
  <c r="HJ21" i="17"/>
  <c r="GT21" i="17"/>
  <c r="LM21" i="17"/>
  <c r="KW21" i="17"/>
  <c r="PP21" i="17"/>
  <c r="OU21" i="17"/>
  <c r="TH21" i="17"/>
  <c r="XU21" i="17"/>
  <c r="PR21" i="17"/>
  <c r="PB21" i="17"/>
  <c r="TU21" i="17"/>
  <c r="TE21" i="17"/>
  <c r="XV21" i="17"/>
  <c r="ABK21" i="17"/>
  <c r="XS21" i="17"/>
  <c r="ABU21" i="17"/>
  <c r="ABL21" i="17"/>
  <c r="GR29" i="17"/>
  <c r="LF29" i="17"/>
  <c r="OX29" i="17"/>
  <c r="SZ29" i="17"/>
  <c r="ACA29" i="17"/>
  <c r="HA29" i="17"/>
  <c r="LO29" i="17"/>
  <c r="KT29" i="17"/>
  <c r="PG29" i="17"/>
  <c r="TR29" i="17"/>
  <c r="WW29" i="17"/>
  <c r="HE29" i="17"/>
  <c r="GJ29" i="17"/>
  <c r="KX29" i="17"/>
  <c r="PK29" i="17"/>
  <c r="OP29" i="17"/>
  <c r="XT29" i="17"/>
  <c r="HI29" i="17"/>
  <c r="GN29" i="17"/>
  <c r="LB29" i="17"/>
  <c r="PO29" i="17"/>
  <c r="OT29" i="17"/>
  <c r="TT29" i="17"/>
  <c r="SY29" i="17"/>
  <c r="XI29" i="17"/>
  <c r="ABN29" i="17"/>
  <c r="HB29" i="17"/>
  <c r="LE29" i="17"/>
  <c r="KO29" i="17"/>
  <c r="PH29" i="17"/>
  <c r="OR29" i="17"/>
  <c r="TH29" i="17"/>
  <c r="XU29" i="17"/>
  <c r="TU29" i="17"/>
  <c r="XV29" i="17"/>
  <c r="XA29" i="17"/>
  <c r="ABK29" i="17"/>
  <c r="XS29" i="17"/>
  <c r="XC29" i="17"/>
  <c r="ABU29" i="17"/>
  <c r="AAY29" i="17"/>
  <c r="ABL29" i="17"/>
  <c r="ABJ17" i="46"/>
  <c r="ABN17" i="46"/>
  <c r="ABR17" i="46"/>
  <c r="ABV17" i="46"/>
  <c r="ABZ17" i="46"/>
  <c r="ACD17" i="46"/>
  <c r="ABI17" i="46"/>
  <c r="ABO17" i="46"/>
  <c r="ABT17" i="46"/>
  <c r="ABY17" i="46"/>
  <c r="ABK17" i="46"/>
  <c r="ABP17" i="46"/>
  <c r="ABU17" i="46"/>
  <c r="ACA17" i="46"/>
  <c r="ABL17" i="46"/>
  <c r="ABW17" i="46"/>
  <c r="ABM17" i="46"/>
  <c r="ABX17" i="46"/>
  <c r="ACB17" i="46"/>
  <c r="ABH17" i="46"/>
  <c r="ACC17" i="46"/>
  <c r="ABQ17" i="46"/>
  <c r="ABS17" i="46"/>
  <c r="HN21" i="45"/>
  <c r="HO22" i="45"/>
  <c r="HM24" i="45"/>
  <c r="HN25" i="45"/>
  <c r="HO26" i="45"/>
  <c r="HM28" i="45"/>
  <c r="HN29" i="45"/>
  <c r="HO30" i="45"/>
  <c r="HM32" i="45"/>
  <c r="HN33" i="45"/>
  <c r="HO34" i="45"/>
  <c r="HM36" i="45"/>
  <c r="HO21" i="45"/>
  <c r="HM23" i="45"/>
  <c r="HN24" i="45"/>
  <c r="HO25" i="45"/>
  <c r="HM27" i="45"/>
  <c r="HN28" i="45"/>
  <c r="HO29" i="45"/>
  <c r="HM31" i="45"/>
  <c r="HN32" i="45"/>
  <c r="HO33" i="45"/>
  <c r="HM35" i="45"/>
  <c r="HN36" i="45"/>
  <c r="HN23" i="45"/>
  <c r="HM26" i="45"/>
  <c r="HO28" i="45"/>
  <c r="HN31" i="45"/>
  <c r="HM34" i="45"/>
  <c r="HO36" i="45"/>
  <c r="HM21" i="45"/>
  <c r="HO23" i="45"/>
  <c r="HN26" i="45"/>
  <c r="HM29" i="45"/>
  <c r="HO31" i="45"/>
  <c r="HN34" i="45"/>
  <c r="HM22" i="45"/>
  <c r="HN27" i="45"/>
  <c r="HO32" i="45"/>
  <c r="GP21" i="45"/>
  <c r="GT21" i="45"/>
  <c r="GX21" i="45"/>
  <c r="HB21" i="45"/>
  <c r="HF21" i="45"/>
  <c r="HJ21" i="45"/>
  <c r="GQ22" i="45"/>
  <c r="GU22" i="45"/>
  <c r="GY22" i="45"/>
  <c r="HC22" i="45"/>
  <c r="HG22" i="45"/>
  <c r="HK22" i="45"/>
  <c r="GN23" i="45"/>
  <c r="GR23" i="45"/>
  <c r="GV23" i="45"/>
  <c r="GZ23" i="45"/>
  <c r="HD23" i="45"/>
  <c r="HH23" i="45"/>
  <c r="HL23" i="45"/>
  <c r="GK24" i="45"/>
  <c r="GO24" i="45"/>
  <c r="GS24" i="45"/>
  <c r="GW24" i="45"/>
  <c r="HA24" i="45"/>
  <c r="HE24" i="45"/>
  <c r="HI24" i="45"/>
  <c r="GL25" i="45"/>
  <c r="GP25" i="45"/>
  <c r="GT25" i="45"/>
  <c r="GX25" i="45"/>
  <c r="HB25" i="45"/>
  <c r="HF25" i="45"/>
  <c r="HJ25" i="45"/>
  <c r="GM26" i="45"/>
  <c r="GQ26" i="45"/>
  <c r="GU26" i="45"/>
  <c r="GY26" i="45"/>
  <c r="HC26" i="45"/>
  <c r="HG26" i="45"/>
  <c r="HK26" i="45"/>
  <c r="GJ27" i="45"/>
  <c r="GN27" i="45"/>
  <c r="GR27" i="45"/>
  <c r="GV27" i="45"/>
  <c r="GZ27" i="45"/>
  <c r="HD27" i="45"/>
  <c r="HH27" i="45"/>
  <c r="HL27" i="45"/>
  <c r="GK28" i="45"/>
  <c r="GO28" i="45"/>
  <c r="GS28" i="45"/>
  <c r="GW28" i="45"/>
  <c r="HA28" i="45"/>
  <c r="HE28" i="45"/>
  <c r="HI28" i="45"/>
  <c r="GL29" i="45"/>
  <c r="GP29" i="45"/>
  <c r="GT29" i="45"/>
  <c r="GX29" i="45"/>
  <c r="HB29" i="45"/>
  <c r="HF29" i="45"/>
  <c r="HJ29" i="45"/>
  <c r="GM30" i="45"/>
  <c r="GQ30" i="45"/>
  <c r="GU30" i="45"/>
  <c r="GY30" i="45"/>
  <c r="HC30" i="45"/>
  <c r="HG30" i="45"/>
  <c r="HK30" i="45"/>
  <c r="GJ31" i="45"/>
  <c r="GN31" i="45"/>
  <c r="GR31" i="45"/>
  <c r="GV31" i="45"/>
  <c r="GZ31" i="45"/>
  <c r="HD31" i="45"/>
  <c r="HH31" i="45"/>
  <c r="HL31" i="45"/>
  <c r="GK32" i="45"/>
  <c r="GO32" i="45"/>
  <c r="GS32" i="45"/>
  <c r="GW32" i="45"/>
  <c r="HA32" i="45"/>
  <c r="HE32" i="45"/>
  <c r="HI32" i="45"/>
  <c r="GL33" i="45"/>
  <c r="GP33" i="45"/>
  <c r="GT33" i="45"/>
  <c r="GX33" i="45"/>
  <c r="HB33" i="45"/>
  <c r="HF33" i="45"/>
  <c r="HJ33" i="45"/>
  <c r="GM34" i="45"/>
  <c r="GQ34" i="45"/>
  <c r="GU34" i="45"/>
  <c r="GY34" i="45"/>
  <c r="HC34" i="45"/>
  <c r="HG34" i="45"/>
  <c r="HK34" i="45"/>
  <c r="GJ35" i="45"/>
  <c r="GN35" i="45"/>
  <c r="GR35" i="45"/>
  <c r="GV35" i="45"/>
  <c r="GZ35" i="45"/>
  <c r="HD35" i="45"/>
  <c r="HH35" i="45"/>
  <c r="HL35" i="45"/>
  <c r="GK36" i="45"/>
  <c r="GO36" i="45"/>
  <c r="GS36" i="45"/>
  <c r="GW36" i="45"/>
  <c r="HA36" i="45"/>
  <c r="HE36" i="45"/>
  <c r="HI36" i="45"/>
  <c r="HN22" i="45"/>
  <c r="HO27" i="45"/>
  <c r="HM33" i="45"/>
  <c r="HM25" i="45"/>
  <c r="HO35" i="45"/>
  <c r="HN30" i="45"/>
  <c r="HM30" i="45"/>
  <c r="HO24" i="45"/>
  <c r="GR21" i="45"/>
  <c r="GW21" i="45"/>
  <c r="HC21" i="45"/>
  <c r="HH21" i="45"/>
  <c r="GN22" i="45"/>
  <c r="GS22" i="45"/>
  <c r="GX22" i="45"/>
  <c r="HD22" i="45"/>
  <c r="HI22" i="45"/>
  <c r="GO23" i="45"/>
  <c r="GT23" i="45"/>
  <c r="GY23" i="45"/>
  <c r="HE23" i="45"/>
  <c r="HJ23" i="45"/>
  <c r="GJ24" i="45"/>
  <c r="GP24" i="45"/>
  <c r="GU24" i="45"/>
  <c r="GZ24" i="45"/>
  <c r="HF24" i="45"/>
  <c r="HK24" i="45"/>
  <c r="GK25" i="45"/>
  <c r="GQ25" i="45"/>
  <c r="GV25" i="45"/>
  <c r="HA25" i="45"/>
  <c r="HG25" i="45"/>
  <c r="HL25" i="45"/>
  <c r="GL26" i="45"/>
  <c r="GR26" i="45"/>
  <c r="GW26" i="45"/>
  <c r="HB26" i="45"/>
  <c r="HH26" i="45"/>
  <c r="GM27" i="45"/>
  <c r="GS27" i="45"/>
  <c r="GX27" i="45"/>
  <c r="HC27" i="45"/>
  <c r="HI27" i="45"/>
  <c r="GN28" i="45"/>
  <c r="GT28" i="45"/>
  <c r="GY28" i="45"/>
  <c r="HD28" i="45"/>
  <c r="HJ28" i="45"/>
  <c r="GJ29" i="45"/>
  <c r="GO29" i="45"/>
  <c r="GU29" i="45"/>
  <c r="GZ29" i="45"/>
  <c r="HE29" i="45"/>
  <c r="HK29" i="45"/>
  <c r="GK30" i="45"/>
  <c r="GP30" i="45"/>
  <c r="GV30" i="45"/>
  <c r="HA30" i="45"/>
  <c r="HF30" i="45"/>
  <c r="HL30" i="45"/>
  <c r="GL31" i="45"/>
  <c r="GQ31" i="45"/>
  <c r="GW31" i="45"/>
  <c r="HB31" i="45"/>
  <c r="HG31" i="45"/>
  <c r="GM32" i="45"/>
  <c r="GR32" i="45"/>
  <c r="GX32" i="45"/>
  <c r="HC32" i="45"/>
  <c r="HH32" i="45"/>
  <c r="GN33" i="45"/>
  <c r="GS33" i="45"/>
  <c r="GY33" i="45"/>
  <c r="HD33" i="45"/>
  <c r="HI33" i="45"/>
  <c r="GJ34" i="45"/>
  <c r="GO34" i="45"/>
  <c r="GT34" i="45"/>
  <c r="GZ34" i="45"/>
  <c r="HE34" i="45"/>
  <c r="HJ34" i="45"/>
  <c r="GK35" i="45"/>
  <c r="GP35" i="45"/>
  <c r="GU35" i="45"/>
  <c r="HA35" i="45"/>
  <c r="HF35" i="45"/>
  <c r="HK35" i="45"/>
  <c r="GL36" i="45"/>
  <c r="GQ36" i="45"/>
  <c r="GV36" i="45"/>
  <c r="HB36" i="45"/>
  <c r="HG36" i="45"/>
  <c r="HL36" i="45"/>
  <c r="HN35" i="45"/>
  <c r="GO21" i="45"/>
  <c r="GU21" i="45"/>
  <c r="GZ21" i="45"/>
  <c r="HE21" i="45"/>
  <c r="HK21" i="45"/>
  <c r="GP22" i="45"/>
  <c r="GV22" i="45"/>
  <c r="HA22" i="45"/>
  <c r="HF22" i="45"/>
  <c r="HL22" i="45"/>
  <c r="GQ23" i="45"/>
  <c r="GW23" i="45"/>
  <c r="HB23" i="45"/>
  <c r="HG23" i="45"/>
  <c r="GM24" i="45"/>
  <c r="GR24" i="45"/>
  <c r="GX24" i="45"/>
  <c r="HC24" i="45"/>
  <c r="HH24" i="45"/>
  <c r="GN25" i="45"/>
  <c r="GS25" i="45"/>
  <c r="GY25" i="45"/>
  <c r="HD25" i="45"/>
  <c r="HI25" i="45"/>
  <c r="GJ26" i="45"/>
  <c r="GO26" i="45"/>
  <c r="GT26" i="45"/>
  <c r="GZ26" i="45"/>
  <c r="HE26" i="45"/>
  <c r="HJ26" i="45"/>
  <c r="GK27" i="45"/>
  <c r="GP27" i="45"/>
  <c r="GU27" i="45"/>
  <c r="HA27" i="45"/>
  <c r="HF27" i="45"/>
  <c r="HK27" i="45"/>
  <c r="GL28" i="45"/>
  <c r="GQ28" i="45"/>
  <c r="GV28" i="45"/>
  <c r="HB28" i="45"/>
  <c r="HG28" i="45"/>
  <c r="HL28" i="45"/>
  <c r="GM29" i="45"/>
  <c r="GR29" i="45"/>
  <c r="GW29" i="45"/>
  <c r="HC29" i="45"/>
  <c r="HH29" i="45"/>
  <c r="GN30" i="45"/>
  <c r="GS30" i="45"/>
  <c r="GX30" i="45"/>
  <c r="HD30" i="45"/>
  <c r="HI30" i="45"/>
  <c r="GO31" i="45"/>
  <c r="GT31" i="45"/>
  <c r="GY31" i="45"/>
  <c r="HE31" i="45"/>
  <c r="HJ31" i="45"/>
  <c r="GJ32" i="45"/>
  <c r="GP32" i="45"/>
  <c r="GU32" i="45"/>
  <c r="GZ32" i="45"/>
  <c r="HF32" i="45"/>
  <c r="HK32" i="45"/>
  <c r="GK33" i="45"/>
  <c r="GQ33" i="45"/>
  <c r="GV33" i="45"/>
  <c r="HA33" i="45"/>
  <c r="HG33" i="45"/>
  <c r="HL33" i="45"/>
  <c r="GL34" i="45"/>
  <c r="GR34" i="45"/>
  <c r="GW34" i="45"/>
  <c r="HB34" i="45"/>
  <c r="HH34" i="45"/>
  <c r="GM35" i="45"/>
  <c r="GS35" i="45"/>
  <c r="GX35" i="45"/>
  <c r="HC35" i="45"/>
  <c r="HI35" i="45"/>
  <c r="GN36" i="45"/>
  <c r="GT36" i="45"/>
  <c r="GY36" i="45"/>
  <c r="HD36" i="45"/>
  <c r="HJ36" i="45"/>
  <c r="GV21" i="45"/>
  <c r="HG21" i="45"/>
  <c r="GW22" i="45"/>
  <c r="HH22" i="45"/>
  <c r="GX23" i="45"/>
  <c r="HI23" i="45"/>
  <c r="GN24" i="45"/>
  <c r="GY24" i="45"/>
  <c r="HJ24" i="45"/>
  <c r="GO25" i="45"/>
  <c r="GZ25" i="45"/>
  <c r="HK25" i="45"/>
  <c r="GP26" i="45"/>
  <c r="HA26" i="45"/>
  <c r="HL26" i="45"/>
  <c r="GQ27" i="45"/>
  <c r="HB27" i="45"/>
  <c r="GR28" i="45"/>
  <c r="HC28" i="45"/>
  <c r="GS29" i="45"/>
  <c r="HD29" i="45"/>
  <c r="GJ30" i="45"/>
  <c r="GT30" i="45"/>
  <c r="HE30" i="45"/>
  <c r="GK31" i="45"/>
  <c r="GU31" i="45"/>
  <c r="HF31" i="45"/>
  <c r="GL32" i="45"/>
  <c r="GV32" i="45"/>
  <c r="HG32" i="45"/>
  <c r="GM33" i="45"/>
  <c r="GW33" i="45"/>
  <c r="HH33" i="45"/>
  <c r="GN34" i="45"/>
  <c r="GX34" i="45"/>
  <c r="HI34" i="45"/>
  <c r="GO35" i="45"/>
  <c r="GY35" i="45"/>
  <c r="HJ35" i="45"/>
  <c r="GP36" i="45"/>
  <c r="GZ36" i="45"/>
  <c r="HK36" i="45"/>
  <c r="GN21" i="45"/>
  <c r="GY21" i="45"/>
  <c r="HI21" i="45"/>
  <c r="GO22" i="45"/>
  <c r="GZ22" i="45"/>
  <c r="HJ22" i="45"/>
  <c r="GP23" i="45"/>
  <c r="HA23" i="45"/>
  <c r="HK23" i="45"/>
  <c r="GQ24" i="45"/>
  <c r="HB24" i="45"/>
  <c r="HL24" i="45"/>
  <c r="GR25" i="45"/>
  <c r="HC25" i="45"/>
  <c r="GS26" i="45"/>
  <c r="HD26" i="45"/>
  <c r="GT27" i="45"/>
  <c r="HE27" i="45"/>
  <c r="GJ28" i="45"/>
  <c r="GU28" i="45"/>
  <c r="HF28" i="45"/>
  <c r="GK29" i="45"/>
  <c r="GV29" i="45"/>
  <c r="HG29" i="45"/>
  <c r="GL30" i="45"/>
  <c r="GW30" i="45"/>
  <c r="HH30" i="45"/>
  <c r="GM31" i="45"/>
  <c r="GX31" i="45"/>
  <c r="HI31" i="45"/>
  <c r="GN32" i="45"/>
  <c r="GY32" i="45"/>
  <c r="HJ32" i="45"/>
  <c r="GO33" i="45"/>
  <c r="GZ33" i="45"/>
  <c r="HK33" i="45"/>
  <c r="GP34" i="45"/>
  <c r="HA34" i="45"/>
  <c r="HL34" i="45"/>
  <c r="GQ35" i="45"/>
  <c r="HB35" i="45"/>
  <c r="GR36" i="45"/>
  <c r="HC36" i="45"/>
  <c r="GQ21" i="45"/>
  <c r="HA21" i="45"/>
  <c r="HL21" i="45"/>
  <c r="GR22" i="45"/>
  <c r="HB22" i="45"/>
  <c r="GS23" i="45"/>
  <c r="HC23" i="45"/>
  <c r="GT24" i="45"/>
  <c r="HD24" i="45"/>
  <c r="GJ25" i="45"/>
  <c r="GU25" i="45"/>
  <c r="HE25" i="45"/>
  <c r="GK26" i="45"/>
  <c r="GV26" i="45"/>
  <c r="HF26" i="45"/>
  <c r="GL27" i="45"/>
  <c r="GW27" i="45"/>
  <c r="HG27" i="45"/>
  <c r="GM28" i="45"/>
  <c r="GX28" i="45"/>
  <c r="HH28" i="45"/>
  <c r="GN29" i="45"/>
  <c r="GY29" i="45"/>
  <c r="HI29" i="45"/>
  <c r="GO30" i="45"/>
  <c r="GZ30" i="45"/>
  <c r="HJ30" i="45"/>
  <c r="GP31" i="45"/>
  <c r="HA31" i="45"/>
  <c r="HK31" i="45"/>
  <c r="GQ32" i="45"/>
  <c r="HB32" i="45"/>
  <c r="HL32" i="45"/>
  <c r="GR33" i="45"/>
  <c r="HC33" i="45"/>
  <c r="GS34" i="45"/>
  <c r="HD34" i="45"/>
  <c r="GT35" i="45"/>
  <c r="HE35" i="45"/>
  <c r="GJ36" i="45"/>
  <c r="GU36" i="45"/>
  <c r="HF36" i="45"/>
  <c r="GS21" i="45"/>
  <c r="HD21" i="45"/>
  <c r="GT22" i="45"/>
  <c r="HE22" i="45"/>
  <c r="GU23" i="45"/>
  <c r="HF23" i="45"/>
  <c r="GL24" i="45"/>
  <c r="GV24" i="45"/>
  <c r="HG24" i="45"/>
  <c r="GM25" i="45"/>
  <c r="GW25" i="45"/>
  <c r="HH25" i="45"/>
  <c r="GN26" i="45"/>
  <c r="GX26" i="45"/>
  <c r="HI26" i="45"/>
  <c r="GO27" i="45"/>
  <c r="GY27" i="45"/>
  <c r="HJ27" i="45"/>
  <c r="GP28" i="45"/>
  <c r="GZ28" i="45"/>
  <c r="HK28" i="45"/>
  <c r="GQ29" i="45"/>
  <c r="HA29" i="45"/>
  <c r="HL29" i="45"/>
  <c r="GR30" i="45"/>
  <c r="HB30" i="45"/>
  <c r="GS31" i="45"/>
  <c r="HC31" i="45"/>
  <c r="GT32" i="45"/>
  <c r="HD32" i="45"/>
  <c r="GJ33" i="45"/>
  <c r="GU33" i="45"/>
  <c r="HE33" i="45"/>
  <c r="GK34" i="45"/>
  <c r="GV34" i="45"/>
  <c r="HF34" i="45"/>
  <c r="GL35" i="45"/>
  <c r="GW35" i="45"/>
  <c r="HG35" i="45"/>
  <c r="GM36" i="45"/>
  <c r="GX36" i="45"/>
  <c r="HH36" i="45"/>
  <c r="TC14" i="46"/>
  <c r="TG14" i="46"/>
  <c r="TK14" i="46"/>
  <c r="TO14" i="46"/>
  <c r="TS14" i="46"/>
  <c r="TW14" i="46"/>
  <c r="TE14" i="46"/>
  <c r="TJ14" i="46"/>
  <c r="TP14" i="46"/>
  <c r="TU14" i="46"/>
  <c r="TA14" i="46"/>
  <c r="TF14" i="46"/>
  <c r="TL14" i="46"/>
  <c r="TQ14" i="46"/>
  <c r="TV14" i="46"/>
  <c r="TB14" i="46"/>
  <c r="TM14" i="46"/>
  <c r="TX14" i="46"/>
  <c r="TD14" i="46"/>
  <c r="TN14" i="46"/>
  <c r="TR14" i="46"/>
  <c r="TT14" i="46"/>
  <c r="TH14" i="46"/>
  <c r="TI14" i="46"/>
  <c r="PS19" i="45"/>
  <c r="PT19" i="45"/>
  <c r="OT19" i="45"/>
  <c r="OX19" i="45"/>
  <c r="PB19" i="45"/>
  <c r="PF19" i="45"/>
  <c r="PJ19" i="45"/>
  <c r="PN19" i="45"/>
  <c r="PR19" i="45"/>
  <c r="PU19" i="45"/>
  <c r="OV19" i="45"/>
  <c r="PA19" i="45"/>
  <c r="PG19" i="45"/>
  <c r="PL19" i="45"/>
  <c r="PQ19" i="45"/>
  <c r="OW19" i="45"/>
  <c r="PC19" i="45"/>
  <c r="PH19" i="45"/>
  <c r="PM19" i="45"/>
  <c r="OZ19" i="45"/>
  <c r="PK19" i="45"/>
  <c r="OU19" i="45"/>
  <c r="PE19" i="45"/>
  <c r="PP19" i="45"/>
  <c r="PI19" i="45"/>
  <c r="OY19" i="45"/>
  <c r="PD19" i="45"/>
  <c r="PO19" i="45"/>
  <c r="XZ17" i="45"/>
  <c r="YA17" i="45"/>
  <c r="WZ17" i="45"/>
  <c r="XD17" i="45"/>
  <c r="XH17" i="45"/>
  <c r="XL17" i="45"/>
  <c r="XP17" i="45"/>
  <c r="XT17" i="45"/>
  <c r="XX17" i="45"/>
  <c r="XC17" i="45"/>
  <c r="XI17" i="45"/>
  <c r="XN17" i="45"/>
  <c r="XS17" i="45"/>
  <c r="WY17" i="45"/>
  <c r="XE17" i="45"/>
  <c r="XJ17" i="45"/>
  <c r="XO17" i="45"/>
  <c r="XU17" i="45"/>
  <c r="XY17" i="45"/>
  <c r="XA17" i="45"/>
  <c r="XK17" i="45"/>
  <c r="XV17" i="45"/>
  <c r="XF17" i="45"/>
  <c r="XQ17" i="45"/>
  <c r="XB17" i="45"/>
  <c r="XW17" i="45"/>
  <c r="XG17" i="45"/>
  <c r="XM17" i="45"/>
  <c r="XR17" i="45"/>
  <c r="YA10" i="45"/>
  <c r="XA10" i="45"/>
  <c r="XE10" i="45"/>
  <c r="XI10" i="45"/>
  <c r="XM10" i="45"/>
  <c r="XQ10" i="45"/>
  <c r="XU10" i="45"/>
  <c r="XY10" i="45"/>
  <c r="WY10" i="45"/>
  <c r="XD10" i="45"/>
  <c r="XJ10" i="45"/>
  <c r="XO10" i="45"/>
  <c r="XT10" i="45"/>
  <c r="XZ10" i="45"/>
  <c r="XB10" i="45"/>
  <c r="XH10" i="45"/>
  <c r="XP10" i="45"/>
  <c r="XW10" i="45"/>
  <c r="XC10" i="45"/>
  <c r="XK10" i="45"/>
  <c r="XR10" i="45"/>
  <c r="XX10" i="45"/>
  <c r="XG10" i="45"/>
  <c r="XV10" i="45"/>
  <c r="XF10" i="45"/>
  <c r="XN10" i="45"/>
  <c r="XL10" i="45"/>
  <c r="XS10" i="45"/>
  <c r="WZ10" i="45"/>
  <c r="LN20" i="46"/>
  <c r="LR20" i="46"/>
  <c r="KT20" i="46"/>
  <c r="KX20" i="46"/>
  <c r="LB20" i="46"/>
  <c r="LF20" i="46"/>
  <c r="LJ20" i="46"/>
  <c r="LO20" i="46"/>
  <c r="KW20" i="46"/>
  <c r="LC20" i="46"/>
  <c r="LH20" i="46"/>
  <c r="LK20" i="46"/>
  <c r="LP20" i="46"/>
  <c r="KS20" i="46"/>
  <c r="KY20" i="46"/>
  <c r="LD20" i="46"/>
  <c r="LI20" i="46"/>
  <c r="LL20" i="46"/>
  <c r="KU20" i="46"/>
  <c r="LE20" i="46"/>
  <c r="LM20" i="46"/>
  <c r="KV20" i="46"/>
  <c r="LG20" i="46"/>
  <c r="LQ20" i="46"/>
  <c r="KZ20" i="46"/>
  <c r="LA20" i="46"/>
  <c r="HN19" i="17"/>
  <c r="HM19" i="17"/>
  <c r="HO19" i="17"/>
  <c r="LQ19" i="17"/>
  <c r="LR19" i="17"/>
  <c r="LP19" i="17"/>
  <c r="ACC15" i="45"/>
  <c r="ABF15" i="45"/>
  <c r="ABJ15" i="45"/>
  <c r="ABN15" i="45"/>
  <c r="ABR15" i="45"/>
  <c r="ABV15" i="45"/>
  <c r="ABZ15" i="45"/>
  <c r="ACD15" i="45"/>
  <c r="ABH15" i="45"/>
  <c r="ABM15" i="45"/>
  <c r="ABS15" i="45"/>
  <c r="ABX15" i="45"/>
  <c r="ABI15" i="45"/>
  <c r="ABO15" i="45"/>
  <c r="ABT15" i="45"/>
  <c r="ABY15" i="45"/>
  <c r="ABK15" i="45"/>
  <c r="ABU15" i="45"/>
  <c r="ABL15" i="45"/>
  <c r="ABW15" i="45"/>
  <c r="ACB15" i="45"/>
  <c r="ABQ15" i="45"/>
  <c r="ABG15" i="45"/>
  <c r="ACA15" i="45"/>
  <c r="ABP15" i="45"/>
  <c r="HO14" i="45"/>
  <c r="GQ14" i="45"/>
  <c r="GU14" i="45"/>
  <c r="GY14" i="45"/>
  <c r="HC14" i="45"/>
  <c r="HG14" i="45"/>
  <c r="HK14" i="45"/>
  <c r="HN14" i="45"/>
  <c r="GP14" i="45"/>
  <c r="GV14" i="45"/>
  <c r="HA14" i="45"/>
  <c r="HF14" i="45"/>
  <c r="HL14" i="45"/>
  <c r="GN14" i="45"/>
  <c r="GS14" i="45"/>
  <c r="GX14" i="45"/>
  <c r="HD14" i="45"/>
  <c r="HI14" i="45"/>
  <c r="HM14" i="45"/>
  <c r="GO14" i="45"/>
  <c r="GZ14" i="45"/>
  <c r="HJ14" i="45"/>
  <c r="GR14" i="45"/>
  <c r="HB14" i="45"/>
  <c r="GT14" i="45"/>
  <c r="HE14" i="45"/>
  <c r="GW14" i="45"/>
  <c r="HH14" i="45"/>
  <c r="WX12" i="46"/>
  <c r="XB12" i="46"/>
  <c r="XF12" i="46"/>
  <c r="XJ12" i="46"/>
  <c r="XN12" i="46"/>
  <c r="XR12" i="46"/>
  <c r="XV12" i="46"/>
  <c r="XZ12" i="46"/>
  <c r="WY12" i="46"/>
  <c r="XD12" i="46"/>
  <c r="XI12" i="46"/>
  <c r="XO12" i="46"/>
  <c r="XT12" i="46"/>
  <c r="XY12" i="46"/>
  <c r="WZ12" i="46"/>
  <c r="XE12" i="46"/>
  <c r="XK12" i="46"/>
  <c r="WV12" i="46"/>
  <c r="XG12" i="46"/>
  <c r="XP12" i="46"/>
  <c r="XW12" i="46"/>
  <c r="WW12" i="46"/>
  <c r="XH12" i="46"/>
  <c r="XQ12" i="46"/>
  <c r="XX12" i="46"/>
  <c r="XL12" i="46"/>
  <c r="YA12" i="46"/>
  <c r="XM12" i="46"/>
  <c r="XS12" i="46"/>
  <c r="XU12" i="46"/>
  <c r="XA12" i="46"/>
  <c r="XC12" i="46"/>
  <c r="ACD8" i="17"/>
  <c r="ACB8" i="17"/>
  <c r="ACC8" i="17"/>
  <c r="ABO8" i="17"/>
  <c r="ABU8" i="17"/>
  <c r="ABN8" i="17"/>
  <c r="ABT8" i="17"/>
  <c r="ABQ8" i="17"/>
  <c r="ABS8" i="17"/>
  <c r="ABZ8" i="17"/>
  <c r="ABV8" i="17"/>
  <c r="ABI8" i="17"/>
  <c r="ABG8" i="17"/>
  <c r="ABW8" i="17"/>
  <c r="ABJ8" i="17"/>
  <c r="ABM8" i="17"/>
  <c r="ABX8" i="17"/>
  <c r="ABY8" i="17"/>
  <c r="ABK8" i="17"/>
  <c r="ACA8" i="17"/>
  <c r="ABP8" i="17"/>
  <c r="ABH8" i="17"/>
  <c r="ABL8" i="17"/>
  <c r="ABR8" i="17"/>
  <c r="PU18" i="45"/>
  <c r="OW18" i="45"/>
  <c r="PA18" i="45"/>
  <c r="PE18" i="45"/>
  <c r="PI18" i="45"/>
  <c r="PM18" i="45"/>
  <c r="PQ18" i="45"/>
  <c r="PS18" i="45"/>
  <c r="OU18" i="45"/>
  <c r="OZ18" i="45"/>
  <c r="PF18" i="45"/>
  <c r="PK18" i="45"/>
  <c r="PP18" i="45"/>
  <c r="PT18" i="45"/>
  <c r="OV18" i="45"/>
  <c r="PB18" i="45"/>
  <c r="PG18" i="45"/>
  <c r="PL18" i="45"/>
  <c r="PR18" i="45"/>
  <c r="OY18" i="45"/>
  <c r="PJ18" i="45"/>
  <c r="OT18" i="45"/>
  <c r="PD18" i="45"/>
  <c r="PO18" i="45"/>
  <c r="OX18" i="45"/>
  <c r="PH18" i="45"/>
  <c r="PN18" i="45"/>
  <c r="PC18" i="45"/>
  <c r="TX8" i="17"/>
  <c r="TW8" i="17"/>
  <c r="TV8" i="17"/>
  <c r="SW8" i="17"/>
  <c r="TM8" i="17"/>
  <c r="TH8" i="17"/>
  <c r="ST8" i="17"/>
  <c r="TO8" i="17"/>
  <c r="TL8" i="17"/>
  <c r="TP8" i="17"/>
  <c r="TA8" i="17"/>
  <c r="TQ8" i="17"/>
  <c r="TN8" i="17"/>
  <c r="SY8" i="17"/>
  <c r="TT8" i="17"/>
  <c r="SV8" i="17"/>
  <c r="SZ8" i="17"/>
  <c r="TF8" i="17"/>
  <c r="TR8" i="17"/>
  <c r="TE8" i="17"/>
  <c r="TU8" i="17"/>
  <c r="SX8" i="17"/>
  <c r="TS8" i="17"/>
  <c r="TD8" i="17"/>
  <c r="SU8" i="17"/>
  <c r="TG8" i="17"/>
  <c r="TK8" i="17"/>
  <c r="SS8" i="17"/>
  <c r="TI8" i="17"/>
  <c r="TC8" i="17"/>
  <c r="TJ8" i="17"/>
  <c r="TB8" i="17"/>
  <c r="XY18" i="17"/>
  <c r="XZ18" i="17"/>
  <c r="YA18" i="17"/>
  <c r="TT20" i="17"/>
  <c r="TS20" i="17"/>
  <c r="SX20" i="17"/>
  <c r="TM20" i="17"/>
  <c r="SW20" i="17"/>
  <c r="XN18" i="17"/>
  <c r="TR14" i="17"/>
  <c r="TF14" i="17"/>
  <c r="TT14" i="17"/>
  <c r="TH14" i="17"/>
  <c r="TA14" i="17"/>
  <c r="ABM27" i="17"/>
  <c r="ABI27" i="17"/>
  <c r="ABR27" i="17"/>
  <c r="ABE27" i="17"/>
  <c r="ABP27" i="17"/>
  <c r="LK19" i="17"/>
  <c r="GO19" i="17"/>
  <c r="LA19" i="17"/>
  <c r="ABZ28" i="17"/>
  <c r="AAZ28" i="17"/>
  <c r="ABK26" i="17"/>
  <c r="ABP26" i="17"/>
  <c r="ABK22" i="17"/>
  <c r="ABP22" i="17"/>
  <c r="LK9" i="17"/>
  <c r="LN9" i="17"/>
  <c r="LG9" i="17"/>
  <c r="LE9" i="17"/>
  <c r="ABK24" i="17"/>
  <c r="ABV24" i="17"/>
  <c r="ABE24" i="17"/>
  <c r="ABP24" i="17"/>
  <c r="AAZ24" i="17"/>
  <c r="HL7" i="17"/>
  <c r="GO7" i="17"/>
  <c r="SZ10" i="17"/>
  <c r="TM10" i="17"/>
  <c r="LN13" i="17"/>
  <c r="ABR21" i="17"/>
  <c r="ABZ21" i="17"/>
  <c r="ABP21" i="17"/>
  <c r="ABI29" i="17"/>
  <c r="ABW29" i="17"/>
  <c r="ABE29" i="17"/>
  <c r="WV17" i="46"/>
  <c r="WZ17" i="46"/>
  <c r="XD17" i="46"/>
  <c r="XH17" i="46"/>
  <c r="XL17" i="46"/>
  <c r="XP17" i="46"/>
  <c r="XT17" i="46"/>
  <c r="XX17" i="46"/>
  <c r="WY17" i="46"/>
  <c r="XE17" i="46"/>
  <c r="XJ17" i="46"/>
  <c r="XO17" i="46"/>
  <c r="XU17" i="46"/>
  <c r="XZ17" i="46"/>
  <c r="XB17" i="46"/>
  <c r="XI17" i="46"/>
  <c r="XQ17" i="46"/>
  <c r="XW17" i="46"/>
  <c r="WW17" i="46"/>
  <c r="XC17" i="46"/>
  <c r="XK17" i="46"/>
  <c r="XR17" i="46"/>
  <c r="XY17" i="46"/>
  <c r="WX17" i="46"/>
  <c r="XM17" i="46"/>
  <c r="YA17" i="46"/>
  <c r="XA17" i="46"/>
  <c r="XN17" i="46"/>
  <c r="XS17" i="46"/>
  <c r="XV17" i="46"/>
  <c r="XF17" i="46"/>
  <c r="XG17" i="46"/>
  <c r="PS9" i="17"/>
  <c r="PT9" i="17"/>
  <c r="PU9" i="17"/>
  <c r="TA18" i="46"/>
  <c r="TE18" i="46"/>
  <c r="TI18" i="46"/>
  <c r="TM18" i="46"/>
  <c r="TQ18" i="46"/>
  <c r="TU18" i="46"/>
  <c r="TB18" i="46"/>
  <c r="TF18" i="46"/>
  <c r="TJ18" i="46"/>
  <c r="TN18" i="46"/>
  <c r="TR18" i="46"/>
  <c r="TV18" i="46"/>
  <c r="TC18" i="46"/>
  <c r="TK18" i="46"/>
  <c r="TS18" i="46"/>
  <c r="TD18" i="46"/>
  <c r="TL18" i="46"/>
  <c r="TT18" i="46"/>
  <c r="TG18" i="46"/>
  <c r="TW18" i="46"/>
  <c r="TH18" i="46"/>
  <c r="TX18" i="46"/>
  <c r="TO18" i="46"/>
  <c r="TP18" i="46"/>
  <c r="TV9" i="17"/>
  <c r="TW9" i="17"/>
  <c r="TX9" i="17"/>
  <c r="HM17" i="46"/>
  <c r="GK17" i="46"/>
  <c r="GO17" i="46"/>
  <c r="GS17" i="46"/>
  <c r="GW17" i="46"/>
  <c r="HA17" i="46"/>
  <c r="HE17" i="46"/>
  <c r="HI17" i="46"/>
  <c r="HN17" i="46"/>
  <c r="HO17" i="46"/>
  <c r="GJ17" i="46"/>
  <c r="GP17" i="46"/>
  <c r="GU17" i="46"/>
  <c r="GZ17" i="46"/>
  <c r="HF17" i="46"/>
  <c r="HK17" i="46"/>
  <c r="GL17" i="46"/>
  <c r="GQ17" i="46"/>
  <c r="GV17" i="46"/>
  <c r="HB17" i="46"/>
  <c r="HG17" i="46"/>
  <c r="HL17" i="46"/>
  <c r="GM17" i="46"/>
  <c r="GX17" i="46"/>
  <c r="HH17" i="46"/>
  <c r="GN17" i="46"/>
  <c r="GY17" i="46"/>
  <c r="HJ17" i="46"/>
  <c r="GT17" i="46"/>
  <c r="HD17" i="46"/>
  <c r="HC17" i="46"/>
  <c r="GR17" i="46"/>
  <c r="ABH18" i="46"/>
  <c r="ABL18" i="46"/>
  <c r="ABP18" i="46"/>
  <c r="ABT18" i="46"/>
  <c r="ABX18" i="46"/>
  <c r="ACB18" i="46"/>
  <c r="ABM18" i="46"/>
  <c r="ABR18" i="46"/>
  <c r="ABW18" i="46"/>
  <c r="ACC18" i="46"/>
  <c r="ABI18" i="46"/>
  <c r="ABN18" i="46"/>
  <c r="ABS18" i="46"/>
  <c r="ABY18" i="46"/>
  <c r="ACD18" i="46"/>
  <c r="ABJ18" i="46"/>
  <c r="ABU18" i="46"/>
  <c r="ABK18" i="46"/>
  <c r="ABV18" i="46"/>
  <c r="ABO18" i="46"/>
  <c r="ABQ18" i="46"/>
  <c r="ABZ18" i="46"/>
  <c r="ACA18" i="46"/>
  <c r="PS12" i="45"/>
  <c r="PT12" i="45"/>
  <c r="OU12" i="45"/>
  <c r="OY12" i="45"/>
  <c r="PC12" i="45"/>
  <c r="PG12" i="45"/>
  <c r="PK12" i="45"/>
  <c r="PO12" i="45"/>
  <c r="PU12" i="45"/>
  <c r="OT12" i="45"/>
  <c r="OZ12" i="45"/>
  <c r="PE12" i="45"/>
  <c r="PJ12" i="45"/>
  <c r="PP12" i="45"/>
  <c r="OV12" i="45"/>
  <c r="PA12" i="45"/>
  <c r="PF12" i="45"/>
  <c r="PL12" i="45"/>
  <c r="PQ12" i="45"/>
  <c r="PD12" i="45"/>
  <c r="PN12" i="45"/>
  <c r="OX12" i="45"/>
  <c r="PI12" i="45"/>
  <c r="PM12" i="45"/>
  <c r="PB12" i="45"/>
  <c r="OW12" i="45"/>
  <c r="PH12" i="45"/>
  <c r="PR12" i="45"/>
  <c r="XY12" i="45"/>
  <c r="WY12" i="45"/>
  <c r="XC12" i="45"/>
  <c r="XG12" i="45"/>
  <c r="XK12" i="45"/>
  <c r="XO12" i="45"/>
  <c r="XS12" i="45"/>
  <c r="XW12" i="45"/>
  <c r="XZ12" i="45"/>
  <c r="YA12" i="45"/>
  <c r="XA12" i="45"/>
  <c r="XF12" i="45"/>
  <c r="XL12" i="45"/>
  <c r="XQ12" i="45"/>
  <c r="XV12" i="45"/>
  <c r="XD12" i="45"/>
  <c r="XJ12" i="45"/>
  <c r="XR12" i="45"/>
  <c r="XE12" i="45"/>
  <c r="XM12" i="45"/>
  <c r="XT12" i="45"/>
  <c r="XH12" i="45"/>
  <c r="XU12" i="45"/>
  <c r="WZ12" i="45"/>
  <c r="XN12" i="45"/>
  <c r="XI12" i="45"/>
  <c r="XP12" i="45"/>
  <c r="XX12" i="45"/>
  <c r="XB12" i="45"/>
  <c r="ACB17" i="17"/>
  <c r="ACC17" i="17"/>
  <c r="ACD17" i="17"/>
  <c r="HM16" i="45"/>
  <c r="HN16" i="45"/>
  <c r="HO16" i="45"/>
  <c r="GO16" i="45"/>
  <c r="GS16" i="45"/>
  <c r="GW16" i="45"/>
  <c r="HA16" i="45"/>
  <c r="HE16" i="45"/>
  <c r="HI16" i="45"/>
  <c r="GR16" i="45"/>
  <c r="GX16" i="45"/>
  <c r="HC16" i="45"/>
  <c r="HH16" i="45"/>
  <c r="GP16" i="45"/>
  <c r="GU16" i="45"/>
  <c r="GZ16" i="45"/>
  <c r="HF16" i="45"/>
  <c r="HK16" i="45"/>
  <c r="GQ16" i="45"/>
  <c r="HB16" i="45"/>
  <c r="HL16" i="45"/>
  <c r="GT16" i="45"/>
  <c r="HD16" i="45"/>
  <c r="GV16" i="45"/>
  <c r="HG16" i="45"/>
  <c r="GN16" i="45"/>
  <c r="GY16" i="45"/>
  <c r="HJ16" i="45"/>
  <c r="PS13" i="17"/>
  <c r="PT13" i="17"/>
  <c r="PU13" i="17"/>
  <c r="GJ12" i="46"/>
  <c r="GN12" i="46"/>
  <c r="GR12" i="46"/>
  <c r="GV12" i="46"/>
  <c r="GZ12" i="46"/>
  <c r="HD12" i="46"/>
  <c r="HH12" i="46"/>
  <c r="HL12" i="46"/>
  <c r="HM12" i="46"/>
  <c r="HN12" i="46"/>
  <c r="GK12" i="46"/>
  <c r="GP12" i="46"/>
  <c r="GU12" i="46"/>
  <c r="HA12" i="46"/>
  <c r="HF12" i="46"/>
  <c r="HK12" i="46"/>
  <c r="HO12" i="46"/>
  <c r="GL12" i="46"/>
  <c r="GQ12" i="46"/>
  <c r="GW12" i="46"/>
  <c r="HB12" i="46"/>
  <c r="HG12" i="46"/>
  <c r="GS12" i="46"/>
  <c r="HC12" i="46"/>
  <c r="GT12" i="46"/>
  <c r="HE12" i="46"/>
  <c r="GY12" i="46"/>
  <c r="GO12" i="46"/>
  <c r="HJ12" i="46"/>
  <c r="GM12" i="46"/>
  <c r="HI12" i="46"/>
  <c r="GX12" i="46"/>
  <c r="LP10" i="45"/>
  <c r="LQ10" i="45"/>
  <c r="LR10" i="45"/>
  <c r="KT10" i="45"/>
  <c r="KX10" i="45"/>
  <c r="LB10" i="45"/>
  <c r="LF10" i="45"/>
  <c r="LJ10" i="45"/>
  <c r="LN10" i="45"/>
  <c r="KU10" i="45"/>
  <c r="KY10" i="45"/>
  <c r="LC10" i="45"/>
  <c r="LG10" i="45"/>
  <c r="LK10" i="45"/>
  <c r="LO10" i="45"/>
  <c r="KW10" i="45"/>
  <c r="LE10" i="45"/>
  <c r="LM10" i="45"/>
  <c r="KS10" i="45"/>
  <c r="LA10" i="45"/>
  <c r="LI10" i="45"/>
  <c r="LD10" i="45"/>
  <c r="KR10" i="45"/>
  <c r="LH10" i="45"/>
  <c r="KV10" i="45"/>
  <c r="LL10" i="45"/>
  <c r="KZ10" i="45"/>
  <c r="HN15" i="17"/>
  <c r="HM15" i="17"/>
  <c r="HO15" i="17"/>
  <c r="E20" i="45"/>
  <c r="ACD20" i="45"/>
  <c r="ABG20" i="45"/>
  <c r="ABK20" i="45"/>
  <c r="ABO20" i="45"/>
  <c r="ABS20" i="45"/>
  <c r="ABW20" i="45"/>
  <c r="ACA20" i="45"/>
  <c r="ABH20" i="45"/>
  <c r="ABM20" i="45"/>
  <c r="ABR20" i="45"/>
  <c r="ABX20" i="45"/>
  <c r="ABI20" i="45"/>
  <c r="ABN20" i="45"/>
  <c r="ABT20" i="45"/>
  <c r="ABY20" i="45"/>
  <c r="ABP20" i="45"/>
  <c r="ABZ20" i="45"/>
  <c r="ABF20" i="45"/>
  <c r="ABQ20" i="45"/>
  <c r="ABL20" i="45"/>
  <c r="ACC20" i="45"/>
  <c r="ABV20" i="45"/>
  <c r="ACB20" i="45"/>
  <c r="ABU20" i="45"/>
  <c r="ABJ20" i="45"/>
  <c r="ACC11" i="45"/>
  <c r="ABF11" i="45"/>
  <c r="ABJ11" i="45"/>
  <c r="ABN11" i="45"/>
  <c r="ABR11" i="45"/>
  <c r="ABV11" i="45"/>
  <c r="ABZ11" i="45"/>
  <c r="ACD11" i="45"/>
  <c r="ABI11" i="45"/>
  <c r="ABO11" i="45"/>
  <c r="ABT11" i="45"/>
  <c r="ABY11" i="45"/>
  <c r="ACB11" i="45"/>
  <c r="ABK11" i="45"/>
  <c r="ABP11" i="45"/>
  <c r="ABU11" i="45"/>
  <c r="ACA11" i="45"/>
  <c r="ABG11" i="45"/>
  <c r="ABQ11" i="45"/>
  <c r="ABH11" i="45"/>
  <c r="ABS11" i="45"/>
  <c r="ABM11" i="45"/>
  <c r="ABX11" i="45"/>
  <c r="ABW11" i="45"/>
  <c r="ABL11" i="45"/>
  <c r="YA8" i="17"/>
  <c r="XY8" i="17"/>
  <c r="XZ8" i="17"/>
  <c r="XS8" i="17"/>
  <c r="XL8" i="17"/>
  <c r="XR8" i="17"/>
  <c r="XH8" i="17"/>
  <c r="XI8" i="17"/>
  <c r="XN8" i="17"/>
  <c r="XG8" i="17"/>
  <c r="XW8" i="17"/>
  <c r="XQ8" i="17"/>
  <c r="XE8" i="17"/>
  <c r="XU8" i="17"/>
  <c r="XX8" i="17"/>
  <c r="XP8" i="17"/>
  <c r="XK8" i="17"/>
  <c r="XV8" i="17"/>
  <c r="XD8" i="17"/>
  <c r="XM8" i="17"/>
  <c r="XO8" i="17"/>
  <c r="XF8" i="17"/>
  <c r="XJ8" i="17"/>
  <c r="XT8" i="17"/>
  <c r="HN9" i="17"/>
  <c r="HO9" i="17"/>
  <c r="HM9" i="17"/>
  <c r="LQ15" i="45"/>
  <c r="LR15" i="45"/>
  <c r="KU15" i="45"/>
  <c r="KY15" i="45"/>
  <c r="LC15" i="45"/>
  <c r="LG15" i="45"/>
  <c r="LK15" i="45"/>
  <c r="LO15" i="45"/>
  <c r="LP15" i="45"/>
  <c r="KT15" i="45"/>
  <c r="KZ15" i="45"/>
  <c r="LE15" i="45"/>
  <c r="LJ15" i="45"/>
  <c r="KR15" i="45"/>
  <c r="KW15" i="45"/>
  <c r="LB15" i="45"/>
  <c r="LH15" i="45"/>
  <c r="LM15" i="45"/>
  <c r="KS15" i="45"/>
  <c r="LD15" i="45"/>
  <c r="LN15" i="45"/>
  <c r="KV15" i="45"/>
  <c r="LF15" i="45"/>
  <c r="KX15" i="45"/>
  <c r="LI15" i="45"/>
  <c r="LA15" i="45"/>
  <c r="LL15" i="45"/>
  <c r="XY10" i="17"/>
  <c r="XZ10" i="17"/>
  <c r="YA10" i="17"/>
  <c r="TV22" i="17"/>
  <c r="TW23" i="17"/>
  <c r="TX24" i="17"/>
  <c r="TV26" i="17"/>
  <c r="TW27" i="17"/>
  <c r="TX28" i="17"/>
  <c r="TV30" i="17"/>
  <c r="TW31" i="17"/>
  <c r="TX32" i="17"/>
  <c r="TV34" i="17"/>
  <c r="TV21" i="17"/>
  <c r="TW22" i="17"/>
  <c r="TX23" i="17"/>
  <c r="TV25" i="17"/>
  <c r="TW26" i="17"/>
  <c r="TX27" i="17"/>
  <c r="TV29" i="17"/>
  <c r="TW30" i="17"/>
  <c r="TX31" i="17"/>
  <c r="TV33" i="17"/>
  <c r="TW34" i="17"/>
  <c r="TX22" i="17"/>
  <c r="TW25" i="17"/>
  <c r="TV28" i="17"/>
  <c r="TX30" i="17"/>
  <c r="TW33" i="17"/>
  <c r="TV23" i="17"/>
  <c r="TX25" i="17"/>
  <c r="TW28" i="17"/>
  <c r="TV31" i="17"/>
  <c r="TX33" i="17"/>
  <c r="TW21" i="17"/>
  <c r="TX26" i="17"/>
  <c r="TV32" i="17"/>
  <c r="SU30" i="17"/>
  <c r="TJ30" i="17"/>
  <c r="SY32" i="17"/>
  <c r="TP33" i="17"/>
  <c r="TB34" i="17"/>
  <c r="TO34" i="17"/>
  <c r="TX21" i="17"/>
  <c r="TV27" i="17"/>
  <c r="TW32" i="17"/>
  <c r="TW24" i="17"/>
  <c r="TX29" i="17"/>
  <c r="TW29" i="17"/>
  <c r="TV24" i="17"/>
  <c r="SZ30" i="17"/>
  <c r="TO30" i="17"/>
  <c r="TO33" i="17"/>
  <c r="TD34" i="17"/>
  <c r="TX34" i="17"/>
  <c r="TF30" i="17"/>
  <c r="ST33" i="17"/>
  <c r="SU34" i="17"/>
  <c r="TK34" i="17"/>
  <c r="TL30" i="17"/>
  <c r="SV34" i="17"/>
  <c r="TT30" i="17"/>
  <c r="TG34" i="17"/>
  <c r="ST30" i="17"/>
  <c r="SZ33" i="17"/>
  <c r="TP34" i="17"/>
  <c r="TB30" i="17"/>
  <c r="ST34" i="17"/>
  <c r="TF32" i="17"/>
  <c r="TG33" i="17"/>
  <c r="TL34" i="17"/>
  <c r="TR30" i="17"/>
  <c r="TJ34" i="17"/>
  <c r="TL32" i="17"/>
  <c r="SS31" i="17"/>
  <c r="TI31" i="17"/>
  <c r="TH31" i="17"/>
  <c r="TP31" i="17"/>
  <c r="SW32" i="17"/>
  <c r="TM32" i="17"/>
  <c r="TH32" i="17"/>
  <c r="SV32" i="17"/>
  <c r="SZ31" i="17"/>
  <c r="TA33" i="17"/>
  <c r="TQ33" i="17"/>
  <c r="TH33" i="17"/>
  <c r="TT33" i="17"/>
  <c r="SU32" i="17"/>
  <c r="SY31" i="17"/>
  <c r="TK33" i="17"/>
  <c r="TO32" i="17"/>
  <c r="TR31" i="17"/>
  <c r="TE34" i="17"/>
  <c r="TU34" i="17"/>
  <c r="SW30" i="17"/>
  <c r="TM30" i="17"/>
  <c r="TN34" i="17"/>
  <c r="TC30" i="17"/>
  <c r="TT32" i="17"/>
  <c r="TT34" i="17"/>
  <c r="SV30" i="17"/>
  <c r="SZ34" i="17"/>
  <c r="TP30" i="17"/>
  <c r="SW31" i="17"/>
  <c r="TM31" i="17"/>
  <c r="TN31" i="17"/>
  <c r="ST31" i="17"/>
  <c r="TJ31" i="17"/>
  <c r="TA32" i="17"/>
  <c r="TQ32" i="17"/>
  <c r="TN32" i="17"/>
  <c r="TR32" i="17"/>
  <c r="TE33" i="17"/>
  <c r="TU33" i="17"/>
  <c r="TN33" i="17"/>
  <c r="TL33" i="17"/>
  <c r="TP32" i="17"/>
  <c r="TT31" i="17"/>
  <c r="TD33" i="17"/>
  <c r="TG32" i="17"/>
  <c r="TK31" i="17"/>
  <c r="SS34" i="17"/>
  <c r="TI34" i="17"/>
  <c r="TA30" i="17"/>
  <c r="TQ30" i="17"/>
  <c r="TH34" i="17"/>
  <c r="TS30" i="17"/>
  <c r="SX30" i="17"/>
  <c r="SU33" i="17"/>
  <c r="SY34" i="17"/>
  <c r="TD30" i="17"/>
  <c r="TG30" i="17"/>
  <c r="TA31" i="17"/>
  <c r="TQ31" i="17"/>
  <c r="SX31" i="17"/>
  <c r="TS31" i="17"/>
  <c r="TB31" i="17"/>
  <c r="TE32" i="17"/>
  <c r="TU32" i="17"/>
  <c r="SX32" i="17"/>
  <c r="TS32" i="17"/>
  <c r="TK32" i="17"/>
  <c r="TO31" i="17"/>
  <c r="SS33" i="17"/>
  <c r="TI33" i="17"/>
  <c r="SX33" i="17"/>
  <c r="TS33" i="17"/>
  <c r="TF33" i="17"/>
  <c r="TJ32" i="17"/>
  <c r="TL31" i="17"/>
  <c r="SV33" i="17"/>
  <c r="SZ32" i="17"/>
  <c r="TD31" i="17"/>
  <c r="SW34" i="17"/>
  <c r="TM34" i="17"/>
  <c r="TE30" i="17"/>
  <c r="TU30" i="17"/>
  <c r="TC34" i="17"/>
  <c r="TN30" i="17"/>
  <c r="TJ33" i="17"/>
  <c r="TF34" i="17"/>
  <c r="TK30" i="17"/>
  <c r="TR34" i="17"/>
  <c r="TB33" i="17"/>
  <c r="SY30" i="17"/>
  <c r="TE31" i="17"/>
  <c r="TU31" i="17"/>
  <c r="TC31" i="17"/>
  <c r="SU31" i="17"/>
  <c r="SS32" i="17"/>
  <c r="TI32" i="17"/>
  <c r="TC32" i="17"/>
  <c r="TD32" i="17"/>
  <c r="TG31" i="17"/>
  <c r="SW33" i="17"/>
  <c r="TM33" i="17"/>
  <c r="TC33" i="17"/>
  <c r="SY33" i="17"/>
  <c r="TB32" i="17"/>
  <c r="TF31" i="17"/>
  <c r="TR33" i="17"/>
  <c r="ST32" i="17"/>
  <c r="SV31" i="17"/>
  <c r="TA34" i="17"/>
  <c r="TQ34" i="17"/>
  <c r="SS30" i="17"/>
  <c r="TI30" i="17"/>
  <c r="TS34" i="17"/>
  <c r="SX34" i="17"/>
  <c r="TH30" i="17"/>
  <c r="LQ7" i="17"/>
  <c r="LP7" i="17"/>
  <c r="LR7" i="17"/>
  <c r="TA13" i="46"/>
  <c r="TE13" i="46"/>
  <c r="TI13" i="46"/>
  <c r="TM13" i="46"/>
  <c r="TQ13" i="46"/>
  <c r="TU13" i="46"/>
  <c r="TB13" i="46"/>
  <c r="TG13" i="46"/>
  <c r="TL13" i="46"/>
  <c r="TR13" i="46"/>
  <c r="TW13" i="46"/>
  <c r="TC13" i="46"/>
  <c r="TH13" i="46"/>
  <c r="TN13" i="46"/>
  <c r="TS13" i="46"/>
  <c r="TX13" i="46"/>
  <c r="TD13" i="46"/>
  <c r="TO13" i="46"/>
  <c r="TF13" i="46"/>
  <c r="TP13" i="46"/>
  <c r="TJ13" i="46"/>
  <c r="TK13" i="46"/>
  <c r="TT13" i="46"/>
  <c r="TV13" i="46"/>
  <c r="TV13" i="17"/>
  <c r="TX13" i="17"/>
  <c r="TW13" i="17"/>
  <c r="HN9" i="45"/>
  <c r="HO9" i="45"/>
  <c r="GP9" i="45"/>
  <c r="GT9" i="45"/>
  <c r="GX9" i="45"/>
  <c r="HB9" i="45"/>
  <c r="HF9" i="45"/>
  <c r="HJ9" i="45"/>
  <c r="HM9" i="45"/>
  <c r="GQ9" i="45"/>
  <c r="GV9" i="45"/>
  <c r="HA9" i="45"/>
  <c r="HG9" i="45"/>
  <c r="HL9" i="45"/>
  <c r="GN9" i="45"/>
  <c r="GS9" i="45"/>
  <c r="GY9" i="45"/>
  <c r="HD9" i="45"/>
  <c r="HI9" i="45"/>
  <c r="GU9" i="45"/>
  <c r="HE9" i="45"/>
  <c r="GW9" i="45"/>
  <c r="HH9" i="45"/>
  <c r="GO9" i="45"/>
  <c r="GZ9" i="45"/>
  <c r="HK9" i="45"/>
  <c r="GR9" i="45"/>
  <c r="HC9" i="45"/>
  <c r="LR12" i="45"/>
  <c r="KR12" i="45"/>
  <c r="KV12" i="45"/>
  <c r="KZ12" i="45"/>
  <c r="LD12" i="45"/>
  <c r="LH12" i="45"/>
  <c r="LL12" i="45"/>
  <c r="LQ12" i="45"/>
  <c r="LP12" i="45"/>
  <c r="KW12" i="45"/>
  <c r="LB12" i="45"/>
  <c r="LG12" i="45"/>
  <c r="LM12" i="45"/>
  <c r="KT12" i="45"/>
  <c r="KY12" i="45"/>
  <c r="LE12" i="45"/>
  <c r="LJ12" i="45"/>
  <c r="LO12" i="45"/>
  <c r="LA12" i="45"/>
  <c r="LK12" i="45"/>
  <c r="KS12" i="45"/>
  <c r="LC12" i="45"/>
  <c r="LN12" i="45"/>
  <c r="KU12" i="45"/>
  <c r="LF12" i="45"/>
  <c r="KX12" i="45"/>
  <c r="LI12" i="45"/>
  <c r="TV17" i="17"/>
  <c r="TW17" i="17"/>
  <c r="TX17" i="17"/>
  <c r="TW11" i="17"/>
  <c r="TX11" i="17"/>
  <c r="TV11" i="17"/>
  <c r="HN17" i="45"/>
  <c r="HO17" i="45"/>
  <c r="GP17" i="45"/>
  <c r="GT17" i="45"/>
  <c r="GX17" i="45"/>
  <c r="HB17" i="45"/>
  <c r="HF17" i="45"/>
  <c r="HJ17" i="45"/>
  <c r="HM17" i="45"/>
  <c r="GN17" i="45"/>
  <c r="GS17" i="45"/>
  <c r="GY17" i="45"/>
  <c r="HD17" i="45"/>
  <c r="HI17" i="45"/>
  <c r="GQ17" i="45"/>
  <c r="GV17" i="45"/>
  <c r="HA17" i="45"/>
  <c r="HG17" i="45"/>
  <c r="HL17" i="45"/>
  <c r="GR17" i="45"/>
  <c r="HC17" i="45"/>
  <c r="GU17" i="45"/>
  <c r="HE17" i="45"/>
  <c r="GW17" i="45"/>
  <c r="HH17" i="45"/>
  <c r="GO17" i="45"/>
  <c r="GZ17" i="45"/>
  <c r="HK17" i="45"/>
  <c r="PS16" i="45"/>
  <c r="PT16" i="45"/>
  <c r="PU16" i="45"/>
  <c r="OU16" i="45"/>
  <c r="OY16" i="45"/>
  <c r="PC16" i="45"/>
  <c r="PG16" i="45"/>
  <c r="PK16" i="45"/>
  <c r="PO16" i="45"/>
  <c r="OX16" i="45"/>
  <c r="PD16" i="45"/>
  <c r="PI16" i="45"/>
  <c r="PN16" i="45"/>
  <c r="OT16" i="45"/>
  <c r="OZ16" i="45"/>
  <c r="PE16" i="45"/>
  <c r="PJ16" i="45"/>
  <c r="PP16" i="45"/>
  <c r="OW16" i="45"/>
  <c r="PH16" i="45"/>
  <c r="PR16" i="45"/>
  <c r="PB16" i="45"/>
  <c r="PM16" i="45"/>
  <c r="OV16" i="45"/>
  <c r="PQ16" i="45"/>
  <c r="PF16" i="45"/>
  <c r="PA16" i="45"/>
  <c r="PL16" i="45"/>
  <c r="HM13" i="17"/>
  <c r="HN13" i="17"/>
  <c r="HO13" i="17"/>
  <c r="ABK12" i="46"/>
  <c r="ABO12" i="46"/>
  <c r="ABS12" i="46"/>
  <c r="ABW12" i="46"/>
  <c r="ACA12" i="46"/>
  <c r="ABI12" i="46"/>
  <c r="ABN12" i="46"/>
  <c r="ABT12" i="46"/>
  <c r="ABY12" i="46"/>
  <c r="ACD12" i="46"/>
  <c r="ABM12" i="46"/>
  <c r="ABU12" i="46"/>
  <c r="ACB12" i="46"/>
  <c r="ABH12" i="46"/>
  <c r="ABP12" i="46"/>
  <c r="ABV12" i="46"/>
  <c r="ACC12" i="46"/>
  <c r="ABQ12" i="46"/>
  <c r="ABR12" i="46"/>
  <c r="ABJ12" i="46"/>
  <c r="ABL12" i="46"/>
  <c r="ABX12" i="46"/>
  <c r="ABZ12" i="46"/>
  <c r="OW18" i="46"/>
  <c r="PA18" i="46"/>
  <c r="PE18" i="46"/>
  <c r="PI18" i="46"/>
  <c r="PM18" i="46"/>
  <c r="PQ18" i="46"/>
  <c r="PU18" i="46"/>
  <c r="OX18" i="46"/>
  <c r="PC18" i="46"/>
  <c r="PH18" i="46"/>
  <c r="PN18" i="46"/>
  <c r="PS18" i="46"/>
  <c r="OY18" i="46"/>
  <c r="PD18" i="46"/>
  <c r="PJ18" i="46"/>
  <c r="PO18" i="46"/>
  <c r="PT18" i="46"/>
  <c r="OU18" i="46"/>
  <c r="PF18" i="46"/>
  <c r="PP18" i="46"/>
  <c r="OV18" i="46"/>
  <c r="PG18" i="46"/>
  <c r="PR18" i="46"/>
  <c r="OZ18" i="46"/>
  <c r="PB18" i="46"/>
  <c r="PK18" i="46"/>
  <c r="PL18" i="46"/>
  <c r="HM22" i="17"/>
  <c r="HN23" i="17"/>
  <c r="HO24" i="17"/>
  <c r="HM26" i="17"/>
  <c r="HN27" i="17"/>
  <c r="HO28" i="17"/>
  <c r="HM30" i="17"/>
  <c r="HN31" i="17"/>
  <c r="HO32" i="17"/>
  <c r="HM34" i="17"/>
  <c r="HO21" i="17"/>
  <c r="HO23" i="17"/>
  <c r="HN25" i="17"/>
  <c r="HM27" i="17"/>
  <c r="HM29" i="17"/>
  <c r="HO30" i="17"/>
  <c r="HN32" i="17"/>
  <c r="HN34" i="17"/>
  <c r="HN22" i="17"/>
  <c r="HM24" i="17"/>
  <c r="HO25" i="17"/>
  <c r="HO27" i="17"/>
  <c r="HN29" i="17"/>
  <c r="HM31" i="17"/>
  <c r="HM33" i="17"/>
  <c r="HO34" i="17"/>
  <c r="HO22" i="17"/>
  <c r="HN26" i="17"/>
  <c r="HO29" i="17"/>
  <c r="HN33" i="17"/>
  <c r="GR30" i="17"/>
  <c r="GZ30" i="17"/>
  <c r="HK30" i="17"/>
  <c r="GW33" i="17"/>
  <c r="GK34" i="17"/>
  <c r="GU34" i="17"/>
  <c r="HE34" i="17"/>
  <c r="HM23" i="17"/>
  <c r="HO26" i="17"/>
  <c r="HN30" i="17"/>
  <c r="HO33" i="17"/>
  <c r="HN21" i="17"/>
  <c r="HN28" i="17"/>
  <c r="HM25" i="17"/>
  <c r="HM32" i="17"/>
  <c r="HO31" i="17"/>
  <c r="HN24" i="17"/>
  <c r="GO30" i="17"/>
  <c r="HD30" i="17"/>
  <c r="GJ34" i="17"/>
  <c r="GW34" i="17"/>
  <c r="HH34" i="17"/>
  <c r="HM21" i="17"/>
  <c r="GJ30" i="17"/>
  <c r="GW30" i="17"/>
  <c r="HH30" i="17"/>
  <c r="HH33" i="17"/>
  <c r="GQ34" i="17"/>
  <c r="HA34" i="17"/>
  <c r="HM28" i="17"/>
  <c r="GM30" i="17"/>
  <c r="GM32" i="17"/>
  <c r="GR34" i="17"/>
  <c r="GS30" i="17"/>
  <c r="GR33" i="17"/>
  <c r="GZ34" i="17"/>
  <c r="GM34" i="17"/>
  <c r="HL34" i="17"/>
  <c r="GY30" i="17"/>
  <c r="HL33" i="17"/>
  <c r="HG34" i="17"/>
  <c r="HE30" i="17"/>
  <c r="GW32" i="17"/>
  <c r="HG33" i="17"/>
  <c r="HC32" i="17"/>
  <c r="GS34" i="17"/>
  <c r="HA30" i="17"/>
  <c r="GV34" i="17"/>
  <c r="GM33" i="17"/>
  <c r="GU30" i="17"/>
  <c r="GL31" i="17"/>
  <c r="HB31" i="17"/>
  <c r="GW31" i="17"/>
  <c r="GL32" i="17"/>
  <c r="HB32" i="17"/>
  <c r="GV32" i="17"/>
  <c r="HG31" i="17"/>
  <c r="GK31" i="17"/>
  <c r="GL33" i="17"/>
  <c r="HB33" i="17"/>
  <c r="GZ33" i="17"/>
  <c r="HK32" i="17"/>
  <c r="GO32" i="17"/>
  <c r="GZ31" i="17"/>
  <c r="GS33" i="17"/>
  <c r="HD32" i="17"/>
  <c r="GS31" i="17"/>
  <c r="HF34" i="17"/>
  <c r="GP34" i="17"/>
  <c r="HF30" i="17"/>
  <c r="GP30" i="17"/>
  <c r="HH32" i="17"/>
  <c r="GY34" i="17"/>
  <c r="GK30" i="17"/>
  <c r="HG30" i="17"/>
  <c r="GO34" i="17"/>
  <c r="GR32" i="17"/>
  <c r="GN30" i="17"/>
  <c r="GP31" i="17"/>
  <c r="HF31" i="17"/>
  <c r="GR31" i="17"/>
  <c r="GP32" i="17"/>
  <c r="HF32" i="17"/>
  <c r="HL32" i="17"/>
  <c r="GQ32" i="17"/>
  <c r="HA31" i="17"/>
  <c r="GP33" i="17"/>
  <c r="HF33" i="17"/>
  <c r="GU33" i="17"/>
  <c r="HE32" i="17"/>
  <c r="GJ32" i="17"/>
  <c r="GU31" i="17"/>
  <c r="HI33" i="17"/>
  <c r="GN33" i="17"/>
  <c r="GY32" i="17"/>
  <c r="HI31" i="17"/>
  <c r="GN31" i="17"/>
  <c r="HB34" i="17"/>
  <c r="GL34" i="17"/>
  <c r="HB30" i="17"/>
  <c r="GL30" i="17"/>
  <c r="GK33" i="17"/>
  <c r="HC33" i="17"/>
  <c r="HD34" i="17"/>
  <c r="GQ30" i="17"/>
  <c r="HL30" i="17"/>
  <c r="HK34" i="17"/>
  <c r="HI30" i="17"/>
  <c r="GT31" i="17"/>
  <c r="HJ31" i="17"/>
  <c r="HH31" i="17"/>
  <c r="GM31" i="17"/>
  <c r="GT32" i="17"/>
  <c r="HJ32" i="17"/>
  <c r="HG32" i="17"/>
  <c r="GK32" i="17"/>
  <c r="GV31" i="17"/>
  <c r="GT33" i="17"/>
  <c r="HJ33" i="17"/>
  <c r="HK33" i="17"/>
  <c r="GO33" i="17"/>
  <c r="GZ32" i="17"/>
  <c r="HK31" i="17"/>
  <c r="GO31" i="17"/>
  <c r="HD33" i="17"/>
  <c r="GS32" i="17"/>
  <c r="HD31" i="17"/>
  <c r="GX34" i="17"/>
  <c r="GX30" i="17"/>
  <c r="GV33" i="17"/>
  <c r="GQ33" i="17"/>
  <c r="GN34" i="17"/>
  <c r="HI34" i="17"/>
  <c r="GV30" i="17"/>
  <c r="HC34" i="17"/>
  <c r="HA33" i="17"/>
  <c r="HC30" i="17"/>
  <c r="GX31" i="17"/>
  <c r="HC31" i="17"/>
  <c r="GX32" i="17"/>
  <c r="HA32" i="17"/>
  <c r="HL31" i="17"/>
  <c r="GQ31" i="17"/>
  <c r="GX33" i="17"/>
  <c r="HE33" i="17"/>
  <c r="GJ33" i="17"/>
  <c r="GU32" i="17"/>
  <c r="HE31" i="17"/>
  <c r="GJ31" i="17"/>
  <c r="GY33" i="17"/>
  <c r="HI32" i="17"/>
  <c r="GN32" i="17"/>
  <c r="GY31" i="17"/>
  <c r="HJ34" i="17"/>
  <c r="GT34" i="17"/>
  <c r="HJ30" i="17"/>
  <c r="GT30" i="17"/>
  <c r="HM7" i="45"/>
  <c r="HN7" i="45"/>
  <c r="HO7" i="45"/>
  <c r="GN7" i="45"/>
  <c r="GR7" i="45"/>
  <c r="GV7" i="45"/>
  <c r="GZ7" i="45"/>
  <c r="HD7" i="45"/>
  <c r="HH7" i="45"/>
  <c r="HL7" i="45"/>
  <c r="GO7" i="45"/>
  <c r="GT7" i="45"/>
  <c r="GY7" i="45"/>
  <c r="HE7" i="45"/>
  <c r="HJ7" i="45"/>
  <c r="GQ7" i="45"/>
  <c r="GW7" i="45"/>
  <c r="HB7" i="45"/>
  <c r="HG7" i="45"/>
  <c r="GS7" i="45"/>
  <c r="HC7" i="45"/>
  <c r="GU7" i="45"/>
  <c r="HF7" i="45"/>
  <c r="GX7" i="45"/>
  <c r="HI7" i="45"/>
  <c r="GP7" i="45"/>
  <c r="HA7" i="45"/>
  <c r="HK7" i="45"/>
  <c r="HM10" i="17"/>
  <c r="HO10" i="17"/>
  <c r="HN10" i="17"/>
  <c r="XB11" i="45"/>
  <c r="XF11" i="45"/>
  <c r="XJ11" i="45"/>
  <c r="XN11" i="45"/>
  <c r="XR11" i="45"/>
  <c r="XV11" i="45"/>
  <c r="XY11" i="45"/>
  <c r="WZ11" i="45"/>
  <c r="XE11" i="45"/>
  <c r="XK11" i="45"/>
  <c r="XP11" i="45"/>
  <c r="XU11" i="45"/>
  <c r="WY11" i="45"/>
  <c r="XG11" i="45"/>
  <c r="XM11" i="45"/>
  <c r="XT11" i="45"/>
  <c r="XA11" i="45"/>
  <c r="XH11" i="45"/>
  <c r="XO11" i="45"/>
  <c r="XW11" i="45"/>
  <c r="YA11" i="45"/>
  <c r="XZ11" i="45"/>
  <c r="XI11" i="45"/>
  <c r="XX11" i="45"/>
  <c r="XC11" i="45"/>
  <c r="XQ11" i="45"/>
  <c r="XL11" i="45"/>
  <c r="XS11" i="45"/>
  <c r="XD11" i="45"/>
  <c r="LR8" i="45"/>
  <c r="LP8" i="45"/>
  <c r="LQ8" i="45"/>
  <c r="KR8" i="45"/>
  <c r="KV8" i="45"/>
  <c r="KZ8" i="45"/>
  <c r="LD8" i="45"/>
  <c r="LH8" i="45"/>
  <c r="LL8" i="45"/>
  <c r="KS8" i="45"/>
  <c r="KW8" i="45"/>
  <c r="LA8" i="45"/>
  <c r="LE8" i="45"/>
  <c r="LI8" i="45"/>
  <c r="LM8" i="45"/>
  <c r="KU8" i="45"/>
  <c r="LC8" i="45"/>
  <c r="LK8" i="45"/>
  <c r="KY8" i="45"/>
  <c r="LG8" i="45"/>
  <c r="LO8" i="45"/>
  <c r="LB8" i="45"/>
  <c r="LF8" i="45"/>
  <c r="KT8" i="45"/>
  <c r="LJ8" i="45"/>
  <c r="KX8" i="45"/>
  <c r="LN8" i="45"/>
  <c r="TX8" i="45"/>
  <c r="TG8" i="45"/>
  <c r="TK8" i="45"/>
  <c r="TO8" i="45"/>
  <c r="TS8" i="45"/>
  <c r="TE8" i="45"/>
  <c r="TJ8" i="45"/>
  <c r="TP8" i="45"/>
  <c r="TU8" i="45"/>
  <c r="TF8" i="45"/>
  <c r="TL8" i="45"/>
  <c r="TQ8" i="45"/>
  <c r="TW8" i="45"/>
  <c r="TN8" i="45"/>
  <c r="TI8" i="45"/>
  <c r="TT8" i="45"/>
  <c r="TM8" i="45"/>
  <c r="TR8" i="45"/>
  <c r="TV8" i="45"/>
  <c r="TH8" i="45"/>
  <c r="TV14" i="45"/>
  <c r="TW14" i="45"/>
  <c r="TX14" i="45"/>
  <c r="TE14" i="45"/>
  <c r="TI14" i="45"/>
  <c r="TM14" i="45"/>
  <c r="TQ14" i="45"/>
  <c r="TU14" i="45"/>
  <c r="TF14" i="45"/>
  <c r="TK14" i="45"/>
  <c r="TP14" i="45"/>
  <c r="TG14" i="45"/>
  <c r="TL14" i="45"/>
  <c r="TR14" i="45"/>
  <c r="TJ14" i="45"/>
  <c r="TT14" i="45"/>
  <c r="TO14" i="45"/>
  <c r="TS14" i="45"/>
  <c r="TH14" i="45"/>
  <c r="TN14" i="45"/>
  <c r="PS20" i="45"/>
  <c r="PT20" i="45"/>
  <c r="OU20" i="45"/>
  <c r="OY20" i="45"/>
  <c r="PC20" i="45"/>
  <c r="PG20" i="45"/>
  <c r="PK20" i="45"/>
  <c r="PO20" i="45"/>
  <c r="OW20" i="45"/>
  <c r="PB20" i="45"/>
  <c r="PH20" i="45"/>
  <c r="PM20" i="45"/>
  <c r="PR20" i="45"/>
  <c r="PN20" i="45"/>
  <c r="OX20" i="45"/>
  <c r="PD20" i="45"/>
  <c r="PI20" i="45"/>
  <c r="PA20" i="45"/>
  <c r="PL20" i="45"/>
  <c r="OV20" i="45"/>
  <c r="PF20" i="45"/>
  <c r="PQ20" i="45"/>
  <c r="OZ20" i="45"/>
  <c r="PU20" i="45"/>
  <c r="PJ20" i="45"/>
  <c r="OT20" i="45"/>
  <c r="PE20" i="45"/>
  <c r="PP20" i="45"/>
  <c r="ABK8" i="46"/>
  <c r="ABO8" i="46"/>
  <c r="ABS8" i="46"/>
  <c r="ABW8" i="46"/>
  <c r="ACA8" i="46"/>
  <c r="ABL8" i="46"/>
  <c r="ABQ8" i="46"/>
  <c r="ABV8" i="46"/>
  <c r="ACB8" i="46"/>
  <c r="ABH8" i="46"/>
  <c r="ABN8" i="46"/>
  <c r="ABU8" i="46"/>
  <c r="ACC8" i="46"/>
  <c r="ABI8" i="46"/>
  <c r="ABP8" i="46"/>
  <c r="ABX8" i="46"/>
  <c r="ACD8" i="46"/>
  <c r="ABJ8" i="46"/>
  <c r="ABY8" i="46"/>
  <c r="ABM8" i="46"/>
  <c r="ABZ8" i="46"/>
  <c r="ABR8" i="46"/>
  <c r="ABT8" i="46"/>
  <c r="TW11" i="45"/>
  <c r="TX11" i="45"/>
  <c r="TF11" i="45"/>
  <c r="TJ11" i="45"/>
  <c r="TN11" i="45"/>
  <c r="TR11" i="45"/>
  <c r="TH11" i="45"/>
  <c r="TM11" i="45"/>
  <c r="TS11" i="45"/>
  <c r="TV11" i="45"/>
  <c r="TI11" i="45"/>
  <c r="TO11" i="45"/>
  <c r="TT11" i="45"/>
  <c r="TG11" i="45"/>
  <c r="TQ11" i="45"/>
  <c r="TL11" i="45"/>
  <c r="TE11" i="45"/>
  <c r="TK11" i="45"/>
  <c r="TP11" i="45"/>
  <c r="TU11" i="45"/>
  <c r="LR16" i="45"/>
  <c r="LP16" i="45"/>
  <c r="LQ16" i="45"/>
  <c r="KR16" i="45"/>
  <c r="KV16" i="45"/>
  <c r="KZ16" i="45"/>
  <c r="LD16" i="45"/>
  <c r="LH16" i="45"/>
  <c r="LL16" i="45"/>
  <c r="KU16" i="45"/>
  <c r="LA16" i="45"/>
  <c r="LF16" i="45"/>
  <c r="LK16" i="45"/>
  <c r="KS16" i="45"/>
  <c r="KX16" i="45"/>
  <c r="LC16" i="45"/>
  <c r="LI16" i="45"/>
  <c r="LN16" i="45"/>
  <c r="KT16" i="45"/>
  <c r="LE16" i="45"/>
  <c r="LO16" i="45"/>
  <c r="KW16" i="45"/>
  <c r="LG16" i="45"/>
  <c r="KY16" i="45"/>
  <c r="LJ16" i="45"/>
  <c r="LB16" i="45"/>
  <c r="LM16" i="45"/>
  <c r="TC17" i="46"/>
  <c r="TG17" i="46"/>
  <c r="TK17" i="46"/>
  <c r="TO17" i="46"/>
  <c r="TS17" i="46"/>
  <c r="TW17" i="46"/>
  <c r="TD17" i="46"/>
  <c r="TH17" i="46"/>
  <c r="TL17" i="46"/>
  <c r="TP17" i="46"/>
  <c r="TT17" i="46"/>
  <c r="TX17" i="46"/>
  <c r="TE17" i="46"/>
  <c r="TM17" i="46"/>
  <c r="TU17" i="46"/>
  <c r="TF17" i="46"/>
  <c r="TN17" i="46"/>
  <c r="TV17" i="46"/>
  <c r="TI17" i="46"/>
  <c r="TJ17" i="46"/>
  <c r="TA17" i="46"/>
  <c r="TB17" i="46"/>
  <c r="TQ17" i="46"/>
  <c r="TR17" i="46"/>
  <c r="TW15" i="45"/>
  <c r="TX15" i="45"/>
  <c r="TF15" i="45"/>
  <c r="TJ15" i="45"/>
  <c r="TN15" i="45"/>
  <c r="TR15" i="45"/>
  <c r="TV15" i="45"/>
  <c r="TG15" i="45"/>
  <c r="TL15" i="45"/>
  <c r="TQ15" i="45"/>
  <c r="TH15" i="45"/>
  <c r="TM15" i="45"/>
  <c r="TS15" i="45"/>
  <c r="TK15" i="45"/>
  <c r="TU15" i="45"/>
  <c r="TE15" i="45"/>
  <c r="TP15" i="45"/>
  <c r="TI15" i="45"/>
  <c r="TO15" i="45"/>
  <c r="TT15" i="45"/>
  <c r="ABH13" i="45"/>
  <c r="ABL13" i="45"/>
  <c r="ABP13" i="45"/>
  <c r="ABT13" i="45"/>
  <c r="ABX13" i="45"/>
  <c r="ACB13" i="45"/>
  <c r="ACC13" i="45"/>
  <c r="ABF13" i="45"/>
  <c r="ABK13" i="45"/>
  <c r="ABQ13" i="45"/>
  <c r="ABV13" i="45"/>
  <c r="ACA13" i="45"/>
  <c r="ACD13" i="45"/>
  <c r="ABG13" i="45"/>
  <c r="ABM13" i="45"/>
  <c r="ABR13" i="45"/>
  <c r="ABW13" i="45"/>
  <c r="ABI13" i="45"/>
  <c r="ABS13" i="45"/>
  <c r="ABJ13" i="45"/>
  <c r="ABU13" i="45"/>
  <c r="ABO13" i="45"/>
  <c r="ABZ13" i="45"/>
  <c r="ABY13" i="45"/>
  <c r="ABN13" i="45"/>
  <c r="XZ15" i="17"/>
  <c r="YA15" i="17"/>
  <c r="XY15" i="17"/>
  <c r="LN19" i="46"/>
  <c r="LR19" i="46"/>
  <c r="KV19" i="46"/>
  <c r="KZ19" i="46"/>
  <c r="LD19" i="46"/>
  <c r="LH19" i="46"/>
  <c r="LL19" i="46"/>
  <c r="LQ19" i="46"/>
  <c r="KW19" i="46"/>
  <c r="LB19" i="46"/>
  <c r="LG19" i="46"/>
  <c r="LM19" i="46"/>
  <c r="KS19" i="46"/>
  <c r="KX19" i="46"/>
  <c r="LC19" i="46"/>
  <c r="LI19" i="46"/>
  <c r="KY19" i="46"/>
  <c r="LJ19" i="46"/>
  <c r="LK19" i="46"/>
  <c r="LA19" i="46"/>
  <c r="LE19" i="46"/>
  <c r="LF19" i="46"/>
  <c r="LO19" i="46"/>
  <c r="KU19" i="46"/>
  <c r="KT19" i="46"/>
  <c r="LP19" i="46"/>
  <c r="PT7" i="17"/>
  <c r="PU7" i="17"/>
  <c r="PS7" i="17"/>
  <c r="TA20" i="46"/>
  <c r="TE20" i="46"/>
  <c r="TI20" i="46"/>
  <c r="TM20" i="46"/>
  <c r="TQ20" i="46"/>
  <c r="TU20" i="46"/>
  <c r="TB20" i="46"/>
  <c r="TF20" i="46"/>
  <c r="TJ20" i="46"/>
  <c r="TN20" i="46"/>
  <c r="TR20" i="46"/>
  <c r="TV20" i="46"/>
  <c r="TG20" i="46"/>
  <c r="TO20" i="46"/>
  <c r="TW20" i="46"/>
  <c r="TH20" i="46"/>
  <c r="TP20" i="46"/>
  <c r="TX20" i="46"/>
  <c r="TC20" i="46"/>
  <c r="TS20" i="46"/>
  <c r="TD20" i="46"/>
  <c r="TT20" i="46"/>
  <c r="TK20" i="46"/>
  <c r="TL20" i="46"/>
  <c r="TC19" i="46"/>
  <c r="TG19" i="46"/>
  <c r="TK19" i="46"/>
  <c r="TO19" i="46"/>
  <c r="TS19" i="46"/>
  <c r="TW19" i="46"/>
  <c r="TD19" i="46"/>
  <c r="TH19" i="46"/>
  <c r="TL19" i="46"/>
  <c r="TP19" i="46"/>
  <c r="TT19" i="46"/>
  <c r="TX19" i="46"/>
  <c r="TA19" i="46"/>
  <c r="TI19" i="46"/>
  <c r="TQ19" i="46"/>
  <c r="TB19" i="46"/>
  <c r="TJ19" i="46"/>
  <c r="TR19" i="46"/>
  <c r="TE19" i="46"/>
  <c r="TU19" i="46"/>
  <c r="TF19" i="46"/>
  <c r="TV19" i="46"/>
  <c r="TM19" i="46"/>
  <c r="TN19" i="46"/>
  <c r="OU13" i="46"/>
  <c r="OY13" i="46"/>
  <c r="PC13" i="46"/>
  <c r="PG13" i="46"/>
  <c r="PK13" i="46"/>
  <c r="PO13" i="46"/>
  <c r="PS13" i="46"/>
  <c r="OW13" i="46"/>
  <c r="PB13" i="46"/>
  <c r="PH13" i="46"/>
  <c r="PM13" i="46"/>
  <c r="PR13" i="46"/>
  <c r="OX13" i="46"/>
  <c r="PD13" i="46"/>
  <c r="PI13" i="46"/>
  <c r="PN13" i="46"/>
  <c r="PT13" i="46"/>
  <c r="PE13" i="46"/>
  <c r="PP13" i="46"/>
  <c r="OV13" i="46"/>
  <c r="PF13" i="46"/>
  <c r="PQ13" i="46"/>
  <c r="OZ13" i="46"/>
  <c r="PU13" i="46"/>
  <c r="PA13" i="46"/>
  <c r="PJ13" i="46"/>
  <c r="PL13" i="46"/>
  <c r="LN18" i="46"/>
  <c r="LR18" i="46"/>
  <c r="KT18" i="46"/>
  <c r="KX18" i="46"/>
  <c r="LB18" i="46"/>
  <c r="LF18" i="46"/>
  <c r="LJ18" i="46"/>
  <c r="LO18" i="46"/>
  <c r="KV18" i="46"/>
  <c r="LA18" i="46"/>
  <c r="LG18" i="46"/>
  <c r="LK18" i="46"/>
  <c r="LP18" i="46"/>
  <c r="KW18" i="46"/>
  <c r="LC18" i="46"/>
  <c r="LH18" i="46"/>
  <c r="LQ18" i="46"/>
  <c r="KS18" i="46"/>
  <c r="LD18" i="46"/>
  <c r="KU18" i="46"/>
  <c r="LE18" i="46"/>
  <c r="LL18" i="46"/>
  <c r="LI18" i="46"/>
  <c r="LM18" i="46"/>
  <c r="KY18" i="46"/>
  <c r="KZ18" i="46"/>
  <c r="XZ21" i="45"/>
  <c r="YA22" i="45"/>
  <c r="XY24" i="45"/>
  <c r="XZ25" i="45"/>
  <c r="YA26" i="45"/>
  <c r="XY28" i="45"/>
  <c r="XZ29" i="45"/>
  <c r="YA30" i="45"/>
  <c r="XY32" i="45"/>
  <c r="XZ33" i="45"/>
  <c r="YA34" i="45"/>
  <c r="XY36" i="45"/>
  <c r="YA21" i="45"/>
  <c r="XY23" i="45"/>
  <c r="XZ24" i="45"/>
  <c r="YA25" i="45"/>
  <c r="XY27" i="45"/>
  <c r="XZ28" i="45"/>
  <c r="YA29" i="45"/>
  <c r="XY31" i="45"/>
  <c r="XZ32" i="45"/>
  <c r="YA33" i="45"/>
  <c r="XY35" i="45"/>
  <c r="XZ36" i="45"/>
  <c r="XZ23" i="45"/>
  <c r="XY26" i="45"/>
  <c r="YA28" i="45"/>
  <c r="XZ31" i="45"/>
  <c r="XY34" i="45"/>
  <c r="YA36" i="45"/>
  <c r="WZ21" i="45"/>
  <c r="XD21" i="45"/>
  <c r="XH21" i="45"/>
  <c r="XL21" i="45"/>
  <c r="XP21" i="45"/>
  <c r="XT21" i="45"/>
  <c r="XX21" i="45"/>
  <c r="XA22" i="45"/>
  <c r="XE22" i="45"/>
  <c r="XI22" i="45"/>
  <c r="XM22" i="45"/>
  <c r="XQ22" i="45"/>
  <c r="XU22" i="45"/>
  <c r="XB23" i="45"/>
  <c r="XF23" i="45"/>
  <c r="XJ23" i="45"/>
  <c r="XN23" i="45"/>
  <c r="XR23" i="45"/>
  <c r="XV23" i="45"/>
  <c r="WY24" i="45"/>
  <c r="XC24" i="45"/>
  <c r="XG24" i="45"/>
  <c r="XK24" i="45"/>
  <c r="XO24" i="45"/>
  <c r="XS24" i="45"/>
  <c r="XW24" i="45"/>
  <c r="WV25" i="45"/>
  <c r="WZ25" i="45"/>
  <c r="XD25" i="45"/>
  <c r="XH25" i="45"/>
  <c r="XL25" i="45"/>
  <c r="XP25" i="45"/>
  <c r="XT25" i="45"/>
  <c r="XX25" i="45"/>
  <c r="WW26" i="45"/>
  <c r="XA26" i="45"/>
  <c r="XE26" i="45"/>
  <c r="XI26" i="45"/>
  <c r="XM26" i="45"/>
  <c r="XQ26" i="45"/>
  <c r="XU26" i="45"/>
  <c r="WX27" i="45"/>
  <c r="XB27" i="45"/>
  <c r="XF27" i="45"/>
  <c r="XJ27" i="45"/>
  <c r="XN27" i="45"/>
  <c r="XR27" i="45"/>
  <c r="XV27" i="45"/>
  <c r="WY28" i="45"/>
  <c r="XC28" i="45"/>
  <c r="XG28" i="45"/>
  <c r="XK28" i="45"/>
  <c r="XO28" i="45"/>
  <c r="XS28" i="45"/>
  <c r="XW28" i="45"/>
  <c r="WV29" i="45"/>
  <c r="WZ29" i="45"/>
  <c r="XD29" i="45"/>
  <c r="XH29" i="45"/>
  <c r="XL29" i="45"/>
  <c r="XP29" i="45"/>
  <c r="XT29" i="45"/>
  <c r="XX29" i="45"/>
  <c r="WW30" i="45"/>
  <c r="XA30" i="45"/>
  <c r="XE30" i="45"/>
  <c r="XI30" i="45"/>
  <c r="XM30" i="45"/>
  <c r="XQ30" i="45"/>
  <c r="XU30" i="45"/>
  <c r="WX31" i="45"/>
  <c r="XB31" i="45"/>
  <c r="XF31" i="45"/>
  <c r="XJ31" i="45"/>
  <c r="XN31" i="45"/>
  <c r="XR31" i="45"/>
  <c r="XV31" i="45"/>
  <c r="WY32" i="45"/>
  <c r="XC32" i="45"/>
  <c r="XG32" i="45"/>
  <c r="XK32" i="45"/>
  <c r="XO32" i="45"/>
  <c r="XS32" i="45"/>
  <c r="XW32" i="45"/>
  <c r="WV33" i="45"/>
  <c r="WZ33" i="45"/>
  <c r="XD33" i="45"/>
  <c r="XH33" i="45"/>
  <c r="XL33" i="45"/>
  <c r="XP33" i="45"/>
  <c r="XT33" i="45"/>
  <c r="XX33" i="45"/>
  <c r="WW34" i="45"/>
  <c r="XA34" i="45"/>
  <c r="XE34" i="45"/>
  <c r="XI34" i="45"/>
  <c r="XM34" i="45"/>
  <c r="XQ34" i="45"/>
  <c r="XU34" i="45"/>
  <c r="WX35" i="45"/>
  <c r="XB35" i="45"/>
  <c r="XF35" i="45"/>
  <c r="XJ35" i="45"/>
  <c r="XN35" i="45"/>
  <c r="XR35" i="45"/>
  <c r="XV35" i="45"/>
  <c r="WY36" i="45"/>
  <c r="XC36" i="45"/>
  <c r="XG36" i="45"/>
  <c r="XK36" i="45"/>
  <c r="XO36" i="45"/>
  <c r="XS36" i="45"/>
  <c r="XW36" i="45"/>
  <c r="XY21" i="45"/>
  <c r="YA23" i="45"/>
  <c r="XZ26" i="45"/>
  <c r="XY29" i="45"/>
  <c r="YA31" i="45"/>
  <c r="XZ34" i="45"/>
  <c r="YA24" i="45"/>
  <c r="XY30" i="45"/>
  <c r="XZ35" i="45"/>
  <c r="XB21" i="45"/>
  <c r="XG21" i="45"/>
  <c r="XM21" i="45"/>
  <c r="XR21" i="45"/>
  <c r="XW21" i="45"/>
  <c r="XC22" i="45"/>
  <c r="XH22" i="45"/>
  <c r="XN22" i="45"/>
  <c r="XS22" i="45"/>
  <c r="XX22" i="45"/>
  <c r="WY23" i="45"/>
  <c r="XD23" i="45"/>
  <c r="XI23" i="45"/>
  <c r="XO23" i="45"/>
  <c r="XT23" i="45"/>
  <c r="WZ24" i="45"/>
  <c r="XE24" i="45"/>
  <c r="XJ24" i="45"/>
  <c r="XP24" i="45"/>
  <c r="XU24" i="45"/>
  <c r="XA25" i="45"/>
  <c r="XF25" i="45"/>
  <c r="XK25" i="45"/>
  <c r="XQ25" i="45"/>
  <c r="XV25" i="45"/>
  <c r="WV26" i="45"/>
  <c r="XB26" i="45"/>
  <c r="XG26" i="45"/>
  <c r="XL26" i="45"/>
  <c r="XR26" i="45"/>
  <c r="XW26" i="45"/>
  <c r="WW27" i="45"/>
  <c r="XC27" i="45"/>
  <c r="XH27" i="45"/>
  <c r="XM27" i="45"/>
  <c r="XS27" i="45"/>
  <c r="XX27" i="45"/>
  <c r="WX28" i="45"/>
  <c r="XD28" i="45"/>
  <c r="XI28" i="45"/>
  <c r="XN28" i="45"/>
  <c r="XT28" i="45"/>
  <c r="WY29" i="45"/>
  <c r="XE29" i="45"/>
  <c r="XJ29" i="45"/>
  <c r="XO29" i="45"/>
  <c r="XU29" i="45"/>
  <c r="WZ30" i="45"/>
  <c r="XF30" i="45"/>
  <c r="XK30" i="45"/>
  <c r="XP30" i="45"/>
  <c r="XV30" i="45"/>
  <c r="WV31" i="45"/>
  <c r="XA31" i="45"/>
  <c r="XG31" i="45"/>
  <c r="XL31" i="45"/>
  <c r="XQ31" i="45"/>
  <c r="XW31" i="45"/>
  <c r="WW32" i="45"/>
  <c r="XB32" i="45"/>
  <c r="XH32" i="45"/>
  <c r="XM32" i="45"/>
  <c r="XR32" i="45"/>
  <c r="XX32" i="45"/>
  <c r="WX33" i="45"/>
  <c r="XC33" i="45"/>
  <c r="XI33" i="45"/>
  <c r="XN33" i="45"/>
  <c r="XS33" i="45"/>
  <c r="WY34" i="45"/>
  <c r="XD34" i="45"/>
  <c r="XJ34" i="45"/>
  <c r="XO34" i="45"/>
  <c r="XT34" i="45"/>
  <c r="WZ35" i="45"/>
  <c r="XE35" i="45"/>
  <c r="XK35" i="45"/>
  <c r="XP35" i="45"/>
  <c r="XU35" i="45"/>
  <c r="WV36" i="45"/>
  <c r="XA36" i="45"/>
  <c r="XF36" i="45"/>
  <c r="XL36" i="45"/>
  <c r="XQ36" i="45"/>
  <c r="XV36" i="45"/>
  <c r="XY25" i="45"/>
  <c r="XZ30" i="45"/>
  <c r="YA35" i="45"/>
  <c r="XC21" i="45"/>
  <c r="XI21" i="45"/>
  <c r="XN21" i="45"/>
  <c r="XS21" i="45"/>
  <c r="WY22" i="45"/>
  <c r="XD22" i="45"/>
  <c r="XJ22" i="45"/>
  <c r="XO22" i="45"/>
  <c r="XT22" i="45"/>
  <c r="WZ23" i="45"/>
  <c r="XE23" i="45"/>
  <c r="XK23" i="45"/>
  <c r="XP23" i="45"/>
  <c r="XU23" i="45"/>
  <c r="WV24" i="45"/>
  <c r="XA24" i="45"/>
  <c r="XF24" i="45"/>
  <c r="XL24" i="45"/>
  <c r="XQ24" i="45"/>
  <c r="XV24" i="45"/>
  <c r="WW25" i="45"/>
  <c r="XB25" i="45"/>
  <c r="XG25" i="45"/>
  <c r="XM25" i="45"/>
  <c r="XR25" i="45"/>
  <c r="XW25" i="45"/>
  <c r="WX26" i="45"/>
  <c r="XC26" i="45"/>
  <c r="XH26" i="45"/>
  <c r="XN26" i="45"/>
  <c r="XS26" i="45"/>
  <c r="XX26" i="45"/>
  <c r="WY27" i="45"/>
  <c r="XD27" i="45"/>
  <c r="XI27" i="45"/>
  <c r="XO27" i="45"/>
  <c r="XT27" i="45"/>
  <c r="WZ28" i="45"/>
  <c r="XE28" i="45"/>
  <c r="XJ28" i="45"/>
  <c r="XP28" i="45"/>
  <c r="XU28" i="45"/>
  <c r="XA29" i="45"/>
  <c r="XF29" i="45"/>
  <c r="XK29" i="45"/>
  <c r="XQ29" i="45"/>
  <c r="XV29" i="45"/>
  <c r="WV30" i="45"/>
  <c r="XB30" i="45"/>
  <c r="XG30" i="45"/>
  <c r="XL30" i="45"/>
  <c r="XR30" i="45"/>
  <c r="XW30" i="45"/>
  <c r="WW31" i="45"/>
  <c r="XC31" i="45"/>
  <c r="XH31" i="45"/>
  <c r="XM31" i="45"/>
  <c r="XS31" i="45"/>
  <c r="XX31" i="45"/>
  <c r="WX32" i="45"/>
  <c r="XD32" i="45"/>
  <c r="XI32" i="45"/>
  <c r="XN32" i="45"/>
  <c r="XT32" i="45"/>
  <c r="WY33" i="45"/>
  <c r="XE33" i="45"/>
  <c r="XJ33" i="45"/>
  <c r="XO33" i="45"/>
  <c r="XU33" i="45"/>
  <c r="WZ34" i="45"/>
  <c r="XF34" i="45"/>
  <c r="XK34" i="45"/>
  <c r="XP34" i="45"/>
  <c r="XV34" i="45"/>
  <c r="WV35" i="45"/>
  <c r="XA35" i="45"/>
  <c r="XG35" i="45"/>
  <c r="XL35" i="45"/>
  <c r="XQ35" i="45"/>
  <c r="XW35" i="45"/>
  <c r="WW36" i="45"/>
  <c r="XB36" i="45"/>
  <c r="XH36" i="45"/>
  <c r="XM36" i="45"/>
  <c r="XR36" i="45"/>
  <c r="XX36" i="45"/>
  <c r="YA27" i="45"/>
  <c r="XZ22" i="45"/>
  <c r="XY33" i="45"/>
  <c r="YA32" i="45"/>
  <c r="XE21" i="45"/>
  <c r="XO21" i="45"/>
  <c r="XF22" i="45"/>
  <c r="XP22" i="45"/>
  <c r="XG23" i="45"/>
  <c r="XQ23" i="45"/>
  <c r="WW24" i="45"/>
  <c r="XH24" i="45"/>
  <c r="XR24" i="45"/>
  <c r="WX25" i="45"/>
  <c r="XI25" i="45"/>
  <c r="XS25" i="45"/>
  <c r="WY26" i="45"/>
  <c r="XJ26" i="45"/>
  <c r="XT26" i="45"/>
  <c r="WZ27" i="45"/>
  <c r="XK27" i="45"/>
  <c r="XU27" i="45"/>
  <c r="XA28" i="45"/>
  <c r="XL28" i="45"/>
  <c r="XV28" i="45"/>
  <c r="XB29" i="45"/>
  <c r="XM29" i="45"/>
  <c r="XW29" i="45"/>
  <c r="XC30" i="45"/>
  <c r="XN30" i="45"/>
  <c r="XX30" i="45"/>
  <c r="XD31" i="45"/>
  <c r="XO31" i="45"/>
  <c r="XE32" i="45"/>
  <c r="XP32" i="45"/>
  <c r="XF33" i="45"/>
  <c r="XQ33" i="45"/>
  <c r="WV34" i="45"/>
  <c r="XG34" i="45"/>
  <c r="XR34" i="45"/>
  <c r="WW35" i="45"/>
  <c r="XH35" i="45"/>
  <c r="XS35" i="45"/>
  <c r="WX36" i="45"/>
  <c r="XI36" i="45"/>
  <c r="XT36" i="45"/>
  <c r="XY22" i="45"/>
  <c r="WY21" i="45"/>
  <c r="XJ21" i="45"/>
  <c r="XU21" i="45"/>
  <c r="WZ22" i="45"/>
  <c r="XK22" i="45"/>
  <c r="XV22" i="45"/>
  <c r="XA23" i="45"/>
  <c r="XL23" i="45"/>
  <c r="XW23" i="45"/>
  <c r="XB24" i="45"/>
  <c r="XM24" i="45"/>
  <c r="XX24" i="45"/>
  <c r="XC25" i="45"/>
  <c r="XN25" i="45"/>
  <c r="XD26" i="45"/>
  <c r="XO26" i="45"/>
  <c r="XE27" i="45"/>
  <c r="XP27" i="45"/>
  <c r="WV28" i="45"/>
  <c r="XF28" i="45"/>
  <c r="XQ28" i="45"/>
  <c r="WW29" i="45"/>
  <c r="XG29" i="45"/>
  <c r="XR29" i="45"/>
  <c r="WX30" i="45"/>
  <c r="XH30" i="45"/>
  <c r="XS30" i="45"/>
  <c r="WY31" i="45"/>
  <c r="XI31" i="45"/>
  <c r="XT31" i="45"/>
  <c r="WZ32" i="45"/>
  <c r="XJ32" i="45"/>
  <c r="XU32" i="45"/>
  <c r="XA33" i="45"/>
  <c r="XK33" i="45"/>
  <c r="XV33" i="45"/>
  <c r="XB34" i="45"/>
  <c r="XL34" i="45"/>
  <c r="XW34" i="45"/>
  <c r="XC35" i="45"/>
  <c r="XM35" i="45"/>
  <c r="XX35" i="45"/>
  <c r="XD36" i="45"/>
  <c r="XN36" i="45"/>
  <c r="XF21" i="45"/>
  <c r="XR22" i="45"/>
  <c r="XH23" i="45"/>
  <c r="WX24" i="45"/>
  <c r="XT24" i="45"/>
  <c r="XJ25" i="45"/>
  <c r="WZ26" i="45"/>
  <c r="XV26" i="45"/>
  <c r="XL27" i="45"/>
  <c r="XB28" i="45"/>
  <c r="XX28" i="45"/>
  <c r="XN29" i="45"/>
  <c r="XD30" i="45"/>
  <c r="XP31" i="45"/>
  <c r="XF32" i="45"/>
  <c r="WW33" i="45"/>
  <c r="XR33" i="45"/>
  <c r="XH34" i="45"/>
  <c r="WY35" i="45"/>
  <c r="XT35" i="45"/>
  <c r="XJ36" i="45"/>
  <c r="XZ27" i="45"/>
  <c r="XK21" i="45"/>
  <c r="XB22" i="45"/>
  <c r="XW22" i="45"/>
  <c r="XM23" i="45"/>
  <c r="XD24" i="45"/>
  <c r="XO25" i="45"/>
  <c r="XF26" i="45"/>
  <c r="WV27" i="45"/>
  <c r="XQ27" i="45"/>
  <c r="XH28" i="45"/>
  <c r="WX29" i="45"/>
  <c r="XS29" i="45"/>
  <c r="XJ30" i="45"/>
  <c r="WZ31" i="45"/>
  <c r="XU31" i="45"/>
  <c r="XL32" i="45"/>
  <c r="XB33" i="45"/>
  <c r="XW33" i="45"/>
  <c r="XN34" i="45"/>
  <c r="XD35" i="45"/>
  <c r="XP36" i="45"/>
  <c r="XQ21" i="45"/>
  <c r="XG22" i="45"/>
  <c r="XS23" i="45"/>
  <c r="XI24" i="45"/>
  <c r="WY25" i="45"/>
  <c r="XU25" i="45"/>
  <c r="XK26" i="45"/>
  <c r="XA27" i="45"/>
  <c r="XW27" i="45"/>
  <c r="XM28" i="45"/>
  <c r="XC29" i="45"/>
  <c r="XO30" i="45"/>
  <c r="XE31" i="45"/>
  <c r="WV32" i="45"/>
  <c r="XQ32" i="45"/>
  <c r="XG33" i="45"/>
  <c r="WX34" i="45"/>
  <c r="XS34" i="45"/>
  <c r="XI35" i="45"/>
  <c r="WZ36" i="45"/>
  <c r="XU36" i="45"/>
  <c r="XA21" i="45"/>
  <c r="XV21" i="45"/>
  <c r="XL22" i="45"/>
  <c r="XC23" i="45"/>
  <c r="XX23" i="45"/>
  <c r="XN24" i="45"/>
  <c r="XE25" i="45"/>
  <c r="XP26" i="45"/>
  <c r="XG27" i="45"/>
  <c r="WW28" i="45"/>
  <c r="XR28" i="45"/>
  <c r="XI29" i="45"/>
  <c r="WY30" i="45"/>
  <c r="XT30" i="45"/>
  <c r="XK31" i="45"/>
  <c r="XA32" i="45"/>
  <c r="XV32" i="45"/>
  <c r="XM33" i="45"/>
  <c r="XC34" i="45"/>
  <c r="XX34" i="45"/>
  <c r="XO35" i="45"/>
  <c r="XE36" i="45"/>
  <c r="PS15" i="45"/>
  <c r="OT15" i="45"/>
  <c r="OX15" i="45"/>
  <c r="PB15" i="45"/>
  <c r="PF15" i="45"/>
  <c r="PJ15" i="45"/>
  <c r="PN15" i="45"/>
  <c r="PR15" i="45"/>
  <c r="OW15" i="45"/>
  <c r="PC15" i="45"/>
  <c r="PH15" i="45"/>
  <c r="PM15" i="45"/>
  <c r="OY15" i="45"/>
  <c r="PD15" i="45"/>
  <c r="PI15" i="45"/>
  <c r="PO15" i="45"/>
  <c r="PU15" i="45"/>
  <c r="PT15" i="45"/>
  <c r="OV15" i="45"/>
  <c r="PG15" i="45"/>
  <c r="PQ15" i="45"/>
  <c r="PA15" i="45"/>
  <c r="PL15" i="45"/>
  <c r="PE15" i="45"/>
  <c r="OU15" i="45"/>
  <c r="PP15" i="45"/>
  <c r="OZ15" i="45"/>
  <c r="PK15" i="45"/>
  <c r="PS17" i="17"/>
  <c r="PU17" i="17"/>
  <c r="PT17" i="17"/>
  <c r="XB7" i="45"/>
  <c r="XF7" i="45"/>
  <c r="XJ7" i="45"/>
  <c r="XN7" i="45"/>
  <c r="XR7" i="45"/>
  <c r="XV7" i="45"/>
  <c r="XY7" i="45"/>
  <c r="XZ7" i="45"/>
  <c r="XA7" i="45"/>
  <c r="XG7" i="45"/>
  <c r="XL7" i="45"/>
  <c r="XQ7" i="45"/>
  <c r="XW7" i="45"/>
  <c r="YA7" i="45"/>
  <c r="XC7" i="45"/>
  <c r="XI7" i="45"/>
  <c r="XP7" i="45"/>
  <c r="XX7" i="45"/>
  <c r="XD7" i="45"/>
  <c r="XK7" i="45"/>
  <c r="XS7" i="45"/>
  <c r="WZ7" i="45"/>
  <c r="XO7" i="45"/>
  <c r="XH7" i="45"/>
  <c r="WY7" i="45"/>
  <c r="XU7" i="45"/>
  <c r="XM7" i="45"/>
  <c r="XE7" i="45"/>
  <c r="XT7" i="45"/>
  <c r="WV11" i="46"/>
  <c r="WZ11" i="46"/>
  <c r="XD11" i="46"/>
  <c r="XH11" i="46"/>
  <c r="XL11" i="46"/>
  <c r="XP11" i="46"/>
  <c r="XT11" i="46"/>
  <c r="XX11" i="46"/>
  <c r="XA11" i="46"/>
  <c r="XF11" i="46"/>
  <c r="XK11" i="46"/>
  <c r="XQ11" i="46"/>
  <c r="XV11" i="46"/>
  <c r="YA11" i="46"/>
  <c r="WW11" i="46"/>
  <c r="XB11" i="46"/>
  <c r="XG11" i="46"/>
  <c r="XM11" i="46"/>
  <c r="XR11" i="46"/>
  <c r="XW11" i="46"/>
  <c r="WX11" i="46"/>
  <c r="XI11" i="46"/>
  <c r="XS11" i="46"/>
  <c r="WY11" i="46"/>
  <c r="XJ11" i="46"/>
  <c r="XU11" i="46"/>
  <c r="XC11" i="46"/>
  <c r="XY11" i="46"/>
  <c r="XE11" i="46"/>
  <c r="XZ11" i="46"/>
  <c r="XN11" i="46"/>
  <c r="XO11" i="46"/>
  <c r="OW20" i="46"/>
  <c r="PA20" i="46"/>
  <c r="PE20" i="46"/>
  <c r="PI20" i="46"/>
  <c r="PM20" i="46"/>
  <c r="PQ20" i="46"/>
  <c r="PU20" i="46"/>
  <c r="OY20" i="46"/>
  <c r="PD20" i="46"/>
  <c r="PJ20" i="46"/>
  <c r="PO20" i="46"/>
  <c r="PT20" i="46"/>
  <c r="OU20" i="46"/>
  <c r="OZ20" i="46"/>
  <c r="PF20" i="46"/>
  <c r="PK20" i="46"/>
  <c r="PP20" i="46"/>
  <c r="PB20" i="46"/>
  <c r="PL20" i="46"/>
  <c r="PC20" i="46"/>
  <c r="PN20" i="46"/>
  <c r="OV20" i="46"/>
  <c r="PR20" i="46"/>
  <c r="OX20" i="46"/>
  <c r="PS20" i="46"/>
  <c r="PG20" i="46"/>
  <c r="PH20" i="46"/>
  <c r="TA9" i="46"/>
  <c r="TE9" i="46"/>
  <c r="TI9" i="46"/>
  <c r="TM9" i="46"/>
  <c r="TQ9" i="46"/>
  <c r="TU9" i="46"/>
  <c r="TD9" i="46"/>
  <c r="TJ9" i="46"/>
  <c r="TO9" i="46"/>
  <c r="TT9" i="46"/>
  <c r="TF9" i="46"/>
  <c r="TK9" i="46"/>
  <c r="TP9" i="46"/>
  <c r="TV9" i="46"/>
  <c r="TB9" i="46"/>
  <c r="TL9" i="46"/>
  <c r="TW9" i="46"/>
  <c r="TC9" i="46"/>
  <c r="TN9" i="46"/>
  <c r="TX9" i="46"/>
  <c r="TR9" i="46"/>
  <c r="TS9" i="46"/>
  <c r="TG9" i="46"/>
  <c r="TH9" i="46"/>
  <c r="PS18" i="17"/>
  <c r="PT18" i="17"/>
  <c r="PU18" i="17"/>
  <c r="TR20" i="17"/>
  <c r="TF20" i="17"/>
  <c r="TB20" i="17"/>
  <c r="TJ20" i="17"/>
  <c r="TH20" i="17"/>
  <c r="TU20" i="17"/>
  <c r="TE20" i="17"/>
  <c r="PQ18" i="17"/>
  <c r="XX18" i="17"/>
  <c r="PO18" i="17"/>
  <c r="XU18" i="17"/>
  <c r="PM18" i="17"/>
  <c r="TP18" i="17"/>
  <c r="PD18" i="17"/>
  <c r="TB18" i="17"/>
  <c r="TJ18" i="17"/>
  <c r="XT18" i="17"/>
  <c r="LI18" i="17"/>
  <c r="PK18" i="17"/>
  <c r="TC18" i="17"/>
  <c r="XJ18" i="17"/>
  <c r="PJ18" i="17"/>
  <c r="OT18" i="17"/>
  <c r="TM18" i="17"/>
  <c r="SW18" i="17"/>
  <c r="XL18" i="17"/>
  <c r="XW18" i="17"/>
  <c r="XG18" i="17"/>
  <c r="HH14" i="17"/>
  <c r="GM14" i="17"/>
  <c r="GV14" i="17"/>
  <c r="SV14" i="17"/>
  <c r="GU14" i="17"/>
  <c r="HD14" i="17"/>
  <c r="TB14" i="17"/>
  <c r="TJ14" i="17"/>
  <c r="HB14" i="17"/>
  <c r="TS14" i="17"/>
  <c r="SX14" i="17"/>
  <c r="TI14" i="17"/>
  <c r="SS14" i="17"/>
  <c r="HH11" i="17"/>
  <c r="GM11" i="17"/>
  <c r="KZ11" i="17"/>
  <c r="PM11" i="17"/>
  <c r="TK11" i="17"/>
  <c r="XE11" i="17"/>
  <c r="HA11" i="17"/>
  <c r="LO11" i="17"/>
  <c r="OW11" i="17"/>
  <c r="SV11" i="17"/>
  <c r="HK11" i="17"/>
  <c r="GO11" i="17"/>
  <c r="LC11" i="17"/>
  <c r="PQ11" i="17"/>
  <c r="XM11" i="17"/>
  <c r="HD11" i="17"/>
  <c r="KV11" i="17"/>
  <c r="PH11" i="17"/>
  <c r="TL11" i="17"/>
  <c r="TJ11" i="17"/>
  <c r="XX11" i="17"/>
  <c r="HJ11" i="17"/>
  <c r="LM11" i="17"/>
  <c r="PP11" i="17"/>
  <c r="OU11" i="17"/>
  <c r="TH11" i="17"/>
  <c r="XU11" i="17"/>
  <c r="PR11" i="17"/>
  <c r="PB11" i="17"/>
  <c r="TU11" i="17"/>
  <c r="TE11" i="17"/>
  <c r="XV11" i="17"/>
  <c r="XK11" i="17"/>
  <c r="ABP11" i="17"/>
  <c r="ACA11" i="17"/>
  <c r="ABK11" i="17"/>
  <c r="HH27" i="17"/>
  <c r="GM27" i="17"/>
  <c r="KZ27" i="17"/>
  <c r="PM27" i="17"/>
  <c r="TK27" i="17"/>
  <c r="XE27" i="17"/>
  <c r="HA27" i="17"/>
  <c r="LO27" i="17"/>
  <c r="KT27" i="17"/>
  <c r="PD27" i="17"/>
  <c r="TG27" i="17"/>
  <c r="ACA27" i="17"/>
  <c r="GZ27" i="17"/>
  <c r="LN27" i="17"/>
  <c r="KR27" i="17"/>
  <c r="PC27" i="17"/>
  <c r="TF27" i="17"/>
  <c r="ABW27" i="17"/>
  <c r="GY27" i="17"/>
  <c r="LL27" i="17"/>
  <c r="KQ27" i="17"/>
  <c r="PA27" i="17"/>
  <c r="TB27" i="17"/>
  <c r="ABQ27" i="17"/>
  <c r="TJ27" i="17"/>
  <c r="XX27" i="17"/>
  <c r="HJ27" i="17"/>
  <c r="GT27" i="17"/>
  <c r="LM27" i="17"/>
  <c r="KW27" i="17"/>
  <c r="PP27" i="17"/>
  <c r="OU27" i="17"/>
  <c r="TH27" i="17"/>
  <c r="XU27" i="17"/>
  <c r="PN27" i="17"/>
  <c r="OX27" i="17"/>
  <c r="TQ27" i="17"/>
  <c r="TA27" i="17"/>
  <c r="XQ27" i="17"/>
  <c r="WV27" i="17"/>
  <c r="ABC27" i="17"/>
  <c r="XO27" i="17"/>
  <c r="WY27" i="17"/>
  <c r="ABO27" i="17"/>
  <c r="ABX27" i="17"/>
  <c r="ABH27" i="17"/>
  <c r="HH19" i="17"/>
  <c r="GM19" i="17"/>
  <c r="KZ19" i="17"/>
  <c r="PM19" i="17"/>
  <c r="TK19" i="17"/>
  <c r="XE19" i="17"/>
  <c r="HG19" i="17"/>
  <c r="GK19" i="17"/>
  <c r="KY19" i="17"/>
  <c r="PD19" i="17"/>
  <c r="TG19" i="17"/>
  <c r="ABQ19" i="17"/>
  <c r="GZ19" i="17"/>
  <c r="LN19" i="17"/>
  <c r="PC19" i="17"/>
  <c r="TF19" i="17"/>
  <c r="ABN19" i="17"/>
  <c r="GS19" i="17"/>
  <c r="LG19" i="17"/>
  <c r="OS19" i="17"/>
  <c r="ABG19" i="17"/>
  <c r="TD19" i="17"/>
  <c r="XP19" i="17"/>
  <c r="ABV19" i="17"/>
  <c r="HF19" i="17"/>
  <c r="GP19" i="17"/>
  <c r="LI19" i="17"/>
  <c r="PK19" i="17"/>
  <c r="TC19" i="17"/>
  <c r="XN19" i="17"/>
  <c r="ABS19" i="17"/>
  <c r="PN19" i="17"/>
  <c r="TQ19" i="17"/>
  <c r="XQ19" i="17"/>
  <c r="XO19" i="17"/>
  <c r="ABO19" i="17"/>
  <c r="ABX19" i="17"/>
  <c r="HH28" i="17"/>
  <c r="GM28" i="17"/>
  <c r="KZ28" i="17"/>
  <c r="PN28" i="17"/>
  <c r="OS28" i="17"/>
  <c r="ABB28" i="17"/>
  <c r="GV28" i="17"/>
  <c r="LJ28" i="17"/>
  <c r="KN28" i="17"/>
  <c r="PB28" i="17"/>
  <c r="TG28" i="17"/>
  <c r="ABM28" i="17"/>
  <c r="GU28" i="17"/>
  <c r="LH28" i="17"/>
  <c r="KM28" i="17"/>
  <c r="PA28" i="17"/>
  <c r="TF28" i="17"/>
  <c r="GY28" i="17"/>
  <c r="LL28" i="17"/>
  <c r="KQ28" i="17"/>
  <c r="PE28" i="17"/>
  <c r="TL28" i="17"/>
  <c r="XH28" i="17"/>
  <c r="TT28" i="17"/>
  <c r="SY28" i="17"/>
  <c r="XE28" i="17"/>
  <c r="ABI28" i="17"/>
  <c r="HB28" i="17"/>
  <c r="GL28" i="17"/>
  <c r="LE28" i="17"/>
  <c r="KO28" i="17"/>
  <c r="PH28" i="17"/>
  <c r="OR28" i="17"/>
  <c r="TH28" i="17"/>
  <c r="XR28" i="17"/>
  <c r="ABY28" i="17"/>
  <c r="TU28" i="17"/>
  <c r="TE28" i="17"/>
  <c r="XV28" i="17"/>
  <c r="XA28" i="17"/>
  <c r="ABG28" i="17"/>
  <c r="XO28" i="17"/>
  <c r="WY28" i="17"/>
  <c r="ABO28" i="17"/>
  <c r="ABX28" i="17"/>
  <c r="ABH28" i="17"/>
  <c r="HH26" i="17"/>
  <c r="GM26" i="17"/>
  <c r="KZ26" i="17"/>
  <c r="PQ26" i="17"/>
  <c r="XX26" i="17"/>
  <c r="ABI26" i="17"/>
  <c r="GV26" i="17"/>
  <c r="LJ26" i="17"/>
  <c r="KN26" i="17"/>
  <c r="OS26" i="17"/>
  <c r="SV26" i="17"/>
  <c r="ABS26" i="17"/>
  <c r="GZ26" i="17"/>
  <c r="LN26" i="17"/>
  <c r="KR26" i="17"/>
  <c r="OY26" i="17"/>
  <c r="SU26" i="17"/>
  <c r="GS26" i="17"/>
  <c r="LG26" i="17"/>
  <c r="OQ26" i="17"/>
  <c r="XN26" i="17"/>
  <c r="TO26" i="17"/>
  <c r="ST26" i="17"/>
  <c r="WX26" i="17"/>
  <c r="GX26" i="17"/>
  <c r="LA26" i="17"/>
  <c r="OZ26" i="17"/>
  <c r="TN26" i="17"/>
  <c r="WW26" i="17"/>
  <c r="PR26" i="17"/>
  <c r="PB26" i="17"/>
  <c r="TU26" i="17"/>
  <c r="TE26" i="17"/>
  <c r="XV26" i="17"/>
  <c r="XA26" i="17"/>
  <c r="ABG26" i="17"/>
  <c r="XO26" i="17"/>
  <c r="WY26" i="17"/>
  <c r="ABO26" i="17"/>
  <c r="ABX26" i="17"/>
  <c r="ABH26" i="17"/>
  <c r="HH17" i="17"/>
  <c r="GM17" i="17"/>
  <c r="KZ17" i="17"/>
  <c r="PM17" i="17"/>
  <c r="TK17" i="17"/>
  <c r="HG17" i="17"/>
  <c r="GK17" i="17"/>
  <c r="KY17" i="17"/>
  <c r="PD17" i="17"/>
  <c r="TG17" i="17"/>
  <c r="ABN17" i="17"/>
  <c r="GU17" i="17"/>
  <c r="LH17" i="17"/>
  <c r="OV17" i="17"/>
  <c r="SU17" i="17"/>
  <c r="HI17" i="17"/>
  <c r="GN17" i="17"/>
  <c r="LB17" i="17"/>
  <c r="PO17" i="17"/>
  <c r="XR17" i="17"/>
  <c r="TO17" i="17"/>
  <c r="ST17" i="17"/>
  <c r="GX17" i="17"/>
  <c r="LA17" i="17"/>
  <c r="OZ17" i="17"/>
  <c r="TN17" i="17"/>
  <c r="PR17" i="17"/>
  <c r="PB17" i="17"/>
  <c r="TU17" i="17"/>
  <c r="TE17" i="17"/>
  <c r="XV17" i="17"/>
  <c r="XK17" i="17"/>
  <c r="ABP17" i="17"/>
  <c r="ACA17" i="17"/>
  <c r="ABK17" i="17"/>
  <c r="HH25" i="17"/>
  <c r="GM25" i="17"/>
  <c r="KZ25" i="17"/>
  <c r="PM25" i="17"/>
  <c r="TK25" i="17"/>
  <c r="WX25" i="17"/>
  <c r="HG25" i="17"/>
  <c r="GK25" i="17"/>
  <c r="KY25" i="17"/>
  <c r="PD25" i="17"/>
  <c r="TG25" i="17"/>
  <c r="ABN25" i="17"/>
  <c r="GU25" i="17"/>
  <c r="LH25" i="17"/>
  <c r="KM25" i="17"/>
  <c r="OV25" i="17"/>
  <c r="SU25" i="17"/>
  <c r="HI25" i="17"/>
  <c r="GN25" i="17"/>
  <c r="LB25" i="17"/>
  <c r="PO25" i="17"/>
  <c r="XR25" i="17"/>
  <c r="TT25" i="17"/>
  <c r="SY25" i="17"/>
  <c r="XI25" i="17"/>
  <c r="ABI25" i="17"/>
  <c r="HB25" i="17"/>
  <c r="GL25" i="17"/>
  <c r="LE25" i="17"/>
  <c r="KO25" i="17"/>
  <c r="PE25" i="17"/>
  <c r="TS25" i="17"/>
  <c r="SX25" i="17"/>
  <c r="XH25" i="17"/>
  <c r="ABQ25" i="17"/>
  <c r="PN25" i="17"/>
  <c r="OX25" i="17"/>
  <c r="TQ25" i="17"/>
  <c r="TA25" i="17"/>
  <c r="XQ25" i="17"/>
  <c r="WV25" i="17"/>
  <c r="ABC25" i="17"/>
  <c r="XO25" i="17"/>
  <c r="WY25" i="17"/>
  <c r="ABO25" i="17"/>
  <c r="ABX25" i="17"/>
  <c r="ABH25" i="17"/>
  <c r="KZ16" i="17"/>
  <c r="KY16" i="17"/>
  <c r="TR16" i="17"/>
  <c r="KX16" i="17"/>
  <c r="TF16" i="17"/>
  <c r="KV16" i="17"/>
  <c r="TB16" i="17"/>
  <c r="TJ16" i="17"/>
  <c r="LE16" i="17"/>
  <c r="TS16" i="17"/>
  <c r="SX16" i="17"/>
  <c r="TI16" i="17"/>
  <c r="SS16" i="17"/>
  <c r="HH22" i="17"/>
  <c r="GM22" i="17"/>
  <c r="KZ22" i="17"/>
  <c r="PQ22" i="17"/>
  <c r="XX22" i="17"/>
  <c r="GV22" i="17"/>
  <c r="LJ22" i="17"/>
  <c r="OS22" i="17"/>
  <c r="SV22" i="17"/>
  <c r="ABQ22" i="17"/>
  <c r="GZ22" i="17"/>
  <c r="LN22" i="17"/>
  <c r="OY22" i="17"/>
  <c r="SU22" i="17"/>
  <c r="HI22" i="17"/>
  <c r="GN22" i="17"/>
  <c r="LB22" i="17"/>
  <c r="PL22" i="17"/>
  <c r="TL22" i="17"/>
  <c r="TO22" i="17"/>
  <c r="ST22" i="17"/>
  <c r="HJ22" i="17"/>
  <c r="GT22" i="17"/>
  <c r="LM22" i="17"/>
  <c r="KW22" i="17"/>
  <c r="PP22" i="17"/>
  <c r="OU22" i="17"/>
  <c r="TH22" i="17"/>
  <c r="XR22" i="17"/>
  <c r="ACA22" i="17"/>
  <c r="PR22" i="17"/>
  <c r="PB22" i="17"/>
  <c r="TU22" i="17"/>
  <c r="TE22" i="17"/>
  <c r="XV22" i="17"/>
  <c r="ABG22" i="17"/>
  <c r="XO22" i="17"/>
  <c r="ABO22" i="17"/>
  <c r="ABX22" i="17"/>
  <c r="ABH22" i="17"/>
  <c r="HH9" i="17"/>
  <c r="GM9" i="17"/>
  <c r="KZ9" i="17"/>
  <c r="PM9" i="17"/>
  <c r="TK9" i="17"/>
  <c r="HA9" i="17"/>
  <c r="LO9" i="17"/>
  <c r="OW9" i="17"/>
  <c r="SV9" i="17"/>
  <c r="HK9" i="17"/>
  <c r="GO9" i="17"/>
  <c r="LC9" i="17"/>
  <c r="PQ9" i="17"/>
  <c r="XT9" i="17"/>
  <c r="HD9" i="17"/>
  <c r="KV9" i="17"/>
  <c r="PH9" i="17"/>
  <c r="TL9" i="17"/>
  <c r="XD9" i="17"/>
  <c r="TJ9" i="17"/>
  <c r="XX9" i="17"/>
  <c r="HJ9" i="17"/>
  <c r="GT9" i="17"/>
  <c r="LM9" i="17"/>
  <c r="PP9" i="17"/>
  <c r="OU9" i="17"/>
  <c r="TH9" i="17"/>
  <c r="XU9" i="17"/>
  <c r="PR9" i="17"/>
  <c r="PB9" i="17"/>
  <c r="TU9" i="17"/>
  <c r="TE9" i="17"/>
  <c r="XV9" i="17"/>
  <c r="XK9" i="17"/>
  <c r="ABP9" i="17"/>
  <c r="ACA9" i="17"/>
  <c r="ABK9" i="17"/>
  <c r="HH24" i="17"/>
  <c r="GM24" i="17"/>
  <c r="KZ24" i="17"/>
  <c r="PQ24" i="17"/>
  <c r="XP24" i="17"/>
  <c r="HL24" i="17"/>
  <c r="GQ24" i="17"/>
  <c r="LD24" i="17"/>
  <c r="PO24" i="17"/>
  <c r="XN24" i="17"/>
  <c r="HK24" i="17"/>
  <c r="GO24" i="17"/>
  <c r="LC24" i="17"/>
  <c r="PM24" i="17"/>
  <c r="TP24" i="17"/>
  <c r="XI24" i="17"/>
  <c r="HI24" i="17"/>
  <c r="GN24" i="17"/>
  <c r="LB24" i="17"/>
  <c r="PL24" i="17"/>
  <c r="TL24" i="17"/>
  <c r="XH24" i="17"/>
  <c r="TT24" i="17"/>
  <c r="SY24" i="17"/>
  <c r="XE24" i="17"/>
  <c r="ABC24" i="17"/>
  <c r="GX24" i="17"/>
  <c r="LA24" i="17"/>
  <c r="OZ24" i="17"/>
  <c r="TN24" i="17"/>
  <c r="WW24" i="17"/>
  <c r="PR24" i="17"/>
  <c r="PB24" i="17"/>
  <c r="TU24" i="17"/>
  <c r="TE24" i="17"/>
  <c r="XV24" i="17"/>
  <c r="XA24" i="17"/>
  <c r="ABG24" i="17"/>
  <c r="XO24" i="17"/>
  <c r="WY24" i="17"/>
  <c r="ABO24" i="17"/>
  <c r="ABX24" i="17"/>
  <c r="ABH24" i="17"/>
  <c r="HH15" i="17"/>
  <c r="GM15" i="17"/>
  <c r="KZ15" i="17"/>
  <c r="PM15" i="17"/>
  <c r="TK15" i="17"/>
  <c r="XE15" i="17"/>
  <c r="HA15" i="17"/>
  <c r="LO15" i="17"/>
  <c r="OW15" i="17"/>
  <c r="SV15" i="17"/>
  <c r="HK15" i="17"/>
  <c r="GO15" i="17"/>
  <c r="LC15" i="17"/>
  <c r="PQ15" i="17"/>
  <c r="XM15" i="17"/>
  <c r="HD15" i="17"/>
  <c r="KV15" i="17"/>
  <c r="PH15" i="17"/>
  <c r="TL15" i="17"/>
  <c r="TJ15" i="17"/>
  <c r="XX15" i="17"/>
  <c r="HJ15" i="17"/>
  <c r="GT15" i="17"/>
  <c r="LM15" i="17"/>
  <c r="PP15" i="17"/>
  <c r="OU15" i="17"/>
  <c r="TH15" i="17"/>
  <c r="XU15" i="17"/>
  <c r="PN15" i="17"/>
  <c r="TQ15" i="17"/>
  <c r="XQ15" i="17"/>
  <c r="XK15" i="17"/>
  <c r="ABP15" i="17"/>
  <c r="ACA15" i="17"/>
  <c r="ABK15" i="17"/>
  <c r="HI7" i="17"/>
  <c r="GN7" i="17"/>
  <c r="LA7" i="17"/>
  <c r="PO7" i="17"/>
  <c r="OT7" i="17"/>
  <c r="TC7" i="17"/>
  <c r="HH7" i="17"/>
  <c r="GL7" i="17"/>
  <c r="KZ7" i="17"/>
  <c r="PN7" i="17"/>
  <c r="OR7" i="17"/>
  <c r="SU7" i="17"/>
  <c r="ABV7" i="17"/>
  <c r="HA7" i="17"/>
  <c r="LO7" i="17"/>
  <c r="PG7" i="17"/>
  <c r="TU7" i="17"/>
  <c r="ABQ7" i="17"/>
  <c r="GZ7" i="17"/>
  <c r="LM7" i="17"/>
  <c r="PF7" i="17"/>
  <c r="TS7" i="17"/>
  <c r="ABN7" i="17"/>
  <c r="XN7" i="17"/>
  <c r="GY7" i="17"/>
  <c r="LB7" i="17"/>
  <c r="PE7" i="17"/>
  <c r="TD7" i="17"/>
  <c r="XR7" i="17"/>
  <c r="TN7" i="17"/>
  <c r="SX7" i="17"/>
  <c r="XQ7" i="17"/>
  <c r="ABP7" i="17"/>
  <c r="ACA7" i="17"/>
  <c r="HH23" i="17"/>
  <c r="GM23" i="17"/>
  <c r="KZ23" i="17"/>
  <c r="PM23" i="17"/>
  <c r="TK23" i="17"/>
  <c r="XE23" i="17"/>
  <c r="HA23" i="17"/>
  <c r="LO23" i="17"/>
  <c r="OW23" i="17"/>
  <c r="SV23" i="17"/>
  <c r="GU23" i="17"/>
  <c r="LH23" i="17"/>
  <c r="OV23" i="17"/>
  <c r="SU23" i="17"/>
  <c r="GS23" i="17"/>
  <c r="LG23" i="17"/>
  <c r="OS23" i="17"/>
  <c r="TT23" i="17"/>
  <c r="SY23" i="17"/>
  <c r="XI23" i="17"/>
  <c r="ABQ23" i="17"/>
  <c r="HF23" i="17"/>
  <c r="GP23" i="17"/>
  <c r="LI23" i="17"/>
  <c r="PK23" i="17"/>
  <c r="TC23" i="17"/>
  <c r="XN23" i="17"/>
  <c r="ABW23" i="17"/>
  <c r="PN23" i="17"/>
  <c r="OX23" i="17"/>
  <c r="TQ23" i="17"/>
  <c r="TA23" i="17"/>
  <c r="XQ23" i="17"/>
  <c r="XO23" i="17"/>
  <c r="ABO23" i="17"/>
  <c r="ABX23" i="17"/>
  <c r="ABH23" i="17"/>
  <c r="TR12" i="17"/>
  <c r="TF12" i="17"/>
  <c r="TB12" i="17"/>
  <c r="TJ12" i="17"/>
  <c r="TS12" i="17"/>
  <c r="SX12" i="17"/>
  <c r="TU12" i="17"/>
  <c r="HH10" i="17"/>
  <c r="GM10" i="17"/>
  <c r="KZ10" i="17"/>
  <c r="PQ10" i="17"/>
  <c r="XX10" i="17"/>
  <c r="GV10" i="17"/>
  <c r="LJ10" i="17"/>
  <c r="OS10" i="17"/>
  <c r="SV10" i="17"/>
  <c r="ABL10" i="17"/>
  <c r="GU10" i="17"/>
  <c r="LH10" i="17"/>
  <c r="OR10" i="17"/>
  <c r="XP10" i="17"/>
  <c r="HD10" i="17"/>
  <c r="KV10" i="17"/>
  <c r="PD10" i="17"/>
  <c r="TB10" i="17"/>
  <c r="ABY10" i="17"/>
  <c r="TJ10" i="17"/>
  <c r="XT10" i="17"/>
  <c r="ABR10" i="17"/>
  <c r="HB10" i="17"/>
  <c r="GL10" i="17"/>
  <c r="LE10" i="17"/>
  <c r="PE10" i="17"/>
  <c r="TS10" i="17"/>
  <c r="SX10" i="17"/>
  <c r="XD10" i="17"/>
  <c r="PR10" i="17"/>
  <c r="TU10" i="17"/>
  <c r="TE10" i="17"/>
  <c r="XV10" i="17"/>
  <c r="XO10" i="17"/>
  <c r="ABH10" i="17"/>
  <c r="ABP10" i="17"/>
  <c r="ACA10" i="17"/>
  <c r="HH13" i="17"/>
  <c r="GM13" i="17"/>
  <c r="KZ13" i="17"/>
  <c r="PM13" i="17"/>
  <c r="TK13" i="17"/>
  <c r="HA13" i="17"/>
  <c r="LO13" i="17"/>
  <c r="OW13" i="17"/>
  <c r="SV13" i="17"/>
  <c r="HK13" i="17"/>
  <c r="GO13" i="17"/>
  <c r="LC13" i="17"/>
  <c r="PQ13" i="17"/>
  <c r="XT13" i="17"/>
  <c r="HD13" i="17"/>
  <c r="KV13" i="17"/>
  <c r="PH13" i="17"/>
  <c r="TL13" i="17"/>
  <c r="XD13" i="17"/>
  <c r="TJ13" i="17"/>
  <c r="XX13" i="17"/>
  <c r="HJ13" i="17"/>
  <c r="GT13" i="17"/>
  <c r="LM13" i="17"/>
  <c r="KW13" i="17"/>
  <c r="PP13" i="17"/>
  <c r="OU13" i="17"/>
  <c r="TH13" i="17"/>
  <c r="XU13" i="17"/>
  <c r="PR13" i="17"/>
  <c r="PB13" i="17"/>
  <c r="TU13" i="17"/>
  <c r="TE13" i="17"/>
  <c r="XV13" i="17"/>
  <c r="XK13" i="17"/>
  <c r="ABP13" i="17"/>
  <c r="ACA13" i="17"/>
  <c r="HH21" i="17"/>
  <c r="GM21" i="17"/>
  <c r="KZ21" i="17"/>
  <c r="PM21" i="17"/>
  <c r="TK21" i="17"/>
  <c r="HG21" i="17"/>
  <c r="GK21" i="17"/>
  <c r="KY21" i="17"/>
  <c r="PD21" i="17"/>
  <c r="TG21" i="17"/>
  <c r="ABI21" i="17"/>
  <c r="GU21" i="17"/>
  <c r="LH21" i="17"/>
  <c r="OV21" i="17"/>
  <c r="SU21" i="17"/>
  <c r="ABG21" i="17"/>
  <c r="GS21" i="17"/>
  <c r="LG21" i="17"/>
  <c r="OS21" i="17"/>
  <c r="TD21" i="17"/>
  <c r="XP21" i="17"/>
  <c r="ABW21" i="17"/>
  <c r="HF21" i="17"/>
  <c r="GP21" i="17"/>
  <c r="LI21" i="17"/>
  <c r="PK21" i="17"/>
  <c r="TC21" i="17"/>
  <c r="XN21" i="17"/>
  <c r="ABV21" i="17"/>
  <c r="PN21" i="17"/>
  <c r="OX21" i="17"/>
  <c r="TQ21" i="17"/>
  <c r="TA21" i="17"/>
  <c r="XQ21" i="17"/>
  <c r="XO21" i="17"/>
  <c r="ABO21" i="17"/>
  <c r="ABX21" i="17"/>
  <c r="ABH21" i="17"/>
  <c r="HH29" i="17"/>
  <c r="GM29" i="17"/>
  <c r="KZ29" i="17"/>
  <c r="PN29" i="17"/>
  <c r="OS29" i="17"/>
  <c r="ABG29" i="17"/>
  <c r="GV29" i="17"/>
  <c r="LJ29" i="17"/>
  <c r="KN29" i="17"/>
  <c r="PB29" i="17"/>
  <c r="TG29" i="17"/>
  <c r="ABS29" i="17"/>
  <c r="GZ29" i="17"/>
  <c r="LN29" i="17"/>
  <c r="KR29" i="17"/>
  <c r="PF29" i="17"/>
  <c r="TP29" i="17"/>
  <c r="XE29" i="17"/>
  <c r="HD29" i="17"/>
  <c r="KV29" i="17"/>
  <c r="PJ29" i="17"/>
  <c r="XR29" i="17"/>
  <c r="TO29" i="17"/>
  <c r="ST29" i="17"/>
  <c r="XB29" i="17"/>
  <c r="ABF29" i="17"/>
  <c r="GX29" i="17"/>
  <c r="LA29" i="17"/>
  <c r="PD29" i="17"/>
  <c r="TC29" i="17"/>
  <c r="XN29" i="17"/>
  <c r="ABV29" i="17"/>
  <c r="TQ29" i="17"/>
  <c r="TA29" i="17"/>
  <c r="XQ29" i="17"/>
  <c r="WV29" i="17"/>
  <c r="ABC29" i="17"/>
  <c r="XO29" i="17"/>
  <c r="ABO29" i="17"/>
  <c r="ABX29" i="17"/>
  <c r="LQ11" i="17"/>
  <c r="LP11" i="17"/>
  <c r="LR11" i="17"/>
  <c r="ABH17" i="45"/>
  <c r="ABL17" i="45"/>
  <c r="ABP17" i="45"/>
  <c r="ABT17" i="45"/>
  <c r="ABX17" i="45"/>
  <c r="ACB17" i="45"/>
  <c r="ABJ17" i="45"/>
  <c r="ABO17" i="45"/>
  <c r="ABU17" i="45"/>
  <c r="ABZ17" i="45"/>
  <c r="ABF17" i="45"/>
  <c r="ABK17" i="45"/>
  <c r="ABQ17" i="45"/>
  <c r="ABV17" i="45"/>
  <c r="ACA17" i="45"/>
  <c r="ACC17" i="45"/>
  <c r="ABM17" i="45"/>
  <c r="ABW17" i="45"/>
  <c r="ACD17" i="45"/>
  <c r="ABN17" i="45"/>
  <c r="ABY17" i="45"/>
  <c r="ABS17" i="45"/>
  <c r="ABI17" i="45"/>
  <c r="ABG17" i="45"/>
  <c r="ABR17" i="45"/>
  <c r="ACB18" i="45"/>
  <c r="ABI18" i="45"/>
  <c r="ABM18" i="45"/>
  <c r="ABQ18" i="45"/>
  <c r="ABU18" i="45"/>
  <c r="ABY18" i="45"/>
  <c r="ACC18" i="45"/>
  <c r="ACD18" i="45"/>
  <c r="ABF18" i="45"/>
  <c r="ABK18" i="45"/>
  <c r="ABP18" i="45"/>
  <c r="ABV18" i="45"/>
  <c r="ACA18" i="45"/>
  <c r="ABG18" i="45"/>
  <c r="ABL18" i="45"/>
  <c r="ABR18" i="45"/>
  <c r="ABW18" i="45"/>
  <c r="ABN18" i="45"/>
  <c r="ABX18" i="45"/>
  <c r="ABO18" i="45"/>
  <c r="ABZ18" i="45"/>
  <c r="ABJ18" i="45"/>
  <c r="ABT18" i="45"/>
  <c r="ABS18" i="45"/>
  <c r="ABH18" i="45"/>
  <c r="TV10" i="45"/>
  <c r="TW10" i="45"/>
  <c r="TE10" i="45"/>
  <c r="TI10" i="45"/>
  <c r="TM10" i="45"/>
  <c r="TQ10" i="45"/>
  <c r="TU10" i="45"/>
  <c r="TX10" i="45"/>
  <c r="TG10" i="45"/>
  <c r="TL10" i="45"/>
  <c r="TR10" i="45"/>
  <c r="TH10" i="45"/>
  <c r="TN10" i="45"/>
  <c r="TS10" i="45"/>
  <c r="TF10" i="45"/>
  <c r="TP10" i="45"/>
  <c r="TK10" i="45"/>
  <c r="TO10" i="45"/>
  <c r="TT10" i="45"/>
  <c r="TJ10" i="45"/>
  <c r="TC12" i="46"/>
  <c r="TG12" i="46"/>
  <c r="TK12" i="46"/>
  <c r="TO12" i="46"/>
  <c r="TS12" i="46"/>
  <c r="TW12" i="46"/>
  <c r="TD12" i="46"/>
  <c r="TI12" i="46"/>
  <c r="TN12" i="46"/>
  <c r="TT12" i="46"/>
  <c r="TE12" i="46"/>
  <c r="TJ12" i="46"/>
  <c r="TP12" i="46"/>
  <c r="TU12" i="46"/>
  <c r="TF12" i="46"/>
  <c r="TQ12" i="46"/>
  <c r="TH12" i="46"/>
  <c r="TR12" i="46"/>
  <c r="TA12" i="46"/>
  <c r="TV12" i="46"/>
  <c r="TB12" i="46"/>
  <c r="TX12" i="46"/>
  <c r="TL12" i="46"/>
  <c r="TM12" i="46"/>
  <c r="ACD12" i="45"/>
  <c r="ABG12" i="45"/>
  <c r="ABK12" i="45"/>
  <c r="ABO12" i="45"/>
  <c r="ABS12" i="45"/>
  <c r="ABW12" i="45"/>
  <c r="ACA12" i="45"/>
  <c r="ABJ12" i="45"/>
  <c r="ABP12" i="45"/>
  <c r="ABU12" i="45"/>
  <c r="ABZ12" i="45"/>
  <c r="ABF12" i="45"/>
  <c r="ABL12" i="45"/>
  <c r="ABQ12" i="45"/>
  <c r="ABV12" i="45"/>
  <c r="ACB12" i="45"/>
  <c r="ABH12" i="45"/>
  <c r="ABR12" i="45"/>
  <c r="ACC12" i="45"/>
  <c r="ABI12" i="45"/>
  <c r="ABT12" i="45"/>
  <c r="ABY12" i="45"/>
  <c r="ABN12" i="45"/>
  <c r="ABM12" i="45"/>
  <c r="ABX12" i="45"/>
  <c r="OU21" i="46"/>
  <c r="OY21" i="46"/>
  <c r="PC21" i="46"/>
  <c r="PG21" i="46"/>
  <c r="PK21" i="46"/>
  <c r="PO21" i="46"/>
  <c r="PS21" i="46"/>
  <c r="OW22" i="46"/>
  <c r="PA22" i="46"/>
  <c r="PE22" i="46"/>
  <c r="PI22" i="46"/>
  <c r="PM22" i="46"/>
  <c r="PQ22" i="46"/>
  <c r="PU22" i="46"/>
  <c r="OU23" i="46"/>
  <c r="OY23" i="46"/>
  <c r="PC23" i="46"/>
  <c r="PG23" i="46"/>
  <c r="PK23" i="46"/>
  <c r="PO23" i="46"/>
  <c r="PS23" i="46"/>
  <c r="OS24" i="46"/>
  <c r="OW24" i="46"/>
  <c r="PA24" i="46"/>
  <c r="PE24" i="46"/>
  <c r="PI24" i="46"/>
  <c r="PM24" i="46"/>
  <c r="PQ24" i="46"/>
  <c r="PU24" i="46"/>
  <c r="OQ25" i="46"/>
  <c r="OU25" i="46"/>
  <c r="OY25" i="46"/>
  <c r="PC25" i="46"/>
  <c r="PG25" i="46"/>
  <c r="PK25" i="46"/>
  <c r="PO25" i="46"/>
  <c r="PS25" i="46"/>
  <c r="OS26" i="46"/>
  <c r="OW26" i="46"/>
  <c r="PA26" i="46"/>
  <c r="PE26" i="46"/>
  <c r="PI26" i="46"/>
  <c r="PM26" i="46"/>
  <c r="PQ26" i="46"/>
  <c r="PU26" i="46"/>
  <c r="OQ27" i="46"/>
  <c r="OU27" i="46"/>
  <c r="OY27" i="46"/>
  <c r="PC27" i="46"/>
  <c r="PG27" i="46"/>
  <c r="PK27" i="46"/>
  <c r="PO27" i="46"/>
  <c r="PS27" i="46"/>
  <c r="OS28" i="46"/>
  <c r="OW28" i="46"/>
  <c r="PA28" i="46"/>
  <c r="PE28" i="46"/>
  <c r="PI28" i="46"/>
  <c r="PM28" i="46"/>
  <c r="PQ28" i="46"/>
  <c r="PU28" i="46"/>
  <c r="OQ29" i="46"/>
  <c r="OU29" i="46"/>
  <c r="OY29" i="46"/>
  <c r="PC29" i="46"/>
  <c r="PG29" i="46"/>
  <c r="PK29" i="46"/>
  <c r="PO29" i="46"/>
  <c r="PS29" i="46"/>
  <c r="OS30" i="46"/>
  <c r="OW30" i="46"/>
  <c r="PA30" i="46"/>
  <c r="PE30" i="46"/>
  <c r="PI30" i="46"/>
  <c r="PM30" i="46"/>
  <c r="PQ30" i="46"/>
  <c r="PU30" i="46"/>
  <c r="OQ31" i="46"/>
  <c r="OU31" i="46"/>
  <c r="OY31" i="46"/>
  <c r="PC31" i="46"/>
  <c r="PG31" i="46"/>
  <c r="PK31" i="46"/>
  <c r="PO31" i="46"/>
  <c r="PS31" i="46"/>
  <c r="OW21" i="46"/>
  <c r="PB21" i="46"/>
  <c r="PH21" i="46"/>
  <c r="PM21" i="46"/>
  <c r="PR21" i="46"/>
  <c r="OU22" i="46"/>
  <c r="OZ22" i="46"/>
  <c r="PF22" i="46"/>
  <c r="PK22" i="46"/>
  <c r="PP22" i="46"/>
  <c r="OX23" i="46"/>
  <c r="PD23" i="46"/>
  <c r="PI23" i="46"/>
  <c r="PN23" i="46"/>
  <c r="PT23" i="46"/>
  <c r="OQ24" i="46"/>
  <c r="OV24" i="46"/>
  <c r="PB24" i="46"/>
  <c r="PG24" i="46"/>
  <c r="PL24" i="46"/>
  <c r="PR24" i="46"/>
  <c r="OT25" i="46"/>
  <c r="OZ25" i="46"/>
  <c r="PE25" i="46"/>
  <c r="PJ25" i="46"/>
  <c r="PP25" i="46"/>
  <c r="PU25" i="46"/>
  <c r="OR26" i="46"/>
  <c r="OX26" i="46"/>
  <c r="PC26" i="46"/>
  <c r="PH26" i="46"/>
  <c r="PN26" i="46"/>
  <c r="PS26" i="46"/>
  <c r="OP27" i="46"/>
  <c r="OV27" i="46"/>
  <c r="PA27" i="46"/>
  <c r="PF27" i="46"/>
  <c r="PL27" i="46"/>
  <c r="PQ27" i="46"/>
  <c r="OT28" i="46"/>
  <c r="OY28" i="46"/>
  <c r="PD28" i="46"/>
  <c r="PJ28" i="46"/>
  <c r="PO28" i="46"/>
  <c r="PT28" i="46"/>
  <c r="OR29" i="46"/>
  <c r="OW29" i="46"/>
  <c r="PB29" i="46"/>
  <c r="PH29" i="46"/>
  <c r="PM29" i="46"/>
  <c r="PR29" i="46"/>
  <c r="OP30" i="46"/>
  <c r="OU30" i="46"/>
  <c r="OZ30" i="46"/>
  <c r="PF30" i="46"/>
  <c r="PK30" i="46"/>
  <c r="PP30" i="46"/>
  <c r="OS31" i="46"/>
  <c r="OX31" i="46"/>
  <c r="PD31" i="46"/>
  <c r="PI31" i="46"/>
  <c r="PN31" i="46"/>
  <c r="PT31" i="46"/>
  <c r="OP32" i="46"/>
  <c r="OT32" i="46"/>
  <c r="OX32" i="46"/>
  <c r="PB32" i="46"/>
  <c r="PF32" i="46"/>
  <c r="PJ32" i="46"/>
  <c r="PN32" i="46"/>
  <c r="PR32" i="46"/>
  <c r="OR33" i="46"/>
  <c r="OV33" i="46"/>
  <c r="OZ33" i="46"/>
  <c r="PD33" i="46"/>
  <c r="PH33" i="46"/>
  <c r="PL33" i="46"/>
  <c r="PP33" i="46"/>
  <c r="PT33" i="46"/>
  <c r="OP34" i="46"/>
  <c r="OT34" i="46"/>
  <c r="OX34" i="46"/>
  <c r="PB34" i="46"/>
  <c r="PF34" i="46"/>
  <c r="PJ34" i="46"/>
  <c r="PN34" i="46"/>
  <c r="PR34" i="46"/>
  <c r="OR35" i="46"/>
  <c r="OV35" i="46"/>
  <c r="OZ35" i="46"/>
  <c r="PD35" i="46"/>
  <c r="PH35" i="46"/>
  <c r="PL35" i="46"/>
  <c r="PP35" i="46"/>
  <c r="PT35" i="46"/>
  <c r="OP36" i="46"/>
  <c r="OT36" i="46"/>
  <c r="OX36" i="46"/>
  <c r="PB36" i="46"/>
  <c r="PF36" i="46"/>
  <c r="PJ36" i="46"/>
  <c r="PN36" i="46"/>
  <c r="PR36" i="46"/>
  <c r="OR37" i="46"/>
  <c r="OV37" i="46"/>
  <c r="OZ37" i="46"/>
  <c r="PD37" i="46"/>
  <c r="PH37" i="46"/>
  <c r="PL37" i="46"/>
  <c r="PP37" i="46"/>
  <c r="PT37" i="46"/>
  <c r="OX21" i="46"/>
  <c r="PD21" i="46"/>
  <c r="PI21" i="46"/>
  <c r="PN21" i="46"/>
  <c r="PT21" i="46"/>
  <c r="OV22" i="46"/>
  <c r="PB22" i="46"/>
  <c r="PG22" i="46"/>
  <c r="PL22" i="46"/>
  <c r="PR22" i="46"/>
  <c r="OZ23" i="46"/>
  <c r="PE23" i="46"/>
  <c r="PJ23" i="46"/>
  <c r="PP23" i="46"/>
  <c r="PU23" i="46"/>
  <c r="OR24" i="46"/>
  <c r="OX24" i="46"/>
  <c r="PC24" i="46"/>
  <c r="PH24" i="46"/>
  <c r="PN24" i="46"/>
  <c r="PS24" i="46"/>
  <c r="OP25" i="46"/>
  <c r="OV25" i="46"/>
  <c r="PA25" i="46"/>
  <c r="PF25" i="46"/>
  <c r="PL25" i="46"/>
  <c r="PQ25" i="46"/>
  <c r="OT26" i="46"/>
  <c r="OY26" i="46"/>
  <c r="PD26" i="46"/>
  <c r="PJ26" i="46"/>
  <c r="PO26" i="46"/>
  <c r="PT26" i="46"/>
  <c r="OR27" i="46"/>
  <c r="OW27" i="46"/>
  <c r="PB27" i="46"/>
  <c r="PH27" i="46"/>
  <c r="PM27" i="46"/>
  <c r="PR27" i="46"/>
  <c r="OP28" i="46"/>
  <c r="OU28" i="46"/>
  <c r="OZ28" i="46"/>
  <c r="PF28" i="46"/>
  <c r="PK28" i="46"/>
  <c r="PP28" i="46"/>
  <c r="OZ21" i="46"/>
  <c r="PJ21" i="46"/>
  <c r="PU21" i="46"/>
  <c r="OX22" i="46"/>
  <c r="PH22" i="46"/>
  <c r="PS22" i="46"/>
  <c r="OV23" i="46"/>
  <c r="PF23" i="46"/>
  <c r="PQ23" i="46"/>
  <c r="OT24" i="46"/>
  <c r="PD24" i="46"/>
  <c r="PO24" i="46"/>
  <c r="OR25" i="46"/>
  <c r="PB25" i="46"/>
  <c r="PM25" i="46"/>
  <c r="OP26" i="46"/>
  <c r="OZ26" i="46"/>
  <c r="PK26" i="46"/>
  <c r="OX27" i="46"/>
  <c r="PI27" i="46"/>
  <c r="PT27" i="46"/>
  <c r="OV28" i="46"/>
  <c r="PG28" i="46"/>
  <c r="PR28" i="46"/>
  <c r="OS29" i="46"/>
  <c r="OZ29" i="46"/>
  <c r="PF29" i="46"/>
  <c r="PN29" i="46"/>
  <c r="PU29" i="46"/>
  <c r="OT30" i="46"/>
  <c r="PB30" i="46"/>
  <c r="PH30" i="46"/>
  <c r="PO30" i="46"/>
  <c r="OV31" i="46"/>
  <c r="PB31" i="46"/>
  <c r="PJ31" i="46"/>
  <c r="PQ31" i="46"/>
  <c r="OU32" i="46"/>
  <c r="OZ32" i="46"/>
  <c r="PE32" i="46"/>
  <c r="PK32" i="46"/>
  <c r="PP32" i="46"/>
  <c r="PU32" i="46"/>
  <c r="OS33" i="46"/>
  <c r="OX33" i="46"/>
  <c r="PC33" i="46"/>
  <c r="PI33" i="46"/>
  <c r="PN33" i="46"/>
  <c r="PS33" i="46"/>
  <c r="OQ34" i="46"/>
  <c r="OV34" i="46"/>
  <c r="PA34" i="46"/>
  <c r="PG34" i="46"/>
  <c r="PL34" i="46"/>
  <c r="PQ34" i="46"/>
  <c r="OT35" i="46"/>
  <c r="OY35" i="46"/>
  <c r="PE35" i="46"/>
  <c r="PJ35" i="46"/>
  <c r="PO35" i="46"/>
  <c r="PU35" i="46"/>
  <c r="OR36" i="46"/>
  <c r="OW36" i="46"/>
  <c r="PC36" i="46"/>
  <c r="PH36" i="46"/>
  <c r="PM36" i="46"/>
  <c r="PS36" i="46"/>
  <c r="OP37" i="46"/>
  <c r="OU37" i="46"/>
  <c r="PA37" i="46"/>
  <c r="PF37" i="46"/>
  <c r="PK37" i="46"/>
  <c r="PQ37" i="46"/>
  <c r="PA21" i="46"/>
  <c r="PL21" i="46"/>
  <c r="OY22" i="46"/>
  <c r="PJ22" i="46"/>
  <c r="PT22" i="46"/>
  <c r="OW23" i="46"/>
  <c r="PH23" i="46"/>
  <c r="PR23" i="46"/>
  <c r="OU24" i="46"/>
  <c r="PF24" i="46"/>
  <c r="PP24" i="46"/>
  <c r="OS25" i="46"/>
  <c r="PD25" i="46"/>
  <c r="PN25" i="46"/>
  <c r="OQ26" i="46"/>
  <c r="PB26" i="46"/>
  <c r="PL26" i="46"/>
  <c r="OZ27" i="46"/>
  <c r="PJ27" i="46"/>
  <c r="PU27" i="46"/>
  <c r="OX28" i="46"/>
  <c r="PH28" i="46"/>
  <c r="PS28" i="46"/>
  <c r="OT29" i="46"/>
  <c r="PA29" i="46"/>
  <c r="PI29" i="46"/>
  <c r="PP29" i="46"/>
  <c r="OV30" i="46"/>
  <c r="PC30" i="46"/>
  <c r="PJ30" i="46"/>
  <c r="PR30" i="46"/>
  <c r="OP31" i="46"/>
  <c r="OW31" i="46"/>
  <c r="PE31" i="46"/>
  <c r="PL31" i="46"/>
  <c r="PR31" i="46"/>
  <c r="OQ32" i="46"/>
  <c r="OV32" i="46"/>
  <c r="PA32" i="46"/>
  <c r="PG32" i="46"/>
  <c r="PL32" i="46"/>
  <c r="PQ32" i="46"/>
  <c r="OT33" i="46"/>
  <c r="OY33" i="46"/>
  <c r="PE33" i="46"/>
  <c r="PJ33" i="46"/>
  <c r="PO33" i="46"/>
  <c r="PU33" i="46"/>
  <c r="OR34" i="46"/>
  <c r="OW34" i="46"/>
  <c r="PC34" i="46"/>
  <c r="PH34" i="46"/>
  <c r="PM34" i="46"/>
  <c r="PS34" i="46"/>
  <c r="OP35" i="46"/>
  <c r="OU35" i="46"/>
  <c r="PA35" i="46"/>
  <c r="PF35" i="46"/>
  <c r="PK35" i="46"/>
  <c r="PQ35" i="46"/>
  <c r="OS36" i="46"/>
  <c r="OY36" i="46"/>
  <c r="PD36" i="46"/>
  <c r="PI36" i="46"/>
  <c r="PO36" i="46"/>
  <c r="PT36" i="46"/>
  <c r="OQ37" i="46"/>
  <c r="OW37" i="46"/>
  <c r="PB37" i="46"/>
  <c r="PG37" i="46"/>
  <c r="PM37" i="46"/>
  <c r="PR37" i="46"/>
  <c r="PE21" i="46"/>
  <c r="PN22" i="46"/>
  <c r="PA23" i="46"/>
  <c r="PJ24" i="46"/>
  <c r="OW25" i="46"/>
  <c r="PR25" i="46"/>
  <c r="PF26" i="46"/>
  <c r="OS27" i="46"/>
  <c r="PN27" i="46"/>
  <c r="PB28" i="46"/>
  <c r="PD29" i="46"/>
  <c r="PQ29" i="46"/>
  <c r="OX30" i="46"/>
  <c r="PL30" i="46"/>
  <c r="OR31" i="46"/>
  <c r="PF31" i="46"/>
  <c r="PU31" i="46"/>
  <c r="OW32" i="46"/>
  <c r="PH32" i="46"/>
  <c r="PS32" i="46"/>
  <c r="OU33" i="46"/>
  <c r="PF33" i="46"/>
  <c r="PQ33" i="46"/>
  <c r="OS34" i="46"/>
  <c r="PD34" i="46"/>
  <c r="PO34" i="46"/>
  <c r="OQ35" i="46"/>
  <c r="PB35" i="46"/>
  <c r="PM35" i="46"/>
  <c r="OZ36" i="46"/>
  <c r="PK36" i="46"/>
  <c r="PU36" i="46"/>
  <c r="OX37" i="46"/>
  <c r="PI37" i="46"/>
  <c r="PS37" i="46"/>
  <c r="PF21" i="46"/>
  <c r="PO22" i="46"/>
  <c r="PB23" i="46"/>
  <c r="OP24" i="46"/>
  <c r="PK24" i="46"/>
  <c r="OX25" i="46"/>
  <c r="PT25" i="46"/>
  <c r="PG26" i="46"/>
  <c r="OT27" i="46"/>
  <c r="PP27" i="46"/>
  <c r="PC28" i="46"/>
  <c r="OP29" i="46"/>
  <c r="PE29" i="46"/>
  <c r="PT29" i="46"/>
  <c r="OY30" i="46"/>
  <c r="PN30" i="46"/>
  <c r="OT31" i="46"/>
  <c r="PH31" i="46"/>
  <c r="OY32" i="46"/>
  <c r="PI32" i="46"/>
  <c r="PT32" i="46"/>
  <c r="OW33" i="46"/>
  <c r="PG33" i="46"/>
  <c r="PR33" i="46"/>
  <c r="OU34" i="46"/>
  <c r="PE34" i="46"/>
  <c r="PP34" i="46"/>
  <c r="OS35" i="46"/>
  <c r="PC35" i="46"/>
  <c r="PN35" i="46"/>
  <c r="OQ36" i="46"/>
  <c r="PA36" i="46"/>
  <c r="PL36" i="46"/>
  <c r="OY37" i="46"/>
  <c r="PJ37" i="46"/>
  <c r="PU37" i="46"/>
  <c r="PC22" i="46"/>
  <c r="PL23" i="46"/>
  <c r="PT24" i="46"/>
  <c r="OU26" i="46"/>
  <c r="PD27" i="46"/>
  <c r="PL28" i="46"/>
  <c r="PJ29" i="46"/>
  <c r="PD30" i="46"/>
  <c r="OZ31" i="46"/>
  <c r="OR32" i="46"/>
  <c r="PM32" i="46"/>
  <c r="PA33" i="46"/>
  <c r="PI34" i="46"/>
  <c r="OW35" i="46"/>
  <c r="PR35" i="46"/>
  <c r="PE36" i="46"/>
  <c r="OS37" i="46"/>
  <c r="PN37" i="46"/>
  <c r="OV21" i="46"/>
  <c r="PD22" i="46"/>
  <c r="PM23" i="46"/>
  <c r="OV26" i="46"/>
  <c r="PE27" i="46"/>
  <c r="PN28" i="46"/>
  <c r="PL29" i="46"/>
  <c r="PG30" i="46"/>
  <c r="PA31" i="46"/>
  <c r="OS32" i="46"/>
  <c r="PO32" i="46"/>
  <c r="PB33" i="46"/>
  <c r="PK34" i="46"/>
  <c r="OX35" i="46"/>
  <c r="PS35" i="46"/>
  <c r="PG36" i="46"/>
  <c r="OT37" i="46"/>
  <c r="PO37" i="46"/>
  <c r="PP21" i="46"/>
  <c r="OY24" i="46"/>
  <c r="PH25" i="46"/>
  <c r="PP26" i="46"/>
  <c r="OQ28" i="46"/>
  <c r="OV29" i="46"/>
  <c r="OQ30" i="46"/>
  <c r="PS30" i="46"/>
  <c r="PM31" i="46"/>
  <c r="PC32" i="46"/>
  <c r="OP33" i="46"/>
  <c r="PK33" i="46"/>
  <c r="OY34" i="46"/>
  <c r="PT34" i="46"/>
  <c r="PG35" i="46"/>
  <c r="OU36" i="46"/>
  <c r="PP36" i="46"/>
  <c r="PC37" i="46"/>
  <c r="OZ24" i="46"/>
  <c r="OX29" i="46"/>
  <c r="PD32" i="46"/>
  <c r="PU34" i="46"/>
  <c r="PE37" i="46"/>
  <c r="PQ21" i="46"/>
  <c r="PR26" i="46"/>
  <c r="PT30" i="46"/>
  <c r="PM33" i="46"/>
  <c r="OV36" i="46"/>
  <c r="PI25" i="46"/>
  <c r="OQ33" i="46"/>
  <c r="OR30" i="46"/>
  <c r="PI35" i="46"/>
  <c r="OZ34" i="46"/>
  <c r="PQ36" i="46"/>
  <c r="OR28" i="46"/>
  <c r="PP31" i="46"/>
  <c r="ACB22" i="17"/>
  <c r="ACC23" i="17"/>
  <c r="ACD24" i="17"/>
  <c r="ACB26" i="17"/>
  <c r="ACC27" i="17"/>
  <c r="ACD28" i="17"/>
  <c r="ACB30" i="17"/>
  <c r="ACC31" i="17"/>
  <c r="ACD32" i="17"/>
  <c r="ACB34" i="17"/>
  <c r="ACB21" i="17"/>
  <c r="ACC22" i="17"/>
  <c r="ACD23" i="17"/>
  <c r="ACB25" i="17"/>
  <c r="ACC26" i="17"/>
  <c r="ACD27" i="17"/>
  <c r="ACB29" i="17"/>
  <c r="ACC30" i="17"/>
  <c r="ACD31" i="17"/>
  <c r="ACB33" i="17"/>
  <c r="ACC34" i="17"/>
  <c r="ACD22" i="17"/>
  <c r="ACC25" i="17"/>
  <c r="ACB28" i="17"/>
  <c r="ACD30" i="17"/>
  <c r="ACC33" i="17"/>
  <c r="ACB23" i="17"/>
  <c r="ACD25" i="17"/>
  <c r="ACC28" i="17"/>
  <c r="ACB31" i="17"/>
  <c r="ACD33" i="17"/>
  <c r="ACB24" i="17"/>
  <c r="ACC29" i="17"/>
  <c r="ACD34" i="17"/>
  <c r="ABS30" i="17"/>
  <c r="ABH34" i="17"/>
  <c r="ABW34" i="17"/>
  <c r="ACC24" i="17"/>
  <c r="ACD29" i="17"/>
  <c r="ACB27" i="17"/>
  <c r="ACD21" i="17"/>
  <c r="ACC32" i="17"/>
  <c r="ACB32" i="17"/>
  <c r="ACC21" i="17"/>
  <c r="ABM33" i="17"/>
  <c r="ABQ34" i="17"/>
  <c r="ABF30" i="17"/>
  <c r="ABC34" i="17"/>
  <c r="ACD26" i="17"/>
  <c r="ABK34" i="17"/>
  <c r="ABS34" i="17"/>
  <c r="ABQ30" i="17"/>
  <c r="ABP33" i="17"/>
  <c r="ABS32" i="17"/>
  <c r="ABX34" i="17"/>
  <c r="ABM30" i="17"/>
  <c r="ACA34" i="17"/>
  <c r="ABC30" i="17"/>
  <c r="ABH31" i="17"/>
  <c r="ABX31" i="17"/>
  <c r="ABO31" i="17"/>
  <c r="ABC31" i="17"/>
  <c r="ABF31" i="17"/>
  <c r="ABG31" i="17"/>
  <c r="ABB31" i="17"/>
  <c r="ABJ32" i="17"/>
  <c r="ABZ32" i="17"/>
  <c r="ABO32" i="17"/>
  <c r="ABG32" i="17"/>
  <c r="ABH32" i="17"/>
  <c r="ABQ32" i="17"/>
  <c r="ABN33" i="17"/>
  <c r="AAY33" i="17"/>
  <c r="ABT33" i="17"/>
  <c r="ABK33" i="17"/>
  <c r="ABE33" i="17"/>
  <c r="ABH33" i="17"/>
  <c r="ABM31" i="17"/>
  <c r="ABK32" i="17"/>
  <c r="ABB34" i="17"/>
  <c r="ABR34" i="17"/>
  <c r="ABD34" i="17"/>
  <c r="ABY34" i="17"/>
  <c r="ABH30" i="17"/>
  <c r="ABX30" i="17"/>
  <c r="ABO30" i="17"/>
  <c r="ABA30" i="17"/>
  <c r="ABG34" i="17"/>
  <c r="ABI30" i="17"/>
  <c r="ABA33" i="17"/>
  <c r="ABY30" i="17"/>
  <c r="ABL34" i="17"/>
  <c r="ABL31" i="17"/>
  <c r="AAY31" i="17"/>
  <c r="ABU31" i="17"/>
  <c r="ABK31" i="17"/>
  <c r="ABN31" i="17"/>
  <c r="ABQ31" i="17"/>
  <c r="ABN32" i="17"/>
  <c r="AAY32" i="17"/>
  <c r="ABT32" i="17"/>
  <c r="ABM32" i="17"/>
  <c r="ABP32" i="17"/>
  <c r="ABC32" i="17"/>
  <c r="ABB33" i="17"/>
  <c r="ABR33" i="17"/>
  <c r="ABD33" i="17"/>
  <c r="ABY33" i="17"/>
  <c r="ABQ33" i="17"/>
  <c r="ABL33" i="17"/>
  <c r="ACA32" i="17"/>
  <c r="ABU33" i="17"/>
  <c r="ABF34" i="17"/>
  <c r="ABV34" i="17"/>
  <c r="ABI34" i="17"/>
  <c r="ABL30" i="17"/>
  <c r="AAY30" i="17"/>
  <c r="ABU30" i="17"/>
  <c r="ABG30" i="17"/>
  <c r="AAZ34" i="17"/>
  <c r="ABE34" i="17"/>
  <c r="ABK30" i="17"/>
  <c r="ABA34" i="17"/>
  <c r="AAZ31" i="17"/>
  <c r="ABP31" i="17"/>
  <c r="ABE31" i="17"/>
  <c r="ABZ31" i="17"/>
  <c r="ABR31" i="17"/>
  <c r="ABW31" i="17"/>
  <c r="ACA31" i="17"/>
  <c r="ABB32" i="17"/>
  <c r="ABR32" i="17"/>
  <c r="ABD32" i="17"/>
  <c r="ABY32" i="17"/>
  <c r="ABU32" i="17"/>
  <c r="ABW32" i="17"/>
  <c r="ABS31" i="17"/>
  <c r="ABF33" i="17"/>
  <c r="ABV33" i="17"/>
  <c r="ABI33" i="17"/>
  <c r="ABX33" i="17"/>
  <c r="ABS33" i="17"/>
  <c r="ABL32" i="17"/>
  <c r="ABG33" i="17"/>
  <c r="ABI31" i="17"/>
  <c r="ABJ34" i="17"/>
  <c r="ABZ34" i="17"/>
  <c r="ABO34" i="17"/>
  <c r="AAZ30" i="17"/>
  <c r="ABP30" i="17"/>
  <c r="ABE30" i="17"/>
  <c r="ABZ30" i="17"/>
  <c r="ABN30" i="17"/>
  <c r="ABU34" i="17"/>
  <c r="ACA30" i="17"/>
  <c r="AAZ33" i="17"/>
  <c r="ABP34" i="17"/>
  <c r="ABW30" i="17"/>
  <c r="ABB30" i="17"/>
  <c r="ABE32" i="17"/>
  <c r="ABD31" i="17"/>
  <c r="ABT31" i="17"/>
  <c r="ABJ31" i="17"/>
  <c r="ABY31" i="17"/>
  <c r="ABV31" i="17"/>
  <c r="ABF32" i="17"/>
  <c r="ABV32" i="17"/>
  <c r="ABI32" i="17"/>
  <c r="AAZ32" i="17"/>
  <c r="ABA32" i="17"/>
  <c r="ABA31" i="17"/>
  <c r="ABJ33" i="17"/>
  <c r="ABZ33" i="17"/>
  <c r="ABO33" i="17"/>
  <c r="ABC33" i="17"/>
  <c r="ACA33" i="17"/>
  <c r="ABW33" i="17"/>
  <c r="ABX32" i="17"/>
  <c r="ABN34" i="17"/>
  <c r="AAY34" i="17"/>
  <c r="ABT34" i="17"/>
  <c r="ABD30" i="17"/>
  <c r="ABT30" i="17"/>
  <c r="ABJ30" i="17"/>
  <c r="ABV30" i="17"/>
  <c r="ABM34" i="17"/>
  <c r="ABR30" i="17"/>
  <c r="OW12" i="46"/>
  <c r="PA12" i="46"/>
  <c r="PE12" i="46"/>
  <c r="PI12" i="46"/>
  <c r="PM12" i="46"/>
  <c r="PQ12" i="46"/>
  <c r="PU12" i="46"/>
  <c r="OY12" i="46"/>
  <c r="PD12" i="46"/>
  <c r="PJ12" i="46"/>
  <c r="PO12" i="46"/>
  <c r="PT12" i="46"/>
  <c r="OU12" i="46"/>
  <c r="OZ12" i="46"/>
  <c r="PF12" i="46"/>
  <c r="PK12" i="46"/>
  <c r="PP12" i="46"/>
  <c r="OV12" i="46"/>
  <c r="PG12" i="46"/>
  <c r="PR12" i="46"/>
  <c r="OX12" i="46"/>
  <c r="PH12" i="46"/>
  <c r="PS12" i="46"/>
  <c r="PL12" i="46"/>
  <c r="PN12" i="46"/>
  <c r="PB12" i="46"/>
  <c r="PC12" i="46"/>
  <c r="TA15" i="46"/>
  <c r="TE15" i="46"/>
  <c r="TI15" i="46"/>
  <c r="TM15" i="46"/>
  <c r="TQ15" i="46"/>
  <c r="TU15" i="46"/>
  <c r="TC15" i="46"/>
  <c r="TH15" i="46"/>
  <c r="TN15" i="46"/>
  <c r="TS15" i="46"/>
  <c r="TX15" i="46"/>
  <c r="TD15" i="46"/>
  <c r="TJ15" i="46"/>
  <c r="TO15" i="46"/>
  <c r="TT15" i="46"/>
  <c r="TK15" i="46"/>
  <c r="TV15" i="46"/>
  <c r="TB15" i="46"/>
  <c r="TL15" i="46"/>
  <c r="TW15" i="46"/>
  <c r="TF15" i="46"/>
  <c r="TG15" i="46"/>
  <c r="TP15" i="46"/>
  <c r="TR15" i="46"/>
  <c r="HN7" i="17"/>
  <c r="HO7" i="17"/>
  <c r="HM7" i="17"/>
  <c r="XY8" i="45"/>
  <c r="WY8" i="45"/>
  <c r="XC8" i="45"/>
  <c r="XG8" i="45"/>
  <c r="XK8" i="45"/>
  <c r="XO8" i="45"/>
  <c r="XS8" i="45"/>
  <c r="XW8" i="45"/>
  <c r="XZ8" i="45"/>
  <c r="XB8" i="45"/>
  <c r="XH8" i="45"/>
  <c r="XM8" i="45"/>
  <c r="XR8" i="45"/>
  <c r="XX8" i="45"/>
  <c r="YA8" i="45"/>
  <c r="WZ8" i="45"/>
  <c r="XF8" i="45"/>
  <c r="XN8" i="45"/>
  <c r="XU8" i="45"/>
  <c r="XA8" i="45"/>
  <c r="XI8" i="45"/>
  <c r="XP8" i="45"/>
  <c r="XV8" i="45"/>
  <c r="XL8" i="45"/>
  <c r="XJ8" i="45"/>
  <c r="XD8" i="45"/>
  <c r="XT8" i="45"/>
  <c r="XE8" i="45"/>
  <c r="XQ8" i="45"/>
  <c r="LR20" i="45"/>
  <c r="LP20" i="45"/>
  <c r="KR20" i="45"/>
  <c r="KV20" i="45"/>
  <c r="KZ20" i="45"/>
  <c r="LD20" i="45"/>
  <c r="LH20" i="45"/>
  <c r="LL20" i="45"/>
  <c r="LQ20" i="45"/>
  <c r="KT20" i="45"/>
  <c r="KY20" i="45"/>
  <c r="LE20" i="45"/>
  <c r="LJ20" i="45"/>
  <c r="LO20" i="45"/>
  <c r="KW20" i="45"/>
  <c r="LB20" i="45"/>
  <c r="LG20" i="45"/>
  <c r="LM20" i="45"/>
  <c r="KX20" i="45"/>
  <c r="LI20" i="45"/>
  <c r="LA20" i="45"/>
  <c r="LK20" i="45"/>
  <c r="KS20" i="45"/>
  <c r="LC20" i="45"/>
  <c r="LN20" i="45"/>
  <c r="KU20" i="45"/>
  <c r="LF20" i="45"/>
  <c r="TC8" i="46"/>
  <c r="TG8" i="46"/>
  <c r="TK8" i="46"/>
  <c r="TO8" i="46"/>
  <c r="TS8" i="46"/>
  <c r="TW8" i="46"/>
  <c r="TA8" i="46"/>
  <c r="TF8" i="46"/>
  <c r="TL8" i="46"/>
  <c r="TQ8" i="46"/>
  <c r="TV8" i="46"/>
  <c r="TB8" i="46"/>
  <c r="TH8" i="46"/>
  <c r="TM8" i="46"/>
  <c r="TR8" i="46"/>
  <c r="TX8" i="46"/>
  <c r="TD8" i="46"/>
  <c r="TN8" i="46"/>
  <c r="TE8" i="46"/>
  <c r="TP8" i="46"/>
  <c r="TI8" i="46"/>
  <c r="TJ8" i="46"/>
  <c r="TT8" i="46"/>
  <c r="TU8" i="46"/>
  <c r="HM11" i="45"/>
  <c r="HN11" i="45"/>
  <c r="GN11" i="45"/>
  <c r="GR11" i="45"/>
  <c r="GV11" i="45"/>
  <c r="GZ11" i="45"/>
  <c r="HD11" i="45"/>
  <c r="HH11" i="45"/>
  <c r="HL11" i="45"/>
  <c r="HO11" i="45"/>
  <c r="GS11" i="45"/>
  <c r="GX11" i="45"/>
  <c r="HC11" i="45"/>
  <c r="HI11" i="45"/>
  <c r="GP11" i="45"/>
  <c r="GU11" i="45"/>
  <c r="HA11" i="45"/>
  <c r="HF11" i="45"/>
  <c r="HK11" i="45"/>
  <c r="GW11" i="45"/>
  <c r="HG11" i="45"/>
  <c r="GO11" i="45"/>
  <c r="GY11" i="45"/>
  <c r="HJ11" i="45"/>
  <c r="GQ11" i="45"/>
  <c r="HB11" i="45"/>
  <c r="GT11" i="45"/>
  <c r="HE11" i="45"/>
  <c r="PT17" i="45"/>
  <c r="PU17" i="45"/>
  <c r="OV17" i="45"/>
  <c r="OZ17" i="45"/>
  <c r="PD17" i="45"/>
  <c r="PH17" i="45"/>
  <c r="PL17" i="45"/>
  <c r="PP17" i="45"/>
  <c r="PS17" i="45"/>
  <c r="OT17" i="45"/>
  <c r="OY17" i="45"/>
  <c r="PE17" i="45"/>
  <c r="PJ17" i="45"/>
  <c r="PO17" i="45"/>
  <c r="OU17" i="45"/>
  <c r="PA17" i="45"/>
  <c r="PF17" i="45"/>
  <c r="PK17" i="45"/>
  <c r="PQ17" i="45"/>
  <c r="OX17" i="45"/>
  <c r="PI17" i="45"/>
  <c r="PC17" i="45"/>
  <c r="PN17" i="45"/>
  <c r="PG17" i="45"/>
  <c r="OW17" i="45"/>
  <c r="PR17" i="45"/>
  <c r="PB17" i="45"/>
  <c r="PM17" i="45"/>
  <c r="GJ20" i="46"/>
  <c r="GN20" i="46"/>
  <c r="GR20" i="46"/>
  <c r="GV20" i="46"/>
  <c r="GZ20" i="46"/>
  <c r="HD20" i="46"/>
  <c r="HH20" i="46"/>
  <c r="HL20" i="46"/>
  <c r="HM20" i="46"/>
  <c r="HN20" i="46"/>
  <c r="GM20" i="46"/>
  <c r="GS20" i="46"/>
  <c r="GX20" i="46"/>
  <c r="HC20" i="46"/>
  <c r="HI20" i="46"/>
  <c r="HO20" i="46"/>
  <c r="GO20" i="46"/>
  <c r="GT20" i="46"/>
  <c r="GY20" i="46"/>
  <c r="HE20" i="46"/>
  <c r="HJ20" i="46"/>
  <c r="GP20" i="46"/>
  <c r="HA20" i="46"/>
  <c r="HK20" i="46"/>
  <c r="GQ20" i="46"/>
  <c r="HB20" i="46"/>
  <c r="GL20" i="46"/>
  <c r="HG20" i="46"/>
  <c r="GW20" i="46"/>
  <c r="GU20" i="46"/>
  <c r="HF20" i="46"/>
  <c r="GK20" i="46"/>
  <c r="ACD8" i="45"/>
  <c r="ABG8" i="45"/>
  <c r="ABK8" i="45"/>
  <c r="ABO8" i="45"/>
  <c r="ABS8" i="45"/>
  <c r="ABW8" i="45"/>
  <c r="ACA8" i="45"/>
  <c r="ACB8" i="45"/>
  <c r="ABF8" i="45"/>
  <c r="ABL8" i="45"/>
  <c r="ABQ8" i="45"/>
  <c r="ABV8" i="45"/>
  <c r="ACC8" i="45"/>
  <c r="ABH8" i="45"/>
  <c r="ABM8" i="45"/>
  <c r="ABR8" i="45"/>
  <c r="ABX8" i="45"/>
  <c r="ABN8" i="45"/>
  <c r="ABY8" i="45"/>
  <c r="ABP8" i="45"/>
  <c r="ABZ8" i="45"/>
  <c r="ABU8" i="45"/>
  <c r="ABJ8" i="45"/>
  <c r="ABI8" i="45"/>
  <c r="ABT8" i="45"/>
  <c r="ABK14" i="46"/>
  <c r="ABO14" i="46"/>
  <c r="ABS14" i="46"/>
  <c r="ABW14" i="46"/>
  <c r="ACA14" i="46"/>
  <c r="ABJ14" i="46"/>
  <c r="ABP14" i="46"/>
  <c r="ABU14" i="46"/>
  <c r="ABZ14" i="46"/>
  <c r="ABI14" i="46"/>
  <c r="ABQ14" i="46"/>
  <c r="ABX14" i="46"/>
  <c r="ACD14" i="46"/>
  <c r="ABL14" i="46"/>
  <c r="ABR14" i="46"/>
  <c r="ABY14" i="46"/>
  <c r="ABT14" i="46"/>
  <c r="ABH14" i="46"/>
  <c r="ABV14" i="46"/>
  <c r="ACB14" i="46"/>
  <c r="ACC14" i="46"/>
  <c r="ABM14" i="46"/>
  <c r="ABN14" i="46"/>
  <c r="XY13" i="17"/>
  <c r="XZ13" i="17"/>
  <c r="YA13" i="17"/>
  <c r="LP9" i="17"/>
  <c r="LQ9" i="17"/>
  <c r="LR9" i="17"/>
  <c r="LP9" i="45"/>
  <c r="LQ9" i="45"/>
  <c r="KS9" i="45"/>
  <c r="KW9" i="45"/>
  <c r="LA9" i="45"/>
  <c r="LE9" i="45"/>
  <c r="LI9" i="45"/>
  <c r="LM9" i="45"/>
  <c r="KT9" i="45"/>
  <c r="KX9" i="45"/>
  <c r="LB9" i="45"/>
  <c r="LF9" i="45"/>
  <c r="LJ9" i="45"/>
  <c r="LN9" i="45"/>
  <c r="LR9" i="45"/>
  <c r="KV9" i="45"/>
  <c r="LD9" i="45"/>
  <c r="LL9" i="45"/>
  <c r="KR9" i="45"/>
  <c r="KZ9" i="45"/>
  <c r="LH9" i="45"/>
  <c r="LC9" i="45"/>
  <c r="LG9" i="45"/>
  <c r="KU9" i="45"/>
  <c r="LK9" i="45"/>
  <c r="KY9" i="45"/>
  <c r="LO9" i="45"/>
  <c r="LN17" i="46"/>
  <c r="LR17" i="46"/>
  <c r="KV17" i="46"/>
  <c r="KZ17" i="46"/>
  <c r="LD17" i="46"/>
  <c r="LH17" i="46"/>
  <c r="LL17" i="46"/>
  <c r="LQ17" i="46"/>
  <c r="KU17" i="46"/>
  <c r="LA17" i="46"/>
  <c r="LF17" i="46"/>
  <c r="LM17" i="46"/>
  <c r="KW17" i="46"/>
  <c r="LB17" i="46"/>
  <c r="LG17" i="46"/>
  <c r="LO17" i="46"/>
  <c r="KX17" i="46"/>
  <c r="LI17" i="46"/>
  <c r="LP17" i="46"/>
  <c r="KY17" i="46"/>
  <c r="LJ17" i="46"/>
  <c r="KS17" i="46"/>
  <c r="KT17" i="46"/>
  <c r="LC17" i="46"/>
  <c r="LK17" i="46"/>
  <c r="LE17" i="46"/>
  <c r="TV9" i="45"/>
  <c r="TW9" i="45"/>
  <c r="TH9" i="45"/>
  <c r="TL9" i="45"/>
  <c r="TP9" i="45"/>
  <c r="TT9" i="45"/>
  <c r="TX9" i="45"/>
  <c r="TF9" i="45"/>
  <c r="TK9" i="45"/>
  <c r="TQ9" i="45"/>
  <c r="TG9" i="45"/>
  <c r="TM9" i="45"/>
  <c r="TR9" i="45"/>
  <c r="TE9" i="45"/>
  <c r="TO9" i="45"/>
  <c r="TJ9" i="45"/>
  <c r="TU9" i="45"/>
  <c r="TI9" i="45"/>
  <c r="TN9" i="45"/>
  <c r="TS9" i="45"/>
  <c r="YA14" i="45"/>
  <c r="XA14" i="45"/>
  <c r="XE14" i="45"/>
  <c r="XI14" i="45"/>
  <c r="XM14" i="45"/>
  <c r="XQ14" i="45"/>
  <c r="XU14" i="45"/>
  <c r="XC14" i="45"/>
  <c r="XH14" i="45"/>
  <c r="XN14" i="45"/>
  <c r="XS14" i="45"/>
  <c r="XX14" i="45"/>
  <c r="XY14" i="45"/>
  <c r="WY14" i="45"/>
  <c r="XF14" i="45"/>
  <c r="XL14" i="45"/>
  <c r="XT14" i="45"/>
  <c r="XZ14" i="45"/>
  <c r="WZ14" i="45"/>
  <c r="XG14" i="45"/>
  <c r="XO14" i="45"/>
  <c r="XV14" i="45"/>
  <c r="XB14" i="45"/>
  <c r="XP14" i="45"/>
  <c r="XJ14" i="45"/>
  <c r="XW14" i="45"/>
  <c r="XD14" i="45"/>
  <c r="XK14" i="45"/>
  <c r="XR14" i="45"/>
  <c r="ABK10" i="46"/>
  <c r="ABO10" i="46"/>
  <c r="ABS10" i="46"/>
  <c r="ABW10" i="46"/>
  <c r="ACA10" i="46"/>
  <c r="ABH10" i="46"/>
  <c r="ABM10" i="46"/>
  <c r="ABR10" i="46"/>
  <c r="ABX10" i="46"/>
  <c r="ACC10" i="46"/>
  <c r="ABJ10" i="46"/>
  <c r="ABQ10" i="46"/>
  <c r="ABY10" i="46"/>
  <c r="ABL10" i="46"/>
  <c r="ABT10" i="46"/>
  <c r="ABZ10" i="46"/>
  <c r="ABN10" i="46"/>
  <c r="ACB10" i="46"/>
  <c r="ABP10" i="46"/>
  <c r="ACD10" i="46"/>
  <c r="ABU10" i="46"/>
  <c r="ABV10" i="46"/>
  <c r="ABI10" i="46"/>
  <c r="TV13" i="45"/>
  <c r="TH13" i="45"/>
  <c r="TL13" i="45"/>
  <c r="TP13" i="45"/>
  <c r="TT13" i="45"/>
  <c r="TE13" i="45"/>
  <c r="TJ13" i="45"/>
  <c r="TO13" i="45"/>
  <c r="TU13" i="45"/>
  <c r="TF13" i="45"/>
  <c r="TK13" i="45"/>
  <c r="TQ13" i="45"/>
  <c r="TX13" i="45"/>
  <c r="TI13" i="45"/>
  <c r="TS13" i="45"/>
  <c r="TW13" i="45"/>
  <c r="TN13" i="45"/>
  <c r="TG13" i="45"/>
  <c r="TM13" i="45"/>
  <c r="TR13" i="45"/>
  <c r="WV19" i="46"/>
  <c r="WZ19" i="46"/>
  <c r="XD19" i="46"/>
  <c r="XH19" i="46"/>
  <c r="XL19" i="46"/>
  <c r="XP19" i="46"/>
  <c r="XT19" i="46"/>
  <c r="XX19" i="46"/>
  <c r="XA19" i="46"/>
  <c r="XF19" i="46"/>
  <c r="XK19" i="46"/>
  <c r="XQ19" i="46"/>
  <c r="XV19" i="46"/>
  <c r="YA19" i="46"/>
  <c r="WX19" i="46"/>
  <c r="XE19" i="46"/>
  <c r="XM19" i="46"/>
  <c r="XS19" i="46"/>
  <c r="XZ19" i="46"/>
  <c r="WY19" i="46"/>
  <c r="XG19" i="46"/>
  <c r="XN19" i="46"/>
  <c r="XU19" i="46"/>
  <c r="XB19" i="46"/>
  <c r="XO19" i="46"/>
  <c r="XC19" i="46"/>
  <c r="XR19" i="46"/>
  <c r="XI19" i="46"/>
  <c r="XJ19" i="46"/>
  <c r="WW19" i="46"/>
  <c r="XW19" i="46"/>
  <c r="XY19" i="46"/>
  <c r="SZ20" i="17"/>
  <c r="SV20" i="17"/>
  <c r="SY20" i="17"/>
  <c r="XV18" i="17"/>
  <c r="SZ14" i="17"/>
  <c r="SY14" i="17"/>
  <c r="LK11" i="17"/>
  <c r="OY11" i="17"/>
  <c r="PL11" i="17"/>
  <c r="OT11" i="17"/>
  <c r="ABZ27" i="17"/>
  <c r="AAZ27" i="17"/>
  <c r="LC19" i="17"/>
  <c r="HD19" i="17"/>
  <c r="GX19" i="17"/>
  <c r="ACA28" i="17"/>
  <c r="ABF28" i="17"/>
  <c r="ABV28" i="17"/>
  <c r="ABE28" i="17"/>
  <c r="ABP28" i="17"/>
  <c r="ABQ26" i="17"/>
  <c r="ABZ26" i="17"/>
  <c r="AAZ26" i="17"/>
  <c r="ABB25" i="17"/>
  <c r="ABW25" i="17"/>
  <c r="ABZ25" i="17"/>
  <c r="AAZ25" i="17"/>
  <c r="ABM9" i="17"/>
  <c r="ABI9" i="17"/>
  <c r="ABQ9" i="17"/>
  <c r="ABZ9" i="17"/>
  <c r="ABY24" i="17"/>
  <c r="ABR24" i="17"/>
  <c r="ABW24" i="17"/>
  <c r="ABZ24" i="17"/>
  <c r="GW7" i="17"/>
  <c r="GP7" i="17"/>
  <c r="GQ7" i="17"/>
  <c r="ABR23" i="17"/>
  <c r="ABP23" i="17"/>
  <c r="TR10" i="17"/>
  <c r="TF10" i="17"/>
  <c r="SY10" i="17"/>
  <c r="SW10" i="17"/>
  <c r="LD13" i="17"/>
  <c r="LG13" i="17"/>
  <c r="XI13" i="17"/>
  <c r="XL13" i="17"/>
  <c r="AAZ29" i="17"/>
  <c r="LN13" i="46"/>
  <c r="LR13" i="46"/>
  <c r="KV13" i="46"/>
  <c r="KZ13" i="46"/>
  <c r="LD13" i="46"/>
  <c r="LH13" i="46"/>
  <c r="LL13" i="46"/>
  <c r="LQ13" i="46"/>
  <c r="KS13" i="46"/>
  <c r="KX13" i="46"/>
  <c r="LC13" i="46"/>
  <c r="LI13" i="46"/>
  <c r="LM13" i="46"/>
  <c r="KT13" i="46"/>
  <c r="KY13" i="46"/>
  <c r="LE13" i="46"/>
  <c r="LJ13" i="46"/>
  <c r="LO13" i="46"/>
  <c r="KU13" i="46"/>
  <c r="LF13" i="46"/>
  <c r="LP13" i="46"/>
  <c r="KW13" i="46"/>
  <c r="LG13" i="46"/>
  <c r="LK13" i="46"/>
  <c r="LA13" i="46"/>
  <c r="LB13" i="46"/>
  <c r="ABI13" i="46"/>
  <c r="ABM13" i="46"/>
  <c r="ABQ13" i="46"/>
  <c r="ABU13" i="46"/>
  <c r="ABY13" i="46"/>
  <c r="ACC13" i="46"/>
  <c r="ABL13" i="46"/>
  <c r="ABR13" i="46"/>
  <c r="ABW13" i="46"/>
  <c r="ACB13" i="46"/>
  <c r="ABH13" i="46"/>
  <c r="ABO13" i="46"/>
  <c r="ABV13" i="46"/>
  <c r="ACD13" i="46"/>
  <c r="ABJ13" i="46"/>
  <c r="ABP13" i="46"/>
  <c r="ABX13" i="46"/>
  <c r="ABK13" i="46"/>
  <c r="ABZ13" i="46"/>
  <c r="ABN13" i="46"/>
  <c r="ACA13" i="46"/>
  <c r="ABS13" i="46"/>
  <c r="ABT13" i="46"/>
  <c r="ACC19" i="17"/>
  <c r="ACD19" i="17"/>
  <c r="ACB19" i="17"/>
  <c r="TV18" i="45"/>
  <c r="TW18" i="45"/>
  <c r="TE18" i="45"/>
  <c r="TI18" i="45"/>
  <c r="TM18" i="45"/>
  <c r="TQ18" i="45"/>
  <c r="TU18" i="45"/>
  <c r="TJ18" i="45"/>
  <c r="TO18" i="45"/>
  <c r="TT18" i="45"/>
  <c r="TF18" i="45"/>
  <c r="TK18" i="45"/>
  <c r="TP18" i="45"/>
  <c r="TN18" i="45"/>
  <c r="TH18" i="45"/>
  <c r="TS18" i="45"/>
  <c r="TG18" i="45"/>
  <c r="TL18" i="45"/>
  <c r="TX18" i="45"/>
  <c r="TR18" i="45"/>
  <c r="PT21" i="45"/>
  <c r="PU22" i="45"/>
  <c r="PS24" i="45"/>
  <c r="PT25" i="45"/>
  <c r="PU26" i="45"/>
  <c r="PS28" i="45"/>
  <c r="PT29" i="45"/>
  <c r="PU30" i="45"/>
  <c r="PS32" i="45"/>
  <c r="PT33" i="45"/>
  <c r="PU34" i="45"/>
  <c r="PS36" i="45"/>
  <c r="PU21" i="45"/>
  <c r="PS23" i="45"/>
  <c r="PT24" i="45"/>
  <c r="PU25" i="45"/>
  <c r="PS27" i="45"/>
  <c r="PT28" i="45"/>
  <c r="PU29" i="45"/>
  <c r="PS31" i="45"/>
  <c r="PT32" i="45"/>
  <c r="PU33" i="45"/>
  <c r="PS35" i="45"/>
  <c r="PT36" i="45"/>
  <c r="PS22" i="45"/>
  <c r="PU24" i="45"/>
  <c r="PT27" i="45"/>
  <c r="PS30" i="45"/>
  <c r="PU32" i="45"/>
  <c r="PT35" i="45"/>
  <c r="OV21" i="45"/>
  <c r="OZ21" i="45"/>
  <c r="PD21" i="45"/>
  <c r="PH21" i="45"/>
  <c r="PL21" i="45"/>
  <c r="PP21" i="45"/>
  <c r="OW22" i="45"/>
  <c r="PA22" i="45"/>
  <c r="PE22" i="45"/>
  <c r="PI22" i="45"/>
  <c r="PM22" i="45"/>
  <c r="PQ22" i="45"/>
  <c r="OT23" i="45"/>
  <c r="OX23" i="45"/>
  <c r="PB23" i="45"/>
  <c r="PF23" i="45"/>
  <c r="PJ23" i="45"/>
  <c r="PN23" i="45"/>
  <c r="PR23" i="45"/>
  <c r="OQ24" i="45"/>
  <c r="OU24" i="45"/>
  <c r="OY24" i="45"/>
  <c r="PC24" i="45"/>
  <c r="PG24" i="45"/>
  <c r="PK24" i="45"/>
  <c r="PO24" i="45"/>
  <c r="OR25" i="45"/>
  <c r="OV25" i="45"/>
  <c r="OZ25" i="45"/>
  <c r="PD25" i="45"/>
  <c r="PH25" i="45"/>
  <c r="PL25" i="45"/>
  <c r="PP25" i="45"/>
  <c r="OS26" i="45"/>
  <c r="OW26" i="45"/>
  <c r="PA26" i="45"/>
  <c r="PE26" i="45"/>
  <c r="PI26" i="45"/>
  <c r="PM26" i="45"/>
  <c r="PQ26" i="45"/>
  <c r="OP27" i="45"/>
  <c r="OT27" i="45"/>
  <c r="PT22" i="45"/>
  <c r="PS25" i="45"/>
  <c r="PU27" i="45"/>
  <c r="PT30" i="45"/>
  <c r="PS33" i="45"/>
  <c r="PU35" i="45"/>
  <c r="PT23" i="45"/>
  <c r="PU28" i="45"/>
  <c r="PS34" i="45"/>
  <c r="OX21" i="45"/>
  <c r="PC21" i="45"/>
  <c r="PI21" i="45"/>
  <c r="PN21" i="45"/>
  <c r="OT22" i="45"/>
  <c r="OY22" i="45"/>
  <c r="PD22" i="45"/>
  <c r="PJ22" i="45"/>
  <c r="PO22" i="45"/>
  <c r="OU23" i="45"/>
  <c r="OZ23" i="45"/>
  <c r="PE23" i="45"/>
  <c r="PK23" i="45"/>
  <c r="PP23" i="45"/>
  <c r="OP24" i="45"/>
  <c r="OV24" i="45"/>
  <c r="PA24" i="45"/>
  <c r="PF24" i="45"/>
  <c r="PL24" i="45"/>
  <c r="PQ24" i="45"/>
  <c r="OQ25" i="45"/>
  <c r="OW25" i="45"/>
  <c r="PB25" i="45"/>
  <c r="PG25" i="45"/>
  <c r="PM25" i="45"/>
  <c r="PR25" i="45"/>
  <c r="OR26" i="45"/>
  <c r="OX26" i="45"/>
  <c r="PC26" i="45"/>
  <c r="PH26" i="45"/>
  <c r="PN26" i="45"/>
  <c r="OS27" i="45"/>
  <c r="OX27" i="45"/>
  <c r="PB27" i="45"/>
  <c r="PF27" i="45"/>
  <c r="PJ27" i="45"/>
  <c r="PN27" i="45"/>
  <c r="PR27" i="45"/>
  <c r="OQ28" i="45"/>
  <c r="OU28" i="45"/>
  <c r="OY28" i="45"/>
  <c r="PC28" i="45"/>
  <c r="PG28" i="45"/>
  <c r="PK28" i="45"/>
  <c r="PO28" i="45"/>
  <c r="OR29" i="45"/>
  <c r="OV29" i="45"/>
  <c r="OZ29" i="45"/>
  <c r="PD29" i="45"/>
  <c r="PH29" i="45"/>
  <c r="PL29" i="45"/>
  <c r="PP29" i="45"/>
  <c r="OS30" i="45"/>
  <c r="OW30" i="45"/>
  <c r="PA30" i="45"/>
  <c r="PE30" i="45"/>
  <c r="PI30" i="45"/>
  <c r="PM30" i="45"/>
  <c r="PQ30" i="45"/>
  <c r="OP31" i="45"/>
  <c r="OT31" i="45"/>
  <c r="OX31" i="45"/>
  <c r="PB31" i="45"/>
  <c r="PF31" i="45"/>
  <c r="PJ31" i="45"/>
  <c r="PN31" i="45"/>
  <c r="PR31" i="45"/>
  <c r="OQ32" i="45"/>
  <c r="OU32" i="45"/>
  <c r="OY32" i="45"/>
  <c r="PC32" i="45"/>
  <c r="PG32" i="45"/>
  <c r="PK32" i="45"/>
  <c r="PO32" i="45"/>
  <c r="OR33" i="45"/>
  <c r="OV33" i="45"/>
  <c r="OZ33" i="45"/>
  <c r="PD33" i="45"/>
  <c r="PH33" i="45"/>
  <c r="PL33" i="45"/>
  <c r="PP33" i="45"/>
  <c r="OS34" i="45"/>
  <c r="OW34" i="45"/>
  <c r="PA34" i="45"/>
  <c r="PE34" i="45"/>
  <c r="PI34" i="45"/>
  <c r="PM34" i="45"/>
  <c r="PQ34" i="45"/>
  <c r="OP35" i="45"/>
  <c r="OT35" i="45"/>
  <c r="OX35" i="45"/>
  <c r="PB35" i="45"/>
  <c r="PF35" i="45"/>
  <c r="PJ35" i="45"/>
  <c r="PN35" i="45"/>
  <c r="PR35" i="45"/>
  <c r="OQ36" i="45"/>
  <c r="OU36" i="45"/>
  <c r="OY36" i="45"/>
  <c r="PC36" i="45"/>
  <c r="PG36" i="45"/>
  <c r="PK36" i="45"/>
  <c r="PO36" i="45"/>
  <c r="OT21" i="45"/>
  <c r="OY21" i="45"/>
  <c r="PE21" i="45"/>
  <c r="PJ21" i="45"/>
  <c r="PO21" i="45"/>
  <c r="OU22" i="45"/>
  <c r="OZ22" i="45"/>
  <c r="PF22" i="45"/>
  <c r="PK22" i="45"/>
  <c r="PP22" i="45"/>
  <c r="OV23" i="45"/>
  <c r="PA23" i="45"/>
  <c r="PG23" i="45"/>
  <c r="PL23" i="45"/>
  <c r="PQ23" i="45"/>
  <c r="OR24" i="45"/>
  <c r="OW24" i="45"/>
  <c r="PB24" i="45"/>
  <c r="PH24" i="45"/>
  <c r="PM24" i="45"/>
  <c r="PR24" i="45"/>
  <c r="OS25" i="45"/>
  <c r="OX25" i="45"/>
  <c r="PC25" i="45"/>
  <c r="PI25" i="45"/>
  <c r="PN25" i="45"/>
  <c r="OT26" i="45"/>
  <c r="OY26" i="45"/>
  <c r="PD26" i="45"/>
  <c r="PJ26" i="45"/>
  <c r="PO26" i="45"/>
  <c r="OU27" i="45"/>
  <c r="OY27" i="45"/>
  <c r="PC27" i="45"/>
  <c r="PG27" i="45"/>
  <c r="PK27" i="45"/>
  <c r="PO27" i="45"/>
  <c r="OR28" i="45"/>
  <c r="OV28" i="45"/>
  <c r="OZ28" i="45"/>
  <c r="PD28" i="45"/>
  <c r="PH28" i="45"/>
  <c r="PL28" i="45"/>
  <c r="PP28" i="45"/>
  <c r="OS29" i="45"/>
  <c r="OW29" i="45"/>
  <c r="PA29" i="45"/>
  <c r="PE29" i="45"/>
  <c r="PI29" i="45"/>
  <c r="PM29" i="45"/>
  <c r="PQ29" i="45"/>
  <c r="OP30" i="45"/>
  <c r="OT30" i="45"/>
  <c r="OX30" i="45"/>
  <c r="PB30" i="45"/>
  <c r="PF30" i="45"/>
  <c r="PJ30" i="45"/>
  <c r="PN30" i="45"/>
  <c r="PR30" i="45"/>
  <c r="OQ31" i="45"/>
  <c r="OU31" i="45"/>
  <c r="OY31" i="45"/>
  <c r="PC31" i="45"/>
  <c r="PG31" i="45"/>
  <c r="PK31" i="45"/>
  <c r="PO31" i="45"/>
  <c r="OR32" i="45"/>
  <c r="OV32" i="45"/>
  <c r="OZ32" i="45"/>
  <c r="PD32" i="45"/>
  <c r="PH32" i="45"/>
  <c r="PL32" i="45"/>
  <c r="PP32" i="45"/>
  <c r="OS33" i="45"/>
  <c r="OW33" i="45"/>
  <c r="PA33" i="45"/>
  <c r="PE33" i="45"/>
  <c r="PI33" i="45"/>
  <c r="PM33" i="45"/>
  <c r="PQ33" i="45"/>
  <c r="OP34" i="45"/>
  <c r="OT34" i="45"/>
  <c r="OX34" i="45"/>
  <c r="PB34" i="45"/>
  <c r="PF34" i="45"/>
  <c r="PJ34" i="45"/>
  <c r="PN34" i="45"/>
  <c r="PR34" i="45"/>
  <c r="OQ35" i="45"/>
  <c r="OU35" i="45"/>
  <c r="OY35" i="45"/>
  <c r="PC35" i="45"/>
  <c r="PG35" i="45"/>
  <c r="PK35" i="45"/>
  <c r="PO35" i="45"/>
  <c r="OR36" i="45"/>
  <c r="OV36" i="45"/>
  <c r="OZ36" i="45"/>
  <c r="PD36" i="45"/>
  <c r="PH36" i="45"/>
  <c r="PL36" i="45"/>
  <c r="PP36" i="45"/>
  <c r="PU23" i="45"/>
  <c r="PS29" i="45"/>
  <c r="PT34" i="45"/>
  <c r="PS21" i="45"/>
  <c r="PU31" i="45"/>
  <c r="PT26" i="45"/>
  <c r="PU36" i="45"/>
  <c r="PB21" i="45"/>
  <c r="PM21" i="45"/>
  <c r="PC22" i="45"/>
  <c r="PN22" i="45"/>
  <c r="PD23" i="45"/>
  <c r="PO23" i="45"/>
  <c r="OT24" i="45"/>
  <c r="PE24" i="45"/>
  <c r="PP24" i="45"/>
  <c r="OU25" i="45"/>
  <c r="PF25" i="45"/>
  <c r="PQ25" i="45"/>
  <c r="OV26" i="45"/>
  <c r="PG26" i="45"/>
  <c r="PR26" i="45"/>
  <c r="OW27" i="45"/>
  <c r="PE27" i="45"/>
  <c r="PM27" i="45"/>
  <c r="OP28" i="45"/>
  <c r="OX28" i="45"/>
  <c r="PF28" i="45"/>
  <c r="PN28" i="45"/>
  <c r="OQ29" i="45"/>
  <c r="OY29" i="45"/>
  <c r="PG29" i="45"/>
  <c r="PO29" i="45"/>
  <c r="OR30" i="45"/>
  <c r="OZ30" i="45"/>
  <c r="PH30" i="45"/>
  <c r="PP30" i="45"/>
  <c r="OS31" i="45"/>
  <c r="PA31" i="45"/>
  <c r="PI31" i="45"/>
  <c r="PQ31" i="45"/>
  <c r="OT32" i="45"/>
  <c r="PB32" i="45"/>
  <c r="PS26" i="45"/>
  <c r="OW21" i="45"/>
  <c r="PG21" i="45"/>
  <c r="PR21" i="45"/>
  <c r="OX22" i="45"/>
  <c r="PH22" i="45"/>
  <c r="OY23" i="45"/>
  <c r="PI23" i="45"/>
  <c r="OZ24" i="45"/>
  <c r="PJ24" i="45"/>
  <c r="OP25" i="45"/>
  <c r="PA25" i="45"/>
  <c r="PK25" i="45"/>
  <c r="OQ26" i="45"/>
  <c r="PB26" i="45"/>
  <c r="PL26" i="45"/>
  <c r="OR27" i="45"/>
  <c r="PA27" i="45"/>
  <c r="PI27" i="45"/>
  <c r="PQ27" i="45"/>
  <c r="OT28" i="45"/>
  <c r="PB28" i="45"/>
  <c r="PJ28" i="45"/>
  <c r="PR28" i="45"/>
  <c r="OU29" i="45"/>
  <c r="PC29" i="45"/>
  <c r="PK29" i="45"/>
  <c r="OV30" i="45"/>
  <c r="PD30" i="45"/>
  <c r="PL30" i="45"/>
  <c r="OW31" i="45"/>
  <c r="PE31" i="45"/>
  <c r="PM31" i="45"/>
  <c r="OP32" i="45"/>
  <c r="OX32" i="45"/>
  <c r="PF32" i="45"/>
  <c r="PN32" i="45"/>
  <c r="OQ33" i="45"/>
  <c r="OY33" i="45"/>
  <c r="PG33" i="45"/>
  <c r="PO33" i="45"/>
  <c r="PK21" i="45"/>
  <c r="PB22" i="45"/>
  <c r="PM23" i="45"/>
  <c r="PD24" i="45"/>
  <c r="OT25" i="45"/>
  <c r="PO25" i="45"/>
  <c r="PF26" i="45"/>
  <c r="OV27" i="45"/>
  <c r="PL27" i="45"/>
  <c r="OW28" i="45"/>
  <c r="PM28" i="45"/>
  <c r="OX29" i="45"/>
  <c r="PN29" i="45"/>
  <c r="OY30" i="45"/>
  <c r="PO30" i="45"/>
  <c r="OZ31" i="45"/>
  <c r="PP31" i="45"/>
  <c r="PA32" i="45"/>
  <c r="PM32" i="45"/>
  <c r="OT33" i="45"/>
  <c r="PC33" i="45"/>
  <c r="PN33" i="45"/>
  <c r="OR34" i="45"/>
  <c r="OZ34" i="45"/>
  <c r="PH34" i="45"/>
  <c r="PP34" i="45"/>
  <c r="OS35" i="45"/>
  <c r="PA35" i="45"/>
  <c r="PI35" i="45"/>
  <c r="PQ35" i="45"/>
  <c r="OT36" i="45"/>
  <c r="PB36" i="45"/>
  <c r="PJ36" i="45"/>
  <c r="PR36" i="45"/>
  <c r="PA21" i="45"/>
  <c r="PL22" i="45"/>
  <c r="PC23" i="45"/>
  <c r="OS24" i="45"/>
  <c r="PN24" i="45"/>
  <c r="PE25" i="45"/>
  <c r="OU26" i="45"/>
  <c r="PP26" i="45"/>
  <c r="PD27" i="45"/>
  <c r="PE28" i="45"/>
  <c r="OP29" i="45"/>
  <c r="PF29" i="45"/>
  <c r="OQ30" i="45"/>
  <c r="PG30" i="45"/>
  <c r="OR31" i="45"/>
  <c r="PH31" i="45"/>
  <c r="OS32" i="45"/>
  <c r="PI32" i="45"/>
  <c r="PR32" i="45"/>
  <c r="OX33" i="45"/>
  <c r="PJ33" i="45"/>
  <c r="OV34" i="45"/>
  <c r="PD34" i="45"/>
  <c r="PL34" i="45"/>
  <c r="OW35" i="45"/>
  <c r="PE35" i="45"/>
  <c r="PM35" i="45"/>
  <c r="OP36" i="45"/>
  <c r="OX36" i="45"/>
  <c r="PF36" i="45"/>
  <c r="PN36" i="45"/>
  <c r="PT31" i="45"/>
  <c r="PF21" i="45"/>
  <c r="PR22" i="45"/>
  <c r="OX24" i="45"/>
  <c r="PJ25" i="45"/>
  <c r="OQ27" i="45"/>
  <c r="OS28" i="45"/>
  <c r="OT29" i="45"/>
  <c r="OU30" i="45"/>
  <c r="OV31" i="45"/>
  <c r="OW32" i="45"/>
  <c r="OP33" i="45"/>
  <c r="PK33" i="45"/>
  <c r="OY34" i="45"/>
  <c r="PO34" i="45"/>
  <c r="OZ35" i="45"/>
  <c r="PP35" i="45"/>
  <c r="PA36" i="45"/>
  <c r="PQ36" i="45"/>
  <c r="PQ21" i="45"/>
  <c r="OW23" i="45"/>
  <c r="PI24" i="45"/>
  <c r="OP26" i="45"/>
  <c r="OZ27" i="45"/>
  <c r="PA28" i="45"/>
  <c r="PB29" i="45"/>
  <c r="PC30" i="45"/>
  <c r="PD31" i="45"/>
  <c r="PE32" i="45"/>
  <c r="OU33" i="45"/>
  <c r="PR33" i="45"/>
  <c r="PC34" i="45"/>
  <c r="PD35" i="45"/>
  <c r="PE36" i="45"/>
  <c r="OV22" i="45"/>
  <c r="PH23" i="45"/>
  <c r="OZ26" i="45"/>
  <c r="PH27" i="45"/>
  <c r="PI28" i="45"/>
  <c r="PJ29" i="45"/>
  <c r="PK30" i="45"/>
  <c r="PL31" i="45"/>
  <c r="PJ32" i="45"/>
  <c r="PB33" i="45"/>
  <c r="OQ34" i="45"/>
  <c r="PG34" i="45"/>
  <c r="OR35" i="45"/>
  <c r="PH35" i="45"/>
  <c r="OS36" i="45"/>
  <c r="PI36" i="45"/>
  <c r="OU21" i="45"/>
  <c r="PG22" i="45"/>
  <c r="OY25" i="45"/>
  <c r="PK26" i="45"/>
  <c r="PP27" i="45"/>
  <c r="PQ28" i="45"/>
  <c r="PR29" i="45"/>
  <c r="PQ32" i="45"/>
  <c r="PF33" i="45"/>
  <c r="OU34" i="45"/>
  <c r="PK34" i="45"/>
  <c r="OV35" i="45"/>
  <c r="PL35" i="45"/>
  <c r="OW36" i="45"/>
  <c r="PM36" i="45"/>
  <c r="OW14" i="46"/>
  <c r="PA14" i="46"/>
  <c r="PE14" i="46"/>
  <c r="PI14" i="46"/>
  <c r="PM14" i="46"/>
  <c r="PQ14" i="46"/>
  <c r="PU14" i="46"/>
  <c r="OU14" i="46"/>
  <c r="OZ14" i="46"/>
  <c r="PF14" i="46"/>
  <c r="PK14" i="46"/>
  <c r="PP14" i="46"/>
  <c r="OV14" i="46"/>
  <c r="PB14" i="46"/>
  <c r="PG14" i="46"/>
  <c r="PL14" i="46"/>
  <c r="PR14" i="46"/>
  <c r="PC14" i="46"/>
  <c r="PN14" i="46"/>
  <c r="PD14" i="46"/>
  <c r="PO14" i="46"/>
  <c r="PH14" i="46"/>
  <c r="PJ14" i="46"/>
  <c r="PS14" i="46"/>
  <c r="PT14" i="46"/>
  <c r="OX14" i="46"/>
  <c r="OY14" i="46"/>
  <c r="OU11" i="46"/>
  <c r="OY11" i="46"/>
  <c r="PC11" i="46"/>
  <c r="PG11" i="46"/>
  <c r="PK11" i="46"/>
  <c r="PO11" i="46"/>
  <c r="PS11" i="46"/>
  <c r="OV11" i="46"/>
  <c r="PA11" i="46"/>
  <c r="PF11" i="46"/>
  <c r="PL11" i="46"/>
  <c r="PQ11" i="46"/>
  <c r="OW11" i="46"/>
  <c r="PB11" i="46"/>
  <c r="PH11" i="46"/>
  <c r="PM11" i="46"/>
  <c r="PR11" i="46"/>
  <c r="OX11" i="46"/>
  <c r="PI11" i="46"/>
  <c r="PT11" i="46"/>
  <c r="OZ11" i="46"/>
  <c r="PJ11" i="46"/>
  <c r="PU11" i="46"/>
  <c r="PD11" i="46"/>
  <c r="PE11" i="46"/>
  <c r="PN11" i="46"/>
  <c r="PP11" i="46"/>
  <c r="ACD16" i="45"/>
  <c r="ABG16" i="45"/>
  <c r="ABK16" i="45"/>
  <c r="ABO16" i="45"/>
  <c r="ABS16" i="45"/>
  <c r="ABW16" i="45"/>
  <c r="ACA16" i="45"/>
  <c r="ACB16" i="45"/>
  <c r="ABI16" i="45"/>
  <c r="ABN16" i="45"/>
  <c r="ABT16" i="45"/>
  <c r="ABY16" i="45"/>
  <c r="ACC16" i="45"/>
  <c r="ABJ16" i="45"/>
  <c r="ABP16" i="45"/>
  <c r="ABU16" i="45"/>
  <c r="ABZ16" i="45"/>
  <c r="ABL16" i="45"/>
  <c r="ABV16" i="45"/>
  <c r="ABM16" i="45"/>
  <c r="ABX16" i="45"/>
  <c r="ABH16" i="45"/>
  <c r="ABR16" i="45"/>
  <c r="ABQ16" i="45"/>
  <c r="ABF16" i="45"/>
  <c r="HO10" i="45"/>
  <c r="HM10" i="45"/>
  <c r="HN10" i="45"/>
  <c r="GQ10" i="45"/>
  <c r="GU10" i="45"/>
  <c r="GY10" i="45"/>
  <c r="HC10" i="45"/>
  <c r="HG10" i="45"/>
  <c r="HK10" i="45"/>
  <c r="GR10" i="45"/>
  <c r="GW10" i="45"/>
  <c r="HB10" i="45"/>
  <c r="HH10" i="45"/>
  <c r="GO10" i="45"/>
  <c r="GT10" i="45"/>
  <c r="GZ10" i="45"/>
  <c r="HE10" i="45"/>
  <c r="HJ10" i="45"/>
  <c r="GV10" i="45"/>
  <c r="HF10" i="45"/>
  <c r="GN10" i="45"/>
  <c r="GX10" i="45"/>
  <c r="HI10" i="45"/>
  <c r="GP10" i="45"/>
  <c r="HA10" i="45"/>
  <c r="HL10" i="45"/>
  <c r="GS10" i="45"/>
  <c r="HD10" i="45"/>
  <c r="HM13" i="46"/>
  <c r="GK13" i="46"/>
  <c r="GO13" i="46"/>
  <c r="GS13" i="46"/>
  <c r="GW13" i="46"/>
  <c r="HA13" i="46"/>
  <c r="HE13" i="46"/>
  <c r="HI13" i="46"/>
  <c r="HN13" i="46"/>
  <c r="GL13" i="46"/>
  <c r="GQ13" i="46"/>
  <c r="GV13" i="46"/>
  <c r="HB13" i="46"/>
  <c r="HG13" i="46"/>
  <c r="HL13" i="46"/>
  <c r="GM13" i="46"/>
  <c r="GR13" i="46"/>
  <c r="GX13" i="46"/>
  <c r="HC13" i="46"/>
  <c r="HH13" i="46"/>
  <c r="GT13" i="46"/>
  <c r="HD13" i="46"/>
  <c r="GJ13" i="46"/>
  <c r="GU13" i="46"/>
  <c r="HF13" i="46"/>
  <c r="GP13" i="46"/>
  <c r="HK13" i="46"/>
  <c r="GZ13" i="46"/>
  <c r="GY13" i="46"/>
  <c r="GN13" i="46"/>
  <c r="HO13" i="46"/>
  <c r="HJ13" i="46"/>
  <c r="TW15" i="17"/>
  <c r="TX15" i="17"/>
  <c r="TV15" i="17"/>
  <c r="WX16" i="46"/>
  <c r="XB16" i="46"/>
  <c r="XF16" i="46"/>
  <c r="XJ16" i="46"/>
  <c r="XN16" i="46"/>
  <c r="XR16" i="46"/>
  <c r="XV16" i="46"/>
  <c r="XZ16" i="46"/>
  <c r="WV16" i="46"/>
  <c r="XA16" i="46"/>
  <c r="XG16" i="46"/>
  <c r="XL16" i="46"/>
  <c r="XQ16" i="46"/>
  <c r="XW16" i="46"/>
  <c r="WZ16" i="46"/>
  <c r="XH16" i="46"/>
  <c r="XO16" i="46"/>
  <c r="XU16" i="46"/>
  <c r="XC16" i="46"/>
  <c r="XI16" i="46"/>
  <c r="XP16" i="46"/>
  <c r="XX16" i="46"/>
  <c r="XD16" i="46"/>
  <c r="XS16" i="46"/>
  <c r="XE16" i="46"/>
  <c r="XT16" i="46"/>
  <c r="WW16" i="46"/>
  <c r="XY16" i="46"/>
  <c r="WY16" i="46"/>
  <c r="YA16" i="46"/>
  <c r="XK16" i="46"/>
  <c r="XM16" i="46"/>
  <c r="LP14" i="45"/>
  <c r="LQ14" i="45"/>
  <c r="LR14" i="45"/>
  <c r="KT14" i="45"/>
  <c r="KX14" i="45"/>
  <c r="LB14" i="45"/>
  <c r="LF14" i="45"/>
  <c r="LJ14" i="45"/>
  <c r="LN14" i="45"/>
  <c r="KS14" i="45"/>
  <c r="KY14" i="45"/>
  <c r="LD14" i="45"/>
  <c r="LI14" i="45"/>
  <c r="LO14" i="45"/>
  <c r="KV14" i="45"/>
  <c r="LA14" i="45"/>
  <c r="LG14" i="45"/>
  <c r="LL14" i="45"/>
  <c r="KR14" i="45"/>
  <c r="LC14" i="45"/>
  <c r="LM14" i="45"/>
  <c r="KU14" i="45"/>
  <c r="LE14" i="45"/>
  <c r="KW14" i="45"/>
  <c r="LH14" i="45"/>
  <c r="KZ14" i="45"/>
  <c r="LK14" i="45"/>
  <c r="GJ8" i="46"/>
  <c r="GN8" i="46"/>
  <c r="GR8" i="46"/>
  <c r="GV8" i="46"/>
  <c r="GZ8" i="46"/>
  <c r="HD8" i="46"/>
  <c r="HH8" i="46"/>
  <c r="HL8" i="46"/>
  <c r="HM8" i="46"/>
  <c r="GL8" i="46"/>
  <c r="GQ8" i="46"/>
  <c r="GW8" i="46"/>
  <c r="HB8" i="46"/>
  <c r="HG8" i="46"/>
  <c r="GM8" i="46"/>
  <c r="GS8" i="46"/>
  <c r="GX8" i="46"/>
  <c r="HC8" i="46"/>
  <c r="HI8" i="46"/>
  <c r="GO8" i="46"/>
  <c r="GY8" i="46"/>
  <c r="HJ8" i="46"/>
  <c r="GP8" i="46"/>
  <c r="HA8" i="46"/>
  <c r="HK8" i="46"/>
  <c r="GU8" i="46"/>
  <c r="HO8" i="46"/>
  <c r="GK8" i="46"/>
  <c r="HF8" i="46"/>
  <c r="HN8" i="46"/>
  <c r="HE8" i="46"/>
  <c r="GT8" i="46"/>
  <c r="XY22" i="17"/>
  <c r="XZ23" i="17"/>
  <c r="YA24" i="17"/>
  <c r="XY26" i="17"/>
  <c r="XZ27" i="17"/>
  <c r="YA28" i="17"/>
  <c r="XY30" i="17"/>
  <c r="XZ31" i="17"/>
  <c r="YA32" i="17"/>
  <c r="XY34" i="17"/>
  <c r="XY21" i="17"/>
  <c r="XZ22" i="17"/>
  <c r="YA23" i="17"/>
  <c r="XY25" i="17"/>
  <c r="XZ26" i="17"/>
  <c r="YA27" i="17"/>
  <c r="XY29" i="17"/>
  <c r="XZ30" i="17"/>
  <c r="YA31" i="17"/>
  <c r="XY33" i="17"/>
  <c r="XZ34" i="17"/>
  <c r="XZ21" i="17"/>
  <c r="XY24" i="17"/>
  <c r="YA26" i="17"/>
  <c r="XZ29" i="17"/>
  <c r="XY32" i="17"/>
  <c r="YA34" i="17"/>
  <c r="YA21" i="17"/>
  <c r="XZ24" i="17"/>
  <c r="XY27" i="17"/>
  <c r="YA29" i="17"/>
  <c r="XZ32" i="17"/>
  <c r="YA22" i="17"/>
  <c r="XY28" i="17"/>
  <c r="XZ33" i="17"/>
  <c r="XE30" i="17"/>
  <c r="XS30" i="17"/>
  <c r="XG34" i="17"/>
  <c r="XS34" i="17"/>
  <c r="XY23" i="17"/>
  <c r="XZ28" i="17"/>
  <c r="YA33" i="17"/>
  <c r="XY31" i="17"/>
  <c r="YA25" i="17"/>
  <c r="XZ25" i="17"/>
  <c r="WZ30" i="17"/>
  <c r="XU30" i="17"/>
  <c r="WY34" i="17"/>
  <c r="XO34" i="17"/>
  <c r="YA30" i="17"/>
  <c r="XM30" i="17"/>
  <c r="XS33" i="17"/>
  <c r="XI34" i="17"/>
  <c r="XR30" i="17"/>
  <c r="XM34" i="17"/>
  <c r="WX33" i="17"/>
  <c r="XU34" i="17"/>
  <c r="WX34" i="17"/>
  <c r="XI30" i="17"/>
  <c r="XB34" i="17"/>
  <c r="XR34" i="17"/>
  <c r="WX30" i="17"/>
  <c r="XW34" i="17"/>
  <c r="XE33" i="17"/>
  <c r="WV31" i="17"/>
  <c r="XL31" i="17"/>
  <c r="XA31" i="17"/>
  <c r="XV31" i="17"/>
  <c r="XB31" i="17"/>
  <c r="XW31" i="17"/>
  <c r="XS31" i="17"/>
  <c r="WZ32" i="17"/>
  <c r="XP32" i="17"/>
  <c r="XA32" i="17"/>
  <c r="XV32" i="17"/>
  <c r="XB32" i="17"/>
  <c r="XW32" i="17"/>
  <c r="XD33" i="17"/>
  <c r="XT33" i="17"/>
  <c r="XA33" i="17"/>
  <c r="XV33" i="17"/>
  <c r="WW33" i="17"/>
  <c r="XR33" i="17"/>
  <c r="XN31" i="17"/>
  <c r="XU33" i="17"/>
  <c r="XJ32" i="17"/>
  <c r="WY31" i="17"/>
  <c r="XH34" i="17"/>
  <c r="XX34" i="17"/>
  <c r="WY30" i="17"/>
  <c r="WV30" i="17"/>
  <c r="XP30" i="17"/>
  <c r="XQ34" i="17"/>
  <c r="XD30" i="17"/>
  <c r="XO33" i="17"/>
  <c r="WW34" i="17"/>
  <c r="XH30" i="17"/>
  <c r="XN34" i="17"/>
  <c r="WX32" i="17"/>
  <c r="WZ31" i="17"/>
  <c r="XP31" i="17"/>
  <c r="XF31" i="17"/>
  <c r="XG31" i="17"/>
  <c r="XI31" i="17"/>
  <c r="XD32" i="17"/>
  <c r="XT32" i="17"/>
  <c r="XF32" i="17"/>
  <c r="XG32" i="17"/>
  <c r="XO31" i="17"/>
  <c r="XH33" i="17"/>
  <c r="XX33" i="17"/>
  <c r="XF33" i="17"/>
  <c r="XB33" i="17"/>
  <c r="XW33" i="17"/>
  <c r="XN32" i="17"/>
  <c r="XC31" i="17"/>
  <c r="XJ33" i="17"/>
  <c r="WY32" i="17"/>
  <c r="WV34" i="17"/>
  <c r="XL34" i="17"/>
  <c r="XC30" i="17"/>
  <c r="XA30" i="17"/>
  <c r="XT30" i="17"/>
  <c r="XK34" i="17"/>
  <c r="XV30" i="17"/>
  <c r="XS32" i="17"/>
  <c r="XI33" i="17"/>
  <c r="XC34" i="17"/>
  <c r="XO30" i="17"/>
  <c r="XE34" i="17"/>
  <c r="XN30" i="17"/>
  <c r="XD31" i="17"/>
  <c r="XT31" i="17"/>
  <c r="XK31" i="17"/>
  <c r="XM31" i="17"/>
  <c r="WX31" i="17"/>
  <c r="XH32" i="17"/>
  <c r="XX32" i="17"/>
  <c r="XK32" i="17"/>
  <c r="XM32" i="17"/>
  <c r="XO32" i="17"/>
  <c r="XE31" i="17"/>
  <c r="WV33" i="17"/>
  <c r="XL33" i="17"/>
  <c r="XK33" i="17"/>
  <c r="XG33" i="17"/>
  <c r="XN33" i="17"/>
  <c r="XC32" i="17"/>
  <c r="WY33" i="17"/>
  <c r="XU31" i="17"/>
  <c r="WZ34" i="17"/>
  <c r="XP34" i="17"/>
  <c r="XG30" i="17"/>
  <c r="XF30" i="17"/>
  <c r="XX30" i="17"/>
  <c r="XF34" i="17"/>
  <c r="XQ30" i="17"/>
  <c r="XI32" i="17"/>
  <c r="XJ34" i="17"/>
  <c r="XW30" i="17"/>
  <c r="XB30" i="17"/>
  <c r="XH31" i="17"/>
  <c r="XX31" i="17"/>
  <c r="XQ31" i="17"/>
  <c r="WW31" i="17"/>
  <c r="XR31" i="17"/>
  <c r="WV32" i="17"/>
  <c r="XL32" i="17"/>
  <c r="XQ32" i="17"/>
  <c r="WW32" i="17"/>
  <c r="XR32" i="17"/>
  <c r="XE32" i="17"/>
  <c r="WZ33" i="17"/>
  <c r="XP33" i="17"/>
  <c r="XQ33" i="17"/>
  <c r="XM33" i="17"/>
  <c r="XC33" i="17"/>
  <c r="XU32" i="17"/>
  <c r="XJ31" i="17"/>
  <c r="XD34" i="17"/>
  <c r="XT34" i="17"/>
  <c r="XK30" i="17"/>
  <c r="XL30" i="17"/>
  <c r="XV34" i="17"/>
  <c r="XA34" i="17"/>
  <c r="XJ30" i="17"/>
  <c r="WW30" i="17"/>
  <c r="LN15" i="46"/>
  <c r="LR15" i="46"/>
  <c r="KV15" i="46"/>
  <c r="KZ15" i="46"/>
  <c r="LD15" i="46"/>
  <c r="LH15" i="46"/>
  <c r="LL15" i="46"/>
  <c r="LQ15" i="46"/>
  <c r="KT15" i="46"/>
  <c r="KY15" i="46"/>
  <c r="LE15" i="46"/>
  <c r="LJ15" i="46"/>
  <c r="LM15" i="46"/>
  <c r="KU15" i="46"/>
  <c r="LA15" i="46"/>
  <c r="LF15" i="46"/>
  <c r="KW15" i="46"/>
  <c r="LG15" i="46"/>
  <c r="LK15" i="46"/>
  <c r="KX15" i="46"/>
  <c r="LI15" i="46"/>
  <c r="LO15" i="46"/>
  <c r="LB15" i="46"/>
  <c r="LP15" i="46"/>
  <c r="LC15" i="46"/>
  <c r="KS15" i="46"/>
  <c r="LP18" i="45"/>
  <c r="LQ18" i="45"/>
  <c r="LR18" i="45"/>
  <c r="KT18" i="45"/>
  <c r="KX18" i="45"/>
  <c r="LB18" i="45"/>
  <c r="LF18" i="45"/>
  <c r="LJ18" i="45"/>
  <c r="LN18" i="45"/>
  <c r="KR18" i="45"/>
  <c r="KW18" i="45"/>
  <c r="LC18" i="45"/>
  <c r="LH18" i="45"/>
  <c r="LM18" i="45"/>
  <c r="KU18" i="45"/>
  <c r="KZ18" i="45"/>
  <c r="LE18" i="45"/>
  <c r="LK18" i="45"/>
  <c r="KV18" i="45"/>
  <c r="LG18" i="45"/>
  <c r="KY18" i="45"/>
  <c r="LI18" i="45"/>
  <c r="LA18" i="45"/>
  <c r="LL18" i="45"/>
  <c r="KS18" i="45"/>
  <c r="LD18" i="45"/>
  <c r="LO18" i="45"/>
  <c r="ACB10" i="17"/>
  <c r="ACC10" i="17"/>
  <c r="ACD10" i="17"/>
  <c r="XY20" i="45"/>
  <c r="XZ20" i="45"/>
  <c r="YA20" i="45"/>
  <c r="WY20" i="45"/>
  <c r="XC20" i="45"/>
  <c r="XG20" i="45"/>
  <c r="XK20" i="45"/>
  <c r="XO20" i="45"/>
  <c r="XS20" i="45"/>
  <c r="XW20" i="45"/>
  <c r="XA20" i="45"/>
  <c r="XF20" i="45"/>
  <c r="XL20" i="45"/>
  <c r="XQ20" i="45"/>
  <c r="XV20" i="45"/>
  <c r="XB20" i="45"/>
  <c r="XH20" i="45"/>
  <c r="XM20" i="45"/>
  <c r="XR20" i="45"/>
  <c r="XX20" i="45"/>
  <c r="XD20" i="45"/>
  <c r="XN20" i="45"/>
  <c r="XI20" i="45"/>
  <c r="XT20" i="45"/>
  <c r="XP20" i="45"/>
  <c r="WZ20" i="45"/>
  <c r="XU20" i="45"/>
  <c r="XE20" i="45"/>
  <c r="XJ20" i="45"/>
  <c r="ABI11" i="46"/>
  <c r="ABM11" i="46"/>
  <c r="ABQ11" i="46"/>
  <c r="ABU11" i="46"/>
  <c r="ABY11" i="46"/>
  <c r="ACC11" i="46"/>
  <c r="ABK11" i="46"/>
  <c r="ABP11" i="46"/>
  <c r="ABV11" i="46"/>
  <c r="ACA11" i="46"/>
  <c r="ABL11" i="46"/>
  <c r="ABS11" i="46"/>
  <c r="ABZ11" i="46"/>
  <c r="ABN11" i="46"/>
  <c r="ABT11" i="46"/>
  <c r="ACB11" i="46"/>
  <c r="ABH11" i="46"/>
  <c r="ABW11" i="46"/>
  <c r="ABJ11" i="46"/>
  <c r="ABX11" i="46"/>
  <c r="ABO11" i="46"/>
  <c r="ABR11" i="46"/>
  <c r="ACD11" i="46"/>
  <c r="PT15" i="17"/>
  <c r="PU15" i="17"/>
  <c r="PS15" i="17"/>
  <c r="TW19" i="17"/>
  <c r="TX19" i="17"/>
  <c r="TV19" i="17"/>
  <c r="HM12" i="45"/>
  <c r="HN12" i="45"/>
  <c r="HO12" i="45"/>
  <c r="GO12" i="45"/>
  <c r="GS12" i="45"/>
  <c r="GW12" i="45"/>
  <c r="HA12" i="45"/>
  <c r="HE12" i="45"/>
  <c r="HI12" i="45"/>
  <c r="GN12" i="45"/>
  <c r="GT12" i="45"/>
  <c r="GY12" i="45"/>
  <c r="HD12" i="45"/>
  <c r="HJ12" i="45"/>
  <c r="GQ12" i="45"/>
  <c r="GV12" i="45"/>
  <c r="HB12" i="45"/>
  <c r="HG12" i="45"/>
  <c r="HL12" i="45"/>
  <c r="GX12" i="45"/>
  <c r="HH12" i="45"/>
  <c r="GP12" i="45"/>
  <c r="GZ12" i="45"/>
  <c r="HK12" i="45"/>
  <c r="GR12" i="45"/>
  <c r="HC12" i="45"/>
  <c r="GU12" i="45"/>
  <c r="HF12" i="45"/>
  <c r="LP22" i="45"/>
  <c r="LQ23" i="45"/>
  <c r="LR24" i="45"/>
  <c r="LP26" i="45"/>
  <c r="LQ27" i="45"/>
  <c r="LR28" i="45"/>
  <c r="LP30" i="45"/>
  <c r="LQ31" i="45"/>
  <c r="LR32" i="45"/>
  <c r="LP34" i="45"/>
  <c r="LQ35" i="45"/>
  <c r="LR36" i="45"/>
  <c r="LP21" i="45"/>
  <c r="LQ22" i="45"/>
  <c r="LR23" i="45"/>
  <c r="LP25" i="45"/>
  <c r="LQ26" i="45"/>
  <c r="LR27" i="45"/>
  <c r="LP29" i="45"/>
  <c r="LQ30" i="45"/>
  <c r="LR31" i="45"/>
  <c r="LP33" i="45"/>
  <c r="LQ34" i="45"/>
  <c r="LR35" i="45"/>
  <c r="LQ21" i="45"/>
  <c r="LP24" i="45"/>
  <c r="LR26" i="45"/>
  <c r="LQ29" i="45"/>
  <c r="LP32" i="45"/>
  <c r="LR34" i="45"/>
  <c r="LR21" i="45"/>
  <c r="LQ24" i="45"/>
  <c r="LP27" i="45"/>
  <c r="LR29" i="45"/>
  <c r="LQ32" i="45"/>
  <c r="LP35" i="45"/>
  <c r="LQ25" i="45"/>
  <c r="LR30" i="45"/>
  <c r="LP36" i="45"/>
  <c r="KS21" i="45"/>
  <c r="KW21" i="45"/>
  <c r="LA21" i="45"/>
  <c r="LE21" i="45"/>
  <c r="LI21" i="45"/>
  <c r="LM21" i="45"/>
  <c r="KT22" i="45"/>
  <c r="KX22" i="45"/>
  <c r="LB22" i="45"/>
  <c r="LF22" i="45"/>
  <c r="LJ22" i="45"/>
  <c r="LN22" i="45"/>
  <c r="KU23" i="45"/>
  <c r="KY23" i="45"/>
  <c r="LC23" i="45"/>
  <c r="LG23" i="45"/>
  <c r="LK23" i="45"/>
  <c r="LO23" i="45"/>
  <c r="KN24" i="45"/>
  <c r="KR24" i="45"/>
  <c r="KV24" i="45"/>
  <c r="KZ24" i="45"/>
  <c r="LD24" i="45"/>
  <c r="LH24" i="45"/>
  <c r="LL24" i="45"/>
  <c r="KO25" i="45"/>
  <c r="KS25" i="45"/>
  <c r="KW25" i="45"/>
  <c r="LA25" i="45"/>
  <c r="LE25" i="45"/>
  <c r="LI25" i="45"/>
  <c r="LM25" i="45"/>
  <c r="KP26" i="45"/>
  <c r="KT26" i="45"/>
  <c r="KX26" i="45"/>
  <c r="LB26" i="45"/>
  <c r="LF26" i="45"/>
  <c r="LJ26" i="45"/>
  <c r="LN26" i="45"/>
  <c r="KM27" i="45"/>
  <c r="KQ27" i="45"/>
  <c r="KU27" i="45"/>
  <c r="KY27" i="45"/>
  <c r="LC27" i="45"/>
  <c r="LG27" i="45"/>
  <c r="LK27" i="45"/>
  <c r="LO27" i="45"/>
  <c r="KN28" i="45"/>
  <c r="KR28" i="45"/>
  <c r="KV28" i="45"/>
  <c r="KZ28" i="45"/>
  <c r="LD28" i="45"/>
  <c r="LH28" i="45"/>
  <c r="LL28" i="45"/>
  <c r="KO29" i="45"/>
  <c r="KS29" i="45"/>
  <c r="KW29" i="45"/>
  <c r="LA29" i="45"/>
  <c r="LE29" i="45"/>
  <c r="LI29" i="45"/>
  <c r="LM29" i="45"/>
  <c r="KP30" i="45"/>
  <c r="KT30" i="45"/>
  <c r="KX30" i="45"/>
  <c r="LB30" i="45"/>
  <c r="LF30" i="45"/>
  <c r="LJ30" i="45"/>
  <c r="LN30" i="45"/>
  <c r="KM31" i="45"/>
  <c r="KQ31" i="45"/>
  <c r="KU31" i="45"/>
  <c r="KY31" i="45"/>
  <c r="LC31" i="45"/>
  <c r="LG31" i="45"/>
  <c r="LK31" i="45"/>
  <c r="LO31" i="45"/>
  <c r="KN32" i="45"/>
  <c r="KR32" i="45"/>
  <c r="KV32" i="45"/>
  <c r="KZ32" i="45"/>
  <c r="LD32" i="45"/>
  <c r="LH32" i="45"/>
  <c r="LL32" i="45"/>
  <c r="KO33" i="45"/>
  <c r="KS33" i="45"/>
  <c r="KW33" i="45"/>
  <c r="LA33" i="45"/>
  <c r="LE33" i="45"/>
  <c r="LI33" i="45"/>
  <c r="LM33" i="45"/>
  <c r="KP34" i="45"/>
  <c r="KT34" i="45"/>
  <c r="KX34" i="45"/>
  <c r="LB34" i="45"/>
  <c r="LF34" i="45"/>
  <c r="LJ34" i="45"/>
  <c r="LN34" i="45"/>
  <c r="KM35" i="45"/>
  <c r="KQ35" i="45"/>
  <c r="KU35" i="45"/>
  <c r="KY35" i="45"/>
  <c r="LC35" i="45"/>
  <c r="LG35" i="45"/>
  <c r="LK35" i="45"/>
  <c r="LO35" i="45"/>
  <c r="KN36" i="45"/>
  <c r="KR36" i="45"/>
  <c r="KV36" i="45"/>
  <c r="KZ36" i="45"/>
  <c r="LD36" i="45"/>
  <c r="LH36" i="45"/>
  <c r="LL36" i="45"/>
  <c r="LR25" i="45"/>
  <c r="LP31" i="45"/>
  <c r="LQ36" i="45"/>
  <c r="LP23" i="45"/>
  <c r="LR33" i="45"/>
  <c r="LQ28" i="45"/>
  <c r="LP28" i="45"/>
  <c r="KU21" i="45"/>
  <c r="KZ21" i="45"/>
  <c r="LF21" i="45"/>
  <c r="LK21" i="45"/>
  <c r="KV22" i="45"/>
  <c r="LA22" i="45"/>
  <c r="LG22" i="45"/>
  <c r="LL22" i="45"/>
  <c r="KR23" i="45"/>
  <c r="KW23" i="45"/>
  <c r="LB23" i="45"/>
  <c r="LH23" i="45"/>
  <c r="LM23" i="45"/>
  <c r="KM24" i="45"/>
  <c r="KS24" i="45"/>
  <c r="KX24" i="45"/>
  <c r="LC24" i="45"/>
  <c r="LI24" i="45"/>
  <c r="LN24" i="45"/>
  <c r="KN25" i="45"/>
  <c r="KT25" i="45"/>
  <c r="KY25" i="45"/>
  <c r="LD25" i="45"/>
  <c r="LJ25" i="45"/>
  <c r="LO25" i="45"/>
  <c r="KO26" i="45"/>
  <c r="KU26" i="45"/>
  <c r="KZ26" i="45"/>
  <c r="LE26" i="45"/>
  <c r="LK26" i="45"/>
  <c r="KP27" i="45"/>
  <c r="KV27" i="45"/>
  <c r="LA27" i="45"/>
  <c r="LF27" i="45"/>
  <c r="LL27" i="45"/>
  <c r="KQ28" i="45"/>
  <c r="KW28" i="45"/>
  <c r="LB28" i="45"/>
  <c r="LG28" i="45"/>
  <c r="LM28" i="45"/>
  <c r="KM29" i="45"/>
  <c r="KR29" i="45"/>
  <c r="KX29" i="45"/>
  <c r="LC29" i="45"/>
  <c r="LH29" i="45"/>
  <c r="LN29" i="45"/>
  <c r="KN30" i="45"/>
  <c r="KS30" i="45"/>
  <c r="KY30" i="45"/>
  <c r="LD30" i="45"/>
  <c r="LI30" i="45"/>
  <c r="LO30" i="45"/>
  <c r="KO31" i="45"/>
  <c r="KT31" i="45"/>
  <c r="KZ31" i="45"/>
  <c r="LE31" i="45"/>
  <c r="LJ31" i="45"/>
  <c r="KP32" i="45"/>
  <c r="KU32" i="45"/>
  <c r="LA32" i="45"/>
  <c r="LF32" i="45"/>
  <c r="LK32" i="45"/>
  <c r="KQ33" i="45"/>
  <c r="KV33" i="45"/>
  <c r="LB33" i="45"/>
  <c r="LG33" i="45"/>
  <c r="LL33" i="45"/>
  <c r="KM34" i="45"/>
  <c r="KR34" i="45"/>
  <c r="KW34" i="45"/>
  <c r="LC34" i="45"/>
  <c r="LH34" i="45"/>
  <c r="LM34" i="45"/>
  <c r="KN35" i="45"/>
  <c r="KS35" i="45"/>
  <c r="KX35" i="45"/>
  <c r="LD35" i="45"/>
  <c r="LI35" i="45"/>
  <c r="LN35" i="45"/>
  <c r="KO36" i="45"/>
  <c r="KT36" i="45"/>
  <c r="KY36" i="45"/>
  <c r="LE36" i="45"/>
  <c r="LJ36" i="45"/>
  <c r="LO36" i="45"/>
  <c r="LR22" i="45"/>
  <c r="LQ33" i="45"/>
  <c r="KR21" i="45"/>
  <c r="KX21" i="45"/>
  <c r="LC21" i="45"/>
  <c r="LH21" i="45"/>
  <c r="LN21" i="45"/>
  <c r="KS22" i="45"/>
  <c r="KY22" i="45"/>
  <c r="LD22" i="45"/>
  <c r="LI22" i="45"/>
  <c r="LO22" i="45"/>
  <c r="KT23" i="45"/>
  <c r="KZ23" i="45"/>
  <c r="LE23" i="45"/>
  <c r="LJ23" i="45"/>
  <c r="KP24" i="45"/>
  <c r="KU24" i="45"/>
  <c r="LA24" i="45"/>
  <c r="LF24" i="45"/>
  <c r="LK24" i="45"/>
  <c r="KQ25" i="45"/>
  <c r="KV25" i="45"/>
  <c r="LB25" i="45"/>
  <c r="LG25" i="45"/>
  <c r="LL25" i="45"/>
  <c r="KM26" i="45"/>
  <c r="KR26" i="45"/>
  <c r="KW26" i="45"/>
  <c r="LC26" i="45"/>
  <c r="LH26" i="45"/>
  <c r="LM26" i="45"/>
  <c r="KN27" i="45"/>
  <c r="KS27" i="45"/>
  <c r="KX27" i="45"/>
  <c r="LD27" i="45"/>
  <c r="LI27" i="45"/>
  <c r="LN27" i="45"/>
  <c r="KO28" i="45"/>
  <c r="KT28" i="45"/>
  <c r="KY28" i="45"/>
  <c r="LE28" i="45"/>
  <c r="LJ28" i="45"/>
  <c r="LO28" i="45"/>
  <c r="KP29" i="45"/>
  <c r="KU29" i="45"/>
  <c r="KZ29" i="45"/>
  <c r="LF29" i="45"/>
  <c r="LK29" i="45"/>
  <c r="KQ30" i="45"/>
  <c r="KV30" i="45"/>
  <c r="LA30" i="45"/>
  <c r="LG30" i="45"/>
  <c r="LL30" i="45"/>
  <c r="KR31" i="45"/>
  <c r="KW31" i="45"/>
  <c r="LB31" i="45"/>
  <c r="LH31" i="45"/>
  <c r="LM31" i="45"/>
  <c r="KM32" i="45"/>
  <c r="KS32" i="45"/>
  <c r="KX32" i="45"/>
  <c r="LC32" i="45"/>
  <c r="LI32" i="45"/>
  <c r="LN32" i="45"/>
  <c r="KN33" i="45"/>
  <c r="KT33" i="45"/>
  <c r="KY33" i="45"/>
  <c r="LD33" i="45"/>
  <c r="LJ33" i="45"/>
  <c r="LO33" i="45"/>
  <c r="KO34" i="45"/>
  <c r="KU34" i="45"/>
  <c r="KZ34" i="45"/>
  <c r="LE34" i="45"/>
  <c r="LK34" i="45"/>
  <c r="KP35" i="45"/>
  <c r="KV35" i="45"/>
  <c r="LA35" i="45"/>
  <c r="LF35" i="45"/>
  <c r="LL35" i="45"/>
  <c r="KQ36" i="45"/>
  <c r="KW36" i="45"/>
  <c r="LB36" i="45"/>
  <c r="LG36" i="45"/>
  <c r="LM36" i="45"/>
  <c r="KY21" i="45"/>
  <c r="LJ21" i="45"/>
  <c r="KZ22" i="45"/>
  <c r="LK22" i="45"/>
  <c r="LA23" i="45"/>
  <c r="LL23" i="45"/>
  <c r="KQ24" i="45"/>
  <c r="LB24" i="45"/>
  <c r="LM24" i="45"/>
  <c r="KR25" i="45"/>
  <c r="LC25" i="45"/>
  <c r="LN25" i="45"/>
  <c r="KS26" i="45"/>
  <c r="LD26" i="45"/>
  <c r="LO26" i="45"/>
  <c r="KT27" i="45"/>
  <c r="LE27" i="45"/>
  <c r="KU28" i="45"/>
  <c r="LF28" i="45"/>
  <c r="KV29" i="45"/>
  <c r="LG29" i="45"/>
  <c r="KM30" i="45"/>
  <c r="KW30" i="45"/>
  <c r="LH30" i="45"/>
  <c r="KN31" i="45"/>
  <c r="KX31" i="45"/>
  <c r="LI31" i="45"/>
  <c r="KO32" i="45"/>
  <c r="KY32" i="45"/>
  <c r="LJ32" i="45"/>
  <c r="KP33" i="45"/>
  <c r="KZ33" i="45"/>
  <c r="LK33" i="45"/>
  <c r="KQ34" i="45"/>
  <c r="LA34" i="45"/>
  <c r="LL34" i="45"/>
  <c r="KR35" i="45"/>
  <c r="LB35" i="45"/>
  <c r="LM35" i="45"/>
  <c r="KS36" i="45"/>
  <c r="LC36" i="45"/>
  <c r="LN36" i="45"/>
  <c r="LB21" i="45"/>
  <c r="LL21" i="45"/>
  <c r="KR22" i="45"/>
  <c r="LC22" i="45"/>
  <c r="LM22" i="45"/>
  <c r="KS23" i="45"/>
  <c r="LD23" i="45"/>
  <c r="LN23" i="45"/>
  <c r="KT24" i="45"/>
  <c r="LE24" i="45"/>
  <c r="LO24" i="45"/>
  <c r="KU25" i="45"/>
  <c r="LF25" i="45"/>
  <c r="KV26" i="45"/>
  <c r="LG26" i="45"/>
  <c r="KW27" i="45"/>
  <c r="LH27" i="45"/>
  <c r="KM28" i="45"/>
  <c r="KX28" i="45"/>
  <c r="LI28" i="45"/>
  <c r="KN29" i="45"/>
  <c r="KY29" i="45"/>
  <c r="LJ29" i="45"/>
  <c r="KO30" i="45"/>
  <c r="KZ30" i="45"/>
  <c r="LK30" i="45"/>
  <c r="KP31" i="45"/>
  <c r="LA31" i="45"/>
  <c r="LL31" i="45"/>
  <c r="KQ32" i="45"/>
  <c r="LB32" i="45"/>
  <c r="LM32" i="45"/>
  <c r="KR33" i="45"/>
  <c r="LC33" i="45"/>
  <c r="LN33" i="45"/>
  <c r="KS34" i="45"/>
  <c r="LD34" i="45"/>
  <c r="LO34" i="45"/>
  <c r="KT35" i="45"/>
  <c r="LE35" i="45"/>
  <c r="KU36" i="45"/>
  <c r="LF36" i="45"/>
  <c r="KT21" i="45"/>
  <c r="LD21" i="45"/>
  <c r="LO21" i="45"/>
  <c r="KU22" i="45"/>
  <c r="LE22" i="45"/>
  <c r="KV23" i="45"/>
  <c r="LF23" i="45"/>
  <c r="KW24" i="45"/>
  <c r="LG24" i="45"/>
  <c r="KM25" i="45"/>
  <c r="KX25" i="45"/>
  <c r="LH25" i="45"/>
  <c r="KN26" i="45"/>
  <c r="KY26" i="45"/>
  <c r="LI26" i="45"/>
  <c r="KO27" i="45"/>
  <c r="KZ27" i="45"/>
  <c r="LJ27" i="45"/>
  <c r="KP28" i="45"/>
  <c r="LA28" i="45"/>
  <c r="LK28" i="45"/>
  <c r="KQ29" i="45"/>
  <c r="LB29" i="45"/>
  <c r="LL29" i="45"/>
  <c r="KR30" i="45"/>
  <c r="LC30" i="45"/>
  <c r="LM30" i="45"/>
  <c r="KS31" i="45"/>
  <c r="LD31" i="45"/>
  <c r="LN31" i="45"/>
  <c r="KT32" i="45"/>
  <c r="LE32" i="45"/>
  <c r="LO32" i="45"/>
  <c r="KU33" i="45"/>
  <c r="LF33" i="45"/>
  <c r="KV34" i="45"/>
  <c r="LG34" i="45"/>
  <c r="KW35" i="45"/>
  <c r="LH35" i="45"/>
  <c r="KM36" i="45"/>
  <c r="KX36" i="45"/>
  <c r="LI36" i="45"/>
  <c r="KV21" i="45"/>
  <c r="LG21" i="45"/>
  <c r="KW22" i="45"/>
  <c r="LH22" i="45"/>
  <c r="KX23" i="45"/>
  <c r="LI23" i="45"/>
  <c r="KO24" i="45"/>
  <c r="KY24" i="45"/>
  <c r="LJ24" i="45"/>
  <c r="KP25" i="45"/>
  <c r="KZ25" i="45"/>
  <c r="LK25" i="45"/>
  <c r="KQ26" i="45"/>
  <c r="LA26" i="45"/>
  <c r="LL26" i="45"/>
  <c r="KR27" i="45"/>
  <c r="LB27" i="45"/>
  <c r="LM27" i="45"/>
  <c r="KS28" i="45"/>
  <c r="LC28" i="45"/>
  <c r="LN28" i="45"/>
  <c r="KT29" i="45"/>
  <c r="LD29" i="45"/>
  <c r="LO29" i="45"/>
  <c r="KU30" i="45"/>
  <c r="LE30" i="45"/>
  <c r="KV31" i="45"/>
  <c r="LF31" i="45"/>
  <c r="KW32" i="45"/>
  <c r="LG32" i="45"/>
  <c r="KM33" i="45"/>
  <c r="KX33" i="45"/>
  <c r="LH33" i="45"/>
  <c r="KN34" i="45"/>
  <c r="KY34" i="45"/>
  <c r="LI34" i="45"/>
  <c r="KO35" i="45"/>
  <c r="KZ35" i="45"/>
  <c r="LJ35" i="45"/>
  <c r="KP36" i="45"/>
  <c r="LA36" i="45"/>
  <c r="LK36" i="45"/>
  <c r="HM21" i="46"/>
  <c r="HN22" i="46"/>
  <c r="HO23" i="46"/>
  <c r="HM25" i="46"/>
  <c r="HN26" i="46"/>
  <c r="HO27" i="46"/>
  <c r="HM29" i="46"/>
  <c r="HN30" i="46"/>
  <c r="HO31" i="46"/>
  <c r="HM33" i="46"/>
  <c r="HN34" i="46"/>
  <c r="HO35" i="46"/>
  <c r="HM37" i="46"/>
  <c r="GK21" i="46"/>
  <c r="GO21" i="46"/>
  <c r="GS21" i="46"/>
  <c r="GW21" i="46"/>
  <c r="HA21" i="46"/>
  <c r="HE21" i="46"/>
  <c r="HI21" i="46"/>
  <c r="GL22" i="46"/>
  <c r="GP22" i="46"/>
  <c r="GT22" i="46"/>
  <c r="GX22" i="46"/>
  <c r="HB22" i="46"/>
  <c r="HF22" i="46"/>
  <c r="HJ22" i="46"/>
  <c r="GM23" i="46"/>
  <c r="GQ23" i="46"/>
  <c r="GU23" i="46"/>
  <c r="GY23" i="46"/>
  <c r="HC23" i="46"/>
  <c r="HG23" i="46"/>
  <c r="HK23" i="46"/>
  <c r="GJ24" i="46"/>
  <c r="GN24" i="46"/>
  <c r="GR24" i="46"/>
  <c r="GV24" i="46"/>
  <c r="GZ24" i="46"/>
  <c r="HD24" i="46"/>
  <c r="HH24" i="46"/>
  <c r="HL24" i="46"/>
  <c r="GK25" i="46"/>
  <c r="GO25" i="46"/>
  <c r="GS25" i="46"/>
  <c r="GW25" i="46"/>
  <c r="HA25" i="46"/>
  <c r="HE25" i="46"/>
  <c r="HI25" i="46"/>
  <c r="GL26" i="46"/>
  <c r="GP26" i="46"/>
  <c r="GT26" i="46"/>
  <c r="GX26" i="46"/>
  <c r="HB26" i="46"/>
  <c r="HF26" i="46"/>
  <c r="HJ26" i="46"/>
  <c r="GM27" i="46"/>
  <c r="GQ27" i="46"/>
  <c r="GU27" i="46"/>
  <c r="GY27" i="46"/>
  <c r="HC27" i="46"/>
  <c r="HG27" i="46"/>
  <c r="HK27" i="46"/>
  <c r="GJ28" i="46"/>
  <c r="GN28" i="46"/>
  <c r="GR28" i="46"/>
  <c r="GV28" i="46"/>
  <c r="GZ28" i="46"/>
  <c r="HD28" i="46"/>
  <c r="HH28" i="46"/>
  <c r="HL28" i="46"/>
  <c r="GK29" i="46"/>
  <c r="GO29" i="46"/>
  <c r="GS29" i="46"/>
  <c r="GW29" i="46"/>
  <c r="HA29" i="46"/>
  <c r="HE29" i="46"/>
  <c r="HI29" i="46"/>
  <c r="GL30" i="46"/>
  <c r="GP30" i="46"/>
  <c r="GT30" i="46"/>
  <c r="GX30" i="46"/>
  <c r="HB30" i="46"/>
  <c r="HF30" i="46"/>
  <c r="HJ30" i="46"/>
  <c r="GM31" i="46"/>
  <c r="GQ31" i="46"/>
  <c r="GU31" i="46"/>
  <c r="GY31" i="46"/>
  <c r="HC31" i="46"/>
  <c r="HG31" i="46"/>
  <c r="HK31" i="46"/>
  <c r="GJ32" i="46"/>
  <c r="GN32" i="46"/>
  <c r="GR32" i="46"/>
  <c r="GV32" i="46"/>
  <c r="GZ32" i="46"/>
  <c r="HD32" i="46"/>
  <c r="HH32" i="46"/>
  <c r="HL32" i="46"/>
  <c r="GK33" i="46"/>
  <c r="GO33" i="46"/>
  <c r="GS33" i="46"/>
  <c r="GW33" i="46"/>
  <c r="HA33" i="46"/>
  <c r="HE33" i="46"/>
  <c r="HI33" i="46"/>
  <c r="GL34" i="46"/>
  <c r="GP34" i="46"/>
  <c r="GT34" i="46"/>
  <c r="GX34" i="46"/>
  <c r="HB34" i="46"/>
  <c r="HF34" i="46"/>
  <c r="HJ34" i="46"/>
  <c r="GM35" i="46"/>
  <c r="GQ35" i="46"/>
  <c r="GU35" i="46"/>
  <c r="GY35" i="46"/>
  <c r="HC35" i="46"/>
  <c r="HG35" i="46"/>
  <c r="HK35" i="46"/>
  <c r="GJ36" i="46"/>
  <c r="GN36" i="46"/>
  <c r="GR36" i="46"/>
  <c r="GV36" i="46"/>
  <c r="GZ36" i="46"/>
  <c r="HD36" i="46"/>
  <c r="HH36" i="46"/>
  <c r="HL36" i="46"/>
  <c r="GK37" i="46"/>
  <c r="GO37" i="46"/>
  <c r="GS37" i="46"/>
  <c r="GW37" i="46"/>
  <c r="HA37" i="46"/>
  <c r="HE37" i="46"/>
  <c r="HI37" i="46"/>
  <c r="HN21" i="46"/>
  <c r="HO22" i="46"/>
  <c r="HM24" i="46"/>
  <c r="HN25" i="46"/>
  <c r="HO26" i="46"/>
  <c r="HM28" i="46"/>
  <c r="HN29" i="46"/>
  <c r="HO30" i="46"/>
  <c r="HM32" i="46"/>
  <c r="HN33" i="46"/>
  <c r="HO34" i="46"/>
  <c r="HM36" i="46"/>
  <c r="HN37" i="46"/>
  <c r="HM23" i="46"/>
  <c r="HO25" i="46"/>
  <c r="HN28" i="46"/>
  <c r="HM31" i="46"/>
  <c r="HO33" i="46"/>
  <c r="HN36" i="46"/>
  <c r="GN21" i="46"/>
  <c r="GT21" i="46"/>
  <c r="GY21" i="46"/>
  <c r="HD21" i="46"/>
  <c r="HJ21" i="46"/>
  <c r="GJ22" i="46"/>
  <c r="GO22" i="46"/>
  <c r="GU22" i="46"/>
  <c r="GZ22" i="46"/>
  <c r="HE22" i="46"/>
  <c r="HK22" i="46"/>
  <c r="GK23" i="46"/>
  <c r="GP23" i="46"/>
  <c r="GV23" i="46"/>
  <c r="HA23" i="46"/>
  <c r="HF23" i="46"/>
  <c r="HL23" i="46"/>
  <c r="GL24" i="46"/>
  <c r="GQ24" i="46"/>
  <c r="GW24" i="46"/>
  <c r="HB24" i="46"/>
  <c r="HG24" i="46"/>
  <c r="GM25" i="46"/>
  <c r="GR25" i="46"/>
  <c r="GX25" i="46"/>
  <c r="HC25" i="46"/>
  <c r="HH25" i="46"/>
  <c r="GN26" i="46"/>
  <c r="GS26" i="46"/>
  <c r="GY26" i="46"/>
  <c r="HD26" i="46"/>
  <c r="HI26" i="46"/>
  <c r="GJ27" i="46"/>
  <c r="GO27" i="46"/>
  <c r="GT27" i="46"/>
  <c r="GZ27" i="46"/>
  <c r="HE27" i="46"/>
  <c r="HJ27" i="46"/>
  <c r="GK28" i="46"/>
  <c r="GP28" i="46"/>
  <c r="GU28" i="46"/>
  <c r="HA28" i="46"/>
  <c r="HF28" i="46"/>
  <c r="HK28" i="46"/>
  <c r="GL29" i="46"/>
  <c r="GQ29" i="46"/>
  <c r="GV29" i="46"/>
  <c r="HB29" i="46"/>
  <c r="HG29" i="46"/>
  <c r="HL29" i="46"/>
  <c r="GM30" i="46"/>
  <c r="GR30" i="46"/>
  <c r="GW30" i="46"/>
  <c r="HC30" i="46"/>
  <c r="HH30" i="46"/>
  <c r="GN31" i="46"/>
  <c r="GS31" i="46"/>
  <c r="GX31" i="46"/>
  <c r="HD31" i="46"/>
  <c r="HI31" i="46"/>
  <c r="GO32" i="46"/>
  <c r="GT32" i="46"/>
  <c r="GY32" i="46"/>
  <c r="HE32" i="46"/>
  <c r="HJ32" i="46"/>
  <c r="GJ33" i="46"/>
  <c r="GP33" i="46"/>
  <c r="GU33" i="46"/>
  <c r="GZ33" i="46"/>
  <c r="HF33" i="46"/>
  <c r="HK33" i="46"/>
  <c r="GK34" i="46"/>
  <c r="GQ34" i="46"/>
  <c r="GV34" i="46"/>
  <c r="HA34" i="46"/>
  <c r="HG34" i="46"/>
  <c r="HL34" i="46"/>
  <c r="GL35" i="46"/>
  <c r="GR35" i="46"/>
  <c r="GW35" i="46"/>
  <c r="HB35" i="46"/>
  <c r="HH35" i="46"/>
  <c r="GM36" i="46"/>
  <c r="GS36" i="46"/>
  <c r="GX36" i="46"/>
  <c r="HC36" i="46"/>
  <c r="HI36" i="46"/>
  <c r="GN37" i="46"/>
  <c r="GT37" i="46"/>
  <c r="GY37" i="46"/>
  <c r="HD37" i="46"/>
  <c r="HJ37" i="46"/>
  <c r="HN23" i="46"/>
  <c r="HM26" i="46"/>
  <c r="HO28" i="46"/>
  <c r="HN31" i="46"/>
  <c r="HM34" i="46"/>
  <c r="HO36" i="46"/>
  <c r="GJ21" i="46"/>
  <c r="GP21" i="46"/>
  <c r="GU21" i="46"/>
  <c r="GZ21" i="46"/>
  <c r="HF21" i="46"/>
  <c r="HK21" i="46"/>
  <c r="GK22" i="46"/>
  <c r="GQ22" i="46"/>
  <c r="GV22" i="46"/>
  <c r="HA22" i="46"/>
  <c r="HG22" i="46"/>
  <c r="HL22" i="46"/>
  <c r="GL23" i="46"/>
  <c r="GR23" i="46"/>
  <c r="GW23" i="46"/>
  <c r="HB23" i="46"/>
  <c r="HH23" i="46"/>
  <c r="GM24" i="46"/>
  <c r="GS24" i="46"/>
  <c r="GX24" i="46"/>
  <c r="HC24" i="46"/>
  <c r="HI24" i="46"/>
  <c r="GN25" i="46"/>
  <c r="GT25" i="46"/>
  <c r="GY25" i="46"/>
  <c r="HD25" i="46"/>
  <c r="HJ25" i="46"/>
  <c r="GJ26" i="46"/>
  <c r="GO26" i="46"/>
  <c r="GU26" i="46"/>
  <c r="GZ26" i="46"/>
  <c r="HE26" i="46"/>
  <c r="HK26" i="46"/>
  <c r="GK27" i="46"/>
  <c r="GP27" i="46"/>
  <c r="GV27" i="46"/>
  <c r="HA27" i="46"/>
  <c r="HF27" i="46"/>
  <c r="HL27" i="46"/>
  <c r="GL28" i="46"/>
  <c r="GQ28" i="46"/>
  <c r="GW28" i="46"/>
  <c r="HB28" i="46"/>
  <c r="HG28" i="46"/>
  <c r="GM29" i="46"/>
  <c r="GR29" i="46"/>
  <c r="GX29" i="46"/>
  <c r="HC29" i="46"/>
  <c r="HH29" i="46"/>
  <c r="GN30" i="46"/>
  <c r="GS30" i="46"/>
  <c r="GY30" i="46"/>
  <c r="HD30" i="46"/>
  <c r="HI30" i="46"/>
  <c r="GJ31" i="46"/>
  <c r="GO31" i="46"/>
  <c r="GT31" i="46"/>
  <c r="GZ31" i="46"/>
  <c r="HE31" i="46"/>
  <c r="HJ31" i="46"/>
  <c r="GK32" i="46"/>
  <c r="GP32" i="46"/>
  <c r="GU32" i="46"/>
  <c r="HA32" i="46"/>
  <c r="HF32" i="46"/>
  <c r="HK32" i="46"/>
  <c r="GL33" i="46"/>
  <c r="GQ33" i="46"/>
  <c r="GV33" i="46"/>
  <c r="HB33" i="46"/>
  <c r="HG33" i="46"/>
  <c r="HL33" i="46"/>
  <c r="GM34" i="46"/>
  <c r="GR34" i="46"/>
  <c r="GW34" i="46"/>
  <c r="HC34" i="46"/>
  <c r="HH34" i="46"/>
  <c r="GN35" i="46"/>
  <c r="GS35" i="46"/>
  <c r="GX35" i="46"/>
  <c r="HD35" i="46"/>
  <c r="HI35" i="46"/>
  <c r="GO36" i="46"/>
  <c r="GT36" i="46"/>
  <c r="GY36" i="46"/>
  <c r="HE36" i="46"/>
  <c r="HJ36" i="46"/>
  <c r="GJ37" i="46"/>
  <c r="GP37" i="46"/>
  <c r="GU37" i="46"/>
  <c r="GZ37" i="46"/>
  <c r="HF37" i="46"/>
  <c r="HK37" i="46"/>
  <c r="HO21" i="46"/>
  <c r="HM27" i="46"/>
  <c r="HN32" i="46"/>
  <c r="HO37" i="46"/>
  <c r="GQ21" i="46"/>
  <c r="HB21" i="46"/>
  <c r="HL21" i="46"/>
  <c r="GR22" i="46"/>
  <c r="HC22" i="46"/>
  <c r="GS23" i="46"/>
  <c r="HD23" i="46"/>
  <c r="GT24" i="46"/>
  <c r="HE24" i="46"/>
  <c r="GJ25" i="46"/>
  <c r="GU25" i="46"/>
  <c r="HF25" i="46"/>
  <c r="GK26" i="46"/>
  <c r="GV26" i="46"/>
  <c r="HG26" i="46"/>
  <c r="GL27" i="46"/>
  <c r="GW27" i="46"/>
  <c r="HH27" i="46"/>
  <c r="GM28" i="46"/>
  <c r="GX28" i="46"/>
  <c r="HI28" i="46"/>
  <c r="GN29" i="46"/>
  <c r="GY29" i="46"/>
  <c r="HJ29" i="46"/>
  <c r="GO30" i="46"/>
  <c r="GZ30" i="46"/>
  <c r="HK30" i="46"/>
  <c r="GP31" i="46"/>
  <c r="HA31" i="46"/>
  <c r="HL31" i="46"/>
  <c r="GQ32" i="46"/>
  <c r="HB32" i="46"/>
  <c r="GR33" i="46"/>
  <c r="HC33" i="46"/>
  <c r="GS34" i="46"/>
  <c r="HD34" i="46"/>
  <c r="GJ35" i="46"/>
  <c r="GT35" i="46"/>
  <c r="HE35" i="46"/>
  <c r="GK36" i="46"/>
  <c r="GU36" i="46"/>
  <c r="HF36" i="46"/>
  <c r="GL37" i="46"/>
  <c r="GV37" i="46"/>
  <c r="HG37" i="46"/>
  <c r="HM22" i="46"/>
  <c r="HN27" i="46"/>
  <c r="HO32" i="46"/>
  <c r="GR21" i="46"/>
  <c r="HC21" i="46"/>
  <c r="GS22" i="46"/>
  <c r="HD22" i="46"/>
  <c r="GJ23" i="46"/>
  <c r="GT23" i="46"/>
  <c r="HE23" i="46"/>
  <c r="GK24" i="46"/>
  <c r="GU24" i="46"/>
  <c r="HF24" i="46"/>
  <c r="GL25" i="46"/>
  <c r="GV25" i="46"/>
  <c r="HG25" i="46"/>
  <c r="GM26" i="46"/>
  <c r="GW26" i="46"/>
  <c r="HH26" i="46"/>
  <c r="GN27" i="46"/>
  <c r="GX27" i="46"/>
  <c r="HI27" i="46"/>
  <c r="GO28" i="46"/>
  <c r="GY28" i="46"/>
  <c r="HJ28" i="46"/>
  <c r="GP29" i="46"/>
  <c r="GZ29" i="46"/>
  <c r="HK29" i="46"/>
  <c r="GQ30" i="46"/>
  <c r="HA30" i="46"/>
  <c r="HL30" i="46"/>
  <c r="GR31" i="46"/>
  <c r="HB31" i="46"/>
  <c r="GS32" i="46"/>
  <c r="HC32" i="46"/>
  <c r="GT33" i="46"/>
  <c r="HD33" i="46"/>
  <c r="GJ34" i="46"/>
  <c r="GU34" i="46"/>
  <c r="HE34" i="46"/>
  <c r="GK35" i="46"/>
  <c r="GV35" i="46"/>
  <c r="HF35" i="46"/>
  <c r="GL36" i="46"/>
  <c r="GW36" i="46"/>
  <c r="HG36" i="46"/>
  <c r="GM37" i="46"/>
  <c r="GX37" i="46"/>
  <c r="HH37" i="46"/>
  <c r="HO24" i="46"/>
  <c r="HN35" i="46"/>
  <c r="GX21" i="46"/>
  <c r="GN22" i="46"/>
  <c r="HI22" i="46"/>
  <c r="GZ23" i="46"/>
  <c r="GP24" i="46"/>
  <c r="HK24" i="46"/>
  <c r="HB25" i="46"/>
  <c r="GR26" i="46"/>
  <c r="HD27" i="46"/>
  <c r="GT28" i="46"/>
  <c r="GJ29" i="46"/>
  <c r="HF29" i="46"/>
  <c r="GV30" i="46"/>
  <c r="GL31" i="46"/>
  <c r="HH31" i="46"/>
  <c r="GX32" i="46"/>
  <c r="GN33" i="46"/>
  <c r="HJ33" i="46"/>
  <c r="GZ34" i="46"/>
  <c r="GP35" i="46"/>
  <c r="HL35" i="46"/>
  <c r="HB36" i="46"/>
  <c r="GR37" i="46"/>
  <c r="HM30" i="46"/>
  <c r="GM21" i="46"/>
  <c r="HH21" i="46"/>
  <c r="GY22" i="46"/>
  <c r="GO23" i="46"/>
  <c r="HJ23" i="46"/>
  <c r="HA24" i="46"/>
  <c r="GQ25" i="46"/>
  <c r="HL25" i="46"/>
  <c r="HC26" i="46"/>
  <c r="GS27" i="46"/>
  <c r="HE28" i="46"/>
  <c r="GU29" i="46"/>
  <c r="GK30" i="46"/>
  <c r="HG30" i="46"/>
  <c r="GW31" i="46"/>
  <c r="GM32" i="46"/>
  <c r="HI32" i="46"/>
  <c r="GY33" i="46"/>
  <c r="GO34" i="46"/>
  <c r="HK34" i="46"/>
  <c r="HA35" i="46"/>
  <c r="GQ36" i="46"/>
  <c r="HC37" i="46"/>
  <c r="HO29" i="46"/>
  <c r="HG21" i="46"/>
  <c r="GN23" i="46"/>
  <c r="GY24" i="46"/>
  <c r="HK25" i="46"/>
  <c r="GR27" i="46"/>
  <c r="HC28" i="46"/>
  <c r="GJ30" i="46"/>
  <c r="GV31" i="46"/>
  <c r="HG32" i="46"/>
  <c r="GN34" i="46"/>
  <c r="GZ35" i="46"/>
  <c r="HK36" i="46"/>
  <c r="GL21" i="46"/>
  <c r="GW22" i="46"/>
  <c r="HI23" i="46"/>
  <c r="GP25" i="46"/>
  <c r="HA26" i="46"/>
  <c r="GT29" i="46"/>
  <c r="HE30" i="46"/>
  <c r="GL32" i="46"/>
  <c r="GX33" i="46"/>
  <c r="HI34" i="46"/>
  <c r="GP36" i="46"/>
  <c r="HB37" i="46"/>
  <c r="HM35" i="46"/>
  <c r="GX23" i="46"/>
  <c r="GQ26" i="46"/>
  <c r="HF31" i="46"/>
  <c r="GY34" i="46"/>
  <c r="GQ37" i="46"/>
  <c r="GV21" i="46"/>
  <c r="GO24" i="46"/>
  <c r="HL26" i="46"/>
  <c r="HD29" i="46"/>
  <c r="GW32" i="46"/>
  <c r="GO35" i="46"/>
  <c r="HL37" i="46"/>
  <c r="GM22" i="46"/>
  <c r="HJ24" i="46"/>
  <c r="HB27" i="46"/>
  <c r="GU30" i="46"/>
  <c r="GM33" i="46"/>
  <c r="HJ35" i="46"/>
  <c r="HN24" i="46"/>
  <c r="HH22" i="46"/>
  <c r="GZ25" i="46"/>
  <c r="GS28" i="46"/>
  <c r="GK31" i="46"/>
  <c r="HH33" i="46"/>
  <c r="HA36" i="46"/>
  <c r="WX14" i="46"/>
  <c r="XB14" i="46"/>
  <c r="XF14" i="46"/>
  <c r="XJ14" i="46"/>
  <c r="XN14" i="46"/>
  <c r="XR14" i="46"/>
  <c r="XV14" i="46"/>
  <c r="XZ14" i="46"/>
  <c r="WZ14" i="46"/>
  <c r="XE14" i="46"/>
  <c r="XK14" i="46"/>
  <c r="XP14" i="46"/>
  <c r="XU14" i="46"/>
  <c r="YA14" i="46"/>
  <c r="WW14" i="46"/>
  <c r="XD14" i="46"/>
  <c r="XL14" i="46"/>
  <c r="XS14" i="46"/>
  <c r="XY14" i="46"/>
  <c r="WY14" i="46"/>
  <c r="XG14" i="46"/>
  <c r="XM14" i="46"/>
  <c r="XT14" i="46"/>
  <c r="XA14" i="46"/>
  <c r="XO14" i="46"/>
  <c r="XC14" i="46"/>
  <c r="XQ14" i="46"/>
  <c r="XH14" i="46"/>
  <c r="XI14" i="46"/>
  <c r="WV14" i="46"/>
  <c r="XW14" i="46"/>
  <c r="XX14" i="46"/>
  <c r="E19" i="45"/>
  <c r="ACC19" i="45"/>
  <c r="ABF19" i="45"/>
  <c r="ABJ19" i="45"/>
  <c r="ABN19" i="45"/>
  <c r="ABR19" i="45"/>
  <c r="ABV19" i="45"/>
  <c r="ABZ19" i="45"/>
  <c r="ACD19" i="45"/>
  <c r="ABG19" i="45"/>
  <c r="ABL19" i="45"/>
  <c r="ABQ19" i="45"/>
  <c r="ABW19" i="45"/>
  <c r="ACB19" i="45"/>
  <c r="ABH19" i="45"/>
  <c r="ABM19" i="45"/>
  <c r="ABS19" i="45"/>
  <c r="ABX19" i="45"/>
  <c r="ABO19" i="45"/>
  <c r="ABY19" i="45"/>
  <c r="ABP19" i="45"/>
  <c r="ACA19" i="45"/>
  <c r="ABU19" i="45"/>
  <c r="ABK19" i="45"/>
  <c r="ABI19" i="45"/>
  <c r="ABT19" i="45"/>
  <c r="LQ19" i="45"/>
  <c r="LR19" i="45"/>
  <c r="LP19" i="45"/>
  <c r="KU19" i="45"/>
  <c r="KY19" i="45"/>
  <c r="LC19" i="45"/>
  <c r="LG19" i="45"/>
  <c r="LK19" i="45"/>
  <c r="LO19" i="45"/>
  <c r="KS19" i="45"/>
  <c r="KX19" i="45"/>
  <c r="LD19" i="45"/>
  <c r="LI19" i="45"/>
  <c r="LN19" i="45"/>
  <c r="KV19" i="45"/>
  <c r="LA19" i="45"/>
  <c r="LF19" i="45"/>
  <c r="LL19" i="45"/>
  <c r="KW19" i="45"/>
  <c r="LH19" i="45"/>
  <c r="KZ19" i="45"/>
  <c r="LJ19" i="45"/>
  <c r="KR19" i="45"/>
  <c r="LB19" i="45"/>
  <c r="LM19" i="45"/>
  <c r="KT19" i="45"/>
  <c r="LE19" i="45"/>
  <c r="OU7" i="46"/>
  <c r="OY7" i="46"/>
  <c r="PC7" i="46"/>
  <c r="PG7" i="46"/>
  <c r="PK7" i="46"/>
  <c r="PO7" i="46"/>
  <c r="PS7" i="46"/>
  <c r="OX7" i="46"/>
  <c r="PD7" i="46"/>
  <c r="PI7" i="46"/>
  <c r="PN7" i="46"/>
  <c r="PT7" i="46"/>
  <c r="OZ7" i="46"/>
  <c r="PE7" i="46"/>
  <c r="PJ7" i="46"/>
  <c r="PP7" i="46"/>
  <c r="PU7" i="46"/>
  <c r="OV7" i="46"/>
  <c r="PF7" i="46"/>
  <c r="PQ7" i="46"/>
  <c r="OW7" i="46"/>
  <c r="PH7" i="46"/>
  <c r="PR7" i="46"/>
  <c r="PL7" i="46"/>
  <c r="PM7" i="46"/>
  <c r="PA7" i="46"/>
  <c r="PB7" i="46"/>
  <c r="LN7" i="46"/>
  <c r="LR7" i="46"/>
  <c r="KV7" i="46"/>
  <c r="KZ7" i="46"/>
  <c r="LD7" i="46"/>
  <c r="LH7" i="46"/>
  <c r="LL7" i="46"/>
  <c r="LQ7" i="46"/>
  <c r="KT7" i="46"/>
  <c r="KY7" i="46"/>
  <c r="LE7" i="46"/>
  <c r="LJ7" i="46"/>
  <c r="LM7" i="46"/>
  <c r="KU7" i="46"/>
  <c r="LA7" i="46"/>
  <c r="LF7" i="46"/>
  <c r="LB7" i="46"/>
  <c r="LK7" i="46"/>
  <c r="KS7" i="46"/>
  <c r="LC7" i="46"/>
  <c r="LO7" i="46"/>
  <c r="KW7" i="46"/>
  <c r="LP7" i="46"/>
  <c r="KX7" i="46"/>
  <c r="LG7" i="46"/>
  <c r="LI7" i="46"/>
  <c r="LN11" i="46"/>
  <c r="LR11" i="46"/>
  <c r="KV11" i="46"/>
  <c r="KZ11" i="46"/>
  <c r="LD11" i="46"/>
  <c r="LH11" i="46"/>
  <c r="LL11" i="46"/>
  <c r="LQ11" i="46"/>
  <c r="KW11" i="46"/>
  <c r="LB11" i="46"/>
  <c r="LG11" i="46"/>
  <c r="LM11" i="46"/>
  <c r="KS11" i="46"/>
  <c r="KX11" i="46"/>
  <c r="LC11" i="46"/>
  <c r="LI11" i="46"/>
  <c r="KT11" i="46"/>
  <c r="LE11" i="46"/>
  <c r="LK11" i="46"/>
  <c r="KU11" i="46"/>
  <c r="LF11" i="46"/>
  <c r="KY11" i="46"/>
  <c r="LA11" i="46"/>
  <c r="LO11" i="46"/>
  <c r="LJ11" i="46"/>
  <c r="LP11" i="46"/>
  <c r="ACB10" i="45"/>
  <c r="ABI10" i="45"/>
  <c r="ABM10" i="45"/>
  <c r="ABQ10" i="45"/>
  <c r="ABU10" i="45"/>
  <c r="ABY10" i="45"/>
  <c r="ACC10" i="45"/>
  <c r="ACD10" i="45"/>
  <c r="ABH10" i="45"/>
  <c r="ABN10" i="45"/>
  <c r="ABS10" i="45"/>
  <c r="ABX10" i="45"/>
  <c r="ABJ10" i="45"/>
  <c r="ABO10" i="45"/>
  <c r="ABT10" i="45"/>
  <c r="ABZ10" i="45"/>
  <c r="ABF10" i="45"/>
  <c r="ABP10" i="45"/>
  <c r="ACA10" i="45"/>
  <c r="ABG10" i="45"/>
  <c r="ABR10" i="45"/>
  <c r="ABW10" i="45"/>
  <c r="ABL10" i="45"/>
  <c r="ABK10" i="45"/>
  <c r="ABV10" i="45"/>
  <c r="PS11" i="45"/>
  <c r="PT11" i="45"/>
  <c r="OT11" i="45"/>
  <c r="OX11" i="45"/>
  <c r="PB11" i="45"/>
  <c r="PF11" i="45"/>
  <c r="PJ11" i="45"/>
  <c r="PN11" i="45"/>
  <c r="PR11" i="45"/>
  <c r="PU11" i="45"/>
  <c r="OY11" i="45"/>
  <c r="PD11" i="45"/>
  <c r="PI11" i="45"/>
  <c r="PO11" i="45"/>
  <c r="OU11" i="45"/>
  <c r="OZ11" i="45"/>
  <c r="PE11" i="45"/>
  <c r="PK11" i="45"/>
  <c r="PP11" i="45"/>
  <c r="PC11" i="45"/>
  <c r="PM11" i="45"/>
  <c r="OW11" i="45"/>
  <c r="PH11" i="45"/>
  <c r="PA11" i="45"/>
  <c r="PL11" i="45"/>
  <c r="PQ11" i="45"/>
  <c r="OV11" i="45"/>
  <c r="PG11" i="45"/>
  <c r="ABK16" i="46"/>
  <c r="ABO16" i="46"/>
  <c r="ABS16" i="46"/>
  <c r="ABW16" i="46"/>
  <c r="ACA16" i="46"/>
  <c r="ABL16" i="46"/>
  <c r="ABQ16" i="46"/>
  <c r="ABV16" i="46"/>
  <c r="ACB16" i="46"/>
  <c r="ABM16" i="46"/>
  <c r="ABT16" i="46"/>
  <c r="ABZ16" i="46"/>
  <c r="ABH16" i="46"/>
  <c r="ABN16" i="46"/>
  <c r="ABU16" i="46"/>
  <c r="ACC16" i="46"/>
  <c r="ABI16" i="46"/>
  <c r="ABX16" i="46"/>
  <c r="ABJ16" i="46"/>
  <c r="ABY16" i="46"/>
  <c r="ABP16" i="46"/>
  <c r="ABR16" i="46"/>
  <c r="ACD16" i="46"/>
  <c r="OU15" i="46"/>
  <c r="OY15" i="46"/>
  <c r="PC15" i="46"/>
  <c r="PG15" i="46"/>
  <c r="PK15" i="46"/>
  <c r="PO15" i="46"/>
  <c r="PS15" i="46"/>
  <c r="OX15" i="46"/>
  <c r="PD15" i="46"/>
  <c r="PI15" i="46"/>
  <c r="PN15" i="46"/>
  <c r="PT15" i="46"/>
  <c r="OZ15" i="46"/>
  <c r="PE15" i="46"/>
  <c r="PJ15" i="46"/>
  <c r="PP15" i="46"/>
  <c r="PU15" i="46"/>
  <c r="PA15" i="46"/>
  <c r="PL15" i="46"/>
  <c r="PB15" i="46"/>
  <c r="PM15" i="46"/>
  <c r="OV15" i="46"/>
  <c r="PQ15" i="46"/>
  <c r="OW15" i="46"/>
  <c r="PR15" i="46"/>
  <c r="PF15" i="46"/>
  <c r="PH15" i="46"/>
  <c r="XZ7" i="17"/>
  <c r="YA7" i="17"/>
  <c r="XY7" i="17"/>
  <c r="TA11" i="46"/>
  <c r="TE11" i="46"/>
  <c r="TI11" i="46"/>
  <c r="TM11" i="46"/>
  <c r="TQ11" i="46"/>
  <c r="TU11" i="46"/>
  <c r="TF11" i="46"/>
  <c r="TK11" i="46"/>
  <c r="TP11" i="46"/>
  <c r="TV11" i="46"/>
  <c r="TB11" i="46"/>
  <c r="TG11" i="46"/>
  <c r="TL11" i="46"/>
  <c r="TR11" i="46"/>
  <c r="TW11" i="46"/>
  <c r="TH11" i="46"/>
  <c r="TS11" i="46"/>
  <c r="TJ11" i="46"/>
  <c r="TT11" i="46"/>
  <c r="TN11" i="46"/>
  <c r="TO11" i="46"/>
  <c r="TC11" i="46"/>
  <c r="TD11" i="46"/>
  <c r="TX11" i="46"/>
  <c r="ACC7" i="17"/>
  <c r="ACD7" i="17"/>
  <c r="ACB7" i="17"/>
  <c r="ACB14" i="45"/>
  <c r="ABI14" i="45"/>
  <c r="ABM14" i="45"/>
  <c r="ABQ14" i="45"/>
  <c r="ABU14" i="45"/>
  <c r="ABY14" i="45"/>
  <c r="ACC14" i="45"/>
  <c r="ABG14" i="45"/>
  <c r="ABL14" i="45"/>
  <c r="ABR14" i="45"/>
  <c r="ABW14" i="45"/>
  <c r="ABH14" i="45"/>
  <c r="ABN14" i="45"/>
  <c r="ABS14" i="45"/>
  <c r="ABX14" i="45"/>
  <c r="ABJ14" i="45"/>
  <c r="ABT14" i="45"/>
  <c r="ABK14" i="45"/>
  <c r="ABV14" i="45"/>
  <c r="ABF14" i="45"/>
  <c r="ACA14" i="45"/>
  <c r="ABP14" i="45"/>
  <c r="ABO14" i="45"/>
  <c r="ACD14" i="45"/>
  <c r="ABZ14" i="45"/>
  <c r="LP10" i="17"/>
  <c r="LR10" i="17"/>
  <c r="LQ10" i="17"/>
  <c r="TX16" i="45"/>
  <c r="TG16" i="45"/>
  <c r="TK16" i="45"/>
  <c r="TO16" i="45"/>
  <c r="TS16" i="45"/>
  <c r="TV16" i="45"/>
  <c r="TH16" i="45"/>
  <c r="TM16" i="45"/>
  <c r="TR16" i="45"/>
  <c r="TW16" i="45"/>
  <c r="TI16" i="45"/>
  <c r="TN16" i="45"/>
  <c r="TT16" i="45"/>
  <c r="TL16" i="45"/>
  <c r="TF16" i="45"/>
  <c r="TQ16" i="45"/>
  <c r="TU16" i="45"/>
  <c r="TE16" i="45"/>
  <c r="TJ16" i="45"/>
  <c r="TP16" i="45"/>
  <c r="LQ7" i="45"/>
  <c r="LR7" i="45"/>
  <c r="KU7" i="45"/>
  <c r="KY7" i="45"/>
  <c r="LC7" i="45"/>
  <c r="LG7" i="45"/>
  <c r="LK7" i="45"/>
  <c r="LO7" i="45"/>
  <c r="KR7" i="45"/>
  <c r="KV7" i="45"/>
  <c r="KZ7" i="45"/>
  <c r="LD7" i="45"/>
  <c r="LH7" i="45"/>
  <c r="LL7" i="45"/>
  <c r="LP7" i="45"/>
  <c r="KT7" i="45"/>
  <c r="LB7" i="45"/>
  <c r="LJ7" i="45"/>
  <c r="KX7" i="45"/>
  <c r="LF7" i="45"/>
  <c r="LN7" i="45"/>
  <c r="LA7" i="45"/>
  <c r="LE7" i="45"/>
  <c r="KS7" i="45"/>
  <c r="LI7" i="45"/>
  <c r="KW7" i="45"/>
  <c r="LM7" i="45"/>
  <c r="XZ9" i="45"/>
  <c r="WZ9" i="45"/>
  <c r="XD9" i="45"/>
  <c r="XH9" i="45"/>
  <c r="XL9" i="45"/>
  <c r="XP9" i="45"/>
  <c r="XT9" i="45"/>
  <c r="XX9" i="45"/>
  <c r="YA9" i="45"/>
  <c r="XC9" i="45"/>
  <c r="XI9" i="45"/>
  <c r="XN9" i="45"/>
  <c r="XS9" i="45"/>
  <c r="XE9" i="45"/>
  <c r="XK9" i="45"/>
  <c r="XR9" i="45"/>
  <c r="XY9" i="45"/>
  <c r="WY9" i="45"/>
  <c r="XF9" i="45"/>
  <c r="XM9" i="45"/>
  <c r="XU9" i="45"/>
  <c r="XJ9" i="45"/>
  <c r="XW9" i="45"/>
  <c r="XA9" i="45"/>
  <c r="XQ9" i="45"/>
  <c r="XG9" i="45"/>
  <c r="XB9" i="45"/>
  <c r="XO9" i="45"/>
  <c r="XV9" i="45"/>
  <c r="TX12" i="45"/>
  <c r="TV12" i="45"/>
  <c r="TG12" i="45"/>
  <c r="TK12" i="45"/>
  <c r="TO12" i="45"/>
  <c r="TS12" i="45"/>
  <c r="TW12" i="45"/>
  <c r="TI12" i="45"/>
  <c r="TN12" i="45"/>
  <c r="TT12" i="45"/>
  <c r="TE12" i="45"/>
  <c r="TJ12" i="45"/>
  <c r="TP12" i="45"/>
  <c r="TU12" i="45"/>
  <c r="TH12" i="45"/>
  <c r="TR12" i="45"/>
  <c r="TM12" i="45"/>
  <c r="TQ12" i="45"/>
  <c r="TF12" i="45"/>
  <c r="TL12" i="45"/>
  <c r="HM17" i="17"/>
  <c r="HO17" i="17"/>
  <c r="HN17" i="17"/>
  <c r="LR17" i="17"/>
  <c r="LQ17" i="17"/>
  <c r="LP17" i="17"/>
  <c r="TV22" i="45"/>
  <c r="TW23" i="45"/>
  <c r="TX24" i="45"/>
  <c r="TV26" i="45"/>
  <c r="TW27" i="45"/>
  <c r="TX28" i="45"/>
  <c r="TV30" i="45"/>
  <c r="TW31" i="45"/>
  <c r="TX32" i="45"/>
  <c r="TV34" i="45"/>
  <c r="TW35" i="45"/>
  <c r="TX36" i="45"/>
  <c r="TV21" i="45"/>
  <c r="TW22" i="45"/>
  <c r="TX23" i="45"/>
  <c r="TV25" i="45"/>
  <c r="TW26" i="45"/>
  <c r="TX27" i="45"/>
  <c r="TV29" i="45"/>
  <c r="TW30" i="45"/>
  <c r="TX31" i="45"/>
  <c r="TV33" i="45"/>
  <c r="TW34" i="45"/>
  <c r="TX35" i="45"/>
  <c r="TX22" i="45"/>
  <c r="TW25" i="45"/>
  <c r="TV28" i="45"/>
  <c r="TX30" i="45"/>
  <c r="TW33" i="45"/>
  <c r="TV36" i="45"/>
  <c r="TH21" i="45"/>
  <c r="TL21" i="45"/>
  <c r="TP21" i="45"/>
  <c r="TT21" i="45"/>
  <c r="TE22" i="45"/>
  <c r="TI22" i="45"/>
  <c r="TM22" i="45"/>
  <c r="TQ22" i="45"/>
  <c r="TU22" i="45"/>
  <c r="TF23" i="45"/>
  <c r="TJ23" i="45"/>
  <c r="TN23" i="45"/>
  <c r="TR23" i="45"/>
  <c r="SU24" i="45"/>
  <c r="SY24" i="45"/>
  <c r="TC24" i="45"/>
  <c r="TG24" i="45"/>
  <c r="TK24" i="45"/>
  <c r="TO24" i="45"/>
  <c r="TS24" i="45"/>
  <c r="SV25" i="45"/>
  <c r="SZ25" i="45"/>
  <c r="TD25" i="45"/>
  <c r="TH25" i="45"/>
  <c r="TL25" i="45"/>
  <c r="TP25" i="45"/>
  <c r="TT25" i="45"/>
  <c r="SS26" i="45"/>
  <c r="SW26" i="45"/>
  <c r="TA26" i="45"/>
  <c r="TE26" i="45"/>
  <c r="TI26" i="45"/>
  <c r="TM26" i="45"/>
  <c r="TQ26" i="45"/>
  <c r="TU26" i="45"/>
  <c r="ST27" i="45"/>
  <c r="SX27" i="45"/>
  <c r="TB27" i="45"/>
  <c r="TF27" i="45"/>
  <c r="TJ27" i="45"/>
  <c r="TN27" i="45"/>
  <c r="TR27" i="45"/>
  <c r="SU28" i="45"/>
  <c r="SY28" i="45"/>
  <c r="TC28" i="45"/>
  <c r="TG28" i="45"/>
  <c r="TK28" i="45"/>
  <c r="TO28" i="45"/>
  <c r="TS28" i="45"/>
  <c r="SV29" i="45"/>
  <c r="SZ29" i="45"/>
  <c r="TD29" i="45"/>
  <c r="TH29" i="45"/>
  <c r="TL29" i="45"/>
  <c r="TP29" i="45"/>
  <c r="TT29" i="45"/>
  <c r="SS30" i="45"/>
  <c r="SW30" i="45"/>
  <c r="TA30" i="45"/>
  <c r="TE30" i="45"/>
  <c r="TI30" i="45"/>
  <c r="TM30" i="45"/>
  <c r="TQ30" i="45"/>
  <c r="TU30" i="45"/>
  <c r="ST31" i="45"/>
  <c r="SX31" i="45"/>
  <c r="TB31" i="45"/>
  <c r="TF31" i="45"/>
  <c r="TJ31" i="45"/>
  <c r="TN31" i="45"/>
  <c r="TR31" i="45"/>
  <c r="SU32" i="45"/>
  <c r="SY32" i="45"/>
  <c r="TC32" i="45"/>
  <c r="TG32" i="45"/>
  <c r="TK32" i="45"/>
  <c r="TO32" i="45"/>
  <c r="TS32" i="45"/>
  <c r="SV33" i="45"/>
  <c r="SZ33" i="45"/>
  <c r="TD33" i="45"/>
  <c r="TH33" i="45"/>
  <c r="TL33" i="45"/>
  <c r="TP33" i="45"/>
  <c r="TT33" i="45"/>
  <c r="SS34" i="45"/>
  <c r="SW34" i="45"/>
  <c r="TA34" i="45"/>
  <c r="TE34" i="45"/>
  <c r="TI34" i="45"/>
  <c r="TM34" i="45"/>
  <c r="TQ34" i="45"/>
  <c r="TU34" i="45"/>
  <c r="ST35" i="45"/>
  <c r="SX35" i="45"/>
  <c r="TB35" i="45"/>
  <c r="TF35" i="45"/>
  <c r="TJ35" i="45"/>
  <c r="TN35" i="45"/>
  <c r="TR35" i="45"/>
  <c r="SU36" i="45"/>
  <c r="SY36" i="45"/>
  <c r="TC36" i="45"/>
  <c r="TG36" i="45"/>
  <c r="TK36" i="45"/>
  <c r="TO36" i="45"/>
  <c r="TS36" i="45"/>
  <c r="TV23" i="45"/>
  <c r="TX25" i="45"/>
  <c r="TW28" i="45"/>
  <c r="TV31" i="45"/>
  <c r="TX33" i="45"/>
  <c r="TW36" i="45"/>
  <c r="TW21" i="45"/>
  <c r="TX26" i="45"/>
  <c r="TV32" i="45"/>
  <c r="TG21" i="45"/>
  <c r="TM21" i="45"/>
  <c r="TR21" i="45"/>
  <c r="TH22" i="45"/>
  <c r="TN22" i="45"/>
  <c r="TS22" i="45"/>
  <c r="TI23" i="45"/>
  <c r="TO23" i="45"/>
  <c r="TT23" i="45"/>
  <c r="ST24" i="45"/>
  <c r="SZ24" i="45"/>
  <c r="TE24" i="45"/>
  <c r="TJ24" i="45"/>
  <c r="TP24" i="45"/>
  <c r="TU24" i="45"/>
  <c r="SU25" i="45"/>
  <c r="TA25" i="45"/>
  <c r="TF25" i="45"/>
  <c r="TK25" i="45"/>
  <c r="TQ25" i="45"/>
  <c r="SV26" i="45"/>
  <c r="TB26" i="45"/>
  <c r="TG26" i="45"/>
  <c r="TL26" i="45"/>
  <c r="TR26" i="45"/>
  <c r="SW27" i="45"/>
  <c r="TC27" i="45"/>
  <c r="TH27" i="45"/>
  <c r="TM27" i="45"/>
  <c r="TS27" i="45"/>
  <c r="SS28" i="45"/>
  <c r="SX28" i="45"/>
  <c r="TD28" i="45"/>
  <c r="TI28" i="45"/>
  <c r="TN28" i="45"/>
  <c r="TT28" i="45"/>
  <c r="ST29" i="45"/>
  <c r="SY29" i="45"/>
  <c r="TE29" i="45"/>
  <c r="TJ29" i="45"/>
  <c r="TO29" i="45"/>
  <c r="TU29" i="45"/>
  <c r="SU30" i="45"/>
  <c r="SZ30" i="45"/>
  <c r="TF30" i="45"/>
  <c r="TK30" i="45"/>
  <c r="TP30" i="45"/>
  <c r="SV31" i="45"/>
  <c r="TA31" i="45"/>
  <c r="TG31" i="45"/>
  <c r="TL31" i="45"/>
  <c r="TQ31" i="45"/>
  <c r="SW32" i="45"/>
  <c r="TB32" i="45"/>
  <c r="TH32" i="45"/>
  <c r="TM32" i="45"/>
  <c r="TR32" i="45"/>
  <c r="SS33" i="45"/>
  <c r="SX33" i="45"/>
  <c r="TC33" i="45"/>
  <c r="TI33" i="45"/>
  <c r="TN33" i="45"/>
  <c r="TS33" i="45"/>
  <c r="ST34" i="45"/>
  <c r="SY34" i="45"/>
  <c r="TD34" i="45"/>
  <c r="TJ34" i="45"/>
  <c r="TO34" i="45"/>
  <c r="TT34" i="45"/>
  <c r="SU35" i="45"/>
  <c r="SZ35" i="45"/>
  <c r="TE35" i="45"/>
  <c r="TK35" i="45"/>
  <c r="TP35" i="45"/>
  <c r="TU35" i="45"/>
  <c r="SV36" i="45"/>
  <c r="TA36" i="45"/>
  <c r="TF36" i="45"/>
  <c r="TL36" i="45"/>
  <c r="TQ36" i="45"/>
  <c r="TX21" i="45"/>
  <c r="TV27" i="45"/>
  <c r="TW32" i="45"/>
  <c r="TI21" i="45"/>
  <c r="TN21" i="45"/>
  <c r="TS21" i="45"/>
  <c r="TJ22" i="45"/>
  <c r="TO22" i="45"/>
  <c r="TT22" i="45"/>
  <c r="TE23" i="45"/>
  <c r="TK23" i="45"/>
  <c r="TP23" i="45"/>
  <c r="TU23" i="45"/>
  <c r="SV24" i="45"/>
  <c r="TA24" i="45"/>
  <c r="TF24" i="45"/>
  <c r="TL24" i="45"/>
  <c r="TQ24" i="45"/>
  <c r="SW25" i="45"/>
  <c r="TB25" i="45"/>
  <c r="TG25" i="45"/>
  <c r="TM25" i="45"/>
  <c r="TR25" i="45"/>
  <c r="SX26" i="45"/>
  <c r="TC26" i="45"/>
  <c r="TH26" i="45"/>
  <c r="TN26" i="45"/>
  <c r="TS26" i="45"/>
  <c r="SS27" i="45"/>
  <c r="SY27" i="45"/>
  <c r="TD27" i="45"/>
  <c r="TI27" i="45"/>
  <c r="TO27" i="45"/>
  <c r="TT27" i="45"/>
  <c r="ST28" i="45"/>
  <c r="SZ28" i="45"/>
  <c r="TE28" i="45"/>
  <c r="TJ28" i="45"/>
  <c r="TP28" i="45"/>
  <c r="TU28" i="45"/>
  <c r="SU29" i="45"/>
  <c r="TA29" i="45"/>
  <c r="TF29" i="45"/>
  <c r="TK29" i="45"/>
  <c r="TQ29" i="45"/>
  <c r="SV30" i="45"/>
  <c r="TB30" i="45"/>
  <c r="TG30" i="45"/>
  <c r="TL30" i="45"/>
  <c r="TR30" i="45"/>
  <c r="SW31" i="45"/>
  <c r="TC31" i="45"/>
  <c r="TH31" i="45"/>
  <c r="TM31" i="45"/>
  <c r="TS31" i="45"/>
  <c r="SS32" i="45"/>
  <c r="SX32" i="45"/>
  <c r="TD32" i="45"/>
  <c r="TI32" i="45"/>
  <c r="TN32" i="45"/>
  <c r="TT32" i="45"/>
  <c r="ST33" i="45"/>
  <c r="SY33" i="45"/>
  <c r="TE33" i="45"/>
  <c r="TJ33" i="45"/>
  <c r="TO33" i="45"/>
  <c r="TU33" i="45"/>
  <c r="SU34" i="45"/>
  <c r="SZ34" i="45"/>
  <c r="TF34" i="45"/>
  <c r="TK34" i="45"/>
  <c r="TP34" i="45"/>
  <c r="SV35" i="45"/>
  <c r="TA35" i="45"/>
  <c r="TG35" i="45"/>
  <c r="TL35" i="45"/>
  <c r="TQ35" i="45"/>
  <c r="SW36" i="45"/>
  <c r="TB36" i="45"/>
  <c r="TH36" i="45"/>
  <c r="TM36" i="45"/>
  <c r="TR36" i="45"/>
  <c r="TX29" i="45"/>
  <c r="TW24" i="45"/>
  <c r="TV35" i="45"/>
  <c r="TV24" i="45"/>
  <c r="TF21" i="45"/>
  <c r="TQ21" i="45"/>
  <c r="TG22" i="45"/>
  <c r="TR22" i="45"/>
  <c r="TH23" i="45"/>
  <c r="TS23" i="45"/>
  <c r="SX24" i="45"/>
  <c r="TI24" i="45"/>
  <c r="TT24" i="45"/>
  <c r="SY25" i="45"/>
  <c r="TJ25" i="45"/>
  <c r="TU25" i="45"/>
  <c r="SZ26" i="45"/>
  <c r="TK26" i="45"/>
  <c r="TA27" i="45"/>
  <c r="TL27" i="45"/>
  <c r="TB28" i="45"/>
  <c r="TM28" i="45"/>
  <c r="SS29" i="45"/>
  <c r="TC29" i="45"/>
  <c r="TN29" i="45"/>
  <c r="ST30" i="45"/>
  <c r="TD30" i="45"/>
  <c r="TO30" i="45"/>
  <c r="SU31" i="45"/>
  <c r="TE31" i="45"/>
  <c r="TP31" i="45"/>
  <c r="SV32" i="45"/>
  <c r="TF32" i="45"/>
  <c r="TQ32" i="45"/>
  <c r="SW33" i="45"/>
  <c r="TG33" i="45"/>
  <c r="TR33" i="45"/>
  <c r="SX34" i="45"/>
  <c r="TH34" i="45"/>
  <c r="TS34" i="45"/>
  <c r="SY35" i="45"/>
  <c r="TI35" i="45"/>
  <c r="TT35" i="45"/>
  <c r="SZ36" i="45"/>
  <c r="TJ36" i="45"/>
  <c r="TU36" i="45"/>
  <c r="TX34" i="45"/>
  <c r="TK21" i="45"/>
  <c r="TL22" i="45"/>
  <c r="TM23" i="45"/>
  <c r="SS24" i="45"/>
  <c r="TD24" i="45"/>
  <c r="TN24" i="45"/>
  <c r="ST25" i="45"/>
  <c r="TE25" i="45"/>
  <c r="TO25" i="45"/>
  <c r="SU26" i="45"/>
  <c r="TF26" i="45"/>
  <c r="TP26" i="45"/>
  <c r="SV27" i="45"/>
  <c r="TG27" i="45"/>
  <c r="TQ27" i="45"/>
  <c r="SW28" i="45"/>
  <c r="TH28" i="45"/>
  <c r="TR28" i="45"/>
  <c r="SX29" i="45"/>
  <c r="TI29" i="45"/>
  <c r="TS29" i="45"/>
  <c r="SY30" i="45"/>
  <c r="TJ30" i="45"/>
  <c r="TT30" i="45"/>
  <c r="SZ31" i="45"/>
  <c r="TK31" i="45"/>
  <c r="TU31" i="45"/>
  <c r="TA32" i="45"/>
  <c r="TL32" i="45"/>
  <c r="TB33" i="45"/>
  <c r="TM33" i="45"/>
  <c r="TC34" i="45"/>
  <c r="TN34" i="45"/>
  <c r="SS35" i="45"/>
  <c r="TD35" i="45"/>
  <c r="TO35" i="45"/>
  <c r="ST36" i="45"/>
  <c r="TE36" i="45"/>
  <c r="TP36" i="45"/>
  <c r="TW29" i="45"/>
  <c r="TO21" i="45"/>
  <c r="TF22" i="45"/>
  <c r="TQ23" i="45"/>
  <c r="TH24" i="45"/>
  <c r="SX25" i="45"/>
  <c r="TS25" i="45"/>
  <c r="TJ26" i="45"/>
  <c r="SZ27" i="45"/>
  <c r="TU27" i="45"/>
  <c r="TL28" i="45"/>
  <c r="TB29" i="45"/>
  <c r="TN30" i="45"/>
  <c r="TD31" i="45"/>
  <c r="ST32" i="45"/>
  <c r="TP32" i="45"/>
  <c r="TF33" i="45"/>
  <c r="SV34" i="45"/>
  <c r="TR34" i="45"/>
  <c r="TH35" i="45"/>
  <c r="SX36" i="45"/>
  <c r="TT36" i="45"/>
  <c r="TU21" i="45"/>
  <c r="TK22" i="45"/>
  <c r="TM24" i="45"/>
  <c r="TC25" i="45"/>
  <c r="ST26" i="45"/>
  <c r="TO26" i="45"/>
  <c r="TE27" i="45"/>
  <c r="SV28" i="45"/>
  <c r="TQ28" i="45"/>
  <c r="TG29" i="45"/>
  <c r="SX30" i="45"/>
  <c r="TS30" i="45"/>
  <c r="TI31" i="45"/>
  <c r="SZ32" i="45"/>
  <c r="TU32" i="45"/>
  <c r="TK33" i="45"/>
  <c r="TB34" i="45"/>
  <c r="TM35" i="45"/>
  <c r="TE21" i="45"/>
  <c r="TP22" i="45"/>
  <c r="TG23" i="45"/>
  <c r="SW24" i="45"/>
  <c r="TR24" i="45"/>
  <c r="TI25" i="45"/>
  <c r="SY26" i="45"/>
  <c r="TT26" i="45"/>
  <c r="TK27" i="45"/>
  <c r="TA28" i="45"/>
  <c r="TM29" i="45"/>
  <c r="TC30" i="45"/>
  <c r="SS31" i="45"/>
  <c r="TO31" i="45"/>
  <c r="TE32" i="45"/>
  <c r="SU33" i="45"/>
  <c r="TQ33" i="45"/>
  <c r="TG34" i="45"/>
  <c r="SW35" i="45"/>
  <c r="TS35" i="45"/>
  <c r="TI36" i="45"/>
  <c r="TJ21" i="45"/>
  <c r="TL23" i="45"/>
  <c r="TB24" i="45"/>
  <c r="SS25" i="45"/>
  <c r="TN25" i="45"/>
  <c r="TD26" i="45"/>
  <c r="TF28" i="45"/>
  <c r="SY31" i="45"/>
  <c r="TD36" i="45"/>
  <c r="SW29" i="45"/>
  <c r="TT31" i="45"/>
  <c r="TL34" i="45"/>
  <c r="TN36" i="45"/>
  <c r="SU27" i="45"/>
  <c r="TR29" i="45"/>
  <c r="TJ32" i="45"/>
  <c r="TC35" i="45"/>
  <c r="TP27" i="45"/>
  <c r="TH30" i="45"/>
  <c r="TA33" i="45"/>
  <c r="SS36" i="45"/>
  <c r="ABJ21" i="46"/>
  <c r="ABN21" i="46"/>
  <c r="ABR21" i="46"/>
  <c r="ABV21" i="46"/>
  <c r="ABZ21" i="46"/>
  <c r="ACD21" i="46"/>
  <c r="ABH22" i="46"/>
  <c r="ABL22" i="46"/>
  <c r="ABP22" i="46"/>
  <c r="ABT22" i="46"/>
  <c r="ABX22" i="46"/>
  <c r="ACB22" i="46"/>
  <c r="ABJ23" i="46"/>
  <c r="ABN23" i="46"/>
  <c r="ABR23" i="46"/>
  <c r="ABV23" i="46"/>
  <c r="ABZ23" i="46"/>
  <c r="ACD23" i="46"/>
  <c r="AAZ24" i="46"/>
  <c r="ABD24" i="46"/>
  <c r="ABH24" i="46"/>
  <c r="ABL24" i="46"/>
  <c r="ABP24" i="46"/>
  <c r="ABT24" i="46"/>
  <c r="ABX24" i="46"/>
  <c r="ACB24" i="46"/>
  <c r="ABB25" i="46"/>
  <c r="ABF25" i="46"/>
  <c r="ABJ25" i="46"/>
  <c r="ABN25" i="46"/>
  <c r="ABR25" i="46"/>
  <c r="ABV25" i="46"/>
  <c r="ABZ25" i="46"/>
  <c r="ACD25" i="46"/>
  <c r="AAZ26" i="46"/>
  <c r="ABD26" i="46"/>
  <c r="ABH26" i="46"/>
  <c r="ABL26" i="46"/>
  <c r="ABP26" i="46"/>
  <c r="ABT26" i="46"/>
  <c r="ABX26" i="46"/>
  <c r="ACB26" i="46"/>
  <c r="ABB27" i="46"/>
  <c r="ABF27" i="46"/>
  <c r="ABJ27" i="46"/>
  <c r="ABN27" i="46"/>
  <c r="ABR27" i="46"/>
  <c r="ABV27" i="46"/>
  <c r="ABZ27" i="46"/>
  <c r="ACD27" i="46"/>
  <c r="AAZ28" i="46"/>
  <c r="ABD28" i="46"/>
  <c r="ABH28" i="46"/>
  <c r="ABL28" i="46"/>
  <c r="ABP28" i="46"/>
  <c r="ABT28" i="46"/>
  <c r="ABX28" i="46"/>
  <c r="ACB28" i="46"/>
  <c r="ABB29" i="46"/>
  <c r="ABF29" i="46"/>
  <c r="ABJ29" i="46"/>
  <c r="ABL21" i="46"/>
  <c r="ABQ21" i="46"/>
  <c r="ABW21" i="46"/>
  <c r="ACB21" i="46"/>
  <c r="ABJ22" i="46"/>
  <c r="ABO22" i="46"/>
  <c r="ABU22" i="46"/>
  <c r="ABZ22" i="46"/>
  <c r="ABH23" i="46"/>
  <c r="ABM23" i="46"/>
  <c r="ABS23" i="46"/>
  <c r="ABX23" i="46"/>
  <c r="ACC23" i="46"/>
  <c r="ABA24" i="46"/>
  <c r="ABF24" i="46"/>
  <c r="ABK24" i="46"/>
  <c r="ABQ24" i="46"/>
  <c r="ABV24" i="46"/>
  <c r="ACA24" i="46"/>
  <c r="AAY25" i="46"/>
  <c r="ABD25" i="46"/>
  <c r="ABI25" i="46"/>
  <c r="ABO25" i="46"/>
  <c r="ABT25" i="46"/>
  <c r="ABY25" i="46"/>
  <c r="ABB26" i="46"/>
  <c r="ABG26" i="46"/>
  <c r="ABM26" i="46"/>
  <c r="ABR26" i="46"/>
  <c r="ABW26" i="46"/>
  <c r="ACC26" i="46"/>
  <c r="AAZ27" i="46"/>
  <c r="ABE27" i="46"/>
  <c r="ABK27" i="46"/>
  <c r="ABP27" i="46"/>
  <c r="ABU27" i="46"/>
  <c r="ACA27" i="46"/>
  <c r="ABC28" i="46"/>
  <c r="ABI28" i="46"/>
  <c r="ABN28" i="46"/>
  <c r="ABS28" i="46"/>
  <c r="ABY28" i="46"/>
  <c r="ACD28" i="46"/>
  <c r="ABA29" i="46"/>
  <c r="ABG29" i="46"/>
  <c r="ABL29" i="46"/>
  <c r="ABP29" i="46"/>
  <c r="ABT29" i="46"/>
  <c r="ABX29" i="46"/>
  <c r="ACB29" i="46"/>
  <c r="ABB30" i="46"/>
  <c r="ABF30" i="46"/>
  <c r="ABJ30" i="46"/>
  <c r="ABN30" i="46"/>
  <c r="ABR30" i="46"/>
  <c r="ABV30" i="46"/>
  <c r="ABZ30" i="46"/>
  <c r="ACD30" i="46"/>
  <c r="AAZ31" i="46"/>
  <c r="ABD31" i="46"/>
  <c r="ABH31" i="46"/>
  <c r="ABL31" i="46"/>
  <c r="ABP31" i="46"/>
  <c r="ABT31" i="46"/>
  <c r="ABX31" i="46"/>
  <c r="ACB31" i="46"/>
  <c r="ABB32" i="46"/>
  <c r="ABF32" i="46"/>
  <c r="ABJ32" i="46"/>
  <c r="ABN32" i="46"/>
  <c r="ABR32" i="46"/>
  <c r="ABV32" i="46"/>
  <c r="ABZ32" i="46"/>
  <c r="ACD32" i="46"/>
  <c r="AAZ33" i="46"/>
  <c r="ABD33" i="46"/>
  <c r="ABH33" i="46"/>
  <c r="ABL33" i="46"/>
  <c r="ABP33" i="46"/>
  <c r="ABT33" i="46"/>
  <c r="ABX33" i="46"/>
  <c r="ACB33" i="46"/>
  <c r="ABB34" i="46"/>
  <c r="ABF34" i="46"/>
  <c r="ABJ34" i="46"/>
  <c r="ABN34" i="46"/>
  <c r="ABR34" i="46"/>
  <c r="ABV34" i="46"/>
  <c r="ABZ34" i="46"/>
  <c r="ACD34" i="46"/>
  <c r="AAZ35" i="46"/>
  <c r="ABD35" i="46"/>
  <c r="ABH35" i="46"/>
  <c r="ABL35" i="46"/>
  <c r="ABP35" i="46"/>
  <c r="ABT35" i="46"/>
  <c r="ABX35" i="46"/>
  <c r="ACB35" i="46"/>
  <c r="ABB36" i="46"/>
  <c r="ABF36" i="46"/>
  <c r="ABJ36" i="46"/>
  <c r="ABN36" i="46"/>
  <c r="ABR36" i="46"/>
  <c r="ABV36" i="46"/>
  <c r="ABZ36" i="46"/>
  <c r="ACD36" i="46"/>
  <c r="AAZ37" i="46"/>
  <c r="ABD37" i="46"/>
  <c r="ABH37" i="46"/>
  <c r="ABL37" i="46"/>
  <c r="ABP37" i="46"/>
  <c r="ABT37" i="46"/>
  <c r="ABX37" i="46"/>
  <c r="ACB37" i="46"/>
  <c r="ABH21" i="46"/>
  <c r="ABM21" i="46"/>
  <c r="ABS21" i="46"/>
  <c r="ABX21" i="46"/>
  <c r="ACC21" i="46"/>
  <c r="ABK22" i="46"/>
  <c r="ABQ22" i="46"/>
  <c r="ABV22" i="46"/>
  <c r="ABO21" i="46"/>
  <c r="ABY21" i="46"/>
  <c r="ABM22" i="46"/>
  <c r="ABW22" i="46"/>
  <c r="ACD22" i="46"/>
  <c r="ABK23" i="46"/>
  <c r="ABQ23" i="46"/>
  <c r="ABY23" i="46"/>
  <c r="ABE24" i="46"/>
  <c r="ABM24" i="46"/>
  <c r="ABS24" i="46"/>
  <c r="ABZ24" i="46"/>
  <c r="AAZ25" i="46"/>
  <c r="ABG25" i="46"/>
  <c r="ABM25" i="46"/>
  <c r="ABU25" i="46"/>
  <c r="ACB25" i="46"/>
  <c r="ABA26" i="46"/>
  <c r="ABI26" i="46"/>
  <c r="ABO26" i="46"/>
  <c r="ABV26" i="46"/>
  <c r="ACD26" i="46"/>
  <c r="ABC27" i="46"/>
  <c r="ABI27" i="46"/>
  <c r="ABQ27" i="46"/>
  <c r="ABX27" i="46"/>
  <c r="ABE28" i="46"/>
  <c r="ABK28" i="46"/>
  <c r="ABR28" i="46"/>
  <c r="ABZ28" i="46"/>
  <c r="AAY29" i="46"/>
  <c r="ABE29" i="46"/>
  <c r="ABM29" i="46"/>
  <c r="ABR29" i="46"/>
  <c r="ABW29" i="46"/>
  <c r="ACC29" i="46"/>
  <c r="AAZ30" i="46"/>
  <c r="ABE30" i="46"/>
  <c r="ABK30" i="46"/>
  <c r="ABP30" i="46"/>
  <c r="ABU30" i="46"/>
  <c r="ACA30" i="46"/>
  <c r="ABC31" i="46"/>
  <c r="ABI31" i="46"/>
  <c r="ABN31" i="46"/>
  <c r="ABS31" i="46"/>
  <c r="ABY31" i="46"/>
  <c r="ACD31" i="46"/>
  <c r="ABA32" i="46"/>
  <c r="ABG32" i="46"/>
  <c r="ABL32" i="46"/>
  <c r="ABQ32" i="46"/>
  <c r="ABW32" i="46"/>
  <c r="ACB32" i="46"/>
  <c r="AAY33" i="46"/>
  <c r="ABE33" i="46"/>
  <c r="ABJ33" i="46"/>
  <c r="ABO33" i="46"/>
  <c r="ABU33" i="46"/>
  <c r="ABZ33" i="46"/>
  <c r="ABC34" i="46"/>
  <c r="ABH34" i="46"/>
  <c r="ABM34" i="46"/>
  <c r="ABS34" i="46"/>
  <c r="ABX34" i="46"/>
  <c r="ACC34" i="46"/>
  <c r="ABA35" i="46"/>
  <c r="ABF35" i="46"/>
  <c r="ABK35" i="46"/>
  <c r="ABQ35" i="46"/>
  <c r="ABV35" i="46"/>
  <c r="ACA35" i="46"/>
  <c r="AAY36" i="46"/>
  <c r="ABD36" i="46"/>
  <c r="ABI36" i="46"/>
  <c r="ABO36" i="46"/>
  <c r="ABT36" i="46"/>
  <c r="ABY36" i="46"/>
  <c r="ABB37" i="46"/>
  <c r="ABG37" i="46"/>
  <c r="ABM37" i="46"/>
  <c r="ABR37" i="46"/>
  <c r="ABW37" i="46"/>
  <c r="ACC37" i="46"/>
  <c r="ABP21" i="46"/>
  <c r="ACA21" i="46"/>
  <c r="ABN22" i="46"/>
  <c r="ABY22" i="46"/>
  <c r="ABL23" i="46"/>
  <c r="ABT23" i="46"/>
  <c r="ACA23" i="46"/>
  <c r="AAY24" i="46"/>
  <c r="ABG24" i="46"/>
  <c r="ABN24" i="46"/>
  <c r="ABU24" i="46"/>
  <c r="ACC24" i="46"/>
  <c r="ABA25" i="46"/>
  <c r="ABH25" i="46"/>
  <c r="ABP25" i="46"/>
  <c r="ABW25" i="46"/>
  <c r="ACC25" i="46"/>
  <c r="ABC26" i="46"/>
  <c r="ABJ26" i="46"/>
  <c r="ABQ26" i="46"/>
  <c r="ABY26" i="46"/>
  <c r="ABD27" i="46"/>
  <c r="ABL27" i="46"/>
  <c r="ABS27" i="46"/>
  <c r="ABY27" i="46"/>
  <c r="AAY28" i="46"/>
  <c r="ABF28" i="46"/>
  <c r="ABM28" i="46"/>
  <c r="ABU28" i="46"/>
  <c r="ACA28" i="46"/>
  <c r="AAZ29" i="46"/>
  <c r="ABH29" i="46"/>
  <c r="ABN29" i="46"/>
  <c r="ABS29" i="46"/>
  <c r="ABY29" i="46"/>
  <c r="ACD29" i="46"/>
  <c r="ABA30" i="46"/>
  <c r="ABG30" i="46"/>
  <c r="ABL30" i="46"/>
  <c r="ABQ30" i="46"/>
  <c r="ABW30" i="46"/>
  <c r="ACB30" i="46"/>
  <c r="AAY31" i="46"/>
  <c r="ABE31" i="46"/>
  <c r="ABJ31" i="46"/>
  <c r="ABO31" i="46"/>
  <c r="ABU31" i="46"/>
  <c r="ABZ31" i="46"/>
  <c r="ABC32" i="46"/>
  <c r="ABH32" i="46"/>
  <c r="ABM32" i="46"/>
  <c r="ABS32" i="46"/>
  <c r="ABX32" i="46"/>
  <c r="ACC32" i="46"/>
  <c r="ABA33" i="46"/>
  <c r="ABF33" i="46"/>
  <c r="ABK33" i="46"/>
  <c r="ABQ33" i="46"/>
  <c r="ABV33" i="46"/>
  <c r="ACA33" i="46"/>
  <c r="AAY34" i="46"/>
  <c r="ABD34" i="46"/>
  <c r="ABI34" i="46"/>
  <c r="ABO34" i="46"/>
  <c r="ABT34" i="46"/>
  <c r="ABY34" i="46"/>
  <c r="ABB35" i="46"/>
  <c r="ABG35" i="46"/>
  <c r="ABM35" i="46"/>
  <c r="ABR35" i="46"/>
  <c r="ABW35" i="46"/>
  <c r="ACC35" i="46"/>
  <c r="AAZ36" i="46"/>
  <c r="ABE36" i="46"/>
  <c r="ABK36" i="46"/>
  <c r="ABP36" i="46"/>
  <c r="ABU36" i="46"/>
  <c r="ACA36" i="46"/>
  <c r="ABC37" i="46"/>
  <c r="ABI37" i="46"/>
  <c r="ABN37" i="46"/>
  <c r="ABS37" i="46"/>
  <c r="ABY37" i="46"/>
  <c r="ACD37" i="46"/>
  <c r="ABT21" i="46"/>
  <c r="ACA22" i="46"/>
  <c r="ABU23" i="46"/>
  <c r="ABB24" i="46"/>
  <c r="ABO24" i="46"/>
  <c r="ACD24" i="46"/>
  <c r="ABK25" i="46"/>
  <c r="ABX25" i="46"/>
  <c r="ABE26" i="46"/>
  <c r="ABS26" i="46"/>
  <c r="AAY27" i="46"/>
  <c r="ABM27" i="46"/>
  <c r="ACB27" i="46"/>
  <c r="ABG28" i="46"/>
  <c r="ABV28" i="46"/>
  <c r="ABC29" i="46"/>
  <c r="ABO29" i="46"/>
  <c r="ABZ29" i="46"/>
  <c r="ABC30" i="46"/>
  <c r="ABM30" i="46"/>
  <c r="ABX30" i="46"/>
  <c r="ABA31" i="46"/>
  <c r="ABK31" i="46"/>
  <c r="ABV31" i="46"/>
  <c r="AAY32" i="46"/>
  <c r="ABI32" i="46"/>
  <c r="ABT32" i="46"/>
  <c r="ABG33" i="46"/>
  <c r="ABR33" i="46"/>
  <c r="ACC33" i="46"/>
  <c r="ABE34" i="46"/>
  <c r="ABP34" i="46"/>
  <c r="ACA34" i="46"/>
  <c r="ABC35" i="46"/>
  <c r="ABN35" i="46"/>
  <c r="ABY35" i="46"/>
  <c r="ABA36" i="46"/>
  <c r="ABL36" i="46"/>
  <c r="ABW36" i="46"/>
  <c r="AAY37" i="46"/>
  <c r="ABJ37" i="46"/>
  <c r="ABU37" i="46"/>
  <c r="ABU21" i="46"/>
  <c r="ABI22" i="46"/>
  <c r="ACC22" i="46"/>
  <c r="ABI23" i="46"/>
  <c r="ABW23" i="46"/>
  <c r="ABC24" i="46"/>
  <c r="ABR24" i="46"/>
  <c r="ABL25" i="46"/>
  <c r="ACA25" i="46"/>
  <c r="ABF26" i="46"/>
  <c r="ABU26" i="46"/>
  <c r="ABA27" i="46"/>
  <c r="ABO27" i="46"/>
  <c r="ACC27" i="46"/>
  <c r="ABJ28" i="46"/>
  <c r="ABW28" i="46"/>
  <c r="ABD29" i="46"/>
  <c r="ABQ29" i="46"/>
  <c r="ACA29" i="46"/>
  <c r="ABD30" i="46"/>
  <c r="ABO30" i="46"/>
  <c r="ABY30" i="46"/>
  <c r="ABB31" i="46"/>
  <c r="ABM31" i="46"/>
  <c r="ABW31" i="46"/>
  <c r="AAZ32" i="46"/>
  <c r="ABK32" i="46"/>
  <c r="ABU32" i="46"/>
  <c r="ABI33" i="46"/>
  <c r="ABS33" i="46"/>
  <c r="ACD33" i="46"/>
  <c r="ABG34" i="46"/>
  <c r="ABQ34" i="46"/>
  <c r="ACB34" i="46"/>
  <c r="ABE35" i="46"/>
  <c r="ABO35" i="46"/>
  <c r="ABZ35" i="46"/>
  <c r="ABC36" i="46"/>
  <c r="ABM36" i="46"/>
  <c r="ABX36" i="46"/>
  <c r="ABA37" i="46"/>
  <c r="ABK37" i="46"/>
  <c r="ABV37" i="46"/>
  <c r="ABI21" i="46"/>
  <c r="ABR22" i="46"/>
  <c r="ABO23" i="46"/>
  <c r="ABI24" i="46"/>
  <c r="ABC25" i="46"/>
  <c r="ABZ26" i="46"/>
  <c r="ABT27" i="46"/>
  <c r="ABO28" i="46"/>
  <c r="ABI29" i="46"/>
  <c r="ABS30" i="46"/>
  <c r="ABF31" i="46"/>
  <c r="ACA31" i="46"/>
  <c r="ABO32" i="46"/>
  <c r="ABB33" i="46"/>
  <c r="ABW33" i="46"/>
  <c r="ABK34" i="46"/>
  <c r="ABS35" i="46"/>
  <c r="ABG36" i="46"/>
  <c r="ACB36" i="46"/>
  <c r="ABO37" i="46"/>
  <c r="ABK21" i="46"/>
  <c r="ABS22" i="46"/>
  <c r="ABP23" i="46"/>
  <c r="ABJ24" i="46"/>
  <c r="ABE25" i="46"/>
  <c r="AAY26" i="46"/>
  <c r="ACA26" i="46"/>
  <c r="ABW27" i="46"/>
  <c r="ABQ28" i="46"/>
  <c r="ABK29" i="46"/>
  <c r="AAY30" i="46"/>
  <c r="ABT30" i="46"/>
  <c r="ABG31" i="46"/>
  <c r="ACC31" i="46"/>
  <c r="ABP32" i="46"/>
  <c r="ABC33" i="46"/>
  <c r="ABY33" i="46"/>
  <c r="ABL34" i="46"/>
  <c r="AAY35" i="46"/>
  <c r="ABU35" i="46"/>
  <c r="ABH36" i="46"/>
  <c r="ACC36" i="46"/>
  <c r="ABQ37" i="46"/>
  <c r="ABW24" i="46"/>
  <c r="ABK26" i="46"/>
  <c r="ABA28" i="46"/>
  <c r="ABU29" i="46"/>
  <c r="ACC30" i="46"/>
  <c r="ABD32" i="46"/>
  <c r="ABM33" i="46"/>
  <c r="ABU34" i="46"/>
  <c r="ACD35" i="46"/>
  <c r="ABE37" i="46"/>
  <c r="ABY24" i="46"/>
  <c r="ABN26" i="46"/>
  <c r="ABB28" i="46"/>
  <c r="ABV29" i="46"/>
  <c r="ABE32" i="46"/>
  <c r="ABN33" i="46"/>
  <c r="ABW34" i="46"/>
  <c r="ABF37" i="46"/>
  <c r="ABQ25" i="46"/>
  <c r="ACC28" i="46"/>
  <c r="ABQ31" i="46"/>
  <c r="AAZ34" i="46"/>
  <c r="ABQ36" i="46"/>
  <c r="ABS25" i="46"/>
  <c r="ABR31" i="46"/>
  <c r="ABA34" i="46"/>
  <c r="ABS36" i="46"/>
  <c r="ACB23" i="46"/>
  <c r="ABH30" i="46"/>
  <c r="ABI35" i="46"/>
  <c r="ABI30" i="46"/>
  <c r="ABJ35" i="46"/>
  <c r="ABY32" i="46"/>
  <c r="ACA32" i="46"/>
  <c r="ABG27" i="46"/>
  <c r="ABZ37" i="46"/>
  <c r="ABH27" i="46"/>
  <c r="ACA37" i="46"/>
  <c r="HN14" i="46"/>
  <c r="GL14" i="46"/>
  <c r="GP14" i="46"/>
  <c r="GT14" i="46"/>
  <c r="GX14" i="46"/>
  <c r="HB14" i="46"/>
  <c r="HF14" i="46"/>
  <c r="HJ14" i="46"/>
  <c r="HO14" i="46"/>
  <c r="GM14" i="46"/>
  <c r="GR14" i="46"/>
  <c r="GW14" i="46"/>
  <c r="HC14" i="46"/>
  <c r="HH14" i="46"/>
  <c r="GN14" i="46"/>
  <c r="GS14" i="46"/>
  <c r="GY14" i="46"/>
  <c r="HD14" i="46"/>
  <c r="HI14" i="46"/>
  <c r="GJ14" i="46"/>
  <c r="GU14" i="46"/>
  <c r="HE14" i="46"/>
  <c r="GK14" i="46"/>
  <c r="GV14" i="46"/>
  <c r="HG14" i="46"/>
  <c r="HM14" i="46"/>
  <c r="HA14" i="46"/>
  <c r="GQ14" i="46"/>
  <c r="HL14" i="46"/>
  <c r="HK14" i="46"/>
  <c r="GO14" i="46"/>
  <c r="GZ14" i="46"/>
  <c r="PT9" i="45"/>
  <c r="PU9" i="45"/>
  <c r="OV9" i="45"/>
  <c r="OZ9" i="45"/>
  <c r="PD9" i="45"/>
  <c r="PH9" i="45"/>
  <c r="PL9" i="45"/>
  <c r="PP9" i="45"/>
  <c r="PS9" i="45"/>
  <c r="OW9" i="45"/>
  <c r="PB9" i="45"/>
  <c r="PG9" i="45"/>
  <c r="PM9" i="45"/>
  <c r="PR9" i="45"/>
  <c r="OX9" i="45"/>
  <c r="PC9" i="45"/>
  <c r="PI9" i="45"/>
  <c r="PN9" i="45"/>
  <c r="PA9" i="45"/>
  <c r="PK9" i="45"/>
  <c r="OU9" i="45"/>
  <c r="PF9" i="45"/>
  <c r="PQ9" i="45"/>
  <c r="OY9" i="45"/>
  <c r="PJ9" i="45"/>
  <c r="OT9" i="45"/>
  <c r="PE9" i="45"/>
  <c r="PO9" i="45"/>
  <c r="XY19" i="45"/>
  <c r="XB19" i="45"/>
  <c r="XF19" i="45"/>
  <c r="XJ19" i="45"/>
  <c r="XN19" i="45"/>
  <c r="XR19" i="45"/>
  <c r="XV19" i="45"/>
  <c r="XZ19" i="45"/>
  <c r="WZ19" i="45"/>
  <c r="XE19" i="45"/>
  <c r="XK19" i="45"/>
  <c r="XP19" i="45"/>
  <c r="XU19" i="45"/>
  <c r="YA19" i="45"/>
  <c r="XA19" i="45"/>
  <c r="XG19" i="45"/>
  <c r="XL19" i="45"/>
  <c r="XQ19" i="45"/>
  <c r="XW19" i="45"/>
  <c r="XC19" i="45"/>
  <c r="XM19" i="45"/>
  <c r="XX19" i="45"/>
  <c r="XH19" i="45"/>
  <c r="XS19" i="45"/>
  <c r="XD19" i="45"/>
  <c r="XI19" i="45"/>
  <c r="XO19" i="45"/>
  <c r="WY19" i="45"/>
  <c r="XT19" i="45"/>
  <c r="TW19" i="45"/>
  <c r="TX19" i="45"/>
  <c r="TF19" i="45"/>
  <c r="TJ19" i="45"/>
  <c r="TN19" i="45"/>
  <c r="TR19" i="45"/>
  <c r="TE19" i="45"/>
  <c r="TK19" i="45"/>
  <c r="TP19" i="45"/>
  <c r="TU19" i="45"/>
  <c r="TG19" i="45"/>
  <c r="TL19" i="45"/>
  <c r="TQ19" i="45"/>
  <c r="TV19" i="45"/>
  <c r="TO19" i="45"/>
  <c r="TI19" i="45"/>
  <c r="TT19" i="45"/>
  <c r="TM19" i="45"/>
  <c r="TS19" i="45"/>
  <c r="TH19" i="45"/>
  <c r="ABI7" i="46"/>
  <c r="ABM7" i="46"/>
  <c r="ABQ7" i="46"/>
  <c r="ABU7" i="46"/>
  <c r="ABY7" i="46"/>
  <c r="ACC7" i="46"/>
  <c r="ABH7" i="46"/>
  <c r="ABN7" i="46"/>
  <c r="ABS7" i="46"/>
  <c r="ABX7" i="46"/>
  <c r="ACD7" i="46"/>
  <c r="ABL7" i="46"/>
  <c r="ABT7" i="46"/>
  <c r="ACA7" i="46"/>
  <c r="ABO7" i="46"/>
  <c r="ABV7" i="46"/>
  <c r="ACB7" i="46"/>
  <c r="ABP7" i="46"/>
  <c r="ABR7" i="46"/>
  <c r="ABJ7" i="46"/>
  <c r="ABK7" i="46"/>
  <c r="ABW7" i="46"/>
  <c r="ABZ7" i="46"/>
  <c r="WV7" i="46"/>
  <c r="WZ7" i="46"/>
  <c r="XD7" i="46"/>
  <c r="XH7" i="46"/>
  <c r="XL7" i="46"/>
  <c r="XP7" i="46"/>
  <c r="XT7" i="46"/>
  <c r="XX7" i="46"/>
  <c r="WX7" i="46"/>
  <c r="XC7" i="46"/>
  <c r="XI7" i="46"/>
  <c r="XN7" i="46"/>
  <c r="XS7" i="46"/>
  <c r="XY7" i="46"/>
  <c r="WY7" i="46"/>
  <c r="XE7" i="46"/>
  <c r="XJ7" i="46"/>
  <c r="XO7" i="46"/>
  <c r="XU7" i="46"/>
  <c r="XZ7" i="46"/>
  <c r="XF7" i="46"/>
  <c r="XQ7" i="46"/>
  <c r="YA7" i="46"/>
  <c r="WW7" i="46"/>
  <c r="XG7" i="46"/>
  <c r="XR7" i="46"/>
  <c r="XK7" i="46"/>
  <c r="XM7" i="46"/>
  <c r="XV7" i="46"/>
  <c r="XW7" i="46"/>
  <c r="XA7" i="46"/>
  <c r="XB7" i="46"/>
  <c r="ABH20" i="46"/>
  <c r="ABL20" i="46"/>
  <c r="ABP20" i="46"/>
  <c r="ABT20" i="46"/>
  <c r="ABX20" i="46"/>
  <c r="ACB20" i="46"/>
  <c r="ABI20" i="46"/>
  <c r="ABN20" i="46"/>
  <c r="ABS20" i="46"/>
  <c r="ABY20" i="46"/>
  <c r="ACD20" i="46"/>
  <c r="ABJ20" i="46"/>
  <c r="ABO20" i="46"/>
  <c r="ABU20" i="46"/>
  <c r="ABZ20" i="46"/>
  <c r="ABQ20" i="46"/>
  <c r="ACA20" i="46"/>
  <c r="ABR20" i="46"/>
  <c r="ACC20" i="46"/>
  <c r="ABK20" i="46"/>
  <c r="ABM20" i="46"/>
  <c r="ABV20" i="46"/>
  <c r="ABW20" i="46"/>
  <c r="HN11" i="17"/>
  <c r="HM11" i="17"/>
  <c r="HO11" i="17"/>
  <c r="HO11" i="46"/>
  <c r="GM11" i="46"/>
  <c r="GQ11" i="46"/>
  <c r="GU11" i="46"/>
  <c r="GY11" i="46"/>
  <c r="HC11" i="46"/>
  <c r="HG11" i="46"/>
  <c r="HK11" i="46"/>
  <c r="GJ11" i="46"/>
  <c r="GO11" i="46"/>
  <c r="GT11" i="46"/>
  <c r="GZ11" i="46"/>
  <c r="HE11" i="46"/>
  <c r="HJ11" i="46"/>
  <c r="GK11" i="46"/>
  <c r="GP11" i="46"/>
  <c r="GV11" i="46"/>
  <c r="HA11" i="46"/>
  <c r="HF11" i="46"/>
  <c r="HL11" i="46"/>
  <c r="HM11" i="46"/>
  <c r="GR11" i="46"/>
  <c r="HB11" i="46"/>
  <c r="HN11" i="46"/>
  <c r="GS11" i="46"/>
  <c r="HD11" i="46"/>
  <c r="GN11" i="46"/>
  <c r="HI11" i="46"/>
  <c r="GX11" i="46"/>
  <c r="GW11" i="46"/>
  <c r="GL11" i="46"/>
  <c r="HH11" i="46"/>
  <c r="LP17" i="45"/>
  <c r="KS17" i="45"/>
  <c r="KW17" i="45"/>
  <c r="LA17" i="45"/>
  <c r="LE17" i="45"/>
  <c r="LI17" i="45"/>
  <c r="LM17" i="45"/>
  <c r="LR17" i="45"/>
  <c r="LQ17" i="45"/>
  <c r="KV17" i="45"/>
  <c r="LB17" i="45"/>
  <c r="LG17" i="45"/>
  <c r="LL17" i="45"/>
  <c r="KT17" i="45"/>
  <c r="KY17" i="45"/>
  <c r="LD17" i="45"/>
  <c r="LJ17" i="45"/>
  <c r="LO17" i="45"/>
  <c r="KU17" i="45"/>
  <c r="LF17" i="45"/>
  <c r="KX17" i="45"/>
  <c r="LH17" i="45"/>
  <c r="KZ17" i="45"/>
  <c r="LK17" i="45"/>
  <c r="KR17" i="45"/>
  <c r="LC17" i="45"/>
  <c r="LN17" i="45"/>
  <c r="LQ15" i="17"/>
  <c r="LP15" i="17"/>
  <c r="LR15" i="17"/>
  <c r="XY9" i="17"/>
  <c r="YA9" i="17"/>
  <c r="XZ9" i="17"/>
  <c r="ACB13" i="17"/>
  <c r="ACC13" i="17"/>
  <c r="ACD13" i="17"/>
  <c r="WX18" i="46"/>
  <c r="XB18" i="46"/>
  <c r="XF18" i="46"/>
  <c r="XJ18" i="46"/>
  <c r="XN18" i="46"/>
  <c r="XR18" i="46"/>
  <c r="XV18" i="46"/>
  <c r="XZ18" i="46"/>
  <c r="WW18" i="46"/>
  <c r="XC18" i="46"/>
  <c r="XH18" i="46"/>
  <c r="XM18" i="46"/>
  <c r="XS18" i="46"/>
  <c r="XX18" i="46"/>
  <c r="WV18" i="46"/>
  <c r="XD18" i="46"/>
  <c r="XK18" i="46"/>
  <c r="XQ18" i="46"/>
  <c r="XY18" i="46"/>
  <c r="WY18" i="46"/>
  <c r="XE18" i="46"/>
  <c r="XL18" i="46"/>
  <c r="XT18" i="46"/>
  <c r="YA18" i="46"/>
  <c r="XG18" i="46"/>
  <c r="XU18" i="46"/>
  <c r="XI18" i="46"/>
  <c r="XW18" i="46"/>
  <c r="XO18" i="46"/>
  <c r="XP18" i="46"/>
  <c r="WZ18" i="46"/>
  <c r="XA18" i="46"/>
  <c r="HN18" i="46"/>
  <c r="GL18" i="46"/>
  <c r="GP18" i="46"/>
  <c r="GT18" i="46"/>
  <c r="GX18" i="46"/>
  <c r="HB18" i="46"/>
  <c r="HF18" i="46"/>
  <c r="HJ18" i="46"/>
  <c r="HO18" i="46"/>
  <c r="GK18" i="46"/>
  <c r="GQ18" i="46"/>
  <c r="GV18" i="46"/>
  <c r="HA18" i="46"/>
  <c r="HG18" i="46"/>
  <c r="HL18" i="46"/>
  <c r="HM18" i="46"/>
  <c r="GM18" i="46"/>
  <c r="GR18" i="46"/>
  <c r="GW18" i="46"/>
  <c r="HC18" i="46"/>
  <c r="HH18" i="46"/>
  <c r="GN18" i="46"/>
  <c r="GY18" i="46"/>
  <c r="HI18" i="46"/>
  <c r="GO18" i="46"/>
  <c r="GZ18" i="46"/>
  <c r="HK18" i="46"/>
  <c r="GJ18" i="46"/>
  <c r="HE18" i="46"/>
  <c r="GU18" i="46"/>
  <c r="GS18" i="46"/>
  <c r="HD18" i="46"/>
  <c r="PT19" i="17"/>
  <c r="PU19" i="17"/>
  <c r="PS19" i="17"/>
  <c r="PS10" i="17"/>
  <c r="PT10" i="17"/>
  <c r="PU10" i="17"/>
  <c r="HO18" i="45"/>
  <c r="HM18" i="45"/>
  <c r="HN18" i="45"/>
  <c r="GQ18" i="45"/>
  <c r="GU18" i="45"/>
  <c r="GY18" i="45"/>
  <c r="HC18" i="45"/>
  <c r="HG18" i="45"/>
  <c r="HK18" i="45"/>
  <c r="GO18" i="45"/>
  <c r="GT18" i="45"/>
  <c r="GZ18" i="45"/>
  <c r="HE18" i="45"/>
  <c r="HJ18" i="45"/>
  <c r="GR18" i="45"/>
  <c r="GW18" i="45"/>
  <c r="HB18" i="45"/>
  <c r="HH18" i="45"/>
  <c r="GS18" i="45"/>
  <c r="HD18" i="45"/>
  <c r="GV18" i="45"/>
  <c r="HF18" i="45"/>
  <c r="GN18" i="45"/>
  <c r="GX18" i="45"/>
  <c r="HI18" i="45"/>
  <c r="GP18" i="45"/>
  <c r="HA18" i="45"/>
  <c r="HL18" i="45"/>
  <c r="HO15" i="46"/>
  <c r="GM15" i="46"/>
  <c r="GQ15" i="46"/>
  <c r="GU15" i="46"/>
  <c r="GY15" i="46"/>
  <c r="HC15" i="46"/>
  <c r="HG15" i="46"/>
  <c r="HK15" i="46"/>
  <c r="HM15" i="46"/>
  <c r="GN15" i="46"/>
  <c r="GS15" i="46"/>
  <c r="GX15" i="46"/>
  <c r="HD15" i="46"/>
  <c r="HI15" i="46"/>
  <c r="HN15" i="46"/>
  <c r="GJ15" i="46"/>
  <c r="GO15" i="46"/>
  <c r="GT15" i="46"/>
  <c r="GZ15" i="46"/>
  <c r="HE15" i="46"/>
  <c r="HJ15" i="46"/>
  <c r="GK15" i="46"/>
  <c r="GV15" i="46"/>
  <c r="HF15" i="46"/>
  <c r="GL15" i="46"/>
  <c r="GW15" i="46"/>
  <c r="HH15" i="46"/>
  <c r="GR15" i="46"/>
  <c r="HB15" i="46"/>
  <c r="HA15" i="46"/>
  <c r="GP15" i="46"/>
  <c r="HL15" i="46"/>
  <c r="PU14" i="45"/>
  <c r="PS14" i="45"/>
  <c r="OW14" i="45"/>
  <c r="PA14" i="45"/>
  <c r="PE14" i="45"/>
  <c r="PI14" i="45"/>
  <c r="PM14" i="45"/>
  <c r="PQ14" i="45"/>
  <c r="PT14" i="45"/>
  <c r="OV14" i="45"/>
  <c r="PB14" i="45"/>
  <c r="PG14" i="45"/>
  <c r="PL14" i="45"/>
  <c r="PR14" i="45"/>
  <c r="OX14" i="45"/>
  <c r="PC14" i="45"/>
  <c r="PH14" i="45"/>
  <c r="PN14" i="45"/>
  <c r="OU14" i="45"/>
  <c r="PF14" i="45"/>
  <c r="PP14" i="45"/>
  <c r="OZ14" i="45"/>
  <c r="PK14" i="45"/>
  <c r="OT14" i="45"/>
  <c r="PO14" i="45"/>
  <c r="PD14" i="45"/>
  <c r="PJ14" i="45"/>
  <c r="OY14" i="45"/>
  <c r="LN16" i="46"/>
  <c r="LR16" i="46"/>
  <c r="KT16" i="46"/>
  <c r="KX16" i="46"/>
  <c r="LB16" i="46"/>
  <c r="LF16" i="46"/>
  <c r="LJ16" i="46"/>
  <c r="LO16" i="46"/>
  <c r="KU16" i="46"/>
  <c r="KZ16" i="46"/>
  <c r="LE16" i="46"/>
  <c r="LK16" i="46"/>
  <c r="LP16" i="46"/>
  <c r="KV16" i="46"/>
  <c r="LA16" i="46"/>
  <c r="LG16" i="46"/>
  <c r="LL16" i="46"/>
  <c r="LC16" i="46"/>
  <c r="LM16" i="46"/>
  <c r="KS16" i="46"/>
  <c r="LD16" i="46"/>
  <c r="KW16" i="46"/>
  <c r="KY16" i="46"/>
  <c r="LQ16" i="46"/>
  <c r="LH16" i="46"/>
  <c r="LI16" i="46"/>
  <c r="WV15" i="46"/>
  <c r="WZ15" i="46"/>
  <c r="XD15" i="46"/>
  <c r="XH15" i="46"/>
  <c r="XL15" i="46"/>
  <c r="XP15" i="46"/>
  <c r="XT15" i="46"/>
  <c r="XX15" i="46"/>
  <c r="WX15" i="46"/>
  <c r="XC15" i="46"/>
  <c r="XI15" i="46"/>
  <c r="XN15" i="46"/>
  <c r="XS15" i="46"/>
  <c r="XY15" i="46"/>
  <c r="WY15" i="46"/>
  <c r="XF15" i="46"/>
  <c r="XM15" i="46"/>
  <c r="XU15" i="46"/>
  <c r="YA15" i="46"/>
  <c r="XA15" i="46"/>
  <c r="XG15" i="46"/>
  <c r="XO15" i="46"/>
  <c r="XV15" i="46"/>
  <c r="XJ15" i="46"/>
  <c r="XW15" i="46"/>
  <c r="WW15" i="46"/>
  <c r="XK15" i="46"/>
  <c r="XZ15" i="46"/>
  <c r="XB15" i="46"/>
  <c r="XE15" i="46"/>
  <c r="XQ15" i="46"/>
  <c r="XR15" i="46"/>
  <c r="HM20" i="45"/>
  <c r="HN20" i="45"/>
  <c r="HO20" i="45"/>
  <c r="GO20" i="45"/>
  <c r="GS20" i="45"/>
  <c r="GW20" i="45"/>
  <c r="HA20" i="45"/>
  <c r="HE20" i="45"/>
  <c r="HI20" i="45"/>
  <c r="GQ20" i="45"/>
  <c r="GV20" i="45"/>
  <c r="HB20" i="45"/>
  <c r="HG20" i="45"/>
  <c r="HL20" i="45"/>
  <c r="GN20" i="45"/>
  <c r="GT20" i="45"/>
  <c r="GY20" i="45"/>
  <c r="HD20" i="45"/>
  <c r="HJ20" i="45"/>
  <c r="GU20" i="45"/>
  <c r="HF20" i="45"/>
  <c r="GX20" i="45"/>
  <c r="HH20" i="45"/>
  <c r="GP20" i="45"/>
  <c r="GZ20" i="45"/>
  <c r="HK20" i="45"/>
  <c r="GR20" i="45"/>
  <c r="HC20" i="45"/>
  <c r="LN8" i="46"/>
  <c r="LR8" i="46"/>
  <c r="KT8" i="46"/>
  <c r="KX8" i="46"/>
  <c r="LB8" i="46"/>
  <c r="LF8" i="46"/>
  <c r="LJ8" i="46"/>
  <c r="LO8" i="46"/>
  <c r="KU8" i="46"/>
  <c r="KZ8" i="46"/>
  <c r="LE8" i="46"/>
  <c r="LK8" i="46"/>
  <c r="LP8" i="46"/>
  <c r="KV8" i="46"/>
  <c r="LA8" i="46"/>
  <c r="LG8" i="46"/>
  <c r="LL8" i="46"/>
  <c r="KW8" i="46"/>
  <c r="LH8" i="46"/>
  <c r="LM8" i="46"/>
  <c r="KY8" i="46"/>
  <c r="LI8" i="46"/>
  <c r="KS8" i="46"/>
  <c r="LQ8" i="46"/>
  <c r="LC8" i="46"/>
  <c r="LD8" i="46"/>
  <c r="GJ16" i="46"/>
  <c r="GN16" i="46"/>
  <c r="GR16" i="46"/>
  <c r="GV16" i="46"/>
  <c r="GZ16" i="46"/>
  <c r="HD16" i="46"/>
  <c r="HH16" i="46"/>
  <c r="HL16" i="46"/>
  <c r="HM16" i="46"/>
  <c r="GO16" i="46"/>
  <c r="GT16" i="46"/>
  <c r="GY16" i="46"/>
  <c r="HE16" i="46"/>
  <c r="HJ16" i="46"/>
  <c r="GK16" i="46"/>
  <c r="GP16" i="46"/>
  <c r="GU16" i="46"/>
  <c r="HA16" i="46"/>
  <c r="HF16" i="46"/>
  <c r="HK16" i="46"/>
  <c r="HN16" i="46"/>
  <c r="GL16" i="46"/>
  <c r="GW16" i="46"/>
  <c r="HG16" i="46"/>
  <c r="HO16" i="46"/>
  <c r="GM16" i="46"/>
  <c r="GX16" i="46"/>
  <c r="HI16" i="46"/>
  <c r="HC16" i="46"/>
  <c r="GS16" i="46"/>
  <c r="GQ16" i="46"/>
  <c r="HB16" i="46"/>
  <c r="XY15" i="45"/>
  <c r="XZ15" i="45"/>
  <c r="XB15" i="45"/>
  <c r="XF15" i="45"/>
  <c r="XJ15" i="45"/>
  <c r="XN15" i="45"/>
  <c r="XR15" i="45"/>
  <c r="XV15" i="45"/>
  <c r="YA15" i="45"/>
  <c r="XA15" i="45"/>
  <c r="XG15" i="45"/>
  <c r="XL15" i="45"/>
  <c r="XQ15" i="45"/>
  <c r="XW15" i="45"/>
  <c r="XC15" i="45"/>
  <c r="XH15" i="45"/>
  <c r="XM15" i="45"/>
  <c r="XS15" i="45"/>
  <c r="XX15" i="45"/>
  <c r="WY15" i="45"/>
  <c r="XI15" i="45"/>
  <c r="XT15" i="45"/>
  <c r="XD15" i="45"/>
  <c r="XO15" i="45"/>
  <c r="WZ15" i="45"/>
  <c r="XU15" i="45"/>
  <c r="XE15" i="45"/>
  <c r="XK15" i="45"/>
  <c r="XP15" i="45"/>
  <c r="LP22" i="17"/>
  <c r="LQ23" i="17"/>
  <c r="LR24" i="17"/>
  <c r="LP26" i="17"/>
  <c r="LQ27" i="17"/>
  <c r="LR28" i="17"/>
  <c r="LP30" i="17"/>
  <c r="LQ31" i="17"/>
  <c r="LR32" i="17"/>
  <c r="LP34" i="17"/>
  <c r="LQ21" i="17"/>
  <c r="LP23" i="17"/>
  <c r="LP25" i="17"/>
  <c r="LR26" i="17"/>
  <c r="LQ28" i="17"/>
  <c r="LQ30" i="17"/>
  <c r="LP32" i="17"/>
  <c r="LR33" i="17"/>
  <c r="LR21" i="17"/>
  <c r="LR23" i="17"/>
  <c r="LQ25" i="17"/>
  <c r="LP27" i="17"/>
  <c r="LP29" i="17"/>
  <c r="LR30" i="17"/>
  <c r="LQ32" i="17"/>
  <c r="LQ34" i="17"/>
  <c r="LQ22" i="17"/>
  <c r="LR25" i="17"/>
  <c r="LQ29" i="17"/>
  <c r="LP33" i="17"/>
  <c r="KU30" i="17"/>
  <c r="LD30" i="17"/>
  <c r="LN30" i="17"/>
  <c r="KZ33" i="17"/>
  <c r="KP34" i="17"/>
  <c r="KX34" i="17"/>
  <c r="LG34" i="17"/>
  <c r="LR22" i="17"/>
  <c r="LQ26" i="17"/>
  <c r="LR29" i="17"/>
  <c r="LQ33" i="17"/>
  <c r="LP21" i="17"/>
  <c r="LP28" i="17"/>
  <c r="LQ24" i="17"/>
  <c r="LR31" i="17"/>
  <c r="LP31" i="17"/>
  <c r="LP24" i="17"/>
  <c r="LR34" i="17"/>
  <c r="KR30" i="17"/>
  <c r="LF30" i="17"/>
  <c r="KN33" i="17"/>
  <c r="KZ34" i="17"/>
  <c r="LL34" i="17"/>
  <c r="KN30" i="17"/>
  <c r="KY30" i="17"/>
  <c r="LK30" i="17"/>
  <c r="LF33" i="17"/>
  <c r="KR34" i="17"/>
  <c r="LF34" i="17"/>
  <c r="LR27" i="17"/>
  <c r="KP30" i="17"/>
  <c r="KZ32" i="17"/>
  <c r="KV34" i="17"/>
  <c r="KX30" i="17"/>
  <c r="KP33" i="17"/>
  <c r="LC34" i="17"/>
  <c r="LN34" i="17"/>
  <c r="LC30" i="17"/>
  <c r="LK34" i="17"/>
  <c r="LJ30" i="17"/>
  <c r="KQ34" i="17"/>
  <c r="LD33" i="17"/>
  <c r="KN34" i="17"/>
  <c r="LJ34" i="17"/>
  <c r="KQ30" i="17"/>
  <c r="LL30" i="17"/>
  <c r="LB34" i="17"/>
  <c r="KU33" i="17"/>
  <c r="KZ30" i="17"/>
  <c r="KO31" i="17"/>
  <c r="LE31" i="17"/>
  <c r="LK31" i="17"/>
  <c r="KP31" i="17"/>
  <c r="KO32" i="17"/>
  <c r="LE32" i="17"/>
  <c r="KY32" i="17"/>
  <c r="LJ31" i="17"/>
  <c r="KN31" i="17"/>
  <c r="KO33" i="17"/>
  <c r="LE33" i="17"/>
  <c r="LN33" i="17"/>
  <c r="KR33" i="17"/>
  <c r="LC32" i="17"/>
  <c r="LN31" i="17"/>
  <c r="KR31" i="17"/>
  <c r="LG33" i="17"/>
  <c r="KV32" i="17"/>
  <c r="LG31" i="17"/>
  <c r="LI34" i="17"/>
  <c r="KS34" i="17"/>
  <c r="LI30" i="17"/>
  <c r="KS30" i="17"/>
  <c r="LO33" i="17"/>
  <c r="LK33" i="17"/>
  <c r="KT34" i="17"/>
  <c r="LO34" i="17"/>
  <c r="KV30" i="17"/>
  <c r="KU34" i="17"/>
  <c r="LF32" i="17"/>
  <c r="KT30" i="17"/>
  <c r="KS31" i="17"/>
  <c r="LI31" i="17"/>
  <c r="LF31" i="17"/>
  <c r="KS32" i="17"/>
  <c r="LI32" i="17"/>
  <c r="LO32" i="17"/>
  <c r="KT32" i="17"/>
  <c r="LD31" i="17"/>
  <c r="KS33" i="17"/>
  <c r="LI33" i="17"/>
  <c r="LH33" i="17"/>
  <c r="KM33" i="17"/>
  <c r="KX32" i="17"/>
  <c r="LH31" i="17"/>
  <c r="KM31" i="17"/>
  <c r="LB33" i="17"/>
  <c r="LL32" i="17"/>
  <c r="KQ32" i="17"/>
  <c r="LB31" i="17"/>
  <c r="LE34" i="17"/>
  <c r="KO34" i="17"/>
  <c r="LE30" i="17"/>
  <c r="KO30" i="17"/>
  <c r="KP32" i="17"/>
  <c r="KY33" i="17"/>
  <c r="KY34" i="17"/>
  <c r="LB30" i="17"/>
  <c r="KM34" i="17"/>
  <c r="LO30" i="17"/>
  <c r="KM30" i="17"/>
  <c r="KW31" i="17"/>
  <c r="LM31" i="17"/>
  <c r="KZ31" i="17"/>
  <c r="KW32" i="17"/>
  <c r="LM32" i="17"/>
  <c r="LJ32" i="17"/>
  <c r="KN32" i="17"/>
  <c r="KY31" i="17"/>
  <c r="KW33" i="17"/>
  <c r="LM33" i="17"/>
  <c r="LC33" i="17"/>
  <c r="LN32" i="17"/>
  <c r="KR32" i="17"/>
  <c r="LC31" i="17"/>
  <c r="KV33" i="17"/>
  <c r="LG32" i="17"/>
  <c r="KV31" i="17"/>
  <c r="LA34" i="17"/>
  <c r="LA30" i="17"/>
  <c r="LK32" i="17"/>
  <c r="KU32" i="17"/>
  <c r="KT33" i="17"/>
  <c r="LD34" i="17"/>
  <c r="LG30" i="17"/>
  <c r="LH34" i="17"/>
  <c r="LJ33" i="17"/>
  <c r="LH30" i="17"/>
  <c r="LA31" i="17"/>
  <c r="KU31" i="17"/>
  <c r="LA32" i="17"/>
  <c r="LD32" i="17"/>
  <c r="LO31" i="17"/>
  <c r="KT31" i="17"/>
  <c r="LA33" i="17"/>
  <c r="KX33" i="17"/>
  <c r="LH32" i="17"/>
  <c r="KM32" i="17"/>
  <c r="KX31" i="17"/>
  <c r="LL33" i="17"/>
  <c r="KQ33" i="17"/>
  <c r="LB32" i="17"/>
  <c r="LL31" i="17"/>
  <c r="KQ31" i="17"/>
  <c r="LM34" i="17"/>
  <c r="KW34" i="17"/>
  <c r="LM30" i="17"/>
  <c r="KW30" i="17"/>
  <c r="OU17" i="46"/>
  <c r="OY17" i="46"/>
  <c r="PC17" i="46"/>
  <c r="PG17" i="46"/>
  <c r="PK17" i="46"/>
  <c r="PO17" i="46"/>
  <c r="PS17" i="46"/>
  <c r="OZ17" i="46"/>
  <c r="PE17" i="46"/>
  <c r="PJ17" i="46"/>
  <c r="PP17" i="46"/>
  <c r="PU17" i="46"/>
  <c r="OV17" i="46"/>
  <c r="PA17" i="46"/>
  <c r="PF17" i="46"/>
  <c r="PL17" i="46"/>
  <c r="PQ17" i="46"/>
  <c r="OW17" i="46"/>
  <c r="PH17" i="46"/>
  <c r="PR17" i="46"/>
  <c r="OX17" i="46"/>
  <c r="PI17" i="46"/>
  <c r="PT17" i="46"/>
  <c r="PM17" i="46"/>
  <c r="PN17" i="46"/>
  <c r="PB17" i="46"/>
  <c r="PD17" i="46"/>
  <c r="ABI9" i="46"/>
  <c r="ABM9" i="46"/>
  <c r="ABQ9" i="46"/>
  <c r="ABU9" i="46"/>
  <c r="ABY9" i="46"/>
  <c r="ACC9" i="46"/>
  <c r="ABJ9" i="46"/>
  <c r="ABO9" i="46"/>
  <c r="ABT9" i="46"/>
  <c r="ABZ9" i="46"/>
  <c r="ABH9" i="46"/>
  <c r="ABP9" i="46"/>
  <c r="ABW9" i="46"/>
  <c r="ACD9" i="46"/>
  <c r="ABK9" i="46"/>
  <c r="ABR9" i="46"/>
  <c r="ABX9" i="46"/>
  <c r="ABS9" i="46"/>
  <c r="ABV9" i="46"/>
  <c r="ACA9" i="46"/>
  <c r="ACB9" i="46"/>
  <c r="ABL9" i="46"/>
  <c r="ABN9" i="46"/>
  <c r="OU19" i="46"/>
  <c r="OY19" i="46"/>
  <c r="PC19" i="46"/>
  <c r="PG19" i="46"/>
  <c r="PK19" i="46"/>
  <c r="PO19" i="46"/>
  <c r="PS19" i="46"/>
  <c r="OV19" i="46"/>
  <c r="PA19" i="46"/>
  <c r="PF19" i="46"/>
  <c r="PL19" i="46"/>
  <c r="PQ19" i="46"/>
  <c r="OW19" i="46"/>
  <c r="PB19" i="46"/>
  <c r="PH19" i="46"/>
  <c r="PM19" i="46"/>
  <c r="PR19" i="46"/>
  <c r="PD19" i="46"/>
  <c r="PN19" i="46"/>
  <c r="PE19" i="46"/>
  <c r="PP19" i="46"/>
  <c r="PI19" i="46"/>
  <c r="PJ19" i="46"/>
  <c r="PT19" i="46"/>
  <c r="PU19" i="46"/>
  <c r="OX19" i="46"/>
  <c r="OZ19" i="46"/>
  <c r="XY16" i="45"/>
  <c r="XZ16" i="45"/>
  <c r="WY16" i="45"/>
  <c r="XC16" i="45"/>
  <c r="XG16" i="45"/>
  <c r="XK16" i="45"/>
  <c r="XO16" i="45"/>
  <c r="XS16" i="45"/>
  <c r="XW16" i="45"/>
  <c r="XB16" i="45"/>
  <c r="XH16" i="45"/>
  <c r="XM16" i="45"/>
  <c r="XR16" i="45"/>
  <c r="XX16" i="45"/>
  <c r="XD16" i="45"/>
  <c r="XI16" i="45"/>
  <c r="XN16" i="45"/>
  <c r="XT16" i="45"/>
  <c r="WZ16" i="45"/>
  <c r="XJ16" i="45"/>
  <c r="XU16" i="45"/>
  <c r="XE16" i="45"/>
  <c r="XP16" i="45"/>
  <c r="YA16" i="45"/>
  <c r="XL16" i="45"/>
  <c r="XQ16" i="45"/>
  <c r="XA16" i="45"/>
  <c r="XV16" i="45"/>
  <c r="XF16" i="45"/>
  <c r="HN13" i="45"/>
  <c r="HO13" i="45"/>
  <c r="HM13" i="45"/>
  <c r="GP13" i="45"/>
  <c r="GT13" i="45"/>
  <c r="GX13" i="45"/>
  <c r="HB13" i="45"/>
  <c r="HF13" i="45"/>
  <c r="HJ13" i="45"/>
  <c r="GO13" i="45"/>
  <c r="GU13" i="45"/>
  <c r="GZ13" i="45"/>
  <c r="HE13" i="45"/>
  <c r="HK13" i="45"/>
  <c r="GR13" i="45"/>
  <c r="GW13" i="45"/>
  <c r="HC13" i="45"/>
  <c r="HH13" i="45"/>
  <c r="GN13" i="45"/>
  <c r="GY13" i="45"/>
  <c r="HI13" i="45"/>
  <c r="GQ13" i="45"/>
  <c r="HA13" i="45"/>
  <c r="HL13" i="45"/>
  <c r="GS13" i="45"/>
  <c r="HD13" i="45"/>
  <c r="GV13" i="45"/>
  <c r="HG13" i="45"/>
  <c r="HM14" i="17"/>
  <c r="HO14" i="17"/>
  <c r="HN14" i="17"/>
  <c r="XY17" i="17"/>
  <c r="XZ17" i="17"/>
  <c r="YA17" i="17"/>
  <c r="HM8" i="45"/>
  <c r="HN8" i="45"/>
  <c r="GO8" i="45"/>
  <c r="GS8" i="45"/>
  <c r="GW8" i="45"/>
  <c r="HA8" i="45"/>
  <c r="HE8" i="45"/>
  <c r="HI8" i="45"/>
  <c r="HO8" i="45"/>
  <c r="GP8" i="45"/>
  <c r="GU8" i="45"/>
  <c r="GZ8" i="45"/>
  <c r="HF8" i="45"/>
  <c r="HK8" i="45"/>
  <c r="GR8" i="45"/>
  <c r="GX8" i="45"/>
  <c r="HC8" i="45"/>
  <c r="HH8" i="45"/>
  <c r="GT8" i="45"/>
  <c r="HD8" i="45"/>
  <c r="GV8" i="45"/>
  <c r="HG8" i="45"/>
  <c r="GN8" i="45"/>
  <c r="GY8" i="45"/>
  <c r="HJ8" i="45"/>
  <c r="GQ8" i="45"/>
  <c r="HB8" i="45"/>
  <c r="HL8" i="45"/>
  <c r="TV17" i="45"/>
  <c r="TW17" i="45"/>
  <c r="TH17" i="45"/>
  <c r="TL17" i="45"/>
  <c r="TP17" i="45"/>
  <c r="TT17" i="45"/>
  <c r="TX17" i="45"/>
  <c r="TI17" i="45"/>
  <c r="TN17" i="45"/>
  <c r="TS17" i="45"/>
  <c r="TE17" i="45"/>
  <c r="TJ17" i="45"/>
  <c r="TO17" i="45"/>
  <c r="TU17" i="45"/>
  <c r="TM17" i="45"/>
  <c r="TG17" i="45"/>
  <c r="TR17" i="45"/>
  <c r="TK17" i="45"/>
  <c r="TQ17" i="45"/>
  <c r="TF17" i="45"/>
  <c r="XZ19" i="17"/>
  <c r="YA19" i="17"/>
  <c r="XY19" i="17"/>
  <c r="ACC7" i="45"/>
  <c r="ABF7" i="45"/>
  <c r="ABJ7" i="45"/>
  <c r="ABN7" i="45"/>
  <c r="ABR7" i="45"/>
  <c r="ABV7" i="45"/>
  <c r="ABZ7" i="45"/>
  <c r="ACD7" i="45"/>
  <c r="ABK7" i="45"/>
  <c r="ABP7" i="45"/>
  <c r="ABU7" i="45"/>
  <c r="ACA7" i="45"/>
  <c r="ABG7" i="45"/>
  <c r="ABL7" i="45"/>
  <c r="ABQ7" i="45"/>
  <c r="ABW7" i="45"/>
  <c r="ABM7" i="45"/>
  <c r="ABX7" i="45"/>
  <c r="ACB7" i="45"/>
  <c r="ABO7" i="45"/>
  <c r="ABY7" i="45"/>
  <c r="ABI7" i="45"/>
  <c r="ABT7" i="45"/>
  <c r="ABS7" i="45"/>
  <c r="ABH7" i="45"/>
  <c r="HO8" i="17"/>
  <c r="HM8" i="17"/>
  <c r="HN8" i="17"/>
  <c r="GT8" i="17"/>
  <c r="HJ8" i="17"/>
  <c r="GN8" i="17"/>
  <c r="HI8" i="17"/>
  <c r="GO8" i="17"/>
  <c r="HK8" i="17"/>
  <c r="GQ8" i="17"/>
  <c r="HL8" i="17"/>
  <c r="GR8" i="17"/>
  <c r="GX8" i="17"/>
  <c r="GS8" i="17"/>
  <c r="GU8" i="17"/>
  <c r="GV8" i="17"/>
  <c r="GW8" i="17"/>
  <c r="HD8" i="17"/>
  <c r="GJ8" i="17"/>
  <c r="HG8" i="17"/>
  <c r="GM8" i="17"/>
  <c r="GL8" i="17"/>
  <c r="HB8" i="17"/>
  <c r="GY8" i="17"/>
  <c r="GZ8" i="17"/>
  <c r="HA8" i="17"/>
  <c r="HC8" i="17"/>
  <c r="GP8" i="17"/>
  <c r="HF8" i="17"/>
  <c r="HE8" i="17"/>
  <c r="GK8" i="17"/>
  <c r="HH8" i="17"/>
  <c r="WX20" i="46"/>
  <c r="XB20" i="46"/>
  <c r="XF20" i="46"/>
  <c r="XJ20" i="46"/>
  <c r="XN20" i="46"/>
  <c r="XR20" i="46"/>
  <c r="XV20" i="46"/>
  <c r="XZ20" i="46"/>
  <c r="WY20" i="46"/>
  <c r="XD20" i="46"/>
  <c r="XI20" i="46"/>
  <c r="XO20" i="46"/>
  <c r="XT20" i="46"/>
  <c r="XY20" i="46"/>
  <c r="WZ20" i="46"/>
  <c r="XG20" i="46"/>
  <c r="XM20" i="46"/>
  <c r="XU20" i="46"/>
  <c r="XA20" i="46"/>
  <c r="XH20" i="46"/>
  <c r="XP20" i="46"/>
  <c r="XW20" i="46"/>
  <c r="WV20" i="46"/>
  <c r="XK20" i="46"/>
  <c r="XX20" i="46"/>
  <c r="WW20" i="46"/>
  <c r="XL20" i="46"/>
  <c r="YA20" i="46"/>
  <c r="XC20" i="46"/>
  <c r="XE20" i="46"/>
  <c r="XQ20" i="46"/>
  <c r="XS20" i="46"/>
  <c r="OW10" i="46"/>
  <c r="PA10" i="46"/>
  <c r="PE10" i="46"/>
  <c r="PI10" i="46"/>
  <c r="PM10" i="46"/>
  <c r="PQ10" i="46"/>
  <c r="PU10" i="46"/>
  <c r="OX10" i="46"/>
  <c r="PC10" i="46"/>
  <c r="PH10" i="46"/>
  <c r="PN10" i="46"/>
  <c r="PS10" i="46"/>
  <c r="OY10" i="46"/>
  <c r="PD10" i="46"/>
  <c r="PJ10" i="46"/>
  <c r="PO10" i="46"/>
  <c r="PT10" i="46"/>
  <c r="OZ10" i="46"/>
  <c r="PK10" i="46"/>
  <c r="PB10" i="46"/>
  <c r="PL10" i="46"/>
  <c r="OU10" i="46"/>
  <c r="PP10" i="46"/>
  <c r="OV10" i="46"/>
  <c r="PR10" i="46"/>
  <c r="PF10" i="46"/>
  <c r="PG10" i="46"/>
  <c r="TX12" i="17"/>
  <c r="TV12" i="17"/>
  <c r="TW12" i="17"/>
  <c r="ABJ19" i="46"/>
  <c r="ABN19" i="46"/>
  <c r="ABR19" i="46"/>
  <c r="ABV19" i="46"/>
  <c r="ABZ19" i="46"/>
  <c r="ACD19" i="46"/>
  <c r="ABK19" i="46"/>
  <c r="ABP19" i="46"/>
  <c r="ABU19" i="46"/>
  <c r="ACA19" i="46"/>
  <c r="ABL19" i="46"/>
  <c r="ABQ19" i="46"/>
  <c r="ABW19" i="46"/>
  <c r="ACB19" i="46"/>
  <c r="ABH19" i="46"/>
  <c r="ABS19" i="46"/>
  <c r="ACC19" i="46"/>
  <c r="ABI19" i="46"/>
  <c r="ABT19" i="46"/>
  <c r="ABX19" i="46"/>
  <c r="ABY19" i="46"/>
  <c r="ABM19" i="46"/>
  <c r="ABO19" i="46"/>
  <c r="LP18" i="17"/>
  <c r="LQ18" i="17"/>
  <c r="LR18" i="17"/>
  <c r="HO19" i="46"/>
  <c r="GM19" i="46"/>
  <c r="GQ19" i="46"/>
  <c r="GU19" i="46"/>
  <c r="GY19" i="46"/>
  <c r="HC19" i="46"/>
  <c r="HG19" i="46"/>
  <c r="HK19" i="46"/>
  <c r="GL19" i="46"/>
  <c r="GR19" i="46"/>
  <c r="GW19" i="46"/>
  <c r="HB19" i="46"/>
  <c r="HH19" i="46"/>
  <c r="GN19" i="46"/>
  <c r="GS19" i="46"/>
  <c r="GX19" i="46"/>
  <c r="HD19" i="46"/>
  <c r="HI19" i="46"/>
  <c r="GO19" i="46"/>
  <c r="GZ19" i="46"/>
  <c r="HJ19" i="46"/>
  <c r="GP19" i="46"/>
  <c r="HA19" i="46"/>
  <c r="HL19" i="46"/>
  <c r="GV19" i="46"/>
  <c r="HN19" i="46"/>
  <c r="GK19" i="46"/>
  <c r="HF19" i="46"/>
  <c r="GJ19" i="46"/>
  <c r="HM19" i="46"/>
  <c r="HE19" i="46"/>
  <c r="GT19" i="46"/>
  <c r="TK20" i="17"/>
  <c r="TG20" i="17"/>
  <c r="SU20" i="17"/>
  <c r="TD20" i="17"/>
  <c r="TC20" i="17"/>
  <c r="TQ20" i="17"/>
  <c r="TA20" i="17"/>
  <c r="KU18" i="17"/>
  <c r="PI18" i="17"/>
  <c r="TK18" i="17"/>
  <c r="XI18" i="17"/>
  <c r="KY18" i="17"/>
  <c r="PH18" i="17"/>
  <c r="TR18" i="17"/>
  <c r="XH18" i="17"/>
  <c r="KX18" i="17"/>
  <c r="PG18" i="17"/>
  <c r="TF18" i="17"/>
  <c r="LL18" i="17"/>
  <c r="OW18" i="17"/>
  <c r="TD18" i="17"/>
  <c r="XM18" i="17"/>
  <c r="LE18" i="17"/>
  <c r="PE18" i="17"/>
  <c r="TS18" i="17"/>
  <c r="SX18" i="17"/>
  <c r="XD18" i="17"/>
  <c r="PF18" i="17"/>
  <c r="TI18" i="17"/>
  <c r="SS18" i="17"/>
  <c r="XF18" i="17"/>
  <c r="XS18" i="17"/>
  <c r="HC14" i="17"/>
  <c r="TK14" i="17"/>
  <c r="HL14" i="17"/>
  <c r="GQ14" i="17"/>
  <c r="HK14" i="17"/>
  <c r="GO14" i="17"/>
  <c r="TP14" i="17"/>
  <c r="GY14" i="17"/>
  <c r="TD14" i="17"/>
  <c r="GX14" i="17"/>
  <c r="TN14" i="17"/>
  <c r="TU14" i="17"/>
  <c r="TE14" i="17"/>
  <c r="HC11" i="17"/>
  <c r="KU11" i="17"/>
  <c r="PG11" i="17"/>
  <c r="SZ11" i="17"/>
  <c r="ABN11" i="17"/>
  <c r="GV11" i="17"/>
  <c r="LJ11" i="17"/>
  <c r="OQ11" i="17"/>
  <c r="XR11" i="17"/>
  <c r="HE11" i="17"/>
  <c r="GJ11" i="17"/>
  <c r="KX11" i="17"/>
  <c r="PI11" i="17"/>
  <c r="TP11" i="17"/>
  <c r="GY11" i="17"/>
  <c r="LL11" i="17"/>
  <c r="PA11" i="17"/>
  <c r="TB11" i="17"/>
  <c r="ABQ11" i="17"/>
  <c r="TD11" i="17"/>
  <c r="XP11" i="17"/>
  <c r="ABX11" i="17"/>
  <c r="HF11" i="17"/>
  <c r="GP11" i="17"/>
  <c r="LI11" i="17"/>
  <c r="PK11" i="17"/>
  <c r="TC11" i="17"/>
  <c r="XN11" i="17"/>
  <c r="ABV11" i="17"/>
  <c r="PN11" i="17"/>
  <c r="OX11" i="17"/>
  <c r="TQ11" i="17"/>
  <c r="TA11" i="17"/>
  <c r="XQ11" i="17"/>
  <c r="XW11" i="17"/>
  <c r="XG11" i="17"/>
  <c r="ABY11" i="17"/>
  <c r="ABJ11" i="17"/>
  <c r="ABW11" i="17"/>
  <c r="ABG11" i="17"/>
  <c r="HC27" i="17"/>
  <c r="KU27" i="17"/>
  <c r="PG27" i="17"/>
  <c r="SZ27" i="17"/>
  <c r="ABN27" i="17"/>
  <c r="GV27" i="17"/>
  <c r="LJ27" i="17"/>
  <c r="KN27" i="17"/>
  <c r="OW27" i="17"/>
  <c r="SV27" i="17"/>
  <c r="ABG27" i="17"/>
  <c r="GU27" i="17"/>
  <c r="LH27" i="17"/>
  <c r="KM27" i="17"/>
  <c r="OV27" i="17"/>
  <c r="SU27" i="17"/>
  <c r="ABF27" i="17"/>
  <c r="GS27" i="17"/>
  <c r="LG27" i="17"/>
  <c r="OS27" i="17"/>
  <c r="TD27" i="17"/>
  <c r="XP27" i="17"/>
  <c r="ABV27" i="17"/>
  <c r="HF27" i="17"/>
  <c r="GP27" i="17"/>
  <c r="LI27" i="17"/>
  <c r="KS27" i="17"/>
  <c r="PK27" i="17"/>
  <c r="TC27" i="17"/>
  <c r="XN27" i="17"/>
  <c r="ABS27" i="17"/>
  <c r="PJ27" i="17"/>
  <c r="OT27" i="17"/>
  <c r="TM27" i="17"/>
  <c r="SW27" i="17"/>
  <c r="XL27" i="17"/>
  <c r="ABY27" i="17"/>
  <c r="XK27" i="17"/>
  <c r="ABJ27" i="17"/>
  <c r="ABT27" i="17"/>
  <c r="ABD27" i="17"/>
  <c r="HC19" i="17"/>
  <c r="KU19" i="17"/>
  <c r="PG19" i="17"/>
  <c r="SZ19" i="17"/>
  <c r="ABW19" i="17"/>
  <c r="HA19" i="17"/>
  <c r="LO19" i="17"/>
  <c r="OW19" i="17"/>
  <c r="SV19" i="17"/>
  <c r="GU19" i="17"/>
  <c r="LH19" i="17"/>
  <c r="OV19" i="17"/>
  <c r="SU19" i="17"/>
  <c r="HI19" i="17"/>
  <c r="GN19" i="17"/>
  <c r="LB19" i="17"/>
  <c r="PO19" i="17"/>
  <c r="XJ19" i="17"/>
  <c r="TT19" i="17"/>
  <c r="SY19" i="17"/>
  <c r="XI19" i="17"/>
  <c r="ABM19" i="17"/>
  <c r="HB19" i="17"/>
  <c r="GL19" i="17"/>
  <c r="LE19" i="17"/>
  <c r="PE19" i="17"/>
  <c r="TS19" i="17"/>
  <c r="SX19" i="17"/>
  <c r="XH19" i="17"/>
  <c r="ABI19" i="17"/>
  <c r="PJ19" i="17"/>
  <c r="OT19" i="17"/>
  <c r="TM19" i="17"/>
  <c r="SW19" i="17"/>
  <c r="XL19" i="17"/>
  <c r="ABY19" i="17"/>
  <c r="XK19" i="17"/>
  <c r="ABJ19" i="17"/>
  <c r="ABT19" i="17"/>
  <c r="HC28" i="17"/>
  <c r="KU28" i="17"/>
  <c r="PI28" i="17"/>
  <c r="XP28" i="17"/>
  <c r="HL28" i="17"/>
  <c r="GQ28" i="17"/>
  <c r="LD28" i="17"/>
  <c r="PR28" i="17"/>
  <c r="OW28" i="17"/>
  <c r="SV28" i="17"/>
  <c r="HK28" i="17"/>
  <c r="GO28" i="17"/>
  <c r="LC28" i="17"/>
  <c r="PQ28" i="17"/>
  <c r="OU28" i="17"/>
  <c r="SU28" i="17"/>
  <c r="ABK28" i="17"/>
  <c r="GS28" i="17"/>
  <c r="LG28" i="17"/>
  <c r="OY28" i="17"/>
  <c r="TB28" i="17"/>
  <c r="TO28" i="17"/>
  <c r="ST28" i="17"/>
  <c r="WX28" i="17"/>
  <c r="GX28" i="17"/>
  <c r="LA28" i="17"/>
  <c r="PD28" i="17"/>
  <c r="TC28" i="17"/>
  <c r="XJ28" i="17"/>
  <c r="ABQ28" i="17"/>
  <c r="TQ28" i="17"/>
  <c r="TA28" i="17"/>
  <c r="XQ28" i="17"/>
  <c r="WV28" i="17"/>
  <c r="ABA28" i="17"/>
  <c r="XK28" i="17"/>
  <c r="ABJ28" i="17"/>
  <c r="ABT28" i="17"/>
  <c r="ABD28" i="17"/>
  <c r="HC26" i="17"/>
  <c r="KU26" i="17"/>
  <c r="PI26" i="17"/>
  <c r="TK26" i="17"/>
  <c r="XI26" i="17"/>
  <c r="HL26" i="17"/>
  <c r="GQ26" i="17"/>
  <c r="LD26" i="17"/>
  <c r="PO26" i="17"/>
  <c r="XU26" i="17"/>
  <c r="ABB26" i="17"/>
  <c r="GU26" i="17"/>
  <c r="LH26" i="17"/>
  <c r="KM26" i="17"/>
  <c r="OR26" i="17"/>
  <c r="XP26" i="17"/>
  <c r="HI26" i="17"/>
  <c r="GN26" i="17"/>
  <c r="LB26" i="17"/>
  <c r="PL26" i="17"/>
  <c r="TL26" i="17"/>
  <c r="WZ26" i="17"/>
  <c r="TJ26" i="17"/>
  <c r="XT26" i="17"/>
  <c r="ABY26" i="17"/>
  <c r="HJ26" i="17"/>
  <c r="GT26" i="17"/>
  <c r="LM26" i="17"/>
  <c r="KW26" i="17"/>
  <c r="PP26" i="17"/>
  <c r="OU26" i="17"/>
  <c r="TH26" i="17"/>
  <c r="XR26" i="17"/>
  <c r="ABW26" i="17"/>
  <c r="PN26" i="17"/>
  <c r="OX26" i="17"/>
  <c r="TQ26" i="17"/>
  <c r="TA26" i="17"/>
  <c r="XQ26" i="17"/>
  <c r="WV26" i="17"/>
  <c r="ABA26" i="17"/>
  <c r="XK26" i="17"/>
  <c r="ABJ26" i="17"/>
  <c r="ABT26" i="17"/>
  <c r="ABD26" i="17"/>
  <c r="HC17" i="17"/>
  <c r="KU17" i="17"/>
  <c r="PG17" i="17"/>
  <c r="SZ17" i="17"/>
  <c r="ABX17" i="17"/>
  <c r="HA17" i="17"/>
  <c r="LO17" i="17"/>
  <c r="OW17" i="17"/>
  <c r="SV17" i="17"/>
  <c r="HK17" i="17"/>
  <c r="GO17" i="17"/>
  <c r="LC17" i="17"/>
  <c r="PQ17" i="17"/>
  <c r="XT17" i="17"/>
  <c r="HD17" i="17"/>
  <c r="KV17" i="17"/>
  <c r="PH17" i="17"/>
  <c r="TL17" i="17"/>
  <c r="XD17" i="17"/>
  <c r="TJ17" i="17"/>
  <c r="XX17" i="17"/>
  <c r="HJ17" i="17"/>
  <c r="GT17" i="17"/>
  <c r="LM17" i="17"/>
  <c r="KW17" i="17"/>
  <c r="PP17" i="17"/>
  <c r="OU17" i="17"/>
  <c r="TH17" i="17"/>
  <c r="XU17" i="17"/>
  <c r="PN17" i="17"/>
  <c r="OX17" i="17"/>
  <c r="TQ17" i="17"/>
  <c r="TA17" i="17"/>
  <c r="XQ17" i="17"/>
  <c r="XW17" i="17"/>
  <c r="XG17" i="17"/>
  <c r="ABY17" i="17"/>
  <c r="ABJ17" i="17"/>
  <c r="ABW17" i="17"/>
  <c r="ABG17" i="17"/>
  <c r="HC25" i="17"/>
  <c r="KU25" i="17"/>
  <c r="PG25" i="17"/>
  <c r="SZ25" i="17"/>
  <c r="ABV25" i="17"/>
  <c r="HA25" i="17"/>
  <c r="LO25" i="17"/>
  <c r="KT25" i="17"/>
  <c r="OW25" i="17"/>
  <c r="SV25" i="17"/>
  <c r="HK25" i="17"/>
  <c r="GO25" i="17"/>
  <c r="LC25" i="17"/>
  <c r="PQ25" i="17"/>
  <c r="XT25" i="17"/>
  <c r="HD25" i="17"/>
  <c r="KV25" i="17"/>
  <c r="PH25" i="17"/>
  <c r="TL25" i="17"/>
  <c r="XD25" i="17"/>
  <c r="TO25" i="17"/>
  <c r="ST25" i="17"/>
  <c r="XB25" i="17"/>
  <c r="ABA25" i="17"/>
  <c r="GX25" i="17"/>
  <c r="LA25" i="17"/>
  <c r="OZ25" i="17"/>
  <c r="TN25" i="17"/>
  <c r="WZ25" i="17"/>
  <c r="ABG25" i="17"/>
  <c r="PJ25" i="17"/>
  <c r="OT25" i="17"/>
  <c r="TM25" i="17"/>
  <c r="SW25" i="17"/>
  <c r="XL25" i="17"/>
  <c r="ABY25" i="17"/>
  <c r="XK25" i="17"/>
  <c r="ABJ25" i="17"/>
  <c r="ABT25" i="17"/>
  <c r="ABD25" i="17"/>
  <c r="KU16" i="17"/>
  <c r="TK16" i="17"/>
  <c r="LO16" i="17"/>
  <c r="TG16" i="17"/>
  <c r="LN16" i="17"/>
  <c r="SU16" i="17"/>
  <c r="LL16" i="17"/>
  <c r="TD16" i="17"/>
  <c r="LA16" i="17"/>
  <c r="TN16" i="17"/>
  <c r="TU16" i="17"/>
  <c r="TE16" i="17"/>
  <c r="HC22" i="17"/>
  <c r="KU22" i="17"/>
  <c r="PI22" i="17"/>
  <c r="TK22" i="17"/>
  <c r="XI22" i="17"/>
  <c r="HL22" i="17"/>
  <c r="GQ22" i="17"/>
  <c r="LD22" i="17"/>
  <c r="PO22" i="17"/>
  <c r="XU22" i="17"/>
  <c r="GU22" i="17"/>
  <c r="LH22" i="17"/>
  <c r="OR22" i="17"/>
  <c r="XP22" i="17"/>
  <c r="HD22" i="17"/>
  <c r="KV22" i="17"/>
  <c r="PD22" i="17"/>
  <c r="TB22" i="17"/>
  <c r="ABY22" i="17"/>
  <c r="TJ22" i="17"/>
  <c r="XT22" i="17"/>
  <c r="ABS22" i="17"/>
  <c r="HF22" i="17"/>
  <c r="GP22" i="17"/>
  <c r="LI22" i="17"/>
  <c r="PK22" i="17"/>
  <c r="TC22" i="17"/>
  <c r="XJ22" i="17"/>
  <c r="ABR22" i="17"/>
  <c r="PN22" i="17"/>
  <c r="OX22" i="17"/>
  <c r="TQ22" i="17"/>
  <c r="TA22" i="17"/>
  <c r="XQ22" i="17"/>
  <c r="XK22" i="17"/>
  <c r="ABJ22" i="17"/>
  <c r="ABT22" i="17"/>
  <c r="HC9" i="17"/>
  <c r="KU9" i="17"/>
  <c r="PG9" i="17"/>
  <c r="SZ9" i="17"/>
  <c r="GV9" i="17"/>
  <c r="LJ9" i="17"/>
  <c r="OQ9" i="17"/>
  <c r="XJ9" i="17"/>
  <c r="HE9" i="17"/>
  <c r="GJ9" i="17"/>
  <c r="KX9" i="17"/>
  <c r="PI9" i="17"/>
  <c r="TP9" i="17"/>
  <c r="XE9" i="17"/>
  <c r="GY9" i="17"/>
  <c r="LL9" i="17"/>
  <c r="PA9" i="17"/>
  <c r="TB9" i="17"/>
  <c r="TD9" i="17"/>
  <c r="XP9" i="17"/>
  <c r="ABX9" i="17"/>
  <c r="HF9" i="17"/>
  <c r="GP9" i="17"/>
  <c r="LI9" i="17"/>
  <c r="PK9" i="17"/>
  <c r="TC9" i="17"/>
  <c r="XN9" i="17"/>
  <c r="ABV9" i="17"/>
  <c r="PN9" i="17"/>
  <c r="OX9" i="17"/>
  <c r="TQ9" i="17"/>
  <c r="TA9" i="17"/>
  <c r="XQ9" i="17"/>
  <c r="XW9" i="17"/>
  <c r="XG9" i="17"/>
  <c r="ABY9" i="17"/>
  <c r="ABJ9" i="17"/>
  <c r="ABW9" i="17"/>
  <c r="ABG9" i="17"/>
  <c r="HC24" i="17"/>
  <c r="KU24" i="17"/>
  <c r="PI24" i="17"/>
  <c r="TK24" i="17"/>
  <c r="XB24" i="17"/>
  <c r="HG24" i="17"/>
  <c r="GK24" i="17"/>
  <c r="KY24" i="17"/>
  <c r="PH24" i="17"/>
  <c r="TR24" i="17"/>
  <c r="WZ24" i="17"/>
  <c r="HE24" i="17"/>
  <c r="GJ24" i="17"/>
  <c r="KX24" i="17"/>
  <c r="PG24" i="17"/>
  <c r="TF24" i="17"/>
  <c r="HD24" i="17"/>
  <c r="KV24" i="17"/>
  <c r="PD24" i="17"/>
  <c r="TB24" i="17"/>
  <c r="TO24" i="17"/>
  <c r="ST24" i="17"/>
  <c r="WX24" i="17"/>
  <c r="HJ24" i="17"/>
  <c r="GT24" i="17"/>
  <c r="LM24" i="17"/>
  <c r="KW24" i="17"/>
  <c r="PP24" i="17"/>
  <c r="OU24" i="17"/>
  <c r="TH24" i="17"/>
  <c r="XR24" i="17"/>
  <c r="ABS24" i="17"/>
  <c r="PN24" i="17"/>
  <c r="OX24" i="17"/>
  <c r="TQ24" i="17"/>
  <c r="TA24" i="17"/>
  <c r="XQ24" i="17"/>
  <c r="WV24" i="17"/>
  <c r="ABA24" i="17"/>
  <c r="XK24" i="17"/>
  <c r="ABJ24" i="17"/>
  <c r="ABT24" i="17"/>
  <c r="ABD24" i="17"/>
  <c r="HC15" i="17"/>
  <c r="KU15" i="17"/>
  <c r="PG15" i="17"/>
  <c r="SZ15" i="17"/>
  <c r="ABM15" i="17"/>
  <c r="GV15" i="17"/>
  <c r="LJ15" i="17"/>
  <c r="OQ15" i="17"/>
  <c r="XR15" i="17"/>
  <c r="HE15" i="17"/>
  <c r="GJ15" i="17"/>
  <c r="KX15" i="17"/>
  <c r="PI15" i="17"/>
  <c r="TP15" i="17"/>
  <c r="GY15" i="17"/>
  <c r="LL15" i="17"/>
  <c r="PA15" i="17"/>
  <c r="TB15" i="17"/>
  <c r="ABQ15" i="17"/>
  <c r="TD15" i="17"/>
  <c r="XP15" i="17"/>
  <c r="ABV15" i="17"/>
  <c r="HF15" i="17"/>
  <c r="GP15" i="17"/>
  <c r="LI15" i="17"/>
  <c r="PK15" i="17"/>
  <c r="TC15" i="17"/>
  <c r="XN15" i="17"/>
  <c r="ABT15" i="17"/>
  <c r="PJ15" i="17"/>
  <c r="OT15" i="17"/>
  <c r="TM15" i="17"/>
  <c r="SW15" i="17"/>
  <c r="XL15" i="17"/>
  <c r="ABX15" i="17"/>
  <c r="XW15" i="17"/>
  <c r="XG15" i="17"/>
  <c r="ABY15" i="17"/>
  <c r="ABJ15" i="17"/>
  <c r="ABW15" i="17"/>
  <c r="ABG15" i="17"/>
  <c r="HD7" i="17"/>
  <c r="KV7" i="17"/>
  <c r="PJ7" i="17"/>
  <c r="SV7" i="17"/>
  <c r="ABX7" i="17"/>
  <c r="HB7" i="17"/>
  <c r="KU7" i="17"/>
  <c r="PH7" i="17"/>
  <c r="TP7" i="17"/>
  <c r="XV7" i="17"/>
  <c r="ABH7" i="17"/>
  <c r="GV7" i="17"/>
  <c r="LI7" i="17"/>
  <c r="PB7" i="17"/>
  <c r="TM7" i="17"/>
  <c r="XT7" i="17"/>
  <c r="GT7" i="17"/>
  <c r="LH7" i="17"/>
  <c r="OZ7" i="17"/>
  <c r="TL7" i="17"/>
  <c r="XP7" i="17"/>
  <c r="XH7" i="17"/>
  <c r="ABT7" i="17"/>
  <c r="HK7" i="17"/>
  <c r="GU7" i="17"/>
  <c r="LN7" i="17"/>
  <c r="KX7" i="17"/>
  <c r="PQ7" i="17"/>
  <c r="PA7" i="17"/>
  <c r="TT7" i="17"/>
  <c r="SY7" i="17"/>
  <c r="XL7" i="17"/>
  <c r="ABY7" i="17"/>
  <c r="TJ7" i="17"/>
  <c r="ST7" i="17"/>
  <c r="XM7" i="17"/>
  <c r="ABJ7" i="17"/>
  <c r="ABW7" i="17"/>
  <c r="ABG7" i="17"/>
  <c r="HC23" i="17"/>
  <c r="KU23" i="17"/>
  <c r="PG23" i="17"/>
  <c r="SZ23" i="17"/>
  <c r="ABI23" i="17"/>
  <c r="GV23" i="17"/>
  <c r="LJ23" i="17"/>
  <c r="OQ23" i="17"/>
  <c r="XR23" i="17"/>
  <c r="HK23" i="17"/>
  <c r="GO23" i="17"/>
  <c r="LC23" i="17"/>
  <c r="PQ23" i="17"/>
  <c r="XM23" i="17"/>
  <c r="HI23" i="17"/>
  <c r="GN23" i="17"/>
  <c r="LB23" i="17"/>
  <c r="PO23" i="17"/>
  <c r="XJ23" i="17"/>
  <c r="TO23" i="17"/>
  <c r="ST23" i="17"/>
  <c r="ABG23" i="17"/>
  <c r="HB23" i="17"/>
  <c r="GL23" i="17"/>
  <c r="LE23" i="17"/>
  <c r="PE23" i="17"/>
  <c r="TS23" i="17"/>
  <c r="SX23" i="17"/>
  <c r="XH23" i="17"/>
  <c r="ABN23" i="17"/>
  <c r="PJ23" i="17"/>
  <c r="OT23" i="17"/>
  <c r="TM23" i="17"/>
  <c r="SW23" i="17"/>
  <c r="XL23" i="17"/>
  <c r="ABY23" i="17"/>
  <c r="XK23" i="17"/>
  <c r="ABJ23" i="17"/>
  <c r="ABT23" i="17"/>
  <c r="TK12" i="17"/>
  <c r="TG12" i="17"/>
  <c r="SU12" i="17"/>
  <c r="TD12" i="17"/>
  <c r="TN12" i="17"/>
  <c r="TQ12" i="17"/>
  <c r="TA12" i="17"/>
  <c r="HC10" i="17"/>
  <c r="KU10" i="17"/>
  <c r="PI10" i="17"/>
  <c r="TK10" i="17"/>
  <c r="XI10" i="17"/>
  <c r="HL10" i="17"/>
  <c r="GQ10" i="17"/>
  <c r="LD10" i="17"/>
  <c r="PO10" i="17"/>
  <c r="XU10" i="17"/>
  <c r="HK10" i="17"/>
  <c r="GO10" i="17"/>
  <c r="LC10" i="17"/>
  <c r="PM10" i="17"/>
  <c r="TP10" i="17"/>
  <c r="GY10" i="17"/>
  <c r="LL10" i="17"/>
  <c r="OW10" i="17"/>
  <c r="TD10" i="17"/>
  <c r="XM10" i="17"/>
  <c r="GX10" i="17"/>
  <c r="LA10" i="17"/>
  <c r="OZ10" i="17"/>
  <c r="TN10" i="17"/>
  <c r="PN10" i="17"/>
  <c r="OX10" i="17"/>
  <c r="TQ10" i="17"/>
  <c r="TA10" i="17"/>
  <c r="XQ10" i="17"/>
  <c r="XK10" i="17"/>
  <c r="ABJ10" i="17"/>
  <c r="ABW10" i="17"/>
  <c r="ABG10" i="17"/>
  <c r="HC13" i="17"/>
  <c r="KU13" i="17"/>
  <c r="PG13" i="17"/>
  <c r="SZ13" i="17"/>
  <c r="GV13" i="17"/>
  <c r="LJ13" i="17"/>
  <c r="OQ13" i="17"/>
  <c r="XJ13" i="17"/>
  <c r="HE13" i="17"/>
  <c r="GJ13" i="17"/>
  <c r="KX13" i="17"/>
  <c r="PI13" i="17"/>
  <c r="TP13" i="17"/>
  <c r="XE13" i="17"/>
  <c r="GY13" i="17"/>
  <c r="LL13" i="17"/>
  <c r="PA13" i="17"/>
  <c r="TB13" i="17"/>
  <c r="TD13" i="17"/>
  <c r="XP13" i="17"/>
  <c r="ABX13" i="17"/>
  <c r="HF13" i="17"/>
  <c r="GP13" i="17"/>
  <c r="LI13" i="17"/>
  <c r="PK13" i="17"/>
  <c r="TC13" i="17"/>
  <c r="XN13" i="17"/>
  <c r="ABT13" i="17"/>
  <c r="PN13" i="17"/>
  <c r="OX13" i="17"/>
  <c r="TQ13" i="17"/>
  <c r="TA13" i="17"/>
  <c r="XQ13" i="17"/>
  <c r="XW13" i="17"/>
  <c r="XG13" i="17"/>
  <c r="ABY13" i="17"/>
  <c r="ABJ13" i="17"/>
  <c r="ABW13" i="17"/>
  <c r="ABG13" i="17"/>
  <c r="HC21" i="17"/>
  <c r="KU21" i="17"/>
  <c r="PG21" i="17"/>
  <c r="SZ21" i="17"/>
  <c r="ABQ21" i="17"/>
  <c r="HA21" i="17"/>
  <c r="LO21" i="17"/>
  <c r="OW21" i="17"/>
  <c r="SV21" i="17"/>
  <c r="HK21" i="17"/>
  <c r="GO21" i="17"/>
  <c r="LC21" i="17"/>
  <c r="PQ21" i="17"/>
  <c r="XT21" i="17"/>
  <c r="HI21" i="17"/>
  <c r="GN21" i="17"/>
  <c r="LB21" i="17"/>
  <c r="PO21" i="17"/>
  <c r="XR21" i="17"/>
  <c r="TT21" i="17"/>
  <c r="SY21" i="17"/>
  <c r="XI21" i="17"/>
  <c r="ABN21" i="17"/>
  <c r="HB21" i="17"/>
  <c r="GL21" i="17"/>
  <c r="LE21" i="17"/>
  <c r="PE21" i="17"/>
  <c r="TS21" i="17"/>
  <c r="SX21" i="17"/>
  <c r="XH21" i="17"/>
  <c r="ABM21" i="17"/>
  <c r="PJ21" i="17"/>
  <c r="OT21" i="17"/>
  <c r="TM21" i="17"/>
  <c r="SW21" i="17"/>
  <c r="XL21" i="17"/>
  <c r="ABY21" i="17"/>
  <c r="XK21" i="17"/>
  <c r="ABJ21" i="17"/>
  <c r="ABT21" i="17"/>
  <c r="HC29" i="17"/>
  <c r="KU29" i="17"/>
  <c r="PI29" i="17"/>
  <c r="XM29" i="17"/>
  <c r="HL29" i="17"/>
  <c r="GQ29" i="17"/>
  <c r="LD29" i="17"/>
  <c r="PR29" i="17"/>
  <c r="OW29" i="17"/>
  <c r="SV29" i="17"/>
  <c r="ABA29" i="17"/>
  <c r="GU29" i="17"/>
  <c r="LH29" i="17"/>
  <c r="KM29" i="17"/>
  <c r="PA29" i="17"/>
  <c r="TF29" i="17"/>
  <c r="ABQ29" i="17"/>
  <c r="GY29" i="17"/>
  <c r="LL29" i="17"/>
  <c r="KQ29" i="17"/>
  <c r="PE29" i="17"/>
  <c r="TL29" i="17"/>
  <c r="XD29" i="17"/>
  <c r="TJ29" i="17"/>
  <c r="XX29" i="17"/>
  <c r="HJ29" i="17"/>
  <c r="GT29" i="17"/>
  <c r="LM29" i="17"/>
  <c r="KW29" i="17"/>
  <c r="PP29" i="17"/>
  <c r="OZ29" i="17"/>
  <c r="TS29" i="17"/>
  <c r="SX29" i="17"/>
  <c r="XH29" i="17"/>
  <c r="ABM29" i="17"/>
  <c r="TM29" i="17"/>
  <c r="SW29" i="17"/>
  <c r="XL29" i="17"/>
  <c r="ABY29" i="17"/>
  <c r="XK29" i="17"/>
  <c r="ABJ29" i="17"/>
  <c r="ABT29" i="17"/>
  <c r="ABD29" i="17"/>
  <c r="F64" i="29"/>
  <c r="BM41" i="22"/>
  <c r="F4" i="29"/>
  <c r="BI41" i="22"/>
  <c r="F34" i="29"/>
  <c r="BE41" i="22"/>
  <c r="E35" i="46"/>
  <c r="G97" i="14"/>
  <c r="G90" i="14"/>
  <c r="E90" i="14"/>
  <c r="I85" i="14"/>
  <c r="J85" i="14"/>
  <c r="H85" i="14"/>
  <c r="J98" i="14"/>
  <c r="L98" i="14"/>
  <c r="F90" i="14"/>
  <c r="K90" i="14"/>
  <c r="I90" i="14"/>
  <c r="M85" i="14"/>
  <c r="N85" i="14"/>
  <c r="L85" i="14"/>
  <c r="G98" i="14"/>
  <c r="E98" i="14"/>
  <c r="N90" i="14"/>
  <c r="H90" i="14"/>
  <c r="M90" i="14"/>
  <c r="E85" i="14"/>
  <c r="G85" i="14"/>
  <c r="N98" i="14"/>
  <c r="K98" i="14"/>
  <c r="I98" i="14"/>
  <c r="J90" i="14"/>
  <c r="L90" i="14"/>
  <c r="F85" i="14"/>
  <c r="K85" i="14"/>
  <c r="F98" i="14"/>
  <c r="H98" i="14"/>
  <c r="M98" i="14"/>
  <c r="I79" i="28"/>
  <c r="T79" i="28" s="1"/>
  <c r="F137" i="29"/>
  <c r="F107" i="29"/>
  <c r="H17" i="29"/>
  <c r="E184" i="29"/>
  <c r="F167" i="29"/>
  <c r="H47" i="29"/>
  <c r="H167" i="29" s="1"/>
  <c r="AM18" i="22"/>
  <c r="E17" i="29"/>
  <c r="F197" i="29"/>
  <c r="H77" i="29"/>
  <c r="H197" i="29" s="1"/>
  <c r="E197" i="29"/>
  <c r="G77" i="29"/>
  <c r="I77" i="29" s="1"/>
  <c r="E167" i="29"/>
  <c r="G47" i="29"/>
  <c r="I47" i="29" s="1"/>
  <c r="E72" i="29"/>
  <c r="E192" i="29" s="1"/>
  <c r="AM16" i="22"/>
  <c r="E15" i="29"/>
  <c r="E135" i="29" s="1"/>
  <c r="E10" i="29"/>
  <c r="E130" i="29" s="1"/>
  <c r="F16" i="29"/>
  <c r="F136" i="29" s="1"/>
  <c r="AM15" i="22"/>
  <c r="E14" i="29"/>
  <c r="E134" i="29" s="1"/>
  <c r="E224" i="29" s="1"/>
  <c r="AM17" i="22"/>
  <c r="E16" i="29"/>
  <c r="E136" i="29" s="1"/>
  <c r="AM12" i="22"/>
  <c r="E11" i="29"/>
  <c r="E131" i="29" s="1"/>
  <c r="P41" i="7"/>
  <c r="E13" i="29"/>
  <c r="E133" i="29" s="1"/>
  <c r="E12" i="29"/>
  <c r="E132" i="29" s="1"/>
  <c r="E67" i="29"/>
  <c r="E71" i="29"/>
  <c r="E191" i="29" s="1"/>
  <c r="E190" i="29"/>
  <c r="L104" i="29"/>
  <c r="K104" i="29"/>
  <c r="K101" i="29"/>
  <c r="L101" i="29"/>
  <c r="L99" i="29"/>
  <c r="K99" i="29"/>
  <c r="L106" i="29"/>
  <c r="K106" i="29"/>
  <c r="K98" i="29"/>
  <c r="L98" i="29"/>
  <c r="L96" i="29"/>
  <c r="K96" i="29"/>
  <c r="L223" i="29"/>
  <c r="K223" i="29"/>
  <c r="L224" i="29"/>
  <c r="K224" i="29"/>
  <c r="L221" i="29"/>
  <c r="K221" i="29"/>
  <c r="L219" i="29"/>
  <c r="K219" i="29"/>
  <c r="L226" i="29"/>
  <c r="K226" i="29"/>
  <c r="K218" i="29"/>
  <c r="L218" i="29"/>
  <c r="L216" i="29"/>
  <c r="K216" i="29"/>
  <c r="L95" i="29"/>
  <c r="K95" i="29"/>
  <c r="L220" i="29"/>
  <c r="K220" i="29"/>
  <c r="L217" i="29"/>
  <c r="K217" i="29"/>
  <c r="L222" i="29"/>
  <c r="K222" i="29"/>
  <c r="L225" i="29"/>
  <c r="K225" i="29"/>
  <c r="L103" i="29"/>
  <c r="K103" i="29"/>
  <c r="L100" i="29"/>
  <c r="K100" i="29"/>
  <c r="L97" i="29"/>
  <c r="K97" i="29"/>
  <c r="L102" i="29"/>
  <c r="K102" i="29"/>
  <c r="L105" i="29"/>
  <c r="K105" i="29"/>
  <c r="L215" i="29"/>
  <c r="K215" i="29"/>
  <c r="P40" i="7"/>
  <c r="AM13" i="22"/>
  <c r="H97" i="7"/>
  <c r="S97" i="7" s="1"/>
  <c r="M97" i="7"/>
  <c r="X97" i="7" s="1"/>
  <c r="Z97" i="7" s="1"/>
  <c r="BQ30" i="22"/>
  <c r="BT30" i="22" s="1"/>
  <c r="E187" i="29"/>
  <c r="BQ32" i="22"/>
  <c r="BT32" i="22" s="1"/>
  <c r="BQ29" i="22"/>
  <c r="BQ31" i="22"/>
  <c r="BT31" i="22" s="1"/>
  <c r="BQ28" i="22"/>
  <c r="BT28" i="22" s="1"/>
  <c r="AES5" i="45"/>
  <c r="BU2" i="29"/>
  <c r="BT3" i="29"/>
  <c r="BT1" i="29"/>
  <c r="BQ33" i="22"/>
  <c r="BT33" i="22" s="1"/>
  <c r="BQ27" i="22"/>
  <c r="BT27" i="22" s="1"/>
  <c r="L94" i="29"/>
  <c r="K94" i="29"/>
  <c r="L214" i="29"/>
  <c r="K214" i="29"/>
  <c r="W105" i="7"/>
  <c r="X105" i="7"/>
  <c r="P103" i="26"/>
  <c r="Q105" i="7"/>
  <c r="R105" i="7"/>
  <c r="T103" i="26"/>
  <c r="O105" i="7"/>
  <c r="P105" i="7"/>
  <c r="V103" i="26"/>
  <c r="E18" i="45"/>
  <c r="H14" i="29"/>
  <c r="H134" i="29" s="1"/>
  <c r="AN8" i="22"/>
  <c r="D6" i="22"/>
  <c r="U33" i="7" s="1"/>
  <c r="D7" i="22"/>
  <c r="U34" i="7" s="1"/>
  <c r="D9" i="22"/>
  <c r="U35" i="28" s="1"/>
  <c r="S35" i="28" s="1"/>
  <c r="W35" i="28" s="1"/>
  <c r="D11" i="45" s="1"/>
  <c r="D13" i="22"/>
  <c r="U54" i="28"/>
  <c r="S54" i="28" s="1"/>
  <c r="D11" i="22"/>
  <c r="U37" i="28" s="1"/>
  <c r="U55" i="7"/>
  <c r="T55" i="7" s="1"/>
  <c r="W55" i="7" s="1"/>
  <c r="D30" i="46" s="1"/>
  <c r="D24" i="22"/>
  <c r="D25" i="22"/>
  <c r="D15" i="22"/>
  <c r="D10" i="22"/>
  <c r="D8" i="22"/>
  <c r="U34" i="28" s="1"/>
  <c r="U53" i="26"/>
  <c r="U31" i="28"/>
  <c r="S31" i="28" s="1"/>
  <c r="W31" i="28" s="1"/>
  <c r="D7" i="45" s="1"/>
  <c r="U31" i="26"/>
  <c r="S31" i="26" s="1"/>
  <c r="E101" i="7"/>
  <c r="P101" i="7" s="1"/>
  <c r="U54" i="7"/>
  <c r="T54" i="7" s="1"/>
  <c r="J55" i="14" s="1"/>
  <c r="AL14" i="22"/>
  <c r="D14" i="22"/>
  <c r="AL22" i="22"/>
  <c r="D22" i="22"/>
  <c r="AL12" i="22"/>
  <c r="D12" i="22"/>
  <c r="AL17" i="22"/>
  <c r="D17" i="22"/>
  <c r="U50" i="7" s="1"/>
  <c r="T50" i="7" s="1"/>
  <c r="W50" i="7" s="1"/>
  <c r="D25" i="46" s="1"/>
  <c r="AL20" i="22"/>
  <c r="D20" i="22"/>
  <c r="U52" i="26" s="1"/>
  <c r="S52" i="26" s="1"/>
  <c r="W52" i="26" s="1"/>
  <c r="D28" i="17" s="1"/>
  <c r="AL16" i="22"/>
  <c r="D16" i="22"/>
  <c r="AL18" i="22"/>
  <c r="D18" i="22"/>
  <c r="U49" i="28"/>
  <c r="AL21" i="22"/>
  <c r="D21" i="22"/>
  <c r="U53" i="28" s="1"/>
  <c r="S53" i="28" s="1"/>
  <c r="W53" i="28" s="1"/>
  <c r="D29" i="45" s="1"/>
  <c r="AL19" i="22"/>
  <c r="D19" i="22"/>
  <c r="AM14" i="22"/>
  <c r="P38" i="26"/>
  <c r="P37" i="26"/>
  <c r="P38" i="7"/>
  <c r="AN11" i="22"/>
  <c r="AM11" i="22"/>
  <c r="BQ20" i="22"/>
  <c r="L81" i="7"/>
  <c r="W81" i="7" s="1"/>
  <c r="M81" i="14" s="1"/>
  <c r="F81" i="7"/>
  <c r="Q81" i="7" s="1"/>
  <c r="BQ16" i="22"/>
  <c r="BQ24" i="22"/>
  <c r="BQ22" i="22"/>
  <c r="BQ21" i="22"/>
  <c r="BQ18" i="22"/>
  <c r="BQ12" i="22"/>
  <c r="BQ23" i="22"/>
  <c r="BT23" i="22" s="1"/>
  <c r="H15" i="29"/>
  <c r="H135" i="29" s="1"/>
  <c r="BQ13" i="22"/>
  <c r="BQ14" i="22"/>
  <c r="F79" i="28"/>
  <c r="Q79" i="28" s="1"/>
  <c r="AO28" i="22"/>
  <c r="AO27" i="22"/>
  <c r="AO26" i="22"/>
  <c r="AO23" i="22"/>
  <c r="BQ17" i="22"/>
  <c r="BQ25" i="22"/>
  <c r="BQ26" i="22"/>
  <c r="BT26" i="22" s="1"/>
  <c r="BQ15" i="22"/>
  <c r="BQ19" i="22"/>
  <c r="U103" i="26"/>
  <c r="J91" i="26"/>
  <c r="U91" i="26" s="1"/>
  <c r="G91" i="26"/>
  <c r="R91" i="26" s="1"/>
  <c r="X103" i="26"/>
  <c r="AO31" i="22"/>
  <c r="AO33" i="22"/>
  <c r="AO30" i="22"/>
  <c r="AO32" i="22"/>
  <c r="E24" i="46"/>
  <c r="E35" i="45"/>
  <c r="E36" i="46"/>
  <c r="E17" i="46"/>
  <c r="E18" i="46"/>
  <c r="E21" i="46"/>
  <c r="E7" i="46"/>
  <c r="E8" i="46"/>
  <c r="E11" i="45"/>
  <c r="E14" i="46"/>
  <c r="E23" i="46"/>
  <c r="E13" i="46"/>
  <c r="E16" i="45"/>
  <c r="E8" i="45"/>
  <c r="E15" i="45"/>
  <c r="E7" i="45"/>
  <c r="E19" i="46"/>
  <c r="E12" i="46"/>
  <c r="E10" i="45"/>
  <c r="E22" i="46"/>
  <c r="E9" i="46"/>
  <c r="E24" i="45"/>
  <c r="E20" i="46"/>
  <c r="E16" i="46"/>
  <c r="E15" i="46"/>
  <c r="E13" i="45"/>
  <c r="E11" i="46"/>
  <c r="E14" i="45"/>
  <c r="E17" i="45"/>
  <c r="E9" i="45"/>
  <c r="E12" i="45"/>
  <c r="E23" i="45"/>
  <c r="E10" i="46"/>
  <c r="WG5" i="46"/>
  <c r="AAJ4" i="46"/>
  <c r="AAJ5" i="46" s="1"/>
  <c r="WH4" i="46"/>
  <c r="SE5" i="46"/>
  <c r="BV5" i="46"/>
  <c r="AEU4" i="46"/>
  <c r="AEU5" i="46" s="1"/>
  <c r="KB4" i="46"/>
  <c r="KB5" i="46" s="1"/>
  <c r="FY4" i="46"/>
  <c r="BW4" i="46"/>
  <c r="OC5" i="46"/>
  <c r="SF4" i="46"/>
  <c r="FX5" i="46"/>
  <c r="OD4" i="46"/>
  <c r="BU5" i="17"/>
  <c r="KA4" i="17"/>
  <c r="KA5" i="17" s="1"/>
  <c r="BV4" i="17"/>
  <c r="AET4" i="17"/>
  <c r="AET5" i="17" s="1"/>
  <c r="FX4" i="17"/>
  <c r="WF5" i="17"/>
  <c r="AAI4" i="17"/>
  <c r="AAI5" i="17" s="1"/>
  <c r="FW5" i="17"/>
  <c r="OC4" i="17"/>
  <c r="OB5" i="17"/>
  <c r="SE4" i="17"/>
  <c r="SD5" i="17"/>
  <c r="WG4" i="17"/>
  <c r="SD5" i="45"/>
  <c r="WG4" i="45"/>
  <c r="OC4" i="45"/>
  <c r="FW5" i="45"/>
  <c r="AAI4" i="45"/>
  <c r="AAI5" i="45" s="1"/>
  <c r="WF5" i="45"/>
  <c r="SE4" i="45"/>
  <c r="OB5" i="45"/>
  <c r="KA4" i="45"/>
  <c r="KA5" i="45" s="1"/>
  <c r="FX4" i="45"/>
  <c r="BU5" i="45"/>
  <c r="AET4" i="45"/>
  <c r="BV4" i="45"/>
  <c r="K79" i="28"/>
  <c r="V79" i="28" s="1"/>
  <c r="L81" i="14" s="1"/>
  <c r="D79" i="28"/>
  <c r="O79" i="28" s="1"/>
  <c r="E81" i="7"/>
  <c r="P81" i="7" s="1"/>
  <c r="J81" i="7"/>
  <c r="U81" i="7" s="1"/>
  <c r="J79" i="28"/>
  <c r="U79" i="28" s="1"/>
  <c r="G79" i="28"/>
  <c r="R79" i="28" s="1"/>
  <c r="H79" i="28"/>
  <c r="S79" i="28" s="1"/>
  <c r="D81" i="7"/>
  <c r="O81" i="7" s="1"/>
  <c r="I81" i="7"/>
  <c r="T81" i="7" s="1"/>
  <c r="J81" i="14" s="1"/>
  <c r="G81" i="7"/>
  <c r="R81" i="7" s="1"/>
  <c r="H81" i="14" s="1"/>
  <c r="E79" i="28"/>
  <c r="P79" i="28" s="1"/>
  <c r="M79" i="28"/>
  <c r="X79" i="28" s="1"/>
  <c r="H81" i="7"/>
  <c r="S81" i="7" s="1"/>
  <c r="M81" i="7"/>
  <c r="X81" i="7" s="1"/>
  <c r="AN6" i="22"/>
  <c r="E185" i="29"/>
  <c r="AN7" i="22"/>
  <c r="E186" i="29"/>
  <c r="AN9" i="22"/>
  <c r="E188" i="29"/>
  <c r="AM9" i="22"/>
  <c r="E128" i="29"/>
  <c r="AM6" i="22"/>
  <c r="E125" i="29"/>
  <c r="AM8" i="22"/>
  <c r="E127" i="29"/>
  <c r="H8" i="29"/>
  <c r="H128" i="29" s="1"/>
  <c r="H5" i="29"/>
  <c r="H125" i="29" s="1"/>
  <c r="H13" i="29"/>
  <c r="H133" i="29" s="1"/>
  <c r="H10" i="29"/>
  <c r="H130" i="29" s="1"/>
  <c r="H7" i="29"/>
  <c r="H127" i="29" s="1"/>
  <c r="AM7" i="22"/>
  <c r="E126" i="29"/>
  <c r="AM10" i="22"/>
  <c r="H11" i="29"/>
  <c r="H131" i="29" s="1"/>
  <c r="H6" i="29"/>
  <c r="H126" i="29" s="1"/>
  <c r="E165" i="29"/>
  <c r="E163" i="29"/>
  <c r="E161" i="29"/>
  <c r="AL11" i="22"/>
  <c r="E160" i="29"/>
  <c r="AL10" i="22"/>
  <c r="E159" i="29"/>
  <c r="E166" i="29"/>
  <c r="AL8" i="22"/>
  <c r="E157" i="29"/>
  <c r="Y85" i="7"/>
  <c r="F101" i="7"/>
  <c r="Q101" i="7" s="1"/>
  <c r="K101" i="7"/>
  <c r="V101" i="7" s="1"/>
  <c r="L101" i="14" s="1"/>
  <c r="I91" i="26"/>
  <c r="T91" i="26" s="1"/>
  <c r="D91" i="26"/>
  <c r="O91" i="26" s="1"/>
  <c r="H101" i="7"/>
  <c r="S101" i="7" s="1"/>
  <c r="J101" i="7"/>
  <c r="U101" i="7" s="1"/>
  <c r="M91" i="26"/>
  <c r="X91" i="26" s="1"/>
  <c r="L91" i="26"/>
  <c r="W91" i="26" s="1"/>
  <c r="M93" i="14" s="1"/>
  <c r="Y99" i="28"/>
  <c r="D101" i="7"/>
  <c r="O101" i="7" s="1"/>
  <c r="G101" i="7"/>
  <c r="R101" i="7" s="1"/>
  <c r="E91" i="26"/>
  <c r="P91" i="26" s="1"/>
  <c r="Z96" i="28"/>
  <c r="AO5" i="22"/>
  <c r="E17" i="17"/>
  <c r="E21" i="17"/>
  <c r="E24" i="17"/>
  <c r="E8" i="17"/>
  <c r="E19" i="17"/>
  <c r="E25" i="17"/>
  <c r="E10" i="17"/>
  <c r="Y97" i="7"/>
  <c r="Z95" i="28"/>
  <c r="Z93" i="7"/>
  <c r="Y88" i="26"/>
  <c r="Z114" i="7"/>
  <c r="Z88" i="28"/>
  <c r="Y83" i="26"/>
  <c r="Z98" i="7"/>
  <c r="Z79" i="26"/>
  <c r="Y95" i="28"/>
  <c r="Y93" i="7"/>
  <c r="Y77" i="7"/>
  <c r="Y88" i="28"/>
  <c r="Z99" i="28"/>
  <c r="Y96" i="26"/>
  <c r="Y96" i="28"/>
  <c r="Y98" i="7"/>
  <c r="Y83" i="28"/>
  <c r="Y79" i="26"/>
  <c r="Z77" i="7"/>
  <c r="Y90" i="7"/>
  <c r="Z96" i="26"/>
  <c r="Y114" i="7"/>
  <c r="Z103" i="28"/>
  <c r="Z83" i="26"/>
  <c r="Z90" i="7"/>
  <c r="Z85" i="7"/>
  <c r="Y103" i="28"/>
  <c r="Z88" i="26"/>
  <c r="Z83" i="28"/>
  <c r="M87" i="28"/>
  <c r="X87" i="28" s="1"/>
  <c r="E89" i="7"/>
  <c r="P89" i="7" s="1"/>
  <c r="I87" i="28"/>
  <c r="T87" i="28" s="1"/>
  <c r="D87" i="28"/>
  <c r="O87" i="28" s="1"/>
  <c r="K87" i="26"/>
  <c r="V87" i="26" s="1"/>
  <c r="BQ5" i="22"/>
  <c r="BQ10" i="22"/>
  <c r="BQ7" i="22"/>
  <c r="BQ6" i="22"/>
  <c r="BQ8" i="22"/>
  <c r="BQ11" i="22"/>
  <c r="BQ9" i="22"/>
  <c r="F91" i="26"/>
  <c r="Q91" i="26" s="1"/>
  <c r="K91" i="26"/>
  <c r="V91" i="26" s="1"/>
  <c r="F87" i="28"/>
  <c r="Q87" i="28" s="1"/>
  <c r="H87" i="28"/>
  <c r="S87" i="28" s="1"/>
  <c r="J87" i="26"/>
  <c r="U87" i="26" s="1"/>
  <c r="G99" i="26"/>
  <c r="R99" i="26" s="1"/>
  <c r="B80" i="26"/>
  <c r="A14" i="17"/>
  <c r="B86" i="26"/>
  <c r="A20" i="17"/>
  <c r="B77" i="26"/>
  <c r="A11" i="17"/>
  <c r="B76" i="26"/>
  <c r="A10" i="17"/>
  <c r="B84" i="26"/>
  <c r="A18" i="17"/>
  <c r="F99" i="26"/>
  <c r="Q99" i="26" s="1"/>
  <c r="B81" i="26"/>
  <c r="A15" i="17"/>
  <c r="B85" i="26"/>
  <c r="A19" i="17"/>
  <c r="M89" i="7"/>
  <c r="X89" i="7" s="1"/>
  <c r="F89" i="7"/>
  <c r="Q89" i="7" s="1"/>
  <c r="D89" i="7"/>
  <c r="O89" i="7" s="1"/>
  <c r="K89" i="7"/>
  <c r="V89" i="7" s="1"/>
  <c r="B88" i="26"/>
  <c r="A22" i="17"/>
  <c r="CO7" i="15"/>
  <c r="CO3" i="15" s="1"/>
  <c r="CS7" i="15"/>
  <c r="CS3" i="15" s="1"/>
  <c r="CW7" i="15"/>
  <c r="CW3" i="15" s="1"/>
  <c r="DA7" i="15"/>
  <c r="DA3" i="15" s="1"/>
  <c r="DE7" i="15"/>
  <c r="DE3" i="15" s="1"/>
  <c r="CL7" i="15"/>
  <c r="CL3" i="15" s="1"/>
  <c r="CP7" i="15"/>
  <c r="CP3" i="15" s="1"/>
  <c r="CT7" i="15"/>
  <c r="CT3" i="15" s="1"/>
  <c r="CX7" i="15"/>
  <c r="CX3" i="15" s="1"/>
  <c r="DB7" i="15"/>
  <c r="DB3" i="15" s="1"/>
  <c r="DF7" i="15"/>
  <c r="DF3" i="15" s="1"/>
  <c r="CM7" i="15"/>
  <c r="CM3" i="15" s="1"/>
  <c r="CQ7" i="15"/>
  <c r="CQ3" i="15" s="1"/>
  <c r="CU7" i="15"/>
  <c r="CU3" i="15" s="1"/>
  <c r="CY7" i="15"/>
  <c r="CY3" i="15" s="1"/>
  <c r="DC7" i="15"/>
  <c r="DC3" i="15" s="1"/>
  <c r="CN7" i="15"/>
  <c r="CN3" i="15" s="1"/>
  <c r="CR7" i="15"/>
  <c r="CR3" i="15" s="1"/>
  <c r="CV7" i="15"/>
  <c r="CV3" i="15" s="1"/>
  <c r="CZ7" i="15"/>
  <c r="CZ3" i="15" s="1"/>
  <c r="DD7" i="15"/>
  <c r="DD3" i="15" s="1"/>
  <c r="HB7" i="15"/>
  <c r="HB3" i="15" s="1"/>
  <c r="HF7" i="15"/>
  <c r="HF3" i="15" s="1"/>
  <c r="HJ7" i="15"/>
  <c r="HJ3" i="15" s="1"/>
  <c r="HN7" i="15"/>
  <c r="HN3" i="15" s="1"/>
  <c r="HR7" i="15"/>
  <c r="HR3" i="15" s="1"/>
  <c r="GY7" i="15"/>
  <c r="GY3" i="15" s="1"/>
  <c r="HC7" i="15"/>
  <c r="HC3" i="15" s="1"/>
  <c r="HG7" i="15"/>
  <c r="HG3" i="15" s="1"/>
  <c r="HK7" i="15"/>
  <c r="HK3" i="15" s="1"/>
  <c r="HO7" i="15"/>
  <c r="HO3" i="15" s="1"/>
  <c r="HS7" i="15"/>
  <c r="HS3" i="15" s="1"/>
  <c r="GZ7" i="15"/>
  <c r="GZ3" i="15" s="1"/>
  <c r="HH7" i="15"/>
  <c r="HH3" i="15" s="1"/>
  <c r="HP7" i="15"/>
  <c r="HP3" i="15" s="1"/>
  <c r="HD7" i="15"/>
  <c r="HD3" i="15" s="1"/>
  <c r="HM7" i="15"/>
  <c r="HM3" i="15" s="1"/>
  <c r="HE7" i="15"/>
  <c r="HE3" i="15" s="1"/>
  <c r="HQ7" i="15"/>
  <c r="HQ3" i="15" s="1"/>
  <c r="HL7" i="15"/>
  <c r="HL3" i="15" s="1"/>
  <c r="HA7" i="15"/>
  <c r="HA3" i="15" s="1"/>
  <c r="HI7" i="15"/>
  <c r="HI3" i="15" s="1"/>
  <c r="FP7" i="15"/>
  <c r="FP3" i="15" s="1"/>
  <c r="FT7" i="15"/>
  <c r="FT3" i="15" s="1"/>
  <c r="FX7" i="15"/>
  <c r="FX3" i="15" s="1"/>
  <c r="GB7" i="15"/>
  <c r="GB3" i="15" s="1"/>
  <c r="GF7" i="15"/>
  <c r="GF3" i="15" s="1"/>
  <c r="FR7" i="15"/>
  <c r="FR3" i="15" s="1"/>
  <c r="FW7" i="15"/>
  <c r="FW3" i="15" s="1"/>
  <c r="GC7" i="15"/>
  <c r="GC3" i="15" s="1"/>
  <c r="FU7" i="15"/>
  <c r="FU3" i="15" s="1"/>
  <c r="GA7" i="15"/>
  <c r="GA3" i="15" s="1"/>
  <c r="FV7" i="15"/>
  <c r="FV3" i="15" s="1"/>
  <c r="GD7" i="15"/>
  <c r="GD3" i="15" s="1"/>
  <c r="FS7" i="15"/>
  <c r="FS3" i="15" s="1"/>
  <c r="FY7" i="15"/>
  <c r="FY3" i="15" s="1"/>
  <c r="GE7" i="15"/>
  <c r="GE3" i="15" s="1"/>
  <c r="FQ7" i="15"/>
  <c r="FQ3" i="15" s="1"/>
  <c r="FZ7" i="15"/>
  <c r="FZ3" i="15" s="1"/>
  <c r="B89" i="26"/>
  <c r="A23" i="17"/>
  <c r="BB7" i="15"/>
  <c r="BB3" i="15" s="1"/>
  <c r="BF7" i="15"/>
  <c r="BF3" i="15" s="1"/>
  <c r="BJ7" i="15"/>
  <c r="BJ3" i="15" s="1"/>
  <c r="BN7" i="15"/>
  <c r="BN3" i="15" s="1"/>
  <c r="BR7" i="15"/>
  <c r="BR3" i="15" s="1"/>
  <c r="AZ7" i="15"/>
  <c r="AZ3" i="15" s="1"/>
  <c r="BD7" i="15"/>
  <c r="BD3" i="15" s="1"/>
  <c r="BH7" i="15"/>
  <c r="BH3" i="15" s="1"/>
  <c r="BL7" i="15"/>
  <c r="BL3" i="15" s="1"/>
  <c r="BP7" i="15"/>
  <c r="BP3" i="15" s="1"/>
  <c r="BA7" i="15"/>
  <c r="BA3" i="15" s="1"/>
  <c r="BE7" i="15"/>
  <c r="BE3" i="15" s="1"/>
  <c r="BI7" i="15"/>
  <c r="BI3" i="15" s="1"/>
  <c r="BM7" i="15"/>
  <c r="BM3" i="15" s="1"/>
  <c r="BQ7" i="15"/>
  <c r="BQ3" i="15" s="1"/>
  <c r="AY7" i="15"/>
  <c r="AY3" i="15" s="1"/>
  <c r="BO7" i="15"/>
  <c r="BO3" i="15" s="1"/>
  <c r="BC7" i="15"/>
  <c r="BC3" i="15" s="1"/>
  <c r="BS7" i="15"/>
  <c r="BS3" i="15" s="1"/>
  <c r="BG7" i="15"/>
  <c r="BG3" i="15" s="1"/>
  <c r="BK7" i="15"/>
  <c r="BK3" i="15" s="1"/>
  <c r="DZ7" i="15"/>
  <c r="DZ3" i="15" s="1"/>
  <c r="ED7" i="15"/>
  <c r="ED3" i="15" s="1"/>
  <c r="EH7" i="15"/>
  <c r="EH3" i="15" s="1"/>
  <c r="EL7" i="15"/>
  <c r="EL3" i="15" s="1"/>
  <c r="EP7" i="15"/>
  <c r="EP3" i="15" s="1"/>
  <c r="DY7" i="15"/>
  <c r="DY3" i="15" s="1"/>
  <c r="EE7" i="15"/>
  <c r="EE3" i="15" s="1"/>
  <c r="EJ7" i="15"/>
  <c r="EJ3" i="15" s="1"/>
  <c r="EO7" i="15"/>
  <c r="EO3" i="15" s="1"/>
  <c r="EA7" i="15"/>
  <c r="EA3" i="15" s="1"/>
  <c r="EF7" i="15"/>
  <c r="EF3" i="15" s="1"/>
  <c r="EK7" i="15"/>
  <c r="EK3" i="15" s="1"/>
  <c r="EQ7" i="15"/>
  <c r="EQ3" i="15" s="1"/>
  <c r="EB7" i="15"/>
  <c r="EB3" i="15" s="1"/>
  <c r="EG7" i="15"/>
  <c r="EG3" i="15" s="1"/>
  <c r="EM7" i="15"/>
  <c r="EM3" i="15" s="1"/>
  <c r="ER7" i="15"/>
  <c r="ER3" i="15" s="1"/>
  <c r="EC7" i="15"/>
  <c r="EC3" i="15" s="1"/>
  <c r="EI7" i="15"/>
  <c r="EI3" i="15" s="1"/>
  <c r="EN7" i="15"/>
  <c r="EN3" i="15" s="1"/>
  <c r="ES7" i="15"/>
  <c r="ES3" i="15" s="1"/>
  <c r="H89" i="7"/>
  <c r="S89" i="7" s="1"/>
  <c r="J89" i="7"/>
  <c r="U89" i="7" s="1"/>
  <c r="E87" i="26"/>
  <c r="P87" i="26" s="1"/>
  <c r="G87" i="26"/>
  <c r="R87" i="26" s="1"/>
  <c r="L89" i="7"/>
  <c r="W89" i="7" s="1"/>
  <c r="I89" i="7"/>
  <c r="T89" i="7" s="1"/>
  <c r="L87" i="26"/>
  <c r="W87" i="26" s="1"/>
  <c r="F87" i="26"/>
  <c r="Q87" i="26" s="1"/>
  <c r="D75" i="26"/>
  <c r="O75" i="26" s="1"/>
  <c r="H75" i="26"/>
  <c r="S75" i="26" s="1"/>
  <c r="F75" i="26"/>
  <c r="Q75" i="26" s="1"/>
  <c r="E75" i="26"/>
  <c r="P75" i="26" s="1"/>
  <c r="G75" i="26"/>
  <c r="R75" i="26" s="1"/>
  <c r="I75" i="26"/>
  <c r="T75" i="26" s="1"/>
  <c r="L75" i="26"/>
  <c r="W75" i="26" s="1"/>
  <c r="U113" i="7"/>
  <c r="S103" i="26"/>
  <c r="O103" i="26"/>
  <c r="W103" i="26"/>
  <c r="R103" i="26"/>
  <c r="H99" i="26"/>
  <c r="S99" i="26" s="1"/>
  <c r="J99" i="26"/>
  <c r="U99" i="26" s="1"/>
  <c r="M99" i="26"/>
  <c r="X99" i="26" s="1"/>
  <c r="N101" i="14" s="1"/>
  <c r="I99" i="26"/>
  <c r="T99" i="26" s="1"/>
  <c r="Z40" i="26"/>
  <c r="Z42" i="26"/>
  <c r="Z34" i="7"/>
  <c r="Z44" i="26"/>
  <c r="Z51" i="7"/>
  <c r="Z36" i="26"/>
  <c r="Z48" i="26"/>
  <c r="S113" i="7"/>
  <c r="Q113" i="7"/>
  <c r="X113" i="7"/>
  <c r="P34" i="28"/>
  <c r="P35" i="7"/>
  <c r="P36" i="7"/>
  <c r="AJ8" i="22"/>
  <c r="P37" i="28"/>
  <c r="AJ11" i="22"/>
  <c r="P33" i="7"/>
  <c r="P46" i="7"/>
  <c r="P52" i="7"/>
  <c r="P43" i="28"/>
  <c r="I87" i="26"/>
  <c r="T87" i="26" s="1"/>
  <c r="H87" i="26"/>
  <c r="S87" i="26" s="1"/>
  <c r="P43" i="7"/>
  <c r="P45" i="28"/>
  <c r="P45" i="16" s="1"/>
  <c r="P44" i="28"/>
  <c r="P44" i="16" s="1"/>
  <c r="D87" i="26"/>
  <c r="O87" i="26" s="1"/>
  <c r="P37" i="7"/>
  <c r="AJ17" i="22"/>
  <c r="P44" i="7"/>
  <c r="AJ24" i="22"/>
  <c r="P51" i="7"/>
  <c r="AJ21" i="22"/>
  <c r="P47" i="28"/>
  <c r="P47" i="16" s="1"/>
  <c r="F49" i="14" s="1"/>
  <c r="P39" i="7"/>
  <c r="AJ29" i="22"/>
  <c r="P56" i="7"/>
  <c r="T56" i="7" s="1"/>
  <c r="AJ10" i="22"/>
  <c r="AJ25" i="22"/>
  <c r="P48" i="28"/>
  <c r="P40" i="28"/>
  <c r="AJ14" i="22"/>
  <c r="AJ22" i="22"/>
  <c r="P35" i="26"/>
  <c r="P35" i="16" s="1"/>
  <c r="AJ9" i="22"/>
  <c r="AJ7" i="22"/>
  <c r="AJ18" i="22"/>
  <c r="P33" i="26"/>
  <c r="P38" i="28"/>
  <c r="AJ12" i="22"/>
  <c r="P34" i="7"/>
  <c r="P42" i="7"/>
  <c r="P32" i="26"/>
  <c r="P32" i="16" s="1"/>
  <c r="AJ6" i="22"/>
  <c r="P45" i="7"/>
  <c r="AJ19" i="22"/>
  <c r="P47" i="7"/>
  <c r="P36" i="28"/>
  <c r="P42" i="28"/>
  <c r="P42" i="16" s="1"/>
  <c r="AJ16" i="22"/>
  <c r="AJ13" i="22"/>
  <c r="T41" i="22"/>
  <c r="AJ15" i="22"/>
  <c r="AB41" i="22"/>
  <c r="P46" i="28"/>
  <c r="L41" i="22"/>
  <c r="AJ20" i="22"/>
  <c r="G87" i="28"/>
  <c r="R87" i="28" s="1"/>
  <c r="J87" i="28"/>
  <c r="U87" i="28" s="1"/>
  <c r="D75" i="28"/>
  <c r="O75" i="28" s="1"/>
  <c r="F75" i="28"/>
  <c r="Q75" i="28" s="1"/>
  <c r="K87" i="28"/>
  <c r="V87" i="28" s="1"/>
  <c r="E87" i="28"/>
  <c r="P87" i="28" s="1"/>
  <c r="G75" i="28"/>
  <c r="R75" i="28" s="1"/>
  <c r="P39" i="26"/>
  <c r="P39" i="16" s="1"/>
  <c r="L75" i="28"/>
  <c r="W75" i="28" s="1"/>
  <c r="J75" i="28"/>
  <c r="U75" i="28" s="1"/>
  <c r="K77" i="14" s="1"/>
  <c r="I75" i="28"/>
  <c r="T75" i="28" s="1"/>
  <c r="J77" i="14" s="1"/>
  <c r="N89" i="7"/>
  <c r="N101" i="7"/>
  <c r="L99" i="26"/>
  <c r="W99" i="26" s="1"/>
  <c r="M101" i="14" s="1"/>
  <c r="E99" i="26"/>
  <c r="P99" i="26" s="1"/>
  <c r="I101" i="7"/>
  <c r="T101" i="7" s="1"/>
  <c r="D99" i="26"/>
  <c r="O99" i="26" s="1"/>
  <c r="N5" i="15"/>
  <c r="O4" i="15"/>
  <c r="CN4" i="15"/>
  <c r="IR4" i="15"/>
  <c r="BA4" i="15"/>
  <c r="EA4" i="15" s="1"/>
  <c r="FN4" i="15" s="1"/>
  <c r="HA4" i="15" s="1"/>
  <c r="AD52" i="16"/>
  <c r="AE40" i="16"/>
  <c r="AD53" i="16"/>
  <c r="AC36" i="16"/>
  <c r="R38" i="14" s="1"/>
  <c r="AE38" i="16"/>
  <c r="AB42" i="16"/>
  <c r="Q44" i="14" s="1"/>
  <c r="X31" i="16"/>
  <c r="M33" i="14" s="1"/>
  <c r="AE44" i="16"/>
  <c r="H75" i="28"/>
  <c r="S75" i="28" s="1"/>
  <c r="I77" i="14" s="1"/>
  <c r="E75" i="28"/>
  <c r="P75" i="28" s="1"/>
  <c r="P109" i="7"/>
  <c r="M75" i="28"/>
  <c r="X75" i="28" s="1"/>
  <c r="N77" i="14" s="1"/>
  <c r="E91" i="28"/>
  <c r="P91" i="28" s="1"/>
  <c r="F93" i="14" s="1"/>
  <c r="F91" i="28"/>
  <c r="Q91" i="28" s="1"/>
  <c r="T109" i="7"/>
  <c r="O113" i="7"/>
  <c r="P113" i="7"/>
  <c r="V113" i="7"/>
  <c r="S109" i="7"/>
  <c r="V109" i="7"/>
  <c r="W113" i="7"/>
  <c r="U109" i="7"/>
  <c r="AD46" i="16"/>
  <c r="AA52" i="16"/>
  <c r="P54" i="14" s="1"/>
  <c r="AC52" i="16"/>
  <c r="R54" i="14" s="1"/>
  <c r="Z52" i="26"/>
  <c r="AA58" i="16"/>
  <c r="P60" i="14" s="1"/>
  <c r="Z57" i="7"/>
  <c r="AC33" i="16"/>
  <c r="R35" i="14" s="1"/>
  <c r="AE58" i="16"/>
  <c r="AC42" i="16"/>
  <c r="R44" i="14" s="1"/>
  <c r="AE48" i="16"/>
  <c r="Z38" i="26"/>
  <c r="AH41" i="22"/>
  <c r="AA38" i="16"/>
  <c r="P40" i="14" s="1"/>
  <c r="P50" i="16"/>
  <c r="U58" i="16"/>
  <c r="K60" i="14" s="1"/>
  <c r="AD58" i="16"/>
  <c r="AB58" i="16"/>
  <c r="Q60" i="14" s="1"/>
  <c r="X58" i="16"/>
  <c r="AC58" i="16"/>
  <c r="R60" i="14" s="1"/>
  <c r="G91" i="28"/>
  <c r="R91" i="28" s="1"/>
  <c r="D91" i="28"/>
  <c r="O91" i="28" s="1"/>
  <c r="E93" i="14" s="1"/>
  <c r="I91" i="28"/>
  <c r="T91" i="28" s="1"/>
  <c r="J93" i="14" s="1"/>
  <c r="O109" i="7"/>
  <c r="X109" i="7"/>
  <c r="J91" i="28"/>
  <c r="U91" i="28" s="1"/>
  <c r="K93" i="14" s="1"/>
  <c r="H91" i="28"/>
  <c r="S91" i="28" s="1"/>
  <c r="I93" i="14" s="1"/>
  <c r="M91" i="28"/>
  <c r="X91" i="28" s="1"/>
  <c r="N93" i="14" s="1"/>
  <c r="Q109" i="7"/>
  <c r="W109" i="7"/>
  <c r="K91" i="28"/>
  <c r="V91" i="28" s="1"/>
  <c r="L93" i="14" s="1"/>
  <c r="J95" i="26"/>
  <c r="U95" i="26" s="1"/>
  <c r="K97" i="14" s="1"/>
  <c r="K95" i="26"/>
  <c r="V95" i="26" s="1"/>
  <c r="L97" i="14" s="1"/>
  <c r="M95" i="26"/>
  <c r="X95" i="26" s="1"/>
  <c r="AA49" i="16"/>
  <c r="P51" i="14" s="1"/>
  <c r="AA32" i="16"/>
  <c r="P34" i="14" s="1"/>
  <c r="E154" i="29"/>
  <c r="E94" i="29"/>
  <c r="E158" i="29"/>
  <c r="AD41" i="16"/>
  <c r="AC43" i="16"/>
  <c r="R45" i="14" s="1"/>
  <c r="AE41" i="22"/>
  <c r="AE37" i="16"/>
  <c r="Z35" i="7"/>
  <c r="Z37" i="28"/>
  <c r="AD41" i="22"/>
  <c r="Z53" i="28"/>
  <c r="S54" i="26"/>
  <c r="W54" i="26" s="1"/>
  <c r="D30" i="17" s="1"/>
  <c r="P54" i="16"/>
  <c r="F56" i="14" s="1"/>
  <c r="AA53" i="16"/>
  <c r="P55" i="14" s="1"/>
  <c r="P49" i="16"/>
  <c r="F51" i="14" s="1"/>
  <c r="AF41" i="22"/>
  <c r="AG41" i="22"/>
  <c r="AC41" i="22"/>
  <c r="P31" i="16"/>
  <c r="F33" i="14" s="1"/>
  <c r="Z44" i="7"/>
  <c r="Z50" i="7"/>
  <c r="X32" i="16"/>
  <c r="M34" i="14" s="1"/>
  <c r="D95" i="26"/>
  <c r="O95" i="26" s="1"/>
  <c r="E97" i="14" s="1"/>
  <c r="G95" i="26"/>
  <c r="R95" i="26" s="1"/>
  <c r="H97" i="14" s="1"/>
  <c r="H95" i="26"/>
  <c r="S95" i="26" s="1"/>
  <c r="L95" i="26"/>
  <c r="W95" i="26" s="1"/>
  <c r="M97" i="14" s="1"/>
  <c r="I95" i="26"/>
  <c r="T95" i="26" s="1"/>
  <c r="J97" i="14" s="1"/>
  <c r="E95" i="26"/>
  <c r="P95" i="26" s="1"/>
  <c r="F97" i="14" s="1"/>
  <c r="AA42" i="16"/>
  <c r="P44" i="14" s="1"/>
  <c r="AB41" i="16"/>
  <c r="Q43" i="14" s="1"/>
  <c r="J58" i="14"/>
  <c r="AC40" i="16"/>
  <c r="R42" i="14" s="1"/>
  <c r="AA57" i="16"/>
  <c r="P59" i="14" s="1"/>
  <c r="AB40" i="16"/>
  <c r="Q42" i="14" s="1"/>
  <c r="AE53" i="16"/>
  <c r="AA34" i="16"/>
  <c r="P36" i="14" s="1"/>
  <c r="AB44" i="16"/>
  <c r="Q46" i="14" s="1"/>
  <c r="AB53" i="16"/>
  <c r="Q55" i="14" s="1"/>
  <c r="AD44" i="16"/>
  <c r="AE47" i="16"/>
  <c r="X37" i="16"/>
  <c r="M39" i="14" s="1"/>
  <c r="E13" i="17"/>
  <c r="AA55" i="16"/>
  <c r="P57" i="14" s="1"/>
  <c r="AB35" i="16"/>
  <c r="Q37" i="14" s="1"/>
  <c r="AB38" i="16"/>
  <c r="Q40" i="14" s="1"/>
  <c r="AD38" i="16"/>
  <c r="AE41" i="16"/>
  <c r="AD47" i="16"/>
  <c r="AE56" i="16"/>
  <c r="AC49" i="16"/>
  <c r="R51" i="14" s="1"/>
  <c r="AA40" i="16"/>
  <c r="P42" i="14" s="1"/>
  <c r="AB31" i="16"/>
  <c r="Q33" i="14" s="1"/>
  <c r="AE55" i="16"/>
  <c r="AC44" i="16"/>
  <c r="R46" i="14" s="1"/>
  <c r="AE45" i="16"/>
  <c r="AC32" i="16"/>
  <c r="R34" i="14" s="1"/>
  <c r="Z31" i="26"/>
  <c r="T58" i="7"/>
  <c r="J59" i="14" s="1"/>
  <c r="Z53" i="7"/>
  <c r="AA51" i="16"/>
  <c r="P53" i="14" s="1"/>
  <c r="AB37" i="16"/>
  <c r="Q39" i="14" s="1"/>
  <c r="AA35" i="16"/>
  <c r="P37" i="14" s="1"/>
  <c r="AB55" i="16"/>
  <c r="Q57" i="14" s="1"/>
  <c r="Z41" i="28"/>
  <c r="AE57" i="16"/>
  <c r="AA50" i="16"/>
  <c r="P52" i="14" s="1"/>
  <c r="AA39" i="16"/>
  <c r="P41" i="14" s="1"/>
  <c r="AE50" i="16"/>
  <c r="AC53" i="16"/>
  <c r="R55" i="14" s="1"/>
  <c r="X34" i="16"/>
  <c r="M36" i="14" s="1"/>
  <c r="AE42" i="16"/>
  <c r="AD39" i="16"/>
  <c r="AB57" i="16"/>
  <c r="Q59" i="14" s="1"/>
  <c r="AE31" i="16"/>
  <c r="AB50" i="16"/>
  <c r="Q52" i="14" s="1"/>
  <c r="P55" i="16"/>
  <c r="AA41" i="16"/>
  <c r="P43" i="14" s="1"/>
  <c r="S55" i="28"/>
  <c r="W55" i="28" s="1"/>
  <c r="D31" i="45" s="1"/>
  <c r="Z47" i="28"/>
  <c r="Z59" i="7"/>
  <c r="AD56" i="16"/>
  <c r="AC34" i="16"/>
  <c r="R36" i="14" s="1"/>
  <c r="Z51" i="28"/>
  <c r="Z56" i="28"/>
  <c r="AA31" i="16"/>
  <c r="P33" i="14" s="1"/>
  <c r="Z44" i="28"/>
  <c r="AD31" i="16"/>
  <c r="X44" i="16"/>
  <c r="M46" i="14" s="1"/>
  <c r="AE39" i="16"/>
  <c r="AE34" i="16"/>
  <c r="AD35" i="16"/>
  <c r="P58" i="16"/>
  <c r="F60" i="14" s="1"/>
  <c r="AC39" i="16"/>
  <c r="R41" i="14" s="1"/>
  <c r="S58" i="26"/>
  <c r="W58" i="26" s="1"/>
  <c r="Z34" i="28"/>
  <c r="AB49" i="16"/>
  <c r="Q51" i="14" s="1"/>
  <c r="AE32" i="16"/>
  <c r="AD55" i="16"/>
  <c r="Z57" i="28"/>
  <c r="Z35" i="28"/>
  <c r="AB32" i="16"/>
  <c r="Q34" i="14" s="1"/>
  <c r="Z41" i="7"/>
  <c r="AE35" i="16"/>
  <c r="AA37" i="16"/>
  <c r="P39" i="14" s="1"/>
  <c r="AB34" i="16"/>
  <c r="Q36" i="14" s="1"/>
  <c r="Z39" i="28"/>
  <c r="Z32" i="26"/>
  <c r="AD57" i="16"/>
  <c r="Z32" i="28"/>
  <c r="Z38" i="28"/>
  <c r="AA44" i="16"/>
  <c r="P46" i="14" s="1"/>
  <c r="AC38" i="16"/>
  <c r="R40" i="14" s="1"/>
  <c r="Z31" i="28"/>
  <c r="Z55" i="28"/>
  <c r="AD50" i="16"/>
  <c r="S58" i="28"/>
  <c r="Z40" i="7"/>
  <c r="Z47" i="7"/>
  <c r="Z58" i="28"/>
  <c r="Z57" i="26"/>
  <c r="X40" i="16"/>
  <c r="M42" i="14" s="1"/>
  <c r="E15" i="17"/>
  <c r="X39" i="16"/>
  <c r="M41" i="14" s="1"/>
  <c r="AC37" i="16"/>
  <c r="R39" i="14" s="1"/>
  <c r="Z45" i="7"/>
  <c r="AD32" i="16"/>
  <c r="S34" i="14" s="1"/>
  <c r="AC57" i="16"/>
  <c r="R59" i="14" s="1"/>
  <c r="Z55" i="26"/>
  <c r="AB51" i="16"/>
  <c r="Q53" i="14" s="1"/>
  <c r="Z33" i="7"/>
  <c r="B103" i="7"/>
  <c r="Z48" i="7"/>
  <c r="Z49" i="7"/>
  <c r="AI41" i="22"/>
  <c r="P41" i="16"/>
  <c r="S56" i="28"/>
  <c r="W56" i="28" s="1"/>
  <c r="D32" i="45" s="1"/>
  <c r="AA36" i="16"/>
  <c r="P38" i="14" s="1"/>
  <c r="AE36" i="16"/>
  <c r="AA45" i="16"/>
  <c r="P47" i="14" s="1"/>
  <c r="AE49" i="16"/>
  <c r="U57" i="16"/>
  <c r="K59" i="14" s="1"/>
  <c r="S57" i="28"/>
  <c r="S57" i="16" s="1"/>
  <c r="I59" i="14" s="1"/>
  <c r="AA33" i="16"/>
  <c r="P35" i="14" s="1"/>
  <c r="AB36" i="16"/>
  <c r="Q38" i="14" s="1"/>
  <c r="Z42" i="28"/>
  <c r="Z49" i="28"/>
  <c r="Z40" i="28"/>
  <c r="AD54" i="16"/>
  <c r="AA54" i="16"/>
  <c r="P56" i="14" s="1"/>
  <c r="AC45" i="16"/>
  <c r="R47" i="14" s="1"/>
  <c r="AB48" i="16"/>
  <c r="Q50" i="14" s="1"/>
  <c r="AB43" i="16"/>
  <c r="Q45" i="14" s="1"/>
  <c r="AB56" i="16"/>
  <c r="Q58" i="14" s="1"/>
  <c r="AB47" i="16"/>
  <c r="Q49" i="14" s="1"/>
  <c r="AD49" i="16"/>
  <c r="AC54" i="16"/>
  <c r="R56" i="14" s="1"/>
  <c r="AA46" i="16"/>
  <c r="P48" i="14" s="1"/>
  <c r="AB46" i="16"/>
  <c r="Q48" i="14" s="1"/>
  <c r="T59" i="7"/>
  <c r="T32" i="7"/>
  <c r="Z54" i="28"/>
  <c r="X60" i="28"/>
  <c r="E36" i="45" s="1"/>
  <c r="AE51" i="16"/>
  <c r="P51" i="16"/>
  <c r="AI57" i="26"/>
  <c r="Z52" i="7"/>
  <c r="AC50" i="16"/>
  <c r="R52" i="14" s="1"/>
  <c r="Z50" i="28"/>
  <c r="AD51" i="16"/>
  <c r="E22" i="17"/>
  <c r="AE46" i="16"/>
  <c r="AD36" i="16"/>
  <c r="Z36" i="28"/>
  <c r="AB52" i="16"/>
  <c r="Q54" i="14" s="1"/>
  <c r="AD48" i="16"/>
  <c r="AA43" i="16"/>
  <c r="P45" i="14" s="1"/>
  <c r="Z43" i="28"/>
  <c r="U56" i="16"/>
  <c r="K58" i="14" s="1"/>
  <c r="AE54" i="16"/>
  <c r="AB39" i="16"/>
  <c r="Q41" i="14" s="1"/>
  <c r="AC46" i="16"/>
  <c r="R48" i="14" s="1"/>
  <c r="AE52" i="16"/>
  <c r="Z32" i="7"/>
  <c r="AD60" i="28"/>
  <c r="AB45" i="16"/>
  <c r="Q47" i="14" s="1"/>
  <c r="AD37" i="16"/>
  <c r="E27" i="17"/>
  <c r="AE43" i="16"/>
  <c r="Z46" i="28"/>
  <c r="AE60" i="28"/>
  <c r="AB60" i="28"/>
  <c r="AB33" i="16"/>
  <c r="Q35" i="14" s="1"/>
  <c r="AA48" i="16"/>
  <c r="P50" i="14" s="1"/>
  <c r="Z33" i="28"/>
  <c r="AA60" i="28"/>
  <c r="P20" i="28" s="1"/>
  <c r="Z48" i="28"/>
  <c r="Z52" i="28"/>
  <c r="Z45" i="28"/>
  <c r="AA47" i="16"/>
  <c r="P49" i="14" s="1"/>
  <c r="S55" i="26"/>
  <c r="U55" i="16"/>
  <c r="K57" i="14" s="1"/>
  <c r="AA56" i="16"/>
  <c r="P58" i="14" s="1"/>
  <c r="AC48" i="16"/>
  <c r="R50" i="14" s="1"/>
  <c r="Z56" i="7"/>
  <c r="T60" i="7"/>
  <c r="J61" i="14" s="1"/>
  <c r="AC55" i="16"/>
  <c r="R57" i="14" s="1"/>
  <c r="AC60" i="28"/>
  <c r="AC35" i="16"/>
  <c r="R37" i="14" s="1"/>
  <c r="Z35" i="26"/>
  <c r="Z36" i="7"/>
  <c r="Z59" i="26"/>
  <c r="AA60" i="26"/>
  <c r="P20" i="26" s="1"/>
  <c r="AA62" i="7"/>
  <c r="O20" i="7" s="1"/>
  <c r="Z45" i="26"/>
  <c r="X105" i="26"/>
  <c r="T105" i="26"/>
  <c r="P105" i="26"/>
  <c r="W105" i="26"/>
  <c r="R105" i="26"/>
  <c r="Q105" i="26"/>
  <c r="U105" i="26"/>
  <c r="S105" i="26"/>
  <c r="O105" i="26"/>
  <c r="V105" i="26"/>
  <c r="Z58" i="26"/>
  <c r="J92" i="28"/>
  <c r="U92" i="28" s="1"/>
  <c r="F92" i="28"/>
  <c r="Q92" i="28" s="1"/>
  <c r="M92" i="28"/>
  <c r="X92" i="28" s="1"/>
  <c r="I92" i="28"/>
  <c r="T92" i="28" s="1"/>
  <c r="E92" i="28"/>
  <c r="P92" i="28" s="1"/>
  <c r="G92" i="28"/>
  <c r="R92" i="28" s="1"/>
  <c r="L92" i="28"/>
  <c r="W92" i="28" s="1"/>
  <c r="K92" i="28"/>
  <c r="V92" i="28" s="1"/>
  <c r="H92" i="28"/>
  <c r="S92" i="28" s="1"/>
  <c r="D92" i="28"/>
  <c r="O92" i="28" s="1"/>
  <c r="Z38" i="7"/>
  <c r="Z50" i="26"/>
  <c r="L86" i="7"/>
  <c r="W86" i="7" s="1"/>
  <c r="H86" i="7"/>
  <c r="S86" i="7" s="1"/>
  <c r="D86" i="7"/>
  <c r="O86" i="7" s="1"/>
  <c r="K86" i="7"/>
  <c r="V86" i="7" s="1"/>
  <c r="G86" i="7"/>
  <c r="R86" i="7" s="1"/>
  <c r="J86" i="7"/>
  <c r="U86" i="7" s="1"/>
  <c r="F86" i="7"/>
  <c r="Q86" i="7" s="1"/>
  <c r="M86" i="7"/>
  <c r="X86" i="7" s="1"/>
  <c r="I86" i="7"/>
  <c r="T86" i="7" s="1"/>
  <c r="E86" i="7"/>
  <c r="P86" i="7" s="1"/>
  <c r="X41" i="16"/>
  <c r="M43" i="14" s="1"/>
  <c r="X56" i="16"/>
  <c r="K78" i="28"/>
  <c r="V78" i="28" s="1"/>
  <c r="G78" i="28"/>
  <c r="R78" i="28" s="1"/>
  <c r="J78" i="28"/>
  <c r="U78" i="28" s="1"/>
  <c r="E78" i="28"/>
  <c r="P78" i="28" s="1"/>
  <c r="I78" i="28"/>
  <c r="T78" i="28" s="1"/>
  <c r="D78" i="28"/>
  <c r="O78" i="28" s="1"/>
  <c r="M78" i="28"/>
  <c r="X78" i="28" s="1"/>
  <c r="H78" i="28"/>
  <c r="S78" i="28" s="1"/>
  <c r="F78" i="28"/>
  <c r="Q78" i="28" s="1"/>
  <c r="L78" i="28"/>
  <c r="W78" i="28" s="1"/>
  <c r="M94" i="26"/>
  <c r="X94" i="26" s="1"/>
  <c r="I94" i="26"/>
  <c r="T94" i="26" s="1"/>
  <c r="E94" i="26"/>
  <c r="P94" i="26" s="1"/>
  <c r="K94" i="26"/>
  <c r="V94" i="26" s="1"/>
  <c r="F94" i="26"/>
  <c r="Q94" i="26" s="1"/>
  <c r="G94" i="26"/>
  <c r="R94" i="26" s="1"/>
  <c r="L94" i="26"/>
  <c r="W94" i="26" s="1"/>
  <c r="J94" i="26"/>
  <c r="U94" i="26" s="1"/>
  <c r="H94" i="26"/>
  <c r="S94" i="26" s="1"/>
  <c r="D94" i="26"/>
  <c r="O94" i="26" s="1"/>
  <c r="L77" i="28"/>
  <c r="W77" i="28" s="1"/>
  <c r="H77" i="28"/>
  <c r="S77" i="28" s="1"/>
  <c r="D77" i="28"/>
  <c r="O77" i="28" s="1"/>
  <c r="M77" i="28"/>
  <c r="X77" i="28" s="1"/>
  <c r="G77" i="28"/>
  <c r="R77" i="28" s="1"/>
  <c r="K77" i="28"/>
  <c r="V77" i="28" s="1"/>
  <c r="F77" i="28"/>
  <c r="Q77" i="28" s="1"/>
  <c r="J77" i="28"/>
  <c r="U77" i="28" s="1"/>
  <c r="E77" i="28"/>
  <c r="P77" i="28" s="1"/>
  <c r="I77" i="28"/>
  <c r="T77" i="28" s="1"/>
  <c r="J73" i="26"/>
  <c r="U73" i="26" s="1"/>
  <c r="F73" i="26"/>
  <c r="Q73" i="26" s="1"/>
  <c r="K73" i="26"/>
  <c r="V73" i="26" s="1"/>
  <c r="E73" i="26"/>
  <c r="P73" i="26" s="1"/>
  <c r="L73" i="26"/>
  <c r="W73" i="26" s="1"/>
  <c r="D73" i="26"/>
  <c r="O73" i="26" s="1"/>
  <c r="I73" i="26"/>
  <c r="T73" i="26" s="1"/>
  <c r="H73" i="26"/>
  <c r="S73" i="26" s="1"/>
  <c r="G73" i="26"/>
  <c r="R73" i="26" s="1"/>
  <c r="M73" i="26"/>
  <c r="X73" i="26" s="1"/>
  <c r="AD40" i="16"/>
  <c r="Z34" i="26"/>
  <c r="AD42" i="16"/>
  <c r="J100" i="7"/>
  <c r="U100" i="7" s="1"/>
  <c r="F100" i="7"/>
  <c r="Q100" i="7" s="1"/>
  <c r="M100" i="7"/>
  <c r="X100" i="7" s="1"/>
  <c r="I100" i="7"/>
  <c r="T100" i="7" s="1"/>
  <c r="E100" i="7"/>
  <c r="P100" i="7" s="1"/>
  <c r="L100" i="7"/>
  <c r="W100" i="7" s="1"/>
  <c r="H100" i="7"/>
  <c r="S100" i="7" s="1"/>
  <c r="D100" i="7"/>
  <c r="O100" i="7" s="1"/>
  <c r="K100" i="7"/>
  <c r="V100" i="7" s="1"/>
  <c r="G100" i="7"/>
  <c r="R100" i="7" s="1"/>
  <c r="J81" i="26"/>
  <c r="U81" i="26" s="1"/>
  <c r="F81" i="26"/>
  <c r="Q81" i="26" s="1"/>
  <c r="I81" i="26"/>
  <c r="T81" i="26" s="1"/>
  <c r="D81" i="26"/>
  <c r="O81" i="26" s="1"/>
  <c r="K81" i="26"/>
  <c r="V81" i="26" s="1"/>
  <c r="L81" i="26"/>
  <c r="W81" i="26" s="1"/>
  <c r="H81" i="26"/>
  <c r="S81" i="26" s="1"/>
  <c r="G81" i="26"/>
  <c r="R81" i="26" s="1"/>
  <c r="M81" i="26"/>
  <c r="X81" i="26" s="1"/>
  <c r="E81" i="26"/>
  <c r="P81" i="26" s="1"/>
  <c r="K97" i="28"/>
  <c r="V97" i="28" s="1"/>
  <c r="G97" i="28"/>
  <c r="R97" i="28" s="1"/>
  <c r="J97" i="28"/>
  <c r="U97" i="28" s="1"/>
  <c r="F97" i="28"/>
  <c r="Q97" i="28" s="1"/>
  <c r="L97" i="28"/>
  <c r="W97" i="28" s="1"/>
  <c r="D97" i="28"/>
  <c r="O97" i="28" s="1"/>
  <c r="E97" i="28"/>
  <c r="P97" i="28" s="1"/>
  <c r="M97" i="28"/>
  <c r="X97" i="28" s="1"/>
  <c r="I97" i="28"/>
  <c r="T97" i="28" s="1"/>
  <c r="H97" i="28"/>
  <c r="S97" i="28" s="1"/>
  <c r="V101" i="28"/>
  <c r="R101" i="28"/>
  <c r="T101" i="28"/>
  <c r="O101" i="28"/>
  <c r="X101" i="28"/>
  <c r="S101" i="28"/>
  <c r="P101" i="28"/>
  <c r="U101" i="28"/>
  <c r="Q101" i="28"/>
  <c r="W101" i="28"/>
  <c r="N92" i="7"/>
  <c r="W106" i="7"/>
  <c r="S106" i="7"/>
  <c r="O106" i="7"/>
  <c r="U106" i="7"/>
  <c r="Q106" i="7"/>
  <c r="T106" i="7"/>
  <c r="R106" i="7"/>
  <c r="X106" i="7"/>
  <c r="P106" i="7"/>
  <c r="V106" i="7"/>
  <c r="E9" i="17"/>
  <c r="Z54" i="26"/>
  <c r="J88" i="7"/>
  <c r="U88" i="7" s="1"/>
  <c r="F88" i="7"/>
  <c r="Q88" i="7" s="1"/>
  <c r="M88" i="7"/>
  <c r="X88" i="7" s="1"/>
  <c r="I88" i="7"/>
  <c r="T88" i="7" s="1"/>
  <c r="E88" i="7"/>
  <c r="P88" i="7" s="1"/>
  <c r="L88" i="7"/>
  <c r="W88" i="7" s="1"/>
  <c r="H88" i="7"/>
  <c r="S88" i="7" s="1"/>
  <c r="D88" i="7"/>
  <c r="O88" i="7" s="1"/>
  <c r="G88" i="7"/>
  <c r="R88" i="7" s="1"/>
  <c r="K88" i="7"/>
  <c r="V88" i="7" s="1"/>
  <c r="U102" i="28"/>
  <c r="Q102" i="28"/>
  <c r="X102" i="28"/>
  <c r="S102" i="28"/>
  <c r="T102" i="28"/>
  <c r="R102" i="28"/>
  <c r="O102" i="28"/>
  <c r="W102" i="28"/>
  <c r="V102" i="28"/>
  <c r="P102" i="28"/>
  <c r="X46" i="16"/>
  <c r="M48" i="14" s="1"/>
  <c r="L82" i="7"/>
  <c r="W82" i="7" s="1"/>
  <c r="H82" i="7"/>
  <c r="S82" i="7" s="1"/>
  <c r="D82" i="7"/>
  <c r="O82" i="7" s="1"/>
  <c r="K82" i="7"/>
  <c r="V82" i="7" s="1"/>
  <c r="G82" i="7"/>
  <c r="R82" i="7" s="1"/>
  <c r="J82" i="7"/>
  <c r="U82" i="7" s="1"/>
  <c r="F82" i="7"/>
  <c r="Q82" i="7" s="1"/>
  <c r="I82" i="7"/>
  <c r="T82" i="7" s="1"/>
  <c r="M82" i="7"/>
  <c r="X82" i="7" s="1"/>
  <c r="E82" i="7"/>
  <c r="P82" i="7" s="1"/>
  <c r="Z41" i="26"/>
  <c r="J92" i="7"/>
  <c r="U92" i="7" s="1"/>
  <c r="F92" i="7"/>
  <c r="Q92" i="7" s="1"/>
  <c r="M92" i="7"/>
  <c r="X92" i="7" s="1"/>
  <c r="I92" i="7"/>
  <c r="T92" i="7" s="1"/>
  <c r="E92" i="7"/>
  <c r="P92" i="7" s="1"/>
  <c r="L92" i="7"/>
  <c r="W92" i="7" s="1"/>
  <c r="H92" i="7"/>
  <c r="S92" i="7" s="1"/>
  <c r="D92" i="7"/>
  <c r="O92" i="7" s="1"/>
  <c r="K92" i="7"/>
  <c r="V92" i="7" s="1"/>
  <c r="G92" i="7"/>
  <c r="R92" i="7" s="1"/>
  <c r="U106" i="28"/>
  <c r="Q106" i="28"/>
  <c r="V106" i="28"/>
  <c r="P106" i="28"/>
  <c r="S106" i="28"/>
  <c r="X106" i="28"/>
  <c r="R106" i="28"/>
  <c r="O106" i="28"/>
  <c r="W106" i="28"/>
  <c r="T106" i="28"/>
  <c r="J100" i="26"/>
  <c r="U100" i="26" s="1"/>
  <c r="F100" i="26"/>
  <c r="Q100" i="26" s="1"/>
  <c r="K100" i="26"/>
  <c r="V100" i="26" s="1"/>
  <c r="E100" i="26"/>
  <c r="P100" i="26" s="1"/>
  <c r="H100" i="26"/>
  <c r="S100" i="26" s="1"/>
  <c r="G100" i="26"/>
  <c r="R100" i="26" s="1"/>
  <c r="M100" i="26"/>
  <c r="X100" i="26" s="1"/>
  <c r="D100" i="26"/>
  <c r="O100" i="26" s="1"/>
  <c r="L100" i="26"/>
  <c r="W100" i="26" s="1"/>
  <c r="I100" i="26"/>
  <c r="T100" i="26" s="1"/>
  <c r="AB62" i="7"/>
  <c r="X62" i="7"/>
  <c r="E37" i="46" s="1"/>
  <c r="AD62" i="7"/>
  <c r="K93" i="28"/>
  <c r="V93" i="28" s="1"/>
  <c r="G93" i="28"/>
  <c r="R93" i="28" s="1"/>
  <c r="J93" i="28"/>
  <c r="U93" i="28" s="1"/>
  <c r="F93" i="28"/>
  <c r="Q93" i="28" s="1"/>
  <c r="H93" i="28"/>
  <c r="S93" i="28" s="1"/>
  <c r="L93" i="28"/>
  <c r="W93" i="28" s="1"/>
  <c r="I93" i="28"/>
  <c r="T93" i="28" s="1"/>
  <c r="E93" i="28"/>
  <c r="P93" i="28" s="1"/>
  <c r="M93" i="28"/>
  <c r="X93" i="28" s="1"/>
  <c r="D93" i="28"/>
  <c r="O93" i="28" s="1"/>
  <c r="E29" i="17"/>
  <c r="X53" i="16"/>
  <c r="M55" i="14" s="1"/>
  <c r="P57" i="16"/>
  <c r="F59" i="14" s="1"/>
  <c r="Y57" i="26"/>
  <c r="F33" i="17" s="1"/>
  <c r="E11" i="17"/>
  <c r="X35" i="16"/>
  <c r="M37" i="14" s="1"/>
  <c r="S59" i="26"/>
  <c r="W59" i="26" s="1"/>
  <c r="X107" i="7"/>
  <c r="T107" i="7"/>
  <c r="P107" i="7"/>
  <c r="V107" i="7"/>
  <c r="R107" i="7"/>
  <c r="U107" i="7"/>
  <c r="S107" i="7"/>
  <c r="Q107" i="7"/>
  <c r="W107" i="7"/>
  <c r="O107" i="7"/>
  <c r="N76" i="7"/>
  <c r="M87" i="7"/>
  <c r="X87" i="7" s="1"/>
  <c r="I87" i="7"/>
  <c r="T87" i="7" s="1"/>
  <c r="E87" i="7"/>
  <c r="P87" i="7" s="1"/>
  <c r="L87" i="7"/>
  <c r="W87" i="7" s="1"/>
  <c r="H87" i="7"/>
  <c r="S87" i="7" s="1"/>
  <c r="D87" i="7"/>
  <c r="O87" i="7" s="1"/>
  <c r="K87" i="7"/>
  <c r="V87" i="7" s="1"/>
  <c r="G87" i="7"/>
  <c r="R87" i="7" s="1"/>
  <c r="F87" i="7"/>
  <c r="Q87" i="7" s="1"/>
  <c r="J87" i="7"/>
  <c r="U87" i="7" s="1"/>
  <c r="B98" i="7"/>
  <c r="L92" i="26"/>
  <c r="W92" i="26" s="1"/>
  <c r="H92" i="26"/>
  <c r="S92" i="26" s="1"/>
  <c r="D92" i="26"/>
  <c r="O92" i="26" s="1"/>
  <c r="J92" i="26"/>
  <c r="U92" i="26" s="1"/>
  <c r="E92" i="26"/>
  <c r="P92" i="26" s="1"/>
  <c r="I92" i="26"/>
  <c r="T92" i="26" s="1"/>
  <c r="F92" i="26"/>
  <c r="Q92" i="26" s="1"/>
  <c r="M92" i="26"/>
  <c r="X92" i="26" s="1"/>
  <c r="K92" i="26"/>
  <c r="V92" i="26" s="1"/>
  <c r="G92" i="26"/>
  <c r="R92" i="26" s="1"/>
  <c r="Z59" i="28"/>
  <c r="L78" i="7"/>
  <c r="W78" i="7" s="1"/>
  <c r="H78" i="7"/>
  <c r="S78" i="7" s="1"/>
  <c r="D78" i="7"/>
  <c r="O78" i="7" s="1"/>
  <c r="K78" i="7"/>
  <c r="V78" i="7" s="1"/>
  <c r="G78" i="7"/>
  <c r="R78" i="7" s="1"/>
  <c r="J78" i="7"/>
  <c r="U78" i="7" s="1"/>
  <c r="F78" i="7"/>
  <c r="Q78" i="7" s="1"/>
  <c r="E78" i="7"/>
  <c r="P78" i="7" s="1"/>
  <c r="M78" i="7"/>
  <c r="X78" i="7" s="1"/>
  <c r="I78" i="7"/>
  <c r="T78" i="7" s="1"/>
  <c r="K84" i="28"/>
  <c r="V84" i="28" s="1"/>
  <c r="G84" i="28"/>
  <c r="R84" i="28" s="1"/>
  <c r="J84" i="28"/>
  <c r="U84" i="28" s="1"/>
  <c r="E84" i="28"/>
  <c r="P84" i="28" s="1"/>
  <c r="I84" i="28"/>
  <c r="T84" i="28" s="1"/>
  <c r="D84" i="28"/>
  <c r="O84" i="28" s="1"/>
  <c r="M84" i="28"/>
  <c r="X84" i="28" s="1"/>
  <c r="H84" i="28"/>
  <c r="S84" i="28" s="1"/>
  <c r="F84" i="28"/>
  <c r="Q84" i="28" s="1"/>
  <c r="L84" i="28"/>
  <c r="W84" i="28" s="1"/>
  <c r="M78" i="26"/>
  <c r="X78" i="26" s="1"/>
  <c r="I78" i="26"/>
  <c r="T78" i="26" s="1"/>
  <c r="E78" i="26"/>
  <c r="P78" i="26" s="1"/>
  <c r="K78" i="26"/>
  <c r="V78" i="26" s="1"/>
  <c r="F78" i="26"/>
  <c r="Q78" i="26" s="1"/>
  <c r="L78" i="26"/>
  <c r="W78" i="26" s="1"/>
  <c r="D78" i="26"/>
  <c r="O78" i="26" s="1"/>
  <c r="J78" i="26"/>
  <c r="U78" i="26" s="1"/>
  <c r="H78" i="26"/>
  <c r="S78" i="26" s="1"/>
  <c r="G78" i="26"/>
  <c r="R78" i="26" s="1"/>
  <c r="U112" i="7"/>
  <c r="Q112" i="7"/>
  <c r="W112" i="7"/>
  <c r="S112" i="7"/>
  <c r="O112" i="7"/>
  <c r="R112" i="7"/>
  <c r="X112" i="7"/>
  <c r="P112" i="7"/>
  <c r="V112" i="7"/>
  <c r="T112" i="7"/>
  <c r="M79" i="7"/>
  <c r="X79" i="7" s="1"/>
  <c r="I79" i="7"/>
  <c r="T79" i="7" s="1"/>
  <c r="E79" i="7"/>
  <c r="P79" i="7" s="1"/>
  <c r="L79" i="7"/>
  <c r="W79" i="7" s="1"/>
  <c r="H79" i="7"/>
  <c r="S79" i="7" s="1"/>
  <c r="D79" i="7"/>
  <c r="O79" i="7" s="1"/>
  <c r="K79" i="7"/>
  <c r="V79" i="7" s="1"/>
  <c r="G79" i="7"/>
  <c r="R79" i="7" s="1"/>
  <c r="J79" i="7"/>
  <c r="U79" i="7" s="1"/>
  <c r="F79" i="7"/>
  <c r="Q79" i="7" s="1"/>
  <c r="N88" i="7"/>
  <c r="Z58" i="7"/>
  <c r="M91" i="7"/>
  <c r="X91" i="7" s="1"/>
  <c r="I91" i="7"/>
  <c r="T91" i="7" s="1"/>
  <c r="E91" i="7"/>
  <c r="P91" i="7" s="1"/>
  <c r="L91" i="7"/>
  <c r="W91" i="7" s="1"/>
  <c r="H91" i="7"/>
  <c r="S91" i="7" s="1"/>
  <c r="D91" i="7"/>
  <c r="O91" i="7" s="1"/>
  <c r="K91" i="7"/>
  <c r="V91" i="7" s="1"/>
  <c r="G91" i="7"/>
  <c r="R91" i="7" s="1"/>
  <c r="J91" i="7"/>
  <c r="U91" i="7" s="1"/>
  <c r="F91" i="7"/>
  <c r="Q91" i="7" s="1"/>
  <c r="B86" i="7"/>
  <c r="A28" i="17"/>
  <c r="B96" i="7"/>
  <c r="J84" i="7"/>
  <c r="U84" i="7" s="1"/>
  <c r="F84" i="7"/>
  <c r="Q84" i="7" s="1"/>
  <c r="M84" i="7"/>
  <c r="X84" i="7" s="1"/>
  <c r="I84" i="7"/>
  <c r="T84" i="7" s="1"/>
  <c r="E84" i="7"/>
  <c r="P84" i="7" s="1"/>
  <c r="L84" i="7"/>
  <c r="W84" i="7" s="1"/>
  <c r="H84" i="7"/>
  <c r="S84" i="7" s="1"/>
  <c r="D84" i="7"/>
  <c r="O84" i="7" s="1"/>
  <c r="K84" i="7"/>
  <c r="V84" i="7" s="1"/>
  <c r="G84" i="7"/>
  <c r="R84" i="7" s="1"/>
  <c r="L98" i="28"/>
  <c r="W98" i="28" s="1"/>
  <c r="H98" i="28"/>
  <c r="S98" i="28" s="1"/>
  <c r="D98" i="28"/>
  <c r="O98" i="28" s="1"/>
  <c r="K98" i="28"/>
  <c r="V98" i="28" s="1"/>
  <c r="G98" i="28"/>
  <c r="R98" i="28" s="1"/>
  <c r="M98" i="28"/>
  <c r="X98" i="28" s="1"/>
  <c r="E98" i="28"/>
  <c r="P98" i="28" s="1"/>
  <c r="J98" i="28"/>
  <c r="U98" i="28" s="1"/>
  <c r="I98" i="28"/>
  <c r="T98" i="28" s="1"/>
  <c r="F98" i="28"/>
  <c r="Q98" i="28" s="1"/>
  <c r="Z39" i="26"/>
  <c r="X51" i="16"/>
  <c r="M53" i="14" s="1"/>
  <c r="X111" i="7"/>
  <c r="T111" i="7"/>
  <c r="P111" i="7"/>
  <c r="V111" i="7"/>
  <c r="R111" i="7"/>
  <c r="Q111" i="7"/>
  <c r="W111" i="7"/>
  <c r="O111" i="7"/>
  <c r="U111" i="7"/>
  <c r="S111" i="7"/>
  <c r="A26" i="17"/>
  <c r="B94" i="7"/>
  <c r="J97" i="26"/>
  <c r="U97" i="26" s="1"/>
  <c r="F97" i="26"/>
  <c r="Q97" i="26" s="1"/>
  <c r="L97" i="26"/>
  <c r="W97" i="26" s="1"/>
  <c r="G97" i="26"/>
  <c r="R97" i="26" s="1"/>
  <c r="I97" i="26"/>
  <c r="T97" i="26" s="1"/>
  <c r="M97" i="26"/>
  <c r="X97" i="26" s="1"/>
  <c r="D97" i="26"/>
  <c r="O97" i="26" s="1"/>
  <c r="K97" i="26"/>
  <c r="V97" i="26" s="1"/>
  <c r="H97" i="26"/>
  <c r="S97" i="26" s="1"/>
  <c r="E97" i="26"/>
  <c r="P97" i="26" s="1"/>
  <c r="Z43" i="7"/>
  <c r="N96" i="7"/>
  <c r="U104" i="28"/>
  <c r="Q104" i="28"/>
  <c r="T104" i="28"/>
  <c r="O104" i="28"/>
  <c r="S104" i="28"/>
  <c r="X104" i="28"/>
  <c r="R104" i="28"/>
  <c r="W104" i="28"/>
  <c r="V104" i="28"/>
  <c r="P104" i="28"/>
  <c r="AD34" i="16"/>
  <c r="AD33" i="16"/>
  <c r="S35" i="14" s="1"/>
  <c r="AD60" i="26"/>
  <c r="T61" i="7"/>
  <c r="Z42" i="7"/>
  <c r="M86" i="28"/>
  <c r="X86" i="28" s="1"/>
  <c r="I86" i="28"/>
  <c r="T86" i="28" s="1"/>
  <c r="E86" i="28"/>
  <c r="P86" i="28" s="1"/>
  <c r="L86" i="28"/>
  <c r="W86" i="28" s="1"/>
  <c r="G86" i="28"/>
  <c r="R86" i="28" s="1"/>
  <c r="K86" i="28"/>
  <c r="V86" i="28" s="1"/>
  <c r="F86" i="28"/>
  <c r="Q86" i="28" s="1"/>
  <c r="J86" i="28"/>
  <c r="U86" i="28" s="1"/>
  <c r="D86" i="28"/>
  <c r="O86" i="28" s="1"/>
  <c r="H86" i="28"/>
  <c r="S86" i="28" s="1"/>
  <c r="X102" i="26"/>
  <c r="T102" i="26"/>
  <c r="P102" i="26"/>
  <c r="S102" i="26"/>
  <c r="R102" i="26"/>
  <c r="Q102" i="26"/>
  <c r="W102" i="26"/>
  <c r="O102" i="26"/>
  <c r="V102" i="26"/>
  <c r="U102" i="26"/>
  <c r="X57" i="16"/>
  <c r="M59" i="14" s="1"/>
  <c r="X33" i="16"/>
  <c r="X52" i="16"/>
  <c r="M54" i="14" s="1"/>
  <c r="K80" i="28"/>
  <c r="V80" i="28" s="1"/>
  <c r="G80" i="28"/>
  <c r="R80" i="28" s="1"/>
  <c r="L80" i="28"/>
  <c r="W80" i="28" s="1"/>
  <c r="F80" i="28"/>
  <c r="Q80" i="28" s="1"/>
  <c r="J80" i="28"/>
  <c r="U80" i="28" s="1"/>
  <c r="E80" i="28"/>
  <c r="P80" i="28" s="1"/>
  <c r="I80" i="28"/>
  <c r="T80" i="28" s="1"/>
  <c r="D80" i="28"/>
  <c r="O80" i="28" s="1"/>
  <c r="M80" i="28"/>
  <c r="X80" i="28" s="1"/>
  <c r="H80" i="28"/>
  <c r="S80" i="28" s="1"/>
  <c r="AD45" i="16"/>
  <c r="Z46" i="7"/>
  <c r="Z55" i="7"/>
  <c r="S56" i="26"/>
  <c r="W56" i="26" s="1"/>
  <c r="D32" i="17" s="1"/>
  <c r="J76" i="7"/>
  <c r="U76" i="7" s="1"/>
  <c r="F76" i="7"/>
  <c r="Q76" i="7" s="1"/>
  <c r="M76" i="7"/>
  <c r="X76" i="7" s="1"/>
  <c r="I76" i="7"/>
  <c r="T76" i="7" s="1"/>
  <c r="E76" i="7"/>
  <c r="P76" i="7" s="1"/>
  <c r="L76" i="7"/>
  <c r="W76" i="7" s="1"/>
  <c r="H76" i="7"/>
  <c r="S76" i="7" s="1"/>
  <c r="D76" i="7"/>
  <c r="O76" i="7" s="1"/>
  <c r="G76" i="7"/>
  <c r="R76" i="7" s="1"/>
  <c r="K76" i="7"/>
  <c r="V76" i="7" s="1"/>
  <c r="J90" i="28"/>
  <c r="U90" i="28" s="1"/>
  <c r="F90" i="28"/>
  <c r="Q90" i="28" s="1"/>
  <c r="M90" i="28"/>
  <c r="X90" i="28" s="1"/>
  <c r="I90" i="28"/>
  <c r="T90" i="28" s="1"/>
  <c r="E90" i="28"/>
  <c r="P90" i="28" s="1"/>
  <c r="K90" i="28"/>
  <c r="V90" i="28" s="1"/>
  <c r="G90" i="28"/>
  <c r="R90" i="28" s="1"/>
  <c r="D90" i="28"/>
  <c r="O90" i="28" s="1"/>
  <c r="L90" i="28"/>
  <c r="W90" i="28" s="1"/>
  <c r="H90" i="28"/>
  <c r="S90" i="28" s="1"/>
  <c r="W110" i="7"/>
  <c r="S110" i="7"/>
  <c r="O110" i="7"/>
  <c r="U110" i="7"/>
  <c r="Q110" i="7"/>
  <c r="X110" i="7"/>
  <c r="P110" i="7"/>
  <c r="V110" i="7"/>
  <c r="T110" i="7"/>
  <c r="R110" i="7"/>
  <c r="AC56" i="16"/>
  <c r="R58" i="14" s="1"/>
  <c r="X43" i="16"/>
  <c r="M45" i="14" s="1"/>
  <c r="AC62" i="7"/>
  <c r="Z60" i="7"/>
  <c r="L93" i="26"/>
  <c r="W93" i="26" s="1"/>
  <c r="H93" i="26"/>
  <c r="S93" i="26" s="1"/>
  <c r="D93" i="26"/>
  <c r="O93" i="26" s="1"/>
  <c r="J93" i="26"/>
  <c r="U93" i="26" s="1"/>
  <c r="E93" i="26"/>
  <c r="P93" i="26" s="1"/>
  <c r="G93" i="26"/>
  <c r="R93" i="26" s="1"/>
  <c r="I93" i="26"/>
  <c r="T93" i="26" s="1"/>
  <c r="F93" i="26"/>
  <c r="Q93" i="26" s="1"/>
  <c r="M93" i="26"/>
  <c r="X93" i="26" s="1"/>
  <c r="K93" i="26"/>
  <c r="V93" i="26" s="1"/>
  <c r="X115" i="7"/>
  <c r="T115" i="7"/>
  <c r="P115" i="7"/>
  <c r="V115" i="7"/>
  <c r="R115" i="7"/>
  <c r="U115" i="7"/>
  <c r="S115" i="7"/>
  <c r="Q115" i="7"/>
  <c r="W115" i="7"/>
  <c r="O115" i="7"/>
  <c r="AC60" i="26"/>
  <c r="X55" i="16"/>
  <c r="M57" i="14" s="1"/>
  <c r="V105" i="28"/>
  <c r="R105" i="28"/>
  <c r="X105" i="28"/>
  <c r="S105" i="28"/>
  <c r="Q105" i="28"/>
  <c r="W105" i="28"/>
  <c r="P105" i="28"/>
  <c r="O105" i="28"/>
  <c r="U105" i="28"/>
  <c r="T105" i="28"/>
  <c r="AE60" i="26"/>
  <c r="L85" i="28"/>
  <c r="W85" i="28" s="1"/>
  <c r="H85" i="28"/>
  <c r="S85" i="28" s="1"/>
  <c r="D85" i="28"/>
  <c r="O85" i="28" s="1"/>
  <c r="I85" i="28"/>
  <c r="T85" i="28" s="1"/>
  <c r="M85" i="28"/>
  <c r="X85" i="28" s="1"/>
  <c r="G85" i="28"/>
  <c r="R85" i="28" s="1"/>
  <c r="K85" i="28"/>
  <c r="V85" i="28" s="1"/>
  <c r="F85" i="28"/>
  <c r="Q85" i="28" s="1"/>
  <c r="E85" i="28"/>
  <c r="P85" i="28" s="1"/>
  <c r="J85" i="28"/>
  <c r="U85" i="28" s="1"/>
  <c r="X38" i="16"/>
  <c r="K76" i="28"/>
  <c r="V76" i="28" s="1"/>
  <c r="G76" i="28"/>
  <c r="R76" i="28" s="1"/>
  <c r="I76" i="28"/>
  <c r="T76" i="28" s="1"/>
  <c r="D76" i="28"/>
  <c r="O76" i="28" s="1"/>
  <c r="M76" i="28"/>
  <c r="X76" i="28" s="1"/>
  <c r="H76" i="28"/>
  <c r="S76" i="28" s="1"/>
  <c r="L76" i="28"/>
  <c r="W76" i="28" s="1"/>
  <c r="F76" i="28"/>
  <c r="Q76" i="28" s="1"/>
  <c r="J76" i="28"/>
  <c r="U76" i="28" s="1"/>
  <c r="E76" i="28"/>
  <c r="P76" i="28" s="1"/>
  <c r="M84" i="26"/>
  <c r="X84" i="26" s="1"/>
  <c r="I84" i="26"/>
  <c r="T84" i="26" s="1"/>
  <c r="E84" i="26"/>
  <c r="P84" i="26" s="1"/>
  <c r="J84" i="26"/>
  <c r="U84" i="26" s="1"/>
  <c r="D84" i="26"/>
  <c r="O84" i="26" s="1"/>
  <c r="G84" i="26"/>
  <c r="R84" i="26" s="1"/>
  <c r="F84" i="26"/>
  <c r="Q84" i="26" s="1"/>
  <c r="L84" i="26"/>
  <c r="W84" i="26" s="1"/>
  <c r="K84" i="26"/>
  <c r="V84" i="26" s="1"/>
  <c r="H84" i="26"/>
  <c r="S84" i="26" s="1"/>
  <c r="A24" i="17"/>
  <c r="B92" i="7"/>
  <c r="J96" i="7"/>
  <c r="U96" i="7" s="1"/>
  <c r="F96" i="7"/>
  <c r="Q96" i="7" s="1"/>
  <c r="M96" i="7"/>
  <c r="X96" i="7" s="1"/>
  <c r="I96" i="7"/>
  <c r="T96" i="7" s="1"/>
  <c r="E96" i="7"/>
  <c r="P96" i="7" s="1"/>
  <c r="L96" i="7"/>
  <c r="W96" i="7" s="1"/>
  <c r="H96" i="7"/>
  <c r="S96" i="7" s="1"/>
  <c r="D96" i="7"/>
  <c r="O96" i="7" s="1"/>
  <c r="G96" i="7"/>
  <c r="R96" i="7" s="1"/>
  <c r="K96" i="7"/>
  <c r="V96" i="7" s="1"/>
  <c r="J77" i="26"/>
  <c r="U77" i="26" s="1"/>
  <c r="F77" i="26"/>
  <c r="Q77" i="26" s="1"/>
  <c r="M77" i="26"/>
  <c r="X77" i="26" s="1"/>
  <c r="H77" i="26"/>
  <c r="S77" i="26" s="1"/>
  <c r="K77" i="26"/>
  <c r="V77" i="26" s="1"/>
  <c r="D77" i="26"/>
  <c r="O77" i="26" s="1"/>
  <c r="I77" i="26"/>
  <c r="T77" i="26" s="1"/>
  <c r="G77" i="26"/>
  <c r="R77" i="26" s="1"/>
  <c r="L77" i="26"/>
  <c r="W77" i="26" s="1"/>
  <c r="E77" i="26"/>
  <c r="P77" i="26" s="1"/>
  <c r="M75" i="7"/>
  <c r="X75" i="7" s="1"/>
  <c r="I75" i="7"/>
  <c r="T75" i="7" s="1"/>
  <c r="E75" i="7"/>
  <c r="P75" i="7" s="1"/>
  <c r="L75" i="7"/>
  <c r="W75" i="7" s="1"/>
  <c r="H75" i="7"/>
  <c r="S75" i="7" s="1"/>
  <c r="D75" i="7"/>
  <c r="O75" i="7" s="1"/>
  <c r="K75" i="7"/>
  <c r="V75" i="7" s="1"/>
  <c r="G75" i="7"/>
  <c r="R75" i="7" s="1"/>
  <c r="J75" i="7"/>
  <c r="U75" i="7" s="1"/>
  <c r="F75" i="7"/>
  <c r="Q75" i="7" s="1"/>
  <c r="B82" i="7"/>
  <c r="M89" i="28"/>
  <c r="X89" i="28" s="1"/>
  <c r="I89" i="28"/>
  <c r="T89" i="28" s="1"/>
  <c r="E89" i="28"/>
  <c r="P89" i="28" s="1"/>
  <c r="L89" i="28"/>
  <c r="W89" i="28" s="1"/>
  <c r="H89" i="28"/>
  <c r="S89" i="28" s="1"/>
  <c r="D89" i="28"/>
  <c r="O89" i="28" s="1"/>
  <c r="J89" i="28"/>
  <c r="U89" i="28" s="1"/>
  <c r="G89" i="28"/>
  <c r="R89" i="28" s="1"/>
  <c r="F89" i="28"/>
  <c r="Q89" i="28" s="1"/>
  <c r="K89" i="28"/>
  <c r="V89" i="28" s="1"/>
  <c r="Z33" i="26"/>
  <c r="AB60" i="26"/>
  <c r="B90" i="7"/>
  <c r="M82" i="28"/>
  <c r="X82" i="28" s="1"/>
  <c r="I82" i="28"/>
  <c r="T82" i="28" s="1"/>
  <c r="E82" i="28"/>
  <c r="P82" i="28" s="1"/>
  <c r="H82" i="28"/>
  <c r="S82" i="28" s="1"/>
  <c r="L82" i="28"/>
  <c r="W82" i="28" s="1"/>
  <c r="G82" i="28"/>
  <c r="R82" i="28" s="1"/>
  <c r="K82" i="28"/>
  <c r="V82" i="28" s="1"/>
  <c r="F82" i="28"/>
  <c r="Q82" i="28" s="1"/>
  <c r="J82" i="28"/>
  <c r="U82" i="28" s="1"/>
  <c r="D82" i="28"/>
  <c r="O82" i="28" s="1"/>
  <c r="K98" i="26"/>
  <c r="V98" i="26" s="1"/>
  <c r="G98" i="26"/>
  <c r="R98" i="26" s="1"/>
  <c r="M98" i="26"/>
  <c r="X98" i="26" s="1"/>
  <c r="H98" i="26"/>
  <c r="S98" i="26" s="1"/>
  <c r="I98" i="26"/>
  <c r="T98" i="26" s="1"/>
  <c r="F98" i="26"/>
  <c r="Q98" i="26" s="1"/>
  <c r="E98" i="26"/>
  <c r="P98" i="26" s="1"/>
  <c r="L98" i="26"/>
  <c r="W98" i="26" s="1"/>
  <c r="D98" i="26"/>
  <c r="O98" i="26" s="1"/>
  <c r="J98" i="26"/>
  <c r="U98" i="26" s="1"/>
  <c r="M83" i="7"/>
  <c r="X83" i="7" s="1"/>
  <c r="I83" i="7"/>
  <c r="T83" i="7" s="1"/>
  <c r="E83" i="7"/>
  <c r="P83" i="7" s="1"/>
  <c r="L83" i="7"/>
  <c r="W83" i="7" s="1"/>
  <c r="H83" i="7"/>
  <c r="S83" i="7" s="1"/>
  <c r="D83" i="7"/>
  <c r="O83" i="7" s="1"/>
  <c r="K83" i="7"/>
  <c r="V83" i="7" s="1"/>
  <c r="G83" i="7"/>
  <c r="R83" i="7" s="1"/>
  <c r="J83" i="7"/>
  <c r="U83" i="7" s="1"/>
  <c r="F83" i="7"/>
  <c r="Q83" i="7" s="1"/>
  <c r="AC31" i="16"/>
  <c r="R33" i="14" s="1"/>
  <c r="M103" i="7"/>
  <c r="X103" i="7" s="1"/>
  <c r="I103" i="7"/>
  <c r="T103" i="7" s="1"/>
  <c r="E103" i="7"/>
  <c r="P103" i="7" s="1"/>
  <c r="K103" i="7"/>
  <c r="V103" i="7" s="1"/>
  <c r="G103" i="7"/>
  <c r="R103" i="7" s="1"/>
  <c r="F103" i="7"/>
  <c r="Q103" i="7" s="1"/>
  <c r="L103" i="7"/>
  <c r="W103" i="7" s="1"/>
  <c r="D103" i="7"/>
  <c r="O103" i="7" s="1"/>
  <c r="J103" i="7"/>
  <c r="U103" i="7" s="1"/>
  <c r="H103" i="7"/>
  <c r="S103" i="7" s="1"/>
  <c r="X104" i="26"/>
  <c r="T104" i="26"/>
  <c r="P104" i="26"/>
  <c r="W104" i="26"/>
  <c r="R104" i="26"/>
  <c r="S104" i="26"/>
  <c r="Q104" i="26"/>
  <c r="O104" i="26"/>
  <c r="V104" i="26"/>
  <c r="U104" i="26"/>
  <c r="N102" i="7"/>
  <c r="L86" i="26"/>
  <c r="W86" i="26" s="1"/>
  <c r="H86" i="26"/>
  <c r="S86" i="26" s="1"/>
  <c r="D86" i="26"/>
  <c r="O86" i="26" s="1"/>
  <c r="J86" i="26"/>
  <c r="U86" i="26" s="1"/>
  <c r="E86" i="26"/>
  <c r="P86" i="26" s="1"/>
  <c r="M86" i="26"/>
  <c r="X86" i="26" s="1"/>
  <c r="F86" i="26"/>
  <c r="Q86" i="26" s="1"/>
  <c r="G86" i="26"/>
  <c r="R86" i="26" s="1"/>
  <c r="K86" i="26"/>
  <c r="V86" i="26" s="1"/>
  <c r="I86" i="26"/>
  <c r="T86" i="26" s="1"/>
  <c r="X54" i="16"/>
  <c r="M56" i="14" s="1"/>
  <c r="M80" i="26"/>
  <c r="X80" i="26" s="1"/>
  <c r="I80" i="26"/>
  <c r="T80" i="26" s="1"/>
  <c r="L80" i="26"/>
  <c r="W80" i="26" s="1"/>
  <c r="G80" i="26"/>
  <c r="R80" i="26" s="1"/>
  <c r="H80" i="26"/>
  <c r="S80" i="26" s="1"/>
  <c r="K80" i="26"/>
  <c r="V80" i="26" s="1"/>
  <c r="D80" i="26"/>
  <c r="O80" i="26" s="1"/>
  <c r="J80" i="26"/>
  <c r="U80" i="26" s="1"/>
  <c r="F80" i="26"/>
  <c r="Q80" i="26" s="1"/>
  <c r="E80" i="26"/>
  <c r="P80" i="26" s="1"/>
  <c r="M74" i="28"/>
  <c r="X74" i="28" s="1"/>
  <c r="I74" i="28"/>
  <c r="T74" i="28" s="1"/>
  <c r="E74" i="28"/>
  <c r="P74" i="28" s="1"/>
  <c r="L74" i="28"/>
  <c r="W74" i="28" s="1"/>
  <c r="G74" i="28"/>
  <c r="R74" i="28" s="1"/>
  <c r="K74" i="28"/>
  <c r="V74" i="28" s="1"/>
  <c r="F74" i="28"/>
  <c r="Q74" i="28" s="1"/>
  <c r="J74" i="28"/>
  <c r="U74" i="28" s="1"/>
  <c r="D74" i="28"/>
  <c r="O74" i="28" s="1"/>
  <c r="H74" i="28"/>
  <c r="S74" i="28" s="1"/>
  <c r="M90" i="26"/>
  <c r="X90" i="26" s="1"/>
  <c r="I90" i="26"/>
  <c r="T90" i="26" s="1"/>
  <c r="E90" i="26"/>
  <c r="P90" i="26" s="1"/>
  <c r="L90" i="26"/>
  <c r="W90" i="26" s="1"/>
  <c r="G90" i="26"/>
  <c r="R90" i="26" s="1"/>
  <c r="J90" i="26"/>
  <c r="U90" i="26" s="1"/>
  <c r="F90" i="26"/>
  <c r="Q90" i="26" s="1"/>
  <c r="D90" i="26"/>
  <c r="O90" i="26" s="1"/>
  <c r="K90" i="26"/>
  <c r="V90" i="26" s="1"/>
  <c r="H90" i="26"/>
  <c r="S90" i="26" s="1"/>
  <c r="Z39" i="7"/>
  <c r="F38" i="20"/>
  <c r="L102" i="7"/>
  <c r="W102" i="7" s="1"/>
  <c r="H102" i="7"/>
  <c r="S102" i="7" s="1"/>
  <c r="D102" i="7"/>
  <c r="O102" i="7" s="1"/>
  <c r="J102" i="7"/>
  <c r="U102" i="7" s="1"/>
  <c r="F102" i="7"/>
  <c r="Q102" i="7" s="1"/>
  <c r="M102" i="7"/>
  <c r="X102" i="7" s="1"/>
  <c r="E102" i="7"/>
  <c r="P102" i="7" s="1"/>
  <c r="K102" i="7"/>
  <c r="V102" i="7" s="1"/>
  <c r="I102" i="7"/>
  <c r="T102" i="7" s="1"/>
  <c r="G102" i="7"/>
  <c r="R102" i="7" s="1"/>
  <c r="X48" i="16"/>
  <c r="M50" i="14" s="1"/>
  <c r="AE62" i="7"/>
  <c r="Z37" i="7"/>
  <c r="Z51" i="26"/>
  <c r="B78" i="7"/>
  <c r="E7" i="17"/>
  <c r="X60" i="26"/>
  <c r="E34" i="17" s="1"/>
  <c r="Z49" i="26"/>
  <c r="J85" i="26"/>
  <c r="U85" i="26" s="1"/>
  <c r="F85" i="26"/>
  <c r="Q85" i="26" s="1"/>
  <c r="L85" i="26"/>
  <c r="W85" i="26" s="1"/>
  <c r="G85" i="26"/>
  <c r="R85" i="26" s="1"/>
  <c r="I85" i="26"/>
  <c r="T85" i="26" s="1"/>
  <c r="E85" i="26"/>
  <c r="P85" i="26" s="1"/>
  <c r="M85" i="26"/>
  <c r="X85" i="26" s="1"/>
  <c r="D85" i="26"/>
  <c r="O85" i="26" s="1"/>
  <c r="K85" i="26"/>
  <c r="V85" i="26" s="1"/>
  <c r="H85" i="26"/>
  <c r="S85" i="26" s="1"/>
  <c r="F17" i="20"/>
  <c r="L94" i="7"/>
  <c r="W94" i="7" s="1"/>
  <c r="H94" i="7"/>
  <c r="S94" i="7" s="1"/>
  <c r="I94" i="14" s="1"/>
  <c r="D94" i="7"/>
  <c r="O94" i="7" s="1"/>
  <c r="K94" i="7"/>
  <c r="V94" i="7" s="1"/>
  <c r="G94" i="7"/>
  <c r="R94" i="7" s="1"/>
  <c r="H94" i="14" s="1"/>
  <c r="J94" i="7"/>
  <c r="U94" i="7" s="1"/>
  <c r="K94" i="14" s="1"/>
  <c r="F94" i="7"/>
  <c r="Q94" i="7" s="1"/>
  <c r="E94" i="7"/>
  <c r="P94" i="7" s="1"/>
  <c r="M94" i="7"/>
  <c r="X94" i="7" s="1"/>
  <c r="I94" i="7"/>
  <c r="T94" i="7" s="1"/>
  <c r="J94" i="14" s="1"/>
  <c r="S59" i="28"/>
  <c r="M76" i="26"/>
  <c r="X76" i="26" s="1"/>
  <c r="I76" i="26"/>
  <c r="T76" i="26" s="1"/>
  <c r="E76" i="26"/>
  <c r="P76" i="26" s="1"/>
  <c r="K76" i="26"/>
  <c r="V76" i="26" s="1"/>
  <c r="F76" i="26"/>
  <c r="Q76" i="26" s="1"/>
  <c r="H76" i="26"/>
  <c r="S76" i="26" s="1"/>
  <c r="G76" i="26"/>
  <c r="R76" i="26" s="1"/>
  <c r="L76" i="26"/>
  <c r="W76" i="26" s="1"/>
  <c r="D76" i="26"/>
  <c r="O76" i="26" s="1"/>
  <c r="J76" i="26"/>
  <c r="U76" i="26" s="1"/>
  <c r="J80" i="7"/>
  <c r="U80" i="7" s="1"/>
  <c r="K80" i="14" s="1"/>
  <c r="F80" i="7"/>
  <c r="Q80" i="7" s="1"/>
  <c r="M80" i="7"/>
  <c r="X80" i="7" s="1"/>
  <c r="I80" i="7"/>
  <c r="T80" i="7" s="1"/>
  <c r="E80" i="7"/>
  <c r="P80" i="7" s="1"/>
  <c r="L80" i="7"/>
  <c r="W80" i="7" s="1"/>
  <c r="M80" i="14" s="1"/>
  <c r="H80" i="7"/>
  <c r="S80" i="7" s="1"/>
  <c r="D80" i="7"/>
  <c r="O80" i="7" s="1"/>
  <c r="G80" i="7"/>
  <c r="R80" i="7" s="1"/>
  <c r="K80" i="7"/>
  <c r="V80" i="7" s="1"/>
  <c r="L94" i="28"/>
  <c r="W94" i="28" s="1"/>
  <c r="H94" i="28"/>
  <c r="S94" i="28" s="1"/>
  <c r="D94" i="28"/>
  <c r="O94" i="28" s="1"/>
  <c r="K94" i="28"/>
  <c r="V94" i="28" s="1"/>
  <c r="G94" i="28"/>
  <c r="R94" i="28" s="1"/>
  <c r="I94" i="28"/>
  <c r="T94" i="28" s="1"/>
  <c r="J94" i="28"/>
  <c r="U94" i="28" s="1"/>
  <c r="F94" i="28"/>
  <c r="Q94" i="28" s="1"/>
  <c r="E94" i="28"/>
  <c r="P94" i="28" s="1"/>
  <c r="M94" i="28"/>
  <c r="X94" i="28" s="1"/>
  <c r="Z46" i="26"/>
  <c r="L73" i="28"/>
  <c r="W73" i="28" s="1"/>
  <c r="H73" i="28"/>
  <c r="S73" i="28" s="1"/>
  <c r="D73" i="28"/>
  <c r="O73" i="28" s="1"/>
  <c r="I73" i="28"/>
  <c r="T73" i="28" s="1"/>
  <c r="M73" i="28"/>
  <c r="X73" i="28" s="1"/>
  <c r="G73" i="28"/>
  <c r="R73" i="28" s="1"/>
  <c r="K73" i="28"/>
  <c r="V73" i="28" s="1"/>
  <c r="F73" i="28"/>
  <c r="Q73" i="28" s="1"/>
  <c r="E73" i="28"/>
  <c r="P73" i="28" s="1"/>
  <c r="J73" i="28"/>
  <c r="U73" i="28" s="1"/>
  <c r="Z47" i="26"/>
  <c r="E23" i="17"/>
  <c r="X47" i="16"/>
  <c r="M49" i="14" s="1"/>
  <c r="J89" i="26"/>
  <c r="U89" i="26" s="1"/>
  <c r="F89" i="26"/>
  <c r="Q89" i="26" s="1"/>
  <c r="M89" i="26"/>
  <c r="X89" i="26" s="1"/>
  <c r="H89" i="26"/>
  <c r="S89" i="26" s="1"/>
  <c r="L89" i="26"/>
  <c r="W89" i="26" s="1"/>
  <c r="E89" i="26"/>
  <c r="P89" i="26" s="1"/>
  <c r="D89" i="26"/>
  <c r="O89" i="26" s="1"/>
  <c r="K89" i="26"/>
  <c r="V89" i="26" s="1"/>
  <c r="I89" i="26"/>
  <c r="T89" i="26" s="1"/>
  <c r="G89" i="26"/>
  <c r="R89" i="26" s="1"/>
  <c r="N84" i="7"/>
  <c r="X50" i="16"/>
  <c r="M52" i="14" s="1"/>
  <c r="X42" i="16"/>
  <c r="M44" i="14" s="1"/>
  <c r="Z37" i="26"/>
  <c r="L82" i="26"/>
  <c r="W82" i="26" s="1"/>
  <c r="H82" i="26"/>
  <c r="S82" i="26" s="1"/>
  <c r="D82" i="26"/>
  <c r="O82" i="26" s="1"/>
  <c r="M82" i="26"/>
  <c r="X82" i="26" s="1"/>
  <c r="G82" i="26"/>
  <c r="R82" i="26" s="1"/>
  <c r="F82" i="26"/>
  <c r="Q82" i="26" s="1"/>
  <c r="K82" i="26"/>
  <c r="V82" i="26" s="1"/>
  <c r="J82" i="26"/>
  <c r="U82" i="26" s="1"/>
  <c r="I82" i="26"/>
  <c r="T82" i="26" s="1"/>
  <c r="E82" i="26"/>
  <c r="P82" i="26" s="1"/>
  <c r="U116" i="7"/>
  <c r="Q116" i="7"/>
  <c r="W116" i="7"/>
  <c r="S116" i="7"/>
  <c r="O116" i="7"/>
  <c r="V116" i="7"/>
  <c r="T116" i="7"/>
  <c r="R116" i="7"/>
  <c r="P116" i="7"/>
  <c r="X116" i="7"/>
  <c r="L81" i="28"/>
  <c r="W81" i="28" s="1"/>
  <c r="H81" i="28"/>
  <c r="S81" i="28" s="1"/>
  <c r="D81" i="28"/>
  <c r="O81" i="28" s="1"/>
  <c r="J81" i="28"/>
  <c r="U81" i="28" s="1"/>
  <c r="E81" i="28"/>
  <c r="P81" i="28" s="1"/>
  <c r="I81" i="28"/>
  <c r="T81" i="28" s="1"/>
  <c r="M81" i="28"/>
  <c r="X81" i="28" s="1"/>
  <c r="G81" i="28"/>
  <c r="R81" i="28" s="1"/>
  <c r="K81" i="28"/>
  <c r="V81" i="28" s="1"/>
  <c r="F81" i="28"/>
  <c r="Q81" i="28" s="1"/>
  <c r="Z43" i="26"/>
  <c r="M99" i="7"/>
  <c r="X99" i="7" s="1"/>
  <c r="I99" i="7"/>
  <c r="T99" i="7" s="1"/>
  <c r="J99" i="14" s="1"/>
  <c r="E99" i="7"/>
  <c r="P99" i="7" s="1"/>
  <c r="L99" i="7"/>
  <c r="W99" i="7" s="1"/>
  <c r="H99" i="7"/>
  <c r="S99" i="7" s="1"/>
  <c r="D99" i="7"/>
  <c r="O99" i="7" s="1"/>
  <c r="K99" i="7"/>
  <c r="V99" i="7" s="1"/>
  <c r="L99" i="14" s="1"/>
  <c r="G99" i="7"/>
  <c r="R99" i="7" s="1"/>
  <c r="J99" i="7"/>
  <c r="U99" i="7" s="1"/>
  <c r="K99" i="14" s="1"/>
  <c r="F99" i="7"/>
  <c r="Q99" i="7" s="1"/>
  <c r="G99" i="14" s="1"/>
  <c r="U101" i="26"/>
  <c r="Q101" i="26"/>
  <c r="V101" i="26"/>
  <c r="P101" i="26"/>
  <c r="F103" i="14" s="1"/>
  <c r="X101" i="26"/>
  <c r="R101" i="26"/>
  <c r="H103" i="14" s="1"/>
  <c r="T101" i="26"/>
  <c r="J103" i="14" s="1"/>
  <c r="S101" i="26"/>
  <c r="I103" i="14" s="1"/>
  <c r="O101" i="26"/>
  <c r="W101" i="26"/>
  <c r="AC47" i="16"/>
  <c r="R49" i="14" s="1"/>
  <c r="B102" i="7"/>
  <c r="Z61" i="7"/>
  <c r="X49" i="16"/>
  <c r="M51" i="14" s="1"/>
  <c r="Z54" i="7"/>
  <c r="U104" i="7"/>
  <c r="Q104" i="7"/>
  <c r="W104" i="7"/>
  <c r="S104" i="7"/>
  <c r="O104" i="7"/>
  <c r="R104" i="7"/>
  <c r="X104" i="7"/>
  <c r="P104" i="7"/>
  <c r="V104" i="7"/>
  <c r="T104" i="7"/>
  <c r="AE33" i="16"/>
  <c r="X36" i="16"/>
  <c r="M38" i="14" s="1"/>
  <c r="AB54" i="16"/>
  <c r="AC41" i="16"/>
  <c r="X45" i="16"/>
  <c r="B88" i="7"/>
  <c r="Z56" i="26"/>
  <c r="L74" i="26"/>
  <c r="W74" i="26" s="1"/>
  <c r="H74" i="26"/>
  <c r="S74" i="26" s="1"/>
  <c r="D74" i="26"/>
  <c r="O74" i="26" s="1"/>
  <c r="I74" i="26"/>
  <c r="T74" i="26" s="1"/>
  <c r="G74" i="26"/>
  <c r="R74" i="26" s="1"/>
  <c r="M74" i="26"/>
  <c r="X74" i="26" s="1"/>
  <c r="F74" i="26"/>
  <c r="Q74" i="26" s="1"/>
  <c r="K74" i="26"/>
  <c r="V74" i="26" s="1"/>
  <c r="E74" i="26"/>
  <c r="P74" i="26" s="1"/>
  <c r="J74" i="26"/>
  <c r="U74" i="26" s="1"/>
  <c r="U108" i="7"/>
  <c r="Q108" i="7"/>
  <c r="W108" i="7"/>
  <c r="S108" i="7"/>
  <c r="O108" i="7"/>
  <c r="V108" i="7"/>
  <c r="T108" i="7"/>
  <c r="R108" i="7"/>
  <c r="P108" i="7"/>
  <c r="X108" i="7"/>
  <c r="J100" i="28"/>
  <c r="U100" i="28" s="1"/>
  <c r="F100" i="28"/>
  <c r="Q100" i="28" s="1"/>
  <c r="K100" i="28"/>
  <c r="V100" i="28" s="1"/>
  <c r="E100" i="28"/>
  <c r="P100" i="28" s="1"/>
  <c r="I100" i="28"/>
  <c r="T100" i="28" s="1"/>
  <c r="D100" i="28"/>
  <c r="O100" i="28" s="1"/>
  <c r="G100" i="28"/>
  <c r="R100" i="28" s="1"/>
  <c r="M100" i="28"/>
  <c r="X100" i="28" s="1"/>
  <c r="L100" i="28"/>
  <c r="W100" i="28" s="1"/>
  <c r="H100" i="28"/>
  <c r="S100" i="28" s="1"/>
  <c r="AD43" i="16"/>
  <c r="AC51" i="16"/>
  <c r="R53" i="14" s="1"/>
  <c r="M95" i="7"/>
  <c r="X95" i="7" s="1"/>
  <c r="I95" i="7"/>
  <c r="T95" i="7" s="1"/>
  <c r="J95" i="14" s="1"/>
  <c r="E95" i="7"/>
  <c r="P95" i="7" s="1"/>
  <c r="L95" i="7"/>
  <c r="W95" i="7" s="1"/>
  <c r="M95" i="14" s="1"/>
  <c r="H95" i="7"/>
  <c r="S95" i="7" s="1"/>
  <c r="I95" i="14" s="1"/>
  <c r="D95" i="7"/>
  <c r="O95" i="7" s="1"/>
  <c r="E95" i="14" s="1"/>
  <c r="K95" i="7"/>
  <c r="V95" i="7" s="1"/>
  <c r="G95" i="7"/>
  <c r="R95" i="7" s="1"/>
  <c r="H95" i="14" s="1"/>
  <c r="J95" i="7"/>
  <c r="U95" i="7" s="1"/>
  <c r="F95" i="7"/>
  <c r="Q95" i="7" s="1"/>
  <c r="Z53" i="26"/>
  <c r="P52" i="16"/>
  <c r="F54" i="14" s="1"/>
  <c r="P53" i="16"/>
  <c r="F55" i="14" s="1"/>
  <c r="P56" i="16"/>
  <c r="F58" i="14" s="1"/>
  <c r="Y57" i="7"/>
  <c r="F32" i="46" s="1"/>
  <c r="L32" i="46" s="1"/>
  <c r="AI57" i="7"/>
  <c r="P19" i="28" l="1"/>
  <c r="P19" i="26"/>
  <c r="E162" i="29"/>
  <c r="P36" i="16"/>
  <c r="F38" i="14" s="1"/>
  <c r="H9" i="29"/>
  <c r="H129" i="29" s="1"/>
  <c r="YH3" i="45"/>
  <c r="YH6" i="45"/>
  <c r="YT3" i="45"/>
  <c r="YT6" i="45"/>
  <c r="YG3" i="45"/>
  <c r="YG6" i="45"/>
  <c r="YF6" i="45"/>
  <c r="YF3" i="45"/>
  <c r="DY6" i="45"/>
  <c r="DY3" i="45"/>
  <c r="DT6" i="45"/>
  <c r="DT3" i="45"/>
  <c r="EE3" i="45"/>
  <c r="EE6" i="45"/>
  <c r="HT6" i="46"/>
  <c r="HT3" i="46"/>
  <c r="ID3" i="46"/>
  <c r="ID6" i="46"/>
  <c r="HY3" i="46"/>
  <c r="HY6" i="46"/>
  <c r="LW6" i="46"/>
  <c r="LW3" i="46"/>
  <c r="MG3" i="46"/>
  <c r="MG6" i="46"/>
  <c r="MB3" i="46"/>
  <c r="MB6" i="46"/>
  <c r="UP3" i="45"/>
  <c r="UP6" i="45"/>
  <c r="UL3" i="45"/>
  <c r="UL6" i="45"/>
  <c r="UG6" i="45"/>
  <c r="UG3" i="45"/>
  <c r="UI3" i="45"/>
  <c r="UI6" i="45"/>
  <c r="MH3" i="45"/>
  <c r="MH6" i="45"/>
  <c r="MC3" i="45"/>
  <c r="MC6" i="45"/>
  <c r="LX3" i="45"/>
  <c r="LX6" i="45"/>
  <c r="MI6" i="45"/>
  <c r="MI3" i="45"/>
  <c r="DY6" i="46"/>
  <c r="DY3" i="46"/>
  <c r="DW6" i="46"/>
  <c r="DW3" i="46"/>
  <c r="ED3" i="46"/>
  <c r="ED6" i="46"/>
  <c r="UP3" i="46"/>
  <c r="UP6" i="46"/>
  <c r="UD3" i="46"/>
  <c r="UD6" i="46"/>
  <c r="UK6" i="46"/>
  <c r="UK3" i="46"/>
  <c r="UF6" i="46"/>
  <c r="UF3" i="46"/>
  <c r="UM6" i="46"/>
  <c r="UM3" i="46"/>
  <c r="QI3" i="46"/>
  <c r="QI6" i="46"/>
  <c r="QH6" i="46"/>
  <c r="QH3" i="46"/>
  <c r="QG6" i="46"/>
  <c r="QG3" i="46"/>
  <c r="QF6" i="46"/>
  <c r="QF3" i="46"/>
  <c r="YI6" i="46"/>
  <c r="YI3" i="46"/>
  <c r="YH6" i="46"/>
  <c r="YH3" i="46"/>
  <c r="YG3" i="46"/>
  <c r="YG6" i="46"/>
  <c r="YF6" i="46"/>
  <c r="YF3" i="46"/>
  <c r="IA3" i="45"/>
  <c r="IA6" i="45"/>
  <c r="IF6" i="45"/>
  <c r="IF3" i="45"/>
  <c r="HV3" i="45"/>
  <c r="HV6" i="45"/>
  <c r="IG3" i="45"/>
  <c r="IG6" i="45"/>
  <c r="QN3" i="45"/>
  <c r="QN6" i="45"/>
  <c r="QA3" i="45"/>
  <c r="QA6" i="45"/>
  <c r="QD6" i="45"/>
  <c r="QD3" i="45"/>
  <c r="YS3" i="45"/>
  <c r="YS6" i="45"/>
  <c r="YR6" i="45"/>
  <c r="YR3" i="45"/>
  <c r="YQ6" i="45"/>
  <c r="YQ3" i="45"/>
  <c r="DR6" i="45"/>
  <c r="DR3" i="45"/>
  <c r="ED3" i="45"/>
  <c r="ED6" i="45"/>
  <c r="DU6" i="45"/>
  <c r="DU3" i="45"/>
  <c r="EA3" i="45"/>
  <c r="EA6" i="45"/>
  <c r="IF3" i="46"/>
  <c r="IF6" i="46"/>
  <c r="IE6" i="46"/>
  <c r="IE3" i="46"/>
  <c r="HZ6" i="46"/>
  <c r="HZ3" i="46"/>
  <c r="HU3" i="46"/>
  <c r="HU6" i="46"/>
  <c r="MI3" i="46"/>
  <c r="MI6" i="46"/>
  <c r="MH6" i="46"/>
  <c r="MH3" i="46"/>
  <c r="MC6" i="46"/>
  <c r="MC3" i="46"/>
  <c r="LX3" i="46"/>
  <c r="LX6" i="46"/>
  <c r="UH3" i="45"/>
  <c r="UH6" i="45"/>
  <c r="UC6" i="45"/>
  <c r="UC3" i="45"/>
  <c r="UN6" i="45"/>
  <c r="UN3" i="45"/>
  <c r="UE3" i="45"/>
  <c r="UE6" i="45"/>
  <c r="MD6" i="45"/>
  <c r="MD3" i="45"/>
  <c r="LY3" i="45"/>
  <c r="LY6" i="45"/>
  <c r="MJ3" i="45"/>
  <c r="MJ6" i="45"/>
  <c r="ME6" i="45"/>
  <c r="ME3" i="45"/>
  <c r="DU3" i="46"/>
  <c r="DU6" i="46"/>
  <c r="EB6" i="46"/>
  <c r="EB3" i="46"/>
  <c r="DS6" i="46"/>
  <c r="DS3" i="46"/>
  <c r="DZ3" i="46"/>
  <c r="DZ6" i="46"/>
  <c r="UH3" i="46"/>
  <c r="UH6" i="46"/>
  <c r="UG3" i="46"/>
  <c r="UG6" i="46"/>
  <c r="UI3" i="46"/>
  <c r="UI6" i="46"/>
  <c r="QE3" i="46"/>
  <c r="QE6" i="46"/>
  <c r="QD3" i="46"/>
  <c r="QD6" i="46"/>
  <c r="QC6" i="46"/>
  <c r="QC3" i="46"/>
  <c r="QB3" i="46"/>
  <c r="QB6" i="46"/>
  <c r="YT6" i="46"/>
  <c r="YT3" i="46"/>
  <c r="YS3" i="46"/>
  <c r="YS6" i="46"/>
  <c r="YR3" i="46"/>
  <c r="YR6" i="46"/>
  <c r="IE6" i="45"/>
  <c r="IE3" i="45"/>
  <c r="HX6" i="45"/>
  <c r="HX3" i="45"/>
  <c r="IH3" i="45"/>
  <c r="IH6" i="45"/>
  <c r="IC3" i="45"/>
  <c r="IC6" i="45"/>
  <c r="QK6" i="45"/>
  <c r="QK3" i="45"/>
  <c r="QJ3" i="45"/>
  <c r="QJ6" i="45"/>
  <c r="QM3" i="45"/>
  <c r="QM6" i="45"/>
  <c r="PZ6" i="45"/>
  <c r="PZ3" i="45"/>
  <c r="YO3" i="45"/>
  <c r="YO6" i="45"/>
  <c r="YN6" i="45"/>
  <c r="YN3" i="45"/>
  <c r="YM3" i="45"/>
  <c r="YM6" i="45"/>
  <c r="DZ6" i="45"/>
  <c r="DZ3" i="45"/>
  <c r="DQ6" i="45"/>
  <c r="DQ3" i="45"/>
  <c r="EB6" i="45"/>
  <c r="EB3" i="45"/>
  <c r="DW3" i="45"/>
  <c r="DW6" i="45"/>
  <c r="IB6" i="46"/>
  <c r="IB3" i="46"/>
  <c r="IA6" i="46"/>
  <c r="IA3" i="46"/>
  <c r="HV3" i="46"/>
  <c r="HV6" i="46"/>
  <c r="IG3" i="46"/>
  <c r="IG6" i="46"/>
  <c r="ME6" i="46"/>
  <c r="ME3" i="46"/>
  <c r="MD6" i="46"/>
  <c r="MD3" i="46"/>
  <c r="LY3" i="46"/>
  <c r="LY6" i="46"/>
  <c r="MJ3" i="46"/>
  <c r="MJ6" i="46"/>
  <c r="UD3" i="45"/>
  <c r="UD6" i="45"/>
  <c r="UO6" i="45"/>
  <c r="UO3" i="45"/>
  <c r="UJ6" i="45"/>
  <c r="UJ3" i="45"/>
  <c r="UQ3" i="45"/>
  <c r="UQ6" i="45"/>
  <c r="LZ3" i="45"/>
  <c r="LZ6" i="45"/>
  <c r="MK3" i="45"/>
  <c r="MK6" i="45"/>
  <c r="MF3" i="45"/>
  <c r="MF6" i="45"/>
  <c r="MA6" i="45"/>
  <c r="MA3" i="45"/>
  <c r="DQ6" i="46"/>
  <c r="DQ3" i="46"/>
  <c r="DX6" i="46"/>
  <c r="DX3" i="46"/>
  <c r="EE6" i="46"/>
  <c r="EE3" i="46"/>
  <c r="DV3" i="46"/>
  <c r="DV6" i="46"/>
  <c r="UC6" i="46"/>
  <c r="UC3" i="46"/>
  <c r="UN6" i="46"/>
  <c r="UN3" i="46"/>
  <c r="UE6" i="46"/>
  <c r="UE3" i="46"/>
  <c r="QA3" i="46"/>
  <c r="QA6" i="46"/>
  <c r="PZ6" i="46"/>
  <c r="PZ3" i="46"/>
  <c r="QN6" i="46"/>
  <c r="QN3" i="46"/>
  <c r="YQ6" i="46"/>
  <c r="YQ3" i="46"/>
  <c r="YP3" i="46"/>
  <c r="YP6" i="46"/>
  <c r="YO3" i="46"/>
  <c r="YO6" i="46"/>
  <c r="YN6" i="46"/>
  <c r="YN3" i="46"/>
  <c r="HW6" i="45"/>
  <c r="HW3" i="45"/>
  <c r="IB6" i="45"/>
  <c r="IB3" i="45"/>
  <c r="ID3" i="45"/>
  <c r="ID6" i="45"/>
  <c r="HY3" i="45"/>
  <c r="HY6" i="45"/>
  <c r="QC6" i="45"/>
  <c r="QC3" i="45"/>
  <c r="QG6" i="45"/>
  <c r="QG3" i="45"/>
  <c r="QF3" i="45"/>
  <c r="QF6" i="45"/>
  <c r="QI3" i="45"/>
  <c r="QI6" i="45"/>
  <c r="QL6" i="45"/>
  <c r="QL3" i="45"/>
  <c r="YP3" i="45"/>
  <c r="YP6" i="45"/>
  <c r="YL3" i="45"/>
  <c r="YL6" i="45"/>
  <c r="YK3" i="45"/>
  <c r="YK6" i="45"/>
  <c r="YJ6" i="45"/>
  <c r="YJ3" i="45"/>
  <c r="YI6" i="45"/>
  <c r="YI3" i="45"/>
  <c r="DV3" i="45"/>
  <c r="DV6" i="45"/>
  <c r="EC6" i="45"/>
  <c r="EC3" i="45"/>
  <c r="DX3" i="45"/>
  <c r="DX6" i="45"/>
  <c r="DS3" i="45"/>
  <c r="DS6" i="45"/>
  <c r="HX3" i="46"/>
  <c r="HX6" i="46"/>
  <c r="HW6" i="46"/>
  <c r="HW3" i="46"/>
  <c r="IH6" i="46"/>
  <c r="IH3" i="46"/>
  <c r="IC3" i="46"/>
  <c r="IC6" i="46"/>
  <c r="MA3" i="46"/>
  <c r="MA6" i="46"/>
  <c r="LZ6" i="46"/>
  <c r="LZ3" i="46"/>
  <c r="MK6" i="46"/>
  <c r="MK3" i="46"/>
  <c r="MF3" i="46"/>
  <c r="MF6" i="46"/>
  <c r="UK6" i="45"/>
  <c r="UK3" i="45"/>
  <c r="UF6" i="45"/>
  <c r="UF3" i="45"/>
  <c r="UM3" i="45"/>
  <c r="UM6" i="45"/>
  <c r="MG3" i="45"/>
  <c r="MG6" i="45"/>
  <c r="MB6" i="45"/>
  <c r="MB3" i="45"/>
  <c r="LW6" i="45"/>
  <c r="LW3" i="45"/>
  <c r="EC3" i="46"/>
  <c r="EC6" i="46"/>
  <c r="DT6" i="46"/>
  <c r="DT3" i="46"/>
  <c r="EA3" i="46"/>
  <c r="EA6" i="46"/>
  <c r="DR3" i="46"/>
  <c r="DR6" i="46"/>
  <c r="UL3" i="46"/>
  <c r="UL6" i="46"/>
  <c r="UO3" i="46"/>
  <c r="UO6" i="46"/>
  <c r="UJ6" i="46"/>
  <c r="UJ3" i="46"/>
  <c r="UQ3" i="46"/>
  <c r="UQ6" i="46"/>
  <c r="QM3" i="46"/>
  <c r="QM6" i="46"/>
  <c r="QL3" i="46"/>
  <c r="QL6" i="46"/>
  <c r="QK6" i="46"/>
  <c r="QK3" i="46"/>
  <c r="QJ3" i="46"/>
  <c r="QJ6" i="46"/>
  <c r="YM6" i="46"/>
  <c r="YM3" i="46"/>
  <c r="YL6" i="46"/>
  <c r="YL3" i="46"/>
  <c r="YK3" i="46"/>
  <c r="YK6" i="46"/>
  <c r="YJ3" i="46"/>
  <c r="YJ6" i="46"/>
  <c r="HT6" i="45"/>
  <c r="HT3" i="45"/>
  <c r="HZ3" i="45"/>
  <c r="HZ6" i="45"/>
  <c r="HU6" i="45"/>
  <c r="HU3" i="45"/>
  <c r="QB3" i="45"/>
  <c r="QB6" i="45"/>
  <c r="QE3" i="45"/>
  <c r="QE6" i="45"/>
  <c r="QH6" i="45"/>
  <c r="QH3" i="45"/>
  <c r="H12" i="29"/>
  <c r="H132" i="29" s="1"/>
  <c r="U53" i="16"/>
  <c r="K55" i="14" s="1"/>
  <c r="U52" i="28"/>
  <c r="U52" i="16" s="1"/>
  <c r="U53" i="7"/>
  <c r="T53" i="7" s="1"/>
  <c r="W53" i="7" s="1"/>
  <c r="D28" i="46" s="1"/>
  <c r="U51" i="7"/>
  <c r="T51" i="7" s="1"/>
  <c r="J52" i="14" s="1"/>
  <c r="U49" i="26"/>
  <c r="S49" i="26" s="1"/>
  <c r="W49" i="26" s="1"/>
  <c r="U40" i="7"/>
  <c r="T40" i="7" s="1"/>
  <c r="J41" i="14" s="1"/>
  <c r="U36" i="26"/>
  <c r="S36" i="26" s="1"/>
  <c r="W36" i="26" s="1"/>
  <c r="Y36" i="26" s="1"/>
  <c r="AG36" i="26" s="1"/>
  <c r="E230" i="29"/>
  <c r="G200" i="29"/>
  <c r="I80" i="29"/>
  <c r="G110" i="29"/>
  <c r="F230" i="29"/>
  <c r="H170" i="29"/>
  <c r="H230" i="29" s="1"/>
  <c r="H110" i="29"/>
  <c r="I140" i="29"/>
  <c r="J20" i="29"/>
  <c r="G170" i="29"/>
  <c r="I50" i="29"/>
  <c r="G108" i="29"/>
  <c r="F229" i="29"/>
  <c r="G198" i="29"/>
  <c r="I78" i="29"/>
  <c r="G199" i="29"/>
  <c r="I79" i="29"/>
  <c r="F228" i="29"/>
  <c r="G109" i="29"/>
  <c r="E139" i="29"/>
  <c r="G19" i="29"/>
  <c r="E138" i="29"/>
  <c r="E228" i="29" s="1"/>
  <c r="G18" i="29"/>
  <c r="E229" i="29"/>
  <c r="H168" i="29"/>
  <c r="H228" i="29" s="1"/>
  <c r="H108" i="29"/>
  <c r="G169" i="29"/>
  <c r="I49" i="29"/>
  <c r="H169" i="29"/>
  <c r="H229" i="29" s="1"/>
  <c r="H109" i="29"/>
  <c r="G168" i="29"/>
  <c r="I48" i="29"/>
  <c r="E213" i="29"/>
  <c r="E93" i="29"/>
  <c r="F184" i="29"/>
  <c r="F213" i="29" s="1"/>
  <c r="F93" i="29"/>
  <c r="F154" i="29"/>
  <c r="F183" i="29" s="1"/>
  <c r="F63" i="29"/>
  <c r="G4" i="29"/>
  <c r="F33" i="29"/>
  <c r="E33" i="29"/>
  <c r="H4" i="29"/>
  <c r="F124" i="29"/>
  <c r="F153" i="29" s="1"/>
  <c r="BT5" i="22"/>
  <c r="BQ41" i="22"/>
  <c r="G103" i="14"/>
  <c r="L80" i="14"/>
  <c r="G94" i="14"/>
  <c r="E94" i="14"/>
  <c r="H99" i="14"/>
  <c r="N80" i="14"/>
  <c r="E103" i="14"/>
  <c r="F99" i="14"/>
  <c r="G80" i="14"/>
  <c r="H77" i="14"/>
  <c r="E77" i="14"/>
  <c r="G95" i="14"/>
  <c r="I99" i="14"/>
  <c r="N99" i="14"/>
  <c r="N94" i="14"/>
  <c r="H93" i="14"/>
  <c r="K95" i="14"/>
  <c r="M103" i="14"/>
  <c r="I80" i="14"/>
  <c r="G93" i="14"/>
  <c r="F77" i="14"/>
  <c r="N95" i="14"/>
  <c r="M99" i="14"/>
  <c r="F94" i="14"/>
  <c r="L94" i="14"/>
  <c r="N89" i="14"/>
  <c r="I81" i="14"/>
  <c r="O90" i="14"/>
  <c r="O98" i="14"/>
  <c r="E81" i="14"/>
  <c r="M77" i="14"/>
  <c r="J101" i="14"/>
  <c r="G77" i="14"/>
  <c r="N103" i="14"/>
  <c r="L95" i="14"/>
  <c r="F95" i="14"/>
  <c r="E99" i="14"/>
  <c r="H80" i="14"/>
  <c r="F80" i="14"/>
  <c r="K103" i="14"/>
  <c r="L103" i="14"/>
  <c r="E80" i="14"/>
  <c r="J80" i="14"/>
  <c r="M94" i="14"/>
  <c r="H89" i="14"/>
  <c r="J102" i="14"/>
  <c r="G102" i="14"/>
  <c r="M102" i="14"/>
  <c r="H83" i="14"/>
  <c r="M83" i="14"/>
  <c r="H75" i="14"/>
  <c r="M75" i="14"/>
  <c r="E96" i="14"/>
  <c r="J96" i="14"/>
  <c r="E76" i="14"/>
  <c r="J76" i="14"/>
  <c r="H84" i="14"/>
  <c r="M84" i="14"/>
  <c r="G84" i="14"/>
  <c r="L91" i="14"/>
  <c r="F91" i="14"/>
  <c r="L79" i="14"/>
  <c r="F79" i="14"/>
  <c r="G78" i="14"/>
  <c r="E78" i="14"/>
  <c r="K87" i="14"/>
  <c r="E87" i="14"/>
  <c r="J87" i="14"/>
  <c r="I92" i="14"/>
  <c r="N92" i="14"/>
  <c r="F82" i="14"/>
  <c r="K82" i="14"/>
  <c r="I82" i="14"/>
  <c r="I88" i="14"/>
  <c r="N88" i="14"/>
  <c r="E100" i="14"/>
  <c r="J100" i="14"/>
  <c r="G86" i="14"/>
  <c r="E86" i="14"/>
  <c r="M89" i="14"/>
  <c r="I89" i="14"/>
  <c r="G89" i="14"/>
  <c r="H101" i="14"/>
  <c r="N97" i="14"/>
  <c r="L102" i="14"/>
  <c r="K102" i="14"/>
  <c r="L83" i="14"/>
  <c r="F83" i="14"/>
  <c r="L75" i="14"/>
  <c r="F75" i="14"/>
  <c r="I96" i="14"/>
  <c r="N96" i="14"/>
  <c r="I76" i="14"/>
  <c r="N76" i="14"/>
  <c r="L84" i="14"/>
  <c r="F84" i="14"/>
  <c r="K84" i="14"/>
  <c r="G91" i="14"/>
  <c r="E91" i="14"/>
  <c r="J91" i="14"/>
  <c r="G79" i="14"/>
  <c r="E79" i="14"/>
  <c r="J79" i="14"/>
  <c r="J78" i="14"/>
  <c r="K78" i="14"/>
  <c r="I78" i="14"/>
  <c r="G87" i="14"/>
  <c r="I87" i="14"/>
  <c r="N87" i="14"/>
  <c r="H92" i="14"/>
  <c r="M92" i="14"/>
  <c r="G92" i="14"/>
  <c r="N82" i="14"/>
  <c r="H82" i="14"/>
  <c r="M82" i="14"/>
  <c r="L88" i="14"/>
  <c r="M88" i="14"/>
  <c r="G88" i="14"/>
  <c r="I100" i="14"/>
  <c r="N100" i="14"/>
  <c r="F86" i="14"/>
  <c r="K86" i="14"/>
  <c r="I86" i="14"/>
  <c r="F89" i="14"/>
  <c r="E101" i="14"/>
  <c r="K101" i="14"/>
  <c r="K81" i="14"/>
  <c r="F101" i="14"/>
  <c r="I97" i="14"/>
  <c r="F102" i="14"/>
  <c r="E102" i="14"/>
  <c r="G83" i="14"/>
  <c r="E83" i="14"/>
  <c r="J83" i="14"/>
  <c r="G75" i="14"/>
  <c r="E75" i="14"/>
  <c r="J75" i="14"/>
  <c r="L96" i="14"/>
  <c r="M96" i="14"/>
  <c r="G96" i="14"/>
  <c r="L76" i="14"/>
  <c r="M76" i="14"/>
  <c r="G76" i="14"/>
  <c r="E84" i="14"/>
  <c r="J84" i="14"/>
  <c r="K91" i="14"/>
  <c r="I91" i="14"/>
  <c r="N91" i="14"/>
  <c r="K79" i="14"/>
  <c r="I79" i="14"/>
  <c r="N79" i="14"/>
  <c r="N78" i="14"/>
  <c r="H78" i="14"/>
  <c r="M78" i="14"/>
  <c r="H87" i="14"/>
  <c r="M87" i="14"/>
  <c r="L92" i="14"/>
  <c r="F92" i="14"/>
  <c r="K92" i="14"/>
  <c r="J82" i="14"/>
  <c r="L82" i="14"/>
  <c r="H88" i="14"/>
  <c r="F88" i="14"/>
  <c r="K88" i="14"/>
  <c r="H100" i="14"/>
  <c r="M100" i="14"/>
  <c r="G100" i="14"/>
  <c r="J86" i="14"/>
  <c r="H86" i="14"/>
  <c r="M86" i="14"/>
  <c r="L89" i="14"/>
  <c r="P85" i="14"/>
  <c r="P98" i="14"/>
  <c r="I101" i="14"/>
  <c r="G101" i="14"/>
  <c r="F81" i="14"/>
  <c r="G81" i="14"/>
  <c r="H102" i="14"/>
  <c r="N102" i="14"/>
  <c r="I102" i="14"/>
  <c r="K83" i="14"/>
  <c r="I83" i="14"/>
  <c r="N83" i="14"/>
  <c r="K75" i="14"/>
  <c r="I75" i="14"/>
  <c r="N75" i="14"/>
  <c r="H96" i="14"/>
  <c r="F96" i="14"/>
  <c r="K96" i="14"/>
  <c r="H76" i="14"/>
  <c r="F76" i="14"/>
  <c r="K76" i="14"/>
  <c r="I84" i="14"/>
  <c r="N84" i="14"/>
  <c r="H91" i="14"/>
  <c r="M91" i="14"/>
  <c r="H79" i="14"/>
  <c r="M79" i="14"/>
  <c r="F78" i="14"/>
  <c r="L78" i="14"/>
  <c r="L87" i="14"/>
  <c r="F87" i="14"/>
  <c r="E92" i="14"/>
  <c r="J92" i="14"/>
  <c r="G82" i="14"/>
  <c r="E82" i="14"/>
  <c r="E88" i="14"/>
  <c r="J88" i="14"/>
  <c r="L100" i="14"/>
  <c r="F100" i="14"/>
  <c r="K100" i="14"/>
  <c r="N86" i="14"/>
  <c r="L86" i="14"/>
  <c r="J89" i="14"/>
  <c r="K89" i="14"/>
  <c r="E89" i="14"/>
  <c r="P90" i="14"/>
  <c r="O85" i="14"/>
  <c r="N81" i="14"/>
  <c r="E214" i="29"/>
  <c r="E183" i="29"/>
  <c r="G167" i="29"/>
  <c r="H137" i="29"/>
  <c r="H227" i="29" s="1"/>
  <c r="H107" i="29"/>
  <c r="E137" i="29"/>
  <c r="E227" i="29" s="1"/>
  <c r="G17" i="29"/>
  <c r="I17" i="29" s="1"/>
  <c r="E107" i="29"/>
  <c r="G107" i="29" s="1"/>
  <c r="G197" i="29"/>
  <c r="F227" i="29"/>
  <c r="F41" i="14"/>
  <c r="E220" i="29"/>
  <c r="H16" i="29"/>
  <c r="H136" i="29" s="1"/>
  <c r="Z105" i="7"/>
  <c r="Z103" i="26"/>
  <c r="Y105" i="7"/>
  <c r="AET5" i="45"/>
  <c r="BV2" i="29"/>
  <c r="BU1" i="29"/>
  <c r="BT29" i="22"/>
  <c r="U54" i="16"/>
  <c r="K56" i="14" s="1"/>
  <c r="U32" i="26"/>
  <c r="S32" i="26" s="1"/>
  <c r="W32" i="26" s="1"/>
  <c r="U32" i="28"/>
  <c r="S32" i="28" s="1"/>
  <c r="W32" i="28" s="1"/>
  <c r="D8" i="45" s="1"/>
  <c r="U33" i="28"/>
  <c r="S33" i="28" s="1"/>
  <c r="W33" i="28" s="1"/>
  <c r="D9" i="45" s="1"/>
  <c r="T34" i="7"/>
  <c r="W34" i="7" s="1"/>
  <c r="D9" i="46" s="1"/>
  <c r="U33" i="26"/>
  <c r="S33" i="26" s="1"/>
  <c r="W33" i="26" s="1"/>
  <c r="AI33" i="26" s="1"/>
  <c r="U39" i="28"/>
  <c r="S39" i="28" s="1"/>
  <c r="W39" i="28" s="1"/>
  <c r="D15" i="45" s="1"/>
  <c r="U39" i="26"/>
  <c r="S39" i="26" s="1"/>
  <c r="W39" i="26" s="1"/>
  <c r="U35" i="26"/>
  <c r="U35" i="16" s="1"/>
  <c r="U36" i="7"/>
  <c r="T36" i="7" s="1"/>
  <c r="J37" i="14" s="1"/>
  <c r="S37" i="28"/>
  <c r="W37" i="28" s="1"/>
  <c r="D13" i="45" s="1"/>
  <c r="T33" i="7"/>
  <c r="W33" i="7" s="1"/>
  <c r="D8" i="46" s="1"/>
  <c r="E223" i="29"/>
  <c r="U50" i="26"/>
  <c r="S50" i="26" s="1"/>
  <c r="W50" i="26" s="1"/>
  <c r="D26" i="17" s="1"/>
  <c r="U37" i="26"/>
  <c r="U37" i="16" s="1"/>
  <c r="U38" i="7"/>
  <c r="U50" i="28"/>
  <c r="S50" i="28" s="1"/>
  <c r="W50" i="28" s="1"/>
  <c r="D26" i="45" s="1"/>
  <c r="U34" i="26"/>
  <c r="S34" i="26" s="1"/>
  <c r="W34" i="26" s="1"/>
  <c r="Y34" i="26" s="1"/>
  <c r="U52" i="7"/>
  <c r="T52" i="7" s="1"/>
  <c r="W52" i="7" s="1"/>
  <c r="U51" i="26"/>
  <c r="S51" i="26" s="1"/>
  <c r="W51" i="26" s="1"/>
  <c r="AI51" i="26" s="1"/>
  <c r="S34" i="28"/>
  <c r="W34" i="28" s="1"/>
  <c r="D10" i="45" s="1"/>
  <c r="U51" i="28"/>
  <c r="U35" i="7"/>
  <c r="T35" i="7" s="1"/>
  <c r="J36" i="14" s="1"/>
  <c r="U36" i="28"/>
  <c r="U41" i="26"/>
  <c r="S41" i="26" s="1"/>
  <c r="W41" i="26" s="1"/>
  <c r="AI41" i="26" s="1"/>
  <c r="U41" i="28"/>
  <c r="U42" i="7"/>
  <c r="T42" i="7" s="1"/>
  <c r="U37" i="7"/>
  <c r="T37" i="7" s="1"/>
  <c r="J38" i="14" s="1"/>
  <c r="S53" i="26"/>
  <c r="W53" i="26" s="1"/>
  <c r="AI53" i="26" s="1"/>
  <c r="AI50" i="7"/>
  <c r="AI52" i="26"/>
  <c r="J51" i="14"/>
  <c r="Y50" i="7"/>
  <c r="F25" i="46" s="1"/>
  <c r="L25" i="46" s="1"/>
  <c r="U31" i="16"/>
  <c r="K33" i="14" s="1"/>
  <c r="S49" i="28"/>
  <c r="W49" i="28" s="1"/>
  <c r="D25" i="45" s="1"/>
  <c r="U48" i="7"/>
  <c r="T48" i="7" s="1"/>
  <c r="W48" i="7" s="1"/>
  <c r="D23" i="46" s="1"/>
  <c r="U47" i="28"/>
  <c r="S47" i="28" s="1"/>
  <c r="W47" i="28" s="1"/>
  <c r="D23" i="45" s="1"/>
  <c r="U47" i="26"/>
  <c r="S47" i="26" s="1"/>
  <c r="W47" i="26" s="1"/>
  <c r="AI47" i="26" s="1"/>
  <c r="U44" i="26"/>
  <c r="S44" i="26" s="1"/>
  <c r="W44" i="26" s="1"/>
  <c r="U44" i="28"/>
  <c r="S44" i="28" s="1"/>
  <c r="U45" i="7"/>
  <c r="T45" i="7" s="1"/>
  <c r="U46" i="26"/>
  <c r="S46" i="26" s="1"/>
  <c r="W46" i="26" s="1"/>
  <c r="U46" i="28"/>
  <c r="S46" i="28" s="1"/>
  <c r="U47" i="7"/>
  <c r="T47" i="7" s="1"/>
  <c r="U44" i="7"/>
  <c r="T44" i="7" s="1"/>
  <c r="U43" i="28"/>
  <c r="U43" i="26"/>
  <c r="S43" i="26" s="1"/>
  <c r="W43" i="26" s="1"/>
  <c r="D19" i="17" s="1"/>
  <c r="U40" i="26"/>
  <c r="S40" i="26" s="1"/>
  <c r="W40" i="26" s="1"/>
  <c r="U40" i="28"/>
  <c r="S40" i="28" s="1"/>
  <c r="U41" i="7"/>
  <c r="U45" i="26"/>
  <c r="S45" i="26" s="1"/>
  <c r="W45" i="26" s="1"/>
  <c r="Y45" i="26" s="1"/>
  <c r="U46" i="7"/>
  <c r="T46" i="7" s="1"/>
  <c r="U45" i="28"/>
  <c r="S45" i="28" s="1"/>
  <c r="U48" i="26"/>
  <c r="S48" i="26" s="1"/>
  <c r="W48" i="26" s="1"/>
  <c r="U48" i="28"/>
  <c r="U49" i="7"/>
  <c r="Y52" i="26"/>
  <c r="AF52" i="26" s="1"/>
  <c r="U42" i="26"/>
  <c r="S42" i="26" s="1"/>
  <c r="W42" i="26" s="1"/>
  <c r="U43" i="7"/>
  <c r="U42" i="28"/>
  <c r="S42" i="28" s="1"/>
  <c r="W42" i="28" s="1"/>
  <c r="D18" i="45" s="1"/>
  <c r="U38" i="26"/>
  <c r="S38" i="26" s="1"/>
  <c r="W38" i="26" s="1"/>
  <c r="U38" i="28"/>
  <c r="S38" i="28" s="1"/>
  <c r="W38" i="28" s="1"/>
  <c r="D14" i="45" s="1"/>
  <c r="U39" i="7"/>
  <c r="T39" i="7" s="1"/>
  <c r="P38" i="16"/>
  <c r="F40" i="14" s="1"/>
  <c r="BT24" i="22"/>
  <c r="F25" i="20"/>
  <c r="BT21" i="22"/>
  <c r="BT22" i="22"/>
  <c r="Y81" i="7"/>
  <c r="S51" i="14"/>
  <c r="S57" i="14"/>
  <c r="S37" i="14"/>
  <c r="S40" i="14"/>
  <c r="S48" i="14"/>
  <c r="S44" i="14"/>
  <c r="S56" i="14"/>
  <c r="S52" i="14"/>
  <c r="S58" i="14"/>
  <c r="S41" i="14"/>
  <c r="S49" i="14"/>
  <c r="S43" i="14"/>
  <c r="S54" i="14"/>
  <c r="S39" i="14"/>
  <c r="S47" i="14"/>
  <c r="S50" i="14"/>
  <c r="S53" i="14"/>
  <c r="S46" i="14"/>
  <c r="S45" i="14"/>
  <c r="S42" i="14"/>
  <c r="S55" i="14"/>
  <c r="Z81" i="7"/>
  <c r="Z101" i="7"/>
  <c r="Z79" i="28"/>
  <c r="AO12" i="22"/>
  <c r="AO14" i="22"/>
  <c r="AO25" i="22"/>
  <c r="AO17" i="22"/>
  <c r="AO13" i="22"/>
  <c r="AO24" i="22"/>
  <c r="BT19" i="22"/>
  <c r="BT17" i="22"/>
  <c r="BT14" i="22"/>
  <c r="AO16" i="22"/>
  <c r="AO19" i="22"/>
  <c r="Y91" i="26"/>
  <c r="BT25" i="22"/>
  <c r="BT12" i="22"/>
  <c r="BT13" i="22"/>
  <c r="AO20" i="22"/>
  <c r="AO15" i="22"/>
  <c r="AO18" i="22"/>
  <c r="AO22" i="22"/>
  <c r="AO21" i="22"/>
  <c r="BT15" i="22"/>
  <c r="BT20" i="22"/>
  <c r="BT18" i="22"/>
  <c r="BT16" i="22"/>
  <c r="AS54" i="7"/>
  <c r="AS56" i="7"/>
  <c r="AS54" i="28"/>
  <c r="AO29" i="22"/>
  <c r="AS61" i="7"/>
  <c r="AS44" i="7"/>
  <c r="AS60" i="7"/>
  <c r="AS46" i="7"/>
  <c r="AS58" i="7"/>
  <c r="AS59" i="7"/>
  <c r="AS37" i="7"/>
  <c r="AS50" i="7"/>
  <c r="AS38" i="7"/>
  <c r="AS41" i="7"/>
  <c r="AS35" i="7"/>
  <c r="AS47" i="7"/>
  <c r="AS51" i="7"/>
  <c r="AS49" i="7"/>
  <c r="AS56" i="28"/>
  <c r="AS48" i="28"/>
  <c r="AS43" i="7"/>
  <c r="AS36" i="7"/>
  <c r="AS33" i="7"/>
  <c r="AS57" i="7"/>
  <c r="AS31" i="28"/>
  <c r="AS51" i="28"/>
  <c r="AS45" i="7"/>
  <c r="AS52" i="28"/>
  <c r="AS40" i="7"/>
  <c r="AS39" i="7"/>
  <c r="AS52" i="7"/>
  <c r="AS48" i="7"/>
  <c r="AS32" i="7"/>
  <c r="AS47" i="28"/>
  <c r="AS43" i="28"/>
  <c r="AS53" i="7"/>
  <c r="AS42" i="7"/>
  <c r="AS55" i="7"/>
  <c r="AS34" i="7"/>
  <c r="AS32" i="28"/>
  <c r="AS49" i="28"/>
  <c r="AS53" i="28"/>
  <c r="AS59" i="28"/>
  <c r="AS55" i="28"/>
  <c r="AS57" i="28"/>
  <c r="AS36" i="28"/>
  <c r="AS40" i="28"/>
  <c r="RC6" i="45"/>
  <c r="RC3" i="45"/>
  <c r="TJ3" i="45"/>
  <c r="TJ6" i="45"/>
  <c r="SI6" i="45"/>
  <c r="SI3" i="45"/>
  <c r="RG3" i="45"/>
  <c r="RG6" i="45"/>
  <c r="RN6" i="45"/>
  <c r="RN3" i="45"/>
  <c r="TU6" i="45"/>
  <c r="TU3" i="45"/>
  <c r="ST6" i="45"/>
  <c r="ST3" i="45"/>
  <c r="TD6" i="45"/>
  <c r="TD3" i="45"/>
  <c r="QP3" i="45"/>
  <c r="QP6" i="45"/>
  <c r="SQ6" i="45"/>
  <c r="SQ3" i="45"/>
  <c r="RX6" i="45"/>
  <c r="RX3" i="45"/>
  <c r="SL3" i="45"/>
  <c r="SL6" i="45"/>
  <c r="QU3" i="45"/>
  <c r="QU6" i="45"/>
  <c r="SE3" i="45"/>
  <c r="SE6" i="45"/>
  <c r="TL3" i="45"/>
  <c r="TL6" i="45"/>
  <c r="SK3" i="45"/>
  <c r="SK6" i="45"/>
  <c r="RJ6" i="45"/>
  <c r="RJ3" i="45"/>
  <c r="TV3" i="45"/>
  <c r="TV6" i="45"/>
  <c r="TH3" i="45"/>
  <c r="TH6" i="45"/>
  <c r="SV6" i="45"/>
  <c r="SV3" i="45"/>
  <c r="SS6" i="45"/>
  <c r="SS3" i="45"/>
  <c r="SH3" i="45"/>
  <c r="SH6" i="45"/>
  <c r="LA6" i="46"/>
  <c r="LA3" i="46"/>
  <c r="IO6" i="46"/>
  <c r="IO3" i="46"/>
  <c r="JQ6" i="46"/>
  <c r="JQ3" i="46"/>
  <c r="KS6" i="46"/>
  <c r="KS3" i="46"/>
  <c r="LE6" i="46"/>
  <c r="LE3" i="46"/>
  <c r="IS6" i="46"/>
  <c r="IS3" i="46"/>
  <c r="KB6" i="46"/>
  <c r="KB3" i="46"/>
  <c r="KV6" i="46"/>
  <c r="KV3" i="46"/>
  <c r="JT6" i="46"/>
  <c r="JT3" i="46"/>
  <c r="JL6" i="46"/>
  <c r="JL3" i="46"/>
  <c r="JX3" i="46"/>
  <c r="JX6" i="46"/>
  <c r="KD6" i="46"/>
  <c r="KD3" i="46"/>
  <c r="LJ6" i="46"/>
  <c r="LJ3" i="46"/>
  <c r="JC3" i="46"/>
  <c r="JC6" i="46"/>
  <c r="KT3" i="46"/>
  <c r="KT6" i="46"/>
  <c r="IU6" i="46"/>
  <c r="IU3" i="46"/>
  <c r="KL6" i="46"/>
  <c r="KL3" i="46"/>
  <c r="IP3" i="46"/>
  <c r="IP6" i="46"/>
  <c r="KE6" i="46"/>
  <c r="KE3" i="46"/>
  <c r="IL3" i="46"/>
  <c r="IL6" i="46"/>
  <c r="JR6" i="46"/>
  <c r="JR3" i="46"/>
  <c r="KX6" i="46"/>
  <c r="KX3" i="46"/>
  <c r="OV6" i="46"/>
  <c r="OV3" i="46"/>
  <c r="PH3" i="46"/>
  <c r="PH6" i="46"/>
  <c r="MV6" i="46"/>
  <c r="MV3" i="46"/>
  <c r="NX6" i="46"/>
  <c r="NX3" i="46"/>
  <c r="OZ6" i="46"/>
  <c r="OZ3" i="46"/>
  <c r="MN3" i="46"/>
  <c r="MN6" i="46"/>
  <c r="NO3" i="46"/>
  <c r="NO6" i="46"/>
  <c r="MU3" i="46"/>
  <c r="MU6" i="46"/>
  <c r="MQ3" i="46"/>
  <c r="MQ6" i="46"/>
  <c r="MY6" i="46"/>
  <c r="MY3" i="46"/>
  <c r="NS3" i="46"/>
  <c r="NS6" i="46"/>
  <c r="OD3" i="46"/>
  <c r="OD6" i="46"/>
  <c r="NV6" i="46"/>
  <c r="NV3" i="46"/>
  <c r="MT3" i="46"/>
  <c r="MT6" i="46"/>
  <c r="PF6" i="46"/>
  <c r="PF3" i="46"/>
  <c r="NB3" i="46"/>
  <c r="NB6" i="46"/>
  <c r="PN3" i="46"/>
  <c r="PN6" i="46"/>
  <c r="NM6" i="46"/>
  <c r="NM3" i="46"/>
  <c r="OS6" i="46"/>
  <c r="OS3" i="46"/>
  <c r="MS6" i="46"/>
  <c r="MS3" i="46"/>
  <c r="NY6" i="46"/>
  <c r="NY3" i="46"/>
  <c r="PE6" i="46"/>
  <c r="PE3" i="46"/>
  <c r="TG6" i="46"/>
  <c r="TG3" i="46"/>
  <c r="QU3" i="46"/>
  <c r="QU6" i="46"/>
  <c r="RW3" i="46"/>
  <c r="RW6" i="46"/>
  <c r="SY6" i="46"/>
  <c r="SY3" i="46"/>
  <c r="TK6" i="46"/>
  <c r="TK3" i="46"/>
  <c r="QY6" i="46"/>
  <c r="QY3" i="46"/>
  <c r="TR3" i="46"/>
  <c r="TR6" i="46"/>
  <c r="RB6" i="46"/>
  <c r="RB3" i="46"/>
  <c r="QT6" i="46"/>
  <c r="QT3" i="46"/>
  <c r="RJ3" i="46"/>
  <c r="RJ6" i="46"/>
  <c r="SD3" i="46"/>
  <c r="SD6" i="46"/>
  <c r="RP6" i="46"/>
  <c r="RP3" i="46"/>
  <c r="SB3" i="46"/>
  <c r="SB6" i="46"/>
  <c r="TH3" i="46"/>
  <c r="TH6" i="46"/>
  <c r="QZ6" i="46"/>
  <c r="QZ3" i="46"/>
  <c r="QW6" i="46"/>
  <c r="QW3" i="46"/>
  <c r="SN3" i="46"/>
  <c r="SN6" i="46"/>
  <c r="QR6" i="46"/>
  <c r="QR3" i="46"/>
  <c r="SJ6" i="46"/>
  <c r="SJ3" i="46"/>
  <c r="QS3" i="46"/>
  <c r="QS6" i="46"/>
  <c r="RY6" i="46"/>
  <c r="RY3" i="46"/>
  <c r="TE6" i="46"/>
  <c r="TE3" i="46"/>
  <c r="JN3" i="45"/>
  <c r="JN6" i="45"/>
  <c r="JV3" i="45"/>
  <c r="JV6" i="45"/>
  <c r="LB3" i="45"/>
  <c r="LB6" i="45"/>
  <c r="JG3" i="45"/>
  <c r="JG6" i="45"/>
  <c r="IQ3" i="45"/>
  <c r="IQ6" i="45"/>
  <c r="JA6" i="45"/>
  <c r="JA3" i="45"/>
  <c r="JX6" i="45"/>
  <c r="JX3" i="45"/>
  <c r="KG6" i="45"/>
  <c r="KG3" i="45"/>
  <c r="JP6" i="45"/>
  <c r="JP3" i="45"/>
  <c r="IP6" i="45"/>
  <c r="IP3" i="45"/>
  <c r="KY6" i="45"/>
  <c r="KY3" i="45"/>
  <c r="IS6" i="45"/>
  <c r="IS3" i="45"/>
  <c r="KH3" i="45"/>
  <c r="KH6" i="45"/>
  <c r="LG3" i="45"/>
  <c r="LG6" i="45"/>
  <c r="KJ6" i="45"/>
  <c r="KJ3" i="45"/>
  <c r="JM6" i="45"/>
  <c r="JM3" i="45"/>
  <c r="IL6" i="45"/>
  <c r="IL3" i="45"/>
  <c r="KQ3" i="45"/>
  <c r="KQ6" i="45"/>
  <c r="KR3" i="45"/>
  <c r="KR6" i="45"/>
  <c r="JU6" i="45"/>
  <c r="JU3" i="45"/>
  <c r="II3" i="45"/>
  <c r="II6" i="45"/>
  <c r="IY3" i="45"/>
  <c r="IY6" i="45"/>
  <c r="VN6" i="46"/>
  <c r="FR6" i="46"/>
  <c r="FR3" i="46"/>
  <c r="GT6" i="46"/>
  <c r="GT3" i="46"/>
  <c r="EH6" i="46"/>
  <c r="EH3" i="46"/>
  <c r="FJ6" i="46"/>
  <c r="FJ3" i="46"/>
  <c r="FV6" i="46"/>
  <c r="FV3" i="46"/>
  <c r="ES3" i="46"/>
  <c r="ES6" i="46"/>
  <c r="HM6" i="46"/>
  <c r="HM3" i="46"/>
  <c r="FQ6" i="46"/>
  <c r="FQ3" i="46"/>
  <c r="GC6" i="46"/>
  <c r="GC3" i="46"/>
  <c r="HA3" i="46"/>
  <c r="HA6" i="46"/>
  <c r="EO6" i="46"/>
  <c r="EO3" i="46"/>
  <c r="EU6" i="46"/>
  <c r="EU3" i="46"/>
  <c r="GA3" i="46"/>
  <c r="GA6" i="46"/>
  <c r="FT6" i="46"/>
  <c r="FT3" i="46"/>
  <c r="HL3" i="46"/>
  <c r="HL6" i="46"/>
  <c r="FL6" i="46"/>
  <c r="FL3" i="46"/>
  <c r="HD3" i="46"/>
  <c r="HD6" i="46"/>
  <c r="FH6" i="46"/>
  <c r="FH3" i="46"/>
  <c r="GY6" i="46"/>
  <c r="GY3" i="46"/>
  <c r="EY3" i="46"/>
  <c r="EY6" i="46"/>
  <c r="GE6" i="46"/>
  <c r="GE3" i="46"/>
  <c r="HK6" i="46"/>
  <c r="HK3" i="46"/>
  <c r="GY3" i="45"/>
  <c r="GY6" i="45"/>
  <c r="HO6" i="45"/>
  <c r="HO3" i="45"/>
  <c r="FM6" i="45"/>
  <c r="FM3" i="45"/>
  <c r="GA3" i="45"/>
  <c r="GA6" i="45"/>
  <c r="HD3" i="45"/>
  <c r="HD6" i="45"/>
  <c r="FV6" i="45"/>
  <c r="FV3" i="45"/>
  <c r="GS3" i="45"/>
  <c r="GS6" i="45"/>
  <c r="EW3" i="45"/>
  <c r="EW6" i="45"/>
  <c r="EI3" i="45"/>
  <c r="EI6" i="45"/>
  <c r="GK3" i="45"/>
  <c r="GK6" i="45"/>
  <c r="FK3" i="45"/>
  <c r="FK6" i="45"/>
  <c r="FU6" i="45"/>
  <c r="FU3" i="45"/>
  <c r="GT6" i="45"/>
  <c r="GT3" i="45"/>
  <c r="EJ6" i="45"/>
  <c r="EJ3" i="45"/>
  <c r="FI6" i="45"/>
  <c r="FI3" i="45"/>
  <c r="EL6" i="45"/>
  <c r="EL3" i="45"/>
  <c r="GX6" i="45"/>
  <c r="GX3" i="45"/>
  <c r="GM3" i="45"/>
  <c r="GM6" i="45"/>
  <c r="EK3" i="45"/>
  <c r="EK6" i="45"/>
  <c r="GW3" i="45"/>
  <c r="GW6" i="45"/>
  <c r="FZ3" i="45"/>
  <c r="FZ6" i="45"/>
  <c r="EN6" i="45"/>
  <c r="EN3" i="45"/>
  <c r="ABI3" i="45"/>
  <c r="ABI6" i="45"/>
  <c r="ZK3" i="45"/>
  <c r="ZK6" i="45"/>
  <c r="ABY6" i="45"/>
  <c r="ABY3" i="45"/>
  <c r="ABS3" i="45"/>
  <c r="ABS6" i="45"/>
  <c r="AAT3" i="45"/>
  <c r="AAT6" i="45"/>
  <c r="AAH6" i="45"/>
  <c r="AAH3" i="45"/>
  <c r="ABJ3" i="45"/>
  <c r="ABJ6" i="45"/>
  <c r="ABX3" i="45"/>
  <c r="ABX6" i="45"/>
  <c r="AAY6" i="45"/>
  <c r="AAY3" i="45"/>
  <c r="YV6" i="45"/>
  <c r="YV3" i="45"/>
  <c r="AAK6" i="45"/>
  <c r="AAK3" i="45"/>
  <c r="ACD6" i="45"/>
  <c r="ACD3" i="45"/>
  <c r="ZF6" i="45"/>
  <c r="ZF3" i="45"/>
  <c r="AAE6" i="45"/>
  <c r="AAE3" i="45"/>
  <c r="AAF3" i="45"/>
  <c r="AAF6" i="45"/>
  <c r="ZI6" i="45"/>
  <c r="ZI3" i="45"/>
  <c r="ABU6" i="45"/>
  <c r="ABU3" i="45"/>
  <c r="ZJ6" i="45"/>
  <c r="ZJ3" i="45"/>
  <c r="ABB6" i="45"/>
  <c r="ABB3" i="45"/>
  <c r="ZH6" i="45"/>
  <c r="ZH3" i="45"/>
  <c r="ABT3" i="45"/>
  <c r="ABT6" i="45"/>
  <c r="AAW6" i="45"/>
  <c r="AAW3" i="45"/>
  <c r="VR3" i="45"/>
  <c r="VR6" i="45"/>
  <c r="UX3" i="45"/>
  <c r="UX6" i="45"/>
  <c r="XU6" i="45"/>
  <c r="XU3" i="45"/>
  <c r="VI3" i="45"/>
  <c r="VI6" i="45"/>
  <c r="VY6" i="45"/>
  <c r="VY3" i="45"/>
  <c r="VV6" i="45"/>
  <c r="VV3" i="45"/>
  <c r="XK6" i="45"/>
  <c r="XK3" i="45"/>
  <c r="WT6" i="45"/>
  <c r="WT3" i="45"/>
  <c r="UV6" i="45"/>
  <c r="UV3" i="45"/>
  <c r="WG6" i="45"/>
  <c r="WG3" i="45"/>
  <c r="WY3" i="45"/>
  <c r="WY6" i="45"/>
  <c r="VK6" i="45"/>
  <c r="VK3" i="45"/>
  <c r="WM3" i="45"/>
  <c r="WM6" i="45"/>
  <c r="WV3" i="45"/>
  <c r="WV6" i="45"/>
  <c r="WH6" i="45"/>
  <c r="WH3" i="45"/>
  <c r="XO6" i="45"/>
  <c r="XO3" i="45"/>
  <c r="WZ3" i="45"/>
  <c r="WZ6" i="45"/>
  <c r="WB6" i="45"/>
  <c r="WB3" i="45"/>
  <c r="XC3" i="45"/>
  <c r="XC6" i="45"/>
  <c r="XL6" i="45"/>
  <c r="XL3" i="45"/>
  <c r="XY6" i="45"/>
  <c r="XY3" i="45"/>
  <c r="XV3" i="45"/>
  <c r="XV6" i="45"/>
  <c r="ZQ6" i="46"/>
  <c r="ND6" i="45"/>
  <c r="ND3" i="45"/>
  <c r="MY6" i="45"/>
  <c r="MY3" i="45"/>
  <c r="ML6" i="45"/>
  <c r="ML3" i="45"/>
  <c r="NC6" i="45"/>
  <c r="NC3" i="45"/>
  <c r="MP3" i="45"/>
  <c r="MP6" i="45"/>
  <c r="OZ3" i="45"/>
  <c r="OZ6" i="45"/>
  <c r="NV6" i="45"/>
  <c r="NV3" i="45"/>
  <c r="MM3" i="45"/>
  <c r="MM6" i="45"/>
  <c r="PH3" i="45"/>
  <c r="PH6" i="45"/>
  <c r="PS3" i="45"/>
  <c r="PS6" i="45"/>
  <c r="OR6" i="45"/>
  <c r="OR3" i="45"/>
  <c r="OU6" i="45"/>
  <c r="OU3" i="45"/>
  <c r="NJ3" i="45"/>
  <c r="NJ6" i="45"/>
  <c r="PG3" i="45"/>
  <c r="PG6" i="45"/>
  <c r="OV3" i="45"/>
  <c r="OV6" i="45"/>
  <c r="OG6" i="45"/>
  <c r="OG3" i="45"/>
  <c r="NF3" i="45"/>
  <c r="NF6" i="45"/>
  <c r="MT3" i="45"/>
  <c r="MT6" i="45"/>
  <c r="OQ3" i="45"/>
  <c r="OQ6" i="45"/>
  <c r="ON3" i="45"/>
  <c r="ON6" i="45"/>
  <c r="NI6" i="45"/>
  <c r="NI3" i="45"/>
  <c r="PU6" i="45"/>
  <c r="PU3" i="45"/>
  <c r="UY3" i="46"/>
  <c r="UY6" i="46"/>
  <c r="WU6" i="46"/>
  <c r="WU3" i="46"/>
  <c r="VG3" i="46"/>
  <c r="VG6" i="46"/>
  <c r="VB6" i="46"/>
  <c r="VB3" i="46"/>
  <c r="VR3" i="46"/>
  <c r="VR6" i="46"/>
  <c r="VU3" i="46"/>
  <c r="VU6" i="46"/>
  <c r="VF6" i="46"/>
  <c r="VF3" i="46"/>
  <c r="XR3" i="46"/>
  <c r="XR6" i="46"/>
  <c r="WO6" i="46"/>
  <c r="WO3" i="46"/>
  <c r="VJ6" i="46"/>
  <c r="VJ3" i="46"/>
  <c r="XV3" i="46"/>
  <c r="XV6" i="46"/>
  <c r="WS3" i="46"/>
  <c r="WS6" i="46"/>
  <c r="VN3" i="46"/>
  <c r="XZ6" i="46"/>
  <c r="XZ3" i="46"/>
  <c r="VD3" i="46"/>
  <c r="VD6" i="46"/>
  <c r="WB3" i="46"/>
  <c r="WB6" i="46"/>
  <c r="VC6" i="46"/>
  <c r="VC3" i="46"/>
  <c r="UR6" i="46"/>
  <c r="UR3" i="46"/>
  <c r="XD3" i="46"/>
  <c r="XD6" i="46"/>
  <c r="XT3" i="46"/>
  <c r="XT6" i="46"/>
  <c r="XG6" i="46"/>
  <c r="XG3" i="46"/>
  <c r="WV6" i="46"/>
  <c r="WV3" i="46"/>
  <c r="ZJ3" i="46"/>
  <c r="ZJ6" i="46"/>
  <c r="ABF6" i="46"/>
  <c r="ABF3" i="46"/>
  <c r="ZR3" i="46"/>
  <c r="ZR6" i="46"/>
  <c r="AAB3" i="46"/>
  <c r="AAB6" i="46"/>
  <c r="ABI3" i="46"/>
  <c r="ABI6" i="46"/>
  <c r="ABY3" i="46"/>
  <c r="ABY6" i="46"/>
  <c r="AAV3" i="46"/>
  <c r="AAV6" i="46"/>
  <c r="ZQ3" i="46"/>
  <c r="ACC6" i="46"/>
  <c r="ACC3" i="46"/>
  <c r="AAZ3" i="46"/>
  <c r="AAZ6" i="46"/>
  <c r="AAK6" i="46"/>
  <c r="AAK3" i="46"/>
  <c r="ZX3" i="46"/>
  <c r="ZX6" i="46"/>
  <c r="ZI6" i="46"/>
  <c r="ZI3" i="46"/>
  <c r="ABU6" i="46"/>
  <c r="ABU3" i="46"/>
  <c r="YY6" i="46"/>
  <c r="YY3" i="46"/>
  <c r="ZO3" i="46"/>
  <c r="ZO6" i="46"/>
  <c r="ZN6" i="46"/>
  <c r="ZN3" i="46"/>
  <c r="ABG6" i="46"/>
  <c r="ABG3" i="46"/>
  <c r="AAA3" i="46"/>
  <c r="AAA6" i="46"/>
  <c r="AAQ6" i="46"/>
  <c r="AAQ3" i="46"/>
  <c r="ABB3" i="46"/>
  <c r="ABB6" i="46"/>
  <c r="AAI6" i="46"/>
  <c r="AAI3" i="46"/>
  <c r="AS50" i="28"/>
  <c r="AS58" i="28"/>
  <c r="AS34" i="28"/>
  <c r="AS41" i="28"/>
  <c r="AS42" i="28"/>
  <c r="QX3" i="45"/>
  <c r="QX6" i="45"/>
  <c r="SO3" i="45"/>
  <c r="SO6" i="45"/>
  <c r="SZ6" i="45"/>
  <c r="SZ3" i="45"/>
  <c r="SN6" i="45"/>
  <c r="SN3" i="45"/>
  <c r="SM3" i="45"/>
  <c r="SM6" i="45"/>
  <c r="SD3" i="45"/>
  <c r="SD6" i="45"/>
  <c r="TX3" i="45"/>
  <c r="TX6" i="45"/>
  <c r="RA6" i="45"/>
  <c r="RA3" i="45"/>
  <c r="RV6" i="45"/>
  <c r="RV3" i="45"/>
  <c r="RL6" i="45"/>
  <c r="RL3" i="45"/>
  <c r="RQ6" i="45"/>
  <c r="RQ3" i="45"/>
  <c r="TR3" i="45"/>
  <c r="TR6" i="45"/>
  <c r="TG3" i="45"/>
  <c r="TG6" i="45"/>
  <c r="TK3" i="45"/>
  <c r="TK6" i="45"/>
  <c r="QO6" i="45"/>
  <c r="QO3" i="45"/>
  <c r="TA3" i="45"/>
  <c r="TA6" i="45"/>
  <c r="RZ6" i="45"/>
  <c r="RZ3" i="45"/>
  <c r="TO6" i="45"/>
  <c r="TO3" i="45"/>
  <c r="RO6" i="45"/>
  <c r="RO3" i="45"/>
  <c r="QW6" i="45"/>
  <c r="QW3" i="45"/>
  <c r="TI6" i="45"/>
  <c r="TI3" i="45"/>
  <c r="SX3" i="45"/>
  <c r="SX6" i="45"/>
  <c r="AS44" i="28"/>
  <c r="KK6" i="46"/>
  <c r="KK3" i="46"/>
  <c r="LM6" i="46"/>
  <c r="LM3" i="46"/>
  <c r="JA6" i="46"/>
  <c r="JA3" i="46"/>
  <c r="KC6" i="46"/>
  <c r="KC3" i="46"/>
  <c r="KO6" i="46"/>
  <c r="KO3" i="46"/>
  <c r="KJ3" i="46"/>
  <c r="KJ6" i="46"/>
  <c r="IJ3" i="46"/>
  <c r="IJ6" i="46"/>
  <c r="JD3" i="46"/>
  <c r="JD6" i="46"/>
  <c r="IZ3" i="46"/>
  <c r="IZ6" i="46"/>
  <c r="IN6" i="46"/>
  <c r="IN3" i="46"/>
  <c r="JH3" i="46"/>
  <c r="JH6" i="46"/>
  <c r="JG3" i="46"/>
  <c r="JG6" i="46"/>
  <c r="IX3" i="46"/>
  <c r="IX6" i="46"/>
  <c r="JN6" i="46"/>
  <c r="JN3" i="46"/>
  <c r="LC6" i="46"/>
  <c r="LC3" i="46"/>
  <c r="JF6" i="46"/>
  <c r="JF3" i="46"/>
  <c r="KU3" i="46"/>
  <c r="KU6" i="46"/>
  <c r="IY6" i="46"/>
  <c r="IY3" i="46"/>
  <c r="KQ3" i="46"/>
  <c r="KQ6" i="46"/>
  <c r="IT6" i="46"/>
  <c r="IT3" i="46"/>
  <c r="JZ6" i="46"/>
  <c r="JZ3" i="46"/>
  <c r="LF3" i="46"/>
  <c r="LF6" i="46"/>
  <c r="OF6" i="46"/>
  <c r="OF3" i="46"/>
  <c r="OR6" i="46"/>
  <c r="OR3" i="46"/>
  <c r="PT3" i="46"/>
  <c r="PT6" i="46"/>
  <c r="NH6" i="46"/>
  <c r="NH3" i="46"/>
  <c r="OJ3" i="46"/>
  <c r="OJ6" i="46"/>
  <c r="OA3" i="46"/>
  <c r="OA6" i="46"/>
  <c r="OU6" i="46"/>
  <c r="OU3" i="46"/>
  <c r="PC3" i="46"/>
  <c r="PC6" i="46"/>
  <c r="PK6" i="46"/>
  <c r="PK3" i="46"/>
  <c r="PO3" i="46"/>
  <c r="PO6" i="46"/>
  <c r="NC3" i="46"/>
  <c r="NC6" i="46"/>
  <c r="PJ6" i="46"/>
  <c r="PJ3" i="46"/>
  <c r="OL6" i="46"/>
  <c r="OL3" i="46"/>
  <c r="NJ6" i="46"/>
  <c r="NJ3" i="46"/>
  <c r="MX6" i="46"/>
  <c r="MX3" i="46"/>
  <c r="NR6" i="46"/>
  <c r="NR3" i="46"/>
  <c r="MO3" i="46"/>
  <c r="MO6" i="46"/>
  <c r="NU6" i="46"/>
  <c r="NU3" i="46"/>
  <c r="PA6" i="46"/>
  <c r="PA3" i="46"/>
  <c r="NA6" i="46"/>
  <c r="NA3" i="46"/>
  <c r="OG6" i="46"/>
  <c r="OG3" i="46"/>
  <c r="PM6" i="46"/>
  <c r="PM3" i="46"/>
  <c r="SQ6" i="46"/>
  <c r="SQ3" i="46"/>
  <c r="TS3" i="46"/>
  <c r="TS6" i="46"/>
  <c r="RG3" i="46"/>
  <c r="RG6" i="46"/>
  <c r="SI3" i="46"/>
  <c r="SI6" i="46"/>
  <c r="SU6" i="46"/>
  <c r="SU3" i="46"/>
  <c r="SX3" i="46"/>
  <c r="SX6" i="46"/>
  <c r="TN3" i="46"/>
  <c r="TN6" i="46"/>
  <c r="TF3" i="46"/>
  <c r="TF6" i="46"/>
  <c r="TV6" i="46"/>
  <c r="TV3" i="46"/>
  <c r="QP6" i="46"/>
  <c r="QP3" i="46"/>
  <c r="RN6" i="46"/>
  <c r="RN3" i="46"/>
  <c r="SV6" i="46"/>
  <c r="SV3" i="46"/>
  <c r="TA6" i="46"/>
  <c r="TA3" i="46"/>
  <c r="RL6" i="46"/>
  <c r="RL3" i="46"/>
  <c r="RU3" i="46"/>
  <c r="RU6" i="46"/>
  <c r="RH3" i="46"/>
  <c r="RH6" i="46"/>
  <c r="SZ3" i="46"/>
  <c r="SZ6" i="46"/>
  <c r="RD6" i="46"/>
  <c r="RD3" i="46"/>
  <c r="SS6" i="46"/>
  <c r="SS3" i="46"/>
  <c r="RA3" i="46"/>
  <c r="RA6" i="46"/>
  <c r="SG3" i="46"/>
  <c r="SG6" i="46"/>
  <c r="TM6" i="46"/>
  <c r="TM3" i="46"/>
  <c r="LJ6" i="45"/>
  <c r="LJ3" i="45"/>
  <c r="LR3" i="45"/>
  <c r="LR6" i="45"/>
  <c r="JW3" i="45"/>
  <c r="JW6" i="45"/>
  <c r="LD6" i="45"/>
  <c r="LD3" i="45"/>
  <c r="JJ3" i="45"/>
  <c r="JJ6" i="45"/>
  <c r="LM6" i="45"/>
  <c r="LM3" i="45"/>
  <c r="JQ3" i="45"/>
  <c r="JQ6" i="45"/>
  <c r="JZ3" i="45"/>
  <c r="JZ6" i="45"/>
  <c r="KV6" i="45"/>
  <c r="KV3" i="45"/>
  <c r="IT3" i="45"/>
  <c r="IT6" i="45"/>
  <c r="IZ6" i="45"/>
  <c r="IZ3" i="45"/>
  <c r="JY6" i="45"/>
  <c r="JY3" i="45"/>
  <c r="LN6" i="45"/>
  <c r="LN3" i="45"/>
  <c r="IN3" i="45"/>
  <c r="IN6" i="45"/>
  <c r="KZ6" i="45"/>
  <c r="KZ3" i="45"/>
  <c r="KC6" i="45"/>
  <c r="KC3" i="45"/>
  <c r="JR3" i="45"/>
  <c r="JR6" i="45"/>
  <c r="IV3" i="45"/>
  <c r="IV6" i="45"/>
  <c r="LH3" i="45"/>
  <c r="LH6" i="45"/>
  <c r="KK3" i="45"/>
  <c r="KK6" i="45"/>
  <c r="KE6" i="45"/>
  <c r="KE3" i="45"/>
  <c r="LK6" i="45"/>
  <c r="LK3" i="45"/>
  <c r="HN6" i="46"/>
  <c r="HN3" i="46"/>
  <c r="FB6" i="46"/>
  <c r="FB3" i="46"/>
  <c r="GD6" i="46"/>
  <c r="GD3" i="46"/>
  <c r="HF6" i="46"/>
  <c r="HF3" i="46"/>
  <c r="ET6" i="46"/>
  <c r="ET3" i="46"/>
  <c r="FF6" i="46"/>
  <c r="FF3" i="46"/>
  <c r="GO6" i="46"/>
  <c r="GO3" i="46"/>
  <c r="GG6" i="46"/>
  <c r="GG3" i="46"/>
  <c r="EK3" i="46"/>
  <c r="EK6" i="46"/>
  <c r="FM6" i="46"/>
  <c r="FM3" i="46"/>
  <c r="GK3" i="46"/>
  <c r="GK6" i="46"/>
  <c r="GJ3" i="46"/>
  <c r="GJ6" i="46"/>
  <c r="FD3" i="46"/>
  <c r="FD6" i="46"/>
  <c r="EN6" i="46"/>
  <c r="EN3" i="46"/>
  <c r="GF3" i="46"/>
  <c r="GF6" i="46"/>
  <c r="EF6" i="46"/>
  <c r="EF3" i="46"/>
  <c r="FX3" i="46"/>
  <c r="FX6" i="46"/>
  <c r="HO6" i="46"/>
  <c r="HO3" i="46"/>
  <c r="FS3" i="46"/>
  <c r="FS6" i="46"/>
  <c r="HH6" i="46"/>
  <c r="HH3" i="46"/>
  <c r="FG3" i="46"/>
  <c r="FG6" i="46"/>
  <c r="GM6" i="46"/>
  <c r="GM3" i="46"/>
  <c r="EM3" i="45"/>
  <c r="EM6" i="45"/>
  <c r="FC6" i="45"/>
  <c r="FC3" i="45"/>
  <c r="EF3" i="45"/>
  <c r="EF6" i="45"/>
  <c r="HK6" i="45"/>
  <c r="HK3" i="45"/>
  <c r="HH6" i="45"/>
  <c r="HH3" i="45"/>
  <c r="EY3" i="45"/>
  <c r="EY6" i="45"/>
  <c r="GL3" i="45"/>
  <c r="GL6" i="45"/>
  <c r="HI6" i="45"/>
  <c r="HI3" i="45"/>
  <c r="GU3" i="45"/>
  <c r="GU6" i="45"/>
  <c r="EX3" i="45"/>
  <c r="EX6" i="45"/>
  <c r="FO6" i="45"/>
  <c r="FO3" i="45"/>
  <c r="HA3" i="45"/>
  <c r="HA6" i="45"/>
  <c r="EQ3" i="45"/>
  <c r="EQ6" i="45"/>
  <c r="FP3" i="45"/>
  <c r="FP6" i="45"/>
  <c r="FY6" i="45"/>
  <c r="FY3" i="45"/>
  <c r="FB6" i="45"/>
  <c r="FB3" i="45"/>
  <c r="HN6" i="45"/>
  <c r="HN3" i="45"/>
  <c r="EZ3" i="45"/>
  <c r="EZ6" i="45"/>
  <c r="FA6" i="45"/>
  <c r="FA3" i="45"/>
  <c r="HM6" i="45"/>
  <c r="HM3" i="45"/>
  <c r="GP6" i="45"/>
  <c r="GP3" i="45"/>
  <c r="GZ3" i="45"/>
  <c r="GZ6" i="45"/>
  <c r="ZG3" i="45"/>
  <c r="ZG6" i="45"/>
  <c r="AAM3" i="45"/>
  <c r="AAM6" i="45"/>
  <c r="ZB6" i="45"/>
  <c r="ZB3" i="45"/>
  <c r="AAZ3" i="45"/>
  <c r="AAZ6" i="45"/>
  <c r="ZD6" i="45"/>
  <c r="ZD3" i="45"/>
  <c r="AAX6" i="45"/>
  <c r="AAX3" i="45"/>
  <c r="ABC3" i="45"/>
  <c r="ABC6" i="45"/>
  <c r="ZU3" i="45"/>
  <c r="ZU6" i="45"/>
  <c r="ZZ6" i="45"/>
  <c r="ZZ3" i="45"/>
  <c r="AAB6" i="45"/>
  <c r="AAB3" i="45"/>
  <c r="ABQ6" i="45"/>
  <c r="ABQ3" i="45"/>
  <c r="AAP6" i="45"/>
  <c r="AAP3" i="45"/>
  <c r="AAL6" i="45"/>
  <c r="AAL3" i="45"/>
  <c r="ABK3" i="45"/>
  <c r="ABK6" i="45"/>
  <c r="AAV6" i="45"/>
  <c r="AAV3" i="45"/>
  <c r="ZY6" i="45"/>
  <c r="ZY3" i="45"/>
  <c r="ABN3" i="45"/>
  <c r="ABN6" i="45"/>
  <c r="ABV3" i="45"/>
  <c r="ABV6" i="45"/>
  <c r="ZO3" i="45"/>
  <c r="ZO6" i="45"/>
  <c r="ZX6" i="45"/>
  <c r="ZX3" i="45"/>
  <c r="ZA6" i="45"/>
  <c r="ZA3" i="45"/>
  <c r="ABM6" i="45"/>
  <c r="ABM3" i="45"/>
  <c r="ZQ6" i="45"/>
  <c r="AS37" i="28"/>
  <c r="XD3" i="45"/>
  <c r="XD6" i="45"/>
  <c r="XW3" i="45"/>
  <c r="XW6" i="45"/>
  <c r="WL3" i="45"/>
  <c r="WL6" i="45"/>
  <c r="XB6" i="45"/>
  <c r="XB3" i="45"/>
  <c r="WO3" i="45"/>
  <c r="WO6" i="45"/>
  <c r="VB6" i="45"/>
  <c r="VB3" i="45"/>
  <c r="VA6" i="45"/>
  <c r="VA3" i="45"/>
  <c r="XZ6" i="45"/>
  <c r="XZ3" i="45"/>
  <c r="WE6" i="45"/>
  <c r="WE3" i="45"/>
  <c r="XM3" i="45"/>
  <c r="XM6" i="45"/>
  <c r="VG3" i="45"/>
  <c r="VG6" i="45"/>
  <c r="XH3" i="45"/>
  <c r="XH6" i="45"/>
  <c r="XS3" i="45"/>
  <c r="XS6" i="45"/>
  <c r="WK6" i="45"/>
  <c r="WK3" i="45"/>
  <c r="WX3" i="45"/>
  <c r="WX6" i="45"/>
  <c r="WI3" i="45"/>
  <c r="WI6" i="45"/>
  <c r="UT6" i="45"/>
  <c r="UT3" i="45"/>
  <c r="UR3" i="45"/>
  <c r="UR6" i="45"/>
  <c r="UW3" i="45"/>
  <c r="UW6" i="45"/>
  <c r="WC6" i="45"/>
  <c r="WC3" i="45"/>
  <c r="VZ6" i="45"/>
  <c r="VZ3" i="45"/>
  <c r="VO3" i="45"/>
  <c r="VO6" i="45"/>
  <c r="AS38" i="28"/>
  <c r="PK3" i="45"/>
  <c r="PK6" i="45"/>
  <c r="OM6" i="45"/>
  <c r="OM3" i="45"/>
  <c r="NT3" i="45"/>
  <c r="NT6" i="45"/>
  <c r="OJ6" i="45"/>
  <c r="OJ3" i="45"/>
  <c r="OX6" i="45"/>
  <c r="OX3" i="45"/>
  <c r="NE6" i="45"/>
  <c r="NE3" i="45"/>
  <c r="NG6" i="45"/>
  <c r="NG3" i="45"/>
  <c r="OY3" i="45"/>
  <c r="OY6" i="45"/>
  <c r="NM3" i="45"/>
  <c r="NM6" i="45"/>
  <c r="OH6" i="45"/>
  <c r="OH3" i="45"/>
  <c r="MW3" i="45"/>
  <c r="MW6" i="45"/>
  <c r="OT6" i="45"/>
  <c r="OT3" i="45"/>
  <c r="OP3" i="45"/>
  <c r="OP6" i="45"/>
  <c r="MZ6" i="45"/>
  <c r="MZ3" i="45"/>
  <c r="PL6" i="45"/>
  <c r="PL3" i="45"/>
  <c r="OW6" i="45"/>
  <c r="OW3" i="45"/>
  <c r="PR3" i="45"/>
  <c r="PR6" i="45"/>
  <c r="NZ3" i="45"/>
  <c r="NZ6" i="45"/>
  <c r="MR6" i="45"/>
  <c r="MR3" i="45"/>
  <c r="PD6" i="45"/>
  <c r="PD3" i="45"/>
  <c r="NY6" i="45"/>
  <c r="NY3" i="45"/>
  <c r="OE3" i="45"/>
  <c r="OE6" i="45"/>
  <c r="XC6" i="46"/>
  <c r="XC3" i="46"/>
  <c r="VO6" i="46"/>
  <c r="VO3" i="46"/>
  <c r="WG6" i="46"/>
  <c r="WG3" i="46"/>
  <c r="XN6" i="46"/>
  <c r="XN3" i="46"/>
  <c r="VQ6" i="46"/>
  <c r="VQ3" i="46"/>
  <c r="WK6" i="46"/>
  <c r="WK3" i="46"/>
  <c r="VV3" i="46"/>
  <c r="VV6" i="46"/>
  <c r="US6" i="46"/>
  <c r="US3" i="46"/>
  <c r="XE3" i="46"/>
  <c r="XE6" i="46"/>
  <c r="VZ3" i="46"/>
  <c r="VZ6" i="46"/>
  <c r="UW6" i="46"/>
  <c r="UW3" i="46"/>
  <c r="XI6" i="46"/>
  <c r="XI3" i="46"/>
  <c r="WD6" i="46"/>
  <c r="WD3" i="46"/>
  <c r="XH6" i="46"/>
  <c r="XH3" i="46"/>
  <c r="WJ3" i="46"/>
  <c r="WJ6" i="46"/>
  <c r="XX3" i="46"/>
  <c r="XX6" i="46"/>
  <c r="XO6" i="46"/>
  <c r="XO3" i="46"/>
  <c r="WI6" i="46"/>
  <c r="WI3" i="46"/>
  <c r="VH3" i="46"/>
  <c r="VH6" i="46"/>
  <c r="UU6" i="46"/>
  <c r="UU3" i="46"/>
  <c r="UZ6" i="46"/>
  <c r="UZ3" i="46"/>
  <c r="XL6" i="46"/>
  <c r="XL3" i="46"/>
  <c r="ABN6" i="46"/>
  <c r="ABN3" i="46"/>
  <c r="ZZ6" i="46"/>
  <c r="ZZ3" i="46"/>
  <c r="ZL3" i="46"/>
  <c r="ZL6" i="46"/>
  <c r="AAS6" i="46"/>
  <c r="AAS3" i="46"/>
  <c r="YV6" i="46"/>
  <c r="YV3" i="46"/>
  <c r="YZ6" i="46"/>
  <c r="YZ3" i="46"/>
  <c r="ABL3" i="46"/>
  <c r="ABL6" i="46"/>
  <c r="AAG6" i="46"/>
  <c r="AAG3" i="46"/>
  <c r="ZD3" i="46"/>
  <c r="ZD6" i="46"/>
  <c r="ABP3" i="46"/>
  <c r="ABP6" i="46"/>
  <c r="ABA6" i="46"/>
  <c r="ABA3" i="46"/>
  <c r="AAN6" i="46"/>
  <c r="AAN3" i="46"/>
  <c r="ZY3" i="46"/>
  <c r="ZY6" i="46"/>
  <c r="AAU6" i="46"/>
  <c r="AAU3" i="46"/>
  <c r="ABS3" i="46"/>
  <c r="ABS6" i="46"/>
  <c r="ACA3" i="46"/>
  <c r="ACA6" i="46"/>
  <c r="ABZ6" i="46"/>
  <c r="ABZ3" i="46"/>
  <c r="ABR6" i="46"/>
  <c r="ABR3" i="46"/>
  <c r="ABJ3" i="46"/>
  <c r="ABJ6" i="46"/>
  <c r="ABW6" i="46"/>
  <c r="ABW3" i="46"/>
  <c r="AAY6" i="46"/>
  <c r="AAY3" i="46"/>
  <c r="VN6" i="45"/>
  <c r="AS46" i="28"/>
  <c r="AS33" i="28"/>
  <c r="AS35" i="28"/>
  <c r="AS39" i="28"/>
  <c r="AS45" i="28"/>
  <c r="TP6" i="45"/>
  <c r="TP3" i="45"/>
  <c r="SJ6" i="45"/>
  <c r="SJ3" i="45"/>
  <c r="TW6" i="45"/>
  <c r="TW3" i="45"/>
  <c r="QS6" i="45"/>
  <c r="QS3" i="45"/>
  <c r="TT3" i="45"/>
  <c r="TT6" i="45"/>
  <c r="TS3" i="45"/>
  <c r="TS6" i="45"/>
  <c r="RW6" i="45"/>
  <c r="RW3" i="45"/>
  <c r="SG6" i="45"/>
  <c r="SG3" i="45"/>
  <c r="TB3" i="45"/>
  <c r="TB6" i="45"/>
  <c r="QQ6" i="45"/>
  <c r="QQ3" i="45"/>
  <c r="SW6" i="45"/>
  <c r="SW3" i="45"/>
  <c r="SY3" i="45"/>
  <c r="SY6" i="45"/>
  <c r="SB6" i="45"/>
  <c r="SB3" i="45"/>
  <c r="QZ6" i="45"/>
  <c r="QZ3" i="45"/>
  <c r="RE3" i="45"/>
  <c r="RE6" i="45"/>
  <c r="TQ3" i="45"/>
  <c r="TQ6" i="45"/>
  <c r="SP6" i="45"/>
  <c r="SP3" i="45"/>
  <c r="SA3" i="45"/>
  <c r="SA6" i="45"/>
  <c r="SU6" i="45"/>
  <c r="SU3" i="45"/>
  <c r="RM6" i="45"/>
  <c r="RM3" i="45"/>
  <c r="RB6" i="45"/>
  <c r="RB3" i="45"/>
  <c r="TN6" i="45"/>
  <c r="TN3" i="45"/>
  <c r="JU6" i="46"/>
  <c r="JU3" i="46"/>
  <c r="KW6" i="46"/>
  <c r="KW3" i="46"/>
  <c r="IK6" i="46"/>
  <c r="IK3" i="46"/>
  <c r="JM6" i="46"/>
  <c r="JM3" i="46"/>
  <c r="JY6" i="46"/>
  <c r="JY3" i="46"/>
  <c r="IV3" i="46"/>
  <c r="IV6" i="46"/>
  <c r="LH3" i="46"/>
  <c r="LH6" i="46"/>
  <c r="LL3" i="46"/>
  <c r="LL6" i="46"/>
  <c r="KZ3" i="46"/>
  <c r="KZ6" i="46"/>
  <c r="LD3" i="46"/>
  <c r="LD6" i="46"/>
  <c r="IR3" i="46"/>
  <c r="IR6" i="46"/>
  <c r="KY6" i="46"/>
  <c r="KY3" i="46"/>
  <c r="KM6" i="46"/>
  <c r="KM3" i="46"/>
  <c r="JW6" i="46"/>
  <c r="JW3" i="46"/>
  <c r="LO3" i="46"/>
  <c r="LO6" i="46"/>
  <c r="JO3" i="46"/>
  <c r="JO6" i="46"/>
  <c r="LG6" i="46"/>
  <c r="LG3" i="46"/>
  <c r="JK3" i="46"/>
  <c r="JK6" i="46"/>
  <c r="LB6" i="46"/>
  <c r="LB3" i="46"/>
  <c r="JB6" i="46"/>
  <c r="JB3" i="46"/>
  <c r="KH6" i="46"/>
  <c r="KH3" i="46"/>
  <c r="LN3" i="46"/>
  <c r="LN6" i="46"/>
  <c r="NP6" i="46"/>
  <c r="NP3" i="46"/>
  <c r="OB3" i="46"/>
  <c r="OB6" i="46"/>
  <c r="PD6" i="46"/>
  <c r="PD3" i="46"/>
  <c r="MR6" i="46"/>
  <c r="MR3" i="46"/>
  <c r="NT6" i="46"/>
  <c r="NT3" i="46"/>
  <c r="PS3" i="46"/>
  <c r="PS6" i="46"/>
  <c r="NG6" i="46"/>
  <c r="NG3" i="46"/>
  <c r="OE6" i="46"/>
  <c r="OE3" i="46"/>
  <c r="OQ6" i="46"/>
  <c r="OQ3" i="46"/>
  <c r="OY3" i="46"/>
  <c r="OY6" i="46"/>
  <c r="MM6" i="46"/>
  <c r="MM3" i="46"/>
  <c r="MP3" i="46"/>
  <c r="MP6" i="46"/>
  <c r="PB3" i="46"/>
  <c r="PB6" i="46"/>
  <c r="NZ3" i="46"/>
  <c r="NZ6" i="46"/>
  <c r="OT6" i="46"/>
  <c r="OT3" i="46"/>
  <c r="OH6" i="46"/>
  <c r="OH3" i="46"/>
  <c r="MW6" i="46"/>
  <c r="MW3" i="46"/>
  <c r="OC3" i="46"/>
  <c r="OC6" i="46"/>
  <c r="PI3" i="46"/>
  <c r="PI6" i="46"/>
  <c r="NI6" i="46"/>
  <c r="NI3" i="46"/>
  <c r="OO3" i="46"/>
  <c r="OO6" i="46"/>
  <c r="PU3" i="46"/>
  <c r="PU6" i="46"/>
  <c r="SA3" i="46"/>
  <c r="SA6" i="46"/>
  <c r="TC6" i="46"/>
  <c r="TC3" i="46"/>
  <c r="QQ3" i="46"/>
  <c r="QQ6" i="46"/>
  <c r="RS3" i="46"/>
  <c r="RS6" i="46"/>
  <c r="SE3" i="46"/>
  <c r="SE6" i="46"/>
  <c r="RZ3" i="46"/>
  <c r="RZ6" i="46"/>
  <c r="SP6" i="46"/>
  <c r="SP3" i="46"/>
  <c r="SL6" i="46"/>
  <c r="SL3" i="46"/>
  <c r="TB3" i="46"/>
  <c r="TB6" i="46"/>
  <c r="TJ3" i="46"/>
  <c r="TJ6" i="46"/>
  <c r="QX3" i="46"/>
  <c r="QX6" i="46"/>
  <c r="TX6" i="46"/>
  <c r="TX3" i="46"/>
  <c r="RE6" i="46"/>
  <c r="RE3" i="46"/>
  <c r="SK3" i="46"/>
  <c r="SK6" i="46"/>
  <c r="SR6" i="46"/>
  <c r="SR3" i="46"/>
  <c r="RT3" i="46"/>
  <c r="RT6" i="46"/>
  <c r="TI6" i="46"/>
  <c r="TI3" i="46"/>
  <c r="RM6" i="46"/>
  <c r="RM3" i="46"/>
  <c r="TD6" i="46"/>
  <c r="TD3" i="46"/>
  <c r="RI6" i="46"/>
  <c r="RI3" i="46"/>
  <c r="SO3" i="46"/>
  <c r="SO6" i="46"/>
  <c r="TU6" i="46"/>
  <c r="TU3" i="46"/>
  <c r="KT3" i="45"/>
  <c r="KT6" i="45"/>
  <c r="IX3" i="45"/>
  <c r="IX6" i="45"/>
  <c r="JF6" i="45"/>
  <c r="JF3" i="45"/>
  <c r="IR6" i="45"/>
  <c r="IR3" i="45"/>
  <c r="KW3" i="45"/>
  <c r="KW6" i="45"/>
  <c r="JC6" i="45"/>
  <c r="JC3" i="45"/>
  <c r="KP6" i="45"/>
  <c r="KP3" i="45"/>
  <c r="LO6" i="45"/>
  <c r="LO3" i="45"/>
  <c r="JS3" i="45"/>
  <c r="JS6" i="45"/>
  <c r="JI3" i="45"/>
  <c r="JI6" i="45"/>
  <c r="LF3" i="45"/>
  <c r="LF6" i="45"/>
  <c r="KF6" i="45"/>
  <c r="KF3" i="45"/>
  <c r="LE6" i="45"/>
  <c r="LE3" i="45"/>
  <c r="IU3" i="45"/>
  <c r="IU6" i="45"/>
  <c r="JD6" i="45"/>
  <c r="JD3" i="45"/>
  <c r="LP6" i="45"/>
  <c r="LP3" i="45"/>
  <c r="KS6" i="45"/>
  <c r="KS3" i="45"/>
  <c r="KX3" i="45"/>
  <c r="KX6" i="45"/>
  <c r="JL3" i="45"/>
  <c r="JL6" i="45"/>
  <c r="IO6" i="45"/>
  <c r="IO3" i="45"/>
  <c r="LA6" i="45"/>
  <c r="LA3" i="45"/>
  <c r="JO6" i="45"/>
  <c r="JO3" i="45"/>
  <c r="GX6" i="46"/>
  <c r="GX3" i="46"/>
  <c r="EL6" i="46"/>
  <c r="EL3" i="46"/>
  <c r="FN6" i="46"/>
  <c r="FN3" i="46"/>
  <c r="GP6" i="46"/>
  <c r="GP3" i="46"/>
  <c r="HB6" i="46"/>
  <c r="HB3" i="46"/>
  <c r="EP6" i="46"/>
  <c r="EP3" i="46"/>
  <c r="FY6" i="46"/>
  <c r="FY3" i="46"/>
  <c r="FA3" i="46"/>
  <c r="FA6" i="46"/>
  <c r="HI6" i="46"/>
  <c r="HI3" i="46"/>
  <c r="EW3" i="46"/>
  <c r="EW6" i="46"/>
  <c r="FU6" i="46"/>
  <c r="FU3" i="46"/>
  <c r="GV6" i="46"/>
  <c r="GV3" i="46"/>
  <c r="FP6" i="46"/>
  <c r="FP3" i="46"/>
  <c r="EZ3" i="46"/>
  <c r="EZ6" i="46"/>
  <c r="GQ6" i="46"/>
  <c r="GQ3" i="46"/>
  <c r="ER3" i="46"/>
  <c r="ER6" i="46"/>
  <c r="GI6" i="46"/>
  <c r="GI3" i="46"/>
  <c r="EM6" i="46"/>
  <c r="EM3" i="46"/>
  <c r="GB3" i="46"/>
  <c r="GB6" i="46"/>
  <c r="EI3" i="46"/>
  <c r="EI6" i="46"/>
  <c r="FO6" i="46"/>
  <c r="FO3" i="46"/>
  <c r="GU6" i="46"/>
  <c r="GU3" i="46"/>
  <c r="GI3" i="45"/>
  <c r="GI6" i="45"/>
  <c r="EU3" i="45"/>
  <c r="EU6" i="45"/>
  <c r="FF3" i="45"/>
  <c r="FF6" i="45"/>
  <c r="GB3" i="45"/>
  <c r="GB6" i="45"/>
  <c r="EV6" i="45"/>
  <c r="EV3" i="45"/>
  <c r="ER3" i="45"/>
  <c r="ER6" i="45"/>
  <c r="GE6" i="45"/>
  <c r="GE3" i="45"/>
  <c r="EP6" i="45"/>
  <c r="EP3" i="45"/>
  <c r="GN3" i="45"/>
  <c r="GN6" i="45"/>
  <c r="GD3" i="45"/>
  <c r="GD6" i="45"/>
  <c r="FH6" i="45"/>
  <c r="FH3" i="45"/>
  <c r="EH6" i="45"/>
  <c r="EH3" i="45"/>
  <c r="FW3" i="45"/>
  <c r="FW6" i="45"/>
  <c r="GV3" i="45"/>
  <c r="GV6" i="45"/>
  <c r="GO6" i="45"/>
  <c r="GO3" i="45"/>
  <c r="FR6" i="45"/>
  <c r="FR3" i="45"/>
  <c r="GQ6" i="45"/>
  <c r="GQ3" i="45"/>
  <c r="GF3" i="45"/>
  <c r="GF6" i="45"/>
  <c r="FQ6" i="45"/>
  <c r="FQ3" i="45"/>
  <c r="ET3" i="45"/>
  <c r="ET6" i="45"/>
  <c r="HF3" i="45"/>
  <c r="HF6" i="45"/>
  <c r="GJ3" i="45"/>
  <c r="GJ6" i="45"/>
  <c r="ZT3" i="45"/>
  <c r="ZT6" i="45"/>
  <c r="AAJ6" i="45"/>
  <c r="AAJ3" i="45"/>
  <c r="ABW6" i="45"/>
  <c r="ABW3" i="45"/>
  <c r="AAC3" i="45"/>
  <c r="AAC6" i="45"/>
  <c r="ABP3" i="45"/>
  <c r="ABP6" i="45"/>
  <c r="AAQ3" i="45"/>
  <c r="AAQ6" i="45"/>
  <c r="ZL6" i="45"/>
  <c r="ZL3" i="45"/>
  <c r="ABA3" i="45"/>
  <c r="ABA6" i="45"/>
  <c r="AAD6" i="45"/>
  <c r="AAD3" i="45"/>
  <c r="ABH3" i="45"/>
  <c r="ABH6" i="45"/>
  <c r="AAI6" i="45"/>
  <c r="AAI3" i="45"/>
  <c r="YU3" i="45"/>
  <c r="YU6" i="45"/>
  <c r="ABR6" i="45"/>
  <c r="ABR3" i="45"/>
  <c r="YZ6" i="45"/>
  <c r="YZ3" i="45"/>
  <c r="ABL3" i="45"/>
  <c r="ABL6" i="45"/>
  <c r="AAO6" i="45"/>
  <c r="AAO3" i="45"/>
  <c r="ZR6" i="45"/>
  <c r="ZR3" i="45"/>
  <c r="AAA3" i="45"/>
  <c r="AAA6" i="45"/>
  <c r="AAU6" i="45"/>
  <c r="AAU3" i="45"/>
  <c r="AAN6" i="45"/>
  <c r="AAN3" i="45"/>
  <c r="ZQ3" i="45"/>
  <c r="ACC6" i="45"/>
  <c r="ACC3" i="45"/>
  <c r="VN3" i="45"/>
  <c r="VT6" i="45"/>
  <c r="VT3" i="45"/>
  <c r="WU6" i="45"/>
  <c r="WU3" i="45"/>
  <c r="VW6" i="45"/>
  <c r="VW3" i="45"/>
  <c r="VS6" i="45"/>
  <c r="VS3" i="45"/>
  <c r="XR3" i="45"/>
  <c r="XR6" i="45"/>
  <c r="WR3" i="45"/>
  <c r="WR6" i="45"/>
  <c r="WN3" i="45"/>
  <c r="WN6" i="45"/>
  <c r="WQ6" i="45"/>
  <c r="WQ3" i="45"/>
  <c r="VQ6" i="45"/>
  <c r="VQ3" i="45"/>
  <c r="WD6" i="45"/>
  <c r="WD3" i="45"/>
  <c r="VJ3" i="45"/>
  <c r="VJ6" i="45"/>
  <c r="UZ3" i="45"/>
  <c r="UZ6" i="45"/>
  <c r="VE6" i="45"/>
  <c r="VE3" i="45"/>
  <c r="XA6" i="45"/>
  <c r="XA3" i="45"/>
  <c r="XN6" i="45"/>
  <c r="XN3" i="45"/>
  <c r="UY3" i="45"/>
  <c r="UY6" i="45"/>
  <c r="WA6" i="45"/>
  <c r="WA3" i="45"/>
  <c r="VH3" i="45"/>
  <c r="VH6" i="45"/>
  <c r="VM3" i="45"/>
  <c r="VM6" i="45"/>
  <c r="WS3" i="45"/>
  <c r="WS6" i="45"/>
  <c r="WP3" i="45"/>
  <c r="WP6" i="45"/>
  <c r="OD6" i="45"/>
  <c r="OD3" i="45"/>
  <c r="PB3" i="45"/>
  <c r="PB6" i="45"/>
  <c r="PO6" i="45"/>
  <c r="PO3" i="45"/>
  <c r="OK6" i="45"/>
  <c r="OK3" i="45"/>
  <c r="MO3" i="45"/>
  <c r="MO6" i="45"/>
  <c r="OI3" i="45"/>
  <c r="OI6" i="45"/>
  <c r="PQ6" i="45"/>
  <c r="PQ3" i="45"/>
  <c r="NB3" i="45"/>
  <c r="NB6" i="45"/>
  <c r="MV3" i="45"/>
  <c r="MV6" i="45"/>
  <c r="OS3" i="45"/>
  <c r="OS6" i="45"/>
  <c r="NS6" i="45"/>
  <c r="NS3" i="45"/>
  <c r="OC6" i="45"/>
  <c r="OC3" i="45"/>
  <c r="OL3" i="45"/>
  <c r="OL6" i="45"/>
  <c r="MU6" i="45"/>
  <c r="MU3" i="45"/>
  <c r="NP3" i="45"/>
  <c r="NP6" i="45"/>
  <c r="NA6" i="45"/>
  <c r="NA3" i="45"/>
  <c r="PM3" i="45"/>
  <c r="PM6" i="45"/>
  <c r="MQ6" i="45"/>
  <c r="MQ3" i="45"/>
  <c r="PF6" i="45"/>
  <c r="PF3" i="45"/>
  <c r="NH3" i="45"/>
  <c r="NH6" i="45"/>
  <c r="PT3" i="45"/>
  <c r="PT6" i="45"/>
  <c r="OO6" i="45"/>
  <c r="OO3" i="45"/>
  <c r="XK3" i="46"/>
  <c r="XK6" i="46"/>
  <c r="VW6" i="46"/>
  <c r="VW3" i="46"/>
  <c r="XS3" i="46"/>
  <c r="XS6" i="46"/>
  <c r="WX3" i="46"/>
  <c r="WX6" i="46"/>
  <c r="VA6" i="46"/>
  <c r="VA3" i="46"/>
  <c r="WH3" i="46"/>
  <c r="WH6" i="46"/>
  <c r="XA3" i="46"/>
  <c r="XA6" i="46"/>
  <c r="WL6" i="46"/>
  <c r="WL3" i="46"/>
  <c r="VI3" i="46"/>
  <c r="VI6" i="46"/>
  <c r="XU3" i="46"/>
  <c r="XU6" i="46"/>
  <c r="WP3" i="46"/>
  <c r="WP6" i="46"/>
  <c r="VM3" i="46"/>
  <c r="VM6" i="46"/>
  <c r="XY3" i="46"/>
  <c r="XY6" i="46"/>
  <c r="WT6" i="46"/>
  <c r="WT3" i="46"/>
  <c r="VT6" i="46"/>
  <c r="VT3" i="46"/>
  <c r="UV3" i="46"/>
  <c r="UV6" i="46"/>
  <c r="WR3" i="46"/>
  <c r="WR6" i="46"/>
  <c r="VX6" i="46"/>
  <c r="VX3" i="46"/>
  <c r="XW3" i="46"/>
  <c r="XW6" i="46"/>
  <c r="WA6" i="46"/>
  <c r="WA3" i="46"/>
  <c r="VS3" i="46"/>
  <c r="VS6" i="46"/>
  <c r="VP6" i="46"/>
  <c r="VP3" i="46"/>
  <c r="ABV3" i="46"/>
  <c r="ABV6" i="46"/>
  <c r="AAH6" i="46"/>
  <c r="AAH3" i="46"/>
  <c r="ACD3" i="46"/>
  <c r="ACD6" i="46"/>
  <c r="ABX6" i="46"/>
  <c r="ABX3" i="46"/>
  <c r="AAR6" i="46"/>
  <c r="AAR3" i="46"/>
  <c r="ABH6" i="46"/>
  <c r="ABH3" i="46"/>
  <c r="ZP6" i="46"/>
  <c r="ZP3" i="46"/>
  <c r="ACB6" i="46"/>
  <c r="ACB3" i="46"/>
  <c r="AAW6" i="46"/>
  <c r="AAW3" i="46"/>
  <c r="ZT3" i="46"/>
  <c r="ZT6" i="46"/>
  <c r="ZE6" i="46"/>
  <c r="ZE3" i="46"/>
  <c r="ABQ3" i="46"/>
  <c r="ABQ6" i="46"/>
  <c r="ABD3" i="46"/>
  <c r="ABD6" i="46"/>
  <c r="AAO6" i="46"/>
  <c r="AAO3" i="46"/>
  <c r="ZG6" i="46"/>
  <c r="ZG3" i="46"/>
  <c r="AAE6" i="46"/>
  <c r="AAE3" i="46"/>
  <c r="ABC3" i="46"/>
  <c r="ABC6" i="46"/>
  <c r="YU3" i="46"/>
  <c r="YU6" i="46"/>
  <c r="ZF6" i="46"/>
  <c r="ZF3" i="46"/>
  <c r="YX3" i="46"/>
  <c r="YX6" i="46"/>
  <c r="ZK3" i="46"/>
  <c r="ZK6" i="46"/>
  <c r="ZC3" i="46"/>
  <c r="ZC6" i="46"/>
  <c r="ABO6" i="46"/>
  <c r="ABO3" i="46"/>
  <c r="RH6" i="45"/>
  <c r="RH3" i="45"/>
  <c r="RK6" i="45"/>
  <c r="RK3" i="45"/>
  <c r="SR3" i="45"/>
  <c r="SR6" i="45"/>
  <c r="TE3" i="45"/>
  <c r="TE6" i="45"/>
  <c r="RI3" i="45"/>
  <c r="RI6" i="45"/>
  <c r="RY6" i="45"/>
  <c r="RY3" i="45"/>
  <c r="QR6" i="45"/>
  <c r="QR3" i="45"/>
  <c r="TM3" i="45"/>
  <c r="TM6" i="45"/>
  <c r="RS3" i="45"/>
  <c r="RS6" i="45"/>
  <c r="TC6" i="45"/>
  <c r="TC3" i="45"/>
  <c r="RF3" i="45"/>
  <c r="RF6" i="45"/>
  <c r="RT3" i="45"/>
  <c r="RT6" i="45"/>
  <c r="QY3" i="45"/>
  <c r="QY6" i="45"/>
  <c r="SF3" i="45"/>
  <c r="SF6" i="45"/>
  <c r="RU6" i="45"/>
  <c r="RU3" i="45"/>
  <c r="QT6" i="45"/>
  <c r="QT3" i="45"/>
  <c r="TF3" i="45"/>
  <c r="TF6" i="45"/>
  <c r="QV6" i="45"/>
  <c r="QV3" i="45"/>
  <c r="RP3" i="45"/>
  <c r="RP6" i="45"/>
  <c r="SC3" i="45"/>
  <c r="SC6" i="45"/>
  <c r="RR6" i="45"/>
  <c r="RR3" i="45"/>
  <c r="RD6" i="45"/>
  <c r="RD3" i="45"/>
  <c r="LQ6" i="46"/>
  <c r="LQ3" i="46"/>
  <c r="JE6" i="46"/>
  <c r="JE3" i="46"/>
  <c r="KG6" i="46"/>
  <c r="KG3" i="46"/>
  <c r="LI6" i="46"/>
  <c r="LI3" i="46"/>
  <c r="IW6" i="46"/>
  <c r="IW3" i="46"/>
  <c r="JI3" i="46"/>
  <c r="JI6" i="46"/>
  <c r="LP6" i="46"/>
  <c r="LP3" i="46"/>
  <c r="JP6" i="46"/>
  <c r="JP3" i="46"/>
  <c r="KR3" i="46"/>
  <c r="KR6" i="46"/>
  <c r="KF3" i="46"/>
  <c r="KF6" i="46"/>
  <c r="KN3" i="46"/>
  <c r="KN6" i="46"/>
  <c r="IM6" i="46"/>
  <c r="IM3" i="46"/>
  <c r="JS6" i="46"/>
  <c r="JS3" i="46"/>
  <c r="IQ6" i="46"/>
  <c r="IQ3" i="46"/>
  <c r="KI3" i="46"/>
  <c r="KI6" i="46"/>
  <c r="II3" i="46"/>
  <c r="II6" i="46"/>
  <c r="KA6" i="46"/>
  <c r="KA3" i="46"/>
  <c r="LR6" i="46"/>
  <c r="LR3" i="46"/>
  <c r="JV6" i="46"/>
  <c r="JV3" i="46"/>
  <c r="LK6" i="46"/>
  <c r="LK3" i="46"/>
  <c r="JJ3" i="46"/>
  <c r="JJ6" i="46"/>
  <c r="KP6" i="46"/>
  <c r="KP3" i="46"/>
  <c r="PL3" i="46"/>
  <c r="PL6" i="46"/>
  <c r="MZ6" i="46"/>
  <c r="MZ3" i="46"/>
  <c r="NL6" i="46"/>
  <c r="NL3" i="46"/>
  <c r="ON6" i="46"/>
  <c r="ON3" i="46"/>
  <c r="PP3" i="46"/>
  <c r="PP6" i="46"/>
  <c r="ND6" i="46"/>
  <c r="ND3" i="46"/>
  <c r="PG6" i="46"/>
  <c r="PG3" i="46"/>
  <c r="OM6" i="46"/>
  <c r="OM3" i="46"/>
  <c r="NK6" i="46"/>
  <c r="NK3" i="46"/>
  <c r="NW3" i="46"/>
  <c r="NW6" i="46"/>
  <c r="OI3" i="46"/>
  <c r="OI6" i="46"/>
  <c r="NN3" i="46"/>
  <c r="NN6" i="46"/>
  <c r="NF6" i="46"/>
  <c r="NF3" i="46"/>
  <c r="PR3" i="46"/>
  <c r="PR6" i="46"/>
  <c r="OP3" i="46"/>
  <c r="OP6" i="46"/>
  <c r="ML6" i="46"/>
  <c r="ML3" i="46"/>
  <c r="OX6" i="46"/>
  <c r="OX3" i="46"/>
  <c r="NE3" i="46"/>
  <c r="NE6" i="46"/>
  <c r="OK3" i="46"/>
  <c r="OK6" i="46"/>
  <c r="PQ6" i="46"/>
  <c r="PQ3" i="46"/>
  <c r="NQ3" i="46"/>
  <c r="NQ6" i="46"/>
  <c r="OW3" i="46"/>
  <c r="OW6" i="46"/>
  <c r="TW6" i="46"/>
  <c r="TW3" i="46"/>
  <c r="RK3" i="46"/>
  <c r="RK6" i="46"/>
  <c r="SM3" i="46"/>
  <c r="SM6" i="46"/>
  <c r="TO6" i="46"/>
  <c r="TO3" i="46"/>
  <c r="RC6" i="46"/>
  <c r="RC3" i="46"/>
  <c r="RO6" i="46"/>
  <c r="RO3" i="46"/>
  <c r="RF6" i="46"/>
  <c r="RF3" i="46"/>
  <c r="RV3" i="46"/>
  <c r="RV6" i="46"/>
  <c r="RR3" i="46"/>
  <c r="RR6" i="46"/>
  <c r="SH3" i="46"/>
  <c r="SH6" i="46"/>
  <c r="ST3" i="46"/>
  <c r="ST6" i="46"/>
  <c r="QO6" i="46"/>
  <c r="QO3" i="46"/>
  <c r="QV3" i="46"/>
  <c r="QV6" i="46"/>
  <c r="SF3" i="46"/>
  <c r="SF6" i="46"/>
  <c r="TQ6" i="46"/>
  <c r="TQ3" i="46"/>
  <c r="TL6" i="46"/>
  <c r="TL3" i="46"/>
  <c r="SC6" i="46"/>
  <c r="SC3" i="46"/>
  <c r="TT3" i="46"/>
  <c r="TT6" i="46"/>
  <c r="RX6" i="46"/>
  <c r="RX3" i="46"/>
  <c r="TP6" i="46"/>
  <c r="TP3" i="46"/>
  <c r="RQ6" i="46"/>
  <c r="RQ3" i="46"/>
  <c r="SW6" i="46"/>
  <c r="SW3" i="46"/>
  <c r="KD3" i="45"/>
  <c r="KD6" i="45"/>
  <c r="KL3" i="45"/>
  <c r="KL6" i="45"/>
  <c r="KM3" i="45"/>
  <c r="KM6" i="45"/>
  <c r="IK3" i="45"/>
  <c r="IK6" i="45"/>
  <c r="LC3" i="45"/>
  <c r="LC6" i="45"/>
  <c r="JH6" i="45"/>
  <c r="JH3" i="45"/>
  <c r="KI3" i="45"/>
  <c r="KI6" i="45"/>
  <c r="KN6" i="45"/>
  <c r="KN3" i="45"/>
  <c r="IJ3" i="45"/>
  <c r="IJ6" i="45"/>
  <c r="KO3" i="45"/>
  <c r="KO6" i="45"/>
  <c r="IM6" i="45"/>
  <c r="IM3" i="45"/>
  <c r="LL3" i="45"/>
  <c r="LL6" i="45"/>
  <c r="JB3" i="45"/>
  <c r="JB6" i="45"/>
  <c r="KA3" i="45"/>
  <c r="KA6" i="45"/>
  <c r="JT3" i="45"/>
  <c r="JT6" i="45"/>
  <c r="IW6" i="45"/>
  <c r="IW3" i="45"/>
  <c r="LI3" i="45"/>
  <c r="LI6" i="45"/>
  <c r="JK3" i="45"/>
  <c r="JK6" i="45"/>
  <c r="KB6" i="45"/>
  <c r="KB3" i="45"/>
  <c r="JE3" i="45"/>
  <c r="JE6" i="45"/>
  <c r="LQ3" i="45"/>
  <c r="LQ6" i="45"/>
  <c r="KU3" i="45"/>
  <c r="KU6" i="45"/>
  <c r="GH6" i="46"/>
  <c r="GH3" i="46"/>
  <c r="HJ3" i="46"/>
  <c r="HJ6" i="46"/>
  <c r="EX3" i="46"/>
  <c r="EX6" i="46"/>
  <c r="FZ6" i="46"/>
  <c r="FZ3" i="46"/>
  <c r="GL6" i="46"/>
  <c r="GL3" i="46"/>
  <c r="HE6" i="46"/>
  <c r="HE3" i="46"/>
  <c r="FI3" i="46"/>
  <c r="FI6" i="46"/>
  <c r="GW3" i="46"/>
  <c r="GW6" i="46"/>
  <c r="GS3" i="46"/>
  <c r="GS6" i="46"/>
  <c r="EG6" i="46"/>
  <c r="EG3" i="46"/>
  <c r="FE3" i="46"/>
  <c r="FE6" i="46"/>
  <c r="HG6" i="46"/>
  <c r="HG3" i="46"/>
  <c r="EJ6" i="46"/>
  <c r="EJ3" i="46"/>
  <c r="FK6" i="46"/>
  <c r="FK3" i="46"/>
  <c r="GZ6" i="46"/>
  <c r="GZ3" i="46"/>
  <c r="FC6" i="46"/>
  <c r="FC3" i="46"/>
  <c r="GR6" i="46"/>
  <c r="GR3" i="46"/>
  <c r="EV6" i="46"/>
  <c r="EV3" i="46"/>
  <c r="GN6" i="46"/>
  <c r="GN3" i="46"/>
  <c r="EQ6" i="46"/>
  <c r="EQ3" i="46"/>
  <c r="FW3" i="46"/>
  <c r="FW6" i="46"/>
  <c r="HC6" i="46"/>
  <c r="HC3" i="46"/>
  <c r="FS6" i="45"/>
  <c r="FS3" i="45"/>
  <c r="GR6" i="45"/>
  <c r="GR3" i="45"/>
  <c r="HG6" i="45"/>
  <c r="HG3" i="45"/>
  <c r="FL6" i="45"/>
  <c r="FL3" i="45"/>
  <c r="GC6" i="45"/>
  <c r="GC3" i="45"/>
  <c r="EG6" i="45"/>
  <c r="EG3" i="45"/>
  <c r="FX6" i="45"/>
  <c r="FX3" i="45"/>
  <c r="HB6" i="45"/>
  <c r="HB3" i="45"/>
  <c r="FE3" i="45"/>
  <c r="FE6" i="45"/>
  <c r="HJ3" i="45"/>
  <c r="HJ6" i="45"/>
  <c r="EO3" i="45"/>
  <c r="EO6" i="45"/>
  <c r="FN6" i="45"/>
  <c r="FN3" i="45"/>
  <c r="HC3" i="45"/>
  <c r="HC6" i="45"/>
  <c r="ES6" i="45"/>
  <c r="ES3" i="45"/>
  <c r="HE3" i="45"/>
  <c r="HE6" i="45"/>
  <c r="GH6" i="45"/>
  <c r="GH3" i="45"/>
  <c r="FG3" i="45"/>
  <c r="FG6" i="45"/>
  <c r="HL6" i="45"/>
  <c r="HL3" i="45"/>
  <c r="GG3" i="45"/>
  <c r="GG6" i="45"/>
  <c r="FJ6" i="45"/>
  <c r="FJ3" i="45"/>
  <c r="FT6" i="45"/>
  <c r="FT3" i="45"/>
  <c r="FD3" i="45"/>
  <c r="FD6" i="45"/>
  <c r="ABZ6" i="45"/>
  <c r="ABZ3" i="45"/>
  <c r="YW3" i="45"/>
  <c r="YW6" i="45"/>
  <c r="ZM6" i="45"/>
  <c r="ZM3" i="45"/>
  <c r="ZN3" i="45"/>
  <c r="ZN6" i="45"/>
  <c r="ABF6" i="45"/>
  <c r="ABF3" i="45"/>
  <c r="AAS6" i="45"/>
  <c r="AAS3" i="45"/>
  <c r="YX3" i="45"/>
  <c r="YX6" i="45"/>
  <c r="AAR3" i="45"/>
  <c r="AAR6" i="45"/>
  <c r="ZC3" i="45"/>
  <c r="ZC6" i="45"/>
  <c r="ZW6" i="45"/>
  <c r="ZW3" i="45"/>
  <c r="ZE6" i="45"/>
  <c r="ZE3" i="45"/>
  <c r="ABO3" i="45"/>
  <c r="ABO6" i="45"/>
  <c r="ABG6" i="45"/>
  <c r="ABG3" i="45"/>
  <c r="YY3" i="45"/>
  <c r="YY6" i="45"/>
  <c r="ZP3" i="45"/>
  <c r="ZP6" i="45"/>
  <c r="ACB6" i="45"/>
  <c r="ACB3" i="45"/>
  <c r="ABE6" i="45"/>
  <c r="ABE3" i="45"/>
  <c r="ZS3" i="45"/>
  <c r="ZS6" i="45"/>
  <c r="ZV3" i="45"/>
  <c r="ZV6" i="45"/>
  <c r="ACA6" i="45"/>
  <c r="ACA3" i="45"/>
  <c r="ABD6" i="45"/>
  <c r="ABD3" i="45"/>
  <c r="AAG6" i="45"/>
  <c r="AAG3" i="45"/>
  <c r="XX3" i="45"/>
  <c r="XX6" i="45"/>
  <c r="XE3" i="45"/>
  <c r="XE6" i="45"/>
  <c r="US3" i="45"/>
  <c r="US6" i="45"/>
  <c r="YA6" i="45"/>
  <c r="YA3" i="45"/>
  <c r="VD3" i="45"/>
  <c r="VD6" i="45"/>
  <c r="WJ6" i="45"/>
  <c r="WJ3" i="45"/>
  <c r="VL6" i="45"/>
  <c r="VL3" i="45"/>
  <c r="WW6" i="45"/>
  <c r="WW3" i="45"/>
  <c r="VC6" i="45"/>
  <c r="VC3" i="45"/>
  <c r="XT6" i="45"/>
  <c r="XT3" i="45"/>
  <c r="XJ6" i="45"/>
  <c r="XJ3" i="45"/>
  <c r="XG3" i="45"/>
  <c r="XG6" i="45"/>
  <c r="VP6" i="45"/>
  <c r="VP3" i="45"/>
  <c r="VU3" i="45"/>
  <c r="VU6" i="45"/>
  <c r="XQ6" i="45"/>
  <c r="XQ3" i="45"/>
  <c r="XP6" i="45"/>
  <c r="XP3" i="45"/>
  <c r="VF3" i="45"/>
  <c r="VF6" i="45"/>
  <c r="UU6" i="45"/>
  <c r="UU3" i="45"/>
  <c r="VX3" i="45"/>
  <c r="VX6" i="45"/>
  <c r="WF6" i="45"/>
  <c r="WF3" i="45"/>
  <c r="XI3" i="45"/>
  <c r="XI6" i="45"/>
  <c r="XF6" i="45"/>
  <c r="XF3" i="45"/>
  <c r="MX3" i="45"/>
  <c r="MX6" i="45"/>
  <c r="PP6" i="45"/>
  <c r="PP3" i="45"/>
  <c r="NU3" i="45"/>
  <c r="NU6" i="45"/>
  <c r="NR3" i="45"/>
  <c r="NR6" i="45"/>
  <c r="PA6" i="45"/>
  <c r="PA3" i="45"/>
  <c r="MN3" i="45"/>
  <c r="MN6" i="45"/>
  <c r="NO3" i="45"/>
  <c r="NO6" i="45"/>
  <c r="PN3" i="45"/>
  <c r="PN6" i="45"/>
  <c r="OB3" i="45"/>
  <c r="OB6" i="45"/>
  <c r="NN3" i="45"/>
  <c r="NN6" i="45"/>
  <c r="NL6" i="45"/>
  <c r="NL3" i="45"/>
  <c r="PI3" i="45"/>
  <c r="PI6" i="45"/>
  <c r="NW6" i="45"/>
  <c r="NW3" i="45"/>
  <c r="OA6" i="45"/>
  <c r="OA3" i="45"/>
  <c r="OF6" i="45"/>
  <c r="OF3" i="45"/>
  <c r="NQ6" i="45"/>
  <c r="NQ3" i="45"/>
  <c r="PJ3" i="45"/>
  <c r="PJ6" i="45"/>
  <c r="PC6" i="45"/>
  <c r="PC3" i="45"/>
  <c r="NK6" i="45"/>
  <c r="NK3" i="45"/>
  <c r="NX6" i="45"/>
  <c r="NX3" i="45"/>
  <c r="MS6" i="45"/>
  <c r="MS3" i="45"/>
  <c r="PE6" i="45"/>
  <c r="PE3" i="45"/>
  <c r="WE3" i="46"/>
  <c r="WE6" i="46"/>
  <c r="YA6" i="46"/>
  <c r="YA3" i="46"/>
  <c r="WM3" i="46"/>
  <c r="WM6" i="46"/>
  <c r="WW6" i="46"/>
  <c r="WW3" i="46"/>
  <c r="XM3" i="46"/>
  <c r="XM6" i="46"/>
  <c r="VE6" i="46"/>
  <c r="VE3" i="46"/>
  <c r="XQ3" i="46"/>
  <c r="XQ6" i="46"/>
  <c r="XB3" i="46"/>
  <c r="XB6" i="46"/>
  <c r="VY6" i="46"/>
  <c r="VY3" i="46"/>
  <c r="UT3" i="46"/>
  <c r="UT6" i="46"/>
  <c r="XF6" i="46"/>
  <c r="XF3" i="46"/>
  <c r="WC3" i="46"/>
  <c r="WC6" i="46"/>
  <c r="UX6" i="46"/>
  <c r="UX3" i="46"/>
  <c r="XJ6" i="46"/>
  <c r="XJ3" i="46"/>
  <c r="WZ3" i="46"/>
  <c r="WZ6" i="46"/>
  <c r="XP3" i="46"/>
  <c r="XP6" i="46"/>
  <c r="VL3" i="46"/>
  <c r="VL6" i="46"/>
  <c r="WQ6" i="46"/>
  <c r="WQ3" i="46"/>
  <c r="VK3" i="46"/>
  <c r="VK6" i="46"/>
  <c r="WY3" i="46"/>
  <c r="WY6" i="46"/>
  <c r="WN6" i="46"/>
  <c r="WN3" i="46"/>
  <c r="WF6" i="46"/>
  <c r="WF3" i="46"/>
  <c r="AAP3" i="46"/>
  <c r="AAP6" i="46"/>
  <c r="ZB6" i="46"/>
  <c r="ZB3" i="46"/>
  <c r="AAX3" i="46"/>
  <c r="AAX6" i="46"/>
  <c r="AAC3" i="46"/>
  <c r="AAC6" i="46"/>
  <c r="YW3" i="46"/>
  <c r="YW6" i="46"/>
  <c r="ZM6" i="46"/>
  <c r="ZM3" i="46"/>
  <c r="AAF3" i="46"/>
  <c r="AAF6" i="46"/>
  <c r="ZA6" i="46"/>
  <c r="ZA3" i="46"/>
  <c r="ABM3" i="46"/>
  <c r="ABM6" i="46"/>
  <c r="AAJ3" i="46"/>
  <c r="AAJ6" i="46"/>
  <c r="ZU3" i="46"/>
  <c r="ZU6" i="46"/>
  <c r="ZH6" i="46"/>
  <c r="ZH3" i="46"/>
  <c r="ABT3" i="46"/>
  <c r="ABT6" i="46"/>
  <c r="ABE6" i="46"/>
  <c r="ABE3" i="46"/>
  <c r="AAM6" i="46"/>
  <c r="AAM3" i="46"/>
  <c r="ABK6" i="46"/>
  <c r="ABK3" i="46"/>
  <c r="ZW6" i="46"/>
  <c r="ZW3" i="46"/>
  <c r="AAL6" i="46"/>
  <c r="AAL3" i="46"/>
  <c r="AAT6" i="46"/>
  <c r="AAT3" i="46"/>
  <c r="ZV6" i="46"/>
  <c r="ZV3" i="46"/>
  <c r="AAD3" i="46"/>
  <c r="AAD6" i="46"/>
  <c r="ZS3" i="46"/>
  <c r="ZS6" i="46"/>
  <c r="QP6" i="17"/>
  <c r="RB3" i="17"/>
  <c r="FE3" i="17"/>
  <c r="RC3" i="17"/>
  <c r="WG6" i="17"/>
  <c r="OL6" i="17"/>
  <c r="ZU6" i="17"/>
  <c r="IY3" i="17"/>
  <c r="OU3" i="17"/>
  <c r="SG6" i="17"/>
  <c r="WY6" i="17"/>
  <c r="NR3" i="17"/>
  <c r="TP6" i="17"/>
  <c r="RD6" i="17"/>
  <c r="SQ3" i="17"/>
  <c r="TN3" i="17"/>
  <c r="ABM6" i="17"/>
  <c r="ST6" i="17"/>
  <c r="EK3" i="17"/>
  <c r="WV3" i="17"/>
  <c r="GH6" i="17"/>
  <c r="GU6" i="17"/>
  <c r="UR3" i="17"/>
  <c r="OQ6" i="17"/>
  <c r="MS6" i="17"/>
  <c r="HU3" i="17"/>
  <c r="KI3" i="17"/>
  <c r="HY6" i="17"/>
  <c r="HT6" i="17"/>
  <c r="KF6" i="17"/>
  <c r="KS6" i="17"/>
  <c r="IS3" i="17"/>
  <c r="FT6" i="17"/>
  <c r="ER3" i="17"/>
  <c r="KW6" i="17"/>
  <c r="HV3" i="17"/>
  <c r="ET6" i="17"/>
  <c r="WX6" i="17"/>
  <c r="WO6" i="17"/>
  <c r="VY6" i="17"/>
  <c r="UZ3" i="17"/>
  <c r="WQ6" i="17"/>
  <c r="WA6" i="17"/>
  <c r="UT6" i="17"/>
  <c r="LP6" i="17"/>
  <c r="HI3" i="17"/>
  <c r="LO3" i="17"/>
  <c r="JV6" i="17"/>
  <c r="JN6" i="17"/>
  <c r="GC6" i="17"/>
  <c r="ED6" i="17"/>
  <c r="FK3" i="17"/>
  <c r="GD6" i="17"/>
  <c r="ABP6" i="17"/>
  <c r="AAJ6" i="17"/>
  <c r="ZT6" i="17"/>
  <c r="ZD6" i="17"/>
  <c r="XX6" i="17"/>
  <c r="PH6" i="17"/>
  <c r="OR6" i="17"/>
  <c r="OB6" i="17"/>
  <c r="MV6" i="17"/>
  <c r="OI6" i="17"/>
  <c r="NS6" i="17"/>
  <c r="NC6" i="17"/>
  <c r="MM6" i="17"/>
  <c r="PF3" i="17"/>
  <c r="OP3" i="17"/>
  <c r="NZ3" i="17"/>
  <c r="NJ3" i="17"/>
  <c r="MT3" i="17"/>
  <c r="PM6" i="17"/>
  <c r="OW6" i="17"/>
  <c r="NQ6" i="17"/>
  <c r="NA6" i="17"/>
  <c r="TQ3" i="17"/>
  <c r="TA3" i="17"/>
  <c r="SK3" i="17"/>
  <c r="RU3" i="17"/>
  <c r="RE3" i="17"/>
  <c r="QO3" i="17"/>
  <c r="TX6" i="17"/>
  <c r="TH6" i="17"/>
  <c r="SR6" i="17"/>
  <c r="SB6" i="17"/>
  <c r="RL6" i="17"/>
  <c r="QV6" i="17"/>
  <c r="TO3" i="17"/>
  <c r="SY3" i="17"/>
  <c r="SI3" i="17"/>
  <c r="RS3" i="17"/>
  <c r="TV3" i="17"/>
  <c r="TF3" i="17"/>
  <c r="SP3" i="17"/>
  <c r="RZ3" i="17"/>
  <c r="RJ3" i="17"/>
  <c r="QT3" i="17"/>
  <c r="ABR6" i="17"/>
  <c r="ZV6" i="17"/>
  <c r="ABY6" i="17"/>
  <c r="AAC6" i="17"/>
  <c r="YW6" i="17"/>
  <c r="ZI6" i="17"/>
  <c r="ACB3" i="17"/>
  <c r="ZP3" i="17"/>
  <c r="YZ3" i="17"/>
  <c r="ZE6" i="17"/>
  <c r="ABX6" i="17"/>
  <c r="ABH6" i="17"/>
  <c r="AAR6" i="17"/>
  <c r="AAB6" i="17"/>
  <c r="ABO3" i="17"/>
  <c r="ZS3" i="17"/>
  <c r="ZC3" i="17"/>
  <c r="PQ6" i="17"/>
  <c r="NU6" i="17"/>
  <c r="NE6" i="17"/>
  <c r="FN3" i="17"/>
  <c r="PE6" i="17"/>
  <c r="OO6" i="17"/>
  <c r="OF3" i="17"/>
  <c r="PS3" i="17"/>
  <c r="OE3" i="17"/>
  <c r="MY3" i="17"/>
  <c r="NV6" i="17"/>
  <c r="NF6" i="17"/>
  <c r="NT6" i="17"/>
  <c r="MN6" i="17"/>
  <c r="SN6" i="17"/>
  <c r="JM6" i="17"/>
  <c r="ZX3" i="17"/>
  <c r="ZZ6" i="17"/>
  <c r="ABS6" i="17"/>
  <c r="NX3" i="17"/>
  <c r="PI6" i="17"/>
  <c r="FO3" i="17"/>
  <c r="WZ6" i="17"/>
  <c r="II6" i="17"/>
  <c r="JH3" i="17"/>
  <c r="SJ6" i="17"/>
  <c r="EQ3" i="17"/>
  <c r="DZ3" i="17"/>
  <c r="XH6" i="17"/>
  <c r="DP3" i="17"/>
  <c r="AAA3" i="17"/>
  <c r="ACD6" i="17"/>
  <c r="ABE6" i="17"/>
  <c r="FP3" i="17"/>
  <c r="FY3" i="17"/>
  <c r="KV6" i="17"/>
  <c r="GX3" i="17"/>
  <c r="FH3" i="17"/>
  <c r="EU3" i="17"/>
  <c r="GF3" i="17"/>
  <c r="GE6" i="17"/>
  <c r="GK3" i="17"/>
  <c r="SA3" i="17"/>
  <c r="QU3" i="17"/>
  <c r="RH6" i="17"/>
  <c r="IE6" i="17"/>
  <c r="LC6" i="17"/>
  <c r="RI6" i="17"/>
  <c r="QZ6" i="17"/>
  <c r="OA6" i="17"/>
  <c r="WS3" i="17"/>
  <c r="XP6" i="17"/>
  <c r="JS6" i="17"/>
  <c r="KC3" i="17"/>
  <c r="XD3" i="17"/>
  <c r="LF3" i="17"/>
  <c r="XZ6" i="17"/>
  <c r="ZF6" i="17"/>
  <c r="VJ6" i="17"/>
  <c r="VH3" i="17"/>
  <c r="VC6" i="17"/>
  <c r="GB6" i="17"/>
  <c r="YV6" i="17"/>
  <c r="UV6" i="17"/>
  <c r="HC3" i="17"/>
  <c r="IU6" i="17"/>
  <c r="ABG3" i="17"/>
  <c r="AAQ3" i="17"/>
  <c r="ZK3" i="17"/>
  <c r="YU3" i="17"/>
  <c r="ABU6" i="17"/>
  <c r="ZY6" i="17"/>
  <c r="IH3" i="17"/>
  <c r="JX3" i="17"/>
  <c r="RQ6" i="17"/>
  <c r="LA3" i="17"/>
  <c r="IM3" i="17"/>
  <c r="EN6" i="17"/>
  <c r="ABT3" i="17"/>
  <c r="AAW6" i="17"/>
  <c r="SH3" i="17"/>
  <c r="SV6" i="17"/>
  <c r="QQ6" i="17"/>
  <c r="MU6" i="17"/>
  <c r="PD3" i="17"/>
  <c r="NH3" i="17"/>
  <c r="NB3" i="17"/>
  <c r="PO6" i="17"/>
  <c r="OG6" i="17"/>
  <c r="PR6" i="17"/>
  <c r="OS6" i="17"/>
  <c r="NY6" i="17"/>
  <c r="PP6" i="17"/>
  <c r="NW3" i="17"/>
  <c r="GP6" i="17"/>
  <c r="FF3" i="17"/>
  <c r="WC3" i="17"/>
  <c r="JU6" i="17"/>
  <c r="LJ6" i="17"/>
  <c r="IP6" i="17"/>
  <c r="XF6" i="17"/>
  <c r="XM6" i="17"/>
  <c r="IT3" i="17"/>
  <c r="DP6" i="17"/>
  <c r="VQ6" i="17"/>
  <c r="HD3" i="17"/>
  <c r="AAI3" i="17"/>
  <c r="AAP6" i="17"/>
  <c r="OX3" i="17"/>
  <c r="RT6" i="17"/>
  <c r="TG3" i="17"/>
  <c r="RR3" i="17"/>
  <c r="IC3" i="17"/>
  <c r="SZ6" i="17"/>
  <c r="FM6" i="17"/>
  <c r="VF3" i="17"/>
  <c r="RO6" i="17"/>
  <c r="RM3" i="17"/>
  <c r="JE6" i="17"/>
  <c r="LR6" i="17"/>
  <c r="FJ3" i="17"/>
  <c r="ZH3" i="17"/>
  <c r="SX3" i="17"/>
  <c r="TL6" i="17"/>
  <c r="TC6" i="17"/>
  <c r="ABC6" i="17"/>
  <c r="NK6" i="17"/>
  <c r="PN3" i="17"/>
  <c r="PT3" i="17"/>
  <c r="MR3" i="17"/>
  <c r="ML3" i="17"/>
  <c r="XK6" i="17"/>
  <c r="OY6" i="17"/>
  <c r="NL6" i="17"/>
  <c r="PB6" i="17"/>
  <c r="ND6" i="17"/>
  <c r="OZ6" i="17"/>
  <c r="MP6" i="17"/>
  <c r="NG3" i="17"/>
  <c r="WU6" i="17"/>
  <c r="UY6" i="17"/>
  <c r="KH6" i="17"/>
  <c r="JL6" i="17"/>
  <c r="WD6" i="17"/>
  <c r="UX3" i="17"/>
  <c r="WK3" i="17"/>
  <c r="VL6" i="17"/>
  <c r="WM6" i="17"/>
  <c r="TJ6" i="17"/>
  <c r="GY3" i="17"/>
  <c r="EF6" i="17"/>
  <c r="EW3" i="17"/>
  <c r="AAM6" i="17"/>
  <c r="ZG6" i="17"/>
  <c r="ABZ6" i="17"/>
  <c r="ABJ6" i="17"/>
  <c r="ZN6" i="17"/>
  <c r="YX6" i="17"/>
  <c r="ABQ6" i="17"/>
  <c r="AAK6" i="17"/>
  <c r="ON3" i="17"/>
  <c r="PK3" i="17"/>
  <c r="MW6" i="17"/>
  <c r="RX6" i="17"/>
  <c r="SL6" i="17"/>
  <c r="HE3" i="17"/>
  <c r="OH3" i="17"/>
  <c r="QX6" i="17"/>
  <c r="IL3" i="17"/>
  <c r="KX3" i="17"/>
  <c r="HW3" i="17"/>
  <c r="IW3" i="17"/>
  <c r="JW6" i="17"/>
  <c r="XV6" i="17"/>
  <c r="XT3" i="17"/>
  <c r="AAY3" i="17"/>
  <c r="ABW3" i="17"/>
  <c r="KA6" i="17"/>
  <c r="RY6" i="17"/>
  <c r="RW6" i="17"/>
  <c r="KB6" i="17"/>
  <c r="ZL6" i="17"/>
  <c r="OJ6" i="17"/>
  <c r="SC3" i="17"/>
  <c r="TW3" i="17"/>
  <c r="RK3" i="17"/>
  <c r="EW6" i="17"/>
  <c r="AAH6" i="17"/>
  <c r="DT3" i="17"/>
  <c r="JJ3" i="17"/>
  <c r="IJ6" i="17"/>
  <c r="GR6" i="17"/>
  <c r="FZ6" i="17"/>
  <c r="AAT6" i="17"/>
  <c r="AAD6" i="17"/>
  <c r="YH6" i="17"/>
  <c r="ABA6" i="17"/>
  <c r="NX6" i="17"/>
  <c r="MR6" i="17"/>
  <c r="OE6" i="17"/>
  <c r="NO6" i="17"/>
  <c r="NO3" i="17"/>
  <c r="MY6" i="17"/>
  <c r="PR3" i="17"/>
  <c r="PB3" i="17"/>
  <c r="NV3" i="17"/>
  <c r="MP3" i="17"/>
  <c r="OC6" i="17"/>
  <c r="SE6" i="17"/>
  <c r="TR6" i="17"/>
  <c r="JB3" i="17"/>
  <c r="LN6" i="17"/>
  <c r="JC3" i="17"/>
  <c r="KC6" i="17"/>
  <c r="HS3" i="17"/>
  <c r="IF6" i="17"/>
  <c r="KR6" i="17"/>
  <c r="KQ6" i="17"/>
  <c r="LQ3" i="17"/>
  <c r="HU6" i="17"/>
  <c r="JP6" i="17"/>
  <c r="KM3" i="17"/>
  <c r="JQ3" i="17"/>
  <c r="KD6" i="17"/>
  <c r="IN6" i="17"/>
  <c r="KZ6" i="17"/>
  <c r="LG6" i="17"/>
  <c r="II3" i="17"/>
  <c r="KG3" i="17"/>
  <c r="JN3" i="17"/>
  <c r="KE6" i="17"/>
  <c r="GU3" i="17"/>
  <c r="KJ3" i="17"/>
  <c r="LE6" i="17"/>
  <c r="LB6" i="17"/>
  <c r="KY6" i="17"/>
  <c r="DV6" i="17"/>
  <c r="HF6" i="17"/>
  <c r="JG6" i="17"/>
  <c r="IV6" i="17"/>
  <c r="IK6" i="17"/>
  <c r="XR3" i="17"/>
  <c r="XB3" i="17"/>
  <c r="WL3" i="17"/>
  <c r="VV3" i="17"/>
  <c r="XY3" i="17"/>
  <c r="XI3" i="17"/>
  <c r="VM3" i="17"/>
  <c r="WJ6" i="17"/>
  <c r="VT6" i="17"/>
  <c r="VD6" i="17"/>
  <c r="YA6" i="17"/>
  <c r="WE6" i="17"/>
  <c r="VO6" i="17"/>
  <c r="US6" i="17"/>
  <c r="TM6" i="17"/>
  <c r="SW6" i="17"/>
  <c r="RA6" i="17"/>
  <c r="TD6" i="17"/>
  <c r="QR6" i="17"/>
  <c r="TK6" i="17"/>
  <c r="SU6" i="17"/>
  <c r="QY6" i="17"/>
  <c r="TB6" i="17"/>
  <c r="RF6" i="17"/>
  <c r="KI6" i="17"/>
  <c r="IZ6" i="17"/>
  <c r="JO6" i="17"/>
  <c r="LK6" i="17"/>
  <c r="FG3" i="17"/>
  <c r="GW3" i="17"/>
  <c r="EG3" i="17"/>
  <c r="KO6" i="17"/>
  <c r="ID3" i="17"/>
  <c r="IO3" i="17"/>
  <c r="HZ3" i="17"/>
  <c r="LM3" i="17"/>
  <c r="FR3" i="17"/>
  <c r="EJ3" i="17"/>
  <c r="FX3" i="17"/>
  <c r="LL6" i="17"/>
  <c r="KP6" i="17"/>
  <c r="FV6" i="17"/>
  <c r="GC3" i="17"/>
  <c r="TI3" i="17"/>
  <c r="SS3" i="17"/>
  <c r="QW3" i="17"/>
  <c r="FC3" i="17"/>
  <c r="HH6" i="17"/>
  <c r="GS3" i="17"/>
  <c r="HB3" i="17"/>
  <c r="EP3" i="17"/>
  <c r="DY3" i="17"/>
  <c r="HG3" i="17"/>
  <c r="FB6" i="17"/>
  <c r="FQ3" i="17"/>
  <c r="GE3" i="17"/>
  <c r="GT3" i="17"/>
  <c r="ABT6" i="17"/>
  <c r="ABD6" i="17"/>
  <c r="AAN6" i="17"/>
  <c r="ZX6" i="17"/>
  <c r="ZH6" i="17"/>
  <c r="AAL6" i="17"/>
  <c r="YP6" i="17"/>
  <c r="AAS6" i="17"/>
  <c r="WF3" i="17"/>
  <c r="UW3" i="17"/>
  <c r="XW6" i="17"/>
  <c r="XG6" i="17"/>
  <c r="VK6" i="17"/>
  <c r="UU6" i="17"/>
  <c r="XC6" i="17"/>
  <c r="XJ6" i="17"/>
  <c r="WT6" i="17"/>
  <c r="VU3" i="17"/>
  <c r="WR6" i="17"/>
  <c r="WB6" i="17"/>
  <c r="WI6" i="17"/>
  <c r="VS6" i="17"/>
  <c r="XN6" i="17"/>
  <c r="WH6" i="17"/>
  <c r="VR6" i="17"/>
  <c r="XU6" i="17"/>
  <c r="XE6" i="17"/>
  <c r="VI6" i="17"/>
  <c r="GN3" i="17"/>
  <c r="PL3" i="17"/>
  <c r="OV3" i="17"/>
  <c r="PC3" i="17"/>
  <c r="OM6" i="17"/>
  <c r="NW6" i="17"/>
  <c r="NG6" i="17"/>
  <c r="MQ6" i="17"/>
  <c r="OT3" i="17"/>
  <c r="OD6" i="17"/>
  <c r="PQ3" i="17"/>
  <c r="PA3" i="17"/>
  <c r="OK3" i="17"/>
  <c r="NE3" i="17"/>
  <c r="MO6" i="17"/>
  <c r="TU6" i="17"/>
  <c r="TE6" i="17"/>
  <c r="SO6" i="17"/>
  <c r="QS6" i="17"/>
  <c r="SF6" i="17"/>
  <c r="RP6" i="17"/>
  <c r="TS6" i="17"/>
  <c r="SM6" i="17"/>
  <c r="RG6" i="17"/>
  <c r="SD6" i="17"/>
  <c r="RN6" i="17"/>
  <c r="GL3" i="17"/>
  <c r="HJ3" i="17"/>
  <c r="DX3" i="17"/>
  <c r="HL3" i="17"/>
  <c r="ABV6" i="17"/>
  <c r="ABF6" i="17"/>
  <c r="ZJ6" i="17"/>
  <c r="ACC6" i="17"/>
  <c r="AAG6" i="17"/>
  <c r="ZA3" i="17"/>
  <c r="WP6" i="17"/>
  <c r="VZ6" i="17"/>
  <c r="WW6" i="17"/>
  <c r="VA6" i="17"/>
  <c r="WN3" i="17"/>
  <c r="VX3" i="17"/>
  <c r="IB3" i="17"/>
  <c r="IX6" i="17"/>
  <c r="KK6" i="17"/>
  <c r="KT6" i="17"/>
  <c r="KU6" i="17"/>
  <c r="IA6" i="17"/>
  <c r="KN3" i="17"/>
  <c r="LD3" i="17"/>
  <c r="JA6" i="17"/>
  <c r="LH6" i="17"/>
  <c r="IR3" i="17"/>
  <c r="IP3" i="17"/>
  <c r="JK6" i="17"/>
  <c r="JY6" i="17"/>
  <c r="JT6" i="17"/>
  <c r="JR6" i="17"/>
  <c r="IG6" i="17"/>
  <c r="KL6" i="17"/>
  <c r="FL6" i="17"/>
  <c r="ES3" i="17"/>
  <c r="FD3" i="17"/>
  <c r="GZ6" i="17"/>
  <c r="EZ3" i="17"/>
  <c r="DS3" i="17"/>
  <c r="EL3" i="17"/>
  <c r="EM3" i="17"/>
  <c r="GV3" i="17"/>
  <c r="AAE6" i="17"/>
  <c r="ABP3" i="17"/>
  <c r="AAZ3" i="17"/>
  <c r="AAJ3" i="17"/>
  <c r="ZT3" i="17"/>
  <c r="ZD3" i="17"/>
  <c r="ABN6" i="17"/>
  <c r="AAX6" i="17"/>
  <c r="ZR6" i="17"/>
  <c r="ZB6" i="17"/>
  <c r="AAO6" i="17"/>
  <c r="ABL3" i="17"/>
  <c r="AAV3" i="17"/>
  <c r="AAF3" i="17"/>
  <c r="ZW6" i="17"/>
  <c r="PU6" i="17"/>
  <c r="NI6" i="17"/>
  <c r="EV6" i="17"/>
  <c r="HO3" i="17"/>
  <c r="JZ3" i="17"/>
  <c r="NM6" i="17"/>
  <c r="PG6" i="17"/>
  <c r="IQ6" i="17"/>
  <c r="EB6" i="17"/>
  <c r="VP3" i="17"/>
  <c r="NP6" i="17"/>
  <c r="NP3" i="17"/>
  <c r="MZ6" i="17"/>
  <c r="MZ3" i="17"/>
  <c r="PJ3" i="17"/>
  <c r="PJ6" i="17"/>
  <c r="NN3" i="17"/>
  <c r="NN6" i="17"/>
  <c r="MX3" i="17"/>
  <c r="MX6" i="17"/>
  <c r="HX6" i="17"/>
  <c r="HS6" i="17"/>
  <c r="EB3" i="17"/>
  <c r="AAN3" i="17"/>
  <c r="OM3" i="17"/>
  <c r="KJ6" i="17"/>
  <c r="KE3" i="17"/>
  <c r="OK6" i="17"/>
  <c r="LM6" i="17"/>
  <c r="RV6" i="17"/>
  <c r="JD3" i="17"/>
  <c r="JD6" i="17"/>
  <c r="EX6" i="17"/>
  <c r="EX3" i="17"/>
  <c r="GX6" i="17"/>
  <c r="HI6" i="17"/>
  <c r="EH3" i="17"/>
  <c r="DQ3" i="17"/>
  <c r="XL3" i="17"/>
  <c r="XS6" i="17"/>
  <c r="VG6" i="17"/>
  <c r="XA3" i="17"/>
  <c r="XO6" i="17"/>
  <c r="VB6" i="17"/>
  <c r="GJ3" i="17"/>
  <c r="DR3" i="17"/>
  <c r="ACA3" i="17"/>
  <c r="ACA6" i="17"/>
  <c r="ABK3" i="17"/>
  <c r="ABK6" i="17"/>
  <c r="AAU3" i="17"/>
  <c r="AAE3" i="17"/>
  <c r="ZO3" i="17"/>
  <c r="ZO6" i="17"/>
  <c r="YY3" i="17"/>
  <c r="YY6" i="17"/>
  <c r="ABR3" i="17"/>
  <c r="ABB3" i="17"/>
  <c r="AAL3" i="17"/>
  <c r="ZV3" i="17"/>
  <c r="ZF3" i="17"/>
  <c r="ABY3" i="17"/>
  <c r="ABI3" i="17"/>
  <c r="ABI6" i="17"/>
  <c r="AAS3" i="17"/>
  <c r="AAC3" i="17"/>
  <c r="ZM3" i="17"/>
  <c r="YW3" i="17"/>
  <c r="JT3" i="17"/>
  <c r="LO6" i="17"/>
  <c r="FM3" i="17"/>
  <c r="DZ6" i="17"/>
  <c r="LI3" i="17"/>
  <c r="GZ3" i="17"/>
  <c r="FV3" i="17"/>
  <c r="FX6" i="17"/>
  <c r="GL6" i="17"/>
  <c r="GA3" i="17"/>
  <c r="FB3" i="17"/>
  <c r="EA3" i="17"/>
  <c r="FI3" i="17"/>
  <c r="GV6" i="17"/>
  <c r="EJ6" i="17"/>
  <c r="HB6" i="17"/>
  <c r="HK3" i="17"/>
  <c r="EO3" i="17"/>
  <c r="GB3" i="17"/>
  <c r="TT6" i="17"/>
  <c r="ET3" i="17"/>
  <c r="HN6" i="17"/>
  <c r="GF6" i="17"/>
  <c r="GI6" i="17"/>
  <c r="GI3" i="17"/>
  <c r="VW6" i="17"/>
  <c r="XQ3" i="17"/>
  <c r="VE3" i="17"/>
  <c r="JI3" i="17"/>
  <c r="EH6" i="17"/>
  <c r="ABD3" i="17"/>
  <c r="MQ3" i="17"/>
  <c r="ABB6" i="17"/>
  <c r="PA6" i="17"/>
  <c r="AAZ6" i="17"/>
  <c r="LG3" i="17"/>
  <c r="AAU6" i="17"/>
  <c r="OT6" i="17"/>
  <c r="ZM6" i="17"/>
  <c r="IR6" i="17"/>
  <c r="LD6" i="17"/>
  <c r="LB3" i="17"/>
  <c r="LJ3" i="17"/>
  <c r="IU3" i="17"/>
  <c r="JU3" i="17"/>
  <c r="IN3" i="17"/>
  <c r="JC6" i="17"/>
  <c r="EG6" i="17"/>
  <c r="EP6" i="17"/>
  <c r="DU6" i="17"/>
  <c r="HX3" i="17"/>
  <c r="EU6" i="17"/>
  <c r="HL6" i="17"/>
  <c r="ES6" i="17"/>
  <c r="KD3" i="17"/>
  <c r="DX6" i="17"/>
  <c r="ED3" i="17"/>
  <c r="HJ6" i="17"/>
  <c r="EZ6" i="17"/>
  <c r="GR3" i="17"/>
  <c r="FD6" i="17"/>
  <c r="GG3" i="17"/>
  <c r="FS3" i="17"/>
  <c r="GH3" i="17"/>
  <c r="DV3" i="17"/>
  <c r="FW3" i="17"/>
  <c r="EF3" i="17"/>
  <c r="FN6" i="17"/>
  <c r="ACB6" i="17"/>
  <c r="ABL6" i="17"/>
  <c r="AAV6" i="17"/>
  <c r="AAF6" i="17"/>
  <c r="ZP6" i="17"/>
  <c r="YZ6" i="17"/>
  <c r="PI3" i="17"/>
  <c r="OS3" i="17"/>
  <c r="NM3" i="17"/>
  <c r="ABS3" i="17"/>
  <c r="ABC3" i="17"/>
  <c r="AAM3" i="17"/>
  <c r="ZW3" i="17"/>
  <c r="ZG3" i="17"/>
  <c r="ABZ3" i="17"/>
  <c r="ABJ3" i="17"/>
  <c r="AAT3" i="17"/>
  <c r="AAD3" i="17"/>
  <c r="ZN3" i="17"/>
  <c r="YX3" i="17"/>
  <c r="ABQ3" i="17"/>
  <c r="ABA3" i="17"/>
  <c r="AAK3" i="17"/>
  <c r="ZU3" i="17"/>
  <c r="ZE3" i="17"/>
  <c r="ABX3" i="17"/>
  <c r="ABH3" i="17"/>
  <c r="AAR3" i="17"/>
  <c r="AAB3" i="17"/>
  <c r="ZL3" i="17"/>
  <c r="YV3" i="17"/>
  <c r="KT3" i="17"/>
  <c r="EN3" i="17"/>
  <c r="FJ6" i="17"/>
  <c r="KX6" i="17"/>
  <c r="GS6" i="17"/>
  <c r="XV3" i="17"/>
  <c r="XF3" i="17"/>
  <c r="WP3" i="17"/>
  <c r="VZ3" i="17"/>
  <c r="VJ3" i="17"/>
  <c r="XM3" i="17"/>
  <c r="WW3" i="17"/>
  <c r="WG3" i="17"/>
  <c r="VQ3" i="17"/>
  <c r="VA3" i="17"/>
  <c r="XT6" i="17"/>
  <c r="XD6" i="17"/>
  <c r="WN6" i="17"/>
  <c r="VX6" i="17"/>
  <c r="VH6" i="17"/>
  <c r="XO3" i="17"/>
  <c r="WY3" i="17"/>
  <c r="WI3" i="17"/>
  <c r="VS3" i="17"/>
  <c r="VC3" i="17"/>
  <c r="UR6" i="17"/>
  <c r="UP3" i="17"/>
  <c r="UW6" i="17"/>
  <c r="TI6" i="17"/>
  <c r="SS6" i="17"/>
  <c r="SC6" i="17"/>
  <c r="RM6" i="17"/>
  <c r="QW6" i="17"/>
  <c r="TP3" i="17"/>
  <c r="SZ3" i="17"/>
  <c r="SJ3" i="17"/>
  <c r="RT3" i="17"/>
  <c r="RD3" i="17"/>
  <c r="QN3" i="17"/>
  <c r="TW6" i="17"/>
  <c r="TG6" i="17"/>
  <c r="SQ6" i="17"/>
  <c r="SA6" i="17"/>
  <c r="RK6" i="17"/>
  <c r="QU6" i="17"/>
  <c r="TN6" i="17"/>
  <c r="SX6" i="17"/>
  <c r="SH6" i="17"/>
  <c r="RR6" i="17"/>
  <c r="RB6" i="17"/>
  <c r="QL3" i="17"/>
  <c r="PP3" i="17"/>
  <c r="OZ3" i="17"/>
  <c r="OJ3" i="17"/>
  <c r="ND3" i="17"/>
  <c r="LX3" i="17"/>
  <c r="PG3" i="17"/>
  <c r="OQ3" i="17"/>
  <c r="OH6" i="17"/>
  <c r="LI6" i="17"/>
  <c r="LE3" i="17"/>
  <c r="AS57" i="26"/>
  <c r="XN3" i="17"/>
  <c r="WX3" i="17"/>
  <c r="WH3" i="17"/>
  <c r="VR3" i="17"/>
  <c r="VB3" i="17"/>
  <c r="XU3" i="17"/>
  <c r="XE3" i="17"/>
  <c r="WO3" i="17"/>
  <c r="VY3" i="17"/>
  <c r="VI3" i="17"/>
  <c r="XL6" i="17"/>
  <c r="WV6" i="17"/>
  <c r="WF6" i="17"/>
  <c r="VP6" i="17"/>
  <c r="UZ6" i="17"/>
  <c r="XW3" i="17"/>
  <c r="XG3" i="17"/>
  <c r="WQ3" i="17"/>
  <c r="WA3" i="17"/>
  <c r="VK3" i="17"/>
  <c r="UT3" i="17"/>
  <c r="UJ3" i="17"/>
  <c r="UH3" i="17"/>
  <c r="TQ6" i="17"/>
  <c r="TA6" i="17"/>
  <c r="SK6" i="17"/>
  <c r="RU6" i="17"/>
  <c r="RE6" i="17"/>
  <c r="QO6" i="17"/>
  <c r="TX3" i="17"/>
  <c r="TH3" i="17"/>
  <c r="SR3" i="17"/>
  <c r="SB3" i="17"/>
  <c r="RL3" i="17"/>
  <c r="QV3" i="17"/>
  <c r="QF3" i="17"/>
  <c r="TO6" i="17"/>
  <c r="SY6" i="17"/>
  <c r="SI6" i="17"/>
  <c r="RS6" i="17"/>
  <c r="RC6" i="17"/>
  <c r="TV6" i="17"/>
  <c r="TF6" i="17"/>
  <c r="SP6" i="17"/>
  <c r="RZ6" i="17"/>
  <c r="RJ6" i="17"/>
  <c r="QT6" i="17"/>
  <c r="QD3" i="17"/>
  <c r="UU3" i="17"/>
  <c r="PH3" i="17"/>
  <c r="OR3" i="17"/>
  <c r="NL3" i="17"/>
  <c r="MF6" i="17"/>
  <c r="PO3" i="17"/>
  <c r="OY3" i="17"/>
  <c r="NZ6" i="17"/>
  <c r="GQ6" i="17"/>
  <c r="FR6" i="17"/>
  <c r="HD6" i="17"/>
  <c r="ER6" i="17"/>
  <c r="GT6" i="17"/>
  <c r="HN3" i="17"/>
  <c r="GM3" i="17"/>
  <c r="GO3" i="17"/>
  <c r="EC3" i="17"/>
  <c r="FP6" i="17"/>
  <c r="FF6" i="17"/>
  <c r="FZ3" i="17"/>
  <c r="EY3" i="17"/>
  <c r="FU3" i="17"/>
  <c r="HH3" i="17"/>
  <c r="EV3" i="17"/>
  <c r="TJ3" i="17"/>
  <c r="ST3" i="17"/>
  <c r="SD3" i="17"/>
  <c r="RN3" i="17"/>
  <c r="QX3" i="17"/>
  <c r="JO3" i="17"/>
  <c r="ABO6" i="17"/>
  <c r="PK6" i="17"/>
  <c r="OU6" i="17"/>
  <c r="OB3" i="17"/>
  <c r="NF3" i="17"/>
  <c r="PN6" i="17"/>
  <c r="OX6" i="17"/>
  <c r="OF6" i="17"/>
  <c r="NJ6" i="17"/>
  <c r="PU3" i="17"/>
  <c r="PE3" i="17"/>
  <c r="OO3" i="17"/>
  <c r="NT3" i="17"/>
  <c r="MS3" i="17"/>
  <c r="PL6" i="17"/>
  <c r="OV6" i="17"/>
  <c r="OC3" i="17"/>
  <c r="NH6" i="17"/>
  <c r="NB6" i="17"/>
  <c r="ML6" i="17"/>
  <c r="MV3" i="17"/>
  <c r="OI3" i="17"/>
  <c r="NS3" i="17"/>
  <c r="NC3" i="17"/>
  <c r="MM3" i="17"/>
  <c r="FH6" i="17"/>
  <c r="EI3" i="17"/>
  <c r="US3" i="17"/>
  <c r="JP3" i="17"/>
  <c r="JI6" i="17"/>
  <c r="JR3" i="17"/>
  <c r="KZ3" i="17"/>
  <c r="KO3" i="17"/>
  <c r="JX6" i="17"/>
  <c r="ID6" i="17"/>
  <c r="JK3" i="17"/>
  <c r="KW3" i="17"/>
  <c r="IK3" i="17"/>
  <c r="LH3" i="17"/>
  <c r="KM6" i="17"/>
  <c r="YA3" i="17"/>
  <c r="XK3" i="17"/>
  <c r="WU3" i="17"/>
  <c r="WE3" i="17"/>
  <c r="VO3" i="17"/>
  <c r="UY3" i="17"/>
  <c r="XR6" i="17"/>
  <c r="XB6" i="17"/>
  <c r="WL6" i="17"/>
  <c r="VV6" i="17"/>
  <c r="VF6" i="17"/>
  <c r="XY6" i="17"/>
  <c r="XI6" i="17"/>
  <c r="WS6" i="17"/>
  <c r="WC6" i="17"/>
  <c r="VM6" i="17"/>
  <c r="XP3" i="17"/>
  <c r="WZ3" i="17"/>
  <c r="WJ3" i="17"/>
  <c r="VT3" i="17"/>
  <c r="VD3" i="17"/>
  <c r="OG3" i="17"/>
  <c r="NA3" i="17"/>
  <c r="LQ6" i="17"/>
  <c r="KQ3" i="17"/>
  <c r="JQ6" i="17"/>
  <c r="KH3" i="17"/>
  <c r="HV6" i="17"/>
  <c r="JH6" i="17"/>
  <c r="KU3" i="17"/>
  <c r="IO6" i="17"/>
  <c r="LF6" i="17"/>
  <c r="IT6" i="17"/>
  <c r="KF3" i="17"/>
  <c r="HT3" i="17"/>
  <c r="IA3" i="17"/>
  <c r="KY3" i="17"/>
  <c r="JY3" i="17"/>
  <c r="KL3" i="17"/>
  <c r="HZ6" i="17"/>
  <c r="JL3" i="17"/>
  <c r="IL6" i="17"/>
  <c r="FT3" i="17"/>
  <c r="HM3" i="17"/>
  <c r="DT6" i="17"/>
  <c r="GD3" i="17"/>
  <c r="EL6" i="17"/>
  <c r="FL3" i="17"/>
  <c r="ABW6" i="17"/>
  <c r="ABU3" i="17"/>
  <c r="ABE3" i="17"/>
  <c r="AAO3" i="17"/>
  <c r="ZY3" i="17"/>
  <c r="ZI3" i="17"/>
  <c r="AAY6" i="17"/>
  <c r="AAI6" i="17"/>
  <c r="ZS6" i="17"/>
  <c r="ZC6" i="17"/>
  <c r="ABN3" i="17"/>
  <c r="AAX3" i="17"/>
  <c r="AAH3" i="17"/>
  <c r="ZR3" i="17"/>
  <c r="ZB3" i="17"/>
  <c r="TM3" i="17"/>
  <c r="SW3" i="17"/>
  <c r="SG3" i="17"/>
  <c r="RQ3" i="17"/>
  <c r="RA3" i="17"/>
  <c r="TT3" i="17"/>
  <c r="TD3" i="17"/>
  <c r="SN3" i="17"/>
  <c r="RX3" i="17"/>
  <c r="RH3" i="17"/>
  <c r="QR3" i="17"/>
  <c r="TK3" i="17"/>
  <c r="SU3" i="17"/>
  <c r="SE3" i="17"/>
  <c r="RO3" i="17"/>
  <c r="QY3" i="17"/>
  <c r="HW6" i="17"/>
  <c r="JS3" i="17"/>
  <c r="DW3" i="17"/>
  <c r="DR6" i="17"/>
  <c r="KB3" i="17"/>
  <c r="JJ6" i="17"/>
  <c r="TR3" i="17"/>
  <c r="TB3" i="17"/>
  <c r="SL3" i="17"/>
  <c r="RV3" i="17"/>
  <c r="RF3" i="17"/>
  <c r="QP3" i="17"/>
  <c r="PS6" i="17"/>
  <c r="PC6" i="17"/>
  <c r="OL3" i="17"/>
  <c r="NQ3" i="17"/>
  <c r="PF6" i="17"/>
  <c r="OP6" i="17"/>
  <c r="NU3" i="17"/>
  <c r="MW3" i="17"/>
  <c r="PM3" i="17"/>
  <c r="OW3" i="17"/>
  <c r="OD3" i="17"/>
  <c r="NI3" i="17"/>
  <c r="PT6" i="17"/>
  <c r="PD6" i="17"/>
  <c r="ON6" i="17"/>
  <c r="NR6" i="17"/>
  <c r="MO3" i="17"/>
  <c r="MT6" i="17"/>
  <c r="MN3" i="17"/>
  <c r="OA3" i="17"/>
  <c r="NK3" i="17"/>
  <c r="MU3" i="17"/>
  <c r="GN6" i="17"/>
  <c r="IJ3" i="17"/>
  <c r="LK3" i="17"/>
  <c r="IY6" i="17"/>
  <c r="KK3" i="17"/>
  <c r="HY3" i="17"/>
  <c r="IS6" i="17"/>
  <c r="LP3" i="17"/>
  <c r="KP3" i="17"/>
  <c r="KV3" i="17"/>
  <c r="JV3" i="17"/>
  <c r="IV3" i="17"/>
  <c r="JG3" i="17"/>
  <c r="KS3" i="17"/>
  <c r="IG3" i="17"/>
  <c r="XS3" i="17"/>
  <c r="XC3" i="17"/>
  <c r="WM3" i="17"/>
  <c r="VW3" i="17"/>
  <c r="VG3" i="17"/>
  <c r="XZ3" i="17"/>
  <c r="XJ3" i="17"/>
  <c r="WT3" i="17"/>
  <c r="WD3" i="17"/>
  <c r="UX6" i="17"/>
  <c r="XQ6" i="17"/>
  <c r="XA6" i="17"/>
  <c r="WK6" i="17"/>
  <c r="VU6" i="17"/>
  <c r="VE6" i="17"/>
  <c r="XX3" i="17"/>
  <c r="XH3" i="17"/>
  <c r="WR3" i="17"/>
  <c r="WB3" i="17"/>
  <c r="VL3" i="17"/>
  <c r="UV3" i="17"/>
  <c r="NY3" i="17"/>
  <c r="JW3" i="17"/>
  <c r="JE3" i="17"/>
  <c r="IE3" i="17"/>
  <c r="LN3" i="17"/>
  <c r="JB6" i="17"/>
  <c r="KN6" i="17"/>
  <c r="IB6" i="17"/>
  <c r="LA6" i="17"/>
  <c r="KA3" i="17"/>
  <c r="JA3" i="17"/>
  <c r="JZ6" i="17"/>
  <c r="LL3" i="17"/>
  <c r="IZ3" i="17"/>
  <c r="LC3" i="17"/>
  <c r="JM3" i="17"/>
  <c r="IM6" i="17"/>
  <c r="LR3" i="17"/>
  <c r="JF3" i="17"/>
  <c r="KR3" i="17"/>
  <c r="IF3" i="17"/>
  <c r="GJ6" i="17"/>
  <c r="HF3" i="17"/>
  <c r="FA3" i="17"/>
  <c r="FK6" i="17"/>
  <c r="HO6" i="17"/>
  <c r="DU3" i="17"/>
  <c r="ACD3" i="17"/>
  <c r="ACC3" i="17"/>
  <c r="ABM3" i="17"/>
  <c r="AAW3" i="17"/>
  <c r="AAG3" i="17"/>
  <c r="ZQ3" i="17"/>
  <c r="ZA6" i="17"/>
  <c r="ABG6" i="17"/>
  <c r="AAQ6" i="17"/>
  <c r="AAA6" i="17"/>
  <c r="ZK6" i="17"/>
  <c r="YU6" i="17"/>
  <c r="ABV3" i="17"/>
  <c r="ABF3" i="17"/>
  <c r="AAP3" i="17"/>
  <c r="ZZ3" i="17"/>
  <c r="ZJ3" i="17"/>
  <c r="TU3" i="17"/>
  <c r="TE3" i="17"/>
  <c r="SO3" i="17"/>
  <c r="RY3" i="17"/>
  <c r="RI3" i="17"/>
  <c r="QS3" i="17"/>
  <c r="TL3" i="17"/>
  <c r="SV3" i="17"/>
  <c r="SF3" i="17"/>
  <c r="RP3" i="17"/>
  <c r="QZ3" i="17"/>
  <c r="TS3" i="17"/>
  <c r="TC3" i="17"/>
  <c r="SM3" i="17"/>
  <c r="RW3" i="17"/>
  <c r="RG3" i="17"/>
  <c r="QQ3" i="17"/>
  <c r="IX3" i="17"/>
  <c r="IQ3" i="17"/>
  <c r="GP3" i="17"/>
  <c r="IW6" i="17"/>
  <c r="IC6" i="17"/>
  <c r="UQ6" i="17"/>
  <c r="UQ3" i="17"/>
  <c r="UI6" i="17"/>
  <c r="UI3" i="17"/>
  <c r="UG3" i="17"/>
  <c r="UG6" i="17"/>
  <c r="AS48" i="26"/>
  <c r="QM3" i="17"/>
  <c r="QM6" i="17"/>
  <c r="YI6" i="17"/>
  <c r="YP3" i="17"/>
  <c r="YG3" i="17"/>
  <c r="YG6" i="17"/>
  <c r="YN3" i="17"/>
  <c r="GA6" i="17"/>
  <c r="EE6" i="17"/>
  <c r="HA6" i="17"/>
  <c r="AS43" i="26"/>
  <c r="QH6" i="17"/>
  <c r="AS34" i="26"/>
  <c r="FU6" i="17"/>
  <c r="HG6" i="17"/>
  <c r="YM3" i="17"/>
  <c r="QB6" i="17"/>
  <c r="YF6" i="17"/>
  <c r="MF3" i="17"/>
  <c r="LW6" i="17"/>
  <c r="AS40" i="26"/>
  <c r="UP6" i="17"/>
  <c r="VN6" i="17"/>
  <c r="UF6" i="17"/>
  <c r="MC6" i="17"/>
  <c r="FW6" i="17"/>
  <c r="GQ3" i="17"/>
  <c r="DQ6" i="17"/>
  <c r="JF6" i="17"/>
  <c r="EI6" i="17"/>
  <c r="KG6" i="17"/>
  <c r="AS52" i="26"/>
  <c r="UN3" i="17"/>
  <c r="UL3" i="17"/>
  <c r="UC6" i="17"/>
  <c r="UC3" i="17"/>
  <c r="PY3" i="17"/>
  <c r="AS35" i="26"/>
  <c r="YL6" i="17"/>
  <c r="ME3" i="17"/>
  <c r="QK6" i="17"/>
  <c r="QB3" i="17"/>
  <c r="QI3" i="17"/>
  <c r="QI6" i="17"/>
  <c r="PZ3" i="17"/>
  <c r="YL3" i="17"/>
  <c r="YS3" i="17"/>
  <c r="YS6" i="17"/>
  <c r="YJ3" i="17"/>
  <c r="MJ6" i="17"/>
  <c r="GY6" i="17"/>
  <c r="GG6" i="17"/>
  <c r="AS41" i="26"/>
  <c r="QK3" i="17"/>
  <c r="QD6" i="17"/>
  <c r="GO6" i="17"/>
  <c r="YI3" i="17"/>
  <c r="AS50" i="26"/>
  <c r="QN6" i="17"/>
  <c r="YR6" i="17"/>
  <c r="LV6" i="17"/>
  <c r="LV3" i="17"/>
  <c r="MC3" i="17"/>
  <c r="MH6" i="17"/>
  <c r="MH3" i="17"/>
  <c r="MB6" i="17"/>
  <c r="MI3" i="17"/>
  <c r="MI6" i="17"/>
  <c r="DS6" i="17"/>
  <c r="FS6" i="17"/>
  <c r="AS42" i="26"/>
  <c r="UL6" i="17"/>
  <c r="LY6" i="17"/>
  <c r="AS49" i="26"/>
  <c r="GM6" i="17"/>
  <c r="UB6" i="17"/>
  <c r="UB3" i="17"/>
  <c r="UM6" i="17"/>
  <c r="UM3" i="17"/>
  <c r="UO6" i="17"/>
  <c r="UO3" i="17"/>
  <c r="FI6" i="17"/>
  <c r="AS38" i="26"/>
  <c r="AS51" i="26"/>
  <c r="PY6" i="17"/>
  <c r="QG6" i="17"/>
  <c r="QE3" i="17"/>
  <c r="QE6" i="17"/>
  <c r="AS31" i="26"/>
  <c r="FG6" i="17"/>
  <c r="AS53" i="26"/>
  <c r="YQ6" i="17"/>
  <c r="YH3" i="17"/>
  <c r="YO3" i="17"/>
  <c r="YO6" i="17"/>
  <c r="YF3" i="17"/>
  <c r="AS58" i="26"/>
  <c r="AS47" i="26"/>
  <c r="FQ6" i="17"/>
  <c r="EY6" i="17"/>
  <c r="QG3" i="17"/>
  <c r="AS33" i="26"/>
  <c r="PZ6" i="17"/>
  <c r="DY6" i="17"/>
  <c r="HM6" i="17"/>
  <c r="EK6" i="17"/>
  <c r="YE3" i="17"/>
  <c r="AS54" i="26"/>
  <c r="AS45" i="26"/>
  <c r="AS44" i="26"/>
  <c r="QJ6" i="17"/>
  <c r="YN6" i="17"/>
  <c r="MK3" i="17"/>
  <c r="MD6" i="17"/>
  <c r="MD3" i="17"/>
  <c r="LX6" i="17"/>
  <c r="ME6" i="17"/>
  <c r="AS59" i="26"/>
  <c r="HC6" i="17"/>
  <c r="UH6" i="17"/>
  <c r="UN6" i="17"/>
  <c r="MK6" i="17"/>
  <c r="EE3" i="17"/>
  <c r="VN3" i="17"/>
  <c r="HA3" i="17"/>
  <c r="DW6" i="17"/>
  <c r="EA6" i="17"/>
  <c r="UE6" i="17"/>
  <c r="UE3" i="17"/>
  <c r="UF3" i="17"/>
  <c r="UD3" i="17"/>
  <c r="UK3" i="17"/>
  <c r="UK6" i="17"/>
  <c r="AS39" i="26"/>
  <c r="FC6" i="17"/>
  <c r="EM6" i="17"/>
  <c r="GK6" i="17"/>
  <c r="AS46" i="26"/>
  <c r="YT6" i="17"/>
  <c r="ZQ6" i="17"/>
  <c r="LW3" i="17"/>
  <c r="QC6" i="17"/>
  <c r="QJ3" i="17"/>
  <c r="QA3" i="17"/>
  <c r="QA6" i="17"/>
  <c r="QH3" i="17"/>
  <c r="AS55" i="26"/>
  <c r="EC6" i="17"/>
  <c r="YE6" i="17"/>
  <c r="YM6" i="17"/>
  <c r="YT3" i="17"/>
  <c r="YK3" i="17"/>
  <c r="YK6" i="17"/>
  <c r="YR3" i="17"/>
  <c r="MB3" i="17"/>
  <c r="IH6" i="17"/>
  <c r="FY6" i="17"/>
  <c r="EO6" i="17"/>
  <c r="FA6" i="17"/>
  <c r="FE6" i="17"/>
  <c r="QC3" i="17"/>
  <c r="AS37" i="26"/>
  <c r="QL6" i="17"/>
  <c r="GW6" i="17"/>
  <c r="AS56" i="26"/>
  <c r="YQ3" i="17"/>
  <c r="QF6" i="17"/>
  <c r="AS32" i="26"/>
  <c r="YJ6" i="17"/>
  <c r="MG3" i="17"/>
  <c r="LY3" i="17"/>
  <c r="LZ6" i="17"/>
  <c r="LZ3" i="17"/>
  <c r="MJ3" i="17"/>
  <c r="MA3" i="17"/>
  <c r="MA6" i="17"/>
  <c r="HE6" i="17"/>
  <c r="HK6" i="17"/>
  <c r="FO6" i="17"/>
  <c r="EQ6" i="17"/>
  <c r="AS36" i="26"/>
  <c r="UD6" i="17"/>
  <c r="UJ6" i="17"/>
  <c r="MG6" i="17"/>
  <c r="Y79" i="28"/>
  <c r="SF5" i="46"/>
  <c r="WI4" i="46"/>
  <c r="AAK4" i="46"/>
  <c r="AAK5" i="46" s="1"/>
  <c r="WH5" i="46"/>
  <c r="FY5" i="46"/>
  <c r="OE4" i="46"/>
  <c r="OD5" i="46"/>
  <c r="SG4" i="46"/>
  <c r="BX4" i="46"/>
  <c r="AEV4" i="46"/>
  <c r="AEV5" i="46" s="1"/>
  <c r="FZ4" i="46"/>
  <c r="BW5" i="46"/>
  <c r="KC4" i="46"/>
  <c r="KC5" i="46" s="1"/>
  <c r="SE5" i="17"/>
  <c r="WH4" i="17"/>
  <c r="BV5" i="17"/>
  <c r="BW4" i="17"/>
  <c r="FY4" i="17"/>
  <c r="AEU4" i="17"/>
  <c r="AEU5" i="17" s="1"/>
  <c r="KB4" i="17"/>
  <c r="KB5" i="17" s="1"/>
  <c r="WG5" i="17"/>
  <c r="AAJ4" i="17"/>
  <c r="AAJ5" i="17" s="1"/>
  <c r="SF4" i="17"/>
  <c r="OC5" i="17"/>
  <c r="FX5" i="17"/>
  <c r="OD4" i="17"/>
  <c r="OD4" i="45"/>
  <c r="FX5" i="45"/>
  <c r="WH4" i="45"/>
  <c r="SE5" i="45"/>
  <c r="OC5" i="45"/>
  <c r="SF4" i="45"/>
  <c r="WG5" i="45"/>
  <c r="AAJ4" i="45"/>
  <c r="AAJ5" i="45" s="1"/>
  <c r="BV5" i="45"/>
  <c r="AEU4" i="45"/>
  <c r="BW4" i="45"/>
  <c r="KB4" i="45"/>
  <c r="KB5" i="45" s="1"/>
  <c r="FY4" i="45"/>
  <c r="AN41" i="22"/>
  <c r="AO6" i="22"/>
  <c r="AL41" i="22"/>
  <c r="Y101" i="7"/>
  <c r="AO7" i="22"/>
  <c r="AO9" i="22"/>
  <c r="AO11" i="22"/>
  <c r="AO8" i="22"/>
  <c r="AO10" i="22"/>
  <c r="D25" i="17"/>
  <c r="Y56" i="28"/>
  <c r="F32" i="45" s="1"/>
  <c r="L32" i="45" s="1"/>
  <c r="Z91" i="26"/>
  <c r="Z99" i="26"/>
  <c r="Z101" i="28"/>
  <c r="Y106" i="28"/>
  <c r="P18" i="28"/>
  <c r="Y92" i="7"/>
  <c r="Z106" i="28"/>
  <c r="Z93" i="28"/>
  <c r="Y102" i="28"/>
  <c r="Z92" i="28"/>
  <c r="Z100" i="26"/>
  <c r="Y95" i="26"/>
  <c r="O97" i="14" s="1"/>
  <c r="Z81" i="26"/>
  <c r="Z75" i="26"/>
  <c r="Z80" i="26"/>
  <c r="Y104" i="26"/>
  <c r="Z84" i="26"/>
  <c r="Y111" i="7"/>
  <c r="Z101" i="26"/>
  <c r="Y81" i="28"/>
  <c r="Y89" i="26"/>
  <c r="Z94" i="7"/>
  <c r="Z90" i="26"/>
  <c r="Y74" i="28"/>
  <c r="Y80" i="26"/>
  <c r="Y98" i="26"/>
  <c r="Z77" i="26"/>
  <c r="Y77" i="26"/>
  <c r="Y96" i="7"/>
  <c r="Z76" i="28"/>
  <c r="Y76" i="7"/>
  <c r="Z80" i="28"/>
  <c r="Z104" i="28"/>
  <c r="H44" i="29"/>
  <c r="H164" i="29" s="1"/>
  <c r="H45" i="29"/>
  <c r="H165" i="29" s="1"/>
  <c r="H35" i="29"/>
  <c r="H155" i="29" s="1"/>
  <c r="Y113" i="7"/>
  <c r="Z110" i="7"/>
  <c r="Y110" i="7"/>
  <c r="Y83" i="7"/>
  <c r="Z82" i="28"/>
  <c r="Z93" i="26"/>
  <c r="Y91" i="7"/>
  <c r="Z92" i="26"/>
  <c r="Y87" i="7"/>
  <c r="Z100" i="7"/>
  <c r="Y77" i="28"/>
  <c r="Z86" i="7"/>
  <c r="Z91" i="28"/>
  <c r="Y75" i="26"/>
  <c r="BT6" i="22"/>
  <c r="BT7" i="22"/>
  <c r="Z95" i="7"/>
  <c r="Y100" i="28"/>
  <c r="Z108" i="7"/>
  <c r="Y108" i="7"/>
  <c r="Y74" i="26"/>
  <c r="Z104" i="7"/>
  <c r="Z116" i="7"/>
  <c r="Y116" i="7"/>
  <c r="Y82" i="26"/>
  <c r="Z89" i="26"/>
  <c r="Y94" i="28"/>
  <c r="Z80" i="7"/>
  <c r="Y76" i="26"/>
  <c r="Y94" i="7"/>
  <c r="Z85" i="26"/>
  <c r="Y86" i="26"/>
  <c r="Y82" i="28"/>
  <c r="Z89" i="28"/>
  <c r="Z85" i="28"/>
  <c r="Y115" i="7"/>
  <c r="Z90" i="28"/>
  <c r="Z102" i="26"/>
  <c r="Y86" i="28"/>
  <c r="Y97" i="26"/>
  <c r="Z111" i="7"/>
  <c r="Z79" i="7"/>
  <c r="Y112" i="7"/>
  <c r="Y78" i="26"/>
  <c r="Z78" i="26"/>
  <c r="Y84" i="28"/>
  <c r="Z78" i="7"/>
  <c r="Z92" i="7"/>
  <c r="Z82" i="7"/>
  <c r="Z102" i="28"/>
  <c r="Y88" i="7"/>
  <c r="Z88" i="7"/>
  <c r="Y106" i="7"/>
  <c r="Y100" i="7"/>
  <c r="Y78" i="28"/>
  <c r="Y92" i="28"/>
  <c r="Y105" i="26"/>
  <c r="Z95" i="26"/>
  <c r="P97" i="14" s="1"/>
  <c r="Y91" i="28"/>
  <c r="Z87" i="28"/>
  <c r="Y75" i="28"/>
  <c r="BT9" i="22"/>
  <c r="Y87" i="28"/>
  <c r="Y99" i="7"/>
  <c r="Z81" i="28"/>
  <c r="Z82" i="26"/>
  <c r="Y80" i="7"/>
  <c r="Z102" i="7"/>
  <c r="Y102" i="7"/>
  <c r="Z74" i="28"/>
  <c r="Z104" i="26"/>
  <c r="Y103" i="7"/>
  <c r="Z98" i="26"/>
  <c r="Y89" i="28"/>
  <c r="Y76" i="28"/>
  <c r="Y105" i="28"/>
  <c r="Z115" i="7"/>
  <c r="Y93" i="26"/>
  <c r="Y90" i="28"/>
  <c r="Y80" i="28"/>
  <c r="Y102" i="26"/>
  <c r="Y104" i="28"/>
  <c r="Z97" i="26"/>
  <c r="Y84" i="7"/>
  <c r="Z91" i="7"/>
  <c r="Y79" i="7"/>
  <c r="Z112" i="7"/>
  <c r="Y78" i="7"/>
  <c r="Y92" i="26"/>
  <c r="Z107" i="7"/>
  <c r="Y93" i="28"/>
  <c r="Y100" i="26"/>
  <c r="Z97" i="28"/>
  <c r="Z77" i="28"/>
  <c r="Z94" i="26"/>
  <c r="Z109" i="7"/>
  <c r="Z87" i="26"/>
  <c r="Y89" i="7"/>
  <c r="Y99" i="26"/>
  <c r="BT11" i="22"/>
  <c r="Y104" i="7"/>
  <c r="Y95" i="7"/>
  <c r="Z100" i="28"/>
  <c r="Z74" i="26"/>
  <c r="Y101" i="26"/>
  <c r="Z99" i="7"/>
  <c r="Z94" i="28"/>
  <c r="Z76" i="26"/>
  <c r="Y85" i="26"/>
  <c r="Y90" i="26"/>
  <c r="Z86" i="26"/>
  <c r="Z103" i="7"/>
  <c r="Z83" i="7"/>
  <c r="P83" i="14" s="1"/>
  <c r="Z96" i="7"/>
  <c r="Y84" i="26"/>
  <c r="Y85" i="28"/>
  <c r="Z105" i="28"/>
  <c r="Z76" i="7"/>
  <c r="Z86" i="28"/>
  <c r="Z98" i="28"/>
  <c r="Y98" i="28"/>
  <c r="Z84" i="7"/>
  <c r="Z84" i="28"/>
  <c r="Z87" i="7"/>
  <c r="Y107" i="7"/>
  <c r="Y82" i="7"/>
  <c r="Z106" i="7"/>
  <c r="Y101" i="28"/>
  <c r="Y97" i="28"/>
  <c r="Y81" i="26"/>
  <c r="Y94" i="26"/>
  <c r="Z78" i="28"/>
  <c r="Y86" i="7"/>
  <c r="Z105" i="26"/>
  <c r="Y109" i="7"/>
  <c r="Z113" i="7"/>
  <c r="Z75" i="28"/>
  <c r="Y87" i="26"/>
  <c r="Y103" i="26"/>
  <c r="BT8" i="22"/>
  <c r="BT10" i="22"/>
  <c r="Z89" i="7"/>
  <c r="FL7" i="15"/>
  <c r="FL3" i="15" s="1"/>
  <c r="P18" i="26"/>
  <c r="O18" i="7"/>
  <c r="P20" i="16"/>
  <c r="E21" i="14" s="1"/>
  <c r="O19" i="7"/>
  <c r="H40" i="29"/>
  <c r="H160" i="29" s="1"/>
  <c r="Z42" i="16"/>
  <c r="O44" i="14" s="1"/>
  <c r="Z40" i="16"/>
  <c r="O42" i="14" s="1"/>
  <c r="Z44" i="16"/>
  <c r="O46" i="14" s="1"/>
  <c r="Z48" i="16"/>
  <c r="O50" i="14" s="1"/>
  <c r="Z36" i="16"/>
  <c r="O38" i="14" s="1"/>
  <c r="P34" i="16"/>
  <c r="F36" i="14" s="1"/>
  <c r="E226" i="29"/>
  <c r="E100" i="29"/>
  <c r="F37" i="14"/>
  <c r="T34" i="14"/>
  <c r="T33" i="14"/>
  <c r="T36" i="14"/>
  <c r="T57" i="14"/>
  <c r="T60" i="14"/>
  <c r="T42" i="14"/>
  <c r="T41" i="14"/>
  <c r="T47" i="14"/>
  <c r="T54" i="14"/>
  <c r="T56" i="14"/>
  <c r="T38" i="14"/>
  <c r="T44" i="14"/>
  <c r="T43" i="14"/>
  <c r="T55" i="14"/>
  <c r="T50" i="14"/>
  <c r="T58" i="14"/>
  <c r="T39" i="14"/>
  <c r="T52" i="14"/>
  <c r="T40" i="14"/>
  <c r="T51" i="14"/>
  <c r="T37" i="14"/>
  <c r="T46" i="14"/>
  <c r="T45" i="14"/>
  <c r="T48" i="14"/>
  <c r="T59" i="14"/>
  <c r="T49" i="14"/>
  <c r="E97" i="29"/>
  <c r="E217" i="29"/>
  <c r="F53" i="14"/>
  <c r="P37" i="16"/>
  <c r="F39" i="14" s="1"/>
  <c r="F34" i="14"/>
  <c r="E104" i="29"/>
  <c r="E215" i="29"/>
  <c r="E225" i="29"/>
  <c r="P43" i="16"/>
  <c r="F45" i="14" s="1"/>
  <c r="E216" i="29"/>
  <c r="F47" i="14"/>
  <c r="F44" i="14"/>
  <c r="E219" i="29"/>
  <c r="E218" i="29"/>
  <c r="E98" i="29"/>
  <c r="F52" i="14"/>
  <c r="E106" i="29"/>
  <c r="P48" i="16"/>
  <c r="F50" i="14" s="1"/>
  <c r="E221" i="29"/>
  <c r="E101" i="29"/>
  <c r="E103" i="29"/>
  <c r="F57" i="14"/>
  <c r="AM41" i="22"/>
  <c r="P40" i="16"/>
  <c r="F42" i="14" s="1"/>
  <c r="P33" i="16"/>
  <c r="F35" i="14" s="1"/>
  <c r="E96" i="29"/>
  <c r="F46" i="14"/>
  <c r="E99" i="29"/>
  <c r="F43" i="14"/>
  <c r="E95" i="29"/>
  <c r="E105" i="29"/>
  <c r="P62" i="7"/>
  <c r="AJ41" i="22"/>
  <c r="L42" i="22" s="1"/>
  <c r="E102" i="29"/>
  <c r="P60" i="28"/>
  <c r="P46" i="16"/>
  <c r="F48" i="14" s="1"/>
  <c r="E222" i="29"/>
  <c r="P60" i="26"/>
  <c r="FM7" i="15"/>
  <c r="FM3" i="15" s="1"/>
  <c r="FN7" i="15"/>
  <c r="FN3" i="15" s="1"/>
  <c r="FO7" i="15"/>
  <c r="FO3" i="15" s="1"/>
  <c r="O3" i="29"/>
  <c r="J56" i="14"/>
  <c r="BB4" i="15"/>
  <c r="EB4" i="15" s="1"/>
  <c r="FO4" i="15" s="1"/>
  <c r="HB4" i="15" s="1"/>
  <c r="IS4" i="15"/>
  <c r="O5" i="15"/>
  <c r="P4" i="15"/>
  <c r="CO4" i="15"/>
  <c r="Z52" i="16"/>
  <c r="O54" i="14" s="1"/>
  <c r="AI31" i="28"/>
  <c r="Y31" i="28"/>
  <c r="Z38" i="16"/>
  <c r="O40" i="14" s="1"/>
  <c r="S59" i="14"/>
  <c r="S60" i="14"/>
  <c r="Z58" i="16"/>
  <c r="O60" i="14" s="1"/>
  <c r="W58" i="28"/>
  <c r="D34" i="45" s="1"/>
  <c r="S58" i="16"/>
  <c r="I60" i="14" s="1"/>
  <c r="Z53" i="16"/>
  <c r="O55" i="14" s="1"/>
  <c r="Z37" i="16"/>
  <c r="O39" i="14" s="1"/>
  <c r="S54" i="16"/>
  <c r="I56" i="14" s="1"/>
  <c r="Y54" i="26"/>
  <c r="F30" i="17" s="1"/>
  <c r="AI54" i="26"/>
  <c r="AI55" i="28"/>
  <c r="W54" i="7"/>
  <c r="D29" i="46" s="1"/>
  <c r="Z56" i="16"/>
  <c r="O58" i="14" s="1"/>
  <c r="Z47" i="16"/>
  <c r="O49" i="14" s="1"/>
  <c r="AF57" i="26"/>
  <c r="Y55" i="28"/>
  <c r="W58" i="7"/>
  <c r="D33" i="46" s="1"/>
  <c r="Z41" i="16"/>
  <c r="O43" i="14" s="1"/>
  <c r="Z31" i="16"/>
  <c r="O33" i="14" s="1"/>
  <c r="Y49" i="26"/>
  <c r="AI49" i="26"/>
  <c r="Z55" i="16"/>
  <c r="O57" i="14" s="1"/>
  <c r="Z32" i="16"/>
  <c r="O34" i="14" s="1"/>
  <c r="Y58" i="26"/>
  <c r="AI58" i="26"/>
  <c r="S33" i="14"/>
  <c r="Z34" i="16"/>
  <c r="O36" i="14" s="1"/>
  <c r="Z57" i="16"/>
  <c r="O59" i="14" s="1"/>
  <c r="Z39" i="16"/>
  <c r="O41" i="14" s="1"/>
  <c r="R115" i="26"/>
  <c r="V115" i="26"/>
  <c r="W57" i="28"/>
  <c r="D33" i="45" s="1"/>
  <c r="AI56" i="28"/>
  <c r="W56" i="16"/>
  <c r="AI55" i="7"/>
  <c r="W54" i="28"/>
  <c r="D30" i="45" s="1"/>
  <c r="Z33" i="16"/>
  <c r="O35" i="14" s="1"/>
  <c r="Y55" i="7"/>
  <c r="F30" i="46" s="1"/>
  <c r="L30" i="46" s="1"/>
  <c r="Z43" i="16"/>
  <c r="O45" i="14" s="1"/>
  <c r="Z46" i="16"/>
  <c r="O48" i="14" s="1"/>
  <c r="Z54" i="16"/>
  <c r="O56" i="14" s="1"/>
  <c r="Z50" i="16"/>
  <c r="O52" i="14" s="1"/>
  <c r="W32" i="7"/>
  <c r="D7" i="46" s="1"/>
  <c r="J33" i="14"/>
  <c r="W59" i="7"/>
  <c r="D34" i="46" s="1"/>
  <c r="J60" i="14"/>
  <c r="Z45" i="16"/>
  <c r="O47" i="14" s="1"/>
  <c r="Z60" i="28"/>
  <c r="S38" i="14"/>
  <c r="Z51" i="16"/>
  <c r="O53" i="14" s="1"/>
  <c r="AE59" i="16"/>
  <c r="T61" i="14" s="1"/>
  <c r="S36" i="14"/>
  <c r="M58" i="14"/>
  <c r="S56" i="16"/>
  <c r="I58" i="14" s="1"/>
  <c r="T53" i="14"/>
  <c r="P21" i="28"/>
  <c r="T35" i="14"/>
  <c r="AD59" i="16"/>
  <c r="S61" i="14" s="1"/>
  <c r="Z49" i="16"/>
  <c r="O51" i="14" s="1"/>
  <c r="M40" i="14"/>
  <c r="M47" i="14"/>
  <c r="R43" i="14"/>
  <c r="AC59" i="16"/>
  <c r="R61" i="14" s="1"/>
  <c r="AA59" i="16"/>
  <c r="P61" i="14" s="1"/>
  <c r="P62" i="14" s="1"/>
  <c r="Q56" i="14"/>
  <c r="AB59" i="16"/>
  <c r="Q61" i="14" s="1"/>
  <c r="M60" i="14"/>
  <c r="W55" i="26"/>
  <c r="D31" i="17" s="1"/>
  <c r="S55" i="16"/>
  <c r="I57" i="14" s="1"/>
  <c r="P21" i="26"/>
  <c r="Z60" i="26"/>
  <c r="W60" i="7"/>
  <c r="Q115" i="28"/>
  <c r="T115" i="28"/>
  <c r="U117" i="7"/>
  <c r="S117" i="7"/>
  <c r="X117" i="7"/>
  <c r="Y56" i="26"/>
  <c r="F32" i="17" s="1"/>
  <c r="AI56" i="26"/>
  <c r="U115" i="26"/>
  <c r="S115" i="26"/>
  <c r="V115" i="28"/>
  <c r="O115" i="28"/>
  <c r="Y73" i="28"/>
  <c r="W59" i="28"/>
  <c r="F30" i="20"/>
  <c r="R117" i="7"/>
  <c r="W117" i="7"/>
  <c r="W56" i="7"/>
  <c r="D31" i="46" s="1"/>
  <c r="J57" i="14"/>
  <c r="Y59" i="26"/>
  <c r="AI59" i="26"/>
  <c r="P115" i="26"/>
  <c r="Z73" i="26"/>
  <c r="F37" i="20"/>
  <c r="W115" i="26"/>
  <c r="U115" i="28"/>
  <c r="R115" i="28"/>
  <c r="S115" i="28"/>
  <c r="V117" i="7"/>
  <c r="Z75" i="7"/>
  <c r="P117" i="7"/>
  <c r="M35" i="14"/>
  <c r="X59" i="16"/>
  <c r="M61" i="14" s="1"/>
  <c r="O21" i="7"/>
  <c r="T115" i="26"/>
  <c r="Z62" i="7"/>
  <c r="O17" i="7" s="1"/>
  <c r="Z73" i="28"/>
  <c r="P115" i="28"/>
  <c r="X115" i="28"/>
  <c r="W115" i="28"/>
  <c r="Q117" i="7"/>
  <c r="Y75" i="7"/>
  <c r="O117" i="7"/>
  <c r="T117" i="7"/>
  <c r="W61" i="7"/>
  <c r="F33" i="20"/>
  <c r="W31" i="26"/>
  <c r="S31" i="16"/>
  <c r="I33" i="14" s="1"/>
  <c r="AG57" i="26"/>
  <c r="AH57" i="26"/>
  <c r="X115" i="26"/>
  <c r="O115" i="26"/>
  <c r="Y73" i="26"/>
  <c r="Q115" i="26"/>
  <c r="Z35" i="16"/>
  <c r="O37" i="14" s="1"/>
  <c r="Y53" i="28"/>
  <c r="AI53" i="28"/>
  <c r="AI35" i="28"/>
  <c r="Y35" i="28"/>
  <c r="AH57" i="7"/>
  <c r="E40" i="20" s="1"/>
  <c r="AG57" i="7"/>
  <c r="AF57" i="7"/>
  <c r="U49" i="16" l="1"/>
  <c r="K51" i="14" s="1"/>
  <c r="J54" i="14"/>
  <c r="Y53" i="7"/>
  <c r="AG53" i="7" s="1"/>
  <c r="S52" i="28"/>
  <c r="W52" i="28" s="1"/>
  <c r="D28" i="45" s="1"/>
  <c r="AI53" i="7"/>
  <c r="D12" i="17"/>
  <c r="J140" i="29"/>
  <c r="AG50" i="29"/>
  <c r="AP50" i="29"/>
  <c r="AU50" i="29"/>
  <c r="BB50" i="29"/>
  <c r="K54" i="14"/>
  <c r="AI36" i="26"/>
  <c r="U36" i="16"/>
  <c r="K38" i="14" s="1"/>
  <c r="G230" i="29"/>
  <c r="J80" i="29"/>
  <c r="J200" i="29" s="1"/>
  <c r="I200" i="29"/>
  <c r="I170" i="29"/>
  <c r="I110" i="29"/>
  <c r="J50" i="29"/>
  <c r="I199" i="29"/>
  <c r="J79" i="29"/>
  <c r="J199" i="29" s="1"/>
  <c r="I198" i="29"/>
  <c r="J78" i="29"/>
  <c r="J198" i="29" s="1"/>
  <c r="G139" i="29"/>
  <c r="G229" i="29" s="1"/>
  <c r="I19" i="29"/>
  <c r="I109" i="29" s="1"/>
  <c r="G138" i="29"/>
  <c r="G228" i="29" s="1"/>
  <c r="I18" i="29"/>
  <c r="I108" i="29" s="1"/>
  <c r="I168" i="29"/>
  <c r="J48" i="29"/>
  <c r="E243" i="29"/>
  <c r="I169" i="29"/>
  <c r="J49" i="29"/>
  <c r="E153" i="29"/>
  <c r="E123" i="29"/>
  <c r="O50" i="29"/>
  <c r="O51" i="29"/>
  <c r="O54" i="29"/>
  <c r="O52" i="29"/>
  <c r="O57" i="29"/>
  <c r="O53" i="29"/>
  <c r="O55" i="29"/>
  <c r="O56" i="29"/>
  <c r="O60" i="29"/>
  <c r="O61" i="29"/>
  <c r="O58" i="29"/>
  <c r="O59" i="29"/>
  <c r="O62" i="29"/>
  <c r="I4" i="29"/>
  <c r="H124" i="29"/>
  <c r="H153" i="29" s="1"/>
  <c r="H33" i="29"/>
  <c r="O93" i="14"/>
  <c r="Q90" i="14"/>
  <c r="Q98" i="14"/>
  <c r="P84" i="14"/>
  <c r="O84" i="14"/>
  <c r="R98" i="14"/>
  <c r="R90" i="14"/>
  <c r="Q97" i="14"/>
  <c r="R97" i="14"/>
  <c r="Q85" i="14"/>
  <c r="R85" i="14"/>
  <c r="P77" i="14"/>
  <c r="P91" i="14"/>
  <c r="O77" i="14"/>
  <c r="Q62" i="14"/>
  <c r="D35" i="46"/>
  <c r="R62" i="14"/>
  <c r="P93" i="14"/>
  <c r="P87" i="14"/>
  <c r="O78" i="14"/>
  <c r="P92" i="14"/>
  <c r="L104" i="14"/>
  <c r="K104" i="14"/>
  <c r="M104" i="14"/>
  <c r="P102" i="14"/>
  <c r="O99" i="14"/>
  <c r="P88" i="14"/>
  <c r="P86" i="14"/>
  <c r="O83" i="14"/>
  <c r="O101" i="14"/>
  <c r="N104" i="14"/>
  <c r="G104" i="14"/>
  <c r="J104" i="14"/>
  <c r="H104" i="14"/>
  <c r="O91" i="14"/>
  <c r="I104" i="14"/>
  <c r="E104" i="14"/>
  <c r="F104" i="14"/>
  <c r="P80" i="14"/>
  <c r="P78" i="14"/>
  <c r="O76" i="14"/>
  <c r="P89" i="14"/>
  <c r="O82" i="14"/>
  <c r="P76" i="14"/>
  <c r="P96" i="14"/>
  <c r="P99" i="14"/>
  <c r="O95" i="14"/>
  <c r="O89" i="14"/>
  <c r="O79" i="14"/>
  <c r="O100" i="14"/>
  <c r="P79" i="14"/>
  <c r="O94" i="14"/>
  <c r="P100" i="14"/>
  <c r="P94" i="14"/>
  <c r="O92" i="14"/>
  <c r="P101" i="14"/>
  <c r="O81" i="14"/>
  <c r="P75" i="14"/>
  <c r="O80" i="14"/>
  <c r="O88" i="14"/>
  <c r="P103" i="14"/>
  <c r="O75" i="14"/>
  <c r="O86" i="14"/>
  <c r="O103" i="14"/>
  <c r="O102" i="14"/>
  <c r="P82" i="14"/>
  <c r="P95" i="14"/>
  <c r="O87" i="14"/>
  <c r="O96" i="14"/>
  <c r="P81" i="14"/>
  <c r="I197" i="29"/>
  <c r="J77" i="29"/>
  <c r="J197" i="29" s="1"/>
  <c r="G137" i="29"/>
  <c r="G227" i="29" s="1"/>
  <c r="I167" i="29"/>
  <c r="J47" i="29"/>
  <c r="J167" i="29" s="1"/>
  <c r="AI34" i="7"/>
  <c r="W40" i="7"/>
  <c r="D15" i="46" s="1"/>
  <c r="F43" i="20"/>
  <c r="Y34" i="7"/>
  <c r="F9" i="46" s="1"/>
  <c r="L9" i="46" s="1"/>
  <c r="AEU5" i="45"/>
  <c r="BW2" i="29"/>
  <c r="BV3" i="29"/>
  <c r="BV1" i="29"/>
  <c r="Y32" i="28"/>
  <c r="F8" i="45" s="1"/>
  <c r="L8" i="45" s="1"/>
  <c r="AI50" i="26"/>
  <c r="AI37" i="28"/>
  <c r="J34" i="14"/>
  <c r="U32" i="16"/>
  <c r="K34" i="14" s="1"/>
  <c r="AI32" i="28"/>
  <c r="AI39" i="28"/>
  <c r="D27" i="17"/>
  <c r="AI33" i="28"/>
  <c r="U33" i="16"/>
  <c r="K35" i="14" s="1"/>
  <c r="Y33" i="28"/>
  <c r="F9" i="45" s="1"/>
  <c r="L9" i="45" s="1"/>
  <c r="Y51" i="26"/>
  <c r="AF51" i="26" s="1"/>
  <c r="J35" i="14"/>
  <c r="Y39" i="28"/>
  <c r="AH39" i="28" s="1"/>
  <c r="S37" i="26"/>
  <c r="W37" i="26" s="1"/>
  <c r="W37" i="16" s="1"/>
  <c r="AI37" i="16" s="1"/>
  <c r="S35" i="26"/>
  <c r="W35" i="26" s="1"/>
  <c r="W35" i="16" s="1"/>
  <c r="AI35" i="16" s="1"/>
  <c r="K39" i="14"/>
  <c r="U39" i="16"/>
  <c r="K41" i="14" s="1"/>
  <c r="K37" i="14"/>
  <c r="AH36" i="26"/>
  <c r="T38" i="7"/>
  <c r="J39" i="14" s="1"/>
  <c r="W51" i="7"/>
  <c r="D26" i="46" s="1"/>
  <c r="Y37" i="28"/>
  <c r="F13" i="45" s="1"/>
  <c r="L13" i="45" s="1"/>
  <c r="Y50" i="26"/>
  <c r="F26" i="17" s="1"/>
  <c r="Y50" i="28"/>
  <c r="AH50" i="28" s="1"/>
  <c r="S36" i="28"/>
  <c r="S36" i="16" s="1"/>
  <c r="I38" i="14" s="1"/>
  <c r="AI34" i="26"/>
  <c r="W53" i="16"/>
  <c r="AI53" i="16" s="1"/>
  <c r="U50" i="16"/>
  <c r="K52" i="14" s="1"/>
  <c r="D10" i="17"/>
  <c r="U34" i="16"/>
  <c r="K36" i="14" s="1"/>
  <c r="S50" i="16"/>
  <c r="I52" i="14" s="1"/>
  <c r="AI50" i="28"/>
  <c r="F12" i="17"/>
  <c r="AF36" i="26"/>
  <c r="S34" i="16"/>
  <c r="I36" i="14" s="1"/>
  <c r="W50" i="16"/>
  <c r="AI50" i="16" s="1"/>
  <c r="J43" i="14"/>
  <c r="W42" i="7"/>
  <c r="D17" i="46" s="1"/>
  <c r="Y41" i="26"/>
  <c r="F17" i="17" s="1"/>
  <c r="D27" i="46"/>
  <c r="Y52" i="7"/>
  <c r="F27" i="46" s="1"/>
  <c r="L27" i="46" s="1"/>
  <c r="AI52" i="7"/>
  <c r="D17" i="17"/>
  <c r="J53" i="14"/>
  <c r="S51" i="28"/>
  <c r="U51" i="16"/>
  <c r="K53" i="14" s="1"/>
  <c r="Y53" i="26"/>
  <c r="F29" i="17" s="1"/>
  <c r="D29" i="17"/>
  <c r="S53" i="16"/>
  <c r="I55" i="14" s="1"/>
  <c r="S33" i="16"/>
  <c r="I35" i="14" s="1"/>
  <c r="Y33" i="26"/>
  <c r="AH33" i="26" s="1"/>
  <c r="U41" i="16"/>
  <c r="K43" i="14" s="1"/>
  <c r="S41" i="28"/>
  <c r="D9" i="17"/>
  <c r="D23" i="17"/>
  <c r="Y49" i="28"/>
  <c r="AF49" i="28" s="1"/>
  <c r="W37" i="7"/>
  <c r="D12" i="46" s="1"/>
  <c r="AH50" i="7"/>
  <c r="J49" i="14"/>
  <c r="W33" i="16"/>
  <c r="AI33" i="16" s="1"/>
  <c r="AF50" i="7"/>
  <c r="E33" i="20"/>
  <c r="AG50" i="7"/>
  <c r="Y47" i="26"/>
  <c r="AG47" i="26" s="1"/>
  <c r="S49" i="16"/>
  <c r="I51" i="14" s="1"/>
  <c r="W35" i="7"/>
  <c r="D10" i="46" s="1"/>
  <c r="AI48" i="7"/>
  <c r="Y43" i="26"/>
  <c r="AG43" i="26" s="1"/>
  <c r="AI45" i="26"/>
  <c r="D21" i="17"/>
  <c r="AI43" i="26"/>
  <c r="S44" i="16"/>
  <c r="I46" i="14" s="1"/>
  <c r="J46" i="14"/>
  <c r="W45" i="7"/>
  <c r="D20" i="46" s="1"/>
  <c r="W49" i="16"/>
  <c r="AI49" i="16" s="1"/>
  <c r="AI49" i="28"/>
  <c r="W36" i="7"/>
  <c r="D11" i="46" s="1"/>
  <c r="W46" i="28"/>
  <c r="S46" i="16"/>
  <c r="I48" i="14" s="1"/>
  <c r="W40" i="28"/>
  <c r="S40" i="16"/>
  <c r="I42" i="14" s="1"/>
  <c r="Y48" i="7"/>
  <c r="F23" i="46" s="1"/>
  <c r="L23" i="46" s="1"/>
  <c r="U44" i="16"/>
  <c r="K46" i="14" s="1"/>
  <c r="F28" i="17"/>
  <c r="AH52" i="26"/>
  <c r="U48" i="16"/>
  <c r="K50" i="14" s="1"/>
  <c r="W46" i="7"/>
  <c r="J47" i="14"/>
  <c r="AG52" i="26"/>
  <c r="U42" i="16"/>
  <c r="K44" i="14" s="1"/>
  <c r="W39" i="7"/>
  <c r="D14" i="46" s="1"/>
  <c r="J40" i="14"/>
  <c r="W47" i="7"/>
  <c r="D22" i="46" s="1"/>
  <c r="J48" i="14"/>
  <c r="Y38" i="26"/>
  <c r="AF38" i="26" s="1"/>
  <c r="D14" i="17"/>
  <c r="AI38" i="26"/>
  <c r="U40" i="16"/>
  <c r="K42" i="14" s="1"/>
  <c r="U43" i="16"/>
  <c r="K45" i="14" s="1"/>
  <c r="W44" i="7"/>
  <c r="J45" i="14"/>
  <c r="T41" i="7"/>
  <c r="S45" i="16"/>
  <c r="I47" i="14" s="1"/>
  <c r="U62" i="7"/>
  <c r="U60" i="26"/>
  <c r="Y48" i="26"/>
  <c r="AI48" i="26"/>
  <c r="D24" i="17"/>
  <c r="U38" i="16"/>
  <c r="U60" i="28"/>
  <c r="Y42" i="26"/>
  <c r="AI42" i="26"/>
  <c r="D18" i="17"/>
  <c r="T43" i="7"/>
  <c r="U45" i="16"/>
  <c r="K47" i="14" s="1"/>
  <c r="S43" i="28"/>
  <c r="D16" i="17"/>
  <c r="AI40" i="26"/>
  <c r="Y40" i="26"/>
  <c r="U47" i="16"/>
  <c r="K49" i="14" s="1"/>
  <c r="T49" i="7"/>
  <c r="S48" i="28"/>
  <c r="U46" i="16"/>
  <c r="K48" i="14" s="1"/>
  <c r="AI44" i="26"/>
  <c r="D20" i="17"/>
  <c r="Y44" i="26"/>
  <c r="F41" i="20"/>
  <c r="F21" i="20"/>
  <c r="AT53" i="28"/>
  <c r="F29" i="45"/>
  <c r="L29" i="45" s="1"/>
  <c r="AT55" i="28"/>
  <c r="F31" i="45"/>
  <c r="L31" i="45" s="1"/>
  <c r="AT31" i="28"/>
  <c r="F7" i="45"/>
  <c r="AT35" i="28"/>
  <c r="F11" i="45"/>
  <c r="L11" i="45" s="1"/>
  <c r="D35" i="45"/>
  <c r="D36" i="46"/>
  <c r="AH53" i="7"/>
  <c r="E36" i="20" s="1"/>
  <c r="F28" i="46"/>
  <c r="L28" i="46" s="1"/>
  <c r="AH56" i="28"/>
  <c r="AT56" i="28"/>
  <c r="SG5" i="46"/>
  <c r="WJ4" i="46"/>
  <c r="OE5" i="46"/>
  <c r="SH4" i="46"/>
  <c r="WI5" i="46"/>
  <c r="AAL4" i="46"/>
  <c r="AAL5" i="46" s="1"/>
  <c r="OF4" i="46"/>
  <c r="FZ5" i="46"/>
  <c r="AEW4" i="46"/>
  <c r="AEW5" i="46" s="1"/>
  <c r="BX5" i="46"/>
  <c r="KD4" i="46"/>
  <c r="KD5" i="46" s="1"/>
  <c r="GA4" i="46"/>
  <c r="BY4" i="46"/>
  <c r="KC4" i="17"/>
  <c r="KC5" i="17" s="1"/>
  <c r="FZ4" i="17"/>
  <c r="BW5" i="17"/>
  <c r="AEV4" i="17"/>
  <c r="AEV5" i="17" s="1"/>
  <c r="BX4" i="17"/>
  <c r="SF5" i="17"/>
  <c r="WI4" i="17"/>
  <c r="WH5" i="17"/>
  <c r="AAK4" i="17"/>
  <c r="AAK5" i="17" s="1"/>
  <c r="OD5" i="17"/>
  <c r="SG4" i="17"/>
  <c r="FY5" i="17"/>
  <c r="OE4" i="17"/>
  <c r="BX4" i="45"/>
  <c r="BW5" i="45"/>
  <c r="KC4" i="45"/>
  <c r="KC5" i="45" s="1"/>
  <c r="FZ4" i="45"/>
  <c r="AEV4" i="45"/>
  <c r="AAK4" i="45"/>
  <c r="AAK5" i="45" s="1"/>
  <c r="WH5" i="45"/>
  <c r="SF5" i="45"/>
  <c r="WI4" i="45"/>
  <c r="FY5" i="45"/>
  <c r="OE4" i="45"/>
  <c r="OD5" i="45"/>
  <c r="SG4" i="45"/>
  <c r="AO41" i="22"/>
  <c r="AF56" i="28"/>
  <c r="AG56" i="28"/>
  <c r="AI32" i="26"/>
  <c r="Y58" i="7"/>
  <c r="F33" i="46" s="1"/>
  <c r="L33" i="46" s="1"/>
  <c r="D15" i="17"/>
  <c r="Y47" i="28"/>
  <c r="F23" i="45" s="1"/>
  <c r="L23" i="45" s="1"/>
  <c r="Y42" i="28"/>
  <c r="F18" i="45" s="1"/>
  <c r="F29" i="20"/>
  <c r="AG60" i="28"/>
  <c r="P17" i="28"/>
  <c r="AG60" i="26"/>
  <c r="P17" i="26"/>
  <c r="H65" i="29"/>
  <c r="H185" i="29" s="1"/>
  <c r="H69" i="29"/>
  <c r="H189" i="29" s="1"/>
  <c r="H71" i="29"/>
  <c r="H191" i="29" s="1"/>
  <c r="H73" i="29"/>
  <c r="H193" i="29" s="1"/>
  <c r="H68" i="29"/>
  <c r="H188" i="29" s="1"/>
  <c r="H72" i="29"/>
  <c r="H192" i="29" s="1"/>
  <c r="H64" i="29"/>
  <c r="P18" i="16"/>
  <c r="E19" i="14" s="1"/>
  <c r="G45" i="29"/>
  <c r="I45" i="29" s="1"/>
  <c r="G7" i="29"/>
  <c r="I7" i="29" s="1"/>
  <c r="G40" i="29"/>
  <c r="I40" i="29" s="1"/>
  <c r="G35" i="29"/>
  <c r="I35" i="29" s="1"/>
  <c r="G44" i="29"/>
  <c r="I44" i="29" s="1"/>
  <c r="G6" i="29"/>
  <c r="I6" i="29" s="1"/>
  <c r="G16" i="29"/>
  <c r="I16" i="29" s="1"/>
  <c r="H75" i="29"/>
  <c r="H195" i="29" s="1"/>
  <c r="W44" i="28"/>
  <c r="D20" i="45" s="1"/>
  <c r="W45" i="28"/>
  <c r="D21" i="45" s="1"/>
  <c r="M62" i="14"/>
  <c r="AI47" i="28"/>
  <c r="S47" i="16"/>
  <c r="I49" i="14" s="1"/>
  <c r="W47" i="16"/>
  <c r="L49" i="14" s="1"/>
  <c r="W38" i="16"/>
  <c r="AI38" i="16" s="1"/>
  <c r="AI38" i="28"/>
  <c r="E41" i="20"/>
  <c r="S38" i="16"/>
  <c r="I40" i="14" s="1"/>
  <c r="W32" i="16"/>
  <c r="AI32" i="16" s="1"/>
  <c r="D8" i="17"/>
  <c r="S32" i="16"/>
  <c r="I34" i="14" s="1"/>
  <c r="Y32" i="26"/>
  <c r="AF32" i="26" s="1"/>
  <c r="Y38" i="28"/>
  <c r="S42" i="16"/>
  <c r="I44" i="14" s="1"/>
  <c r="W42" i="16"/>
  <c r="AI42" i="16" s="1"/>
  <c r="AI42" i="28"/>
  <c r="T42" i="22"/>
  <c r="AB42" i="22"/>
  <c r="P59" i="16"/>
  <c r="F61" i="14" s="1"/>
  <c r="F62" i="14" s="1"/>
  <c r="W39" i="16"/>
  <c r="AI39" i="16" s="1"/>
  <c r="S39" i="16"/>
  <c r="I41" i="14" s="1"/>
  <c r="Y39" i="26"/>
  <c r="F15" i="17" s="1"/>
  <c r="AI39" i="26"/>
  <c r="O1" i="29"/>
  <c r="N3" i="29"/>
  <c r="N1" i="29"/>
  <c r="P3" i="29"/>
  <c r="BC4" i="15"/>
  <c r="EC4" i="15" s="1"/>
  <c r="FP4" i="15" s="1"/>
  <c r="HC4" i="15" s="1"/>
  <c r="IT4" i="15"/>
  <c r="CP4" i="15"/>
  <c r="P5" i="15"/>
  <c r="Q4" i="15"/>
  <c r="F45" i="20"/>
  <c r="AG31" i="28"/>
  <c r="AF59" i="26"/>
  <c r="AH31" i="28"/>
  <c r="AH54" i="26"/>
  <c r="AG54" i="26"/>
  <c r="AF54" i="26"/>
  <c r="AF31" i="28"/>
  <c r="AI58" i="28"/>
  <c r="AF45" i="26"/>
  <c r="F26" i="20"/>
  <c r="F18" i="20"/>
  <c r="Y58" i="28"/>
  <c r="W58" i="16"/>
  <c r="F21" i="17"/>
  <c r="AG45" i="26"/>
  <c r="AH45" i="26"/>
  <c r="F34" i="20"/>
  <c r="F23" i="20"/>
  <c r="F32" i="20"/>
  <c r="F36" i="20"/>
  <c r="F35" i="20"/>
  <c r="G65" i="29"/>
  <c r="I65" i="29" s="1"/>
  <c r="AF34" i="26"/>
  <c r="F10" i="17"/>
  <c r="Y54" i="7"/>
  <c r="F29" i="46" s="1"/>
  <c r="L29" i="46" s="1"/>
  <c r="AH34" i="26"/>
  <c r="AG34" i="26"/>
  <c r="H42" i="29"/>
  <c r="H162" i="29" s="1"/>
  <c r="AI54" i="7"/>
  <c r="AH49" i="26"/>
  <c r="AH55" i="28"/>
  <c r="AF55" i="28"/>
  <c r="AG49" i="26"/>
  <c r="AG55" i="28"/>
  <c r="AF58" i="26"/>
  <c r="AI58" i="7"/>
  <c r="AH58" i="26"/>
  <c r="AG58" i="26"/>
  <c r="AF49" i="26"/>
  <c r="F25" i="17"/>
  <c r="F16" i="20"/>
  <c r="F44" i="20"/>
  <c r="Y33" i="7"/>
  <c r="F8" i="46" s="1"/>
  <c r="L8" i="46" s="1"/>
  <c r="AI33" i="7"/>
  <c r="G69" i="29"/>
  <c r="I69" i="29" s="1"/>
  <c r="G73" i="29"/>
  <c r="I73" i="29" s="1"/>
  <c r="G71" i="29"/>
  <c r="I71" i="29" s="1"/>
  <c r="G64" i="29"/>
  <c r="H74" i="29"/>
  <c r="H194" i="29" s="1"/>
  <c r="H70" i="29"/>
  <c r="H190" i="29" s="1"/>
  <c r="H67" i="29"/>
  <c r="H187" i="29" s="1"/>
  <c r="H66" i="29"/>
  <c r="H186" i="29" s="1"/>
  <c r="H76" i="29"/>
  <c r="H196" i="29" s="1"/>
  <c r="G68" i="29"/>
  <c r="I68" i="29" s="1"/>
  <c r="G72" i="29"/>
  <c r="I72" i="29" s="1"/>
  <c r="F28" i="20"/>
  <c r="H41" i="29"/>
  <c r="H161" i="29" s="1"/>
  <c r="H34" i="29"/>
  <c r="H37" i="29"/>
  <c r="H157" i="29" s="1"/>
  <c r="H36" i="29"/>
  <c r="H156" i="29" s="1"/>
  <c r="H39" i="29"/>
  <c r="H159" i="29" s="1"/>
  <c r="H38" i="29"/>
  <c r="H158" i="29" s="1"/>
  <c r="H46" i="29"/>
  <c r="H166" i="29" s="1"/>
  <c r="H43" i="29"/>
  <c r="H163" i="29" s="1"/>
  <c r="F20" i="20"/>
  <c r="F24" i="20"/>
  <c r="Y54" i="28"/>
  <c r="W54" i="16"/>
  <c r="AI54" i="16" s="1"/>
  <c r="AI54" i="28"/>
  <c r="AF55" i="7"/>
  <c r="AH55" i="7"/>
  <c r="E38" i="20" s="1"/>
  <c r="AG55" i="7"/>
  <c r="AI56" i="16"/>
  <c r="F27" i="20"/>
  <c r="P25" i="28"/>
  <c r="AI57" i="28"/>
  <c r="W57" i="16"/>
  <c r="AI57" i="16" s="1"/>
  <c r="L58" i="14"/>
  <c r="Y57" i="28"/>
  <c r="P21" i="16"/>
  <c r="E22" i="14" s="1"/>
  <c r="AF56" i="26"/>
  <c r="P19" i="16"/>
  <c r="AI32" i="7"/>
  <c r="Y32" i="7"/>
  <c r="F7" i="46" s="1"/>
  <c r="AI59" i="7"/>
  <c r="Y59" i="7"/>
  <c r="T62" i="14"/>
  <c r="Z59" i="16"/>
  <c r="Y55" i="26"/>
  <c r="F31" i="17" s="1"/>
  <c r="AI55" i="26"/>
  <c r="W55" i="16"/>
  <c r="AI60" i="7"/>
  <c r="Y60" i="7"/>
  <c r="P26" i="26"/>
  <c r="P25" i="26"/>
  <c r="Y31" i="26"/>
  <c r="AI31" i="26"/>
  <c r="D7" i="17"/>
  <c r="W31" i="16"/>
  <c r="Y117" i="7"/>
  <c r="F15" i="20"/>
  <c r="Z115" i="26"/>
  <c r="AI56" i="7"/>
  <c r="Y56" i="7"/>
  <c r="F31" i="46" s="1"/>
  <c r="L31" i="46" s="1"/>
  <c r="Y115" i="28"/>
  <c r="Z115" i="28"/>
  <c r="Z117" i="7"/>
  <c r="P26" i="28"/>
  <c r="AG56" i="26"/>
  <c r="Y56" i="16"/>
  <c r="E85" i="20" s="1"/>
  <c r="AH56" i="26"/>
  <c r="AI61" i="7"/>
  <c r="Y61" i="7"/>
  <c r="F42" i="20"/>
  <c r="AG59" i="26"/>
  <c r="AH59" i="26"/>
  <c r="AI59" i="28"/>
  <c r="Y59" i="28"/>
  <c r="AT59" i="28" s="1"/>
  <c r="F19" i="20"/>
  <c r="Y115" i="26"/>
  <c r="O25" i="7"/>
  <c r="O26" i="7"/>
  <c r="F40" i="20"/>
  <c r="F31" i="20"/>
  <c r="S62" i="14"/>
  <c r="F39" i="20"/>
  <c r="AI46" i="26"/>
  <c r="D22" i="17"/>
  <c r="Y46" i="26"/>
  <c r="Y34" i="28"/>
  <c r="AI34" i="28"/>
  <c r="W34" i="16"/>
  <c r="AF35" i="28"/>
  <c r="AH35" i="28"/>
  <c r="AG35" i="28"/>
  <c r="AG53" i="28"/>
  <c r="AF53" i="28"/>
  <c r="AH53" i="28"/>
  <c r="Y52" i="28" l="1"/>
  <c r="AT52" i="28" s="1"/>
  <c r="AI52" i="28"/>
  <c r="W52" i="16"/>
  <c r="AI52" i="16" s="1"/>
  <c r="AF53" i="7"/>
  <c r="S52" i="16"/>
  <c r="I54" i="14" s="1"/>
  <c r="I230" i="29"/>
  <c r="J170" i="29"/>
  <c r="J230" i="29" s="1"/>
  <c r="J110" i="29"/>
  <c r="Q93" i="14"/>
  <c r="I138" i="29"/>
  <c r="I228" i="29" s="1"/>
  <c r="J18" i="29"/>
  <c r="P48" i="29" s="1"/>
  <c r="I139" i="29"/>
  <c r="I229" i="29" s="1"/>
  <c r="J19" i="29"/>
  <c r="P49" i="29" s="1"/>
  <c r="J169" i="29"/>
  <c r="J168" i="29"/>
  <c r="I64" i="29"/>
  <c r="N79" i="29"/>
  <c r="N80" i="29"/>
  <c r="N81" i="29"/>
  <c r="N84" i="29"/>
  <c r="N78" i="29"/>
  <c r="N83" i="29"/>
  <c r="N85" i="29"/>
  <c r="N86" i="29"/>
  <c r="N89" i="29"/>
  <c r="N82" i="29"/>
  <c r="N88" i="29"/>
  <c r="N90" i="29"/>
  <c r="N92" i="29"/>
  <c r="N87" i="29"/>
  <c r="N91" i="29"/>
  <c r="H93" i="29"/>
  <c r="N50" i="29"/>
  <c r="N170" i="29" s="1"/>
  <c r="N54" i="29"/>
  <c r="N174" i="29" s="1"/>
  <c r="N58" i="29"/>
  <c r="N178" i="29" s="1"/>
  <c r="N62" i="29"/>
  <c r="N182" i="29" s="1"/>
  <c r="N52" i="29"/>
  <c r="N172" i="29" s="1"/>
  <c r="N51" i="29"/>
  <c r="N171" i="29" s="1"/>
  <c r="N55" i="29"/>
  <c r="N175" i="29" s="1"/>
  <c r="N59" i="29"/>
  <c r="N179" i="29" s="1"/>
  <c r="N56" i="29"/>
  <c r="N176" i="29" s="1"/>
  <c r="N49" i="29"/>
  <c r="N169" i="29" s="1"/>
  <c r="N53" i="29"/>
  <c r="N173" i="29" s="1"/>
  <c r="N57" i="29"/>
  <c r="N177" i="29" s="1"/>
  <c r="N61" i="29"/>
  <c r="N181" i="29" s="1"/>
  <c r="N48" i="29"/>
  <c r="N168" i="29" s="1"/>
  <c r="N60" i="29"/>
  <c r="N180" i="29" s="1"/>
  <c r="H63" i="29"/>
  <c r="P50" i="29"/>
  <c r="P170" i="29" s="1"/>
  <c r="P51" i="29"/>
  <c r="P171" i="29" s="1"/>
  <c r="P52" i="29"/>
  <c r="P172" i="29" s="1"/>
  <c r="P53" i="29"/>
  <c r="P173" i="29" s="1"/>
  <c r="P55" i="29"/>
  <c r="P175" i="29" s="1"/>
  <c r="P56" i="29"/>
  <c r="P176" i="29" s="1"/>
  <c r="P57" i="29"/>
  <c r="P177" i="29" s="1"/>
  <c r="P54" i="29"/>
  <c r="P174" i="29" s="1"/>
  <c r="P58" i="29"/>
  <c r="P178" i="29" s="1"/>
  <c r="P59" i="29"/>
  <c r="P179" i="29" s="1"/>
  <c r="P62" i="29"/>
  <c r="P182" i="29" s="1"/>
  <c r="P61" i="29"/>
  <c r="P181" i="29" s="1"/>
  <c r="P60" i="29"/>
  <c r="P180" i="29" s="1"/>
  <c r="N77" i="29"/>
  <c r="N21" i="29"/>
  <c r="N25" i="29"/>
  <c r="N29" i="29"/>
  <c r="N18" i="29"/>
  <c r="N30" i="29"/>
  <c r="N19" i="29"/>
  <c r="N23" i="29"/>
  <c r="N27" i="29"/>
  <c r="N31" i="29"/>
  <c r="N22" i="29"/>
  <c r="N20" i="29"/>
  <c r="N24" i="29"/>
  <c r="N28" i="29"/>
  <c r="N32" i="29"/>
  <c r="N26" i="29"/>
  <c r="R84" i="14"/>
  <c r="Q84" i="14"/>
  <c r="R93" i="14"/>
  <c r="R96" i="14"/>
  <c r="Q96" i="14"/>
  <c r="Q87" i="14"/>
  <c r="R87" i="14"/>
  <c r="Q102" i="14"/>
  <c r="R102" i="14"/>
  <c r="R103" i="14"/>
  <c r="Q86" i="14"/>
  <c r="R86" i="14"/>
  <c r="R75" i="14"/>
  <c r="Q75" i="14"/>
  <c r="R88" i="14"/>
  <c r="Q88" i="14"/>
  <c r="R80" i="14"/>
  <c r="Q80" i="14"/>
  <c r="Q81" i="14"/>
  <c r="R81" i="14"/>
  <c r="R92" i="14"/>
  <c r="Q92" i="14"/>
  <c r="Q94" i="14"/>
  <c r="R94" i="14"/>
  <c r="R100" i="14"/>
  <c r="Q100" i="14"/>
  <c r="Q79" i="14"/>
  <c r="R79" i="14"/>
  <c r="Q89" i="14"/>
  <c r="R89" i="14"/>
  <c r="Q95" i="14"/>
  <c r="R95" i="14"/>
  <c r="Q82" i="14"/>
  <c r="R82" i="14"/>
  <c r="R76" i="14"/>
  <c r="Q76" i="14"/>
  <c r="Q91" i="14"/>
  <c r="R91" i="14"/>
  <c r="Q101" i="14"/>
  <c r="R101" i="14"/>
  <c r="Q83" i="14"/>
  <c r="R83" i="14"/>
  <c r="Q99" i="14"/>
  <c r="R99" i="14"/>
  <c r="Q78" i="14"/>
  <c r="R78" i="14"/>
  <c r="Q77" i="14"/>
  <c r="R77" i="14"/>
  <c r="AG59" i="16"/>
  <c r="O61" i="14"/>
  <c r="Q103" i="14" s="1"/>
  <c r="F35" i="46"/>
  <c r="L35" i="46" s="1"/>
  <c r="P104" i="14"/>
  <c r="O104" i="14"/>
  <c r="H184" i="29"/>
  <c r="H213" i="29" s="1"/>
  <c r="I137" i="29"/>
  <c r="I227" i="29" s="1"/>
  <c r="I107" i="29"/>
  <c r="J17" i="29"/>
  <c r="P47" i="29" s="1"/>
  <c r="H154" i="29"/>
  <c r="H183" i="29" s="1"/>
  <c r="N17" i="29"/>
  <c r="O17" i="29" s="1"/>
  <c r="P17" i="29" s="1"/>
  <c r="P137" i="29" s="1"/>
  <c r="N47" i="29"/>
  <c r="N167" i="29" s="1"/>
  <c r="I189" i="29"/>
  <c r="G189" i="29"/>
  <c r="I185" i="29"/>
  <c r="G185" i="29"/>
  <c r="I155" i="29"/>
  <c r="G155" i="29"/>
  <c r="G184" i="29"/>
  <c r="I136" i="29"/>
  <c r="G136" i="29"/>
  <c r="I160" i="29"/>
  <c r="G160" i="29"/>
  <c r="I192" i="29"/>
  <c r="G192" i="29"/>
  <c r="I191" i="29"/>
  <c r="G191" i="29"/>
  <c r="I126" i="29"/>
  <c r="G126" i="29"/>
  <c r="I127" i="29"/>
  <c r="G127" i="29"/>
  <c r="I188" i="29"/>
  <c r="G188" i="29"/>
  <c r="I193" i="29"/>
  <c r="G193" i="29"/>
  <c r="N66" i="29"/>
  <c r="N70" i="29"/>
  <c r="N74" i="29"/>
  <c r="N34" i="29"/>
  <c r="N37" i="29"/>
  <c r="N157" i="29" s="1"/>
  <c r="N38" i="29"/>
  <c r="N158" i="29" s="1"/>
  <c r="N41" i="29"/>
  <c r="N161" i="29" s="1"/>
  <c r="N42" i="29"/>
  <c r="N162" i="29" s="1"/>
  <c r="N45" i="29"/>
  <c r="N165" i="29" s="1"/>
  <c r="N46" i="29"/>
  <c r="N166" i="29" s="1"/>
  <c r="N68" i="29"/>
  <c r="N72" i="29"/>
  <c r="N76" i="29"/>
  <c r="N35" i="29"/>
  <c r="N155" i="29" s="1"/>
  <c r="N36" i="29"/>
  <c r="N156" i="29" s="1"/>
  <c r="N39" i="29"/>
  <c r="N159" i="29" s="1"/>
  <c r="N40" i="29"/>
  <c r="N160" i="29" s="1"/>
  <c r="N43" i="29"/>
  <c r="N163" i="29" s="1"/>
  <c r="N44" i="29"/>
  <c r="N164" i="29" s="1"/>
  <c r="N65" i="29"/>
  <c r="N73" i="29"/>
  <c r="N8" i="29"/>
  <c r="N12" i="29"/>
  <c r="N16" i="29"/>
  <c r="N69" i="29"/>
  <c r="N64" i="29"/>
  <c r="N10" i="29"/>
  <c r="N7" i="29"/>
  <c r="N15" i="29"/>
  <c r="N6" i="29"/>
  <c r="N67" i="29"/>
  <c r="N75" i="29"/>
  <c r="N9" i="29"/>
  <c r="N13" i="29"/>
  <c r="N4" i="29"/>
  <c r="O4" i="29" s="1"/>
  <c r="N5" i="29"/>
  <c r="N14" i="29"/>
  <c r="N71" i="29"/>
  <c r="N11" i="29"/>
  <c r="I164" i="29"/>
  <c r="G164" i="29"/>
  <c r="I165" i="29"/>
  <c r="G165" i="29"/>
  <c r="Y40" i="7"/>
  <c r="F15" i="46" s="1"/>
  <c r="L15" i="46" s="1"/>
  <c r="AI40" i="7"/>
  <c r="AG34" i="7"/>
  <c r="AH34" i="7"/>
  <c r="E17" i="20" s="1"/>
  <c r="AF34" i="7"/>
  <c r="AT32" i="28"/>
  <c r="F27" i="17"/>
  <c r="AH47" i="26"/>
  <c r="AF47" i="26"/>
  <c r="L55" i="14"/>
  <c r="AG32" i="28"/>
  <c r="AH32" i="28"/>
  <c r="AF32" i="28"/>
  <c r="BW1" i="29"/>
  <c r="AEV5" i="45"/>
  <c r="BX2" i="29"/>
  <c r="BX1" i="29" s="1"/>
  <c r="W46" i="16"/>
  <c r="AI46" i="16" s="1"/>
  <c r="D22" i="45"/>
  <c r="AT39" i="28"/>
  <c r="AF53" i="26"/>
  <c r="AG51" i="26"/>
  <c r="Y37" i="26"/>
  <c r="AH37" i="26" s="1"/>
  <c r="D13" i="17"/>
  <c r="AI37" i="26"/>
  <c r="AH51" i="26"/>
  <c r="AI35" i="26"/>
  <c r="S37" i="16"/>
  <c r="I39" i="14" s="1"/>
  <c r="AG50" i="26"/>
  <c r="Y35" i="26"/>
  <c r="AH35" i="26" s="1"/>
  <c r="S35" i="16"/>
  <c r="I37" i="14" s="1"/>
  <c r="D11" i="17"/>
  <c r="AH33" i="28"/>
  <c r="AF33" i="28"/>
  <c r="AT33" i="28"/>
  <c r="AF39" i="28"/>
  <c r="AG33" i="28"/>
  <c r="AG39" i="28"/>
  <c r="F15" i="45"/>
  <c r="L15" i="45" s="1"/>
  <c r="Y50" i="16"/>
  <c r="E79" i="20" s="1"/>
  <c r="F28" i="45"/>
  <c r="L28" i="45" s="1"/>
  <c r="W60" i="26"/>
  <c r="D34" i="17" s="1"/>
  <c r="AH50" i="26"/>
  <c r="S60" i="26"/>
  <c r="AF50" i="26"/>
  <c r="AG41" i="26"/>
  <c r="AG50" i="28"/>
  <c r="AH37" i="28"/>
  <c r="Y51" i="7"/>
  <c r="F26" i="46" s="1"/>
  <c r="L26" i="46" s="1"/>
  <c r="AI51" i="7"/>
  <c r="AG53" i="26"/>
  <c r="F9" i="17"/>
  <c r="AF50" i="28"/>
  <c r="F26" i="45"/>
  <c r="L26" i="45" s="1"/>
  <c r="AH53" i="26"/>
  <c r="AF41" i="26"/>
  <c r="AG33" i="26"/>
  <c r="AT50" i="28"/>
  <c r="W38" i="7"/>
  <c r="D13" i="46" s="1"/>
  <c r="AH41" i="26"/>
  <c r="AT37" i="28"/>
  <c r="AF37" i="28"/>
  <c r="AG37" i="28"/>
  <c r="Y53" i="16"/>
  <c r="E82" i="20" s="1"/>
  <c r="Y33" i="16"/>
  <c r="AG33" i="16" s="1"/>
  <c r="AF33" i="26"/>
  <c r="W36" i="28"/>
  <c r="D12" i="45" s="1"/>
  <c r="Y42" i="7"/>
  <c r="F17" i="46" s="1"/>
  <c r="L17" i="46" s="1"/>
  <c r="AI42" i="7"/>
  <c r="AG52" i="7"/>
  <c r="AF52" i="7"/>
  <c r="AG49" i="28"/>
  <c r="AH52" i="7"/>
  <c r="E35" i="20" s="1"/>
  <c r="L52" i="14"/>
  <c r="W51" i="28"/>
  <c r="S51" i="16"/>
  <c r="I53" i="14" s="1"/>
  <c r="L35" i="14"/>
  <c r="W41" i="28"/>
  <c r="S41" i="16"/>
  <c r="I43" i="14" s="1"/>
  <c r="AH49" i="28"/>
  <c r="AT49" i="28"/>
  <c r="Y49" i="16"/>
  <c r="E78" i="20" s="1"/>
  <c r="F25" i="45"/>
  <c r="L25" i="45" s="1"/>
  <c r="AH48" i="7"/>
  <c r="E31" i="20" s="1"/>
  <c r="Y36" i="7"/>
  <c r="F11" i="46" s="1"/>
  <c r="L11" i="46" s="1"/>
  <c r="AI37" i="7"/>
  <c r="Y37" i="7"/>
  <c r="F12" i="46" s="1"/>
  <c r="L12" i="46" s="1"/>
  <c r="F23" i="17"/>
  <c r="AF48" i="7"/>
  <c r="AI45" i="7"/>
  <c r="AI35" i="7"/>
  <c r="Y35" i="7"/>
  <c r="F10" i="46" s="1"/>
  <c r="L10" i="46" s="1"/>
  <c r="AF43" i="26"/>
  <c r="L51" i="14"/>
  <c r="F19" i="17"/>
  <c r="AI39" i="7"/>
  <c r="AH43" i="26"/>
  <c r="S60" i="28"/>
  <c r="AG48" i="7"/>
  <c r="Y45" i="7"/>
  <c r="F20" i="46" s="1"/>
  <c r="L20" i="46" s="1"/>
  <c r="AI36" i="7"/>
  <c r="Y47" i="7"/>
  <c r="F22" i="46" s="1"/>
  <c r="L22" i="46" s="1"/>
  <c r="AI47" i="7"/>
  <c r="D16" i="45"/>
  <c r="AI40" i="28"/>
  <c r="Y40" i="28"/>
  <c r="W40" i="16"/>
  <c r="AI40" i="16" s="1"/>
  <c r="AI46" i="28"/>
  <c r="Y46" i="28"/>
  <c r="Y39" i="7"/>
  <c r="F14" i="46" s="1"/>
  <c r="L14" i="46" s="1"/>
  <c r="D21" i="46"/>
  <c r="Y46" i="7"/>
  <c r="AI46" i="7"/>
  <c r="F14" i="17"/>
  <c r="AH38" i="26"/>
  <c r="AG38" i="26"/>
  <c r="AG44" i="26"/>
  <c r="AF44" i="26"/>
  <c r="F20" i="17"/>
  <c r="AH44" i="26"/>
  <c r="W48" i="28"/>
  <c r="S48" i="16"/>
  <c r="I50" i="14" s="1"/>
  <c r="W43" i="28"/>
  <c r="D19" i="45" s="1"/>
  <c r="S43" i="16"/>
  <c r="I45" i="14" s="1"/>
  <c r="J42" i="14"/>
  <c r="W41" i="7"/>
  <c r="T62" i="7"/>
  <c r="W49" i="7"/>
  <c r="J50" i="14"/>
  <c r="AF40" i="26"/>
  <c r="AH40" i="26"/>
  <c r="F16" i="17"/>
  <c r="AG40" i="26"/>
  <c r="AF42" i="26"/>
  <c r="F18" i="17"/>
  <c r="AG42" i="26"/>
  <c r="AH42" i="26"/>
  <c r="K40" i="14"/>
  <c r="U59" i="16"/>
  <c r="K61" i="14" s="1"/>
  <c r="J44" i="14"/>
  <c r="W43" i="7"/>
  <c r="L44" i="14" s="1"/>
  <c r="F24" i="17"/>
  <c r="AH48" i="26"/>
  <c r="AF48" i="26"/>
  <c r="AG48" i="26"/>
  <c r="D19" i="46"/>
  <c r="Y44" i="7"/>
  <c r="AI44" i="7"/>
  <c r="E42" i="20"/>
  <c r="F34" i="46"/>
  <c r="L34" i="46" s="1"/>
  <c r="AT57" i="28"/>
  <c r="F33" i="45"/>
  <c r="L33" i="45" s="1"/>
  <c r="AT54" i="28"/>
  <c r="F30" i="45"/>
  <c r="L30" i="45" s="1"/>
  <c r="AT38" i="28"/>
  <c r="F14" i="45"/>
  <c r="L14" i="45" s="1"/>
  <c r="AH51" i="7"/>
  <c r="E34" i="20" s="1"/>
  <c r="L7" i="45"/>
  <c r="AT34" i="28"/>
  <c r="F10" i="45"/>
  <c r="L10" i="45" s="1"/>
  <c r="F35" i="45"/>
  <c r="L35" i="45" s="1"/>
  <c r="F36" i="46"/>
  <c r="L36" i="46" s="1"/>
  <c r="L7" i="46"/>
  <c r="AT58" i="28"/>
  <c r="F34" i="45"/>
  <c r="L34" i="45" s="1"/>
  <c r="AF47" i="28"/>
  <c r="AT47" i="28"/>
  <c r="AH42" i="28"/>
  <c r="AT42" i="28"/>
  <c r="SI4" i="46"/>
  <c r="OF5" i="46"/>
  <c r="GA5" i="46"/>
  <c r="OG4" i="46"/>
  <c r="SH5" i="46"/>
  <c r="WK4" i="46"/>
  <c r="WJ5" i="46"/>
  <c r="AAM4" i="46"/>
  <c r="AAM5" i="46" s="1"/>
  <c r="BY5" i="46"/>
  <c r="BZ4" i="46"/>
  <c r="AEX4" i="46"/>
  <c r="AEX5" i="46" s="1"/>
  <c r="KE4" i="46"/>
  <c r="KE5" i="46" s="1"/>
  <c r="GB4" i="46"/>
  <c r="WJ4" i="17"/>
  <c r="SG5" i="17"/>
  <c r="OF4" i="17"/>
  <c r="FZ5" i="17"/>
  <c r="AAL4" i="17"/>
  <c r="AAL5" i="17" s="1"/>
  <c r="WI5" i="17"/>
  <c r="OE5" i="17"/>
  <c r="SH4" i="17"/>
  <c r="BX5" i="17"/>
  <c r="AEW4" i="17"/>
  <c r="AEW5" i="17" s="1"/>
  <c r="GA4" i="17"/>
  <c r="BY4" i="17"/>
  <c r="KD4" i="17"/>
  <c r="KD5" i="17" s="1"/>
  <c r="FZ5" i="45"/>
  <c r="OF4" i="45"/>
  <c r="OE5" i="45"/>
  <c r="SH4" i="45"/>
  <c r="SG5" i="45"/>
  <c r="WJ4" i="45"/>
  <c r="WI5" i="45"/>
  <c r="AAL4" i="45"/>
  <c r="AAL5" i="45" s="1"/>
  <c r="BY4" i="45"/>
  <c r="KD4" i="45"/>
  <c r="KD5" i="45" s="1"/>
  <c r="GA4" i="45"/>
  <c r="AEW4" i="45"/>
  <c r="BX5" i="45"/>
  <c r="AH58" i="7"/>
  <c r="AF58" i="7"/>
  <c r="Y42" i="16"/>
  <c r="AH42" i="16" s="1"/>
  <c r="E71" i="20" s="1"/>
  <c r="AG42" i="28"/>
  <c r="AF42" i="28"/>
  <c r="AG58" i="7"/>
  <c r="Y47" i="16"/>
  <c r="AG47" i="16" s="1"/>
  <c r="AG47" i="28"/>
  <c r="AH47" i="28"/>
  <c r="Y44" i="28"/>
  <c r="AI45" i="28"/>
  <c r="E20" i="14"/>
  <c r="H104" i="29"/>
  <c r="G14" i="29"/>
  <c r="I14" i="29" s="1"/>
  <c r="G11" i="29"/>
  <c r="I11" i="29" s="1"/>
  <c r="G8" i="29"/>
  <c r="I8" i="29" s="1"/>
  <c r="H96" i="29"/>
  <c r="G36" i="29"/>
  <c r="I36" i="29" s="1"/>
  <c r="H94" i="29"/>
  <c r="G34" i="29"/>
  <c r="G10" i="29"/>
  <c r="I10" i="29" s="1"/>
  <c r="G42" i="29"/>
  <c r="I42" i="29" s="1"/>
  <c r="H95" i="29"/>
  <c r="G5" i="29"/>
  <c r="G9" i="29"/>
  <c r="I9" i="29" s="1"/>
  <c r="G12" i="29"/>
  <c r="I12" i="29" s="1"/>
  <c r="G75" i="29"/>
  <c r="I75" i="29" s="1"/>
  <c r="G43" i="29"/>
  <c r="I43" i="29" s="1"/>
  <c r="H106" i="29"/>
  <c r="G46" i="29"/>
  <c r="I46" i="29" s="1"/>
  <c r="G38" i="29"/>
  <c r="I38" i="29" s="1"/>
  <c r="G39" i="29"/>
  <c r="I39" i="29" s="1"/>
  <c r="H97" i="29"/>
  <c r="G37" i="29"/>
  <c r="I37" i="29" s="1"/>
  <c r="G41" i="29"/>
  <c r="I41" i="29" s="1"/>
  <c r="G15" i="29"/>
  <c r="I15" i="29" s="1"/>
  <c r="G13" i="29"/>
  <c r="I13" i="29" s="1"/>
  <c r="AH32" i="26"/>
  <c r="AI44" i="28"/>
  <c r="W44" i="16"/>
  <c r="AI44" i="16" s="1"/>
  <c r="Y45" i="28"/>
  <c r="W45" i="16"/>
  <c r="AI45" i="16" s="1"/>
  <c r="L40" i="14"/>
  <c r="L37" i="14"/>
  <c r="AI47" i="16"/>
  <c r="Y32" i="16"/>
  <c r="F8" i="17"/>
  <c r="L41" i="14"/>
  <c r="AG32" i="26"/>
  <c r="AG38" i="28"/>
  <c r="AF38" i="28"/>
  <c r="AH38" i="28"/>
  <c r="Y38" i="16"/>
  <c r="L34" i="14"/>
  <c r="AH54" i="7"/>
  <c r="E37" i="20" s="1"/>
  <c r="AH39" i="26"/>
  <c r="AG39" i="26"/>
  <c r="AF39" i="26"/>
  <c r="Y39" i="16"/>
  <c r="H223" i="29"/>
  <c r="Q3" i="29"/>
  <c r="P1" i="29"/>
  <c r="IU4" i="15"/>
  <c r="CQ4" i="15"/>
  <c r="Q5" i="15"/>
  <c r="R4" i="15"/>
  <c r="BD4" i="15"/>
  <c r="ED4" i="15" s="1"/>
  <c r="FQ4" i="15" s="1"/>
  <c r="HD4" i="15" s="1"/>
  <c r="H225" i="29"/>
  <c r="H217" i="29"/>
  <c r="H226" i="29"/>
  <c r="H222" i="29"/>
  <c r="H224" i="29"/>
  <c r="H221" i="29"/>
  <c r="H220" i="29"/>
  <c r="H218" i="29"/>
  <c r="F105" i="29"/>
  <c r="G105" i="29" s="1"/>
  <c r="H215" i="29"/>
  <c r="H219" i="29"/>
  <c r="L60" i="14"/>
  <c r="AI58" i="16"/>
  <c r="AH58" i="28"/>
  <c r="AG58" i="28"/>
  <c r="AF58" i="28"/>
  <c r="Y58" i="16"/>
  <c r="F215" i="29"/>
  <c r="F95" i="29"/>
  <c r="AF54" i="7"/>
  <c r="AG54" i="7"/>
  <c r="AG33" i="7"/>
  <c r="AH33" i="7"/>
  <c r="E16" i="20" s="1"/>
  <c r="AF33" i="7"/>
  <c r="P25" i="16"/>
  <c r="E26" i="14" s="1"/>
  <c r="F102" i="29"/>
  <c r="G76" i="29"/>
  <c r="I76" i="29" s="1"/>
  <c r="G74" i="29"/>
  <c r="I74" i="29" s="1"/>
  <c r="F104" i="29"/>
  <c r="G67" i="29"/>
  <c r="I67" i="29" s="1"/>
  <c r="G70" i="29"/>
  <c r="I70" i="29" s="1"/>
  <c r="F94" i="29"/>
  <c r="F100" i="29"/>
  <c r="G66" i="29"/>
  <c r="I66" i="29" s="1"/>
  <c r="F101" i="29"/>
  <c r="F103" i="29"/>
  <c r="F97" i="29"/>
  <c r="F99" i="29"/>
  <c r="F106" i="29"/>
  <c r="F98" i="29"/>
  <c r="F96" i="29"/>
  <c r="F223" i="29"/>
  <c r="F217" i="29"/>
  <c r="F226" i="29"/>
  <c r="F219" i="29"/>
  <c r="F221" i="29"/>
  <c r="F222" i="29"/>
  <c r="F225" i="29"/>
  <c r="F220" i="29"/>
  <c r="F224" i="29"/>
  <c r="F218" i="29"/>
  <c r="AG54" i="28"/>
  <c r="AH54" i="28"/>
  <c r="AF54" i="28"/>
  <c r="Y54" i="16"/>
  <c r="L56" i="14"/>
  <c r="Y57" i="16"/>
  <c r="E86" i="20" s="1"/>
  <c r="AF57" i="28"/>
  <c r="AG57" i="28"/>
  <c r="AH57" i="28"/>
  <c r="L59" i="14"/>
  <c r="P17" i="16"/>
  <c r="E18" i="14" s="1"/>
  <c r="AF59" i="7"/>
  <c r="AG59" i="7"/>
  <c r="AH59" i="7"/>
  <c r="AG32" i="7"/>
  <c r="AF32" i="7"/>
  <c r="AH32" i="7"/>
  <c r="E15" i="20" s="1"/>
  <c r="L57" i="14"/>
  <c r="AI55" i="16"/>
  <c r="AG55" i="26"/>
  <c r="AF55" i="26"/>
  <c r="AH55" i="26"/>
  <c r="Y55" i="16"/>
  <c r="E84" i="20" s="1"/>
  <c r="AF60" i="7"/>
  <c r="AH60" i="7"/>
  <c r="E43" i="20" s="1"/>
  <c r="AG60" i="7"/>
  <c r="AF61" i="7"/>
  <c r="AG61" i="7"/>
  <c r="AH61" i="7"/>
  <c r="AG31" i="26"/>
  <c r="F7" i="17"/>
  <c r="AH31" i="26"/>
  <c r="AF31" i="26"/>
  <c r="Y31" i="16"/>
  <c r="P26" i="16"/>
  <c r="E27" i="14" s="1"/>
  <c r="AH59" i="28"/>
  <c r="AG59" i="28"/>
  <c r="AF59" i="28"/>
  <c r="AI31" i="16"/>
  <c r="L33" i="14"/>
  <c r="AH56" i="16"/>
  <c r="AG56" i="16"/>
  <c r="AF56" i="16"/>
  <c r="N58" i="14"/>
  <c r="AH56" i="7"/>
  <c r="E39" i="20" s="1"/>
  <c r="AF56" i="7"/>
  <c r="AG56" i="7"/>
  <c r="AG46" i="26"/>
  <c r="AF46" i="26"/>
  <c r="AH46" i="26"/>
  <c r="F22" i="17"/>
  <c r="AF34" i="28"/>
  <c r="AG34" i="28"/>
  <c r="AH34" i="28"/>
  <c r="Y34" i="16"/>
  <c r="AI34" i="16"/>
  <c r="L36" i="14"/>
  <c r="Y52" i="16" l="1"/>
  <c r="E81" i="20" s="1"/>
  <c r="AF52" i="28"/>
  <c r="AH52" i="28"/>
  <c r="AG52" i="28"/>
  <c r="L54" i="14"/>
  <c r="O64" i="29"/>
  <c r="P64" i="29" s="1"/>
  <c r="Q64" i="29" s="1"/>
  <c r="N125" i="29"/>
  <c r="N195" i="29"/>
  <c r="O75" i="29"/>
  <c r="P75" i="29" s="1"/>
  <c r="P195" i="29" s="1"/>
  <c r="N127" i="29"/>
  <c r="O7" i="29"/>
  <c r="O127" i="29" s="1"/>
  <c r="N136" i="29"/>
  <c r="O16" i="29"/>
  <c r="N185" i="29"/>
  <c r="O65" i="29"/>
  <c r="P65" i="29" s="1"/>
  <c r="P185" i="29" s="1"/>
  <c r="N192" i="29"/>
  <c r="O72" i="29"/>
  <c r="P72" i="29" s="1"/>
  <c r="P192" i="29" s="1"/>
  <c r="N152" i="29"/>
  <c r="O32" i="29"/>
  <c r="N142" i="29"/>
  <c r="O22" i="29"/>
  <c r="N139" i="29"/>
  <c r="O19" i="29"/>
  <c r="O139" i="29" s="1"/>
  <c r="N145" i="29"/>
  <c r="O25" i="29"/>
  <c r="AG47" i="29"/>
  <c r="AP47" i="29"/>
  <c r="AU47" i="29"/>
  <c r="BB47" i="29"/>
  <c r="O47" i="29"/>
  <c r="P167" i="29" s="1"/>
  <c r="N188" i="29"/>
  <c r="O68" i="29"/>
  <c r="P68" i="29" s="1"/>
  <c r="P188" i="29" s="1"/>
  <c r="N148" i="29"/>
  <c r="O28" i="29"/>
  <c r="N151" i="29"/>
  <c r="O31" i="29"/>
  <c r="O151" i="29" s="1"/>
  <c r="N150" i="29"/>
  <c r="O30" i="29"/>
  <c r="N141" i="29"/>
  <c r="O21" i="29"/>
  <c r="O141" i="29" s="1"/>
  <c r="N207" i="29"/>
  <c r="O87" i="29"/>
  <c r="P87" i="29" s="1"/>
  <c r="P207" i="29" s="1"/>
  <c r="N202" i="29"/>
  <c r="O82" i="29"/>
  <c r="P82" i="29" s="1"/>
  <c r="P202" i="29" s="1"/>
  <c r="N203" i="29"/>
  <c r="O83" i="29"/>
  <c r="P83" i="29" s="1"/>
  <c r="P203" i="29" s="1"/>
  <c r="N200" i="29"/>
  <c r="O80" i="29"/>
  <c r="P80" i="29" s="1"/>
  <c r="P200" i="29" s="1"/>
  <c r="N211" i="29"/>
  <c r="O91" i="29"/>
  <c r="P91" i="29" s="1"/>
  <c r="P211" i="29" s="1"/>
  <c r="N205" i="29"/>
  <c r="O85" i="29"/>
  <c r="P85" i="29" s="1"/>
  <c r="P205" i="29" s="1"/>
  <c r="J138" i="29"/>
  <c r="J228" i="29" s="1"/>
  <c r="AG48" i="29"/>
  <c r="AP48" i="29"/>
  <c r="AU48" i="29"/>
  <c r="BB48" i="29"/>
  <c r="O48" i="29"/>
  <c r="P168" i="29" s="1"/>
  <c r="N132" i="29"/>
  <c r="O12" i="29"/>
  <c r="O132" i="29" s="1"/>
  <c r="N194" i="29"/>
  <c r="O74" i="29"/>
  <c r="P74" i="29" s="1"/>
  <c r="Q74" i="29" s="1"/>
  <c r="N191" i="29"/>
  <c r="O71" i="29"/>
  <c r="N133" i="29"/>
  <c r="O13" i="29"/>
  <c r="O133" i="29" s="1"/>
  <c r="N126" i="29"/>
  <c r="O6" i="29"/>
  <c r="O126" i="29" s="1"/>
  <c r="N128" i="29"/>
  <c r="O8" i="29"/>
  <c r="O128" i="29" s="1"/>
  <c r="N190" i="29"/>
  <c r="O70" i="29"/>
  <c r="P70" i="29" s="1"/>
  <c r="Q70" i="29" s="1"/>
  <c r="Q190" i="29" s="1"/>
  <c r="P4" i="29"/>
  <c r="P124" i="29" s="1"/>
  <c r="N144" i="29"/>
  <c r="O24" i="29"/>
  <c r="O144" i="29" s="1"/>
  <c r="N147" i="29"/>
  <c r="O27" i="29"/>
  <c r="O147" i="29" s="1"/>
  <c r="N138" i="29"/>
  <c r="O18" i="29"/>
  <c r="N197" i="29"/>
  <c r="O77" i="29"/>
  <c r="P77" i="29" s="1"/>
  <c r="P197" i="29" s="1"/>
  <c r="N212" i="29"/>
  <c r="O92" i="29"/>
  <c r="P92" i="29" s="1"/>
  <c r="P212" i="29" s="1"/>
  <c r="N209" i="29"/>
  <c r="O89" i="29"/>
  <c r="P89" i="29" s="1"/>
  <c r="P209" i="29" s="1"/>
  <c r="N198" i="29"/>
  <c r="O78" i="29"/>
  <c r="P78" i="29" s="1"/>
  <c r="P198" i="29" s="1"/>
  <c r="N199" i="29"/>
  <c r="O79" i="29"/>
  <c r="P79" i="29" s="1"/>
  <c r="P199" i="29" s="1"/>
  <c r="J139" i="29"/>
  <c r="J229" i="29" s="1"/>
  <c r="AG49" i="29"/>
  <c r="AP49" i="29"/>
  <c r="AU49" i="29"/>
  <c r="BB49" i="29"/>
  <c r="O49" i="29"/>
  <c r="P169" i="29" s="1"/>
  <c r="N208" i="29"/>
  <c r="O88" i="29"/>
  <c r="P88" i="29" s="1"/>
  <c r="P208" i="29" s="1"/>
  <c r="N201" i="29"/>
  <c r="O81" i="29"/>
  <c r="P81" i="29" s="1"/>
  <c r="P201" i="29" s="1"/>
  <c r="N131" i="29"/>
  <c r="O11" i="29"/>
  <c r="O131" i="29" s="1"/>
  <c r="N187" i="29"/>
  <c r="O67" i="29"/>
  <c r="P67" i="29" s="1"/>
  <c r="P187" i="29" s="1"/>
  <c r="N130" i="29"/>
  <c r="O10" i="29"/>
  <c r="O130" i="29" s="1"/>
  <c r="N134" i="29"/>
  <c r="O14" i="29"/>
  <c r="O134" i="29" s="1"/>
  <c r="N129" i="29"/>
  <c r="O9" i="29"/>
  <c r="O129" i="29" s="1"/>
  <c r="N135" i="29"/>
  <c r="O15" i="29"/>
  <c r="O135" i="29" s="1"/>
  <c r="N189" i="29"/>
  <c r="O69" i="29"/>
  <c r="P69" i="29" s="1"/>
  <c r="P189" i="29" s="1"/>
  <c r="N193" i="29"/>
  <c r="O73" i="29"/>
  <c r="N196" i="29"/>
  <c r="O76" i="29"/>
  <c r="P76" i="29" s="1"/>
  <c r="P196" i="29" s="1"/>
  <c r="N186" i="29"/>
  <c r="O66" i="29"/>
  <c r="O186" i="29" s="1"/>
  <c r="N146" i="29"/>
  <c r="O26" i="29"/>
  <c r="O146" i="29" s="1"/>
  <c r="N140" i="29"/>
  <c r="O20" i="29"/>
  <c r="N143" i="29"/>
  <c r="O23" i="29"/>
  <c r="O143" i="29" s="1"/>
  <c r="N149" i="29"/>
  <c r="O29" i="29"/>
  <c r="N210" i="29"/>
  <c r="O90" i="29"/>
  <c r="P90" i="29" s="1"/>
  <c r="P210" i="29" s="1"/>
  <c r="N206" i="29"/>
  <c r="O86" i="29"/>
  <c r="P86" i="29" s="1"/>
  <c r="P206" i="29" s="1"/>
  <c r="N204" i="29"/>
  <c r="N234" i="29" s="1"/>
  <c r="O84" i="29"/>
  <c r="P84" i="29" s="1"/>
  <c r="P204" i="29" s="1"/>
  <c r="J109" i="29"/>
  <c r="J108" i="29"/>
  <c r="N231" i="29"/>
  <c r="O203" i="29"/>
  <c r="O211" i="29"/>
  <c r="O171" i="29"/>
  <c r="O177" i="29"/>
  <c r="O170" i="29"/>
  <c r="O174" i="29"/>
  <c r="O176" i="29"/>
  <c r="O172" i="29"/>
  <c r="O179" i="29"/>
  <c r="O173" i="29"/>
  <c r="O175" i="29"/>
  <c r="O181" i="29"/>
  <c r="O180" i="29"/>
  <c r="O178" i="29"/>
  <c r="O182" i="29"/>
  <c r="O150" i="29"/>
  <c r="O152" i="29"/>
  <c r="O148" i="29"/>
  <c r="N115" i="29"/>
  <c r="N113" i="29"/>
  <c r="N119" i="29"/>
  <c r="N122" i="29"/>
  <c r="N112" i="29"/>
  <c r="N117" i="29"/>
  <c r="N109" i="29"/>
  <c r="N120" i="29"/>
  <c r="N114" i="29"/>
  <c r="N108" i="29"/>
  <c r="N116" i="29"/>
  <c r="N110" i="29"/>
  <c r="N118" i="29"/>
  <c r="N121" i="29"/>
  <c r="N111" i="29"/>
  <c r="F123" i="29"/>
  <c r="N93" i="29"/>
  <c r="Q91" i="29"/>
  <c r="Q211" i="29" s="1"/>
  <c r="G93" i="29"/>
  <c r="I93" i="29"/>
  <c r="N63" i="29"/>
  <c r="Q49" i="29"/>
  <c r="Q169" i="29" s="1"/>
  <c r="Q51" i="29"/>
  <c r="Q171" i="29" s="1"/>
  <c r="Q50" i="29"/>
  <c r="Q170" i="29" s="1"/>
  <c r="Q48" i="29"/>
  <c r="Q168" i="29" s="1"/>
  <c r="Q53" i="29"/>
  <c r="Q173" i="29" s="1"/>
  <c r="Q52" i="29"/>
  <c r="Q172" i="29" s="1"/>
  <c r="Q54" i="29"/>
  <c r="Q174" i="29" s="1"/>
  <c r="Q58" i="29"/>
  <c r="Q178" i="29" s="1"/>
  <c r="Q59" i="29"/>
  <c r="Q179" i="29" s="1"/>
  <c r="Q56" i="29"/>
  <c r="Q176" i="29" s="1"/>
  <c r="Q57" i="29"/>
  <c r="Q177" i="29" s="1"/>
  <c r="Q60" i="29"/>
  <c r="Q180" i="29" s="1"/>
  <c r="Q55" i="29"/>
  <c r="Q175" i="29" s="1"/>
  <c r="Q62" i="29"/>
  <c r="Q182" i="29" s="1"/>
  <c r="Q61" i="29"/>
  <c r="Q181" i="29" s="1"/>
  <c r="I34" i="29"/>
  <c r="I63" i="29" s="1"/>
  <c r="G63" i="29"/>
  <c r="I5" i="29"/>
  <c r="I33" i="29" s="1"/>
  <c r="G33" i="29"/>
  <c r="N33" i="29"/>
  <c r="R104" i="14"/>
  <c r="K62" i="14"/>
  <c r="I184" i="29"/>
  <c r="J137" i="29"/>
  <c r="J227" i="29" s="1"/>
  <c r="J107" i="29"/>
  <c r="N107" i="29"/>
  <c r="N137" i="29"/>
  <c r="O137" i="29"/>
  <c r="N184" i="29"/>
  <c r="Q17" i="29"/>
  <c r="Q137" i="29" s="1"/>
  <c r="Q47" i="29"/>
  <c r="Q167" i="29" s="1"/>
  <c r="N154" i="29"/>
  <c r="N183" i="29" s="1"/>
  <c r="N124" i="29"/>
  <c r="AH40" i="7"/>
  <c r="E23" i="20" s="1"/>
  <c r="J16" i="29"/>
  <c r="J6" i="29"/>
  <c r="J35" i="29"/>
  <c r="J155" i="29" s="1"/>
  <c r="J7" i="29"/>
  <c r="J73" i="29"/>
  <c r="J193" i="29" s="1"/>
  <c r="J65" i="29"/>
  <c r="J185" i="29" s="1"/>
  <c r="J45" i="29"/>
  <c r="J165" i="29" s="1"/>
  <c r="G124" i="29"/>
  <c r="I158" i="29"/>
  <c r="G158" i="29"/>
  <c r="I131" i="29"/>
  <c r="G131" i="29"/>
  <c r="I196" i="29"/>
  <c r="G196" i="29"/>
  <c r="I157" i="29"/>
  <c r="G157" i="29"/>
  <c r="I132" i="29"/>
  <c r="G132" i="29"/>
  <c r="I156" i="29"/>
  <c r="G156" i="29"/>
  <c r="I134" i="29"/>
  <c r="G134" i="29"/>
  <c r="J44" i="29"/>
  <c r="J164" i="29" s="1"/>
  <c r="I133" i="29"/>
  <c r="G133" i="29"/>
  <c r="I129" i="29"/>
  <c r="G129" i="29"/>
  <c r="I130" i="29"/>
  <c r="G130" i="29"/>
  <c r="I190" i="29"/>
  <c r="G190" i="29"/>
  <c r="I161" i="29"/>
  <c r="G161" i="29"/>
  <c r="I195" i="29"/>
  <c r="G195" i="29"/>
  <c r="I187" i="29"/>
  <c r="G187" i="29"/>
  <c r="I166" i="29"/>
  <c r="G166" i="29"/>
  <c r="I162" i="29"/>
  <c r="G162" i="29"/>
  <c r="O124" i="29"/>
  <c r="I186" i="29"/>
  <c r="G186" i="29"/>
  <c r="I194" i="29"/>
  <c r="G194" i="29"/>
  <c r="I135" i="29"/>
  <c r="G135" i="29"/>
  <c r="I159" i="29"/>
  <c r="G159" i="29"/>
  <c r="I163" i="29"/>
  <c r="G163" i="29"/>
  <c r="G125" i="29"/>
  <c r="G215" i="29" s="1"/>
  <c r="G154" i="29"/>
  <c r="I128" i="29"/>
  <c r="G128" i="29"/>
  <c r="J40" i="29"/>
  <c r="J160" i="29" s="1"/>
  <c r="AF40" i="7"/>
  <c r="AG40" i="7"/>
  <c r="N100" i="29"/>
  <c r="N105" i="29"/>
  <c r="N106" i="29"/>
  <c r="N104" i="29"/>
  <c r="N102" i="29"/>
  <c r="N98" i="29"/>
  <c r="N99" i="29"/>
  <c r="N95" i="29"/>
  <c r="N103" i="29"/>
  <c r="N97" i="29"/>
  <c r="N101" i="29"/>
  <c r="N96" i="29"/>
  <c r="L48" i="14"/>
  <c r="AH52" i="16"/>
  <c r="AEW5" i="45"/>
  <c r="BY2" i="29"/>
  <c r="BY1" i="29" s="1"/>
  <c r="AG52" i="16"/>
  <c r="AF37" i="26"/>
  <c r="Y37" i="16"/>
  <c r="AG37" i="16" s="1"/>
  <c r="N54" i="14"/>
  <c r="W54" i="14" s="1"/>
  <c r="AG37" i="26"/>
  <c r="AF52" i="16"/>
  <c r="F20" i="45"/>
  <c r="L20" i="45" s="1"/>
  <c r="Y46" i="16"/>
  <c r="AG46" i="16" s="1"/>
  <c r="F22" i="45"/>
  <c r="L22" i="45" s="1"/>
  <c r="F21" i="45"/>
  <c r="L21" i="45" s="1"/>
  <c r="AF35" i="26"/>
  <c r="F13" i="17"/>
  <c r="F11" i="17"/>
  <c r="Y35" i="16"/>
  <c r="AG35" i="16" s="1"/>
  <c r="AG35" i="26"/>
  <c r="Y60" i="26"/>
  <c r="F34" i="17" s="1"/>
  <c r="AH50" i="16"/>
  <c r="AG42" i="7"/>
  <c r="AH53" i="16"/>
  <c r="AI60" i="26"/>
  <c r="AF50" i="16"/>
  <c r="AG50" i="16"/>
  <c r="P16" i="26"/>
  <c r="S18" i="26" s="1"/>
  <c r="AG51" i="7"/>
  <c r="N52" i="14"/>
  <c r="V52" i="14" s="1"/>
  <c r="AF51" i="7"/>
  <c r="Y38" i="7"/>
  <c r="F13" i="46" s="1"/>
  <c r="L13" i="46" s="1"/>
  <c r="AI38" i="7"/>
  <c r="L39" i="14"/>
  <c r="AF53" i="16"/>
  <c r="AF42" i="7"/>
  <c r="N55" i="14"/>
  <c r="W55" i="14" s="1"/>
  <c r="AG53" i="16"/>
  <c r="AH42" i="7"/>
  <c r="E25" i="20" s="1"/>
  <c r="AF33" i="16"/>
  <c r="N35" i="14"/>
  <c r="W35" i="14" s="1"/>
  <c r="AH33" i="16"/>
  <c r="E62" i="20" s="1"/>
  <c r="W36" i="16"/>
  <c r="L38" i="14" s="1"/>
  <c r="Y36" i="28"/>
  <c r="AG36" i="28" s="1"/>
  <c r="AI36" i="28"/>
  <c r="AG49" i="16"/>
  <c r="AF49" i="16"/>
  <c r="D27" i="45"/>
  <c r="W51" i="16"/>
  <c r="AI51" i="28"/>
  <c r="Y51" i="28"/>
  <c r="AH37" i="7"/>
  <c r="E20" i="20" s="1"/>
  <c r="D17" i="45"/>
  <c r="W41" i="16"/>
  <c r="AI41" i="28"/>
  <c r="Y41" i="28"/>
  <c r="AF39" i="7"/>
  <c r="AH36" i="7"/>
  <c r="E19" i="20" s="1"/>
  <c r="AF35" i="7"/>
  <c r="AH49" i="16"/>
  <c r="N51" i="14"/>
  <c r="V51" i="14" s="1"/>
  <c r="AF36" i="7"/>
  <c r="AG36" i="7"/>
  <c r="AF37" i="7"/>
  <c r="AG37" i="7"/>
  <c r="AG35" i="7"/>
  <c r="AH35" i="7"/>
  <c r="E18" i="20" s="1"/>
  <c r="AG45" i="7"/>
  <c r="AH45" i="7"/>
  <c r="E28" i="20" s="1"/>
  <c r="AF45" i="7"/>
  <c r="AG47" i="7"/>
  <c r="AH47" i="7"/>
  <c r="E30" i="20" s="1"/>
  <c r="AF47" i="7"/>
  <c r="W60" i="28"/>
  <c r="D36" i="45" s="1"/>
  <c r="AH39" i="7"/>
  <c r="E22" i="20" s="1"/>
  <c r="AG39" i="7"/>
  <c r="AH46" i="28"/>
  <c r="AT46" i="28"/>
  <c r="AG46" i="28"/>
  <c r="AF46" i="28"/>
  <c r="AF40" i="28"/>
  <c r="AH40" i="28"/>
  <c r="AT40" i="28"/>
  <c r="AG40" i="28"/>
  <c r="F16" i="45"/>
  <c r="L16" i="45" s="1"/>
  <c r="Y40" i="16"/>
  <c r="S59" i="16"/>
  <c r="I61" i="14" s="1"/>
  <c r="I62" i="14" s="1"/>
  <c r="F21" i="46"/>
  <c r="L21" i="46" s="1"/>
  <c r="AG46" i="7"/>
  <c r="AF46" i="7"/>
  <c r="AH46" i="7"/>
  <c r="E29" i="20" s="1"/>
  <c r="D24" i="46"/>
  <c r="Y49" i="7"/>
  <c r="AI49" i="7"/>
  <c r="AF44" i="7"/>
  <c r="AG44" i="7"/>
  <c r="F19" i="46"/>
  <c r="L19" i="46" s="1"/>
  <c r="AH44" i="7"/>
  <c r="E27" i="20" s="1"/>
  <c r="Y43" i="28"/>
  <c r="F19" i="45" s="1"/>
  <c r="W43" i="16"/>
  <c r="AI43" i="28"/>
  <c r="D16" i="46"/>
  <c r="Y41" i="7"/>
  <c r="W62" i="7"/>
  <c r="L42" i="14"/>
  <c r="AI41" i="7"/>
  <c r="D18" i="46"/>
  <c r="AI43" i="7"/>
  <c r="Y43" i="7"/>
  <c r="N44" i="14" s="1"/>
  <c r="W44" i="14" s="1"/>
  <c r="J62" i="14"/>
  <c r="D24" i="45"/>
  <c r="W48" i="16"/>
  <c r="AI48" i="28"/>
  <c r="Y48" i="28"/>
  <c r="AH45" i="28"/>
  <c r="AT45" i="28"/>
  <c r="AG44" i="28"/>
  <c r="AT44" i="28"/>
  <c r="OG5" i="46"/>
  <c r="SJ4" i="46"/>
  <c r="BZ5" i="46"/>
  <c r="AEY4" i="46"/>
  <c r="AEY5" i="46" s="1"/>
  <c r="KF4" i="46"/>
  <c r="KF5" i="46" s="1"/>
  <c r="GC4" i="46"/>
  <c r="CA4" i="46"/>
  <c r="WK5" i="46"/>
  <c r="AAN4" i="46"/>
  <c r="AAN5" i="46" s="1"/>
  <c r="GB5" i="46"/>
  <c r="OH4" i="46"/>
  <c r="WL4" i="46"/>
  <c r="SI5" i="46"/>
  <c r="BZ4" i="17"/>
  <c r="AEX4" i="17"/>
  <c r="AEX5" i="17" s="1"/>
  <c r="KE4" i="17"/>
  <c r="KE5" i="17" s="1"/>
  <c r="GB4" i="17"/>
  <c r="BY5" i="17"/>
  <c r="SH5" i="17"/>
  <c r="WK4" i="17"/>
  <c r="GA5" i="17"/>
  <c r="OG4" i="17"/>
  <c r="OF5" i="17"/>
  <c r="SI4" i="17"/>
  <c r="WJ5" i="17"/>
  <c r="AAM4" i="17"/>
  <c r="AAM5" i="17" s="1"/>
  <c r="WJ5" i="45"/>
  <c r="AAM4" i="45"/>
  <c r="AAM5" i="45" s="1"/>
  <c r="SH5" i="45"/>
  <c r="WK4" i="45"/>
  <c r="OF5" i="45"/>
  <c r="SI4" i="45"/>
  <c r="OG4" i="45"/>
  <c r="GA5" i="45"/>
  <c r="KE4" i="45"/>
  <c r="KE5" i="45" s="1"/>
  <c r="GB4" i="45"/>
  <c r="BY5" i="45"/>
  <c r="AEX4" i="45"/>
  <c r="BZ4" i="45"/>
  <c r="AG42" i="16"/>
  <c r="AH47" i="16"/>
  <c r="E76" i="20" s="1"/>
  <c r="AF44" i="28"/>
  <c r="N49" i="14"/>
  <c r="W49" i="14" s="1"/>
  <c r="AF42" i="16"/>
  <c r="AF47" i="16"/>
  <c r="Y44" i="16"/>
  <c r="AF44" i="16" s="1"/>
  <c r="AH44" i="28"/>
  <c r="H105" i="29"/>
  <c r="H103" i="29"/>
  <c r="AF32" i="16"/>
  <c r="L46" i="14"/>
  <c r="H216" i="29"/>
  <c r="Y45" i="16"/>
  <c r="L47" i="14"/>
  <c r="AG45" i="28"/>
  <c r="AF45" i="28"/>
  <c r="O62" i="14"/>
  <c r="Q104" i="14" s="1"/>
  <c r="AH32" i="16"/>
  <c r="E61" i="20" s="1"/>
  <c r="AG38" i="16"/>
  <c r="AG32" i="16"/>
  <c r="AF38" i="16"/>
  <c r="N34" i="14"/>
  <c r="W34" i="14" s="1"/>
  <c r="N40" i="14"/>
  <c r="U40" i="14" s="1"/>
  <c r="AH38" i="16"/>
  <c r="E67" i="20" s="1"/>
  <c r="AH39" i="16"/>
  <c r="E68" i="20" s="1"/>
  <c r="AG39" i="16"/>
  <c r="N41" i="14"/>
  <c r="V41" i="14" s="1"/>
  <c r="AF39" i="16"/>
  <c r="Q1" i="29"/>
  <c r="R3" i="29"/>
  <c r="R5" i="15"/>
  <c r="S4" i="15"/>
  <c r="IV4" i="15"/>
  <c r="BE4" i="15"/>
  <c r="EE4" i="15" s="1"/>
  <c r="FR4" i="15" s="1"/>
  <c r="HE4" i="15" s="1"/>
  <c r="CR4" i="15"/>
  <c r="H214" i="29"/>
  <c r="AH57" i="16"/>
  <c r="N60" i="14"/>
  <c r="AH58" i="16"/>
  <c r="AG58" i="16"/>
  <c r="AF58" i="16"/>
  <c r="J64" i="29"/>
  <c r="G95" i="29"/>
  <c r="G102" i="29"/>
  <c r="G100" i="29"/>
  <c r="G94" i="29"/>
  <c r="G104" i="29"/>
  <c r="AG54" i="16"/>
  <c r="G103" i="29"/>
  <c r="G106" i="29"/>
  <c r="G99" i="29"/>
  <c r="G101" i="29"/>
  <c r="G97" i="29"/>
  <c r="G98" i="29"/>
  <c r="G96" i="29"/>
  <c r="F216" i="29"/>
  <c r="F214" i="29"/>
  <c r="AF54" i="16"/>
  <c r="AH54" i="16"/>
  <c r="E83" i="20" s="1"/>
  <c r="N56" i="14"/>
  <c r="W56" i="14" s="1"/>
  <c r="AG57" i="16"/>
  <c r="AF57" i="16"/>
  <c r="N59" i="14"/>
  <c r="W59" i="14" s="1"/>
  <c r="AH60" i="26"/>
  <c r="AG55" i="16"/>
  <c r="AF55" i="16"/>
  <c r="N57" i="14"/>
  <c r="AH55" i="16"/>
  <c r="AH31" i="16"/>
  <c r="E60" i="20" s="1"/>
  <c r="AF31" i="16"/>
  <c r="N33" i="14"/>
  <c r="AG31" i="16"/>
  <c r="U58" i="14"/>
  <c r="V58" i="14"/>
  <c r="W58" i="14"/>
  <c r="N36" i="14"/>
  <c r="AH34" i="16"/>
  <c r="E63" i="20" s="1"/>
  <c r="AF34" i="16"/>
  <c r="AG34" i="16"/>
  <c r="N241" i="29" l="1"/>
  <c r="Q92" i="29"/>
  <c r="Q212" i="29" s="1"/>
  <c r="O205" i="29"/>
  <c r="O187" i="29"/>
  <c r="P184" i="29"/>
  <c r="Q82" i="29"/>
  <c r="Q202" i="29" s="1"/>
  <c r="O194" i="29"/>
  <c r="Q83" i="29"/>
  <c r="Q203" i="29" s="1"/>
  <c r="Q87" i="29"/>
  <c r="Q207" i="29" s="1"/>
  <c r="O207" i="29"/>
  <c r="O237" i="29" s="1"/>
  <c r="O233" i="29"/>
  <c r="O206" i="29"/>
  <c r="O236" i="29" s="1"/>
  <c r="N232" i="29"/>
  <c r="Q86" i="29"/>
  <c r="Q206" i="29" s="1"/>
  <c r="N233" i="29"/>
  <c r="N236" i="29"/>
  <c r="H243" i="29"/>
  <c r="Q88" i="29"/>
  <c r="Q208" i="29" s="1"/>
  <c r="O208" i="29"/>
  <c r="N237" i="29"/>
  <c r="Q90" i="29"/>
  <c r="Q210" i="29" s="1"/>
  <c r="Q89" i="29"/>
  <c r="Q209" i="29" s="1"/>
  <c r="O209" i="29"/>
  <c r="N240" i="29"/>
  <c r="O204" i="29"/>
  <c r="O234" i="29" s="1"/>
  <c r="N222" i="29"/>
  <c r="O184" i="29"/>
  <c r="N220" i="29"/>
  <c r="N221" i="29"/>
  <c r="Q78" i="29"/>
  <c r="Q198" i="29" s="1"/>
  <c r="Q80" i="29"/>
  <c r="Q200" i="29" s="1"/>
  <c r="O192" i="29"/>
  <c r="Q75" i="29"/>
  <c r="R75" i="29" s="1"/>
  <c r="R195" i="29" s="1"/>
  <c r="Q72" i="29"/>
  <c r="R72" i="29" s="1"/>
  <c r="R192" i="29" s="1"/>
  <c r="O195" i="29"/>
  <c r="N224" i="29"/>
  <c r="N226" i="29"/>
  <c r="O200" i="29"/>
  <c r="O185" i="29"/>
  <c r="I222" i="29"/>
  <c r="O188" i="29"/>
  <c r="Q67" i="29"/>
  <c r="R67" i="29" s="1"/>
  <c r="R187" i="29" s="1"/>
  <c r="N230" i="29"/>
  <c r="N216" i="29"/>
  <c r="N225" i="29"/>
  <c r="N228" i="29"/>
  <c r="N215" i="29"/>
  <c r="Q68" i="29"/>
  <c r="Q188" i="29" s="1"/>
  <c r="Q65" i="29"/>
  <c r="Q185" i="29" s="1"/>
  <c r="N218" i="29"/>
  <c r="N223" i="29"/>
  <c r="P194" i="29"/>
  <c r="N217" i="29"/>
  <c r="G226" i="29"/>
  <c r="O168" i="29"/>
  <c r="P227" i="29"/>
  <c r="P107" i="29"/>
  <c r="O167" i="29"/>
  <c r="N219" i="29"/>
  <c r="Q4" i="29"/>
  <c r="R4" i="29" s="1"/>
  <c r="O189" i="29"/>
  <c r="Q79" i="29"/>
  <c r="Q199" i="29" s="1"/>
  <c r="Q69" i="29"/>
  <c r="R69" i="29" s="1"/>
  <c r="R189" i="29" s="1"/>
  <c r="Q76" i="29"/>
  <c r="Q196" i="29" s="1"/>
  <c r="O199" i="29"/>
  <c r="N229" i="29"/>
  <c r="P190" i="29"/>
  <c r="Q77" i="29"/>
  <c r="Q197" i="29" s="1"/>
  <c r="Q227" i="29" s="1"/>
  <c r="O196" i="29"/>
  <c r="O197" i="29"/>
  <c r="O107" i="29"/>
  <c r="P12" i="29"/>
  <c r="O190" i="29"/>
  <c r="Q85" i="29"/>
  <c r="Q205" i="29" s="1"/>
  <c r="O119" i="29"/>
  <c r="P29" i="29"/>
  <c r="O149" i="29"/>
  <c r="O110" i="29"/>
  <c r="P20" i="29"/>
  <c r="O140" i="29"/>
  <c r="P66" i="29"/>
  <c r="O93" i="29"/>
  <c r="P73" i="29"/>
  <c r="O193" i="29"/>
  <c r="P15" i="29"/>
  <c r="P14" i="29"/>
  <c r="O115" i="29"/>
  <c r="P25" i="29"/>
  <c r="O145" i="29"/>
  <c r="P22" i="29"/>
  <c r="O112" i="29"/>
  <c r="O142" i="29"/>
  <c r="P16" i="29"/>
  <c r="O136" i="29"/>
  <c r="J127" i="29"/>
  <c r="AG37" i="29"/>
  <c r="AP37" i="29"/>
  <c r="AU37" i="29"/>
  <c r="BB37" i="29"/>
  <c r="O37" i="29"/>
  <c r="O157" i="29" s="1"/>
  <c r="O217" i="29" s="1"/>
  <c r="P37" i="29"/>
  <c r="P6" i="29"/>
  <c r="P71" i="29"/>
  <c r="O191" i="29"/>
  <c r="J136" i="29"/>
  <c r="AG46" i="29"/>
  <c r="AP46" i="29"/>
  <c r="AU46" i="29"/>
  <c r="BB46" i="29"/>
  <c r="O46" i="29"/>
  <c r="O166" i="29" s="1"/>
  <c r="P46" i="29"/>
  <c r="N239" i="29"/>
  <c r="N238" i="29"/>
  <c r="N227" i="29"/>
  <c r="O108" i="29"/>
  <c r="P18" i="29"/>
  <c r="O114" i="29"/>
  <c r="P24" i="29"/>
  <c r="P21" i="29"/>
  <c r="O111" i="29"/>
  <c r="P31" i="29"/>
  <c r="O121" i="29"/>
  <c r="N235" i="29"/>
  <c r="N213" i="29"/>
  <c r="Q81" i="29"/>
  <c r="Q201" i="29" s="1"/>
  <c r="O169" i="29"/>
  <c r="O210" i="29"/>
  <c r="O240" i="29" s="1"/>
  <c r="O198" i="29"/>
  <c r="O113" i="29"/>
  <c r="P23" i="29"/>
  <c r="O116" i="29"/>
  <c r="P26" i="29"/>
  <c r="P9" i="29"/>
  <c r="P8" i="29"/>
  <c r="P13" i="29"/>
  <c r="O109" i="29"/>
  <c r="P19" i="29"/>
  <c r="O122" i="29"/>
  <c r="P32" i="29"/>
  <c r="P7" i="29"/>
  <c r="O5" i="29"/>
  <c r="J126" i="29"/>
  <c r="AG36" i="29"/>
  <c r="AP36" i="29"/>
  <c r="AU36" i="29"/>
  <c r="BB36" i="29"/>
  <c r="O36" i="29"/>
  <c r="O156" i="29" s="1"/>
  <c r="O216" i="29" s="1"/>
  <c r="P36" i="29"/>
  <c r="Q84" i="29"/>
  <c r="Q204" i="29" s="1"/>
  <c r="O238" i="29"/>
  <c r="O138" i="29"/>
  <c r="O201" i="29"/>
  <c r="O231" i="29" s="1"/>
  <c r="O212" i="29"/>
  <c r="O242" i="29" s="1"/>
  <c r="O202" i="29"/>
  <c r="P10" i="29"/>
  <c r="P11" i="29"/>
  <c r="O117" i="29"/>
  <c r="P27" i="29"/>
  <c r="O120" i="29"/>
  <c r="P30" i="29"/>
  <c r="P28" i="29"/>
  <c r="O118" i="29"/>
  <c r="N242" i="29"/>
  <c r="O241" i="29"/>
  <c r="F243" i="29"/>
  <c r="G213" i="29"/>
  <c r="I213" i="29"/>
  <c r="N153" i="29"/>
  <c r="G153" i="29"/>
  <c r="G123" i="29"/>
  <c r="R91" i="29"/>
  <c r="R211" i="29" s="1"/>
  <c r="R92" i="29"/>
  <c r="R212" i="29" s="1"/>
  <c r="R87" i="29"/>
  <c r="R207" i="29" s="1"/>
  <c r="R54" i="29"/>
  <c r="R174" i="29" s="1"/>
  <c r="R50" i="29"/>
  <c r="R170" i="29" s="1"/>
  <c r="R55" i="29"/>
  <c r="R175" i="29" s="1"/>
  <c r="R58" i="29"/>
  <c r="R178" i="29" s="1"/>
  <c r="R59" i="29"/>
  <c r="R179" i="29" s="1"/>
  <c r="R57" i="29"/>
  <c r="R177" i="29" s="1"/>
  <c r="R61" i="29"/>
  <c r="R181" i="29" s="1"/>
  <c r="R62" i="29"/>
  <c r="R182" i="29" s="1"/>
  <c r="R60" i="29"/>
  <c r="R180" i="29" s="1"/>
  <c r="R48" i="29"/>
  <c r="R168" i="29" s="1"/>
  <c r="R56" i="29"/>
  <c r="R176" i="29" s="1"/>
  <c r="R52" i="29"/>
  <c r="R172" i="29" s="1"/>
  <c r="R51" i="29"/>
  <c r="R171" i="29" s="1"/>
  <c r="R53" i="29"/>
  <c r="R173" i="29" s="1"/>
  <c r="R49" i="29"/>
  <c r="R169" i="29" s="1"/>
  <c r="I125" i="29"/>
  <c r="I215" i="29" s="1"/>
  <c r="I218" i="29"/>
  <c r="J36" i="29"/>
  <c r="J156" i="29" s="1"/>
  <c r="R17" i="29"/>
  <c r="R137" i="29" s="1"/>
  <c r="I124" i="29"/>
  <c r="J184" i="29"/>
  <c r="I154" i="29"/>
  <c r="I183" i="29" s="1"/>
  <c r="G183" i="29"/>
  <c r="Q184" i="29"/>
  <c r="R47" i="29"/>
  <c r="R167" i="29" s="1"/>
  <c r="J15" i="29"/>
  <c r="G218" i="29"/>
  <c r="I219" i="29"/>
  <c r="G220" i="29"/>
  <c r="G225" i="29"/>
  <c r="J9" i="29"/>
  <c r="I217" i="29"/>
  <c r="G217" i="29"/>
  <c r="J5" i="29"/>
  <c r="I223" i="29"/>
  <c r="G224" i="29"/>
  <c r="G219" i="29"/>
  <c r="I221" i="29"/>
  <c r="J37" i="29"/>
  <c r="J157" i="29" s="1"/>
  <c r="J8" i="29"/>
  <c r="G223" i="29"/>
  <c r="I220" i="29"/>
  <c r="G222" i="29"/>
  <c r="G221" i="29"/>
  <c r="J75" i="29"/>
  <c r="J195" i="29" s="1"/>
  <c r="J41" i="29"/>
  <c r="J161" i="29" s="1"/>
  <c r="J14" i="29"/>
  <c r="R64" i="29"/>
  <c r="R70" i="29"/>
  <c r="R190" i="29" s="1"/>
  <c r="J13" i="29"/>
  <c r="J12" i="29"/>
  <c r="J11" i="29"/>
  <c r="J10" i="29"/>
  <c r="R74" i="29"/>
  <c r="R194" i="29" s="1"/>
  <c r="Q194" i="29"/>
  <c r="V54" i="14"/>
  <c r="AF46" i="16"/>
  <c r="U54" i="14"/>
  <c r="AF37" i="16"/>
  <c r="AEX5" i="45"/>
  <c r="BZ2" i="29"/>
  <c r="AH37" i="16"/>
  <c r="E66" i="20" s="1"/>
  <c r="AF60" i="26"/>
  <c r="N48" i="14"/>
  <c r="U48" i="14" s="1"/>
  <c r="AH46" i="16"/>
  <c r="E75" i="20" s="1"/>
  <c r="U52" i="14"/>
  <c r="N37" i="14"/>
  <c r="V37" i="14" s="1"/>
  <c r="AH35" i="16"/>
  <c r="E64" i="20" s="1"/>
  <c r="AF35" i="16"/>
  <c r="V55" i="14"/>
  <c r="S17" i="26"/>
  <c r="S20" i="26"/>
  <c r="S19" i="26"/>
  <c r="W52" i="14"/>
  <c r="U55" i="14"/>
  <c r="AI36" i="16"/>
  <c r="N39" i="14"/>
  <c r="V39" i="14" s="1"/>
  <c r="AF38" i="7"/>
  <c r="AH38" i="7"/>
  <c r="E21" i="20" s="1"/>
  <c r="AG38" i="7"/>
  <c r="AF36" i="28"/>
  <c r="F12" i="45"/>
  <c r="L12" i="45" s="1"/>
  <c r="AH36" i="28"/>
  <c r="Y36" i="16"/>
  <c r="N38" i="14" s="1"/>
  <c r="W38" i="14" s="1"/>
  <c r="AT36" i="28"/>
  <c r="U35" i="14"/>
  <c r="V35" i="14"/>
  <c r="AT51" i="28"/>
  <c r="AG51" i="28"/>
  <c r="Y51" i="16"/>
  <c r="F27" i="45"/>
  <c r="AF51" i="28"/>
  <c r="AH51" i="28"/>
  <c r="AI51" i="16"/>
  <c r="L53" i="14"/>
  <c r="W51" i="14"/>
  <c r="U51" i="14"/>
  <c r="W59" i="16"/>
  <c r="AI41" i="16"/>
  <c r="L43" i="14"/>
  <c r="F17" i="45"/>
  <c r="L17" i="45" s="1"/>
  <c r="AG41" i="28"/>
  <c r="Y41" i="16"/>
  <c r="AF41" i="28"/>
  <c r="AT41" i="28"/>
  <c r="AH41" i="28"/>
  <c r="P16" i="28"/>
  <c r="S20" i="28" s="1"/>
  <c r="AI60" i="28"/>
  <c r="AH40" i="16"/>
  <c r="E69" i="20" s="1"/>
  <c r="AG40" i="16"/>
  <c r="AF40" i="16"/>
  <c r="AT48" i="28"/>
  <c r="AF48" i="28"/>
  <c r="AG48" i="28"/>
  <c r="F24" i="45"/>
  <c r="L24" i="45" s="1"/>
  <c r="AH48" i="28"/>
  <c r="Y48" i="16"/>
  <c r="Y60" i="28"/>
  <c r="F36" i="45" s="1"/>
  <c r="L36" i="45" s="1"/>
  <c r="F18" i="46"/>
  <c r="L18" i="46" s="1"/>
  <c r="AF43" i="7"/>
  <c r="AG43" i="7"/>
  <c r="AH43" i="7"/>
  <c r="E26" i="20" s="1"/>
  <c r="AI48" i="16"/>
  <c r="L50" i="14"/>
  <c r="D37" i="46"/>
  <c r="O16" i="7"/>
  <c r="R19" i="7" s="1"/>
  <c r="AG62" i="7"/>
  <c r="AF62" i="7"/>
  <c r="AI62" i="7"/>
  <c r="L45" i="14"/>
  <c r="AI43" i="16"/>
  <c r="F24" i="46"/>
  <c r="L24" i="46" s="1"/>
  <c r="AH49" i="7"/>
  <c r="E32" i="20" s="1"/>
  <c r="AF49" i="7"/>
  <c r="AG49" i="7"/>
  <c r="F16" i="46"/>
  <c r="L16" i="46" s="1"/>
  <c r="AH41" i="7"/>
  <c r="N42" i="14"/>
  <c r="Y62" i="7"/>
  <c r="F37" i="46" s="1"/>
  <c r="L37" i="46" s="1"/>
  <c r="AG41" i="7"/>
  <c r="AF41" i="7"/>
  <c r="AT43" i="28"/>
  <c r="AF43" i="28"/>
  <c r="AH43" i="28"/>
  <c r="Y43" i="16"/>
  <c r="L19" i="45"/>
  <c r="AG43" i="28"/>
  <c r="AEZ4" i="46"/>
  <c r="AEZ5" i="46" s="1"/>
  <c r="CB4" i="46"/>
  <c r="KG4" i="46"/>
  <c r="KG5" i="46" s="1"/>
  <c r="GD4" i="46"/>
  <c r="CA5" i="46"/>
  <c r="AAO4" i="46"/>
  <c r="AAO5" i="46" s="1"/>
  <c r="WL5" i="46"/>
  <c r="GC5" i="46"/>
  <c r="OI4" i="46"/>
  <c r="SJ5" i="46"/>
  <c r="WM4" i="46"/>
  <c r="OH5" i="46"/>
  <c r="SK4" i="46"/>
  <c r="GB5" i="17"/>
  <c r="OH4" i="17"/>
  <c r="SI5" i="17"/>
  <c r="WL4" i="17"/>
  <c r="WK5" i="17"/>
  <c r="AAN4" i="17"/>
  <c r="AAN5" i="17" s="1"/>
  <c r="SJ4" i="17"/>
  <c r="OG5" i="17"/>
  <c r="BZ5" i="17"/>
  <c r="CA4" i="17"/>
  <c r="AEY4" i="17"/>
  <c r="AEY5" i="17" s="1"/>
  <c r="KF4" i="17"/>
  <c r="KF5" i="17" s="1"/>
  <c r="GC4" i="17"/>
  <c r="OH4" i="45"/>
  <c r="GB5" i="45"/>
  <c r="WK5" i="45"/>
  <c r="AAN4" i="45"/>
  <c r="AAN5" i="45" s="1"/>
  <c r="SI5" i="45"/>
  <c r="WL4" i="45"/>
  <c r="SJ4" i="45"/>
  <c r="OG5" i="45"/>
  <c r="BZ5" i="45"/>
  <c r="AEY4" i="45"/>
  <c r="CA4" i="45"/>
  <c r="KF4" i="45"/>
  <c r="KF5" i="45" s="1"/>
  <c r="GC4" i="45"/>
  <c r="U44" i="14"/>
  <c r="V44" i="14"/>
  <c r="V49" i="14"/>
  <c r="U49" i="14"/>
  <c r="AG44" i="16"/>
  <c r="AH44" i="16"/>
  <c r="E73" i="20" s="1"/>
  <c r="N46" i="14"/>
  <c r="V46" i="14" s="1"/>
  <c r="I226" i="29"/>
  <c r="J4" i="29"/>
  <c r="I94" i="29"/>
  <c r="J76" i="29"/>
  <c r="J196" i="29" s="1"/>
  <c r="J74" i="29"/>
  <c r="J194" i="29" s="1"/>
  <c r="I97" i="29"/>
  <c r="J67" i="29"/>
  <c r="J187" i="29" s="1"/>
  <c r="I96" i="29"/>
  <c r="I106" i="29"/>
  <c r="J66" i="29"/>
  <c r="J186" i="29" s="1"/>
  <c r="J34" i="29"/>
  <c r="AF45" i="16"/>
  <c r="J43" i="29"/>
  <c r="J163" i="29" s="1"/>
  <c r="J42" i="29"/>
  <c r="J162" i="29" s="1"/>
  <c r="J38" i="29"/>
  <c r="J158" i="29" s="1"/>
  <c r="J39" i="29"/>
  <c r="J159" i="29" s="1"/>
  <c r="J46" i="29"/>
  <c r="J166" i="29" s="1"/>
  <c r="I104" i="29"/>
  <c r="I102" i="29"/>
  <c r="I101" i="29"/>
  <c r="I95" i="29"/>
  <c r="I99" i="29"/>
  <c r="I100" i="29"/>
  <c r="I98" i="29"/>
  <c r="AH45" i="16"/>
  <c r="E74" i="20" s="1"/>
  <c r="N47" i="14"/>
  <c r="W47" i="14" s="1"/>
  <c r="AG45" i="16"/>
  <c r="W40" i="14"/>
  <c r="V34" i="14"/>
  <c r="U34" i="14"/>
  <c r="V40" i="14"/>
  <c r="U41" i="14"/>
  <c r="N75" i="7"/>
  <c r="W41" i="14"/>
  <c r="R1" i="29"/>
  <c r="S3" i="29"/>
  <c r="BF4" i="15"/>
  <c r="EF4" i="15" s="1"/>
  <c r="FS4" i="15" s="1"/>
  <c r="HF4" i="15" s="1"/>
  <c r="S5" i="15"/>
  <c r="T4" i="15"/>
  <c r="CS4" i="15"/>
  <c r="IW4" i="15"/>
  <c r="I224" i="29"/>
  <c r="I105" i="29"/>
  <c r="I103" i="29"/>
  <c r="G214" i="29"/>
  <c r="I225" i="29"/>
  <c r="W60" i="14"/>
  <c r="V60" i="14"/>
  <c r="U60" i="14"/>
  <c r="G216" i="29"/>
  <c r="I216" i="29"/>
  <c r="U56" i="14"/>
  <c r="V56" i="14"/>
  <c r="U59" i="14"/>
  <c r="V59" i="14"/>
  <c r="W57" i="14"/>
  <c r="V57" i="14"/>
  <c r="U57" i="14"/>
  <c r="W33" i="14"/>
  <c r="V33" i="14"/>
  <c r="U33" i="14"/>
  <c r="S21" i="26"/>
  <c r="U36" i="14"/>
  <c r="V36" i="14"/>
  <c r="W36" i="14"/>
  <c r="O235" i="29" l="1"/>
  <c r="R82" i="29"/>
  <c r="R202" i="29" s="1"/>
  <c r="R89" i="29"/>
  <c r="R209" i="29" s="1"/>
  <c r="R88" i="29"/>
  <c r="R208" i="29" s="1"/>
  <c r="R78" i="29"/>
  <c r="R198" i="29" s="1"/>
  <c r="R86" i="29"/>
  <c r="R206" i="29" s="1"/>
  <c r="R83" i="29"/>
  <c r="R203" i="29" s="1"/>
  <c r="O239" i="29"/>
  <c r="R90" i="29"/>
  <c r="R210" i="29" s="1"/>
  <c r="R84" i="29"/>
  <c r="R204" i="29" s="1"/>
  <c r="R81" i="29"/>
  <c r="R201" i="29" s="1"/>
  <c r="O232" i="29"/>
  <c r="R80" i="29"/>
  <c r="R200" i="29" s="1"/>
  <c r="R65" i="29"/>
  <c r="R185" i="29" s="1"/>
  <c r="O226" i="29"/>
  <c r="Q192" i="29"/>
  <c r="Q195" i="29"/>
  <c r="R79" i="29"/>
  <c r="R199" i="29" s="1"/>
  <c r="O230" i="29"/>
  <c r="O229" i="29"/>
  <c r="Q107" i="29"/>
  <c r="Q124" i="29"/>
  <c r="R76" i="29"/>
  <c r="R196" i="29" s="1"/>
  <c r="R68" i="29"/>
  <c r="R188" i="29" s="1"/>
  <c r="R77" i="29"/>
  <c r="R197" i="29" s="1"/>
  <c r="R227" i="29" s="1"/>
  <c r="O97" i="29"/>
  <c r="Q187" i="29"/>
  <c r="O228" i="29"/>
  <c r="O227" i="29"/>
  <c r="O213" i="29"/>
  <c r="Q189" i="29"/>
  <c r="J128" i="29"/>
  <c r="AG38" i="29"/>
  <c r="AP38" i="29"/>
  <c r="AU38" i="29"/>
  <c r="BB38" i="29"/>
  <c r="O38" i="29"/>
  <c r="P38" i="29"/>
  <c r="J129" i="29"/>
  <c r="AG39" i="29"/>
  <c r="AP39" i="29"/>
  <c r="AU39" i="29"/>
  <c r="BB39" i="29"/>
  <c r="O39" i="29"/>
  <c r="P39" i="29"/>
  <c r="P99" i="29" s="1"/>
  <c r="AG34" i="29"/>
  <c r="AP34" i="29"/>
  <c r="AU34" i="29"/>
  <c r="BB34" i="29"/>
  <c r="O34" i="29"/>
  <c r="P34" i="29"/>
  <c r="Q10" i="29"/>
  <c r="P130" i="29"/>
  <c r="Q7" i="29"/>
  <c r="P127" i="29"/>
  <c r="P97" i="29"/>
  <c r="P139" i="29"/>
  <c r="P229" i="29" s="1"/>
  <c r="Q19" i="29"/>
  <c r="P109" i="29"/>
  <c r="P128" i="29"/>
  <c r="Q8" i="29"/>
  <c r="P146" i="29"/>
  <c r="P236" i="29" s="1"/>
  <c r="Q26" i="29"/>
  <c r="P116" i="29"/>
  <c r="P138" i="29"/>
  <c r="P228" i="29" s="1"/>
  <c r="Q18" i="29"/>
  <c r="P108" i="29"/>
  <c r="P126" i="29"/>
  <c r="P96" i="29"/>
  <c r="Q6" i="29"/>
  <c r="J131" i="29"/>
  <c r="AG41" i="29"/>
  <c r="AP41" i="29"/>
  <c r="AU41" i="29"/>
  <c r="BB41" i="29"/>
  <c r="O41" i="29"/>
  <c r="P41" i="29"/>
  <c r="J125" i="29"/>
  <c r="AG35" i="29"/>
  <c r="AP35" i="29"/>
  <c r="AU35" i="29"/>
  <c r="BB35" i="29"/>
  <c r="O35" i="29"/>
  <c r="O155" i="29" s="1"/>
  <c r="P35" i="29"/>
  <c r="J135" i="29"/>
  <c r="AG45" i="29"/>
  <c r="AP45" i="29"/>
  <c r="AU45" i="29"/>
  <c r="BB45" i="29"/>
  <c r="O45" i="29"/>
  <c r="P45" i="29"/>
  <c r="P105" i="29" s="1"/>
  <c r="P148" i="29"/>
  <c r="P238" i="29" s="1"/>
  <c r="P118" i="29"/>
  <c r="Q28" i="29"/>
  <c r="P141" i="29"/>
  <c r="P231" i="29" s="1"/>
  <c r="Q21" i="29"/>
  <c r="P111" i="29"/>
  <c r="O96" i="29"/>
  <c r="P135" i="29"/>
  <c r="Q15" i="29"/>
  <c r="P93" i="29"/>
  <c r="Q66" i="29"/>
  <c r="P186" i="29"/>
  <c r="P150" i="29"/>
  <c r="P240" i="29" s="1"/>
  <c r="P120" i="29"/>
  <c r="Q30" i="29"/>
  <c r="Q11" i="29"/>
  <c r="P131" i="29"/>
  <c r="P152" i="29"/>
  <c r="P242" i="29" s="1"/>
  <c r="P122" i="29"/>
  <c r="Q32" i="29"/>
  <c r="P143" i="29"/>
  <c r="P233" i="29" s="1"/>
  <c r="P113" i="29"/>
  <c r="Q23" i="29"/>
  <c r="P144" i="29"/>
  <c r="P234" i="29" s="1"/>
  <c r="P114" i="29"/>
  <c r="Q24" i="29"/>
  <c r="P166" i="29"/>
  <c r="Q46" i="29"/>
  <c r="P157" i="29"/>
  <c r="Q37" i="29"/>
  <c r="P136" i="29"/>
  <c r="P226" i="29" s="1"/>
  <c r="Q16" i="29"/>
  <c r="P106" i="29"/>
  <c r="P142" i="29"/>
  <c r="P232" i="29" s="1"/>
  <c r="P112" i="29"/>
  <c r="Q22" i="29"/>
  <c r="P149" i="29"/>
  <c r="P239" i="29" s="1"/>
  <c r="P119" i="29"/>
  <c r="Q29" i="29"/>
  <c r="P147" i="29"/>
  <c r="P237" i="29" s="1"/>
  <c r="P117" i="29"/>
  <c r="Q27" i="29"/>
  <c r="P156" i="29"/>
  <c r="Q36" i="29"/>
  <c r="P145" i="29"/>
  <c r="P235" i="29" s="1"/>
  <c r="Q25" i="29"/>
  <c r="P115" i="29"/>
  <c r="J132" i="29"/>
  <c r="AG42" i="29"/>
  <c r="AP42" i="29"/>
  <c r="AU42" i="29"/>
  <c r="BB42" i="29"/>
  <c r="O42" i="29"/>
  <c r="P42" i="29"/>
  <c r="P102" i="29" s="1"/>
  <c r="J130" i="29"/>
  <c r="AG40" i="29"/>
  <c r="AP40" i="29"/>
  <c r="AU40" i="29"/>
  <c r="BB40" i="29"/>
  <c r="O40" i="29"/>
  <c r="P40" i="29"/>
  <c r="P100" i="29" s="1"/>
  <c r="J133" i="29"/>
  <c r="AG43" i="29"/>
  <c r="AP43" i="29"/>
  <c r="AU43" i="29"/>
  <c r="BB43" i="29"/>
  <c r="O43" i="29"/>
  <c r="P43" i="29"/>
  <c r="J134" i="29"/>
  <c r="AG44" i="29"/>
  <c r="AP44" i="29"/>
  <c r="AU44" i="29"/>
  <c r="BB44" i="29"/>
  <c r="O44" i="29"/>
  <c r="P44" i="29"/>
  <c r="P104" i="29" s="1"/>
  <c r="R85" i="29"/>
  <c r="R205" i="29" s="1"/>
  <c r="P5" i="29"/>
  <c r="O33" i="29"/>
  <c r="O125" i="29"/>
  <c r="P133" i="29"/>
  <c r="Q13" i="29"/>
  <c r="Q9" i="29"/>
  <c r="P129" i="29"/>
  <c r="P151" i="29"/>
  <c r="P241" i="29" s="1"/>
  <c r="Q31" i="29"/>
  <c r="P121" i="29"/>
  <c r="P191" i="29"/>
  <c r="Q71" i="29"/>
  <c r="O106" i="29"/>
  <c r="P134" i="29"/>
  <c r="Q14" i="29"/>
  <c r="P193" i="29"/>
  <c r="Q73" i="29"/>
  <c r="P140" i="29"/>
  <c r="P230" i="29" s="1"/>
  <c r="Q20" i="29"/>
  <c r="P110" i="29"/>
  <c r="Q12" i="29"/>
  <c r="P132" i="29"/>
  <c r="G243" i="29"/>
  <c r="I153" i="29"/>
  <c r="I123" i="29"/>
  <c r="S80" i="29"/>
  <c r="S200" i="29" s="1"/>
  <c r="S78" i="29"/>
  <c r="S83" i="29"/>
  <c r="S203" i="29" s="1"/>
  <c r="S82" i="29"/>
  <c r="S202" i="29" s="1"/>
  <c r="S89" i="29"/>
  <c r="S86" i="29"/>
  <c r="S206" i="29" s="1"/>
  <c r="S87" i="29"/>
  <c r="S207" i="29" s="1"/>
  <c r="S91" i="29"/>
  <c r="S211" i="29" s="1"/>
  <c r="S88" i="29"/>
  <c r="S92" i="29"/>
  <c r="S212" i="29" s="1"/>
  <c r="S49" i="29"/>
  <c r="S169" i="29" s="1"/>
  <c r="S51" i="29"/>
  <c r="S171" i="29" s="1"/>
  <c r="S48" i="29"/>
  <c r="S168" i="29" s="1"/>
  <c r="S54" i="29"/>
  <c r="S174" i="29" s="1"/>
  <c r="S53" i="29"/>
  <c r="S173" i="29" s="1"/>
  <c r="S50" i="29"/>
  <c r="S170" i="29" s="1"/>
  <c r="S57" i="29"/>
  <c r="S177" i="29" s="1"/>
  <c r="S52" i="29"/>
  <c r="S172" i="29" s="1"/>
  <c r="S55" i="29"/>
  <c r="S175" i="29" s="1"/>
  <c r="S60" i="29"/>
  <c r="S180" i="29" s="1"/>
  <c r="S56" i="29"/>
  <c r="S176" i="29" s="1"/>
  <c r="S58" i="29"/>
  <c r="S178" i="29" s="1"/>
  <c r="S59" i="29"/>
  <c r="S179" i="29" s="1"/>
  <c r="S61" i="29"/>
  <c r="S181" i="29" s="1"/>
  <c r="S62" i="29"/>
  <c r="S182" i="29" s="1"/>
  <c r="J63" i="29"/>
  <c r="J33" i="29"/>
  <c r="AI59" i="16"/>
  <c r="L61" i="14"/>
  <c r="L62" i="14" s="1"/>
  <c r="V62" i="14" s="1"/>
  <c r="J154" i="29"/>
  <c r="J183" i="29" s="1"/>
  <c r="J124" i="29"/>
  <c r="R184" i="29"/>
  <c r="S17" i="29"/>
  <c r="S47" i="29"/>
  <c r="S167" i="29" s="1"/>
  <c r="R124" i="29"/>
  <c r="J95" i="29"/>
  <c r="S64" i="29"/>
  <c r="S70" i="29"/>
  <c r="S190" i="29" s="1"/>
  <c r="S74" i="29"/>
  <c r="S194" i="29" s="1"/>
  <c r="S67" i="29"/>
  <c r="S187" i="29" s="1"/>
  <c r="S69" i="29"/>
  <c r="S189" i="29" s="1"/>
  <c r="S75" i="29"/>
  <c r="S195" i="29" s="1"/>
  <c r="S72" i="29"/>
  <c r="S192" i="29" s="1"/>
  <c r="S34" i="29"/>
  <c r="S38" i="29"/>
  <c r="S42" i="29"/>
  <c r="S46" i="29"/>
  <c r="S36" i="29"/>
  <c r="S40" i="29"/>
  <c r="S44" i="29"/>
  <c r="S4" i="29"/>
  <c r="S39" i="29"/>
  <c r="S41" i="29"/>
  <c r="S37" i="29"/>
  <c r="S45" i="29"/>
  <c r="S35" i="29"/>
  <c r="S43" i="29"/>
  <c r="W48" i="14"/>
  <c r="U37" i="14"/>
  <c r="V48" i="14"/>
  <c r="W37" i="14"/>
  <c r="W39" i="14"/>
  <c r="AEY5" i="45"/>
  <c r="CA2" i="29"/>
  <c r="U39" i="14"/>
  <c r="AF36" i="16"/>
  <c r="AG36" i="16"/>
  <c r="AH36" i="16"/>
  <c r="E65" i="20" s="1"/>
  <c r="S18" i="28"/>
  <c r="S19" i="28"/>
  <c r="AH51" i="16"/>
  <c r="E80" i="20" s="1"/>
  <c r="AG51" i="16"/>
  <c r="AF51" i="16"/>
  <c r="N53" i="14"/>
  <c r="AH41" i="16"/>
  <c r="E70" i="20" s="1"/>
  <c r="AG41" i="16"/>
  <c r="N43" i="14"/>
  <c r="AF41" i="16"/>
  <c r="AH60" i="28"/>
  <c r="Y59" i="16"/>
  <c r="R21" i="7"/>
  <c r="R17" i="7"/>
  <c r="AF60" i="28"/>
  <c r="W42" i="14"/>
  <c r="V42" i="14"/>
  <c r="U42" i="14"/>
  <c r="R20" i="7"/>
  <c r="R18" i="7"/>
  <c r="N45" i="14"/>
  <c r="AG43" i="16"/>
  <c r="AH43" i="16"/>
  <c r="E72" i="20" s="1"/>
  <c r="AF43" i="16"/>
  <c r="E24" i="20"/>
  <c r="AH62" i="7"/>
  <c r="E77" i="20"/>
  <c r="AF48" i="16"/>
  <c r="AG48" i="16"/>
  <c r="AH48" i="16"/>
  <c r="N50" i="14"/>
  <c r="GD5" i="46"/>
  <c r="OJ4" i="46"/>
  <c r="CB5" i="46"/>
  <c r="KH4" i="46"/>
  <c r="KH5" i="46" s="1"/>
  <c r="GE4" i="46"/>
  <c r="CC4" i="46"/>
  <c r="AFA4" i="46"/>
  <c r="AFA5" i="46" s="1"/>
  <c r="WM5" i="46"/>
  <c r="AAP4" i="46"/>
  <c r="AAP5" i="46" s="1"/>
  <c r="SK5" i="46"/>
  <c r="WN4" i="46"/>
  <c r="OI5" i="46"/>
  <c r="SL4" i="46"/>
  <c r="OH5" i="17"/>
  <c r="SK4" i="17"/>
  <c r="WL5" i="17"/>
  <c r="AAO4" i="17"/>
  <c r="AAO5" i="17" s="1"/>
  <c r="KG4" i="17"/>
  <c r="KG5" i="17" s="1"/>
  <c r="GD4" i="17"/>
  <c r="AEZ4" i="17"/>
  <c r="AEZ5" i="17" s="1"/>
  <c r="CA5" i="17"/>
  <c r="CB4" i="17"/>
  <c r="SJ5" i="17"/>
  <c r="WM4" i="17"/>
  <c r="GC5" i="17"/>
  <c r="OI4" i="17"/>
  <c r="WL5" i="45"/>
  <c r="AAO4" i="45"/>
  <c r="AAO5" i="45" s="1"/>
  <c r="CB4" i="45"/>
  <c r="CA5" i="45"/>
  <c r="KG4" i="45"/>
  <c r="KG5" i="45" s="1"/>
  <c r="GD4" i="45"/>
  <c r="AEZ4" i="45"/>
  <c r="WM4" i="45"/>
  <c r="SJ5" i="45"/>
  <c r="GC5" i="45"/>
  <c r="OI4" i="45"/>
  <c r="SK4" i="45"/>
  <c r="OH5" i="45"/>
  <c r="U46" i="14"/>
  <c r="W46" i="14"/>
  <c r="J94" i="29"/>
  <c r="J104" i="29"/>
  <c r="J97" i="29"/>
  <c r="J106" i="29"/>
  <c r="J96" i="29"/>
  <c r="J105" i="29"/>
  <c r="J103" i="29"/>
  <c r="U47" i="14"/>
  <c r="V47" i="14"/>
  <c r="P16" i="16"/>
  <c r="S20" i="16" s="1"/>
  <c r="S17" i="28"/>
  <c r="S21" i="28"/>
  <c r="V38" i="14"/>
  <c r="U38" i="14"/>
  <c r="S1" i="29"/>
  <c r="T3" i="29"/>
  <c r="BG4" i="15"/>
  <c r="EG4" i="15" s="1"/>
  <c r="FT4" i="15" s="1"/>
  <c r="HG4" i="15" s="1"/>
  <c r="IX4" i="15"/>
  <c r="CT4" i="15"/>
  <c r="T5" i="15"/>
  <c r="U4" i="15"/>
  <c r="I214" i="29"/>
  <c r="I243" i="29" s="1"/>
  <c r="S208" i="29" l="1"/>
  <c r="S209" i="29"/>
  <c r="S198" i="29"/>
  <c r="S90" i="29"/>
  <c r="S210" i="29" s="1"/>
  <c r="S85" i="29"/>
  <c r="S205" i="29" s="1"/>
  <c r="S84" i="29"/>
  <c r="S204" i="29" s="1"/>
  <c r="S81" i="29"/>
  <c r="S201" i="29" s="1"/>
  <c r="S65" i="29"/>
  <c r="S185" i="29" s="1"/>
  <c r="S77" i="29"/>
  <c r="S197" i="29" s="1"/>
  <c r="S79" i="29"/>
  <c r="S199" i="29" s="1"/>
  <c r="S76" i="29"/>
  <c r="S196" i="29" s="1"/>
  <c r="S68" i="29"/>
  <c r="S188" i="29" s="1"/>
  <c r="R107" i="29"/>
  <c r="O95" i="29"/>
  <c r="Q122" i="29"/>
  <c r="Q152" i="29"/>
  <c r="Q242" i="29" s="1"/>
  <c r="R32" i="29"/>
  <c r="Q140" i="29"/>
  <c r="Q230" i="29" s="1"/>
  <c r="R20" i="29"/>
  <c r="Q110" i="29"/>
  <c r="P164" i="29"/>
  <c r="P224" i="29" s="1"/>
  <c r="Q44" i="29"/>
  <c r="Q104" i="29" s="1"/>
  <c r="O163" i="29"/>
  <c r="O223" i="29" s="1"/>
  <c r="O103" i="29"/>
  <c r="Q149" i="29"/>
  <c r="Q239" i="29" s="1"/>
  <c r="R29" i="29"/>
  <c r="Q119" i="29"/>
  <c r="Q143" i="29"/>
  <c r="Q233" i="29" s="1"/>
  <c r="Q113" i="29"/>
  <c r="R23" i="29"/>
  <c r="Q131" i="29"/>
  <c r="R11" i="29"/>
  <c r="P213" i="29"/>
  <c r="Q141" i="29"/>
  <c r="Q231" i="29" s="1"/>
  <c r="R21" i="29"/>
  <c r="Q111" i="29"/>
  <c r="P155" i="29"/>
  <c r="Q35" i="29"/>
  <c r="O161" i="29"/>
  <c r="O221" i="29" s="1"/>
  <c r="O101" i="29"/>
  <c r="P216" i="29"/>
  <c r="O63" i="29"/>
  <c r="O94" i="29"/>
  <c r="O154" i="29"/>
  <c r="AG63" i="29"/>
  <c r="P158" i="29"/>
  <c r="P218" i="29" s="1"/>
  <c r="Q38" i="29"/>
  <c r="Q151" i="29"/>
  <c r="Q241" i="29" s="1"/>
  <c r="R31" i="29"/>
  <c r="Q121" i="29"/>
  <c r="O215" i="29"/>
  <c r="O153" i="29"/>
  <c r="Q43" i="29"/>
  <c r="Q103" i="29" s="1"/>
  <c r="P163" i="29"/>
  <c r="O160" i="29"/>
  <c r="O220" i="29" s="1"/>
  <c r="O100" i="29"/>
  <c r="Q136" i="29"/>
  <c r="Q106" i="29"/>
  <c r="R16" i="29"/>
  <c r="R15" i="29"/>
  <c r="Q135" i="29"/>
  <c r="P161" i="29"/>
  <c r="P221" i="29" s="1"/>
  <c r="Q41" i="29"/>
  <c r="Q101" i="29" s="1"/>
  <c r="AP63" i="29"/>
  <c r="J153" i="29"/>
  <c r="Q133" i="29"/>
  <c r="R13" i="29"/>
  <c r="Q134" i="29"/>
  <c r="R14" i="29"/>
  <c r="P103" i="29"/>
  <c r="P125" i="29"/>
  <c r="P33" i="29"/>
  <c r="Q5" i="29"/>
  <c r="P95" i="29"/>
  <c r="O164" i="29"/>
  <c r="O224" i="29" s="1"/>
  <c r="O104" i="29"/>
  <c r="P162" i="29"/>
  <c r="P222" i="29" s="1"/>
  <c r="Q42" i="29"/>
  <c r="Q102" i="29" s="1"/>
  <c r="Q145" i="29"/>
  <c r="Q235" i="29" s="1"/>
  <c r="Q115" i="29"/>
  <c r="R25" i="29"/>
  <c r="Q147" i="29"/>
  <c r="Q237" i="29" s="1"/>
  <c r="R27" i="29"/>
  <c r="Q117" i="29"/>
  <c r="R37" i="29"/>
  <c r="R157" i="29" s="1"/>
  <c r="Q157" i="29"/>
  <c r="Q144" i="29"/>
  <c r="Q234" i="29" s="1"/>
  <c r="Q114" i="29"/>
  <c r="R24" i="29"/>
  <c r="Q150" i="29"/>
  <c r="Q240" i="29" s="1"/>
  <c r="R30" i="29"/>
  <c r="Q120" i="29"/>
  <c r="Q186" i="29"/>
  <c r="Q93" i="29"/>
  <c r="R66" i="29"/>
  <c r="P165" i="29"/>
  <c r="P225" i="29" s="1"/>
  <c r="Q45" i="29"/>
  <c r="Q146" i="29"/>
  <c r="Q236" i="29" s="1"/>
  <c r="Q116" i="29"/>
  <c r="R26" i="29"/>
  <c r="P98" i="29"/>
  <c r="BB63" i="29"/>
  <c r="Q39" i="29"/>
  <c r="P159" i="29"/>
  <c r="P219" i="29" s="1"/>
  <c r="O158" i="29"/>
  <c r="O218" i="29" s="1"/>
  <c r="O98" i="29"/>
  <c r="Q129" i="29"/>
  <c r="R9" i="29"/>
  <c r="R36" i="29"/>
  <c r="R156" i="29" s="1"/>
  <c r="Q156" i="29"/>
  <c r="Q112" i="29"/>
  <c r="R22" i="29"/>
  <c r="Q142" i="29"/>
  <c r="Q232" i="29" s="1"/>
  <c r="R46" i="29"/>
  <c r="R166" i="29" s="1"/>
  <c r="Q166" i="29"/>
  <c r="R8" i="29"/>
  <c r="Q128" i="29"/>
  <c r="Q139" i="29"/>
  <c r="Q229" i="29" s="1"/>
  <c r="Q109" i="29"/>
  <c r="R19" i="29"/>
  <c r="Q127" i="29"/>
  <c r="Q97" i="29"/>
  <c r="R7" i="29"/>
  <c r="P63" i="29"/>
  <c r="P154" i="29"/>
  <c r="Q34" i="29"/>
  <c r="P94" i="29"/>
  <c r="R71" i="29"/>
  <c r="Q191" i="29"/>
  <c r="R12" i="29"/>
  <c r="Q132" i="29"/>
  <c r="Q193" i="29"/>
  <c r="R73" i="29"/>
  <c r="P223" i="29"/>
  <c r="P160" i="29"/>
  <c r="P220" i="29" s="1"/>
  <c r="Q40" i="29"/>
  <c r="Q100" i="29" s="1"/>
  <c r="O162" i="29"/>
  <c r="O222" i="29" s="1"/>
  <c r="O102" i="29"/>
  <c r="P101" i="29"/>
  <c r="Q148" i="29"/>
  <c r="Q238" i="29" s="1"/>
  <c r="Q118" i="29"/>
  <c r="R28" i="29"/>
  <c r="O165" i="29"/>
  <c r="O225" i="29" s="1"/>
  <c r="O105" i="29"/>
  <c r="Q126" i="29"/>
  <c r="R6" i="29"/>
  <c r="Q96" i="29"/>
  <c r="Q138" i="29"/>
  <c r="Q228" i="29" s="1"/>
  <c r="Q108" i="29"/>
  <c r="R18" i="29"/>
  <c r="P217" i="29"/>
  <c r="R10" i="29"/>
  <c r="Q130" i="29"/>
  <c r="AU63" i="29"/>
  <c r="O159" i="29"/>
  <c r="O219" i="29" s="1"/>
  <c r="O99" i="29"/>
  <c r="T80" i="29"/>
  <c r="T200" i="29" s="1"/>
  <c r="T83" i="29"/>
  <c r="T203" i="29" s="1"/>
  <c r="T85" i="29"/>
  <c r="T86" i="29"/>
  <c r="T206" i="29" s="1"/>
  <c r="T87" i="29"/>
  <c r="T207" i="29" s="1"/>
  <c r="T78" i="29"/>
  <c r="T198" i="29" s="1"/>
  <c r="T89" i="29"/>
  <c r="T209" i="29" s="1"/>
  <c r="T84" i="29"/>
  <c r="T204" i="29" s="1"/>
  <c r="T88" i="29"/>
  <c r="T208" i="29" s="1"/>
  <c r="T90" i="29"/>
  <c r="T82" i="29"/>
  <c r="T202" i="29" s="1"/>
  <c r="T91" i="29"/>
  <c r="T211" i="29" s="1"/>
  <c r="T92" i="29"/>
  <c r="T212" i="29" s="1"/>
  <c r="S63" i="29"/>
  <c r="T48" i="29"/>
  <c r="T168" i="29" s="1"/>
  <c r="T50" i="29"/>
  <c r="T170" i="29" s="1"/>
  <c r="T54" i="29"/>
  <c r="T174" i="29" s="1"/>
  <c r="T49" i="29"/>
  <c r="T169" i="29" s="1"/>
  <c r="T52" i="29"/>
  <c r="T172" i="29" s="1"/>
  <c r="T55" i="29"/>
  <c r="T175" i="29" s="1"/>
  <c r="T51" i="29"/>
  <c r="T171" i="29" s="1"/>
  <c r="T57" i="29"/>
  <c r="T177" i="29" s="1"/>
  <c r="T56" i="29"/>
  <c r="T176" i="29" s="1"/>
  <c r="T58" i="29"/>
  <c r="T178" i="29" s="1"/>
  <c r="T59" i="29"/>
  <c r="T179" i="29" s="1"/>
  <c r="T62" i="29"/>
  <c r="T182" i="29" s="1"/>
  <c r="T53" i="29"/>
  <c r="T173" i="29" s="1"/>
  <c r="T60" i="29"/>
  <c r="T180" i="29" s="1"/>
  <c r="T61" i="29"/>
  <c r="T181" i="29" s="1"/>
  <c r="AF59" i="16"/>
  <c r="N61" i="14"/>
  <c r="S137" i="29"/>
  <c r="S184" i="29"/>
  <c r="T17" i="29"/>
  <c r="T47" i="29"/>
  <c r="T167" i="29" s="1"/>
  <c r="S124" i="29"/>
  <c r="T64" i="29"/>
  <c r="T70" i="29"/>
  <c r="T190" i="29" s="1"/>
  <c r="T74" i="29"/>
  <c r="T194" i="29" s="1"/>
  <c r="T75" i="29"/>
  <c r="T195" i="29" s="1"/>
  <c r="T37" i="29"/>
  <c r="T157" i="29" s="1"/>
  <c r="T41" i="29"/>
  <c r="T161" i="29" s="1"/>
  <c r="T45" i="29"/>
  <c r="T165" i="29" s="1"/>
  <c r="T67" i="29"/>
  <c r="T187" i="29" s="1"/>
  <c r="T69" i="29"/>
  <c r="T189" i="29" s="1"/>
  <c r="T35" i="29"/>
  <c r="T155" i="29" s="1"/>
  <c r="T39" i="29"/>
  <c r="T159" i="29" s="1"/>
  <c r="T43" i="29"/>
  <c r="T163" i="29" s="1"/>
  <c r="T36" i="29"/>
  <c r="T156" i="29" s="1"/>
  <c r="T44" i="29"/>
  <c r="T164" i="29" s="1"/>
  <c r="T40" i="29"/>
  <c r="T160" i="29" s="1"/>
  <c r="T38" i="29"/>
  <c r="T158" i="29" s="1"/>
  <c r="T34" i="29"/>
  <c r="T42" i="29"/>
  <c r="T162" i="29" s="1"/>
  <c r="T4" i="29"/>
  <c r="T72" i="29"/>
  <c r="T192" i="29" s="1"/>
  <c r="T46" i="29"/>
  <c r="T166" i="29" s="1"/>
  <c r="S94" i="29"/>
  <c r="AEZ5" i="45"/>
  <c r="CB2" i="29"/>
  <c r="CB3" i="29" s="1"/>
  <c r="W53" i="14"/>
  <c r="U53" i="14"/>
  <c r="V53" i="14"/>
  <c r="V43" i="14"/>
  <c r="U43" i="14"/>
  <c r="W43" i="14"/>
  <c r="U62" i="14"/>
  <c r="AH59" i="16"/>
  <c r="W50" i="14"/>
  <c r="U50" i="14"/>
  <c r="V50" i="14"/>
  <c r="U45" i="14"/>
  <c r="W45" i="14"/>
  <c r="V45" i="14"/>
  <c r="CC5" i="46"/>
  <c r="AFB4" i="46"/>
  <c r="AFB5" i="46" s="1"/>
  <c r="CD4" i="46"/>
  <c r="KI4" i="46"/>
  <c r="KI5" i="46" s="1"/>
  <c r="GF4" i="46"/>
  <c r="SM4" i="46"/>
  <c r="OJ5" i="46"/>
  <c r="WN5" i="46"/>
  <c r="AAQ4" i="46"/>
  <c r="AAQ5" i="46" s="1"/>
  <c r="SL5" i="46"/>
  <c r="WO4" i="46"/>
  <c r="GE5" i="46"/>
  <c r="OK4" i="46"/>
  <c r="WM5" i="17"/>
  <c r="AAP4" i="17"/>
  <c r="AAP5" i="17" s="1"/>
  <c r="GD5" i="17"/>
  <c r="OJ4" i="17"/>
  <c r="SK5" i="17"/>
  <c r="WN4" i="17"/>
  <c r="OI5" i="17"/>
  <c r="SL4" i="17"/>
  <c r="AFA4" i="17"/>
  <c r="AFA5" i="17" s="1"/>
  <c r="CB5" i="17"/>
  <c r="GE4" i="17"/>
  <c r="KH4" i="17"/>
  <c r="KH5" i="17" s="1"/>
  <c r="CC4" i="17"/>
  <c r="GD5" i="45"/>
  <c r="OJ4" i="45"/>
  <c r="SK5" i="45"/>
  <c r="WN4" i="45"/>
  <c r="AAP4" i="45"/>
  <c r="AAP5" i="45" s="1"/>
  <c r="WM5" i="45"/>
  <c r="OI5" i="45"/>
  <c r="SL4" i="45"/>
  <c r="CC4" i="45"/>
  <c r="KH4" i="45"/>
  <c r="KH5" i="45" s="1"/>
  <c r="GE4" i="45"/>
  <c r="CB5" i="45"/>
  <c r="AFA4" i="45"/>
  <c r="S17" i="16"/>
  <c r="S18" i="16"/>
  <c r="S21" i="16"/>
  <c r="S19" i="16"/>
  <c r="E17" i="14"/>
  <c r="T1" i="29"/>
  <c r="U3" i="29"/>
  <c r="IY4" i="15"/>
  <c r="CU4" i="15"/>
  <c r="U5" i="15"/>
  <c r="V4" i="15"/>
  <c r="BH4" i="15"/>
  <c r="EH4" i="15" s="1"/>
  <c r="FU4" i="15" s="1"/>
  <c r="HH4" i="15" s="1"/>
  <c r="T210" i="29" l="1"/>
  <c r="T205" i="29"/>
  <c r="S107" i="29"/>
  <c r="T81" i="29"/>
  <c r="T201" i="29" s="1"/>
  <c r="S227" i="29"/>
  <c r="T77" i="29"/>
  <c r="T197" i="29" s="1"/>
  <c r="T76" i="29"/>
  <c r="T196" i="29" s="1"/>
  <c r="T65" i="29"/>
  <c r="T185" i="29" s="1"/>
  <c r="T79" i="29"/>
  <c r="T199" i="29" s="1"/>
  <c r="T68" i="29"/>
  <c r="T188" i="29" s="1"/>
  <c r="Q217" i="29"/>
  <c r="S157" i="29"/>
  <c r="Q226" i="29"/>
  <c r="Q159" i="29"/>
  <c r="Q219" i="29" s="1"/>
  <c r="R39" i="29"/>
  <c r="R99" i="29" s="1"/>
  <c r="R38" i="29"/>
  <c r="Q158" i="29"/>
  <c r="Q218" i="29" s="1"/>
  <c r="R149" i="29"/>
  <c r="R239" i="29" s="1"/>
  <c r="S29" i="29"/>
  <c r="R119" i="29"/>
  <c r="R126" i="29"/>
  <c r="S6" i="29"/>
  <c r="R96" i="29"/>
  <c r="R191" i="29"/>
  <c r="S71" i="29"/>
  <c r="R139" i="29"/>
  <c r="R229" i="29" s="1"/>
  <c r="R109" i="29"/>
  <c r="S19" i="29"/>
  <c r="Q98" i="29"/>
  <c r="R186" i="29"/>
  <c r="S66" i="29"/>
  <c r="R93" i="29"/>
  <c r="R150" i="29"/>
  <c r="R240" i="29" s="1"/>
  <c r="R120" i="29"/>
  <c r="S30" i="29"/>
  <c r="R147" i="29"/>
  <c r="R237" i="29" s="1"/>
  <c r="S27" i="29"/>
  <c r="R117" i="29"/>
  <c r="P215" i="29"/>
  <c r="P153" i="29"/>
  <c r="R133" i="29"/>
  <c r="S13" i="29"/>
  <c r="R131" i="29"/>
  <c r="S11" i="29"/>
  <c r="R152" i="29"/>
  <c r="R242" i="29" s="1"/>
  <c r="R122" i="29"/>
  <c r="S32" i="29"/>
  <c r="R193" i="29"/>
  <c r="S73" i="29"/>
  <c r="S166" i="29"/>
  <c r="R43" i="29"/>
  <c r="Q163" i="29"/>
  <c r="Q223" i="29" s="1"/>
  <c r="O123" i="29"/>
  <c r="R148" i="29"/>
  <c r="R238" i="29" s="1"/>
  <c r="S28" i="29"/>
  <c r="R118" i="29"/>
  <c r="Q216" i="29"/>
  <c r="P123" i="29"/>
  <c r="R127" i="29"/>
  <c r="S7" i="29"/>
  <c r="R128" i="29"/>
  <c r="S8" i="29"/>
  <c r="R142" i="29"/>
  <c r="R232" i="29" s="1"/>
  <c r="R112" i="29"/>
  <c r="S22" i="29"/>
  <c r="R129" i="29"/>
  <c r="S9" i="29"/>
  <c r="R45" i="29"/>
  <c r="R105" i="29" s="1"/>
  <c r="Q165" i="29"/>
  <c r="Q225" i="29" s="1"/>
  <c r="R42" i="29"/>
  <c r="R102" i="29" s="1"/>
  <c r="Q162" i="29"/>
  <c r="Q222" i="29" s="1"/>
  <c r="Q105" i="29"/>
  <c r="R136" i="29"/>
  <c r="R226" i="29" s="1"/>
  <c r="S16" i="29"/>
  <c r="R106" i="29"/>
  <c r="S156" i="29"/>
  <c r="R141" i="29"/>
  <c r="R231" i="29" s="1"/>
  <c r="S21" i="29"/>
  <c r="R111" i="29"/>
  <c r="R132" i="29"/>
  <c r="S12" i="29"/>
  <c r="P214" i="29"/>
  <c r="P183" i="29"/>
  <c r="R41" i="29"/>
  <c r="R101" i="29" s="1"/>
  <c r="Q161" i="29"/>
  <c r="Q221" i="29" s="1"/>
  <c r="R135" i="29"/>
  <c r="S15" i="29"/>
  <c r="R151" i="29"/>
  <c r="R241" i="29" s="1"/>
  <c r="R121" i="29"/>
  <c r="S31" i="29"/>
  <c r="R143" i="29"/>
  <c r="R233" i="29" s="1"/>
  <c r="R113" i="29"/>
  <c r="S23" i="29"/>
  <c r="R44" i="29"/>
  <c r="R104" i="29" s="1"/>
  <c r="Q164" i="29"/>
  <c r="Q224" i="29" s="1"/>
  <c r="R138" i="29"/>
  <c r="R228" i="29" s="1"/>
  <c r="S18" i="29"/>
  <c r="R108" i="29"/>
  <c r="R130" i="29"/>
  <c r="S10" i="29"/>
  <c r="R40" i="29"/>
  <c r="R100" i="29" s="1"/>
  <c r="Q160" i="29"/>
  <c r="Q220" i="29" s="1"/>
  <c r="Q63" i="29"/>
  <c r="R34" i="29"/>
  <c r="Q94" i="29"/>
  <c r="Q154" i="29"/>
  <c r="Q99" i="29"/>
  <c r="S26" i="29"/>
  <c r="R146" i="29"/>
  <c r="R236" i="29" s="1"/>
  <c r="R116" i="29"/>
  <c r="Q213" i="29"/>
  <c r="R144" i="29"/>
  <c r="R234" i="29" s="1"/>
  <c r="S24" i="29"/>
  <c r="R114" i="29"/>
  <c r="R145" i="29"/>
  <c r="R235" i="29" s="1"/>
  <c r="R115" i="29"/>
  <c r="S25" i="29"/>
  <c r="Q125" i="29"/>
  <c r="Q153" i="29" s="1"/>
  <c r="Q95" i="29"/>
  <c r="Q33" i="29"/>
  <c r="R5" i="29"/>
  <c r="R134" i="29"/>
  <c r="S14" i="29"/>
  <c r="O183" i="29"/>
  <c r="O214" i="29"/>
  <c r="O243" i="29" s="1"/>
  <c r="Q155" i="29"/>
  <c r="R35" i="29"/>
  <c r="R140" i="29"/>
  <c r="R230" i="29" s="1"/>
  <c r="S20" i="29"/>
  <c r="R110" i="29"/>
  <c r="U78" i="29"/>
  <c r="U198" i="29" s="1"/>
  <c r="U80" i="29"/>
  <c r="U200" i="29" s="1"/>
  <c r="U85" i="29"/>
  <c r="U205" i="29" s="1"/>
  <c r="U81" i="29"/>
  <c r="U82" i="29"/>
  <c r="U202" i="29" s="1"/>
  <c r="U84" i="29"/>
  <c r="U204" i="29" s="1"/>
  <c r="U88" i="29"/>
  <c r="U208" i="29" s="1"/>
  <c r="U83" i="29"/>
  <c r="U203" i="29" s="1"/>
  <c r="U87" i="29"/>
  <c r="U207" i="29" s="1"/>
  <c r="U90" i="29"/>
  <c r="U210" i="29" s="1"/>
  <c r="U86" i="29"/>
  <c r="U206" i="29" s="1"/>
  <c r="U89" i="29"/>
  <c r="U209" i="29" s="1"/>
  <c r="U92" i="29"/>
  <c r="U212" i="29" s="1"/>
  <c r="U91" i="29"/>
  <c r="U211" i="29" s="1"/>
  <c r="U50" i="29"/>
  <c r="U170" i="29" s="1"/>
  <c r="U48" i="29"/>
  <c r="U168" i="29" s="1"/>
  <c r="U49" i="29"/>
  <c r="U169" i="29" s="1"/>
  <c r="U51" i="29"/>
  <c r="U171" i="29" s="1"/>
  <c r="U52" i="29"/>
  <c r="U172" i="29" s="1"/>
  <c r="U53" i="29"/>
  <c r="U173" i="29" s="1"/>
  <c r="U54" i="29"/>
  <c r="U174" i="29" s="1"/>
  <c r="U55" i="29"/>
  <c r="U175" i="29" s="1"/>
  <c r="U56" i="29"/>
  <c r="U176" i="29" s="1"/>
  <c r="U58" i="29"/>
  <c r="U178" i="29" s="1"/>
  <c r="U59" i="29"/>
  <c r="U179" i="29" s="1"/>
  <c r="U57" i="29"/>
  <c r="U177" i="29" s="1"/>
  <c r="U62" i="29"/>
  <c r="U182" i="29" s="1"/>
  <c r="U60" i="29"/>
  <c r="U180" i="29" s="1"/>
  <c r="U61" i="29"/>
  <c r="U181" i="29" s="1"/>
  <c r="T63" i="29"/>
  <c r="W61" i="14"/>
  <c r="W62" i="14" s="1"/>
  <c r="V61" i="14"/>
  <c r="U61" i="14"/>
  <c r="N62" i="14"/>
  <c r="T137" i="29"/>
  <c r="T184" i="29"/>
  <c r="U17" i="29"/>
  <c r="U47" i="29"/>
  <c r="U167" i="29" s="1"/>
  <c r="T154" i="29"/>
  <c r="T183" i="29" s="1"/>
  <c r="T124" i="29"/>
  <c r="U72" i="29"/>
  <c r="U192" i="29" s="1"/>
  <c r="U70" i="29"/>
  <c r="U190" i="29" s="1"/>
  <c r="U36" i="29"/>
  <c r="U156" i="29" s="1"/>
  <c r="U40" i="29"/>
  <c r="U160" i="29" s="1"/>
  <c r="U44" i="29"/>
  <c r="U164" i="29" s="1"/>
  <c r="U4" i="29"/>
  <c r="U64" i="29"/>
  <c r="U74" i="29"/>
  <c r="U194" i="29" s="1"/>
  <c r="U34" i="29"/>
  <c r="U38" i="29"/>
  <c r="U158" i="29" s="1"/>
  <c r="U42" i="29"/>
  <c r="U162" i="29" s="1"/>
  <c r="U46" i="29"/>
  <c r="U166" i="29" s="1"/>
  <c r="U41" i="29"/>
  <c r="U161" i="29" s="1"/>
  <c r="U67" i="29"/>
  <c r="U187" i="29" s="1"/>
  <c r="U69" i="29"/>
  <c r="U189" i="29" s="1"/>
  <c r="U75" i="29"/>
  <c r="U195" i="29" s="1"/>
  <c r="U35" i="29"/>
  <c r="U155" i="29" s="1"/>
  <c r="U39" i="29"/>
  <c r="U159" i="29" s="1"/>
  <c r="U37" i="29"/>
  <c r="U157" i="29" s="1"/>
  <c r="U45" i="29"/>
  <c r="U165" i="29" s="1"/>
  <c r="U43" i="29"/>
  <c r="U163" i="29" s="1"/>
  <c r="T94" i="29"/>
  <c r="R97" i="29"/>
  <c r="AFA5" i="45"/>
  <c r="CC2" i="29"/>
  <c r="CC3" i="29" s="1"/>
  <c r="WO5" i="46"/>
  <c r="AAR4" i="46"/>
  <c r="AAR5" i="46" s="1"/>
  <c r="CD5" i="46"/>
  <c r="AFC4" i="46"/>
  <c r="AFC5" i="46" s="1"/>
  <c r="KJ4" i="46"/>
  <c r="KJ5" i="46" s="1"/>
  <c r="GG4" i="46"/>
  <c r="CE4" i="46"/>
  <c r="WP4" i="46"/>
  <c r="SM5" i="46"/>
  <c r="OK5" i="46"/>
  <c r="SN4" i="46"/>
  <c r="GF5" i="46"/>
  <c r="OL4" i="46"/>
  <c r="OJ5" i="17"/>
  <c r="SM4" i="17"/>
  <c r="OK4" i="17"/>
  <c r="GE5" i="17"/>
  <c r="AAQ4" i="17"/>
  <c r="AAQ5" i="17" s="1"/>
  <c r="WN5" i="17"/>
  <c r="SL5" i="17"/>
  <c r="WO4" i="17"/>
  <c r="CC5" i="17"/>
  <c r="GF4" i="17"/>
  <c r="CD4" i="17"/>
  <c r="KI4" i="17"/>
  <c r="KI5" i="17" s="1"/>
  <c r="AFB4" i="17"/>
  <c r="AFB5" i="17" s="1"/>
  <c r="SM4" i="45"/>
  <c r="OJ5" i="45"/>
  <c r="SL5" i="45"/>
  <c r="WO4" i="45"/>
  <c r="AAQ4" i="45"/>
  <c r="AAQ5" i="45" s="1"/>
  <c r="WN5" i="45"/>
  <c r="OK4" i="45"/>
  <c r="GE5" i="45"/>
  <c r="KI4" i="45"/>
  <c r="KI5" i="45" s="1"/>
  <c r="GF4" i="45"/>
  <c r="CC5" i="45"/>
  <c r="AFB4" i="45"/>
  <c r="CD4" i="45"/>
  <c r="H21" i="14"/>
  <c r="H19" i="14"/>
  <c r="H20" i="14"/>
  <c r="H22" i="14"/>
  <c r="H18" i="14"/>
  <c r="V3" i="29"/>
  <c r="U1" i="29"/>
  <c r="V5" i="15"/>
  <c r="W4" i="15"/>
  <c r="IZ4" i="15"/>
  <c r="BI4" i="15"/>
  <c r="EI4" i="15" s="1"/>
  <c r="FV4" i="15" s="1"/>
  <c r="HI4" i="15" s="1"/>
  <c r="CV4" i="15"/>
  <c r="U201" i="29" l="1"/>
  <c r="T227" i="29"/>
  <c r="T107" i="29"/>
  <c r="U65" i="29"/>
  <c r="U185" i="29" s="1"/>
  <c r="U77" i="29"/>
  <c r="U197" i="29" s="1"/>
  <c r="U76" i="29"/>
  <c r="U196" i="29" s="1"/>
  <c r="U79" i="29"/>
  <c r="U199" i="29" s="1"/>
  <c r="U68" i="29"/>
  <c r="U188" i="29" s="1"/>
  <c r="Q215" i="29"/>
  <c r="P243" i="29"/>
  <c r="R216" i="29"/>
  <c r="Q183" i="29"/>
  <c r="Q214" i="29"/>
  <c r="S127" i="29"/>
  <c r="S217" i="29" s="1"/>
  <c r="T7" i="29"/>
  <c r="S97" i="29"/>
  <c r="S133" i="29"/>
  <c r="T13" i="29"/>
  <c r="S103" i="29"/>
  <c r="S150" i="29"/>
  <c r="S240" i="29" s="1"/>
  <c r="S120" i="29"/>
  <c r="T30" i="29"/>
  <c r="S186" i="29"/>
  <c r="T66" i="29"/>
  <c r="S93" i="29"/>
  <c r="R158" i="29"/>
  <c r="R218" i="29" s="1"/>
  <c r="R98" i="29"/>
  <c r="S158" i="29"/>
  <c r="R155" i="29"/>
  <c r="S155" i="29"/>
  <c r="R125" i="29"/>
  <c r="S5" i="29"/>
  <c r="R33" i="29"/>
  <c r="R95" i="29"/>
  <c r="S145" i="29"/>
  <c r="S235" i="29" s="1"/>
  <c r="S115" i="29"/>
  <c r="T25" i="29"/>
  <c r="S144" i="29"/>
  <c r="S234" i="29" s="1"/>
  <c r="S114" i="29"/>
  <c r="T24" i="29"/>
  <c r="Q123" i="29"/>
  <c r="R161" i="29"/>
  <c r="R221" i="29" s="1"/>
  <c r="S161" i="29"/>
  <c r="S132" i="29"/>
  <c r="T12" i="29"/>
  <c r="S102" i="29"/>
  <c r="S141" i="29"/>
  <c r="S231" i="29" s="1"/>
  <c r="T21" i="29"/>
  <c r="S111" i="29"/>
  <c r="S136" i="29"/>
  <c r="S226" i="29" s="1"/>
  <c r="S106" i="29"/>
  <c r="T16" i="29"/>
  <c r="R162" i="29"/>
  <c r="R222" i="29" s="1"/>
  <c r="S162" i="29"/>
  <c r="S129" i="29"/>
  <c r="T9" i="29"/>
  <c r="S99" i="29"/>
  <c r="S148" i="29"/>
  <c r="S238" i="29" s="1"/>
  <c r="S118" i="29"/>
  <c r="T28" i="29"/>
  <c r="R163" i="29"/>
  <c r="R223" i="29" s="1"/>
  <c r="S163" i="29"/>
  <c r="S152" i="29"/>
  <c r="S242" i="29" s="1"/>
  <c r="S122" i="29"/>
  <c r="T32" i="29"/>
  <c r="S131" i="29"/>
  <c r="S101" i="29"/>
  <c r="T11" i="29"/>
  <c r="R213" i="29"/>
  <c r="S126" i="29"/>
  <c r="S96" i="29"/>
  <c r="T6" i="29"/>
  <c r="S149" i="29"/>
  <c r="S239" i="29" s="1"/>
  <c r="S119" i="29"/>
  <c r="T29" i="29"/>
  <c r="R159" i="29"/>
  <c r="R219" i="29" s="1"/>
  <c r="S159" i="29"/>
  <c r="S140" i="29"/>
  <c r="S230" i="29" s="1"/>
  <c r="S110" i="29"/>
  <c r="T20" i="29"/>
  <c r="S134" i="29"/>
  <c r="T14" i="29"/>
  <c r="S104" i="29"/>
  <c r="S146" i="29"/>
  <c r="S236" i="29" s="1"/>
  <c r="T26" i="29"/>
  <c r="S116" i="29"/>
  <c r="R154" i="29"/>
  <c r="R94" i="29"/>
  <c r="R63" i="29"/>
  <c r="S154" i="29"/>
  <c r="R160" i="29"/>
  <c r="R220" i="29" s="1"/>
  <c r="S160" i="29"/>
  <c r="R164" i="29"/>
  <c r="R224" i="29" s="1"/>
  <c r="S164" i="29"/>
  <c r="S151" i="29"/>
  <c r="S241" i="29" s="1"/>
  <c r="S121" i="29"/>
  <c r="T31" i="29"/>
  <c r="S135" i="29"/>
  <c r="T15" i="29"/>
  <c r="S105" i="29"/>
  <c r="S128" i="29"/>
  <c r="S98" i="29"/>
  <c r="T8" i="29"/>
  <c r="S117" i="29"/>
  <c r="T27" i="29"/>
  <c r="S147" i="29"/>
  <c r="S237" i="29" s="1"/>
  <c r="S191" i="29"/>
  <c r="T71" i="29"/>
  <c r="S130" i="29"/>
  <c r="T10" i="29"/>
  <c r="S100" i="29"/>
  <c r="S138" i="29"/>
  <c r="S228" i="29" s="1"/>
  <c r="T18" i="29"/>
  <c r="S108" i="29"/>
  <c r="S143" i="29"/>
  <c r="S233" i="29" s="1"/>
  <c r="S113" i="29"/>
  <c r="T23" i="29"/>
  <c r="R165" i="29"/>
  <c r="R225" i="29" s="1"/>
  <c r="S165" i="29"/>
  <c r="S142" i="29"/>
  <c r="S232" i="29" s="1"/>
  <c r="T22" i="29"/>
  <c r="S112" i="29"/>
  <c r="S193" i="29"/>
  <c r="T73" i="29"/>
  <c r="R103" i="29"/>
  <c r="S139" i="29"/>
  <c r="S229" i="29" s="1"/>
  <c r="T19" i="29"/>
  <c r="S109" i="29"/>
  <c r="V78" i="29"/>
  <c r="V198" i="29" s="1"/>
  <c r="V80" i="29"/>
  <c r="V200" i="29" s="1"/>
  <c r="V81" i="29"/>
  <c r="V201" i="29" s="1"/>
  <c r="V82" i="29"/>
  <c r="V202" i="29" s="1"/>
  <c r="V84" i="29"/>
  <c r="V204" i="29" s="1"/>
  <c r="V85" i="29"/>
  <c r="V205" i="29" s="1"/>
  <c r="V83" i="29"/>
  <c r="V203" i="29" s="1"/>
  <c r="V88" i="29"/>
  <c r="V208" i="29" s="1"/>
  <c r="V86" i="29"/>
  <c r="V206" i="29" s="1"/>
  <c r="V89" i="29"/>
  <c r="V209" i="29" s="1"/>
  <c r="V92" i="29"/>
  <c r="V212" i="29" s="1"/>
  <c r="V87" i="29"/>
  <c r="V207" i="29" s="1"/>
  <c r="V90" i="29"/>
  <c r="V210" i="29" s="1"/>
  <c r="V91" i="29"/>
  <c r="V211" i="29" s="1"/>
  <c r="U63" i="29"/>
  <c r="V49" i="29"/>
  <c r="V169" i="29" s="1"/>
  <c r="V51" i="29"/>
  <c r="V171" i="29" s="1"/>
  <c r="V50" i="29"/>
  <c r="V170" i="29" s="1"/>
  <c r="V53" i="29"/>
  <c r="V173" i="29" s="1"/>
  <c r="V48" i="29"/>
  <c r="V168" i="29" s="1"/>
  <c r="V52" i="29"/>
  <c r="V172" i="29" s="1"/>
  <c r="V55" i="29"/>
  <c r="V175" i="29" s="1"/>
  <c r="V54" i="29"/>
  <c r="V174" i="29" s="1"/>
  <c r="V56" i="29"/>
  <c r="V176" i="29" s="1"/>
  <c r="V58" i="29"/>
  <c r="V178" i="29" s="1"/>
  <c r="V59" i="29"/>
  <c r="V179" i="29" s="1"/>
  <c r="V57" i="29"/>
  <c r="V177" i="29" s="1"/>
  <c r="V61" i="29"/>
  <c r="V181" i="29" s="1"/>
  <c r="V62" i="29"/>
  <c r="V182" i="29" s="1"/>
  <c r="V60" i="29"/>
  <c r="V180" i="29" s="1"/>
  <c r="U137" i="29"/>
  <c r="U184" i="29"/>
  <c r="V17" i="29"/>
  <c r="V47" i="29"/>
  <c r="V167" i="29" s="1"/>
  <c r="U154" i="29"/>
  <c r="U183" i="29" s="1"/>
  <c r="U124" i="29"/>
  <c r="V67" i="29"/>
  <c r="V187" i="29" s="1"/>
  <c r="V69" i="29"/>
  <c r="V189" i="29" s="1"/>
  <c r="V75" i="29"/>
  <c r="V195" i="29" s="1"/>
  <c r="V72" i="29"/>
  <c r="V192" i="29" s="1"/>
  <c r="V35" i="29"/>
  <c r="V155" i="29" s="1"/>
  <c r="V39" i="29"/>
  <c r="V159" i="29" s="1"/>
  <c r="V43" i="29"/>
  <c r="V163" i="29" s="1"/>
  <c r="V37" i="29"/>
  <c r="V157" i="29" s="1"/>
  <c r="V41" i="29"/>
  <c r="V161" i="29" s="1"/>
  <c r="V45" i="29"/>
  <c r="V165" i="29" s="1"/>
  <c r="V70" i="29"/>
  <c r="V190" i="29" s="1"/>
  <c r="V38" i="29"/>
  <c r="V158" i="29" s="1"/>
  <c r="V46" i="29"/>
  <c r="V166" i="29" s="1"/>
  <c r="V74" i="29"/>
  <c r="V194" i="29" s="1"/>
  <c r="V42" i="29"/>
  <c r="V162" i="29" s="1"/>
  <c r="V4" i="29"/>
  <c r="V40" i="29"/>
  <c r="V160" i="29" s="1"/>
  <c r="V64" i="29"/>
  <c r="V36" i="29"/>
  <c r="V156" i="29" s="1"/>
  <c r="V44" i="29"/>
  <c r="V164" i="29" s="1"/>
  <c r="V34" i="29"/>
  <c r="U94" i="29"/>
  <c r="R217" i="29"/>
  <c r="T214" i="29"/>
  <c r="AFB5" i="45"/>
  <c r="CD2" i="29"/>
  <c r="CF4" i="46"/>
  <c r="KK4" i="46"/>
  <c r="KK5" i="46" s="1"/>
  <c r="CE5" i="46"/>
  <c r="AFD4" i="46"/>
  <c r="AFD5" i="46" s="1"/>
  <c r="GH4" i="46"/>
  <c r="AAS4" i="46"/>
  <c r="AAS5" i="46" s="1"/>
  <c r="WP5" i="46"/>
  <c r="GG5" i="46"/>
  <c r="OM4" i="46"/>
  <c r="SN5" i="46"/>
  <c r="WQ4" i="46"/>
  <c r="OL5" i="46"/>
  <c r="SO4" i="46"/>
  <c r="WO5" i="17"/>
  <c r="AAR4" i="17"/>
  <c r="AAR5" i="17" s="1"/>
  <c r="CD5" i="17"/>
  <c r="CE4" i="17"/>
  <c r="KJ4" i="17"/>
  <c r="KJ5" i="17" s="1"/>
  <c r="AFC4" i="17"/>
  <c r="AFC5" i="17" s="1"/>
  <c r="GG4" i="17"/>
  <c r="SN4" i="17"/>
  <c r="OK5" i="17"/>
  <c r="OL4" i="17"/>
  <c r="GF5" i="17"/>
  <c r="SM5" i="17"/>
  <c r="WP4" i="17"/>
  <c r="WO5" i="45"/>
  <c r="AAR4" i="45"/>
  <c r="AAR5" i="45" s="1"/>
  <c r="OK5" i="45"/>
  <c r="SN4" i="45"/>
  <c r="OL4" i="45"/>
  <c r="GF5" i="45"/>
  <c r="CD5" i="45"/>
  <c r="AFC4" i="45"/>
  <c r="CE4" i="45"/>
  <c r="KJ4" i="45"/>
  <c r="KJ5" i="45" s="1"/>
  <c r="GG4" i="45"/>
  <c r="WP4" i="45"/>
  <c r="SM5" i="45"/>
  <c r="W3" i="29"/>
  <c r="V1" i="29"/>
  <c r="BJ4" i="15"/>
  <c r="EJ4" i="15" s="1"/>
  <c r="FW4" i="15" s="1"/>
  <c r="HJ4" i="15" s="1"/>
  <c r="JA4" i="15"/>
  <c r="W5" i="15"/>
  <c r="X4" i="15"/>
  <c r="CW4" i="15"/>
  <c r="V79" i="29" l="1"/>
  <c r="V199" i="29" s="1"/>
  <c r="S216" i="29"/>
  <c r="V77" i="29"/>
  <c r="V197" i="29" s="1"/>
  <c r="V68" i="29"/>
  <c r="V188" i="29" s="1"/>
  <c r="V65" i="29"/>
  <c r="V185" i="29" s="1"/>
  <c r="U107" i="29"/>
  <c r="Q243" i="29"/>
  <c r="V76" i="29"/>
  <c r="V196" i="29" s="1"/>
  <c r="U227" i="29"/>
  <c r="S220" i="29"/>
  <c r="S218" i="29"/>
  <c r="R123" i="29"/>
  <c r="S222" i="29"/>
  <c r="S219" i="29"/>
  <c r="T128" i="29"/>
  <c r="T218" i="29" s="1"/>
  <c r="T98" i="29"/>
  <c r="U8" i="29"/>
  <c r="T140" i="29"/>
  <c r="T230" i="29" s="1"/>
  <c r="T110" i="29"/>
  <c r="U20" i="29"/>
  <c r="T126" i="29"/>
  <c r="U6" i="29"/>
  <c r="T96" i="29"/>
  <c r="T152" i="29"/>
  <c r="T242" i="29" s="1"/>
  <c r="T122" i="29"/>
  <c r="U32" i="29"/>
  <c r="T132" i="29"/>
  <c r="T222" i="29" s="1"/>
  <c r="U12" i="29"/>
  <c r="T102" i="29"/>
  <c r="T150" i="29"/>
  <c r="T240" i="29" s="1"/>
  <c r="T120" i="29"/>
  <c r="U30" i="29"/>
  <c r="T133" i="29"/>
  <c r="U13" i="29"/>
  <c r="T103" i="29"/>
  <c r="T193" i="29"/>
  <c r="U73" i="29"/>
  <c r="T142" i="29"/>
  <c r="T232" i="29" s="1"/>
  <c r="T112" i="29"/>
  <c r="U22" i="29"/>
  <c r="T147" i="29"/>
  <c r="T237" i="29" s="1"/>
  <c r="U27" i="29"/>
  <c r="T117" i="29"/>
  <c r="T135" i="29"/>
  <c r="T225" i="29" s="1"/>
  <c r="T105" i="29"/>
  <c r="U15" i="29"/>
  <c r="R183" i="29"/>
  <c r="R214" i="29"/>
  <c r="T149" i="29"/>
  <c r="T239" i="29" s="1"/>
  <c r="T119" i="29"/>
  <c r="U29" i="29"/>
  <c r="T131" i="29"/>
  <c r="T101" i="29"/>
  <c r="U11" i="29"/>
  <c r="T148" i="29"/>
  <c r="T238" i="29" s="1"/>
  <c r="U28" i="29"/>
  <c r="T118" i="29"/>
  <c r="T129" i="29"/>
  <c r="T219" i="29" s="1"/>
  <c r="U9" i="29"/>
  <c r="T99" i="29"/>
  <c r="T136" i="29"/>
  <c r="T226" i="29" s="1"/>
  <c r="U16" i="29"/>
  <c r="T106" i="29"/>
  <c r="T141" i="29"/>
  <c r="T231" i="29" s="1"/>
  <c r="U21" i="29"/>
  <c r="T111" i="29"/>
  <c r="T145" i="29"/>
  <c r="T235" i="29" s="1"/>
  <c r="U25" i="29"/>
  <c r="T115" i="29"/>
  <c r="S223" i="29"/>
  <c r="T139" i="29"/>
  <c r="T229" i="29" s="1"/>
  <c r="T109" i="29"/>
  <c r="U19" i="29"/>
  <c r="T130" i="29"/>
  <c r="T220" i="29" s="1"/>
  <c r="T100" i="29"/>
  <c r="U10" i="29"/>
  <c r="T191" i="29"/>
  <c r="U71" i="29"/>
  <c r="S225" i="29"/>
  <c r="S183" i="29"/>
  <c r="S214" i="29"/>
  <c r="T134" i="29"/>
  <c r="T224" i="29" s="1"/>
  <c r="T104" i="29"/>
  <c r="U14" i="29"/>
  <c r="T144" i="29"/>
  <c r="T234" i="29" s="1"/>
  <c r="U24" i="29"/>
  <c r="T114" i="29"/>
  <c r="S125" i="29"/>
  <c r="S33" i="29"/>
  <c r="T5" i="29"/>
  <c r="S95" i="29"/>
  <c r="S123" i="29" s="1"/>
  <c r="T186" i="29"/>
  <c r="T93" i="29"/>
  <c r="U66" i="29"/>
  <c r="T143" i="29"/>
  <c r="T233" i="29" s="1"/>
  <c r="T113" i="29"/>
  <c r="U23" i="29"/>
  <c r="T138" i="29"/>
  <c r="T228" i="29" s="1"/>
  <c r="T108" i="29"/>
  <c r="U18" i="29"/>
  <c r="T151" i="29"/>
  <c r="T241" i="29" s="1"/>
  <c r="U31" i="29"/>
  <c r="T121" i="29"/>
  <c r="T146" i="29"/>
  <c r="T236" i="29" s="1"/>
  <c r="U26" i="29"/>
  <c r="T116" i="29"/>
  <c r="S224" i="29"/>
  <c r="S221" i="29"/>
  <c r="R215" i="29"/>
  <c r="R153" i="29"/>
  <c r="S213" i="29"/>
  <c r="T127" i="29"/>
  <c r="T217" i="29" s="1"/>
  <c r="T97" i="29"/>
  <c r="U7" i="29"/>
  <c r="W79" i="29"/>
  <c r="W80" i="29"/>
  <c r="W200" i="29" s="1"/>
  <c r="W81" i="29"/>
  <c r="W201" i="29" s="1"/>
  <c r="W78" i="29"/>
  <c r="W198" i="29" s="1"/>
  <c r="W83" i="29"/>
  <c r="W203" i="29" s="1"/>
  <c r="W82" i="29"/>
  <c r="W202" i="29" s="1"/>
  <c r="W84" i="29"/>
  <c r="W204" i="29" s="1"/>
  <c r="W86" i="29"/>
  <c r="W206" i="29" s="1"/>
  <c r="W89" i="29"/>
  <c r="W209" i="29" s="1"/>
  <c r="W85" i="29"/>
  <c r="W205" i="29" s="1"/>
  <c r="W87" i="29"/>
  <c r="W207" i="29" s="1"/>
  <c r="W90" i="29"/>
  <c r="W210" i="29" s="1"/>
  <c r="W91" i="29"/>
  <c r="W211" i="29" s="1"/>
  <c r="W88" i="29"/>
  <c r="W208" i="29" s="1"/>
  <c r="W92" i="29"/>
  <c r="W212" i="29" s="1"/>
  <c r="V63" i="29"/>
  <c r="W49" i="29"/>
  <c r="W169" i="29" s="1"/>
  <c r="W51" i="29"/>
  <c r="W171" i="29" s="1"/>
  <c r="W48" i="29"/>
  <c r="W168" i="29" s="1"/>
  <c r="W50" i="29"/>
  <c r="W170" i="29" s="1"/>
  <c r="W54" i="29"/>
  <c r="W174" i="29" s="1"/>
  <c r="W53" i="29"/>
  <c r="W173" i="29" s="1"/>
  <c r="W57" i="29"/>
  <c r="W177" i="29" s="1"/>
  <c r="W55" i="29"/>
  <c r="W175" i="29" s="1"/>
  <c r="W60" i="29"/>
  <c r="W180" i="29" s="1"/>
  <c r="W52" i="29"/>
  <c r="W172" i="29" s="1"/>
  <c r="W56" i="29"/>
  <c r="W176" i="29" s="1"/>
  <c r="W58" i="29"/>
  <c r="W178" i="29" s="1"/>
  <c r="W59" i="29"/>
  <c r="W179" i="29" s="1"/>
  <c r="W61" i="29"/>
  <c r="W181" i="29" s="1"/>
  <c r="W62" i="29"/>
  <c r="W182" i="29" s="1"/>
  <c r="V137" i="29"/>
  <c r="V184" i="29"/>
  <c r="V154" i="29"/>
  <c r="V183" i="29" s="1"/>
  <c r="W17" i="29"/>
  <c r="W137" i="29" s="1"/>
  <c r="W47" i="29"/>
  <c r="W167" i="29" s="1"/>
  <c r="V124" i="29"/>
  <c r="W64" i="29"/>
  <c r="W70" i="29"/>
  <c r="W74" i="29"/>
  <c r="W194" i="29" s="1"/>
  <c r="W67" i="29"/>
  <c r="W69" i="29"/>
  <c r="W75" i="29"/>
  <c r="W195" i="29" s="1"/>
  <c r="W34" i="29"/>
  <c r="W38" i="29"/>
  <c r="W158" i="29" s="1"/>
  <c r="W42" i="29"/>
  <c r="W162" i="29" s="1"/>
  <c r="W46" i="29"/>
  <c r="W166" i="29" s="1"/>
  <c r="W72" i="29"/>
  <c r="W192" i="29" s="1"/>
  <c r="W36" i="29"/>
  <c r="W156" i="29" s="1"/>
  <c r="W40" i="29"/>
  <c r="W160" i="29" s="1"/>
  <c r="W44" i="29"/>
  <c r="W164" i="29" s="1"/>
  <c r="W4" i="29"/>
  <c r="W35" i="29"/>
  <c r="W43" i="29"/>
  <c r="W65" i="29"/>
  <c r="W41" i="29"/>
  <c r="W39" i="29"/>
  <c r="W37" i="29"/>
  <c r="W45" i="29"/>
  <c r="V94" i="29"/>
  <c r="U214" i="29"/>
  <c r="AFC5" i="45"/>
  <c r="CE2" i="29"/>
  <c r="CE3" i="29" s="1"/>
  <c r="WQ5" i="46"/>
  <c r="AAT4" i="46"/>
  <c r="AAT5" i="46" s="1"/>
  <c r="SO5" i="46"/>
  <c r="WR4" i="46"/>
  <c r="OM5" i="46"/>
  <c r="SP4" i="46"/>
  <c r="GH5" i="46"/>
  <c r="ON4" i="46"/>
  <c r="CF5" i="46"/>
  <c r="AFE4" i="46"/>
  <c r="AFE5" i="46" s="1"/>
  <c r="KL4" i="46"/>
  <c r="KL5" i="46" s="1"/>
  <c r="GI4" i="46"/>
  <c r="CG4" i="46"/>
  <c r="GG5" i="17"/>
  <c r="OM4" i="17"/>
  <c r="WQ4" i="17"/>
  <c r="SN5" i="17"/>
  <c r="OL5" i="17"/>
  <c r="SO4" i="17"/>
  <c r="KK4" i="17"/>
  <c r="KK5" i="17" s="1"/>
  <c r="GH4" i="17"/>
  <c r="AFD4" i="17"/>
  <c r="AFD5" i="17" s="1"/>
  <c r="CF4" i="17"/>
  <c r="CE5" i="17"/>
  <c r="WP5" i="17"/>
  <c r="AAS4" i="17"/>
  <c r="AAS5" i="17" s="1"/>
  <c r="AAS4" i="45"/>
  <c r="AAS5" i="45" s="1"/>
  <c r="WP5" i="45"/>
  <c r="SN5" i="45"/>
  <c r="WQ4" i="45"/>
  <c r="GG5" i="45"/>
  <c r="OM4" i="45"/>
  <c r="CF4" i="45"/>
  <c r="CE5" i="45"/>
  <c r="KK4" i="45"/>
  <c r="KK5" i="45" s="1"/>
  <c r="GH4" i="45"/>
  <c r="AFD4" i="45"/>
  <c r="OL5" i="45"/>
  <c r="SO4" i="45"/>
  <c r="X3" i="29"/>
  <c r="W1" i="29"/>
  <c r="BK4" i="15"/>
  <c r="EK4" i="15" s="1"/>
  <c r="FX4" i="15" s="1"/>
  <c r="HK4" i="15" s="1"/>
  <c r="JB4" i="15"/>
  <c r="CX4" i="15"/>
  <c r="X5" i="15"/>
  <c r="Y4" i="15"/>
  <c r="W199" i="29" l="1"/>
  <c r="V227" i="29"/>
  <c r="V107" i="29"/>
  <c r="W76" i="29"/>
  <c r="W196" i="29" s="1"/>
  <c r="W77" i="29"/>
  <c r="W197" i="29" s="1"/>
  <c r="W227" i="29" s="1"/>
  <c r="W68" i="29"/>
  <c r="W188" i="29" s="1"/>
  <c r="R243" i="29"/>
  <c r="T213" i="29"/>
  <c r="S215" i="29"/>
  <c r="S243" i="29" s="1"/>
  <c r="S153" i="29"/>
  <c r="U134" i="29"/>
  <c r="U224" i="29" s="1"/>
  <c r="V14" i="29"/>
  <c r="U104" i="29"/>
  <c r="U130" i="29"/>
  <c r="U220" i="29" s="1"/>
  <c r="V10" i="29"/>
  <c r="U100" i="29"/>
  <c r="U145" i="29"/>
  <c r="U235" i="29" s="1"/>
  <c r="U115" i="29"/>
  <c r="V25" i="29"/>
  <c r="U148" i="29"/>
  <c r="U238" i="29" s="1"/>
  <c r="U118" i="29"/>
  <c r="V28" i="29"/>
  <c r="T221" i="29"/>
  <c r="U142" i="29"/>
  <c r="U232" i="29" s="1"/>
  <c r="U112" i="29"/>
  <c r="V22" i="29"/>
  <c r="U150" i="29"/>
  <c r="U240" i="29" s="1"/>
  <c r="V30" i="29"/>
  <c r="U120" i="29"/>
  <c r="U132" i="29"/>
  <c r="U222" i="29" s="1"/>
  <c r="V12" i="29"/>
  <c r="U102" i="29"/>
  <c r="U140" i="29"/>
  <c r="U230" i="29" s="1"/>
  <c r="U110" i="29"/>
  <c r="V20" i="29"/>
  <c r="U127" i="29"/>
  <c r="U217" i="29" s="1"/>
  <c r="V7" i="29"/>
  <c r="U97" i="29"/>
  <c r="U151" i="29"/>
  <c r="U241" i="29" s="1"/>
  <c r="U121" i="29"/>
  <c r="V31" i="29"/>
  <c r="U129" i="29"/>
  <c r="U219" i="29" s="1"/>
  <c r="U99" i="29"/>
  <c r="V9" i="29"/>
  <c r="U149" i="29"/>
  <c r="U239" i="29" s="1"/>
  <c r="V29" i="29"/>
  <c r="U119" i="29"/>
  <c r="U146" i="29"/>
  <c r="U236" i="29" s="1"/>
  <c r="U116" i="29"/>
  <c r="V26" i="29"/>
  <c r="U143" i="29"/>
  <c r="U233" i="29" s="1"/>
  <c r="U113" i="29"/>
  <c r="V23" i="29"/>
  <c r="U186" i="29"/>
  <c r="U93" i="29"/>
  <c r="V66" i="29"/>
  <c r="T125" i="29"/>
  <c r="T95" i="29"/>
  <c r="T123" i="29" s="1"/>
  <c r="T33" i="29"/>
  <c r="U5" i="29"/>
  <c r="U144" i="29"/>
  <c r="U234" i="29" s="1"/>
  <c r="U114" i="29"/>
  <c r="V24" i="29"/>
  <c r="U191" i="29"/>
  <c r="V71" i="29"/>
  <c r="U136" i="29"/>
  <c r="U226" i="29" s="1"/>
  <c r="V16" i="29"/>
  <c r="U106" i="29"/>
  <c r="U131" i="29"/>
  <c r="V11" i="29"/>
  <c r="U101" i="29"/>
  <c r="U135" i="29"/>
  <c r="U225" i="29" s="1"/>
  <c r="V15" i="29"/>
  <c r="U105" i="29"/>
  <c r="U147" i="29"/>
  <c r="U237" i="29" s="1"/>
  <c r="U117" i="29"/>
  <c r="V27" i="29"/>
  <c r="U133" i="29"/>
  <c r="U103" i="29"/>
  <c r="V13" i="29"/>
  <c r="U152" i="29"/>
  <c r="U242" i="29" s="1"/>
  <c r="U122" i="29"/>
  <c r="V32" i="29"/>
  <c r="U126" i="29"/>
  <c r="V6" i="29"/>
  <c r="U96" i="29"/>
  <c r="U138" i="29"/>
  <c r="U228" i="29" s="1"/>
  <c r="U108" i="29"/>
  <c r="V18" i="29"/>
  <c r="U139" i="29"/>
  <c r="U229" i="29" s="1"/>
  <c r="V19" i="29"/>
  <c r="U109" i="29"/>
  <c r="U141" i="29"/>
  <c r="U231" i="29" s="1"/>
  <c r="V21" i="29"/>
  <c r="U111" i="29"/>
  <c r="U193" i="29"/>
  <c r="V73" i="29"/>
  <c r="T223" i="29"/>
  <c r="T216" i="29"/>
  <c r="U128" i="29"/>
  <c r="U218" i="29" s="1"/>
  <c r="U98" i="29"/>
  <c r="V8" i="29"/>
  <c r="X87" i="29"/>
  <c r="X207" i="29" s="1"/>
  <c r="X84" i="29"/>
  <c r="X204" i="29" s="1"/>
  <c r="X85" i="29"/>
  <c r="X205" i="29" s="1"/>
  <c r="X80" i="29"/>
  <c r="X200" i="29" s="1"/>
  <c r="X81" i="29"/>
  <c r="X201" i="29" s="1"/>
  <c r="X83" i="29"/>
  <c r="X203" i="29" s="1"/>
  <c r="X78" i="29"/>
  <c r="X198" i="29" s="1"/>
  <c r="X86" i="29"/>
  <c r="X206" i="29" s="1"/>
  <c r="X89" i="29"/>
  <c r="X209" i="29" s="1"/>
  <c r="X82" i="29"/>
  <c r="X202" i="29" s="1"/>
  <c r="X88" i="29"/>
  <c r="X208" i="29" s="1"/>
  <c r="X90" i="29"/>
  <c r="X210" i="29" s="1"/>
  <c r="X92" i="29"/>
  <c r="X212" i="29" s="1"/>
  <c r="X91" i="29"/>
  <c r="X211" i="29" s="1"/>
  <c r="X79" i="29"/>
  <c r="X199" i="29" s="1"/>
  <c r="W63" i="29"/>
  <c r="X48" i="29"/>
  <c r="X168" i="29" s="1"/>
  <c r="X50" i="29"/>
  <c r="X170" i="29" s="1"/>
  <c r="X49" i="29"/>
  <c r="X169" i="29" s="1"/>
  <c r="X54" i="29"/>
  <c r="X174" i="29" s="1"/>
  <c r="X51" i="29"/>
  <c r="X171" i="29" s="1"/>
  <c r="X52" i="29"/>
  <c r="X172" i="29" s="1"/>
  <c r="X55" i="29"/>
  <c r="X175" i="29" s="1"/>
  <c r="X57" i="29"/>
  <c r="X177" i="29" s="1"/>
  <c r="X56" i="29"/>
  <c r="X176" i="29" s="1"/>
  <c r="X58" i="29"/>
  <c r="X178" i="29" s="1"/>
  <c r="X59" i="29"/>
  <c r="X179" i="29" s="1"/>
  <c r="X60" i="29"/>
  <c r="X180" i="29" s="1"/>
  <c r="X62" i="29"/>
  <c r="X182" i="29" s="1"/>
  <c r="X61" i="29"/>
  <c r="X181" i="29" s="1"/>
  <c r="X53" i="29"/>
  <c r="X173" i="29" s="1"/>
  <c r="W184" i="29"/>
  <c r="W154" i="29"/>
  <c r="X17" i="29"/>
  <c r="X137" i="29" s="1"/>
  <c r="X47" i="29"/>
  <c r="X167" i="29" s="1"/>
  <c r="X67" i="29"/>
  <c r="W187" i="29"/>
  <c r="X64" i="29"/>
  <c r="X74" i="29"/>
  <c r="X194" i="29" s="1"/>
  <c r="X75" i="29"/>
  <c r="X195" i="29" s="1"/>
  <c r="X40" i="29"/>
  <c r="X160" i="29" s="1"/>
  <c r="X36" i="29"/>
  <c r="X156" i="29" s="1"/>
  <c r="X44" i="29"/>
  <c r="X164" i="29" s="1"/>
  <c r="X72" i="29"/>
  <c r="X42" i="29"/>
  <c r="X162" i="29" s="1"/>
  <c r="X38" i="29"/>
  <c r="X158" i="29" s="1"/>
  <c r="X46" i="29"/>
  <c r="X166" i="29" s="1"/>
  <c r="X34" i="29"/>
  <c r="X45" i="29"/>
  <c r="W165" i="29"/>
  <c r="X37" i="29"/>
  <c r="W157" i="29"/>
  <c r="X41" i="29"/>
  <c r="W161" i="29"/>
  <c r="X43" i="29"/>
  <c r="W163" i="29"/>
  <c r="X70" i="29"/>
  <c r="W190" i="29"/>
  <c r="X39" i="29"/>
  <c r="W159" i="29"/>
  <c r="X65" i="29"/>
  <c r="X185" i="29" s="1"/>
  <c r="W185" i="29"/>
  <c r="X35" i="29"/>
  <c r="W155" i="29"/>
  <c r="X4" i="29"/>
  <c r="W124" i="29"/>
  <c r="X69" i="29"/>
  <c r="X189" i="29" s="1"/>
  <c r="W189" i="29"/>
  <c r="V214" i="29"/>
  <c r="W94" i="29"/>
  <c r="AFD5" i="45"/>
  <c r="CF2" i="29"/>
  <c r="CF3" i="29" s="1"/>
  <c r="GI5" i="46"/>
  <c r="OO4" i="46"/>
  <c r="SQ4" i="46"/>
  <c r="ON5" i="46"/>
  <c r="WR5" i="46"/>
  <c r="AAU4" i="46"/>
  <c r="AAU5" i="46" s="1"/>
  <c r="SP5" i="46"/>
  <c r="WS4" i="46"/>
  <c r="CG5" i="46"/>
  <c r="CH4" i="46"/>
  <c r="AFF4" i="46"/>
  <c r="AFF5" i="46" s="1"/>
  <c r="KM4" i="46"/>
  <c r="KM5" i="46" s="1"/>
  <c r="GJ4" i="46"/>
  <c r="ON4" i="17"/>
  <c r="GH5" i="17"/>
  <c r="AAT4" i="17"/>
  <c r="AAT5" i="17" s="1"/>
  <c r="WQ5" i="17"/>
  <c r="AFE4" i="17"/>
  <c r="AFE5" i="17" s="1"/>
  <c r="CF5" i="17"/>
  <c r="KL4" i="17"/>
  <c r="KL5" i="17" s="1"/>
  <c r="CG4" i="17"/>
  <c r="GI4" i="17"/>
  <c r="SO5" i="17"/>
  <c r="WR4" i="17"/>
  <c r="OM5" i="17"/>
  <c r="SP4" i="17"/>
  <c r="WQ5" i="45"/>
  <c r="AAT4" i="45"/>
  <c r="AAT5" i="45" s="1"/>
  <c r="GH5" i="45"/>
  <c r="ON4" i="45"/>
  <c r="CG4" i="45"/>
  <c r="KL4" i="45"/>
  <c r="KL5" i="45" s="1"/>
  <c r="GI4" i="45"/>
  <c r="AFE4" i="45"/>
  <c r="CF5" i="45"/>
  <c r="OM5" i="45"/>
  <c r="SP4" i="45"/>
  <c r="WR4" i="45"/>
  <c r="SO5" i="45"/>
  <c r="X1" i="29"/>
  <c r="Y3" i="29"/>
  <c r="JC4" i="15"/>
  <c r="CY4" i="15"/>
  <c r="Y5" i="15"/>
  <c r="Z4" i="15"/>
  <c r="BL4" i="15"/>
  <c r="EL4" i="15" s="1"/>
  <c r="FY4" i="15" s="1"/>
  <c r="HL4" i="15" s="1"/>
  <c r="X76" i="29" l="1"/>
  <c r="X196" i="29" s="1"/>
  <c r="X68" i="29"/>
  <c r="X188" i="29" s="1"/>
  <c r="X77" i="29"/>
  <c r="X197" i="29" s="1"/>
  <c r="X227" i="29" s="1"/>
  <c r="W107" i="29"/>
  <c r="U223" i="29"/>
  <c r="U216" i="29"/>
  <c r="V193" i="29"/>
  <c r="W73" i="29"/>
  <c r="V131" i="29"/>
  <c r="W11" i="29"/>
  <c r="V101" i="29"/>
  <c r="U213" i="29"/>
  <c r="V146" i="29"/>
  <c r="V236" i="29" s="1"/>
  <c r="V116" i="29"/>
  <c r="W26" i="29"/>
  <c r="V150" i="29"/>
  <c r="V240" i="29" s="1"/>
  <c r="V120" i="29"/>
  <c r="W30" i="29"/>
  <c r="V134" i="29"/>
  <c r="V224" i="29" s="1"/>
  <c r="V104" i="29"/>
  <c r="W14" i="29"/>
  <c r="V108" i="29"/>
  <c r="V138" i="29"/>
  <c r="V228" i="29" s="1"/>
  <c r="W18" i="29"/>
  <c r="V126" i="29"/>
  <c r="V96" i="29"/>
  <c r="W6" i="29"/>
  <c r="V147" i="29"/>
  <c r="V237" i="29" s="1"/>
  <c r="W27" i="29"/>
  <c r="V117" i="29"/>
  <c r="V135" i="29"/>
  <c r="V225" i="29" s="1"/>
  <c r="W15" i="29"/>
  <c r="V105" i="29"/>
  <c r="U221" i="29"/>
  <c r="V191" i="29"/>
  <c r="W71" i="29"/>
  <c r="T215" i="29"/>
  <c r="T243" i="29" s="1"/>
  <c r="T153" i="29"/>
  <c r="V143" i="29"/>
  <c r="V233" i="29" s="1"/>
  <c r="W23" i="29"/>
  <c r="V113" i="29"/>
  <c r="V149" i="29"/>
  <c r="V239" i="29" s="1"/>
  <c r="W29" i="29"/>
  <c r="V119" i="29"/>
  <c r="V140" i="29"/>
  <c r="V230" i="29" s="1"/>
  <c r="W20" i="29"/>
  <c r="V110" i="29"/>
  <c r="V132" i="29"/>
  <c r="V222" i="29" s="1"/>
  <c r="W12" i="29"/>
  <c r="V102" i="29"/>
  <c r="V145" i="29"/>
  <c r="V235" i="29" s="1"/>
  <c r="V115" i="29"/>
  <c r="W25" i="29"/>
  <c r="V130" i="29"/>
  <c r="V220" i="29" s="1"/>
  <c r="W10" i="29"/>
  <c r="V100" i="29"/>
  <c r="V139" i="29"/>
  <c r="V229" i="29" s="1"/>
  <c r="W19" i="29"/>
  <c r="V109" i="29"/>
  <c r="V133" i="29"/>
  <c r="V103" i="29"/>
  <c r="W13" i="29"/>
  <c r="U125" i="29"/>
  <c r="U33" i="29"/>
  <c r="U95" i="29"/>
  <c r="U123" i="29" s="1"/>
  <c r="V5" i="29"/>
  <c r="V186" i="29"/>
  <c r="V213" i="29" s="1"/>
  <c r="W66" i="29"/>
  <c r="V93" i="29"/>
  <c r="V151" i="29"/>
  <c r="V241" i="29" s="1"/>
  <c r="V121" i="29"/>
  <c r="W31" i="29"/>
  <c r="V127" i="29"/>
  <c r="V217" i="29" s="1"/>
  <c r="W7" i="29"/>
  <c r="V97" i="29"/>
  <c r="V142" i="29"/>
  <c r="V232" i="29" s="1"/>
  <c r="V112" i="29"/>
  <c r="W22" i="29"/>
  <c r="V148" i="29"/>
  <c r="V238" i="29" s="1"/>
  <c r="W28" i="29"/>
  <c r="V118" i="29"/>
  <c r="V128" i="29"/>
  <c r="V218" i="29" s="1"/>
  <c r="W8" i="29"/>
  <c r="V98" i="29"/>
  <c r="V141" i="29"/>
  <c r="V231" i="29" s="1"/>
  <c r="W21" i="29"/>
  <c r="V111" i="29"/>
  <c r="V152" i="29"/>
  <c r="V242" i="29" s="1"/>
  <c r="W32" i="29"/>
  <c r="V122" i="29"/>
  <c r="V136" i="29"/>
  <c r="V226" i="29" s="1"/>
  <c r="W16" i="29"/>
  <c r="V106" i="29"/>
  <c r="V144" i="29"/>
  <c r="V234" i="29" s="1"/>
  <c r="V114" i="29"/>
  <c r="W24" i="29"/>
  <c r="V129" i="29"/>
  <c r="V219" i="29" s="1"/>
  <c r="W9" i="29"/>
  <c r="V99" i="29"/>
  <c r="W183" i="29"/>
  <c r="Y78" i="29"/>
  <c r="Y198" i="29" s="1"/>
  <c r="Y85" i="29"/>
  <c r="Y205" i="29" s="1"/>
  <c r="Y79" i="29"/>
  <c r="Y199" i="29" s="1"/>
  <c r="Y83" i="29"/>
  <c r="Y203" i="29" s="1"/>
  <c r="Y91" i="29"/>
  <c r="Y211" i="29" s="1"/>
  <c r="Y84" i="29"/>
  <c r="Y204" i="29" s="1"/>
  <c r="Y81" i="29"/>
  <c r="Y201" i="29" s="1"/>
  <c r="Y82" i="29"/>
  <c r="Y202" i="29" s="1"/>
  <c r="Y88" i="29"/>
  <c r="Y208" i="29" s="1"/>
  <c r="Y89" i="29"/>
  <c r="Y209" i="29" s="1"/>
  <c r="Y92" i="29"/>
  <c r="Y212" i="29" s="1"/>
  <c r="Y90" i="29"/>
  <c r="Y210" i="29" s="1"/>
  <c r="Y86" i="29"/>
  <c r="Y206" i="29" s="1"/>
  <c r="Y80" i="29"/>
  <c r="Y200" i="29" s="1"/>
  <c r="Y87" i="29"/>
  <c r="Y207" i="29" s="1"/>
  <c r="Y54" i="29"/>
  <c r="Y174" i="29" s="1"/>
  <c r="Y50" i="29"/>
  <c r="Y170" i="29" s="1"/>
  <c r="Y48" i="29"/>
  <c r="Y168" i="29" s="1"/>
  <c r="Y52" i="29"/>
  <c r="Y172" i="29" s="1"/>
  <c r="Y56" i="29"/>
  <c r="Y176" i="29" s="1"/>
  <c r="Y58" i="29"/>
  <c r="Y178" i="29" s="1"/>
  <c r="Y59" i="29"/>
  <c r="Y179" i="29" s="1"/>
  <c r="Y55" i="29"/>
  <c r="Y175" i="29" s="1"/>
  <c r="Y57" i="29"/>
  <c r="Y177" i="29" s="1"/>
  <c r="Y60" i="29"/>
  <c r="Y180" i="29" s="1"/>
  <c r="Y62" i="29"/>
  <c r="Y182" i="29" s="1"/>
  <c r="Y61" i="29"/>
  <c r="Y181" i="29" s="1"/>
  <c r="Y53" i="29"/>
  <c r="Y173" i="29" s="1"/>
  <c r="Y49" i="29"/>
  <c r="Y169" i="29" s="1"/>
  <c r="X63" i="29"/>
  <c r="Y51" i="29"/>
  <c r="Y171" i="29" s="1"/>
  <c r="Y77" i="29"/>
  <c r="Y197" i="29" s="1"/>
  <c r="X184" i="29"/>
  <c r="Y17" i="29"/>
  <c r="Y137" i="29" s="1"/>
  <c r="Y47" i="29"/>
  <c r="Y167" i="29" s="1"/>
  <c r="X154" i="29"/>
  <c r="Y35" i="29"/>
  <c r="Y155" i="29" s="1"/>
  <c r="X155" i="29"/>
  <c r="Y70" i="29"/>
  <c r="Y190" i="29" s="1"/>
  <c r="X190" i="29"/>
  <c r="Y45" i="29"/>
  <c r="Y165" i="29" s="1"/>
  <c r="X165" i="29"/>
  <c r="Y72" i="29"/>
  <c r="Y192" i="29" s="1"/>
  <c r="X192" i="29"/>
  <c r="Y67" i="29"/>
  <c r="Y187" i="29" s="1"/>
  <c r="X187" i="29"/>
  <c r="Y64" i="29"/>
  <c r="Y69" i="29"/>
  <c r="Y189" i="29" s="1"/>
  <c r="Y74" i="29"/>
  <c r="Y194" i="29" s="1"/>
  <c r="Y36" i="29"/>
  <c r="Y156" i="29" s="1"/>
  <c r="Y40" i="29"/>
  <c r="Y160" i="29" s="1"/>
  <c r="Y44" i="29"/>
  <c r="Y164" i="29" s="1"/>
  <c r="Y65" i="29"/>
  <c r="Y185" i="29" s="1"/>
  <c r="Y34" i="29"/>
  <c r="Y38" i="29"/>
  <c r="Y158" i="29" s="1"/>
  <c r="Y42" i="29"/>
  <c r="Y162" i="29" s="1"/>
  <c r="Y46" i="29"/>
  <c r="Y166" i="29" s="1"/>
  <c r="Y75" i="29"/>
  <c r="Y195" i="29" s="1"/>
  <c r="Y37" i="29"/>
  <c r="Y157" i="29" s="1"/>
  <c r="X157" i="29"/>
  <c r="Y4" i="29"/>
  <c r="X124" i="29"/>
  <c r="Y39" i="29"/>
  <c r="Y159" i="29" s="1"/>
  <c r="X159" i="29"/>
  <c r="Y43" i="29"/>
  <c r="Y163" i="29" s="1"/>
  <c r="X163" i="29"/>
  <c r="Y41" i="29"/>
  <c r="Y161" i="29" s="1"/>
  <c r="X161" i="29"/>
  <c r="Y76" i="29"/>
  <c r="Y196" i="29" s="1"/>
  <c r="X94" i="29"/>
  <c r="W214" i="29"/>
  <c r="AFE5" i="45"/>
  <c r="CG2" i="29"/>
  <c r="CG3" i="29" s="1"/>
  <c r="WS5" i="46"/>
  <c r="AAV4" i="46"/>
  <c r="AAV5" i="46" s="1"/>
  <c r="WT4" i="46"/>
  <c r="SQ5" i="46"/>
  <c r="CH5" i="46"/>
  <c r="AFG4" i="46"/>
  <c r="AFG5" i="46" s="1"/>
  <c r="KN4" i="46"/>
  <c r="KN5" i="46" s="1"/>
  <c r="GK4" i="46"/>
  <c r="CI4" i="46"/>
  <c r="OO5" i="46"/>
  <c r="SR4" i="46"/>
  <c r="GJ5" i="46"/>
  <c r="OP4" i="46"/>
  <c r="CG5" i="17"/>
  <c r="AFF4" i="17"/>
  <c r="AFF5" i="17" s="1"/>
  <c r="GJ4" i="17"/>
  <c r="CH4" i="17"/>
  <c r="KM4" i="17"/>
  <c r="KM5" i="17" s="1"/>
  <c r="WR5" i="17"/>
  <c r="AAU4" i="17"/>
  <c r="AAU5" i="17" s="1"/>
  <c r="SP5" i="17"/>
  <c r="WS4" i="17"/>
  <c r="GI5" i="17"/>
  <c r="OO4" i="17"/>
  <c r="ON5" i="17"/>
  <c r="SQ4" i="17"/>
  <c r="WR5" i="45"/>
  <c r="AAU4" i="45"/>
  <c r="AAU5" i="45" s="1"/>
  <c r="ON5" i="45"/>
  <c r="SQ4" i="45"/>
  <c r="SP5" i="45"/>
  <c r="WS4" i="45"/>
  <c r="OO4" i="45"/>
  <c r="GI5" i="45"/>
  <c r="KM4" i="45"/>
  <c r="KM5" i="45" s="1"/>
  <c r="GJ4" i="45"/>
  <c r="CG5" i="45"/>
  <c r="AFF4" i="45"/>
  <c r="CH4" i="45"/>
  <c r="Y1" i="29"/>
  <c r="Z3" i="29"/>
  <c r="Z5" i="15"/>
  <c r="AA4" i="15"/>
  <c r="BM4" i="15"/>
  <c r="EM4" i="15" s="1"/>
  <c r="FZ4" i="15" s="1"/>
  <c r="HM4" i="15" s="1"/>
  <c r="CZ4" i="15"/>
  <c r="JD4" i="15"/>
  <c r="Y68" i="29" l="1"/>
  <c r="Y188" i="29" s="1"/>
  <c r="X107" i="29"/>
  <c r="V223" i="29"/>
  <c r="W152" i="29"/>
  <c r="W242" i="29" s="1"/>
  <c r="X32" i="29"/>
  <c r="W122" i="29"/>
  <c r="U215" i="29"/>
  <c r="U243" i="29" s="1"/>
  <c r="U153" i="29"/>
  <c r="W130" i="29"/>
  <c r="W220" i="29" s="1"/>
  <c r="W100" i="29"/>
  <c r="X10" i="29"/>
  <c r="W149" i="29"/>
  <c r="W239" i="29" s="1"/>
  <c r="X29" i="29"/>
  <c r="W119" i="29"/>
  <c r="W96" i="29"/>
  <c r="X6" i="29"/>
  <c r="W126" i="29"/>
  <c r="W134" i="29"/>
  <c r="W224" i="29" s="1"/>
  <c r="W104" i="29"/>
  <c r="X14" i="29"/>
  <c r="V221" i="29"/>
  <c r="W144" i="29"/>
  <c r="W234" i="29" s="1"/>
  <c r="W114" i="29"/>
  <c r="X24" i="29"/>
  <c r="W136" i="29"/>
  <c r="W226" i="29" s="1"/>
  <c r="W106" i="29"/>
  <c r="X16" i="29"/>
  <c r="W142" i="29"/>
  <c r="W232" i="29" s="1"/>
  <c r="W112" i="29"/>
  <c r="X22" i="29"/>
  <c r="W127" i="29"/>
  <c r="W217" i="29" s="1"/>
  <c r="X7" i="29"/>
  <c r="W97" i="29"/>
  <c r="V125" i="29"/>
  <c r="V95" i="29"/>
  <c r="V123" i="29" s="1"/>
  <c r="V33" i="29"/>
  <c r="W5" i="29"/>
  <c r="W133" i="29"/>
  <c r="W103" i="29"/>
  <c r="X13" i="29"/>
  <c r="W139" i="29"/>
  <c r="W229" i="29" s="1"/>
  <c r="W109" i="29"/>
  <c r="X19" i="29"/>
  <c r="W140" i="29"/>
  <c r="W230" i="29" s="1"/>
  <c r="W110" i="29"/>
  <c r="X20" i="29"/>
  <c r="W193" i="29"/>
  <c r="X73" i="29"/>
  <c r="W128" i="29"/>
  <c r="W218" i="29" s="1"/>
  <c r="X8" i="29"/>
  <c r="W98" i="29"/>
  <c r="W145" i="29"/>
  <c r="W235" i="29" s="1"/>
  <c r="W115" i="29"/>
  <c r="X25" i="29"/>
  <c r="W132" i="29"/>
  <c r="W222" i="29" s="1"/>
  <c r="W102" i="29"/>
  <c r="X12" i="29"/>
  <c r="W147" i="29"/>
  <c r="W237" i="29" s="1"/>
  <c r="W117" i="29"/>
  <c r="X27" i="29"/>
  <c r="V216" i="29"/>
  <c r="W146" i="29"/>
  <c r="W236" i="29" s="1"/>
  <c r="W116" i="29"/>
  <c r="X26" i="29"/>
  <c r="W129" i="29"/>
  <c r="W219" i="29" s="1"/>
  <c r="W99" i="29"/>
  <c r="X9" i="29"/>
  <c r="W141" i="29"/>
  <c r="W231" i="29" s="1"/>
  <c r="W111" i="29"/>
  <c r="X21" i="29"/>
  <c r="W148" i="29"/>
  <c r="W238" i="29" s="1"/>
  <c r="X28" i="29"/>
  <c r="W118" i="29"/>
  <c r="W151" i="29"/>
  <c r="W241" i="29" s="1"/>
  <c r="W121" i="29"/>
  <c r="X31" i="29"/>
  <c r="W93" i="29"/>
  <c r="X66" i="29"/>
  <c r="W186" i="29"/>
  <c r="W143" i="29"/>
  <c r="W233" i="29" s="1"/>
  <c r="X23" i="29"/>
  <c r="W113" i="29"/>
  <c r="W191" i="29"/>
  <c r="X71" i="29"/>
  <c r="X15" i="29"/>
  <c r="W135" i="29"/>
  <c r="W225" i="29" s="1"/>
  <c r="W105" i="29"/>
  <c r="W138" i="29"/>
  <c r="W228" i="29" s="1"/>
  <c r="W108" i="29"/>
  <c r="X18" i="29"/>
  <c r="W150" i="29"/>
  <c r="W240" i="29" s="1"/>
  <c r="W120" i="29"/>
  <c r="X30" i="29"/>
  <c r="W131" i="29"/>
  <c r="X11" i="29"/>
  <c r="W101" i="29"/>
  <c r="X183" i="29"/>
  <c r="Z79" i="29"/>
  <c r="Z199" i="29" s="1"/>
  <c r="Z80" i="29"/>
  <c r="Z200" i="29" s="1"/>
  <c r="Z78" i="29"/>
  <c r="Z198" i="29" s="1"/>
  <c r="Z81" i="29"/>
  <c r="Z201" i="29" s="1"/>
  <c r="Z82" i="29"/>
  <c r="Z202" i="29" s="1"/>
  <c r="Z85" i="29"/>
  <c r="Z205" i="29" s="1"/>
  <c r="Z84" i="29"/>
  <c r="Z204" i="29" s="1"/>
  <c r="Z87" i="29"/>
  <c r="Z207" i="29" s="1"/>
  <c r="Z86" i="29"/>
  <c r="Z206" i="29" s="1"/>
  <c r="Z88" i="29"/>
  <c r="Z208" i="29" s="1"/>
  <c r="Z90" i="29"/>
  <c r="Z210" i="29" s="1"/>
  <c r="Z89" i="29"/>
  <c r="Z209" i="29" s="1"/>
  <c r="Z91" i="29"/>
  <c r="Z211" i="29" s="1"/>
  <c r="Z92" i="29"/>
  <c r="Z212" i="29" s="1"/>
  <c r="Z83" i="29"/>
  <c r="Z203" i="29" s="1"/>
  <c r="Y63" i="29"/>
  <c r="Z50" i="29"/>
  <c r="Z170" i="29" s="1"/>
  <c r="Z49" i="29"/>
  <c r="Z169" i="29" s="1"/>
  <c r="Z51" i="29"/>
  <c r="Z171" i="29" s="1"/>
  <c r="Z52" i="29"/>
  <c r="Z172" i="29" s="1"/>
  <c r="Z55" i="29"/>
  <c r="Z175" i="29" s="1"/>
  <c r="Z48" i="29"/>
  <c r="Z168" i="29" s="1"/>
  <c r="Z54" i="29"/>
  <c r="Z174" i="29" s="1"/>
  <c r="Z56" i="29"/>
  <c r="Z176" i="29" s="1"/>
  <c r="Z58" i="29"/>
  <c r="Z178" i="29" s="1"/>
  <c r="Z59" i="29"/>
  <c r="Z179" i="29" s="1"/>
  <c r="Z53" i="29"/>
  <c r="Z173" i="29" s="1"/>
  <c r="Z57" i="29"/>
  <c r="Z177" i="29" s="1"/>
  <c r="Z61" i="29"/>
  <c r="Z181" i="29" s="1"/>
  <c r="Z62" i="29"/>
  <c r="Z182" i="29" s="1"/>
  <c r="Z60" i="29"/>
  <c r="Z180" i="29" s="1"/>
  <c r="Z77" i="29"/>
  <c r="Z197" i="29" s="1"/>
  <c r="Y227" i="29"/>
  <c r="Y107" i="29"/>
  <c r="Y184" i="29"/>
  <c r="Z17" i="29"/>
  <c r="Z47" i="29"/>
  <c r="Z167" i="29" s="1"/>
  <c r="Y154" i="29"/>
  <c r="Y183" i="29" s="1"/>
  <c r="Y124" i="29"/>
  <c r="Z65" i="29"/>
  <c r="Z185" i="29" s="1"/>
  <c r="Z72" i="29"/>
  <c r="Z192" i="29" s="1"/>
  <c r="Z75" i="29"/>
  <c r="Z195" i="29" s="1"/>
  <c r="Z68" i="29"/>
  <c r="Z70" i="29"/>
  <c r="Z190" i="29" s="1"/>
  <c r="Z67" i="29"/>
  <c r="Z187" i="29" s="1"/>
  <c r="Z37" i="29"/>
  <c r="Z157" i="29" s="1"/>
  <c r="Z41" i="29"/>
  <c r="Z161" i="29" s="1"/>
  <c r="Z45" i="29"/>
  <c r="Z165" i="29" s="1"/>
  <c r="Z76" i="29"/>
  <c r="Z196" i="29" s="1"/>
  <c r="Z35" i="29"/>
  <c r="Z155" i="29" s="1"/>
  <c r="Z39" i="29"/>
  <c r="Z159" i="29" s="1"/>
  <c r="Z43" i="29"/>
  <c r="Z163" i="29" s="1"/>
  <c r="Z69" i="29"/>
  <c r="Z189" i="29" s="1"/>
  <c r="Z34" i="29"/>
  <c r="Z42" i="29"/>
  <c r="Z162" i="29" s="1"/>
  <c r="Z64" i="29"/>
  <c r="Z46" i="29"/>
  <c r="Z166" i="29" s="1"/>
  <c r="Z74" i="29"/>
  <c r="Z194" i="29" s="1"/>
  <c r="Z4" i="29"/>
  <c r="Z40" i="29"/>
  <c r="Z160" i="29" s="1"/>
  <c r="Z38" i="29"/>
  <c r="Z158" i="29" s="1"/>
  <c r="Z36" i="29"/>
  <c r="Z156" i="29" s="1"/>
  <c r="Z44" i="29"/>
  <c r="Z164" i="29" s="1"/>
  <c r="X214" i="29"/>
  <c r="Y94" i="29"/>
  <c r="AFF5" i="45"/>
  <c r="CH2" i="29"/>
  <c r="CH3" i="29" s="1"/>
  <c r="GK5" i="46"/>
  <c r="OQ4" i="46"/>
  <c r="AAW4" i="46"/>
  <c r="AAW5" i="46" s="1"/>
  <c r="WT5" i="46"/>
  <c r="SR5" i="46"/>
  <c r="WU4" i="46"/>
  <c r="OP5" i="46"/>
  <c r="SS4" i="46"/>
  <c r="AFH4" i="46"/>
  <c r="AFH5" i="46" s="1"/>
  <c r="CJ4" i="46"/>
  <c r="CI5" i="46"/>
  <c r="KO4" i="46"/>
  <c r="KO5" i="46" s="1"/>
  <c r="GL4" i="46"/>
  <c r="CH5" i="17"/>
  <c r="CI4" i="17"/>
  <c r="AFG4" i="17"/>
  <c r="AFG5" i="17" s="1"/>
  <c r="GK4" i="17"/>
  <c r="KN4" i="17"/>
  <c r="KN5" i="17" s="1"/>
  <c r="OO5" i="17"/>
  <c r="SR4" i="17"/>
  <c r="GJ5" i="17"/>
  <c r="OP4" i="17"/>
  <c r="SQ5" i="17"/>
  <c r="WT4" i="17"/>
  <c r="WS5" i="17"/>
  <c r="AAV4" i="17"/>
  <c r="AAV5" i="17" s="1"/>
  <c r="WS5" i="45"/>
  <c r="AAV4" i="45"/>
  <c r="AAV5" i="45" s="1"/>
  <c r="SQ5" i="45"/>
  <c r="WT4" i="45"/>
  <c r="OP4" i="45"/>
  <c r="GJ5" i="45"/>
  <c r="SR4" i="45"/>
  <c r="OO5" i="45"/>
  <c r="CH5" i="45"/>
  <c r="AFG4" i="45"/>
  <c r="CI4" i="45"/>
  <c r="KN4" i="45"/>
  <c r="KN5" i="45" s="1"/>
  <c r="GK4" i="45"/>
  <c r="Z1" i="29"/>
  <c r="AA3" i="29"/>
  <c r="BN4" i="15"/>
  <c r="EN4" i="15" s="1"/>
  <c r="GA4" i="15" s="1"/>
  <c r="HN4" i="15" s="1"/>
  <c r="AA5" i="15"/>
  <c r="DA4" i="15"/>
  <c r="JE4" i="15"/>
  <c r="AB4" i="15"/>
  <c r="Z188" i="29" l="1"/>
  <c r="Y11" i="29"/>
  <c r="X131" i="29"/>
  <c r="X101" i="29"/>
  <c r="W213" i="29"/>
  <c r="X129" i="29"/>
  <c r="X219" i="29" s="1"/>
  <c r="Y9" i="29"/>
  <c r="X99" i="29"/>
  <c r="X139" i="29"/>
  <c r="X229" i="29" s="1"/>
  <c r="Y19" i="29"/>
  <c r="X109" i="29"/>
  <c r="Y16" i="29"/>
  <c r="X106" i="29"/>
  <c r="X136" i="29"/>
  <c r="X226" i="29" s="1"/>
  <c r="X100" i="29"/>
  <c r="Y10" i="29"/>
  <c r="X130" i="29"/>
  <c r="X220" i="29" s="1"/>
  <c r="W221" i="29"/>
  <c r="X138" i="29"/>
  <c r="X228" i="29" s="1"/>
  <c r="X108" i="29"/>
  <c r="Y18" i="29"/>
  <c r="Y66" i="29"/>
  <c r="X93" i="29"/>
  <c r="X186" i="29"/>
  <c r="X141" i="29"/>
  <c r="X231" i="29" s="1"/>
  <c r="X111" i="29"/>
  <c r="Y21" i="29"/>
  <c r="X145" i="29"/>
  <c r="X235" i="29" s="1"/>
  <c r="Y25" i="29"/>
  <c r="X115" i="29"/>
  <c r="X128" i="29"/>
  <c r="X218" i="29" s="1"/>
  <c r="X98" i="29"/>
  <c r="Y8" i="29"/>
  <c r="X140" i="29"/>
  <c r="X230" i="29" s="1"/>
  <c r="X110" i="29"/>
  <c r="Y20" i="29"/>
  <c r="W223" i="29"/>
  <c r="V215" i="29"/>
  <c r="V243" i="29" s="1"/>
  <c r="V153" i="29"/>
  <c r="X142" i="29"/>
  <c r="X232" i="29" s="1"/>
  <c r="X112" i="29"/>
  <c r="Y22" i="29"/>
  <c r="X150" i="29"/>
  <c r="X240" i="29" s="1"/>
  <c r="X120" i="29"/>
  <c r="Y30" i="29"/>
  <c r="X135" i="29"/>
  <c r="X225" i="29" s="1"/>
  <c r="X105" i="29"/>
  <c r="Y15" i="29"/>
  <c r="Y23" i="29"/>
  <c r="X113" i="29"/>
  <c r="X143" i="29"/>
  <c r="X233" i="29" s="1"/>
  <c r="Y12" i="29"/>
  <c r="X132" i="29"/>
  <c r="X222" i="29" s="1"/>
  <c r="X102" i="29"/>
  <c r="W125" i="29"/>
  <c r="X5" i="29"/>
  <c r="W33" i="29"/>
  <c r="W95" i="29"/>
  <c r="W123" i="29" s="1"/>
  <c r="W216" i="29"/>
  <c r="X149" i="29"/>
  <c r="X239" i="29" s="1"/>
  <c r="X119" i="29"/>
  <c r="Y29" i="29"/>
  <c r="X152" i="29"/>
  <c r="X242" i="29" s="1"/>
  <c r="Y32" i="29"/>
  <c r="X122" i="29"/>
  <c r="Y71" i="29"/>
  <c r="X191" i="29"/>
  <c r="X151" i="29"/>
  <c r="X241" i="29" s="1"/>
  <c r="X121" i="29"/>
  <c r="Y31" i="29"/>
  <c r="X148" i="29"/>
  <c r="X238" i="29" s="1"/>
  <c r="X118" i="29"/>
  <c r="Y28" i="29"/>
  <c r="X146" i="29"/>
  <c r="X236" i="29" s="1"/>
  <c r="X116" i="29"/>
  <c r="Y26" i="29"/>
  <c r="X147" i="29"/>
  <c r="X237" i="29" s="1"/>
  <c r="Y27" i="29"/>
  <c r="X117" i="29"/>
  <c r="X193" i="29"/>
  <c r="Y73" i="29"/>
  <c r="Y13" i="29"/>
  <c r="X103" i="29"/>
  <c r="X133" i="29"/>
  <c r="X223" i="29" s="1"/>
  <c r="X97" i="29"/>
  <c r="Y7" i="29"/>
  <c r="X127" i="29"/>
  <c r="X217" i="29" s="1"/>
  <c r="X144" i="29"/>
  <c r="X234" i="29" s="1"/>
  <c r="X114" i="29"/>
  <c r="Y24" i="29"/>
  <c r="X134" i="29"/>
  <c r="X224" i="29" s="1"/>
  <c r="Y14" i="29"/>
  <c r="X104" i="29"/>
  <c r="X126" i="29"/>
  <c r="X96" i="29"/>
  <c r="Y6" i="29"/>
  <c r="AA78" i="29"/>
  <c r="AA198" i="29" s="1"/>
  <c r="AA81" i="29"/>
  <c r="AA201" i="29" s="1"/>
  <c r="AA80" i="29"/>
  <c r="AA200" i="29" s="1"/>
  <c r="AA82" i="29"/>
  <c r="AA202" i="29" s="1"/>
  <c r="AA83" i="29"/>
  <c r="AA203" i="29" s="1"/>
  <c r="AA84" i="29"/>
  <c r="AA204" i="29" s="1"/>
  <c r="AA85" i="29"/>
  <c r="AA205" i="29" s="1"/>
  <c r="AA89" i="29"/>
  <c r="AA209" i="29" s="1"/>
  <c r="AA79" i="29"/>
  <c r="AA199" i="29" s="1"/>
  <c r="AA87" i="29"/>
  <c r="AA207" i="29" s="1"/>
  <c r="AA86" i="29"/>
  <c r="AA206" i="29" s="1"/>
  <c r="AA90" i="29"/>
  <c r="AA210" i="29" s="1"/>
  <c r="AA91" i="29"/>
  <c r="AA211" i="29" s="1"/>
  <c r="AA92" i="29"/>
  <c r="AA212" i="29" s="1"/>
  <c r="AA88" i="29"/>
  <c r="AA208" i="29" s="1"/>
  <c r="AA49" i="29"/>
  <c r="AA169" i="29" s="1"/>
  <c r="AA51" i="29"/>
  <c r="AA171" i="29" s="1"/>
  <c r="AA48" i="29"/>
  <c r="AA168" i="29" s="1"/>
  <c r="AA50" i="29"/>
  <c r="AA170" i="29" s="1"/>
  <c r="AA53" i="29"/>
  <c r="AA173" i="29" s="1"/>
  <c r="AA54" i="29"/>
  <c r="AA174" i="29" s="1"/>
  <c r="AA57" i="29"/>
  <c r="AA177" i="29" s="1"/>
  <c r="AA52" i="29"/>
  <c r="AA172" i="29" s="1"/>
  <c r="AA55" i="29"/>
  <c r="AA175" i="29" s="1"/>
  <c r="AA60" i="29"/>
  <c r="AA180" i="29" s="1"/>
  <c r="AA56" i="29"/>
  <c r="AA176" i="29" s="1"/>
  <c r="AA58" i="29"/>
  <c r="AA178" i="29" s="1"/>
  <c r="AA59" i="29"/>
  <c r="AA179" i="29" s="1"/>
  <c r="AA61" i="29"/>
  <c r="AA181" i="29" s="1"/>
  <c r="AA62" i="29"/>
  <c r="AA182" i="29" s="1"/>
  <c r="Z63" i="29"/>
  <c r="AA77" i="29"/>
  <c r="AA197" i="29" s="1"/>
  <c r="Z107" i="29"/>
  <c r="Z137" i="29"/>
  <c r="Z227" i="29" s="1"/>
  <c r="Z184" i="29"/>
  <c r="AA17" i="29"/>
  <c r="AA137" i="29" s="1"/>
  <c r="AA47" i="29"/>
  <c r="AA167" i="29" s="1"/>
  <c r="Z154" i="29"/>
  <c r="Z183" i="29" s="1"/>
  <c r="Z124" i="29"/>
  <c r="AA64" i="29"/>
  <c r="AA69" i="29"/>
  <c r="AA189" i="29" s="1"/>
  <c r="AA74" i="29"/>
  <c r="AA194" i="29" s="1"/>
  <c r="AA65" i="29"/>
  <c r="AA185" i="29" s="1"/>
  <c r="AA72" i="29"/>
  <c r="AA192" i="29" s="1"/>
  <c r="AA75" i="29"/>
  <c r="AA195" i="29" s="1"/>
  <c r="AA68" i="29"/>
  <c r="AA188" i="29" s="1"/>
  <c r="AA34" i="29"/>
  <c r="AA38" i="29"/>
  <c r="AA158" i="29" s="1"/>
  <c r="AA42" i="29"/>
  <c r="AA162" i="29" s="1"/>
  <c r="AA46" i="29"/>
  <c r="AA166" i="29" s="1"/>
  <c r="AA4" i="29"/>
  <c r="AA70" i="29"/>
  <c r="AA190" i="29" s="1"/>
  <c r="AA36" i="29"/>
  <c r="AA156" i="29" s="1"/>
  <c r="AA40" i="29"/>
  <c r="AA160" i="29" s="1"/>
  <c r="AA44" i="29"/>
  <c r="AA164" i="29" s="1"/>
  <c r="AA76" i="29"/>
  <c r="AA196" i="29" s="1"/>
  <c r="AA37" i="29"/>
  <c r="AA157" i="29" s="1"/>
  <c r="AA45" i="29"/>
  <c r="AA165" i="29" s="1"/>
  <c r="AA41" i="29"/>
  <c r="AA161" i="29" s="1"/>
  <c r="AA67" i="29"/>
  <c r="AA187" i="29" s="1"/>
  <c r="AA39" i="29"/>
  <c r="AA159" i="29" s="1"/>
  <c r="AA35" i="29"/>
  <c r="AA155" i="29" s="1"/>
  <c r="AA43" i="29"/>
  <c r="AA163" i="29" s="1"/>
  <c r="Y214" i="29"/>
  <c r="Z94" i="29"/>
  <c r="AFG5" i="45"/>
  <c r="CI2" i="29"/>
  <c r="CI3" i="29" s="1"/>
  <c r="SS5" i="46"/>
  <c r="WV4" i="46"/>
  <c r="CJ5" i="46"/>
  <c r="KP4" i="46"/>
  <c r="KP5" i="46" s="1"/>
  <c r="GM4" i="46"/>
  <c r="CK4" i="46"/>
  <c r="AFI4" i="46"/>
  <c r="AFI5" i="46" s="1"/>
  <c r="WU5" i="46"/>
  <c r="AAX4" i="46"/>
  <c r="AAX5" i="46" s="1"/>
  <c r="OQ5" i="46"/>
  <c r="ST4" i="46"/>
  <c r="OR4" i="46"/>
  <c r="GL5" i="46"/>
  <c r="WU4" i="17"/>
  <c r="SR5" i="17"/>
  <c r="GK5" i="17"/>
  <c r="OQ4" i="17"/>
  <c r="WT5" i="17"/>
  <c r="AAW4" i="17"/>
  <c r="AAW5" i="17" s="1"/>
  <c r="CI5" i="17"/>
  <c r="KO4" i="17"/>
  <c r="KO5" i="17" s="1"/>
  <c r="GL4" i="17"/>
  <c r="AFH4" i="17"/>
  <c r="AFH5" i="17" s="1"/>
  <c r="CJ4" i="17"/>
  <c r="SS4" i="17"/>
  <c r="OP5" i="17"/>
  <c r="WT5" i="45"/>
  <c r="AAW4" i="45"/>
  <c r="AAW5" i="45" s="1"/>
  <c r="CJ4" i="45"/>
  <c r="CI5" i="45"/>
  <c r="KO4" i="45"/>
  <c r="KO5" i="45" s="1"/>
  <c r="GL4" i="45"/>
  <c r="AFH4" i="45"/>
  <c r="WU4" i="45"/>
  <c r="SR5" i="45"/>
  <c r="GK5" i="45"/>
  <c r="OQ4" i="45"/>
  <c r="OP5" i="45"/>
  <c r="SS4" i="45"/>
  <c r="AA1" i="29"/>
  <c r="AB3" i="29"/>
  <c r="BO4" i="15"/>
  <c r="EO4" i="15" s="1"/>
  <c r="GB4" i="15" s="1"/>
  <c r="HO4" i="15" s="1"/>
  <c r="JF4" i="15"/>
  <c r="DB4" i="15"/>
  <c r="AB5" i="15"/>
  <c r="AC4" i="15"/>
  <c r="J215" i="29"/>
  <c r="X216" i="29" l="1"/>
  <c r="Y126" i="29"/>
  <c r="Y96" i="29"/>
  <c r="Z6" i="29"/>
  <c r="Y134" i="29"/>
  <c r="Y224" i="29" s="1"/>
  <c r="Y104" i="29"/>
  <c r="Z14" i="29"/>
  <c r="Y146" i="29"/>
  <c r="Y236" i="29" s="1"/>
  <c r="Y116" i="29"/>
  <c r="Z26" i="29"/>
  <c r="Y152" i="29"/>
  <c r="Y242" i="29" s="1"/>
  <c r="Y122" i="29"/>
  <c r="Z32" i="29"/>
  <c r="X95" i="29"/>
  <c r="X123" i="29" s="1"/>
  <c r="X33" i="29"/>
  <c r="Y5" i="29"/>
  <c r="X125" i="29"/>
  <c r="Y132" i="29"/>
  <c r="Y222" i="29" s="1"/>
  <c r="Y102" i="29"/>
  <c r="Z12" i="29"/>
  <c r="Y135" i="29"/>
  <c r="Y225" i="29" s="1"/>
  <c r="Z15" i="29"/>
  <c r="Y105" i="29"/>
  <c r="Y128" i="29"/>
  <c r="Y218" i="29" s="1"/>
  <c r="Z8" i="29"/>
  <c r="Y98" i="29"/>
  <c r="Y145" i="29"/>
  <c r="Y235" i="29" s="1"/>
  <c r="Y115" i="29"/>
  <c r="Z25" i="29"/>
  <c r="Y138" i="29"/>
  <c r="Y228" i="29" s="1"/>
  <c r="Y108" i="29"/>
  <c r="Z18" i="29"/>
  <c r="W153" i="29"/>
  <c r="W215" i="29"/>
  <c r="W243" i="29" s="1"/>
  <c r="Y140" i="29"/>
  <c r="Y230" i="29" s="1"/>
  <c r="Z20" i="29"/>
  <c r="Y110" i="29"/>
  <c r="X213" i="29"/>
  <c r="Y130" i="29"/>
  <c r="Y220" i="29" s="1"/>
  <c r="Z10" i="29"/>
  <c r="Y100" i="29"/>
  <c r="Y136" i="29"/>
  <c r="Y226" i="29" s="1"/>
  <c r="Z16" i="29"/>
  <c r="Y106" i="29"/>
  <c r="Y144" i="29"/>
  <c r="Y234" i="29" s="1"/>
  <c r="Y114" i="29"/>
  <c r="Z24" i="29"/>
  <c r="Y127" i="29"/>
  <c r="Y217" i="29" s="1"/>
  <c r="Z7" i="29"/>
  <c r="Y97" i="29"/>
  <c r="Y133" i="29"/>
  <c r="Y103" i="29"/>
  <c r="Z13" i="29"/>
  <c r="Y147" i="29"/>
  <c r="Y237" i="29" s="1"/>
  <c r="Z27" i="29"/>
  <c r="Y117" i="29"/>
  <c r="Y151" i="29"/>
  <c r="Y241" i="29" s="1"/>
  <c r="Y121" i="29"/>
  <c r="Z31" i="29"/>
  <c r="Y191" i="29"/>
  <c r="Z71" i="29"/>
  <c r="Y149" i="29"/>
  <c r="Y239" i="29" s="1"/>
  <c r="Y119" i="29"/>
  <c r="Z29" i="29"/>
  <c r="Y141" i="29"/>
  <c r="Y231" i="29" s="1"/>
  <c r="Z21" i="29"/>
  <c r="Y111" i="29"/>
  <c r="Y129" i="29"/>
  <c r="Y219" i="29" s="1"/>
  <c r="Y99" i="29"/>
  <c r="Z9" i="29"/>
  <c r="X221" i="29"/>
  <c r="Y193" i="29"/>
  <c r="Z73" i="29"/>
  <c r="Y148" i="29"/>
  <c r="Y238" i="29" s="1"/>
  <c r="Z28" i="29"/>
  <c r="Y118" i="29"/>
  <c r="Y143" i="29"/>
  <c r="Y233" i="29" s="1"/>
  <c r="Y113" i="29"/>
  <c r="Z23" i="29"/>
  <c r="Y150" i="29"/>
  <c r="Y240" i="29" s="1"/>
  <c r="Y120" i="29"/>
  <c r="Z30" i="29"/>
  <c r="Y142" i="29"/>
  <c r="Y232" i="29" s="1"/>
  <c r="Y112" i="29"/>
  <c r="Z22" i="29"/>
  <c r="Y186" i="29"/>
  <c r="Y93" i="29"/>
  <c r="Z66" i="29"/>
  <c r="Y139" i="29"/>
  <c r="Y229" i="29" s="1"/>
  <c r="Y109" i="29"/>
  <c r="Z19" i="29"/>
  <c r="Y131" i="29"/>
  <c r="Y221" i="29" s="1"/>
  <c r="Z11" i="29"/>
  <c r="Y101" i="29"/>
  <c r="AB78" i="29"/>
  <c r="AB198" i="29" s="1"/>
  <c r="AB81" i="29"/>
  <c r="AB201" i="29" s="1"/>
  <c r="AB79" i="29"/>
  <c r="AB199" i="29" s="1"/>
  <c r="AB80" i="29"/>
  <c r="AB200" i="29" s="1"/>
  <c r="AB83" i="29"/>
  <c r="AB203" i="29" s="1"/>
  <c r="AB84" i="29"/>
  <c r="AB204" i="29" s="1"/>
  <c r="AB85" i="29"/>
  <c r="AB205" i="29" s="1"/>
  <c r="AB82" i="29"/>
  <c r="AB202" i="29" s="1"/>
  <c r="AB89" i="29"/>
  <c r="AB209" i="29" s="1"/>
  <c r="AB86" i="29"/>
  <c r="AB206" i="29" s="1"/>
  <c r="AB88" i="29"/>
  <c r="AB208" i="29" s="1"/>
  <c r="AB90" i="29"/>
  <c r="AB210" i="29" s="1"/>
  <c r="AB87" i="29"/>
  <c r="AB207" i="29" s="1"/>
  <c r="AB91" i="29"/>
  <c r="AB211" i="29" s="1"/>
  <c r="AB92" i="29"/>
  <c r="AB212" i="29" s="1"/>
  <c r="AA63" i="29"/>
  <c r="AB48" i="29"/>
  <c r="AB168" i="29" s="1"/>
  <c r="AB49" i="29"/>
  <c r="AB169" i="29" s="1"/>
  <c r="AB51" i="29"/>
  <c r="AB171" i="29" s="1"/>
  <c r="AB50" i="29"/>
  <c r="AB170" i="29" s="1"/>
  <c r="AB53" i="29"/>
  <c r="AB173" i="29" s="1"/>
  <c r="AB54" i="29"/>
  <c r="AB174" i="29" s="1"/>
  <c r="AB52" i="29"/>
  <c r="AB172" i="29" s="1"/>
  <c r="AB55" i="29"/>
  <c r="AB175" i="29" s="1"/>
  <c r="AB57" i="29"/>
  <c r="AB177" i="29" s="1"/>
  <c r="AB56" i="29"/>
  <c r="AB176" i="29" s="1"/>
  <c r="AB58" i="29"/>
  <c r="AB178" i="29" s="1"/>
  <c r="AB59" i="29"/>
  <c r="AB179" i="29" s="1"/>
  <c r="AB62" i="29"/>
  <c r="AB182" i="29" s="1"/>
  <c r="AB61" i="29"/>
  <c r="AB181" i="29" s="1"/>
  <c r="AB60" i="29"/>
  <c r="AB180" i="29" s="1"/>
  <c r="AB77" i="29"/>
  <c r="AB197" i="29" s="1"/>
  <c r="AA227" i="29"/>
  <c r="AA107" i="29"/>
  <c r="AA184" i="29"/>
  <c r="AB17" i="29"/>
  <c r="AB137" i="29" s="1"/>
  <c r="AB47" i="29"/>
  <c r="AB167" i="29" s="1"/>
  <c r="AA154" i="29"/>
  <c r="AA183" i="29" s="1"/>
  <c r="AA124" i="29"/>
  <c r="AB67" i="29"/>
  <c r="AB187" i="29" s="1"/>
  <c r="AB64" i="29"/>
  <c r="AB69" i="29"/>
  <c r="AB189" i="29" s="1"/>
  <c r="AB74" i="29"/>
  <c r="AB194" i="29" s="1"/>
  <c r="AB72" i="29"/>
  <c r="AB192" i="29" s="1"/>
  <c r="AB75" i="29"/>
  <c r="AB195" i="29" s="1"/>
  <c r="AB76" i="29"/>
  <c r="AB196" i="29" s="1"/>
  <c r="AB35" i="29"/>
  <c r="AB155" i="29" s="1"/>
  <c r="AB39" i="29"/>
  <c r="AB159" i="29" s="1"/>
  <c r="AB43" i="29"/>
  <c r="AB163" i="29" s="1"/>
  <c r="AB37" i="29"/>
  <c r="AB157" i="29" s="1"/>
  <c r="AB41" i="29"/>
  <c r="AB161" i="29" s="1"/>
  <c r="AB45" i="29"/>
  <c r="AB165" i="29" s="1"/>
  <c r="AB65" i="29"/>
  <c r="AB185" i="29" s="1"/>
  <c r="AB36" i="29"/>
  <c r="AB156" i="29" s="1"/>
  <c r="AB44" i="29"/>
  <c r="AB164" i="29" s="1"/>
  <c r="AB4" i="29"/>
  <c r="AB40" i="29"/>
  <c r="AB160" i="29" s="1"/>
  <c r="AB46" i="29"/>
  <c r="AB166" i="29" s="1"/>
  <c r="AB68" i="29"/>
  <c r="AB188" i="29" s="1"/>
  <c r="AB70" i="29"/>
  <c r="AB190" i="29" s="1"/>
  <c r="AB34" i="29"/>
  <c r="AB42" i="29"/>
  <c r="AB162" i="29" s="1"/>
  <c r="AB38" i="29"/>
  <c r="AB158" i="29" s="1"/>
  <c r="Z214" i="29"/>
  <c r="AA94" i="29"/>
  <c r="AFH5" i="45"/>
  <c r="CJ2" i="29"/>
  <c r="CJ3" i="29" s="1"/>
  <c r="ST5" i="46"/>
  <c r="WW4" i="46"/>
  <c r="SU4" i="46"/>
  <c r="OR5" i="46"/>
  <c r="CK5" i="46"/>
  <c r="CL4" i="46"/>
  <c r="AFJ4" i="46"/>
  <c r="AFJ5" i="46" s="1"/>
  <c r="KQ4" i="46"/>
  <c r="KQ5" i="46" s="1"/>
  <c r="GN4" i="46"/>
  <c r="WV5" i="46"/>
  <c r="AAY4" i="46"/>
  <c r="AAY5" i="46" s="1"/>
  <c r="GM5" i="46"/>
  <c r="OS4" i="46"/>
  <c r="SS5" i="17"/>
  <c r="WV4" i="17"/>
  <c r="AFI4" i="17"/>
  <c r="AFI5" i="17" s="1"/>
  <c r="CK4" i="17"/>
  <c r="KP4" i="17"/>
  <c r="KP5" i="17" s="1"/>
  <c r="GM4" i="17"/>
  <c r="CJ5" i="17"/>
  <c r="OQ5" i="17"/>
  <c r="ST4" i="17"/>
  <c r="OR4" i="17"/>
  <c r="GL5" i="17"/>
  <c r="WU5" i="17"/>
  <c r="AAX4" i="17"/>
  <c r="AAX5" i="17" s="1"/>
  <c r="GL5" i="45"/>
  <c r="OR4" i="45"/>
  <c r="AAX4" i="45"/>
  <c r="AAX5" i="45" s="1"/>
  <c r="WU5" i="45"/>
  <c r="OQ5" i="45"/>
  <c r="ST4" i="45"/>
  <c r="CK4" i="45"/>
  <c r="KP4" i="45"/>
  <c r="KP5" i="45" s="1"/>
  <c r="GM4" i="45"/>
  <c r="CJ5" i="45"/>
  <c r="AFI4" i="45"/>
  <c r="SS5" i="45"/>
  <c r="WV4" i="45"/>
  <c r="AC3" i="29"/>
  <c r="AB1" i="29"/>
  <c r="JG4" i="15"/>
  <c r="DC4" i="15"/>
  <c r="AC5" i="15"/>
  <c r="AD4" i="15"/>
  <c r="BP4" i="15"/>
  <c r="EP4" i="15" s="1"/>
  <c r="GC4" i="15" s="1"/>
  <c r="HP4" i="15" s="1"/>
  <c r="Y223" i="29" l="1"/>
  <c r="Y213" i="29"/>
  <c r="Z139" i="29"/>
  <c r="Z229" i="29" s="1"/>
  <c r="Z109" i="29"/>
  <c r="AA19" i="29"/>
  <c r="Z143" i="29"/>
  <c r="Z233" i="29" s="1"/>
  <c r="AA23" i="29"/>
  <c r="Z113" i="29"/>
  <c r="Z148" i="29"/>
  <c r="Z238" i="29" s="1"/>
  <c r="Z118" i="29"/>
  <c r="AA28" i="29"/>
  <c r="Z151" i="29"/>
  <c r="Z241" i="29" s="1"/>
  <c r="Z121" i="29"/>
  <c r="AA31" i="29"/>
  <c r="Z147" i="29"/>
  <c r="Z237" i="29" s="1"/>
  <c r="Z117" i="29"/>
  <c r="AA27" i="29"/>
  <c r="Z144" i="29"/>
  <c r="Z234" i="29" s="1"/>
  <c r="Z114" i="29"/>
  <c r="AA24" i="29"/>
  <c r="Z136" i="29"/>
  <c r="Z226" i="29" s="1"/>
  <c r="Z106" i="29"/>
  <c r="AA16" i="29"/>
  <c r="Z134" i="29"/>
  <c r="Z224" i="29" s="1"/>
  <c r="AA14" i="29"/>
  <c r="Z104" i="29"/>
  <c r="Z150" i="29"/>
  <c r="Z240" i="29" s="1"/>
  <c r="Z120" i="29"/>
  <c r="AA30" i="29"/>
  <c r="Z129" i="29"/>
  <c r="Z219" i="29" s="1"/>
  <c r="AA9" i="29"/>
  <c r="Z99" i="29"/>
  <c r="Z141" i="29"/>
  <c r="Z231" i="29" s="1"/>
  <c r="AA21" i="29"/>
  <c r="Z111" i="29"/>
  <c r="Z135" i="29"/>
  <c r="Z225" i="29" s="1"/>
  <c r="AA15" i="29"/>
  <c r="Z105" i="29"/>
  <c r="Z146" i="29"/>
  <c r="Z236" i="29" s="1"/>
  <c r="Z116" i="29"/>
  <c r="AA26" i="29"/>
  <c r="Y216" i="29"/>
  <c r="Z131" i="29"/>
  <c r="Z101" i="29"/>
  <c r="AA11" i="29"/>
  <c r="Z142" i="29"/>
  <c r="Z232" i="29" s="1"/>
  <c r="Z112" i="29"/>
  <c r="AA22" i="29"/>
  <c r="Z193" i="29"/>
  <c r="AA73" i="29"/>
  <c r="Z191" i="29"/>
  <c r="AA71" i="29"/>
  <c r="Z133" i="29"/>
  <c r="Z223" i="29" s="1"/>
  <c r="Z103" i="29"/>
  <c r="AA13" i="29"/>
  <c r="Z127" i="29"/>
  <c r="Z217" i="29" s="1"/>
  <c r="AA7" i="29"/>
  <c r="Z97" i="29"/>
  <c r="Z145" i="29"/>
  <c r="Z235" i="29" s="1"/>
  <c r="AA25" i="29"/>
  <c r="Z115" i="29"/>
  <c r="Z128" i="29"/>
  <c r="Z218" i="29" s="1"/>
  <c r="AA8" i="29"/>
  <c r="Z98" i="29"/>
  <c r="X153" i="29"/>
  <c r="X215" i="29"/>
  <c r="X243" i="29" s="1"/>
  <c r="Z152" i="29"/>
  <c r="Z242" i="29" s="1"/>
  <c r="AA32" i="29"/>
  <c r="Z122" i="29"/>
  <c r="Z186" i="29"/>
  <c r="AA66" i="29"/>
  <c r="Z93" i="29"/>
  <c r="Z149" i="29"/>
  <c r="Z239" i="29" s="1"/>
  <c r="Z119" i="29"/>
  <c r="AA29" i="29"/>
  <c r="Z130" i="29"/>
  <c r="Z220" i="29" s="1"/>
  <c r="AA10" i="29"/>
  <c r="Z100" i="29"/>
  <c r="Z140" i="29"/>
  <c r="Z230" i="29" s="1"/>
  <c r="Z110" i="29"/>
  <c r="AA20" i="29"/>
  <c r="Z138" i="29"/>
  <c r="Z228" i="29" s="1"/>
  <c r="Z108" i="29"/>
  <c r="AA18" i="29"/>
  <c r="Z132" i="29"/>
  <c r="Z222" i="29" s="1"/>
  <c r="AA12" i="29"/>
  <c r="Z102" i="29"/>
  <c r="Y125" i="29"/>
  <c r="Y33" i="29"/>
  <c r="Z5" i="29"/>
  <c r="Y95" i="29"/>
  <c r="Y123" i="29" s="1"/>
  <c r="Z126" i="29"/>
  <c r="AA6" i="29"/>
  <c r="Z96" i="29"/>
  <c r="AC79" i="29"/>
  <c r="AC199" i="29" s="1"/>
  <c r="AC80" i="29"/>
  <c r="AC200" i="29" s="1"/>
  <c r="AC78" i="29"/>
  <c r="AC198" i="29" s="1"/>
  <c r="AC81" i="29"/>
  <c r="AC201" i="29" s="1"/>
  <c r="AC83" i="29"/>
  <c r="AC203" i="29" s="1"/>
  <c r="AC84" i="29"/>
  <c r="AC204" i="29" s="1"/>
  <c r="AC82" i="29"/>
  <c r="AC202" i="29" s="1"/>
  <c r="AC86" i="29"/>
  <c r="AC206" i="29" s="1"/>
  <c r="AC88" i="29"/>
  <c r="AC208" i="29" s="1"/>
  <c r="AC85" i="29"/>
  <c r="AC205" i="29" s="1"/>
  <c r="AC87" i="29"/>
  <c r="AC207" i="29" s="1"/>
  <c r="AC91" i="29"/>
  <c r="AC211" i="29" s="1"/>
  <c r="AC90" i="29"/>
  <c r="AC210" i="29" s="1"/>
  <c r="AC89" i="29"/>
  <c r="AC209" i="29" s="1"/>
  <c r="AC92" i="29"/>
  <c r="AC212" i="29" s="1"/>
  <c r="AC50" i="29"/>
  <c r="AC170" i="29" s="1"/>
  <c r="AC48" i="29"/>
  <c r="AC168" i="29" s="1"/>
  <c r="AC51" i="29"/>
  <c r="AC171" i="29" s="1"/>
  <c r="AC52" i="29"/>
  <c r="AC172" i="29" s="1"/>
  <c r="AC49" i="29"/>
  <c r="AC169" i="29" s="1"/>
  <c r="AC53" i="29"/>
  <c r="AC173" i="29" s="1"/>
  <c r="AC54" i="29"/>
  <c r="AC174" i="29" s="1"/>
  <c r="AC55" i="29"/>
  <c r="AC175" i="29" s="1"/>
  <c r="AC56" i="29"/>
  <c r="AC176" i="29" s="1"/>
  <c r="AC58" i="29"/>
  <c r="AC178" i="29" s="1"/>
  <c r="AC59" i="29"/>
  <c r="AC179" i="29" s="1"/>
  <c r="AC60" i="29"/>
  <c r="AC180" i="29" s="1"/>
  <c r="AC62" i="29"/>
  <c r="AC182" i="29" s="1"/>
  <c r="AC57" i="29"/>
  <c r="AC177" i="29" s="1"/>
  <c r="AC61" i="29"/>
  <c r="AC181" i="29" s="1"/>
  <c r="AB63" i="29"/>
  <c r="AC77" i="29"/>
  <c r="AC197" i="29" s="1"/>
  <c r="AB227" i="29"/>
  <c r="AB107" i="29"/>
  <c r="AB184" i="29"/>
  <c r="AB154" i="29"/>
  <c r="AB183" i="29" s="1"/>
  <c r="AC17" i="29"/>
  <c r="AC137" i="29" s="1"/>
  <c r="AC47" i="29"/>
  <c r="AC167" i="29" s="1"/>
  <c r="AB124" i="29"/>
  <c r="AC68" i="29"/>
  <c r="AC188" i="29" s="1"/>
  <c r="AC70" i="29"/>
  <c r="AC190" i="29" s="1"/>
  <c r="AC67" i="29"/>
  <c r="AC187" i="29" s="1"/>
  <c r="AC76" i="29"/>
  <c r="AC196" i="29" s="1"/>
  <c r="AC65" i="29"/>
  <c r="AC185" i="29" s="1"/>
  <c r="AC36" i="29"/>
  <c r="AC156" i="29" s="1"/>
  <c r="AC40" i="29"/>
  <c r="AC160" i="29" s="1"/>
  <c r="AC44" i="29"/>
  <c r="AC164" i="29" s="1"/>
  <c r="AC64" i="29"/>
  <c r="AC69" i="29"/>
  <c r="AC189" i="29" s="1"/>
  <c r="AC74" i="29"/>
  <c r="AC194" i="29" s="1"/>
  <c r="AC34" i="29"/>
  <c r="AC38" i="29"/>
  <c r="AC158" i="29" s="1"/>
  <c r="AC42" i="29"/>
  <c r="AC162" i="29" s="1"/>
  <c r="AC46" i="29"/>
  <c r="AC166" i="29" s="1"/>
  <c r="AC4" i="29"/>
  <c r="AC72" i="29"/>
  <c r="AC192" i="29" s="1"/>
  <c r="AC39" i="29"/>
  <c r="AC159" i="29" s="1"/>
  <c r="AC41" i="29"/>
  <c r="AC161" i="29" s="1"/>
  <c r="AC75" i="29"/>
  <c r="AC195" i="29" s="1"/>
  <c r="AC37" i="29"/>
  <c r="AC157" i="29" s="1"/>
  <c r="AC45" i="29"/>
  <c r="AC165" i="29" s="1"/>
  <c r="AC35" i="29"/>
  <c r="AC155" i="29" s="1"/>
  <c r="AC43" i="29"/>
  <c r="AC163" i="29" s="1"/>
  <c r="AB94" i="29"/>
  <c r="AA214" i="29"/>
  <c r="AFI5" i="45"/>
  <c r="CK2" i="29"/>
  <c r="CK3" i="29" s="1"/>
  <c r="WX4" i="46"/>
  <c r="SU5" i="46"/>
  <c r="CL5" i="46"/>
  <c r="AFK4" i="46"/>
  <c r="AFK5" i="46" s="1"/>
  <c r="KR4" i="46"/>
  <c r="KR5" i="46" s="1"/>
  <c r="GO4" i="46"/>
  <c r="CM4" i="46"/>
  <c r="WW5" i="46"/>
  <c r="AAZ4" i="46"/>
  <c r="AAZ5" i="46" s="1"/>
  <c r="OS5" i="46"/>
  <c r="SV4" i="46"/>
  <c r="GN5" i="46"/>
  <c r="OT4" i="46"/>
  <c r="KQ4" i="17"/>
  <c r="KQ5" i="17" s="1"/>
  <c r="CK5" i="17"/>
  <c r="AFJ4" i="17"/>
  <c r="AFJ5" i="17" s="1"/>
  <c r="GN4" i="17"/>
  <c r="CL4" i="17"/>
  <c r="OR5" i="17"/>
  <c r="SU4" i="17"/>
  <c r="GM5" i="17"/>
  <c r="OS4" i="17"/>
  <c r="WV5" i="17"/>
  <c r="AAY4" i="17"/>
  <c r="AAY5" i="17" s="1"/>
  <c r="ST5" i="17"/>
  <c r="WW4" i="17"/>
  <c r="ST5" i="45"/>
  <c r="WW4" i="45"/>
  <c r="KQ4" i="45"/>
  <c r="KQ5" i="45" s="1"/>
  <c r="GN4" i="45"/>
  <c r="CK5" i="45"/>
  <c r="AFJ4" i="45"/>
  <c r="CL4" i="45"/>
  <c r="SU4" i="45"/>
  <c r="OR5" i="45"/>
  <c r="WV5" i="45"/>
  <c r="AAY4" i="45"/>
  <c r="AAY5" i="45" s="1"/>
  <c r="OS4" i="45"/>
  <c r="GM5" i="45"/>
  <c r="H100" i="29"/>
  <c r="J70" i="29"/>
  <c r="J190" i="29" s="1"/>
  <c r="AD3" i="29"/>
  <c r="J71" i="29"/>
  <c r="J191" i="29" s="1"/>
  <c r="H101" i="29"/>
  <c r="H98" i="29"/>
  <c r="J68" i="29"/>
  <c r="AC1" i="29"/>
  <c r="H102" i="29"/>
  <c r="J72" i="29"/>
  <c r="J192" i="29" s="1"/>
  <c r="H99" i="29"/>
  <c r="J69" i="29"/>
  <c r="J189" i="29" s="1"/>
  <c r="AD5" i="15"/>
  <c r="AE4" i="15"/>
  <c r="DD4" i="15"/>
  <c r="JH4" i="15"/>
  <c r="BQ4" i="15"/>
  <c r="EQ4" i="15" s="1"/>
  <c r="GD4" i="15" s="1"/>
  <c r="HQ4" i="15" s="1"/>
  <c r="J223" i="29"/>
  <c r="Z216" i="29" l="1"/>
  <c r="Z213" i="29"/>
  <c r="Y215" i="29"/>
  <c r="Y243" i="29" s="1"/>
  <c r="Y153" i="29"/>
  <c r="AA138" i="29"/>
  <c r="AA228" i="29" s="1"/>
  <c r="AA108" i="29"/>
  <c r="AB18" i="29"/>
  <c r="AA127" i="29"/>
  <c r="AA217" i="29" s="1"/>
  <c r="AB7" i="29"/>
  <c r="AA97" i="29"/>
  <c r="AA131" i="29"/>
  <c r="AA101" i="29"/>
  <c r="AB11" i="29"/>
  <c r="AA146" i="29"/>
  <c r="AA236" i="29" s="1"/>
  <c r="AA116" i="29"/>
  <c r="AB26" i="29"/>
  <c r="AA135" i="29"/>
  <c r="AA225" i="29" s="1"/>
  <c r="AB15" i="29"/>
  <c r="AA105" i="29"/>
  <c r="AA150" i="29"/>
  <c r="AA240" i="29" s="1"/>
  <c r="AB30" i="29"/>
  <c r="AA120" i="29"/>
  <c r="AA151" i="29"/>
  <c r="AA241" i="29" s="1"/>
  <c r="AA121" i="29"/>
  <c r="AB31" i="29"/>
  <c r="AA149" i="29"/>
  <c r="AA239" i="29" s="1"/>
  <c r="AA119" i="29"/>
  <c r="AB29" i="29"/>
  <c r="AA186" i="29"/>
  <c r="AA93" i="29"/>
  <c r="AB66" i="29"/>
  <c r="AA152" i="29"/>
  <c r="AA242" i="29" s="1"/>
  <c r="AB32" i="29"/>
  <c r="AA122" i="29"/>
  <c r="AA145" i="29"/>
  <c r="AA235" i="29" s="1"/>
  <c r="AB25" i="29"/>
  <c r="AA115" i="29"/>
  <c r="AA191" i="29"/>
  <c r="AB71" i="29"/>
  <c r="AA142" i="29"/>
  <c r="AA232" i="29" s="1"/>
  <c r="AB22" i="29"/>
  <c r="AA112" i="29"/>
  <c r="AA134" i="29"/>
  <c r="AA224" i="29" s="1"/>
  <c r="AA104" i="29"/>
  <c r="AB14" i="29"/>
  <c r="AA147" i="29"/>
  <c r="AA237" i="29" s="1"/>
  <c r="AB27" i="29"/>
  <c r="AA117" i="29"/>
  <c r="AA139" i="29"/>
  <c r="AA229" i="29" s="1"/>
  <c r="AA109" i="29"/>
  <c r="AB19" i="29"/>
  <c r="Z125" i="29"/>
  <c r="Z33" i="29"/>
  <c r="AA5" i="29"/>
  <c r="Z95" i="29"/>
  <c r="Z123" i="29" s="1"/>
  <c r="AA132" i="29"/>
  <c r="AA222" i="29" s="1"/>
  <c r="AB12" i="29"/>
  <c r="AA102" i="29"/>
  <c r="AA128" i="29"/>
  <c r="AA218" i="29" s="1"/>
  <c r="AA98" i="29"/>
  <c r="AB8" i="29"/>
  <c r="AA133" i="29"/>
  <c r="AA103" i="29"/>
  <c r="AB13" i="29"/>
  <c r="Z221" i="29"/>
  <c r="AA129" i="29"/>
  <c r="AA219" i="29" s="1"/>
  <c r="AA99" i="29"/>
  <c r="AB9" i="29"/>
  <c r="AA144" i="29"/>
  <c r="AA234" i="29" s="1"/>
  <c r="AA114" i="29"/>
  <c r="AB24" i="29"/>
  <c r="AA126" i="29"/>
  <c r="AB6" i="29"/>
  <c r="AA96" i="29"/>
  <c r="AA140" i="29"/>
  <c r="AA230" i="29" s="1"/>
  <c r="AA110" i="29"/>
  <c r="AB20" i="29"/>
  <c r="AA130" i="29"/>
  <c r="AA220" i="29" s="1"/>
  <c r="AB10" i="29"/>
  <c r="AA100" i="29"/>
  <c r="AA193" i="29"/>
  <c r="AB73" i="29"/>
  <c r="AA141" i="29"/>
  <c r="AA231" i="29" s="1"/>
  <c r="AA111" i="29"/>
  <c r="AB21" i="29"/>
  <c r="AA136" i="29"/>
  <c r="AA226" i="29" s="1"/>
  <c r="AB16" i="29"/>
  <c r="AA106" i="29"/>
  <c r="AA148" i="29"/>
  <c r="AA238" i="29" s="1"/>
  <c r="AB28" i="29"/>
  <c r="AA118" i="29"/>
  <c r="AA143" i="29"/>
  <c r="AA233" i="29" s="1"/>
  <c r="AA113" i="29"/>
  <c r="AB23" i="29"/>
  <c r="H123" i="29"/>
  <c r="J93" i="29"/>
  <c r="AD79" i="29"/>
  <c r="AD199" i="29" s="1"/>
  <c r="AD80" i="29"/>
  <c r="AD200" i="29" s="1"/>
  <c r="AD78" i="29"/>
  <c r="AD198" i="29" s="1"/>
  <c r="AD81" i="29"/>
  <c r="AD201" i="29" s="1"/>
  <c r="AD82" i="29"/>
  <c r="AD202" i="29" s="1"/>
  <c r="AD85" i="29"/>
  <c r="AD205" i="29" s="1"/>
  <c r="AD86" i="29"/>
  <c r="AD206" i="29" s="1"/>
  <c r="AD87" i="29"/>
  <c r="AD207" i="29" s="1"/>
  <c r="AD84" i="29"/>
  <c r="AD204" i="29" s="1"/>
  <c r="AD88" i="29"/>
  <c r="AD208" i="29" s="1"/>
  <c r="AD90" i="29"/>
  <c r="AD210" i="29" s="1"/>
  <c r="AD83" i="29"/>
  <c r="AD203" i="29" s="1"/>
  <c r="AD89" i="29"/>
  <c r="AD209" i="29" s="1"/>
  <c r="AD92" i="29"/>
  <c r="AD212" i="29" s="1"/>
  <c r="AD91" i="29"/>
  <c r="AD211" i="29" s="1"/>
  <c r="AD50" i="29"/>
  <c r="AD170" i="29" s="1"/>
  <c r="AD49" i="29"/>
  <c r="AD169" i="29" s="1"/>
  <c r="AD51" i="29"/>
  <c r="AD171" i="29" s="1"/>
  <c r="AD52" i="29"/>
  <c r="AD172" i="29" s="1"/>
  <c r="AD55" i="29"/>
  <c r="AD175" i="29" s="1"/>
  <c r="AD48" i="29"/>
  <c r="AD168" i="29" s="1"/>
  <c r="AD53" i="29"/>
  <c r="AD173" i="29" s="1"/>
  <c r="AD56" i="29"/>
  <c r="AD176" i="29" s="1"/>
  <c r="AD58" i="29"/>
  <c r="AD178" i="29" s="1"/>
  <c r="AD59" i="29"/>
  <c r="AD179" i="29" s="1"/>
  <c r="AD57" i="29"/>
  <c r="AD177" i="29" s="1"/>
  <c r="AD61" i="29"/>
  <c r="AD181" i="29" s="1"/>
  <c r="AD54" i="29"/>
  <c r="AD174" i="29" s="1"/>
  <c r="AD60" i="29"/>
  <c r="AD180" i="29" s="1"/>
  <c r="AD62" i="29"/>
  <c r="AD182" i="29" s="1"/>
  <c r="AC63" i="29"/>
  <c r="AD77" i="29"/>
  <c r="AD197" i="29" s="1"/>
  <c r="AC227" i="29"/>
  <c r="J188" i="29"/>
  <c r="J213" i="29" s="1"/>
  <c r="AC107" i="29"/>
  <c r="AC184" i="29"/>
  <c r="AD17" i="29"/>
  <c r="AD47" i="29"/>
  <c r="AD167" i="29" s="1"/>
  <c r="AC154" i="29"/>
  <c r="AC183" i="29" s="1"/>
  <c r="AC124" i="29"/>
  <c r="AD65" i="29"/>
  <c r="AD185" i="29" s="1"/>
  <c r="AD72" i="29"/>
  <c r="AD75" i="29"/>
  <c r="AD68" i="29"/>
  <c r="AD70" i="29"/>
  <c r="AD190" i="29" s="1"/>
  <c r="AD37" i="29"/>
  <c r="AD157" i="29" s="1"/>
  <c r="AD41" i="29"/>
  <c r="AD161" i="29" s="1"/>
  <c r="AD45" i="29"/>
  <c r="AD165" i="29" s="1"/>
  <c r="AD67" i="29"/>
  <c r="AD187" i="29" s="1"/>
  <c r="AD35" i="29"/>
  <c r="AD155" i="29" s="1"/>
  <c r="AD39" i="29"/>
  <c r="AD159" i="29" s="1"/>
  <c r="AD43" i="29"/>
  <c r="AD163" i="29" s="1"/>
  <c r="AD74" i="29"/>
  <c r="AD194" i="29" s="1"/>
  <c r="AD38" i="29"/>
  <c r="AD46" i="29"/>
  <c r="AD34" i="29"/>
  <c r="AD64" i="29"/>
  <c r="AD69" i="29"/>
  <c r="AD76" i="29"/>
  <c r="AD36" i="29"/>
  <c r="AD44" i="29"/>
  <c r="AD4" i="29"/>
  <c r="AD42" i="29"/>
  <c r="AD40" i="29"/>
  <c r="AB214" i="29"/>
  <c r="AC94" i="29"/>
  <c r="AFJ5" i="45"/>
  <c r="CL2" i="29"/>
  <c r="CL3" i="29" s="1"/>
  <c r="CN4" i="46"/>
  <c r="CM5" i="46"/>
  <c r="GP4" i="46"/>
  <c r="KS4" i="46"/>
  <c r="KS5" i="46" s="1"/>
  <c r="AFL4" i="46"/>
  <c r="AFL5" i="46" s="1"/>
  <c r="GO5" i="46"/>
  <c r="OU4" i="46"/>
  <c r="SV5" i="46"/>
  <c r="WY4" i="46"/>
  <c r="OT5" i="46"/>
  <c r="SW4" i="46"/>
  <c r="ABA4" i="46"/>
  <c r="ABA5" i="46" s="1"/>
  <c r="WX5" i="46"/>
  <c r="SU5" i="17"/>
  <c r="WX4" i="17"/>
  <c r="GN5" i="17"/>
  <c r="OT4" i="17"/>
  <c r="AAZ4" i="17"/>
  <c r="AAZ5" i="17" s="1"/>
  <c r="WW5" i="17"/>
  <c r="SV4" i="17"/>
  <c r="OS5" i="17"/>
  <c r="CL5" i="17"/>
  <c r="CM4" i="17"/>
  <c r="GO4" i="17"/>
  <c r="AFK4" i="17"/>
  <c r="AFK5" i="17" s="1"/>
  <c r="KR4" i="17"/>
  <c r="KR5" i="17" s="1"/>
  <c r="OS5" i="45"/>
  <c r="SV4" i="45"/>
  <c r="WX4" i="45"/>
  <c r="SU5" i="45"/>
  <c r="OT4" i="45"/>
  <c r="GN5" i="45"/>
  <c r="CL5" i="45"/>
  <c r="AFK4" i="45"/>
  <c r="CM4" i="45"/>
  <c r="KR4" i="45"/>
  <c r="KR5" i="45" s="1"/>
  <c r="GO4" i="45"/>
  <c r="WW5" i="45"/>
  <c r="AAZ4" i="45"/>
  <c r="AAZ5" i="45" s="1"/>
  <c r="J102" i="29"/>
  <c r="J99" i="29"/>
  <c r="J101" i="29"/>
  <c r="J100" i="29"/>
  <c r="AD1" i="29"/>
  <c r="J98" i="29"/>
  <c r="AE3" i="29"/>
  <c r="BR4" i="15"/>
  <c r="ER4" i="15" s="1"/>
  <c r="GE4" i="15" s="1"/>
  <c r="HR4" i="15" s="1"/>
  <c r="AE5" i="15"/>
  <c r="JI4" i="15"/>
  <c r="AF4" i="15"/>
  <c r="DE4" i="15"/>
  <c r="AA216" i="29" l="1"/>
  <c r="AA223" i="29"/>
  <c r="AB129" i="29"/>
  <c r="AB219" i="29" s="1"/>
  <c r="AC9" i="29"/>
  <c r="AB99" i="29"/>
  <c r="AB133" i="29"/>
  <c r="AB103" i="29"/>
  <c r="AC13" i="29"/>
  <c r="Z215" i="29"/>
  <c r="Z243" i="29" s="1"/>
  <c r="Z153" i="29"/>
  <c r="AB145" i="29"/>
  <c r="AB235" i="29" s="1"/>
  <c r="AB115" i="29"/>
  <c r="AC25" i="29"/>
  <c r="AB149" i="29"/>
  <c r="AB239" i="29" s="1"/>
  <c r="AB119" i="29"/>
  <c r="AC29" i="29"/>
  <c r="AB151" i="29"/>
  <c r="AB241" i="29" s="1"/>
  <c r="AC31" i="29"/>
  <c r="AB121" i="29"/>
  <c r="AB120" i="29"/>
  <c r="AB150" i="29"/>
  <c r="AB240" i="29" s="1"/>
  <c r="AC30" i="29"/>
  <c r="AB131" i="29"/>
  <c r="AB101" i="29"/>
  <c r="AC11" i="29"/>
  <c r="AB127" i="29"/>
  <c r="AB217" i="29" s="1"/>
  <c r="AC7" i="29"/>
  <c r="AB97" i="29"/>
  <c r="AB136" i="29"/>
  <c r="AB226" i="29" s="1"/>
  <c r="AC16" i="29"/>
  <c r="AB106" i="29"/>
  <c r="AB130" i="29"/>
  <c r="AB220" i="29" s="1"/>
  <c r="AC10" i="29"/>
  <c r="AB100" i="29"/>
  <c r="AB144" i="29"/>
  <c r="AB234" i="29" s="1"/>
  <c r="AB114" i="29"/>
  <c r="AC24" i="29"/>
  <c r="AB139" i="29"/>
  <c r="AB229" i="29" s="1"/>
  <c r="AC19" i="29"/>
  <c r="AB109" i="29"/>
  <c r="AB147" i="29"/>
  <c r="AB237" i="29" s="1"/>
  <c r="AC27" i="29"/>
  <c r="AB117" i="29"/>
  <c r="AB191" i="29"/>
  <c r="AC71" i="29"/>
  <c r="AB186" i="29"/>
  <c r="AC66" i="29"/>
  <c r="AB93" i="29"/>
  <c r="AB146" i="29"/>
  <c r="AB236" i="29" s="1"/>
  <c r="AB116" i="29"/>
  <c r="AC26" i="29"/>
  <c r="AB143" i="29"/>
  <c r="AB233" i="29" s="1"/>
  <c r="AB113" i="29"/>
  <c r="AC23" i="29"/>
  <c r="AB148" i="29"/>
  <c r="AB238" i="29" s="1"/>
  <c r="AB118" i="29"/>
  <c r="AC28" i="29"/>
  <c r="AB193" i="29"/>
  <c r="AC73" i="29"/>
  <c r="AA125" i="29"/>
  <c r="AA95" i="29"/>
  <c r="AA123" i="29" s="1"/>
  <c r="AB5" i="29"/>
  <c r="AA33" i="29"/>
  <c r="AA221" i="29"/>
  <c r="AB138" i="29"/>
  <c r="AB228" i="29" s="1"/>
  <c r="AC18" i="29"/>
  <c r="AB108" i="29"/>
  <c r="AB141" i="29"/>
  <c r="AB231" i="29" s="1"/>
  <c r="AC21" i="29"/>
  <c r="AB111" i="29"/>
  <c r="AB140" i="29"/>
  <c r="AB230" i="29" s="1"/>
  <c r="AB110" i="29"/>
  <c r="AC20" i="29"/>
  <c r="AB126" i="29"/>
  <c r="AC6" i="29"/>
  <c r="AB96" i="29"/>
  <c r="AB128" i="29"/>
  <c r="AB218" i="29" s="1"/>
  <c r="AB98" i="29"/>
  <c r="AC8" i="29"/>
  <c r="AB132" i="29"/>
  <c r="AB222" i="29" s="1"/>
  <c r="AC12" i="29"/>
  <c r="AB102" i="29"/>
  <c r="AB134" i="29"/>
  <c r="AB224" i="29" s="1"/>
  <c r="AC14" i="29"/>
  <c r="AB104" i="29"/>
  <c r="AB142" i="29"/>
  <c r="AB232" i="29" s="1"/>
  <c r="AB112" i="29"/>
  <c r="AC22" i="29"/>
  <c r="AB152" i="29"/>
  <c r="AB242" i="29" s="1"/>
  <c r="AC32" i="29"/>
  <c r="AB122" i="29"/>
  <c r="AA213" i="29"/>
  <c r="AB135" i="29"/>
  <c r="AB225" i="29" s="1"/>
  <c r="AB105" i="29"/>
  <c r="AC15" i="29"/>
  <c r="J123" i="29"/>
  <c r="AE78" i="29"/>
  <c r="AE198" i="29" s="1"/>
  <c r="AE82" i="29"/>
  <c r="AE202" i="29" s="1"/>
  <c r="AE79" i="29"/>
  <c r="AE199" i="29" s="1"/>
  <c r="AE89" i="29"/>
  <c r="AE209" i="29" s="1"/>
  <c r="AE80" i="29"/>
  <c r="AE200" i="29" s="1"/>
  <c r="AE87" i="29"/>
  <c r="AE207" i="29" s="1"/>
  <c r="AE91" i="29"/>
  <c r="AE211" i="29" s="1"/>
  <c r="AE85" i="29"/>
  <c r="AE205" i="29" s="1"/>
  <c r="AE90" i="29"/>
  <c r="AE210" i="29" s="1"/>
  <c r="AE83" i="29"/>
  <c r="AE203" i="29" s="1"/>
  <c r="AE81" i="29"/>
  <c r="AE201" i="29" s="1"/>
  <c r="AE86" i="29"/>
  <c r="AE206" i="29" s="1"/>
  <c r="AE92" i="29"/>
  <c r="AE212" i="29" s="1"/>
  <c r="AE88" i="29"/>
  <c r="AE208" i="29" s="1"/>
  <c r="AE84" i="29"/>
  <c r="AE204" i="29" s="1"/>
  <c r="AE62" i="29"/>
  <c r="AE182" i="29" s="1"/>
  <c r="AE57" i="29"/>
  <c r="AE177" i="29" s="1"/>
  <c r="AE49" i="29"/>
  <c r="AE169" i="29" s="1"/>
  <c r="AE51" i="29"/>
  <c r="AE171" i="29" s="1"/>
  <c r="AE48" i="29"/>
  <c r="AE168" i="29" s="1"/>
  <c r="AE53" i="29"/>
  <c r="AE173" i="29" s="1"/>
  <c r="AE54" i="29"/>
  <c r="AE174" i="29" s="1"/>
  <c r="AE52" i="29"/>
  <c r="AE172" i="29" s="1"/>
  <c r="AE50" i="29"/>
  <c r="AE170" i="29" s="1"/>
  <c r="AE61" i="29"/>
  <c r="AE181" i="29" s="1"/>
  <c r="AE56" i="29"/>
  <c r="AE176" i="29" s="1"/>
  <c r="AD63" i="29"/>
  <c r="AE60" i="29"/>
  <c r="AE180" i="29" s="1"/>
  <c r="AE59" i="29"/>
  <c r="AE179" i="29" s="1"/>
  <c r="AE58" i="29"/>
  <c r="AE178" i="29" s="1"/>
  <c r="AE55" i="29"/>
  <c r="AE175" i="29" s="1"/>
  <c r="AE77" i="29"/>
  <c r="AE197" i="29" s="1"/>
  <c r="AD107" i="29"/>
  <c r="AD137" i="29"/>
  <c r="AD227" i="29" s="1"/>
  <c r="AE17" i="29"/>
  <c r="AE137" i="29" s="1"/>
  <c r="AE47" i="29"/>
  <c r="AE167" i="29" s="1"/>
  <c r="AE36" i="29"/>
  <c r="AD156" i="29"/>
  <c r="AE38" i="29"/>
  <c r="AD158" i="29"/>
  <c r="AE75" i="29"/>
  <c r="AD195" i="29"/>
  <c r="AE40" i="29"/>
  <c r="AD160" i="29"/>
  <c r="AE76" i="29"/>
  <c r="AD196" i="29"/>
  <c r="AE64" i="29"/>
  <c r="AD184" i="29"/>
  <c r="AE72" i="29"/>
  <c r="AE192" i="29" s="1"/>
  <c r="AD192" i="29"/>
  <c r="AE44" i="29"/>
  <c r="AD164" i="29"/>
  <c r="AE34" i="29"/>
  <c r="AD154" i="29"/>
  <c r="AE46" i="29"/>
  <c r="AD166" i="29"/>
  <c r="AE68" i="29"/>
  <c r="AE188" i="29" s="1"/>
  <c r="AD188" i="29"/>
  <c r="AE74" i="29"/>
  <c r="AE194" i="29" s="1"/>
  <c r="AE65" i="29"/>
  <c r="AE70" i="29"/>
  <c r="AE190" i="29" s="1"/>
  <c r="AE67" i="29"/>
  <c r="AE41" i="29"/>
  <c r="AE37" i="29"/>
  <c r="AE45" i="29"/>
  <c r="AE43" i="29"/>
  <c r="AE39" i="29"/>
  <c r="AE35" i="29"/>
  <c r="AE42" i="29"/>
  <c r="AD162" i="29"/>
  <c r="AE4" i="29"/>
  <c r="AD124" i="29"/>
  <c r="AE69" i="29"/>
  <c r="AD189" i="29"/>
  <c r="AD94" i="29"/>
  <c r="AC214" i="29"/>
  <c r="AFK5" i="45"/>
  <c r="CM2" i="29"/>
  <c r="CM3" i="29" s="1"/>
  <c r="OU5" i="46"/>
  <c r="SX4" i="46"/>
  <c r="OV4" i="46"/>
  <c r="GP5" i="46"/>
  <c r="SW5" i="46"/>
  <c r="WZ4" i="46"/>
  <c r="WY5" i="46"/>
  <c r="ABB4" i="46"/>
  <c r="ABB5" i="46" s="1"/>
  <c r="AFM4" i="46"/>
  <c r="AFM5" i="46" s="1"/>
  <c r="CN5" i="46"/>
  <c r="KT4" i="46"/>
  <c r="KT5" i="46" s="1"/>
  <c r="GQ4" i="46"/>
  <c r="CO4" i="46"/>
  <c r="GO5" i="17"/>
  <c r="OU4" i="17"/>
  <c r="WY4" i="17"/>
  <c r="SV5" i="17"/>
  <c r="OT5" i="17"/>
  <c r="SW4" i="17"/>
  <c r="KS4" i="17"/>
  <c r="KS5" i="17" s="1"/>
  <c r="GP4" i="17"/>
  <c r="CM5" i="17"/>
  <c r="AFL4" i="17"/>
  <c r="AFL5" i="17" s="1"/>
  <c r="CN4" i="17"/>
  <c r="WX5" i="17"/>
  <c r="ABA4" i="17"/>
  <c r="ABA5" i="17" s="1"/>
  <c r="GO5" i="45"/>
  <c r="OU4" i="45"/>
  <c r="ABA4" i="45"/>
  <c r="ABA5" i="45" s="1"/>
  <c r="WX5" i="45"/>
  <c r="SV5" i="45"/>
  <c r="WY4" i="45"/>
  <c r="CN4" i="45"/>
  <c r="CM5" i="45"/>
  <c r="KS4" i="45"/>
  <c r="KS5" i="45" s="1"/>
  <c r="GP4" i="45"/>
  <c r="AFL4" i="45"/>
  <c r="SW4" i="45"/>
  <c r="OT5" i="45"/>
  <c r="AF3" i="29"/>
  <c r="AE1" i="29"/>
  <c r="BS4" i="15"/>
  <c r="ES4" i="15" s="1"/>
  <c r="GF4" i="15" s="1"/>
  <c r="HS4" i="15" s="1"/>
  <c r="JJ4" i="15"/>
  <c r="DF4" i="15"/>
  <c r="AF5" i="15"/>
  <c r="AG4" i="15"/>
  <c r="J226" i="29"/>
  <c r="AB216" i="29" l="1"/>
  <c r="AC142" i="29"/>
  <c r="AC232" i="29" s="1"/>
  <c r="AC112" i="29"/>
  <c r="AD22" i="29"/>
  <c r="AC134" i="29"/>
  <c r="AC224" i="29" s="1"/>
  <c r="AC104" i="29"/>
  <c r="AD14" i="29"/>
  <c r="AC148" i="29"/>
  <c r="AC238" i="29" s="1"/>
  <c r="AC118" i="29"/>
  <c r="AD28" i="29"/>
  <c r="AC191" i="29"/>
  <c r="AD71" i="29"/>
  <c r="AC144" i="29"/>
  <c r="AC234" i="29" s="1"/>
  <c r="AD24" i="29"/>
  <c r="AC114" i="29"/>
  <c r="AC130" i="29"/>
  <c r="AC220" i="29" s="1"/>
  <c r="AC100" i="29"/>
  <c r="AD10" i="29"/>
  <c r="AD30" i="29"/>
  <c r="AC120" i="29"/>
  <c r="AC150" i="29"/>
  <c r="AC240" i="29" s="1"/>
  <c r="AC151" i="29"/>
  <c r="AC241" i="29" s="1"/>
  <c r="AC121" i="29"/>
  <c r="AD31" i="29"/>
  <c r="AB223" i="29"/>
  <c r="AC135" i="29"/>
  <c r="AC225" i="29" s="1"/>
  <c r="AC105" i="29"/>
  <c r="AD15" i="29"/>
  <c r="AC128" i="29"/>
  <c r="AC218" i="29" s="1"/>
  <c r="AC98" i="29"/>
  <c r="AD8" i="29"/>
  <c r="AC126" i="29"/>
  <c r="AD6" i="29"/>
  <c r="AC96" i="29"/>
  <c r="AA215" i="29"/>
  <c r="AA243" i="29" s="1"/>
  <c r="AA153" i="29"/>
  <c r="AC131" i="29"/>
  <c r="AD11" i="29"/>
  <c r="AC101" i="29"/>
  <c r="AC145" i="29"/>
  <c r="AC235" i="29" s="1"/>
  <c r="AC115" i="29"/>
  <c r="AD25" i="29"/>
  <c r="AC152" i="29"/>
  <c r="AC242" i="29" s="1"/>
  <c r="AC122" i="29"/>
  <c r="AD32" i="29"/>
  <c r="AC193" i="29"/>
  <c r="AD73" i="29"/>
  <c r="AC146" i="29"/>
  <c r="AC236" i="29" s="1"/>
  <c r="AC116" i="29"/>
  <c r="AD26" i="29"/>
  <c r="AC186" i="29"/>
  <c r="AD66" i="29"/>
  <c r="AC93" i="29"/>
  <c r="AC139" i="29"/>
  <c r="AC229" i="29" s="1"/>
  <c r="AC109" i="29"/>
  <c r="AD19" i="29"/>
  <c r="AC149" i="29"/>
  <c r="AC239" i="29" s="1"/>
  <c r="AD29" i="29"/>
  <c r="AC119" i="29"/>
  <c r="AC133" i="29"/>
  <c r="AD13" i="29"/>
  <c r="AC103" i="29"/>
  <c r="AC129" i="29"/>
  <c r="AC219" i="29" s="1"/>
  <c r="AC99" i="29"/>
  <c r="AD9" i="29"/>
  <c r="AC132" i="29"/>
  <c r="AC222" i="29" s="1"/>
  <c r="AD12" i="29"/>
  <c r="AC102" i="29"/>
  <c r="AC140" i="29"/>
  <c r="AC230" i="29" s="1"/>
  <c r="AC110" i="29"/>
  <c r="AD20" i="29"/>
  <c r="AC141" i="29"/>
  <c r="AC231" i="29" s="1"/>
  <c r="AC111" i="29"/>
  <c r="AD21" i="29"/>
  <c r="AC138" i="29"/>
  <c r="AC228" i="29" s="1"/>
  <c r="AD18" i="29"/>
  <c r="AC108" i="29"/>
  <c r="AB125" i="29"/>
  <c r="AC5" i="29"/>
  <c r="AB95" i="29"/>
  <c r="AB123" i="29" s="1"/>
  <c r="AB33" i="29"/>
  <c r="AC143" i="29"/>
  <c r="AC233" i="29" s="1"/>
  <c r="AC113" i="29"/>
  <c r="AD23" i="29"/>
  <c r="AB213" i="29"/>
  <c r="AC147" i="29"/>
  <c r="AC237" i="29" s="1"/>
  <c r="AD27" i="29"/>
  <c r="AC117" i="29"/>
  <c r="AC136" i="29"/>
  <c r="AC226" i="29" s="1"/>
  <c r="AD16" i="29"/>
  <c r="AC106" i="29"/>
  <c r="AC127" i="29"/>
  <c r="AC217" i="29" s="1"/>
  <c r="AD7" i="29"/>
  <c r="AC97" i="29"/>
  <c r="AB221" i="29"/>
  <c r="AD183" i="29"/>
  <c r="AF78" i="29"/>
  <c r="AG78" i="29" s="1"/>
  <c r="AF82" i="29"/>
  <c r="AG82" i="29" s="1"/>
  <c r="AF86" i="29"/>
  <c r="AG86" i="29" s="1"/>
  <c r="AF89" i="29"/>
  <c r="AG89" i="29" s="1"/>
  <c r="AF90" i="29"/>
  <c r="AG90" i="29" s="1"/>
  <c r="AF84" i="29"/>
  <c r="AG84" i="29" s="1"/>
  <c r="AF83" i="29"/>
  <c r="AG83" i="29" s="1"/>
  <c r="AF85" i="29"/>
  <c r="AG85" i="29" s="1"/>
  <c r="AF91" i="29"/>
  <c r="AG91" i="29" s="1"/>
  <c r="AF79" i="29"/>
  <c r="AG79" i="29" s="1"/>
  <c r="AF88" i="29"/>
  <c r="AG88" i="29" s="1"/>
  <c r="AF87" i="29"/>
  <c r="AG87" i="29" s="1"/>
  <c r="AF92" i="29"/>
  <c r="AG92" i="29" s="1"/>
  <c r="AF81" i="29"/>
  <c r="AG81" i="29" s="1"/>
  <c r="AF80" i="29"/>
  <c r="AG80" i="29" s="1"/>
  <c r="AE63" i="29"/>
  <c r="AF77" i="29"/>
  <c r="AF48" i="29"/>
  <c r="AF49" i="29"/>
  <c r="AF51" i="29"/>
  <c r="AF50" i="29"/>
  <c r="AF54" i="29"/>
  <c r="AF52" i="29"/>
  <c r="AF62" i="29"/>
  <c r="AF60" i="29"/>
  <c r="AF61" i="29"/>
  <c r="AF55" i="29"/>
  <c r="AF58" i="29"/>
  <c r="AF59" i="29"/>
  <c r="AF57" i="29"/>
  <c r="AF56" i="29"/>
  <c r="AF53" i="29"/>
  <c r="AE227" i="29"/>
  <c r="AE107" i="29"/>
  <c r="AF17" i="29"/>
  <c r="AG17" i="29" s="1"/>
  <c r="AF47" i="29"/>
  <c r="AF35" i="29"/>
  <c r="AE155" i="29"/>
  <c r="AF37" i="29"/>
  <c r="AE157" i="29"/>
  <c r="AF39" i="29"/>
  <c r="AE159" i="29"/>
  <c r="AF34" i="29"/>
  <c r="AE154" i="29"/>
  <c r="AF76" i="29"/>
  <c r="AG76" i="29" s="1"/>
  <c r="AE196" i="29"/>
  <c r="AF40" i="29"/>
  <c r="AE160" i="29"/>
  <c r="AF36" i="29"/>
  <c r="AE156" i="29"/>
  <c r="AF69" i="29"/>
  <c r="AG69" i="29" s="1"/>
  <c r="AE189" i="29"/>
  <c r="AF42" i="29"/>
  <c r="AE162" i="29"/>
  <c r="AF43" i="29"/>
  <c r="AE163" i="29"/>
  <c r="AF41" i="29"/>
  <c r="AE161" i="29"/>
  <c r="AF4" i="29"/>
  <c r="AG4" i="29" s="1"/>
  <c r="AE124" i="29"/>
  <c r="AF72" i="29"/>
  <c r="AG72" i="29" s="1"/>
  <c r="AF74" i="29"/>
  <c r="AG74" i="29" s="1"/>
  <c r="AF68" i="29"/>
  <c r="AG68" i="29" s="1"/>
  <c r="AF70" i="29"/>
  <c r="AG70" i="29" s="1"/>
  <c r="AF45" i="29"/>
  <c r="AE165" i="29"/>
  <c r="AF67" i="29"/>
  <c r="AG67" i="29" s="1"/>
  <c r="AE187" i="29"/>
  <c r="AF65" i="29"/>
  <c r="AG65" i="29" s="1"/>
  <c r="AE185" i="29"/>
  <c r="AF46" i="29"/>
  <c r="AE166" i="29"/>
  <c r="AF44" i="29"/>
  <c r="AE164" i="29"/>
  <c r="AF64" i="29"/>
  <c r="AG64" i="29" s="1"/>
  <c r="AE184" i="29"/>
  <c r="AF75" i="29"/>
  <c r="AG75" i="29" s="1"/>
  <c r="AE195" i="29"/>
  <c r="AF38" i="29"/>
  <c r="AE158" i="29"/>
  <c r="AD214" i="29"/>
  <c r="AE94" i="29"/>
  <c r="AFL5" i="45"/>
  <c r="CN2" i="29"/>
  <c r="CN3" i="29" s="1"/>
  <c r="GQ5" i="46"/>
  <c r="OW4" i="46"/>
  <c r="SY4" i="46"/>
  <c r="OV5" i="46"/>
  <c r="WZ5" i="46"/>
  <c r="ABC4" i="46"/>
  <c r="ABC5" i="46" s="1"/>
  <c r="SX5" i="46"/>
  <c r="XA4" i="46"/>
  <c r="CO5" i="46"/>
  <c r="CP4" i="46"/>
  <c r="AFN4" i="46"/>
  <c r="AFN5" i="46" s="1"/>
  <c r="KU4" i="46"/>
  <c r="KU5" i="46" s="1"/>
  <c r="GR4" i="46"/>
  <c r="CN5" i="17"/>
  <c r="AFM4" i="17"/>
  <c r="AFM5" i="17" s="1"/>
  <c r="GQ4" i="17"/>
  <c r="CO4" i="17"/>
  <c r="KT4" i="17"/>
  <c r="KT5" i="17" s="1"/>
  <c r="WY5" i="17"/>
  <c r="ABB4" i="17"/>
  <c r="ABB5" i="17" s="1"/>
  <c r="OV4" i="17"/>
  <c r="GP5" i="17"/>
  <c r="SW5" i="17"/>
  <c r="WZ4" i="17"/>
  <c r="OU5" i="17"/>
  <c r="SX4" i="17"/>
  <c r="OU5" i="45"/>
  <c r="SX4" i="45"/>
  <c r="SW5" i="45"/>
  <c r="WZ4" i="45"/>
  <c r="GP5" i="45"/>
  <c r="OV4" i="45"/>
  <c r="CO4" i="45"/>
  <c r="KT4" i="45"/>
  <c r="KT5" i="45" s="1"/>
  <c r="GQ4" i="45"/>
  <c r="AFM4" i="45"/>
  <c r="CN5" i="45"/>
  <c r="WY5" i="45"/>
  <c r="ABB4" i="45"/>
  <c r="ABB5" i="45" s="1"/>
  <c r="AF1" i="29"/>
  <c r="JK4" i="15"/>
  <c r="DG4" i="15"/>
  <c r="AG5" i="15"/>
  <c r="AH4" i="15"/>
  <c r="BT4" i="15"/>
  <c r="ET4" i="15" s="1"/>
  <c r="GG4" i="15" s="1"/>
  <c r="HT4" i="15" s="1"/>
  <c r="J225" i="29"/>
  <c r="AC213" i="29" l="1"/>
  <c r="AC221" i="29"/>
  <c r="AC223" i="29"/>
  <c r="AD143" i="29"/>
  <c r="AD233" i="29" s="1"/>
  <c r="AE23" i="29"/>
  <c r="AD113" i="29"/>
  <c r="AD138" i="29"/>
  <c r="AD228" i="29" s="1"/>
  <c r="AD108" i="29"/>
  <c r="AE18" i="29"/>
  <c r="AE9" i="29"/>
  <c r="AD99" i="29"/>
  <c r="AD129" i="29"/>
  <c r="AD219" i="29" s="1"/>
  <c r="AD133" i="29"/>
  <c r="AE13" i="29"/>
  <c r="AD103" i="29"/>
  <c r="AD152" i="29"/>
  <c r="AD242" i="29" s="1"/>
  <c r="AD122" i="29"/>
  <c r="AE32" i="29"/>
  <c r="AD126" i="29"/>
  <c r="AE6" i="29"/>
  <c r="AD96" i="29"/>
  <c r="AD147" i="29"/>
  <c r="AD237" i="29" s="1"/>
  <c r="AE27" i="29"/>
  <c r="AD117" i="29"/>
  <c r="AC125" i="29"/>
  <c r="AC33" i="29"/>
  <c r="AD5" i="29"/>
  <c r="AC95" i="29"/>
  <c r="AC123" i="29" s="1"/>
  <c r="AD140" i="29"/>
  <c r="AD230" i="29" s="1"/>
  <c r="AE20" i="29"/>
  <c r="AD110" i="29"/>
  <c r="AE12" i="29"/>
  <c r="AD132" i="29"/>
  <c r="AD222" i="29" s="1"/>
  <c r="AD102" i="29"/>
  <c r="AD139" i="29"/>
  <c r="AD229" i="29" s="1"/>
  <c r="AD109" i="29"/>
  <c r="AE19" i="29"/>
  <c r="AD186" i="29"/>
  <c r="AE66" i="29"/>
  <c r="AD93" i="29"/>
  <c r="AC216" i="29"/>
  <c r="AD105" i="29"/>
  <c r="AE15" i="29"/>
  <c r="AD135" i="29"/>
  <c r="AD225" i="29" s="1"/>
  <c r="AD151" i="29"/>
  <c r="AD241" i="29" s="1"/>
  <c r="AD121" i="29"/>
  <c r="AE31" i="29"/>
  <c r="AD191" i="29"/>
  <c r="AE71" i="29"/>
  <c r="AD142" i="29"/>
  <c r="AD232" i="29" s="1"/>
  <c r="AD112" i="29"/>
  <c r="AE22" i="29"/>
  <c r="AD136" i="29"/>
  <c r="AD226" i="29" s="1"/>
  <c r="AD106" i="29"/>
  <c r="AE16" i="29"/>
  <c r="AB215" i="29"/>
  <c r="AB243" i="29" s="1"/>
  <c r="AB153" i="29"/>
  <c r="AD141" i="29"/>
  <c r="AD231" i="29" s="1"/>
  <c r="AD111" i="29"/>
  <c r="AE21" i="29"/>
  <c r="AD193" i="29"/>
  <c r="AE73" i="29"/>
  <c r="AD98" i="29"/>
  <c r="AE8" i="29"/>
  <c r="AD128" i="29"/>
  <c r="AD218" i="29" s="1"/>
  <c r="AD150" i="29"/>
  <c r="AD240" i="29" s="1"/>
  <c r="AD120" i="29"/>
  <c r="AE30" i="29"/>
  <c r="AE14" i="29"/>
  <c r="AD134" i="29"/>
  <c r="AD224" i="29" s="1"/>
  <c r="AD104" i="29"/>
  <c r="AG94" i="29"/>
  <c r="AF197" i="29"/>
  <c r="AG77" i="29"/>
  <c r="AG107" i="29" s="1"/>
  <c r="AD97" i="29"/>
  <c r="AE7" i="29"/>
  <c r="AD127" i="29"/>
  <c r="AD217" i="29" s="1"/>
  <c r="AD149" i="29"/>
  <c r="AD239" i="29" s="1"/>
  <c r="AE29" i="29"/>
  <c r="AD119" i="29"/>
  <c r="AD146" i="29"/>
  <c r="AD236" i="29" s="1"/>
  <c r="AE26" i="29"/>
  <c r="AD116" i="29"/>
  <c r="AD145" i="29"/>
  <c r="AD235" i="29" s="1"/>
  <c r="AE25" i="29"/>
  <c r="AD115" i="29"/>
  <c r="AE11" i="29"/>
  <c r="AD131" i="29"/>
  <c r="AD221" i="29" s="1"/>
  <c r="AD101" i="29"/>
  <c r="AE10" i="29"/>
  <c r="AD130" i="29"/>
  <c r="AD220" i="29" s="1"/>
  <c r="AD100" i="29"/>
  <c r="AD144" i="29"/>
  <c r="AD234" i="29" s="1"/>
  <c r="AE24" i="29"/>
  <c r="AD114" i="29"/>
  <c r="AD148" i="29"/>
  <c r="AD238" i="29" s="1"/>
  <c r="AD118" i="29"/>
  <c r="AE28" i="29"/>
  <c r="AF212" i="29"/>
  <c r="AG212" i="29"/>
  <c r="AF199" i="29"/>
  <c r="AG199" i="29"/>
  <c r="AF203" i="29"/>
  <c r="AG203" i="29"/>
  <c r="AF210" i="29"/>
  <c r="AG210" i="29"/>
  <c r="AF198" i="29"/>
  <c r="AG198" i="29"/>
  <c r="AF200" i="29"/>
  <c r="AG200" i="29"/>
  <c r="AF211" i="29"/>
  <c r="AG211" i="29"/>
  <c r="AF209" i="29"/>
  <c r="AG209" i="29"/>
  <c r="AF201" i="29"/>
  <c r="AG201" i="29"/>
  <c r="AF207" i="29"/>
  <c r="AG207" i="29"/>
  <c r="AF208" i="29"/>
  <c r="AG208" i="29"/>
  <c r="AF206" i="29"/>
  <c r="AG206" i="29"/>
  <c r="AF205" i="29"/>
  <c r="AG205" i="29"/>
  <c r="AF204" i="29"/>
  <c r="AG204" i="29"/>
  <c r="AF202" i="29"/>
  <c r="AG202" i="29"/>
  <c r="AF176" i="29"/>
  <c r="AG176" i="29"/>
  <c r="AF181" i="29"/>
  <c r="AG181" i="29"/>
  <c r="AF182" i="29"/>
  <c r="AG182" i="29"/>
  <c r="AF171" i="29"/>
  <c r="AG171" i="29"/>
  <c r="AE183" i="29"/>
  <c r="AF177" i="29"/>
  <c r="AG177" i="29"/>
  <c r="AF178" i="29"/>
  <c r="AG178" i="29"/>
  <c r="AF172" i="29"/>
  <c r="AG172" i="29"/>
  <c r="AF169" i="29"/>
  <c r="AG169" i="29"/>
  <c r="AF173" i="29"/>
  <c r="AG173" i="29"/>
  <c r="AF180" i="29"/>
  <c r="AG180" i="29"/>
  <c r="AF174" i="29"/>
  <c r="AG174" i="29"/>
  <c r="AF168" i="29"/>
  <c r="AG168" i="29"/>
  <c r="AF179" i="29"/>
  <c r="AG179" i="29"/>
  <c r="AF175" i="29"/>
  <c r="AG175" i="29"/>
  <c r="AF170" i="29"/>
  <c r="AG170" i="29"/>
  <c r="AF63" i="29"/>
  <c r="AF167" i="29"/>
  <c r="AG167" i="29"/>
  <c r="AF107" i="29"/>
  <c r="AF137" i="29"/>
  <c r="AG137" i="29"/>
  <c r="AF158" i="29"/>
  <c r="AG158" i="29"/>
  <c r="AF163" i="29"/>
  <c r="AG163" i="29"/>
  <c r="AF156" i="29"/>
  <c r="AG156" i="29"/>
  <c r="AF196" i="29"/>
  <c r="AG196" i="29"/>
  <c r="AF154" i="29"/>
  <c r="AG154" i="29"/>
  <c r="AF192" i="29"/>
  <c r="AG192" i="29"/>
  <c r="AF157" i="29"/>
  <c r="AG157" i="29"/>
  <c r="AF195" i="29"/>
  <c r="AG195" i="29"/>
  <c r="AF184" i="29"/>
  <c r="AG184" i="29"/>
  <c r="AF166" i="29"/>
  <c r="AG166" i="29"/>
  <c r="AF185" i="29"/>
  <c r="AG185" i="29"/>
  <c r="AF165" i="29"/>
  <c r="AG165" i="29"/>
  <c r="AF190" i="29"/>
  <c r="AG190" i="29"/>
  <c r="AF188" i="29"/>
  <c r="AG188" i="29"/>
  <c r="AF161" i="29"/>
  <c r="AG161" i="29"/>
  <c r="AF162" i="29"/>
  <c r="AG162" i="29"/>
  <c r="AF160" i="29"/>
  <c r="AG160" i="29"/>
  <c r="AF164" i="29"/>
  <c r="AG164" i="29"/>
  <c r="AF187" i="29"/>
  <c r="AG187" i="29"/>
  <c r="AF194" i="29"/>
  <c r="AG194" i="29"/>
  <c r="AF124" i="29"/>
  <c r="AG124" i="29"/>
  <c r="AF189" i="29"/>
  <c r="AG189" i="29"/>
  <c r="AF159" i="29"/>
  <c r="AG159" i="29"/>
  <c r="AF155" i="29"/>
  <c r="AG155" i="29"/>
  <c r="AF94" i="29"/>
  <c r="AE214" i="29"/>
  <c r="AFM5" i="45"/>
  <c r="CO2" i="29"/>
  <c r="CO3" i="29" s="1"/>
  <c r="XA5" i="46"/>
  <c r="ABD4" i="46"/>
  <c r="ABD5" i="46" s="1"/>
  <c r="XB4" i="46"/>
  <c r="SY5" i="46"/>
  <c r="CP5" i="46"/>
  <c r="AFO4" i="46"/>
  <c r="AFO5" i="46" s="1"/>
  <c r="KV4" i="46"/>
  <c r="KV5" i="46" s="1"/>
  <c r="GS4" i="46"/>
  <c r="CQ4" i="46"/>
  <c r="OW5" i="46"/>
  <c r="SZ4" i="46"/>
  <c r="GR5" i="46"/>
  <c r="OX4" i="46"/>
  <c r="OV5" i="17"/>
  <c r="SY4" i="17"/>
  <c r="CP4" i="17"/>
  <c r="CO5" i="17"/>
  <c r="AFN4" i="17"/>
  <c r="AFN5" i="17" s="1"/>
  <c r="KU4" i="17"/>
  <c r="KU5" i="17" s="1"/>
  <c r="GR4" i="17"/>
  <c r="OW4" i="17"/>
  <c r="GQ5" i="17"/>
  <c r="WZ5" i="17"/>
  <c r="ABC4" i="17"/>
  <c r="ABC5" i="17" s="1"/>
  <c r="SX5" i="17"/>
  <c r="XA4" i="17"/>
  <c r="ABC4" i="45"/>
  <c r="ABC5" i="45" s="1"/>
  <c r="WZ5" i="45"/>
  <c r="SX5" i="45"/>
  <c r="XA4" i="45"/>
  <c r="KU4" i="45"/>
  <c r="KU5" i="45" s="1"/>
  <c r="GR4" i="45"/>
  <c r="CO5" i="45"/>
  <c r="AFN4" i="45"/>
  <c r="CP4" i="45"/>
  <c r="OV5" i="45"/>
  <c r="SY4" i="45"/>
  <c r="OW4" i="45"/>
  <c r="GQ5" i="45"/>
  <c r="AH3" i="29"/>
  <c r="AG1" i="29"/>
  <c r="AH5" i="15"/>
  <c r="AI4" i="15"/>
  <c r="JL4" i="15"/>
  <c r="BU4" i="15"/>
  <c r="EU4" i="15" s="1"/>
  <c r="GH4" i="15" s="1"/>
  <c r="HU4" i="15" s="1"/>
  <c r="DH4" i="15"/>
  <c r="J217" i="29"/>
  <c r="AG197" i="29" l="1"/>
  <c r="AE131" i="29"/>
  <c r="AF11" i="29"/>
  <c r="AE101" i="29"/>
  <c r="AE149" i="29"/>
  <c r="AE239" i="29" s="1"/>
  <c r="AF29" i="29"/>
  <c r="AE119" i="29"/>
  <c r="AE150" i="29"/>
  <c r="AE240" i="29" s="1"/>
  <c r="AE120" i="29"/>
  <c r="AF30" i="29"/>
  <c r="AF8" i="29"/>
  <c r="AE128" i="29"/>
  <c r="AE218" i="29" s="1"/>
  <c r="AE98" i="29"/>
  <c r="AE141" i="29"/>
  <c r="AE231" i="29" s="1"/>
  <c r="AF21" i="29"/>
  <c r="AE111" i="29"/>
  <c r="AF71" i="29"/>
  <c r="AE191" i="29"/>
  <c r="AE139" i="29"/>
  <c r="AE229" i="29" s="1"/>
  <c r="AE109" i="29"/>
  <c r="AF19" i="29"/>
  <c r="AC215" i="29"/>
  <c r="AC243" i="29" s="1"/>
  <c r="AC153" i="29"/>
  <c r="AD216" i="29"/>
  <c r="AE148" i="29"/>
  <c r="AE238" i="29" s="1"/>
  <c r="AF28" i="29"/>
  <c r="AE118" i="29"/>
  <c r="AE144" i="29"/>
  <c r="AE234" i="29" s="1"/>
  <c r="AE114" i="29"/>
  <c r="AF24" i="29"/>
  <c r="AF10" i="29"/>
  <c r="AE100" i="29"/>
  <c r="AE130" i="29"/>
  <c r="AE220" i="29" s="1"/>
  <c r="AE146" i="29"/>
  <c r="AE236" i="29" s="1"/>
  <c r="AF26" i="29"/>
  <c r="AE116" i="29"/>
  <c r="AF16" i="29"/>
  <c r="AE136" i="29"/>
  <c r="AE226" i="29" s="1"/>
  <c r="AE106" i="29"/>
  <c r="AE142" i="29"/>
  <c r="AE232" i="29" s="1"/>
  <c r="AF22" i="29"/>
  <c r="AE112" i="29"/>
  <c r="AF12" i="29"/>
  <c r="AE132" i="29"/>
  <c r="AE222" i="29" s="1"/>
  <c r="AE102" i="29"/>
  <c r="AE152" i="29"/>
  <c r="AE242" i="29" s="1"/>
  <c r="AE122" i="29"/>
  <c r="AF32" i="29"/>
  <c r="AE103" i="29"/>
  <c r="AF13" i="29"/>
  <c r="AE133" i="29"/>
  <c r="AE129" i="29"/>
  <c r="AE219" i="29" s="1"/>
  <c r="AE99" i="29"/>
  <c r="AF9" i="29"/>
  <c r="AE145" i="29"/>
  <c r="AE235" i="29" s="1"/>
  <c r="AE115" i="29"/>
  <c r="AF25" i="29"/>
  <c r="AF73" i="29"/>
  <c r="AE193" i="29"/>
  <c r="AE151" i="29"/>
  <c r="AE241" i="29" s="1"/>
  <c r="AF31" i="29"/>
  <c r="AE121" i="29"/>
  <c r="AF15" i="29"/>
  <c r="AE135" i="29"/>
  <c r="AE225" i="29" s="1"/>
  <c r="AE105" i="29"/>
  <c r="AE186" i="29"/>
  <c r="AE93" i="29"/>
  <c r="AF66" i="29"/>
  <c r="AE5" i="29"/>
  <c r="AD33" i="29"/>
  <c r="AD125" i="29"/>
  <c r="AD95" i="29"/>
  <c r="AD123" i="29" s="1"/>
  <c r="AE147" i="29"/>
  <c r="AE237" i="29" s="1"/>
  <c r="AE117" i="29"/>
  <c r="AF27" i="29"/>
  <c r="AD223" i="29"/>
  <c r="AE138" i="29"/>
  <c r="AE228" i="29" s="1"/>
  <c r="AE108" i="29"/>
  <c r="AF18" i="29"/>
  <c r="AE143" i="29"/>
  <c r="AE233" i="29" s="1"/>
  <c r="AE113" i="29"/>
  <c r="AF23" i="29"/>
  <c r="AE127" i="29"/>
  <c r="AE217" i="29" s="1"/>
  <c r="AF7" i="29"/>
  <c r="AE97" i="29"/>
  <c r="AE134" i="29"/>
  <c r="AE224" i="29" s="1"/>
  <c r="AF14" i="29"/>
  <c r="AE104" i="29"/>
  <c r="AD213" i="29"/>
  <c r="AE140" i="29"/>
  <c r="AE230" i="29" s="1"/>
  <c r="AF20" i="29"/>
  <c r="AE110" i="29"/>
  <c r="AF6" i="29"/>
  <c r="AE96" i="29"/>
  <c r="AE126" i="29"/>
  <c r="AF183" i="29"/>
  <c r="AG183" i="29"/>
  <c r="AH79" i="29"/>
  <c r="AH80" i="29"/>
  <c r="AH81" i="29"/>
  <c r="AH78" i="29"/>
  <c r="AH82" i="29"/>
  <c r="AH83" i="29"/>
  <c r="AH84" i="29"/>
  <c r="AH86" i="29"/>
  <c r="AH90" i="29"/>
  <c r="AH85" i="29"/>
  <c r="AH87" i="29"/>
  <c r="AH88" i="29"/>
  <c r="AH89" i="29"/>
  <c r="AH91" i="29"/>
  <c r="AH92" i="29"/>
  <c r="AH50" i="29"/>
  <c r="AH49" i="29"/>
  <c r="AH48" i="29"/>
  <c r="AH52" i="29"/>
  <c r="AH53" i="29"/>
  <c r="AH51" i="29"/>
  <c r="AH55" i="29"/>
  <c r="AH57" i="29"/>
  <c r="AH54" i="29"/>
  <c r="AH56" i="29"/>
  <c r="AH58" i="29"/>
  <c r="AH59" i="29"/>
  <c r="AH60" i="29"/>
  <c r="AH61" i="29"/>
  <c r="AH62" i="29"/>
  <c r="AH77" i="29"/>
  <c r="AI77" i="29" s="1"/>
  <c r="AI197" i="29" s="1"/>
  <c r="AG227" i="29"/>
  <c r="AF227" i="29"/>
  <c r="AH17" i="29"/>
  <c r="AH137" i="29" s="1"/>
  <c r="AH47" i="29"/>
  <c r="AH68" i="29"/>
  <c r="AH64" i="29"/>
  <c r="AH67" i="29"/>
  <c r="AH69" i="29"/>
  <c r="AH70" i="29"/>
  <c r="AH65" i="29"/>
  <c r="AH34" i="29"/>
  <c r="AH37" i="29"/>
  <c r="AH42" i="29"/>
  <c r="AH45" i="29"/>
  <c r="AH72" i="29"/>
  <c r="AH46" i="29"/>
  <c r="AH75" i="29"/>
  <c r="AH35" i="29"/>
  <c r="AH40" i="29"/>
  <c r="AH43" i="29"/>
  <c r="AH74" i="29"/>
  <c r="AH38" i="29"/>
  <c r="AH41" i="29"/>
  <c r="AH76" i="29"/>
  <c r="AH36" i="29"/>
  <c r="AH39" i="29"/>
  <c r="AH44" i="29"/>
  <c r="AH4" i="29"/>
  <c r="AG214" i="29"/>
  <c r="AF214" i="29"/>
  <c r="AFN5" i="45"/>
  <c r="CP2" i="29"/>
  <c r="CP3" i="29" s="1"/>
  <c r="GS5" i="46"/>
  <c r="OY4" i="46"/>
  <c r="ABE4" i="46"/>
  <c r="ABE5" i="46" s="1"/>
  <c r="XB5" i="46"/>
  <c r="SZ5" i="46"/>
  <c r="XC4" i="46"/>
  <c r="OX5" i="46"/>
  <c r="TA4" i="46"/>
  <c r="AFP4" i="46"/>
  <c r="AFP5" i="46" s="1"/>
  <c r="CR4" i="46"/>
  <c r="KW4" i="46"/>
  <c r="KW5" i="46" s="1"/>
  <c r="GT4" i="46"/>
  <c r="CQ5" i="46"/>
  <c r="GR5" i="17"/>
  <c r="OX4" i="17"/>
  <c r="CP5" i="17"/>
  <c r="CQ4" i="17"/>
  <c r="AFO4" i="17"/>
  <c r="AFO5" i="17" s="1"/>
  <c r="KV4" i="17"/>
  <c r="KV5" i="17" s="1"/>
  <c r="GS4" i="17"/>
  <c r="SZ4" i="17"/>
  <c r="OW5" i="17"/>
  <c r="SY5" i="17"/>
  <c r="XB4" i="17"/>
  <c r="XA5" i="17"/>
  <c r="ABD4" i="17"/>
  <c r="ABD5" i="17" s="1"/>
  <c r="OX4" i="45"/>
  <c r="GR5" i="45"/>
  <c r="SZ4" i="45"/>
  <c r="OW5" i="45"/>
  <c r="XA5" i="45"/>
  <c r="ABD4" i="45"/>
  <c r="ABD5" i="45" s="1"/>
  <c r="SY5" i="45"/>
  <c r="XB4" i="45"/>
  <c r="CP5" i="45"/>
  <c r="AFO4" i="45"/>
  <c r="CQ4" i="45"/>
  <c r="KV4" i="45"/>
  <c r="KV5" i="45" s="1"/>
  <c r="GS4" i="45"/>
  <c r="AH1" i="29"/>
  <c r="BV4" i="15"/>
  <c r="EV4" i="15" s="1"/>
  <c r="GI4" i="15" s="1"/>
  <c r="HV4" i="15" s="1"/>
  <c r="DI4" i="15"/>
  <c r="AI5" i="15"/>
  <c r="JM4" i="15"/>
  <c r="AJ4" i="15"/>
  <c r="AE216" i="29" l="1"/>
  <c r="AE213" i="29"/>
  <c r="AG7" i="29"/>
  <c r="AF97" i="29"/>
  <c r="AF127" i="29"/>
  <c r="AF217" i="29" s="1"/>
  <c r="AG66" i="29"/>
  <c r="AF93" i="29"/>
  <c r="AF186" i="29"/>
  <c r="AG32" i="29"/>
  <c r="AF152" i="29"/>
  <c r="AF242" i="29" s="1"/>
  <c r="AF122" i="29"/>
  <c r="AG20" i="29"/>
  <c r="AF140" i="29"/>
  <c r="AF230" i="29" s="1"/>
  <c r="AF110" i="29"/>
  <c r="AG14" i="29"/>
  <c r="AF134" i="29"/>
  <c r="AF224" i="29" s="1"/>
  <c r="AF104" i="29"/>
  <c r="AG18" i="29"/>
  <c r="AF138" i="29"/>
  <c r="AF228" i="29" s="1"/>
  <c r="AF108" i="29"/>
  <c r="AG27" i="29"/>
  <c r="AF147" i="29"/>
  <c r="AF237" i="29" s="1"/>
  <c r="AF117" i="29"/>
  <c r="AD215" i="29"/>
  <c r="AD243" i="29" s="1"/>
  <c r="AD153" i="29"/>
  <c r="AG15" i="29"/>
  <c r="AF135" i="29"/>
  <c r="AF225" i="29" s="1"/>
  <c r="AF105" i="29"/>
  <c r="AE223" i="29"/>
  <c r="AG12" i="29"/>
  <c r="AF102" i="29"/>
  <c r="AF132" i="29"/>
  <c r="AF222" i="29" s="1"/>
  <c r="AG26" i="29"/>
  <c r="AF116" i="29"/>
  <c r="AF146" i="29"/>
  <c r="AF236" i="29" s="1"/>
  <c r="AG10" i="29"/>
  <c r="AF100" i="29"/>
  <c r="AF130" i="29"/>
  <c r="AF220" i="29" s="1"/>
  <c r="AG21" i="29"/>
  <c r="AF111" i="29"/>
  <c r="AF141" i="29"/>
  <c r="AF231" i="29" s="1"/>
  <c r="AG8" i="29"/>
  <c r="AF128" i="29"/>
  <c r="AF218" i="29" s="1"/>
  <c r="AF98" i="29"/>
  <c r="AG23" i="29"/>
  <c r="AF143" i="29"/>
  <c r="AF233" i="29" s="1"/>
  <c r="AF113" i="29"/>
  <c r="AG73" i="29"/>
  <c r="AF193" i="29"/>
  <c r="AG9" i="29"/>
  <c r="AF129" i="29"/>
  <c r="AF219" i="29" s="1"/>
  <c r="AF99" i="29"/>
  <c r="AG13" i="29"/>
  <c r="AF103" i="29"/>
  <c r="AF133" i="29"/>
  <c r="AG24" i="29"/>
  <c r="AF144" i="29"/>
  <c r="AF234" i="29" s="1"/>
  <c r="AF114" i="29"/>
  <c r="AG28" i="29"/>
  <c r="AF148" i="29"/>
  <c r="AF238" i="29" s="1"/>
  <c r="AF118" i="29"/>
  <c r="AG30" i="29"/>
  <c r="AF120" i="29"/>
  <c r="AF150" i="29"/>
  <c r="AF240" i="29" s="1"/>
  <c r="AG11" i="29"/>
  <c r="AF101" i="29"/>
  <c r="AF131" i="29"/>
  <c r="AG6" i="29"/>
  <c r="AF96" i="29"/>
  <c r="AF126" i="29"/>
  <c r="AE125" i="29"/>
  <c r="AF5" i="29"/>
  <c r="AE95" i="29"/>
  <c r="AE123" i="29" s="1"/>
  <c r="AE33" i="29"/>
  <c r="AG31" i="29"/>
  <c r="AF151" i="29"/>
  <c r="AF241" i="29" s="1"/>
  <c r="AF121" i="29"/>
  <c r="AG25" i="29"/>
  <c r="AF115" i="29"/>
  <c r="AF145" i="29"/>
  <c r="AF235" i="29" s="1"/>
  <c r="AG22" i="29"/>
  <c r="AF142" i="29"/>
  <c r="AF232" i="29" s="1"/>
  <c r="AF112" i="29"/>
  <c r="AG16" i="29"/>
  <c r="AF136" i="29"/>
  <c r="AF226" i="29" s="1"/>
  <c r="AF106" i="29"/>
  <c r="AG19" i="29"/>
  <c r="AF139" i="29"/>
  <c r="AF229" i="29" s="1"/>
  <c r="AF109" i="29"/>
  <c r="AG71" i="29"/>
  <c r="AF191" i="29"/>
  <c r="AG29" i="29"/>
  <c r="AF149" i="29"/>
  <c r="AF239" i="29" s="1"/>
  <c r="AF119" i="29"/>
  <c r="AE221" i="29"/>
  <c r="AI86" i="29"/>
  <c r="AI206" i="29" s="1"/>
  <c r="AH206" i="29"/>
  <c r="AI89" i="29"/>
  <c r="AI209" i="29" s="1"/>
  <c r="AH209" i="29"/>
  <c r="AI90" i="29"/>
  <c r="AI210" i="29" s="1"/>
  <c r="AH210" i="29"/>
  <c r="AI82" i="29"/>
  <c r="AI202" i="29" s="1"/>
  <c r="AH202" i="29"/>
  <c r="AI79" i="29"/>
  <c r="AI199" i="29" s="1"/>
  <c r="AH199" i="29"/>
  <c r="AI92" i="29"/>
  <c r="AI212" i="29" s="1"/>
  <c r="AH212" i="29"/>
  <c r="AI87" i="29"/>
  <c r="AI207" i="29" s="1"/>
  <c r="AH207" i="29"/>
  <c r="AI84" i="29"/>
  <c r="AI204" i="29" s="1"/>
  <c r="AH204" i="29"/>
  <c r="AI81" i="29"/>
  <c r="AI201" i="29" s="1"/>
  <c r="AH201" i="29"/>
  <c r="AI88" i="29"/>
  <c r="AI208" i="29" s="1"/>
  <c r="AH208" i="29"/>
  <c r="AI78" i="29"/>
  <c r="AI198" i="29" s="1"/>
  <c r="AH198" i="29"/>
  <c r="AI91" i="29"/>
  <c r="AI211" i="29" s="1"/>
  <c r="AH211" i="29"/>
  <c r="AI85" i="29"/>
  <c r="AI205" i="29" s="1"/>
  <c r="AH205" i="29"/>
  <c r="AI83" i="29"/>
  <c r="AI203" i="29" s="1"/>
  <c r="AH203" i="29"/>
  <c r="AI80" i="29"/>
  <c r="AI200" i="29" s="1"/>
  <c r="AH200" i="29"/>
  <c r="AI57" i="29"/>
  <c r="AI177" i="29" s="1"/>
  <c r="AH177" i="29"/>
  <c r="AI62" i="29"/>
  <c r="AI182" i="29" s="1"/>
  <c r="AH182" i="29"/>
  <c r="AI55" i="29"/>
  <c r="AI175" i="29" s="1"/>
  <c r="AH175" i="29"/>
  <c r="AI61" i="29"/>
  <c r="AI181" i="29" s="1"/>
  <c r="AH181" i="29"/>
  <c r="AI56" i="29"/>
  <c r="AI176" i="29" s="1"/>
  <c r="AH176" i="29"/>
  <c r="AI51" i="29"/>
  <c r="AI171" i="29" s="1"/>
  <c r="AH171" i="29"/>
  <c r="AI49" i="29"/>
  <c r="AI169" i="29" s="1"/>
  <c r="AH169" i="29"/>
  <c r="AI59" i="29"/>
  <c r="AI179" i="29" s="1"/>
  <c r="AH179" i="29"/>
  <c r="AI52" i="29"/>
  <c r="AI172" i="29" s="1"/>
  <c r="AH172" i="29"/>
  <c r="AI58" i="29"/>
  <c r="AI178" i="29" s="1"/>
  <c r="AH178" i="29"/>
  <c r="AI48" i="29"/>
  <c r="AI168" i="29" s="1"/>
  <c r="AH168" i="29"/>
  <c r="AI60" i="29"/>
  <c r="AI180" i="29" s="1"/>
  <c r="AH180" i="29"/>
  <c r="AI54" i="29"/>
  <c r="AI174" i="29" s="1"/>
  <c r="AH174" i="29"/>
  <c r="AI53" i="29"/>
  <c r="AI173" i="29" s="1"/>
  <c r="AH173" i="29"/>
  <c r="AI50" i="29"/>
  <c r="AI170" i="29" s="1"/>
  <c r="AH170" i="29"/>
  <c r="AH63" i="29"/>
  <c r="AH197" i="29"/>
  <c r="AI47" i="29"/>
  <c r="AI167" i="29" s="1"/>
  <c r="AH167" i="29"/>
  <c r="AI17" i="29"/>
  <c r="AH107" i="29"/>
  <c r="AI41" i="29"/>
  <c r="AI161" i="29" s="1"/>
  <c r="AH161" i="29"/>
  <c r="AI46" i="29"/>
  <c r="AI166" i="29" s="1"/>
  <c r="AH166" i="29"/>
  <c r="AI65" i="29"/>
  <c r="AI185" i="29" s="1"/>
  <c r="AH185" i="29"/>
  <c r="AI4" i="29"/>
  <c r="AH124" i="29"/>
  <c r="AH196" i="29"/>
  <c r="AI76" i="29"/>
  <c r="AI196" i="29" s="1"/>
  <c r="AI38" i="29"/>
  <c r="AI158" i="29" s="1"/>
  <c r="AH158" i="29"/>
  <c r="AI43" i="29"/>
  <c r="AI163" i="29" s="1"/>
  <c r="AH163" i="29"/>
  <c r="AI72" i="29"/>
  <c r="AI192" i="29" s="1"/>
  <c r="AH192" i="29"/>
  <c r="AH157" i="29"/>
  <c r="AI37" i="29"/>
  <c r="AI157" i="29" s="1"/>
  <c r="AH189" i="29"/>
  <c r="AI69" i="29"/>
  <c r="AI189" i="29" s="1"/>
  <c r="AI44" i="29"/>
  <c r="AI164" i="29" s="1"/>
  <c r="AH164" i="29"/>
  <c r="AH194" i="29"/>
  <c r="AI74" i="29"/>
  <c r="AI194" i="29" s="1"/>
  <c r="AI40" i="29"/>
  <c r="AI160" i="29" s="1"/>
  <c r="AH160" i="29"/>
  <c r="AI34" i="29"/>
  <c r="AH154" i="29"/>
  <c r="AH187" i="29"/>
  <c r="AI67" i="29"/>
  <c r="AI187" i="29" s="1"/>
  <c r="AI68" i="29"/>
  <c r="AI188" i="29" s="1"/>
  <c r="AH188" i="29"/>
  <c r="AI36" i="29"/>
  <c r="AI156" i="29" s="1"/>
  <c r="AH156" i="29"/>
  <c r="AI42" i="29"/>
  <c r="AI162" i="29" s="1"/>
  <c r="AH162" i="29"/>
  <c r="AH190" i="29"/>
  <c r="AI70" i="29"/>
  <c r="AI190" i="29" s="1"/>
  <c r="AH159" i="29"/>
  <c r="AI39" i="29"/>
  <c r="AI159" i="29" s="1"/>
  <c r="AH155" i="29"/>
  <c r="AI35" i="29"/>
  <c r="AI155" i="29" s="1"/>
  <c r="AI75" i="29"/>
  <c r="AI195" i="29" s="1"/>
  <c r="AH195" i="29"/>
  <c r="AI45" i="29"/>
  <c r="AI165" i="29" s="1"/>
  <c r="AH165" i="29"/>
  <c r="AI64" i="29"/>
  <c r="AH184" i="29"/>
  <c r="AH94" i="29"/>
  <c r="AFO5" i="45"/>
  <c r="CQ2" i="29"/>
  <c r="CQ3" i="29" s="1"/>
  <c r="GT5" i="46"/>
  <c r="OZ4" i="46"/>
  <c r="TA5" i="46"/>
  <c r="XD4" i="46"/>
  <c r="CR5" i="46"/>
  <c r="KX4" i="46"/>
  <c r="KX5" i="46" s="1"/>
  <c r="GU4" i="46"/>
  <c r="AFQ4" i="46"/>
  <c r="AFQ5" i="46" s="1"/>
  <c r="CS4" i="46"/>
  <c r="XC5" i="46"/>
  <c r="ABF4" i="46"/>
  <c r="ABF5" i="46" s="1"/>
  <c r="OY5" i="46"/>
  <c r="TB4" i="46"/>
  <c r="XB5" i="17"/>
  <c r="ABE4" i="17"/>
  <c r="ABE5" i="17" s="1"/>
  <c r="GS5" i="17"/>
  <c r="OY4" i="17"/>
  <c r="KW4" i="17"/>
  <c r="KW5" i="17" s="1"/>
  <c r="GT4" i="17"/>
  <c r="AFP4" i="17"/>
  <c r="AFP5" i="17" s="1"/>
  <c r="CQ5" i="17"/>
  <c r="CR4" i="17"/>
  <c r="OX5" i="17"/>
  <c r="TA4" i="17"/>
  <c r="SZ5" i="17"/>
  <c r="XC4" i="17"/>
  <c r="XB5" i="45"/>
  <c r="ABE4" i="45"/>
  <c r="ABE5" i="45" s="1"/>
  <c r="CR4" i="45"/>
  <c r="CQ5" i="45"/>
  <c r="KW4" i="45"/>
  <c r="KW5" i="45" s="1"/>
  <c r="GT4" i="45"/>
  <c r="AFP4" i="45"/>
  <c r="XC4" i="45"/>
  <c r="SZ5" i="45"/>
  <c r="GS5" i="45"/>
  <c r="OY4" i="45"/>
  <c r="OX5" i="45"/>
  <c r="TA4" i="45"/>
  <c r="AI1" i="29"/>
  <c r="AJ3" i="29"/>
  <c r="BW4" i="15"/>
  <c r="EW4" i="15" s="1"/>
  <c r="GJ4" i="15" s="1"/>
  <c r="HW4" i="15" s="1"/>
  <c r="JN4" i="15"/>
  <c r="DJ4" i="15"/>
  <c r="AJ5" i="15"/>
  <c r="AK4" i="15"/>
  <c r="J214" i="29"/>
  <c r="AF216" i="29" l="1"/>
  <c r="AF223" i="29"/>
  <c r="AG191" i="29"/>
  <c r="AH71" i="29"/>
  <c r="AG115" i="29"/>
  <c r="AG145" i="29"/>
  <c r="AG235" i="29" s="1"/>
  <c r="AH25" i="29"/>
  <c r="AG120" i="29"/>
  <c r="AG150" i="29"/>
  <c r="AG240" i="29" s="1"/>
  <c r="AH30" i="29"/>
  <c r="AG99" i="29"/>
  <c r="AG129" i="29"/>
  <c r="AG219" i="29" s="1"/>
  <c r="AH9" i="29"/>
  <c r="AG98" i="29"/>
  <c r="AG128" i="29"/>
  <c r="AG218" i="29" s="1"/>
  <c r="AH8" i="29"/>
  <c r="AG102" i="29"/>
  <c r="AG132" i="29"/>
  <c r="AG222" i="29" s="1"/>
  <c r="AH12" i="29"/>
  <c r="AG105" i="29"/>
  <c r="AG135" i="29"/>
  <c r="AG225" i="29" s="1"/>
  <c r="AH15" i="29"/>
  <c r="AG108" i="29"/>
  <c r="AG138" i="29"/>
  <c r="AG228" i="29" s="1"/>
  <c r="AH18" i="29"/>
  <c r="AG93" i="29"/>
  <c r="AG186" i="29"/>
  <c r="AH66" i="29"/>
  <c r="AG112" i="29"/>
  <c r="AG142" i="29"/>
  <c r="AG232" i="29" s="1"/>
  <c r="AH22" i="29"/>
  <c r="AG101" i="29"/>
  <c r="AG131" i="29"/>
  <c r="AH11" i="29"/>
  <c r="AG103" i="29"/>
  <c r="AG133" i="29"/>
  <c r="AH13" i="29"/>
  <c r="AG113" i="29"/>
  <c r="AG143" i="29"/>
  <c r="AG233" i="29" s="1"/>
  <c r="AH23" i="29"/>
  <c r="AG116" i="29"/>
  <c r="AG146" i="29"/>
  <c r="AG236" i="29" s="1"/>
  <c r="AH26" i="29"/>
  <c r="AG117" i="29"/>
  <c r="AG147" i="29"/>
  <c r="AG237" i="29" s="1"/>
  <c r="AH27" i="29"/>
  <c r="AG122" i="29"/>
  <c r="AG152" i="29"/>
  <c r="AG242" i="29" s="1"/>
  <c r="AH32" i="29"/>
  <c r="AG119" i="29"/>
  <c r="AG149" i="29"/>
  <c r="AG239" i="29" s="1"/>
  <c r="AH29" i="29"/>
  <c r="AG106" i="29"/>
  <c r="AG136" i="29"/>
  <c r="AG226" i="29" s="1"/>
  <c r="AH16" i="29"/>
  <c r="AG5" i="29"/>
  <c r="AF95" i="29"/>
  <c r="AF123" i="29" s="1"/>
  <c r="AF33" i="29"/>
  <c r="AF125" i="29"/>
  <c r="AG96" i="29"/>
  <c r="AG126" i="29"/>
  <c r="AH6" i="29"/>
  <c r="AG114" i="29"/>
  <c r="AG144" i="29"/>
  <c r="AG234" i="29" s="1"/>
  <c r="AH24" i="29"/>
  <c r="AG193" i="29"/>
  <c r="AH73" i="29"/>
  <c r="AG100" i="29"/>
  <c r="AG130" i="29"/>
  <c r="AG220" i="29" s="1"/>
  <c r="AH10" i="29"/>
  <c r="AG110" i="29"/>
  <c r="AG140" i="29"/>
  <c r="AG230" i="29" s="1"/>
  <c r="AH20" i="29"/>
  <c r="AF213" i="29"/>
  <c r="AG109" i="29"/>
  <c r="AG139" i="29"/>
  <c r="AG229" i="29" s="1"/>
  <c r="AH19" i="29"/>
  <c r="AG121" i="29"/>
  <c r="AG151" i="29"/>
  <c r="AG241" i="29" s="1"/>
  <c r="AH31" i="29"/>
  <c r="AE153" i="29"/>
  <c r="AE215" i="29"/>
  <c r="AE243" i="29" s="1"/>
  <c r="AF221" i="29"/>
  <c r="AG118" i="29"/>
  <c r="AG148" i="29"/>
  <c r="AG238" i="29" s="1"/>
  <c r="AH28" i="29"/>
  <c r="AG111" i="29"/>
  <c r="AG141" i="29"/>
  <c r="AG231" i="29" s="1"/>
  <c r="AH21" i="29"/>
  <c r="AG104" i="29"/>
  <c r="AG134" i="29"/>
  <c r="AG224" i="29" s="1"/>
  <c r="AH14" i="29"/>
  <c r="AG97" i="29"/>
  <c r="AG127" i="29"/>
  <c r="AG217" i="29" s="1"/>
  <c r="AH7" i="29"/>
  <c r="AH183" i="29"/>
  <c r="AJ78" i="29"/>
  <c r="AJ198" i="29" s="1"/>
  <c r="AJ80" i="29"/>
  <c r="AJ200" i="29" s="1"/>
  <c r="AJ79" i="29"/>
  <c r="AJ199" i="29" s="1"/>
  <c r="AJ83" i="29"/>
  <c r="AJ203" i="29" s="1"/>
  <c r="AJ84" i="29"/>
  <c r="AJ204" i="29" s="1"/>
  <c r="AJ85" i="29"/>
  <c r="AJ205" i="29" s="1"/>
  <c r="AJ88" i="29"/>
  <c r="AJ208" i="29" s="1"/>
  <c r="AJ81" i="29"/>
  <c r="AJ201" i="29" s="1"/>
  <c r="AJ87" i="29"/>
  <c r="AJ207" i="29" s="1"/>
  <c r="AJ89" i="29"/>
  <c r="AJ209" i="29" s="1"/>
  <c r="AJ86" i="29"/>
  <c r="AJ206" i="29" s="1"/>
  <c r="AJ90" i="29"/>
  <c r="AJ210" i="29" s="1"/>
  <c r="AJ82" i="29"/>
  <c r="AJ202" i="29" s="1"/>
  <c r="AJ91" i="29"/>
  <c r="AJ211" i="29" s="1"/>
  <c r="AJ92" i="29"/>
  <c r="AJ212" i="29" s="1"/>
  <c r="AI63" i="29"/>
  <c r="AJ48" i="29"/>
  <c r="AJ168" i="29" s="1"/>
  <c r="AJ49" i="29"/>
  <c r="AJ169" i="29" s="1"/>
  <c r="AJ51" i="29"/>
  <c r="AJ171" i="29" s="1"/>
  <c r="AJ50" i="29"/>
  <c r="AJ170" i="29" s="1"/>
  <c r="AJ54" i="29"/>
  <c r="AJ174" i="29" s="1"/>
  <c r="AJ52" i="29"/>
  <c r="AJ172" i="29" s="1"/>
  <c r="AJ53" i="29"/>
  <c r="AJ173" i="29" s="1"/>
  <c r="AJ56" i="29"/>
  <c r="AJ176" i="29" s="1"/>
  <c r="AJ58" i="29"/>
  <c r="AJ178" i="29" s="1"/>
  <c r="AJ59" i="29"/>
  <c r="AJ179" i="29" s="1"/>
  <c r="AJ57" i="29"/>
  <c r="AJ177" i="29" s="1"/>
  <c r="AJ62" i="29"/>
  <c r="AJ182" i="29" s="1"/>
  <c r="AJ55" i="29"/>
  <c r="AJ175" i="29" s="1"/>
  <c r="AJ60" i="29"/>
  <c r="AJ180" i="29" s="1"/>
  <c r="AJ61" i="29"/>
  <c r="AJ181" i="29" s="1"/>
  <c r="AH227" i="29"/>
  <c r="AJ77" i="29"/>
  <c r="AJ197" i="29" s="1"/>
  <c r="AI107" i="29"/>
  <c r="AI137" i="29"/>
  <c r="AI227" i="29" s="1"/>
  <c r="AI184" i="29"/>
  <c r="AI154" i="29"/>
  <c r="AI183" i="29" s="1"/>
  <c r="AJ17" i="29"/>
  <c r="AJ137" i="29" s="1"/>
  <c r="AJ47" i="29"/>
  <c r="AJ167" i="29" s="1"/>
  <c r="AI124" i="29"/>
  <c r="AI94" i="29"/>
  <c r="AJ65" i="29"/>
  <c r="AJ185" i="29" s="1"/>
  <c r="AJ72" i="29"/>
  <c r="AJ192" i="29" s="1"/>
  <c r="AJ68" i="29"/>
  <c r="AJ188" i="29" s="1"/>
  <c r="AJ74" i="29"/>
  <c r="AJ194" i="29" s="1"/>
  <c r="AJ70" i="29"/>
  <c r="AJ190" i="29" s="1"/>
  <c r="AJ75" i="29"/>
  <c r="AJ195" i="29" s="1"/>
  <c r="AJ36" i="29"/>
  <c r="AJ156" i="29" s="1"/>
  <c r="AJ40" i="29"/>
  <c r="AJ160" i="29" s="1"/>
  <c r="AJ44" i="29"/>
  <c r="AJ164" i="29" s="1"/>
  <c r="AJ67" i="29"/>
  <c r="AJ187" i="29" s="1"/>
  <c r="AJ69" i="29"/>
  <c r="AJ189" i="29" s="1"/>
  <c r="AJ34" i="29"/>
  <c r="AJ38" i="29"/>
  <c r="AJ158" i="29" s="1"/>
  <c r="AJ42" i="29"/>
  <c r="AJ162" i="29" s="1"/>
  <c r="AJ46" i="29"/>
  <c r="AJ166" i="29" s="1"/>
  <c r="AJ4" i="29"/>
  <c r="AJ76" i="29"/>
  <c r="AJ196" i="29" s="1"/>
  <c r="AJ39" i="29"/>
  <c r="AJ159" i="29" s="1"/>
  <c r="AJ41" i="29"/>
  <c r="AJ161" i="29" s="1"/>
  <c r="AJ64" i="29"/>
  <c r="AJ37" i="29"/>
  <c r="AJ157" i="29" s="1"/>
  <c r="AJ45" i="29"/>
  <c r="AJ165" i="29" s="1"/>
  <c r="AJ35" i="29"/>
  <c r="AJ155" i="29" s="1"/>
  <c r="AJ43" i="29"/>
  <c r="AJ163" i="29" s="1"/>
  <c r="AH214" i="29"/>
  <c r="AFP5" i="45"/>
  <c r="CR2" i="29"/>
  <c r="CR3" i="29" s="1"/>
  <c r="GU5" i="46"/>
  <c r="PA4" i="46"/>
  <c r="TC4" i="46"/>
  <c r="OZ5" i="46"/>
  <c r="XD5" i="46"/>
  <c r="ABG4" i="46"/>
  <c r="ABG5" i="46" s="1"/>
  <c r="TB5" i="46"/>
  <c r="XE4" i="46"/>
  <c r="CS5" i="46"/>
  <c r="AFR4" i="46"/>
  <c r="AFR5" i="46" s="1"/>
  <c r="CT4" i="46"/>
  <c r="KY4" i="46"/>
  <c r="KY5" i="46" s="1"/>
  <c r="GV4" i="46"/>
  <c r="TA5" i="17"/>
  <c r="XD4" i="17"/>
  <c r="OY5" i="17"/>
  <c r="TB4" i="17"/>
  <c r="GT5" i="17"/>
  <c r="OZ4" i="17"/>
  <c r="ABF4" i="17"/>
  <c r="ABF5" i="17" s="1"/>
  <c r="XC5" i="17"/>
  <c r="AFQ4" i="17"/>
  <c r="AFQ5" i="17" s="1"/>
  <c r="CR5" i="17"/>
  <c r="GU4" i="17"/>
  <c r="CS4" i="17"/>
  <c r="KX4" i="17"/>
  <c r="KX5" i="17" s="1"/>
  <c r="GT5" i="45"/>
  <c r="OZ4" i="45"/>
  <c r="ABF4" i="45"/>
  <c r="ABF5" i="45" s="1"/>
  <c r="XC5" i="45"/>
  <c r="OY5" i="45"/>
  <c r="TB4" i="45"/>
  <c r="CS4" i="45"/>
  <c r="KX4" i="45"/>
  <c r="KX5" i="45" s="1"/>
  <c r="GU4" i="45"/>
  <c r="CR5" i="45"/>
  <c r="AFQ4" i="45"/>
  <c r="XD4" i="45"/>
  <c r="TA5" i="45"/>
  <c r="AJ1" i="29"/>
  <c r="AK3" i="29"/>
  <c r="JO4" i="15"/>
  <c r="DK4" i="15"/>
  <c r="AK5" i="15"/>
  <c r="AL4" i="15"/>
  <c r="BX4" i="15"/>
  <c r="EX4" i="15" s="1"/>
  <c r="GK4" i="15" s="1"/>
  <c r="HX4" i="15" s="1"/>
  <c r="AG216" i="29" l="1"/>
  <c r="AG221" i="29"/>
  <c r="AI14" i="29"/>
  <c r="AH134" i="29"/>
  <c r="AH224" i="29" s="1"/>
  <c r="AH104" i="29"/>
  <c r="AH151" i="29"/>
  <c r="AH241" i="29" s="1"/>
  <c r="AI31" i="29"/>
  <c r="AH121" i="29"/>
  <c r="AG95" i="29"/>
  <c r="AG123" i="29" s="1"/>
  <c r="AG33" i="29"/>
  <c r="AG125" i="29"/>
  <c r="AH5" i="29"/>
  <c r="AH149" i="29"/>
  <c r="AH239" i="29" s="1"/>
  <c r="AI29" i="29"/>
  <c r="AH119" i="29"/>
  <c r="AH152" i="29"/>
  <c r="AH242" i="29" s="1"/>
  <c r="AI32" i="29"/>
  <c r="AH122" i="29"/>
  <c r="AH103" i="29"/>
  <c r="AH133" i="29"/>
  <c r="AI13" i="29"/>
  <c r="AH138" i="29"/>
  <c r="AH228" i="29" s="1"/>
  <c r="AI18" i="29"/>
  <c r="AH108" i="29"/>
  <c r="AI9" i="29"/>
  <c r="AH129" i="29"/>
  <c r="AH219" i="29" s="1"/>
  <c r="AH99" i="29"/>
  <c r="AI7" i="29"/>
  <c r="AH97" i="29"/>
  <c r="AH127" i="29"/>
  <c r="AH217" i="29" s="1"/>
  <c r="AH193" i="29"/>
  <c r="AI73" i="29"/>
  <c r="AF153" i="29"/>
  <c r="AF215" i="29"/>
  <c r="AF243" i="29" s="1"/>
  <c r="AH136" i="29"/>
  <c r="AH226" i="29" s="1"/>
  <c r="AI16" i="29"/>
  <c r="AH106" i="29"/>
  <c r="AH143" i="29"/>
  <c r="AH233" i="29" s="1"/>
  <c r="AI23" i="29"/>
  <c r="AH113" i="29"/>
  <c r="AG223" i="29"/>
  <c r="AH93" i="29"/>
  <c r="AH186" i="29"/>
  <c r="AI66" i="29"/>
  <c r="AI8" i="29"/>
  <c r="AH128" i="29"/>
  <c r="AH218" i="29" s="1"/>
  <c r="AH98" i="29"/>
  <c r="AH191" i="29"/>
  <c r="AI71" i="29"/>
  <c r="AH148" i="29"/>
  <c r="AH238" i="29" s="1"/>
  <c r="AI28" i="29"/>
  <c r="AH118" i="29"/>
  <c r="AI10" i="29"/>
  <c r="AH100" i="29"/>
  <c r="AH130" i="29"/>
  <c r="AH220" i="29" s="1"/>
  <c r="AI6" i="29"/>
  <c r="AH126" i="29"/>
  <c r="AH96" i="29"/>
  <c r="AH146" i="29"/>
  <c r="AH236" i="29" s="1"/>
  <c r="AH116" i="29"/>
  <c r="AI26" i="29"/>
  <c r="AH142" i="29"/>
  <c r="AH232" i="29" s="1"/>
  <c r="AI22" i="29"/>
  <c r="AH112" i="29"/>
  <c r="AG213" i="29"/>
  <c r="AI12" i="29"/>
  <c r="AH132" i="29"/>
  <c r="AH222" i="29" s="1"/>
  <c r="AH102" i="29"/>
  <c r="AH145" i="29"/>
  <c r="AH235" i="29" s="1"/>
  <c r="AH115" i="29"/>
  <c r="AI25" i="29"/>
  <c r="AH141" i="29"/>
  <c r="AH231" i="29" s="1"/>
  <c r="AI21" i="29"/>
  <c r="AH111" i="29"/>
  <c r="AH139" i="29"/>
  <c r="AH229" i="29" s="1"/>
  <c r="AI19" i="29"/>
  <c r="AH109" i="29"/>
  <c r="AH140" i="29"/>
  <c r="AH230" i="29" s="1"/>
  <c r="AI20" i="29"/>
  <c r="AH110" i="29"/>
  <c r="AH144" i="29"/>
  <c r="AH234" i="29" s="1"/>
  <c r="AI24" i="29"/>
  <c r="AH114" i="29"/>
  <c r="AH147" i="29"/>
  <c r="AH237" i="29" s="1"/>
  <c r="AI27" i="29"/>
  <c r="AH117" i="29"/>
  <c r="AI11" i="29"/>
  <c r="AH131" i="29"/>
  <c r="AH221" i="29" s="1"/>
  <c r="AH101" i="29"/>
  <c r="AI15" i="29"/>
  <c r="AH135" i="29"/>
  <c r="AH225" i="29" s="1"/>
  <c r="AH105" i="29"/>
  <c r="AH150" i="29"/>
  <c r="AH240" i="29" s="1"/>
  <c r="AI30" i="29"/>
  <c r="AH120" i="29"/>
  <c r="AK79" i="29"/>
  <c r="AK199" i="29" s="1"/>
  <c r="AK81" i="29"/>
  <c r="AK201" i="29" s="1"/>
  <c r="AK85" i="29"/>
  <c r="AK205" i="29" s="1"/>
  <c r="AK80" i="29"/>
  <c r="AK200" i="29" s="1"/>
  <c r="AK82" i="29"/>
  <c r="AK202" i="29" s="1"/>
  <c r="AK83" i="29"/>
  <c r="AK203" i="29" s="1"/>
  <c r="AK86" i="29"/>
  <c r="AK206" i="29" s="1"/>
  <c r="AK88" i="29"/>
  <c r="AK208" i="29" s="1"/>
  <c r="AK78" i="29"/>
  <c r="AK198" i="29" s="1"/>
  <c r="AK91" i="29"/>
  <c r="AK211" i="29" s="1"/>
  <c r="AK92" i="29"/>
  <c r="AK212" i="29" s="1"/>
  <c r="AK87" i="29"/>
  <c r="AK207" i="29" s="1"/>
  <c r="AK90" i="29"/>
  <c r="AK210" i="29" s="1"/>
  <c r="AK84" i="29"/>
  <c r="AK204" i="29" s="1"/>
  <c r="AK89" i="29"/>
  <c r="AK209" i="29" s="1"/>
  <c r="AJ63" i="29"/>
  <c r="AK50" i="29"/>
  <c r="AK170" i="29" s="1"/>
  <c r="AK48" i="29"/>
  <c r="AK168" i="29" s="1"/>
  <c r="AK51" i="29"/>
  <c r="AK171" i="29" s="1"/>
  <c r="AK52" i="29"/>
  <c r="AK172" i="29" s="1"/>
  <c r="AK53" i="29"/>
  <c r="AK173" i="29" s="1"/>
  <c r="AK54" i="29"/>
  <c r="AK174" i="29" s="1"/>
  <c r="AK55" i="29"/>
  <c r="AK175" i="29" s="1"/>
  <c r="AK49" i="29"/>
  <c r="AK169" i="29" s="1"/>
  <c r="AK56" i="29"/>
  <c r="AK176" i="29" s="1"/>
  <c r="AK58" i="29"/>
  <c r="AK178" i="29" s="1"/>
  <c r="AK59" i="29"/>
  <c r="AK179" i="29" s="1"/>
  <c r="AK57" i="29"/>
  <c r="AK177" i="29" s="1"/>
  <c r="AK60" i="29"/>
  <c r="AK180" i="29" s="1"/>
  <c r="AK61" i="29"/>
  <c r="AK181" i="29" s="1"/>
  <c r="AK62" i="29"/>
  <c r="AK182" i="29" s="1"/>
  <c r="AK77" i="29"/>
  <c r="AK197" i="29" s="1"/>
  <c r="AJ227" i="29"/>
  <c r="AJ107" i="29"/>
  <c r="AJ184" i="29"/>
  <c r="AJ154" i="29"/>
  <c r="AJ183" i="29" s="1"/>
  <c r="AK17" i="29"/>
  <c r="AK137" i="29" s="1"/>
  <c r="AK47" i="29"/>
  <c r="AK167" i="29" s="1"/>
  <c r="AJ124" i="29"/>
  <c r="AI214" i="29"/>
  <c r="AK67" i="29"/>
  <c r="AK69" i="29"/>
  <c r="AK189" i="29" s="1"/>
  <c r="AK70" i="29"/>
  <c r="AK190" i="29" s="1"/>
  <c r="AK75" i="29"/>
  <c r="AK195" i="29" s="1"/>
  <c r="AK65" i="29"/>
  <c r="AK185" i="29" s="1"/>
  <c r="AK72" i="29"/>
  <c r="AK192" i="29" s="1"/>
  <c r="AK68" i="29"/>
  <c r="AK35" i="29"/>
  <c r="AK155" i="29" s="1"/>
  <c r="AK39" i="29"/>
  <c r="AK159" i="29" s="1"/>
  <c r="AK43" i="29"/>
  <c r="AK163" i="29" s="1"/>
  <c r="AK64" i="29"/>
  <c r="AK74" i="29"/>
  <c r="AK76" i="29"/>
  <c r="AK196" i="29" s="1"/>
  <c r="AK37" i="29"/>
  <c r="AK157" i="29" s="1"/>
  <c r="AK41" i="29"/>
  <c r="AK161" i="29" s="1"/>
  <c r="AK45" i="29"/>
  <c r="AK165" i="29" s="1"/>
  <c r="AK36" i="29"/>
  <c r="AK44" i="29"/>
  <c r="AK4" i="29"/>
  <c r="AK38" i="29"/>
  <c r="AK46" i="29"/>
  <c r="AK34" i="29"/>
  <c r="AK42" i="29"/>
  <c r="AK40" i="29"/>
  <c r="AJ94" i="29"/>
  <c r="AFQ5" i="45"/>
  <c r="CS2" i="29"/>
  <c r="CS3" i="29" s="1"/>
  <c r="CT5" i="46"/>
  <c r="AFS4" i="46"/>
  <c r="AFS5" i="46" s="1"/>
  <c r="KZ4" i="46"/>
  <c r="KZ5" i="46" s="1"/>
  <c r="GW4" i="46"/>
  <c r="CU4" i="46"/>
  <c r="XF4" i="46"/>
  <c r="TC5" i="46"/>
  <c r="XE5" i="46"/>
  <c r="ABH4" i="46"/>
  <c r="ABH5" i="46" s="1"/>
  <c r="PA5" i="46"/>
  <c r="TD4" i="46"/>
  <c r="GV5" i="46"/>
  <c r="PB4" i="46"/>
  <c r="CS5" i="17"/>
  <c r="GV4" i="17"/>
  <c r="CT4" i="17"/>
  <c r="KY4" i="17"/>
  <c r="KY5" i="17" s="1"/>
  <c r="AFR4" i="17"/>
  <c r="AFR5" i="17" s="1"/>
  <c r="GU5" i="17"/>
  <c r="PA4" i="17"/>
  <c r="OZ5" i="17"/>
  <c r="TC4" i="17"/>
  <c r="XD5" i="17"/>
  <c r="ABG4" i="17"/>
  <c r="ABG5" i="17" s="1"/>
  <c r="TB5" i="17"/>
  <c r="XE4" i="17"/>
  <c r="TB5" i="45"/>
  <c r="XE4" i="45"/>
  <c r="XD5" i="45"/>
  <c r="ABG4" i="45"/>
  <c r="ABG5" i="45" s="1"/>
  <c r="KY4" i="45"/>
  <c r="KY5" i="45" s="1"/>
  <c r="GV4" i="45"/>
  <c r="CS5" i="45"/>
  <c r="AFR4" i="45"/>
  <c r="CT4" i="45"/>
  <c r="TC4" i="45"/>
  <c r="OZ5" i="45"/>
  <c r="PA4" i="45"/>
  <c r="GU5" i="45"/>
  <c r="AL3" i="29"/>
  <c r="AK1" i="29"/>
  <c r="AL5" i="15"/>
  <c r="AM4" i="15"/>
  <c r="JP4" i="15"/>
  <c r="BY4" i="15"/>
  <c r="EY4" i="15" s="1"/>
  <c r="GL4" i="15" s="1"/>
  <c r="HY4" i="15" s="1"/>
  <c r="DL4" i="15"/>
  <c r="AH223" i="29" l="1"/>
  <c r="AH216" i="29"/>
  <c r="AI117" i="29"/>
  <c r="AJ27" i="29"/>
  <c r="AI147" i="29"/>
  <c r="AI237" i="29" s="1"/>
  <c r="AI141" i="29"/>
  <c r="AI231" i="29" s="1"/>
  <c r="AJ21" i="29"/>
  <c r="AI111" i="29"/>
  <c r="AJ26" i="29"/>
  <c r="AI116" i="29"/>
  <c r="AI146" i="29"/>
  <c r="AI236" i="29" s="1"/>
  <c r="AI100" i="29"/>
  <c r="AJ10" i="29"/>
  <c r="AI130" i="29"/>
  <c r="AI220" i="29" s="1"/>
  <c r="AI191" i="29"/>
  <c r="AJ71" i="29"/>
  <c r="AJ8" i="29"/>
  <c r="AI128" i="29"/>
  <c r="AI218" i="29" s="1"/>
  <c r="AI98" i="29"/>
  <c r="AJ9" i="29"/>
  <c r="AI129" i="29"/>
  <c r="AI219" i="29" s="1"/>
  <c r="AI99" i="29"/>
  <c r="AI133" i="29"/>
  <c r="AJ13" i="29"/>
  <c r="AI103" i="29"/>
  <c r="AI122" i="29"/>
  <c r="AJ32" i="29"/>
  <c r="AI152" i="29"/>
  <c r="AI242" i="29" s="1"/>
  <c r="AI109" i="29"/>
  <c r="AI139" i="29"/>
  <c r="AI229" i="29" s="1"/>
  <c r="AJ19" i="29"/>
  <c r="AI96" i="29"/>
  <c r="AI126" i="29"/>
  <c r="AJ6" i="29"/>
  <c r="AI186" i="29"/>
  <c r="AI93" i="29"/>
  <c r="AJ66" i="29"/>
  <c r="AI136" i="29"/>
  <c r="AI226" i="29" s="1"/>
  <c r="AJ16" i="29"/>
  <c r="AI106" i="29"/>
  <c r="AI193" i="29"/>
  <c r="AJ73" i="29"/>
  <c r="AI97" i="29"/>
  <c r="AJ7" i="29"/>
  <c r="AI127" i="29"/>
  <c r="AI217" i="29" s="1"/>
  <c r="AH33" i="29"/>
  <c r="AH95" i="29"/>
  <c r="AH123" i="29" s="1"/>
  <c r="AI5" i="29"/>
  <c r="AH125" i="29"/>
  <c r="AI131" i="29"/>
  <c r="AI101" i="29"/>
  <c r="AJ11" i="29"/>
  <c r="AI110" i="29"/>
  <c r="AI140" i="29"/>
  <c r="AI230" i="29" s="1"/>
  <c r="AJ20" i="29"/>
  <c r="AI115" i="29"/>
  <c r="AJ25" i="29"/>
  <c r="AI145" i="29"/>
  <c r="AI235" i="29" s="1"/>
  <c r="AI112" i="29"/>
  <c r="AI142" i="29"/>
  <c r="AI232" i="29" s="1"/>
  <c r="AJ22" i="29"/>
  <c r="AI148" i="29"/>
  <c r="AI238" i="29" s="1"/>
  <c r="AI118" i="29"/>
  <c r="AJ28" i="29"/>
  <c r="AH213" i="29"/>
  <c r="AI113" i="29"/>
  <c r="AJ23" i="29"/>
  <c r="AI143" i="29"/>
  <c r="AI233" i="29" s="1"/>
  <c r="AI138" i="29"/>
  <c r="AI228" i="29" s="1"/>
  <c r="AJ18" i="29"/>
  <c r="AI108" i="29"/>
  <c r="AG215" i="29"/>
  <c r="AG243" i="29" s="1"/>
  <c r="AG153" i="29"/>
  <c r="AI121" i="29"/>
  <c r="AJ31" i="29"/>
  <c r="AI151" i="29"/>
  <c r="AI241" i="29" s="1"/>
  <c r="AI134" i="29"/>
  <c r="AI224" i="29" s="1"/>
  <c r="AI104" i="29"/>
  <c r="AJ14" i="29"/>
  <c r="AI150" i="29"/>
  <c r="AI240" i="29" s="1"/>
  <c r="AJ30" i="29"/>
  <c r="AI120" i="29"/>
  <c r="AI105" i="29"/>
  <c r="AI135" i="29"/>
  <c r="AI225" i="29" s="1"/>
  <c r="AJ15" i="29"/>
  <c r="AI114" i="29"/>
  <c r="AI144" i="29"/>
  <c r="AI234" i="29" s="1"/>
  <c r="AJ24" i="29"/>
  <c r="AI102" i="29"/>
  <c r="AJ12" i="29"/>
  <c r="AI132" i="29"/>
  <c r="AI222" i="29" s="1"/>
  <c r="AI119" i="29"/>
  <c r="AI149" i="29"/>
  <c r="AI239" i="29" s="1"/>
  <c r="AJ29" i="29"/>
  <c r="AL88" i="29"/>
  <c r="AL208" i="29" s="1"/>
  <c r="AL89" i="29"/>
  <c r="AL209" i="29" s="1"/>
  <c r="AL92" i="29"/>
  <c r="AL212" i="29" s="1"/>
  <c r="AL85" i="29"/>
  <c r="AL205" i="29" s="1"/>
  <c r="AL79" i="29"/>
  <c r="AL199" i="29" s="1"/>
  <c r="AL81" i="29"/>
  <c r="AL201" i="29" s="1"/>
  <c r="AL80" i="29"/>
  <c r="AL200" i="29" s="1"/>
  <c r="AL83" i="29"/>
  <c r="AL203" i="29" s="1"/>
  <c r="AL84" i="29"/>
  <c r="AL204" i="29" s="1"/>
  <c r="AL86" i="29"/>
  <c r="AL206" i="29" s="1"/>
  <c r="AL90" i="29"/>
  <c r="AL210" i="29" s="1"/>
  <c r="AL87" i="29"/>
  <c r="AL207" i="29" s="1"/>
  <c r="AL91" i="29"/>
  <c r="AL211" i="29" s="1"/>
  <c r="AL78" i="29"/>
  <c r="AL198" i="29" s="1"/>
  <c r="AL82" i="29"/>
  <c r="AL202" i="29" s="1"/>
  <c r="AK63" i="29"/>
  <c r="AL61" i="29"/>
  <c r="AL181" i="29" s="1"/>
  <c r="AL54" i="29"/>
  <c r="AL174" i="29" s="1"/>
  <c r="AL48" i="29"/>
  <c r="AL168" i="29" s="1"/>
  <c r="AL55" i="29"/>
  <c r="AL175" i="29" s="1"/>
  <c r="AL60" i="29"/>
  <c r="AL180" i="29" s="1"/>
  <c r="AL56" i="29"/>
  <c r="AL176" i="29" s="1"/>
  <c r="AL58" i="29"/>
  <c r="AL178" i="29" s="1"/>
  <c r="AL59" i="29"/>
  <c r="AL179" i="29" s="1"/>
  <c r="AL53" i="29"/>
  <c r="AL173" i="29" s="1"/>
  <c r="AL50" i="29"/>
  <c r="AL170" i="29" s="1"/>
  <c r="AL57" i="29"/>
  <c r="AL177" i="29" s="1"/>
  <c r="AL49" i="29"/>
  <c r="AL169" i="29" s="1"/>
  <c r="AL52" i="29"/>
  <c r="AL172" i="29" s="1"/>
  <c r="AL62" i="29"/>
  <c r="AL182" i="29" s="1"/>
  <c r="AL51" i="29"/>
  <c r="AL171" i="29" s="1"/>
  <c r="AK227" i="29"/>
  <c r="AL17" i="29"/>
  <c r="AL137" i="29" s="1"/>
  <c r="AK107" i="29"/>
  <c r="AL77" i="29"/>
  <c r="AL197" i="29" s="1"/>
  <c r="AK184" i="29"/>
  <c r="AL47" i="29"/>
  <c r="AK124" i="29"/>
  <c r="AL46" i="29"/>
  <c r="AK166" i="29"/>
  <c r="AL40" i="29"/>
  <c r="AK160" i="29"/>
  <c r="AL42" i="29"/>
  <c r="AK162" i="29"/>
  <c r="AL38" i="29"/>
  <c r="AK158" i="29"/>
  <c r="AL74" i="29"/>
  <c r="AK194" i="29"/>
  <c r="AL67" i="29"/>
  <c r="AL187" i="29" s="1"/>
  <c r="AK187" i="29"/>
  <c r="AL64" i="29"/>
  <c r="AL69" i="29"/>
  <c r="AL189" i="29" s="1"/>
  <c r="AL70" i="29"/>
  <c r="AL190" i="29" s="1"/>
  <c r="AL75" i="29"/>
  <c r="AL72" i="29"/>
  <c r="AL4" i="29"/>
  <c r="AL41" i="29"/>
  <c r="AL161" i="29" s="1"/>
  <c r="AL76" i="29"/>
  <c r="AL196" i="29" s="1"/>
  <c r="AL39" i="29"/>
  <c r="AL159" i="29" s="1"/>
  <c r="AL65" i="29"/>
  <c r="AL37" i="29"/>
  <c r="AL157" i="29" s="1"/>
  <c r="AL45" i="29"/>
  <c r="AL165" i="29" s="1"/>
  <c r="AL35" i="29"/>
  <c r="AL155" i="29" s="1"/>
  <c r="AL43" i="29"/>
  <c r="AL163" i="29" s="1"/>
  <c r="AL34" i="29"/>
  <c r="AK154" i="29"/>
  <c r="AL44" i="29"/>
  <c r="AK164" i="29"/>
  <c r="AL36" i="29"/>
  <c r="AK156" i="29"/>
  <c r="AL68" i="29"/>
  <c r="AK188" i="29"/>
  <c r="AK94" i="29"/>
  <c r="AJ214" i="29"/>
  <c r="AFR5" i="45"/>
  <c r="CT2" i="29"/>
  <c r="CT3" i="29" s="1"/>
  <c r="GW5" i="46"/>
  <c r="PC4" i="46"/>
  <c r="ABI4" i="46"/>
  <c r="ABI5" i="46" s="1"/>
  <c r="XF5" i="46"/>
  <c r="TD5" i="46"/>
  <c r="XG4" i="46"/>
  <c r="PB5" i="46"/>
  <c r="TE4" i="46"/>
  <c r="CV4" i="46"/>
  <c r="LA4" i="46"/>
  <c r="LA5" i="46" s="1"/>
  <c r="CU5" i="46"/>
  <c r="AFT4" i="46"/>
  <c r="AFT5" i="46" s="1"/>
  <c r="GX4" i="46"/>
  <c r="TD4" i="17"/>
  <c r="PA5" i="17"/>
  <c r="CT5" i="17"/>
  <c r="CU4" i="17"/>
  <c r="KZ4" i="17"/>
  <c r="KZ5" i="17" s="1"/>
  <c r="AFS4" i="17"/>
  <c r="AFS5" i="17" s="1"/>
  <c r="GW4" i="17"/>
  <c r="GV5" i="17"/>
  <c r="PB4" i="17"/>
  <c r="XE5" i="17"/>
  <c r="ABH4" i="17"/>
  <c r="ABH5" i="17" s="1"/>
  <c r="TC5" i="17"/>
  <c r="XF4" i="17"/>
  <c r="XF4" i="45"/>
  <c r="TC5" i="45"/>
  <c r="PA5" i="45"/>
  <c r="TD4" i="45"/>
  <c r="PB4" i="45"/>
  <c r="GV5" i="45"/>
  <c r="XE5" i="45"/>
  <c r="ABH4" i="45"/>
  <c r="ABH5" i="45" s="1"/>
  <c r="CT5" i="45"/>
  <c r="AFS4" i="45"/>
  <c r="CU4" i="45"/>
  <c r="KZ4" i="45"/>
  <c r="KZ5" i="45" s="1"/>
  <c r="GW4" i="45"/>
  <c r="AM3" i="29"/>
  <c r="AL1" i="29"/>
  <c r="BZ4" i="15"/>
  <c r="EZ4" i="15" s="1"/>
  <c r="GM4" i="15" s="1"/>
  <c r="HZ4" i="15" s="1"/>
  <c r="JQ4" i="15"/>
  <c r="AM5" i="15"/>
  <c r="AN4" i="15"/>
  <c r="DM4" i="15"/>
  <c r="AI221" i="29" l="1"/>
  <c r="AI216" i="29"/>
  <c r="AJ144" i="29"/>
  <c r="AJ234" i="29" s="1"/>
  <c r="AK24" i="29"/>
  <c r="AJ114" i="29"/>
  <c r="AJ142" i="29"/>
  <c r="AJ232" i="29" s="1"/>
  <c r="AJ112" i="29"/>
  <c r="AK22" i="29"/>
  <c r="AJ115" i="29"/>
  <c r="AJ145" i="29"/>
  <c r="AJ235" i="29" s="1"/>
  <c r="AK25" i="29"/>
  <c r="AJ193" i="29"/>
  <c r="AK73" i="29"/>
  <c r="AJ126" i="29"/>
  <c r="AJ96" i="29"/>
  <c r="AK6" i="29"/>
  <c r="AJ148" i="29"/>
  <c r="AJ238" i="29" s="1"/>
  <c r="AK28" i="29"/>
  <c r="AJ118" i="29"/>
  <c r="AJ131" i="29"/>
  <c r="AJ101" i="29"/>
  <c r="AK11" i="29"/>
  <c r="AH153" i="29"/>
  <c r="AH215" i="29"/>
  <c r="AH243" i="29" s="1"/>
  <c r="AJ186" i="29"/>
  <c r="AJ93" i="29"/>
  <c r="AK66" i="29"/>
  <c r="AJ128" i="29"/>
  <c r="AJ218" i="29" s="1"/>
  <c r="AK8" i="29"/>
  <c r="AJ98" i="29"/>
  <c r="AJ130" i="29"/>
  <c r="AJ220" i="29" s="1"/>
  <c r="AK10" i="29"/>
  <c r="AJ100" i="29"/>
  <c r="AJ146" i="29"/>
  <c r="AJ236" i="29" s="1"/>
  <c r="AK26" i="29"/>
  <c r="AJ116" i="29"/>
  <c r="AJ149" i="29"/>
  <c r="AJ239" i="29" s="1"/>
  <c r="AK29" i="29"/>
  <c r="AJ119" i="29"/>
  <c r="AJ132" i="29"/>
  <c r="AJ222" i="29" s="1"/>
  <c r="AJ102" i="29"/>
  <c r="AK12" i="29"/>
  <c r="AJ134" i="29"/>
  <c r="AJ224" i="29" s="1"/>
  <c r="AK14" i="29"/>
  <c r="AJ104" i="29"/>
  <c r="AJ151" i="29"/>
  <c r="AJ241" i="29" s="1"/>
  <c r="AJ121" i="29"/>
  <c r="AK31" i="29"/>
  <c r="AJ143" i="29"/>
  <c r="AJ233" i="29" s="1"/>
  <c r="AJ113" i="29"/>
  <c r="AK23" i="29"/>
  <c r="AJ140" i="29"/>
  <c r="AJ230" i="29" s="1"/>
  <c r="AJ110" i="29"/>
  <c r="AK20" i="29"/>
  <c r="AI33" i="29"/>
  <c r="AI95" i="29"/>
  <c r="AI123" i="29" s="1"/>
  <c r="AI125" i="29"/>
  <c r="AJ5" i="29"/>
  <c r="AJ127" i="29"/>
  <c r="AJ217" i="29" s="1"/>
  <c r="AK7" i="29"/>
  <c r="AJ97" i="29"/>
  <c r="AJ133" i="29"/>
  <c r="AK13" i="29"/>
  <c r="AJ103" i="29"/>
  <c r="AJ129" i="29"/>
  <c r="AJ219" i="29" s="1"/>
  <c r="AJ99" i="29"/>
  <c r="AK9" i="29"/>
  <c r="AJ191" i="29"/>
  <c r="AK71" i="29"/>
  <c r="AJ147" i="29"/>
  <c r="AJ237" i="29" s="1"/>
  <c r="AJ117" i="29"/>
  <c r="AK27" i="29"/>
  <c r="AJ135" i="29"/>
  <c r="AJ225" i="29" s="1"/>
  <c r="AK15" i="29"/>
  <c r="AJ105" i="29"/>
  <c r="AJ150" i="29"/>
  <c r="AJ240" i="29" s="1"/>
  <c r="AJ120" i="29"/>
  <c r="AK30" i="29"/>
  <c r="AJ138" i="29"/>
  <c r="AJ228" i="29" s="1"/>
  <c r="AK18" i="29"/>
  <c r="AJ108" i="29"/>
  <c r="AJ136" i="29"/>
  <c r="AJ226" i="29" s="1"/>
  <c r="AJ106" i="29"/>
  <c r="AK16" i="29"/>
  <c r="AI213" i="29"/>
  <c r="AJ139" i="29"/>
  <c r="AJ229" i="29" s="1"/>
  <c r="AK19" i="29"/>
  <c r="AJ109" i="29"/>
  <c r="AJ152" i="29"/>
  <c r="AJ242" i="29" s="1"/>
  <c r="AJ122" i="29"/>
  <c r="AK32" i="29"/>
  <c r="AI223" i="29"/>
  <c r="AJ111" i="29"/>
  <c r="AJ141" i="29"/>
  <c r="AJ231" i="29" s="1"/>
  <c r="AK21" i="29"/>
  <c r="AK183" i="29"/>
  <c r="AM78" i="29"/>
  <c r="AM198" i="29" s="1"/>
  <c r="AM84" i="29"/>
  <c r="AM204" i="29" s="1"/>
  <c r="AM88" i="29"/>
  <c r="AM208" i="29" s="1"/>
  <c r="AM83" i="29"/>
  <c r="AM203" i="29" s="1"/>
  <c r="AM85" i="29"/>
  <c r="AM205" i="29" s="1"/>
  <c r="AM79" i="29"/>
  <c r="AM199" i="29" s="1"/>
  <c r="AM87" i="29"/>
  <c r="AM207" i="29" s="1"/>
  <c r="AM91" i="29"/>
  <c r="AM211" i="29" s="1"/>
  <c r="AM90" i="29"/>
  <c r="AM210" i="29" s="1"/>
  <c r="AM80" i="29"/>
  <c r="AM200" i="29" s="1"/>
  <c r="AM92" i="29"/>
  <c r="AM212" i="29" s="1"/>
  <c r="AM82" i="29"/>
  <c r="AM202" i="29" s="1"/>
  <c r="AM86" i="29"/>
  <c r="AM206" i="29" s="1"/>
  <c r="AM81" i="29"/>
  <c r="AM201" i="29" s="1"/>
  <c r="AM89" i="29"/>
  <c r="AM209" i="29" s="1"/>
  <c r="AL63" i="29"/>
  <c r="AM51" i="29"/>
  <c r="AM171" i="29" s="1"/>
  <c r="AM50" i="29"/>
  <c r="AM170" i="29" s="1"/>
  <c r="AM58" i="29"/>
  <c r="AM178" i="29" s="1"/>
  <c r="AM62" i="29"/>
  <c r="AM182" i="29" s="1"/>
  <c r="AM56" i="29"/>
  <c r="AM176" i="29" s="1"/>
  <c r="AM61" i="29"/>
  <c r="AM181" i="29" s="1"/>
  <c r="AM49" i="29"/>
  <c r="AM169" i="29" s="1"/>
  <c r="AM60" i="29"/>
  <c r="AM180" i="29" s="1"/>
  <c r="AM52" i="29"/>
  <c r="AM172" i="29" s="1"/>
  <c r="AM53" i="29"/>
  <c r="AM173" i="29" s="1"/>
  <c r="AM54" i="29"/>
  <c r="AM174" i="29" s="1"/>
  <c r="AM57" i="29"/>
  <c r="AM177" i="29" s="1"/>
  <c r="AM59" i="29"/>
  <c r="AM179" i="29" s="1"/>
  <c r="AM55" i="29"/>
  <c r="AM175" i="29" s="1"/>
  <c r="AM48" i="29"/>
  <c r="AM168" i="29" s="1"/>
  <c r="AM17" i="29"/>
  <c r="AM137" i="29" s="1"/>
  <c r="AL107" i="29"/>
  <c r="AL167" i="29"/>
  <c r="AL227" i="29" s="1"/>
  <c r="AM77" i="29"/>
  <c r="AM197" i="29" s="1"/>
  <c r="AM47" i="29"/>
  <c r="AM72" i="29"/>
  <c r="AM192" i="29" s="1"/>
  <c r="AL192" i="29"/>
  <c r="AM34" i="29"/>
  <c r="AL154" i="29"/>
  <c r="AM75" i="29"/>
  <c r="AM195" i="29" s="1"/>
  <c r="AL195" i="29"/>
  <c r="AM64" i="29"/>
  <c r="AL184" i="29"/>
  <c r="AM74" i="29"/>
  <c r="AM194" i="29" s="1"/>
  <c r="AL194" i="29"/>
  <c r="AM38" i="29"/>
  <c r="AM158" i="29" s="1"/>
  <c r="AL158" i="29"/>
  <c r="AM40" i="29"/>
  <c r="AM160" i="29" s="1"/>
  <c r="AL160" i="29"/>
  <c r="AM65" i="29"/>
  <c r="AM185" i="29" s="1"/>
  <c r="AL185" i="29"/>
  <c r="AM67" i="29"/>
  <c r="AM187" i="29" s="1"/>
  <c r="AM76" i="29"/>
  <c r="AM196" i="29" s="1"/>
  <c r="AM37" i="29"/>
  <c r="AM157" i="29" s="1"/>
  <c r="AM41" i="29"/>
  <c r="AM161" i="29" s="1"/>
  <c r="AM45" i="29"/>
  <c r="AM165" i="29" s="1"/>
  <c r="AM35" i="29"/>
  <c r="AM155" i="29" s="1"/>
  <c r="AM39" i="29"/>
  <c r="AM159" i="29" s="1"/>
  <c r="AM43" i="29"/>
  <c r="AM163" i="29" s="1"/>
  <c r="AM69" i="29"/>
  <c r="AM189" i="29" s="1"/>
  <c r="AM70" i="29"/>
  <c r="AM190" i="29" s="1"/>
  <c r="AM68" i="29"/>
  <c r="AM188" i="29" s="1"/>
  <c r="AL188" i="29"/>
  <c r="AM36" i="29"/>
  <c r="AM156" i="29" s="1"/>
  <c r="AL156" i="29"/>
  <c r="AM44" i="29"/>
  <c r="AM164" i="29" s="1"/>
  <c r="AL164" i="29"/>
  <c r="AM4" i="29"/>
  <c r="AL124" i="29"/>
  <c r="AM42" i="29"/>
  <c r="AM162" i="29" s="1"/>
  <c r="AL162" i="29"/>
  <c r="AM46" i="29"/>
  <c r="AM166" i="29" s="1"/>
  <c r="AL166" i="29"/>
  <c r="AK214" i="29"/>
  <c r="AL94" i="29"/>
  <c r="AFS5" i="45"/>
  <c r="CU2" i="29"/>
  <c r="CU3" i="29" s="1"/>
  <c r="TE5" i="46"/>
  <c r="XH4" i="46"/>
  <c r="XG5" i="46"/>
  <c r="ABJ4" i="46"/>
  <c r="ABJ5" i="46" s="1"/>
  <c r="PC5" i="46"/>
  <c r="TF4" i="46"/>
  <c r="GX5" i="46"/>
  <c r="PD4" i="46"/>
  <c r="CV5" i="46"/>
  <c r="AFU4" i="46"/>
  <c r="AFU5" i="46" s="1"/>
  <c r="LB4" i="46"/>
  <c r="LB5" i="46" s="1"/>
  <c r="GY4" i="46"/>
  <c r="CW4" i="46"/>
  <c r="GW5" i="17"/>
  <c r="PC4" i="17"/>
  <c r="LA4" i="17"/>
  <c r="LA5" i="17" s="1"/>
  <c r="GX4" i="17"/>
  <c r="AFT4" i="17"/>
  <c r="AFT5" i="17" s="1"/>
  <c r="CV4" i="17"/>
  <c r="CU5" i="17"/>
  <c r="XF5" i="17"/>
  <c r="ABI4" i="17"/>
  <c r="ABI5" i="17" s="1"/>
  <c r="PB5" i="17"/>
  <c r="TE4" i="17"/>
  <c r="XG4" i="17"/>
  <c r="TD5" i="17"/>
  <c r="TD5" i="45"/>
  <c r="XG4" i="45"/>
  <c r="CV4" i="45"/>
  <c r="CU5" i="45"/>
  <c r="LA4" i="45"/>
  <c r="LA5" i="45" s="1"/>
  <c r="GX4" i="45"/>
  <c r="AFT4" i="45"/>
  <c r="GW5" i="45"/>
  <c r="PC4" i="45"/>
  <c r="PB5" i="45"/>
  <c r="TE4" i="45"/>
  <c r="ABI4" i="45"/>
  <c r="ABI5" i="45" s="1"/>
  <c r="XF5" i="45"/>
  <c r="AM1" i="29"/>
  <c r="AN3" i="29"/>
  <c r="CA4" i="15"/>
  <c r="FA4" i="15" s="1"/>
  <c r="GN4" i="15" s="1"/>
  <c r="IA4" i="15" s="1"/>
  <c r="JR4" i="15"/>
  <c r="DN4" i="15"/>
  <c r="AN5" i="15"/>
  <c r="AO4" i="15"/>
  <c r="AJ223" i="29" l="1"/>
  <c r="AL71" i="29"/>
  <c r="AK191" i="29"/>
  <c r="AI215" i="29"/>
  <c r="AI243" i="29" s="1"/>
  <c r="AI153" i="29"/>
  <c r="AK131" i="29"/>
  <c r="AL11" i="29"/>
  <c r="AK101" i="29"/>
  <c r="AK148" i="29"/>
  <c r="AK238" i="29" s="1"/>
  <c r="AL28" i="29"/>
  <c r="AK118" i="29"/>
  <c r="AK145" i="29"/>
  <c r="AK235" i="29" s="1"/>
  <c r="AL25" i="29"/>
  <c r="AK115" i="29"/>
  <c r="AK106" i="29"/>
  <c r="AL16" i="29"/>
  <c r="AK136" i="29"/>
  <c r="AK226" i="29" s="1"/>
  <c r="AK138" i="29"/>
  <c r="AK228" i="29" s="1"/>
  <c r="AK108" i="29"/>
  <c r="AL18" i="29"/>
  <c r="AK147" i="29"/>
  <c r="AK237" i="29" s="1"/>
  <c r="AK117" i="29"/>
  <c r="AL27" i="29"/>
  <c r="AK127" i="29"/>
  <c r="AK217" i="29" s="1"/>
  <c r="AK97" i="29"/>
  <c r="AL7" i="29"/>
  <c r="AK151" i="29"/>
  <c r="AK241" i="29" s="1"/>
  <c r="AL31" i="29"/>
  <c r="AK121" i="29"/>
  <c r="AL14" i="29"/>
  <c r="AK104" i="29"/>
  <c r="AK134" i="29"/>
  <c r="AK224" i="29" s="1"/>
  <c r="AK128" i="29"/>
  <c r="AK218" i="29" s="1"/>
  <c r="AL8" i="29"/>
  <c r="AK98" i="29"/>
  <c r="AJ213" i="29"/>
  <c r="AJ216" i="29"/>
  <c r="AK141" i="29"/>
  <c r="AK231" i="29" s="1"/>
  <c r="AK111" i="29"/>
  <c r="AL21" i="29"/>
  <c r="AK152" i="29"/>
  <c r="AK242" i="29" s="1"/>
  <c r="AK122" i="29"/>
  <c r="AL32" i="29"/>
  <c r="AK139" i="29"/>
  <c r="AK229" i="29" s="1"/>
  <c r="AL19" i="29"/>
  <c r="AK109" i="29"/>
  <c r="AK129" i="29"/>
  <c r="AK219" i="29" s="1"/>
  <c r="AL9" i="29"/>
  <c r="AK99" i="29"/>
  <c r="AK133" i="29"/>
  <c r="AL13" i="29"/>
  <c r="AK103" i="29"/>
  <c r="AK143" i="29"/>
  <c r="AK233" i="29" s="1"/>
  <c r="AL23" i="29"/>
  <c r="AK113" i="29"/>
  <c r="AK130" i="29"/>
  <c r="AK220" i="29" s="1"/>
  <c r="AL10" i="29"/>
  <c r="AK100" i="29"/>
  <c r="AJ221" i="29"/>
  <c r="AK193" i="29"/>
  <c r="AL73" i="29"/>
  <c r="AK150" i="29"/>
  <c r="AK240" i="29" s="1"/>
  <c r="AL30" i="29"/>
  <c r="AK120" i="29"/>
  <c r="AK135" i="29"/>
  <c r="AK225" i="29" s="1"/>
  <c r="AK105" i="29"/>
  <c r="AL15" i="29"/>
  <c r="AJ125" i="29"/>
  <c r="AJ95" i="29"/>
  <c r="AJ123" i="29" s="1"/>
  <c r="AJ33" i="29"/>
  <c r="AK5" i="29"/>
  <c r="AK140" i="29"/>
  <c r="AK230" i="29" s="1"/>
  <c r="AL20" i="29"/>
  <c r="AK110" i="29"/>
  <c r="AK132" i="29"/>
  <c r="AK222" i="29" s="1"/>
  <c r="AK102" i="29"/>
  <c r="AL12" i="29"/>
  <c r="AK149" i="29"/>
  <c r="AK239" i="29" s="1"/>
  <c r="AK119" i="29"/>
  <c r="AL29" i="29"/>
  <c r="AK146" i="29"/>
  <c r="AK236" i="29" s="1"/>
  <c r="AL26" i="29"/>
  <c r="AK116" i="29"/>
  <c r="AK186" i="29"/>
  <c r="AL66" i="29"/>
  <c r="AK93" i="29"/>
  <c r="AK126" i="29"/>
  <c r="AL6" i="29"/>
  <c r="AK96" i="29"/>
  <c r="AK142" i="29"/>
  <c r="AK232" i="29" s="1"/>
  <c r="AK112" i="29"/>
  <c r="AL22" i="29"/>
  <c r="AK144" i="29"/>
  <c r="AK234" i="29" s="1"/>
  <c r="AL24" i="29"/>
  <c r="AK114" i="29"/>
  <c r="AL183" i="29"/>
  <c r="AN80" i="29"/>
  <c r="AN78" i="29"/>
  <c r="AN82" i="29"/>
  <c r="AN83" i="29"/>
  <c r="AN84" i="29"/>
  <c r="AN79" i="29"/>
  <c r="AN81" i="29"/>
  <c r="AN86" i="29"/>
  <c r="AN85" i="29"/>
  <c r="AN87" i="29"/>
  <c r="AN89" i="29"/>
  <c r="AN90" i="29"/>
  <c r="AN91" i="29"/>
  <c r="AN88" i="29"/>
  <c r="AN92" i="29"/>
  <c r="AM63" i="29"/>
  <c r="AN50" i="29"/>
  <c r="AN49" i="29"/>
  <c r="AN48" i="29"/>
  <c r="AN51" i="29"/>
  <c r="AN54" i="29"/>
  <c r="AN55" i="29"/>
  <c r="AN57" i="29"/>
  <c r="AN56" i="29"/>
  <c r="AN58" i="29"/>
  <c r="AN59" i="29"/>
  <c r="AN62" i="29"/>
  <c r="AN52" i="29"/>
  <c r="AN60" i="29"/>
  <c r="AN61" i="29"/>
  <c r="AN53" i="29"/>
  <c r="AN77" i="29"/>
  <c r="AO77" i="29" s="1"/>
  <c r="AP77" i="29" s="1"/>
  <c r="AM107" i="29"/>
  <c r="AM167" i="29"/>
  <c r="AM227" i="29" s="1"/>
  <c r="AM184" i="29"/>
  <c r="AN17" i="29"/>
  <c r="AN137" i="29" s="1"/>
  <c r="AN47" i="29"/>
  <c r="AM154" i="29"/>
  <c r="AM124" i="29"/>
  <c r="AN64" i="29"/>
  <c r="AN65" i="29"/>
  <c r="AN69" i="29"/>
  <c r="AN34" i="29"/>
  <c r="AN38" i="29"/>
  <c r="AN42" i="29"/>
  <c r="AN46" i="29"/>
  <c r="AN70" i="29"/>
  <c r="AN36" i="29"/>
  <c r="AN40" i="29"/>
  <c r="AN44" i="29"/>
  <c r="AN75" i="29"/>
  <c r="AN35" i="29"/>
  <c r="AN43" i="29"/>
  <c r="AN76" i="29"/>
  <c r="AN39" i="29"/>
  <c r="AN74" i="29"/>
  <c r="AN37" i="29"/>
  <c r="AN41" i="29"/>
  <c r="AN4" i="29"/>
  <c r="AN67" i="29"/>
  <c r="AN68" i="29"/>
  <c r="AN72" i="29"/>
  <c r="AN45" i="29"/>
  <c r="AL214" i="29"/>
  <c r="AM94" i="29"/>
  <c r="AFT5" i="45"/>
  <c r="CV2" i="29"/>
  <c r="CV3" i="29" s="1"/>
  <c r="GY5" i="46"/>
  <c r="PE4" i="46"/>
  <c r="TG4" i="46"/>
  <c r="PD5" i="46"/>
  <c r="TF5" i="46"/>
  <c r="XI4" i="46"/>
  <c r="XH5" i="46"/>
  <c r="ABK4" i="46"/>
  <c r="ABK5" i="46" s="1"/>
  <c r="CW5" i="46"/>
  <c r="AFV4" i="46"/>
  <c r="AFV5" i="46" s="1"/>
  <c r="CX4" i="46"/>
  <c r="LC4" i="46"/>
  <c r="LC5" i="46" s="1"/>
  <c r="GZ4" i="46"/>
  <c r="XG5" i="17"/>
  <c r="ABJ4" i="17"/>
  <c r="ABJ5" i="17" s="1"/>
  <c r="TE5" i="17"/>
  <c r="XH4" i="17"/>
  <c r="PD4" i="17"/>
  <c r="GX5" i="17"/>
  <c r="AFU4" i="17"/>
  <c r="AFU5" i="17" s="1"/>
  <c r="LB4" i="17"/>
  <c r="LB5" i="17" s="1"/>
  <c r="CV5" i="17"/>
  <c r="GY4" i="17"/>
  <c r="CW4" i="17"/>
  <c r="PC5" i="17"/>
  <c r="TF4" i="17"/>
  <c r="GX5" i="45"/>
  <c r="PD4" i="45"/>
  <c r="XG5" i="45"/>
  <c r="ABJ4" i="45"/>
  <c r="ABJ5" i="45" s="1"/>
  <c r="TE5" i="45"/>
  <c r="XH4" i="45"/>
  <c r="CW4" i="45"/>
  <c r="LB4" i="45"/>
  <c r="LB5" i="45" s="1"/>
  <c r="GY4" i="45"/>
  <c r="AFU4" i="45"/>
  <c r="CV5" i="45"/>
  <c r="PC5" i="45"/>
  <c r="TF4" i="45"/>
  <c r="AN1" i="29"/>
  <c r="JS4" i="15"/>
  <c r="DO4" i="15"/>
  <c r="AO5" i="15"/>
  <c r="AP4" i="15"/>
  <c r="CB4" i="15"/>
  <c r="FB4" i="15" s="1"/>
  <c r="GO4" i="15" s="1"/>
  <c r="IB4" i="15" s="1"/>
  <c r="AM183" i="29" l="1"/>
  <c r="AK221" i="29"/>
  <c r="AK213" i="29"/>
  <c r="AM22" i="29"/>
  <c r="AL112" i="29"/>
  <c r="AL142" i="29"/>
  <c r="AL232" i="29" s="1"/>
  <c r="AM6" i="29"/>
  <c r="AL96" i="29"/>
  <c r="AL126" i="29"/>
  <c r="AL149" i="29"/>
  <c r="AL239" i="29" s="1"/>
  <c r="AL119" i="29"/>
  <c r="AM29" i="29"/>
  <c r="AJ215" i="29"/>
  <c r="AJ243" i="29" s="1"/>
  <c r="AJ153" i="29"/>
  <c r="AM9" i="29"/>
  <c r="AL129" i="29"/>
  <c r="AL219" i="29" s="1"/>
  <c r="AL99" i="29"/>
  <c r="AL111" i="29"/>
  <c r="AL141" i="29"/>
  <c r="AL231" i="29" s="1"/>
  <c r="AM21" i="29"/>
  <c r="AL151" i="29"/>
  <c r="AL241" i="29" s="1"/>
  <c r="AL121" i="29"/>
  <c r="AM31" i="29"/>
  <c r="AL138" i="29"/>
  <c r="AL228" i="29" s="1"/>
  <c r="AM18" i="29"/>
  <c r="AL108" i="29"/>
  <c r="AM16" i="29"/>
  <c r="AL106" i="29"/>
  <c r="AL136" i="29"/>
  <c r="AL226" i="29" s="1"/>
  <c r="AK216" i="29"/>
  <c r="AK125" i="29"/>
  <c r="AK95" i="29"/>
  <c r="AK123" i="29" s="1"/>
  <c r="AL5" i="29"/>
  <c r="AK33" i="29"/>
  <c r="AM15" i="29"/>
  <c r="AL135" i="29"/>
  <c r="AL225" i="29" s="1"/>
  <c r="AL105" i="29"/>
  <c r="AL150" i="29"/>
  <c r="AL240" i="29" s="1"/>
  <c r="AL120" i="29"/>
  <c r="AM30" i="29"/>
  <c r="AL133" i="29"/>
  <c r="AM13" i="29"/>
  <c r="AL103" i="29"/>
  <c r="AL152" i="29"/>
  <c r="AL242" i="29" s="1"/>
  <c r="AM32" i="29"/>
  <c r="AL122" i="29"/>
  <c r="AL147" i="29"/>
  <c r="AL237" i="29" s="1"/>
  <c r="AL117" i="29"/>
  <c r="AM27" i="29"/>
  <c r="AM11" i="29"/>
  <c r="AL101" i="29"/>
  <c r="AL131" i="29"/>
  <c r="AL144" i="29"/>
  <c r="AL234" i="29" s="1"/>
  <c r="AL114" i="29"/>
  <c r="AM24" i="29"/>
  <c r="AL146" i="29"/>
  <c r="AL236" i="29" s="1"/>
  <c r="AL116" i="29"/>
  <c r="AM26" i="29"/>
  <c r="AL143" i="29"/>
  <c r="AL233" i="29" s="1"/>
  <c r="AL113" i="29"/>
  <c r="AM23" i="29"/>
  <c r="AK223" i="29"/>
  <c r="AM8" i="29"/>
  <c r="AL128" i="29"/>
  <c r="AL218" i="29" s="1"/>
  <c r="AL98" i="29"/>
  <c r="AM14" i="29"/>
  <c r="AL134" i="29"/>
  <c r="AL224" i="29" s="1"/>
  <c r="AL104" i="29"/>
  <c r="AL97" i="29"/>
  <c r="AM7" i="29"/>
  <c r="AL127" i="29"/>
  <c r="AL217" i="29" s="1"/>
  <c r="AL148" i="29"/>
  <c r="AL238" i="29" s="1"/>
  <c r="AL118" i="29"/>
  <c r="AM28" i="29"/>
  <c r="AL191" i="29"/>
  <c r="AM71" i="29"/>
  <c r="AL186" i="29"/>
  <c r="AM66" i="29"/>
  <c r="AL93" i="29"/>
  <c r="AL102" i="29"/>
  <c r="AM12" i="29"/>
  <c r="AL132" i="29"/>
  <c r="AL222" i="29" s="1"/>
  <c r="AL140" i="29"/>
  <c r="AL230" i="29" s="1"/>
  <c r="AL110" i="29"/>
  <c r="AM20" i="29"/>
  <c r="AL193" i="29"/>
  <c r="AM73" i="29"/>
  <c r="AM10" i="29"/>
  <c r="AL100" i="29"/>
  <c r="AL130" i="29"/>
  <c r="AL220" i="29" s="1"/>
  <c r="AL139" i="29"/>
  <c r="AL229" i="29" s="1"/>
  <c r="AM19" i="29"/>
  <c r="AL109" i="29"/>
  <c r="AL145" i="29"/>
  <c r="AL235" i="29" s="1"/>
  <c r="AL115" i="29"/>
  <c r="AM25" i="29"/>
  <c r="AO88" i="29"/>
  <c r="AP88" i="29" s="1"/>
  <c r="AN208" i="29"/>
  <c r="AO87" i="29"/>
  <c r="AP87" i="29" s="1"/>
  <c r="AN207" i="29"/>
  <c r="AO79" i="29"/>
  <c r="AP79" i="29" s="1"/>
  <c r="AN199" i="29"/>
  <c r="AO78" i="29"/>
  <c r="AP78" i="29" s="1"/>
  <c r="AN198" i="29"/>
  <c r="AO91" i="29"/>
  <c r="AP91" i="29" s="1"/>
  <c r="AN211" i="29"/>
  <c r="AO85" i="29"/>
  <c r="AP85" i="29" s="1"/>
  <c r="AN205" i="29"/>
  <c r="AO80" i="29"/>
  <c r="AP80" i="29" s="1"/>
  <c r="AN200" i="29"/>
  <c r="AO90" i="29"/>
  <c r="AP90" i="29" s="1"/>
  <c r="AN210" i="29"/>
  <c r="AO86" i="29"/>
  <c r="AP86" i="29" s="1"/>
  <c r="AN206" i="29"/>
  <c r="AO83" i="29"/>
  <c r="AP83" i="29" s="1"/>
  <c r="AN203" i="29"/>
  <c r="AO84" i="29"/>
  <c r="AP84" i="29" s="1"/>
  <c r="AN204" i="29"/>
  <c r="AO92" i="29"/>
  <c r="AP92" i="29" s="1"/>
  <c r="AN212" i="29"/>
  <c r="AO89" i="29"/>
  <c r="AP89" i="29" s="1"/>
  <c r="AN209" i="29"/>
  <c r="AO81" i="29"/>
  <c r="AP81" i="29" s="1"/>
  <c r="AN201" i="29"/>
  <c r="AO82" i="29"/>
  <c r="AP82" i="29" s="1"/>
  <c r="AN202" i="29"/>
  <c r="AO52" i="29"/>
  <c r="AN172" i="29"/>
  <c r="AO51" i="29"/>
  <c r="AN171" i="29"/>
  <c r="AO53" i="29"/>
  <c r="AN173" i="29"/>
  <c r="AO62" i="29"/>
  <c r="AN182" i="29"/>
  <c r="AO57" i="29"/>
  <c r="AN177" i="29"/>
  <c r="AO48" i="29"/>
  <c r="AN168" i="29"/>
  <c r="AO56" i="29"/>
  <c r="AN176" i="29"/>
  <c r="AO61" i="29"/>
  <c r="AN181" i="29"/>
  <c r="AO59" i="29"/>
  <c r="AN179" i="29"/>
  <c r="AO55" i="29"/>
  <c r="AN175" i="29"/>
  <c r="AO49" i="29"/>
  <c r="AN169" i="29"/>
  <c r="AO60" i="29"/>
  <c r="AN180" i="29"/>
  <c r="AO58" i="29"/>
  <c r="AN178" i="29"/>
  <c r="AO54" i="29"/>
  <c r="AN174" i="29"/>
  <c r="AO50" i="29"/>
  <c r="AN170" i="29"/>
  <c r="AN63" i="29"/>
  <c r="AN197" i="29"/>
  <c r="AO197" i="29"/>
  <c r="AP197" i="29"/>
  <c r="AO47" i="29"/>
  <c r="AN167" i="29"/>
  <c r="AO17" i="29"/>
  <c r="AP17" i="29" s="1"/>
  <c r="AP107" i="29" s="1"/>
  <c r="AN107" i="29"/>
  <c r="AO67" i="29"/>
  <c r="AP67" i="29" s="1"/>
  <c r="AN187" i="29"/>
  <c r="AO37" i="29"/>
  <c r="AN157" i="29"/>
  <c r="AO39" i="29"/>
  <c r="AN159" i="29"/>
  <c r="AN164" i="29"/>
  <c r="AO44" i="29"/>
  <c r="AN185" i="29"/>
  <c r="AO65" i="29"/>
  <c r="AP65" i="29" s="1"/>
  <c r="AO45" i="29"/>
  <c r="AN165" i="29"/>
  <c r="AO4" i="29"/>
  <c r="AP4" i="29" s="1"/>
  <c r="AN124" i="29"/>
  <c r="AO74" i="29"/>
  <c r="AP74" i="29" s="1"/>
  <c r="AN194" i="29"/>
  <c r="AN196" i="29"/>
  <c r="AO76" i="29"/>
  <c r="AP76" i="29" s="1"/>
  <c r="AO35" i="29"/>
  <c r="AN155" i="29"/>
  <c r="AN160" i="29"/>
  <c r="AO40" i="29"/>
  <c r="AN154" i="29"/>
  <c r="AO34" i="29"/>
  <c r="AN192" i="29"/>
  <c r="AO72" i="29"/>
  <c r="AP72" i="29" s="1"/>
  <c r="AO41" i="29"/>
  <c r="AN161" i="29"/>
  <c r="AN195" i="29"/>
  <c r="AO75" i="29"/>
  <c r="AP75" i="29" s="1"/>
  <c r="AN156" i="29"/>
  <c r="AO36" i="29"/>
  <c r="AN166" i="29"/>
  <c r="AO46" i="29"/>
  <c r="AO43" i="29"/>
  <c r="AN163" i="29"/>
  <c r="AN158" i="29"/>
  <c r="AO38" i="29"/>
  <c r="AN188" i="29"/>
  <c r="AO68" i="29"/>
  <c r="AP68" i="29" s="1"/>
  <c r="AO70" i="29"/>
  <c r="AP70" i="29" s="1"/>
  <c r="AN190" i="29"/>
  <c r="AN162" i="29"/>
  <c r="AO42" i="29"/>
  <c r="AN189" i="29"/>
  <c r="AO69" i="29"/>
  <c r="AP69" i="29" s="1"/>
  <c r="AN184" i="29"/>
  <c r="AO64" i="29"/>
  <c r="AP64" i="29" s="1"/>
  <c r="AN94" i="29"/>
  <c r="AM214" i="29"/>
  <c r="AFU5" i="45"/>
  <c r="CW2" i="29"/>
  <c r="CW3" i="29" s="1"/>
  <c r="CX5" i="46"/>
  <c r="AFW4" i="46"/>
  <c r="AFW5" i="46" s="1"/>
  <c r="LD4" i="46"/>
  <c r="LD5" i="46" s="1"/>
  <c r="HA4" i="46"/>
  <c r="CY4" i="46"/>
  <c r="XJ4" i="46"/>
  <c r="TG5" i="46"/>
  <c r="XI5" i="46"/>
  <c r="ABL4" i="46"/>
  <c r="ABL5" i="46" s="1"/>
  <c r="PE5" i="46"/>
  <c r="TH4" i="46"/>
  <c r="GZ5" i="46"/>
  <c r="PF4" i="46"/>
  <c r="CW5" i="17"/>
  <c r="AFV4" i="17"/>
  <c r="AFV5" i="17" s="1"/>
  <c r="GZ4" i="17"/>
  <c r="LC4" i="17"/>
  <c r="LC5" i="17" s="1"/>
  <c r="CX4" i="17"/>
  <c r="ABK4" i="17"/>
  <c r="ABK5" i="17" s="1"/>
  <c r="XH5" i="17"/>
  <c r="GY5" i="17"/>
  <c r="PE4" i="17"/>
  <c r="TF5" i="17"/>
  <c r="XI4" i="17"/>
  <c r="PD5" i="17"/>
  <c r="TG4" i="17"/>
  <c r="XH5" i="45"/>
  <c r="ABK4" i="45"/>
  <c r="ABK5" i="45" s="1"/>
  <c r="LC4" i="45"/>
  <c r="LC5" i="45" s="1"/>
  <c r="GZ4" i="45"/>
  <c r="CW5" i="45"/>
  <c r="AFV4" i="45"/>
  <c r="CX4" i="45"/>
  <c r="PD5" i="45"/>
  <c r="TG4" i="45"/>
  <c r="TF5" i="45"/>
  <c r="XI4" i="45"/>
  <c r="PE4" i="45"/>
  <c r="GY5" i="45"/>
  <c r="AO1" i="29"/>
  <c r="AP5" i="15"/>
  <c r="AQ4" i="15"/>
  <c r="JT4" i="15"/>
  <c r="CC4" i="15"/>
  <c r="FC4" i="15" s="1"/>
  <c r="GP4" i="15" s="1"/>
  <c r="IC4" i="15" s="1"/>
  <c r="DP4" i="15"/>
  <c r="AL213" i="29" l="1"/>
  <c r="AL223" i="29"/>
  <c r="AM140" i="29"/>
  <c r="AM230" i="29" s="1"/>
  <c r="AM110" i="29"/>
  <c r="AN20" i="29"/>
  <c r="AM132" i="29"/>
  <c r="AM222" i="29" s="1"/>
  <c r="AM102" i="29"/>
  <c r="AN12" i="29"/>
  <c r="AM143" i="29"/>
  <c r="AM233" i="29" s="1"/>
  <c r="AM113" i="29"/>
  <c r="AN23" i="29"/>
  <c r="AM147" i="29"/>
  <c r="AM237" i="29" s="1"/>
  <c r="AN27" i="29"/>
  <c r="AM117" i="29"/>
  <c r="AM152" i="29"/>
  <c r="AM242" i="29" s="1"/>
  <c r="AM122" i="29"/>
  <c r="AN32" i="29"/>
  <c r="AM5" i="29"/>
  <c r="AL95" i="29"/>
  <c r="AL123" i="29" s="1"/>
  <c r="AL33" i="29"/>
  <c r="AL125" i="29"/>
  <c r="AM136" i="29"/>
  <c r="AM226" i="29" s="1"/>
  <c r="AN16" i="29"/>
  <c r="AM106" i="29"/>
  <c r="AM151" i="29"/>
  <c r="AM241" i="29" s="1"/>
  <c r="AM121" i="29"/>
  <c r="AN31" i="29"/>
  <c r="AM129" i="29"/>
  <c r="AM219" i="29" s="1"/>
  <c r="AN9" i="29"/>
  <c r="AM99" i="29"/>
  <c r="AM126" i="29"/>
  <c r="AN6" i="29"/>
  <c r="AM96" i="29"/>
  <c r="AM145" i="29"/>
  <c r="AM235" i="29" s="1"/>
  <c r="AN25" i="29"/>
  <c r="AM115" i="29"/>
  <c r="AM139" i="29"/>
  <c r="AM229" i="29" s="1"/>
  <c r="AN19" i="29"/>
  <c r="AM109" i="29"/>
  <c r="AM130" i="29"/>
  <c r="AM220" i="29" s="1"/>
  <c r="AN10" i="29"/>
  <c r="AM100" i="29"/>
  <c r="AM191" i="29"/>
  <c r="AN71" i="29"/>
  <c r="AL221" i="29"/>
  <c r="AM150" i="29"/>
  <c r="AM240" i="29" s="1"/>
  <c r="AM120" i="29"/>
  <c r="AN30" i="29"/>
  <c r="AM193" i="29"/>
  <c r="AN73" i="29"/>
  <c r="AM128" i="29"/>
  <c r="AM218" i="29" s="1"/>
  <c r="AN8" i="29"/>
  <c r="AM98" i="29"/>
  <c r="AM144" i="29"/>
  <c r="AM234" i="29" s="1"/>
  <c r="AM114" i="29"/>
  <c r="AN24" i="29"/>
  <c r="AM135" i="29"/>
  <c r="AM225" i="29" s="1"/>
  <c r="AN15" i="29"/>
  <c r="AM105" i="29"/>
  <c r="AK215" i="29"/>
  <c r="AK243" i="29" s="1"/>
  <c r="AK153" i="29"/>
  <c r="AM138" i="29"/>
  <c r="AM228" i="29" s="1"/>
  <c r="AN18" i="29"/>
  <c r="AM108" i="29"/>
  <c r="AL216" i="29"/>
  <c r="AP94" i="29"/>
  <c r="AM186" i="29"/>
  <c r="AN66" i="29"/>
  <c r="AM93" i="29"/>
  <c r="AM148" i="29"/>
  <c r="AM238" i="29" s="1"/>
  <c r="AN28" i="29"/>
  <c r="AM118" i="29"/>
  <c r="AM127" i="29"/>
  <c r="AM217" i="29" s="1"/>
  <c r="AN7" i="29"/>
  <c r="AM97" i="29"/>
  <c r="AM134" i="29"/>
  <c r="AM224" i="29" s="1"/>
  <c r="AM104" i="29"/>
  <c r="AN14" i="29"/>
  <c r="AM146" i="29"/>
  <c r="AM236" i="29" s="1"/>
  <c r="AM116" i="29"/>
  <c r="AN26" i="29"/>
  <c r="AM131" i="29"/>
  <c r="AM101" i="29"/>
  <c r="AN11" i="29"/>
  <c r="AM133" i="29"/>
  <c r="AM223" i="29" s="1"/>
  <c r="AN13" i="29"/>
  <c r="AM103" i="29"/>
  <c r="AM141" i="29"/>
  <c r="AM231" i="29" s="1"/>
  <c r="AM111" i="29"/>
  <c r="AN21" i="29"/>
  <c r="AM149" i="29"/>
  <c r="AM239" i="29" s="1"/>
  <c r="AN29" i="29"/>
  <c r="AM119" i="29"/>
  <c r="AM142" i="29"/>
  <c r="AM232" i="29" s="1"/>
  <c r="AN22" i="29"/>
  <c r="AM112" i="29"/>
  <c r="AO205" i="29"/>
  <c r="AP205" i="29"/>
  <c r="AO207" i="29"/>
  <c r="AP207" i="29"/>
  <c r="AO201" i="29"/>
  <c r="AP201" i="29"/>
  <c r="AO212" i="29"/>
  <c r="AP212" i="29"/>
  <c r="AO203" i="29"/>
  <c r="AP203" i="29"/>
  <c r="AO210" i="29"/>
  <c r="AP210" i="29"/>
  <c r="AO202" i="29"/>
  <c r="AP202" i="29"/>
  <c r="AO209" i="29"/>
  <c r="AP209" i="29"/>
  <c r="AO204" i="29"/>
  <c r="AP204" i="29"/>
  <c r="AO206" i="29"/>
  <c r="AP206" i="29"/>
  <c r="AO198" i="29"/>
  <c r="AP198" i="29"/>
  <c r="AO200" i="29"/>
  <c r="AP200" i="29"/>
  <c r="AO211" i="29"/>
  <c r="AP211" i="29"/>
  <c r="AO199" i="29"/>
  <c r="AP199" i="29"/>
  <c r="AO208" i="29"/>
  <c r="AP208" i="29"/>
  <c r="AO174" i="29"/>
  <c r="AP174" i="29"/>
  <c r="AO175" i="29"/>
  <c r="AP175" i="29"/>
  <c r="AO171" i="29"/>
  <c r="AP171" i="29"/>
  <c r="AO180" i="29"/>
  <c r="AP180" i="29"/>
  <c r="AO181" i="29"/>
  <c r="AP181" i="29"/>
  <c r="AO182" i="29"/>
  <c r="AP182" i="29"/>
  <c r="AO168" i="29"/>
  <c r="AP168" i="29"/>
  <c r="AN183" i="29"/>
  <c r="AO170" i="29"/>
  <c r="AP170" i="29"/>
  <c r="AO178" i="29"/>
  <c r="AP178" i="29"/>
  <c r="AO169" i="29"/>
  <c r="AP169" i="29"/>
  <c r="AO179" i="29"/>
  <c r="AP179" i="29"/>
  <c r="AO176" i="29"/>
  <c r="AP176" i="29"/>
  <c r="AO177" i="29"/>
  <c r="AP177" i="29"/>
  <c r="AO173" i="29"/>
  <c r="AP173" i="29"/>
  <c r="AO172" i="29"/>
  <c r="AP172" i="29"/>
  <c r="AN227" i="29"/>
  <c r="AO63" i="29"/>
  <c r="AO167" i="29"/>
  <c r="AP167" i="29"/>
  <c r="AO107" i="29"/>
  <c r="AO137" i="29"/>
  <c r="AP137" i="29"/>
  <c r="AO188" i="29"/>
  <c r="AP188" i="29"/>
  <c r="AO166" i="29"/>
  <c r="AP166" i="29"/>
  <c r="AO185" i="29"/>
  <c r="AP185" i="29"/>
  <c r="AO163" i="29"/>
  <c r="AP163" i="29"/>
  <c r="AO184" i="29"/>
  <c r="AP184" i="29"/>
  <c r="AO162" i="29"/>
  <c r="AP162" i="29"/>
  <c r="AO158" i="29"/>
  <c r="AP158" i="29"/>
  <c r="AO156" i="29"/>
  <c r="AP156" i="29"/>
  <c r="AO192" i="29"/>
  <c r="AP192" i="29"/>
  <c r="AO154" i="29"/>
  <c r="AP154" i="29"/>
  <c r="AO160" i="29"/>
  <c r="AP160" i="29"/>
  <c r="AO196" i="29"/>
  <c r="AP196" i="29"/>
  <c r="AO189" i="29"/>
  <c r="AP189" i="29"/>
  <c r="AO195" i="29"/>
  <c r="AP195" i="29"/>
  <c r="AO164" i="29"/>
  <c r="AP164" i="29"/>
  <c r="AO190" i="29"/>
  <c r="AP190" i="29"/>
  <c r="AO155" i="29"/>
  <c r="AP155" i="29"/>
  <c r="AO194" i="29"/>
  <c r="AP194" i="29"/>
  <c r="AO157" i="29"/>
  <c r="AP157" i="29"/>
  <c r="AO161" i="29"/>
  <c r="AP161" i="29"/>
  <c r="AO124" i="29"/>
  <c r="AP124" i="29"/>
  <c r="AO94" i="29"/>
  <c r="AO165" i="29"/>
  <c r="AP165" i="29"/>
  <c r="AO159" i="29"/>
  <c r="AP159" i="29"/>
  <c r="AO187" i="29"/>
  <c r="AP187" i="29"/>
  <c r="AN214" i="29"/>
  <c r="AFV5" i="45"/>
  <c r="CX2" i="29"/>
  <c r="CX3" i="29" s="1"/>
  <c r="TH5" i="46"/>
  <c r="XK4" i="46"/>
  <c r="HA5" i="46"/>
  <c r="PG4" i="46"/>
  <c r="ABM4" i="46"/>
  <c r="ABM5" i="46" s="1"/>
  <c r="XJ5" i="46"/>
  <c r="PF5" i="46"/>
  <c r="TI4" i="46"/>
  <c r="CZ4" i="46"/>
  <c r="CY5" i="46"/>
  <c r="LE4" i="46"/>
  <c r="LE5" i="46" s="1"/>
  <c r="HB4" i="46"/>
  <c r="AFX4" i="46"/>
  <c r="AFX5" i="46" s="1"/>
  <c r="XI5" i="17"/>
  <c r="ABL4" i="17"/>
  <c r="ABL5" i="17" s="1"/>
  <c r="PF4" i="17"/>
  <c r="GZ5" i="17"/>
  <c r="TG5" i="17"/>
  <c r="XJ4" i="17"/>
  <c r="PE5" i="17"/>
  <c r="TH4" i="17"/>
  <c r="CX5" i="17"/>
  <c r="AFW4" i="17"/>
  <c r="AFW5" i="17" s="1"/>
  <c r="CY4" i="17"/>
  <c r="HA4" i="17"/>
  <c r="LD4" i="17"/>
  <c r="LD5" i="17" s="1"/>
  <c r="TH4" i="45"/>
  <c r="PE5" i="45"/>
  <c r="PF4" i="45"/>
  <c r="GZ5" i="45"/>
  <c r="XI5" i="45"/>
  <c r="ABL4" i="45"/>
  <c r="ABL5" i="45" s="1"/>
  <c r="CX5" i="45"/>
  <c r="AFW4" i="45"/>
  <c r="CY4" i="45"/>
  <c r="LD4" i="45"/>
  <c r="LD5" i="45" s="1"/>
  <c r="HA4" i="45"/>
  <c r="TG5" i="45"/>
  <c r="XJ4" i="45"/>
  <c r="AP1" i="29"/>
  <c r="AQ3" i="29"/>
  <c r="CD4" i="15"/>
  <c r="FD4" i="15" s="1"/>
  <c r="GQ4" i="15" s="1"/>
  <c r="ID4" i="15" s="1"/>
  <c r="AR4" i="15"/>
  <c r="AQ5" i="15"/>
  <c r="DQ4" i="15"/>
  <c r="JU4" i="15"/>
  <c r="AM221" i="29" l="1"/>
  <c r="AM213" i="29"/>
  <c r="AN146" i="29"/>
  <c r="AN236" i="29" s="1"/>
  <c r="AO26" i="29"/>
  <c r="AN116" i="29"/>
  <c r="AN138" i="29"/>
  <c r="AN228" i="29" s="1"/>
  <c r="AO18" i="29"/>
  <c r="AN108" i="29"/>
  <c r="AN150" i="29"/>
  <c r="AN240" i="29" s="1"/>
  <c r="AO30" i="29"/>
  <c r="AN120" i="29"/>
  <c r="AN191" i="29"/>
  <c r="AO71" i="29"/>
  <c r="AM125" i="29"/>
  <c r="AM33" i="29"/>
  <c r="AM95" i="29"/>
  <c r="AM123" i="29" s="1"/>
  <c r="AN5" i="29"/>
  <c r="AN149" i="29"/>
  <c r="AN239" i="29" s="1"/>
  <c r="AO29" i="29"/>
  <c r="AN119" i="29"/>
  <c r="AN101" i="29"/>
  <c r="AO11" i="29"/>
  <c r="AN131" i="29"/>
  <c r="AN186" i="29"/>
  <c r="AO66" i="29"/>
  <c r="AN93" i="29"/>
  <c r="AN105" i="29"/>
  <c r="AO15" i="29"/>
  <c r="AN135" i="29"/>
  <c r="AN225" i="29" s="1"/>
  <c r="AO73" i="29"/>
  <c r="AN193" i="29"/>
  <c r="AN145" i="29"/>
  <c r="AN235" i="29" s="1"/>
  <c r="AO25" i="29"/>
  <c r="AN115" i="29"/>
  <c r="AO9" i="29"/>
  <c r="AN99" i="29"/>
  <c r="AN129" i="29"/>
  <c r="AN219" i="29" s="1"/>
  <c r="AL153" i="29"/>
  <c r="AL215" i="29"/>
  <c r="AL243" i="29" s="1"/>
  <c r="AN152" i="29"/>
  <c r="AN242" i="29" s="1"/>
  <c r="AO32" i="29"/>
  <c r="AN122" i="29"/>
  <c r="AN147" i="29"/>
  <c r="AN237" i="29" s="1"/>
  <c r="AO27" i="29"/>
  <c r="AN117" i="29"/>
  <c r="AN140" i="29"/>
  <c r="AN230" i="29" s="1"/>
  <c r="AO20" i="29"/>
  <c r="AN110" i="29"/>
  <c r="AN142" i="29"/>
  <c r="AN232" i="29" s="1"/>
  <c r="AO22" i="29"/>
  <c r="AN112" i="29"/>
  <c r="AN148" i="29"/>
  <c r="AN238" i="29" s="1"/>
  <c r="AN118" i="29"/>
  <c r="AO28" i="29"/>
  <c r="AN139" i="29"/>
  <c r="AN229" i="29" s="1"/>
  <c r="AO19" i="29"/>
  <c r="AN109" i="29"/>
  <c r="AO6" i="29"/>
  <c r="AN126" i="29"/>
  <c r="AN96" i="29"/>
  <c r="AO12" i="29"/>
  <c r="AN102" i="29"/>
  <c r="AN132" i="29"/>
  <c r="AN222" i="29" s="1"/>
  <c r="AN141" i="29"/>
  <c r="AN231" i="29" s="1"/>
  <c r="AN111" i="29"/>
  <c r="AO21" i="29"/>
  <c r="AO13" i="29"/>
  <c r="AN133" i="29"/>
  <c r="AN103" i="29"/>
  <c r="AO14" i="29"/>
  <c r="AN134" i="29"/>
  <c r="AN224" i="29" s="1"/>
  <c r="AN104" i="29"/>
  <c r="AO7" i="29"/>
  <c r="AN127" i="29"/>
  <c r="AN217" i="29" s="1"/>
  <c r="AN97" i="29"/>
  <c r="AN144" i="29"/>
  <c r="AN234" i="29" s="1"/>
  <c r="AO24" i="29"/>
  <c r="AN114" i="29"/>
  <c r="AO8" i="29"/>
  <c r="AN128" i="29"/>
  <c r="AN218" i="29" s="1"/>
  <c r="AN98" i="29"/>
  <c r="AN100" i="29"/>
  <c r="AO10" i="29"/>
  <c r="AN130" i="29"/>
  <c r="AN220" i="29" s="1"/>
  <c r="AM216" i="29"/>
  <c r="AN151" i="29"/>
  <c r="AN241" i="29" s="1"/>
  <c r="AO31" i="29"/>
  <c r="AN121" i="29"/>
  <c r="AN106" i="29"/>
  <c r="AN136" i="29"/>
  <c r="AN226" i="29" s="1"/>
  <c r="AO16" i="29"/>
  <c r="AN143" i="29"/>
  <c r="AN233" i="29" s="1"/>
  <c r="AO23" i="29"/>
  <c r="AN113" i="29"/>
  <c r="AP183" i="29"/>
  <c r="AO183" i="29"/>
  <c r="AQ79" i="29"/>
  <c r="AQ199" i="29" s="1"/>
  <c r="AQ81" i="29"/>
  <c r="AQ201" i="29" s="1"/>
  <c r="AQ78" i="29"/>
  <c r="AQ198" i="29" s="1"/>
  <c r="AQ80" i="29"/>
  <c r="AQ200" i="29" s="1"/>
  <c r="AQ85" i="29"/>
  <c r="AQ205" i="29" s="1"/>
  <c r="AQ82" i="29"/>
  <c r="AQ202" i="29" s="1"/>
  <c r="AQ86" i="29"/>
  <c r="AQ206" i="29" s="1"/>
  <c r="AQ87" i="29"/>
  <c r="AQ207" i="29" s="1"/>
  <c r="AQ83" i="29"/>
  <c r="AQ203" i="29" s="1"/>
  <c r="AQ88" i="29"/>
  <c r="AQ208" i="29" s="1"/>
  <c r="AQ90" i="29"/>
  <c r="AQ210" i="29" s="1"/>
  <c r="AQ84" i="29"/>
  <c r="AQ204" i="29" s="1"/>
  <c r="AQ91" i="29"/>
  <c r="AQ211" i="29" s="1"/>
  <c r="AQ92" i="29"/>
  <c r="AQ212" i="29" s="1"/>
  <c r="AQ89" i="29"/>
  <c r="AQ209" i="29" s="1"/>
  <c r="AQ48" i="29"/>
  <c r="AQ168" i="29" s="1"/>
  <c r="AQ50" i="29"/>
  <c r="AQ170" i="29" s="1"/>
  <c r="AQ49" i="29"/>
  <c r="AQ169" i="29" s="1"/>
  <c r="AQ53" i="29"/>
  <c r="AQ173" i="29" s="1"/>
  <c r="AQ52" i="29"/>
  <c r="AQ172" i="29" s="1"/>
  <c r="AQ54" i="29"/>
  <c r="AQ174" i="29" s="1"/>
  <c r="AQ55" i="29"/>
  <c r="AQ175" i="29" s="1"/>
  <c r="AQ57" i="29"/>
  <c r="AQ177" i="29" s="1"/>
  <c r="AQ60" i="29"/>
  <c r="AQ180" i="29" s="1"/>
  <c r="AQ61" i="29"/>
  <c r="AQ181" i="29" s="1"/>
  <c r="AQ56" i="29"/>
  <c r="AQ176" i="29" s="1"/>
  <c r="AQ58" i="29"/>
  <c r="AQ178" i="29" s="1"/>
  <c r="AQ59" i="29"/>
  <c r="AQ179" i="29" s="1"/>
  <c r="AQ51" i="29"/>
  <c r="AQ171" i="29" s="1"/>
  <c r="AQ62" i="29"/>
  <c r="AQ182" i="29" s="1"/>
  <c r="AQ77" i="29"/>
  <c r="AQ197" i="29" s="1"/>
  <c r="AO227" i="29"/>
  <c r="AP227" i="29"/>
  <c r="AQ17" i="29"/>
  <c r="AQ137" i="29" s="1"/>
  <c r="AQ47" i="29"/>
  <c r="AQ167" i="29" s="1"/>
  <c r="AQ64" i="29"/>
  <c r="AQ67" i="29"/>
  <c r="AQ187" i="29" s="1"/>
  <c r="AQ70" i="29"/>
  <c r="AQ190" i="29" s="1"/>
  <c r="AQ75" i="29"/>
  <c r="AQ195" i="29" s="1"/>
  <c r="AQ76" i="29"/>
  <c r="AQ196" i="29" s="1"/>
  <c r="AQ65" i="29"/>
  <c r="AQ185" i="29" s="1"/>
  <c r="AQ69" i="29"/>
  <c r="AQ189" i="29" s="1"/>
  <c r="AQ34" i="29"/>
  <c r="AQ39" i="29"/>
  <c r="AQ159" i="29" s="1"/>
  <c r="AQ42" i="29"/>
  <c r="AQ162" i="29" s="1"/>
  <c r="AQ35" i="29"/>
  <c r="AQ155" i="29" s="1"/>
  <c r="AQ46" i="29"/>
  <c r="AQ166" i="29" s="1"/>
  <c r="AQ41" i="29"/>
  <c r="AQ161" i="29" s="1"/>
  <c r="AQ4" i="29"/>
  <c r="AQ68" i="29"/>
  <c r="AQ188" i="29" s="1"/>
  <c r="AQ72" i="29"/>
  <c r="AQ192" i="29" s="1"/>
  <c r="AQ74" i="29"/>
  <c r="AQ194" i="29" s="1"/>
  <c r="AQ37" i="29"/>
  <c r="AQ157" i="29" s="1"/>
  <c r="AQ40" i="29"/>
  <c r="AQ160" i="29" s="1"/>
  <c r="AQ45" i="29"/>
  <c r="AQ165" i="29" s="1"/>
  <c r="AQ38" i="29"/>
  <c r="AQ158" i="29" s="1"/>
  <c r="AQ43" i="29"/>
  <c r="AQ163" i="29" s="1"/>
  <c r="AQ36" i="29"/>
  <c r="AQ156" i="29" s="1"/>
  <c r="AQ44" i="29"/>
  <c r="AQ164" i="29" s="1"/>
  <c r="AP214" i="29"/>
  <c r="AO214" i="29"/>
  <c r="AFW5" i="45"/>
  <c r="CY2" i="29"/>
  <c r="CY3" i="29" s="1"/>
  <c r="PG5" i="46"/>
  <c r="TJ4" i="46"/>
  <c r="PH4" i="46"/>
  <c r="HB5" i="46"/>
  <c r="XK5" i="46"/>
  <c r="ABN4" i="46"/>
  <c r="ABN5" i="46" s="1"/>
  <c r="TI5" i="46"/>
  <c r="XL4" i="46"/>
  <c r="CZ5" i="46"/>
  <c r="AFY4" i="46"/>
  <c r="AFY5" i="46" s="1"/>
  <c r="LF4" i="46"/>
  <c r="LF5" i="46" s="1"/>
  <c r="HC4" i="46"/>
  <c r="DA4" i="46"/>
  <c r="CY5" i="17"/>
  <c r="LE4" i="17"/>
  <c r="LE5" i="17" s="1"/>
  <c r="HB4" i="17"/>
  <c r="AFX4" i="17"/>
  <c r="AFX5" i="17" s="1"/>
  <c r="CZ4" i="17"/>
  <c r="HA5" i="17"/>
  <c r="PG4" i="17"/>
  <c r="TH5" i="17"/>
  <c r="XK4" i="17"/>
  <c r="TI4" i="17"/>
  <c r="PF5" i="17"/>
  <c r="XJ5" i="17"/>
  <c r="ABM4" i="17"/>
  <c r="ABM5" i="17" s="1"/>
  <c r="HA5" i="45"/>
  <c r="PG4" i="45"/>
  <c r="PF5" i="45"/>
  <c r="TI4" i="45"/>
  <c r="XJ5" i="45"/>
  <c r="ABM4" i="45"/>
  <c r="ABM5" i="45" s="1"/>
  <c r="CZ4" i="45"/>
  <c r="CY5" i="45"/>
  <c r="LE4" i="45"/>
  <c r="LE5" i="45" s="1"/>
  <c r="HB4" i="45"/>
  <c r="AFX4" i="45"/>
  <c r="XK4" i="45"/>
  <c r="TH5" i="45"/>
  <c r="AQ1" i="29"/>
  <c r="AR3" i="29"/>
  <c r="CE4" i="15"/>
  <c r="FE4" i="15" s="1"/>
  <c r="GR4" i="15" s="1"/>
  <c r="IE4" i="15" s="1"/>
  <c r="JV4" i="15"/>
  <c r="DR4" i="15"/>
  <c r="AR5" i="15"/>
  <c r="AS4" i="15"/>
  <c r="AN216" i="29" l="1"/>
  <c r="AN221" i="29"/>
  <c r="AN223" i="29"/>
  <c r="AP23" i="29"/>
  <c r="AO113" i="29"/>
  <c r="AO143" i="29"/>
  <c r="AO233" i="29" s="1"/>
  <c r="AP24" i="29"/>
  <c r="AO144" i="29"/>
  <c r="AO234" i="29" s="1"/>
  <c r="AO114" i="29"/>
  <c r="AP7" i="29"/>
  <c r="AO127" i="29"/>
  <c r="AO217" i="29" s="1"/>
  <c r="AO97" i="29"/>
  <c r="AP12" i="29"/>
  <c r="AO132" i="29"/>
  <c r="AO222" i="29" s="1"/>
  <c r="AO102" i="29"/>
  <c r="AP32" i="29"/>
  <c r="AO122" i="29"/>
  <c r="AO152" i="29"/>
  <c r="AO242" i="29" s="1"/>
  <c r="AP25" i="29"/>
  <c r="AO115" i="29"/>
  <c r="AO145" i="29"/>
  <c r="AO235" i="29" s="1"/>
  <c r="AP66" i="29"/>
  <c r="AO93" i="29"/>
  <c r="AO186" i="29"/>
  <c r="AN33" i="29"/>
  <c r="AO5" i="29"/>
  <c r="AN95" i="29"/>
  <c r="AN123" i="29" s="1"/>
  <c r="AN125" i="29"/>
  <c r="AP71" i="29"/>
  <c r="AO191" i="29"/>
  <c r="AP19" i="29"/>
  <c r="AO139" i="29"/>
  <c r="AO229" i="29" s="1"/>
  <c r="AO109" i="29"/>
  <c r="AP27" i="29"/>
  <c r="AO117" i="29"/>
  <c r="AO147" i="29"/>
  <c r="AO237" i="29" s="1"/>
  <c r="AP15" i="29"/>
  <c r="AO105" i="29"/>
  <c r="AO135" i="29"/>
  <c r="AO225" i="29" s="1"/>
  <c r="AN213" i="29"/>
  <c r="AP16" i="29"/>
  <c r="AO136" i="29"/>
  <c r="AO226" i="29" s="1"/>
  <c r="AO106" i="29"/>
  <c r="AP31" i="29"/>
  <c r="AO121" i="29"/>
  <c r="AO151" i="29"/>
  <c r="AO241" i="29" s="1"/>
  <c r="AP10" i="29"/>
  <c r="AO130" i="29"/>
  <c r="AO220" i="29" s="1"/>
  <c r="AO100" i="29"/>
  <c r="AP8" i="29"/>
  <c r="AO98" i="29"/>
  <c r="AO128" i="29"/>
  <c r="AO218" i="29" s="1"/>
  <c r="AP13" i="29"/>
  <c r="AO103" i="29"/>
  <c r="AO133" i="29"/>
  <c r="AP20" i="29"/>
  <c r="AO110" i="29"/>
  <c r="AO140" i="29"/>
  <c r="AO230" i="29" s="1"/>
  <c r="AP9" i="29"/>
  <c r="AO129" i="29"/>
  <c r="AO219" i="29" s="1"/>
  <c r="AO99" i="29"/>
  <c r="AP29" i="29"/>
  <c r="AO119" i="29"/>
  <c r="AO149" i="29"/>
  <c r="AO239" i="29" s="1"/>
  <c r="AP18" i="29"/>
  <c r="AO108" i="29"/>
  <c r="AO138" i="29"/>
  <c r="AO228" i="29" s="1"/>
  <c r="AP26" i="29"/>
  <c r="AO116" i="29"/>
  <c r="AO146" i="29"/>
  <c r="AO236" i="29" s="1"/>
  <c r="AP14" i="29"/>
  <c r="AO104" i="29"/>
  <c r="AO134" i="29"/>
  <c r="AO224" i="29" s="1"/>
  <c r="AP21" i="29"/>
  <c r="AO141" i="29"/>
  <c r="AO231" i="29" s="1"/>
  <c r="AO111" i="29"/>
  <c r="AP6" i="29"/>
  <c r="AO126" i="29"/>
  <c r="AO96" i="29"/>
  <c r="AP28" i="29"/>
  <c r="AO118" i="29"/>
  <c r="AO148" i="29"/>
  <c r="AO238" i="29" s="1"/>
  <c r="AP22" i="29"/>
  <c r="AO112" i="29"/>
  <c r="AO142" i="29"/>
  <c r="AO232" i="29" s="1"/>
  <c r="AP73" i="29"/>
  <c r="AO193" i="29"/>
  <c r="AP11" i="29"/>
  <c r="AO131" i="29"/>
  <c r="AO101" i="29"/>
  <c r="AM215" i="29"/>
  <c r="AM243" i="29" s="1"/>
  <c r="AM153" i="29"/>
  <c r="AP30" i="29"/>
  <c r="AO120" i="29"/>
  <c r="AO150" i="29"/>
  <c r="AO240" i="29" s="1"/>
  <c r="AR80" i="29"/>
  <c r="AR200" i="29" s="1"/>
  <c r="AR79" i="29"/>
  <c r="AR199" i="29" s="1"/>
  <c r="AR82" i="29"/>
  <c r="AR202" i="29" s="1"/>
  <c r="AR81" i="29"/>
  <c r="AR201" i="29" s="1"/>
  <c r="AR78" i="29"/>
  <c r="AR198" i="29" s="1"/>
  <c r="AR83" i="29"/>
  <c r="AR203" i="29" s="1"/>
  <c r="AR84" i="29"/>
  <c r="AR204" i="29" s="1"/>
  <c r="AR86" i="29"/>
  <c r="AR206" i="29" s="1"/>
  <c r="AR87" i="29"/>
  <c r="AR207" i="29" s="1"/>
  <c r="AR85" i="29"/>
  <c r="AR205" i="29" s="1"/>
  <c r="AR89" i="29"/>
  <c r="AR209" i="29" s="1"/>
  <c r="AR88" i="29"/>
  <c r="AR208" i="29" s="1"/>
  <c r="AR90" i="29"/>
  <c r="AR210" i="29" s="1"/>
  <c r="AR91" i="29"/>
  <c r="AR211" i="29" s="1"/>
  <c r="AR92" i="29"/>
  <c r="AR212" i="29" s="1"/>
  <c r="AR50" i="29"/>
  <c r="AR170" i="29" s="1"/>
  <c r="AR48" i="29"/>
  <c r="AR168" i="29" s="1"/>
  <c r="AR49" i="29"/>
  <c r="AR169" i="29" s="1"/>
  <c r="AR53" i="29"/>
  <c r="AR173" i="29" s="1"/>
  <c r="AR51" i="29"/>
  <c r="AR171" i="29" s="1"/>
  <c r="AR54" i="29"/>
  <c r="AR174" i="29" s="1"/>
  <c r="AR55" i="29"/>
  <c r="AR175" i="29" s="1"/>
  <c r="AR57" i="29"/>
  <c r="AR177" i="29" s="1"/>
  <c r="AR52" i="29"/>
  <c r="AR172" i="29" s="1"/>
  <c r="AR56" i="29"/>
  <c r="AR176" i="29" s="1"/>
  <c r="AR58" i="29"/>
  <c r="AR178" i="29" s="1"/>
  <c r="AR59" i="29"/>
  <c r="AR179" i="29" s="1"/>
  <c r="AR60" i="29"/>
  <c r="AR180" i="29" s="1"/>
  <c r="AR62" i="29"/>
  <c r="AR182" i="29" s="1"/>
  <c r="AR61" i="29"/>
  <c r="AR181" i="29" s="1"/>
  <c r="AQ63" i="29"/>
  <c r="AR77" i="29"/>
  <c r="AR197" i="29" s="1"/>
  <c r="AQ227" i="29"/>
  <c r="AQ107" i="29"/>
  <c r="AQ184" i="29"/>
  <c r="AR17" i="29"/>
  <c r="AR47" i="29"/>
  <c r="AR167" i="29" s="1"/>
  <c r="AQ154" i="29"/>
  <c r="AQ183" i="29" s="1"/>
  <c r="AQ124" i="29"/>
  <c r="AR64" i="29"/>
  <c r="AR67" i="29"/>
  <c r="AR68" i="29"/>
  <c r="AR188" i="29" s="1"/>
  <c r="AR70" i="29"/>
  <c r="AR72" i="29"/>
  <c r="AR192" i="29" s="1"/>
  <c r="AR75" i="29"/>
  <c r="AR195" i="29" s="1"/>
  <c r="AR34" i="29"/>
  <c r="AR37" i="29"/>
  <c r="AR38" i="29"/>
  <c r="AR158" i="29" s="1"/>
  <c r="AR41" i="29"/>
  <c r="AR42" i="29"/>
  <c r="AR162" i="29" s="1"/>
  <c r="AR45" i="29"/>
  <c r="AR46" i="29"/>
  <c r="AR166" i="29" s="1"/>
  <c r="AR4" i="29"/>
  <c r="AR74" i="29"/>
  <c r="AR194" i="29" s="1"/>
  <c r="AR35" i="29"/>
  <c r="AR36" i="29"/>
  <c r="AR156" i="29" s="1"/>
  <c r="AR39" i="29"/>
  <c r="AR40" i="29"/>
  <c r="AR160" i="29" s="1"/>
  <c r="AR43" i="29"/>
  <c r="AR44" i="29"/>
  <c r="AR164" i="29" s="1"/>
  <c r="AR65" i="29"/>
  <c r="AR185" i="29" s="1"/>
  <c r="AR76" i="29"/>
  <c r="AR196" i="29" s="1"/>
  <c r="AR69" i="29"/>
  <c r="AR189" i="29" s="1"/>
  <c r="AQ94" i="29"/>
  <c r="AFX5" i="45"/>
  <c r="CZ2" i="29"/>
  <c r="CZ3" i="29" s="1"/>
  <c r="TK4" i="46"/>
  <c r="PH5" i="46"/>
  <c r="HC5" i="46"/>
  <c r="PI4" i="46"/>
  <c r="TJ5" i="46"/>
  <c r="XM4" i="46"/>
  <c r="XL5" i="46"/>
  <c r="ABO4" i="46"/>
  <c r="ABO5" i="46" s="1"/>
  <c r="DA5" i="46"/>
  <c r="AFZ4" i="46"/>
  <c r="AFZ5" i="46" s="1"/>
  <c r="DB4" i="46"/>
  <c r="LG4" i="46"/>
  <c r="LG5" i="46" s="1"/>
  <c r="HD4" i="46"/>
  <c r="PG5" i="17"/>
  <c r="TJ4" i="17"/>
  <c r="PH4" i="17"/>
  <c r="HB5" i="17"/>
  <c r="TI5" i="17"/>
  <c r="XL4" i="17"/>
  <c r="XK5" i="17"/>
  <c r="ABN4" i="17"/>
  <c r="ABN5" i="17" s="1"/>
  <c r="AFY4" i="17"/>
  <c r="AFY5" i="17" s="1"/>
  <c r="DA4" i="17"/>
  <c r="CZ5" i="17"/>
  <c r="LF4" i="17"/>
  <c r="LF5" i="17" s="1"/>
  <c r="HC4" i="17"/>
  <c r="DA4" i="45"/>
  <c r="LF4" i="45"/>
  <c r="LF5" i="45" s="1"/>
  <c r="HC4" i="45"/>
  <c r="CZ5" i="45"/>
  <c r="AFY4" i="45"/>
  <c r="HB5" i="45"/>
  <c r="PH4" i="45"/>
  <c r="PG5" i="45"/>
  <c r="TJ4" i="45"/>
  <c r="ABN4" i="45"/>
  <c r="ABN5" i="45" s="1"/>
  <c r="XK5" i="45"/>
  <c r="TI5" i="45"/>
  <c r="XL4" i="45"/>
  <c r="AS3" i="29"/>
  <c r="AR1" i="29"/>
  <c r="JW4" i="15"/>
  <c r="DS4" i="15"/>
  <c r="AS5" i="15"/>
  <c r="AT4" i="15"/>
  <c r="CF4" i="15"/>
  <c r="FF4" i="15" s="1"/>
  <c r="GS4" i="15" s="1"/>
  <c r="IF4" i="15" s="1"/>
  <c r="AO216" i="29" l="1"/>
  <c r="AO221" i="29"/>
  <c r="AP112" i="29"/>
  <c r="AP142" i="29"/>
  <c r="AP232" i="29" s="1"/>
  <c r="AQ22" i="29"/>
  <c r="AP104" i="29"/>
  <c r="AP134" i="29"/>
  <c r="AP224" i="29" s="1"/>
  <c r="AQ14" i="29"/>
  <c r="AP99" i="29"/>
  <c r="AP129" i="29"/>
  <c r="AP219" i="29" s="1"/>
  <c r="AQ9" i="29"/>
  <c r="AO223" i="29"/>
  <c r="AP100" i="29"/>
  <c r="AP130" i="29"/>
  <c r="AP220" i="29" s="1"/>
  <c r="AQ10" i="29"/>
  <c r="AP109" i="29"/>
  <c r="AP139" i="29"/>
  <c r="AP229" i="29" s="1"/>
  <c r="AQ19" i="29"/>
  <c r="AP115" i="29"/>
  <c r="AP145" i="29"/>
  <c r="AP235" i="29" s="1"/>
  <c r="AQ25" i="29"/>
  <c r="AP114" i="29"/>
  <c r="AP144" i="29"/>
  <c r="AP234" i="29" s="1"/>
  <c r="AQ24" i="29"/>
  <c r="AP193" i="29"/>
  <c r="AQ73" i="29"/>
  <c r="AP111" i="29"/>
  <c r="AP141" i="29"/>
  <c r="AP231" i="29" s="1"/>
  <c r="AQ21" i="29"/>
  <c r="AP119" i="29"/>
  <c r="AP149" i="29"/>
  <c r="AP239" i="29" s="1"/>
  <c r="AQ29" i="29"/>
  <c r="AP98" i="29"/>
  <c r="AP128" i="29"/>
  <c r="AP218" i="29" s="1"/>
  <c r="AQ8" i="29"/>
  <c r="AP117" i="29"/>
  <c r="AP147" i="29"/>
  <c r="AP237" i="29" s="1"/>
  <c r="AQ27" i="29"/>
  <c r="AP5" i="29"/>
  <c r="AO33" i="29"/>
  <c r="AO125" i="29"/>
  <c r="AO95" i="29"/>
  <c r="AO123" i="29" s="1"/>
  <c r="AP93" i="29"/>
  <c r="AP186" i="29"/>
  <c r="AQ66" i="29"/>
  <c r="AP97" i="29"/>
  <c r="AP127" i="29"/>
  <c r="AP217" i="29" s="1"/>
  <c r="AQ7" i="29"/>
  <c r="AP120" i="29"/>
  <c r="AP150" i="29"/>
  <c r="AP240" i="29" s="1"/>
  <c r="AQ30" i="29"/>
  <c r="AP96" i="29"/>
  <c r="AP126" i="29"/>
  <c r="AQ6" i="29"/>
  <c r="AP108" i="29"/>
  <c r="AP138" i="29"/>
  <c r="AP228" i="29" s="1"/>
  <c r="AQ18" i="29"/>
  <c r="AP103" i="29"/>
  <c r="AP133" i="29"/>
  <c r="AQ13" i="29"/>
  <c r="AP106" i="29"/>
  <c r="AP136" i="29"/>
  <c r="AP226" i="29" s="1"/>
  <c r="AQ16" i="29"/>
  <c r="AP105" i="29"/>
  <c r="AP135" i="29"/>
  <c r="AP225" i="29" s="1"/>
  <c r="AQ15" i="29"/>
  <c r="AP191" i="29"/>
  <c r="AQ71" i="29"/>
  <c r="AP102" i="29"/>
  <c r="AP132" i="29"/>
  <c r="AP222" i="29" s="1"/>
  <c r="AQ12" i="29"/>
  <c r="AP101" i="29"/>
  <c r="AP131" i="29"/>
  <c r="AQ11" i="29"/>
  <c r="AP118" i="29"/>
  <c r="AP148" i="29"/>
  <c r="AP238" i="29" s="1"/>
  <c r="AQ28" i="29"/>
  <c r="AP116" i="29"/>
  <c r="AP146" i="29"/>
  <c r="AP236" i="29" s="1"/>
  <c r="AQ26" i="29"/>
  <c r="AP110" i="29"/>
  <c r="AP140" i="29"/>
  <c r="AP230" i="29" s="1"/>
  <c r="AQ20" i="29"/>
  <c r="AP121" i="29"/>
  <c r="AP151" i="29"/>
  <c r="AP241" i="29" s="1"/>
  <c r="AQ31" i="29"/>
  <c r="AN215" i="29"/>
  <c r="AN243" i="29" s="1"/>
  <c r="AN153" i="29"/>
  <c r="AO213" i="29"/>
  <c r="AP122" i="29"/>
  <c r="AP152" i="29"/>
  <c r="AP242" i="29" s="1"/>
  <c r="AQ32" i="29"/>
  <c r="AP113" i="29"/>
  <c r="AP143" i="29"/>
  <c r="AP233" i="29" s="1"/>
  <c r="AQ23" i="29"/>
  <c r="AS80" i="29"/>
  <c r="AS200" i="29" s="1"/>
  <c r="AS82" i="29"/>
  <c r="AS202" i="29" s="1"/>
  <c r="AS85" i="29"/>
  <c r="AS205" i="29" s="1"/>
  <c r="AS89" i="29"/>
  <c r="AS209" i="29" s="1"/>
  <c r="AS86" i="29"/>
  <c r="AS206" i="29" s="1"/>
  <c r="AS88" i="29"/>
  <c r="AS208" i="29" s="1"/>
  <c r="AS87" i="29"/>
  <c r="AS207" i="29" s="1"/>
  <c r="AS91" i="29"/>
  <c r="AS211" i="29" s="1"/>
  <c r="AS92" i="29"/>
  <c r="AS212" i="29" s="1"/>
  <c r="AS81" i="29"/>
  <c r="AS201" i="29" s="1"/>
  <c r="AS84" i="29"/>
  <c r="AS204" i="29" s="1"/>
  <c r="AS83" i="29"/>
  <c r="AS203" i="29" s="1"/>
  <c r="AS79" i="29"/>
  <c r="AS199" i="29" s="1"/>
  <c r="AS90" i="29"/>
  <c r="AS210" i="29" s="1"/>
  <c r="AS78" i="29"/>
  <c r="AS198" i="29" s="1"/>
  <c r="AS49" i="29"/>
  <c r="AS169" i="29" s="1"/>
  <c r="AS51" i="29"/>
  <c r="AS171" i="29" s="1"/>
  <c r="AS54" i="29"/>
  <c r="AS174" i="29" s="1"/>
  <c r="AS52" i="29"/>
  <c r="AS172" i="29" s="1"/>
  <c r="AS56" i="29"/>
  <c r="AS176" i="29" s="1"/>
  <c r="AS58" i="29"/>
  <c r="AS178" i="29" s="1"/>
  <c r="AS59" i="29"/>
  <c r="AS179" i="29" s="1"/>
  <c r="AS57" i="29"/>
  <c r="AS177" i="29" s="1"/>
  <c r="AS55" i="29"/>
  <c r="AS175" i="29" s="1"/>
  <c r="AS60" i="29"/>
  <c r="AS180" i="29" s="1"/>
  <c r="AS62" i="29"/>
  <c r="AS182" i="29" s="1"/>
  <c r="AS61" i="29"/>
  <c r="AS181" i="29" s="1"/>
  <c r="AR63" i="29"/>
  <c r="AS48" i="29"/>
  <c r="AS168" i="29" s="1"/>
  <c r="AS50" i="29"/>
  <c r="AS170" i="29" s="1"/>
  <c r="AS53" i="29"/>
  <c r="AS173" i="29" s="1"/>
  <c r="AS77" i="29"/>
  <c r="AS197" i="29" s="1"/>
  <c r="AR107" i="29"/>
  <c r="AR137" i="29"/>
  <c r="AR227" i="29" s="1"/>
  <c r="AR184" i="29"/>
  <c r="AS17" i="29"/>
  <c r="AS47" i="29"/>
  <c r="AS167" i="29" s="1"/>
  <c r="AR154" i="29"/>
  <c r="AS35" i="29"/>
  <c r="AR155" i="29"/>
  <c r="AS67" i="29"/>
  <c r="AR187" i="29"/>
  <c r="AS45" i="29"/>
  <c r="AR165" i="29"/>
  <c r="AS37" i="29"/>
  <c r="AR157" i="29"/>
  <c r="AS70" i="29"/>
  <c r="AS190" i="29" s="1"/>
  <c r="AR190" i="29"/>
  <c r="AS65" i="29"/>
  <c r="AS185" i="29" s="1"/>
  <c r="AS68" i="29"/>
  <c r="AS188" i="29" s="1"/>
  <c r="AS69" i="29"/>
  <c r="AS189" i="29" s="1"/>
  <c r="AS72" i="29"/>
  <c r="AS192" i="29" s="1"/>
  <c r="AS74" i="29"/>
  <c r="AS76" i="29"/>
  <c r="AS196" i="29" s="1"/>
  <c r="AS64" i="29"/>
  <c r="AS36" i="29"/>
  <c r="AS44" i="29"/>
  <c r="AS75" i="29"/>
  <c r="AS34" i="29"/>
  <c r="AS42" i="29"/>
  <c r="AS40" i="29"/>
  <c r="AS38" i="29"/>
  <c r="AS46" i="29"/>
  <c r="AS39" i="29"/>
  <c r="AR159" i="29"/>
  <c r="AS43" i="29"/>
  <c r="AR163" i="29"/>
  <c r="AS4" i="29"/>
  <c r="AR124" i="29"/>
  <c r="AS41" i="29"/>
  <c r="AR161" i="29"/>
  <c r="AR94" i="29"/>
  <c r="AQ214" i="29"/>
  <c r="AFY5" i="45"/>
  <c r="DA2" i="29"/>
  <c r="DA3" i="29" s="1"/>
  <c r="PI5" i="46"/>
  <c r="TL4" i="46"/>
  <c r="XM5" i="46"/>
  <c r="ABP4" i="46"/>
  <c r="ABP5" i="46" s="1"/>
  <c r="DB5" i="46"/>
  <c r="AGA4" i="46"/>
  <c r="AGA5" i="46" s="1"/>
  <c r="LH4" i="46"/>
  <c r="LH5" i="46" s="1"/>
  <c r="HE4" i="46"/>
  <c r="DC4" i="46"/>
  <c r="HD5" i="46"/>
  <c r="PJ4" i="46"/>
  <c r="XN4" i="46"/>
  <c r="TK5" i="46"/>
  <c r="PH5" i="17"/>
  <c r="TK4" i="17"/>
  <c r="AFZ4" i="17"/>
  <c r="AFZ5" i="17" s="1"/>
  <c r="DA5" i="17"/>
  <c r="LG4" i="17"/>
  <c r="LG5" i="17" s="1"/>
  <c r="DB4" i="17"/>
  <c r="HD4" i="17"/>
  <c r="XL5" i="17"/>
  <c r="ABO4" i="17"/>
  <c r="ABO5" i="17" s="1"/>
  <c r="TJ5" i="17"/>
  <c r="XM4" i="17"/>
  <c r="HC5" i="17"/>
  <c r="PI4" i="17"/>
  <c r="PI4" i="45"/>
  <c r="HC5" i="45"/>
  <c r="TK4" i="45"/>
  <c r="PH5" i="45"/>
  <c r="XL5" i="45"/>
  <c r="ABO4" i="45"/>
  <c r="ABO5" i="45" s="1"/>
  <c r="TJ5" i="45"/>
  <c r="XM4" i="45"/>
  <c r="LG4" i="45"/>
  <c r="LG5" i="45" s="1"/>
  <c r="HD4" i="45"/>
  <c r="DA5" i="45"/>
  <c r="AFZ4" i="45"/>
  <c r="DB4" i="45"/>
  <c r="AT3" i="29"/>
  <c r="AS1" i="29"/>
  <c r="AT5" i="15"/>
  <c r="AU4" i="15"/>
  <c r="DT4" i="15"/>
  <c r="JX4" i="15"/>
  <c r="CG4" i="15"/>
  <c r="FG4" i="15" s="1"/>
  <c r="GT4" i="15" s="1"/>
  <c r="IG4" i="15" s="1"/>
  <c r="AP223" i="29" l="1"/>
  <c r="AP221" i="29"/>
  <c r="AQ152" i="29"/>
  <c r="AQ242" i="29" s="1"/>
  <c r="AQ122" i="29"/>
  <c r="AR32" i="29"/>
  <c r="AQ146" i="29"/>
  <c r="AQ236" i="29" s="1"/>
  <c r="AR26" i="29"/>
  <c r="AQ116" i="29"/>
  <c r="AQ135" i="29"/>
  <c r="AQ225" i="29" s="1"/>
  <c r="AQ105" i="29"/>
  <c r="AR15" i="29"/>
  <c r="AQ126" i="29"/>
  <c r="AR6" i="29"/>
  <c r="AQ96" i="29"/>
  <c r="AQ147" i="29"/>
  <c r="AQ237" i="29" s="1"/>
  <c r="AQ117" i="29"/>
  <c r="AR27" i="29"/>
  <c r="AQ193" i="29"/>
  <c r="AR73" i="29"/>
  <c r="AQ139" i="29"/>
  <c r="AQ229" i="29" s="1"/>
  <c r="AQ109" i="29"/>
  <c r="AR19" i="29"/>
  <c r="AQ143" i="29"/>
  <c r="AQ233" i="29" s="1"/>
  <c r="AQ113" i="29"/>
  <c r="AR23" i="29"/>
  <c r="AQ140" i="29"/>
  <c r="AQ230" i="29" s="1"/>
  <c r="AQ110" i="29"/>
  <c r="AR20" i="29"/>
  <c r="AQ138" i="29"/>
  <c r="AQ228" i="29" s="1"/>
  <c r="AQ108" i="29"/>
  <c r="AR18" i="29"/>
  <c r="AP216" i="29"/>
  <c r="AQ186" i="29"/>
  <c r="AQ93" i="29"/>
  <c r="AR66" i="29"/>
  <c r="AO153" i="29"/>
  <c r="AO215" i="29"/>
  <c r="AO243" i="29" s="1"/>
  <c r="AQ141" i="29"/>
  <c r="AQ231" i="29" s="1"/>
  <c r="AR21" i="29"/>
  <c r="AQ111" i="29"/>
  <c r="AQ145" i="29"/>
  <c r="AQ235" i="29" s="1"/>
  <c r="AR25" i="29"/>
  <c r="AQ115" i="29"/>
  <c r="AQ142" i="29"/>
  <c r="AQ232" i="29" s="1"/>
  <c r="AR22" i="29"/>
  <c r="AQ112" i="29"/>
  <c r="AQ151" i="29"/>
  <c r="AQ241" i="29" s="1"/>
  <c r="AQ121" i="29"/>
  <c r="AR31" i="29"/>
  <c r="AQ131" i="29"/>
  <c r="AQ101" i="29"/>
  <c r="AR11" i="29"/>
  <c r="AQ191" i="29"/>
  <c r="AR71" i="29"/>
  <c r="AQ133" i="29"/>
  <c r="AR13" i="29"/>
  <c r="AQ103" i="29"/>
  <c r="AQ127" i="29"/>
  <c r="AQ217" i="29" s="1"/>
  <c r="AR7" i="29"/>
  <c r="AQ97" i="29"/>
  <c r="AP213" i="29"/>
  <c r="AQ149" i="29"/>
  <c r="AQ239" i="29" s="1"/>
  <c r="AQ119" i="29"/>
  <c r="AR29" i="29"/>
  <c r="AQ144" i="29"/>
  <c r="AQ234" i="29" s="1"/>
  <c r="AQ114" i="29"/>
  <c r="AR24" i="29"/>
  <c r="AQ134" i="29"/>
  <c r="AQ224" i="29" s="1"/>
  <c r="AQ104" i="29"/>
  <c r="AR14" i="29"/>
  <c r="AQ148" i="29"/>
  <c r="AQ238" i="29" s="1"/>
  <c r="AQ118" i="29"/>
  <c r="AR28" i="29"/>
  <c r="AQ132" i="29"/>
  <c r="AQ222" i="29" s="1"/>
  <c r="AR12" i="29"/>
  <c r="AQ102" i="29"/>
  <c r="AQ136" i="29"/>
  <c r="AQ226" i="29" s="1"/>
  <c r="AR16" i="29"/>
  <c r="AQ106" i="29"/>
  <c r="AQ150" i="29"/>
  <c r="AQ240" i="29" s="1"/>
  <c r="AR30" i="29"/>
  <c r="AQ120" i="29"/>
  <c r="AP95" i="29"/>
  <c r="AP123" i="29" s="1"/>
  <c r="AP33" i="29"/>
  <c r="AP125" i="29"/>
  <c r="AQ5" i="29"/>
  <c r="AQ128" i="29"/>
  <c r="AQ218" i="29" s="1"/>
  <c r="AQ98" i="29"/>
  <c r="AR8" i="29"/>
  <c r="AQ130" i="29"/>
  <c r="AQ220" i="29" s="1"/>
  <c r="AQ100" i="29"/>
  <c r="AR10" i="29"/>
  <c r="AQ129" i="29"/>
  <c r="AQ219" i="29" s="1"/>
  <c r="AR9" i="29"/>
  <c r="AQ99" i="29"/>
  <c r="AR183" i="29"/>
  <c r="AT78" i="29"/>
  <c r="AU78" i="29" s="1"/>
  <c r="AT89" i="29"/>
  <c r="AU89" i="29" s="1"/>
  <c r="AT90" i="29"/>
  <c r="AU90" i="29" s="1"/>
  <c r="AT85" i="29"/>
  <c r="AU85" i="29" s="1"/>
  <c r="AT82" i="29"/>
  <c r="AU82" i="29" s="1"/>
  <c r="AT81" i="29"/>
  <c r="AU81" i="29" s="1"/>
  <c r="AT83" i="29"/>
  <c r="AU83" i="29" s="1"/>
  <c r="AT84" i="29"/>
  <c r="AU84" i="29" s="1"/>
  <c r="AT80" i="29"/>
  <c r="AU80" i="29" s="1"/>
  <c r="AT88" i="29"/>
  <c r="AU88" i="29" s="1"/>
  <c r="AT87" i="29"/>
  <c r="AU87" i="29" s="1"/>
  <c r="AT91" i="29"/>
  <c r="AU91" i="29" s="1"/>
  <c r="AT86" i="29"/>
  <c r="AU86" i="29" s="1"/>
  <c r="AT92" i="29"/>
  <c r="AU92" i="29" s="1"/>
  <c r="AT79" i="29"/>
  <c r="AU79" i="29" s="1"/>
  <c r="AS63" i="29"/>
  <c r="AT53" i="29"/>
  <c r="AT50" i="29"/>
  <c r="AT54" i="29"/>
  <c r="AT55" i="29"/>
  <c r="AT58" i="29"/>
  <c r="AT59" i="29"/>
  <c r="AT57" i="29"/>
  <c r="AT62" i="29"/>
  <c r="AT61" i="29"/>
  <c r="AT48" i="29"/>
  <c r="AT60" i="29"/>
  <c r="AT51" i="29"/>
  <c r="AT56" i="29"/>
  <c r="AT49" i="29"/>
  <c r="AT52" i="29"/>
  <c r="AS107" i="29"/>
  <c r="AS137" i="29"/>
  <c r="AS227" i="29" s="1"/>
  <c r="AT17" i="29"/>
  <c r="AU17" i="29" s="1"/>
  <c r="AT77" i="29"/>
  <c r="AU77" i="29" s="1"/>
  <c r="AT47" i="29"/>
  <c r="AT65" i="29"/>
  <c r="AU65" i="29" s="1"/>
  <c r="AT68" i="29"/>
  <c r="AU68" i="29" s="1"/>
  <c r="AT69" i="29"/>
  <c r="AU69" i="29" s="1"/>
  <c r="AT72" i="29"/>
  <c r="AU72" i="29" s="1"/>
  <c r="AT70" i="29"/>
  <c r="AU70" i="29" s="1"/>
  <c r="AT76" i="29"/>
  <c r="AU76" i="29" s="1"/>
  <c r="AT39" i="29"/>
  <c r="AS159" i="29"/>
  <c r="AT40" i="29"/>
  <c r="AS160" i="29"/>
  <c r="AT75" i="29"/>
  <c r="AU75" i="29" s="1"/>
  <c r="AS195" i="29"/>
  <c r="AT46" i="29"/>
  <c r="AS166" i="29"/>
  <c r="AT42" i="29"/>
  <c r="AS162" i="29"/>
  <c r="AT44" i="29"/>
  <c r="AS164" i="29"/>
  <c r="AT74" i="29"/>
  <c r="AU74" i="29" s="1"/>
  <c r="AS194" i="29"/>
  <c r="AT37" i="29"/>
  <c r="AS157" i="29"/>
  <c r="AT35" i="29"/>
  <c r="AS155" i="29"/>
  <c r="AT4" i="29"/>
  <c r="AU4" i="29" s="1"/>
  <c r="AS124" i="29"/>
  <c r="AT43" i="29"/>
  <c r="AS163" i="29"/>
  <c r="AT38" i="29"/>
  <c r="AS158" i="29"/>
  <c r="AT34" i="29"/>
  <c r="AS154" i="29"/>
  <c r="AT36" i="29"/>
  <c r="AS156" i="29"/>
  <c r="AT41" i="29"/>
  <c r="AS161" i="29"/>
  <c r="AT64" i="29"/>
  <c r="AU64" i="29" s="1"/>
  <c r="AS184" i="29"/>
  <c r="AT45" i="29"/>
  <c r="AS165" i="29"/>
  <c r="AT67" i="29"/>
  <c r="AU67" i="29" s="1"/>
  <c r="AS187" i="29"/>
  <c r="AR214" i="29"/>
  <c r="AS94" i="29"/>
  <c r="AFZ5" i="45"/>
  <c r="DB2" i="29"/>
  <c r="DB3" i="29" s="1"/>
  <c r="ABQ4" i="46"/>
  <c r="ABQ5" i="46" s="1"/>
  <c r="XN5" i="46"/>
  <c r="HE5" i="46"/>
  <c r="PK4" i="46"/>
  <c r="TL5" i="46"/>
  <c r="XO4" i="46"/>
  <c r="PJ5" i="46"/>
  <c r="TM4" i="46"/>
  <c r="DD4" i="46"/>
  <c r="HF4" i="46"/>
  <c r="AGB4" i="46"/>
  <c r="AGB5" i="46" s="1"/>
  <c r="DC5" i="46"/>
  <c r="LI4" i="46"/>
  <c r="LI5" i="46" s="1"/>
  <c r="XM5" i="17"/>
  <c r="ABP4" i="17"/>
  <c r="ABP5" i="17" s="1"/>
  <c r="HD5" i="17"/>
  <c r="PJ4" i="17"/>
  <c r="DB5" i="17"/>
  <c r="AGA4" i="17"/>
  <c r="AGA5" i="17" s="1"/>
  <c r="DC4" i="17"/>
  <c r="HE4" i="17"/>
  <c r="LH4" i="17"/>
  <c r="LH5" i="17" s="1"/>
  <c r="TK5" i="17"/>
  <c r="XN4" i="17"/>
  <c r="TL4" i="17"/>
  <c r="PI5" i="17"/>
  <c r="PJ4" i="45"/>
  <c r="HD5" i="45"/>
  <c r="XM5" i="45"/>
  <c r="ABP4" i="45"/>
  <c r="ABP5" i="45" s="1"/>
  <c r="XN4" i="45"/>
  <c r="TK5" i="45"/>
  <c r="DB5" i="45"/>
  <c r="AGA4" i="45"/>
  <c r="DC4" i="45"/>
  <c r="LH4" i="45"/>
  <c r="LH5" i="45" s="1"/>
  <c r="HE4" i="45"/>
  <c r="PI5" i="45"/>
  <c r="TL4" i="45"/>
  <c r="AT1" i="29"/>
  <c r="CH4" i="15"/>
  <c r="FH4" i="15" s="1"/>
  <c r="GU4" i="15" s="1"/>
  <c r="IH4" i="15" s="1"/>
  <c r="AU5" i="15"/>
  <c r="JY4" i="15"/>
  <c r="AV4" i="15"/>
  <c r="DU4" i="15"/>
  <c r="AQ223" i="29" l="1"/>
  <c r="AS10" i="29"/>
  <c r="AR130" i="29"/>
  <c r="AR220" i="29" s="1"/>
  <c r="AR100" i="29"/>
  <c r="AR151" i="29"/>
  <c r="AR241" i="29" s="1"/>
  <c r="AR121" i="29"/>
  <c r="AS31" i="29"/>
  <c r="AR142" i="29"/>
  <c r="AR232" i="29" s="1"/>
  <c r="AS22" i="29"/>
  <c r="AR112" i="29"/>
  <c r="AQ213" i="29"/>
  <c r="AR143" i="29"/>
  <c r="AR233" i="29" s="1"/>
  <c r="AS23" i="29"/>
  <c r="AR113" i="29"/>
  <c r="AR139" i="29"/>
  <c r="AR229" i="29" s="1"/>
  <c r="AR109" i="29"/>
  <c r="AS19" i="29"/>
  <c r="AU94" i="29"/>
  <c r="AR102" i="29"/>
  <c r="AS12" i="29"/>
  <c r="AR132" i="29"/>
  <c r="AR222" i="29" s="1"/>
  <c r="AR149" i="29"/>
  <c r="AR239" i="29" s="1"/>
  <c r="AR119" i="29"/>
  <c r="AS29" i="29"/>
  <c r="AR103" i="29"/>
  <c r="AS13" i="29"/>
  <c r="AR133" i="29"/>
  <c r="AR131" i="29"/>
  <c r="AR101" i="29"/>
  <c r="AS11" i="29"/>
  <c r="AS20" i="29"/>
  <c r="AR110" i="29"/>
  <c r="AR140" i="29"/>
  <c r="AR230" i="29" s="1"/>
  <c r="AR147" i="29"/>
  <c r="AR237" i="29" s="1"/>
  <c r="AS27" i="29"/>
  <c r="AR117" i="29"/>
  <c r="AS6" i="29"/>
  <c r="AR96" i="29"/>
  <c r="AR126" i="29"/>
  <c r="AR152" i="29"/>
  <c r="AR242" i="29" s="1"/>
  <c r="AR122" i="29"/>
  <c r="AS32" i="29"/>
  <c r="AU107" i="29"/>
  <c r="AS9" i="29"/>
  <c r="AR129" i="29"/>
  <c r="AR219" i="29" s="1"/>
  <c r="AR99" i="29"/>
  <c r="AQ125" i="29"/>
  <c r="AQ33" i="29"/>
  <c r="AR5" i="29"/>
  <c r="AQ95" i="29"/>
  <c r="AQ123" i="29" s="1"/>
  <c r="AR136" i="29"/>
  <c r="AR226" i="29" s="1"/>
  <c r="AS16" i="29"/>
  <c r="AR106" i="29"/>
  <c r="AR144" i="29"/>
  <c r="AR234" i="29" s="1"/>
  <c r="AR114" i="29"/>
  <c r="AS24" i="29"/>
  <c r="AS7" i="29"/>
  <c r="AR127" i="29"/>
  <c r="AR217" i="29" s="1"/>
  <c r="AR97" i="29"/>
  <c r="AR141" i="29"/>
  <c r="AR231" i="29" s="1"/>
  <c r="AS21" i="29"/>
  <c r="AR111" i="29"/>
  <c r="AR93" i="29"/>
  <c r="AS66" i="29"/>
  <c r="AR186" i="29"/>
  <c r="AR138" i="29"/>
  <c r="AR228" i="29" s="1"/>
  <c r="AR108" i="29"/>
  <c r="AS18" i="29"/>
  <c r="AQ216" i="29"/>
  <c r="AR98" i="29"/>
  <c r="AS8" i="29"/>
  <c r="AR128" i="29"/>
  <c r="AR218" i="29" s="1"/>
  <c r="AP153" i="29"/>
  <c r="AP215" i="29"/>
  <c r="AP243" i="29" s="1"/>
  <c r="AR150" i="29"/>
  <c r="AR240" i="29" s="1"/>
  <c r="AR120" i="29"/>
  <c r="AS30" i="29"/>
  <c r="AR148" i="29"/>
  <c r="AR238" i="29" s="1"/>
  <c r="AS28" i="29"/>
  <c r="AR118" i="29"/>
  <c r="AS14" i="29"/>
  <c r="AR134" i="29"/>
  <c r="AR224" i="29" s="1"/>
  <c r="AR104" i="29"/>
  <c r="AS71" i="29"/>
  <c r="AR191" i="29"/>
  <c r="AQ221" i="29"/>
  <c r="AR145" i="29"/>
  <c r="AR235" i="29" s="1"/>
  <c r="AR115" i="29"/>
  <c r="AS25" i="29"/>
  <c r="AS73" i="29"/>
  <c r="AR193" i="29"/>
  <c r="AR135" i="29"/>
  <c r="AR225" i="29" s="1"/>
  <c r="AS15" i="29"/>
  <c r="AR105" i="29"/>
  <c r="AR146" i="29"/>
  <c r="AR236" i="29" s="1"/>
  <c r="AR116" i="29"/>
  <c r="AS26" i="29"/>
  <c r="AT206" i="29"/>
  <c r="AU206" i="29"/>
  <c r="AT202" i="29"/>
  <c r="AU202" i="29"/>
  <c r="AT205" i="29"/>
  <c r="AU205" i="29"/>
  <c r="AT212" i="29"/>
  <c r="AU212" i="29"/>
  <c r="AT208" i="29"/>
  <c r="AU208" i="29"/>
  <c r="AT201" i="29"/>
  <c r="AU201" i="29"/>
  <c r="AT198" i="29"/>
  <c r="AU198" i="29"/>
  <c r="AT199" i="29"/>
  <c r="AU199" i="29"/>
  <c r="AT200" i="29"/>
  <c r="AU200" i="29"/>
  <c r="AT211" i="29"/>
  <c r="AU211" i="29"/>
  <c r="AT204" i="29"/>
  <c r="AU204" i="29"/>
  <c r="AT210" i="29"/>
  <c r="AU210" i="29"/>
  <c r="AT207" i="29"/>
  <c r="AU207" i="29"/>
  <c r="AT203" i="29"/>
  <c r="AU203" i="29"/>
  <c r="AT209" i="29"/>
  <c r="AU209" i="29"/>
  <c r="AT172" i="29"/>
  <c r="AU172" i="29"/>
  <c r="AT169" i="29"/>
  <c r="AU169" i="29"/>
  <c r="AT181" i="29"/>
  <c r="AU181" i="29"/>
  <c r="AT178" i="29"/>
  <c r="AU178" i="29"/>
  <c r="AS183" i="29"/>
  <c r="AT176" i="29"/>
  <c r="AU176" i="29"/>
  <c r="AT168" i="29"/>
  <c r="AU168" i="29"/>
  <c r="AT182" i="29"/>
  <c r="AU182" i="29"/>
  <c r="AT175" i="29"/>
  <c r="AU175" i="29"/>
  <c r="AT180" i="29"/>
  <c r="AU180" i="29"/>
  <c r="AT179" i="29"/>
  <c r="AU179" i="29"/>
  <c r="AT174" i="29"/>
  <c r="AU174" i="29"/>
  <c r="AT173" i="29"/>
  <c r="AU173" i="29"/>
  <c r="AT171" i="29"/>
  <c r="AU171" i="29"/>
  <c r="AT177" i="29"/>
  <c r="AU177" i="29"/>
  <c r="AT170" i="29"/>
  <c r="AU170" i="29"/>
  <c r="AT63" i="29"/>
  <c r="AT197" i="29"/>
  <c r="AU197" i="29"/>
  <c r="AT167" i="29"/>
  <c r="AU167" i="29"/>
  <c r="AT137" i="29"/>
  <c r="AU137" i="29"/>
  <c r="AT107" i="29"/>
  <c r="AT184" i="29"/>
  <c r="AU184" i="29"/>
  <c r="AT161" i="29"/>
  <c r="AU161" i="29"/>
  <c r="AT124" i="29"/>
  <c r="AU124" i="29"/>
  <c r="AT155" i="29"/>
  <c r="AU155" i="29"/>
  <c r="AT194" i="29"/>
  <c r="AU194" i="29"/>
  <c r="AT195" i="29"/>
  <c r="AU195" i="29"/>
  <c r="AT189" i="29"/>
  <c r="AU189" i="29"/>
  <c r="AT196" i="29"/>
  <c r="AU196" i="29"/>
  <c r="AT188" i="29"/>
  <c r="AU188" i="29"/>
  <c r="AT165" i="29"/>
  <c r="AU165" i="29"/>
  <c r="AT156" i="29"/>
  <c r="AU156" i="29"/>
  <c r="AT158" i="29"/>
  <c r="AU158" i="29"/>
  <c r="AT157" i="29"/>
  <c r="AU157" i="29"/>
  <c r="AT164" i="29"/>
  <c r="AU164" i="29"/>
  <c r="AT166" i="29"/>
  <c r="AU166" i="29"/>
  <c r="AT160" i="29"/>
  <c r="AU160" i="29"/>
  <c r="AT159" i="29"/>
  <c r="AU159" i="29"/>
  <c r="AT190" i="29"/>
  <c r="AU190" i="29"/>
  <c r="AT187" i="29"/>
  <c r="AU187" i="29"/>
  <c r="AT154" i="29"/>
  <c r="AU154" i="29"/>
  <c r="AT163" i="29"/>
  <c r="AU163" i="29"/>
  <c r="AT162" i="29"/>
  <c r="AU162" i="29"/>
  <c r="AT192" i="29"/>
  <c r="AU192" i="29"/>
  <c r="AT185" i="29"/>
  <c r="AU185" i="29"/>
  <c r="AS214" i="29"/>
  <c r="AT94" i="29"/>
  <c r="AGA5" i="45"/>
  <c r="DC2" i="29"/>
  <c r="DC3" i="29" s="1"/>
  <c r="TM5" i="46"/>
  <c r="XP4" i="46"/>
  <c r="PK5" i="46"/>
  <c r="TN4" i="46"/>
  <c r="HF5" i="46"/>
  <c r="PL4" i="46"/>
  <c r="XO5" i="46"/>
  <c r="ABR4" i="46"/>
  <c r="ABR5" i="46" s="1"/>
  <c r="DD5" i="46"/>
  <c r="AGC4" i="46"/>
  <c r="AGC5" i="46" s="1"/>
  <c r="LJ4" i="46"/>
  <c r="LJ5" i="46" s="1"/>
  <c r="HG4" i="46"/>
  <c r="DE4" i="46"/>
  <c r="TL5" i="17"/>
  <c r="XO4" i="17"/>
  <c r="XN5" i="17"/>
  <c r="ABQ4" i="17"/>
  <c r="ABQ5" i="17" s="1"/>
  <c r="LI4" i="17"/>
  <c r="LI5" i="17" s="1"/>
  <c r="HF4" i="17"/>
  <c r="DC5" i="17"/>
  <c r="DD4" i="17"/>
  <c r="AGB4" i="17"/>
  <c r="AGB5" i="17" s="1"/>
  <c r="HE5" i="17"/>
  <c r="PK4" i="17"/>
  <c r="PJ5" i="17"/>
  <c r="TM4" i="17"/>
  <c r="HE5" i="45"/>
  <c r="PK4" i="45"/>
  <c r="TL5" i="45"/>
  <c r="XO4" i="45"/>
  <c r="DD4" i="45"/>
  <c r="DC5" i="45"/>
  <c r="LI4" i="45"/>
  <c r="LI5" i="45" s="1"/>
  <c r="HF4" i="45"/>
  <c r="AGB4" i="45"/>
  <c r="ABQ4" i="45"/>
  <c r="ABQ5" i="45" s="1"/>
  <c r="XN5" i="45"/>
  <c r="TM4" i="45"/>
  <c r="PJ5" i="45"/>
  <c r="AV3" i="29"/>
  <c r="AU1" i="29"/>
  <c r="CI4" i="15"/>
  <c r="FI4" i="15" s="1"/>
  <c r="GV4" i="15" s="1"/>
  <c r="II4" i="15" s="1"/>
  <c r="JZ4" i="15"/>
  <c r="DV4" i="15"/>
  <c r="AV5" i="15"/>
  <c r="AW4" i="15"/>
  <c r="AS146" i="29" l="1"/>
  <c r="AS236" i="29" s="1"/>
  <c r="AT26" i="29"/>
  <c r="AS116" i="29"/>
  <c r="AT15" i="29"/>
  <c r="AS135" i="29"/>
  <c r="AS225" i="29" s="1"/>
  <c r="AS105" i="29"/>
  <c r="AS145" i="29"/>
  <c r="AS235" i="29" s="1"/>
  <c r="AT25" i="29"/>
  <c r="AS115" i="29"/>
  <c r="AS104" i="29"/>
  <c r="AS134" i="29"/>
  <c r="AS224" i="29" s="1"/>
  <c r="AT14" i="29"/>
  <c r="AS150" i="29"/>
  <c r="AS240" i="29" s="1"/>
  <c r="AT30" i="29"/>
  <c r="AS120" i="29"/>
  <c r="AR213" i="29"/>
  <c r="AS141" i="29"/>
  <c r="AS231" i="29" s="1"/>
  <c r="AT21" i="29"/>
  <c r="AS111" i="29"/>
  <c r="AS127" i="29"/>
  <c r="AS217" i="29" s="1"/>
  <c r="AT7" i="29"/>
  <c r="AS97" i="29"/>
  <c r="AR33" i="29"/>
  <c r="AS5" i="29"/>
  <c r="AR125" i="29"/>
  <c r="AR95" i="29"/>
  <c r="AR123" i="29" s="1"/>
  <c r="AS152" i="29"/>
  <c r="AS242" i="29" s="1"/>
  <c r="AS122" i="29"/>
  <c r="AT32" i="29"/>
  <c r="AS131" i="29"/>
  <c r="AS101" i="29"/>
  <c r="AT11" i="29"/>
  <c r="AT13" i="29"/>
  <c r="AS133" i="29"/>
  <c r="AS103" i="29"/>
  <c r="AT71" i="29"/>
  <c r="AS191" i="29"/>
  <c r="AS138" i="29"/>
  <c r="AS228" i="29" s="1"/>
  <c r="AS108" i="29"/>
  <c r="AT18" i="29"/>
  <c r="AS186" i="29"/>
  <c r="AS93" i="29"/>
  <c r="AT66" i="29"/>
  <c r="AS114" i="29"/>
  <c r="AS144" i="29"/>
  <c r="AS234" i="29" s="1"/>
  <c r="AT24" i="29"/>
  <c r="AT16" i="29"/>
  <c r="AS136" i="29"/>
  <c r="AS226" i="29" s="1"/>
  <c r="AS106" i="29"/>
  <c r="AS129" i="29"/>
  <c r="AS219" i="29" s="1"/>
  <c r="AT9" i="29"/>
  <c r="AS99" i="29"/>
  <c r="AT6" i="29"/>
  <c r="AS126" i="29"/>
  <c r="AS96" i="29"/>
  <c r="AS151" i="29"/>
  <c r="AS241" i="29" s="1"/>
  <c r="AT31" i="29"/>
  <c r="AS121" i="29"/>
  <c r="AS148" i="29"/>
  <c r="AS238" i="29" s="1"/>
  <c r="AT28" i="29"/>
  <c r="AS118" i="29"/>
  <c r="AT8" i="29"/>
  <c r="AS128" i="29"/>
  <c r="AS218" i="29" s="1"/>
  <c r="AS98" i="29"/>
  <c r="AQ215" i="29"/>
  <c r="AQ243" i="29" s="1"/>
  <c r="AQ153" i="29"/>
  <c r="AR221" i="29"/>
  <c r="AS149" i="29"/>
  <c r="AS239" i="29" s="1"/>
  <c r="AS119" i="29"/>
  <c r="AT29" i="29"/>
  <c r="AT12" i="29"/>
  <c r="AS132" i="29"/>
  <c r="AS222" i="29" s="1"/>
  <c r="AS102" i="29"/>
  <c r="AS100" i="29"/>
  <c r="AT10" i="29"/>
  <c r="AS130" i="29"/>
  <c r="AS220" i="29" s="1"/>
  <c r="AT73" i="29"/>
  <c r="AS193" i="29"/>
  <c r="AR216" i="29"/>
  <c r="AS147" i="29"/>
  <c r="AS237" i="29" s="1"/>
  <c r="AS117" i="29"/>
  <c r="AT27" i="29"/>
  <c r="AS140" i="29"/>
  <c r="AS230" i="29" s="1"/>
  <c r="AS110" i="29"/>
  <c r="AT20" i="29"/>
  <c r="AR223" i="29"/>
  <c r="AS139" i="29"/>
  <c r="AS229" i="29" s="1"/>
  <c r="AS109" i="29"/>
  <c r="AT19" i="29"/>
  <c r="AS143" i="29"/>
  <c r="AS233" i="29" s="1"/>
  <c r="AS113" i="29"/>
  <c r="AT23" i="29"/>
  <c r="AS142" i="29"/>
  <c r="AS232" i="29" s="1"/>
  <c r="AT22" i="29"/>
  <c r="AS112" i="29"/>
  <c r="AT183" i="29"/>
  <c r="AU183" i="29"/>
  <c r="AV78" i="29"/>
  <c r="AV198" i="29" s="1"/>
  <c r="AV80" i="29"/>
  <c r="AV200" i="29" s="1"/>
  <c r="AV79" i="29"/>
  <c r="AV199" i="29" s="1"/>
  <c r="AV85" i="29"/>
  <c r="AV205" i="29" s="1"/>
  <c r="AV81" i="29"/>
  <c r="AV201" i="29" s="1"/>
  <c r="AV82" i="29"/>
  <c r="AV202" i="29" s="1"/>
  <c r="AV86" i="29"/>
  <c r="AV206" i="29" s="1"/>
  <c r="AV84" i="29"/>
  <c r="AV204" i="29" s="1"/>
  <c r="AV87" i="29"/>
  <c r="AV207" i="29" s="1"/>
  <c r="AV91" i="29"/>
  <c r="AV211" i="29" s="1"/>
  <c r="AV83" i="29"/>
  <c r="AV203" i="29" s="1"/>
  <c r="AV90" i="29"/>
  <c r="AV210" i="29" s="1"/>
  <c r="AV92" i="29"/>
  <c r="AV212" i="29" s="1"/>
  <c r="AV88" i="29"/>
  <c r="AV208" i="29" s="1"/>
  <c r="AV89" i="29"/>
  <c r="AV209" i="29" s="1"/>
  <c r="AV48" i="29"/>
  <c r="AV168" i="29" s="1"/>
  <c r="AV51" i="29"/>
  <c r="AV171" i="29" s="1"/>
  <c r="AV49" i="29"/>
  <c r="AV169" i="29" s="1"/>
  <c r="AV50" i="29"/>
  <c r="AV170" i="29" s="1"/>
  <c r="AV52" i="29"/>
  <c r="AV172" i="29" s="1"/>
  <c r="AV53" i="29"/>
  <c r="AV173" i="29" s="1"/>
  <c r="AV55" i="29"/>
  <c r="AV175" i="29" s="1"/>
  <c r="AV57" i="29"/>
  <c r="AV177" i="29" s="1"/>
  <c r="AV58" i="29"/>
  <c r="AV178" i="29" s="1"/>
  <c r="AV59" i="29"/>
  <c r="AV179" i="29" s="1"/>
  <c r="AV60" i="29"/>
  <c r="AV180" i="29" s="1"/>
  <c r="AV62" i="29"/>
  <c r="AV182" i="29" s="1"/>
  <c r="AV54" i="29"/>
  <c r="AV174" i="29" s="1"/>
  <c r="AV56" i="29"/>
  <c r="AV176" i="29" s="1"/>
  <c r="AV61" i="29"/>
  <c r="AV181" i="29" s="1"/>
  <c r="AV77" i="29"/>
  <c r="AV197" i="29" s="1"/>
  <c r="AU227" i="29"/>
  <c r="AT227" i="29"/>
  <c r="AV17" i="29"/>
  <c r="AV137" i="29" s="1"/>
  <c r="AV47" i="29"/>
  <c r="AV167" i="29" s="1"/>
  <c r="AU214" i="29"/>
  <c r="AV64" i="29"/>
  <c r="AV70" i="29"/>
  <c r="AV190" i="29" s="1"/>
  <c r="AV75" i="29"/>
  <c r="AV195" i="29" s="1"/>
  <c r="AV74" i="29"/>
  <c r="AV194" i="29" s="1"/>
  <c r="AV35" i="29"/>
  <c r="AV155" i="29" s="1"/>
  <c r="AV39" i="29"/>
  <c r="AV159" i="29" s="1"/>
  <c r="AV43" i="29"/>
  <c r="AV163" i="29" s="1"/>
  <c r="AV67" i="29"/>
  <c r="AV187" i="29" s="1"/>
  <c r="AV68" i="29"/>
  <c r="AV188" i="29" s="1"/>
  <c r="AV72" i="29"/>
  <c r="AV192" i="29" s="1"/>
  <c r="AV37" i="29"/>
  <c r="AV157" i="29" s="1"/>
  <c r="AV41" i="29"/>
  <c r="AV161" i="29" s="1"/>
  <c r="AV45" i="29"/>
  <c r="AV165" i="29" s="1"/>
  <c r="AV4" i="29"/>
  <c r="AV69" i="29"/>
  <c r="AV189" i="29" s="1"/>
  <c r="AV40" i="29"/>
  <c r="AV160" i="29" s="1"/>
  <c r="AV65" i="29"/>
  <c r="AV185" i="29" s="1"/>
  <c r="AV34" i="29"/>
  <c r="AV38" i="29"/>
  <c r="AV158" i="29" s="1"/>
  <c r="AV46" i="29"/>
  <c r="AV166" i="29" s="1"/>
  <c r="AV36" i="29"/>
  <c r="AV156" i="29" s="1"/>
  <c r="AV44" i="29"/>
  <c r="AV164" i="29" s="1"/>
  <c r="AV76" i="29"/>
  <c r="AV196" i="29" s="1"/>
  <c r="AV42" i="29"/>
  <c r="AV162" i="29" s="1"/>
  <c r="AT214" i="29"/>
  <c r="AGB5" i="45"/>
  <c r="DD2" i="29"/>
  <c r="DD3" i="29" s="1"/>
  <c r="HG5" i="46"/>
  <c r="PM4" i="46"/>
  <c r="TN5" i="46"/>
  <c r="XQ4" i="46"/>
  <c r="TO4" i="46"/>
  <c r="PL5" i="46"/>
  <c r="XP5" i="46"/>
  <c r="ABS4" i="46"/>
  <c r="ABS5" i="46" s="1"/>
  <c r="DE5" i="46"/>
  <c r="AGD4" i="46"/>
  <c r="AGD5" i="46" s="1"/>
  <c r="DF4" i="46"/>
  <c r="LK4" i="46"/>
  <c r="LK5" i="46" s="1"/>
  <c r="HH4" i="46"/>
  <c r="PK5" i="17"/>
  <c r="TN4" i="17"/>
  <c r="DD5" i="17"/>
  <c r="HG4" i="17"/>
  <c r="DE4" i="17"/>
  <c r="AGC4" i="17"/>
  <c r="AGC5" i="17" s="1"/>
  <c r="LJ4" i="17"/>
  <c r="LJ5" i="17" s="1"/>
  <c r="PL4" i="17"/>
  <c r="HF5" i="17"/>
  <c r="XO5" i="17"/>
  <c r="ABR4" i="17"/>
  <c r="ABR5" i="17" s="1"/>
  <c r="TM5" i="17"/>
  <c r="XP4" i="17"/>
  <c r="HF5" i="45"/>
  <c r="PL4" i="45"/>
  <c r="XO5" i="45"/>
  <c r="ABR4" i="45"/>
  <c r="ABR5" i="45" s="1"/>
  <c r="PK5" i="45"/>
  <c r="TN4" i="45"/>
  <c r="TM5" i="45"/>
  <c r="XP4" i="45"/>
  <c r="DE4" i="45"/>
  <c r="LJ4" i="45"/>
  <c r="LJ5" i="45" s="1"/>
  <c r="HG4" i="45"/>
  <c r="AGC4" i="45"/>
  <c r="DD5" i="45"/>
  <c r="AV1" i="29"/>
  <c r="AW3" i="29"/>
  <c r="KA4" i="15"/>
  <c r="DW4" i="15"/>
  <c r="AW5" i="15"/>
  <c r="AX4" i="15"/>
  <c r="CJ4" i="15"/>
  <c r="FJ4" i="15" s="1"/>
  <c r="GW4" i="15" s="1"/>
  <c r="IJ4" i="15" s="1"/>
  <c r="AS216" i="29" l="1"/>
  <c r="AU10" i="29"/>
  <c r="AT130" i="29"/>
  <c r="AT220" i="29" s="1"/>
  <c r="AT100" i="29"/>
  <c r="AU12" i="29"/>
  <c r="AT102" i="29"/>
  <c r="AT132" i="29"/>
  <c r="AT222" i="29" s="1"/>
  <c r="AU9" i="29"/>
  <c r="AT129" i="29"/>
  <c r="AT219" i="29" s="1"/>
  <c r="AT99" i="29"/>
  <c r="AU16" i="29"/>
  <c r="AT106" i="29"/>
  <c r="AT136" i="29"/>
  <c r="AT226" i="29" s="1"/>
  <c r="AU66" i="29"/>
  <c r="AT93" i="29"/>
  <c r="AT186" i="29"/>
  <c r="AU11" i="29"/>
  <c r="AT131" i="29"/>
  <c r="AT101" i="29"/>
  <c r="AS125" i="29"/>
  <c r="AS33" i="29"/>
  <c r="AT5" i="29"/>
  <c r="AS95" i="29"/>
  <c r="AS123" i="29" s="1"/>
  <c r="AU14" i="29"/>
  <c r="AT104" i="29"/>
  <c r="AT134" i="29"/>
  <c r="AT224" i="29" s="1"/>
  <c r="AU25" i="29"/>
  <c r="AT115" i="29"/>
  <c r="AT145" i="29"/>
  <c r="AT235" i="29" s="1"/>
  <c r="AU15" i="29"/>
  <c r="AT135" i="29"/>
  <c r="AT225" i="29" s="1"/>
  <c r="AT105" i="29"/>
  <c r="AU22" i="29"/>
  <c r="AT112" i="29"/>
  <c r="AT142" i="29"/>
  <c r="AT232" i="29" s="1"/>
  <c r="AU27" i="29"/>
  <c r="AT147" i="29"/>
  <c r="AT237" i="29" s="1"/>
  <c r="AT117" i="29"/>
  <c r="AU29" i="29"/>
  <c r="AT149" i="29"/>
  <c r="AT239" i="29" s="1"/>
  <c r="AT119" i="29"/>
  <c r="AU8" i="29"/>
  <c r="AT128" i="29"/>
  <c r="AT218" i="29" s="1"/>
  <c r="AT98" i="29"/>
  <c r="AU24" i="29"/>
  <c r="AT144" i="29"/>
  <c r="AT234" i="29" s="1"/>
  <c r="AT114" i="29"/>
  <c r="AU19" i="29"/>
  <c r="AT109" i="29"/>
  <c r="AT139" i="29"/>
  <c r="AT229" i="29" s="1"/>
  <c r="AU20" i="29"/>
  <c r="AT140" i="29"/>
  <c r="AT230" i="29" s="1"/>
  <c r="AT110" i="29"/>
  <c r="AU73" i="29"/>
  <c r="AT193" i="29"/>
  <c r="AU31" i="29"/>
  <c r="AT151" i="29"/>
  <c r="AT241" i="29" s="1"/>
  <c r="AT121" i="29"/>
  <c r="AU6" i="29"/>
  <c r="AT96" i="29"/>
  <c r="AT126" i="29"/>
  <c r="AS213" i="29"/>
  <c r="AS223" i="29"/>
  <c r="AS221" i="29"/>
  <c r="AU21" i="29"/>
  <c r="AT111" i="29"/>
  <c r="AT141" i="29"/>
  <c r="AT231" i="29" s="1"/>
  <c r="AU30" i="29"/>
  <c r="AT150" i="29"/>
  <c r="AT240" i="29" s="1"/>
  <c r="AT120" i="29"/>
  <c r="AU26" i="29"/>
  <c r="AT146" i="29"/>
  <c r="AT236" i="29" s="1"/>
  <c r="AT116" i="29"/>
  <c r="AU23" i="29"/>
  <c r="AT143" i="29"/>
  <c r="AT233" i="29" s="1"/>
  <c r="AT113" i="29"/>
  <c r="AU28" i="29"/>
  <c r="AT148" i="29"/>
  <c r="AT238" i="29" s="1"/>
  <c r="AT118" i="29"/>
  <c r="AU18" i="29"/>
  <c r="AT108" i="29"/>
  <c r="AT138" i="29"/>
  <c r="AT228" i="29" s="1"/>
  <c r="AU71" i="29"/>
  <c r="AT191" i="29"/>
  <c r="AU13" i="29"/>
  <c r="AT103" i="29"/>
  <c r="AT133" i="29"/>
  <c r="AT223" i="29" s="1"/>
  <c r="AU32" i="29"/>
  <c r="AT152" i="29"/>
  <c r="AT242" i="29" s="1"/>
  <c r="AT122" i="29"/>
  <c r="AR153" i="29"/>
  <c r="AR215" i="29"/>
  <c r="AR243" i="29" s="1"/>
  <c r="AU7" i="29"/>
  <c r="AT97" i="29"/>
  <c r="AT127" i="29"/>
  <c r="AT217" i="29" s="1"/>
  <c r="AW79" i="29"/>
  <c r="AW199" i="29" s="1"/>
  <c r="AW78" i="29"/>
  <c r="AW198" i="29" s="1"/>
  <c r="AW80" i="29"/>
  <c r="AW200" i="29" s="1"/>
  <c r="AW81" i="29"/>
  <c r="AW201" i="29" s="1"/>
  <c r="AW82" i="29"/>
  <c r="AW202" i="29" s="1"/>
  <c r="AW83" i="29"/>
  <c r="AW203" i="29" s="1"/>
  <c r="AW84" i="29"/>
  <c r="AW204" i="29" s="1"/>
  <c r="AW86" i="29"/>
  <c r="AW206" i="29" s="1"/>
  <c r="AW85" i="29"/>
  <c r="AW205" i="29" s="1"/>
  <c r="AW90" i="29"/>
  <c r="AW210" i="29" s="1"/>
  <c r="AW88" i="29"/>
  <c r="AW208" i="29" s="1"/>
  <c r="AW89" i="29"/>
  <c r="AW209" i="29" s="1"/>
  <c r="AW87" i="29"/>
  <c r="AW207" i="29" s="1"/>
  <c r="AW91" i="29"/>
  <c r="AW211" i="29" s="1"/>
  <c r="AW92" i="29"/>
  <c r="AW212" i="29" s="1"/>
  <c r="AW48" i="29"/>
  <c r="AW168" i="29" s="1"/>
  <c r="AW49" i="29"/>
  <c r="AW169" i="29" s="1"/>
  <c r="AW50" i="29"/>
  <c r="AW170" i="29" s="1"/>
  <c r="AW53" i="29"/>
  <c r="AW173" i="29" s="1"/>
  <c r="AW51" i="29"/>
  <c r="AW171" i="29" s="1"/>
  <c r="AW54" i="29"/>
  <c r="AW174" i="29" s="1"/>
  <c r="AW52" i="29"/>
  <c r="AW172" i="29" s="1"/>
  <c r="AW55" i="29"/>
  <c r="AW175" i="29" s="1"/>
  <c r="AW58" i="29"/>
  <c r="AW178" i="29" s="1"/>
  <c r="AW59" i="29"/>
  <c r="AW179" i="29" s="1"/>
  <c r="AW57" i="29"/>
  <c r="AW177" i="29" s="1"/>
  <c r="AW56" i="29"/>
  <c r="AW176" i="29" s="1"/>
  <c r="AW62" i="29"/>
  <c r="AW182" i="29" s="1"/>
  <c r="AW61" i="29"/>
  <c r="AW181" i="29" s="1"/>
  <c r="AW60" i="29"/>
  <c r="AW180" i="29" s="1"/>
  <c r="AV63" i="29"/>
  <c r="AW77" i="29"/>
  <c r="AW197" i="29" s="1"/>
  <c r="AV227" i="29"/>
  <c r="AV107" i="29"/>
  <c r="AV184" i="29"/>
  <c r="AW17" i="29"/>
  <c r="AW47" i="29"/>
  <c r="AW167" i="29" s="1"/>
  <c r="AV154" i="29"/>
  <c r="AV183" i="29" s="1"/>
  <c r="AV124" i="29"/>
  <c r="AW65" i="29"/>
  <c r="AW185" i="29" s="1"/>
  <c r="AW67" i="29"/>
  <c r="AW187" i="29" s="1"/>
  <c r="AW68" i="29"/>
  <c r="AW188" i="29" s="1"/>
  <c r="AW69" i="29"/>
  <c r="AW189" i="29" s="1"/>
  <c r="AW72" i="29"/>
  <c r="AW192" i="29" s="1"/>
  <c r="AW64" i="29"/>
  <c r="AW34" i="29"/>
  <c r="AW38" i="29"/>
  <c r="AW158" i="29" s="1"/>
  <c r="AW42" i="29"/>
  <c r="AW162" i="29" s="1"/>
  <c r="AW46" i="29"/>
  <c r="AW166" i="29" s="1"/>
  <c r="AW76" i="29"/>
  <c r="AW196" i="29" s="1"/>
  <c r="AW36" i="29"/>
  <c r="AW156" i="29" s="1"/>
  <c r="AW40" i="29"/>
  <c r="AW160" i="29" s="1"/>
  <c r="AW44" i="29"/>
  <c r="AW164" i="29" s="1"/>
  <c r="AW75" i="29"/>
  <c r="AW195" i="29" s="1"/>
  <c r="AW35" i="29"/>
  <c r="AW155" i="29" s="1"/>
  <c r="AW43" i="29"/>
  <c r="AW163" i="29" s="1"/>
  <c r="AW74" i="29"/>
  <c r="AW194" i="29" s="1"/>
  <c r="AW37" i="29"/>
  <c r="AW157" i="29" s="1"/>
  <c r="AW70" i="29"/>
  <c r="AW190" i="29" s="1"/>
  <c r="AW41" i="29"/>
  <c r="AW161" i="29" s="1"/>
  <c r="AW4" i="29"/>
  <c r="AW39" i="29"/>
  <c r="AW159" i="29" s="1"/>
  <c r="AW45" i="29"/>
  <c r="AW165" i="29" s="1"/>
  <c r="AV94" i="29"/>
  <c r="AGC5" i="45"/>
  <c r="DE2" i="29"/>
  <c r="DE3" i="29" s="1"/>
  <c r="DF5" i="46"/>
  <c r="AGE4" i="46"/>
  <c r="AGE5" i="46" s="1"/>
  <c r="LL4" i="46"/>
  <c r="LL5" i="46" s="1"/>
  <c r="HI4" i="46"/>
  <c r="DG4" i="46"/>
  <c r="XQ5" i="46"/>
  <c r="ABT4" i="46"/>
  <c r="ABT5" i="46" s="1"/>
  <c r="PM5" i="46"/>
  <c r="TP4" i="46"/>
  <c r="HH5" i="46"/>
  <c r="PN4" i="46"/>
  <c r="XR4" i="46"/>
  <c r="TO5" i="46"/>
  <c r="TO4" i="17"/>
  <c r="PL5" i="17"/>
  <c r="HG5" i="17"/>
  <c r="PM4" i="17"/>
  <c r="TN5" i="17"/>
  <c r="XQ4" i="17"/>
  <c r="XP5" i="17"/>
  <c r="ABS4" i="17"/>
  <c r="ABS5" i="17" s="1"/>
  <c r="AGD4" i="17"/>
  <c r="AGD5" i="17" s="1"/>
  <c r="DF4" i="17"/>
  <c r="LK4" i="17"/>
  <c r="LK5" i="17" s="1"/>
  <c r="DE5" i="17"/>
  <c r="HH4" i="17"/>
  <c r="PM4" i="45"/>
  <c r="HG5" i="45"/>
  <c r="TN5" i="45"/>
  <c r="XQ4" i="45"/>
  <c r="PL5" i="45"/>
  <c r="TO4" i="45"/>
  <c r="ABS4" i="45"/>
  <c r="ABS5" i="45" s="1"/>
  <c r="XP5" i="45"/>
  <c r="LK4" i="45"/>
  <c r="LK5" i="45" s="1"/>
  <c r="HH4" i="45"/>
  <c r="DE5" i="45"/>
  <c r="AGD4" i="45"/>
  <c r="DF4" i="45"/>
  <c r="AX3" i="29"/>
  <c r="AW1" i="29"/>
  <c r="AX5" i="15"/>
  <c r="KB4" i="15"/>
  <c r="CK4" i="15"/>
  <c r="FK4" i="15" s="1"/>
  <c r="GX4" i="15" s="1"/>
  <c r="IK4" i="15" s="1"/>
  <c r="DX4" i="15"/>
  <c r="AT216" i="29" l="1"/>
  <c r="AU97" i="29"/>
  <c r="AU127" i="29"/>
  <c r="AU217" i="29" s="1"/>
  <c r="AV7" i="29"/>
  <c r="AU103" i="29"/>
  <c r="AU133" i="29"/>
  <c r="AV13" i="29"/>
  <c r="AU118" i="29"/>
  <c r="AU148" i="29"/>
  <c r="AU238" i="29" s="1"/>
  <c r="AV28" i="29"/>
  <c r="AU111" i="29"/>
  <c r="AU141" i="29"/>
  <c r="AU231" i="29" s="1"/>
  <c r="AV21" i="29"/>
  <c r="AU114" i="29"/>
  <c r="AU144" i="29"/>
  <c r="AU234" i="29" s="1"/>
  <c r="AV24" i="29"/>
  <c r="AU112" i="29"/>
  <c r="AU142" i="29"/>
  <c r="AU232" i="29" s="1"/>
  <c r="AV22" i="29"/>
  <c r="AU101" i="29"/>
  <c r="AU131" i="29"/>
  <c r="AV11" i="29"/>
  <c r="AU102" i="29"/>
  <c r="AU132" i="29"/>
  <c r="AU222" i="29" s="1"/>
  <c r="AV12" i="29"/>
  <c r="AU122" i="29"/>
  <c r="AU152" i="29"/>
  <c r="AU242" i="29" s="1"/>
  <c r="AV32" i="29"/>
  <c r="AU108" i="29"/>
  <c r="AU138" i="29"/>
  <c r="AU228" i="29" s="1"/>
  <c r="AV18" i="29"/>
  <c r="AU120" i="29"/>
  <c r="AU150" i="29"/>
  <c r="AU240" i="29" s="1"/>
  <c r="AV30" i="29"/>
  <c r="AU121" i="29"/>
  <c r="AU151" i="29"/>
  <c r="AU241" i="29" s="1"/>
  <c r="AV31" i="29"/>
  <c r="AU109" i="29"/>
  <c r="AU139" i="29"/>
  <c r="AU229" i="29" s="1"/>
  <c r="AV19" i="29"/>
  <c r="AU117" i="29"/>
  <c r="AU147" i="29"/>
  <c r="AU237" i="29" s="1"/>
  <c r="AV27" i="29"/>
  <c r="AU104" i="29"/>
  <c r="AU134" i="29"/>
  <c r="AU224" i="29" s="1"/>
  <c r="AV14" i="29"/>
  <c r="AS215" i="29"/>
  <c r="AS243" i="29" s="1"/>
  <c r="AS153" i="29"/>
  <c r="AT213" i="29"/>
  <c r="AU99" i="29"/>
  <c r="AU129" i="29"/>
  <c r="AU219" i="29" s="1"/>
  <c r="AV9" i="29"/>
  <c r="AU191" i="29"/>
  <c r="AV71" i="29"/>
  <c r="AU116" i="29"/>
  <c r="AU146" i="29"/>
  <c r="AU236" i="29" s="1"/>
  <c r="AV26" i="29"/>
  <c r="AU96" i="29"/>
  <c r="AU126" i="29"/>
  <c r="AV6" i="29"/>
  <c r="AU110" i="29"/>
  <c r="AU140" i="29"/>
  <c r="AU230" i="29" s="1"/>
  <c r="AV20" i="29"/>
  <c r="AU119" i="29"/>
  <c r="AU149" i="29"/>
  <c r="AU239" i="29" s="1"/>
  <c r="AV29" i="29"/>
  <c r="AU115" i="29"/>
  <c r="AU145" i="29"/>
  <c r="AU235" i="29" s="1"/>
  <c r="AV25" i="29"/>
  <c r="AU106" i="29"/>
  <c r="AU136" i="29"/>
  <c r="AU226" i="29" s="1"/>
  <c r="AV16" i="29"/>
  <c r="AU113" i="29"/>
  <c r="AU143" i="29"/>
  <c r="AU233" i="29" s="1"/>
  <c r="AV23" i="29"/>
  <c r="AU193" i="29"/>
  <c r="AV73" i="29"/>
  <c r="AU98" i="29"/>
  <c r="AU128" i="29"/>
  <c r="AU218" i="29" s="1"/>
  <c r="AV8" i="29"/>
  <c r="AU105" i="29"/>
  <c r="AU135" i="29"/>
  <c r="AU225" i="29" s="1"/>
  <c r="AV15" i="29"/>
  <c r="AU5" i="29"/>
  <c r="AT33" i="29"/>
  <c r="AT95" i="29"/>
  <c r="AT123" i="29" s="1"/>
  <c r="AT125" i="29"/>
  <c r="AT221" i="29"/>
  <c r="AU186" i="29"/>
  <c r="AU93" i="29"/>
  <c r="AV66" i="29"/>
  <c r="AU100" i="29"/>
  <c r="AU130" i="29"/>
  <c r="AU220" i="29" s="1"/>
  <c r="AV10" i="29"/>
  <c r="AX79" i="29"/>
  <c r="AX199" i="29" s="1"/>
  <c r="AX81" i="29"/>
  <c r="AX201" i="29" s="1"/>
  <c r="AX78" i="29"/>
  <c r="AX198" i="29" s="1"/>
  <c r="AX83" i="29"/>
  <c r="AX203" i="29" s="1"/>
  <c r="AX84" i="29"/>
  <c r="AX204" i="29" s="1"/>
  <c r="AX82" i="29"/>
  <c r="AX202" i="29" s="1"/>
  <c r="AX85" i="29"/>
  <c r="AX205" i="29" s="1"/>
  <c r="AX88" i="29"/>
  <c r="AX208" i="29" s="1"/>
  <c r="AX89" i="29"/>
  <c r="AX209" i="29" s="1"/>
  <c r="AX86" i="29"/>
  <c r="AX206" i="29" s="1"/>
  <c r="AX87" i="29"/>
  <c r="AX207" i="29" s="1"/>
  <c r="AX80" i="29"/>
  <c r="AX200" i="29" s="1"/>
  <c r="AX91" i="29"/>
  <c r="AX211" i="29" s="1"/>
  <c r="AX90" i="29"/>
  <c r="AX210" i="29" s="1"/>
  <c r="AX92" i="29"/>
  <c r="AX212" i="29" s="1"/>
  <c r="AX49" i="29"/>
  <c r="AX169" i="29" s="1"/>
  <c r="AX50" i="29"/>
  <c r="AX170" i="29" s="1"/>
  <c r="AX51" i="29"/>
  <c r="AX171" i="29" s="1"/>
  <c r="AX48" i="29"/>
  <c r="AX168" i="29" s="1"/>
  <c r="AX54" i="29"/>
  <c r="AX174" i="29" s="1"/>
  <c r="AX53" i="29"/>
  <c r="AX173" i="29" s="1"/>
  <c r="AX55" i="29"/>
  <c r="AX175" i="29" s="1"/>
  <c r="AX52" i="29"/>
  <c r="AX172" i="29" s="1"/>
  <c r="AX56" i="29"/>
  <c r="AX176" i="29" s="1"/>
  <c r="AX58" i="29"/>
  <c r="AX178" i="29" s="1"/>
  <c r="AX59" i="29"/>
  <c r="AX179" i="29" s="1"/>
  <c r="AX60" i="29"/>
  <c r="AX180" i="29" s="1"/>
  <c r="AX62" i="29"/>
  <c r="AX182" i="29" s="1"/>
  <c r="AX57" i="29"/>
  <c r="AX177" i="29" s="1"/>
  <c r="AX61" i="29"/>
  <c r="AX181" i="29" s="1"/>
  <c r="AW63" i="29"/>
  <c r="AX77" i="29"/>
  <c r="AX197" i="29" s="1"/>
  <c r="AW107" i="29"/>
  <c r="AW137" i="29"/>
  <c r="AW227" i="29" s="1"/>
  <c r="AW184" i="29"/>
  <c r="AX17" i="29"/>
  <c r="AX47" i="29"/>
  <c r="AX167" i="29" s="1"/>
  <c r="AW154" i="29"/>
  <c r="AW183" i="29" s="1"/>
  <c r="AW124" i="29"/>
  <c r="AX74" i="29"/>
  <c r="AX194" i="29" s="1"/>
  <c r="AX65" i="29"/>
  <c r="AX185" i="29" s="1"/>
  <c r="AX67" i="29"/>
  <c r="AX187" i="29" s="1"/>
  <c r="AX68" i="29"/>
  <c r="AX188" i="29" s="1"/>
  <c r="AX69" i="29"/>
  <c r="AX189" i="29" s="1"/>
  <c r="AX72" i="29"/>
  <c r="AX192" i="29" s="1"/>
  <c r="AX70" i="29"/>
  <c r="AX190" i="29" s="1"/>
  <c r="AX75" i="29"/>
  <c r="AX195" i="29" s="1"/>
  <c r="AX37" i="29"/>
  <c r="AX157" i="29" s="1"/>
  <c r="AX41" i="29"/>
  <c r="AX161" i="29" s="1"/>
  <c r="AX45" i="29"/>
  <c r="AX165" i="29" s="1"/>
  <c r="AX4" i="29"/>
  <c r="AX35" i="29"/>
  <c r="AX155" i="29" s="1"/>
  <c r="AX39" i="29"/>
  <c r="AX159" i="29" s="1"/>
  <c r="AX43" i="29"/>
  <c r="AX163" i="29" s="1"/>
  <c r="AX76" i="29"/>
  <c r="AX196" i="29" s="1"/>
  <c r="AX34" i="29"/>
  <c r="AX42" i="29"/>
  <c r="AX162" i="29" s="1"/>
  <c r="AX64" i="29"/>
  <c r="AX46" i="29"/>
  <c r="AX166" i="29" s="1"/>
  <c r="AX40" i="29"/>
  <c r="AX160" i="29" s="1"/>
  <c r="AX38" i="29"/>
  <c r="AX158" i="29" s="1"/>
  <c r="AX36" i="29"/>
  <c r="AX156" i="29" s="1"/>
  <c r="AX44" i="29"/>
  <c r="AX164" i="29" s="1"/>
  <c r="AW94" i="29"/>
  <c r="AV214" i="29"/>
  <c r="AGD5" i="45"/>
  <c r="DF2" i="29"/>
  <c r="DF3" i="29" s="1"/>
  <c r="ABU4" i="46"/>
  <c r="ABU5" i="46" s="1"/>
  <c r="XR5" i="46"/>
  <c r="HI5" i="46"/>
  <c r="PO4" i="46"/>
  <c r="PN5" i="46"/>
  <c r="TQ4" i="46"/>
  <c r="TP5" i="46"/>
  <c r="XS4" i="46"/>
  <c r="DH4" i="46"/>
  <c r="AGF4" i="46"/>
  <c r="AGF5" i="46" s="1"/>
  <c r="LM4" i="46"/>
  <c r="LM5" i="46" s="1"/>
  <c r="HJ4" i="46"/>
  <c r="DG5" i="46"/>
  <c r="TP4" i="17"/>
  <c r="PM5" i="17"/>
  <c r="DF5" i="17"/>
  <c r="AGE4" i="17"/>
  <c r="AGE5" i="17" s="1"/>
  <c r="DG4" i="17"/>
  <c r="LL4" i="17"/>
  <c r="LL5" i="17" s="1"/>
  <c r="HI4" i="17"/>
  <c r="XQ5" i="17"/>
  <c r="ABT4" i="17"/>
  <c r="ABT5" i="17" s="1"/>
  <c r="HH5" i="17"/>
  <c r="PN4" i="17"/>
  <c r="TO5" i="17"/>
  <c r="XR4" i="17"/>
  <c r="XQ5" i="45"/>
  <c r="ABT4" i="45"/>
  <c r="ABT5" i="45" s="1"/>
  <c r="PN4" i="45"/>
  <c r="HH5" i="45"/>
  <c r="TO5" i="45"/>
  <c r="XR4" i="45"/>
  <c r="DF5" i="45"/>
  <c r="AGE4" i="45"/>
  <c r="DG4" i="45"/>
  <c r="LL4" i="45"/>
  <c r="LL5" i="45" s="1"/>
  <c r="HI4" i="45"/>
  <c r="TP4" i="45"/>
  <c r="PM5" i="45"/>
  <c r="AX1" i="29"/>
  <c r="AY3" i="29"/>
  <c r="J222" i="29"/>
  <c r="J219" i="29"/>
  <c r="AU213" i="29" l="1"/>
  <c r="AU221" i="29"/>
  <c r="AU216" i="29"/>
  <c r="AV186" i="29"/>
  <c r="AV93" i="29"/>
  <c r="AW66" i="29"/>
  <c r="AT153" i="29"/>
  <c r="AT215" i="29"/>
  <c r="AT243" i="29" s="1"/>
  <c r="AV135" i="29"/>
  <c r="AV225" i="29" s="1"/>
  <c r="AW15" i="29"/>
  <c r="AV105" i="29"/>
  <c r="AV143" i="29"/>
  <c r="AV233" i="29" s="1"/>
  <c r="AV113" i="29"/>
  <c r="AW23" i="29"/>
  <c r="AV140" i="29"/>
  <c r="AV230" i="29" s="1"/>
  <c r="AW20" i="29"/>
  <c r="AV110" i="29"/>
  <c r="AV147" i="29"/>
  <c r="AV237" i="29" s="1"/>
  <c r="AV117" i="29"/>
  <c r="AW27" i="29"/>
  <c r="AV138" i="29"/>
  <c r="AV228" i="29" s="1"/>
  <c r="AV108" i="29"/>
  <c r="AW18" i="29"/>
  <c r="AV132" i="29"/>
  <c r="AV222" i="29" s="1"/>
  <c r="AV102" i="29"/>
  <c r="AW12" i="29"/>
  <c r="AV141" i="29"/>
  <c r="AV231" i="29" s="1"/>
  <c r="AW21" i="29"/>
  <c r="AV111" i="29"/>
  <c r="AV130" i="29"/>
  <c r="AV220" i="29" s="1"/>
  <c r="AV100" i="29"/>
  <c r="AW10" i="29"/>
  <c r="AV149" i="29"/>
  <c r="AV239" i="29" s="1"/>
  <c r="AV119" i="29"/>
  <c r="AW29" i="29"/>
  <c r="AV191" i="29"/>
  <c r="AW71" i="29"/>
  <c r="AV134" i="29"/>
  <c r="AV224" i="29" s="1"/>
  <c r="AW14" i="29"/>
  <c r="AV104" i="29"/>
  <c r="AV150" i="29"/>
  <c r="AV240" i="29" s="1"/>
  <c r="AW30" i="29"/>
  <c r="AV120" i="29"/>
  <c r="AV144" i="29"/>
  <c r="AV234" i="29" s="1"/>
  <c r="AV114" i="29"/>
  <c r="AW24" i="29"/>
  <c r="AV127" i="29"/>
  <c r="AV217" i="29" s="1"/>
  <c r="AV97" i="29"/>
  <c r="AW7" i="29"/>
  <c r="AV193" i="29"/>
  <c r="AW73" i="29"/>
  <c r="AV145" i="29"/>
  <c r="AV235" i="29" s="1"/>
  <c r="AV115" i="29"/>
  <c r="AW25" i="29"/>
  <c r="AV146" i="29"/>
  <c r="AV236" i="29" s="1"/>
  <c r="AV116" i="29"/>
  <c r="AW26" i="29"/>
  <c r="AV151" i="29"/>
  <c r="AV241" i="29" s="1"/>
  <c r="AV121" i="29"/>
  <c r="AW31" i="29"/>
  <c r="AV142" i="29"/>
  <c r="AV232" i="29" s="1"/>
  <c r="AW22" i="29"/>
  <c r="AV112" i="29"/>
  <c r="AV133" i="29"/>
  <c r="AV103" i="29"/>
  <c r="AW13" i="29"/>
  <c r="AU95" i="29"/>
  <c r="AU123" i="29" s="1"/>
  <c r="AU33" i="29"/>
  <c r="AU125" i="29"/>
  <c r="AV5" i="29"/>
  <c r="AV128" i="29"/>
  <c r="AV218" i="29" s="1"/>
  <c r="AW8" i="29"/>
  <c r="AV98" i="29"/>
  <c r="AV136" i="29"/>
  <c r="AV226" i="29" s="1"/>
  <c r="AW16" i="29"/>
  <c r="AV106" i="29"/>
  <c r="AV126" i="29"/>
  <c r="AW6" i="29"/>
  <c r="AV96" i="29"/>
  <c r="AV129" i="29"/>
  <c r="AV219" i="29" s="1"/>
  <c r="AV99" i="29"/>
  <c r="AW9" i="29"/>
  <c r="AV139" i="29"/>
  <c r="AV229" i="29" s="1"/>
  <c r="AV109" i="29"/>
  <c r="AW19" i="29"/>
  <c r="AV152" i="29"/>
  <c r="AV242" i="29" s="1"/>
  <c r="AV122" i="29"/>
  <c r="AW32" i="29"/>
  <c r="AV131" i="29"/>
  <c r="AW11" i="29"/>
  <c r="AV101" i="29"/>
  <c r="AV148" i="29"/>
  <c r="AV238" i="29" s="1"/>
  <c r="AV118" i="29"/>
  <c r="AW28" i="29"/>
  <c r="AU223" i="29"/>
  <c r="AY81" i="29"/>
  <c r="AY201" i="29" s="1"/>
  <c r="AY78" i="29"/>
  <c r="AY198" i="29" s="1"/>
  <c r="AY80" i="29"/>
  <c r="AY200" i="29" s="1"/>
  <c r="AY83" i="29"/>
  <c r="AY203" i="29" s="1"/>
  <c r="AY84" i="29"/>
  <c r="AY204" i="29" s="1"/>
  <c r="AY79" i="29"/>
  <c r="AY199" i="29" s="1"/>
  <c r="AY87" i="29"/>
  <c r="AY207" i="29" s="1"/>
  <c r="AY82" i="29"/>
  <c r="AY202" i="29" s="1"/>
  <c r="AY88" i="29"/>
  <c r="AY208" i="29" s="1"/>
  <c r="AY89" i="29"/>
  <c r="AY209" i="29" s="1"/>
  <c r="AY90" i="29"/>
  <c r="AY210" i="29" s="1"/>
  <c r="AY92" i="29"/>
  <c r="AY212" i="29" s="1"/>
  <c r="AY86" i="29"/>
  <c r="AY206" i="29" s="1"/>
  <c r="AY85" i="29"/>
  <c r="AY205" i="29" s="1"/>
  <c r="AY91" i="29"/>
  <c r="AY211" i="29" s="1"/>
  <c r="AY49" i="29"/>
  <c r="AY169" i="29" s="1"/>
  <c r="AY50" i="29"/>
  <c r="AY170" i="29" s="1"/>
  <c r="AY51" i="29"/>
  <c r="AY171" i="29" s="1"/>
  <c r="AY52" i="29"/>
  <c r="AY172" i="29" s="1"/>
  <c r="AY54" i="29"/>
  <c r="AY174" i="29" s="1"/>
  <c r="AY48" i="29"/>
  <c r="AY168" i="29" s="1"/>
  <c r="AY53" i="29"/>
  <c r="AY173" i="29" s="1"/>
  <c r="AY55" i="29"/>
  <c r="AY175" i="29" s="1"/>
  <c r="AY56" i="29"/>
  <c r="AY176" i="29" s="1"/>
  <c r="AY57" i="29"/>
  <c r="AY177" i="29" s="1"/>
  <c r="AY61" i="29"/>
  <c r="AY181" i="29" s="1"/>
  <c r="AY60" i="29"/>
  <c r="AY180" i="29" s="1"/>
  <c r="AY58" i="29"/>
  <c r="AY178" i="29" s="1"/>
  <c r="AY59" i="29"/>
  <c r="AY179" i="29" s="1"/>
  <c r="AY62" i="29"/>
  <c r="AY182" i="29" s="1"/>
  <c r="AX63" i="29"/>
  <c r="AY77" i="29"/>
  <c r="AY197" i="29" s="1"/>
  <c r="AX107" i="29"/>
  <c r="AX137" i="29"/>
  <c r="AX227" i="29" s="1"/>
  <c r="AX184" i="29"/>
  <c r="AY17" i="29"/>
  <c r="AY47" i="29"/>
  <c r="AY167" i="29" s="1"/>
  <c r="AX154" i="29"/>
  <c r="AX183" i="29" s="1"/>
  <c r="AX124" i="29"/>
  <c r="AY70" i="29"/>
  <c r="AY74" i="29"/>
  <c r="AY194" i="29" s="1"/>
  <c r="AY64" i="29"/>
  <c r="AY76" i="29"/>
  <c r="AY36" i="29"/>
  <c r="AY156" i="29" s="1"/>
  <c r="AY40" i="29"/>
  <c r="AY160" i="29" s="1"/>
  <c r="AY44" i="29"/>
  <c r="AY164" i="29" s="1"/>
  <c r="AY65" i="29"/>
  <c r="AY69" i="29"/>
  <c r="AY34" i="29"/>
  <c r="AY38" i="29"/>
  <c r="AY158" i="29" s="1"/>
  <c r="AY42" i="29"/>
  <c r="AY162" i="29" s="1"/>
  <c r="AY46" i="29"/>
  <c r="AY166" i="29" s="1"/>
  <c r="AY37" i="29"/>
  <c r="AY45" i="29"/>
  <c r="AY41" i="29"/>
  <c r="AY4" i="29"/>
  <c r="AY72" i="29"/>
  <c r="AY192" i="29" s="1"/>
  <c r="AY39" i="29"/>
  <c r="AY75" i="29"/>
  <c r="AY195" i="29" s="1"/>
  <c r="AY35" i="29"/>
  <c r="AY43" i="29"/>
  <c r="AY67" i="29"/>
  <c r="AY187" i="29" s="1"/>
  <c r="AY68" i="29"/>
  <c r="AY188" i="29" s="1"/>
  <c r="AW214" i="29"/>
  <c r="AX94" i="29"/>
  <c r="AGE5" i="45"/>
  <c r="DG2" i="29"/>
  <c r="DG3" i="29" s="1"/>
  <c r="HJ5" i="46"/>
  <c r="PP4" i="46"/>
  <c r="XS5" i="46"/>
  <c r="ABV4" i="46"/>
  <c r="ABV5" i="46" s="1"/>
  <c r="PO5" i="46"/>
  <c r="TR4" i="46"/>
  <c r="TQ5" i="46"/>
  <c r="XT4" i="46"/>
  <c r="DH5" i="46"/>
  <c r="AGG4" i="46"/>
  <c r="AGG5" i="46" s="1"/>
  <c r="LN4" i="46"/>
  <c r="LN5" i="46" s="1"/>
  <c r="HK4" i="46"/>
  <c r="DI4" i="46"/>
  <c r="PN5" i="17"/>
  <c r="TQ4" i="17"/>
  <c r="HI5" i="17"/>
  <c r="PO4" i="17"/>
  <c r="XR5" i="17"/>
  <c r="ABU4" i="17"/>
  <c r="ABU5" i="17" s="1"/>
  <c r="AGF4" i="17"/>
  <c r="AGF5" i="17" s="1"/>
  <c r="LM4" i="17"/>
  <c r="LM5" i="17" s="1"/>
  <c r="HJ4" i="17"/>
  <c r="DG5" i="17"/>
  <c r="DH4" i="17"/>
  <c r="TP5" i="17"/>
  <c r="XS4" i="17"/>
  <c r="HI5" i="45"/>
  <c r="PO4" i="45"/>
  <c r="PN5" i="45"/>
  <c r="TQ4" i="45"/>
  <c r="XR5" i="45"/>
  <c r="ABU4" i="45"/>
  <c r="ABU5" i="45" s="1"/>
  <c r="XS4" i="45"/>
  <c r="TP5" i="45"/>
  <c r="DH4" i="45"/>
  <c r="DG5" i="45"/>
  <c r="LM4" i="45"/>
  <c r="LM5" i="45" s="1"/>
  <c r="HJ4" i="45"/>
  <c r="AGF4" i="45"/>
  <c r="AZ3" i="29"/>
  <c r="AY1" i="29"/>
  <c r="J218" i="29"/>
  <c r="AV221" i="29" l="1"/>
  <c r="AV216" i="29"/>
  <c r="AV223" i="29"/>
  <c r="AW139" i="29"/>
  <c r="AW229" i="29" s="1"/>
  <c r="AW109" i="29"/>
  <c r="AX19" i="29"/>
  <c r="AU215" i="29"/>
  <c r="AU243" i="29" s="1"/>
  <c r="AU153" i="29"/>
  <c r="AW133" i="29"/>
  <c r="AW103" i="29"/>
  <c r="AX13" i="29"/>
  <c r="AW142" i="29"/>
  <c r="AW232" i="29" s="1"/>
  <c r="AX22" i="29"/>
  <c r="AW112" i="29"/>
  <c r="AW145" i="29"/>
  <c r="AW235" i="29" s="1"/>
  <c r="AX25" i="29"/>
  <c r="AW115" i="29"/>
  <c r="AW144" i="29"/>
  <c r="AW234" i="29" s="1"/>
  <c r="AW114" i="29"/>
  <c r="AX24" i="29"/>
  <c r="AW150" i="29"/>
  <c r="AW240" i="29" s="1"/>
  <c r="AW120" i="29"/>
  <c r="AX30" i="29"/>
  <c r="AW132" i="29"/>
  <c r="AW222" i="29" s="1"/>
  <c r="AX12" i="29"/>
  <c r="AW102" i="29"/>
  <c r="AW143" i="29"/>
  <c r="AW233" i="29" s="1"/>
  <c r="AX23" i="29"/>
  <c r="AW113" i="29"/>
  <c r="AW135" i="29"/>
  <c r="AW225" i="29" s="1"/>
  <c r="AX15" i="29"/>
  <c r="AW105" i="29"/>
  <c r="AW186" i="29"/>
  <c r="AW93" i="29"/>
  <c r="AX66" i="29"/>
  <c r="AW152" i="29"/>
  <c r="AW242" i="29" s="1"/>
  <c r="AX32" i="29"/>
  <c r="AW122" i="29"/>
  <c r="AW128" i="29"/>
  <c r="AW218" i="29" s="1"/>
  <c r="AW98" i="29"/>
  <c r="AX8" i="29"/>
  <c r="AW146" i="29"/>
  <c r="AW236" i="29" s="1"/>
  <c r="AW116" i="29"/>
  <c r="AX26" i="29"/>
  <c r="AW127" i="29"/>
  <c r="AW217" i="29" s="1"/>
  <c r="AX7" i="29"/>
  <c r="AW97" i="29"/>
  <c r="AW191" i="29"/>
  <c r="AX71" i="29"/>
  <c r="AW136" i="29"/>
  <c r="AW226" i="29" s="1"/>
  <c r="AX16" i="29"/>
  <c r="AW106" i="29"/>
  <c r="AW151" i="29"/>
  <c r="AW241" i="29" s="1"/>
  <c r="AW121" i="29"/>
  <c r="AX31" i="29"/>
  <c r="AW130" i="29"/>
  <c r="AW220" i="29" s="1"/>
  <c r="AX10" i="29"/>
  <c r="AW100" i="29"/>
  <c r="AW141" i="29"/>
  <c r="AW231" i="29" s="1"/>
  <c r="AX21" i="29"/>
  <c r="AW111" i="29"/>
  <c r="AW117" i="29"/>
  <c r="AW147" i="29"/>
  <c r="AW237" i="29" s="1"/>
  <c r="AX27" i="29"/>
  <c r="AW140" i="29"/>
  <c r="AW230" i="29" s="1"/>
  <c r="AW110" i="29"/>
  <c r="AX20" i="29"/>
  <c r="AV213" i="29"/>
  <c r="AW148" i="29"/>
  <c r="AW238" i="29" s="1"/>
  <c r="AW118" i="29"/>
  <c r="AX28" i="29"/>
  <c r="AW131" i="29"/>
  <c r="AX11" i="29"/>
  <c r="AW101" i="29"/>
  <c r="AW129" i="29"/>
  <c r="AW219" i="29" s="1"/>
  <c r="AX9" i="29"/>
  <c r="AW99" i="29"/>
  <c r="AW126" i="29"/>
  <c r="AX6" i="29"/>
  <c r="AW96" i="29"/>
  <c r="AV125" i="29"/>
  <c r="AW5" i="29"/>
  <c r="AV95" i="29"/>
  <c r="AV123" i="29" s="1"/>
  <c r="AV33" i="29"/>
  <c r="AW193" i="29"/>
  <c r="AX73" i="29"/>
  <c r="AW134" i="29"/>
  <c r="AW224" i="29" s="1"/>
  <c r="AW104" i="29"/>
  <c r="AX14" i="29"/>
  <c r="AW149" i="29"/>
  <c r="AW239" i="29" s="1"/>
  <c r="AX29" i="29"/>
  <c r="AW119" i="29"/>
  <c r="AW138" i="29"/>
  <c r="AW228" i="29" s="1"/>
  <c r="AW108" i="29"/>
  <c r="AX18" i="29"/>
  <c r="AZ82" i="29"/>
  <c r="AZ202" i="29" s="1"/>
  <c r="AZ83" i="29"/>
  <c r="AZ203" i="29" s="1"/>
  <c r="AZ91" i="29"/>
  <c r="AZ211" i="29" s="1"/>
  <c r="AZ87" i="29"/>
  <c r="AZ207" i="29" s="1"/>
  <c r="AZ80" i="29"/>
  <c r="AZ200" i="29" s="1"/>
  <c r="AZ85" i="29"/>
  <c r="AZ205" i="29" s="1"/>
  <c r="AZ79" i="29"/>
  <c r="AZ199" i="29" s="1"/>
  <c r="AZ78" i="29"/>
  <c r="AZ198" i="29" s="1"/>
  <c r="AZ81" i="29"/>
  <c r="AZ201" i="29" s="1"/>
  <c r="AZ86" i="29"/>
  <c r="AZ206" i="29" s="1"/>
  <c r="AZ84" i="29"/>
  <c r="AZ204" i="29" s="1"/>
  <c r="AZ88" i="29"/>
  <c r="AZ208" i="29" s="1"/>
  <c r="AZ89" i="29"/>
  <c r="AZ209" i="29" s="1"/>
  <c r="AZ90" i="29"/>
  <c r="AZ210" i="29" s="1"/>
  <c r="AZ92" i="29"/>
  <c r="AZ212" i="29" s="1"/>
  <c r="AZ48" i="29"/>
  <c r="AZ168" i="29" s="1"/>
  <c r="AZ52" i="29"/>
  <c r="AZ172" i="29" s="1"/>
  <c r="AZ53" i="29"/>
  <c r="AZ173" i="29" s="1"/>
  <c r="AZ55" i="29"/>
  <c r="AZ175" i="29" s="1"/>
  <c r="AZ57" i="29"/>
  <c r="AZ177" i="29" s="1"/>
  <c r="AZ51" i="29"/>
  <c r="AZ171" i="29" s="1"/>
  <c r="AZ54" i="29"/>
  <c r="AZ174" i="29" s="1"/>
  <c r="AZ58" i="29"/>
  <c r="AZ178" i="29" s="1"/>
  <c r="AZ59" i="29"/>
  <c r="AZ179" i="29" s="1"/>
  <c r="AZ60" i="29"/>
  <c r="AZ180" i="29" s="1"/>
  <c r="AZ62" i="29"/>
  <c r="AZ182" i="29" s="1"/>
  <c r="AZ50" i="29"/>
  <c r="AZ170" i="29" s="1"/>
  <c r="AZ49" i="29"/>
  <c r="AZ169" i="29" s="1"/>
  <c r="AZ61" i="29"/>
  <c r="AZ181" i="29" s="1"/>
  <c r="AZ56" i="29"/>
  <c r="AZ176" i="29" s="1"/>
  <c r="AY63" i="29"/>
  <c r="AZ77" i="29"/>
  <c r="AZ197" i="29" s="1"/>
  <c r="AY107" i="29"/>
  <c r="AY137" i="29"/>
  <c r="AY227" i="29" s="1"/>
  <c r="AY184" i="29"/>
  <c r="AY154" i="29"/>
  <c r="AZ17" i="29"/>
  <c r="AZ137" i="29" s="1"/>
  <c r="AZ47" i="29"/>
  <c r="AZ167" i="29" s="1"/>
  <c r="AZ43" i="29"/>
  <c r="AY163" i="29"/>
  <c r="AZ4" i="29"/>
  <c r="AY124" i="29"/>
  <c r="AZ45" i="29"/>
  <c r="AY165" i="29"/>
  <c r="AZ64" i="29"/>
  <c r="AZ75" i="29"/>
  <c r="AZ195" i="29" s="1"/>
  <c r="AZ67" i="29"/>
  <c r="AZ187" i="29" s="1"/>
  <c r="AZ68" i="29"/>
  <c r="AZ188" i="29" s="1"/>
  <c r="AZ72" i="29"/>
  <c r="AZ192" i="29" s="1"/>
  <c r="AZ74" i="29"/>
  <c r="AZ36" i="29"/>
  <c r="AZ156" i="29" s="1"/>
  <c r="AZ44" i="29"/>
  <c r="AZ164" i="29" s="1"/>
  <c r="AZ40" i="29"/>
  <c r="AZ160" i="29" s="1"/>
  <c r="AZ38" i="29"/>
  <c r="AZ158" i="29" s="1"/>
  <c r="AZ46" i="29"/>
  <c r="AZ166" i="29" s="1"/>
  <c r="AZ34" i="29"/>
  <c r="AZ42" i="29"/>
  <c r="AZ162" i="29" s="1"/>
  <c r="AZ35" i="29"/>
  <c r="AY155" i="29"/>
  <c r="AZ39" i="29"/>
  <c r="AY159" i="29"/>
  <c r="AZ41" i="29"/>
  <c r="AY161" i="29"/>
  <c r="AZ37" i="29"/>
  <c r="AY157" i="29"/>
  <c r="AZ76" i="29"/>
  <c r="AY196" i="29"/>
  <c r="AZ65" i="29"/>
  <c r="AZ185" i="29" s="1"/>
  <c r="AY185" i="29"/>
  <c r="AZ69" i="29"/>
  <c r="AY189" i="29"/>
  <c r="AZ70" i="29"/>
  <c r="AY190" i="29"/>
  <c r="AY94" i="29"/>
  <c r="AX214" i="29"/>
  <c r="AGF5" i="45"/>
  <c r="DH2" i="29"/>
  <c r="DH3" i="29" s="1"/>
  <c r="HK5" i="46"/>
  <c r="PQ4" i="46"/>
  <c r="XT5" i="46"/>
  <c r="ABW4" i="46"/>
  <c r="ABW5" i="46" s="1"/>
  <c r="TR5" i="46"/>
  <c r="XU4" i="46"/>
  <c r="TS4" i="46"/>
  <c r="PP5" i="46"/>
  <c r="DI5" i="46"/>
  <c r="AGH4" i="46"/>
  <c r="AGH5" i="46" s="1"/>
  <c r="DJ4" i="46"/>
  <c r="LO4" i="46"/>
  <c r="LO5" i="46" s="1"/>
  <c r="HL4" i="46"/>
  <c r="DH5" i="17"/>
  <c r="AGG4" i="17"/>
  <c r="AGG5" i="17" s="1"/>
  <c r="HK4" i="17"/>
  <c r="LN4" i="17"/>
  <c r="LN5" i="17" s="1"/>
  <c r="DI4" i="17"/>
  <c r="XT4" i="17"/>
  <c r="TQ5" i="17"/>
  <c r="PO5" i="17"/>
  <c r="TR4" i="17"/>
  <c r="ABV4" i="17"/>
  <c r="ABV5" i="17" s="1"/>
  <c r="XS5" i="17"/>
  <c r="HJ5" i="17"/>
  <c r="PP4" i="17"/>
  <c r="XT4" i="45"/>
  <c r="TQ5" i="45"/>
  <c r="ABV4" i="45"/>
  <c r="ABV5" i="45" s="1"/>
  <c r="XS5" i="45"/>
  <c r="HJ5" i="45"/>
  <c r="PP4" i="45"/>
  <c r="PO5" i="45"/>
  <c r="TR4" i="45"/>
  <c r="DI4" i="45"/>
  <c r="LN4" i="45"/>
  <c r="LN5" i="45" s="1"/>
  <c r="HK4" i="45"/>
  <c r="DH5" i="45"/>
  <c r="AGG4" i="45"/>
  <c r="AZ1" i="29"/>
  <c r="BA3" i="29"/>
  <c r="AW221" i="29" l="1"/>
  <c r="AW216" i="29"/>
  <c r="AX134" i="29"/>
  <c r="AX224" i="29" s="1"/>
  <c r="AY14" i="29"/>
  <c r="AX104" i="29"/>
  <c r="AV215" i="29"/>
  <c r="AV243" i="29" s="1"/>
  <c r="AV153" i="29"/>
  <c r="AX131" i="29"/>
  <c r="AY11" i="29"/>
  <c r="AX101" i="29"/>
  <c r="AX140" i="29"/>
  <c r="AX230" i="29" s="1"/>
  <c r="AX110" i="29"/>
  <c r="AY20" i="29"/>
  <c r="AX151" i="29"/>
  <c r="AX241" i="29" s="1"/>
  <c r="AX121" i="29"/>
  <c r="AY31" i="29"/>
  <c r="AX136" i="29"/>
  <c r="AX226" i="29" s="1"/>
  <c r="AY16" i="29"/>
  <c r="AX106" i="29"/>
  <c r="AX186" i="29"/>
  <c r="AX93" i="29"/>
  <c r="AY66" i="29"/>
  <c r="AX135" i="29"/>
  <c r="AX225" i="29" s="1"/>
  <c r="AX105" i="29"/>
  <c r="AY15" i="29"/>
  <c r="AX150" i="29"/>
  <c r="AX240" i="29" s="1"/>
  <c r="AX120" i="29"/>
  <c r="AY30" i="29"/>
  <c r="AX133" i="29"/>
  <c r="AY13" i="29"/>
  <c r="AX103" i="29"/>
  <c r="AX129" i="29"/>
  <c r="AX219" i="29" s="1"/>
  <c r="AY9" i="29"/>
  <c r="AX99" i="29"/>
  <c r="AX127" i="29"/>
  <c r="AX217" i="29" s="1"/>
  <c r="AY7" i="29"/>
  <c r="AX97" i="29"/>
  <c r="AX139" i="29"/>
  <c r="AX229" i="29" s="1"/>
  <c r="AX109" i="29"/>
  <c r="AY19" i="29"/>
  <c r="AX138" i="29"/>
  <c r="AX228" i="29" s="1"/>
  <c r="AY18" i="29"/>
  <c r="AX108" i="29"/>
  <c r="AX149" i="29"/>
  <c r="AX239" i="29" s="1"/>
  <c r="AX119" i="29"/>
  <c r="AY29" i="29"/>
  <c r="AX126" i="29"/>
  <c r="AX96" i="29"/>
  <c r="AY6" i="29"/>
  <c r="AX148" i="29"/>
  <c r="AX238" i="29" s="1"/>
  <c r="AY28" i="29"/>
  <c r="AX118" i="29"/>
  <c r="AX130" i="29"/>
  <c r="AX220" i="29" s="1"/>
  <c r="AY10" i="29"/>
  <c r="AX100" i="29"/>
  <c r="AX191" i="29"/>
  <c r="AY71" i="29"/>
  <c r="AX128" i="29"/>
  <c r="AX218" i="29" s="1"/>
  <c r="AY8" i="29"/>
  <c r="AX98" i="29"/>
  <c r="AX152" i="29"/>
  <c r="AX242" i="29" s="1"/>
  <c r="AY32" i="29"/>
  <c r="AX122" i="29"/>
  <c r="AW213" i="29"/>
  <c r="AX132" i="29"/>
  <c r="AX222" i="29" s="1"/>
  <c r="AX102" i="29"/>
  <c r="AY12" i="29"/>
  <c r="AX142" i="29"/>
  <c r="AX232" i="29" s="1"/>
  <c r="AX112" i="29"/>
  <c r="AY22" i="29"/>
  <c r="AW223" i="29"/>
  <c r="AX193" i="29"/>
  <c r="AY73" i="29"/>
  <c r="AW125" i="29"/>
  <c r="AW33" i="29"/>
  <c r="AX5" i="29"/>
  <c r="AW95" i="29"/>
  <c r="AW123" i="29" s="1"/>
  <c r="AX147" i="29"/>
  <c r="AX237" i="29" s="1"/>
  <c r="AX117" i="29"/>
  <c r="AY27" i="29"/>
  <c r="AX141" i="29"/>
  <c r="AX231" i="29" s="1"/>
  <c r="AX111" i="29"/>
  <c r="AY21" i="29"/>
  <c r="AX146" i="29"/>
  <c r="AX236" i="29" s="1"/>
  <c r="AY26" i="29"/>
  <c r="AX116" i="29"/>
  <c r="AX143" i="29"/>
  <c r="AX233" i="29" s="1"/>
  <c r="AY23" i="29"/>
  <c r="AX113" i="29"/>
  <c r="AX144" i="29"/>
  <c r="AX234" i="29" s="1"/>
  <c r="AX114" i="29"/>
  <c r="AY24" i="29"/>
  <c r="AX145" i="29"/>
  <c r="AX235" i="29" s="1"/>
  <c r="AY25" i="29"/>
  <c r="AX115" i="29"/>
  <c r="AY183" i="29"/>
  <c r="BA84" i="29"/>
  <c r="BB84" i="29" s="1"/>
  <c r="BA80" i="29"/>
  <c r="BB80" i="29" s="1"/>
  <c r="BA82" i="29"/>
  <c r="BB82" i="29" s="1"/>
  <c r="BA90" i="29"/>
  <c r="BB90" i="29" s="1"/>
  <c r="BA87" i="29"/>
  <c r="BB87" i="29" s="1"/>
  <c r="BA85" i="29"/>
  <c r="BB85" i="29" s="1"/>
  <c r="BA81" i="29"/>
  <c r="BB81" i="29" s="1"/>
  <c r="BA86" i="29"/>
  <c r="BB86" i="29" s="1"/>
  <c r="BA88" i="29"/>
  <c r="BB88" i="29" s="1"/>
  <c r="BA89" i="29"/>
  <c r="BB89" i="29" s="1"/>
  <c r="BA92" i="29"/>
  <c r="BB92" i="29" s="1"/>
  <c r="BA79" i="29"/>
  <c r="BB79" i="29" s="1"/>
  <c r="BA91" i="29"/>
  <c r="BB91" i="29" s="1"/>
  <c r="BA78" i="29"/>
  <c r="BB78" i="29" s="1"/>
  <c r="BA83" i="29"/>
  <c r="BB83" i="29" s="1"/>
  <c r="AZ63" i="29"/>
  <c r="BA52" i="29"/>
  <c r="BA49" i="29"/>
  <c r="BA50" i="29"/>
  <c r="BA53" i="29"/>
  <c r="BA51" i="29"/>
  <c r="BA54" i="29"/>
  <c r="BA58" i="29"/>
  <c r="BA57" i="29"/>
  <c r="BA56" i="29"/>
  <c r="BA59" i="29"/>
  <c r="BA60" i="29"/>
  <c r="BA61" i="29"/>
  <c r="BA55" i="29"/>
  <c r="BA62" i="29"/>
  <c r="BA48" i="29"/>
  <c r="BA77" i="29"/>
  <c r="AZ227" i="29"/>
  <c r="AZ107" i="29"/>
  <c r="AZ184" i="29"/>
  <c r="AZ154" i="29"/>
  <c r="BA17" i="29"/>
  <c r="BB17" i="29" s="1"/>
  <c r="BA47" i="29"/>
  <c r="BA45" i="29"/>
  <c r="AZ165" i="29"/>
  <c r="BA43" i="29"/>
  <c r="AZ163" i="29"/>
  <c r="BA70" i="29"/>
  <c r="BB70" i="29" s="1"/>
  <c r="AZ190" i="29"/>
  <c r="BA69" i="29"/>
  <c r="BB69" i="29" s="1"/>
  <c r="AZ189" i="29"/>
  <c r="BA76" i="29"/>
  <c r="BB76" i="29" s="1"/>
  <c r="AZ196" i="29"/>
  <c r="BA41" i="29"/>
  <c r="AZ161" i="29"/>
  <c r="BA35" i="29"/>
  <c r="AZ155" i="29"/>
  <c r="BA74" i="29"/>
  <c r="BB74" i="29" s="1"/>
  <c r="AZ194" i="29"/>
  <c r="BA37" i="29"/>
  <c r="AZ157" i="29"/>
  <c r="BA39" i="29"/>
  <c r="AZ159" i="29"/>
  <c r="BA67" i="29"/>
  <c r="BB67" i="29" s="1"/>
  <c r="BA68" i="29"/>
  <c r="BB68" i="29" s="1"/>
  <c r="BA72" i="29"/>
  <c r="BB72" i="29" s="1"/>
  <c r="BA64" i="29"/>
  <c r="BB64" i="29" s="1"/>
  <c r="BA34" i="29"/>
  <c r="BA38" i="29"/>
  <c r="BA42" i="29"/>
  <c r="BA46" i="29"/>
  <c r="BA75" i="29"/>
  <c r="BB75" i="29" s="1"/>
  <c r="BA36" i="29"/>
  <c r="BA40" i="29"/>
  <c r="BA44" i="29"/>
  <c r="BA65" i="29"/>
  <c r="BB65" i="29" s="1"/>
  <c r="BA4" i="29"/>
  <c r="BB4" i="29" s="1"/>
  <c r="AZ124" i="29"/>
  <c r="AZ94" i="29"/>
  <c r="AY214" i="29"/>
  <c r="AGG5" i="45"/>
  <c r="DI2" i="29"/>
  <c r="DI3" i="29" s="1"/>
  <c r="XV4" i="46"/>
  <c r="TS5" i="46"/>
  <c r="XU5" i="46"/>
  <c r="ABX4" i="46"/>
  <c r="ABX5" i="46" s="1"/>
  <c r="PQ5" i="46"/>
  <c r="TT4" i="46"/>
  <c r="DJ5" i="46"/>
  <c r="AGI4" i="46"/>
  <c r="AGI5" i="46" s="1"/>
  <c r="LP4" i="46"/>
  <c r="LP5" i="46" s="1"/>
  <c r="HM4" i="46"/>
  <c r="DK4" i="46"/>
  <c r="HL5" i="46"/>
  <c r="PR4" i="46"/>
  <c r="PQ4" i="17"/>
  <c r="HK5" i="17"/>
  <c r="XT5" i="17"/>
  <c r="ABW4" i="17"/>
  <c r="ABW5" i="17" s="1"/>
  <c r="PP5" i="17"/>
  <c r="TS4" i="17"/>
  <c r="TR5" i="17"/>
  <c r="XU4" i="17"/>
  <c r="DI5" i="17"/>
  <c r="AGH4" i="17"/>
  <c r="AGH5" i="17" s="1"/>
  <c r="HL4" i="17"/>
  <c r="DJ4" i="17"/>
  <c r="LO4" i="17"/>
  <c r="LO5" i="17" s="1"/>
  <c r="PQ4" i="45"/>
  <c r="HK5" i="45"/>
  <c r="TS4" i="45"/>
  <c r="PP5" i="45"/>
  <c r="TR5" i="45"/>
  <c r="XU4" i="45"/>
  <c r="LO4" i="45"/>
  <c r="LO5" i="45" s="1"/>
  <c r="HL4" i="45"/>
  <c r="DI5" i="45"/>
  <c r="AGH4" i="45"/>
  <c r="DJ4" i="45"/>
  <c r="XT5" i="45"/>
  <c r="ABW4" i="45"/>
  <c r="ABW5" i="45" s="1"/>
  <c r="BA1" i="29"/>
  <c r="J221" i="29"/>
  <c r="J220" i="29"/>
  <c r="AX216" i="29" l="1"/>
  <c r="AY145" i="29"/>
  <c r="AY235" i="29" s="1"/>
  <c r="AY115" i="29"/>
  <c r="AZ25" i="29"/>
  <c r="AW215" i="29"/>
  <c r="AW243" i="29" s="1"/>
  <c r="AW153" i="29"/>
  <c r="AY142" i="29"/>
  <c r="AY232" i="29" s="1"/>
  <c r="AY112" i="29"/>
  <c r="AZ22" i="29"/>
  <c r="AY152" i="29"/>
  <c r="AY242" i="29" s="1"/>
  <c r="AZ32" i="29"/>
  <c r="AY122" i="29"/>
  <c r="AY130" i="29"/>
  <c r="AY220" i="29" s="1"/>
  <c r="AY100" i="29"/>
  <c r="AZ10" i="29"/>
  <c r="AY149" i="29"/>
  <c r="AY239" i="29" s="1"/>
  <c r="AY119" i="29"/>
  <c r="AZ29" i="29"/>
  <c r="AY138" i="29"/>
  <c r="AY228" i="29" s="1"/>
  <c r="AY108" i="29"/>
  <c r="AZ18" i="29"/>
  <c r="AY139" i="29"/>
  <c r="AY229" i="29" s="1"/>
  <c r="AZ19" i="29"/>
  <c r="AY109" i="29"/>
  <c r="AY127" i="29"/>
  <c r="AY217" i="29" s="1"/>
  <c r="AY97" i="29"/>
  <c r="AZ7" i="29"/>
  <c r="AX223" i="29"/>
  <c r="AY135" i="29"/>
  <c r="AY225" i="29" s="1"/>
  <c r="AY105" i="29"/>
  <c r="AZ15" i="29"/>
  <c r="AY140" i="29"/>
  <c r="AY230" i="29" s="1"/>
  <c r="AZ20" i="29"/>
  <c r="AY110" i="29"/>
  <c r="AY131" i="29"/>
  <c r="AZ11" i="29"/>
  <c r="AY101" i="29"/>
  <c r="BB94" i="29"/>
  <c r="AY146" i="29"/>
  <c r="AY236" i="29" s="1"/>
  <c r="AY116" i="29"/>
  <c r="AZ26" i="29"/>
  <c r="AZ73" i="29"/>
  <c r="AY193" i="29"/>
  <c r="AY191" i="29"/>
  <c r="AZ71" i="29"/>
  <c r="AY126" i="29"/>
  <c r="AY96" i="29"/>
  <c r="AZ6" i="29"/>
  <c r="AY150" i="29"/>
  <c r="AY240" i="29" s="1"/>
  <c r="AY120" i="29"/>
  <c r="AZ30" i="29"/>
  <c r="AX213" i="29"/>
  <c r="AY151" i="29"/>
  <c r="AY241" i="29" s="1"/>
  <c r="AZ31" i="29"/>
  <c r="AY121" i="29"/>
  <c r="AX221" i="29"/>
  <c r="AY134" i="29"/>
  <c r="AY224" i="29" s="1"/>
  <c r="AZ14" i="29"/>
  <c r="AY104" i="29"/>
  <c r="BB77" i="29"/>
  <c r="BB107" i="29" s="1"/>
  <c r="AY144" i="29"/>
  <c r="AY234" i="29" s="1"/>
  <c r="AY114" i="29"/>
  <c r="AZ24" i="29"/>
  <c r="AY143" i="29"/>
  <c r="AY233" i="29" s="1"/>
  <c r="AZ23" i="29"/>
  <c r="AY113" i="29"/>
  <c r="AY147" i="29"/>
  <c r="AY237" i="29" s="1"/>
  <c r="AY117" i="29"/>
  <c r="AZ27" i="29"/>
  <c r="AX125" i="29"/>
  <c r="AX95" i="29"/>
  <c r="AX123" i="29" s="1"/>
  <c r="AX33" i="29"/>
  <c r="AY5" i="29"/>
  <c r="AY141" i="29"/>
  <c r="AY231" i="29" s="1"/>
  <c r="AZ21" i="29"/>
  <c r="AY111" i="29"/>
  <c r="AY132" i="29"/>
  <c r="AY222" i="29" s="1"/>
  <c r="AZ12" i="29"/>
  <c r="AY102" i="29"/>
  <c r="AY128" i="29"/>
  <c r="AY218" i="29" s="1"/>
  <c r="AZ8" i="29"/>
  <c r="AY98" i="29"/>
  <c r="AY148" i="29"/>
  <c r="AY238" i="29" s="1"/>
  <c r="AY118" i="29"/>
  <c r="AZ28" i="29"/>
  <c r="AY129" i="29"/>
  <c r="AY219" i="29" s="1"/>
  <c r="AZ9" i="29"/>
  <c r="AY99" i="29"/>
  <c r="AZ13" i="29"/>
  <c r="AY103" i="29"/>
  <c r="AY133" i="29"/>
  <c r="AY223" i="29" s="1"/>
  <c r="AY186" i="29"/>
  <c r="AY93" i="29"/>
  <c r="AZ66" i="29"/>
  <c r="AZ16" i="29"/>
  <c r="AY106" i="29"/>
  <c r="AY136" i="29"/>
  <c r="AY226" i="29" s="1"/>
  <c r="BA198" i="29"/>
  <c r="BB198" i="29"/>
  <c r="BA206" i="29"/>
  <c r="BB206" i="29"/>
  <c r="BA210" i="29"/>
  <c r="BB210" i="29"/>
  <c r="BA200" i="29"/>
  <c r="BB200" i="29"/>
  <c r="BA211" i="29"/>
  <c r="BB211" i="29"/>
  <c r="BA208" i="29"/>
  <c r="BB208" i="29"/>
  <c r="BA203" i="29"/>
  <c r="BB203" i="29"/>
  <c r="BA199" i="29"/>
  <c r="BB199" i="29"/>
  <c r="BA212" i="29"/>
  <c r="BB212" i="29"/>
  <c r="BA201" i="29"/>
  <c r="BB201" i="29"/>
  <c r="BA207" i="29"/>
  <c r="BB207" i="29"/>
  <c r="BA204" i="29"/>
  <c r="BB204" i="29"/>
  <c r="BA209" i="29"/>
  <c r="BB209" i="29"/>
  <c r="BA205" i="29"/>
  <c r="BB205" i="29"/>
  <c r="BA202" i="29"/>
  <c r="BB202" i="29"/>
  <c r="AZ183" i="29"/>
  <c r="BA182" i="29"/>
  <c r="BB182" i="29"/>
  <c r="BA174" i="29"/>
  <c r="BB174" i="29"/>
  <c r="BA175" i="29"/>
  <c r="BB175" i="29"/>
  <c r="BA176" i="29"/>
  <c r="BB176" i="29"/>
  <c r="BA171" i="29"/>
  <c r="BB171" i="29"/>
  <c r="BA172" i="29"/>
  <c r="BB172" i="29"/>
  <c r="BA179" i="29"/>
  <c r="BB179" i="29"/>
  <c r="BA169" i="29"/>
  <c r="BB169" i="29"/>
  <c r="BA181" i="29"/>
  <c r="BB181" i="29"/>
  <c r="BA177" i="29"/>
  <c r="BB177" i="29"/>
  <c r="BA173" i="29"/>
  <c r="BB173" i="29"/>
  <c r="BA168" i="29"/>
  <c r="BB168" i="29"/>
  <c r="BA180" i="29"/>
  <c r="BB180" i="29"/>
  <c r="BA178" i="29"/>
  <c r="BB178" i="29"/>
  <c r="BA170" i="29"/>
  <c r="BB170" i="29"/>
  <c r="BA63" i="29"/>
  <c r="BA197" i="29"/>
  <c r="BA167" i="29"/>
  <c r="BB167" i="29"/>
  <c r="BA137" i="29"/>
  <c r="BB137" i="29"/>
  <c r="BA107" i="29"/>
  <c r="BA185" i="29"/>
  <c r="BB185" i="29"/>
  <c r="BA195" i="29"/>
  <c r="BB195" i="29"/>
  <c r="BA188" i="29"/>
  <c r="BB188" i="29"/>
  <c r="BA164" i="29"/>
  <c r="BB164" i="29"/>
  <c r="BA154" i="29"/>
  <c r="BB154" i="29"/>
  <c r="BA187" i="29"/>
  <c r="BB187" i="29"/>
  <c r="BA159" i="29"/>
  <c r="BB159" i="29"/>
  <c r="BA194" i="29"/>
  <c r="BB194" i="29"/>
  <c r="BA161" i="29"/>
  <c r="BB161" i="29"/>
  <c r="BA190" i="29"/>
  <c r="BB190" i="29"/>
  <c r="BA165" i="29"/>
  <c r="BB165" i="29"/>
  <c r="BA160" i="29"/>
  <c r="BB160" i="29"/>
  <c r="BA166" i="29"/>
  <c r="BB166" i="29"/>
  <c r="BA184" i="29"/>
  <c r="BB184" i="29"/>
  <c r="BA158" i="29"/>
  <c r="BB158" i="29"/>
  <c r="BA124" i="29"/>
  <c r="BB124" i="29"/>
  <c r="BA156" i="29"/>
  <c r="BB156" i="29"/>
  <c r="BA162" i="29"/>
  <c r="BB162" i="29"/>
  <c r="BA192" i="29"/>
  <c r="BB192" i="29"/>
  <c r="BA157" i="29"/>
  <c r="BB157" i="29"/>
  <c r="BA155" i="29"/>
  <c r="BB155" i="29"/>
  <c r="BA196" i="29"/>
  <c r="BB196" i="29"/>
  <c r="BA189" i="29"/>
  <c r="BB189" i="29"/>
  <c r="BA163" i="29"/>
  <c r="BB163" i="29"/>
  <c r="BA94" i="29"/>
  <c r="AZ214" i="29"/>
  <c r="AGH5" i="45"/>
  <c r="DJ2" i="29"/>
  <c r="DJ3" i="29" s="1"/>
  <c r="HM5" i="46"/>
  <c r="PW4" i="46"/>
  <c r="PS4" i="46"/>
  <c r="TT5" i="46"/>
  <c r="XW4" i="46"/>
  <c r="DL4" i="46"/>
  <c r="AGJ4" i="46"/>
  <c r="AGJ5" i="46" s="1"/>
  <c r="DK5" i="46"/>
  <c r="LQ4" i="46"/>
  <c r="LQ5" i="46" s="1"/>
  <c r="HN4" i="46"/>
  <c r="PR5" i="46"/>
  <c r="TU4" i="46"/>
  <c r="ABY4" i="46"/>
  <c r="ABY5" i="46" s="1"/>
  <c r="XV5" i="46"/>
  <c r="PR4" i="17"/>
  <c r="HL5" i="17"/>
  <c r="XU5" i="17"/>
  <c r="ABX4" i="17"/>
  <c r="ABX5" i="17" s="1"/>
  <c r="TS5" i="17"/>
  <c r="XV4" i="17"/>
  <c r="DJ5" i="17"/>
  <c r="AGI4" i="17"/>
  <c r="AGI5" i="17" s="1"/>
  <c r="DK4" i="17"/>
  <c r="LP4" i="17"/>
  <c r="LP5" i="17" s="1"/>
  <c r="HM4" i="17"/>
  <c r="PQ5" i="17"/>
  <c r="TT4" i="17"/>
  <c r="DJ5" i="45"/>
  <c r="AGI4" i="45"/>
  <c r="DK4" i="45"/>
  <c r="LP4" i="45"/>
  <c r="LP5" i="45" s="1"/>
  <c r="HM4" i="45"/>
  <c r="XV4" i="45"/>
  <c r="TS5" i="45"/>
  <c r="XU5" i="45"/>
  <c r="ABX4" i="45"/>
  <c r="ABX5" i="45" s="1"/>
  <c r="PR4" i="45"/>
  <c r="HL5" i="45"/>
  <c r="PQ5" i="45"/>
  <c r="TT4" i="45"/>
  <c r="BC3" i="29"/>
  <c r="BB1" i="29"/>
  <c r="AY213" i="29" l="1"/>
  <c r="BB197" i="29"/>
  <c r="BB227" i="29" s="1"/>
  <c r="BA14" i="29"/>
  <c r="AZ134" i="29"/>
  <c r="AZ224" i="29" s="1"/>
  <c r="AZ104" i="29"/>
  <c r="AZ151" i="29"/>
  <c r="AZ241" i="29" s="1"/>
  <c r="AZ121" i="29"/>
  <c r="BA31" i="29"/>
  <c r="AY216" i="29"/>
  <c r="BA73" i="29"/>
  <c r="AZ193" i="29"/>
  <c r="AY221" i="29"/>
  <c r="BA15" i="29"/>
  <c r="AZ135" i="29"/>
  <c r="AZ225" i="29" s="1"/>
  <c r="AZ105" i="29"/>
  <c r="BA7" i="29"/>
  <c r="AZ97" i="29"/>
  <c r="AZ127" i="29"/>
  <c r="AZ217" i="29" s="1"/>
  <c r="AZ139" i="29"/>
  <c r="AZ229" i="29" s="1"/>
  <c r="BA19" i="29"/>
  <c r="AZ109" i="29"/>
  <c r="BA10" i="29"/>
  <c r="AZ100" i="29"/>
  <c r="AZ130" i="29"/>
  <c r="AZ220" i="29" s="1"/>
  <c r="AZ122" i="29"/>
  <c r="AZ152" i="29"/>
  <c r="AZ242" i="29" s="1"/>
  <c r="BA32" i="29"/>
  <c r="BA16" i="29"/>
  <c r="AZ136" i="29"/>
  <c r="AZ226" i="29" s="1"/>
  <c r="AZ106" i="29"/>
  <c r="BA9" i="29"/>
  <c r="AZ129" i="29"/>
  <c r="AZ219" i="29" s="1"/>
  <c r="AZ99" i="29"/>
  <c r="AZ141" i="29"/>
  <c r="AZ231" i="29" s="1"/>
  <c r="AZ111" i="29"/>
  <c r="BA21" i="29"/>
  <c r="AZ144" i="29"/>
  <c r="AZ234" i="29" s="1"/>
  <c r="AZ114" i="29"/>
  <c r="BA24" i="29"/>
  <c r="AZ191" i="29"/>
  <c r="BA71" i="29"/>
  <c r="AZ146" i="29"/>
  <c r="AZ236" i="29" s="1"/>
  <c r="AZ116" i="29"/>
  <c r="BA26" i="29"/>
  <c r="AZ149" i="29"/>
  <c r="AZ239" i="29" s="1"/>
  <c r="AZ119" i="29"/>
  <c r="BA29" i="29"/>
  <c r="BA66" i="29"/>
  <c r="AZ93" i="29"/>
  <c r="AZ186" i="29"/>
  <c r="BA12" i="29"/>
  <c r="AZ102" i="29"/>
  <c r="AZ132" i="29"/>
  <c r="AZ222" i="29" s="1"/>
  <c r="AX215" i="29"/>
  <c r="AX243" i="29" s="1"/>
  <c r="AX153" i="29"/>
  <c r="BA6" i="29"/>
  <c r="AZ126" i="29"/>
  <c r="AZ96" i="29"/>
  <c r="AZ140" i="29"/>
  <c r="AZ230" i="29" s="1"/>
  <c r="AZ110" i="29"/>
  <c r="BA20" i="29"/>
  <c r="AZ138" i="29"/>
  <c r="AZ228" i="29" s="1"/>
  <c r="AZ108" i="29"/>
  <c r="BA18" i="29"/>
  <c r="AZ142" i="29"/>
  <c r="AZ232" i="29" s="1"/>
  <c r="AZ112" i="29"/>
  <c r="BA22" i="29"/>
  <c r="BA13" i="29"/>
  <c r="AZ103" i="29"/>
  <c r="AZ133" i="29"/>
  <c r="AZ148" i="29"/>
  <c r="AZ238" i="29" s="1"/>
  <c r="BA28" i="29"/>
  <c r="AZ118" i="29"/>
  <c r="AZ98" i="29"/>
  <c r="BA8" i="29"/>
  <c r="AZ128" i="29"/>
  <c r="AZ218" i="29" s="1"/>
  <c r="AY125" i="29"/>
  <c r="AZ5" i="29"/>
  <c r="AY95" i="29"/>
  <c r="AY123" i="29" s="1"/>
  <c r="AY33" i="29"/>
  <c r="AZ147" i="29"/>
  <c r="AZ237" i="29" s="1"/>
  <c r="BA27" i="29"/>
  <c r="AZ117" i="29"/>
  <c r="AZ143" i="29"/>
  <c r="AZ233" i="29" s="1"/>
  <c r="AZ113" i="29"/>
  <c r="BA23" i="29"/>
  <c r="AZ150" i="29"/>
  <c r="AZ240" i="29" s="1"/>
  <c r="AZ120" i="29"/>
  <c r="BA30" i="29"/>
  <c r="AZ101" i="29"/>
  <c r="BA11" i="29"/>
  <c r="AZ131" i="29"/>
  <c r="AZ115" i="29"/>
  <c r="AZ145" i="29"/>
  <c r="AZ235" i="29" s="1"/>
  <c r="BA25" i="29"/>
  <c r="BB183" i="29"/>
  <c r="BA183" i="29"/>
  <c r="BC79" i="29"/>
  <c r="BC199" i="29" s="1"/>
  <c r="BC81" i="29"/>
  <c r="BC201" i="29" s="1"/>
  <c r="BC80" i="29"/>
  <c r="BC200" i="29" s="1"/>
  <c r="BC82" i="29"/>
  <c r="BC202" i="29" s="1"/>
  <c r="BC84" i="29"/>
  <c r="BC204" i="29" s="1"/>
  <c r="BC78" i="29"/>
  <c r="BC198" i="29" s="1"/>
  <c r="BC83" i="29"/>
  <c r="BC203" i="29" s="1"/>
  <c r="BC85" i="29"/>
  <c r="BC205" i="29" s="1"/>
  <c r="BC86" i="29"/>
  <c r="BC206" i="29" s="1"/>
  <c r="BC88" i="29"/>
  <c r="BC208" i="29" s="1"/>
  <c r="BC89" i="29"/>
  <c r="BC209" i="29" s="1"/>
  <c r="BC92" i="29"/>
  <c r="BC212" i="29" s="1"/>
  <c r="BC87" i="29"/>
  <c r="BC207" i="29" s="1"/>
  <c r="BC90" i="29"/>
  <c r="BC210" i="29" s="1"/>
  <c r="BC91" i="29"/>
  <c r="BC211" i="29" s="1"/>
  <c r="BC48" i="29"/>
  <c r="BC168" i="29" s="1"/>
  <c r="BC49" i="29"/>
  <c r="BC169" i="29" s="1"/>
  <c r="BC50" i="29"/>
  <c r="BC170" i="29" s="1"/>
  <c r="BC51" i="29"/>
  <c r="BC171" i="29" s="1"/>
  <c r="BC54" i="29"/>
  <c r="BC174" i="29" s="1"/>
  <c r="BC52" i="29"/>
  <c r="BC172" i="29" s="1"/>
  <c r="BC53" i="29"/>
  <c r="BC173" i="29" s="1"/>
  <c r="BC56" i="29"/>
  <c r="BC176" i="29" s="1"/>
  <c r="BC55" i="29"/>
  <c r="BC175" i="29" s="1"/>
  <c r="BC57" i="29"/>
  <c r="BC177" i="29" s="1"/>
  <c r="BC58" i="29"/>
  <c r="BC178" i="29" s="1"/>
  <c r="BC60" i="29"/>
  <c r="BC180" i="29" s="1"/>
  <c r="BC61" i="29"/>
  <c r="BC181" i="29" s="1"/>
  <c r="BC59" i="29"/>
  <c r="BC179" i="29" s="1"/>
  <c r="BC62" i="29"/>
  <c r="BC182" i="29" s="1"/>
  <c r="BC77" i="29"/>
  <c r="BC197" i="29" s="1"/>
  <c r="BA227" i="29"/>
  <c r="BC17" i="29"/>
  <c r="BC137" i="29" s="1"/>
  <c r="BC47" i="29"/>
  <c r="BC167" i="29" s="1"/>
  <c r="BC69" i="29"/>
  <c r="BC189" i="29" s="1"/>
  <c r="BC74" i="29"/>
  <c r="BC194" i="29" s="1"/>
  <c r="BC65" i="29"/>
  <c r="BC185" i="29" s="1"/>
  <c r="BC75" i="29"/>
  <c r="BC195" i="29" s="1"/>
  <c r="BC36" i="29"/>
  <c r="BC156" i="29" s="1"/>
  <c r="BC40" i="29"/>
  <c r="BC160" i="29" s="1"/>
  <c r="BC44" i="29"/>
  <c r="BC164" i="29" s="1"/>
  <c r="BC64" i="29"/>
  <c r="BC67" i="29"/>
  <c r="BC187" i="29" s="1"/>
  <c r="BC68" i="29"/>
  <c r="BC188" i="29" s="1"/>
  <c r="BC70" i="29"/>
  <c r="BC190" i="29" s="1"/>
  <c r="BC72" i="29"/>
  <c r="BC192" i="29" s="1"/>
  <c r="BC76" i="29"/>
  <c r="BC196" i="29" s="1"/>
  <c r="BC34" i="29"/>
  <c r="BC38" i="29"/>
  <c r="BC158" i="29" s="1"/>
  <c r="BC42" i="29"/>
  <c r="BC162" i="29" s="1"/>
  <c r="BC46" i="29"/>
  <c r="BC166" i="29" s="1"/>
  <c r="BC41" i="29"/>
  <c r="BC161" i="29" s="1"/>
  <c r="BC4" i="29"/>
  <c r="BC45" i="29"/>
  <c r="BC165" i="29" s="1"/>
  <c r="BC39" i="29"/>
  <c r="BC159" i="29" s="1"/>
  <c r="BC37" i="29"/>
  <c r="BC157" i="29" s="1"/>
  <c r="BC35" i="29"/>
  <c r="BC155" i="29" s="1"/>
  <c r="BC43" i="29"/>
  <c r="BC163" i="29" s="1"/>
  <c r="BB214" i="29"/>
  <c r="BA214" i="29"/>
  <c r="AGI5" i="45"/>
  <c r="DK2" i="29"/>
  <c r="DK3" i="29" s="1"/>
  <c r="TU5" i="46"/>
  <c r="XX4" i="46"/>
  <c r="PS5" i="46"/>
  <c r="TV4" i="46"/>
  <c r="PT4" i="46"/>
  <c r="HN5" i="46"/>
  <c r="DL5" i="46"/>
  <c r="AGK4" i="46"/>
  <c r="AGK5" i="46" s="1"/>
  <c r="LR4" i="46"/>
  <c r="LR5" i="46" s="1"/>
  <c r="HO4" i="46"/>
  <c r="XW5" i="46"/>
  <c r="ABZ4" i="46"/>
  <c r="ABZ5" i="46" s="1"/>
  <c r="HM5" i="17"/>
  <c r="PW4" i="17"/>
  <c r="PS4" i="17"/>
  <c r="XV5" i="17"/>
  <c r="ABY4" i="17"/>
  <c r="ABY5" i="17" s="1"/>
  <c r="TT5" i="17"/>
  <c r="XW4" i="17"/>
  <c r="LQ4" i="17"/>
  <c r="LQ5" i="17" s="1"/>
  <c r="HN4" i="17"/>
  <c r="AGJ4" i="17"/>
  <c r="AGJ5" i="17" s="1"/>
  <c r="DL4" i="17"/>
  <c r="DK5" i="17"/>
  <c r="PR5" i="17"/>
  <c r="TU4" i="17"/>
  <c r="DL4" i="45"/>
  <c r="DK5" i="45"/>
  <c r="LQ4" i="45"/>
  <c r="LQ5" i="45" s="1"/>
  <c r="HN4" i="45"/>
  <c r="AGJ4" i="45"/>
  <c r="PR5" i="45"/>
  <c r="TU4" i="45"/>
  <c r="ABY4" i="45"/>
  <c r="ABY5" i="45" s="1"/>
  <c r="XV5" i="45"/>
  <c r="TT5" i="45"/>
  <c r="XW4" i="45"/>
  <c r="HM5" i="45"/>
  <c r="PS4" i="45"/>
  <c r="PW4" i="45"/>
  <c r="BD3" i="29"/>
  <c r="BC1" i="29"/>
  <c r="AZ221" i="29" l="1"/>
  <c r="AZ223" i="29"/>
  <c r="AZ216" i="29"/>
  <c r="AZ213" i="29"/>
  <c r="BB28" i="29"/>
  <c r="BA118" i="29"/>
  <c r="BA148" i="29"/>
  <c r="BA238" i="29" s="1"/>
  <c r="BB13" i="29"/>
  <c r="BA133" i="29"/>
  <c r="BA103" i="29"/>
  <c r="BB18" i="29"/>
  <c r="BA138" i="29"/>
  <c r="BA228" i="29" s="1"/>
  <c r="BA108" i="29"/>
  <c r="BB6" i="29"/>
  <c r="BA126" i="29"/>
  <c r="BA96" i="29"/>
  <c r="BB66" i="29"/>
  <c r="BA93" i="29"/>
  <c r="BA186" i="29"/>
  <c r="BB26" i="29"/>
  <c r="BA116" i="29"/>
  <c r="BA146" i="29"/>
  <c r="BA236" i="29" s="1"/>
  <c r="BB21" i="29"/>
  <c r="BA141" i="29"/>
  <c r="BA231" i="29" s="1"/>
  <c r="BA111" i="29"/>
  <c r="BB16" i="29"/>
  <c r="BA136" i="29"/>
  <c r="BA226" i="29" s="1"/>
  <c r="BA106" i="29"/>
  <c r="BB19" i="29"/>
  <c r="BA139" i="29"/>
  <c r="BA229" i="29" s="1"/>
  <c r="BA109" i="29"/>
  <c r="BB7" i="29"/>
  <c r="BA127" i="29"/>
  <c r="BA217" i="29" s="1"/>
  <c r="BA97" i="29"/>
  <c r="BB25" i="29"/>
  <c r="BA115" i="29"/>
  <c r="BA145" i="29"/>
  <c r="BA235" i="29" s="1"/>
  <c r="BB11" i="29"/>
  <c r="BA131" i="29"/>
  <c r="BA101" i="29"/>
  <c r="BB8" i="29"/>
  <c r="BA98" i="29"/>
  <c r="BA128" i="29"/>
  <c r="BA218" i="29" s="1"/>
  <c r="BB22" i="29"/>
  <c r="BA112" i="29"/>
  <c r="BA142" i="29"/>
  <c r="BA232" i="29" s="1"/>
  <c r="BB12" i="29"/>
  <c r="BA132" i="29"/>
  <c r="BA222" i="29" s="1"/>
  <c r="BA102" i="29"/>
  <c r="BB29" i="29"/>
  <c r="BA119" i="29"/>
  <c r="BA149" i="29"/>
  <c r="BA239" i="29" s="1"/>
  <c r="BB24" i="29"/>
  <c r="BA144" i="29"/>
  <c r="BA234" i="29" s="1"/>
  <c r="BA114" i="29"/>
  <c r="BB9" i="29"/>
  <c r="BA129" i="29"/>
  <c r="BA219" i="29" s="1"/>
  <c r="BA99" i="29"/>
  <c r="BB32" i="29"/>
  <c r="BA152" i="29"/>
  <c r="BA242" i="29" s="1"/>
  <c r="BA122" i="29"/>
  <c r="BB31" i="29"/>
  <c r="BA151" i="29"/>
  <c r="BA241" i="29" s="1"/>
  <c r="BA121" i="29"/>
  <c r="BB23" i="29"/>
  <c r="BA143" i="29"/>
  <c r="BA233" i="29" s="1"/>
  <c r="BA113" i="29"/>
  <c r="BB27" i="29"/>
  <c r="BA117" i="29"/>
  <c r="BA147" i="29"/>
  <c r="BA237" i="29" s="1"/>
  <c r="AZ33" i="29"/>
  <c r="BA5" i="29"/>
  <c r="AZ95" i="29"/>
  <c r="AZ123" i="29" s="1"/>
  <c r="AZ125" i="29"/>
  <c r="BB10" i="29"/>
  <c r="BA130" i="29"/>
  <c r="BA220" i="29" s="1"/>
  <c r="BA100" i="29"/>
  <c r="BB14" i="29"/>
  <c r="BA104" i="29"/>
  <c r="BA134" i="29"/>
  <c r="BA224" i="29" s="1"/>
  <c r="BB30" i="29"/>
  <c r="BA150" i="29"/>
  <c r="BA240" i="29" s="1"/>
  <c r="BA120" i="29"/>
  <c r="AY215" i="29"/>
  <c r="AY243" i="29" s="1"/>
  <c r="AY153" i="29"/>
  <c r="BB20" i="29"/>
  <c r="BA110" i="29"/>
  <c r="BA140" i="29"/>
  <c r="BA230" i="29" s="1"/>
  <c r="BB71" i="29"/>
  <c r="BA191" i="29"/>
  <c r="BB15" i="29"/>
  <c r="BA135" i="29"/>
  <c r="BA225" i="29" s="1"/>
  <c r="BA105" i="29"/>
  <c r="BB73" i="29"/>
  <c r="BA193" i="29"/>
  <c r="BD79" i="29"/>
  <c r="BD199" i="29" s="1"/>
  <c r="BD78" i="29"/>
  <c r="BD198" i="29" s="1"/>
  <c r="BD83" i="29"/>
  <c r="BD203" i="29" s="1"/>
  <c r="BD82" i="29"/>
  <c r="BD202" i="29" s="1"/>
  <c r="BD84" i="29"/>
  <c r="BD204" i="29" s="1"/>
  <c r="BD80" i="29"/>
  <c r="BD200" i="29" s="1"/>
  <c r="BD81" i="29"/>
  <c r="BD201" i="29" s="1"/>
  <c r="BD86" i="29"/>
  <c r="BD206" i="29" s="1"/>
  <c r="BD85" i="29"/>
  <c r="BD205" i="29" s="1"/>
  <c r="BD87" i="29"/>
  <c r="BD207" i="29" s="1"/>
  <c r="BD90" i="29"/>
  <c r="BD210" i="29" s="1"/>
  <c r="BD91" i="29"/>
  <c r="BD211" i="29" s="1"/>
  <c r="BD88" i="29"/>
  <c r="BD208" i="29" s="1"/>
  <c r="BD89" i="29"/>
  <c r="BD209" i="29" s="1"/>
  <c r="BD92" i="29"/>
  <c r="BD212" i="29" s="1"/>
  <c r="BD48" i="29"/>
  <c r="BD168" i="29" s="1"/>
  <c r="BD51" i="29"/>
  <c r="BD171" i="29" s="1"/>
  <c r="BD52" i="29"/>
  <c r="BD172" i="29" s="1"/>
  <c r="BD49" i="29"/>
  <c r="BD169" i="29" s="1"/>
  <c r="BD50" i="29"/>
  <c r="BD170" i="29" s="1"/>
  <c r="BD53" i="29"/>
  <c r="BD173" i="29" s="1"/>
  <c r="BD55" i="29"/>
  <c r="BD175" i="29" s="1"/>
  <c r="BD54" i="29"/>
  <c r="BD174" i="29" s="1"/>
  <c r="BD57" i="29"/>
  <c r="BD177" i="29" s="1"/>
  <c r="BD58" i="29"/>
  <c r="BD178" i="29" s="1"/>
  <c r="BD59" i="29"/>
  <c r="BD179" i="29" s="1"/>
  <c r="BD60" i="29"/>
  <c r="BD180" i="29" s="1"/>
  <c r="BD56" i="29"/>
  <c r="BD176" i="29" s="1"/>
  <c r="BD62" i="29"/>
  <c r="BD182" i="29" s="1"/>
  <c r="BD61" i="29"/>
  <c r="BD181" i="29" s="1"/>
  <c r="BC63" i="29"/>
  <c r="BD77" i="29"/>
  <c r="BD197" i="29" s="1"/>
  <c r="BC227" i="29"/>
  <c r="BC107" i="29"/>
  <c r="BC184" i="29"/>
  <c r="BD17" i="29"/>
  <c r="BD47" i="29"/>
  <c r="BD167" i="29" s="1"/>
  <c r="BC154" i="29"/>
  <c r="BC183" i="29" s="1"/>
  <c r="BC124" i="29"/>
  <c r="BD64" i="29"/>
  <c r="BD69" i="29"/>
  <c r="BD189" i="29" s="1"/>
  <c r="BD74" i="29"/>
  <c r="BD194" i="29" s="1"/>
  <c r="BD75" i="29"/>
  <c r="BD195" i="29" s="1"/>
  <c r="BD37" i="29"/>
  <c r="BD157" i="29" s="1"/>
  <c r="BD41" i="29"/>
  <c r="BD161" i="29" s="1"/>
  <c r="BD45" i="29"/>
  <c r="BD165" i="29" s="1"/>
  <c r="BD4" i="29"/>
  <c r="BD35" i="29"/>
  <c r="BD155" i="29" s="1"/>
  <c r="BD39" i="29"/>
  <c r="BD159" i="29" s="1"/>
  <c r="BD43" i="29"/>
  <c r="BD163" i="29" s="1"/>
  <c r="BD67" i="29"/>
  <c r="BD187" i="29" s="1"/>
  <c r="BD40" i="29"/>
  <c r="BD160" i="29" s="1"/>
  <c r="BD76" i="29"/>
  <c r="BD196" i="29" s="1"/>
  <c r="BD36" i="29"/>
  <c r="BD156" i="29" s="1"/>
  <c r="BD44" i="29"/>
  <c r="BD164" i="29" s="1"/>
  <c r="BD42" i="29"/>
  <c r="BD162" i="29" s="1"/>
  <c r="BD65" i="29"/>
  <c r="BD185" i="29" s="1"/>
  <c r="BD68" i="29"/>
  <c r="BD188" i="29" s="1"/>
  <c r="BD72" i="29"/>
  <c r="BD192" i="29" s="1"/>
  <c r="BD38" i="29"/>
  <c r="BD158" i="29" s="1"/>
  <c r="BD46" i="29"/>
  <c r="BD166" i="29" s="1"/>
  <c r="BD70" i="29"/>
  <c r="BD190" i="29" s="1"/>
  <c r="BD34" i="29"/>
  <c r="BC94" i="29"/>
  <c r="AGJ5" i="45"/>
  <c r="DL2" i="29"/>
  <c r="DL3" i="29" s="1"/>
  <c r="AK43" i="7"/>
  <c r="BK16" i="22" s="1"/>
  <c r="AK51" i="7"/>
  <c r="BK24" i="22" s="1"/>
  <c r="AK53" i="7"/>
  <c r="BK26" i="22" s="1"/>
  <c r="AK35" i="7"/>
  <c r="AK37" i="7"/>
  <c r="AK48" i="7"/>
  <c r="BK21" i="22" s="1"/>
  <c r="AK38" i="7"/>
  <c r="AK46" i="7"/>
  <c r="BK19" i="22" s="1"/>
  <c r="AK41" i="7"/>
  <c r="AK33" i="7"/>
  <c r="AK49" i="7"/>
  <c r="BK22" i="22" s="1"/>
  <c r="AK44" i="7"/>
  <c r="BK17" i="22" s="1"/>
  <c r="AK47" i="7"/>
  <c r="BK20" i="22" s="1"/>
  <c r="AK42" i="7"/>
  <c r="BK15" i="22" s="1"/>
  <c r="AK58" i="7"/>
  <c r="BK31" i="22" s="1"/>
  <c r="AK36" i="7"/>
  <c r="AK55" i="7"/>
  <c r="BK28" i="22" s="1"/>
  <c r="AK60" i="7"/>
  <c r="BK33" i="22" s="1"/>
  <c r="AK57" i="7"/>
  <c r="BK30" i="22" s="1"/>
  <c r="AK50" i="7"/>
  <c r="BK23" i="22" s="1"/>
  <c r="AK40" i="7"/>
  <c r="AK32" i="7"/>
  <c r="AK45" i="7"/>
  <c r="BK18" i="22" s="1"/>
  <c r="AK56" i="7"/>
  <c r="BK29" i="22" s="1"/>
  <c r="AK39" i="7"/>
  <c r="AK59" i="7"/>
  <c r="BK32" i="22" s="1"/>
  <c r="AK34" i="7"/>
  <c r="AK61" i="7"/>
  <c r="AK52" i="7"/>
  <c r="BK25" i="22" s="1"/>
  <c r="AK54" i="7"/>
  <c r="BK27" i="22" s="1"/>
  <c r="AM47" i="7"/>
  <c r="BJ20" i="22" s="1"/>
  <c r="AM44" i="7"/>
  <c r="BJ17" i="22" s="1"/>
  <c r="AM53" i="7"/>
  <c r="BJ26" i="22" s="1"/>
  <c r="AM59" i="7"/>
  <c r="BJ32" i="22" s="1"/>
  <c r="AM51" i="7"/>
  <c r="BJ24" i="22" s="1"/>
  <c r="AM37" i="7"/>
  <c r="AM34" i="7"/>
  <c r="AM61" i="7"/>
  <c r="AM58" i="7"/>
  <c r="BJ31" i="22" s="1"/>
  <c r="AM36" i="7"/>
  <c r="AM39" i="7"/>
  <c r="AM55" i="7"/>
  <c r="BJ28" i="22" s="1"/>
  <c r="AM42" i="7"/>
  <c r="BJ15" i="22" s="1"/>
  <c r="AM45" i="7"/>
  <c r="AM46" i="7"/>
  <c r="BJ19" i="22" s="1"/>
  <c r="AM35" i="7"/>
  <c r="AM43" i="7"/>
  <c r="BJ16" i="22" s="1"/>
  <c r="AM50" i="7"/>
  <c r="BJ23" i="22" s="1"/>
  <c r="AM38" i="7"/>
  <c r="AM56" i="7"/>
  <c r="BJ29" i="22" s="1"/>
  <c r="AM54" i="7"/>
  <c r="BJ27" i="22" s="1"/>
  <c r="AM41" i="7"/>
  <c r="AM33" i="7"/>
  <c r="AM49" i="7"/>
  <c r="BJ22" i="22" s="1"/>
  <c r="AM48" i="7"/>
  <c r="BJ21" i="22" s="1"/>
  <c r="AM57" i="7"/>
  <c r="BJ30" i="22" s="1"/>
  <c r="AM52" i="7"/>
  <c r="BJ25" i="22" s="1"/>
  <c r="AM60" i="7"/>
  <c r="BJ33" i="22" s="1"/>
  <c r="AM32" i="7"/>
  <c r="AM40" i="7"/>
  <c r="TV5" i="46"/>
  <c r="XY4" i="46"/>
  <c r="HO5" i="46"/>
  <c r="PU4" i="46"/>
  <c r="XX5" i="46"/>
  <c r="ACA4" i="46"/>
  <c r="ACA5" i="46" s="1"/>
  <c r="TW4" i="46"/>
  <c r="PT5" i="46"/>
  <c r="AGK4" i="17"/>
  <c r="AGK5" i="17" s="1"/>
  <c r="DL5" i="17"/>
  <c r="LR4" i="17"/>
  <c r="LR5" i="17" s="1"/>
  <c r="HO4" i="17"/>
  <c r="ABZ4" i="17"/>
  <c r="ABZ5" i="17" s="1"/>
  <c r="XW5" i="17"/>
  <c r="PS5" i="17"/>
  <c r="TV4" i="17"/>
  <c r="TU5" i="17"/>
  <c r="XX4" i="17"/>
  <c r="PT4" i="17"/>
  <c r="HN5" i="17"/>
  <c r="HN5" i="45"/>
  <c r="PT4" i="45"/>
  <c r="XW5" i="45"/>
  <c r="ABZ4" i="45"/>
  <c r="ABZ5" i="45" s="1"/>
  <c r="TU5" i="45"/>
  <c r="XX4" i="45"/>
  <c r="PS5" i="45"/>
  <c r="TV4" i="45"/>
  <c r="LR4" i="45"/>
  <c r="LR5" i="45" s="1"/>
  <c r="HO4" i="45"/>
  <c r="AGK4" i="45"/>
  <c r="DL5" i="45"/>
  <c r="BE3" i="29"/>
  <c r="BD1" i="29"/>
  <c r="BB5" i="29" l="1"/>
  <c r="BA125" i="29"/>
  <c r="BA95" i="29"/>
  <c r="BA123" i="29" s="1"/>
  <c r="BA33" i="29"/>
  <c r="BB117" i="29"/>
  <c r="BB147" i="29"/>
  <c r="BB237" i="29" s="1"/>
  <c r="BC27" i="29"/>
  <c r="BB99" i="29"/>
  <c r="BB129" i="29"/>
  <c r="BB219" i="29" s="1"/>
  <c r="BC9" i="29"/>
  <c r="BB112" i="29"/>
  <c r="BB142" i="29"/>
  <c r="BB232" i="29" s="1"/>
  <c r="BC22" i="29"/>
  <c r="BB97" i="29"/>
  <c r="BB127" i="29"/>
  <c r="BB217" i="29" s="1"/>
  <c r="BC7" i="29"/>
  <c r="BB116" i="29"/>
  <c r="BB146" i="29"/>
  <c r="BB236" i="29" s="1"/>
  <c r="BC26" i="29"/>
  <c r="BB103" i="29"/>
  <c r="BB133" i="29"/>
  <c r="BC13" i="29"/>
  <c r="BB105" i="29"/>
  <c r="BB135" i="29"/>
  <c r="BB225" i="29" s="1"/>
  <c r="BC15" i="29"/>
  <c r="BB100" i="29"/>
  <c r="BB130" i="29"/>
  <c r="BB220" i="29" s="1"/>
  <c r="BC10" i="29"/>
  <c r="BB122" i="29"/>
  <c r="BB152" i="29"/>
  <c r="BB242" i="29" s="1"/>
  <c r="BC32" i="29"/>
  <c r="BB102" i="29"/>
  <c r="BB132" i="29"/>
  <c r="BB222" i="29" s="1"/>
  <c r="BC12" i="29"/>
  <c r="BA221" i="29"/>
  <c r="BB115" i="29"/>
  <c r="BB145" i="29"/>
  <c r="BB235" i="29" s="1"/>
  <c r="BC25" i="29"/>
  <c r="BB111" i="29"/>
  <c r="BB141" i="29"/>
  <c r="BB231" i="29" s="1"/>
  <c r="BC21" i="29"/>
  <c r="BA213" i="29"/>
  <c r="BA216" i="29"/>
  <c r="BB108" i="29"/>
  <c r="BB138" i="29"/>
  <c r="BB228" i="29" s="1"/>
  <c r="BC18" i="29"/>
  <c r="BB193" i="29"/>
  <c r="BC73" i="29"/>
  <c r="BB110" i="29"/>
  <c r="BB140" i="29"/>
  <c r="BB230" i="29" s="1"/>
  <c r="BC20" i="29"/>
  <c r="BB104" i="29"/>
  <c r="BB134" i="29"/>
  <c r="BB224" i="29" s="1"/>
  <c r="BC14" i="29"/>
  <c r="AZ153" i="29"/>
  <c r="AZ215" i="29"/>
  <c r="AZ243" i="29" s="1"/>
  <c r="BB121" i="29"/>
  <c r="BB151" i="29"/>
  <c r="BB241" i="29" s="1"/>
  <c r="BC31" i="29"/>
  <c r="BB119" i="29"/>
  <c r="BB149" i="29"/>
  <c r="BB239" i="29" s="1"/>
  <c r="BC29" i="29"/>
  <c r="BB101" i="29"/>
  <c r="BB131" i="29"/>
  <c r="BC11" i="29"/>
  <c r="BB106" i="29"/>
  <c r="BB136" i="29"/>
  <c r="BB226" i="29" s="1"/>
  <c r="BC16" i="29"/>
  <c r="BB96" i="29"/>
  <c r="BB126" i="29"/>
  <c r="BC6" i="29"/>
  <c r="BB191" i="29"/>
  <c r="BC71" i="29"/>
  <c r="BB120" i="29"/>
  <c r="BB150" i="29"/>
  <c r="BB240" i="29" s="1"/>
  <c r="BC30" i="29"/>
  <c r="BB113" i="29"/>
  <c r="BB143" i="29"/>
  <c r="BB233" i="29" s="1"/>
  <c r="BC23" i="29"/>
  <c r="BB114" i="29"/>
  <c r="BB144" i="29"/>
  <c r="BB234" i="29" s="1"/>
  <c r="BC24" i="29"/>
  <c r="BB98" i="29"/>
  <c r="BB128" i="29"/>
  <c r="BB218" i="29" s="1"/>
  <c r="BC8" i="29"/>
  <c r="BB109" i="29"/>
  <c r="BB139" i="29"/>
  <c r="BB229" i="29" s="1"/>
  <c r="BC19" i="29"/>
  <c r="BB93" i="29"/>
  <c r="BB186" i="29"/>
  <c r="BC66" i="29"/>
  <c r="BA223" i="29"/>
  <c r="BB118" i="29"/>
  <c r="BB148" i="29"/>
  <c r="BB238" i="29" s="1"/>
  <c r="BC28" i="29"/>
  <c r="BE78" i="29"/>
  <c r="BE198" i="29" s="1"/>
  <c r="BE80" i="29"/>
  <c r="BE200" i="29" s="1"/>
  <c r="BE79" i="29"/>
  <c r="BE199" i="29" s="1"/>
  <c r="BE81" i="29"/>
  <c r="BE201" i="29" s="1"/>
  <c r="BE83" i="29"/>
  <c r="BE203" i="29" s="1"/>
  <c r="BE85" i="29"/>
  <c r="BE205" i="29" s="1"/>
  <c r="BE87" i="29"/>
  <c r="BE207" i="29" s="1"/>
  <c r="BE88" i="29"/>
  <c r="BE208" i="29" s="1"/>
  <c r="BE89" i="29"/>
  <c r="BE209" i="29" s="1"/>
  <c r="BE84" i="29"/>
  <c r="BE204" i="29" s="1"/>
  <c r="BE86" i="29"/>
  <c r="BE206" i="29" s="1"/>
  <c r="BE90" i="29"/>
  <c r="BE210" i="29" s="1"/>
  <c r="BE82" i="29"/>
  <c r="BE202" i="29" s="1"/>
  <c r="BE91" i="29"/>
  <c r="BE211" i="29" s="1"/>
  <c r="BE92" i="29"/>
  <c r="BE212" i="29" s="1"/>
  <c r="BE48" i="29"/>
  <c r="BE168" i="29" s="1"/>
  <c r="BE49" i="29"/>
  <c r="BE169" i="29" s="1"/>
  <c r="BE50" i="29"/>
  <c r="BE170" i="29" s="1"/>
  <c r="BE53" i="29"/>
  <c r="BE173" i="29" s="1"/>
  <c r="BE51" i="29"/>
  <c r="BE171" i="29" s="1"/>
  <c r="BE52" i="29"/>
  <c r="BE172" i="29" s="1"/>
  <c r="BE54" i="29"/>
  <c r="BE174" i="29" s="1"/>
  <c r="BE55" i="29"/>
  <c r="BE175" i="29" s="1"/>
  <c r="BE58" i="29"/>
  <c r="BE178" i="29" s="1"/>
  <c r="BE57" i="29"/>
  <c r="BE177" i="29" s="1"/>
  <c r="BE56" i="29"/>
  <c r="BE176" i="29" s="1"/>
  <c r="BE60" i="29"/>
  <c r="BE180" i="29" s="1"/>
  <c r="BE62" i="29"/>
  <c r="BE182" i="29" s="1"/>
  <c r="BE59" i="29"/>
  <c r="BE179" i="29" s="1"/>
  <c r="BE61" i="29"/>
  <c r="BE181" i="29" s="1"/>
  <c r="BD63" i="29"/>
  <c r="BE77" i="29"/>
  <c r="BE197" i="29" s="1"/>
  <c r="BJ18" i="22"/>
  <c r="AN45" i="7"/>
  <c r="BD107" i="29"/>
  <c r="BD137" i="29"/>
  <c r="BD227" i="29" s="1"/>
  <c r="BD184" i="29"/>
  <c r="BE17" i="29"/>
  <c r="BE47" i="29"/>
  <c r="BE167" i="29" s="1"/>
  <c r="BD154" i="29"/>
  <c r="BD183" i="29" s="1"/>
  <c r="BD124" i="29"/>
  <c r="BE67" i="29"/>
  <c r="BE187" i="29" s="1"/>
  <c r="BE68" i="29"/>
  <c r="BE188" i="29" s="1"/>
  <c r="BE70" i="29"/>
  <c r="BE190" i="29" s="1"/>
  <c r="BE72" i="29"/>
  <c r="BE192" i="29" s="1"/>
  <c r="BE64" i="29"/>
  <c r="BE69" i="29"/>
  <c r="BE189" i="29" s="1"/>
  <c r="BE74" i="29"/>
  <c r="BE194" i="29" s="1"/>
  <c r="BE76" i="29"/>
  <c r="BE196" i="29" s="1"/>
  <c r="BE34" i="29"/>
  <c r="BE38" i="29"/>
  <c r="BE158" i="29" s="1"/>
  <c r="BE42" i="29"/>
  <c r="BE162" i="29" s="1"/>
  <c r="BE46" i="29"/>
  <c r="BE166" i="29" s="1"/>
  <c r="BE65" i="29"/>
  <c r="BE185" i="29" s="1"/>
  <c r="BE36" i="29"/>
  <c r="BE156" i="29" s="1"/>
  <c r="BE40" i="29"/>
  <c r="BE160" i="29" s="1"/>
  <c r="BE44" i="29"/>
  <c r="BE164" i="29" s="1"/>
  <c r="BE35" i="29"/>
  <c r="BE155" i="29" s="1"/>
  <c r="BE43" i="29"/>
  <c r="BE163" i="29" s="1"/>
  <c r="BE45" i="29"/>
  <c r="BE165" i="29" s="1"/>
  <c r="BE41" i="29"/>
  <c r="BE161" i="29" s="1"/>
  <c r="BE4" i="29"/>
  <c r="BE39" i="29"/>
  <c r="BE159" i="29" s="1"/>
  <c r="BE75" i="29"/>
  <c r="BE195" i="29" s="1"/>
  <c r="BE37" i="29"/>
  <c r="BE157" i="29" s="1"/>
  <c r="BC214" i="29"/>
  <c r="BD94" i="29"/>
  <c r="DK218" i="29"/>
  <c r="DK215" i="29"/>
  <c r="DK225" i="29"/>
  <c r="DK216" i="29"/>
  <c r="DK220" i="29"/>
  <c r="DK223" i="29"/>
  <c r="DK217" i="29"/>
  <c r="DK224" i="29"/>
  <c r="DK221" i="29"/>
  <c r="DK226" i="29"/>
  <c r="DK219" i="29"/>
  <c r="DK222" i="29"/>
  <c r="AGK5" i="45"/>
  <c r="DM2" i="29"/>
  <c r="DM3" i="29" s="1"/>
  <c r="BJ13" i="22"/>
  <c r="BJ6" i="22"/>
  <c r="BJ7" i="22"/>
  <c r="BJ14" i="22"/>
  <c r="BK7" i="22"/>
  <c r="BK14" i="22"/>
  <c r="BJ12" i="22"/>
  <c r="BK10" i="22"/>
  <c r="BJ11" i="22"/>
  <c r="BJ8" i="22"/>
  <c r="BJ9" i="22"/>
  <c r="BK11" i="22"/>
  <c r="BJ10" i="22"/>
  <c r="BK9" i="22"/>
  <c r="BK12" i="22"/>
  <c r="BK13" i="22"/>
  <c r="BK6" i="22"/>
  <c r="BK8" i="22"/>
  <c r="AQ32" i="7"/>
  <c r="AO32" i="7"/>
  <c r="AQ40" i="7"/>
  <c r="AW40" i="7"/>
  <c r="AQ33" i="7"/>
  <c r="AW33" i="7"/>
  <c r="AQ38" i="7"/>
  <c r="AW38" i="7"/>
  <c r="AQ35" i="7"/>
  <c r="AW35" i="7"/>
  <c r="AR8" i="22" s="1"/>
  <c r="AQ42" i="7"/>
  <c r="AW42" i="7"/>
  <c r="AQ36" i="7"/>
  <c r="AW36" i="7"/>
  <c r="AQ34" i="7"/>
  <c r="AW34" i="7"/>
  <c r="AQ59" i="7"/>
  <c r="AW59" i="7"/>
  <c r="AR32" i="22" s="1"/>
  <c r="AO54" i="7"/>
  <c r="AV54" i="7"/>
  <c r="AO61" i="7"/>
  <c r="AV61" i="7"/>
  <c r="AO56" i="7"/>
  <c r="AV56" i="7"/>
  <c r="AO50" i="7"/>
  <c r="AV50" i="7"/>
  <c r="AO55" i="7"/>
  <c r="AV55" i="7"/>
  <c r="AO47" i="7"/>
  <c r="AV47" i="7"/>
  <c r="AO38" i="7"/>
  <c r="AV38" i="7"/>
  <c r="AO53" i="7"/>
  <c r="AV53" i="7"/>
  <c r="AQ57" i="7"/>
  <c r="AW57" i="7"/>
  <c r="AR30" i="22" s="1"/>
  <c r="AQ41" i="7"/>
  <c r="AW41" i="7"/>
  <c r="AQ55" i="7"/>
  <c r="AW55" i="7"/>
  <c r="AQ58" i="7"/>
  <c r="AW58" i="7"/>
  <c r="AR31" i="22" s="1"/>
  <c r="AQ37" i="7"/>
  <c r="AW37" i="7"/>
  <c r="AQ53" i="7"/>
  <c r="AW53" i="7"/>
  <c r="AO52" i="7"/>
  <c r="AV52" i="7"/>
  <c r="AO34" i="7"/>
  <c r="AV34" i="7"/>
  <c r="AO45" i="7"/>
  <c r="AV45" i="7"/>
  <c r="AO57" i="7"/>
  <c r="AV57" i="7"/>
  <c r="AO36" i="7"/>
  <c r="AV36" i="7"/>
  <c r="AO44" i="7"/>
  <c r="AV44" i="7"/>
  <c r="AO41" i="7"/>
  <c r="AV41" i="7"/>
  <c r="AO48" i="7"/>
  <c r="AV48" i="7"/>
  <c r="AO51" i="7"/>
  <c r="AV51" i="7"/>
  <c r="AQ60" i="7"/>
  <c r="AW60" i="7"/>
  <c r="AR33" i="22" s="1"/>
  <c r="AY33" i="22" s="1"/>
  <c r="AQ48" i="7"/>
  <c r="AW48" i="7"/>
  <c r="AQ54" i="7"/>
  <c r="AW54" i="7"/>
  <c r="AQ50" i="7"/>
  <c r="AW50" i="7"/>
  <c r="AQ46" i="7"/>
  <c r="AW46" i="7"/>
  <c r="AQ39" i="7"/>
  <c r="AW39" i="7"/>
  <c r="AQ44" i="7"/>
  <c r="AW44" i="7"/>
  <c r="AO59" i="7"/>
  <c r="AV59" i="7"/>
  <c r="AO60" i="7"/>
  <c r="AV60" i="7"/>
  <c r="AO58" i="7"/>
  <c r="AV58" i="7"/>
  <c r="AO49" i="7"/>
  <c r="AV49" i="7"/>
  <c r="AO46" i="7"/>
  <c r="AV46" i="7"/>
  <c r="AO37" i="7"/>
  <c r="AV37" i="7"/>
  <c r="AQ52" i="7"/>
  <c r="AW52" i="7"/>
  <c r="AQ49" i="7"/>
  <c r="AW49" i="7"/>
  <c r="AQ56" i="7"/>
  <c r="AW56" i="7"/>
  <c r="AR29" i="22" s="1"/>
  <c r="AQ43" i="7"/>
  <c r="AW43" i="7"/>
  <c r="AQ45" i="7"/>
  <c r="AW45" i="7"/>
  <c r="AQ61" i="7"/>
  <c r="AW61" i="7"/>
  <c r="AQ51" i="7"/>
  <c r="AW51" i="7"/>
  <c r="AQ47" i="7"/>
  <c r="AW47" i="7"/>
  <c r="AO39" i="7"/>
  <c r="AV39" i="7"/>
  <c r="AO40" i="7"/>
  <c r="AV40" i="7"/>
  <c r="AO42" i="7"/>
  <c r="AV42" i="7"/>
  <c r="AO33" i="7"/>
  <c r="AV33" i="7"/>
  <c r="AO35" i="7"/>
  <c r="AV35" i="7"/>
  <c r="AO43" i="7"/>
  <c r="AV43" i="7"/>
  <c r="XZ4" i="46"/>
  <c r="TW5" i="46"/>
  <c r="PU5" i="46"/>
  <c r="TX4" i="46"/>
  <c r="XY5" i="46"/>
  <c r="ACB4" i="46"/>
  <c r="ACB5" i="46" s="1"/>
  <c r="AM50" i="28"/>
  <c r="AM32" i="28"/>
  <c r="AM33" i="28"/>
  <c r="AM31" i="28"/>
  <c r="AM51" i="28"/>
  <c r="AM55" i="28"/>
  <c r="BF29" i="22" s="1"/>
  <c r="AM37" i="28"/>
  <c r="AM39" i="28"/>
  <c r="AM46" i="28"/>
  <c r="AM36" i="28"/>
  <c r="AM43" i="28"/>
  <c r="AM45" i="28"/>
  <c r="AM58" i="28"/>
  <c r="BF32" i="22" s="1"/>
  <c r="AM34" i="28"/>
  <c r="AM40" i="28"/>
  <c r="AM52" i="28"/>
  <c r="AM41" i="28"/>
  <c r="AM57" i="28"/>
  <c r="BF31" i="22" s="1"/>
  <c r="AM49" i="28"/>
  <c r="AM59" i="28"/>
  <c r="BF33" i="22" s="1"/>
  <c r="AM56" i="28"/>
  <c r="BF30" i="22" s="1"/>
  <c r="AM38" i="28"/>
  <c r="AM53" i="28"/>
  <c r="BF27" i="22" s="1"/>
  <c r="AM54" i="28"/>
  <c r="BF28" i="22" s="1"/>
  <c r="AM48" i="28"/>
  <c r="AM42" i="28"/>
  <c r="AM47" i="28"/>
  <c r="AM35" i="28"/>
  <c r="AM44" i="28"/>
  <c r="AK47" i="28"/>
  <c r="AK36" i="28"/>
  <c r="AK44" i="28"/>
  <c r="AK46" i="28"/>
  <c r="AK54" i="28"/>
  <c r="BG28" i="22" s="1"/>
  <c r="AK31" i="28"/>
  <c r="AK48" i="28"/>
  <c r="AK59" i="28"/>
  <c r="BG33" i="22" s="1"/>
  <c r="AK49" i="28"/>
  <c r="AK52" i="28"/>
  <c r="AK42" i="28"/>
  <c r="AK37" i="28"/>
  <c r="AK34" i="28"/>
  <c r="AK33" i="28"/>
  <c r="AK39" i="28"/>
  <c r="AK50" i="28"/>
  <c r="AK43" i="28"/>
  <c r="AK41" i="28"/>
  <c r="AK53" i="28"/>
  <c r="BG27" i="22" s="1"/>
  <c r="AK55" i="28"/>
  <c r="BG29" i="22" s="1"/>
  <c r="AK56" i="28"/>
  <c r="BG30" i="22" s="1"/>
  <c r="AK32" i="28"/>
  <c r="AK35" i="28"/>
  <c r="AK38" i="28"/>
  <c r="AK57" i="28"/>
  <c r="BG31" i="22" s="1"/>
  <c r="AK51" i="28"/>
  <c r="AK58" i="28"/>
  <c r="BG32" i="22" s="1"/>
  <c r="AK45" i="28"/>
  <c r="AK40" i="28"/>
  <c r="AM56" i="26"/>
  <c r="BN30" i="22" s="1"/>
  <c r="AM44" i="26"/>
  <c r="BN18" i="22" s="1"/>
  <c r="AM39" i="26"/>
  <c r="AM52" i="26"/>
  <c r="BN26" i="22" s="1"/>
  <c r="AM31" i="26"/>
  <c r="AM51" i="26"/>
  <c r="BN25" i="22" s="1"/>
  <c r="AM55" i="26"/>
  <c r="BN29" i="22" s="1"/>
  <c r="AM34" i="26"/>
  <c r="AM40" i="26"/>
  <c r="AM54" i="26"/>
  <c r="BN28" i="22" s="1"/>
  <c r="AM42" i="26"/>
  <c r="BN16" i="22" s="1"/>
  <c r="AM58" i="26"/>
  <c r="BN32" i="22" s="1"/>
  <c r="AM43" i="26"/>
  <c r="BN17" i="22" s="1"/>
  <c r="AM47" i="26"/>
  <c r="BN21" i="22" s="1"/>
  <c r="AM50" i="26"/>
  <c r="BN24" i="22" s="1"/>
  <c r="AM46" i="26"/>
  <c r="BN20" i="22" s="1"/>
  <c r="AM48" i="26"/>
  <c r="BN22" i="22" s="1"/>
  <c r="AM32" i="26"/>
  <c r="AM37" i="26"/>
  <c r="AM59" i="26"/>
  <c r="BN33" i="22" s="1"/>
  <c r="AM36" i="26"/>
  <c r="AM35" i="26"/>
  <c r="AM53" i="26"/>
  <c r="BN27" i="22" s="1"/>
  <c r="AM49" i="26"/>
  <c r="BN23" i="22" s="1"/>
  <c r="AM33" i="26"/>
  <c r="AM45" i="26"/>
  <c r="BN19" i="22" s="1"/>
  <c r="AM57" i="26"/>
  <c r="BN31" i="22" s="1"/>
  <c r="AM38" i="26"/>
  <c r="AM41" i="26"/>
  <c r="BN15" i="22" s="1"/>
  <c r="AK42" i="26"/>
  <c r="AK45" i="26"/>
  <c r="AK46" i="26"/>
  <c r="AK55" i="26"/>
  <c r="AK34" i="26"/>
  <c r="AV34" i="26" s="1"/>
  <c r="AK58" i="26"/>
  <c r="BO32" i="22" s="1"/>
  <c r="AK37" i="26"/>
  <c r="AV37" i="26" s="1"/>
  <c r="AK43" i="26"/>
  <c r="AK38" i="26"/>
  <c r="AV38" i="26" s="1"/>
  <c r="AK57" i="26"/>
  <c r="AK49" i="26"/>
  <c r="AK59" i="26"/>
  <c r="AK51" i="26"/>
  <c r="AK48" i="26"/>
  <c r="AK54" i="26"/>
  <c r="AK50" i="26"/>
  <c r="AK35" i="26"/>
  <c r="AV35" i="26" s="1"/>
  <c r="AK39" i="26"/>
  <c r="AV39" i="26" s="1"/>
  <c r="AK44" i="26"/>
  <c r="AK47" i="26"/>
  <c r="AK53" i="26"/>
  <c r="AK41" i="26"/>
  <c r="AK56" i="26"/>
  <c r="AK31" i="26"/>
  <c r="AV31" i="26" s="1"/>
  <c r="AK36" i="26"/>
  <c r="AV36" i="26" s="1"/>
  <c r="AK52" i="26"/>
  <c r="AK32" i="26"/>
  <c r="AV32" i="26" s="1"/>
  <c r="AK33" i="26"/>
  <c r="AV33" i="26" s="1"/>
  <c r="AK40" i="26"/>
  <c r="AV40" i="26" s="1"/>
  <c r="HO5" i="17"/>
  <c r="PU4" i="17"/>
  <c r="PT5" i="17"/>
  <c r="TW4" i="17"/>
  <c r="XX5" i="17"/>
  <c r="ACA4" i="17"/>
  <c r="ACA5" i="17" s="1"/>
  <c r="TV5" i="17"/>
  <c r="XY4" i="17"/>
  <c r="PU4" i="45"/>
  <c r="HO5" i="45"/>
  <c r="XX5" i="45"/>
  <c r="ACA4" i="45"/>
  <c r="ACA5" i="45" s="1"/>
  <c r="PT5" i="45"/>
  <c r="TW4" i="45"/>
  <c r="TV5" i="45"/>
  <c r="XY4" i="45"/>
  <c r="J224" i="29"/>
  <c r="J216" i="29"/>
  <c r="BF3" i="29"/>
  <c r="BE1" i="29"/>
  <c r="BB213" i="29" l="1"/>
  <c r="BB216" i="29"/>
  <c r="BC134" i="29"/>
  <c r="BC224" i="29" s="1"/>
  <c r="BD14" i="29"/>
  <c r="BC104" i="29"/>
  <c r="BC145" i="29"/>
  <c r="BC235" i="29" s="1"/>
  <c r="BC115" i="29"/>
  <c r="BD25" i="29"/>
  <c r="BC132" i="29"/>
  <c r="BC222" i="29" s="1"/>
  <c r="BC102" i="29"/>
  <c r="BD12" i="29"/>
  <c r="BC133" i="29"/>
  <c r="BD13" i="29"/>
  <c r="BC103" i="29"/>
  <c r="BA215" i="29"/>
  <c r="BA243" i="29" s="1"/>
  <c r="BA153" i="29"/>
  <c r="BC138" i="29"/>
  <c r="BC228" i="29" s="1"/>
  <c r="BD18" i="29"/>
  <c r="BC108" i="29"/>
  <c r="BC129" i="29"/>
  <c r="BC219" i="29" s="1"/>
  <c r="BD9" i="29"/>
  <c r="BC99" i="29"/>
  <c r="BC128" i="29"/>
  <c r="BC218" i="29" s="1"/>
  <c r="BD8" i="29"/>
  <c r="BC98" i="29"/>
  <c r="BC191" i="29"/>
  <c r="BD71" i="29"/>
  <c r="BC131" i="29"/>
  <c r="BD11" i="29"/>
  <c r="BC101" i="29"/>
  <c r="BC141" i="29"/>
  <c r="BC231" i="29" s="1"/>
  <c r="BC111" i="29"/>
  <c r="BD21" i="29"/>
  <c r="BC135" i="29"/>
  <c r="BC225" i="29" s="1"/>
  <c r="BD15" i="29"/>
  <c r="BC105" i="29"/>
  <c r="BB223" i="29"/>
  <c r="BC142" i="29"/>
  <c r="BC232" i="29" s="1"/>
  <c r="BC112" i="29"/>
  <c r="BD22" i="29"/>
  <c r="BB95" i="29"/>
  <c r="BB123" i="29" s="1"/>
  <c r="BB125" i="29"/>
  <c r="BB33" i="29"/>
  <c r="BC5" i="29"/>
  <c r="BC144" i="29"/>
  <c r="BC234" i="29" s="1"/>
  <c r="BD24" i="29"/>
  <c r="BC114" i="29"/>
  <c r="BC139" i="29"/>
  <c r="BC229" i="29" s="1"/>
  <c r="BD19" i="29"/>
  <c r="BC109" i="29"/>
  <c r="BC150" i="29"/>
  <c r="BC240" i="29" s="1"/>
  <c r="BD30" i="29"/>
  <c r="BC120" i="29"/>
  <c r="BC136" i="29"/>
  <c r="BC226" i="29" s="1"/>
  <c r="BD16" i="29"/>
  <c r="BC106" i="29"/>
  <c r="BB221" i="29"/>
  <c r="BC193" i="29"/>
  <c r="BD73" i="29"/>
  <c r="BC130" i="29"/>
  <c r="BC220" i="29" s="1"/>
  <c r="BD10" i="29"/>
  <c r="BC100" i="29"/>
  <c r="BC127" i="29"/>
  <c r="BC217" i="29" s="1"/>
  <c r="BC97" i="29"/>
  <c r="BD7" i="29"/>
  <c r="BC149" i="29"/>
  <c r="BC239" i="29" s="1"/>
  <c r="BC119" i="29"/>
  <c r="BD29" i="29"/>
  <c r="BC148" i="29"/>
  <c r="BC238" i="29" s="1"/>
  <c r="BC118" i="29"/>
  <c r="BD28" i="29"/>
  <c r="BC186" i="29"/>
  <c r="BC93" i="29"/>
  <c r="BD66" i="29"/>
  <c r="BC143" i="29"/>
  <c r="BC233" i="29" s="1"/>
  <c r="BC113" i="29"/>
  <c r="BD23" i="29"/>
  <c r="BC126" i="29"/>
  <c r="BD6" i="29"/>
  <c r="BC96" i="29"/>
  <c r="BC151" i="29"/>
  <c r="BC241" i="29" s="1"/>
  <c r="BC121" i="29"/>
  <c r="BD31" i="29"/>
  <c r="BC140" i="29"/>
  <c r="BC230" i="29" s="1"/>
  <c r="BC110" i="29"/>
  <c r="BD20" i="29"/>
  <c r="BC152" i="29"/>
  <c r="BC242" i="29" s="1"/>
  <c r="BC122" i="29"/>
  <c r="BD32" i="29"/>
  <c r="BC146" i="29"/>
  <c r="BC236" i="29" s="1"/>
  <c r="BC116" i="29"/>
  <c r="BD26" i="29"/>
  <c r="BC147" i="29"/>
  <c r="BC237" i="29" s="1"/>
  <c r="BD27" i="29"/>
  <c r="BC117" i="29"/>
  <c r="J243" i="29"/>
  <c r="BF80" i="29"/>
  <c r="BF200" i="29" s="1"/>
  <c r="BF78" i="29"/>
  <c r="BF198" i="29" s="1"/>
  <c r="BF79" i="29"/>
  <c r="BF199" i="29" s="1"/>
  <c r="BF81" i="29"/>
  <c r="BF201" i="29" s="1"/>
  <c r="BF82" i="29"/>
  <c r="BF202" i="29" s="1"/>
  <c r="BF84" i="29"/>
  <c r="BF204" i="29" s="1"/>
  <c r="BF83" i="29"/>
  <c r="BF203" i="29" s="1"/>
  <c r="BF88" i="29"/>
  <c r="BF208" i="29" s="1"/>
  <c r="BF89" i="29"/>
  <c r="BF209" i="29" s="1"/>
  <c r="BF85" i="29"/>
  <c r="BF205" i="29" s="1"/>
  <c r="BF87" i="29"/>
  <c r="BF207" i="29" s="1"/>
  <c r="BF90" i="29"/>
  <c r="BF210" i="29" s="1"/>
  <c r="BF86" i="29"/>
  <c r="BF206" i="29" s="1"/>
  <c r="BF91" i="29"/>
  <c r="BF211" i="29" s="1"/>
  <c r="BF92" i="29"/>
  <c r="BF212" i="29" s="1"/>
  <c r="BF48" i="29"/>
  <c r="BF168" i="29" s="1"/>
  <c r="BF49" i="29"/>
  <c r="BF169" i="29" s="1"/>
  <c r="BF50" i="29"/>
  <c r="BF170" i="29" s="1"/>
  <c r="BF51" i="29"/>
  <c r="BF171" i="29" s="1"/>
  <c r="BF54" i="29"/>
  <c r="BF174" i="29" s="1"/>
  <c r="BF53" i="29"/>
  <c r="BF173" i="29" s="1"/>
  <c r="BF55" i="29"/>
  <c r="BF175" i="29" s="1"/>
  <c r="BF56" i="29"/>
  <c r="BF176" i="29" s="1"/>
  <c r="BF58" i="29"/>
  <c r="BF178" i="29" s="1"/>
  <c r="BF59" i="29"/>
  <c r="BF179" i="29" s="1"/>
  <c r="BF62" i="29"/>
  <c r="BF182" i="29" s="1"/>
  <c r="BF57" i="29"/>
  <c r="BF177" i="29" s="1"/>
  <c r="BF60" i="29"/>
  <c r="BF180" i="29" s="1"/>
  <c r="BF52" i="29"/>
  <c r="BF172" i="29" s="1"/>
  <c r="BF61" i="29"/>
  <c r="BF181" i="29" s="1"/>
  <c r="BE63" i="29"/>
  <c r="BF77" i="29"/>
  <c r="BF197" i="29" s="1"/>
  <c r="BR30" i="22"/>
  <c r="BU30" i="22" s="1"/>
  <c r="AV59" i="26"/>
  <c r="BO33" i="22"/>
  <c r="BS33" i="22" s="1"/>
  <c r="BV33" i="22" s="1"/>
  <c r="BO17" i="22"/>
  <c r="AV43" i="26"/>
  <c r="BO29" i="22"/>
  <c r="AV55" i="26"/>
  <c r="BO15" i="22"/>
  <c r="AV41" i="26"/>
  <c r="BO16" i="22"/>
  <c r="AV42" i="26"/>
  <c r="BO30" i="22"/>
  <c r="BS30" i="22" s="1"/>
  <c r="BV30" i="22" s="1"/>
  <c r="AV56" i="26"/>
  <c r="BO27" i="22"/>
  <c r="BS27" i="22" s="1"/>
  <c r="BV27" i="22" s="1"/>
  <c r="AV53" i="26"/>
  <c r="BO22" i="22"/>
  <c r="AV48" i="26"/>
  <c r="BO23" i="22"/>
  <c r="AV49" i="26"/>
  <c r="BO20" i="22"/>
  <c r="AV46" i="26"/>
  <c r="BO26" i="22"/>
  <c r="AV52" i="26"/>
  <c r="BO21" i="22"/>
  <c r="AV47" i="26"/>
  <c r="BO25" i="22"/>
  <c r="AV51" i="26"/>
  <c r="BO31" i="22"/>
  <c r="BS31" i="22" s="1"/>
  <c r="BV31" i="22" s="1"/>
  <c r="AV57" i="26"/>
  <c r="BO19" i="22"/>
  <c r="AV45" i="26"/>
  <c r="BO24" i="22"/>
  <c r="AV50" i="26"/>
  <c r="AV58" i="26"/>
  <c r="BO18" i="22"/>
  <c r="AV44" i="26"/>
  <c r="BO28" i="22"/>
  <c r="BS28" i="22" s="1"/>
  <c r="BV28" i="22" s="1"/>
  <c r="AV54" i="26"/>
  <c r="BE107" i="29"/>
  <c r="BE137" i="29"/>
  <c r="BE227" i="29" s="1"/>
  <c r="BE184" i="29"/>
  <c r="BF17" i="29"/>
  <c r="BF47" i="29"/>
  <c r="BF167" i="29" s="1"/>
  <c r="BE154" i="29"/>
  <c r="BE183" i="29" s="1"/>
  <c r="BE124" i="29"/>
  <c r="BF65" i="29"/>
  <c r="BF185" i="29" s="1"/>
  <c r="BF67" i="29"/>
  <c r="BF187" i="29" s="1"/>
  <c r="BF68" i="29"/>
  <c r="BF70" i="29"/>
  <c r="BF190" i="29" s="1"/>
  <c r="BF72" i="29"/>
  <c r="BF35" i="29"/>
  <c r="BF155" i="29" s="1"/>
  <c r="BF39" i="29"/>
  <c r="BF159" i="29" s="1"/>
  <c r="BF43" i="29"/>
  <c r="BF163" i="29" s="1"/>
  <c r="BF75" i="29"/>
  <c r="BF37" i="29"/>
  <c r="BF157" i="29" s="1"/>
  <c r="BF41" i="29"/>
  <c r="BF161" i="29" s="1"/>
  <c r="BF45" i="29"/>
  <c r="BF165" i="29" s="1"/>
  <c r="BF4" i="29"/>
  <c r="BF64" i="29"/>
  <c r="BF34" i="29"/>
  <c r="BF42" i="29"/>
  <c r="BF38" i="29"/>
  <c r="BF36" i="29"/>
  <c r="BF44" i="29"/>
  <c r="BF74" i="29"/>
  <c r="BF194" i="29" s="1"/>
  <c r="BF40" i="29"/>
  <c r="BF69" i="29"/>
  <c r="BF189" i="29" s="1"/>
  <c r="BF46" i="29"/>
  <c r="BF76" i="29"/>
  <c r="BF196" i="29" s="1"/>
  <c r="DL220" i="29"/>
  <c r="DL224" i="29"/>
  <c r="DL221" i="29"/>
  <c r="DL219" i="29"/>
  <c r="DL217" i="29"/>
  <c r="DL218" i="29"/>
  <c r="DL225" i="29"/>
  <c r="DL216" i="29"/>
  <c r="DL222" i="29"/>
  <c r="DL226" i="29"/>
  <c r="DL215" i="29"/>
  <c r="DL223" i="29"/>
  <c r="DK214" i="29"/>
  <c r="DK243" i="29" s="1"/>
  <c r="BD214" i="29"/>
  <c r="BE94" i="29"/>
  <c r="BR31" i="22"/>
  <c r="BU31" i="22" s="1"/>
  <c r="BR27" i="22"/>
  <c r="BU27" i="22" s="1"/>
  <c r="BR32" i="22"/>
  <c r="BU32" i="22" s="1"/>
  <c r="BR28" i="22"/>
  <c r="BU28" i="22" s="1"/>
  <c r="BS32" i="22"/>
  <c r="BV32" i="22" s="1"/>
  <c r="BS29" i="22"/>
  <c r="BV29" i="22" s="1"/>
  <c r="BR33" i="22"/>
  <c r="BU33" i="22" s="1"/>
  <c r="BR29" i="22"/>
  <c r="BU29" i="22" s="1"/>
  <c r="BO14" i="22"/>
  <c r="BO10" i="22"/>
  <c r="BO12" i="22"/>
  <c r="BN10" i="22"/>
  <c r="BN8" i="22"/>
  <c r="BG25" i="22"/>
  <c r="BG15" i="22"/>
  <c r="BF18" i="22"/>
  <c r="BF12" i="22"/>
  <c r="BF19" i="22"/>
  <c r="BF13" i="22"/>
  <c r="BO7" i="22"/>
  <c r="BN5" i="22"/>
  <c r="BG8" i="22"/>
  <c r="BG10" i="22"/>
  <c r="BF14" i="22"/>
  <c r="BF11" i="22"/>
  <c r="BO13" i="22"/>
  <c r="BN11" i="22"/>
  <c r="BG14" i="22"/>
  <c r="BG12" i="22"/>
  <c r="BG24" i="22"/>
  <c r="BG11" i="22"/>
  <c r="BG26" i="22"/>
  <c r="BG22" i="22"/>
  <c r="BG20" i="22"/>
  <c r="BG21" i="22"/>
  <c r="BF21" i="22"/>
  <c r="BF23" i="22"/>
  <c r="BF15" i="22"/>
  <c r="BF8" i="22"/>
  <c r="BF10" i="22"/>
  <c r="BF6" i="22"/>
  <c r="BG19" i="22"/>
  <c r="BG6" i="22"/>
  <c r="BG7" i="22"/>
  <c r="BG23" i="22"/>
  <c r="BF22" i="22"/>
  <c r="AO31" i="26"/>
  <c r="BO5" i="22"/>
  <c r="BO8" i="22"/>
  <c r="BG17" i="22"/>
  <c r="BF9" i="22"/>
  <c r="BF17" i="22"/>
  <c r="BF7" i="22"/>
  <c r="BO9" i="22"/>
  <c r="BO11" i="22"/>
  <c r="BN12" i="22"/>
  <c r="BN7" i="22"/>
  <c r="BN9" i="22"/>
  <c r="BN14" i="22"/>
  <c r="BN13" i="22"/>
  <c r="BG9" i="22"/>
  <c r="BG13" i="22"/>
  <c r="BG16" i="22"/>
  <c r="BG18" i="22"/>
  <c r="BF16" i="22"/>
  <c r="BF26" i="22"/>
  <c r="BF20" i="22"/>
  <c r="BF25" i="22"/>
  <c r="BF24" i="22"/>
  <c r="AR20" i="22"/>
  <c r="AY20" i="22" s="1"/>
  <c r="AR18" i="22"/>
  <c r="AY18" i="22" s="1"/>
  <c r="AY29" i="22"/>
  <c r="AR25" i="22"/>
  <c r="AY25" i="22" s="1"/>
  <c r="AR12" i="22"/>
  <c r="AY12" i="22" s="1"/>
  <c r="AR23" i="22"/>
  <c r="AY23" i="22" s="1"/>
  <c r="AR21" i="22"/>
  <c r="AY21" i="22" s="1"/>
  <c r="AR10" i="22"/>
  <c r="AY10" i="22" s="1"/>
  <c r="AR28" i="22"/>
  <c r="AY28" i="22" s="1"/>
  <c r="AY30" i="22"/>
  <c r="AY32" i="22"/>
  <c r="AR9" i="22"/>
  <c r="AY9" i="22" s="1"/>
  <c r="AR13" i="22"/>
  <c r="AY13" i="22" s="1"/>
  <c r="AR24" i="22"/>
  <c r="AY24" i="22" s="1"/>
  <c r="AR16" i="22"/>
  <c r="AY16" i="22" s="1"/>
  <c r="AR22" i="22"/>
  <c r="AY22" i="22" s="1"/>
  <c r="AR17" i="22"/>
  <c r="AY17" i="22" s="1"/>
  <c r="AR19" i="22"/>
  <c r="AY19" i="22" s="1"/>
  <c r="AR27" i="22"/>
  <c r="AY27" i="22" s="1"/>
  <c r="AR26" i="22"/>
  <c r="AY26" i="22" s="1"/>
  <c r="AY31" i="22"/>
  <c r="AR14" i="22"/>
  <c r="AY14" i="22" s="1"/>
  <c r="AR15" i="22"/>
  <c r="AY15" i="22" s="1"/>
  <c r="AR11" i="22"/>
  <c r="AY11" i="22" s="1"/>
  <c r="TX5" i="46"/>
  <c r="YA4" i="46"/>
  <c r="ACC4" i="46"/>
  <c r="ACC5" i="46" s="1"/>
  <c r="XZ5" i="46"/>
  <c r="AL56" i="28"/>
  <c r="AO56" i="28"/>
  <c r="AP56" i="28" s="1"/>
  <c r="AV56" i="28"/>
  <c r="AL36" i="28"/>
  <c r="AV36" i="28"/>
  <c r="AO36" i="28"/>
  <c r="AP36" i="28" s="1"/>
  <c r="AW56" i="28"/>
  <c r="AQ30" i="22" s="1"/>
  <c r="AQ56" i="28"/>
  <c r="AR56" i="28" s="1"/>
  <c r="AN56" i="28"/>
  <c r="AW40" i="28"/>
  <c r="AQ40" i="28"/>
  <c r="AR40" i="28" s="1"/>
  <c r="AN40" i="28"/>
  <c r="AN43" i="28"/>
  <c r="AW43" i="28"/>
  <c r="AQ43" i="28"/>
  <c r="AR43" i="28" s="1"/>
  <c r="AV45" i="28"/>
  <c r="AO45" i="28"/>
  <c r="AP45" i="28" s="1"/>
  <c r="AL45" i="28"/>
  <c r="AV51" i="28"/>
  <c r="AO51" i="28"/>
  <c r="AP51" i="28" s="1"/>
  <c r="AL51" i="28"/>
  <c r="AL32" i="28"/>
  <c r="AV32" i="28"/>
  <c r="AO32" i="28"/>
  <c r="AP32" i="28" s="1"/>
  <c r="AV41" i="28"/>
  <c r="AO41" i="28"/>
  <c r="AP41" i="28" s="1"/>
  <c r="AL41" i="28"/>
  <c r="AV33" i="28"/>
  <c r="AO33" i="28"/>
  <c r="AP33" i="28" s="1"/>
  <c r="AL33" i="28"/>
  <c r="AV49" i="28"/>
  <c r="AO49" i="28"/>
  <c r="AP49" i="28" s="1"/>
  <c r="AL49" i="28"/>
  <c r="AO31" i="28"/>
  <c r="AP31" i="28" s="1"/>
  <c r="AL31" i="28"/>
  <c r="AW44" i="28"/>
  <c r="AQ44" i="28"/>
  <c r="AR44" i="28" s="1"/>
  <c r="AN44" i="28"/>
  <c r="AW48" i="28"/>
  <c r="AQ48" i="28"/>
  <c r="AR48" i="28" s="1"/>
  <c r="AN48" i="28"/>
  <c r="AW38" i="28"/>
  <c r="AQ38" i="28"/>
  <c r="AR38" i="28" s="1"/>
  <c r="AN38" i="28"/>
  <c r="AN59" i="28"/>
  <c r="AW59" i="28"/>
  <c r="AQ33" i="22" s="1"/>
  <c r="AV33" i="22" s="1"/>
  <c r="AQ59" i="28"/>
  <c r="AR59" i="28" s="1"/>
  <c r="AW57" i="28"/>
  <c r="AQ31" i="22" s="1"/>
  <c r="AN57" i="28"/>
  <c r="AQ57" i="28"/>
  <c r="AR57" i="28" s="1"/>
  <c r="AW45" i="28"/>
  <c r="AN45" i="28"/>
  <c r="AQ45" i="28"/>
  <c r="AR45" i="28" s="1"/>
  <c r="AN39" i="28"/>
  <c r="AW39" i="28"/>
  <c r="AQ39" i="28"/>
  <c r="AR39" i="28" s="1"/>
  <c r="AN31" i="28"/>
  <c r="AQ31" i="28"/>
  <c r="AR31" i="28" s="1"/>
  <c r="AV57" i="28"/>
  <c r="AO57" i="28"/>
  <c r="AP57" i="28" s="1"/>
  <c r="AL57" i="28"/>
  <c r="AL34" i="28"/>
  <c r="AV34" i="28"/>
  <c r="AO34" i="28"/>
  <c r="AP34" i="28" s="1"/>
  <c r="AL54" i="28"/>
  <c r="AV54" i="28"/>
  <c r="AO54" i="28"/>
  <c r="AP54" i="28" s="1"/>
  <c r="AW54" i="28"/>
  <c r="AQ54" i="28"/>
  <c r="AR54" i="28" s="1"/>
  <c r="AN54" i="28"/>
  <c r="AW33" i="28"/>
  <c r="AN33" i="28"/>
  <c r="AQ33" i="28"/>
  <c r="AR33" i="28" s="1"/>
  <c r="AL40" i="28"/>
  <c r="AO40" i="28"/>
  <c r="AP40" i="28" s="1"/>
  <c r="AV40" i="28"/>
  <c r="AL58" i="28"/>
  <c r="AV58" i="28"/>
  <c r="AO58" i="28"/>
  <c r="AP58" i="28" s="1"/>
  <c r="AL38" i="28"/>
  <c r="AV38" i="28"/>
  <c r="AO38" i="28"/>
  <c r="AP38" i="28" s="1"/>
  <c r="AV55" i="28"/>
  <c r="AO55" i="28"/>
  <c r="AP55" i="28" s="1"/>
  <c r="AL55" i="28"/>
  <c r="AL50" i="28"/>
  <c r="AV50" i="28"/>
  <c r="AO50" i="28"/>
  <c r="AP50" i="28" s="1"/>
  <c r="AV37" i="28"/>
  <c r="AO37" i="28"/>
  <c r="AP37" i="28" s="1"/>
  <c r="AL37" i="28"/>
  <c r="AL52" i="28"/>
  <c r="AV52" i="28"/>
  <c r="AO52" i="28"/>
  <c r="AP52" i="28" s="1"/>
  <c r="AL48" i="28"/>
  <c r="AV48" i="28"/>
  <c r="AO48" i="28"/>
  <c r="AP48" i="28" s="1"/>
  <c r="AL46" i="28"/>
  <c r="AV46" i="28"/>
  <c r="AO46" i="28"/>
  <c r="AP46" i="28" s="1"/>
  <c r="AV47" i="28"/>
  <c r="AO47" i="28"/>
  <c r="AP47" i="28" s="1"/>
  <c r="AL47" i="28"/>
  <c r="AN47" i="28"/>
  <c r="AW47" i="28"/>
  <c r="AQ47" i="28"/>
  <c r="AR47" i="28" s="1"/>
  <c r="AW49" i="28"/>
  <c r="AN49" i="28"/>
  <c r="AQ49" i="28"/>
  <c r="AR49" i="28" s="1"/>
  <c r="AW41" i="28"/>
  <c r="AQ41" i="28"/>
  <c r="AR41" i="28" s="1"/>
  <c r="AN41" i="28"/>
  <c r="AW34" i="28"/>
  <c r="AQ34" i="28"/>
  <c r="AR34" i="28" s="1"/>
  <c r="AN34" i="28"/>
  <c r="AW36" i="28"/>
  <c r="AQ36" i="28"/>
  <c r="AR36" i="28" s="1"/>
  <c r="AN36" i="28"/>
  <c r="AN55" i="28"/>
  <c r="AW55" i="28"/>
  <c r="AQ29" i="22" s="1"/>
  <c r="AQ55" i="28"/>
  <c r="AR55" i="28" s="1"/>
  <c r="AW32" i="28"/>
  <c r="AQ32" i="28"/>
  <c r="AR32" i="28" s="1"/>
  <c r="AN32" i="28"/>
  <c r="AV43" i="28"/>
  <c r="AO43" i="28"/>
  <c r="AP43" i="28" s="1"/>
  <c r="AL43" i="28"/>
  <c r="AV59" i="28"/>
  <c r="AO59" i="28"/>
  <c r="AP59" i="28" s="1"/>
  <c r="AL59" i="28"/>
  <c r="AN35" i="28"/>
  <c r="AW35" i="28"/>
  <c r="AQ35" i="28"/>
  <c r="AR35" i="28" s="1"/>
  <c r="AW37" i="28"/>
  <c r="AN37" i="28"/>
  <c r="AQ37" i="28"/>
  <c r="AR37" i="28" s="1"/>
  <c r="AV35" i="28"/>
  <c r="AO35" i="28"/>
  <c r="AP35" i="28" s="1"/>
  <c r="AL35" i="28"/>
  <c r="AV53" i="28"/>
  <c r="AO53" i="28"/>
  <c r="AP53" i="28" s="1"/>
  <c r="AL53" i="28"/>
  <c r="AV39" i="28"/>
  <c r="AO39" i="28"/>
  <c r="AP39" i="28" s="1"/>
  <c r="AL39" i="28"/>
  <c r="AL42" i="28"/>
  <c r="AV42" i="28"/>
  <c r="AO42" i="28"/>
  <c r="AP42" i="28" s="1"/>
  <c r="AV44" i="28"/>
  <c r="AO44" i="28"/>
  <c r="AP44" i="28" s="1"/>
  <c r="AL44" i="28"/>
  <c r="AW42" i="28"/>
  <c r="AQ42" i="28"/>
  <c r="AR42" i="28" s="1"/>
  <c r="AN42" i="28"/>
  <c r="AW53" i="28"/>
  <c r="AN53" i="28"/>
  <c r="AQ53" i="28"/>
  <c r="AR53" i="28" s="1"/>
  <c r="AW52" i="28"/>
  <c r="AQ52" i="28"/>
  <c r="AR52" i="28" s="1"/>
  <c r="AN52" i="28"/>
  <c r="AW58" i="28"/>
  <c r="AQ58" i="28"/>
  <c r="AR58" i="28" s="1"/>
  <c r="AN58" i="28"/>
  <c r="AW46" i="28"/>
  <c r="AQ46" i="28"/>
  <c r="AR46" i="28" s="1"/>
  <c r="AN46" i="28"/>
  <c r="AN51" i="28"/>
  <c r="AW51" i="28"/>
  <c r="AQ51" i="28"/>
  <c r="AR51" i="28" s="1"/>
  <c r="AW50" i="28"/>
  <c r="AQ50" i="28"/>
  <c r="AR50" i="28" s="1"/>
  <c r="AN50" i="28"/>
  <c r="AO32" i="26"/>
  <c r="AO39" i="26"/>
  <c r="AO43" i="26"/>
  <c r="AO46" i="26"/>
  <c r="AQ53" i="26"/>
  <c r="AW53" i="26"/>
  <c r="AN53" i="26"/>
  <c r="AW50" i="26"/>
  <c r="AQ50" i="26"/>
  <c r="AN50" i="26"/>
  <c r="AW52" i="26"/>
  <c r="AQ52" i="26"/>
  <c r="AN52" i="26"/>
  <c r="AO40" i="26"/>
  <c r="AO36" i="26"/>
  <c r="AO41" i="26"/>
  <c r="AO50" i="26"/>
  <c r="AO59" i="26"/>
  <c r="AO38" i="26"/>
  <c r="AO58" i="26"/>
  <c r="AO42" i="26"/>
  <c r="AW36" i="26"/>
  <c r="AQ36" i="26"/>
  <c r="AN36" i="26"/>
  <c r="AW48" i="26"/>
  <c r="AQ48" i="26"/>
  <c r="AN48" i="26"/>
  <c r="AW43" i="26"/>
  <c r="AQ43" i="26"/>
  <c r="AN43" i="26"/>
  <c r="AW54" i="26"/>
  <c r="AQ54" i="26"/>
  <c r="AN54" i="26"/>
  <c r="AW34" i="26"/>
  <c r="AQ34" i="26"/>
  <c r="AN34" i="26"/>
  <c r="AW51" i="26"/>
  <c r="AQ51" i="26"/>
  <c r="AN51" i="26"/>
  <c r="AW44" i="26"/>
  <c r="AQ44" i="26"/>
  <c r="AN44" i="26"/>
  <c r="AO56" i="26"/>
  <c r="AO49" i="26"/>
  <c r="AO33" i="26"/>
  <c r="AO44" i="26"/>
  <c r="AO54" i="26"/>
  <c r="AO34" i="26"/>
  <c r="AQ41" i="26"/>
  <c r="AW41" i="26"/>
  <c r="AN41" i="26"/>
  <c r="AQ57" i="26"/>
  <c r="AW57" i="26"/>
  <c r="AS31" i="22" s="1"/>
  <c r="AN57" i="26"/>
  <c r="AQ49" i="26"/>
  <c r="AW49" i="26"/>
  <c r="AN49" i="26"/>
  <c r="AW59" i="26"/>
  <c r="AS33" i="22" s="1"/>
  <c r="AQ59" i="26"/>
  <c r="AN59" i="26"/>
  <c r="AW46" i="26"/>
  <c r="AQ46" i="26"/>
  <c r="AN46" i="26"/>
  <c r="AW58" i="26"/>
  <c r="AS32" i="22" s="1"/>
  <c r="AQ58" i="26"/>
  <c r="AN58" i="26"/>
  <c r="AQ31" i="26"/>
  <c r="AN31" i="26"/>
  <c r="AW56" i="26"/>
  <c r="AS30" i="22" s="1"/>
  <c r="AQ56" i="26"/>
  <c r="AN56" i="26"/>
  <c r="AO53" i="26"/>
  <c r="AO48" i="26"/>
  <c r="AO55" i="26"/>
  <c r="AQ45" i="26"/>
  <c r="AW45" i="26"/>
  <c r="AN45" i="26"/>
  <c r="AQ37" i="26"/>
  <c r="AW37" i="26"/>
  <c r="AN37" i="26"/>
  <c r="AW55" i="26"/>
  <c r="AS29" i="22" s="1"/>
  <c r="AQ55" i="26"/>
  <c r="AN55" i="26"/>
  <c r="AO52" i="26"/>
  <c r="AO47" i="26"/>
  <c r="AO35" i="26"/>
  <c r="AO51" i="26"/>
  <c r="AO57" i="26"/>
  <c r="AO37" i="26"/>
  <c r="AO45" i="26"/>
  <c r="AW38" i="26"/>
  <c r="AQ38" i="26"/>
  <c r="AN38" i="26"/>
  <c r="AQ33" i="26"/>
  <c r="AW33" i="26"/>
  <c r="AN33" i="26"/>
  <c r="AW35" i="26"/>
  <c r="AQ35" i="26"/>
  <c r="AN35" i="26"/>
  <c r="AW32" i="26"/>
  <c r="AQ32" i="26"/>
  <c r="AN32" i="26"/>
  <c r="AW47" i="26"/>
  <c r="AQ47" i="26"/>
  <c r="AN47" i="26"/>
  <c r="AW42" i="26"/>
  <c r="AQ42" i="26"/>
  <c r="AN42" i="26"/>
  <c r="AW40" i="26"/>
  <c r="AQ40" i="26"/>
  <c r="AN40" i="26"/>
  <c r="AW39" i="26"/>
  <c r="AQ39" i="26"/>
  <c r="AN39" i="26"/>
  <c r="TW5" i="17"/>
  <c r="XZ4" i="17"/>
  <c r="PU5" i="17"/>
  <c r="TX4" i="17"/>
  <c r="ACB4" i="17"/>
  <c r="ACB5" i="17" s="1"/>
  <c r="XY5" i="17"/>
  <c r="TW5" i="45"/>
  <c r="XZ4" i="45"/>
  <c r="XY5" i="45"/>
  <c r="ACB4" i="45"/>
  <c r="ACB5" i="45" s="1"/>
  <c r="TX4" i="45"/>
  <c r="PU5" i="45"/>
  <c r="BG3" i="29"/>
  <c r="BF1" i="29"/>
  <c r="BC221" i="29" l="1"/>
  <c r="BC216" i="29"/>
  <c r="BD151" i="29"/>
  <c r="BD241" i="29" s="1"/>
  <c r="BD121" i="29"/>
  <c r="BE31" i="29"/>
  <c r="BD126" i="29"/>
  <c r="BD96" i="29"/>
  <c r="BE6" i="29"/>
  <c r="BD148" i="29"/>
  <c r="BD238" i="29" s="1"/>
  <c r="BE28" i="29"/>
  <c r="BD118" i="29"/>
  <c r="BD193" i="29"/>
  <c r="BE73" i="29"/>
  <c r="BD136" i="29"/>
  <c r="BD226" i="29" s="1"/>
  <c r="BE16" i="29"/>
  <c r="BD106" i="29"/>
  <c r="BC125" i="29"/>
  <c r="BC33" i="29"/>
  <c r="BC95" i="29"/>
  <c r="BC123" i="29" s="1"/>
  <c r="BD5" i="29"/>
  <c r="BD142" i="29"/>
  <c r="BD232" i="29" s="1"/>
  <c r="BD112" i="29"/>
  <c r="BE22" i="29"/>
  <c r="BD128" i="29"/>
  <c r="BD218" i="29" s="1"/>
  <c r="BE8" i="29"/>
  <c r="BD98" i="29"/>
  <c r="BD133" i="29"/>
  <c r="BE13" i="29"/>
  <c r="BD103" i="29"/>
  <c r="BD147" i="29"/>
  <c r="BD237" i="29" s="1"/>
  <c r="BD117" i="29"/>
  <c r="BE27" i="29"/>
  <c r="BD140" i="29"/>
  <c r="BD230" i="29" s="1"/>
  <c r="BE20" i="29"/>
  <c r="BD110" i="29"/>
  <c r="BD186" i="29"/>
  <c r="BE66" i="29"/>
  <c r="BD93" i="29"/>
  <c r="BD135" i="29"/>
  <c r="BD225" i="29" s="1"/>
  <c r="BD105" i="29"/>
  <c r="BE15" i="29"/>
  <c r="BD191" i="29"/>
  <c r="BE71" i="29"/>
  <c r="BC223" i="29"/>
  <c r="BD145" i="29"/>
  <c r="BD235" i="29" s="1"/>
  <c r="BE25" i="29"/>
  <c r="BD115" i="29"/>
  <c r="BD134" i="29"/>
  <c r="BD224" i="29" s="1"/>
  <c r="BE14" i="29"/>
  <c r="BD104" i="29"/>
  <c r="BD152" i="29"/>
  <c r="BD242" i="29" s="1"/>
  <c r="BE32" i="29"/>
  <c r="BD122" i="29"/>
  <c r="BD143" i="29"/>
  <c r="BD233" i="29" s="1"/>
  <c r="BD113" i="29"/>
  <c r="BE23" i="29"/>
  <c r="BD127" i="29"/>
  <c r="BD217" i="29" s="1"/>
  <c r="BD97" i="29"/>
  <c r="BE7" i="29"/>
  <c r="BD130" i="29"/>
  <c r="BD220" i="29" s="1"/>
  <c r="BE10" i="29"/>
  <c r="BD100" i="29"/>
  <c r="BD139" i="29"/>
  <c r="BD229" i="29" s="1"/>
  <c r="BD109" i="29"/>
  <c r="BE19" i="29"/>
  <c r="BD144" i="29"/>
  <c r="BD234" i="29" s="1"/>
  <c r="BD114" i="29"/>
  <c r="BE24" i="29"/>
  <c r="BB215" i="29"/>
  <c r="BB243" i="29" s="1"/>
  <c r="BB153" i="29"/>
  <c r="BD138" i="29"/>
  <c r="BD228" i="29" s="1"/>
  <c r="BE18" i="29"/>
  <c r="BD108" i="29"/>
  <c r="BD132" i="29"/>
  <c r="BD222" i="29" s="1"/>
  <c r="BD102" i="29"/>
  <c r="BE12" i="29"/>
  <c r="BD146" i="29"/>
  <c r="BD236" i="29" s="1"/>
  <c r="BE26" i="29"/>
  <c r="BD116" i="29"/>
  <c r="BC213" i="29"/>
  <c r="BD149" i="29"/>
  <c r="BD239" i="29" s="1"/>
  <c r="BD119" i="29"/>
  <c r="BE29" i="29"/>
  <c r="BD150" i="29"/>
  <c r="BD240" i="29" s="1"/>
  <c r="BE30" i="29"/>
  <c r="BD120" i="29"/>
  <c r="BD141" i="29"/>
  <c r="BD231" i="29" s="1"/>
  <c r="BD111" i="29"/>
  <c r="BE21" i="29"/>
  <c r="BD131" i="29"/>
  <c r="BD221" i="29" s="1"/>
  <c r="BE11" i="29"/>
  <c r="BD101" i="29"/>
  <c r="BD129" i="29"/>
  <c r="BD219" i="29" s="1"/>
  <c r="BE9" i="29"/>
  <c r="BD99" i="29"/>
  <c r="BS23" i="22"/>
  <c r="BV23" i="22" s="1"/>
  <c r="BG88" i="29"/>
  <c r="BG208" i="29" s="1"/>
  <c r="BG81" i="29"/>
  <c r="BG201" i="29" s="1"/>
  <c r="BG79" i="29"/>
  <c r="BG199" i="29" s="1"/>
  <c r="BG80" i="29"/>
  <c r="BG200" i="29" s="1"/>
  <c r="BG82" i="29"/>
  <c r="BG202" i="29" s="1"/>
  <c r="BG84" i="29"/>
  <c r="BG204" i="29" s="1"/>
  <c r="BG83" i="29"/>
  <c r="BG203" i="29" s="1"/>
  <c r="BG89" i="29"/>
  <c r="BG209" i="29" s="1"/>
  <c r="BG78" i="29"/>
  <c r="BG198" i="29" s="1"/>
  <c r="BG90" i="29"/>
  <c r="BG210" i="29" s="1"/>
  <c r="BG87" i="29"/>
  <c r="BG207" i="29" s="1"/>
  <c r="BG91" i="29"/>
  <c r="BG211" i="29" s="1"/>
  <c r="BG85" i="29"/>
  <c r="BG205" i="29" s="1"/>
  <c r="BG92" i="29"/>
  <c r="BG212" i="29" s="1"/>
  <c r="BG86" i="29"/>
  <c r="BG206" i="29" s="1"/>
  <c r="BG57" i="29"/>
  <c r="BG177" i="29" s="1"/>
  <c r="BG56" i="29"/>
  <c r="BG176" i="29" s="1"/>
  <c r="BG61" i="29"/>
  <c r="BG181" i="29" s="1"/>
  <c r="BG62" i="29"/>
  <c r="BG182" i="29" s="1"/>
  <c r="BG55" i="29"/>
  <c r="BG175" i="29" s="1"/>
  <c r="BG59" i="29"/>
  <c r="BG179" i="29" s="1"/>
  <c r="BG48" i="29"/>
  <c r="BG168" i="29" s="1"/>
  <c r="BG49" i="29"/>
  <c r="BG169" i="29" s="1"/>
  <c r="BG50" i="29"/>
  <c r="BG170" i="29" s="1"/>
  <c r="BG51" i="29"/>
  <c r="BG171" i="29" s="1"/>
  <c r="BG54" i="29"/>
  <c r="BG174" i="29" s="1"/>
  <c r="BG52" i="29"/>
  <c r="BG172" i="29" s="1"/>
  <c r="BG53" i="29"/>
  <c r="BG173" i="29" s="1"/>
  <c r="BF63" i="29"/>
  <c r="BG60" i="29"/>
  <c r="BG180" i="29" s="1"/>
  <c r="BG58" i="29"/>
  <c r="BG178" i="29" s="1"/>
  <c r="BG77" i="29"/>
  <c r="BG197" i="29" s="1"/>
  <c r="AW33" i="22"/>
  <c r="AT29" i="22"/>
  <c r="AT30" i="22"/>
  <c r="AT31" i="22"/>
  <c r="AQ32" i="22"/>
  <c r="AT32" i="22" s="1"/>
  <c r="BS21" i="22"/>
  <c r="BV21" i="22" s="1"/>
  <c r="BB33" i="22"/>
  <c r="BC33" i="22" s="1"/>
  <c r="AT33" i="22"/>
  <c r="BF107" i="29"/>
  <c r="BF137" i="29"/>
  <c r="BF227" i="29" s="1"/>
  <c r="BG17" i="29"/>
  <c r="BG137" i="29" s="1"/>
  <c r="BG47" i="29"/>
  <c r="BG167" i="29" s="1"/>
  <c r="BG69" i="29"/>
  <c r="BG74" i="29"/>
  <c r="BG194" i="29" s="1"/>
  <c r="BG65" i="29"/>
  <c r="BG67" i="29"/>
  <c r="BG187" i="29" s="1"/>
  <c r="BG70" i="29"/>
  <c r="BG190" i="29" s="1"/>
  <c r="BG76" i="29"/>
  <c r="BG37" i="29"/>
  <c r="BG157" i="29" s="1"/>
  <c r="BG45" i="29"/>
  <c r="BG165" i="29" s="1"/>
  <c r="BG35" i="29"/>
  <c r="BG43" i="29"/>
  <c r="BG41" i="29"/>
  <c r="BG39" i="29"/>
  <c r="BG159" i="29" s="1"/>
  <c r="BG42" i="29"/>
  <c r="BF162" i="29"/>
  <c r="BG40" i="29"/>
  <c r="BF160" i="29"/>
  <c r="BG34" i="29"/>
  <c r="BF154" i="29"/>
  <c r="BG4" i="29"/>
  <c r="BF124" i="29"/>
  <c r="BG75" i="29"/>
  <c r="BF195" i="29"/>
  <c r="BG36" i="29"/>
  <c r="BF156" i="29"/>
  <c r="BG44" i="29"/>
  <c r="BF164" i="29"/>
  <c r="BG72" i="29"/>
  <c r="BG192" i="29" s="1"/>
  <c r="BF192" i="29"/>
  <c r="BG46" i="29"/>
  <c r="BF166" i="29"/>
  <c r="BG38" i="29"/>
  <c r="BF158" i="29"/>
  <c r="BG64" i="29"/>
  <c r="BF184" i="29"/>
  <c r="BG68" i="29"/>
  <c r="BF188" i="29"/>
  <c r="BF94" i="29"/>
  <c r="DL214" i="29"/>
  <c r="DL243" i="29" s="1"/>
  <c r="DM215" i="29"/>
  <c r="DM226" i="29"/>
  <c r="DM220" i="29"/>
  <c r="DM222" i="29"/>
  <c r="DM218" i="29"/>
  <c r="DM221" i="29"/>
  <c r="DM216" i="29"/>
  <c r="DM224" i="29"/>
  <c r="DM225" i="29"/>
  <c r="DM217" i="29"/>
  <c r="DM223" i="29"/>
  <c r="DM219" i="29"/>
  <c r="BE214" i="29"/>
  <c r="BS19" i="22"/>
  <c r="BV19" i="22" s="1"/>
  <c r="BS15" i="22"/>
  <c r="BV15" i="22" s="1"/>
  <c r="BR16" i="22"/>
  <c r="BU16" i="22" s="1"/>
  <c r="BS13" i="22"/>
  <c r="BV13" i="22" s="1"/>
  <c r="BS18" i="22"/>
  <c r="BV18" i="22" s="1"/>
  <c r="BR22" i="22"/>
  <c r="BU22" i="22" s="1"/>
  <c r="BR13" i="22"/>
  <c r="BU13" i="22" s="1"/>
  <c r="BR14" i="22"/>
  <c r="BU14" i="22" s="1"/>
  <c r="BR21" i="22"/>
  <c r="BU21" i="22" s="1"/>
  <c r="BR26" i="22"/>
  <c r="BU26" i="22" s="1"/>
  <c r="BR24" i="22"/>
  <c r="BU24" i="22" s="1"/>
  <c r="BS20" i="22"/>
  <c r="BV20" i="22" s="1"/>
  <c r="BS26" i="22"/>
  <c r="BV26" i="22" s="1"/>
  <c r="BR20" i="22"/>
  <c r="BU20" i="22" s="1"/>
  <c r="BR15" i="22"/>
  <c r="BU15" i="22" s="1"/>
  <c r="AS16" i="22"/>
  <c r="BB16" i="22" s="1"/>
  <c r="BC16" i="22" s="1"/>
  <c r="AQ15" i="22"/>
  <c r="AV15" i="22" s="1"/>
  <c r="AW15" i="22" s="1"/>
  <c r="AQ12" i="22"/>
  <c r="AV12" i="22" s="1"/>
  <c r="AW12" i="22" s="1"/>
  <c r="AS14" i="22"/>
  <c r="BB14" i="22" s="1"/>
  <c r="BC14" i="22" s="1"/>
  <c r="AS9" i="22"/>
  <c r="BB9" i="22" s="1"/>
  <c r="BC9" i="22" s="1"/>
  <c r="AS23" i="22"/>
  <c r="BB23" i="22" s="1"/>
  <c r="BC23" i="22" s="1"/>
  <c r="AS27" i="22"/>
  <c r="BB27" i="22" s="1"/>
  <c r="BC27" i="22" s="1"/>
  <c r="AQ24" i="22"/>
  <c r="AV24" i="22" s="1"/>
  <c r="AW24" i="22" s="1"/>
  <c r="AQ26" i="22"/>
  <c r="AV26" i="22" s="1"/>
  <c r="AW26" i="22" s="1"/>
  <c r="AQ8" i="22"/>
  <c r="AQ7" i="22"/>
  <c r="AV30" i="22"/>
  <c r="AW30" i="22" s="1"/>
  <c r="BR18" i="22"/>
  <c r="BU18" i="22" s="1"/>
  <c r="BS12" i="22"/>
  <c r="BV12" i="22" s="1"/>
  <c r="BS24" i="22"/>
  <c r="BV24" i="22" s="1"/>
  <c r="AS6" i="22"/>
  <c r="BB30" i="22"/>
  <c r="BC30" i="22" s="1"/>
  <c r="AS18" i="22"/>
  <c r="BB18" i="22" s="1"/>
  <c r="BC18" i="22" s="1"/>
  <c r="AS17" i="22"/>
  <c r="BB17" i="22" s="1"/>
  <c r="BC17" i="22" s="1"/>
  <c r="AQ27" i="22"/>
  <c r="AV27" i="22" s="1"/>
  <c r="AW27" i="22" s="1"/>
  <c r="AQ11" i="22"/>
  <c r="AV11" i="22" s="1"/>
  <c r="AW11" i="22" s="1"/>
  <c r="AV29" i="22"/>
  <c r="AW29" i="22" s="1"/>
  <c r="AQ10" i="22"/>
  <c r="AV10" i="22" s="1"/>
  <c r="AW10" i="22" s="1"/>
  <c r="AV31" i="22"/>
  <c r="AW31" i="22" s="1"/>
  <c r="AQ18" i="22"/>
  <c r="AV18" i="22" s="1"/>
  <c r="AW18" i="22" s="1"/>
  <c r="AQ17" i="22"/>
  <c r="AV17" i="22" s="1"/>
  <c r="AW17" i="22" s="1"/>
  <c r="AQ14" i="22"/>
  <c r="AV14" i="22" s="1"/>
  <c r="AW14" i="22" s="1"/>
  <c r="BR12" i="22"/>
  <c r="BU12" i="22" s="1"/>
  <c r="BS25" i="22"/>
  <c r="BV25" i="22" s="1"/>
  <c r="BB29" i="22"/>
  <c r="BC29" i="22" s="1"/>
  <c r="AS19" i="22"/>
  <c r="BB19" i="22" s="1"/>
  <c r="BC19" i="22" s="1"/>
  <c r="AS20" i="22"/>
  <c r="BB20" i="22" s="1"/>
  <c r="BC20" i="22" s="1"/>
  <c r="BB31" i="22"/>
  <c r="BC31" i="22" s="1"/>
  <c r="AS8" i="22"/>
  <c r="BB8" i="22" s="1"/>
  <c r="BC8" i="22" s="1"/>
  <c r="AS10" i="22"/>
  <c r="BB10" i="22" s="1"/>
  <c r="BC10" i="22" s="1"/>
  <c r="AQ6" i="22"/>
  <c r="AV6" i="22" s="1"/>
  <c r="AW6" i="22" s="1"/>
  <c r="AQ13" i="22"/>
  <c r="AV13" i="22" s="1"/>
  <c r="AW13" i="22" s="1"/>
  <c r="AQ19" i="22"/>
  <c r="AV19" i="22" s="1"/>
  <c r="AW19" i="22" s="1"/>
  <c r="AS11" i="22"/>
  <c r="BB11" i="22" s="1"/>
  <c r="BC11" i="22" s="1"/>
  <c r="AS25" i="22"/>
  <c r="BB25" i="22" s="1"/>
  <c r="BC25" i="22" s="1"/>
  <c r="AS22" i="22"/>
  <c r="BB22" i="22" s="1"/>
  <c r="BC22" i="22" s="1"/>
  <c r="AS26" i="22"/>
  <c r="BB26" i="22" s="1"/>
  <c r="BC26" i="22" s="1"/>
  <c r="AQ16" i="22"/>
  <c r="AV16" i="22" s="1"/>
  <c r="AW16" i="22" s="1"/>
  <c r="BR23" i="22"/>
  <c r="BU23" i="22" s="1"/>
  <c r="AS13" i="22"/>
  <c r="BB13" i="22" s="1"/>
  <c r="BC13" i="22" s="1"/>
  <c r="AS21" i="22"/>
  <c r="BB21" i="22" s="1"/>
  <c r="BC21" i="22" s="1"/>
  <c r="AS7" i="22"/>
  <c r="BB7" i="22" s="1"/>
  <c r="BC7" i="22" s="1"/>
  <c r="AS12" i="22"/>
  <c r="BB12" i="22" s="1"/>
  <c r="BC12" i="22" s="1"/>
  <c r="AS15" i="22"/>
  <c r="BB15" i="22" s="1"/>
  <c r="BC15" i="22" s="1"/>
  <c r="AS28" i="22"/>
  <c r="BB28" i="22" s="1"/>
  <c r="BC28" i="22" s="1"/>
  <c r="AS24" i="22"/>
  <c r="BB24" i="22" s="1"/>
  <c r="BC24" i="22" s="1"/>
  <c r="AQ25" i="22"/>
  <c r="AV25" i="22" s="1"/>
  <c r="AW25" i="22" s="1"/>
  <c r="AQ20" i="22"/>
  <c r="AQ9" i="22"/>
  <c r="AV9" i="22" s="1"/>
  <c r="AW9" i="22" s="1"/>
  <c r="AQ23" i="22"/>
  <c r="AV23" i="22" s="1"/>
  <c r="AW23" i="22" s="1"/>
  <c r="AQ21" i="22"/>
  <c r="AV21" i="22" s="1"/>
  <c r="AW21" i="22" s="1"/>
  <c r="AQ28" i="22"/>
  <c r="AV28" i="22" s="1"/>
  <c r="AW28" i="22" s="1"/>
  <c r="AQ22" i="22"/>
  <c r="AV22" i="22" s="1"/>
  <c r="AW22" i="22" s="1"/>
  <c r="BR19" i="22"/>
  <c r="BU19" i="22" s="1"/>
  <c r="BS17" i="22"/>
  <c r="BV17" i="22" s="1"/>
  <c r="BS22" i="22"/>
  <c r="BV22" i="22" s="1"/>
  <c r="BR25" i="22"/>
  <c r="BU25" i="22" s="1"/>
  <c r="BR17" i="22"/>
  <c r="BU17" i="22" s="1"/>
  <c r="BS16" i="22"/>
  <c r="BV16" i="22" s="1"/>
  <c r="BS14" i="22"/>
  <c r="BV14" i="22" s="1"/>
  <c r="BB32" i="22"/>
  <c r="BC32" i="22" s="1"/>
  <c r="YA5" i="46"/>
  <c r="ACD4" i="46"/>
  <c r="ACD5" i="46" s="1"/>
  <c r="YA4" i="17"/>
  <c r="TX5" i="17"/>
  <c r="XZ5" i="17"/>
  <c r="ACC4" i="17"/>
  <c r="ACC5" i="17" s="1"/>
  <c r="XZ5" i="45"/>
  <c r="ACC4" i="45"/>
  <c r="ACC5" i="45" s="1"/>
  <c r="YA4" i="45"/>
  <c r="TX5" i="45"/>
  <c r="BG1" i="29"/>
  <c r="BH3" i="29"/>
  <c r="BD223" i="29" l="1"/>
  <c r="BD213" i="29"/>
  <c r="BE132" i="29"/>
  <c r="BE222" i="29" s="1"/>
  <c r="BF12" i="29"/>
  <c r="BE102" i="29"/>
  <c r="BE152" i="29"/>
  <c r="BE242" i="29" s="1"/>
  <c r="BE122" i="29"/>
  <c r="BF32" i="29"/>
  <c r="BE147" i="29"/>
  <c r="BE237" i="29" s="1"/>
  <c r="BF27" i="29"/>
  <c r="BE117" i="29"/>
  <c r="BE193" i="29"/>
  <c r="BF73" i="29"/>
  <c r="BE131" i="29"/>
  <c r="BE101" i="29"/>
  <c r="BF11" i="29"/>
  <c r="BE149" i="29"/>
  <c r="BE239" i="29" s="1"/>
  <c r="BE119" i="29"/>
  <c r="BF29" i="29"/>
  <c r="BE127" i="29"/>
  <c r="BE217" i="29" s="1"/>
  <c r="BF7" i="29"/>
  <c r="BE97" i="29"/>
  <c r="BE191" i="29"/>
  <c r="BF71" i="29"/>
  <c r="BE133" i="29"/>
  <c r="BE103" i="29"/>
  <c r="BF13" i="29"/>
  <c r="BD125" i="29"/>
  <c r="BD33" i="29"/>
  <c r="BD95" i="29"/>
  <c r="BD123" i="29" s="1"/>
  <c r="BE5" i="29"/>
  <c r="BE126" i="29"/>
  <c r="BE96" i="29"/>
  <c r="BF6" i="29"/>
  <c r="BE138" i="29"/>
  <c r="BE228" i="29" s="1"/>
  <c r="BE108" i="29"/>
  <c r="BF18" i="29"/>
  <c r="BE144" i="29"/>
  <c r="BE234" i="29" s="1"/>
  <c r="BE114" i="29"/>
  <c r="BF24" i="29"/>
  <c r="BE143" i="29"/>
  <c r="BE233" i="29" s="1"/>
  <c r="BF23" i="29"/>
  <c r="BE113" i="29"/>
  <c r="BE128" i="29"/>
  <c r="BE218" i="29" s="1"/>
  <c r="BE98" i="29"/>
  <c r="BF8" i="29"/>
  <c r="BC215" i="29"/>
  <c r="BC243" i="29" s="1"/>
  <c r="BC153" i="29"/>
  <c r="BE151" i="29"/>
  <c r="BE241" i="29" s="1"/>
  <c r="BE121" i="29"/>
  <c r="BF31" i="29"/>
  <c r="BE129" i="29"/>
  <c r="BE219" i="29" s="1"/>
  <c r="BF9" i="29"/>
  <c r="BE99" i="29"/>
  <c r="BE146" i="29"/>
  <c r="BE236" i="29" s="1"/>
  <c r="BF26" i="29"/>
  <c r="BE116" i="29"/>
  <c r="BE145" i="29"/>
  <c r="BE235" i="29" s="1"/>
  <c r="BE115" i="29"/>
  <c r="BF25" i="29"/>
  <c r="BE140" i="29"/>
  <c r="BE230" i="29" s="1"/>
  <c r="BF20" i="29"/>
  <c r="BE110" i="29"/>
  <c r="BE142" i="29"/>
  <c r="BE232" i="29" s="1"/>
  <c r="BF22" i="29"/>
  <c r="BE112" i="29"/>
  <c r="BE136" i="29"/>
  <c r="BE226" i="29" s="1"/>
  <c r="BF16" i="29"/>
  <c r="BE106" i="29"/>
  <c r="BE141" i="29"/>
  <c r="BE231" i="29" s="1"/>
  <c r="BF21" i="29"/>
  <c r="BE111" i="29"/>
  <c r="BE150" i="29"/>
  <c r="BE240" i="29" s="1"/>
  <c r="BE120" i="29"/>
  <c r="BF30" i="29"/>
  <c r="BE139" i="29"/>
  <c r="BE229" i="29" s="1"/>
  <c r="BE109" i="29"/>
  <c r="BF19" i="29"/>
  <c r="BE130" i="29"/>
  <c r="BE220" i="29" s="1"/>
  <c r="BF10" i="29"/>
  <c r="BE100" i="29"/>
  <c r="BE134" i="29"/>
  <c r="BE224" i="29" s="1"/>
  <c r="BF14" i="29"/>
  <c r="BE104" i="29"/>
  <c r="BE135" i="29"/>
  <c r="BE225" i="29" s="1"/>
  <c r="BE105" i="29"/>
  <c r="BF15" i="29"/>
  <c r="BE186" i="29"/>
  <c r="BE93" i="29"/>
  <c r="BF66" i="29"/>
  <c r="BE148" i="29"/>
  <c r="BE238" i="29" s="1"/>
  <c r="BF28" i="29"/>
  <c r="BE118" i="29"/>
  <c r="BD216" i="29"/>
  <c r="BF183" i="29"/>
  <c r="BH92" i="29"/>
  <c r="BH212" i="29" s="1"/>
  <c r="BH87" i="29"/>
  <c r="BH207" i="29" s="1"/>
  <c r="BH85" i="29"/>
  <c r="BH205" i="29" s="1"/>
  <c r="BH79" i="29"/>
  <c r="BH199" i="29" s="1"/>
  <c r="BH78" i="29"/>
  <c r="BH198" i="29" s="1"/>
  <c r="BH83" i="29"/>
  <c r="BH203" i="29" s="1"/>
  <c r="BH84" i="29"/>
  <c r="BH204" i="29" s="1"/>
  <c r="BH86" i="29"/>
  <c r="BH206" i="29" s="1"/>
  <c r="BH90" i="29"/>
  <c r="BH210" i="29" s="1"/>
  <c r="BH89" i="29"/>
  <c r="BH209" i="29" s="1"/>
  <c r="BH80" i="29"/>
  <c r="BH200" i="29" s="1"/>
  <c r="BH81" i="29"/>
  <c r="BH201" i="29" s="1"/>
  <c r="BH91" i="29"/>
  <c r="BH211" i="29" s="1"/>
  <c r="BH82" i="29"/>
  <c r="BH202" i="29" s="1"/>
  <c r="BH88" i="29"/>
  <c r="BH208" i="29" s="1"/>
  <c r="BG63" i="29"/>
  <c r="BH58" i="29"/>
  <c r="BH178" i="29" s="1"/>
  <c r="BH62" i="29"/>
  <c r="BH182" i="29" s="1"/>
  <c r="BH60" i="29"/>
  <c r="BH180" i="29" s="1"/>
  <c r="BH61" i="29"/>
  <c r="BH181" i="29" s="1"/>
  <c r="BH59" i="29"/>
  <c r="BH179" i="29" s="1"/>
  <c r="BH56" i="29"/>
  <c r="BH176" i="29" s="1"/>
  <c r="BH77" i="29"/>
  <c r="BH197" i="29" s="1"/>
  <c r="BH49" i="29"/>
  <c r="BH169" i="29" s="1"/>
  <c r="BH50" i="29"/>
  <c r="BH170" i="29" s="1"/>
  <c r="BH52" i="29"/>
  <c r="BH172" i="29" s="1"/>
  <c r="BH48" i="29"/>
  <c r="BH168" i="29" s="1"/>
  <c r="BH53" i="29"/>
  <c r="BH173" i="29" s="1"/>
  <c r="BH51" i="29"/>
  <c r="BH171" i="29" s="1"/>
  <c r="BH54" i="29"/>
  <c r="BH174" i="29" s="1"/>
  <c r="BH55" i="29"/>
  <c r="BH175" i="29" s="1"/>
  <c r="BH57" i="29"/>
  <c r="BH177" i="29" s="1"/>
  <c r="AV32" i="22"/>
  <c r="AW32" i="22" s="1"/>
  <c r="BG227" i="29"/>
  <c r="BG107" i="29"/>
  <c r="BG184" i="29"/>
  <c r="BH17" i="29"/>
  <c r="BH47" i="29"/>
  <c r="BH167" i="29" s="1"/>
  <c r="BH44" i="29"/>
  <c r="BG164" i="29"/>
  <c r="BH34" i="29"/>
  <c r="BG154" i="29"/>
  <c r="BH41" i="29"/>
  <c r="BG161" i="29"/>
  <c r="BH35" i="29"/>
  <c r="BG155" i="29"/>
  <c r="BH65" i="29"/>
  <c r="BG185" i="29"/>
  <c r="BH38" i="29"/>
  <c r="BG158" i="29"/>
  <c r="BH36" i="29"/>
  <c r="BG156" i="29"/>
  <c r="BH4" i="29"/>
  <c r="BG124" i="29"/>
  <c r="BH40" i="29"/>
  <c r="BG160" i="29"/>
  <c r="BH42" i="29"/>
  <c r="BG162" i="29"/>
  <c r="BH74" i="29"/>
  <c r="BH64" i="29"/>
  <c r="BH72" i="29"/>
  <c r="BH39" i="29"/>
  <c r="BH37" i="29"/>
  <c r="BH70" i="29"/>
  <c r="BH67" i="29"/>
  <c r="BH187" i="29" s="1"/>
  <c r="BH45" i="29"/>
  <c r="BH68" i="29"/>
  <c r="BG188" i="29"/>
  <c r="BH46" i="29"/>
  <c r="BG166" i="29"/>
  <c r="BH75" i="29"/>
  <c r="BH195" i="29" s="1"/>
  <c r="BG195" i="29"/>
  <c r="BH43" i="29"/>
  <c r="BG163" i="29"/>
  <c r="BH76" i="29"/>
  <c r="BG196" i="29"/>
  <c r="BH69" i="29"/>
  <c r="BG189" i="29"/>
  <c r="BF214" i="29"/>
  <c r="BG94" i="29"/>
  <c r="DM214" i="29"/>
  <c r="DM243" i="29" s="1"/>
  <c r="AT28" i="22"/>
  <c r="AT20" i="22"/>
  <c r="AT9" i="22"/>
  <c r="AT13" i="22"/>
  <c r="AT24" i="22"/>
  <c r="AT23" i="22"/>
  <c r="AT15" i="22"/>
  <c r="AT10" i="22"/>
  <c r="AT27" i="22"/>
  <c r="AT22" i="22"/>
  <c r="AT19" i="22"/>
  <c r="AV20" i="22"/>
  <c r="AW20" i="22" s="1"/>
  <c r="AT17" i="22"/>
  <c r="AT25" i="22"/>
  <c r="AT12" i="22"/>
  <c r="AT21" i="22"/>
  <c r="AT26" i="22"/>
  <c r="AT16" i="22"/>
  <c r="AT14" i="22"/>
  <c r="AT18" i="22"/>
  <c r="AT11" i="22"/>
  <c r="YA5" i="17"/>
  <c r="ACD4" i="17"/>
  <c r="ACD5" i="17" s="1"/>
  <c r="ACD4" i="45"/>
  <c r="ACD5" i="45" s="1"/>
  <c r="YA5" i="45"/>
  <c r="BH1" i="29"/>
  <c r="BI3" i="29"/>
  <c r="BE213" i="29" l="1"/>
  <c r="BE221" i="29"/>
  <c r="BE223" i="29"/>
  <c r="BF143" i="29"/>
  <c r="BF233" i="29" s="1"/>
  <c r="BF113" i="29"/>
  <c r="BG23" i="29"/>
  <c r="BG6" i="29"/>
  <c r="BF126" i="29"/>
  <c r="BF96" i="29"/>
  <c r="BF147" i="29"/>
  <c r="BF237" i="29" s="1"/>
  <c r="BF117" i="29"/>
  <c r="BG27" i="29"/>
  <c r="BG10" i="29"/>
  <c r="BF100" i="29"/>
  <c r="BF130" i="29"/>
  <c r="BF220" i="29" s="1"/>
  <c r="BG9" i="29"/>
  <c r="BF99" i="29"/>
  <c r="BF129" i="29"/>
  <c r="BF219" i="29" s="1"/>
  <c r="BF140" i="29"/>
  <c r="BF230" i="29" s="1"/>
  <c r="BF110" i="29"/>
  <c r="BG20" i="29"/>
  <c r="BF98" i="29"/>
  <c r="BG8" i="29"/>
  <c r="BF128" i="29"/>
  <c r="BF218" i="29" s="1"/>
  <c r="BF148" i="29"/>
  <c r="BF238" i="29" s="1"/>
  <c r="BG28" i="29"/>
  <c r="BF118" i="29"/>
  <c r="BF142" i="29"/>
  <c r="BF232" i="29" s="1"/>
  <c r="BG22" i="29"/>
  <c r="BF112" i="29"/>
  <c r="BF138" i="29"/>
  <c r="BF228" i="29" s="1"/>
  <c r="BG18" i="29"/>
  <c r="BF108" i="29"/>
  <c r="BG7" i="29"/>
  <c r="BF97" i="29"/>
  <c r="BF127" i="29"/>
  <c r="BF217" i="29" s="1"/>
  <c r="BF193" i="29"/>
  <c r="BG73" i="29"/>
  <c r="BF135" i="29"/>
  <c r="BF225" i="29" s="1"/>
  <c r="BG15" i="29"/>
  <c r="BF105" i="29"/>
  <c r="BG14" i="29"/>
  <c r="BF134" i="29"/>
  <c r="BF224" i="29" s="1"/>
  <c r="BF104" i="29"/>
  <c r="BF150" i="29"/>
  <c r="BF240" i="29" s="1"/>
  <c r="BF120" i="29"/>
  <c r="BG30" i="29"/>
  <c r="BF141" i="29"/>
  <c r="BF231" i="29" s="1"/>
  <c r="BG21" i="29"/>
  <c r="BF111" i="29"/>
  <c r="BF136" i="29"/>
  <c r="BF226" i="29" s="1"/>
  <c r="BF106" i="29"/>
  <c r="BG16" i="29"/>
  <c r="BF145" i="29"/>
  <c r="BF235" i="29" s="1"/>
  <c r="BF115" i="29"/>
  <c r="BG25" i="29"/>
  <c r="BF146" i="29"/>
  <c r="BF236" i="29" s="1"/>
  <c r="BF116" i="29"/>
  <c r="BG26" i="29"/>
  <c r="BF144" i="29"/>
  <c r="BF234" i="29" s="1"/>
  <c r="BG24" i="29"/>
  <c r="BF114" i="29"/>
  <c r="BE216" i="29"/>
  <c r="BD215" i="29"/>
  <c r="BD243" i="29" s="1"/>
  <c r="BD153" i="29"/>
  <c r="BF191" i="29"/>
  <c r="BG71" i="29"/>
  <c r="BG11" i="29"/>
  <c r="BF131" i="29"/>
  <c r="BF101" i="29"/>
  <c r="BF152" i="29"/>
  <c r="BF242" i="29" s="1"/>
  <c r="BG32" i="29"/>
  <c r="BF122" i="29"/>
  <c r="BG12" i="29"/>
  <c r="BF132" i="29"/>
  <c r="BF222" i="29" s="1"/>
  <c r="BF102" i="29"/>
  <c r="BF186" i="29"/>
  <c r="BG66" i="29"/>
  <c r="BF93" i="29"/>
  <c r="BF139" i="29"/>
  <c r="BF229" i="29" s="1"/>
  <c r="BG19" i="29"/>
  <c r="BF109" i="29"/>
  <c r="BF151" i="29"/>
  <c r="BF241" i="29" s="1"/>
  <c r="BG31" i="29"/>
  <c r="BF121" i="29"/>
  <c r="BE125" i="29"/>
  <c r="BF5" i="29"/>
  <c r="BE33" i="29"/>
  <c r="BE95" i="29"/>
  <c r="BE123" i="29" s="1"/>
  <c r="BG13" i="29"/>
  <c r="BF103" i="29"/>
  <c r="BF133" i="29"/>
  <c r="BF149" i="29"/>
  <c r="BF239" i="29" s="1"/>
  <c r="BG29" i="29"/>
  <c r="BF119" i="29"/>
  <c r="BG183" i="29"/>
  <c r="BI78" i="29"/>
  <c r="BI198" i="29" s="1"/>
  <c r="BI81" i="29"/>
  <c r="BI201" i="29" s="1"/>
  <c r="BI80" i="29"/>
  <c r="BI200" i="29" s="1"/>
  <c r="BI79" i="29"/>
  <c r="BI199" i="29" s="1"/>
  <c r="BI82" i="29"/>
  <c r="BI202" i="29" s="1"/>
  <c r="BI83" i="29"/>
  <c r="BI203" i="29" s="1"/>
  <c r="BI85" i="29"/>
  <c r="BI205" i="29" s="1"/>
  <c r="BI86" i="29"/>
  <c r="BI206" i="29" s="1"/>
  <c r="BI88" i="29"/>
  <c r="BI208" i="29" s="1"/>
  <c r="BI84" i="29"/>
  <c r="BI204" i="29" s="1"/>
  <c r="BI89" i="29"/>
  <c r="BI209" i="29" s="1"/>
  <c r="BI90" i="29"/>
  <c r="BI210" i="29" s="1"/>
  <c r="BI92" i="29"/>
  <c r="BI212" i="29" s="1"/>
  <c r="BI91" i="29"/>
  <c r="BI211" i="29" s="1"/>
  <c r="BI87" i="29"/>
  <c r="BI207" i="29" s="1"/>
  <c r="BI48" i="29"/>
  <c r="BI168" i="29" s="1"/>
  <c r="BI49" i="29"/>
  <c r="BI169" i="29" s="1"/>
  <c r="BI50" i="29"/>
  <c r="BI170" i="29" s="1"/>
  <c r="BI53" i="29"/>
  <c r="BI173" i="29" s="1"/>
  <c r="BI52" i="29"/>
  <c r="BI172" i="29" s="1"/>
  <c r="BI51" i="29"/>
  <c r="BI171" i="29" s="1"/>
  <c r="BI54" i="29"/>
  <c r="BI174" i="29" s="1"/>
  <c r="BI55" i="29"/>
  <c r="BI175" i="29" s="1"/>
  <c r="BI56" i="29"/>
  <c r="BI176" i="29" s="1"/>
  <c r="BI57" i="29"/>
  <c r="BI177" i="29" s="1"/>
  <c r="BI61" i="29"/>
  <c r="BI181" i="29" s="1"/>
  <c r="BI58" i="29"/>
  <c r="BI178" i="29" s="1"/>
  <c r="BI59" i="29"/>
  <c r="BI179" i="29" s="1"/>
  <c r="BI60" i="29"/>
  <c r="BI180" i="29" s="1"/>
  <c r="BI62" i="29"/>
  <c r="BI182" i="29" s="1"/>
  <c r="BH63" i="29"/>
  <c r="BI77" i="29"/>
  <c r="BI197" i="29" s="1"/>
  <c r="BH107" i="29"/>
  <c r="BH137" i="29"/>
  <c r="BH227" i="29" s="1"/>
  <c r="BH184" i="29"/>
  <c r="BI17" i="29"/>
  <c r="BI47" i="29"/>
  <c r="BI167" i="29" s="1"/>
  <c r="BI72" i="29"/>
  <c r="BH192" i="29"/>
  <c r="BI69" i="29"/>
  <c r="BH189" i="29"/>
  <c r="BI76" i="29"/>
  <c r="BH196" i="29"/>
  <c r="BI68" i="29"/>
  <c r="BH188" i="29"/>
  <c r="BI37" i="29"/>
  <c r="BH157" i="29"/>
  <c r="BI42" i="29"/>
  <c r="BH162" i="29"/>
  <c r="BI4" i="29"/>
  <c r="BH124" i="29"/>
  <c r="BI38" i="29"/>
  <c r="BH158" i="29"/>
  <c r="BI65" i="29"/>
  <c r="BH185" i="29"/>
  <c r="BI41" i="29"/>
  <c r="BH161" i="29"/>
  <c r="BI34" i="29"/>
  <c r="BH154" i="29"/>
  <c r="BI44" i="29"/>
  <c r="BH164" i="29"/>
  <c r="BI45" i="29"/>
  <c r="BH165" i="29"/>
  <c r="BI74" i="29"/>
  <c r="BH194" i="29"/>
  <c r="BI64" i="29"/>
  <c r="BI67" i="29"/>
  <c r="BI75" i="29"/>
  <c r="BI43" i="29"/>
  <c r="BH163" i="29"/>
  <c r="BI46" i="29"/>
  <c r="BH166" i="29"/>
  <c r="BI70" i="29"/>
  <c r="BH190" i="29"/>
  <c r="BI39" i="29"/>
  <c r="BH159" i="29"/>
  <c r="BI40" i="29"/>
  <c r="BH160" i="29"/>
  <c r="BI36" i="29"/>
  <c r="BH156" i="29"/>
  <c r="BI35" i="29"/>
  <c r="BH155" i="29"/>
  <c r="BH94" i="29"/>
  <c r="BG214" i="29"/>
  <c r="BJ3" i="29"/>
  <c r="BI1" i="29"/>
  <c r="BF223" i="29" l="1"/>
  <c r="BF213" i="29"/>
  <c r="BF221" i="29"/>
  <c r="BG146" i="29"/>
  <c r="BG236" i="29" s="1"/>
  <c r="BH26" i="29"/>
  <c r="BG116" i="29"/>
  <c r="BG150" i="29"/>
  <c r="BG240" i="29" s="1"/>
  <c r="BH30" i="29"/>
  <c r="BG120" i="29"/>
  <c r="BG96" i="29"/>
  <c r="BH6" i="29"/>
  <c r="BG126" i="29"/>
  <c r="BG149" i="29"/>
  <c r="BG239" i="29" s="1"/>
  <c r="BH29" i="29"/>
  <c r="BG119" i="29"/>
  <c r="BG133" i="29"/>
  <c r="BG103" i="29"/>
  <c r="BH13" i="29"/>
  <c r="BE215" i="29"/>
  <c r="BE243" i="29" s="1"/>
  <c r="BE153" i="29"/>
  <c r="BH66" i="29"/>
  <c r="BG93" i="29"/>
  <c r="BG186" i="29"/>
  <c r="BH12" i="29"/>
  <c r="BG132" i="29"/>
  <c r="BG222" i="29" s="1"/>
  <c r="BG102" i="29"/>
  <c r="BG134" i="29"/>
  <c r="BG224" i="29" s="1"/>
  <c r="BH14" i="29"/>
  <c r="BG104" i="29"/>
  <c r="BG193" i="29"/>
  <c r="BH73" i="29"/>
  <c r="BG127" i="29"/>
  <c r="BG217" i="29" s="1"/>
  <c r="BH7" i="29"/>
  <c r="BG97" i="29"/>
  <c r="BG148" i="29"/>
  <c r="BG238" i="29" s="1"/>
  <c r="BG118" i="29"/>
  <c r="BH28" i="29"/>
  <c r="BG143" i="29"/>
  <c r="BG233" i="29" s="1"/>
  <c r="BG113" i="29"/>
  <c r="BH23" i="29"/>
  <c r="BG98" i="29"/>
  <c r="BH8" i="29"/>
  <c r="BG128" i="29"/>
  <c r="BG218" i="29" s="1"/>
  <c r="BG144" i="29"/>
  <c r="BG234" i="29" s="1"/>
  <c r="BG114" i="29"/>
  <c r="BH24" i="29"/>
  <c r="BH16" i="29"/>
  <c r="BG136" i="29"/>
  <c r="BG226" i="29" s="1"/>
  <c r="BG106" i="29"/>
  <c r="BG141" i="29"/>
  <c r="BG231" i="29" s="1"/>
  <c r="BG111" i="29"/>
  <c r="BH21" i="29"/>
  <c r="BG142" i="29"/>
  <c r="BG232" i="29" s="1"/>
  <c r="BG112" i="29"/>
  <c r="BH22" i="29"/>
  <c r="BG140" i="29"/>
  <c r="BG230" i="29" s="1"/>
  <c r="BG110" i="29"/>
  <c r="BH20" i="29"/>
  <c r="BH10" i="29"/>
  <c r="BG130" i="29"/>
  <c r="BG220" i="29" s="1"/>
  <c r="BG100" i="29"/>
  <c r="BF125" i="29"/>
  <c r="BG5" i="29"/>
  <c r="BF33" i="29"/>
  <c r="BF95" i="29"/>
  <c r="BF123" i="29" s="1"/>
  <c r="BG191" i="29"/>
  <c r="BH71" i="29"/>
  <c r="BG139" i="29"/>
  <c r="BG229" i="29" s="1"/>
  <c r="BG109" i="29"/>
  <c r="BH19" i="29"/>
  <c r="BG151" i="29"/>
  <c r="BG241" i="29" s="1"/>
  <c r="BH31" i="29"/>
  <c r="BG121" i="29"/>
  <c r="BG152" i="29"/>
  <c r="BG242" i="29" s="1"/>
  <c r="BG122" i="29"/>
  <c r="BH32" i="29"/>
  <c r="BG131" i="29"/>
  <c r="BG101" i="29"/>
  <c r="BH11" i="29"/>
  <c r="BG145" i="29"/>
  <c r="BG235" i="29" s="1"/>
  <c r="BG115" i="29"/>
  <c r="BH25" i="29"/>
  <c r="BG135" i="29"/>
  <c r="BG225" i="29" s="1"/>
  <c r="BG105" i="29"/>
  <c r="BH15" i="29"/>
  <c r="BG138" i="29"/>
  <c r="BG228" i="29" s="1"/>
  <c r="BG108" i="29"/>
  <c r="BH18" i="29"/>
  <c r="BG129" i="29"/>
  <c r="BG219" i="29" s="1"/>
  <c r="BH9" i="29"/>
  <c r="BG99" i="29"/>
  <c r="BG147" i="29"/>
  <c r="BG237" i="29" s="1"/>
  <c r="BH27" i="29"/>
  <c r="BG117" i="29"/>
  <c r="BF216" i="29"/>
  <c r="BH183" i="29"/>
  <c r="BJ78" i="29"/>
  <c r="BJ198" i="29" s="1"/>
  <c r="BJ79" i="29"/>
  <c r="BJ199" i="29" s="1"/>
  <c r="BJ80" i="29"/>
  <c r="BJ200" i="29" s="1"/>
  <c r="BJ81" i="29"/>
  <c r="BJ201" i="29" s="1"/>
  <c r="BJ84" i="29"/>
  <c r="BJ204" i="29" s="1"/>
  <c r="BJ89" i="29"/>
  <c r="BJ209" i="29" s="1"/>
  <c r="BJ83" i="29"/>
  <c r="BJ203" i="29" s="1"/>
  <c r="BJ90" i="29"/>
  <c r="BJ210" i="29" s="1"/>
  <c r="BJ82" i="29"/>
  <c r="BJ202" i="29" s="1"/>
  <c r="BJ87" i="29"/>
  <c r="BJ207" i="29" s="1"/>
  <c r="BJ85" i="29"/>
  <c r="BJ205" i="29" s="1"/>
  <c r="BJ88" i="29"/>
  <c r="BJ208" i="29" s="1"/>
  <c r="BJ92" i="29"/>
  <c r="BJ212" i="29" s="1"/>
  <c r="BJ86" i="29"/>
  <c r="BJ206" i="29" s="1"/>
  <c r="BJ91" i="29"/>
  <c r="BJ211" i="29" s="1"/>
  <c r="BJ48" i="29"/>
  <c r="BJ168" i="29" s="1"/>
  <c r="BJ49" i="29"/>
  <c r="BJ169" i="29" s="1"/>
  <c r="BJ50" i="29"/>
  <c r="BJ170" i="29" s="1"/>
  <c r="BJ51" i="29"/>
  <c r="BJ171" i="29" s="1"/>
  <c r="BJ54" i="29"/>
  <c r="BJ174" i="29" s="1"/>
  <c r="BJ53" i="29"/>
  <c r="BJ173" i="29" s="1"/>
  <c r="BJ55" i="29"/>
  <c r="BJ175" i="29" s="1"/>
  <c r="BJ57" i="29"/>
  <c r="BJ177" i="29" s="1"/>
  <c r="BJ52" i="29"/>
  <c r="BJ172" i="29" s="1"/>
  <c r="BJ58" i="29"/>
  <c r="BJ178" i="29" s="1"/>
  <c r="BJ59" i="29"/>
  <c r="BJ179" i="29" s="1"/>
  <c r="BJ60" i="29"/>
  <c r="BJ180" i="29" s="1"/>
  <c r="BJ62" i="29"/>
  <c r="BJ182" i="29" s="1"/>
  <c r="BJ56" i="29"/>
  <c r="BJ176" i="29" s="1"/>
  <c r="BJ61" i="29"/>
  <c r="BJ181" i="29" s="1"/>
  <c r="BI63" i="29"/>
  <c r="BI107" i="29"/>
  <c r="BI137" i="29"/>
  <c r="BI227" i="29" s="1"/>
  <c r="BI184" i="29"/>
  <c r="BJ17" i="29"/>
  <c r="BJ137" i="29" s="1"/>
  <c r="BJ77" i="29"/>
  <c r="BJ197" i="29" s="1"/>
  <c r="BJ47" i="29"/>
  <c r="BJ167" i="29" s="1"/>
  <c r="BJ64" i="29"/>
  <c r="BJ35" i="29"/>
  <c r="BI155" i="29"/>
  <c r="BJ39" i="29"/>
  <c r="BI159" i="29"/>
  <c r="BJ43" i="29"/>
  <c r="BI163" i="29"/>
  <c r="BJ45" i="29"/>
  <c r="BI165" i="29"/>
  <c r="BJ4" i="29"/>
  <c r="BI124" i="29"/>
  <c r="BJ72" i="29"/>
  <c r="BI192" i="29"/>
  <c r="BJ67" i="29"/>
  <c r="BI187" i="29"/>
  <c r="BJ36" i="29"/>
  <c r="BI156" i="29"/>
  <c r="BJ75" i="29"/>
  <c r="BI195" i="29"/>
  <c r="BJ74" i="29"/>
  <c r="BI194" i="29"/>
  <c r="BJ34" i="29"/>
  <c r="BI154" i="29"/>
  <c r="BJ65" i="29"/>
  <c r="BI185" i="29"/>
  <c r="BJ76" i="29"/>
  <c r="BI196" i="29"/>
  <c r="BJ40" i="29"/>
  <c r="BI160" i="29"/>
  <c r="BJ70" i="29"/>
  <c r="BI190" i="29"/>
  <c r="BJ46" i="29"/>
  <c r="BI166" i="29"/>
  <c r="BJ44" i="29"/>
  <c r="BI164" i="29"/>
  <c r="BJ41" i="29"/>
  <c r="BI161" i="29"/>
  <c r="BJ38" i="29"/>
  <c r="BI158" i="29"/>
  <c r="BJ42" i="29"/>
  <c r="BI162" i="29"/>
  <c r="BJ37" i="29"/>
  <c r="BI157" i="29"/>
  <c r="BJ68" i="29"/>
  <c r="BI188" i="29"/>
  <c r="BJ69" i="29"/>
  <c r="BI189" i="29"/>
  <c r="BH214" i="29"/>
  <c r="BI94" i="29"/>
  <c r="BK3" i="29"/>
  <c r="BJ1" i="29"/>
  <c r="BG213" i="29" l="1"/>
  <c r="BH191" i="29"/>
  <c r="BI71" i="29"/>
  <c r="BH130" i="29"/>
  <c r="BH220" i="29" s="1"/>
  <c r="BI10" i="29"/>
  <c r="BH100" i="29"/>
  <c r="BH142" i="29"/>
  <c r="BH232" i="29" s="1"/>
  <c r="BH112" i="29"/>
  <c r="BI22" i="29"/>
  <c r="BH136" i="29"/>
  <c r="BH226" i="29" s="1"/>
  <c r="BH106" i="29"/>
  <c r="BI16" i="29"/>
  <c r="BH193" i="29"/>
  <c r="BI73" i="29"/>
  <c r="BI9" i="29"/>
  <c r="BH129" i="29"/>
  <c r="BH219" i="29" s="1"/>
  <c r="BH99" i="29"/>
  <c r="BH145" i="29"/>
  <c r="BH235" i="29" s="1"/>
  <c r="BI25" i="29"/>
  <c r="BH115" i="29"/>
  <c r="BH139" i="29"/>
  <c r="BH229" i="29" s="1"/>
  <c r="BH109" i="29"/>
  <c r="BI19" i="29"/>
  <c r="BF153" i="29"/>
  <c r="BF215" i="29"/>
  <c r="BF243" i="29" s="1"/>
  <c r="BH140" i="29"/>
  <c r="BH230" i="29" s="1"/>
  <c r="BH110" i="29"/>
  <c r="BI20" i="29"/>
  <c r="BH144" i="29"/>
  <c r="BH234" i="29" s="1"/>
  <c r="BH114" i="29"/>
  <c r="BI24" i="29"/>
  <c r="BI8" i="29"/>
  <c r="BH98" i="29"/>
  <c r="BH128" i="29"/>
  <c r="BH218" i="29" s="1"/>
  <c r="BH133" i="29"/>
  <c r="BI13" i="29"/>
  <c r="BH103" i="29"/>
  <c r="BH149" i="29"/>
  <c r="BH239" i="29" s="1"/>
  <c r="BH119" i="29"/>
  <c r="BI29" i="29"/>
  <c r="BI11" i="29"/>
  <c r="BH101" i="29"/>
  <c r="BH131" i="29"/>
  <c r="BG125" i="29"/>
  <c r="BG95" i="29"/>
  <c r="BG123" i="29" s="1"/>
  <c r="BH5" i="29"/>
  <c r="BG33" i="29"/>
  <c r="BH126" i="29"/>
  <c r="BH96" i="29"/>
  <c r="BI6" i="29"/>
  <c r="BH147" i="29"/>
  <c r="BH237" i="29" s="1"/>
  <c r="BH117" i="29"/>
  <c r="BI27" i="29"/>
  <c r="BI15" i="29"/>
  <c r="BH135" i="29"/>
  <c r="BH225" i="29" s="1"/>
  <c r="BH105" i="29"/>
  <c r="BG221" i="29"/>
  <c r="BH148" i="29"/>
  <c r="BH238" i="29" s="1"/>
  <c r="BH118" i="29"/>
  <c r="BI28" i="29"/>
  <c r="BH127" i="29"/>
  <c r="BH217" i="29" s="1"/>
  <c r="BH97" i="29"/>
  <c r="BI7" i="29"/>
  <c r="BH186" i="29"/>
  <c r="BI66" i="29"/>
  <c r="BH93" i="29"/>
  <c r="BH146" i="29"/>
  <c r="BH236" i="29" s="1"/>
  <c r="BI26" i="29"/>
  <c r="BH116" i="29"/>
  <c r="BH138" i="29"/>
  <c r="BH228" i="29" s="1"/>
  <c r="BI18" i="29"/>
  <c r="BH108" i="29"/>
  <c r="BH152" i="29"/>
  <c r="BH242" i="29" s="1"/>
  <c r="BH122" i="29"/>
  <c r="BI32" i="29"/>
  <c r="BH151" i="29"/>
  <c r="BH241" i="29" s="1"/>
  <c r="BH121" i="29"/>
  <c r="BI31" i="29"/>
  <c r="BH141" i="29"/>
  <c r="BH231" i="29" s="1"/>
  <c r="BI21" i="29"/>
  <c r="BH111" i="29"/>
  <c r="BH143" i="29"/>
  <c r="BH233" i="29" s="1"/>
  <c r="BH113" i="29"/>
  <c r="BI23" i="29"/>
  <c r="BI14" i="29"/>
  <c r="BH134" i="29"/>
  <c r="BH224" i="29" s="1"/>
  <c r="BH104" i="29"/>
  <c r="BI12" i="29"/>
  <c r="BH132" i="29"/>
  <c r="BH222" i="29" s="1"/>
  <c r="BH102" i="29"/>
  <c r="BG223" i="29"/>
  <c r="BG216" i="29"/>
  <c r="BH150" i="29"/>
  <c r="BH240" i="29" s="1"/>
  <c r="BH120" i="29"/>
  <c r="BI30" i="29"/>
  <c r="BI183" i="29"/>
  <c r="BK79" i="29"/>
  <c r="BK199" i="29" s="1"/>
  <c r="BK80" i="29"/>
  <c r="BK200" i="29" s="1"/>
  <c r="BK84" i="29"/>
  <c r="BK204" i="29" s="1"/>
  <c r="BK85" i="29"/>
  <c r="BK205" i="29" s="1"/>
  <c r="BK78" i="29"/>
  <c r="BK198" i="29" s="1"/>
  <c r="BK82" i="29"/>
  <c r="BK202" i="29" s="1"/>
  <c r="BK83" i="29"/>
  <c r="BK203" i="29" s="1"/>
  <c r="BK81" i="29"/>
  <c r="BK201" i="29" s="1"/>
  <c r="BK87" i="29"/>
  <c r="BK207" i="29" s="1"/>
  <c r="BK89" i="29"/>
  <c r="BK209" i="29" s="1"/>
  <c r="BK86" i="29"/>
  <c r="BK206" i="29" s="1"/>
  <c r="BK88" i="29"/>
  <c r="BK208" i="29" s="1"/>
  <c r="BK90" i="29"/>
  <c r="BK210" i="29" s="1"/>
  <c r="BK92" i="29"/>
  <c r="BK212" i="29" s="1"/>
  <c r="BK91" i="29"/>
  <c r="BK211" i="29" s="1"/>
  <c r="BK48" i="29"/>
  <c r="BK168" i="29" s="1"/>
  <c r="BK49" i="29"/>
  <c r="BK169" i="29" s="1"/>
  <c r="BK50" i="29"/>
  <c r="BK170" i="29" s="1"/>
  <c r="BK51" i="29"/>
  <c r="BK171" i="29" s="1"/>
  <c r="BK54" i="29"/>
  <c r="BK174" i="29" s="1"/>
  <c r="BK52" i="29"/>
  <c r="BK172" i="29" s="1"/>
  <c r="BK58" i="29"/>
  <c r="BK178" i="29" s="1"/>
  <c r="BK57" i="29"/>
  <c r="BK177" i="29" s="1"/>
  <c r="BK53" i="29"/>
  <c r="BK173" i="29" s="1"/>
  <c r="BK56" i="29"/>
  <c r="BK176" i="29" s="1"/>
  <c r="BK59" i="29"/>
  <c r="BK179" i="29" s="1"/>
  <c r="BK60" i="29"/>
  <c r="BK180" i="29" s="1"/>
  <c r="BK55" i="29"/>
  <c r="BK175" i="29" s="1"/>
  <c r="BK62" i="29"/>
  <c r="BK182" i="29" s="1"/>
  <c r="BK61" i="29"/>
  <c r="BK181" i="29" s="1"/>
  <c r="BJ63" i="29"/>
  <c r="BJ227" i="29"/>
  <c r="BK17" i="29"/>
  <c r="BK137" i="29" s="1"/>
  <c r="BJ107" i="29"/>
  <c r="BK77" i="29"/>
  <c r="BK197" i="29" s="1"/>
  <c r="BJ184" i="29"/>
  <c r="BK47" i="29"/>
  <c r="BK64" i="29"/>
  <c r="BK69" i="29"/>
  <c r="BJ189" i="29"/>
  <c r="BK68" i="29"/>
  <c r="BJ188" i="29"/>
  <c r="BK42" i="29"/>
  <c r="BJ162" i="29"/>
  <c r="BK41" i="29"/>
  <c r="BJ161" i="29"/>
  <c r="BK46" i="29"/>
  <c r="BJ166" i="29"/>
  <c r="BK76" i="29"/>
  <c r="BJ196" i="29"/>
  <c r="BK65" i="29"/>
  <c r="BJ185" i="29"/>
  <c r="BK74" i="29"/>
  <c r="BJ194" i="29"/>
  <c r="BK36" i="29"/>
  <c r="BJ156" i="29"/>
  <c r="BK72" i="29"/>
  <c r="BJ192" i="29"/>
  <c r="BK45" i="29"/>
  <c r="BJ165" i="29"/>
  <c r="BK39" i="29"/>
  <c r="BJ159" i="29"/>
  <c r="BK37" i="29"/>
  <c r="BJ157" i="29"/>
  <c r="BK38" i="29"/>
  <c r="BJ158" i="29"/>
  <c r="BK44" i="29"/>
  <c r="BJ164" i="29"/>
  <c r="BK70" i="29"/>
  <c r="BJ190" i="29"/>
  <c r="BK40" i="29"/>
  <c r="BJ160" i="29"/>
  <c r="BK34" i="29"/>
  <c r="BJ154" i="29"/>
  <c r="BK75" i="29"/>
  <c r="BJ195" i="29"/>
  <c r="BK67" i="29"/>
  <c r="BJ187" i="29"/>
  <c r="BK4" i="29"/>
  <c r="BJ124" i="29"/>
  <c r="BK43" i="29"/>
  <c r="BJ163" i="29"/>
  <c r="BK35" i="29"/>
  <c r="BJ155" i="29"/>
  <c r="BJ94" i="29"/>
  <c r="BI214" i="29"/>
  <c r="BL3" i="29"/>
  <c r="BK1" i="29"/>
  <c r="BH221" i="29" l="1"/>
  <c r="BH213" i="29"/>
  <c r="BJ14" i="29"/>
  <c r="BI134" i="29"/>
  <c r="BI224" i="29" s="1"/>
  <c r="BI104" i="29"/>
  <c r="BI93" i="29"/>
  <c r="BJ66" i="29"/>
  <c r="BI186" i="29"/>
  <c r="BI147" i="29"/>
  <c r="BI237" i="29" s="1"/>
  <c r="BI117" i="29"/>
  <c r="BJ27" i="29"/>
  <c r="BI131" i="29"/>
  <c r="BI101" i="29"/>
  <c r="BJ11" i="29"/>
  <c r="BI142" i="29"/>
  <c r="BI232" i="29" s="1"/>
  <c r="BI112" i="29"/>
  <c r="BJ22" i="29"/>
  <c r="BJ10" i="29"/>
  <c r="BI100" i="29"/>
  <c r="BI130" i="29"/>
  <c r="BI220" i="29" s="1"/>
  <c r="BJ12" i="29"/>
  <c r="BI102" i="29"/>
  <c r="BI132" i="29"/>
  <c r="BI222" i="29" s="1"/>
  <c r="BI143" i="29"/>
  <c r="BI233" i="29" s="1"/>
  <c r="BI113" i="29"/>
  <c r="BJ23" i="29"/>
  <c r="BJ21" i="29"/>
  <c r="BI141" i="29"/>
  <c r="BI231" i="29" s="1"/>
  <c r="BI111" i="29"/>
  <c r="BI146" i="29"/>
  <c r="BI236" i="29" s="1"/>
  <c r="BJ26" i="29"/>
  <c r="BI116" i="29"/>
  <c r="BI148" i="29"/>
  <c r="BI238" i="29" s="1"/>
  <c r="BI118" i="29"/>
  <c r="BJ28" i="29"/>
  <c r="BH216" i="29"/>
  <c r="BG153" i="29"/>
  <c r="BG215" i="29"/>
  <c r="BG243" i="29" s="1"/>
  <c r="BI149" i="29"/>
  <c r="BI239" i="29" s="1"/>
  <c r="BI119" i="29"/>
  <c r="BJ29" i="29"/>
  <c r="BI133" i="29"/>
  <c r="BJ13" i="29"/>
  <c r="BI103" i="29"/>
  <c r="BJ8" i="29"/>
  <c r="BI128" i="29"/>
  <c r="BI218" i="29" s="1"/>
  <c r="BI98" i="29"/>
  <c r="BI110" i="29"/>
  <c r="BJ20" i="29"/>
  <c r="BI140" i="29"/>
  <c r="BI230" i="29" s="1"/>
  <c r="BJ16" i="29"/>
  <c r="BI106" i="29"/>
  <c r="BI136" i="29"/>
  <c r="BI226" i="29" s="1"/>
  <c r="BI150" i="29"/>
  <c r="BI240" i="29" s="1"/>
  <c r="BJ30" i="29"/>
  <c r="BI120" i="29"/>
  <c r="BI152" i="29"/>
  <c r="BI242" i="29" s="1"/>
  <c r="BJ32" i="29"/>
  <c r="BI122" i="29"/>
  <c r="BI138" i="29"/>
  <c r="BI228" i="29" s="1"/>
  <c r="BI108" i="29"/>
  <c r="BJ18" i="29"/>
  <c r="BI97" i="29"/>
  <c r="BJ7" i="29"/>
  <c r="BI127" i="29"/>
  <c r="BI217" i="29" s="1"/>
  <c r="BH223" i="29"/>
  <c r="BI144" i="29"/>
  <c r="BI234" i="29" s="1"/>
  <c r="BI114" i="29"/>
  <c r="BJ24" i="29"/>
  <c r="BI139" i="29"/>
  <c r="BI229" i="29" s="1"/>
  <c r="BI109" i="29"/>
  <c r="BJ19" i="29"/>
  <c r="BI145" i="29"/>
  <c r="BI235" i="29" s="1"/>
  <c r="BI115" i="29"/>
  <c r="BJ25" i="29"/>
  <c r="BJ9" i="29"/>
  <c r="BI129" i="29"/>
  <c r="BI219" i="29" s="1"/>
  <c r="BI99" i="29"/>
  <c r="BJ71" i="29"/>
  <c r="BI191" i="29"/>
  <c r="BI151" i="29"/>
  <c r="BI241" i="29" s="1"/>
  <c r="BI121" i="29"/>
  <c r="BJ31" i="29"/>
  <c r="BJ15" i="29"/>
  <c r="BI105" i="29"/>
  <c r="BI135" i="29"/>
  <c r="BI225" i="29" s="1"/>
  <c r="BJ6" i="29"/>
  <c r="BI96" i="29"/>
  <c r="BI126" i="29"/>
  <c r="BH125" i="29"/>
  <c r="BI5" i="29"/>
  <c r="BH95" i="29"/>
  <c r="BH123" i="29" s="1"/>
  <c r="BH33" i="29"/>
  <c r="BJ73" i="29"/>
  <c r="BI193" i="29"/>
  <c r="BJ183" i="29"/>
  <c r="BL79" i="29"/>
  <c r="BM79" i="29" s="1"/>
  <c r="BN79" i="29" s="1"/>
  <c r="BN199" i="29" s="1"/>
  <c r="BL80" i="29"/>
  <c r="BM80" i="29" s="1"/>
  <c r="BN80" i="29" s="1"/>
  <c r="BN200" i="29" s="1"/>
  <c r="BL78" i="29"/>
  <c r="BM78" i="29" s="1"/>
  <c r="BN78" i="29" s="1"/>
  <c r="BN198" i="29" s="1"/>
  <c r="BL81" i="29"/>
  <c r="BM81" i="29" s="1"/>
  <c r="BN81" i="29" s="1"/>
  <c r="BN201" i="29" s="1"/>
  <c r="BL82" i="29"/>
  <c r="BM82" i="29" s="1"/>
  <c r="BN82" i="29" s="1"/>
  <c r="BN202" i="29" s="1"/>
  <c r="BL83" i="29"/>
  <c r="BM83" i="29" s="1"/>
  <c r="BN83" i="29" s="1"/>
  <c r="BN203" i="29" s="1"/>
  <c r="BL84" i="29"/>
  <c r="BM84" i="29" s="1"/>
  <c r="BN84" i="29" s="1"/>
  <c r="BN204" i="29" s="1"/>
  <c r="BL86" i="29"/>
  <c r="BM86" i="29" s="1"/>
  <c r="BN86" i="29" s="1"/>
  <c r="BN206" i="29" s="1"/>
  <c r="BL88" i="29"/>
  <c r="BM88" i="29" s="1"/>
  <c r="BN88" i="29" s="1"/>
  <c r="BN208" i="29" s="1"/>
  <c r="BL87" i="29"/>
  <c r="BM87" i="29" s="1"/>
  <c r="BN87" i="29" s="1"/>
  <c r="BN207" i="29" s="1"/>
  <c r="BL85" i="29"/>
  <c r="BM85" i="29" s="1"/>
  <c r="BN85" i="29" s="1"/>
  <c r="BN205" i="29" s="1"/>
  <c r="BL90" i="29"/>
  <c r="BM90" i="29" s="1"/>
  <c r="BN90" i="29" s="1"/>
  <c r="BN210" i="29" s="1"/>
  <c r="BL91" i="29"/>
  <c r="BM91" i="29" s="1"/>
  <c r="BN91" i="29" s="1"/>
  <c r="BN211" i="29" s="1"/>
  <c r="BL89" i="29"/>
  <c r="BM89" i="29" s="1"/>
  <c r="BN89" i="29" s="1"/>
  <c r="BN209" i="29" s="1"/>
  <c r="BL92" i="29"/>
  <c r="BM92" i="29" s="1"/>
  <c r="BN92" i="29" s="1"/>
  <c r="BN212" i="29" s="1"/>
  <c r="BK184" i="29"/>
  <c r="BL51" i="29"/>
  <c r="BM51" i="29" s="1"/>
  <c r="BN51" i="29" s="1"/>
  <c r="BN171" i="29" s="1"/>
  <c r="BL52" i="29"/>
  <c r="BM52" i="29" s="1"/>
  <c r="BN52" i="29" s="1"/>
  <c r="BN172" i="29" s="1"/>
  <c r="BL49" i="29"/>
  <c r="BM49" i="29" s="1"/>
  <c r="BN49" i="29" s="1"/>
  <c r="BN169" i="29" s="1"/>
  <c r="BL50" i="29"/>
  <c r="BM50" i="29" s="1"/>
  <c r="BN50" i="29" s="1"/>
  <c r="BN170" i="29" s="1"/>
  <c r="BL53" i="29"/>
  <c r="BM53" i="29" s="1"/>
  <c r="BN53" i="29" s="1"/>
  <c r="BN173" i="29" s="1"/>
  <c r="BL56" i="29"/>
  <c r="BM56" i="29" s="1"/>
  <c r="BN56" i="29" s="1"/>
  <c r="BN176" i="29" s="1"/>
  <c r="BL58" i="29"/>
  <c r="BM58" i="29" s="1"/>
  <c r="BN58" i="29" s="1"/>
  <c r="BN178" i="29" s="1"/>
  <c r="BL48" i="29"/>
  <c r="BM48" i="29" s="1"/>
  <c r="BN48" i="29" s="1"/>
  <c r="BN168" i="29" s="1"/>
  <c r="BL55" i="29"/>
  <c r="BM55" i="29" s="1"/>
  <c r="BN55" i="29" s="1"/>
  <c r="BN175" i="29" s="1"/>
  <c r="BL57" i="29"/>
  <c r="BM57" i="29" s="1"/>
  <c r="BN57" i="29" s="1"/>
  <c r="BN177" i="29" s="1"/>
  <c r="BL59" i="29"/>
  <c r="BM59" i="29" s="1"/>
  <c r="BN59" i="29" s="1"/>
  <c r="BN179" i="29" s="1"/>
  <c r="BL60" i="29"/>
  <c r="BM60" i="29" s="1"/>
  <c r="BN60" i="29" s="1"/>
  <c r="BN180" i="29" s="1"/>
  <c r="BL62" i="29"/>
  <c r="BM62" i="29" s="1"/>
  <c r="BN62" i="29" s="1"/>
  <c r="BN182" i="29" s="1"/>
  <c r="BL54" i="29"/>
  <c r="BM54" i="29" s="1"/>
  <c r="BN54" i="29" s="1"/>
  <c r="BN174" i="29" s="1"/>
  <c r="BL61" i="29"/>
  <c r="BM61" i="29" s="1"/>
  <c r="BN61" i="29" s="1"/>
  <c r="BN181" i="29" s="1"/>
  <c r="BK63" i="29"/>
  <c r="BL17" i="29"/>
  <c r="BL137" i="29" s="1"/>
  <c r="BK107" i="29"/>
  <c r="BK167" i="29"/>
  <c r="BK227" i="29" s="1"/>
  <c r="BL77" i="29"/>
  <c r="BL47" i="29"/>
  <c r="BL64" i="29"/>
  <c r="BL43" i="29"/>
  <c r="BK163" i="29"/>
  <c r="BL75" i="29"/>
  <c r="BK195" i="29"/>
  <c r="BL40" i="29"/>
  <c r="BK160" i="29"/>
  <c r="BL38" i="29"/>
  <c r="BK158" i="29"/>
  <c r="BL39" i="29"/>
  <c r="BK159" i="29"/>
  <c r="BL65" i="29"/>
  <c r="BK185" i="29"/>
  <c r="BL42" i="29"/>
  <c r="BK162" i="29"/>
  <c r="BL69" i="29"/>
  <c r="BK189" i="29"/>
  <c r="BL35" i="29"/>
  <c r="BK155" i="29"/>
  <c r="BL4" i="29"/>
  <c r="BK124" i="29"/>
  <c r="BL67" i="29"/>
  <c r="BK187" i="29"/>
  <c r="BL34" i="29"/>
  <c r="BK154" i="29"/>
  <c r="BL70" i="29"/>
  <c r="BK190" i="29"/>
  <c r="BL44" i="29"/>
  <c r="BK164" i="29"/>
  <c r="BL37" i="29"/>
  <c r="BK157" i="29"/>
  <c r="BL45" i="29"/>
  <c r="BK165" i="29"/>
  <c r="BL72" i="29"/>
  <c r="BK192" i="29"/>
  <c r="BL36" i="29"/>
  <c r="BK156" i="29"/>
  <c r="BL74" i="29"/>
  <c r="BK194" i="29"/>
  <c r="BL76" i="29"/>
  <c r="BK196" i="29"/>
  <c r="BL46" i="29"/>
  <c r="BK166" i="29"/>
  <c r="BL41" i="29"/>
  <c r="BK161" i="29"/>
  <c r="BL68" i="29"/>
  <c r="BK188" i="29"/>
  <c r="BJ214" i="29"/>
  <c r="BK94" i="29"/>
  <c r="BL1" i="29"/>
  <c r="BI216" i="29" l="1"/>
  <c r="BI223" i="29"/>
  <c r="BK73" i="29"/>
  <c r="BJ193" i="29"/>
  <c r="BH215" i="29"/>
  <c r="BH243" i="29" s="1"/>
  <c r="BH153" i="29"/>
  <c r="BJ138" i="29"/>
  <c r="BJ228" i="29" s="1"/>
  <c r="BJ108" i="29"/>
  <c r="BK18" i="29"/>
  <c r="BJ152" i="29"/>
  <c r="BJ242" i="29" s="1"/>
  <c r="BK32" i="29"/>
  <c r="BJ122" i="29"/>
  <c r="BJ143" i="29"/>
  <c r="BJ233" i="29" s="1"/>
  <c r="BK23" i="29"/>
  <c r="BJ113" i="29"/>
  <c r="BJ100" i="29"/>
  <c r="BJ130" i="29"/>
  <c r="BJ220" i="29" s="1"/>
  <c r="BK10" i="29"/>
  <c r="BK11" i="29"/>
  <c r="BJ101" i="29"/>
  <c r="BJ131" i="29"/>
  <c r="BJ144" i="29"/>
  <c r="BJ234" i="29" s="1"/>
  <c r="BJ114" i="29"/>
  <c r="BK24" i="29"/>
  <c r="BJ110" i="29"/>
  <c r="BK20" i="29"/>
  <c r="BJ140" i="29"/>
  <c r="BJ230" i="29" s="1"/>
  <c r="BJ98" i="29"/>
  <c r="BJ128" i="29"/>
  <c r="BJ218" i="29" s="1"/>
  <c r="BK8" i="29"/>
  <c r="BJ149" i="29"/>
  <c r="BJ239" i="29" s="1"/>
  <c r="BK29" i="29"/>
  <c r="BJ119" i="29"/>
  <c r="BK12" i="29"/>
  <c r="BJ132" i="29"/>
  <c r="BJ222" i="29" s="1"/>
  <c r="BJ102" i="29"/>
  <c r="BJ142" i="29"/>
  <c r="BJ232" i="29" s="1"/>
  <c r="BJ112" i="29"/>
  <c r="BK22" i="29"/>
  <c r="BK15" i="29"/>
  <c r="BJ105" i="29"/>
  <c r="BJ135" i="29"/>
  <c r="BJ225" i="29" s="1"/>
  <c r="BK9" i="29"/>
  <c r="BJ99" i="29"/>
  <c r="BJ129" i="29"/>
  <c r="BJ219" i="29" s="1"/>
  <c r="BJ139" i="29"/>
  <c r="BJ229" i="29" s="1"/>
  <c r="BJ109" i="29"/>
  <c r="BK19" i="29"/>
  <c r="BJ97" i="29"/>
  <c r="BJ127" i="29"/>
  <c r="BJ217" i="29" s="1"/>
  <c r="BK7" i="29"/>
  <c r="BI221" i="29"/>
  <c r="BI213" i="29"/>
  <c r="BJ5" i="29"/>
  <c r="BI95" i="29"/>
  <c r="BI123" i="29" s="1"/>
  <c r="BI33" i="29"/>
  <c r="BI125" i="29"/>
  <c r="BK6" i="29"/>
  <c r="BJ96" i="29"/>
  <c r="BJ126" i="29"/>
  <c r="BJ151" i="29"/>
  <c r="BJ241" i="29" s="1"/>
  <c r="BJ121" i="29"/>
  <c r="BK31" i="29"/>
  <c r="BK71" i="29"/>
  <c r="BJ191" i="29"/>
  <c r="BJ145" i="29"/>
  <c r="BJ235" i="29" s="1"/>
  <c r="BJ115" i="29"/>
  <c r="BK25" i="29"/>
  <c r="BJ150" i="29"/>
  <c r="BJ240" i="29" s="1"/>
  <c r="BJ120" i="29"/>
  <c r="BK30" i="29"/>
  <c r="BJ106" i="29"/>
  <c r="BK16" i="29"/>
  <c r="BJ136" i="29"/>
  <c r="BJ226" i="29" s="1"/>
  <c r="BK13" i="29"/>
  <c r="BJ133" i="29"/>
  <c r="BJ103" i="29"/>
  <c r="BJ148" i="29"/>
  <c r="BJ238" i="29" s="1"/>
  <c r="BJ118" i="29"/>
  <c r="BK28" i="29"/>
  <c r="BK26" i="29"/>
  <c r="BJ116" i="29"/>
  <c r="BJ146" i="29"/>
  <c r="BJ236" i="29" s="1"/>
  <c r="BK21" i="29"/>
  <c r="BJ111" i="29"/>
  <c r="BJ141" i="29"/>
  <c r="BJ231" i="29" s="1"/>
  <c r="BJ147" i="29"/>
  <c r="BJ237" i="29" s="1"/>
  <c r="BJ117" i="29"/>
  <c r="BK27" i="29"/>
  <c r="BJ93" i="29"/>
  <c r="BK66" i="29"/>
  <c r="BJ186" i="29"/>
  <c r="BK14" i="29"/>
  <c r="BJ134" i="29"/>
  <c r="BJ224" i="29" s="1"/>
  <c r="BJ104" i="29"/>
  <c r="BL209" i="29"/>
  <c r="BM209" i="29"/>
  <c r="BL207" i="29"/>
  <c r="BM207" i="29"/>
  <c r="BL203" i="29"/>
  <c r="BM203" i="29"/>
  <c r="BL200" i="29"/>
  <c r="BM200" i="29"/>
  <c r="BL211" i="29"/>
  <c r="BM211" i="29"/>
  <c r="BL208" i="29"/>
  <c r="BM208" i="29"/>
  <c r="BL202" i="29"/>
  <c r="BM202" i="29"/>
  <c r="BL199" i="29"/>
  <c r="BM199" i="29"/>
  <c r="BL210" i="29"/>
  <c r="BM210" i="29"/>
  <c r="BL206" i="29"/>
  <c r="BM206" i="29"/>
  <c r="BL201" i="29"/>
  <c r="BM201" i="29"/>
  <c r="BL212" i="29"/>
  <c r="BM212" i="29"/>
  <c r="BL205" i="29"/>
  <c r="BM205" i="29"/>
  <c r="BL204" i="29"/>
  <c r="BM204" i="29"/>
  <c r="BL198" i="29"/>
  <c r="BM198" i="29"/>
  <c r="BL174" i="29"/>
  <c r="BM174" i="29"/>
  <c r="BL176" i="29"/>
  <c r="BM176" i="29"/>
  <c r="BL182" i="29"/>
  <c r="BM182" i="29"/>
  <c r="BL175" i="29"/>
  <c r="BM175" i="29"/>
  <c r="BL173" i="29"/>
  <c r="BM173" i="29"/>
  <c r="BL171" i="29"/>
  <c r="BM171" i="29"/>
  <c r="BL172" i="29"/>
  <c r="BM172" i="29"/>
  <c r="BK183" i="29"/>
  <c r="BL180" i="29"/>
  <c r="BM180" i="29"/>
  <c r="BL168" i="29"/>
  <c r="BM168" i="29"/>
  <c r="BL170" i="29"/>
  <c r="BM170" i="29"/>
  <c r="BL177" i="29"/>
  <c r="BM177" i="29"/>
  <c r="BL181" i="29"/>
  <c r="BM181" i="29"/>
  <c r="BL179" i="29"/>
  <c r="BM179" i="29"/>
  <c r="BL178" i="29"/>
  <c r="BM178" i="29"/>
  <c r="BL169" i="29"/>
  <c r="BM169" i="29"/>
  <c r="BM64" i="29"/>
  <c r="BM184" i="29" s="1"/>
  <c r="BL63" i="29"/>
  <c r="BM17" i="29"/>
  <c r="BM137" i="29" s="1"/>
  <c r="BM77" i="29"/>
  <c r="BM197" i="29" s="1"/>
  <c r="BL197" i="29"/>
  <c r="BM47" i="29"/>
  <c r="BM167" i="29" s="1"/>
  <c r="BL167" i="29"/>
  <c r="BL107" i="29"/>
  <c r="BL184" i="29"/>
  <c r="BM68" i="29"/>
  <c r="BL188" i="29"/>
  <c r="BM76" i="29"/>
  <c r="BL196" i="29"/>
  <c r="BM37" i="29"/>
  <c r="BL157" i="29"/>
  <c r="BM67" i="29"/>
  <c r="BL187" i="29"/>
  <c r="BM42" i="29"/>
  <c r="BL162" i="29"/>
  <c r="BM75" i="29"/>
  <c r="BL195" i="29"/>
  <c r="BM41" i="29"/>
  <c r="BL161" i="29"/>
  <c r="BM74" i="29"/>
  <c r="BL194" i="29"/>
  <c r="BM72" i="29"/>
  <c r="BL192" i="29"/>
  <c r="BM44" i="29"/>
  <c r="BL164" i="29"/>
  <c r="BM4" i="29"/>
  <c r="BL124" i="29"/>
  <c r="BM69" i="29"/>
  <c r="BL189" i="29"/>
  <c r="BM43" i="29"/>
  <c r="BL163" i="29"/>
  <c r="BM46" i="29"/>
  <c r="BL166" i="29"/>
  <c r="BM36" i="29"/>
  <c r="BL156" i="29"/>
  <c r="BM45" i="29"/>
  <c r="BL165" i="29"/>
  <c r="BM70" i="29"/>
  <c r="BL190" i="29"/>
  <c r="BM34" i="29"/>
  <c r="BL154" i="29"/>
  <c r="BM35" i="29"/>
  <c r="BL155" i="29"/>
  <c r="BL185" i="29"/>
  <c r="BM65" i="29"/>
  <c r="BM39" i="29"/>
  <c r="BL159" i="29"/>
  <c r="BM38" i="29"/>
  <c r="BL158" i="29"/>
  <c r="BM40" i="29"/>
  <c r="BL160" i="29"/>
  <c r="BK214" i="29"/>
  <c r="BL94" i="29"/>
  <c r="BM1" i="29"/>
  <c r="BJ223" i="29" l="1"/>
  <c r="BL6" i="29"/>
  <c r="BK126" i="29"/>
  <c r="BK96" i="29"/>
  <c r="BK5" i="29"/>
  <c r="BJ33" i="29"/>
  <c r="BJ125" i="29"/>
  <c r="BJ95" i="29"/>
  <c r="BJ123" i="29" s="1"/>
  <c r="BK102" i="29"/>
  <c r="BL12" i="29"/>
  <c r="BK132" i="29"/>
  <c r="BK222" i="29" s="1"/>
  <c r="BL8" i="29"/>
  <c r="BK128" i="29"/>
  <c r="BK218" i="29" s="1"/>
  <c r="BK98" i="29"/>
  <c r="BK140" i="29"/>
  <c r="BK230" i="29" s="1"/>
  <c r="BL20" i="29"/>
  <c r="BK110" i="29"/>
  <c r="BL10" i="29"/>
  <c r="BK100" i="29"/>
  <c r="BK130" i="29"/>
  <c r="BK220" i="29" s="1"/>
  <c r="BK143" i="29"/>
  <c r="BK233" i="29" s="1"/>
  <c r="BK113" i="29"/>
  <c r="BL23" i="29"/>
  <c r="BK134" i="29"/>
  <c r="BK224" i="29" s="1"/>
  <c r="BK104" i="29"/>
  <c r="BL14" i="29"/>
  <c r="BK147" i="29"/>
  <c r="BK237" i="29" s="1"/>
  <c r="BL27" i="29"/>
  <c r="BK117" i="29"/>
  <c r="BK146" i="29"/>
  <c r="BK236" i="29" s="1"/>
  <c r="BL26" i="29"/>
  <c r="BK116" i="29"/>
  <c r="BL16" i="29"/>
  <c r="BK106" i="29"/>
  <c r="BK136" i="29"/>
  <c r="BK226" i="29" s="1"/>
  <c r="BI153" i="29"/>
  <c r="BI215" i="29"/>
  <c r="BI243" i="29" s="1"/>
  <c r="BJ221" i="29"/>
  <c r="BK138" i="29"/>
  <c r="BK228" i="29" s="1"/>
  <c r="BL18" i="29"/>
  <c r="BK108" i="29"/>
  <c r="BJ213" i="29"/>
  <c r="BK141" i="29"/>
  <c r="BK231" i="29" s="1"/>
  <c r="BK111" i="29"/>
  <c r="BL21" i="29"/>
  <c r="BK148" i="29"/>
  <c r="BK238" i="29" s="1"/>
  <c r="BL28" i="29"/>
  <c r="BK118" i="29"/>
  <c r="BK115" i="29"/>
  <c r="BK145" i="29"/>
  <c r="BK235" i="29" s="1"/>
  <c r="BL25" i="29"/>
  <c r="BK191" i="29"/>
  <c r="BL71" i="29"/>
  <c r="BJ216" i="29"/>
  <c r="BK139" i="29"/>
  <c r="BK229" i="29" s="1"/>
  <c r="BK109" i="29"/>
  <c r="BL19" i="29"/>
  <c r="BL15" i="29"/>
  <c r="BK135" i="29"/>
  <c r="BK225" i="29" s="1"/>
  <c r="BK105" i="29"/>
  <c r="BK149" i="29"/>
  <c r="BK239" i="29" s="1"/>
  <c r="BL29" i="29"/>
  <c r="BK119" i="29"/>
  <c r="BK144" i="29"/>
  <c r="BK234" i="29" s="1"/>
  <c r="BK114" i="29"/>
  <c r="BL24" i="29"/>
  <c r="BL66" i="29"/>
  <c r="BK186" i="29"/>
  <c r="BK93" i="29"/>
  <c r="BK103" i="29"/>
  <c r="BL13" i="29"/>
  <c r="BK133" i="29"/>
  <c r="BK150" i="29"/>
  <c r="BK240" i="29" s="1"/>
  <c r="BK120" i="29"/>
  <c r="BL30" i="29"/>
  <c r="BK121" i="29"/>
  <c r="BL31" i="29"/>
  <c r="BK151" i="29"/>
  <c r="BK241" i="29" s="1"/>
  <c r="BK97" i="29"/>
  <c r="BL7" i="29"/>
  <c r="BK127" i="29"/>
  <c r="BK217" i="29" s="1"/>
  <c r="BK99" i="29"/>
  <c r="BL9" i="29"/>
  <c r="BK129" i="29"/>
  <c r="BK219" i="29" s="1"/>
  <c r="BK142" i="29"/>
  <c r="BK232" i="29" s="1"/>
  <c r="BL22" i="29"/>
  <c r="BK112" i="29"/>
  <c r="BL11" i="29"/>
  <c r="BK101" i="29"/>
  <c r="BK131" i="29"/>
  <c r="BK152" i="29"/>
  <c r="BK242" i="29" s="1"/>
  <c r="BK122" i="29"/>
  <c r="BL32" i="29"/>
  <c r="BK193" i="29"/>
  <c r="BL73" i="29"/>
  <c r="BL183" i="29"/>
  <c r="BM63" i="29"/>
  <c r="BL227" i="29"/>
  <c r="BM227" i="29"/>
  <c r="BN47" i="29"/>
  <c r="BN167" i="29" s="1"/>
  <c r="BM107" i="29"/>
  <c r="BN77" i="29"/>
  <c r="BN197" i="29" s="1"/>
  <c r="BN64" i="29"/>
  <c r="BN17" i="29"/>
  <c r="BN40" i="29"/>
  <c r="BM160" i="29"/>
  <c r="BN39" i="29"/>
  <c r="BM159" i="29"/>
  <c r="BN34" i="29"/>
  <c r="BM154" i="29"/>
  <c r="BN45" i="29"/>
  <c r="BM165" i="29"/>
  <c r="BN46" i="29"/>
  <c r="BM166" i="29"/>
  <c r="BN69" i="29"/>
  <c r="BM189" i="29"/>
  <c r="BN44" i="29"/>
  <c r="BM164" i="29"/>
  <c r="BN72" i="29"/>
  <c r="BM192" i="29"/>
  <c r="BN67" i="29"/>
  <c r="BN187" i="29" s="1"/>
  <c r="BM187" i="29"/>
  <c r="BN76" i="29"/>
  <c r="BM196" i="29"/>
  <c r="BN65" i="29"/>
  <c r="BM185" i="29"/>
  <c r="BN38" i="29"/>
  <c r="BM158" i="29"/>
  <c r="BN35" i="29"/>
  <c r="BM155" i="29"/>
  <c r="BN70" i="29"/>
  <c r="BM190" i="29"/>
  <c r="BN36" i="29"/>
  <c r="BM156" i="29"/>
  <c r="BN43" i="29"/>
  <c r="BM163" i="29"/>
  <c r="BN4" i="29"/>
  <c r="BM124" i="29"/>
  <c r="BM94" i="29"/>
  <c r="BN74" i="29"/>
  <c r="BM194" i="29"/>
  <c r="BN41" i="29"/>
  <c r="BM161" i="29"/>
  <c r="BN75" i="29"/>
  <c r="BM195" i="29"/>
  <c r="BN42" i="29"/>
  <c r="BM162" i="29"/>
  <c r="BN37" i="29"/>
  <c r="BM157" i="29"/>
  <c r="BN68" i="29"/>
  <c r="BM188" i="29"/>
  <c r="BL214" i="29"/>
  <c r="BO3" i="29"/>
  <c r="BN1" i="29"/>
  <c r="BK221" i="29" l="1"/>
  <c r="BM19" i="29"/>
  <c r="BL109" i="29"/>
  <c r="BL139" i="29"/>
  <c r="BL229" i="29" s="1"/>
  <c r="BM71" i="29"/>
  <c r="BL191" i="29"/>
  <c r="BM21" i="29"/>
  <c r="BL111" i="29"/>
  <c r="BL141" i="29"/>
  <c r="BL231" i="29" s="1"/>
  <c r="BL106" i="29"/>
  <c r="BM16" i="29"/>
  <c r="BL136" i="29"/>
  <c r="BL226" i="29" s="1"/>
  <c r="BK95" i="29"/>
  <c r="BK123" i="29" s="1"/>
  <c r="BL5" i="29"/>
  <c r="BK125" i="29"/>
  <c r="BK33" i="29"/>
  <c r="BM32" i="29"/>
  <c r="BL122" i="29"/>
  <c r="BL152" i="29"/>
  <c r="BL242" i="29" s="1"/>
  <c r="BM31" i="29"/>
  <c r="BL151" i="29"/>
  <c r="BL241" i="29" s="1"/>
  <c r="BL121" i="29"/>
  <c r="BL101" i="29"/>
  <c r="BM11" i="29"/>
  <c r="BL131" i="29"/>
  <c r="BM7" i="29"/>
  <c r="BL97" i="29"/>
  <c r="BL127" i="29"/>
  <c r="BL217" i="29" s="1"/>
  <c r="BK223" i="29"/>
  <c r="BK213" i="29"/>
  <c r="BM18" i="29"/>
  <c r="BL108" i="29"/>
  <c r="BL138" i="29"/>
  <c r="BL228" i="29" s="1"/>
  <c r="BM27" i="29"/>
  <c r="BL147" i="29"/>
  <c r="BL237" i="29" s="1"/>
  <c r="BL117" i="29"/>
  <c r="BM20" i="29"/>
  <c r="BL140" i="29"/>
  <c r="BL230" i="29" s="1"/>
  <c r="BL110" i="29"/>
  <c r="BL128" i="29"/>
  <c r="BL218" i="29" s="1"/>
  <c r="BL98" i="29"/>
  <c r="BM8" i="29"/>
  <c r="BL193" i="29"/>
  <c r="BM73" i="29"/>
  <c r="BM9" i="29"/>
  <c r="BL99" i="29"/>
  <c r="BL129" i="29"/>
  <c r="BL219" i="29" s="1"/>
  <c r="BM30" i="29"/>
  <c r="BL120" i="29"/>
  <c r="BL150" i="29"/>
  <c r="BL240" i="29" s="1"/>
  <c r="BM13" i="29"/>
  <c r="BL103" i="29"/>
  <c r="BL133" i="29"/>
  <c r="BL93" i="29"/>
  <c r="BM66" i="29"/>
  <c r="BL186" i="29"/>
  <c r="BM25" i="29"/>
  <c r="BL115" i="29"/>
  <c r="BL145" i="29"/>
  <c r="BL235" i="29" s="1"/>
  <c r="BM28" i="29"/>
  <c r="BL148" i="29"/>
  <c r="BL238" i="29" s="1"/>
  <c r="BL118" i="29"/>
  <c r="BM26" i="29"/>
  <c r="BL116" i="29"/>
  <c r="BL146" i="29"/>
  <c r="BL236" i="29" s="1"/>
  <c r="BM23" i="29"/>
  <c r="BL113" i="29"/>
  <c r="BL143" i="29"/>
  <c r="BL233" i="29" s="1"/>
  <c r="BJ153" i="29"/>
  <c r="BJ215" i="29"/>
  <c r="BJ243" i="29" s="1"/>
  <c r="BK216" i="29"/>
  <c r="BM22" i="29"/>
  <c r="BL142" i="29"/>
  <c r="BL232" i="29" s="1"/>
  <c r="BL112" i="29"/>
  <c r="BM24" i="29"/>
  <c r="BL144" i="29"/>
  <c r="BL234" i="29" s="1"/>
  <c r="BL114" i="29"/>
  <c r="BM29" i="29"/>
  <c r="BL149" i="29"/>
  <c r="BL239" i="29" s="1"/>
  <c r="BL119" i="29"/>
  <c r="BM15" i="29"/>
  <c r="BL135" i="29"/>
  <c r="BL225" i="29" s="1"/>
  <c r="BL105" i="29"/>
  <c r="BM14" i="29"/>
  <c r="BL134" i="29"/>
  <c r="BL224" i="29" s="1"/>
  <c r="BL104" i="29"/>
  <c r="BM10" i="29"/>
  <c r="BL100" i="29"/>
  <c r="BL130" i="29"/>
  <c r="BL220" i="29" s="1"/>
  <c r="BL132" i="29"/>
  <c r="BL222" i="29" s="1"/>
  <c r="BL102" i="29"/>
  <c r="BM12" i="29"/>
  <c r="BM6" i="29"/>
  <c r="BL126" i="29"/>
  <c r="BL96" i="29"/>
  <c r="BM183" i="29"/>
  <c r="BO79" i="29"/>
  <c r="BP79" i="29" s="1"/>
  <c r="BQ79" i="29" s="1"/>
  <c r="BO80" i="29"/>
  <c r="BP80" i="29" s="1"/>
  <c r="BQ80" i="29" s="1"/>
  <c r="BO84" i="29"/>
  <c r="BP84" i="29" s="1"/>
  <c r="BQ84" i="29" s="1"/>
  <c r="BO85" i="29"/>
  <c r="BP85" i="29" s="1"/>
  <c r="BQ85" i="29" s="1"/>
  <c r="BO83" i="29"/>
  <c r="BP83" i="29" s="1"/>
  <c r="BQ83" i="29" s="1"/>
  <c r="BO82" i="29"/>
  <c r="BP82" i="29" s="1"/>
  <c r="BQ82" i="29" s="1"/>
  <c r="BO87" i="29"/>
  <c r="BP87" i="29" s="1"/>
  <c r="BQ87" i="29" s="1"/>
  <c r="BO90" i="29"/>
  <c r="BP90" i="29" s="1"/>
  <c r="BQ90" i="29" s="1"/>
  <c r="BO91" i="29"/>
  <c r="BP91" i="29" s="1"/>
  <c r="BQ91" i="29" s="1"/>
  <c r="BO89" i="29"/>
  <c r="BP89" i="29" s="1"/>
  <c r="BQ89" i="29" s="1"/>
  <c r="BO86" i="29"/>
  <c r="BP86" i="29" s="1"/>
  <c r="BQ86" i="29" s="1"/>
  <c r="BO78" i="29"/>
  <c r="BP78" i="29" s="1"/>
  <c r="BQ78" i="29" s="1"/>
  <c r="BO92" i="29"/>
  <c r="BP92" i="29" s="1"/>
  <c r="BQ92" i="29" s="1"/>
  <c r="BO88" i="29"/>
  <c r="BP88" i="29" s="1"/>
  <c r="BQ88" i="29" s="1"/>
  <c r="BO81" i="29"/>
  <c r="BP81" i="29" s="1"/>
  <c r="BQ81" i="29" s="1"/>
  <c r="BO54" i="29"/>
  <c r="BP54" i="29" s="1"/>
  <c r="BQ54" i="29" s="1"/>
  <c r="BO52" i="29"/>
  <c r="BP52" i="29" s="1"/>
  <c r="BQ52" i="29" s="1"/>
  <c r="BO62" i="29"/>
  <c r="BP62" i="29" s="1"/>
  <c r="BQ62" i="29" s="1"/>
  <c r="BO61" i="29"/>
  <c r="BP61" i="29" s="1"/>
  <c r="BQ61" i="29" s="1"/>
  <c r="BO49" i="29"/>
  <c r="BP49" i="29" s="1"/>
  <c r="BQ49" i="29" s="1"/>
  <c r="BO48" i="29"/>
  <c r="BP48" i="29" s="1"/>
  <c r="BQ48" i="29" s="1"/>
  <c r="BO55" i="29"/>
  <c r="BP55" i="29" s="1"/>
  <c r="BQ55" i="29" s="1"/>
  <c r="BO59" i="29"/>
  <c r="BP59" i="29" s="1"/>
  <c r="BQ59" i="29" s="1"/>
  <c r="BO50" i="29"/>
  <c r="BP50" i="29" s="1"/>
  <c r="BQ50" i="29" s="1"/>
  <c r="BO60" i="29"/>
  <c r="BP60" i="29" s="1"/>
  <c r="BQ60" i="29" s="1"/>
  <c r="BO58" i="29"/>
  <c r="BP58" i="29" s="1"/>
  <c r="BQ58" i="29" s="1"/>
  <c r="BO53" i="29"/>
  <c r="BP53" i="29" s="1"/>
  <c r="BQ53" i="29" s="1"/>
  <c r="BO57" i="29"/>
  <c r="BP57" i="29" s="1"/>
  <c r="BQ57" i="29" s="1"/>
  <c r="BO51" i="29"/>
  <c r="BP51" i="29" s="1"/>
  <c r="BQ51" i="29" s="1"/>
  <c r="BO56" i="29"/>
  <c r="BP56" i="29" s="1"/>
  <c r="BQ56" i="29" s="1"/>
  <c r="BN63" i="29"/>
  <c r="BO47" i="29"/>
  <c r="BO167" i="29" s="1"/>
  <c r="BN107" i="29"/>
  <c r="BN137" i="29"/>
  <c r="BN227" i="29" s="1"/>
  <c r="BN184" i="29"/>
  <c r="BO77" i="29"/>
  <c r="BO17" i="29"/>
  <c r="BO137" i="29" s="1"/>
  <c r="BO36" i="29"/>
  <c r="BN156" i="29"/>
  <c r="BO65" i="29"/>
  <c r="BN185" i="29"/>
  <c r="BO68" i="29"/>
  <c r="BN188" i="29"/>
  <c r="BO42" i="29"/>
  <c r="BN162" i="29"/>
  <c r="BO41" i="29"/>
  <c r="BN161" i="29"/>
  <c r="BO44" i="29"/>
  <c r="BN164" i="29"/>
  <c r="BO45" i="29"/>
  <c r="BN165" i="29"/>
  <c r="BO40" i="29"/>
  <c r="BN160" i="29"/>
  <c r="BO43" i="29"/>
  <c r="BN163" i="29"/>
  <c r="BO70" i="29"/>
  <c r="BN190" i="29"/>
  <c r="BO38" i="29"/>
  <c r="BN158" i="29"/>
  <c r="BO76" i="29"/>
  <c r="BN196" i="29"/>
  <c r="BO69" i="29"/>
  <c r="BN189" i="29"/>
  <c r="BO4" i="29"/>
  <c r="BN124" i="29"/>
  <c r="BO35" i="29"/>
  <c r="BN155" i="29"/>
  <c r="BO67" i="29"/>
  <c r="BO37" i="29"/>
  <c r="BN157" i="29"/>
  <c r="BO75" i="29"/>
  <c r="BN195" i="29"/>
  <c r="BO74" i="29"/>
  <c r="BN194" i="29"/>
  <c r="BM214" i="29"/>
  <c r="BO72" i="29"/>
  <c r="BN192" i="29"/>
  <c r="BO46" i="29"/>
  <c r="BN166" i="29"/>
  <c r="BO34" i="29"/>
  <c r="BN154" i="29"/>
  <c r="BO39" i="29"/>
  <c r="BN159" i="29"/>
  <c r="BO64" i="29"/>
  <c r="BN94" i="29"/>
  <c r="AN59" i="7"/>
  <c r="AZ32" i="22" s="1"/>
  <c r="AN33" i="7"/>
  <c r="AN34" i="7"/>
  <c r="AN61" i="7"/>
  <c r="AN39" i="7"/>
  <c r="AN58" i="7"/>
  <c r="AZ31" i="22" s="1"/>
  <c r="AN46" i="7"/>
  <c r="AN47" i="7"/>
  <c r="AN54" i="7"/>
  <c r="AZ27" i="22" s="1"/>
  <c r="AN52" i="7"/>
  <c r="AN43" i="7"/>
  <c r="AN60" i="7"/>
  <c r="AZ33" i="22" s="1"/>
  <c r="AN55" i="7"/>
  <c r="AZ28" i="22" s="1"/>
  <c r="AN32" i="7"/>
  <c r="AN44" i="7"/>
  <c r="AN50" i="7"/>
  <c r="AN36" i="7"/>
  <c r="AN40" i="7"/>
  <c r="AN37" i="7"/>
  <c r="AN49" i="7"/>
  <c r="AN35" i="7"/>
  <c r="AN51" i="7"/>
  <c r="AN53" i="7"/>
  <c r="AZ26" i="22" s="1"/>
  <c r="AN42" i="7"/>
  <c r="AN38" i="7"/>
  <c r="AN56" i="7"/>
  <c r="AZ29" i="22" s="1"/>
  <c r="AN57" i="7"/>
  <c r="AZ30" i="22" s="1"/>
  <c r="AN41" i="7"/>
  <c r="AN48" i="7"/>
  <c r="BZ3" i="29"/>
  <c r="BO1" i="29"/>
  <c r="BL221" i="29" l="1"/>
  <c r="BL216" i="29"/>
  <c r="BL223" i="29"/>
  <c r="BL213" i="29"/>
  <c r="BQ177" i="29"/>
  <c r="BR57" i="29"/>
  <c r="BQ170" i="29"/>
  <c r="BR50" i="29"/>
  <c r="BQ169" i="29"/>
  <c r="BR49" i="29"/>
  <c r="BQ174" i="29"/>
  <c r="BR54" i="29"/>
  <c r="BQ212" i="29"/>
  <c r="BR92" i="29"/>
  <c r="BQ211" i="29"/>
  <c r="BR91" i="29"/>
  <c r="BQ203" i="29"/>
  <c r="BR83" i="29"/>
  <c r="BQ199" i="29"/>
  <c r="BR79" i="29"/>
  <c r="BN6" i="29"/>
  <c r="BM126" i="29"/>
  <c r="BM96" i="29"/>
  <c r="BN15" i="29"/>
  <c r="BM135" i="29"/>
  <c r="BM225" i="29" s="1"/>
  <c r="BM105" i="29"/>
  <c r="BN25" i="29"/>
  <c r="BM115" i="29"/>
  <c r="BM145" i="29"/>
  <c r="BM235" i="29" s="1"/>
  <c r="BM99" i="29"/>
  <c r="BM129" i="29"/>
  <c r="BM219" i="29" s="1"/>
  <c r="BN9" i="29"/>
  <c r="BN20" i="29"/>
  <c r="BM110" i="29"/>
  <c r="BM140" i="29"/>
  <c r="BM230" i="29" s="1"/>
  <c r="BN32" i="29"/>
  <c r="BM122" i="29"/>
  <c r="BM152" i="29"/>
  <c r="BM242" i="29" s="1"/>
  <c r="BM191" i="29"/>
  <c r="BN71" i="29"/>
  <c r="BQ173" i="29"/>
  <c r="BR53" i="29"/>
  <c r="BQ179" i="29"/>
  <c r="BR59" i="29"/>
  <c r="BQ181" i="29"/>
  <c r="BR61" i="29"/>
  <c r="BQ198" i="29"/>
  <c r="BR78" i="29"/>
  <c r="BQ210" i="29"/>
  <c r="BR90" i="29"/>
  <c r="BQ205" i="29"/>
  <c r="BR85" i="29"/>
  <c r="BN12" i="29"/>
  <c r="BM132" i="29"/>
  <c r="BM222" i="29" s="1"/>
  <c r="BM102" i="29"/>
  <c r="BM134" i="29"/>
  <c r="BM224" i="29" s="1"/>
  <c r="BM104" i="29"/>
  <c r="BN14" i="29"/>
  <c r="BN22" i="29"/>
  <c r="BM112" i="29"/>
  <c r="BM142" i="29"/>
  <c r="BM232" i="29" s="1"/>
  <c r="BN28" i="29"/>
  <c r="BM118" i="29"/>
  <c r="BM148" i="29"/>
  <c r="BM238" i="29" s="1"/>
  <c r="BN30" i="29"/>
  <c r="BM120" i="29"/>
  <c r="BM150" i="29"/>
  <c r="BM240" i="29" s="1"/>
  <c r="BN73" i="29"/>
  <c r="BM193" i="29"/>
  <c r="BM101" i="29"/>
  <c r="BN11" i="29"/>
  <c r="BM131" i="29"/>
  <c r="BN31" i="29"/>
  <c r="BM121" i="29"/>
  <c r="BM151" i="29"/>
  <c r="BM241" i="29" s="1"/>
  <c r="BQ176" i="29"/>
  <c r="BR56" i="29"/>
  <c r="BQ178" i="29"/>
  <c r="BR58" i="29"/>
  <c r="BQ175" i="29"/>
  <c r="BR55" i="29"/>
  <c r="BQ182" i="29"/>
  <c r="BR62" i="29"/>
  <c r="BQ201" i="29"/>
  <c r="BR81" i="29"/>
  <c r="BQ206" i="29"/>
  <c r="BR86" i="29"/>
  <c r="BQ207" i="29"/>
  <c r="BR87" i="29"/>
  <c r="BQ204" i="29"/>
  <c r="BR84" i="29"/>
  <c r="BM130" i="29"/>
  <c r="BM220" i="29" s="1"/>
  <c r="BM100" i="29"/>
  <c r="BN10" i="29"/>
  <c r="BN24" i="29"/>
  <c r="BM114" i="29"/>
  <c r="BM144" i="29"/>
  <c r="BM234" i="29" s="1"/>
  <c r="BN26" i="29"/>
  <c r="BM116" i="29"/>
  <c r="BM146" i="29"/>
  <c r="BM236" i="29" s="1"/>
  <c r="BM186" i="29"/>
  <c r="BN66" i="29"/>
  <c r="BM93" i="29"/>
  <c r="BM133" i="29"/>
  <c r="BN13" i="29"/>
  <c r="BM103" i="29"/>
  <c r="BN18" i="29"/>
  <c r="BM108" i="29"/>
  <c r="BM138" i="29"/>
  <c r="BM228" i="29" s="1"/>
  <c r="BK153" i="29"/>
  <c r="BK215" i="29"/>
  <c r="BK243" i="29" s="1"/>
  <c r="BN16" i="29"/>
  <c r="BM136" i="29"/>
  <c r="BM226" i="29" s="1"/>
  <c r="BM106" i="29"/>
  <c r="BN21" i="29"/>
  <c r="BM111" i="29"/>
  <c r="BM141" i="29"/>
  <c r="BM231" i="29" s="1"/>
  <c r="BQ171" i="29"/>
  <c r="BR51" i="29"/>
  <c r="BQ180" i="29"/>
  <c r="BR60" i="29"/>
  <c r="BQ168" i="29"/>
  <c r="BR48" i="29"/>
  <c r="BQ172" i="29"/>
  <c r="BR52" i="29"/>
  <c r="BQ208" i="29"/>
  <c r="BR88" i="29"/>
  <c r="BQ209" i="29"/>
  <c r="BR89" i="29"/>
  <c r="BQ202" i="29"/>
  <c r="BR82" i="29"/>
  <c r="BQ200" i="29"/>
  <c r="BR80" i="29"/>
  <c r="BN29" i="29"/>
  <c r="BM119" i="29"/>
  <c r="BM149" i="29"/>
  <c r="BM239" i="29" s="1"/>
  <c r="BN23" i="29"/>
  <c r="BM113" i="29"/>
  <c r="BM143" i="29"/>
  <c r="BM233" i="29" s="1"/>
  <c r="BN8" i="29"/>
  <c r="BM98" i="29"/>
  <c r="BM128" i="29"/>
  <c r="BM218" i="29" s="1"/>
  <c r="BN27" i="29"/>
  <c r="BM117" i="29"/>
  <c r="BM147" i="29"/>
  <c r="BM237" i="29" s="1"/>
  <c r="BM97" i="29"/>
  <c r="BN7" i="29"/>
  <c r="BM127" i="29"/>
  <c r="BM217" i="29" s="1"/>
  <c r="BM5" i="29"/>
  <c r="BL95" i="29"/>
  <c r="BL123" i="29" s="1"/>
  <c r="BL125" i="29"/>
  <c r="BL33" i="29"/>
  <c r="BN19" i="29"/>
  <c r="BM109" i="29"/>
  <c r="BM139" i="29"/>
  <c r="BM229" i="29" s="1"/>
  <c r="BO212" i="29"/>
  <c r="BP212" i="29"/>
  <c r="BO211" i="29"/>
  <c r="BP211" i="29"/>
  <c r="BO203" i="29"/>
  <c r="BP203" i="29"/>
  <c r="BO199" i="29"/>
  <c r="BP199" i="29"/>
  <c r="BO198" i="29"/>
  <c r="BP198" i="29"/>
  <c r="BO210" i="29"/>
  <c r="BP210" i="29"/>
  <c r="BO205" i="29"/>
  <c r="BP205" i="29"/>
  <c r="BO201" i="29"/>
  <c r="BP201" i="29"/>
  <c r="BO206" i="29"/>
  <c r="BP206" i="29"/>
  <c r="BO207" i="29"/>
  <c r="BP207" i="29"/>
  <c r="BO204" i="29"/>
  <c r="BP204" i="29"/>
  <c r="BO208" i="29"/>
  <c r="BP208" i="29"/>
  <c r="BO209" i="29"/>
  <c r="BP209" i="29"/>
  <c r="BO202" i="29"/>
  <c r="BP202" i="29"/>
  <c r="BO200" i="29"/>
  <c r="BP200" i="29"/>
  <c r="BO177" i="29"/>
  <c r="BP177" i="29"/>
  <c r="BO170" i="29"/>
  <c r="BP170" i="29"/>
  <c r="BO169" i="29"/>
  <c r="BP169" i="29"/>
  <c r="BO174" i="29"/>
  <c r="BP174" i="29"/>
  <c r="BO176" i="29"/>
  <c r="BP176" i="29"/>
  <c r="BO178" i="29"/>
  <c r="BP178" i="29"/>
  <c r="BO175" i="29"/>
  <c r="BP175" i="29"/>
  <c r="BO182" i="29"/>
  <c r="BP182" i="29"/>
  <c r="BO173" i="29"/>
  <c r="BP173" i="29"/>
  <c r="BO179" i="29"/>
  <c r="BP179" i="29"/>
  <c r="BO181" i="29"/>
  <c r="BP181" i="29"/>
  <c r="BN183" i="29"/>
  <c r="BO171" i="29"/>
  <c r="BP171" i="29"/>
  <c r="BO180" i="29"/>
  <c r="BP180" i="29"/>
  <c r="BO168" i="29"/>
  <c r="BP168" i="29"/>
  <c r="BO172" i="29"/>
  <c r="BP172" i="29"/>
  <c r="BO63" i="29"/>
  <c r="BP47" i="29"/>
  <c r="BQ47" i="29" s="1"/>
  <c r="BP77" i="29"/>
  <c r="BO197" i="29"/>
  <c r="BO227" i="29" s="1"/>
  <c r="BP17" i="29"/>
  <c r="BP137" i="29" s="1"/>
  <c r="BO107" i="29"/>
  <c r="BP64" i="29"/>
  <c r="BO184" i="29"/>
  <c r="BP34" i="29"/>
  <c r="BO154" i="29"/>
  <c r="BP35" i="29"/>
  <c r="BO155" i="29"/>
  <c r="BP37" i="29"/>
  <c r="BO157" i="29"/>
  <c r="BP43" i="29"/>
  <c r="BO163" i="29"/>
  <c r="BP36" i="29"/>
  <c r="BO156" i="29"/>
  <c r="BP39" i="29"/>
  <c r="BO159" i="29"/>
  <c r="BP46" i="29"/>
  <c r="BO166" i="29"/>
  <c r="BP72" i="29"/>
  <c r="BO192" i="29"/>
  <c r="BP67" i="29"/>
  <c r="BO187" i="29"/>
  <c r="BP4" i="29"/>
  <c r="BO124" i="29"/>
  <c r="BP44" i="29"/>
  <c r="BO164" i="29"/>
  <c r="BP41" i="29"/>
  <c r="BO161" i="29"/>
  <c r="BP68" i="29"/>
  <c r="BO188" i="29"/>
  <c r="BP40" i="29"/>
  <c r="BO160" i="29"/>
  <c r="BP45" i="29"/>
  <c r="BO165" i="29"/>
  <c r="BP42" i="29"/>
  <c r="BO162" i="29"/>
  <c r="BP74" i="29"/>
  <c r="BO194" i="29"/>
  <c r="BP38" i="29"/>
  <c r="BO158" i="29"/>
  <c r="BP75" i="29"/>
  <c r="BO195" i="29"/>
  <c r="BP69" i="29"/>
  <c r="BO189" i="29"/>
  <c r="BP76" i="29"/>
  <c r="BO196" i="29"/>
  <c r="BP70" i="29"/>
  <c r="BO190" i="29"/>
  <c r="BP65" i="29"/>
  <c r="BO185" i="29"/>
  <c r="BO94" i="29"/>
  <c r="BN214" i="29"/>
  <c r="AZ15" i="22"/>
  <c r="AZ18" i="22"/>
  <c r="AZ12" i="22"/>
  <c r="AZ22" i="22"/>
  <c r="AZ9" i="22"/>
  <c r="AZ17" i="22"/>
  <c r="AZ16" i="22"/>
  <c r="AZ20" i="22"/>
  <c r="AZ21" i="22"/>
  <c r="AZ11" i="22"/>
  <c r="AZ24" i="22"/>
  <c r="AZ10" i="22"/>
  <c r="AZ23" i="22"/>
  <c r="AZ25" i="22"/>
  <c r="AZ19" i="22"/>
  <c r="AZ14" i="22"/>
  <c r="AZ13" i="22"/>
  <c r="CA3" i="29"/>
  <c r="BZ1" i="29"/>
  <c r="BM213" i="29" l="1"/>
  <c r="BM221" i="29"/>
  <c r="BM223" i="29"/>
  <c r="BO8" i="29"/>
  <c r="BN128" i="29"/>
  <c r="BN218" i="29" s="1"/>
  <c r="BN98" i="29"/>
  <c r="BO16" i="29"/>
  <c r="BN136" i="29"/>
  <c r="BN226" i="29" s="1"/>
  <c r="BN106" i="29"/>
  <c r="BO73" i="29"/>
  <c r="BN193" i="29"/>
  <c r="BR205" i="29"/>
  <c r="BS85" i="29"/>
  <c r="BR198" i="29"/>
  <c r="BS78" i="29"/>
  <c r="BR179" i="29"/>
  <c r="BS59" i="29"/>
  <c r="BO71" i="29"/>
  <c r="BN191" i="29"/>
  <c r="BN122" i="29"/>
  <c r="BN152" i="29"/>
  <c r="BN242" i="29" s="1"/>
  <c r="BO32" i="29"/>
  <c r="BO9" i="29"/>
  <c r="BN129" i="29"/>
  <c r="BN219" i="29" s="1"/>
  <c r="BN99" i="29"/>
  <c r="BN105" i="29"/>
  <c r="BO15" i="29"/>
  <c r="BN135" i="29"/>
  <c r="BN225" i="29" s="1"/>
  <c r="BR199" i="29"/>
  <c r="BS79" i="29"/>
  <c r="BR211" i="29"/>
  <c r="BS91" i="29"/>
  <c r="BR174" i="29"/>
  <c r="BS54" i="29"/>
  <c r="BR170" i="29"/>
  <c r="BS50" i="29"/>
  <c r="BL153" i="29"/>
  <c r="BL215" i="29"/>
  <c r="BL243" i="29" s="1"/>
  <c r="BO7" i="29"/>
  <c r="BN127" i="29"/>
  <c r="BN217" i="29" s="1"/>
  <c r="BN97" i="29"/>
  <c r="BN117" i="29"/>
  <c r="BN147" i="29"/>
  <c r="BN237" i="29" s="1"/>
  <c r="BO27" i="29"/>
  <c r="BR202" i="29"/>
  <c r="BS82" i="29"/>
  <c r="BR208" i="29"/>
  <c r="BS88" i="29"/>
  <c r="BR168" i="29"/>
  <c r="BS48" i="29"/>
  <c r="BR171" i="29"/>
  <c r="BS51" i="29"/>
  <c r="BN111" i="29"/>
  <c r="BN141" i="29"/>
  <c r="BN231" i="29" s="1"/>
  <c r="BO21" i="29"/>
  <c r="BN108" i="29"/>
  <c r="BN138" i="29"/>
  <c r="BN228" i="29" s="1"/>
  <c r="BO18" i="29"/>
  <c r="BN114" i="29"/>
  <c r="BN144" i="29"/>
  <c r="BN234" i="29" s="1"/>
  <c r="BO24" i="29"/>
  <c r="BR204" i="29"/>
  <c r="BS84" i="29"/>
  <c r="BR206" i="29"/>
  <c r="BS86" i="29"/>
  <c r="BR182" i="29"/>
  <c r="BS62" i="29"/>
  <c r="BR178" i="29"/>
  <c r="BS58" i="29"/>
  <c r="BN131" i="29"/>
  <c r="BN101" i="29"/>
  <c r="BO11" i="29"/>
  <c r="BN112" i="29"/>
  <c r="BN142" i="29"/>
  <c r="BN232" i="29" s="1"/>
  <c r="BO22" i="29"/>
  <c r="BN115" i="29"/>
  <c r="BN145" i="29"/>
  <c r="BN235" i="29" s="1"/>
  <c r="BO25" i="29"/>
  <c r="BN119" i="29"/>
  <c r="BN149" i="29"/>
  <c r="BN239" i="29" s="1"/>
  <c r="BO29" i="29"/>
  <c r="BN93" i="29"/>
  <c r="BO66" i="29"/>
  <c r="BN186" i="29"/>
  <c r="BN116" i="29"/>
  <c r="BN146" i="29"/>
  <c r="BN236" i="29" s="1"/>
  <c r="BO26" i="29"/>
  <c r="BN100" i="29"/>
  <c r="BO10" i="29"/>
  <c r="BN130" i="29"/>
  <c r="BN220" i="29" s="1"/>
  <c r="BN118" i="29"/>
  <c r="BN148" i="29"/>
  <c r="BN238" i="29" s="1"/>
  <c r="BO28" i="29"/>
  <c r="BN104" i="29"/>
  <c r="BO14" i="29"/>
  <c r="BN134" i="29"/>
  <c r="BN224" i="29" s="1"/>
  <c r="BR210" i="29"/>
  <c r="BS90" i="29"/>
  <c r="BR181" i="29"/>
  <c r="BS61" i="29"/>
  <c r="BR173" i="29"/>
  <c r="BS53" i="29"/>
  <c r="BM216" i="29"/>
  <c r="BR203" i="29"/>
  <c r="BS83" i="29"/>
  <c r="BR212" i="29"/>
  <c r="BS92" i="29"/>
  <c r="BR169" i="29"/>
  <c r="BS49" i="29"/>
  <c r="BR177" i="29"/>
  <c r="BS57" i="29"/>
  <c r="BN109" i="29"/>
  <c r="BN139" i="29"/>
  <c r="BN229" i="29" s="1"/>
  <c r="BO19" i="29"/>
  <c r="BM33" i="29"/>
  <c r="BN5" i="29"/>
  <c r="BM95" i="29"/>
  <c r="BM123" i="29" s="1"/>
  <c r="BM125" i="29"/>
  <c r="BN113" i="29"/>
  <c r="BN143" i="29"/>
  <c r="BN233" i="29" s="1"/>
  <c r="BO23" i="29"/>
  <c r="BR200" i="29"/>
  <c r="BS80" i="29"/>
  <c r="BR209" i="29"/>
  <c r="BS89" i="29"/>
  <c r="BR172" i="29"/>
  <c r="BS52" i="29"/>
  <c r="BR180" i="29"/>
  <c r="BS60" i="29"/>
  <c r="BO13" i="29"/>
  <c r="BN133" i="29"/>
  <c r="BN223" i="29" s="1"/>
  <c r="BN103" i="29"/>
  <c r="BR207" i="29"/>
  <c r="BS87" i="29"/>
  <c r="BR201" i="29"/>
  <c r="BS81" i="29"/>
  <c r="BR175" i="29"/>
  <c r="BS55" i="29"/>
  <c r="BR176" i="29"/>
  <c r="BS56" i="29"/>
  <c r="BN121" i="29"/>
  <c r="BN151" i="29"/>
  <c r="BN241" i="29" s="1"/>
  <c r="BO31" i="29"/>
  <c r="BN120" i="29"/>
  <c r="BN150" i="29"/>
  <c r="BN240" i="29" s="1"/>
  <c r="BO30" i="29"/>
  <c r="BN102" i="29"/>
  <c r="BO12" i="29"/>
  <c r="BN132" i="29"/>
  <c r="BN222" i="29" s="1"/>
  <c r="BN110" i="29"/>
  <c r="BN140" i="29"/>
  <c r="BN230" i="29" s="1"/>
  <c r="BO20" i="29"/>
  <c r="BO6" i="29"/>
  <c r="BN126" i="29"/>
  <c r="BN96" i="29"/>
  <c r="BO183" i="29"/>
  <c r="BP63" i="29"/>
  <c r="BP167" i="29"/>
  <c r="BQ77" i="29"/>
  <c r="BP197" i="29"/>
  <c r="BR47" i="29"/>
  <c r="BQ167" i="29"/>
  <c r="BQ17" i="29"/>
  <c r="BQ137" i="29" s="1"/>
  <c r="BP107" i="29"/>
  <c r="BQ65" i="29"/>
  <c r="BP185" i="29"/>
  <c r="BQ69" i="29"/>
  <c r="BP189" i="29"/>
  <c r="BQ40" i="29"/>
  <c r="BP160" i="29"/>
  <c r="BQ72" i="29"/>
  <c r="BP192" i="29"/>
  <c r="BQ39" i="29"/>
  <c r="BP159" i="29"/>
  <c r="BQ37" i="29"/>
  <c r="BP157" i="29"/>
  <c r="BQ34" i="29"/>
  <c r="BP154" i="29"/>
  <c r="BQ76" i="29"/>
  <c r="BP196" i="29"/>
  <c r="BQ75" i="29"/>
  <c r="BP195" i="29"/>
  <c r="BQ74" i="29"/>
  <c r="BP194" i="29"/>
  <c r="BQ42" i="29"/>
  <c r="BP162" i="29"/>
  <c r="BQ45" i="29"/>
  <c r="BP165" i="29"/>
  <c r="BQ41" i="29"/>
  <c r="BP161" i="29"/>
  <c r="BQ44" i="29"/>
  <c r="BP164" i="29"/>
  <c r="BQ4" i="29"/>
  <c r="BP124" i="29"/>
  <c r="BP94" i="29"/>
  <c r="BQ67" i="29"/>
  <c r="BP187" i="29"/>
  <c r="BQ70" i="29"/>
  <c r="BP190" i="29"/>
  <c r="BQ38" i="29"/>
  <c r="BP158" i="29"/>
  <c r="BQ68" i="29"/>
  <c r="BP188" i="29"/>
  <c r="BQ46" i="29"/>
  <c r="BP166" i="29"/>
  <c r="BQ36" i="29"/>
  <c r="BP156" i="29"/>
  <c r="BQ43" i="29"/>
  <c r="BP163" i="29"/>
  <c r="BQ35" i="29"/>
  <c r="BP155" i="29"/>
  <c r="BQ64" i="29"/>
  <c r="BP184" i="29"/>
  <c r="BO214" i="29"/>
  <c r="CA1" i="29"/>
  <c r="CD3" i="29"/>
  <c r="BN221" i="29" l="1"/>
  <c r="BN213" i="29"/>
  <c r="BN216" i="29"/>
  <c r="BP31" i="29"/>
  <c r="BO151" i="29"/>
  <c r="BO241" i="29" s="1"/>
  <c r="BO121" i="29"/>
  <c r="BS172" i="29"/>
  <c r="BT52" i="29"/>
  <c r="BS200" i="29"/>
  <c r="BT80" i="29"/>
  <c r="BS177" i="29"/>
  <c r="BT57" i="29"/>
  <c r="BS212" i="29"/>
  <c r="BT92" i="29"/>
  <c r="BP14" i="29"/>
  <c r="BO104" i="29"/>
  <c r="BO134" i="29"/>
  <c r="BO224" i="29" s="1"/>
  <c r="BP26" i="29"/>
  <c r="BO146" i="29"/>
  <c r="BO236" i="29" s="1"/>
  <c r="BO116" i="29"/>
  <c r="BP66" i="29"/>
  <c r="BO93" i="29"/>
  <c r="BO186" i="29"/>
  <c r="BP22" i="29"/>
  <c r="BO112" i="29"/>
  <c r="BO142" i="29"/>
  <c r="BO232" i="29" s="1"/>
  <c r="BS182" i="29"/>
  <c r="BT62" i="29"/>
  <c r="BS204" i="29"/>
  <c r="BT84" i="29"/>
  <c r="BP21" i="29"/>
  <c r="BO141" i="29"/>
  <c r="BO231" i="29" s="1"/>
  <c r="BO111" i="29"/>
  <c r="BO97" i="29"/>
  <c r="BP7" i="29"/>
  <c r="BO127" i="29"/>
  <c r="BO217" i="29" s="1"/>
  <c r="BP15" i="29"/>
  <c r="BO135" i="29"/>
  <c r="BO225" i="29" s="1"/>
  <c r="BO105" i="29"/>
  <c r="BO129" i="29"/>
  <c r="BO219" i="29" s="1"/>
  <c r="BO99" i="29"/>
  <c r="BP9" i="29"/>
  <c r="BS198" i="29"/>
  <c r="BT78" i="29"/>
  <c r="BP16" i="29"/>
  <c r="BO106" i="29"/>
  <c r="BO136" i="29"/>
  <c r="BO226" i="29" s="1"/>
  <c r="BP30" i="29"/>
  <c r="BO150" i="29"/>
  <c r="BO240" i="29" s="1"/>
  <c r="BO120" i="29"/>
  <c r="BS175" i="29"/>
  <c r="BT55" i="29"/>
  <c r="BS207" i="29"/>
  <c r="BT87" i="29"/>
  <c r="BP13" i="29"/>
  <c r="BO133" i="29"/>
  <c r="BO103" i="29"/>
  <c r="BM215" i="29"/>
  <c r="BM243" i="29" s="1"/>
  <c r="BM153" i="29"/>
  <c r="BP19" i="29"/>
  <c r="BO109" i="29"/>
  <c r="BO139" i="29"/>
  <c r="BO229" i="29" s="1"/>
  <c r="BS173" i="29"/>
  <c r="BT53" i="29"/>
  <c r="BS210" i="29"/>
  <c r="BT90" i="29"/>
  <c r="BP25" i="29"/>
  <c r="BO115" i="29"/>
  <c r="BO145" i="29"/>
  <c r="BO235" i="29" s="1"/>
  <c r="BP18" i="29"/>
  <c r="BO138" i="29"/>
  <c r="BO228" i="29" s="1"/>
  <c r="BO108" i="29"/>
  <c r="BS168" i="29"/>
  <c r="BT48" i="29"/>
  <c r="BS202" i="29"/>
  <c r="BT82" i="29"/>
  <c r="BS174" i="29"/>
  <c r="BT54" i="29"/>
  <c r="BS199" i="29"/>
  <c r="BT79" i="29"/>
  <c r="BP32" i="29"/>
  <c r="BO152" i="29"/>
  <c r="BO242" i="29" s="1"/>
  <c r="BO122" i="29"/>
  <c r="BP71" i="29"/>
  <c r="BO191" i="29"/>
  <c r="BP73" i="29"/>
  <c r="BO193" i="29"/>
  <c r="BO96" i="29"/>
  <c r="BP6" i="29"/>
  <c r="BO126" i="29"/>
  <c r="BS180" i="29"/>
  <c r="BT60" i="29"/>
  <c r="BS209" i="29"/>
  <c r="BT89" i="29"/>
  <c r="BP23" i="29"/>
  <c r="BO143" i="29"/>
  <c r="BO233" i="29" s="1"/>
  <c r="BO113" i="29"/>
  <c r="BS169" i="29"/>
  <c r="BT49" i="29"/>
  <c r="BS203" i="29"/>
  <c r="BT83" i="29"/>
  <c r="BP28" i="29"/>
  <c r="BO148" i="29"/>
  <c r="BO238" i="29" s="1"/>
  <c r="BO118" i="29"/>
  <c r="BP10" i="29"/>
  <c r="BO130" i="29"/>
  <c r="BO220" i="29" s="1"/>
  <c r="BO100" i="29"/>
  <c r="BP29" i="29"/>
  <c r="BO149" i="29"/>
  <c r="BO239" i="29" s="1"/>
  <c r="BO119" i="29"/>
  <c r="BS178" i="29"/>
  <c r="BT58" i="29"/>
  <c r="BS206" i="29"/>
  <c r="BT86" i="29"/>
  <c r="BP24" i="29"/>
  <c r="BO144" i="29"/>
  <c r="BO234" i="29" s="1"/>
  <c r="BO114" i="29"/>
  <c r="BS179" i="29"/>
  <c r="BT59" i="29"/>
  <c r="BS205" i="29"/>
  <c r="BT85" i="29"/>
  <c r="BP20" i="29"/>
  <c r="BO110" i="29"/>
  <c r="BO140" i="29"/>
  <c r="BO230" i="29" s="1"/>
  <c r="BP12" i="29"/>
  <c r="BO132" i="29"/>
  <c r="BO222" i="29" s="1"/>
  <c r="BO102" i="29"/>
  <c r="BS176" i="29"/>
  <c r="BT56" i="29"/>
  <c r="BS201" i="29"/>
  <c r="BT81" i="29"/>
  <c r="BO5" i="29"/>
  <c r="BN125" i="29"/>
  <c r="BN95" i="29"/>
  <c r="BN123" i="29" s="1"/>
  <c r="BN33" i="29"/>
  <c r="BS181" i="29"/>
  <c r="BT61" i="29"/>
  <c r="BP11" i="29"/>
  <c r="BO131" i="29"/>
  <c r="BO101" i="29"/>
  <c r="BS171" i="29"/>
  <c r="BT51" i="29"/>
  <c r="BS208" i="29"/>
  <c r="BT88" i="29"/>
  <c r="BP27" i="29"/>
  <c r="BO147" i="29"/>
  <c r="BO237" i="29" s="1"/>
  <c r="BO117" i="29"/>
  <c r="BS170" i="29"/>
  <c r="BT50" i="29"/>
  <c r="BS211" i="29"/>
  <c r="BT91" i="29"/>
  <c r="BO98" i="29"/>
  <c r="BP8" i="29"/>
  <c r="BO128" i="29"/>
  <c r="BO218" i="29" s="1"/>
  <c r="BP183" i="29"/>
  <c r="BQ63" i="29"/>
  <c r="BP227" i="29"/>
  <c r="BR77" i="29"/>
  <c r="BQ197" i="29"/>
  <c r="BQ227" i="29" s="1"/>
  <c r="BS47" i="29"/>
  <c r="BR167" i="29"/>
  <c r="BR17" i="29"/>
  <c r="BR137" i="29" s="1"/>
  <c r="BQ107" i="29"/>
  <c r="BR38" i="29"/>
  <c r="BQ158" i="29"/>
  <c r="BR67" i="29"/>
  <c r="BQ187" i="29"/>
  <c r="BR37" i="29"/>
  <c r="BQ157" i="29"/>
  <c r="BR64" i="29"/>
  <c r="BQ184" i="29"/>
  <c r="BR36" i="29"/>
  <c r="BQ156" i="29"/>
  <c r="BR41" i="29"/>
  <c r="BQ161" i="29"/>
  <c r="BR74" i="29"/>
  <c r="BQ194" i="29"/>
  <c r="BR76" i="29"/>
  <c r="BQ196" i="29"/>
  <c r="BR72" i="29"/>
  <c r="BQ192" i="29"/>
  <c r="BR40" i="29"/>
  <c r="BQ160" i="29"/>
  <c r="BR69" i="29"/>
  <c r="BQ189" i="29"/>
  <c r="BR70" i="29"/>
  <c r="BQ190" i="29"/>
  <c r="BP214" i="29"/>
  <c r="BR45" i="29"/>
  <c r="BQ165" i="29"/>
  <c r="BR34" i="29"/>
  <c r="BQ154" i="29"/>
  <c r="BR35" i="29"/>
  <c r="BQ155" i="29"/>
  <c r="BR43" i="29"/>
  <c r="BQ163" i="29"/>
  <c r="BR46" i="29"/>
  <c r="BQ166" i="29"/>
  <c r="BR68" i="29"/>
  <c r="BQ188" i="29"/>
  <c r="BR4" i="29"/>
  <c r="BQ124" i="29"/>
  <c r="BQ94" i="29"/>
  <c r="BR44" i="29"/>
  <c r="BQ164" i="29"/>
  <c r="BR42" i="29"/>
  <c r="BQ162" i="29"/>
  <c r="BR75" i="29"/>
  <c r="BQ195" i="29"/>
  <c r="BR39" i="29"/>
  <c r="BQ159" i="29"/>
  <c r="BR65" i="29"/>
  <c r="BQ185" i="29"/>
  <c r="CD1" i="29"/>
  <c r="BO216" i="29" l="1"/>
  <c r="BO221" i="29"/>
  <c r="BT211" i="29"/>
  <c r="BU91" i="29"/>
  <c r="BT201" i="29"/>
  <c r="BU81" i="29"/>
  <c r="BT179" i="29"/>
  <c r="BU59" i="29"/>
  <c r="BQ24" i="29"/>
  <c r="BP114" i="29"/>
  <c r="BP144" i="29"/>
  <c r="BP234" i="29" s="1"/>
  <c r="BT169" i="29"/>
  <c r="BU49" i="29"/>
  <c r="BP113" i="29"/>
  <c r="BQ23" i="29"/>
  <c r="BP143" i="29"/>
  <c r="BP233" i="29" s="1"/>
  <c r="BQ25" i="29"/>
  <c r="BP115" i="29"/>
  <c r="BP145" i="29"/>
  <c r="BP235" i="29" s="1"/>
  <c r="BQ13" i="29"/>
  <c r="BP133" i="29"/>
  <c r="BP103" i="29"/>
  <c r="BQ7" i="29"/>
  <c r="BP127" i="29"/>
  <c r="BP217" i="29" s="1"/>
  <c r="BP97" i="29"/>
  <c r="BP111" i="29"/>
  <c r="BQ21" i="29"/>
  <c r="BP141" i="29"/>
  <c r="BP231" i="29" s="1"/>
  <c r="BO213" i="29"/>
  <c r="BQ14" i="29"/>
  <c r="BP134" i="29"/>
  <c r="BP224" i="29" s="1"/>
  <c r="BP104" i="29"/>
  <c r="BU51" i="29"/>
  <c r="BT171" i="29"/>
  <c r="BP131" i="29"/>
  <c r="BP101" i="29"/>
  <c r="BQ11" i="29"/>
  <c r="BQ20" i="29"/>
  <c r="BP110" i="29"/>
  <c r="BP140" i="29"/>
  <c r="BP230" i="29" s="1"/>
  <c r="BT206" i="29"/>
  <c r="BU86" i="29"/>
  <c r="BP118" i="29"/>
  <c r="BQ28" i="29"/>
  <c r="BP148" i="29"/>
  <c r="BP238" i="29" s="1"/>
  <c r="BU89" i="29"/>
  <c r="BT209" i="29"/>
  <c r="BQ73" i="29"/>
  <c r="BP193" i="29"/>
  <c r="BU54" i="29"/>
  <c r="BT174" i="29"/>
  <c r="BU48" i="29"/>
  <c r="BT168" i="29"/>
  <c r="BP108" i="29"/>
  <c r="BQ18" i="29"/>
  <c r="BP138" i="29"/>
  <c r="BP228" i="29" s="1"/>
  <c r="BU90" i="29"/>
  <c r="BT210" i="29"/>
  <c r="BT207" i="29"/>
  <c r="BU87" i="29"/>
  <c r="BP129" i="29"/>
  <c r="BP219" i="29" s="1"/>
  <c r="BP99" i="29"/>
  <c r="BQ9" i="29"/>
  <c r="BU84" i="29"/>
  <c r="BT204" i="29"/>
  <c r="BP116" i="29"/>
  <c r="BQ26" i="29"/>
  <c r="BP146" i="29"/>
  <c r="BP236" i="29" s="1"/>
  <c r="BU92" i="29"/>
  <c r="BT212" i="29"/>
  <c r="BT200" i="29"/>
  <c r="BU80" i="29"/>
  <c r="BQ8" i="29"/>
  <c r="BP128" i="29"/>
  <c r="BP218" i="29" s="1"/>
  <c r="BP98" i="29"/>
  <c r="BT170" i="29"/>
  <c r="BU50" i="29"/>
  <c r="BQ27" i="29"/>
  <c r="BP117" i="29"/>
  <c r="BP147" i="29"/>
  <c r="BP237" i="29" s="1"/>
  <c r="BU61" i="29"/>
  <c r="BT181" i="29"/>
  <c r="BN153" i="29"/>
  <c r="BN215" i="29"/>
  <c r="BN243" i="29" s="1"/>
  <c r="BT176" i="29"/>
  <c r="BU56" i="29"/>
  <c r="BP102" i="29"/>
  <c r="BQ12" i="29"/>
  <c r="BP132" i="29"/>
  <c r="BP222" i="29" s="1"/>
  <c r="BU85" i="29"/>
  <c r="BT205" i="29"/>
  <c r="BP130" i="29"/>
  <c r="BP220" i="29" s="1"/>
  <c r="BP100" i="29"/>
  <c r="BQ10" i="29"/>
  <c r="BU83" i="29"/>
  <c r="BT203" i="29"/>
  <c r="BQ6" i="29"/>
  <c r="BP126" i="29"/>
  <c r="BP96" i="29"/>
  <c r="BP122" i="29"/>
  <c r="BQ32" i="29"/>
  <c r="BP152" i="29"/>
  <c r="BP242" i="29" s="1"/>
  <c r="BP106" i="29"/>
  <c r="BQ16" i="29"/>
  <c r="BP136" i="29"/>
  <c r="BP226" i="29" s="1"/>
  <c r="BQ15" i="29"/>
  <c r="BP135" i="29"/>
  <c r="BP225" i="29" s="1"/>
  <c r="BP105" i="29"/>
  <c r="BP93" i="29"/>
  <c r="BQ66" i="29"/>
  <c r="BP186" i="29"/>
  <c r="BU88" i="29"/>
  <c r="BT208" i="29"/>
  <c r="BO33" i="29"/>
  <c r="BO95" i="29"/>
  <c r="BO123" i="29" s="1"/>
  <c r="BP5" i="29"/>
  <c r="BO125" i="29"/>
  <c r="BT178" i="29"/>
  <c r="BU58" i="29"/>
  <c r="BP119" i="29"/>
  <c r="BQ29" i="29"/>
  <c r="BP149" i="29"/>
  <c r="BP239" i="29" s="1"/>
  <c r="BU60" i="29"/>
  <c r="BT180" i="29"/>
  <c r="BQ71" i="29"/>
  <c r="BP191" i="29"/>
  <c r="BT199" i="29"/>
  <c r="BU79" i="29"/>
  <c r="BT202" i="29"/>
  <c r="BU82" i="29"/>
  <c r="BT173" i="29"/>
  <c r="BU53" i="29"/>
  <c r="BQ19" i="29"/>
  <c r="BP109" i="29"/>
  <c r="BP139" i="29"/>
  <c r="BP229" i="29" s="1"/>
  <c r="BO223" i="29"/>
  <c r="BT175" i="29"/>
  <c r="BU55" i="29"/>
  <c r="BP120" i="29"/>
  <c r="BQ30" i="29"/>
  <c r="BP150" i="29"/>
  <c r="BP240" i="29" s="1"/>
  <c r="BT198" i="29"/>
  <c r="BU78" i="29"/>
  <c r="BU62" i="29"/>
  <c r="BT182" i="29"/>
  <c r="BP112" i="29"/>
  <c r="BQ22" i="29"/>
  <c r="BP142" i="29"/>
  <c r="BP232" i="29" s="1"/>
  <c r="BU57" i="29"/>
  <c r="BT177" i="29"/>
  <c r="BU52" i="29"/>
  <c r="BT172" i="29"/>
  <c r="BP121" i="29"/>
  <c r="BQ31" i="29"/>
  <c r="BP151" i="29"/>
  <c r="BP241" i="29" s="1"/>
  <c r="BQ183" i="29"/>
  <c r="BR63" i="29"/>
  <c r="BS77" i="29"/>
  <c r="BR197" i="29"/>
  <c r="BR227" i="29" s="1"/>
  <c r="BT47" i="29"/>
  <c r="BU47" i="29" s="1"/>
  <c r="BV47" i="29" s="1"/>
  <c r="BW47" i="29" s="1"/>
  <c r="BX47" i="29" s="1"/>
  <c r="BS167" i="29"/>
  <c r="BS17" i="29"/>
  <c r="BS137" i="29" s="1"/>
  <c r="BR107" i="29"/>
  <c r="BS44" i="29"/>
  <c r="BR164" i="29"/>
  <c r="BS64" i="29"/>
  <c r="BR184" i="29"/>
  <c r="BS42" i="29"/>
  <c r="BR162" i="29"/>
  <c r="BS68" i="29"/>
  <c r="BR188" i="29"/>
  <c r="BS43" i="29"/>
  <c r="BR163" i="29"/>
  <c r="BS45" i="29"/>
  <c r="BR165" i="29"/>
  <c r="BS70" i="29"/>
  <c r="BR190" i="29"/>
  <c r="BS69" i="29"/>
  <c r="BR189" i="29"/>
  <c r="BS72" i="29"/>
  <c r="BR192" i="29"/>
  <c r="BS74" i="29"/>
  <c r="BR194" i="29"/>
  <c r="BS37" i="29"/>
  <c r="BR157" i="29"/>
  <c r="BS67" i="29"/>
  <c r="BR187" i="29"/>
  <c r="BQ214" i="29"/>
  <c r="BS34" i="29"/>
  <c r="BR154" i="29"/>
  <c r="BS41" i="29"/>
  <c r="BR161" i="29"/>
  <c r="BS39" i="29"/>
  <c r="BR159" i="29"/>
  <c r="BS65" i="29"/>
  <c r="BR185" i="29"/>
  <c r="BS75" i="29"/>
  <c r="BR195" i="29"/>
  <c r="BS4" i="29"/>
  <c r="BR124" i="29"/>
  <c r="BR94" i="29"/>
  <c r="BS46" i="29"/>
  <c r="BR166" i="29"/>
  <c r="BS35" i="29"/>
  <c r="BR155" i="29"/>
  <c r="BS40" i="29"/>
  <c r="BR160" i="29"/>
  <c r="BS76" i="29"/>
  <c r="BR196" i="29"/>
  <c r="BS36" i="29"/>
  <c r="BR156" i="29"/>
  <c r="BS38" i="29"/>
  <c r="BR158" i="29"/>
  <c r="BY47" i="29" l="1"/>
  <c r="BX167" i="29"/>
  <c r="BQ151" i="29"/>
  <c r="BQ241" i="29" s="1"/>
  <c r="BQ121" i="29"/>
  <c r="BR31" i="29"/>
  <c r="BU175" i="29"/>
  <c r="BV55" i="29"/>
  <c r="BU202" i="29"/>
  <c r="BV82" i="29"/>
  <c r="BQ186" i="29"/>
  <c r="BR66" i="29"/>
  <c r="BQ93" i="29"/>
  <c r="BQ105" i="29"/>
  <c r="BR15" i="29"/>
  <c r="BQ135" i="29"/>
  <c r="BQ225" i="29" s="1"/>
  <c r="BP216" i="29"/>
  <c r="BR10" i="29"/>
  <c r="BQ100" i="29"/>
  <c r="BQ130" i="29"/>
  <c r="BQ220" i="29" s="1"/>
  <c r="BU205" i="29"/>
  <c r="BV85" i="29"/>
  <c r="BU176" i="29"/>
  <c r="BV56" i="29"/>
  <c r="BQ147" i="29"/>
  <c r="BQ237" i="29" s="1"/>
  <c r="BQ117" i="29"/>
  <c r="BR27" i="29"/>
  <c r="BU174" i="29"/>
  <c r="BV54" i="29"/>
  <c r="BU209" i="29"/>
  <c r="BV89" i="29"/>
  <c r="BU206" i="29"/>
  <c r="BV86" i="29"/>
  <c r="BQ140" i="29"/>
  <c r="BQ230" i="29" s="1"/>
  <c r="BQ110" i="29"/>
  <c r="BR20" i="29"/>
  <c r="BR14" i="29"/>
  <c r="BQ104" i="29"/>
  <c r="BQ134" i="29"/>
  <c r="BQ224" i="29" s="1"/>
  <c r="BU201" i="29"/>
  <c r="BV81" i="29"/>
  <c r="BU177" i="29"/>
  <c r="BV57" i="29"/>
  <c r="BQ139" i="29"/>
  <c r="BQ229" i="29" s="1"/>
  <c r="BQ109" i="29"/>
  <c r="BR19" i="29"/>
  <c r="BQ191" i="29"/>
  <c r="BR71" i="29"/>
  <c r="BQ149" i="29"/>
  <c r="BQ239" i="29" s="1"/>
  <c r="BQ119" i="29"/>
  <c r="BR29" i="29"/>
  <c r="BO215" i="29"/>
  <c r="BO243" i="29" s="1"/>
  <c r="BO153" i="29"/>
  <c r="BQ152" i="29"/>
  <c r="BQ242" i="29" s="1"/>
  <c r="BR32" i="29"/>
  <c r="BQ122" i="29"/>
  <c r="BR6" i="29"/>
  <c r="BQ126" i="29"/>
  <c r="BQ96" i="29"/>
  <c r="BU181" i="29"/>
  <c r="BV61" i="29"/>
  <c r="BU170" i="29"/>
  <c r="BV50" i="29"/>
  <c r="BR8" i="29"/>
  <c r="BQ128" i="29"/>
  <c r="BQ218" i="29" s="1"/>
  <c r="BQ98" i="29"/>
  <c r="BU212" i="29"/>
  <c r="BV92" i="29"/>
  <c r="BU210" i="29"/>
  <c r="BV90" i="29"/>
  <c r="BR11" i="29"/>
  <c r="BQ131" i="29"/>
  <c r="BQ101" i="29"/>
  <c r="BU171" i="29"/>
  <c r="BV51" i="29"/>
  <c r="BP223" i="29"/>
  <c r="BQ145" i="29"/>
  <c r="BQ235" i="29" s="1"/>
  <c r="BQ115" i="29"/>
  <c r="BR25" i="29"/>
  <c r="BU169" i="29"/>
  <c r="BV49" i="29"/>
  <c r="BQ144" i="29"/>
  <c r="BQ234" i="29" s="1"/>
  <c r="BQ114" i="29"/>
  <c r="BR24" i="29"/>
  <c r="BU182" i="29"/>
  <c r="BV62" i="29"/>
  <c r="BQ150" i="29"/>
  <c r="BQ240" i="29" s="1"/>
  <c r="BR30" i="29"/>
  <c r="BQ120" i="29"/>
  <c r="BU173" i="29"/>
  <c r="BV53" i="29"/>
  <c r="BU199" i="29"/>
  <c r="BV79" i="29"/>
  <c r="BP95" i="29"/>
  <c r="BP123" i="29" s="1"/>
  <c r="BP33" i="29"/>
  <c r="BQ5" i="29"/>
  <c r="BP125" i="29"/>
  <c r="BU208" i="29"/>
  <c r="BV88" i="29"/>
  <c r="BQ106" i="29"/>
  <c r="BR16" i="29"/>
  <c r="BQ136" i="29"/>
  <c r="BQ226" i="29" s="1"/>
  <c r="BR12" i="29"/>
  <c r="BQ132" i="29"/>
  <c r="BQ222" i="29" s="1"/>
  <c r="BQ102" i="29"/>
  <c r="BU200" i="29"/>
  <c r="BV80" i="29"/>
  <c r="BU204" i="29"/>
  <c r="BV84" i="29"/>
  <c r="BU207" i="29"/>
  <c r="BV87" i="29"/>
  <c r="BU168" i="29"/>
  <c r="BV48" i="29"/>
  <c r="BQ193" i="29"/>
  <c r="BR73" i="29"/>
  <c r="BQ148" i="29"/>
  <c r="BQ238" i="29" s="1"/>
  <c r="BQ118" i="29"/>
  <c r="BR28" i="29"/>
  <c r="BR13" i="29"/>
  <c r="BQ103" i="29"/>
  <c r="BQ133" i="29"/>
  <c r="BU179" i="29"/>
  <c r="BV59" i="29"/>
  <c r="BU211" i="29"/>
  <c r="BV91" i="29"/>
  <c r="BU172" i="29"/>
  <c r="BV52" i="29"/>
  <c r="BQ142" i="29"/>
  <c r="BQ232" i="29" s="1"/>
  <c r="BQ112" i="29"/>
  <c r="BR22" i="29"/>
  <c r="BU198" i="29"/>
  <c r="BV78" i="29"/>
  <c r="BU180" i="29"/>
  <c r="BV60" i="29"/>
  <c r="BU178" i="29"/>
  <c r="BV58" i="29"/>
  <c r="BP213" i="29"/>
  <c r="BU203" i="29"/>
  <c r="BV83" i="29"/>
  <c r="BQ146" i="29"/>
  <c r="BQ236" i="29" s="1"/>
  <c r="BR26" i="29"/>
  <c r="BQ116" i="29"/>
  <c r="BQ129" i="29"/>
  <c r="BQ219" i="29" s="1"/>
  <c r="BQ99" i="29"/>
  <c r="BR9" i="29"/>
  <c r="BQ138" i="29"/>
  <c r="BQ228" i="29" s="1"/>
  <c r="BR18" i="29"/>
  <c r="BQ108" i="29"/>
  <c r="BP221" i="29"/>
  <c r="BQ141" i="29"/>
  <c r="BQ231" i="29" s="1"/>
  <c r="BR21" i="29"/>
  <c r="BQ111" i="29"/>
  <c r="BR7" i="29"/>
  <c r="BQ127" i="29"/>
  <c r="BQ217" i="29" s="1"/>
  <c r="BQ97" i="29"/>
  <c r="BQ143" i="29"/>
  <c r="BQ233" i="29" s="1"/>
  <c r="BQ113" i="29"/>
  <c r="BR23" i="29"/>
  <c r="BR183" i="29"/>
  <c r="BS63" i="29"/>
  <c r="BV167" i="29"/>
  <c r="BW167" i="29"/>
  <c r="BT167" i="29"/>
  <c r="BU167" i="29"/>
  <c r="BT77" i="29"/>
  <c r="BU77" i="29" s="1"/>
  <c r="BV77" i="29" s="1"/>
  <c r="BW77" i="29" s="1"/>
  <c r="BX77" i="29" s="1"/>
  <c r="BS197" i="29"/>
  <c r="BS227" i="29" s="1"/>
  <c r="BT17" i="29"/>
  <c r="BS107" i="29"/>
  <c r="BR214" i="29"/>
  <c r="BT39" i="29"/>
  <c r="BU39" i="29" s="1"/>
  <c r="BV39" i="29" s="1"/>
  <c r="BW39" i="29" s="1"/>
  <c r="BX39" i="29" s="1"/>
  <c r="BS159" i="29"/>
  <c r="BT68" i="29"/>
  <c r="BU68" i="29" s="1"/>
  <c r="BV68" i="29" s="1"/>
  <c r="BW68" i="29" s="1"/>
  <c r="BX68" i="29" s="1"/>
  <c r="BS188" i="29"/>
  <c r="BT36" i="29"/>
  <c r="BU36" i="29" s="1"/>
  <c r="BV36" i="29" s="1"/>
  <c r="BW36" i="29" s="1"/>
  <c r="BX36" i="29" s="1"/>
  <c r="BS156" i="29"/>
  <c r="BT4" i="29"/>
  <c r="BS124" i="29"/>
  <c r="BS94" i="29"/>
  <c r="BT67" i="29"/>
  <c r="BU67" i="29" s="1"/>
  <c r="BV67" i="29" s="1"/>
  <c r="BW67" i="29" s="1"/>
  <c r="BX67" i="29" s="1"/>
  <c r="BS187" i="29"/>
  <c r="BT72" i="29"/>
  <c r="BU72" i="29" s="1"/>
  <c r="BV72" i="29" s="1"/>
  <c r="BW72" i="29" s="1"/>
  <c r="BX72" i="29" s="1"/>
  <c r="BS192" i="29"/>
  <c r="BT70" i="29"/>
  <c r="BU70" i="29" s="1"/>
  <c r="BV70" i="29" s="1"/>
  <c r="BW70" i="29" s="1"/>
  <c r="BX70" i="29" s="1"/>
  <c r="BS190" i="29"/>
  <c r="BT46" i="29"/>
  <c r="BU46" i="29" s="1"/>
  <c r="BV46" i="29" s="1"/>
  <c r="BW46" i="29" s="1"/>
  <c r="BX46" i="29" s="1"/>
  <c r="BS166" i="29"/>
  <c r="BT65" i="29"/>
  <c r="BU65" i="29" s="1"/>
  <c r="BV65" i="29" s="1"/>
  <c r="BW65" i="29" s="1"/>
  <c r="BX65" i="29" s="1"/>
  <c r="BS185" i="29"/>
  <c r="BT43" i="29"/>
  <c r="BU43" i="29" s="1"/>
  <c r="BV43" i="29" s="1"/>
  <c r="BW43" i="29" s="1"/>
  <c r="BX43" i="29" s="1"/>
  <c r="BS163" i="29"/>
  <c r="BT64" i="29"/>
  <c r="BS184" i="29"/>
  <c r="BT76" i="29"/>
  <c r="BU76" i="29" s="1"/>
  <c r="BV76" i="29" s="1"/>
  <c r="BW76" i="29" s="1"/>
  <c r="BX76" i="29" s="1"/>
  <c r="BS196" i="29"/>
  <c r="BT35" i="29"/>
  <c r="BU35" i="29" s="1"/>
  <c r="BV35" i="29" s="1"/>
  <c r="BW35" i="29" s="1"/>
  <c r="BX35" i="29" s="1"/>
  <c r="BS155" i="29"/>
  <c r="BT44" i="29"/>
  <c r="BU44" i="29" s="1"/>
  <c r="BV44" i="29" s="1"/>
  <c r="BW44" i="29" s="1"/>
  <c r="BX44" i="29" s="1"/>
  <c r="BS164" i="29"/>
  <c r="BT38" i="29"/>
  <c r="BU38" i="29" s="1"/>
  <c r="BV38" i="29" s="1"/>
  <c r="BW38" i="29" s="1"/>
  <c r="BX38" i="29" s="1"/>
  <c r="BS158" i="29"/>
  <c r="BT40" i="29"/>
  <c r="BU40" i="29" s="1"/>
  <c r="BV40" i="29" s="1"/>
  <c r="BW40" i="29" s="1"/>
  <c r="BX40" i="29" s="1"/>
  <c r="BS160" i="29"/>
  <c r="BT75" i="29"/>
  <c r="BU75" i="29" s="1"/>
  <c r="BV75" i="29" s="1"/>
  <c r="BW75" i="29" s="1"/>
  <c r="BX75" i="29" s="1"/>
  <c r="BS195" i="29"/>
  <c r="BT41" i="29"/>
  <c r="BU41" i="29" s="1"/>
  <c r="BV41" i="29" s="1"/>
  <c r="BW41" i="29" s="1"/>
  <c r="BX41" i="29" s="1"/>
  <c r="BS161" i="29"/>
  <c r="BT34" i="29"/>
  <c r="BS154" i="29"/>
  <c r="BT37" i="29"/>
  <c r="BU37" i="29" s="1"/>
  <c r="BV37" i="29" s="1"/>
  <c r="BW37" i="29" s="1"/>
  <c r="BX37" i="29" s="1"/>
  <c r="BS157" i="29"/>
  <c r="BT74" i="29"/>
  <c r="BU74" i="29" s="1"/>
  <c r="BV74" i="29" s="1"/>
  <c r="BW74" i="29" s="1"/>
  <c r="BX74" i="29" s="1"/>
  <c r="BS194" i="29"/>
  <c r="BT69" i="29"/>
  <c r="BU69" i="29" s="1"/>
  <c r="BV69" i="29" s="1"/>
  <c r="BW69" i="29" s="1"/>
  <c r="BX69" i="29" s="1"/>
  <c r="BS189" i="29"/>
  <c r="BT45" i="29"/>
  <c r="BU45" i="29" s="1"/>
  <c r="BV45" i="29" s="1"/>
  <c r="BW45" i="29" s="1"/>
  <c r="BX45" i="29" s="1"/>
  <c r="BS165" i="29"/>
  <c r="BT42" i="29"/>
  <c r="BU42" i="29" s="1"/>
  <c r="BV42" i="29" s="1"/>
  <c r="BW42" i="29" s="1"/>
  <c r="BX42" i="29" s="1"/>
  <c r="BS162" i="29"/>
  <c r="BQ221" i="29" l="1"/>
  <c r="BQ216" i="29"/>
  <c r="BQ223" i="29"/>
  <c r="BX162" i="29"/>
  <c r="BY42" i="29"/>
  <c r="BY37" i="29"/>
  <c r="BX157" i="29"/>
  <c r="BX187" i="29"/>
  <c r="BY67" i="29"/>
  <c r="BY36" i="29"/>
  <c r="BX156" i="29"/>
  <c r="BX197" i="29"/>
  <c r="BY77" i="29"/>
  <c r="BX160" i="29"/>
  <c r="BY40" i="29"/>
  <c r="BX164" i="29"/>
  <c r="BY44" i="29"/>
  <c r="BX196" i="29"/>
  <c r="BY76" i="29"/>
  <c r="BX185" i="29"/>
  <c r="BY65" i="29"/>
  <c r="BX190" i="29"/>
  <c r="BY70" i="29"/>
  <c r="BS7" i="29"/>
  <c r="BR127" i="29"/>
  <c r="BR217" i="29" s="1"/>
  <c r="BR97" i="29"/>
  <c r="BV180" i="29"/>
  <c r="BW60" i="29"/>
  <c r="BR142" i="29"/>
  <c r="BR232" i="29" s="1"/>
  <c r="BR112" i="29"/>
  <c r="BS22" i="29"/>
  <c r="BS13" i="29"/>
  <c r="BR133" i="29"/>
  <c r="BR103" i="29"/>
  <c r="BR193" i="29"/>
  <c r="BS73" i="29"/>
  <c r="BV207" i="29"/>
  <c r="BW87" i="29"/>
  <c r="BV200" i="29"/>
  <c r="BW80" i="29"/>
  <c r="BR5" i="29"/>
  <c r="BQ125" i="29"/>
  <c r="BQ95" i="29"/>
  <c r="BQ123" i="29" s="1"/>
  <c r="BQ33" i="29"/>
  <c r="BV199" i="29"/>
  <c r="BW79" i="29"/>
  <c r="BV210" i="29"/>
  <c r="BW90" i="29"/>
  <c r="BR152" i="29"/>
  <c r="BR242" i="29" s="1"/>
  <c r="BS32" i="29"/>
  <c r="BR122" i="29"/>
  <c r="BR149" i="29"/>
  <c r="BR239" i="29" s="1"/>
  <c r="BS29" i="29"/>
  <c r="BR119" i="29"/>
  <c r="BS20" i="29"/>
  <c r="BR110" i="29"/>
  <c r="BR140" i="29"/>
  <c r="BR230" i="29" s="1"/>
  <c r="BV176" i="29"/>
  <c r="BW56" i="29"/>
  <c r="BS66" i="29"/>
  <c r="BR93" i="29"/>
  <c r="BR186" i="29"/>
  <c r="BV175" i="29"/>
  <c r="BW55" i="29"/>
  <c r="BY74" i="29"/>
  <c r="BX194" i="29"/>
  <c r="BR99" i="29"/>
  <c r="BS9" i="29"/>
  <c r="BR129" i="29"/>
  <c r="BR219" i="29" s="1"/>
  <c r="BR146" i="29"/>
  <c r="BR236" i="29" s="1"/>
  <c r="BR116" i="29"/>
  <c r="BS26" i="29"/>
  <c r="BV211" i="29"/>
  <c r="BW91" i="29"/>
  <c r="BR148" i="29"/>
  <c r="BR238" i="29" s="1"/>
  <c r="BR118" i="29"/>
  <c r="BS28" i="29"/>
  <c r="BR102" i="29"/>
  <c r="BS12" i="29"/>
  <c r="BR132" i="29"/>
  <c r="BR222" i="29" s="1"/>
  <c r="BV208" i="29"/>
  <c r="BW88" i="29"/>
  <c r="BR150" i="29"/>
  <c r="BR240" i="29" s="1"/>
  <c r="BR120" i="29"/>
  <c r="BS30" i="29"/>
  <c r="BV169" i="29"/>
  <c r="BW49" i="29"/>
  <c r="BV181" i="29"/>
  <c r="BW61" i="29"/>
  <c r="BR139" i="29"/>
  <c r="BR229" i="29" s="1"/>
  <c r="BR109" i="29"/>
  <c r="BS19" i="29"/>
  <c r="BV177" i="29"/>
  <c r="BW57" i="29"/>
  <c r="BV209" i="29"/>
  <c r="BW89" i="29"/>
  <c r="BR147" i="29"/>
  <c r="BR237" i="29" s="1"/>
  <c r="BS27" i="29"/>
  <c r="BR117" i="29"/>
  <c r="BS15" i="29"/>
  <c r="BR135" i="29"/>
  <c r="BR225" i="29" s="1"/>
  <c r="BR105" i="29"/>
  <c r="BQ213" i="29"/>
  <c r="BX165" i="29"/>
  <c r="BY45" i="29"/>
  <c r="BY43" i="29"/>
  <c r="BX163" i="29"/>
  <c r="BX161" i="29"/>
  <c r="BY41" i="29"/>
  <c r="BX195" i="29"/>
  <c r="BY75" i="29"/>
  <c r="BY38" i="29"/>
  <c r="BX158" i="29"/>
  <c r="BY35" i="29"/>
  <c r="BX155" i="29"/>
  <c r="BY46" i="29"/>
  <c r="BX166" i="29"/>
  <c r="BX192" i="29"/>
  <c r="BY72" i="29"/>
  <c r="BX159" i="29"/>
  <c r="BY39" i="29"/>
  <c r="BR141" i="29"/>
  <c r="BR231" i="29" s="1"/>
  <c r="BR111" i="29"/>
  <c r="BS21" i="29"/>
  <c r="BV178" i="29"/>
  <c r="BW58" i="29"/>
  <c r="BV198" i="29"/>
  <c r="BW78" i="29"/>
  <c r="BV168" i="29"/>
  <c r="BW48" i="29"/>
  <c r="BV204" i="29"/>
  <c r="BW84" i="29"/>
  <c r="BV173" i="29"/>
  <c r="BW53" i="29"/>
  <c r="BR144" i="29"/>
  <c r="BR234" i="29" s="1"/>
  <c r="BR114" i="29"/>
  <c r="BS24" i="29"/>
  <c r="BV212" i="29"/>
  <c r="BW92" i="29"/>
  <c r="BR98" i="29"/>
  <c r="BS8" i="29"/>
  <c r="BR128" i="29"/>
  <c r="BR218" i="29" s="1"/>
  <c r="BS6" i="29"/>
  <c r="BR126" i="29"/>
  <c r="BR96" i="29"/>
  <c r="BV205" i="29"/>
  <c r="BW85" i="29"/>
  <c r="BS10" i="29"/>
  <c r="BR130" i="29"/>
  <c r="BR220" i="29" s="1"/>
  <c r="BR100" i="29"/>
  <c r="BV202" i="29"/>
  <c r="BW82" i="29"/>
  <c r="BY69" i="29"/>
  <c r="BX189" i="29"/>
  <c r="BY68" i="29"/>
  <c r="BX188" i="29"/>
  <c r="BR143" i="29"/>
  <c r="BR233" i="29" s="1"/>
  <c r="BR113" i="29"/>
  <c r="BS23" i="29"/>
  <c r="BR138" i="29"/>
  <c r="BR228" i="29" s="1"/>
  <c r="BR108" i="29"/>
  <c r="BS18" i="29"/>
  <c r="BV203" i="29"/>
  <c r="BW83" i="29"/>
  <c r="BV172" i="29"/>
  <c r="BW52" i="29"/>
  <c r="BV179" i="29"/>
  <c r="BW59" i="29"/>
  <c r="BS16" i="29"/>
  <c r="BR136" i="29"/>
  <c r="BR226" i="29" s="1"/>
  <c r="BR106" i="29"/>
  <c r="BP153" i="29"/>
  <c r="BP215" i="29"/>
  <c r="BP243" i="29" s="1"/>
  <c r="BV182" i="29"/>
  <c r="BW62" i="29"/>
  <c r="BR145" i="29"/>
  <c r="BR235" i="29" s="1"/>
  <c r="BR115" i="29"/>
  <c r="BS25" i="29"/>
  <c r="BV171" i="29"/>
  <c r="BW51" i="29"/>
  <c r="BS11" i="29"/>
  <c r="BR131" i="29"/>
  <c r="BR101" i="29"/>
  <c r="BV170" i="29"/>
  <c r="BW50" i="29"/>
  <c r="BR191" i="29"/>
  <c r="BS71" i="29"/>
  <c r="BV201" i="29"/>
  <c r="BW81" i="29"/>
  <c r="BS14" i="29"/>
  <c r="BR134" i="29"/>
  <c r="BR224" i="29" s="1"/>
  <c r="BR104" i="29"/>
  <c r="BV206" i="29"/>
  <c r="BW86" i="29"/>
  <c r="BV174" i="29"/>
  <c r="BW54" i="29"/>
  <c r="BR151" i="29"/>
  <c r="BR241" i="29" s="1"/>
  <c r="BS31" i="29"/>
  <c r="BR121" i="29"/>
  <c r="BY167" i="29"/>
  <c r="BZ47" i="29"/>
  <c r="BS183" i="29"/>
  <c r="BT63" i="29"/>
  <c r="BV165" i="29"/>
  <c r="BW165" i="29"/>
  <c r="BV195" i="29"/>
  <c r="BW195" i="29"/>
  <c r="BV155" i="29"/>
  <c r="BW155" i="29"/>
  <c r="BV166" i="29"/>
  <c r="BW166" i="29"/>
  <c r="BV159" i="29"/>
  <c r="BW159" i="29"/>
  <c r="BV189" i="29"/>
  <c r="BW189" i="29"/>
  <c r="BV157" i="29"/>
  <c r="BW157" i="29"/>
  <c r="BV187" i="29"/>
  <c r="BW187" i="29"/>
  <c r="BV156" i="29"/>
  <c r="BW156" i="29"/>
  <c r="BV188" i="29"/>
  <c r="BW188" i="29"/>
  <c r="BV194" i="29"/>
  <c r="BW194" i="29"/>
  <c r="BV163" i="29"/>
  <c r="BW163" i="29"/>
  <c r="BV161" i="29"/>
  <c r="BW161" i="29"/>
  <c r="BV158" i="29"/>
  <c r="BW158" i="29"/>
  <c r="BU64" i="29"/>
  <c r="BV192" i="29"/>
  <c r="BW192" i="29"/>
  <c r="BV197" i="29"/>
  <c r="BW197" i="29"/>
  <c r="BV162" i="29"/>
  <c r="BW162" i="29"/>
  <c r="BU34" i="29"/>
  <c r="BU63" i="29" s="1"/>
  <c r="BV160" i="29"/>
  <c r="BW160" i="29"/>
  <c r="BV164" i="29"/>
  <c r="BW164" i="29"/>
  <c r="BV196" i="29"/>
  <c r="BW196" i="29"/>
  <c r="BV185" i="29"/>
  <c r="BW185" i="29"/>
  <c r="BV190" i="29"/>
  <c r="BW190" i="29"/>
  <c r="BU4" i="29"/>
  <c r="BU17" i="29"/>
  <c r="BT189" i="29"/>
  <c r="BU189" i="29"/>
  <c r="BT161" i="29"/>
  <c r="BU161" i="29"/>
  <c r="BT195" i="29"/>
  <c r="BU195" i="29"/>
  <c r="BT158" i="29"/>
  <c r="BU158" i="29"/>
  <c r="BT155" i="29"/>
  <c r="BU155" i="29"/>
  <c r="BT166" i="29"/>
  <c r="BU166" i="29"/>
  <c r="BT192" i="29"/>
  <c r="BU192" i="29"/>
  <c r="BT159" i="29"/>
  <c r="BU159" i="29"/>
  <c r="BT197" i="29"/>
  <c r="BU197" i="29"/>
  <c r="BT187" i="29"/>
  <c r="BU187" i="29"/>
  <c r="BT190" i="29"/>
  <c r="BU190" i="29"/>
  <c r="BT162" i="29"/>
  <c r="BU162" i="29"/>
  <c r="BT157" i="29"/>
  <c r="BU157" i="29"/>
  <c r="BT156" i="29"/>
  <c r="BU156" i="29"/>
  <c r="BT188" i="29"/>
  <c r="BU188" i="29"/>
  <c r="BT160" i="29"/>
  <c r="BU160" i="29"/>
  <c r="BT164" i="29"/>
  <c r="BU164" i="29"/>
  <c r="BT196" i="29"/>
  <c r="BU196" i="29"/>
  <c r="BT185" i="29"/>
  <c r="BU185" i="29"/>
  <c r="BT165" i="29"/>
  <c r="BU165" i="29"/>
  <c r="BT194" i="29"/>
  <c r="BU194" i="29"/>
  <c r="BT163" i="29"/>
  <c r="BU163" i="29"/>
  <c r="BT107" i="29"/>
  <c r="BT137" i="29"/>
  <c r="BT124" i="29"/>
  <c r="BT94" i="29"/>
  <c r="BT154" i="29"/>
  <c r="BT184" i="29"/>
  <c r="BS214" i="29"/>
  <c r="BF5" i="22"/>
  <c r="BF41" i="22" s="1"/>
  <c r="AW31" i="28"/>
  <c r="BG5" i="22"/>
  <c r="BG41" i="22" s="1"/>
  <c r="AV31" i="28"/>
  <c r="AK60" i="28"/>
  <c r="AM60" i="28"/>
  <c r="AV32" i="7"/>
  <c r="AR7" i="22"/>
  <c r="AY7" i="22" s="1"/>
  <c r="AY8" i="22"/>
  <c r="AR6" i="22"/>
  <c r="BR223" i="29" l="1"/>
  <c r="BR216" i="29"/>
  <c r="BS151" i="29"/>
  <c r="BS241" i="29" s="1"/>
  <c r="BS121" i="29"/>
  <c r="BT31" i="29"/>
  <c r="BX86" i="29"/>
  <c r="BW206" i="29"/>
  <c r="BT14" i="29"/>
  <c r="BS134" i="29"/>
  <c r="BS224" i="29" s="1"/>
  <c r="BS104" i="29"/>
  <c r="BR221" i="29"/>
  <c r="BS145" i="29"/>
  <c r="BS235" i="29" s="1"/>
  <c r="BS115" i="29"/>
  <c r="BT25" i="29"/>
  <c r="BX52" i="29"/>
  <c r="BW172" i="29"/>
  <c r="BS138" i="29"/>
  <c r="BS228" i="29" s="1"/>
  <c r="BS108" i="29"/>
  <c r="BT18" i="29"/>
  <c r="BX53" i="29"/>
  <c r="BW173" i="29"/>
  <c r="BW168" i="29"/>
  <c r="BX48" i="29"/>
  <c r="BX58" i="29"/>
  <c r="BW178" i="29"/>
  <c r="BY192" i="29"/>
  <c r="BZ72" i="29"/>
  <c r="BY161" i="29"/>
  <c r="BZ41" i="29"/>
  <c r="BY163" i="29"/>
  <c r="BZ43" i="29"/>
  <c r="BS147" i="29"/>
  <c r="BS237" i="29" s="1"/>
  <c r="BS117" i="29"/>
  <c r="BT27" i="29"/>
  <c r="BX57" i="29"/>
  <c r="BW177" i="29"/>
  <c r="BW208" i="29"/>
  <c r="BX88" i="29"/>
  <c r="BX91" i="29"/>
  <c r="BW211" i="29"/>
  <c r="BX56" i="29"/>
  <c r="BW176" i="29"/>
  <c r="BS140" i="29"/>
  <c r="BS230" i="29" s="1"/>
  <c r="BS110" i="29"/>
  <c r="BT20" i="29"/>
  <c r="BS142" i="29"/>
  <c r="BS232" i="29" s="1"/>
  <c r="BS112" i="29"/>
  <c r="BT22" i="29"/>
  <c r="BY190" i="29"/>
  <c r="BZ70" i="29"/>
  <c r="BY196" i="29"/>
  <c r="BZ76" i="29"/>
  <c r="BY160" i="29"/>
  <c r="BZ40" i="29"/>
  <c r="BZ167" i="29"/>
  <c r="CA47" i="29"/>
  <c r="BX81" i="29"/>
  <c r="BW201" i="29"/>
  <c r="BX50" i="29"/>
  <c r="BW170" i="29"/>
  <c r="BS101" i="29"/>
  <c r="BT11" i="29"/>
  <c r="BS131" i="29"/>
  <c r="BT16" i="29"/>
  <c r="BS136" i="29"/>
  <c r="BS226" i="29" s="1"/>
  <c r="BS106" i="29"/>
  <c r="BY189" i="29"/>
  <c r="BZ69" i="29"/>
  <c r="BT8" i="29"/>
  <c r="BS128" i="29"/>
  <c r="BS218" i="29" s="1"/>
  <c r="BS98" i="29"/>
  <c r="BS144" i="29"/>
  <c r="BS234" i="29" s="1"/>
  <c r="BS114" i="29"/>
  <c r="BT24" i="29"/>
  <c r="BY159" i="29"/>
  <c r="BZ39" i="29"/>
  <c r="BY155" i="29"/>
  <c r="BZ35" i="29"/>
  <c r="BY195" i="29"/>
  <c r="BZ75" i="29"/>
  <c r="BY165" i="29"/>
  <c r="BZ45" i="29"/>
  <c r="BX61" i="29"/>
  <c r="BW181" i="29"/>
  <c r="BS150" i="29"/>
  <c r="BS240" i="29" s="1"/>
  <c r="BS120" i="29"/>
  <c r="BT30" i="29"/>
  <c r="BS148" i="29"/>
  <c r="BS238" i="29" s="1"/>
  <c r="BS118" i="29"/>
  <c r="BT28" i="29"/>
  <c r="BY194" i="29"/>
  <c r="BZ74" i="29"/>
  <c r="BR213" i="29"/>
  <c r="BS152" i="29"/>
  <c r="BS242" i="29" s="1"/>
  <c r="BS122" i="29"/>
  <c r="BT32" i="29"/>
  <c r="BX79" i="29"/>
  <c r="BW199" i="29"/>
  <c r="BQ153" i="29"/>
  <c r="BQ215" i="29"/>
  <c r="BQ243" i="29" s="1"/>
  <c r="BX87" i="29"/>
  <c r="BW207" i="29"/>
  <c r="BY156" i="29"/>
  <c r="BZ36" i="29"/>
  <c r="BY157" i="29"/>
  <c r="BZ37" i="29"/>
  <c r="BW174" i="29"/>
  <c r="BX54" i="29"/>
  <c r="BW171" i="29"/>
  <c r="BX51" i="29"/>
  <c r="BW179" i="29"/>
  <c r="BX59" i="29"/>
  <c r="BX83" i="29"/>
  <c r="BW203" i="29"/>
  <c r="BX82" i="29"/>
  <c r="BW202" i="29"/>
  <c r="BS100" i="29"/>
  <c r="BT10" i="29"/>
  <c r="BS130" i="29"/>
  <c r="BS220" i="29" s="1"/>
  <c r="BW204" i="29"/>
  <c r="BX84" i="29"/>
  <c r="BX78" i="29"/>
  <c r="BW198" i="29"/>
  <c r="BS141" i="29"/>
  <c r="BS231" i="29" s="1"/>
  <c r="BS111" i="29"/>
  <c r="BT21" i="29"/>
  <c r="BT15" i="29"/>
  <c r="BS105" i="29"/>
  <c r="BS135" i="29"/>
  <c r="BS225" i="29" s="1"/>
  <c r="BX89" i="29"/>
  <c r="BW209" i="29"/>
  <c r="BS139" i="29"/>
  <c r="BS229" i="29" s="1"/>
  <c r="BS109" i="29"/>
  <c r="BT19" i="29"/>
  <c r="BS146" i="29"/>
  <c r="BS236" i="29" s="1"/>
  <c r="BS116" i="29"/>
  <c r="BT26" i="29"/>
  <c r="BS99" i="29"/>
  <c r="BS129" i="29"/>
  <c r="BS219" i="29" s="1"/>
  <c r="BT9" i="29"/>
  <c r="BS149" i="29"/>
  <c r="BS239" i="29" s="1"/>
  <c r="BS119" i="29"/>
  <c r="BT29" i="29"/>
  <c r="BR33" i="29"/>
  <c r="BS5" i="29"/>
  <c r="BR125" i="29"/>
  <c r="BR95" i="29"/>
  <c r="BR123" i="29" s="1"/>
  <c r="BY185" i="29"/>
  <c r="BZ65" i="29"/>
  <c r="BY164" i="29"/>
  <c r="BZ44" i="29"/>
  <c r="BY197" i="29"/>
  <c r="BZ77" i="29"/>
  <c r="BY187" i="29"/>
  <c r="BZ67" i="29"/>
  <c r="BY162" i="29"/>
  <c r="BZ42" i="29"/>
  <c r="BT71" i="29"/>
  <c r="BS191" i="29"/>
  <c r="BW182" i="29"/>
  <c r="BX62" i="29"/>
  <c r="BS143" i="29"/>
  <c r="BS233" i="29" s="1"/>
  <c r="BS113" i="29"/>
  <c r="BT23" i="29"/>
  <c r="BY188" i="29"/>
  <c r="BZ68" i="29"/>
  <c r="BX85" i="29"/>
  <c r="BW205" i="29"/>
  <c r="BT6" i="29"/>
  <c r="BS126" i="29"/>
  <c r="BS96" i="29"/>
  <c r="BX92" i="29"/>
  <c r="BW212" i="29"/>
  <c r="BY166" i="29"/>
  <c r="BZ46" i="29"/>
  <c r="BY158" i="29"/>
  <c r="BZ38" i="29"/>
  <c r="BX49" i="29"/>
  <c r="BW169" i="29"/>
  <c r="BS102" i="29"/>
  <c r="BT12" i="29"/>
  <c r="BS132" i="29"/>
  <c r="BS222" i="29" s="1"/>
  <c r="BW175" i="29"/>
  <c r="BX55" i="29"/>
  <c r="BS93" i="29"/>
  <c r="BT66" i="29"/>
  <c r="BS186" i="29"/>
  <c r="BX90" i="29"/>
  <c r="BW210" i="29"/>
  <c r="BX80" i="29"/>
  <c r="BW200" i="29"/>
  <c r="BT73" i="29"/>
  <c r="BS193" i="29"/>
  <c r="BS133" i="29"/>
  <c r="BS103" i="29"/>
  <c r="BT13" i="29"/>
  <c r="BX60" i="29"/>
  <c r="BW180" i="29"/>
  <c r="BS97" i="29"/>
  <c r="BT7" i="29"/>
  <c r="BS127" i="29"/>
  <c r="BS217" i="29" s="1"/>
  <c r="BT183" i="29"/>
  <c r="BV64" i="29"/>
  <c r="BU184" i="29"/>
  <c r="BV34" i="29"/>
  <c r="BU154" i="29"/>
  <c r="BU183" i="29" s="1"/>
  <c r="BU107" i="29"/>
  <c r="BV17" i="29"/>
  <c r="BW17" i="29" s="1"/>
  <c r="BU94" i="29"/>
  <c r="BV4" i="29"/>
  <c r="BW4" i="29" s="1"/>
  <c r="BU137" i="29"/>
  <c r="BU227" i="29" s="1"/>
  <c r="BU124" i="29"/>
  <c r="BT227" i="29"/>
  <c r="BT214" i="29"/>
  <c r="AW60" i="28"/>
  <c r="AV60" i="28"/>
  <c r="AQ5" i="22"/>
  <c r="AQ41" i="22" s="1"/>
  <c r="AT7" i="22"/>
  <c r="AT8" i="22"/>
  <c r="AY6" i="22"/>
  <c r="AZ6" i="22" s="1"/>
  <c r="AT6" i="22"/>
  <c r="BG42" i="22"/>
  <c r="BJ5" i="22"/>
  <c r="BJ41" i="22" s="1"/>
  <c r="AW32" i="7"/>
  <c r="AP61" i="7"/>
  <c r="AV8" i="22"/>
  <c r="AW8" i="22" s="1"/>
  <c r="AV7" i="22"/>
  <c r="AW7" i="22" s="1"/>
  <c r="AW31" i="26"/>
  <c r="BN6" i="22"/>
  <c r="BN41" i="22" s="1"/>
  <c r="BB6" i="22"/>
  <c r="AK48" i="16"/>
  <c r="AV48" i="16" s="1"/>
  <c r="AK58" i="16"/>
  <c r="AV58" i="16" s="1"/>
  <c r="AK45" i="16"/>
  <c r="AV45" i="16" s="1"/>
  <c r="AK56" i="16"/>
  <c r="AV56" i="16" s="1"/>
  <c r="AK52" i="16"/>
  <c r="AV52" i="16" s="1"/>
  <c r="AP50" i="7"/>
  <c r="AP53" i="7"/>
  <c r="AP41" i="7"/>
  <c r="AP39" i="7"/>
  <c r="AP57" i="7"/>
  <c r="AP51" i="7"/>
  <c r="AP58" i="7"/>
  <c r="AP56" i="7"/>
  <c r="AP36" i="7"/>
  <c r="AP52" i="7"/>
  <c r="AP44" i="7"/>
  <c r="AP33" i="7"/>
  <c r="AP60" i="7"/>
  <c r="AK34" i="16"/>
  <c r="AV34" i="16" s="1"/>
  <c r="AK43" i="16"/>
  <c r="AV43" i="16" s="1"/>
  <c r="AK37" i="16"/>
  <c r="AV37" i="16" s="1"/>
  <c r="AK33" i="16"/>
  <c r="AV33" i="16" s="1"/>
  <c r="AK36" i="16"/>
  <c r="AV36" i="16" s="1"/>
  <c r="AK53" i="16"/>
  <c r="AV53" i="16" s="1"/>
  <c r="AK47" i="16"/>
  <c r="AV47" i="16" s="1"/>
  <c r="AK44" i="16"/>
  <c r="AV44" i="16" s="1"/>
  <c r="AP32" i="7"/>
  <c r="BK5" i="22"/>
  <c r="BK41" i="22" s="1"/>
  <c r="AP46" i="7"/>
  <c r="AP47" i="7"/>
  <c r="AP45" i="7"/>
  <c r="AP43" i="7"/>
  <c r="AP59" i="7"/>
  <c r="AP35" i="7"/>
  <c r="AK55" i="16"/>
  <c r="AV55" i="16" s="1"/>
  <c r="AK57" i="16"/>
  <c r="AV57" i="16" s="1"/>
  <c r="AK39" i="16"/>
  <c r="AV39" i="16" s="1"/>
  <c r="AK49" i="16"/>
  <c r="AV49" i="16" s="1"/>
  <c r="AK32" i="16"/>
  <c r="AV32" i="16" s="1"/>
  <c r="BO6" i="22"/>
  <c r="BO41" i="22" s="1"/>
  <c r="AK51" i="16"/>
  <c r="AV51" i="16" s="1"/>
  <c r="AP49" i="7"/>
  <c r="AP48" i="7"/>
  <c r="AP42" i="7"/>
  <c r="AP38" i="7"/>
  <c r="AP55" i="7"/>
  <c r="AP34" i="7"/>
  <c r="AP40" i="7"/>
  <c r="AK41" i="16"/>
  <c r="AV41" i="16" s="1"/>
  <c r="AK40" i="16"/>
  <c r="AV40" i="16" s="1"/>
  <c r="AK31" i="16"/>
  <c r="AV31" i="16" s="1"/>
  <c r="AK42" i="16"/>
  <c r="AV42" i="16" s="1"/>
  <c r="BF42" i="22"/>
  <c r="BR7" i="22"/>
  <c r="AR60" i="7"/>
  <c r="AR55" i="7"/>
  <c r="AR56" i="7"/>
  <c r="AM53" i="16"/>
  <c r="AR33" i="7"/>
  <c r="AM34" i="16"/>
  <c r="AN34" i="16" s="1"/>
  <c r="AM47" i="16"/>
  <c r="AR49" i="7"/>
  <c r="AR47" i="7"/>
  <c r="AM57" i="16"/>
  <c r="AM58" i="16"/>
  <c r="AM36" i="16"/>
  <c r="AM50" i="16"/>
  <c r="AR32" i="7"/>
  <c r="AR48" i="7"/>
  <c r="AR34" i="7"/>
  <c r="AR59" i="7"/>
  <c r="AM46" i="16"/>
  <c r="AM45" i="16"/>
  <c r="AM52" i="16"/>
  <c r="AM54" i="16"/>
  <c r="AM35" i="16"/>
  <c r="AR42" i="7"/>
  <c r="AR35" i="7"/>
  <c r="AR40" i="7"/>
  <c r="AR36" i="7"/>
  <c r="AR52" i="7"/>
  <c r="AR37" i="7"/>
  <c r="AR41" i="7"/>
  <c r="AR53" i="7"/>
  <c r="AR43" i="7"/>
  <c r="AR45" i="7"/>
  <c r="AR51" i="7"/>
  <c r="AM31" i="16"/>
  <c r="AN31" i="16" s="1"/>
  <c r="AM33" i="16"/>
  <c r="AN33" i="16" s="1"/>
  <c r="AM32" i="16"/>
  <c r="AN32" i="16" s="1"/>
  <c r="AM56" i="16"/>
  <c r="AM43" i="16"/>
  <c r="AM40" i="16"/>
  <c r="AM48" i="16"/>
  <c r="AM37" i="16"/>
  <c r="AM38" i="16"/>
  <c r="AR46" i="26"/>
  <c r="AR45" i="26"/>
  <c r="AR42" i="26"/>
  <c r="AR52" i="26"/>
  <c r="AR53" i="26"/>
  <c r="AR54" i="26"/>
  <c r="AR39" i="26"/>
  <c r="AR35" i="26"/>
  <c r="AP50" i="26"/>
  <c r="AL50" i="26"/>
  <c r="AP55" i="26"/>
  <c r="AL55" i="26"/>
  <c r="AL57" i="26"/>
  <c r="AP57" i="26"/>
  <c r="AL39" i="26"/>
  <c r="AP39" i="26"/>
  <c r="AL49" i="26"/>
  <c r="AP49" i="26"/>
  <c r="AP32" i="26"/>
  <c r="AL32" i="26"/>
  <c r="AP46" i="26"/>
  <c r="AL46" i="26"/>
  <c r="AP51" i="26"/>
  <c r="AL51" i="26"/>
  <c r="AK46" i="16"/>
  <c r="AV46" i="16" s="1"/>
  <c r="AO60" i="28"/>
  <c r="AK50" i="16"/>
  <c r="AV50" i="16" s="1"/>
  <c r="AR34" i="26"/>
  <c r="AR49" i="26"/>
  <c r="AR59" i="26"/>
  <c r="AR44" i="26"/>
  <c r="AP41" i="26"/>
  <c r="AL41" i="26"/>
  <c r="AK54" i="16"/>
  <c r="AV54" i="16" s="1"/>
  <c r="AL54" i="26"/>
  <c r="AP54" i="26"/>
  <c r="AK38" i="16"/>
  <c r="AV38" i="16" s="1"/>
  <c r="AP38" i="26"/>
  <c r="AL38" i="26"/>
  <c r="AP40" i="26"/>
  <c r="AL40" i="26"/>
  <c r="AO31" i="16"/>
  <c r="AL31" i="26"/>
  <c r="AK60" i="26"/>
  <c r="AL42" i="26"/>
  <c r="AP42" i="26"/>
  <c r="AP59" i="26"/>
  <c r="AL59" i="26"/>
  <c r="AP35" i="26"/>
  <c r="AL35" i="26"/>
  <c r="AM42" i="16"/>
  <c r="AM39" i="16"/>
  <c r="P22" i="28"/>
  <c r="AL60" i="28"/>
  <c r="S22" i="28" s="1"/>
  <c r="AK35" i="16"/>
  <c r="AV35" i="16" s="1"/>
  <c r="AQ60" i="28"/>
  <c r="AR57" i="26"/>
  <c r="AR58" i="26"/>
  <c r="AR36" i="26"/>
  <c r="AR51" i="26"/>
  <c r="AM49" i="16"/>
  <c r="AM44" i="16"/>
  <c r="AM55" i="16"/>
  <c r="AM51" i="16"/>
  <c r="AM41" i="16"/>
  <c r="AP48" i="26"/>
  <c r="AL48" i="26"/>
  <c r="AP58" i="26"/>
  <c r="AL58" i="26"/>
  <c r="AP45" i="26"/>
  <c r="AL45" i="26"/>
  <c r="AP56" i="26"/>
  <c r="AL56" i="26"/>
  <c r="AL52" i="26"/>
  <c r="AP52" i="26"/>
  <c r="AN60" i="28"/>
  <c r="P23" i="28"/>
  <c r="AQ31" i="16"/>
  <c r="AM60" i="26"/>
  <c r="AR32" i="26"/>
  <c r="AR56" i="26"/>
  <c r="AR43" i="26"/>
  <c r="AR40" i="26"/>
  <c r="AR48" i="26"/>
  <c r="AR37" i="26"/>
  <c r="AR38" i="26"/>
  <c r="AL34" i="26"/>
  <c r="AP34" i="26"/>
  <c r="AP43" i="26"/>
  <c r="AL43" i="26"/>
  <c r="AP37" i="26"/>
  <c r="AL37" i="26"/>
  <c r="AP33" i="26"/>
  <c r="AL33" i="26"/>
  <c r="AL36" i="26"/>
  <c r="AP36" i="26"/>
  <c r="AP53" i="26"/>
  <c r="AL53" i="26"/>
  <c r="AL47" i="26"/>
  <c r="AP47" i="26"/>
  <c r="AL44" i="26"/>
  <c r="AP44" i="26"/>
  <c r="AL54" i="7"/>
  <c r="AR58" i="7"/>
  <c r="AZ8" i="22"/>
  <c r="AL55" i="7"/>
  <c r="AL34" i="7"/>
  <c r="AR46" i="7"/>
  <c r="AL61" i="7"/>
  <c r="AL50" i="7"/>
  <c r="AL49" i="7"/>
  <c r="AL53" i="7"/>
  <c r="AL48" i="7"/>
  <c r="AL41" i="7"/>
  <c r="AL42" i="7"/>
  <c r="AK62" i="7"/>
  <c r="AL32" i="7"/>
  <c r="AL38" i="7"/>
  <c r="AL37" i="7"/>
  <c r="AL40" i="7"/>
  <c r="AR54" i="7"/>
  <c r="AR50" i="7"/>
  <c r="AR39" i="7"/>
  <c r="AP37" i="7"/>
  <c r="AR61" i="7"/>
  <c r="AR57" i="7"/>
  <c r="AR44" i="7"/>
  <c r="AR38" i="7"/>
  <c r="AP54" i="7"/>
  <c r="AM62" i="7"/>
  <c r="AZ7" i="22"/>
  <c r="AL39" i="7"/>
  <c r="AL57" i="7"/>
  <c r="AL51" i="7"/>
  <c r="AL58" i="7"/>
  <c r="AL56" i="7"/>
  <c r="AL36" i="7"/>
  <c r="AL52" i="7"/>
  <c r="AL44" i="7"/>
  <c r="AL33" i="7"/>
  <c r="AL60" i="7"/>
  <c r="AL46" i="7"/>
  <c r="AL47" i="7"/>
  <c r="AL45" i="7"/>
  <c r="AL43" i="7"/>
  <c r="AL59" i="7"/>
  <c r="AL35" i="7"/>
  <c r="BS216" i="29" l="1"/>
  <c r="BW64" i="29"/>
  <c r="BW184" i="29" s="1"/>
  <c r="BS223" i="29"/>
  <c r="BX200" i="29"/>
  <c r="BY80" i="29"/>
  <c r="BU66" i="29"/>
  <c r="BT186" i="29"/>
  <c r="BT93" i="29"/>
  <c r="BX169" i="29"/>
  <c r="BY49" i="29"/>
  <c r="BZ166" i="29"/>
  <c r="CA46" i="29"/>
  <c r="BX205" i="29"/>
  <c r="BY85" i="29"/>
  <c r="BT99" i="29"/>
  <c r="BU9" i="29"/>
  <c r="BT129" i="29"/>
  <c r="BT219" i="29" s="1"/>
  <c r="BY84" i="29"/>
  <c r="BX204" i="29"/>
  <c r="BY83" i="29"/>
  <c r="BX203" i="29"/>
  <c r="BZ157" i="29"/>
  <c r="CA37" i="29"/>
  <c r="BT150" i="29"/>
  <c r="BT240" i="29" s="1"/>
  <c r="BT120" i="29"/>
  <c r="BU30" i="29"/>
  <c r="BY61" i="29"/>
  <c r="BX181" i="29"/>
  <c r="BZ159" i="29"/>
  <c r="CA39" i="29"/>
  <c r="BT128" i="29"/>
  <c r="BT218" i="29" s="1"/>
  <c r="BU8" i="29"/>
  <c r="BT98" i="29"/>
  <c r="BX201" i="29"/>
  <c r="BY81" i="29"/>
  <c r="BZ160" i="29"/>
  <c r="CA40" i="29"/>
  <c r="BZ190" i="29"/>
  <c r="CA70" i="29"/>
  <c r="BX208" i="29"/>
  <c r="BY88" i="29"/>
  <c r="BT147" i="29"/>
  <c r="BT237" i="29" s="1"/>
  <c r="BU27" i="29"/>
  <c r="BT117" i="29"/>
  <c r="BT145" i="29"/>
  <c r="BT235" i="29" s="1"/>
  <c r="BU25" i="29"/>
  <c r="BT115" i="29"/>
  <c r="BY86" i="29"/>
  <c r="BX206" i="29"/>
  <c r="BX17" i="29"/>
  <c r="BW107" i="29"/>
  <c r="BY60" i="29"/>
  <c r="BX180" i="29"/>
  <c r="BU12" i="29"/>
  <c r="BT102" i="29"/>
  <c r="BT132" i="29"/>
  <c r="BT222" i="29" s="1"/>
  <c r="CA38" i="29"/>
  <c r="BZ158" i="29"/>
  <c r="BZ188" i="29"/>
  <c r="CA68" i="29"/>
  <c r="BU71" i="29"/>
  <c r="BT191" i="29"/>
  <c r="BZ187" i="29"/>
  <c r="CA67" i="29"/>
  <c r="BZ164" i="29"/>
  <c r="CA44" i="29"/>
  <c r="BT149" i="29"/>
  <c r="BT239" i="29" s="1"/>
  <c r="BU29" i="29"/>
  <c r="BT119" i="29"/>
  <c r="BT105" i="29"/>
  <c r="BU15" i="29"/>
  <c r="BT135" i="29"/>
  <c r="BT225" i="29" s="1"/>
  <c r="BY59" i="29"/>
  <c r="BX179" i="29"/>
  <c r="BY54" i="29"/>
  <c r="BX174" i="29"/>
  <c r="BY87" i="29"/>
  <c r="BX207" i="29"/>
  <c r="BX199" i="29"/>
  <c r="BY79" i="29"/>
  <c r="BT148" i="29"/>
  <c r="BT238" i="29" s="1"/>
  <c r="BT118" i="29"/>
  <c r="BU28" i="29"/>
  <c r="BZ165" i="29"/>
  <c r="CA45" i="29"/>
  <c r="BZ189" i="29"/>
  <c r="CA69" i="29"/>
  <c r="BU16" i="29"/>
  <c r="BT136" i="29"/>
  <c r="BT226" i="29" s="1"/>
  <c r="BT106" i="29"/>
  <c r="CA167" i="29"/>
  <c r="CB47" i="29"/>
  <c r="BT140" i="29"/>
  <c r="BT230" i="29" s="1"/>
  <c r="BT110" i="29"/>
  <c r="BU20" i="29"/>
  <c r="BY56" i="29"/>
  <c r="BX176" i="29"/>
  <c r="CA41" i="29"/>
  <c r="BZ161" i="29"/>
  <c r="BT151" i="29"/>
  <c r="BT241" i="29" s="1"/>
  <c r="BT121" i="29"/>
  <c r="BU31" i="29"/>
  <c r="BV63" i="29"/>
  <c r="BW34" i="29"/>
  <c r="BW154" i="29" s="1"/>
  <c r="BW183" i="29" s="1"/>
  <c r="BT127" i="29"/>
  <c r="BT217" i="29" s="1"/>
  <c r="BU7" i="29"/>
  <c r="BT97" i="29"/>
  <c r="BU13" i="29"/>
  <c r="BT103" i="29"/>
  <c r="BT133" i="29"/>
  <c r="BU73" i="29"/>
  <c r="BT193" i="29"/>
  <c r="BY90" i="29"/>
  <c r="BX210" i="29"/>
  <c r="BY55" i="29"/>
  <c r="BX175" i="29"/>
  <c r="BT126" i="29"/>
  <c r="BT96" i="29"/>
  <c r="BU6" i="29"/>
  <c r="BY62" i="29"/>
  <c r="BX182" i="29"/>
  <c r="BR153" i="29"/>
  <c r="BR215" i="29"/>
  <c r="BR243" i="29" s="1"/>
  <c r="BT139" i="29"/>
  <c r="BT229" i="29" s="1"/>
  <c r="BU19" i="29"/>
  <c r="BT109" i="29"/>
  <c r="BX209" i="29"/>
  <c r="BY89" i="29"/>
  <c r="BY82" i="29"/>
  <c r="BX202" i="29"/>
  <c r="BZ156" i="29"/>
  <c r="CA36" i="29"/>
  <c r="BT152" i="29"/>
  <c r="BT242" i="29" s="1"/>
  <c r="BU32" i="29"/>
  <c r="BT122" i="29"/>
  <c r="BZ194" i="29"/>
  <c r="CA74" i="29"/>
  <c r="BZ155" i="29"/>
  <c r="CA35" i="29"/>
  <c r="BS221" i="29"/>
  <c r="BX170" i="29"/>
  <c r="BY50" i="29"/>
  <c r="BZ196" i="29"/>
  <c r="CA76" i="29"/>
  <c r="BT142" i="29"/>
  <c r="BT232" i="29" s="1"/>
  <c r="BT112" i="29"/>
  <c r="BU22" i="29"/>
  <c r="BY58" i="29"/>
  <c r="BX178" i="29"/>
  <c r="BX173" i="29"/>
  <c r="BY53" i="29"/>
  <c r="BT104" i="29"/>
  <c r="BU14" i="29"/>
  <c r="BT134" i="29"/>
  <c r="BT224" i="29" s="1"/>
  <c r="BX4" i="29"/>
  <c r="BS213" i="29"/>
  <c r="BX212" i="29"/>
  <c r="BY92" i="29"/>
  <c r="BT143" i="29"/>
  <c r="BT233" i="29" s="1"/>
  <c r="BU23" i="29"/>
  <c r="BT113" i="29"/>
  <c r="BZ162" i="29"/>
  <c r="CA42" i="29"/>
  <c r="BZ197" i="29"/>
  <c r="CA77" i="29"/>
  <c r="BZ185" i="29"/>
  <c r="CA65" i="29"/>
  <c r="BT5" i="29"/>
  <c r="BS125" i="29"/>
  <c r="BS33" i="29"/>
  <c r="BS95" i="29"/>
  <c r="BS123" i="29" s="1"/>
  <c r="BT146" i="29"/>
  <c r="BT236" i="29" s="1"/>
  <c r="BU26" i="29"/>
  <c r="BT116" i="29"/>
  <c r="BT141" i="29"/>
  <c r="BT231" i="29" s="1"/>
  <c r="BT111" i="29"/>
  <c r="BU21" i="29"/>
  <c r="BX198" i="29"/>
  <c r="BY78" i="29"/>
  <c r="BT130" i="29"/>
  <c r="BT220" i="29" s="1"/>
  <c r="BU10" i="29"/>
  <c r="BT100" i="29"/>
  <c r="BX171" i="29"/>
  <c r="BY51" i="29"/>
  <c r="CA75" i="29"/>
  <c r="BZ195" i="29"/>
  <c r="BT144" i="29"/>
  <c r="BT234" i="29" s="1"/>
  <c r="BU24" i="29"/>
  <c r="BT114" i="29"/>
  <c r="BU11" i="29"/>
  <c r="BT131" i="29"/>
  <c r="BT101" i="29"/>
  <c r="BY91" i="29"/>
  <c r="BX211" i="29"/>
  <c r="BY57" i="29"/>
  <c r="BX177" i="29"/>
  <c r="BZ163" i="29"/>
  <c r="CA43" i="29"/>
  <c r="BZ192" i="29"/>
  <c r="CA72" i="29"/>
  <c r="BY48" i="29"/>
  <c r="BX168" i="29"/>
  <c r="BT138" i="29"/>
  <c r="BT228" i="29" s="1"/>
  <c r="BT108" i="29"/>
  <c r="BU18" i="29"/>
  <c r="BX172" i="29"/>
  <c r="BY52" i="29"/>
  <c r="BV154" i="29"/>
  <c r="BV183" i="29" s="1"/>
  <c r="BV184" i="29"/>
  <c r="BV94" i="29"/>
  <c r="BW124" i="29"/>
  <c r="BV124" i="29"/>
  <c r="BU214" i="29"/>
  <c r="BV137" i="29"/>
  <c r="BV227" i="29" s="1"/>
  <c r="BW137" i="29"/>
  <c r="BW227" i="29" s="1"/>
  <c r="BV107" i="29"/>
  <c r="AV60" i="26"/>
  <c r="AV5" i="22"/>
  <c r="AW5" i="22" s="1"/>
  <c r="AN51" i="16"/>
  <c r="AW51" i="16"/>
  <c r="AN44" i="16"/>
  <c r="AW44" i="16"/>
  <c r="AN38" i="16"/>
  <c r="AW38" i="16"/>
  <c r="AN43" i="16"/>
  <c r="AW43" i="16"/>
  <c r="AN45" i="16"/>
  <c r="AW45" i="16"/>
  <c r="AN47" i="16"/>
  <c r="AW47" i="16"/>
  <c r="AN53" i="16"/>
  <c r="AW53" i="16"/>
  <c r="AV62" i="7"/>
  <c r="AN41" i="16"/>
  <c r="AW41" i="16"/>
  <c r="AN49" i="16"/>
  <c r="AW49" i="16"/>
  <c r="AN37" i="16"/>
  <c r="AW37" i="16"/>
  <c r="AN56" i="16"/>
  <c r="AW56" i="16"/>
  <c r="AN35" i="16"/>
  <c r="AW35" i="16"/>
  <c r="AN46" i="16"/>
  <c r="AW46" i="16"/>
  <c r="AN57" i="16"/>
  <c r="AW57" i="16"/>
  <c r="AW62" i="7"/>
  <c r="AN39" i="16"/>
  <c r="AW39" i="16"/>
  <c r="AN48" i="16"/>
  <c r="AW48" i="16"/>
  <c r="AN54" i="16"/>
  <c r="AW54" i="16"/>
  <c r="AN50" i="16"/>
  <c r="AW50" i="16"/>
  <c r="AR5" i="22"/>
  <c r="AN55" i="16"/>
  <c r="AW55" i="16"/>
  <c r="AN42" i="16"/>
  <c r="AW42" i="16"/>
  <c r="AN40" i="16"/>
  <c r="AW40" i="16"/>
  <c r="AN52" i="16"/>
  <c r="AW52" i="16"/>
  <c r="AN36" i="16"/>
  <c r="AW36" i="16"/>
  <c r="AN58" i="16"/>
  <c r="AW58" i="16"/>
  <c r="AS5" i="22"/>
  <c r="AS41" i="22" s="1"/>
  <c r="AW60" i="26"/>
  <c r="S23" i="28"/>
  <c r="BR10" i="22"/>
  <c r="BU10" i="22" s="1"/>
  <c r="AW31" i="16"/>
  <c r="AW34" i="16"/>
  <c r="AW33" i="16"/>
  <c r="AW32" i="16"/>
  <c r="BR8" i="22"/>
  <c r="BU8" i="22" s="1"/>
  <c r="BR5" i="22"/>
  <c r="BR11" i="22"/>
  <c r="BU11" i="22" s="1"/>
  <c r="BR9" i="22"/>
  <c r="BU9" i="22" s="1"/>
  <c r="BR6" i="22"/>
  <c r="BU6" i="22" s="1"/>
  <c r="BN42" i="22"/>
  <c r="BC6" i="22"/>
  <c r="BS9" i="22"/>
  <c r="BV9" i="22" s="1"/>
  <c r="AL53" i="16"/>
  <c r="AL43" i="16"/>
  <c r="AL58" i="16"/>
  <c r="AL51" i="16"/>
  <c r="AL57" i="16"/>
  <c r="AL47" i="16"/>
  <c r="AL37" i="16"/>
  <c r="AL45" i="16"/>
  <c r="AL41" i="16"/>
  <c r="BU7" i="22"/>
  <c r="AL36" i="16"/>
  <c r="AL52" i="16"/>
  <c r="AL48" i="16"/>
  <c r="BS5" i="22"/>
  <c r="BS10" i="22"/>
  <c r="BV10" i="22" s="1"/>
  <c r="AL49" i="16"/>
  <c r="AL34" i="16"/>
  <c r="AL32" i="16"/>
  <c r="AL31" i="16"/>
  <c r="AL39" i="16"/>
  <c r="AL44" i="16"/>
  <c r="AL33" i="16"/>
  <c r="AL55" i="16"/>
  <c r="AL40" i="16"/>
  <c r="AL42" i="16"/>
  <c r="BS7" i="22"/>
  <c r="BV7" i="22" s="1"/>
  <c r="AL56" i="16"/>
  <c r="BS11" i="22"/>
  <c r="BV11" i="22" s="1"/>
  <c r="BS8" i="22"/>
  <c r="BV8" i="22" s="1"/>
  <c r="BJ42" i="22"/>
  <c r="BO42" i="22"/>
  <c r="BK42" i="22"/>
  <c r="BS6" i="22"/>
  <c r="BV6" i="22" s="1"/>
  <c r="AO32" i="16"/>
  <c r="AP32" i="16" s="1"/>
  <c r="AQ42" i="16"/>
  <c r="AR42" i="16" s="1"/>
  <c r="AO50" i="16"/>
  <c r="AP50" i="16" s="1"/>
  <c r="AO46" i="16"/>
  <c r="AP46" i="16" s="1"/>
  <c r="AO54" i="16"/>
  <c r="AP54" i="16" s="1"/>
  <c r="AO45" i="16"/>
  <c r="AP45" i="16" s="1"/>
  <c r="AQ39" i="16"/>
  <c r="AR39" i="16" s="1"/>
  <c r="AO39" i="16"/>
  <c r="AP39" i="16" s="1"/>
  <c r="AQ49" i="16"/>
  <c r="AR49" i="16" s="1"/>
  <c r="AO33" i="16"/>
  <c r="AP33" i="16" s="1"/>
  <c r="AO37" i="16"/>
  <c r="AP37" i="16" s="1"/>
  <c r="AO49" i="16"/>
  <c r="AP49" i="16" s="1"/>
  <c r="AQ35" i="16"/>
  <c r="AR35" i="16" s="1"/>
  <c r="AO55" i="16"/>
  <c r="AP55" i="16" s="1"/>
  <c r="AO51" i="16"/>
  <c r="AP51" i="16" s="1"/>
  <c r="AQ53" i="16"/>
  <c r="AR53" i="16" s="1"/>
  <c r="AQ51" i="16"/>
  <c r="AR51" i="16" s="1"/>
  <c r="AQ45" i="16"/>
  <c r="AR45" i="16" s="1"/>
  <c r="AO35" i="16"/>
  <c r="AP35" i="16" s="1"/>
  <c r="AM59" i="16"/>
  <c r="AW59" i="16" s="1"/>
  <c r="AQ57" i="16"/>
  <c r="AR57" i="16" s="1"/>
  <c r="AQ58" i="16"/>
  <c r="AR58" i="16" s="1"/>
  <c r="AQ52" i="16"/>
  <c r="AR52" i="16" s="1"/>
  <c r="AQ46" i="16"/>
  <c r="AR46" i="16" s="1"/>
  <c r="AQ40" i="16"/>
  <c r="AR40" i="16" s="1"/>
  <c r="AP31" i="16"/>
  <c r="AR31" i="16"/>
  <c r="AL46" i="16"/>
  <c r="AO47" i="16"/>
  <c r="AP47" i="16" s="1"/>
  <c r="AO38" i="16"/>
  <c r="AP38" i="16" s="1"/>
  <c r="AQ33" i="16"/>
  <c r="AR33" i="16" s="1"/>
  <c r="AR33" i="26"/>
  <c r="AO36" i="16"/>
  <c r="AP36" i="16" s="1"/>
  <c r="AO57" i="16"/>
  <c r="AP57" i="16" s="1"/>
  <c r="AR60" i="28"/>
  <c r="AL35" i="16"/>
  <c r="AL38" i="16"/>
  <c r="AL54" i="16"/>
  <c r="AO40" i="16"/>
  <c r="AP40" i="16" s="1"/>
  <c r="AQ47" i="16"/>
  <c r="AR47" i="16" s="1"/>
  <c r="AR47" i="26"/>
  <c r="AO58" i="16"/>
  <c r="AP58" i="16" s="1"/>
  <c r="AQ34" i="16"/>
  <c r="AR34" i="16" s="1"/>
  <c r="AQ43" i="16"/>
  <c r="AR43" i="16" s="1"/>
  <c r="AQ55" i="16"/>
  <c r="AR55" i="16" s="1"/>
  <c r="AR55" i="26"/>
  <c r="AO48" i="16"/>
  <c r="AP48" i="16" s="1"/>
  <c r="AN60" i="26"/>
  <c r="P23" i="26"/>
  <c r="AO43" i="16"/>
  <c r="AP43" i="16" s="1"/>
  <c r="AQ38" i="16"/>
  <c r="AR38" i="16" s="1"/>
  <c r="AQ50" i="16"/>
  <c r="AR50" i="16" s="1"/>
  <c r="AR50" i="26"/>
  <c r="AO34" i="16"/>
  <c r="AP34" i="16" s="1"/>
  <c r="AO53" i="16"/>
  <c r="AP53" i="16" s="1"/>
  <c r="AO44" i="16"/>
  <c r="AP44" i="16" s="1"/>
  <c r="AO60" i="26"/>
  <c r="AP60" i="26" s="1"/>
  <c r="AP31" i="26"/>
  <c r="AL50" i="16"/>
  <c r="AP60" i="28"/>
  <c r="AQ44" i="16"/>
  <c r="AR44" i="16" s="1"/>
  <c r="AQ36" i="16"/>
  <c r="AR36" i="16" s="1"/>
  <c r="AQ56" i="16"/>
  <c r="AR56" i="16" s="1"/>
  <c r="AQ37" i="16"/>
  <c r="AR37" i="16" s="1"/>
  <c r="AO42" i="16"/>
  <c r="AP42" i="16" s="1"/>
  <c r="AR31" i="26"/>
  <c r="AQ60" i="26"/>
  <c r="AR60" i="26" s="1"/>
  <c r="AQ54" i="16"/>
  <c r="AR54" i="16" s="1"/>
  <c r="AL60" i="26"/>
  <c r="S22" i="26" s="1"/>
  <c r="P22" i="26"/>
  <c r="P22" i="16" s="1"/>
  <c r="AO41" i="16"/>
  <c r="AP41" i="16" s="1"/>
  <c r="AQ41" i="16"/>
  <c r="AR41" i="16" s="1"/>
  <c r="AR41" i="26"/>
  <c r="AO52" i="16"/>
  <c r="AP52" i="16" s="1"/>
  <c r="AQ48" i="16"/>
  <c r="AR48" i="16" s="1"/>
  <c r="AO56" i="16"/>
  <c r="AP56" i="16" s="1"/>
  <c r="AQ32" i="16"/>
  <c r="AR32" i="16" s="1"/>
  <c r="AK59" i="16"/>
  <c r="AV59" i="16" s="1"/>
  <c r="AO62" i="7"/>
  <c r="AP62" i="7" s="1"/>
  <c r="AN62" i="7"/>
  <c r="O23" i="7"/>
  <c r="AL62" i="7"/>
  <c r="R22" i="7" s="1"/>
  <c r="O22" i="7"/>
  <c r="AQ62" i="7"/>
  <c r="AR62" i="7" s="1"/>
  <c r="AT49" i="7"/>
  <c r="BT216" i="29" l="1"/>
  <c r="BW94" i="29"/>
  <c r="BT221" i="29"/>
  <c r="BU108" i="29"/>
  <c r="BU138" i="29"/>
  <c r="BU228" i="29" s="1"/>
  <c r="BV18" i="29"/>
  <c r="BY168" i="29"/>
  <c r="BZ48" i="29"/>
  <c r="BY211" i="29"/>
  <c r="BZ91" i="29"/>
  <c r="CA195" i="29"/>
  <c r="CB75" i="29"/>
  <c r="BU130" i="29"/>
  <c r="BU220" i="29" s="1"/>
  <c r="BU100" i="29"/>
  <c r="BV10" i="29"/>
  <c r="BU141" i="29"/>
  <c r="BU231" i="29" s="1"/>
  <c r="BV21" i="29"/>
  <c r="BU111" i="29"/>
  <c r="BV26" i="29"/>
  <c r="BU146" i="29"/>
  <c r="BU236" i="29" s="1"/>
  <c r="BU116" i="29"/>
  <c r="BS215" i="29"/>
  <c r="BS243" i="29" s="1"/>
  <c r="BS153" i="29"/>
  <c r="CA197" i="29"/>
  <c r="CB77" i="29"/>
  <c r="BY178" i="29"/>
  <c r="BZ58" i="29"/>
  <c r="CA196" i="29"/>
  <c r="CB76" i="29"/>
  <c r="CA156" i="29"/>
  <c r="CB36" i="29"/>
  <c r="BY209" i="29"/>
  <c r="BZ89" i="29"/>
  <c r="BY182" i="29"/>
  <c r="BZ62" i="29"/>
  <c r="BV13" i="29"/>
  <c r="BU133" i="29"/>
  <c r="BU103" i="29"/>
  <c r="BX34" i="29"/>
  <c r="BW63" i="29"/>
  <c r="BY176" i="29"/>
  <c r="BZ56" i="29"/>
  <c r="CC47" i="29"/>
  <c r="CB167" i="29"/>
  <c r="BV16" i="29"/>
  <c r="BU136" i="29"/>
  <c r="BU226" i="29" s="1"/>
  <c r="BU106" i="29"/>
  <c r="BY199" i="29"/>
  <c r="BZ79" i="29"/>
  <c r="BU119" i="29"/>
  <c r="BV29" i="29"/>
  <c r="BU149" i="29"/>
  <c r="BU239" i="29" s="1"/>
  <c r="CA187" i="29"/>
  <c r="CB67" i="29"/>
  <c r="CA188" i="29"/>
  <c r="CB68" i="29"/>
  <c r="BY180" i="29"/>
  <c r="BZ60" i="29"/>
  <c r="BY206" i="29"/>
  <c r="BZ86" i="29"/>
  <c r="BU128" i="29"/>
  <c r="BU218" i="29" s="1"/>
  <c r="BU98" i="29"/>
  <c r="BV8" i="29"/>
  <c r="BY203" i="29"/>
  <c r="BZ83" i="29"/>
  <c r="BV9" i="29"/>
  <c r="BU129" i="29"/>
  <c r="BU219" i="29" s="1"/>
  <c r="BU99" i="29"/>
  <c r="CA166" i="29"/>
  <c r="CB46" i="29"/>
  <c r="CA192" i="29"/>
  <c r="CB72" i="29"/>
  <c r="BU114" i="29"/>
  <c r="BU144" i="29"/>
  <c r="BU234" i="29" s="1"/>
  <c r="BV24" i="29"/>
  <c r="BY171" i="29"/>
  <c r="BZ51" i="29"/>
  <c r="BU5" i="29"/>
  <c r="BT125" i="29"/>
  <c r="BT33" i="29"/>
  <c r="BT95" i="29"/>
  <c r="BT123" i="29" s="1"/>
  <c r="BU113" i="29"/>
  <c r="BU143" i="29"/>
  <c r="BU233" i="29" s="1"/>
  <c r="BV23" i="29"/>
  <c r="BY4" i="29"/>
  <c r="BX124" i="29"/>
  <c r="BY173" i="29"/>
  <c r="BZ53" i="29"/>
  <c r="BU112" i="29"/>
  <c r="BU142" i="29"/>
  <c r="BU232" i="29" s="1"/>
  <c r="BV22" i="29"/>
  <c r="CA155" i="29"/>
  <c r="CB35" i="29"/>
  <c r="BV6" i="29"/>
  <c r="BU126" i="29"/>
  <c r="BU96" i="29"/>
  <c r="BY175" i="29"/>
  <c r="BZ55" i="29"/>
  <c r="BV73" i="29"/>
  <c r="BU193" i="29"/>
  <c r="BU110" i="29"/>
  <c r="BV20" i="29"/>
  <c r="BU140" i="29"/>
  <c r="BU230" i="29" s="1"/>
  <c r="CA189" i="29"/>
  <c r="CB69" i="29"/>
  <c r="BU148" i="29"/>
  <c r="BU238" i="29" s="1"/>
  <c r="BU118" i="29"/>
  <c r="BV28" i="29"/>
  <c r="BY174" i="29"/>
  <c r="BZ54" i="29"/>
  <c r="BV15" i="29"/>
  <c r="BU135" i="29"/>
  <c r="BU225" i="29" s="1"/>
  <c r="BU105" i="29"/>
  <c r="BU147" i="29"/>
  <c r="BU237" i="29" s="1"/>
  <c r="BV27" i="29"/>
  <c r="BU117" i="29"/>
  <c r="CA190" i="29"/>
  <c r="CB70" i="29"/>
  <c r="BY201" i="29"/>
  <c r="BZ81" i="29"/>
  <c r="BY181" i="29"/>
  <c r="BZ61" i="29"/>
  <c r="CA157" i="29"/>
  <c r="CB37" i="29"/>
  <c r="BT213" i="29"/>
  <c r="BY172" i="29"/>
  <c r="BZ52" i="29"/>
  <c r="BY177" i="29"/>
  <c r="BZ57" i="29"/>
  <c r="BY198" i="29"/>
  <c r="BZ78" i="29"/>
  <c r="CA185" i="29"/>
  <c r="CB65" i="29"/>
  <c r="CA162" i="29"/>
  <c r="CB42" i="29"/>
  <c r="BY170" i="29"/>
  <c r="BZ50" i="29"/>
  <c r="BU152" i="29"/>
  <c r="BU242" i="29" s="1"/>
  <c r="BU122" i="29"/>
  <c r="BV32" i="29"/>
  <c r="BT223" i="29"/>
  <c r="BV7" i="29"/>
  <c r="BU127" i="29"/>
  <c r="BU217" i="29" s="1"/>
  <c r="BU97" i="29"/>
  <c r="BU151" i="29"/>
  <c r="BU241" i="29" s="1"/>
  <c r="BU121" i="29"/>
  <c r="BV31" i="29"/>
  <c r="CA161" i="29"/>
  <c r="CB41" i="29"/>
  <c r="CA164" i="29"/>
  <c r="CB44" i="29"/>
  <c r="BU102" i="29"/>
  <c r="BU132" i="29"/>
  <c r="BU222" i="29" s="1"/>
  <c r="BV12" i="29"/>
  <c r="BX137" i="29"/>
  <c r="BX227" i="29" s="1"/>
  <c r="BY17" i="29"/>
  <c r="BX107" i="29"/>
  <c r="BU115" i="29"/>
  <c r="BU145" i="29"/>
  <c r="BU235" i="29" s="1"/>
  <c r="BV25" i="29"/>
  <c r="CA159" i="29"/>
  <c r="CB39" i="29"/>
  <c r="BU120" i="29"/>
  <c r="BU150" i="29"/>
  <c r="BU240" i="29" s="1"/>
  <c r="BV30" i="29"/>
  <c r="BY204" i="29"/>
  <c r="BZ84" i="29"/>
  <c r="BY205" i="29"/>
  <c r="BZ85" i="29"/>
  <c r="BY169" i="29"/>
  <c r="BZ49" i="29"/>
  <c r="BV66" i="29"/>
  <c r="BU186" i="29"/>
  <c r="BU93" i="29"/>
  <c r="BX64" i="29"/>
  <c r="CA163" i="29"/>
  <c r="CB43" i="29"/>
  <c r="BU101" i="29"/>
  <c r="BV11" i="29"/>
  <c r="BU131" i="29"/>
  <c r="BY212" i="29"/>
  <c r="BZ92" i="29"/>
  <c r="BV14" i="29"/>
  <c r="BU134" i="29"/>
  <c r="BU224" i="29" s="1"/>
  <c r="BU104" i="29"/>
  <c r="CA194" i="29"/>
  <c r="CB74" i="29"/>
  <c r="BY202" i="29"/>
  <c r="BZ82" i="29"/>
  <c r="BU139" i="29"/>
  <c r="BU229" i="29" s="1"/>
  <c r="BU109" i="29"/>
  <c r="BV19" i="29"/>
  <c r="BY210" i="29"/>
  <c r="BZ90" i="29"/>
  <c r="CA165" i="29"/>
  <c r="CB45" i="29"/>
  <c r="BY207" i="29"/>
  <c r="BZ87" i="29"/>
  <c r="BY179" i="29"/>
  <c r="BZ59" i="29"/>
  <c r="BV71" i="29"/>
  <c r="BU191" i="29"/>
  <c r="CA158" i="29"/>
  <c r="CB38" i="29"/>
  <c r="BY208" i="29"/>
  <c r="BZ88" i="29"/>
  <c r="CA160" i="29"/>
  <c r="CB40" i="29"/>
  <c r="BY200" i="29"/>
  <c r="BZ80" i="29"/>
  <c r="BV214" i="29"/>
  <c r="BW214" i="29"/>
  <c r="BR41" i="22"/>
  <c r="BR42" i="22" s="1"/>
  <c r="BS41" i="22"/>
  <c r="BS42" i="22" s="1"/>
  <c r="AY5" i="22"/>
  <c r="AZ5" i="22" s="1"/>
  <c r="AR41" i="22"/>
  <c r="BB5" i="22"/>
  <c r="BC5" i="22" s="1"/>
  <c r="BV5" i="22"/>
  <c r="BU5" i="22"/>
  <c r="AT5" i="22"/>
  <c r="AT41" i="22" s="1"/>
  <c r="AT52" i="7"/>
  <c r="S23" i="26"/>
  <c r="R23" i="7"/>
  <c r="AT54" i="26"/>
  <c r="AT35" i="26"/>
  <c r="AT50" i="26"/>
  <c r="AT58" i="26"/>
  <c r="AT52" i="26"/>
  <c r="AT40" i="26"/>
  <c r="AT38" i="26"/>
  <c r="AT55" i="26"/>
  <c r="AS31" i="16"/>
  <c r="AT31" i="16" s="1"/>
  <c r="AT32" i="26"/>
  <c r="AT48" i="26"/>
  <c r="AT59" i="26"/>
  <c r="AT39" i="26"/>
  <c r="AT46" i="26"/>
  <c r="AT42" i="26"/>
  <c r="AT37" i="26"/>
  <c r="AT43" i="26"/>
  <c r="AT34" i="26"/>
  <c r="AT45" i="26"/>
  <c r="AT36" i="26"/>
  <c r="AT47" i="26"/>
  <c r="AS60" i="28"/>
  <c r="AT39" i="7"/>
  <c r="AT35" i="7"/>
  <c r="AN59" i="16"/>
  <c r="S23" i="16" s="1"/>
  <c r="E23" i="14"/>
  <c r="H23" i="14" s="1"/>
  <c r="P23" i="16"/>
  <c r="E24" i="14" s="1"/>
  <c r="H24" i="14" s="1"/>
  <c r="AT46" i="7"/>
  <c r="AL59" i="16"/>
  <c r="S22" i="16" s="1"/>
  <c r="AT36" i="7"/>
  <c r="AT32" i="7"/>
  <c r="AT40" i="7"/>
  <c r="AT54" i="7"/>
  <c r="AT56" i="7"/>
  <c r="AT34" i="7"/>
  <c r="AT57" i="7"/>
  <c r="AT50" i="7"/>
  <c r="AT37" i="7"/>
  <c r="AT44" i="7"/>
  <c r="AT55" i="7"/>
  <c r="AT41" i="7"/>
  <c r="AT48" i="7"/>
  <c r="AT42" i="7"/>
  <c r="AT58" i="7"/>
  <c r="AT43" i="7"/>
  <c r="AT47" i="7"/>
  <c r="AT45" i="7"/>
  <c r="AT59" i="7"/>
  <c r="AT51" i="7"/>
  <c r="AT33" i="7"/>
  <c r="AT60" i="7"/>
  <c r="AT38" i="7"/>
  <c r="AT61" i="7"/>
  <c r="AT53" i="7"/>
  <c r="BZ208" i="29" l="1"/>
  <c r="CA88" i="29"/>
  <c r="BZ202" i="29"/>
  <c r="CA82" i="29"/>
  <c r="BW14" i="29"/>
  <c r="BV104" i="29"/>
  <c r="BV134" i="29"/>
  <c r="BV224" i="29" s="1"/>
  <c r="BU221" i="29"/>
  <c r="BY64" i="29"/>
  <c r="BX184" i="29"/>
  <c r="BZ169" i="29"/>
  <c r="CA49" i="29"/>
  <c r="BZ204" i="29"/>
  <c r="CA84" i="29"/>
  <c r="CB161" i="29"/>
  <c r="CC41" i="29"/>
  <c r="BZ170" i="29"/>
  <c r="CA50" i="29"/>
  <c r="CC65" i="29"/>
  <c r="CB185" i="29"/>
  <c r="BV147" i="29"/>
  <c r="BV237" i="29" s="1"/>
  <c r="BW27" i="29"/>
  <c r="BV117" i="29"/>
  <c r="BW15" i="29"/>
  <c r="BV135" i="29"/>
  <c r="BV225" i="29" s="1"/>
  <c r="BV105" i="29"/>
  <c r="BZ173" i="29"/>
  <c r="CA53" i="29"/>
  <c r="BY124" i="29"/>
  <c r="BZ4" i="29"/>
  <c r="BZ171" i="29"/>
  <c r="CA51" i="29"/>
  <c r="CC46" i="29"/>
  <c r="CB166" i="29"/>
  <c r="BW9" i="29"/>
  <c r="BV129" i="29"/>
  <c r="BV219" i="29" s="1"/>
  <c r="BV99" i="29"/>
  <c r="BW8" i="29"/>
  <c r="BV128" i="29"/>
  <c r="BV218" i="29" s="1"/>
  <c r="BV98" i="29"/>
  <c r="BV149" i="29"/>
  <c r="BV239" i="29" s="1"/>
  <c r="BW29" i="29"/>
  <c r="BV119" i="29"/>
  <c r="BW13" i="29"/>
  <c r="BV133" i="29"/>
  <c r="BV103" i="29"/>
  <c r="BZ209" i="29"/>
  <c r="CA89" i="29"/>
  <c r="BV146" i="29"/>
  <c r="BV236" i="29" s="1"/>
  <c r="BW26" i="29"/>
  <c r="BV116" i="29"/>
  <c r="BW10" i="29"/>
  <c r="BV130" i="29"/>
  <c r="BV220" i="29" s="1"/>
  <c r="BV100" i="29"/>
  <c r="BZ207" i="29"/>
  <c r="CA87" i="29"/>
  <c r="BV139" i="29"/>
  <c r="BV229" i="29" s="1"/>
  <c r="BW19" i="29"/>
  <c r="BV109" i="29"/>
  <c r="BZ212" i="29"/>
  <c r="CA92" i="29"/>
  <c r="BW11" i="29"/>
  <c r="BV101" i="29"/>
  <c r="BV131" i="29"/>
  <c r="CC39" i="29"/>
  <c r="CB159" i="29"/>
  <c r="BW12" i="29"/>
  <c r="BV102" i="29"/>
  <c r="BV132" i="29"/>
  <c r="BV222" i="29" s="1"/>
  <c r="CC44" i="29"/>
  <c r="CB164" i="29"/>
  <c r="BV152" i="29"/>
  <c r="BV242" i="29" s="1"/>
  <c r="BW32" i="29"/>
  <c r="BV122" i="29"/>
  <c r="BZ177" i="29"/>
  <c r="CA57" i="29"/>
  <c r="BZ181" i="29"/>
  <c r="CA61" i="29"/>
  <c r="CC70" i="29"/>
  <c r="CB190" i="29"/>
  <c r="BZ174" i="29"/>
  <c r="CA54" i="29"/>
  <c r="BV140" i="29"/>
  <c r="BV230" i="29" s="1"/>
  <c r="BW20" i="29"/>
  <c r="BV110" i="29"/>
  <c r="BW73" i="29"/>
  <c r="BV193" i="29"/>
  <c r="BU216" i="29"/>
  <c r="BV142" i="29"/>
  <c r="BV232" i="29" s="1"/>
  <c r="BW22" i="29"/>
  <c r="BV112" i="29"/>
  <c r="BW23" i="29"/>
  <c r="BV143" i="29"/>
  <c r="BV233" i="29" s="1"/>
  <c r="BV113" i="29"/>
  <c r="BZ203" i="29"/>
  <c r="CA83" i="29"/>
  <c r="BZ180" i="29"/>
  <c r="CA60" i="29"/>
  <c r="CB187" i="29"/>
  <c r="CC67" i="29"/>
  <c r="CD47" i="29"/>
  <c r="CC167" i="29"/>
  <c r="BX94" i="29"/>
  <c r="BY34" i="29"/>
  <c r="BX63" i="29"/>
  <c r="BX154" i="29"/>
  <c r="BX183" i="29" s="1"/>
  <c r="CC76" i="29"/>
  <c r="CB196" i="29"/>
  <c r="BZ211" i="29"/>
  <c r="CA91" i="29"/>
  <c r="BW18" i="29"/>
  <c r="BV108" i="29"/>
  <c r="BV138" i="29"/>
  <c r="BV228" i="29" s="1"/>
  <c r="CC40" i="29"/>
  <c r="CB160" i="29"/>
  <c r="BW71" i="29"/>
  <c r="BV191" i="29"/>
  <c r="BZ210" i="29"/>
  <c r="CA90" i="29"/>
  <c r="CC74" i="29"/>
  <c r="CB194" i="29"/>
  <c r="BU213" i="29"/>
  <c r="BZ205" i="29"/>
  <c r="CA85" i="29"/>
  <c r="BV150" i="29"/>
  <c r="BV240" i="29" s="1"/>
  <c r="BW30" i="29"/>
  <c r="BV120" i="29"/>
  <c r="BV151" i="29"/>
  <c r="BV241" i="29" s="1"/>
  <c r="BW31" i="29"/>
  <c r="BV121" i="29"/>
  <c r="CC42" i="29"/>
  <c r="CB162" i="29"/>
  <c r="BZ198" i="29"/>
  <c r="CA78" i="29"/>
  <c r="CC69" i="29"/>
  <c r="CB189" i="29"/>
  <c r="BZ175" i="29"/>
  <c r="CA55" i="29"/>
  <c r="BW6" i="29"/>
  <c r="BV126" i="29"/>
  <c r="BV96" i="29"/>
  <c r="BX214" i="29"/>
  <c r="BT153" i="29"/>
  <c r="BT215" i="29"/>
  <c r="BT243" i="29" s="1"/>
  <c r="BV144" i="29"/>
  <c r="BV234" i="29" s="1"/>
  <c r="BW24" i="29"/>
  <c r="BV114" i="29"/>
  <c r="CB192" i="29"/>
  <c r="CC72" i="29"/>
  <c r="BZ176" i="29"/>
  <c r="CA56" i="29"/>
  <c r="BZ182" i="29"/>
  <c r="CA62" i="29"/>
  <c r="CC36" i="29"/>
  <c r="CB156" i="29"/>
  <c r="CB197" i="29"/>
  <c r="CC77" i="29"/>
  <c r="BV141" i="29"/>
  <c r="BV231" i="29" s="1"/>
  <c r="BW21" i="29"/>
  <c r="BV111" i="29"/>
  <c r="BZ200" i="29"/>
  <c r="CA80" i="29"/>
  <c r="CC38" i="29"/>
  <c r="CB158" i="29"/>
  <c r="BZ179" i="29"/>
  <c r="CA59" i="29"/>
  <c r="CB165" i="29"/>
  <c r="CC45" i="29"/>
  <c r="CC43" i="29"/>
  <c r="CB163" i="29"/>
  <c r="BW66" i="29"/>
  <c r="BV186" i="29"/>
  <c r="BV93" i="29"/>
  <c r="BV145" i="29"/>
  <c r="BV235" i="29" s="1"/>
  <c r="BW25" i="29"/>
  <c r="BV115" i="29"/>
  <c r="BY137" i="29"/>
  <c r="BY227" i="29" s="1"/>
  <c r="BY107" i="29"/>
  <c r="BZ17" i="29"/>
  <c r="BW7" i="29"/>
  <c r="BV127" i="29"/>
  <c r="BV217" i="29" s="1"/>
  <c r="BV97" i="29"/>
  <c r="BZ172" i="29"/>
  <c r="CA52" i="29"/>
  <c r="CB157" i="29"/>
  <c r="CC37" i="29"/>
  <c r="BZ201" i="29"/>
  <c r="CA81" i="29"/>
  <c r="BV148" i="29"/>
  <c r="BV238" i="29" s="1"/>
  <c r="BW28" i="29"/>
  <c r="BV118" i="29"/>
  <c r="CB155" i="29"/>
  <c r="CC35" i="29"/>
  <c r="BU95" i="29"/>
  <c r="BU123" i="29" s="1"/>
  <c r="BU33" i="29"/>
  <c r="BV5" i="29"/>
  <c r="BU125" i="29"/>
  <c r="BZ206" i="29"/>
  <c r="CA86" i="29"/>
  <c r="CC68" i="29"/>
  <c r="CB188" i="29"/>
  <c r="BZ199" i="29"/>
  <c r="CA79" i="29"/>
  <c r="BW16" i="29"/>
  <c r="BV136" i="29"/>
  <c r="BV226" i="29" s="1"/>
  <c r="BV106" i="29"/>
  <c r="BU223" i="29"/>
  <c r="BZ178" i="29"/>
  <c r="CA58" i="29"/>
  <c r="CC75" i="29"/>
  <c r="CB195" i="29"/>
  <c r="BZ168" i="29"/>
  <c r="CA48" i="29"/>
  <c r="AS37" i="16"/>
  <c r="AT37" i="16" s="1"/>
  <c r="AS50" i="16"/>
  <c r="AT50" i="16" s="1"/>
  <c r="AS40" i="16"/>
  <c r="AT40" i="16" s="1"/>
  <c r="AS48" i="16"/>
  <c r="AT48" i="16" s="1"/>
  <c r="AS54" i="16"/>
  <c r="AT54" i="16" s="1"/>
  <c r="AS38" i="16"/>
  <c r="AT38" i="16" s="1"/>
  <c r="AS45" i="16"/>
  <c r="AT45" i="16" s="1"/>
  <c r="AS46" i="16"/>
  <c r="AT46" i="16" s="1"/>
  <c r="AS39" i="16"/>
  <c r="AT39" i="16" s="1"/>
  <c r="AS42" i="16"/>
  <c r="AT42" i="16" s="1"/>
  <c r="AS34" i="16"/>
  <c r="AT34" i="16" s="1"/>
  <c r="AS52" i="16"/>
  <c r="AT52" i="16" s="1"/>
  <c r="AS47" i="16"/>
  <c r="AT47" i="16" s="1"/>
  <c r="AS32" i="16"/>
  <c r="AT32" i="16" s="1"/>
  <c r="AS43" i="16"/>
  <c r="AT43" i="16" s="1"/>
  <c r="AS55" i="16"/>
  <c r="AT55" i="16" s="1"/>
  <c r="AS35" i="16"/>
  <c r="AT35" i="16" s="1"/>
  <c r="AS58" i="16"/>
  <c r="AT58" i="16" s="1"/>
  <c r="AS36" i="16"/>
  <c r="AT36" i="16" s="1"/>
  <c r="AT31" i="26"/>
  <c r="AS60" i="26"/>
  <c r="AT60" i="26" s="1"/>
  <c r="AT33" i="26"/>
  <c r="AS33" i="16"/>
  <c r="AT33" i="16" s="1"/>
  <c r="AT56" i="26"/>
  <c r="AS56" i="16"/>
  <c r="AT56" i="16" s="1"/>
  <c r="AT57" i="26"/>
  <c r="AS57" i="16"/>
  <c r="AT57" i="16" s="1"/>
  <c r="AT44" i="26"/>
  <c r="AS44" i="16"/>
  <c r="AT44" i="16" s="1"/>
  <c r="AT41" i="26"/>
  <c r="AS41" i="16"/>
  <c r="AT41" i="16" s="1"/>
  <c r="AT49" i="26"/>
  <c r="AS49" i="16"/>
  <c r="AT49" i="16" s="1"/>
  <c r="AT53" i="26"/>
  <c r="AS53" i="16"/>
  <c r="AT53" i="16" s="1"/>
  <c r="AT51" i="26"/>
  <c r="AS51" i="16"/>
  <c r="AT51" i="16" s="1"/>
  <c r="AT60" i="28"/>
  <c r="AO59" i="16"/>
  <c r="AP59" i="16" s="1"/>
  <c r="AQ59" i="16"/>
  <c r="AR59" i="16" s="1"/>
  <c r="AS62" i="7"/>
  <c r="AT62" i="7" s="1"/>
  <c r="BV213" i="29" l="1"/>
  <c r="BV216" i="29"/>
  <c r="CB79" i="29"/>
  <c r="CA199" i="29"/>
  <c r="CA206" i="29"/>
  <c r="CB86" i="29"/>
  <c r="BZ137" i="29"/>
  <c r="BZ227" i="29" s="1"/>
  <c r="BZ107" i="29"/>
  <c r="CA17" i="29"/>
  <c r="BW145" i="29"/>
  <c r="BW235" i="29" s="1"/>
  <c r="BX25" i="29"/>
  <c r="BW115" i="29"/>
  <c r="BX66" i="29"/>
  <c r="BW186" i="29"/>
  <c r="BW93" i="29"/>
  <c r="CD38" i="29"/>
  <c r="CC158" i="29"/>
  <c r="BW121" i="29"/>
  <c r="BW151" i="29"/>
  <c r="BW241" i="29" s="1"/>
  <c r="BX31" i="29"/>
  <c r="CB91" i="29"/>
  <c r="CA211" i="29"/>
  <c r="CB60" i="29"/>
  <c r="CA180" i="29"/>
  <c r="BX22" i="29"/>
  <c r="BW142" i="29"/>
  <c r="BW232" i="29" s="1"/>
  <c r="BW112" i="29"/>
  <c r="BX73" i="29"/>
  <c r="BW193" i="29"/>
  <c r="CB54" i="29"/>
  <c r="CA174" i="29"/>
  <c r="CB61" i="29"/>
  <c r="CA181" i="29"/>
  <c r="CD44" i="29"/>
  <c r="CC164" i="29"/>
  <c r="BX11" i="29"/>
  <c r="BW101" i="29"/>
  <c r="BW131" i="29"/>
  <c r="BW139" i="29"/>
  <c r="BW229" i="29" s="1"/>
  <c r="BX19" i="29"/>
  <c r="BW109" i="29"/>
  <c r="BW116" i="29"/>
  <c r="BX26" i="29"/>
  <c r="BW146" i="29"/>
  <c r="BW236" i="29" s="1"/>
  <c r="BW149" i="29"/>
  <c r="BW239" i="29" s="1"/>
  <c r="BX29" i="29"/>
  <c r="BW119" i="29"/>
  <c r="BX8" i="29"/>
  <c r="BW98" i="29"/>
  <c r="BW128" i="29"/>
  <c r="BW218" i="29" s="1"/>
  <c r="CA4" i="29"/>
  <c r="BZ124" i="29"/>
  <c r="CD65" i="29"/>
  <c r="CC185" i="29"/>
  <c r="CB82" i="29"/>
  <c r="CA202" i="29"/>
  <c r="BW148" i="29"/>
  <c r="BW238" i="29" s="1"/>
  <c r="BX28" i="29"/>
  <c r="BW118" i="29"/>
  <c r="CD37" i="29"/>
  <c r="CC157" i="29"/>
  <c r="CB59" i="29"/>
  <c r="CA179" i="29"/>
  <c r="CB80" i="29"/>
  <c r="CA200" i="29"/>
  <c r="BW141" i="29"/>
  <c r="BW231" i="29" s="1"/>
  <c r="BW111" i="29"/>
  <c r="BX21" i="29"/>
  <c r="CB56" i="29"/>
  <c r="CA176" i="29"/>
  <c r="CB85" i="29"/>
  <c r="CA205" i="29"/>
  <c r="CD74" i="29"/>
  <c r="CC194" i="29"/>
  <c r="BX71" i="29"/>
  <c r="BW191" i="29"/>
  <c r="CE47" i="29"/>
  <c r="CF47" i="29" s="1"/>
  <c r="CD167" i="29"/>
  <c r="BW152" i="29"/>
  <c r="BW242" i="29" s="1"/>
  <c r="BW122" i="29"/>
  <c r="BX32" i="29"/>
  <c r="CD39" i="29"/>
  <c r="CC159" i="29"/>
  <c r="CB92" i="29"/>
  <c r="CA212" i="29"/>
  <c r="BV223" i="29"/>
  <c r="CD46" i="29"/>
  <c r="CC166" i="29"/>
  <c r="BX27" i="29"/>
  <c r="BW117" i="29"/>
  <c r="BW147" i="29"/>
  <c r="BW237" i="29" s="1"/>
  <c r="CB50" i="29"/>
  <c r="CA170" i="29"/>
  <c r="CB84" i="29"/>
  <c r="CA204" i="29"/>
  <c r="CB48" i="29"/>
  <c r="CA168" i="29"/>
  <c r="CB58" i="29"/>
  <c r="CA178" i="29"/>
  <c r="CD43" i="29"/>
  <c r="CC163" i="29"/>
  <c r="CD36" i="29"/>
  <c r="CC156" i="29"/>
  <c r="BX24" i="29"/>
  <c r="BW114" i="29"/>
  <c r="BW144" i="29"/>
  <c r="BW234" i="29" s="1"/>
  <c r="BX6" i="29"/>
  <c r="BW96" i="29"/>
  <c r="BW126" i="29"/>
  <c r="CD69" i="29"/>
  <c r="CC189" i="29"/>
  <c r="CD42" i="29"/>
  <c r="CC162" i="29"/>
  <c r="CB90" i="29"/>
  <c r="CA210" i="29"/>
  <c r="BY94" i="29"/>
  <c r="BY154" i="29"/>
  <c r="BY183" i="29" s="1"/>
  <c r="BY63" i="29"/>
  <c r="BZ34" i="29"/>
  <c r="CD67" i="29"/>
  <c r="CC187" i="29"/>
  <c r="CB83" i="29"/>
  <c r="CA203" i="29"/>
  <c r="BW143" i="29"/>
  <c r="BW233" i="29" s="1"/>
  <c r="BX23" i="29"/>
  <c r="BW113" i="29"/>
  <c r="BW110" i="29"/>
  <c r="BX20" i="29"/>
  <c r="BW140" i="29"/>
  <c r="BW230" i="29" s="1"/>
  <c r="CB57" i="29"/>
  <c r="CA177" i="29"/>
  <c r="BV221" i="29"/>
  <c r="CA207" i="29"/>
  <c r="CB87" i="29"/>
  <c r="BX10" i="29"/>
  <c r="BW100" i="29"/>
  <c r="BW130" i="29"/>
  <c r="BW220" i="29" s="1"/>
  <c r="CB89" i="29"/>
  <c r="CA209" i="29"/>
  <c r="BX13" i="29"/>
  <c r="BW103" i="29"/>
  <c r="BW133" i="29"/>
  <c r="CB51" i="29"/>
  <c r="CA171" i="29"/>
  <c r="CB88" i="29"/>
  <c r="CA208" i="29"/>
  <c r="CD75" i="29"/>
  <c r="CC195" i="29"/>
  <c r="BU215" i="29"/>
  <c r="BU243" i="29" s="1"/>
  <c r="BU153" i="29"/>
  <c r="CD35" i="29"/>
  <c r="CC155" i="29"/>
  <c r="BX16" i="29"/>
  <c r="BW106" i="29"/>
  <c r="BW136" i="29"/>
  <c r="BW226" i="29" s="1"/>
  <c r="CD68" i="29"/>
  <c r="CC188" i="29"/>
  <c r="BW5" i="29"/>
  <c r="BV125" i="29"/>
  <c r="BV33" i="29"/>
  <c r="BV95" i="29"/>
  <c r="BV123" i="29" s="1"/>
  <c r="CB81" i="29"/>
  <c r="CA201" i="29"/>
  <c r="CA172" i="29"/>
  <c r="CB52" i="29"/>
  <c r="BX7" i="29"/>
  <c r="BW97" i="29"/>
  <c r="BW127" i="29"/>
  <c r="BW217" i="29" s="1"/>
  <c r="CD45" i="29"/>
  <c r="CC165" i="29"/>
  <c r="CD77" i="29"/>
  <c r="CC197" i="29"/>
  <c r="CB62" i="29"/>
  <c r="CA182" i="29"/>
  <c r="CD72" i="29"/>
  <c r="CC192" i="29"/>
  <c r="CA175" i="29"/>
  <c r="CB55" i="29"/>
  <c r="CA198" i="29"/>
  <c r="CB78" i="29"/>
  <c r="BW120" i="29"/>
  <c r="BW150" i="29"/>
  <c r="BW240" i="29" s="1"/>
  <c r="BX30" i="29"/>
  <c r="CD40" i="29"/>
  <c r="CC160" i="29"/>
  <c r="BX18" i="29"/>
  <c r="BW108" i="29"/>
  <c r="BW138" i="29"/>
  <c r="BW228" i="29" s="1"/>
  <c r="CD76" i="29"/>
  <c r="CC196" i="29"/>
  <c r="CD70" i="29"/>
  <c r="CC190" i="29"/>
  <c r="BX12" i="29"/>
  <c r="BW102" i="29"/>
  <c r="BW132" i="29"/>
  <c r="BW222" i="29" s="1"/>
  <c r="BX9" i="29"/>
  <c r="BW99" i="29"/>
  <c r="BW129" i="29"/>
  <c r="BW219" i="29" s="1"/>
  <c r="CB53" i="29"/>
  <c r="CA173" i="29"/>
  <c r="BX15" i="29"/>
  <c r="BW105" i="29"/>
  <c r="BW135" i="29"/>
  <c r="BW225" i="29" s="1"/>
  <c r="CD41" i="29"/>
  <c r="CC161" i="29"/>
  <c r="CB49" i="29"/>
  <c r="CA169" i="29"/>
  <c r="BY184" i="29"/>
  <c r="BZ64" i="29"/>
  <c r="BX14" i="29"/>
  <c r="BW104" i="29"/>
  <c r="BW134" i="29"/>
  <c r="BW224" i="29" s="1"/>
  <c r="AS59" i="16"/>
  <c r="AT59" i="16" s="1"/>
  <c r="BW223" i="29" l="1"/>
  <c r="BW216" i="29"/>
  <c r="CE167" i="29"/>
  <c r="BZ94" i="29"/>
  <c r="CE76" i="29"/>
  <c r="CF76" i="29" s="1"/>
  <c r="CD196" i="29"/>
  <c r="CE45" i="29"/>
  <c r="CF45" i="29" s="1"/>
  <c r="CD165" i="29"/>
  <c r="CE70" i="29"/>
  <c r="CF70" i="29" s="1"/>
  <c r="CD190" i="29"/>
  <c r="CE40" i="29"/>
  <c r="CF40" i="29" s="1"/>
  <c r="CD160" i="29"/>
  <c r="CC78" i="29"/>
  <c r="CB198" i="29"/>
  <c r="BX150" i="29"/>
  <c r="BX240" i="29" s="1"/>
  <c r="BY30" i="29"/>
  <c r="BX120" i="29"/>
  <c r="CE77" i="29"/>
  <c r="CF77" i="29" s="1"/>
  <c r="CD197" i="29"/>
  <c r="CE35" i="29"/>
  <c r="CF35" i="29" s="1"/>
  <c r="CD155" i="29"/>
  <c r="CE75" i="29"/>
  <c r="CF75" i="29" s="1"/>
  <c r="CD195" i="29"/>
  <c r="BX133" i="29"/>
  <c r="BY13" i="29"/>
  <c r="BX103" i="29"/>
  <c r="BX140" i="29"/>
  <c r="BX230" i="29" s="1"/>
  <c r="BY20" i="29"/>
  <c r="BX110" i="29"/>
  <c r="CE67" i="29"/>
  <c r="CF67" i="29" s="1"/>
  <c r="CD187" i="29"/>
  <c r="CE42" i="29"/>
  <c r="CF42" i="29" s="1"/>
  <c r="CD162" i="29"/>
  <c r="BX147" i="29"/>
  <c r="BX237" i="29" s="1"/>
  <c r="BY27" i="29"/>
  <c r="BX117" i="29"/>
  <c r="CE46" i="29"/>
  <c r="CF46" i="29" s="1"/>
  <c r="CD166" i="29"/>
  <c r="BX141" i="29"/>
  <c r="BX231" i="29" s="1"/>
  <c r="BY21" i="29"/>
  <c r="BX111" i="29"/>
  <c r="CC80" i="29"/>
  <c r="CB200" i="29"/>
  <c r="CE37" i="29"/>
  <c r="CF37" i="29" s="1"/>
  <c r="CD157" i="29"/>
  <c r="BX149" i="29"/>
  <c r="BX239" i="29" s="1"/>
  <c r="BX119" i="29"/>
  <c r="BY29" i="29"/>
  <c r="BW221" i="29"/>
  <c r="CE44" i="29"/>
  <c r="CF44" i="29" s="1"/>
  <c r="CD164" i="29"/>
  <c r="CC54" i="29"/>
  <c r="CB174" i="29"/>
  <c r="BW213" i="29"/>
  <c r="CC86" i="29"/>
  <c r="CB206" i="29"/>
  <c r="CE41" i="29"/>
  <c r="CF41" i="29" s="1"/>
  <c r="CD161" i="29"/>
  <c r="BY9" i="29"/>
  <c r="BX129" i="29"/>
  <c r="BX219" i="29" s="1"/>
  <c r="BX99" i="29"/>
  <c r="CC62" i="29"/>
  <c r="CB182" i="29"/>
  <c r="CC52" i="29"/>
  <c r="CB172" i="29"/>
  <c r="BY16" i="29"/>
  <c r="BX136" i="29"/>
  <c r="BX226" i="29" s="1"/>
  <c r="BX106" i="29"/>
  <c r="BX134" i="29"/>
  <c r="BX224" i="29" s="1"/>
  <c r="BY14" i="29"/>
  <c r="BX104" i="29"/>
  <c r="CC53" i="29"/>
  <c r="CB173" i="29"/>
  <c r="CE68" i="29"/>
  <c r="CF68" i="29" s="1"/>
  <c r="CD188" i="29"/>
  <c r="CA64" i="29"/>
  <c r="BZ184" i="29"/>
  <c r="CC49" i="29"/>
  <c r="CB169" i="29"/>
  <c r="CE72" i="29"/>
  <c r="CF72" i="29" s="1"/>
  <c r="CD192" i="29"/>
  <c r="BV215" i="29"/>
  <c r="BV243" i="29" s="1"/>
  <c r="BV153" i="29"/>
  <c r="BX135" i="29"/>
  <c r="BX225" i="29" s="1"/>
  <c r="BY15" i="29"/>
  <c r="BX105" i="29"/>
  <c r="BY12" i="29"/>
  <c r="BX132" i="29"/>
  <c r="BX222" i="29" s="1"/>
  <c r="BX102" i="29"/>
  <c r="BX138" i="29"/>
  <c r="BX228" i="29" s="1"/>
  <c r="BX108" i="29"/>
  <c r="BY18" i="29"/>
  <c r="CC55" i="29"/>
  <c r="CB175" i="29"/>
  <c r="BX127" i="29"/>
  <c r="BX217" i="29" s="1"/>
  <c r="BY7" i="29"/>
  <c r="BX97" i="29"/>
  <c r="CC81" i="29"/>
  <c r="CB201" i="29"/>
  <c r="BX5" i="29"/>
  <c r="BW95" i="29"/>
  <c r="BW123" i="29" s="1"/>
  <c r="BW33" i="29"/>
  <c r="BW125" i="29"/>
  <c r="CC51" i="29"/>
  <c r="CB171" i="29"/>
  <c r="BX130" i="29"/>
  <c r="BX220" i="29" s="1"/>
  <c r="BY10" i="29"/>
  <c r="BX100" i="29"/>
  <c r="BZ63" i="29"/>
  <c r="CA34" i="29"/>
  <c r="BZ154" i="29"/>
  <c r="BZ183" i="29" s="1"/>
  <c r="BY6" i="29"/>
  <c r="BX126" i="29"/>
  <c r="BX96" i="29"/>
  <c r="BX144" i="29"/>
  <c r="BX234" i="29" s="1"/>
  <c r="BY24" i="29"/>
  <c r="BX114" i="29"/>
  <c r="CE43" i="29"/>
  <c r="CF43" i="29" s="1"/>
  <c r="CD163" i="29"/>
  <c r="CB168" i="29"/>
  <c r="CC48" i="29"/>
  <c r="CB170" i="29"/>
  <c r="CC50" i="29"/>
  <c r="BY214" i="29"/>
  <c r="CE39" i="29"/>
  <c r="CF39" i="29" s="1"/>
  <c r="CD159" i="29"/>
  <c r="BY71" i="29"/>
  <c r="BX191" i="29"/>
  <c r="CB205" i="29"/>
  <c r="CC85" i="29"/>
  <c r="CB202" i="29"/>
  <c r="CC82" i="29"/>
  <c r="BX142" i="29"/>
  <c r="BX232" i="29" s="1"/>
  <c r="BX112" i="29"/>
  <c r="BY22" i="29"/>
  <c r="CC91" i="29"/>
  <c r="CB211" i="29"/>
  <c r="BX186" i="29"/>
  <c r="BY66" i="29"/>
  <c r="BX93" i="29"/>
  <c r="CB17" i="29"/>
  <c r="CA137" i="29"/>
  <c r="CA227" i="29" s="1"/>
  <c r="CA107" i="29"/>
  <c r="CC88" i="29"/>
  <c r="CB208" i="29"/>
  <c r="CC89" i="29"/>
  <c r="CB209" i="29"/>
  <c r="CC87" i="29"/>
  <c r="CB207" i="29"/>
  <c r="CC57" i="29"/>
  <c r="CB177" i="29"/>
  <c r="CC83" i="29"/>
  <c r="CB203" i="29"/>
  <c r="CC90" i="29"/>
  <c r="CB210" i="29"/>
  <c r="CE69" i="29"/>
  <c r="CF69" i="29" s="1"/>
  <c r="CD189" i="29"/>
  <c r="BX152" i="29"/>
  <c r="BX242" i="29" s="1"/>
  <c r="BX122" i="29"/>
  <c r="BY32" i="29"/>
  <c r="CF167" i="29"/>
  <c r="CG47" i="29"/>
  <c r="CC59" i="29"/>
  <c r="CB179" i="29"/>
  <c r="BX148" i="29"/>
  <c r="BX238" i="29" s="1"/>
  <c r="BY28" i="29"/>
  <c r="BX118" i="29"/>
  <c r="BY8" i="29"/>
  <c r="BX128" i="29"/>
  <c r="BX218" i="29" s="1"/>
  <c r="BX98" i="29"/>
  <c r="BX139" i="29"/>
  <c r="BX229" i="29" s="1"/>
  <c r="BY19" i="29"/>
  <c r="BX109" i="29"/>
  <c r="BX131" i="29"/>
  <c r="BY11" i="29"/>
  <c r="BX101" i="29"/>
  <c r="CB181" i="29"/>
  <c r="CC61" i="29"/>
  <c r="BX193" i="29"/>
  <c r="BY73" i="29"/>
  <c r="BX151" i="29"/>
  <c r="BX241" i="29" s="1"/>
  <c r="BY31" i="29"/>
  <c r="BX121" i="29"/>
  <c r="CE38" i="29"/>
  <c r="CF38" i="29" s="1"/>
  <c r="CD158" i="29"/>
  <c r="BX143" i="29"/>
  <c r="BX233" i="29" s="1"/>
  <c r="BY23" i="29"/>
  <c r="BX113" i="29"/>
  <c r="CE36" i="29"/>
  <c r="CF36" i="29" s="1"/>
  <c r="CD156" i="29"/>
  <c r="CC58" i="29"/>
  <c r="CB178" i="29"/>
  <c r="CC84" i="29"/>
  <c r="CB204" i="29"/>
  <c r="CC92" i="29"/>
  <c r="CB212" i="29"/>
  <c r="CE74" i="29"/>
  <c r="CF74" i="29" s="1"/>
  <c r="CD194" i="29"/>
  <c r="CB176" i="29"/>
  <c r="CC56" i="29"/>
  <c r="CE65" i="29"/>
  <c r="CF65" i="29" s="1"/>
  <c r="CD185" i="29"/>
  <c r="CA124" i="29"/>
  <c r="CB4" i="29"/>
  <c r="BX146" i="29"/>
  <c r="BX236" i="29" s="1"/>
  <c r="BY26" i="29"/>
  <c r="BX116" i="29"/>
  <c r="CB180" i="29"/>
  <c r="CC60" i="29"/>
  <c r="BX145" i="29"/>
  <c r="BX235" i="29" s="1"/>
  <c r="BX115" i="29"/>
  <c r="BY25" i="29"/>
  <c r="CC79" i="29"/>
  <c r="CB199" i="29"/>
  <c r="N94" i="29"/>
  <c r="N123" i="29" s="1"/>
  <c r="CA94" i="29" l="1"/>
  <c r="BZ214" i="29"/>
  <c r="BX221" i="29"/>
  <c r="CE188" i="29"/>
  <c r="CE190" i="29"/>
  <c r="CE155" i="29"/>
  <c r="CE189" i="29"/>
  <c r="BX213" i="29"/>
  <c r="CE192" i="29"/>
  <c r="CE196" i="29"/>
  <c r="CE166" i="29"/>
  <c r="BX216" i="29"/>
  <c r="CC4" i="29"/>
  <c r="CB124" i="29"/>
  <c r="CC178" i="29"/>
  <c r="CD58" i="29"/>
  <c r="BY148" i="29"/>
  <c r="BY238" i="29" s="1"/>
  <c r="BY118" i="29"/>
  <c r="BZ28" i="29"/>
  <c r="CC207" i="29"/>
  <c r="CD87" i="29"/>
  <c r="CE185" i="29"/>
  <c r="BY113" i="29"/>
  <c r="BY143" i="29"/>
  <c r="BY233" i="29" s="1"/>
  <c r="BZ23" i="29"/>
  <c r="BY145" i="29"/>
  <c r="BY235" i="29" s="1"/>
  <c r="BY115" i="29"/>
  <c r="BZ25" i="29"/>
  <c r="CC176" i="29"/>
  <c r="CD56" i="29"/>
  <c r="CC204" i="29"/>
  <c r="CD84" i="29"/>
  <c r="CF156" i="29"/>
  <c r="CG36" i="29"/>
  <c r="BY128" i="29"/>
  <c r="BY218" i="29" s="1"/>
  <c r="BZ8" i="29"/>
  <c r="BY98" i="29"/>
  <c r="CC210" i="29"/>
  <c r="CD90" i="29"/>
  <c r="CC177" i="29"/>
  <c r="CD57" i="29"/>
  <c r="CC209" i="29"/>
  <c r="CD89" i="29"/>
  <c r="CF159" i="29"/>
  <c r="CG39" i="29"/>
  <c r="CF163" i="29"/>
  <c r="CG43" i="29"/>
  <c r="CC171" i="29"/>
  <c r="CD51" i="29"/>
  <c r="BX95" i="29"/>
  <c r="BX123" i="29" s="1"/>
  <c r="BY5" i="29"/>
  <c r="BX125" i="29"/>
  <c r="BX33" i="29"/>
  <c r="BY127" i="29"/>
  <c r="BY217" i="29" s="1"/>
  <c r="BY97" i="29"/>
  <c r="BZ7" i="29"/>
  <c r="CC175" i="29"/>
  <c r="CD55" i="29"/>
  <c r="BY135" i="29"/>
  <c r="BY225" i="29" s="1"/>
  <c r="BZ15" i="29"/>
  <c r="BY105" i="29"/>
  <c r="CC169" i="29"/>
  <c r="CD49" i="29"/>
  <c r="CC173" i="29"/>
  <c r="CD53" i="29"/>
  <c r="CF161" i="29"/>
  <c r="CG41" i="29"/>
  <c r="CF164" i="29"/>
  <c r="CG44" i="29"/>
  <c r="CE157" i="29"/>
  <c r="BY111" i="29"/>
  <c r="BY141" i="29"/>
  <c r="BY231" i="29" s="1"/>
  <c r="BZ21" i="29"/>
  <c r="BY133" i="29"/>
  <c r="BY103" i="29"/>
  <c r="BZ13" i="29"/>
  <c r="CF195" i="29"/>
  <c r="CG75" i="29"/>
  <c r="CC198" i="29"/>
  <c r="CD78" i="29"/>
  <c r="CF165" i="29"/>
  <c r="CG45" i="29"/>
  <c r="CF185" i="29"/>
  <c r="CG65" i="29"/>
  <c r="CC212" i="29"/>
  <c r="CD92" i="29"/>
  <c r="CF158" i="29"/>
  <c r="CG38" i="29"/>
  <c r="CC181" i="29"/>
  <c r="CD61" i="29"/>
  <c r="CC203" i="29"/>
  <c r="CD83" i="29"/>
  <c r="CC208" i="29"/>
  <c r="CD88" i="29"/>
  <c r="CC199" i="29"/>
  <c r="CD79" i="29"/>
  <c r="CC180" i="29"/>
  <c r="CD60" i="29"/>
  <c r="CF194" i="29"/>
  <c r="CG74" i="29"/>
  <c r="CE194" i="29"/>
  <c r="BY193" i="29"/>
  <c r="BZ73" i="29"/>
  <c r="BY109" i="29"/>
  <c r="BY139" i="29"/>
  <c r="BY229" i="29" s="1"/>
  <c r="BZ19" i="29"/>
  <c r="CE156" i="29"/>
  <c r="BY151" i="29"/>
  <c r="BY241" i="29" s="1"/>
  <c r="BY121" i="29"/>
  <c r="BZ31" i="29"/>
  <c r="BY131" i="29"/>
  <c r="BY101" i="29"/>
  <c r="BZ11" i="29"/>
  <c r="CC179" i="29"/>
  <c r="CD59" i="29"/>
  <c r="BY122" i="29"/>
  <c r="BY152" i="29"/>
  <c r="BY242" i="29" s="1"/>
  <c r="BZ32" i="29"/>
  <c r="CF189" i="29"/>
  <c r="CG69" i="29"/>
  <c r="CB137" i="29"/>
  <c r="CB227" i="29" s="1"/>
  <c r="CC17" i="29"/>
  <c r="CB107" i="29"/>
  <c r="CC202" i="29"/>
  <c r="CD82" i="29"/>
  <c r="CE159" i="29"/>
  <c r="CC168" i="29"/>
  <c r="CD48" i="29"/>
  <c r="CE163" i="29"/>
  <c r="CB34" i="29"/>
  <c r="CA63" i="29"/>
  <c r="CA154" i="29"/>
  <c r="CA183" i="29" s="1"/>
  <c r="BY130" i="29"/>
  <c r="BY220" i="29" s="1"/>
  <c r="BY100" i="29"/>
  <c r="BZ10" i="29"/>
  <c r="BW215" i="29"/>
  <c r="BW243" i="29" s="1"/>
  <c r="BW153" i="29"/>
  <c r="BY108" i="29"/>
  <c r="BY138" i="29"/>
  <c r="BY228" i="29" s="1"/>
  <c r="BZ18" i="29"/>
  <c r="CF192" i="29"/>
  <c r="CG72" i="29"/>
  <c r="CF188" i="29"/>
  <c r="CG68" i="29"/>
  <c r="CC172" i="29"/>
  <c r="CD52" i="29"/>
  <c r="CE161" i="29"/>
  <c r="CE164" i="29"/>
  <c r="BY110" i="29"/>
  <c r="BY140" i="29"/>
  <c r="BY230" i="29" s="1"/>
  <c r="BZ20" i="29"/>
  <c r="BX223" i="29"/>
  <c r="CE195" i="29"/>
  <c r="BY120" i="29"/>
  <c r="BY150" i="29"/>
  <c r="BY240" i="29" s="1"/>
  <c r="BZ30" i="29"/>
  <c r="CF190" i="29"/>
  <c r="CG70" i="29"/>
  <c r="CE165" i="29"/>
  <c r="CC211" i="29"/>
  <c r="CD91" i="29"/>
  <c r="BY191" i="29"/>
  <c r="BZ71" i="29"/>
  <c r="CC201" i="29"/>
  <c r="CD81" i="29"/>
  <c r="BY132" i="29"/>
  <c r="BY222" i="29" s="1"/>
  <c r="BY102" i="29"/>
  <c r="BZ12" i="29"/>
  <c r="CA184" i="29"/>
  <c r="CB64" i="29"/>
  <c r="BY129" i="29"/>
  <c r="BY219" i="29" s="1"/>
  <c r="BZ9" i="29"/>
  <c r="BY99" i="29"/>
  <c r="CC174" i="29"/>
  <c r="CD54" i="29"/>
  <c r="CC200" i="29"/>
  <c r="CD80" i="29"/>
  <c r="BY117" i="29"/>
  <c r="BY147" i="29"/>
  <c r="BY237" i="29" s="1"/>
  <c r="BZ27" i="29"/>
  <c r="CF162" i="29"/>
  <c r="CG42" i="29"/>
  <c r="CF187" i="29"/>
  <c r="CG67" i="29"/>
  <c r="CF197" i="29"/>
  <c r="CG77" i="29"/>
  <c r="CF160" i="29"/>
  <c r="CG40" i="29"/>
  <c r="BY146" i="29"/>
  <c r="BY236" i="29" s="1"/>
  <c r="BY116" i="29"/>
  <c r="BZ26" i="29"/>
  <c r="CE158" i="29"/>
  <c r="CG167" i="29"/>
  <c r="CH47" i="29"/>
  <c r="BY186" i="29"/>
  <c r="BZ66" i="29"/>
  <c r="BY93" i="29"/>
  <c r="BY142" i="29"/>
  <c r="BY232" i="29" s="1"/>
  <c r="BY112" i="29"/>
  <c r="BZ22" i="29"/>
  <c r="CC205" i="29"/>
  <c r="CD85" i="29"/>
  <c r="CC170" i="29"/>
  <c r="CD50" i="29"/>
  <c r="BY114" i="29"/>
  <c r="BY144" i="29"/>
  <c r="BY234" i="29" s="1"/>
  <c r="BZ24" i="29"/>
  <c r="BY126" i="29"/>
  <c r="BY96" i="29"/>
  <c r="BZ6" i="29"/>
  <c r="BY134" i="29"/>
  <c r="BY224" i="29" s="1"/>
  <c r="BZ14" i="29"/>
  <c r="BY104" i="29"/>
  <c r="BY136" i="29"/>
  <c r="BY226" i="29" s="1"/>
  <c r="BY106" i="29"/>
  <c r="BZ16" i="29"/>
  <c r="CC182" i="29"/>
  <c r="CD62" i="29"/>
  <c r="CC206" i="29"/>
  <c r="CD86" i="29"/>
  <c r="BY149" i="29"/>
  <c r="BY239" i="29" s="1"/>
  <c r="BY119" i="29"/>
  <c r="BZ29" i="29"/>
  <c r="CG37" i="29"/>
  <c r="CF157" i="29"/>
  <c r="CF166" i="29"/>
  <c r="CG46" i="29"/>
  <c r="CE162" i="29"/>
  <c r="CE187" i="29"/>
  <c r="CF155" i="29"/>
  <c r="CG35" i="29"/>
  <c r="CE197" i="29"/>
  <c r="CE160" i="29"/>
  <c r="CF196" i="29"/>
  <c r="CG76" i="29"/>
  <c r="N214" i="29"/>
  <c r="N243" i="29" s="1"/>
  <c r="BY216" i="29" l="1"/>
  <c r="CB94" i="29"/>
  <c r="CG155" i="29"/>
  <c r="CH35" i="29"/>
  <c r="CG157" i="29"/>
  <c r="CH37" i="29"/>
  <c r="CE86" i="29"/>
  <c r="CD206" i="29"/>
  <c r="CA16" i="29"/>
  <c r="BZ136" i="29"/>
  <c r="BZ226" i="29" s="1"/>
  <c r="BZ106" i="29"/>
  <c r="BZ134" i="29"/>
  <c r="BZ224" i="29" s="1"/>
  <c r="CA14" i="29"/>
  <c r="BZ104" i="29"/>
  <c r="BZ144" i="29"/>
  <c r="BZ234" i="29" s="1"/>
  <c r="BZ114" i="29"/>
  <c r="CA24" i="29"/>
  <c r="BY213" i="29"/>
  <c r="BZ150" i="29"/>
  <c r="BZ240" i="29" s="1"/>
  <c r="BZ120" i="29"/>
  <c r="CA30" i="29"/>
  <c r="CG188" i="29"/>
  <c r="CH68" i="29"/>
  <c r="CE82" i="29"/>
  <c r="CD202" i="29"/>
  <c r="BZ131" i="29"/>
  <c r="CA11" i="29"/>
  <c r="BZ101" i="29"/>
  <c r="CG161" i="29"/>
  <c r="CH41" i="29"/>
  <c r="BZ135" i="29"/>
  <c r="BZ225" i="29" s="1"/>
  <c r="CA15" i="29"/>
  <c r="BZ105" i="29"/>
  <c r="CA7" i="29"/>
  <c r="BZ127" i="29"/>
  <c r="BZ217" i="29" s="1"/>
  <c r="BZ97" i="29"/>
  <c r="BX215" i="29"/>
  <c r="BX243" i="29" s="1"/>
  <c r="BX153" i="29"/>
  <c r="CE57" i="29"/>
  <c r="CD177" i="29"/>
  <c r="BZ143" i="29"/>
  <c r="BZ233" i="29" s="1"/>
  <c r="CA23" i="29"/>
  <c r="BZ113" i="29"/>
  <c r="BZ149" i="29"/>
  <c r="BZ239" i="29" s="1"/>
  <c r="BZ119" i="29"/>
  <c r="CA29" i="29"/>
  <c r="CA6" i="29"/>
  <c r="BZ96" i="29"/>
  <c r="BZ126" i="29"/>
  <c r="CG160" i="29"/>
  <c r="CH40" i="29"/>
  <c r="CG187" i="29"/>
  <c r="CH67" i="29"/>
  <c r="BZ147" i="29"/>
  <c r="BZ237" i="29" s="1"/>
  <c r="CA27" i="29"/>
  <c r="BZ117" i="29"/>
  <c r="CE80" i="29"/>
  <c r="CD200" i="29"/>
  <c r="CC64" i="29"/>
  <c r="CB184" i="29"/>
  <c r="BZ191" i="29"/>
  <c r="CA71" i="29"/>
  <c r="BZ140" i="29"/>
  <c r="BZ230" i="29" s="1"/>
  <c r="BZ110" i="29"/>
  <c r="CA20" i="29"/>
  <c r="BZ138" i="29"/>
  <c r="BZ228" i="29" s="1"/>
  <c r="CA18" i="29"/>
  <c r="BZ108" i="29"/>
  <c r="CE48" i="29"/>
  <c r="CD168" i="29"/>
  <c r="CG189" i="29"/>
  <c r="CH69" i="29"/>
  <c r="CA214" i="29"/>
  <c r="CE60" i="29"/>
  <c r="CD180" i="29"/>
  <c r="CE88" i="29"/>
  <c r="CD208" i="29"/>
  <c r="CE61" i="29"/>
  <c r="CD181" i="29"/>
  <c r="CE92" i="29"/>
  <c r="CD212" i="29"/>
  <c r="CG165" i="29"/>
  <c r="CH45" i="29"/>
  <c r="CG195" i="29"/>
  <c r="CH75" i="29"/>
  <c r="BY223" i="29"/>
  <c r="CE49" i="29"/>
  <c r="CD169" i="29"/>
  <c r="BY125" i="29"/>
  <c r="BY95" i="29"/>
  <c r="BY123" i="29" s="1"/>
  <c r="BZ5" i="29"/>
  <c r="BY33" i="29"/>
  <c r="CG163" i="29"/>
  <c r="CH43" i="29"/>
  <c r="BZ128" i="29"/>
  <c r="BZ218" i="29" s="1"/>
  <c r="CA8" i="29"/>
  <c r="BZ98" i="29"/>
  <c r="CE84" i="29"/>
  <c r="CD204" i="29"/>
  <c r="BZ145" i="29"/>
  <c r="BZ235" i="29" s="1"/>
  <c r="CA25" i="29"/>
  <c r="BZ115" i="29"/>
  <c r="CE87" i="29"/>
  <c r="CD207" i="29"/>
  <c r="CG196" i="29"/>
  <c r="CH76" i="29"/>
  <c r="CH167" i="29"/>
  <c r="CI47" i="29"/>
  <c r="BZ146" i="29"/>
  <c r="BZ236" i="29" s="1"/>
  <c r="BZ116" i="29"/>
  <c r="CA26" i="29"/>
  <c r="CA9" i="29"/>
  <c r="BZ129" i="29"/>
  <c r="BZ219" i="29" s="1"/>
  <c r="BZ99" i="29"/>
  <c r="CE81" i="29"/>
  <c r="CD201" i="29"/>
  <c r="CG190" i="29"/>
  <c r="CH70" i="29"/>
  <c r="CE52" i="29"/>
  <c r="CD172" i="29"/>
  <c r="BZ130" i="29"/>
  <c r="BZ220" i="29" s="1"/>
  <c r="BZ100" i="29"/>
  <c r="CA10" i="29"/>
  <c r="CE59" i="29"/>
  <c r="CD179" i="29"/>
  <c r="BY221" i="29"/>
  <c r="BZ193" i="29"/>
  <c r="CA73" i="29"/>
  <c r="BZ141" i="29"/>
  <c r="BZ231" i="29" s="1"/>
  <c r="CA21" i="29"/>
  <c r="BZ111" i="29"/>
  <c r="CG164" i="29"/>
  <c r="CH44" i="29"/>
  <c r="CE55" i="29"/>
  <c r="CD175" i="29"/>
  <c r="CE89" i="29"/>
  <c r="CD209" i="29"/>
  <c r="CE90" i="29"/>
  <c r="CD210" i="29"/>
  <c r="CE58" i="29"/>
  <c r="CD178" i="29"/>
  <c r="CD4" i="29"/>
  <c r="CC124" i="29"/>
  <c r="CG166" i="29"/>
  <c r="CH46" i="29"/>
  <c r="CE85" i="29"/>
  <c r="CD205" i="29"/>
  <c r="CE62" i="29"/>
  <c r="CD182" i="29"/>
  <c r="CE50" i="29"/>
  <c r="CD170" i="29"/>
  <c r="BZ142" i="29"/>
  <c r="BZ232" i="29" s="1"/>
  <c r="BZ112" i="29"/>
  <c r="CA22" i="29"/>
  <c r="BZ186" i="29"/>
  <c r="CA66" i="29"/>
  <c r="BZ93" i="29"/>
  <c r="CG197" i="29"/>
  <c r="CH77" i="29"/>
  <c r="CG162" i="29"/>
  <c r="CH42" i="29"/>
  <c r="CE54" i="29"/>
  <c r="CD174" i="29"/>
  <c r="BZ102" i="29"/>
  <c r="CA12" i="29"/>
  <c r="BZ132" i="29"/>
  <c r="BZ222" i="29" s="1"/>
  <c r="CE91" i="29"/>
  <c r="CD211" i="29"/>
  <c r="CG192" i="29"/>
  <c r="CH72" i="29"/>
  <c r="CC34" i="29"/>
  <c r="CC94" i="29" s="1"/>
  <c r="CB63" i="29"/>
  <c r="CB154" i="29"/>
  <c r="CB183" i="29" s="1"/>
  <c r="CD17" i="29"/>
  <c r="CC137" i="29"/>
  <c r="CC227" i="29" s="1"/>
  <c r="CC107" i="29"/>
  <c r="BZ152" i="29"/>
  <c r="BZ242" i="29" s="1"/>
  <c r="CA32" i="29"/>
  <c r="BZ122" i="29"/>
  <c r="BZ151" i="29"/>
  <c r="BZ241" i="29" s="1"/>
  <c r="BZ121" i="29"/>
  <c r="CA31" i="29"/>
  <c r="BZ139" i="29"/>
  <c r="BZ229" i="29" s="1"/>
  <c r="CA19" i="29"/>
  <c r="BZ109" i="29"/>
  <c r="CG194" i="29"/>
  <c r="CH74" i="29"/>
  <c r="CE79" i="29"/>
  <c r="CD199" i="29"/>
  <c r="CE83" i="29"/>
  <c r="CD203" i="29"/>
  <c r="CG158" i="29"/>
  <c r="CH38" i="29"/>
  <c r="CG185" i="29"/>
  <c r="CH65" i="29"/>
  <c r="CE78" i="29"/>
  <c r="CD198" i="29"/>
  <c r="CA13" i="29"/>
  <c r="BZ133" i="29"/>
  <c r="BZ223" i="29" s="1"/>
  <c r="BZ103" i="29"/>
  <c r="CE53" i="29"/>
  <c r="CD173" i="29"/>
  <c r="CE51" i="29"/>
  <c r="CD171" i="29"/>
  <c r="CG159" i="29"/>
  <c r="CH39" i="29"/>
  <c r="CG156" i="29"/>
  <c r="CH36" i="29"/>
  <c r="CE56" i="29"/>
  <c r="CD176" i="29"/>
  <c r="BZ148" i="29"/>
  <c r="BZ238" i="29" s="1"/>
  <c r="CA28" i="29"/>
  <c r="BZ118" i="29"/>
  <c r="BZ221" i="29" l="1"/>
  <c r="CA186" i="29"/>
  <c r="CB66" i="29"/>
  <c r="CA93" i="29"/>
  <c r="CF51" i="29"/>
  <c r="CE171" i="29"/>
  <c r="CH185" i="29"/>
  <c r="CI65" i="29"/>
  <c r="CF91" i="29"/>
  <c r="CE211" i="29"/>
  <c r="CF62" i="29"/>
  <c r="CE182" i="29"/>
  <c r="CH159" i="29"/>
  <c r="CI39" i="29"/>
  <c r="CB13" i="29"/>
  <c r="CA133" i="29"/>
  <c r="CA103" i="29"/>
  <c r="CF83" i="29"/>
  <c r="CE203" i="29"/>
  <c r="CA151" i="29"/>
  <c r="CA241" i="29" s="1"/>
  <c r="CB31" i="29"/>
  <c r="CA121" i="29"/>
  <c r="CA152" i="29"/>
  <c r="CA242" i="29" s="1"/>
  <c r="CB32" i="29"/>
  <c r="CA122" i="29"/>
  <c r="CE17" i="29"/>
  <c r="CD107" i="29"/>
  <c r="CD137" i="29"/>
  <c r="CD227" i="29" s="1"/>
  <c r="CH192" i="29"/>
  <c r="CI72" i="29"/>
  <c r="CF54" i="29"/>
  <c r="CE174" i="29"/>
  <c r="CA142" i="29"/>
  <c r="CA232" i="29" s="1"/>
  <c r="CB22" i="29"/>
  <c r="CA112" i="29"/>
  <c r="CF50" i="29"/>
  <c r="CE170" i="29"/>
  <c r="CH164" i="29"/>
  <c r="CI44" i="29"/>
  <c r="CH196" i="29"/>
  <c r="CI76" i="29"/>
  <c r="CF84" i="29"/>
  <c r="CE204" i="29"/>
  <c r="CH163" i="29"/>
  <c r="CI43" i="29"/>
  <c r="CF61" i="29"/>
  <c r="CE181" i="29"/>
  <c r="CF60" i="29"/>
  <c r="CE180" i="29"/>
  <c r="CA191" i="29"/>
  <c r="CB71" i="29"/>
  <c r="CD64" i="29"/>
  <c r="CC184" i="29"/>
  <c r="CA147" i="29"/>
  <c r="CA237" i="29" s="1"/>
  <c r="CB27" i="29"/>
  <c r="CA117" i="29"/>
  <c r="CH160" i="29"/>
  <c r="CI40" i="29"/>
  <c r="CB6" i="29"/>
  <c r="CA126" i="29"/>
  <c r="CA96" i="29"/>
  <c r="CB214" i="29"/>
  <c r="CA150" i="29"/>
  <c r="CA240" i="29" s="1"/>
  <c r="CB30" i="29"/>
  <c r="CA120" i="29"/>
  <c r="CA144" i="29"/>
  <c r="CA234" i="29" s="1"/>
  <c r="CB24" i="29"/>
  <c r="CA114" i="29"/>
  <c r="CB14" i="29"/>
  <c r="CA134" i="29"/>
  <c r="CA224" i="29" s="1"/>
  <c r="CA104" i="29"/>
  <c r="CB16" i="29"/>
  <c r="CA136" i="29"/>
  <c r="CA226" i="29" s="1"/>
  <c r="CA106" i="29"/>
  <c r="CF78" i="29"/>
  <c r="CE198" i="29"/>
  <c r="CA139" i="29"/>
  <c r="CA229" i="29" s="1"/>
  <c r="CB19" i="29"/>
  <c r="CA109" i="29"/>
  <c r="CH194" i="29"/>
  <c r="CI74" i="29"/>
  <c r="CD34" i="29"/>
  <c r="CC154" i="29"/>
  <c r="CC183" i="29" s="1"/>
  <c r="CC63" i="29"/>
  <c r="BZ213" i="29"/>
  <c r="CF90" i="29"/>
  <c r="CE210" i="29"/>
  <c r="CA141" i="29"/>
  <c r="CA231" i="29" s="1"/>
  <c r="CB21" i="29"/>
  <c r="CA111" i="29"/>
  <c r="CF56" i="29"/>
  <c r="CE176" i="29"/>
  <c r="CF53" i="29"/>
  <c r="CE173" i="29"/>
  <c r="CH158" i="29"/>
  <c r="CI38" i="29"/>
  <c r="CB12" i="29"/>
  <c r="CA132" i="29"/>
  <c r="CA222" i="29" s="1"/>
  <c r="CA102" i="29"/>
  <c r="CH162" i="29"/>
  <c r="CI42" i="29"/>
  <c r="CF85" i="29"/>
  <c r="CE205" i="29"/>
  <c r="CF58" i="29"/>
  <c r="CE178" i="29"/>
  <c r="CF89" i="29"/>
  <c r="CE209" i="29"/>
  <c r="CA193" i="29"/>
  <c r="CB73" i="29"/>
  <c r="CF59" i="29"/>
  <c r="CE179" i="29"/>
  <c r="CA145" i="29"/>
  <c r="CA235" i="29" s="1"/>
  <c r="CB25" i="29"/>
  <c r="CA115" i="29"/>
  <c r="BY215" i="29"/>
  <c r="BY243" i="29" s="1"/>
  <c r="BY153" i="29"/>
  <c r="CH195" i="29"/>
  <c r="CI75" i="29"/>
  <c r="CF48" i="29"/>
  <c r="CE168" i="29"/>
  <c r="CA140" i="29"/>
  <c r="CA230" i="29" s="1"/>
  <c r="CB20" i="29"/>
  <c r="CA110" i="29"/>
  <c r="CA149" i="29"/>
  <c r="CA239" i="29" s="1"/>
  <c r="CB29" i="29"/>
  <c r="CA119" i="29"/>
  <c r="CB15" i="29"/>
  <c r="CA135" i="29"/>
  <c r="CA225" i="29" s="1"/>
  <c r="CA105" i="29"/>
  <c r="CF82" i="29"/>
  <c r="CE202" i="29"/>
  <c r="CH155" i="29"/>
  <c r="CI35" i="29"/>
  <c r="CA148" i="29"/>
  <c r="CA238" i="29" s="1"/>
  <c r="CB28" i="29"/>
  <c r="CA118" i="29"/>
  <c r="CH166" i="29"/>
  <c r="CI46" i="29"/>
  <c r="CB10" i="29"/>
  <c r="CA130" i="29"/>
  <c r="CA220" i="29" s="1"/>
  <c r="CA100" i="29"/>
  <c r="CF52" i="29"/>
  <c r="CE172" i="29"/>
  <c r="CF81" i="29"/>
  <c r="CE201" i="29"/>
  <c r="CB9" i="29"/>
  <c r="CA129" i="29"/>
  <c r="CA219" i="29" s="1"/>
  <c r="CA99" i="29"/>
  <c r="CI167" i="29"/>
  <c r="CJ47" i="29"/>
  <c r="CB8" i="29"/>
  <c r="CA128" i="29"/>
  <c r="CA218" i="29" s="1"/>
  <c r="CA98" i="29"/>
  <c r="CF92" i="29"/>
  <c r="CE212" i="29"/>
  <c r="CF88" i="29"/>
  <c r="CE208" i="29"/>
  <c r="CH189" i="29"/>
  <c r="CI69" i="29"/>
  <c r="CF80" i="29"/>
  <c r="CE200" i="29"/>
  <c r="CH187" i="29"/>
  <c r="CI67" i="29"/>
  <c r="BZ216" i="29"/>
  <c r="CF57" i="29"/>
  <c r="CE177" i="29"/>
  <c r="CB11" i="29"/>
  <c r="CA131" i="29"/>
  <c r="CA221" i="29" s="1"/>
  <c r="CA101" i="29"/>
  <c r="CH188" i="29"/>
  <c r="CI68" i="29"/>
  <c r="CF86" i="29"/>
  <c r="CE206" i="29"/>
  <c r="CH156" i="29"/>
  <c r="CI36" i="29"/>
  <c r="CF79" i="29"/>
  <c r="CE199" i="29"/>
  <c r="CH197" i="29"/>
  <c r="CI77" i="29"/>
  <c r="CE4" i="29"/>
  <c r="CD124" i="29"/>
  <c r="CF55" i="29"/>
  <c r="CE175" i="29"/>
  <c r="CH190" i="29"/>
  <c r="CI70" i="29"/>
  <c r="CA146" i="29"/>
  <c r="CA236" i="29" s="1"/>
  <c r="CB26" i="29"/>
  <c r="CA116" i="29"/>
  <c r="CF87" i="29"/>
  <c r="CE207" i="29"/>
  <c r="CA5" i="29"/>
  <c r="BZ95" i="29"/>
  <c r="BZ123" i="29" s="1"/>
  <c r="BZ125" i="29"/>
  <c r="BZ33" i="29"/>
  <c r="CF49" i="29"/>
  <c r="CE169" i="29"/>
  <c r="CH165" i="29"/>
  <c r="CI45" i="29"/>
  <c r="CA138" i="29"/>
  <c r="CA228" i="29" s="1"/>
  <c r="CB18" i="29"/>
  <c r="CA108" i="29"/>
  <c r="CA143" i="29"/>
  <c r="CA233" i="29" s="1"/>
  <c r="CB23" i="29"/>
  <c r="CA113" i="29"/>
  <c r="CB7" i="29"/>
  <c r="CA127" i="29"/>
  <c r="CA217" i="29" s="1"/>
  <c r="CA97" i="29"/>
  <c r="CH161" i="29"/>
  <c r="CI41" i="29"/>
  <c r="CH157" i="29"/>
  <c r="CI37" i="29"/>
  <c r="CA216" i="29" l="1"/>
  <c r="CD94" i="29"/>
  <c r="CC214" i="29"/>
  <c r="CI161" i="29"/>
  <c r="CJ41" i="29"/>
  <c r="CB127" i="29"/>
  <c r="CB217" i="29" s="1"/>
  <c r="CC7" i="29"/>
  <c r="CB97" i="29"/>
  <c r="CI165" i="29"/>
  <c r="CJ45" i="29"/>
  <c r="CF175" i="29"/>
  <c r="CG55" i="29"/>
  <c r="CF200" i="29"/>
  <c r="CG80" i="29"/>
  <c r="CI155" i="29"/>
  <c r="CJ35" i="29"/>
  <c r="CI195" i="29"/>
  <c r="CJ75" i="29"/>
  <c r="CF209" i="29"/>
  <c r="CG89" i="29"/>
  <c r="CI158" i="29"/>
  <c r="CJ38" i="29"/>
  <c r="CI160" i="29"/>
  <c r="CJ40" i="29"/>
  <c r="CB191" i="29"/>
  <c r="CC71" i="29"/>
  <c r="CI164" i="29"/>
  <c r="CJ44" i="29"/>
  <c r="CF174" i="29"/>
  <c r="CG54" i="29"/>
  <c r="CC13" i="29"/>
  <c r="CB133" i="29"/>
  <c r="CB103" i="29"/>
  <c r="CF182" i="29"/>
  <c r="CG62" i="29"/>
  <c r="CI185" i="29"/>
  <c r="CJ65" i="29"/>
  <c r="CF199" i="29"/>
  <c r="CG79" i="29"/>
  <c r="CF208" i="29"/>
  <c r="CG88" i="29"/>
  <c r="CB149" i="29"/>
  <c r="CB239" i="29" s="1"/>
  <c r="CC29" i="29"/>
  <c r="CB119" i="29"/>
  <c r="CF179" i="29"/>
  <c r="CG59" i="29"/>
  <c r="BZ215" i="29"/>
  <c r="BZ243" i="29" s="1"/>
  <c r="BZ153" i="29"/>
  <c r="CF207" i="29"/>
  <c r="CG87" i="29"/>
  <c r="CI190" i="29"/>
  <c r="CJ70" i="29"/>
  <c r="CI197" i="29"/>
  <c r="CJ77" i="29"/>
  <c r="CI156" i="29"/>
  <c r="CJ36" i="29"/>
  <c r="CI188" i="29"/>
  <c r="CJ68" i="29"/>
  <c r="CC11" i="29"/>
  <c r="CB131" i="29"/>
  <c r="CB101" i="29"/>
  <c r="CI187" i="29"/>
  <c r="CJ67" i="29"/>
  <c r="CI189" i="29"/>
  <c r="CJ69" i="29"/>
  <c r="CF201" i="29"/>
  <c r="CG81" i="29"/>
  <c r="CB145" i="29"/>
  <c r="CB235" i="29" s="1"/>
  <c r="CC25" i="29"/>
  <c r="CB115" i="29"/>
  <c r="CC73" i="29"/>
  <c r="CB193" i="29"/>
  <c r="CF176" i="29"/>
  <c r="CG56" i="29"/>
  <c r="CC14" i="29"/>
  <c r="CB134" i="29"/>
  <c r="CB224" i="29" s="1"/>
  <c r="CB104" i="29"/>
  <c r="CF181" i="29"/>
  <c r="CG61" i="29"/>
  <c r="CF204" i="29"/>
  <c r="CG84" i="29"/>
  <c r="CB142" i="29"/>
  <c r="CB232" i="29" s="1"/>
  <c r="CB112" i="29"/>
  <c r="CC22" i="29"/>
  <c r="CI192" i="29"/>
  <c r="CJ72" i="29"/>
  <c r="CF17" i="29"/>
  <c r="CE107" i="29"/>
  <c r="CE137" i="29"/>
  <c r="CE227" i="29" s="1"/>
  <c r="CF203" i="29"/>
  <c r="CG83" i="29"/>
  <c r="CI159" i="29"/>
  <c r="CJ39" i="29"/>
  <c r="CB186" i="29"/>
  <c r="CC66" i="29"/>
  <c r="CB93" i="29"/>
  <c r="CF4" i="29"/>
  <c r="CE124" i="29"/>
  <c r="CF206" i="29"/>
  <c r="CG86" i="29"/>
  <c r="CI157" i="29"/>
  <c r="CJ37" i="29"/>
  <c r="CB143" i="29"/>
  <c r="CB233" i="29" s="1"/>
  <c r="CC23" i="29"/>
  <c r="CB113" i="29"/>
  <c r="CB138" i="29"/>
  <c r="CB228" i="29" s="1"/>
  <c r="CC18" i="29"/>
  <c r="CB108" i="29"/>
  <c r="CF212" i="29"/>
  <c r="CG92" i="29"/>
  <c r="CB128" i="29"/>
  <c r="CB218" i="29" s="1"/>
  <c r="CC8" i="29"/>
  <c r="CB98" i="29"/>
  <c r="CC10" i="29"/>
  <c r="CB130" i="29"/>
  <c r="CB220" i="29" s="1"/>
  <c r="CB100" i="29"/>
  <c r="CB148" i="29"/>
  <c r="CB238" i="29" s="1"/>
  <c r="CC28" i="29"/>
  <c r="CB118" i="29"/>
  <c r="CC15" i="29"/>
  <c r="CB135" i="29"/>
  <c r="CB225" i="29" s="1"/>
  <c r="CB105" i="29"/>
  <c r="CF168" i="29"/>
  <c r="CG48" i="29"/>
  <c r="CF178" i="29"/>
  <c r="CG58" i="29"/>
  <c r="CF205" i="29"/>
  <c r="CG85" i="29"/>
  <c r="CF210" i="29"/>
  <c r="CG90" i="29"/>
  <c r="CE34" i="29"/>
  <c r="CD63" i="29"/>
  <c r="CD154" i="29"/>
  <c r="CD183" i="29" s="1"/>
  <c r="CF198" i="29"/>
  <c r="CG78" i="29"/>
  <c r="CC16" i="29"/>
  <c r="CB136" i="29"/>
  <c r="CB226" i="29" s="1"/>
  <c r="CB106" i="29"/>
  <c r="CB150" i="29"/>
  <c r="CB240" i="29" s="1"/>
  <c r="CC30" i="29"/>
  <c r="CB120" i="29"/>
  <c r="CI163" i="29"/>
  <c r="CJ43" i="29"/>
  <c r="CI196" i="29"/>
  <c r="CJ76" i="29"/>
  <c r="CB151" i="29"/>
  <c r="CB241" i="29" s="1"/>
  <c r="CC31" i="29"/>
  <c r="CB121" i="29"/>
  <c r="CA213" i="29"/>
  <c r="CF169" i="29"/>
  <c r="CG49" i="29"/>
  <c r="CB5" i="29"/>
  <c r="CA95" i="29"/>
  <c r="CA123" i="29" s="1"/>
  <c r="CA125" i="29"/>
  <c r="CA33" i="29"/>
  <c r="CB146" i="29"/>
  <c r="CB236" i="29" s="1"/>
  <c r="CC26" i="29"/>
  <c r="CB116" i="29"/>
  <c r="CF177" i="29"/>
  <c r="CG57" i="29"/>
  <c r="CJ167" i="29"/>
  <c r="CK47" i="29"/>
  <c r="CC9" i="29"/>
  <c r="CB129" i="29"/>
  <c r="CB219" i="29" s="1"/>
  <c r="CB99" i="29"/>
  <c r="CF172" i="29"/>
  <c r="CG52" i="29"/>
  <c r="CI166" i="29"/>
  <c r="CJ46" i="29"/>
  <c r="CF202" i="29"/>
  <c r="CG82" i="29"/>
  <c r="CB140" i="29"/>
  <c r="CB230" i="29" s="1"/>
  <c r="CB110" i="29"/>
  <c r="CC20" i="29"/>
  <c r="CI162" i="29"/>
  <c r="CJ42" i="29"/>
  <c r="CB132" i="29"/>
  <c r="CB222" i="29" s="1"/>
  <c r="CC12" i="29"/>
  <c r="CB102" i="29"/>
  <c r="CF173" i="29"/>
  <c r="CG53" i="29"/>
  <c r="CB141" i="29"/>
  <c r="CB231" i="29" s="1"/>
  <c r="CB111" i="29"/>
  <c r="CC21" i="29"/>
  <c r="CI194" i="29"/>
  <c r="CJ74" i="29"/>
  <c r="CB139" i="29"/>
  <c r="CB229" i="29" s="1"/>
  <c r="CB109" i="29"/>
  <c r="CC19" i="29"/>
  <c r="CB144" i="29"/>
  <c r="CB234" i="29" s="1"/>
  <c r="CC24" i="29"/>
  <c r="CB114" i="29"/>
  <c r="CB126" i="29"/>
  <c r="CC6" i="29"/>
  <c r="CB96" i="29"/>
  <c r="CB147" i="29"/>
  <c r="CB237" i="29" s="1"/>
  <c r="CC27" i="29"/>
  <c r="CB117" i="29"/>
  <c r="CE64" i="29"/>
  <c r="CD184" i="29"/>
  <c r="CF180" i="29"/>
  <c r="CG60" i="29"/>
  <c r="CF170" i="29"/>
  <c r="CG50" i="29"/>
  <c r="CB152" i="29"/>
  <c r="CB242" i="29" s="1"/>
  <c r="CC32" i="29"/>
  <c r="CB122" i="29"/>
  <c r="CA223" i="29"/>
  <c r="CF211" i="29"/>
  <c r="CG91" i="29"/>
  <c r="CF171" i="29"/>
  <c r="CG51" i="29"/>
  <c r="CB216" i="29" l="1"/>
  <c r="CB221" i="29"/>
  <c r="CB213" i="29"/>
  <c r="CG171" i="29"/>
  <c r="CH51" i="29"/>
  <c r="CD21" i="29"/>
  <c r="CC111" i="29"/>
  <c r="CC141" i="29"/>
  <c r="CC231" i="29" s="1"/>
  <c r="CG211" i="29"/>
  <c r="CH91" i="29"/>
  <c r="CD32" i="29"/>
  <c r="CC152" i="29"/>
  <c r="CC242" i="29" s="1"/>
  <c r="CC122" i="29"/>
  <c r="CG180" i="29"/>
  <c r="CH60" i="29"/>
  <c r="CF64" i="29"/>
  <c r="CE184" i="29"/>
  <c r="CD24" i="29"/>
  <c r="CC114" i="29"/>
  <c r="CC144" i="29"/>
  <c r="CC234" i="29" s="1"/>
  <c r="CG202" i="29"/>
  <c r="CH82" i="29"/>
  <c r="CG172" i="29"/>
  <c r="CH52" i="29"/>
  <c r="CD9" i="29"/>
  <c r="CC129" i="29"/>
  <c r="CC219" i="29" s="1"/>
  <c r="CC99" i="29"/>
  <c r="CG169" i="29"/>
  <c r="CH49" i="29"/>
  <c r="CD31" i="29"/>
  <c r="CC151" i="29"/>
  <c r="CC241" i="29" s="1"/>
  <c r="CC121" i="29"/>
  <c r="CJ163" i="29"/>
  <c r="CK43" i="29"/>
  <c r="CD30" i="29"/>
  <c r="CD150" i="29" s="1"/>
  <c r="CD240" i="29" s="1"/>
  <c r="CC120" i="29"/>
  <c r="CC150" i="29"/>
  <c r="CC240" i="29" s="1"/>
  <c r="CD16" i="29"/>
  <c r="CC136" i="29"/>
  <c r="CC226" i="29" s="1"/>
  <c r="CC106" i="29"/>
  <c r="CG205" i="29"/>
  <c r="CH85" i="29"/>
  <c r="CG168" i="29"/>
  <c r="CH48" i="29"/>
  <c r="CD15" i="29"/>
  <c r="CC135" i="29"/>
  <c r="CC225" i="29" s="1"/>
  <c r="CC105" i="29"/>
  <c r="CD8" i="29"/>
  <c r="CC128" i="29"/>
  <c r="CC218" i="29" s="1"/>
  <c r="CC98" i="29"/>
  <c r="CG4" i="29"/>
  <c r="CF124" i="29"/>
  <c r="CD66" i="29"/>
  <c r="CC186" i="29"/>
  <c r="CC93" i="29"/>
  <c r="CG203" i="29"/>
  <c r="CH83" i="29"/>
  <c r="CG17" i="29"/>
  <c r="CF137" i="29"/>
  <c r="CF227" i="29" s="1"/>
  <c r="CF107" i="29"/>
  <c r="CG181" i="29"/>
  <c r="CH61" i="29"/>
  <c r="CD14" i="29"/>
  <c r="CC134" i="29"/>
  <c r="CC224" i="29" s="1"/>
  <c r="CC104" i="29"/>
  <c r="CD73" i="29"/>
  <c r="CC193" i="29"/>
  <c r="CG201" i="29"/>
  <c r="CH81" i="29"/>
  <c r="CJ187" i="29"/>
  <c r="CK67" i="29"/>
  <c r="CD11" i="29"/>
  <c r="CC131" i="29"/>
  <c r="CC101" i="29"/>
  <c r="CD214" i="29"/>
  <c r="CG208" i="29"/>
  <c r="CH88" i="29"/>
  <c r="CJ185" i="29"/>
  <c r="CK65" i="29"/>
  <c r="CJ158" i="29"/>
  <c r="CK38" i="29"/>
  <c r="CD7" i="29"/>
  <c r="CC127" i="29"/>
  <c r="CC217" i="29" s="1"/>
  <c r="CC97" i="29"/>
  <c r="CG170" i="29"/>
  <c r="CH50" i="29"/>
  <c r="CJ162" i="29"/>
  <c r="CK42" i="29"/>
  <c r="CD6" i="29"/>
  <c r="CC126" i="29"/>
  <c r="CC216" i="29" s="1"/>
  <c r="CC96" i="29"/>
  <c r="CJ194" i="29"/>
  <c r="CK74" i="29"/>
  <c r="CD12" i="29"/>
  <c r="CC132" i="29"/>
  <c r="CC222" i="29" s="1"/>
  <c r="CC102" i="29"/>
  <c r="CD20" i="29"/>
  <c r="CC110" i="29"/>
  <c r="CC140" i="29"/>
  <c r="CC230" i="29" s="1"/>
  <c r="CK167" i="29"/>
  <c r="CL47" i="29"/>
  <c r="CA215" i="29"/>
  <c r="CA243" i="29" s="1"/>
  <c r="CA153" i="29"/>
  <c r="CG198" i="29"/>
  <c r="CH78" i="29"/>
  <c r="CF34" i="29"/>
  <c r="CE63" i="29"/>
  <c r="CE154" i="29"/>
  <c r="CE183" i="29" s="1"/>
  <c r="CD23" i="29"/>
  <c r="CC143" i="29"/>
  <c r="CC233" i="29" s="1"/>
  <c r="CC113" i="29"/>
  <c r="CG206" i="29"/>
  <c r="CH86" i="29"/>
  <c r="CE94" i="29"/>
  <c r="CJ192" i="29"/>
  <c r="CK72" i="29"/>
  <c r="CG176" i="29"/>
  <c r="CH56" i="29"/>
  <c r="CJ188" i="29"/>
  <c r="CK68" i="29"/>
  <c r="CJ197" i="29"/>
  <c r="CK77" i="29"/>
  <c r="CJ190" i="29"/>
  <c r="CK70" i="29"/>
  <c r="CB223" i="29"/>
  <c r="CJ164" i="29"/>
  <c r="CK44" i="29"/>
  <c r="CJ160" i="29"/>
  <c r="CK40" i="29"/>
  <c r="CJ195" i="29"/>
  <c r="CK75" i="29"/>
  <c r="CG200" i="29"/>
  <c r="CH80" i="29"/>
  <c r="CJ165" i="29"/>
  <c r="CK45" i="29"/>
  <c r="CD19" i="29"/>
  <c r="CC109" i="29"/>
  <c r="CC139" i="29"/>
  <c r="CC229" i="29" s="1"/>
  <c r="CG173" i="29"/>
  <c r="CH53" i="29"/>
  <c r="CJ166" i="29"/>
  <c r="CK46" i="29"/>
  <c r="CD26" i="29"/>
  <c r="CC116" i="29"/>
  <c r="CC146" i="29"/>
  <c r="CC236" i="29" s="1"/>
  <c r="CJ196" i="29"/>
  <c r="CK76" i="29"/>
  <c r="CG210" i="29"/>
  <c r="CH90" i="29"/>
  <c r="CG178" i="29"/>
  <c r="CH58" i="29"/>
  <c r="CD28" i="29"/>
  <c r="CC118" i="29"/>
  <c r="CC148" i="29"/>
  <c r="CC238" i="29" s="1"/>
  <c r="CD10" i="29"/>
  <c r="CC130" i="29"/>
  <c r="CC220" i="29" s="1"/>
  <c r="CC100" i="29"/>
  <c r="CG212" i="29"/>
  <c r="CH92" i="29"/>
  <c r="CD18" i="29"/>
  <c r="CD138" i="29" s="1"/>
  <c r="CD228" i="29" s="1"/>
  <c r="CC108" i="29"/>
  <c r="CC138" i="29"/>
  <c r="CC228" i="29" s="1"/>
  <c r="CJ159" i="29"/>
  <c r="CK39" i="29"/>
  <c r="CG204" i="29"/>
  <c r="CH84" i="29"/>
  <c r="CD25" i="29"/>
  <c r="CC145" i="29"/>
  <c r="CC235" i="29" s="1"/>
  <c r="CC115" i="29"/>
  <c r="CJ189" i="29"/>
  <c r="CK69" i="29"/>
  <c r="CD29" i="29"/>
  <c r="CD149" i="29" s="1"/>
  <c r="CD239" i="29" s="1"/>
  <c r="CC149" i="29"/>
  <c r="CC239" i="29" s="1"/>
  <c r="CC119" i="29"/>
  <c r="CG199" i="29"/>
  <c r="CH79" i="29"/>
  <c r="CG182" i="29"/>
  <c r="CH62" i="29"/>
  <c r="CD13" i="29"/>
  <c r="CC133" i="29"/>
  <c r="CC103" i="29"/>
  <c r="CJ161" i="29"/>
  <c r="CK41" i="29"/>
  <c r="CD27" i="29"/>
  <c r="CD147" i="29" s="1"/>
  <c r="CD237" i="29" s="1"/>
  <c r="CC117" i="29"/>
  <c r="CC147" i="29"/>
  <c r="CC237" i="29" s="1"/>
  <c r="CG177" i="29"/>
  <c r="CH57" i="29"/>
  <c r="CC5" i="29"/>
  <c r="CB125" i="29"/>
  <c r="CB95" i="29"/>
  <c r="CB123" i="29" s="1"/>
  <c r="CB33" i="29"/>
  <c r="CJ157" i="29"/>
  <c r="CK37" i="29"/>
  <c r="CD22" i="29"/>
  <c r="CC142" i="29"/>
  <c r="CC232" i="29" s="1"/>
  <c r="CC112" i="29"/>
  <c r="CJ156" i="29"/>
  <c r="CK36" i="29"/>
  <c r="CG207" i="29"/>
  <c r="CH87" i="29"/>
  <c r="CG179" i="29"/>
  <c r="CH59" i="29"/>
  <c r="CG174" i="29"/>
  <c r="CH54" i="29"/>
  <c r="CD71" i="29"/>
  <c r="CC191" i="29"/>
  <c r="CG209" i="29"/>
  <c r="CH89" i="29"/>
  <c r="CJ155" i="29"/>
  <c r="CK35" i="29"/>
  <c r="CG175" i="29"/>
  <c r="CH55" i="29"/>
  <c r="CE214" i="29" l="1"/>
  <c r="CC223" i="29"/>
  <c r="CE22" i="29"/>
  <c r="CD112" i="29"/>
  <c r="CK157" i="29"/>
  <c r="CL37" i="29"/>
  <c r="CB215" i="29"/>
  <c r="CB243" i="29" s="1"/>
  <c r="CB153" i="29"/>
  <c r="CK161" i="29"/>
  <c r="CL41" i="29"/>
  <c r="CE13" i="29"/>
  <c r="CD103" i="29"/>
  <c r="CD133" i="29"/>
  <c r="CK159" i="29"/>
  <c r="CL39" i="29"/>
  <c r="CE18" i="29"/>
  <c r="CD108" i="29"/>
  <c r="CH210" i="29"/>
  <c r="CI90" i="29"/>
  <c r="CK165" i="29"/>
  <c r="CL45" i="29"/>
  <c r="CK195" i="29"/>
  <c r="CL75" i="29"/>
  <c r="CK164" i="29"/>
  <c r="CL44" i="29"/>
  <c r="CK162" i="29"/>
  <c r="CL42" i="29"/>
  <c r="CE11" i="29"/>
  <c r="CD101" i="29"/>
  <c r="CD131" i="29"/>
  <c r="CH205" i="29"/>
  <c r="CI85" i="29"/>
  <c r="CE16" i="29"/>
  <c r="CD136" i="29"/>
  <c r="CD226" i="29" s="1"/>
  <c r="CD106" i="29"/>
  <c r="CG64" i="29"/>
  <c r="CF184" i="29"/>
  <c r="CH211" i="29"/>
  <c r="CI91" i="29"/>
  <c r="CE21" i="29"/>
  <c r="CD111" i="29"/>
  <c r="CD5" i="29"/>
  <c r="CC125" i="29"/>
  <c r="CC95" i="29"/>
  <c r="CC123" i="29" s="1"/>
  <c r="CC33" i="29"/>
  <c r="CE25" i="29"/>
  <c r="CD115" i="29"/>
  <c r="CD145" i="29"/>
  <c r="CD235" i="29" s="1"/>
  <c r="CE28" i="29"/>
  <c r="CD118" i="29"/>
  <c r="CD148" i="29"/>
  <c r="CD238" i="29" s="1"/>
  <c r="CH173" i="29"/>
  <c r="CI53" i="29"/>
  <c r="CE19" i="29"/>
  <c r="CD109" i="29"/>
  <c r="CK197" i="29"/>
  <c r="CL77" i="29"/>
  <c r="CH176" i="29"/>
  <c r="CI56" i="29"/>
  <c r="CG34" i="29"/>
  <c r="CF154" i="29"/>
  <c r="CF183" i="29" s="1"/>
  <c r="CF63" i="29"/>
  <c r="CK185" i="29"/>
  <c r="CL65" i="29"/>
  <c r="CK187" i="29"/>
  <c r="CL67" i="29"/>
  <c r="CE14" i="29"/>
  <c r="CD104" i="29"/>
  <c r="CD134" i="29"/>
  <c r="CD224" i="29" s="1"/>
  <c r="CG124" i="29"/>
  <c r="CH4" i="29"/>
  <c r="CE15" i="29"/>
  <c r="CD105" i="29"/>
  <c r="CD135" i="29"/>
  <c r="CD225" i="29" s="1"/>
  <c r="CK163" i="29"/>
  <c r="CL43" i="29"/>
  <c r="CE31" i="29"/>
  <c r="CD121" i="29"/>
  <c r="CD151" i="29"/>
  <c r="CD241" i="29" s="1"/>
  <c r="CH202" i="29"/>
  <c r="CI82" i="29"/>
  <c r="CE24" i="29"/>
  <c r="CD114" i="29"/>
  <c r="CD141" i="29"/>
  <c r="CD231" i="29" s="1"/>
  <c r="CH179" i="29"/>
  <c r="CI59" i="29"/>
  <c r="CE71" i="29"/>
  <c r="CF71" i="29" s="1"/>
  <c r="CD191" i="29"/>
  <c r="CH182" i="29"/>
  <c r="CI62" i="29"/>
  <c r="CK189" i="29"/>
  <c r="CL69" i="29"/>
  <c r="CH174" i="29"/>
  <c r="CI54" i="29"/>
  <c r="CH207" i="29"/>
  <c r="CI87" i="29"/>
  <c r="CH177" i="29"/>
  <c r="CI57" i="29"/>
  <c r="CE27" i="29"/>
  <c r="CD117" i="29"/>
  <c r="CH204" i="29"/>
  <c r="CI84" i="29"/>
  <c r="CH212" i="29"/>
  <c r="CI92" i="29"/>
  <c r="CE10" i="29"/>
  <c r="CD100" i="29"/>
  <c r="CD130" i="29"/>
  <c r="CD220" i="29" s="1"/>
  <c r="CH178" i="29"/>
  <c r="CI58" i="29"/>
  <c r="CK196" i="29"/>
  <c r="CL76" i="29"/>
  <c r="CE26" i="29"/>
  <c r="CD116" i="29"/>
  <c r="CD146" i="29"/>
  <c r="CD236" i="29" s="1"/>
  <c r="CD139" i="29"/>
  <c r="CD229" i="29" s="1"/>
  <c r="CH200" i="29"/>
  <c r="CI80" i="29"/>
  <c r="CK160" i="29"/>
  <c r="CL40" i="29"/>
  <c r="CH206" i="29"/>
  <c r="CI86" i="29"/>
  <c r="CE23" i="29"/>
  <c r="CD113" i="29"/>
  <c r="CD143" i="29"/>
  <c r="CD233" i="29" s="1"/>
  <c r="CH198" i="29"/>
  <c r="CI78" i="29"/>
  <c r="CL167" i="29"/>
  <c r="CM47" i="29"/>
  <c r="CE20" i="29"/>
  <c r="CD110" i="29"/>
  <c r="CE12" i="29"/>
  <c r="CD102" i="29"/>
  <c r="CD132" i="29"/>
  <c r="CD222" i="29" s="1"/>
  <c r="CH170" i="29"/>
  <c r="CI50" i="29"/>
  <c r="CE7" i="29"/>
  <c r="CD97" i="29"/>
  <c r="CD127" i="29"/>
  <c r="CD217" i="29" s="1"/>
  <c r="CE73" i="29"/>
  <c r="CF73" i="29" s="1"/>
  <c r="CD193" i="29"/>
  <c r="CH181" i="29"/>
  <c r="CI61" i="29"/>
  <c r="CH17" i="29"/>
  <c r="CG137" i="29"/>
  <c r="CG227" i="29" s="1"/>
  <c r="CG107" i="29"/>
  <c r="CC213" i="29"/>
  <c r="CF94" i="29"/>
  <c r="CE8" i="29"/>
  <c r="CD98" i="29"/>
  <c r="CD128" i="29"/>
  <c r="CD218" i="29" s="1"/>
  <c r="CH168" i="29"/>
  <c r="CI48" i="29"/>
  <c r="CH169" i="29"/>
  <c r="CI49" i="29"/>
  <c r="CE9" i="29"/>
  <c r="CD99" i="29"/>
  <c r="CD129" i="29"/>
  <c r="CD219" i="29" s="1"/>
  <c r="CD144" i="29"/>
  <c r="CD234" i="29" s="1"/>
  <c r="CH180" i="29"/>
  <c r="CI60" i="29"/>
  <c r="CE32" i="29"/>
  <c r="CD122" i="29"/>
  <c r="CH171" i="29"/>
  <c r="CI51" i="29"/>
  <c r="CK155" i="29"/>
  <c r="CL35" i="29"/>
  <c r="CK156" i="29"/>
  <c r="CL36" i="29"/>
  <c r="CD142" i="29"/>
  <c r="CD232" i="29" s="1"/>
  <c r="CH175" i="29"/>
  <c r="CI55" i="29"/>
  <c r="CH209" i="29"/>
  <c r="CI89" i="29"/>
  <c r="CH199" i="29"/>
  <c r="CI79" i="29"/>
  <c r="CE29" i="29"/>
  <c r="CD119" i="29"/>
  <c r="CK166" i="29"/>
  <c r="CL46" i="29"/>
  <c r="CK190" i="29"/>
  <c r="CL70" i="29"/>
  <c r="CK188" i="29"/>
  <c r="CL68" i="29"/>
  <c r="CK192" i="29"/>
  <c r="CL72" i="29"/>
  <c r="CD140" i="29"/>
  <c r="CD230" i="29" s="1"/>
  <c r="CK194" i="29"/>
  <c r="CL74" i="29"/>
  <c r="CE6" i="29"/>
  <c r="CD96" i="29"/>
  <c r="CD126" i="29"/>
  <c r="CK158" i="29"/>
  <c r="CL38" i="29"/>
  <c r="CH208" i="29"/>
  <c r="CI88" i="29"/>
  <c r="CC221" i="29"/>
  <c r="CH201" i="29"/>
  <c r="CI81" i="29"/>
  <c r="CH203" i="29"/>
  <c r="CI83" i="29"/>
  <c r="CE66" i="29"/>
  <c r="CD186" i="29"/>
  <c r="CD93" i="29"/>
  <c r="CE30" i="29"/>
  <c r="CD120" i="29"/>
  <c r="CH172" i="29"/>
  <c r="CI52" i="29"/>
  <c r="CD152" i="29"/>
  <c r="CD242" i="29" s="1"/>
  <c r="CG94" i="29" l="1"/>
  <c r="CD213" i="29"/>
  <c r="CD216" i="29"/>
  <c r="CI199" i="29"/>
  <c r="CJ79" i="29"/>
  <c r="CE97" i="29"/>
  <c r="CF7" i="29"/>
  <c r="CE127" i="29"/>
  <c r="CE217" i="29" s="1"/>
  <c r="CI201" i="29"/>
  <c r="CJ81" i="29"/>
  <c r="CE120" i="29"/>
  <c r="CF30" i="29"/>
  <c r="CE150" i="29"/>
  <c r="CE240" i="29" s="1"/>
  <c r="CL158" i="29"/>
  <c r="CM38" i="29"/>
  <c r="CL192" i="29"/>
  <c r="CM72" i="29"/>
  <c r="CI172" i="29"/>
  <c r="CJ52" i="29"/>
  <c r="CI203" i="29"/>
  <c r="CJ83" i="29"/>
  <c r="CL194" i="29"/>
  <c r="CM74" i="29"/>
  <c r="CF29" i="29"/>
  <c r="CE119" i="29"/>
  <c r="CE149" i="29"/>
  <c r="CE239" i="29" s="1"/>
  <c r="CL156" i="29"/>
  <c r="CM36" i="29"/>
  <c r="CI171" i="29"/>
  <c r="CJ51" i="29"/>
  <c r="CI180" i="29"/>
  <c r="CJ60" i="29"/>
  <c r="CI168" i="29"/>
  <c r="CJ48" i="29"/>
  <c r="CE98" i="29"/>
  <c r="CF8" i="29"/>
  <c r="CE128" i="29"/>
  <c r="CE218" i="29" s="1"/>
  <c r="CE110" i="29"/>
  <c r="CF20" i="29"/>
  <c r="CE140" i="29"/>
  <c r="CE230" i="29" s="1"/>
  <c r="CI206" i="29"/>
  <c r="CJ86" i="29"/>
  <c r="CI200" i="29"/>
  <c r="CJ80" i="29"/>
  <c r="CI178" i="29"/>
  <c r="CJ58" i="29"/>
  <c r="CE100" i="29"/>
  <c r="CF10" i="29"/>
  <c r="CE130" i="29"/>
  <c r="CE220" i="29" s="1"/>
  <c r="CI174" i="29"/>
  <c r="CJ54" i="29"/>
  <c r="CI182" i="29"/>
  <c r="CJ62" i="29"/>
  <c r="CE191" i="29"/>
  <c r="CI4" i="29"/>
  <c r="CH124" i="29"/>
  <c r="CI176" i="29"/>
  <c r="CJ56" i="29"/>
  <c r="CC215" i="29"/>
  <c r="CC243" i="29" s="1"/>
  <c r="CC153" i="29"/>
  <c r="CI211" i="29"/>
  <c r="CJ91" i="29"/>
  <c r="CH64" i="29"/>
  <c r="CG184" i="29"/>
  <c r="CI205" i="29"/>
  <c r="CJ85" i="29"/>
  <c r="CD221" i="29"/>
  <c r="CL161" i="29"/>
  <c r="CM41" i="29"/>
  <c r="CL157" i="29"/>
  <c r="CM37" i="29"/>
  <c r="CL166" i="29"/>
  <c r="CM46" i="29"/>
  <c r="CI17" i="29"/>
  <c r="CH137" i="29"/>
  <c r="CH227" i="29" s="1"/>
  <c r="CH107" i="29"/>
  <c r="CM167" i="29"/>
  <c r="CN47" i="29"/>
  <c r="CE116" i="29"/>
  <c r="CF26" i="29"/>
  <c r="CE146" i="29"/>
  <c r="CE236" i="29" s="1"/>
  <c r="CI212" i="29"/>
  <c r="CJ92" i="29"/>
  <c r="CI179" i="29"/>
  <c r="CJ59" i="29"/>
  <c r="CE114" i="29"/>
  <c r="CF24" i="29"/>
  <c r="CE144" i="29"/>
  <c r="CE234" i="29" s="1"/>
  <c r="CF19" i="29"/>
  <c r="CE109" i="29"/>
  <c r="CE139" i="29"/>
  <c r="CE229" i="29" s="1"/>
  <c r="CF25" i="29"/>
  <c r="CE115" i="29"/>
  <c r="CE145" i="29"/>
  <c r="CE235" i="29" s="1"/>
  <c r="CE5" i="29"/>
  <c r="CD125" i="29"/>
  <c r="CD95" i="29"/>
  <c r="CD123" i="29" s="1"/>
  <c r="CD33" i="29"/>
  <c r="CL164" i="29"/>
  <c r="CM44" i="29"/>
  <c r="CL165" i="29"/>
  <c r="CM45" i="29"/>
  <c r="CD223" i="29"/>
  <c r="CI208" i="29"/>
  <c r="CJ88" i="29"/>
  <c r="CI175" i="29"/>
  <c r="CJ55" i="29"/>
  <c r="CE99" i="29"/>
  <c r="CF9" i="29"/>
  <c r="CE129" i="29"/>
  <c r="CE219" i="29" s="1"/>
  <c r="CF193" i="29"/>
  <c r="CG73" i="29"/>
  <c r="CF66" i="29"/>
  <c r="CE93" i="29"/>
  <c r="CL155" i="29"/>
  <c r="CM35" i="29"/>
  <c r="CI169" i="29"/>
  <c r="CJ49" i="29"/>
  <c r="CI181" i="29"/>
  <c r="CJ61" i="29"/>
  <c r="CE193" i="29"/>
  <c r="CI170" i="29"/>
  <c r="CJ50" i="29"/>
  <c r="CF12" i="29"/>
  <c r="CE102" i="29"/>
  <c r="CE132" i="29"/>
  <c r="CE222" i="29" s="1"/>
  <c r="CL160" i="29"/>
  <c r="CM40" i="29"/>
  <c r="CL196" i="29"/>
  <c r="CM76" i="29"/>
  <c r="CE117" i="29"/>
  <c r="CF27" i="29"/>
  <c r="CE147" i="29"/>
  <c r="CE237" i="29" s="1"/>
  <c r="CI207" i="29"/>
  <c r="CJ87" i="29"/>
  <c r="CL189" i="29"/>
  <c r="CM69" i="29"/>
  <c r="CI202" i="29"/>
  <c r="CJ82" i="29"/>
  <c r="CE121" i="29"/>
  <c r="CF31" i="29"/>
  <c r="CE151" i="29"/>
  <c r="CE241" i="29" s="1"/>
  <c r="CF14" i="29"/>
  <c r="CE104" i="29"/>
  <c r="CE134" i="29"/>
  <c r="CE224" i="29" s="1"/>
  <c r="CL185" i="29"/>
  <c r="CM65" i="29"/>
  <c r="CG63" i="29"/>
  <c r="CH34" i="29"/>
  <c r="CG154" i="29"/>
  <c r="CG183" i="29" s="1"/>
  <c r="CL197" i="29"/>
  <c r="CM77" i="29"/>
  <c r="CI173" i="29"/>
  <c r="CJ53" i="29"/>
  <c r="CE118" i="29"/>
  <c r="CF28" i="29"/>
  <c r="CE148" i="29"/>
  <c r="CE238" i="29" s="1"/>
  <c r="CF214" i="29"/>
  <c r="CE101" i="29"/>
  <c r="CF11" i="29"/>
  <c r="CE131" i="29"/>
  <c r="CF18" i="29"/>
  <c r="CE108" i="29"/>
  <c r="CE138" i="29"/>
  <c r="CE228" i="29" s="1"/>
  <c r="CL188" i="29"/>
  <c r="CM68" i="29"/>
  <c r="CE186" i="29"/>
  <c r="CF6" i="29"/>
  <c r="CE96" i="29"/>
  <c r="CE126" i="29"/>
  <c r="CL190" i="29"/>
  <c r="CM70" i="29"/>
  <c r="CI209" i="29"/>
  <c r="CJ89" i="29"/>
  <c r="CE122" i="29"/>
  <c r="CF32" i="29"/>
  <c r="CE152" i="29"/>
  <c r="CE242" i="29" s="1"/>
  <c r="CI198" i="29"/>
  <c r="CJ78" i="29"/>
  <c r="CE113" i="29"/>
  <c r="CF23" i="29"/>
  <c r="CE143" i="29"/>
  <c r="CE233" i="29" s="1"/>
  <c r="CI204" i="29"/>
  <c r="CJ84" i="29"/>
  <c r="CI177" i="29"/>
  <c r="CJ57" i="29"/>
  <c r="CF191" i="29"/>
  <c r="CG71" i="29"/>
  <c r="CL163" i="29"/>
  <c r="CM43" i="29"/>
  <c r="CE105" i="29"/>
  <c r="CF15" i="29"/>
  <c r="CE135" i="29"/>
  <c r="CE225" i="29" s="1"/>
  <c r="CL187" i="29"/>
  <c r="CM67" i="29"/>
  <c r="CF21" i="29"/>
  <c r="CE111" i="29"/>
  <c r="CE141" i="29"/>
  <c r="CE231" i="29" s="1"/>
  <c r="CF16" i="29"/>
  <c r="CE106" i="29"/>
  <c r="CE136" i="29"/>
  <c r="CE226" i="29" s="1"/>
  <c r="CL162" i="29"/>
  <c r="CM42" i="29"/>
  <c r="CL195" i="29"/>
  <c r="CM75" i="29"/>
  <c r="CI210" i="29"/>
  <c r="CJ90" i="29"/>
  <c r="CL159" i="29"/>
  <c r="CM39" i="29"/>
  <c r="CE103" i="29"/>
  <c r="CF13" i="29"/>
  <c r="CE133" i="29"/>
  <c r="CE112" i="29"/>
  <c r="CF22" i="29"/>
  <c r="CE142" i="29"/>
  <c r="CE232" i="29" s="1"/>
  <c r="CE221" i="29" l="1"/>
  <c r="CE223" i="29"/>
  <c r="CE213" i="29"/>
  <c r="CE216" i="29"/>
  <c r="CJ177" i="29"/>
  <c r="CK57" i="29"/>
  <c r="CF118" i="29"/>
  <c r="CF148" i="29"/>
  <c r="CF238" i="29" s="1"/>
  <c r="CG28" i="29"/>
  <c r="CM195" i="29"/>
  <c r="CN75" i="29"/>
  <c r="CG15" i="29"/>
  <c r="CF135" i="29"/>
  <c r="CF225" i="29" s="1"/>
  <c r="CF105" i="29"/>
  <c r="CF133" i="29"/>
  <c r="CF223" i="29" s="1"/>
  <c r="CF103" i="29"/>
  <c r="CG13" i="29"/>
  <c r="CJ210" i="29"/>
  <c r="CK90" i="29"/>
  <c r="CM162" i="29"/>
  <c r="CN42" i="29"/>
  <c r="CF136" i="29"/>
  <c r="CF226" i="29" s="1"/>
  <c r="CF106" i="29"/>
  <c r="CG16" i="29"/>
  <c r="CM187" i="29"/>
  <c r="CN67" i="29"/>
  <c r="CJ198" i="29"/>
  <c r="CK78" i="29"/>
  <c r="CG11" i="29"/>
  <c r="CF101" i="29"/>
  <c r="CF131" i="29"/>
  <c r="CF221" i="29" s="1"/>
  <c r="CH63" i="29"/>
  <c r="CH154" i="29"/>
  <c r="CH183" i="29" s="1"/>
  <c r="CI34" i="29"/>
  <c r="CJ202" i="29"/>
  <c r="CK82" i="29"/>
  <c r="CJ207" i="29"/>
  <c r="CK87" i="29"/>
  <c r="CJ170" i="29"/>
  <c r="CK50" i="29"/>
  <c r="CJ175" i="29"/>
  <c r="CK55" i="29"/>
  <c r="CF5" i="29"/>
  <c r="CE95" i="29"/>
  <c r="CE123" i="29" s="1"/>
  <c r="CE125" i="29"/>
  <c r="CE33" i="29"/>
  <c r="CF146" i="29"/>
  <c r="CF236" i="29" s="1"/>
  <c r="CF116" i="29"/>
  <c r="CG26" i="29"/>
  <c r="CJ174" i="29"/>
  <c r="CK54" i="29"/>
  <c r="CF140" i="29"/>
  <c r="CF230" i="29" s="1"/>
  <c r="CG20" i="29"/>
  <c r="CF110" i="29"/>
  <c r="CM194" i="29"/>
  <c r="CN74" i="29"/>
  <c r="CJ172" i="29"/>
  <c r="CK52" i="29"/>
  <c r="CM158" i="29"/>
  <c r="CN38" i="29"/>
  <c r="CF127" i="29"/>
  <c r="CF217" i="29" s="1"/>
  <c r="CF97" i="29"/>
  <c r="CG7" i="29"/>
  <c r="CF142" i="29"/>
  <c r="CF232" i="29" s="1"/>
  <c r="CF112" i="29"/>
  <c r="CG22" i="29"/>
  <c r="CM196" i="29"/>
  <c r="CN76" i="29"/>
  <c r="CJ169" i="29"/>
  <c r="CK49" i="29"/>
  <c r="CM165" i="29"/>
  <c r="CN45" i="29"/>
  <c r="CF144" i="29"/>
  <c r="CF234" i="29" s="1"/>
  <c r="CF114" i="29"/>
  <c r="CG24" i="29"/>
  <c r="CJ212" i="29"/>
  <c r="CK92" i="29"/>
  <c r="CM157" i="29"/>
  <c r="CN37" i="29"/>
  <c r="CJ178" i="29"/>
  <c r="CK58" i="29"/>
  <c r="CJ206" i="29"/>
  <c r="CK86" i="29"/>
  <c r="CJ168" i="29"/>
  <c r="CK48" i="29"/>
  <c r="CJ171" i="29"/>
  <c r="CK51" i="29"/>
  <c r="CJ201" i="29"/>
  <c r="CK81" i="29"/>
  <c r="CM163" i="29"/>
  <c r="CN43" i="29"/>
  <c r="CG23" i="29"/>
  <c r="CF113" i="29"/>
  <c r="CF143" i="29"/>
  <c r="CF233" i="29" s="1"/>
  <c r="CM188" i="29"/>
  <c r="CN68" i="29"/>
  <c r="CF138" i="29"/>
  <c r="CF228" i="29" s="1"/>
  <c r="CG18" i="29"/>
  <c r="CF108" i="29"/>
  <c r="CM185" i="29"/>
  <c r="CN65" i="29"/>
  <c r="CG14" i="29"/>
  <c r="CF104" i="29"/>
  <c r="CF134" i="29"/>
  <c r="CF224" i="29" s="1"/>
  <c r="CF151" i="29"/>
  <c r="CF241" i="29" s="1"/>
  <c r="CF121" i="29"/>
  <c r="CG31" i="29"/>
  <c r="CM189" i="29"/>
  <c r="CN69" i="29"/>
  <c r="CF186" i="29"/>
  <c r="CF213" i="29" s="1"/>
  <c r="CG66" i="29"/>
  <c r="CF93" i="29"/>
  <c r="CF99" i="29"/>
  <c r="CF129" i="29"/>
  <c r="CF219" i="29" s="1"/>
  <c r="CG9" i="29"/>
  <c r="CJ208" i="29"/>
  <c r="CK88" i="29"/>
  <c r="CF139" i="29"/>
  <c r="CF229" i="29" s="1"/>
  <c r="CF109" i="29"/>
  <c r="CG19" i="29"/>
  <c r="CN167" i="29"/>
  <c r="CO47" i="29"/>
  <c r="CI107" i="29"/>
  <c r="CJ17" i="29"/>
  <c r="CI137" i="29"/>
  <c r="CI227" i="29" s="1"/>
  <c r="CJ205" i="29"/>
  <c r="CK85" i="29"/>
  <c r="CI64" i="29"/>
  <c r="CH184" i="29"/>
  <c r="CI124" i="29"/>
  <c r="CJ4" i="29"/>
  <c r="CJ182" i="29"/>
  <c r="CK62" i="29"/>
  <c r="CJ203" i="29"/>
  <c r="CK83" i="29"/>
  <c r="CM192" i="29"/>
  <c r="CN72" i="29"/>
  <c r="CJ199" i="29"/>
  <c r="CK79" i="29"/>
  <c r="CJ209" i="29"/>
  <c r="CK89" i="29"/>
  <c r="CM197" i="29"/>
  <c r="CN77" i="29"/>
  <c r="CM159" i="29"/>
  <c r="CN39" i="29"/>
  <c r="CF141" i="29"/>
  <c r="CF231" i="29" s="1"/>
  <c r="CF111" i="29"/>
  <c r="CG21" i="29"/>
  <c r="CG191" i="29"/>
  <c r="CH71" i="29"/>
  <c r="CJ204" i="29"/>
  <c r="CK84" i="29"/>
  <c r="CF122" i="29"/>
  <c r="CF152" i="29"/>
  <c r="CF242" i="29" s="1"/>
  <c r="CG32" i="29"/>
  <c r="CM190" i="29"/>
  <c r="CN70" i="29"/>
  <c r="CG6" i="29"/>
  <c r="CF126" i="29"/>
  <c r="CF96" i="29"/>
  <c r="CJ173" i="29"/>
  <c r="CK53" i="29"/>
  <c r="CG214" i="29"/>
  <c r="CF147" i="29"/>
  <c r="CF237" i="29" s="1"/>
  <c r="CF117" i="29"/>
  <c r="CG27" i="29"/>
  <c r="CM160" i="29"/>
  <c r="CN40" i="29"/>
  <c r="CF102" i="29"/>
  <c r="CG12" i="29"/>
  <c r="CF132" i="29"/>
  <c r="CF222" i="29" s="1"/>
  <c r="CJ181" i="29"/>
  <c r="CK61" i="29"/>
  <c r="CM155" i="29"/>
  <c r="CN35" i="29"/>
  <c r="CG193" i="29"/>
  <c r="CH73" i="29"/>
  <c r="CM164" i="29"/>
  <c r="CN44" i="29"/>
  <c r="CD215" i="29"/>
  <c r="CD243" i="29" s="1"/>
  <c r="CD153" i="29"/>
  <c r="CF145" i="29"/>
  <c r="CF235" i="29" s="1"/>
  <c r="CG25" i="29"/>
  <c r="CF115" i="29"/>
  <c r="CJ179" i="29"/>
  <c r="CK59" i="29"/>
  <c r="CM166" i="29"/>
  <c r="CN46" i="29"/>
  <c r="CM161" i="29"/>
  <c r="CN41" i="29"/>
  <c r="CJ211" i="29"/>
  <c r="CK91" i="29"/>
  <c r="CJ176" i="29"/>
  <c r="CK56" i="29"/>
  <c r="CH94" i="29"/>
  <c r="CF130" i="29"/>
  <c r="CF220" i="29" s="1"/>
  <c r="CF100" i="29"/>
  <c r="CG10" i="29"/>
  <c r="CJ200" i="29"/>
  <c r="CK80" i="29"/>
  <c r="CF98" i="29"/>
  <c r="CG8" i="29"/>
  <c r="CF128" i="29"/>
  <c r="CF218" i="29" s="1"/>
  <c r="CJ180" i="29"/>
  <c r="CK60" i="29"/>
  <c r="CM156" i="29"/>
  <c r="CN36" i="29"/>
  <c r="CF149" i="29"/>
  <c r="CF239" i="29" s="1"/>
  <c r="CG29" i="29"/>
  <c r="CF119" i="29"/>
  <c r="CF150" i="29"/>
  <c r="CF240" i="29" s="1"/>
  <c r="CF120" i="29"/>
  <c r="CG30" i="29"/>
  <c r="CI94" i="29" l="1"/>
  <c r="CF216" i="29"/>
  <c r="CH193" i="29"/>
  <c r="CI73" i="29"/>
  <c r="CN190" i="29"/>
  <c r="CO70" i="29"/>
  <c r="CN159" i="29"/>
  <c r="CO39" i="29"/>
  <c r="CK209" i="29"/>
  <c r="CL89" i="29"/>
  <c r="CN192" i="29"/>
  <c r="CO72" i="29"/>
  <c r="CK182" i="29"/>
  <c r="CL62" i="29"/>
  <c r="CJ137" i="29"/>
  <c r="CJ227" i="29" s="1"/>
  <c r="CK17" i="29"/>
  <c r="CJ107" i="29"/>
  <c r="CG139" i="29"/>
  <c r="CG229" i="29" s="1"/>
  <c r="CH19" i="29"/>
  <c r="CG109" i="29"/>
  <c r="CK201" i="29"/>
  <c r="CL81" i="29"/>
  <c r="CK168" i="29"/>
  <c r="CL48" i="29"/>
  <c r="CK178" i="29"/>
  <c r="CL58" i="29"/>
  <c r="CN157" i="29"/>
  <c r="CO37" i="29"/>
  <c r="CG144" i="29"/>
  <c r="CG234" i="29" s="1"/>
  <c r="CH24" i="29"/>
  <c r="CG114" i="29"/>
  <c r="CG97" i="29"/>
  <c r="CH7" i="29"/>
  <c r="CG127" i="29"/>
  <c r="CG217" i="29" s="1"/>
  <c r="CK174" i="29"/>
  <c r="CL54" i="29"/>
  <c r="CK170" i="29"/>
  <c r="CL50" i="29"/>
  <c r="CK202" i="29"/>
  <c r="CL82" i="29"/>
  <c r="CK198" i="29"/>
  <c r="CL78" i="29"/>
  <c r="CH16" i="29"/>
  <c r="CG106" i="29"/>
  <c r="CG136" i="29"/>
  <c r="CG226" i="29" s="1"/>
  <c r="CH15" i="29"/>
  <c r="CG135" i="29"/>
  <c r="CG225" i="29" s="1"/>
  <c r="CG105" i="29"/>
  <c r="CN156" i="29"/>
  <c r="CO36" i="29"/>
  <c r="CG150" i="29"/>
  <c r="CG240" i="29" s="1"/>
  <c r="CG120" i="29"/>
  <c r="CH30" i="29"/>
  <c r="CG149" i="29"/>
  <c r="CG239" i="29" s="1"/>
  <c r="CG119" i="29"/>
  <c r="CH29" i="29"/>
  <c r="CK180" i="29"/>
  <c r="CL60" i="29"/>
  <c r="CK181" i="29"/>
  <c r="CL61" i="29"/>
  <c r="CK200" i="29"/>
  <c r="CL80" i="29"/>
  <c r="CK211" i="29"/>
  <c r="CL91" i="29"/>
  <c r="CN166" i="29"/>
  <c r="CO46" i="29"/>
  <c r="CN160" i="29"/>
  <c r="CO40" i="29"/>
  <c r="CK204" i="29"/>
  <c r="CL84" i="29"/>
  <c r="CG141" i="29"/>
  <c r="CG231" i="29" s="1"/>
  <c r="CH21" i="29"/>
  <c r="CG111" i="29"/>
  <c r="CK205" i="29"/>
  <c r="CL85" i="29"/>
  <c r="CG129" i="29"/>
  <c r="CG219" i="29" s="1"/>
  <c r="CH9" i="29"/>
  <c r="CG99" i="29"/>
  <c r="CG186" i="29"/>
  <c r="CG213" i="29" s="1"/>
  <c r="CH66" i="29"/>
  <c r="CG93" i="29"/>
  <c r="CG151" i="29"/>
  <c r="CG241" i="29" s="1"/>
  <c r="CH31" i="29"/>
  <c r="CG121" i="29"/>
  <c r="CN188" i="29"/>
  <c r="CO68" i="29"/>
  <c r="CG143" i="29"/>
  <c r="CG233" i="29" s="1"/>
  <c r="CG113" i="29"/>
  <c r="CH23" i="29"/>
  <c r="CK169" i="29"/>
  <c r="CL49" i="29"/>
  <c r="CG142" i="29"/>
  <c r="CG232" i="29" s="1"/>
  <c r="CG112" i="29"/>
  <c r="CH22" i="29"/>
  <c r="CK172" i="29"/>
  <c r="CL52" i="29"/>
  <c r="CF125" i="29"/>
  <c r="CG5" i="29"/>
  <c r="CF95" i="29"/>
  <c r="CF123" i="29" s="1"/>
  <c r="CF33" i="29"/>
  <c r="CK210" i="29"/>
  <c r="CL90" i="29"/>
  <c r="CN195" i="29"/>
  <c r="CO75" i="29"/>
  <c r="CN164" i="29"/>
  <c r="CO44" i="29"/>
  <c r="CN155" i="29"/>
  <c r="CO35" i="29"/>
  <c r="CG152" i="29"/>
  <c r="CG242" i="29" s="1"/>
  <c r="CG122" i="29"/>
  <c r="CH32" i="29"/>
  <c r="CN197" i="29"/>
  <c r="CO77" i="29"/>
  <c r="CK199" i="29"/>
  <c r="CL79" i="29"/>
  <c r="CK203" i="29"/>
  <c r="CL83" i="29"/>
  <c r="CK4" i="29"/>
  <c r="CJ124" i="29"/>
  <c r="CO167" i="29"/>
  <c r="CP47" i="29"/>
  <c r="CG104" i="29"/>
  <c r="CG134" i="29"/>
  <c r="CG224" i="29" s="1"/>
  <c r="CH14" i="29"/>
  <c r="CN163" i="29"/>
  <c r="CO43" i="29"/>
  <c r="CK171" i="29"/>
  <c r="CL51" i="29"/>
  <c r="CK206" i="29"/>
  <c r="CL86" i="29"/>
  <c r="CH214" i="29"/>
  <c r="CK212" i="29"/>
  <c r="CL92" i="29"/>
  <c r="CG140" i="29"/>
  <c r="CG230" i="29" s="1"/>
  <c r="CH20" i="29"/>
  <c r="CG110" i="29"/>
  <c r="CK175" i="29"/>
  <c r="CL55" i="29"/>
  <c r="CK207" i="29"/>
  <c r="CL87" i="29"/>
  <c r="CI63" i="29"/>
  <c r="CI154" i="29"/>
  <c r="CI183" i="29" s="1"/>
  <c r="CJ34" i="29"/>
  <c r="CN187" i="29"/>
  <c r="CO67" i="29"/>
  <c r="CK177" i="29"/>
  <c r="CL57" i="29"/>
  <c r="CG145" i="29"/>
  <c r="CG235" i="29" s="1"/>
  <c r="CH25" i="29"/>
  <c r="CG115" i="29"/>
  <c r="CH8" i="29"/>
  <c r="CG128" i="29"/>
  <c r="CG218" i="29" s="1"/>
  <c r="CG98" i="29"/>
  <c r="CH10" i="29"/>
  <c r="CG130" i="29"/>
  <c r="CG220" i="29" s="1"/>
  <c r="CG100" i="29"/>
  <c r="CK176" i="29"/>
  <c r="CL56" i="29"/>
  <c r="CN161" i="29"/>
  <c r="CO41" i="29"/>
  <c r="CK179" i="29"/>
  <c r="CL59" i="29"/>
  <c r="CH12" i="29"/>
  <c r="CG102" i="29"/>
  <c r="CG132" i="29"/>
  <c r="CG222" i="29" s="1"/>
  <c r="CG147" i="29"/>
  <c r="CG237" i="29" s="1"/>
  <c r="CH27" i="29"/>
  <c r="CG117" i="29"/>
  <c r="CK173" i="29"/>
  <c r="CL53" i="29"/>
  <c r="CG126" i="29"/>
  <c r="CG216" i="29" s="1"/>
  <c r="CG96" i="29"/>
  <c r="CH6" i="29"/>
  <c r="CH191" i="29"/>
  <c r="CI71" i="29"/>
  <c r="CI184" i="29"/>
  <c r="CJ64" i="29"/>
  <c r="CK208" i="29"/>
  <c r="CL88" i="29"/>
  <c r="CN189" i="29"/>
  <c r="CO69" i="29"/>
  <c r="CN185" i="29"/>
  <c r="CO65" i="29"/>
  <c r="CG138" i="29"/>
  <c r="CG228" i="29" s="1"/>
  <c r="CG108" i="29"/>
  <c r="CH18" i="29"/>
  <c r="CN165" i="29"/>
  <c r="CO45" i="29"/>
  <c r="CN196" i="29"/>
  <c r="CO76" i="29"/>
  <c r="CN158" i="29"/>
  <c r="CO38" i="29"/>
  <c r="CN194" i="29"/>
  <c r="CO74" i="29"/>
  <c r="CG146" i="29"/>
  <c r="CG236" i="29" s="1"/>
  <c r="CG116" i="29"/>
  <c r="CH26" i="29"/>
  <c r="CE215" i="29"/>
  <c r="CE243" i="29" s="1"/>
  <c r="CE153" i="29"/>
  <c r="CG101" i="29"/>
  <c r="CG131" i="29"/>
  <c r="CG221" i="29" s="1"/>
  <c r="CH11" i="29"/>
  <c r="CN162" i="29"/>
  <c r="CO42" i="29"/>
  <c r="CG133" i="29"/>
  <c r="CG223" i="29" s="1"/>
  <c r="CH13" i="29"/>
  <c r="CG103" i="29"/>
  <c r="CG148" i="29"/>
  <c r="CG238" i="29" s="1"/>
  <c r="CH28" i="29"/>
  <c r="CG118" i="29"/>
  <c r="CH131" i="29" l="1"/>
  <c r="CH221" i="29" s="1"/>
  <c r="CH101" i="29"/>
  <c r="CI11" i="29"/>
  <c r="CH148" i="29"/>
  <c r="CH238" i="29" s="1"/>
  <c r="CI28" i="29"/>
  <c r="CH118" i="29"/>
  <c r="CH146" i="29"/>
  <c r="CH236" i="29" s="1"/>
  <c r="CI26" i="29"/>
  <c r="CH116" i="29"/>
  <c r="CO189" i="29"/>
  <c r="CP69" i="29"/>
  <c r="CJ184" i="29"/>
  <c r="CK64" i="29"/>
  <c r="CI191" i="29"/>
  <c r="CJ71" i="29"/>
  <c r="CH147" i="29"/>
  <c r="CH237" i="29" s="1"/>
  <c r="CH117" i="29"/>
  <c r="CI27" i="29"/>
  <c r="CH102" i="29"/>
  <c r="CI12" i="29"/>
  <c r="CH132" i="29"/>
  <c r="CH222" i="29" s="1"/>
  <c r="CI8" i="29"/>
  <c r="CH98" i="29"/>
  <c r="CH128" i="29"/>
  <c r="CH218" i="29" s="1"/>
  <c r="CL177" i="29"/>
  <c r="CM57" i="29"/>
  <c r="CJ63" i="29"/>
  <c r="CJ154" i="29"/>
  <c r="CJ183" i="29" s="1"/>
  <c r="CK34" i="29"/>
  <c r="CK94" i="29" s="1"/>
  <c r="CH140" i="29"/>
  <c r="CH230" i="29" s="1"/>
  <c r="CH110" i="29"/>
  <c r="CI20" i="29"/>
  <c r="CO195" i="29"/>
  <c r="CP75" i="29"/>
  <c r="CL172" i="29"/>
  <c r="CM52" i="29"/>
  <c r="CH186" i="29"/>
  <c r="CH213" i="29" s="1"/>
  <c r="CI66" i="29"/>
  <c r="CH93" i="29"/>
  <c r="CH141" i="29"/>
  <c r="CH231" i="29" s="1"/>
  <c r="CH111" i="29"/>
  <c r="CI21" i="29"/>
  <c r="CO160" i="29"/>
  <c r="CP40" i="29"/>
  <c r="CL211" i="29"/>
  <c r="CM91" i="29"/>
  <c r="CL181" i="29"/>
  <c r="CM61" i="29"/>
  <c r="CH149" i="29"/>
  <c r="CH239" i="29" s="1"/>
  <c r="CH119" i="29"/>
  <c r="CI29" i="29"/>
  <c r="CL202" i="29"/>
  <c r="CM82" i="29"/>
  <c r="CL174" i="29"/>
  <c r="CM54" i="29"/>
  <c r="CO157" i="29"/>
  <c r="CP37" i="29"/>
  <c r="CL168" i="29"/>
  <c r="CM48" i="29"/>
  <c r="CK107" i="29"/>
  <c r="CL17" i="29"/>
  <c r="CK137" i="29"/>
  <c r="CK227" i="29" s="1"/>
  <c r="CL182" i="29"/>
  <c r="CM62" i="29"/>
  <c r="CL209" i="29"/>
  <c r="CM89" i="29"/>
  <c r="CO190" i="29"/>
  <c r="CP70" i="29"/>
  <c r="CO162" i="29"/>
  <c r="CP42" i="29"/>
  <c r="CO158" i="29"/>
  <c r="CP38" i="29"/>
  <c r="CO165" i="29"/>
  <c r="CP45" i="29"/>
  <c r="CL173" i="29"/>
  <c r="CM53" i="29"/>
  <c r="CL179" i="29"/>
  <c r="CM59" i="29"/>
  <c r="CL176" i="29"/>
  <c r="CM56" i="29"/>
  <c r="CH130" i="29"/>
  <c r="CH220" i="29" s="1"/>
  <c r="CI10" i="29"/>
  <c r="CH100" i="29"/>
  <c r="CL175" i="29"/>
  <c r="CM55" i="29"/>
  <c r="CL206" i="29"/>
  <c r="CM86" i="29"/>
  <c r="CO163" i="29"/>
  <c r="CP43" i="29"/>
  <c r="CL203" i="29"/>
  <c r="CM83" i="29"/>
  <c r="CO197" i="29"/>
  <c r="CP77" i="29"/>
  <c r="CO164" i="29"/>
  <c r="CP44" i="29"/>
  <c r="CL169" i="29"/>
  <c r="CM49" i="29"/>
  <c r="CH151" i="29"/>
  <c r="CH241" i="29" s="1"/>
  <c r="CH121" i="29"/>
  <c r="CI31" i="29"/>
  <c r="CL205" i="29"/>
  <c r="CM85" i="29"/>
  <c r="CH136" i="29"/>
  <c r="CH226" i="29" s="1"/>
  <c r="CH106" i="29"/>
  <c r="CI16" i="29"/>
  <c r="CH139" i="29"/>
  <c r="CH229" i="29" s="1"/>
  <c r="CI19" i="29"/>
  <c r="CH109" i="29"/>
  <c r="CO185" i="29"/>
  <c r="CP65" i="29"/>
  <c r="CL208" i="29"/>
  <c r="CM88" i="29"/>
  <c r="CI6" i="29"/>
  <c r="CH126" i="29"/>
  <c r="CH96" i="29"/>
  <c r="CH145" i="29"/>
  <c r="CH235" i="29" s="1"/>
  <c r="CH115" i="29"/>
  <c r="CI25" i="29"/>
  <c r="CO187" i="29"/>
  <c r="CP67" i="29"/>
  <c r="CL212" i="29"/>
  <c r="CM92" i="29"/>
  <c r="CP167" i="29"/>
  <c r="CQ47" i="29"/>
  <c r="CK124" i="29"/>
  <c r="CL4" i="29"/>
  <c r="CL210" i="29"/>
  <c r="CM90" i="29"/>
  <c r="CG125" i="29"/>
  <c r="CG95" i="29"/>
  <c r="CG123" i="29" s="1"/>
  <c r="CH5" i="29"/>
  <c r="CG33" i="29"/>
  <c r="CH142" i="29"/>
  <c r="CH232" i="29" s="1"/>
  <c r="CI22" i="29"/>
  <c r="CH112" i="29"/>
  <c r="CO188" i="29"/>
  <c r="CP68" i="29"/>
  <c r="CL204" i="29"/>
  <c r="CM84" i="29"/>
  <c r="CO166" i="29"/>
  <c r="CP46" i="29"/>
  <c r="CL200" i="29"/>
  <c r="CM80" i="29"/>
  <c r="CL180" i="29"/>
  <c r="CM60" i="29"/>
  <c r="CO156" i="29"/>
  <c r="CP36" i="29"/>
  <c r="CH105" i="29"/>
  <c r="CH135" i="29"/>
  <c r="CH225" i="29" s="1"/>
  <c r="CI15" i="29"/>
  <c r="CL198" i="29"/>
  <c r="CM78" i="29"/>
  <c r="CL170" i="29"/>
  <c r="CM50" i="29"/>
  <c r="CH144" i="29"/>
  <c r="CH234" i="29" s="1"/>
  <c r="CH114" i="29"/>
  <c r="CI24" i="29"/>
  <c r="CL178" i="29"/>
  <c r="CM58" i="29"/>
  <c r="CL201" i="29"/>
  <c r="CM81" i="29"/>
  <c r="CI214" i="29"/>
  <c r="CO192" i="29"/>
  <c r="CP72" i="29"/>
  <c r="CO159" i="29"/>
  <c r="CP39" i="29"/>
  <c r="CI193" i="29"/>
  <c r="CJ73" i="29"/>
  <c r="CH133" i="29"/>
  <c r="CH223" i="29" s="1"/>
  <c r="CH103" i="29"/>
  <c r="CI13" i="29"/>
  <c r="CO194" i="29"/>
  <c r="CP74" i="29"/>
  <c r="CO196" i="29"/>
  <c r="CP76" i="29"/>
  <c r="CH138" i="29"/>
  <c r="CH228" i="29" s="1"/>
  <c r="CI18" i="29"/>
  <c r="CH108" i="29"/>
  <c r="CO161" i="29"/>
  <c r="CP41" i="29"/>
  <c r="CL207" i="29"/>
  <c r="CM87" i="29"/>
  <c r="CL171" i="29"/>
  <c r="CM51" i="29"/>
  <c r="CH104" i="29"/>
  <c r="CH134" i="29"/>
  <c r="CH224" i="29" s="1"/>
  <c r="CI14" i="29"/>
  <c r="CJ94" i="29"/>
  <c r="CL199" i="29"/>
  <c r="CM79" i="29"/>
  <c r="CH152" i="29"/>
  <c r="CH242" i="29" s="1"/>
  <c r="CH122" i="29"/>
  <c r="CI32" i="29"/>
  <c r="CO155" i="29"/>
  <c r="CP35" i="29"/>
  <c r="CF215" i="29"/>
  <c r="CF243" i="29" s="1"/>
  <c r="CF153" i="29"/>
  <c r="CH143" i="29"/>
  <c r="CH233" i="29" s="1"/>
  <c r="CH113" i="29"/>
  <c r="CI23" i="29"/>
  <c r="CH99" i="29"/>
  <c r="CH129" i="29"/>
  <c r="CH219" i="29" s="1"/>
  <c r="CI9" i="29"/>
  <c r="CH150" i="29"/>
  <c r="CH240" i="29" s="1"/>
  <c r="CI30" i="29"/>
  <c r="CH120" i="29"/>
  <c r="CH97" i="29"/>
  <c r="CI7" i="29"/>
  <c r="CH127" i="29"/>
  <c r="CH217" i="29" s="1"/>
  <c r="CH216" i="29" l="1"/>
  <c r="CJ214" i="29"/>
  <c r="CM199" i="29"/>
  <c r="CN79" i="29"/>
  <c r="CI150" i="29"/>
  <c r="CI240" i="29" s="1"/>
  <c r="CI120" i="29"/>
  <c r="CJ30" i="29"/>
  <c r="CI152" i="29"/>
  <c r="CI242" i="29" s="1"/>
  <c r="CJ32" i="29"/>
  <c r="CI122" i="29"/>
  <c r="CI138" i="29"/>
  <c r="CI228" i="29" s="1"/>
  <c r="CI108" i="29"/>
  <c r="CJ18" i="29"/>
  <c r="CP194" i="29"/>
  <c r="CQ74" i="29"/>
  <c r="CM201" i="29"/>
  <c r="CN81" i="29"/>
  <c r="CI144" i="29"/>
  <c r="CI234" i="29" s="1"/>
  <c r="CJ24" i="29"/>
  <c r="CI114" i="29"/>
  <c r="CM180" i="29"/>
  <c r="CN60" i="29"/>
  <c r="CP166" i="29"/>
  <c r="CQ46" i="29"/>
  <c r="CP188" i="29"/>
  <c r="CQ68" i="29"/>
  <c r="CG215" i="29"/>
  <c r="CG243" i="29" s="1"/>
  <c r="CG153" i="29"/>
  <c r="CI139" i="29"/>
  <c r="CI229" i="29" s="1"/>
  <c r="CJ19" i="29"/>
  <c r="CI109" i="29"/>
  <c r="CP164" i="29"/>
  <c r="CQ44" i="29"/>
  <c r="CM203" i="29"/>
  <c r="CN83" i="29"/>
  <c r="CP163" i="29"/>
  <c r="CQ43" i="29"/>
  <c r="CM175" i="29"/>
  <c r="CN55" i="29"/>
  <c r="CP165" i="29"/>
  <c r="CQ45" i="29"/>
  <c r="CP162" i="29"/>
  <c r="CQ42" i="29"/>
  <c r="CM209" i="29"/>
  <c r="CN89" i="29"/>
  <c r="CM211" i="29"/>
  <c r="CN91" i="29"/>
  <c r="CI141" i="29"/>
  <c r="CI231" i="29" s="1"/>
  <c r="CJ21" i="29"/>
  <c r="CI111" i="29"/>
  <c r="CI186" i="29"/>
  <c r="CI213" i="29" s="1"/>
  <c r="CJ66" i="29"/>
  <c r="CI93" i="29"/>
  <c r="CP195" i="29"/>
  <c r="CQ75" i="29"/>
  <c r="CJ191" i="29"/>
  <c r="CK71" i="29"/>
  <c r="CI146" i="29"/>
  <c r="CI236" i="29" s="1"/>
  <c r="CI116" i="29"/>
  <c r="CJ26" i="29"/>
  <c r="CI127" i="29"/>
  <c r="CI217" i="29" s="1"/>
  <c r="CJ7" i="29"/>
  <c r="CI97" i="29"/>
  <c r="CI143" i="29"/>
  <c r="CI233" i="29" s="1"/>
  <c r="CJ23" i="29"/>
  <c r="CI113" i="29"/>
  <c r="CJ193" i="29"/>
  <c r="CK73" i="29"/>
  <c r="CP192" i="29"/>
  <c r="CQ72" i="29"/>
  <c r="CM198" i="29"/>
  <c r="CN78" i="29"/>
  <c r="CM210" i="29"/>
  <c r="CN90" i="29"/>
  <c r="CM212" i="29"/>
  <c r="CN92" i="29"/>
  <c r="CI145" i="29"/>
  <c r="CI235" i="29" s="1"/>
  <c r="CJ25" i="29"/>
  <c r="CI115" i="29"/>
  <c r="CP185" i="29"/>
  <c r="CQ65" i="29"/>
  <c r="CM205" i="29"/>
  <c r="CN85" i="29"/>
  <c r="CM176" i="29"/>
  <c r="CN56" i="29"/>
  <c r="CM173" i="29"/>
  <c r="CN53" i="29"/>
  <c r="CL137" i="29"/>
  <c r="CL227" i="29" s="1"/>
  <c r="CL107" i="29"/>
  <c r="CM17" i="29"/>
  <c r="CP157" i="29"/>
  <c r="CQ37" i="29"/>
  <c r="CM202" i="29"/>
  <c r="CN82" i="29"/>
  <c r="CM177" i="29"/>
  <c r="CN57" i="29"/>
  <c r="CI98" i="29"/>
  <c r="CI128" i="29"/>
  <c r="CI218" i="29" s="1"/>
  <c r="CJ8" i="29"/>
  <c r="CI147" i="29"/>
  <c r="CI237" i="29" s="1"/>
  <c r="CI117" i="29"/>
  <c r="CJ27" i="29"/>
  <c r="CP189" i="29"/>
  <c r="CQ69" i="29"/>
  <c r="CJ11" i="29"/>
  <c r="CI101" i="29"/>
  <c r="CI131" i="29"/>
  <c r="CI221" i="29" s="1"/>
  <c r="CM171" i="29"/>
  <c r="CN51" i="29"/>
  <c r="CP161" i="29"/>
  <c r="CQ41" i="29"/>
  <c r="CJ9" i="29"/>
  <c r="CI129" i="29"/>
  <c r="CI219" i="29" s="1"/>
  <c r="CI99" i="29"/>
  <c r="CP155" i="29"/>
  <c r="CQ35" i="29"/>
  <c r="CI104" i="29"/>
  <c r="CI134" i="29"/>
  <c r="CI224" i="29" s="1"/>
  <c r="CJ14" i="29"/>
  <c r="CP196" i="29"/>
  <c r="CQ76" i="29"/>
  <c r="CI133" i="29"/>
  <c r="CI223" i="29" s="1"/>
  <c r="CJ13" i="29"/>
  <c r="CI103" i="29"/>
  <c r="CM178" i="29"/>
  <c r="CN58" i="29"/>
  <c r="CP156" i="29"/>
  <c r="CQ36" i="29"/>
  <c r="CM200" i="29"/>
  <c r="CN80" i="29"/>
  <c r="CM204" i="29"/>
  <c r="CN84" i="29"/>
  <c r="CH125" i="29"/>
  <c r="CI5" i="29"/>
  <c r="CH95" i="29"/>
  <c r="CH123" i="29" s="1"/>
  <c r="CH33" i="29"/>
  <c r="CJ6" i="29"/>
  <c r="CI126" i="29"/>
  <c r="CI96" i="29"/>
  <c r="CI136" i="29"/>
  <c r="CI226" i="29" s="1"/>
  <c r="CI106" i="29"/>
  <c r="CJ16" i="29"/>
  <c r="CM169" i="29"/>
  <c r="CN49" i="29"/>
  <c r="CP197" i="29"/>
  <c r="CQ77" i="29"/>
  <c r="CM206" i="29"/>
  <c r="CN86" i="29"/>
  <c r="CP158" i="29"/>
  <c r="CQ38" i="29"/>
  <c r="CP190" i="29"/>
  <c r="CQ70" i="29"/>
  <c r="CM182" i="29"/>
  <c r="CN62" i="29"/>
  <c r="CM181" i="29"/>
  <c r="CN61" i="29"/>
  <c r="CP160" i="29"/>
  <c r="CQ40" i="29"/>
  <c r="CM172" i="29"/>
  <c r="CN52" i="29"/>
  <c r="CK154" i="29"/>
  <c r="CK183" i="29" s="1"/>
  <c r="CL34" i="29"/>
  <c r="CK63" i="29"/>
  <c r="CM207" i="29"/>
  <c r="CN87" i="29"/>
  <c r="CP159" i="29"/>
  <c r="CQ39" i="29"/>
  <c r="CM170" i="29"/>
  <c r="CN50" i="29"/>
  <c r="CJ15" i="29"/>
  <c r="CI135" i="29"/>
  <c r="CI225" i="29" s="1"/>
  <c r="CI105" i="29"/>
  <c r="CI142" i="29"/>
  <c r="CI232" i="29" s="1"/>
  <c r="CI112" i="29"/>
  <c r="CJ22" i="29"/>
  <c r="CL124" i="29"/>
  <c r="CM4" i="29"/>
  <c r="CQ167" i="29"/>
  <c r="CR47" i="29"/>
  <c r="CP187" i="29"/>
  <c r="CQ67" i="29"/>
  <c r="CM208" i="29"/>
  <c r="CN88" i="29"/>
  <c r="CI151" i="29"/>
  <c r="CI241" i="29" s="1"/>
  <c r="CI121" i="29"/>
  <c r="CJ31" i="29"/>
  <c r="CJ10" i="29"/>
  <c r="CI100" i="29"/>
  <c r="CI130" i="29"/>
  <c r="CI220" i="29" s="1"/>
  <c r="CM179" i="29"/>
  <c r="CN59" i="29"/>
  <c r="CM168" i="29"/>
  <c r="CN48" i="29"/>
  <c r="CM174" i="29"/>
  <c r="CN54" i="29"/>
  <c r="CI149" i="29"/>
  <c r="CI239" i="29" s="1"/>
  <c r="CI119" i="29"/>
  <c r="CJ29" i="29"/>
  <c r="CJ20" i="29"/>
  <c r="CI110" i="29"/>
  <c r="CI140" i="29"/>
  <c r="CI230" i="29" s="1"/>
  <c r="CI102" i="29"/>
  <c r="CI132" i="29"/>
  <c r="CI222" i="29" s="1"/>
  <c r="CJ12" i="29"/>
  <c r="CK184" i="29"/>
  <c r="CL64" i="29"/>
  <c r="CI148" i="29"/>
  <c r="CI238" i="29" s="1"/>
  <c r="CI118" i="29"/>
  <c r="CJ28" i="29"/>
  <c r="CI216" i="29" l="1"/>
  <c r="CL94" i="29"/>
  <c r="CJ140" i="29"/>
  <c r="CJ230" i="29" s="1"/>
  <c r="CJ110" i="29"/>
  <c r="CK20" i="29"/>
  <c r="CN179" i="29"/>
  <c r="CO59" i="29"/>
  <c r="CJ148" i="29"/>
  <c r="CJ238" i="29" s="1"/>
  <c r="CJ118" i="29"/>
  <c r="CK28" i="29"/>
  <c r="CJ149" i="29"/>
  <c r="CJ239" i="29" s="1"/>
  <c r="CK29" i="29"/>
  <c r="CJ119" i="29"/>
  <c r="CJ151" i="29"/>
  <c r="CJ241" i="29" s="1"/>
  <c r="CJ121" i="29"/>
  <c r="CK31" i="29"/>
  <c r="CN207" i="29"/>
  <c r="CO87" i="29"/>
  <c r="CN168" i="29"/>
  <c r="CO48" i="29"/>
  <c r="CQ187" i="29"/>
  <c r="CR67" i="29"/>
  <c r="CN4" i="29"/>
  <c r="CM124" i="29"/>
  <c r="CJ142" i="29"/>
  <c r="CJ232" i="29" s="1"/>
  <c r="CJ112" i="29"/>
  <c r="CK22" i="29"/>
  <c r="CN172" i="29"/>
  <c r="CO52" i="29"/>
  <c r="CN181" i="29"/>
  <c r="CO61" i="29"/>
  <c r="CQ190" i="29"/>
  <c r="CR70" i="29"/>
  <c r="CN206" i="29"/>
  <c r="CO86" i="29"/>
  <c r="CK6" i="29"/>
  <c r="CJ96" i="29"/>
  <c r="CJ126" i="29"/>
  <c r="CH215" i="29"/>
  <c r="CH243" i="29" s="1"/>
  <c r="CH153" i="29"/>
  <c r="CQ196" i="29"/>
  <c r="CR76" i="29"/>
  <c r="CN171" i="29"/>
  <c r="CO51" i="29"/>
  <c r="CJ147" i="29"/>
  <c r="CJ237" i="29" s="1"/>
  <c r="CJ117" i="29"/>
  <c r="CK27" i="29"/>
  <c r="CN202" i="29"/>
  <c r="CO82" i="29"/>
  <c r="CM107" i="29"/>
  <c r="CM137" i="29"/>
  <c r="CM227" i="29" s="1"/>
  <c r="CN17" i="29"/>
  <c r="CJ145" i="29"/>
  <c r="CJ235" i="29" s="1"/>
  <c r="CJ115" i="29"/>
  <c r="CK25" i="29"/>
  <c r="CK214" i="29"/>
  <c r="CN198" i="29"/>
  <c r="CO78" i="29"/>
  <c r="CK193" i="29"/>
  <c r="CL73" i="29"/>
  <c r="CJ146" i="29"/>
  <c r="CJ236" i="29" s="1"/>
  <c r="CJ116" i="29"/>
  <c r="CK26" i="29"/>
  <c r="CK191" i="29"/>
  <c r="CL71" i="29"/>
  <c r="CJ141" i="29"/>
  <c r="CJ231" i="29" s="1"/>
  <c r="CK21" i="29"/>
  <c r="CJ111" i="29"/>
  <c r="CN209" i="29"/>
  <c r="CO89" i="29"/>
  <c r="CQ165" i="29"/>
  <c r="CR45" i="29"/>
  <c r="CQ163" i="29"/>
  <c r="CR43" i="29"/>
  <c r="CQ164" i="29"/>
  <c r="CR44" i="29"/>
  <c r="CQ188" i="29"/>
  <c r="CR68" i="29"/>
  <c r="CN180" i="29"/>
  <c r="CO60" i="29"/>
  <c r="CN174" i="29"/>
  <c r="CO54" i="29"/>
  <c r="CJ100" i="29"/>
  <c r="CJ130" i="29"/>
  <c r="CJ220" i="29" s="1"/>
  <c r="CK10" i="29"/>
  <c r="CL184" i="29"/>
  <c r="CM64" i="29"/>
  <c r="CJ132" i="29"/>
  <c r="CJ222" i="29" s="1"/>
  <c r="CK12" i="29"/>
  <c r="CJ102" i="29"/>
  <c r="CJ105" i="29"/>
  <c r="CK15" i="29"/>
  <c r="CJ135" i="29"/>
  <c r="CJ225" i="29" s="1"/>
  <c r="CQ159" i="29"/>
  <c r="CR39" i="29"/>
  <c r="CN169" i="29"/>
  <c r="CO49" i="29"/>
  <c r="CN204" i="29"/>
  <c r="CO84" i="29"/>
  <c r="CQ156" i="29"/>
  <c r="CR36" i="29"/>
  <c r="CQ155" i="29"/>
  <c r="CR35" i="29"/>
  <c r="CK9" i="29"/>
  <c r="CJ99" i="29"/>
  <c r="CJ129" i="29"/>
  <c r="CJ219" i="29" s="1"/>
  <c r="CK11" i="29"/>
  <c r="CJ131" i="29"/>
  <c r="CJ221" i="29" s="1"/>
  <c r="CJ101" i="29"/>
  <c r="CN176" i="29"/>
  <c r="CO56" i="29"/>
  <c r="CQ185" i="29"/>
  <c r="CR65" i="29"/>
  <c r="CJ186" i="29"/>
  <c r="CJ213" i="29" s="1"/>
  <c r="CK66" i="29"/>
  <c r="CJ93" i="29"/>
  <c r="CN201" i="29"/>
  <c r="CO81" i="29"/>
  <c r="CJ138" i="29"/>
  <c r="CJ228" i="29" s="1"/>
  <c r="CJ108" i="29"/>
  <c r="CK18" i="29"/>
  <c r="CJ152" i="29"/>
  <c r="CJ242" i="29" s="1"/>
  <c r="CK32" i="29"/>
  <c r="CJ122" i="29"/>
  <c r="CN208" i="29"/>
  <c r="CO88" i="29"/>
  <c r="CR167" i="29"/>
  <c r="CS47" i="29"/>
  <c r="CN170" i="29"/>
  <c r="CO50" i="29"/>
  <c r="CM34" i="29"/>
  <c r="CL63" i="29"/>
  <c r="CL154" i="29"/>
  <c r="CL183" i="29" s="1"/>
  <c r="CQ160" i="29"/>
  <c r="CR40" i="29"/>
  <c r="CN182" i="29"/>
  <c r="CO62" i="29"/>
  <c r="CQ158" i="29"/>
  <c r="CR38" i="29"/>
  <c r="CJ133" i="29"/>
  <c r="CJ223" i="29" s="1"/>
  <c r="CJ103" i="29"/>
  <c r="CK13" i="29"/>
  <c r="CK14" i="29"/>
  <c r="CJ104" i="29"/>
  <c r="CJ134" i="29"/>
  <c r="CJ224" i="29" s="1"/>
  <c r="CQ161" i="29"/>
  <c r="CR41" i="29"/>
  <c r="CQ189" i="29"/>
  <c r="CR69" i="29"/>
  <c r="CN177" i="29"/>
  <c r="CO57" i="29"/>
  <c r="CQ157" i="29"/>
  <c r="CR37" i="29"/>
  <c r="CN212" i="29"/>
  <c r="CO92" i="29"/>
  <c r="CN210" i="29"/>
  <c r="CO90" i="29"/>
  <c r="CQ192" i="29"/>
  <c r="CR72" i="29"/>
  <c r="CJ127" i="29"/>
  <c r="CJ217" i="29" s="1"/>
  <c r="CJ97" i="29"/>
  <c r="CK7" i="29"/>
  <c r="CQ195" i="29"/>
  <c r="CR75" i="29"/>
  <c r="CN211" i="29"/>
  <c r="CO91" i="29"/>
  <c r="CQ162" i="29"/>
  <c r="CR42" i="29"/>
  <c r="CN175" i="29"/>
  <c r="CO55" i="29"/>
  <c r="CN203" i="29"/>
  <c r="CO83" i="29"/>
  <c r="CQ166" i="29"/>
  <c r="CR46" i="29"/>
  <c r="CN199" i="29"/>
  <c r="CO79" i="29"/>
  <c r="CQ197" i="29"/>
  <c r="CR77" i="29"/>
  <c r="CJ136" i="29"/>
  <c r="CJ226" i="29" s="1"/>
  <c r="CJ106" i="29"/>
  <c r="CK16" i="29"/>
  <c r="CI125" i="29"/>
  <c r="CJ5" i="29"/>
  <c r="CI95" i="29"/>
  <c r="CI123" i="29" s="1"/>
  <c r="CI33" i="29"/>
  <c r="CN200" i="29"/>
  <c r="CO80" i="29"/>
  <c r="CN178" i="29"/>
  <c r="CO58" i="29"/>
  <c r="CJ128" i="29"/>
  <c r="CJ218" i="29" s="1"/>
  <c r="CJ98" i="29"/>
  <c r="CK8" i="29"/>
  <c r="CN173" i="29"/>
  <c r="CO53" i="29"/>
  <c r="CN205" i="29"/>
  <c r="CO85" i="29"/>
  <c r="CJ143" i="29"/>
  <c r="CJ233" i="29" s="1"/>
  <c r="CK23" i="29"/>
  <c r="CJ113" i="29"/>
  <c r="CJ139" i="29"/>
  <c r="CJ229" i="29" s="1"/>
  <c r="CJ109" i="29"/>
  <c r="CK19" i="29"/>
  <c r="CJ144" i="29"/>
  <c r="CJ234" i="29" s="1"/>
  <c r="CJ114" i="29"/>
  <c r="CK24" i="29"/>
  <c r="CQ194" i="29"/>
  <c r="CR74" i="29"/>
  <c r="CJ150" i="29"/>
  <c r="CJ240" i="29" s="1"/>
  <c r="CK30" i="29"/>
  <c r="CJ120" i="29"/>
  <c r="CL214" i="29" l="1"/>
  <c r="CK150" i="29"/>
  <c r="CK240" i="29" s="1"/>
  <c r="CK120" i="29"/>
  <c r="CL30" i="29"/>
  <c r="CO178" i="29"/>
  <c r="CP58" i="29"/>
  <c r="CO205" i="29"/>
  <c r="CP85" i="29"/>
  <c r="CO199" i="29"/>
  <c r="CP79" i="29"/>
  <c r="CR162" i="29"/>
  <c r="CS42" i="29"/>
  <c r="CR194" i="29"/>
  <c r="CS74" i="29"/>
  <c r="CR192" i="29"/>
  <c r="CS72" i="29"/>
  <c r="CO177" i="29"/>
  <c r="CP57" i="29"/>
  <c r="CR161" i="29"/>
  <c r="CS41" i="29"/>
  <c r="CR158" i="29"/>
  <c r="CS38" i="29"/>
  <c r="CR160" i="29"/>
  <c r="CS40" i="29"/>
  <c r="CM63" i="29"/>
  <c r="CN34" i="29"/>
  <c r="CM154" i="29"/>
  <c r="CM183" i="29" s="1"/>
  <c r="CK138" i="29"/>
  <c r="CK228" i="29" s="1"/>
  <c r="CK108" i="29"/>
  <c r="CL18" i="29"/>
  <c r="CR185" i="29"/>
  <c r="CS65" i="29"/>
  <c r="CR156" i="29"/>
  <c r="CS36" i="29"/>
  <c r="CO169" i="29"/>
  <c r="CP49" i="29"/>
  <c r="CL12" i="29"/>
  <c r="CK132" i="29"/>
  <c r="CK222" i="29" s="1"/>
  <c r="CK102" i="29"/>
  <c r="CO174" i="29"/>
  <c r="CP54" i="29"/>
  <c r="CR188" i="29"/>
  <c r="CS68" i="29"/>
  <c r="CR163" i="29"/>
  <c r="CS43" i="29"/>
  <c r="CO209" i="29"/>
  <c r="CP89" i="29"/>
  <c r="CO198" i="29"/>
  <c r="CP78" i="29"/>
  <c r="CR196" i="29"/>
  <c r="CS76" i="29"/>
  <c r="CJ216" i="29"/>
  <c r="CM94" i="29"/>
  <c r="CO168" i="29"/>
  <c r="CP48" i="29"/>
  <c r="CK140" i="29"/>
  <c r="CK230" i="29" s="1"/>
  <c r="CL20" i="29"/>
  <c r="CK110" i="29"/>
  <c r="CK144" i="29"/>
  <c r="CK234" i="29" s="1"/>
  <c r="CL24" i="29"/>
  <c r="CK114" i="29"/>
  <c r="CO203" i="29"/>
  <c r="CP83" i="29"/>
  <c r="CR195" i="29"/>
  <c r="CS75" i="29"/>
  <c r="CO200" i="29"/>
  <c r="CP80" i="29"/>
  <c r="CK5" i="29"/>
  <c r="CJ125" i="29"/>
  <c r="CJ95" i="29"/>
  <c r="CJ123" i="29" s="1"/>
  <c r="CJ33" i="29"/>
  <c r="CO212" i="29"/>
  <c r="CP92" i="29"/>
  <c r="CK104" i="29"/>
  <c r="CL14" i="29"/>
  <c r="CK134" i="29"/>
  <c r="CK224" i="29" s="1"/>
  <c r="CK139" i="29"/>
  <c r="CK229" i="29" s="1"/>
  <c r="CL19" i="29"/>
  <c r="CK109" i="29"/>
  <c r="CK143" i="29"/>
  <c r="CK233" i="29" s="1"/>
  <c r="CK113" i="29"/>
  <c r="CL23" i="29"/>
  <c r="CO173" i="29"/>
  <c r="CP53" i="29"/>
  <c r="CI215" i="29"/>
  <c r="CI243" i="29" s="1"/>
  <c r="CI153" i="29"/>
  <c r="CR197" i="29"/>
  <c r="CS77" i="29"/>
  <c r="CR166" i="29"/>
  <c r="CS46" i="29"/>
  <c r="CO175" i="29"/>
  <c r="CP55" i="29"/>
  <c r="CO211" i="29"/>
  <c r="CP91" i="29"/>
  <c r="CL7" i="29"/>
  <c r="CK127" i="29"/>
  <c r="CK217" i="29" s="1"/>
  <c r="CK97" i="29"/>
  <c r="CL13" i="29"/>
  <c r="CK133" i="29"/>
  <c r="CK223" i="29" s="1"/>
  <c r="CK103" i="29"/>
  <c r="CO170" i="29"/>
  <c r="CP50" i="29"/>
  <c r="CS167" i="29"/>
  <c r="CT47" i="29"/>
  <c r="CK129" i="29"/>
  <c r="CK219" i="29" s="1"/>
  <c r="CK99" i="29"/>
  <c r="CL9" i="29"/>
  <c r="CL15" i="29"/>
  <c r="CK105" i="29"/>
  <c r="CK135" i="29"/>
  <c r="CK225" i="29" s="1"/>
  <c r="CK130" i="29"/>
  <c r="CK220" i="29" s="1"/>
  <c r="CL10" i="29"/>
  <c r="CK100" i="29"/>
  <c r="CL191" i="29"/>
  <c r="CM71" i="29"/>
  <c r="CO202" i="29"/>
  <c r="CP82" i="29"/>
  <c r="CR190" i="29"/>
  <c r="CS70" i="29"/>
  <c r="CO172" i="29"/>
  <c r="CP52" i="29"/>
  <c r="CK151" i="29"/>
  <c r="CK241" i="29" s="1"/>
  <c r="CL31" i="29"/>
  <c r="CK121" i="29"/>
  <c r="CK149" i="29"/>
  <c r="CK239" i="29" s="1"/>
  <c r="CK119" i="29"/>
  <c r="CL29" i="29"/>
  <c r="CK106" i="29"/>
  <c r="CL16" i="29"/>
  <c r="CK136" i="29"/>
  <c r="CK226" i="29" s="1"/>
  <c r="CO210" i="29"/>
  <c r="CP90" i="29"/>
  <c r="CR157" i="29"/>
  <c r="CS37" i="29"/>
  <c r="CR189" i="29"/>
  <c r="CS69" i="29"/>
  <c r="CO182" i="29"/>
  <c r="CP62" i="29"/>
  <c r="CK152" i="29"/>
  <c r="CK242" i="29" s="1"/>
  <c r="CL32" i="29"/>
  <c r="CK122" i="29"/>
  <c r="CK186" i="29"/>
  <c r="CK213" i="29" s="1"/>
  <c r="CL66" i="29"/>
  <c r="CK93" i="29"/>
  <c r="CO176" i="29"/>
  <c r="CP56" i="29"/>
  <c r="CK101" i="29"/>
  <c r="CL11" i="29"/>
  <c r="CK131" i="29"/>
  <c r="CK221" i="29" s="1"/>
  <c r="CR155" i="29"/>
  <c r="CS35" i="29"/>
  <c r="CO204" i="29"/>
  <c r="CP84" i="29"/>
  <c r="CR159" i="29"/>
  <c r="CS39" i="29"/>
  <c r="CM184" i="29"/>
  <c r="CN64" i="29"/>
  <c r="CO180" i="29"/>
  <c r="CP60" i="29"/>
  <c r="CR164" i="29"/>
  <c r="CS44" i="29"/>
  <c r="CR165" i="29"/>
  <c r="CS45" i="29"/>
  <c r="CL193" i="29"/>
  <c r="CM73" i="29"/>
  <c r="CN137" i="29"/>
  <c r="CN227" i="29" s="1"/>
  <c r="CO17" i="29"/>
  <c r="CN107" i="29"/>
  <c r="CO171" i="29"/>
  <c r="CP51" i="29"/>
  <c r="CL6" i="29"/>
  <c r="CK126" i="29"/>
  <c r="CK96" i="29"/>
  <c r="CR187" i="29"/>
  <c r="CS67" i="29"/>
  <c r="CO179" i="29"/>
  <c r="CP59" i="29"/>
  <c r="CL8" i="29"/>
  <c r="CK98" i="29"/>
  <c r="CK128" i="29"/>
  <c r="CK218" i="29" s="1"/>
  <c r="CO208" i="29"/>
  <c r="CP88" i="29"/>
  <c r="CO201" i="29"/>
  <c r="CP81" i="29"/>
  <c r="CK141" i="29"/>
  <c r="CK231" i="29" s="1"/>
  <c r="CK111" i="29"/>
  <c r="CL21" i="29"/>
  <c r="CL26" i="29"/>
  <c r="CK116" i="29"/>
  <c r="CK146" i="29"/>
  <c r="CK236" i="29" s="1"/>
  <c r="CK145" i="29"/>
  <c r="CK235" i="29" s="1"/>
  <c r="CK115" i="29"/>
  <c r="CL25" i="29"/>
  <c r="CK147" i="29"/>
  <c r="CK237" i="29" s="1"/>
  <c r="CK117" i="29"/>
  <c r="CL27" i="29"/>
  <c r="CO206" i="29"/>
  <c r="CP86" i="29"/>
  <c r="CO181" i="29"/>
  <c r="CP61" i="29"/>
  <c r="CK142" i="29"/>
  <c r="CK232" i="29" s="1"/>
  <c r="CK112" i="29"/>
  <c r="CL22" i="29"/>
  <c r="CO4" i="29"/>
  <c r="CN124" i="29"/>
  <c r="CO207" i="29"/>
  <c r="CP87" i="29"/>
  <c r="CK148" i="29"/>
  <c r="CK238" i="29" s="1"/>
  <c r="CK118" i="29"/>
  <c r="CL28" i="29"/>
  <c r="CN94" i="29" l="1"/>
  <c r="CM214" i="29"/>
  <c r="CK216" i="29"/>
  <c r="CL142" i="29"/>
  <c r="CL232" i="29" s="1"/>
  <c r="CM22" i="29"/>
  <c r="CL112" i="29"/>
  <c r="CS165" i="29"/>
  <c r="CT45" i="29"/>
  <c r="CP180" i="29"/>
  <c r="CQ60" i="29"/>
  <c r="CM11" i="29"/>
  <c r="CL131" i="29"/>
  <c r="CL221" i="29" s="1"/>
  <c r="CL101" i="29"/>
  <c r="CL152" i="29"/>
  <c r="CL242" i="29" s="1"/>
  <c r="CL122" i="29"/>
  <c r="CM32" i="29"/>
  <c r="CS189" i="29"/>
  <c r="CT69" i="29"/>
  <c r="CP210" i="29"/>
  <c r="CQ90" i="29"/>
  <c r="CM10" i="29"/>
  <c r="CL130" i="29"/>
  <c r="CL220" i="29" s="1"/>
  <c r="CL100" i="29"/>
  <c r="CL135" i="29"/>
  <c r="CL225" i="29" s="1"/>
  <c r="CM15" i="29"/>
  <c r="CL105" i="29"/>
  <c r="CT167" i="29"/>
  <c r="CU47" i="29"/>
  <c r="CP175" i="29"/>
  <c r="CQ55" i="29"/>
  <c r="CS197" i="29"/>
  <c r="CT77" i="29"/>
  <c r="CP173" i="29"/>
  <c r="CQ53" i="29"/>
  <c r="CL5" i="29"/>
  <c r="CK95" i="29"/>
  <c r="CK123" i="29" s="1"/>
  <c r="CK125" i="29"/>
  <c r="CK33" i="29"/>
  <c r="CL144" i="29"/>
  <c r="CL234" i="29" s="1"/>
  <c r="CL114" i="29"/>
  <c r="CM24" i="29"/>
  <c r="CM12" i="29"/>
  <c r="CL132" i="29"/>
  <c r="CL222" i="29" s="1"/>
  <c r="CL102" i="29"/>
  <c r="CP208" i="29"/>
  <c r="CQ88" i="29"/>
  <c r="CS187" i="29"/>
  <c r="CT67" i="29"/>
  <c r="CS159" i="29"/>
  <c r="CT39" i="29"/>
  <c r="CS155" i="29"/>
  <c r="CT35" i="29"/>
  <c r="CL186" i="29"/>
  <c r="CL213" i="29" s="1"/>
  <c r="CM66" i="29"/>
  <c r="CL93" i="29"/>
  <c r="CL149" i="29"/>
  <c r="CL239" i="29" s="1"/>
  <c r="CL119" i="29"/>
  <c r="CM29" i="29"/>
  <c r="CL151" i="29"/>
  <c r="CL241" i="29" s="1"/>
  <c r="CM31" i="29"/>
  <c r="CL121" i="29"/>
  <c r="CS190" i="29"/>
  <c r="CT70" i="29"/>
  <c r="CM191" i="29"/>
  <c r="CN71" i="29"/>
  <c r="CM9" i="29"/>
  <c r="CL129" i="29"/>
  <c r="CL219" i="29" s="1"/>
  <c r="CL99" i="29"/>
  <c r="CL97" i="29"/>
  <c r="CM7" i="29"/>
  <c r="CL127" i="29"/>
  <c r="CL217" i="29" s="1"/>
  <c r="CL134" i="29"/>
  <c r="CL224" i="29" s="1"/>
  <c r="CM14" i="29"/>
  <c r="CL104" i="29"/>
  <c r="CP200" i="29"/>
  <c r="CQ80" i="29"/>
  <c r="CP203" i="29"/>
  <c r="CQ83" i="29"/>
  <c r="CP168" i="29"/>
  <c r="CQ48" i="29"/>
  <c r="CS196" i="29"/>
  <c r="CT76" i="29"/>
  <c r="CP209" i="29"/>
  <c r="CQ89" i="29"/>
  <c r="CS188" i="29"/>
  <c r="CT68" i="29"/>
  <c r="CP169" i="29"/>
  <c r="CQ49" i="29"/>
  <c r="CS185" i="29"/>
  <c r="CT65" i="29"/>
  <c r="CS160" i="29"/>
  <c r="CT40" i="29"/>
  <c r="CS161" i="29"/>
  <c r="CT41" i="29"/>
  <c r="CS192" i="29"/>
  <c r="CT72" i="29"/>
  <c r="CS162" i="29"/>
  <c r="CT42" i="29"/>
  <c r="CP205" i="29"/>
  <c r="CQ85" i="29"/>
  <c r="CL150" i="29"/>
  <c r="CL240" i="29" s="1"/>
  <c r="CL120" i="29"/>
  <c r="CM30" i="29"/>
  <c r="CL148" i="29"/>
  <c r="CL238" i="29" s="1"/>
  <c r="CL118" i="29"/>
  <c r="CM28" i="29"/>
  <c r="CL141" i="29"/>
  <c r="CL231" i="29" s="1"/>
  <c r="CM21" i="29"/>
  <c r="CL111" i="29"/>
  <c r="CP171" i="29"/>
  <c r="CQ51" i="29"/>
  <c r="CO124" i="29"/>
  <c r="CP4" i="29"/>
  <c r="CP206" i="29"/>
  <c r="CQ86" i="29"/>
  <c r="CP207" i="29"/>
  <c r="CQ87" i="29"/>
  <c r="CL145" i="29"/>
  <c r="CL235" i="29" s="1"/>
  <c r="CL115" i="29"/>
  <c r="CM25" i="29"/>
  <c r="CL128" i="29"/>
  <c r="CL218" i="29" s="1"/>
  <c r="CM8" i="29"/>
  <c r="CL98" i="29"/>
  <c r="CM193" i="29"/>
  <c r="CN73" i="29"/>
  <c r="CS164" i="29"/>
  <c r="CT44" i="29"/>
  <c r="CO64" i="29"/>
  <c r="CN184" i="29"/>
  <c r="CP176" i="29"/>
  <c r="CQ56" i="29"/>
  <c r="CP182" i="29"/>
  <c r="CQ62" i="29"/>
  <c r="CS157" i="29"/>
  <c r="CT37" i="29"/>
  <c r="CP170" i="29"/>
  <c r="CQ50" i="29"/>
  <c r="CM13" i="29"/>
  <c r="CL133" i="29"/>
  <c r="CL223" i="29" s="1"/>
  <c r="CL103" i="29"/>
  <c r="CP211" i="29"/>
  <c r="CQ91" i="29"/>
  <c r="CS166" i="29"/>
  <c r="CT46" i="29"/>
  <c r="CL143" i="29"/>
  <c r="CL233" i="29" s="1"/>
  <c r="CM23" i="29"/>
  <c r="CL113" i="29"/>
  <c r="CL139" i="29"/>
  <c r="CL229" i="29" s="1"/>
  <c r="CM19" i="29"/>
  <c r="CL109" i="29"/>
  <c r="CP181" i="29"/>
  <c r="CQ61" i="29"/>
  <c r="CL147" i="29"/>
  <c r="CL237" i="29" s="1"/>
  <c r="CL117" i="29"/>
  <c r="CM27" i="29"/>
  <c r="CL146" i="29"/>
  <c r="CL236" i="29" s="1"/>
  <c r="CL116" i="29"/>
  <c r="CM26" i="29"/>
  <c r="CP201" i="29"/>
  <c r="CQ81" i="29"/>
  <c r="CP179" i="29"/>
  <c r="CQ59" i="29"/>
  <c r="CM6" i="29"/>
  <c r="CL126" i="29"/>
  <c r="CL96" i="29"/>
  <c r="CO137" i="29"/>
  <c r="CO227" i="29" s="1"/>
  <c r="CP17" i="29"/>
  <c r="CO107" i="29"/>
  <c r="CP204" i="29"/>
  <c r="CQ84" i="29"/>
  <c r="CL136" i="29"/>
  <c r="CL226" i="29" s="1"/>
  <c r="CM16" i="29"/>
  <c r="CL106" i="29"/>
  <c r="CP172" i="29"/>
  <c r="CQ52" i="29"/>
  <c r="CP202" i="29"/>
  <c r="CQ82" i="29"/>
  <c r="CP212" i="29"/>
  <c r="CQ92" i="29"/>
  <c r="CJ215" i="29"/>
  <c r="CJ243" i="29" s="1"/>
  <c r="CJ153" i="29"/>
  <c r="CS195" i="29"/>
  <c r="CT75" i="29"/>
  <c r="CL140" i="29"/>
  <c r="CL230" i="29" s="1"/>
  <c r="CM20" i="29"/>
  <c r="CL110" i="29"/>
  <c r="CP198" i="29"/>
  <c r="CQ78" i="29"/>
  <c r="CS163" i="29"/>
  <c r="CT43" i="29"/>
  <c r="CP174" i="29"/>
  <c r="CQ54" i="29"/>
  <c r="CS156" i="29"/>
  <c r="CT36" i="29"/>
  <c r="CM18" i="29"/>
  <c r="CL108" i="29"/>
  <c r="CL138" i="29"/>
  <c r="CL228" i="29" s="1"/>
  <c r="CN63" i="29"/>
  <c r="CN154" i="29"/>
  <c r="CN183" i="29" s="1"/>
  <c r="CO34" i="29"/>
  <c r="CS158" i="29"/>
  <c r="CT38" i="29"/>
  <c r="CP177" i="29"/>
  <c r="CQ57" i="29"/>
  <c r="CS194" i="29"/>
  <c r="CT74" i="29"/>
  <c r="CP199" i="29"/>
  <c r="CQ79" i="29"/>
  <c r="CP178" i="29"/>
  <c r="CQ58" i="29"/>
  <c r="CL216" i="29" l="1"/>
  <c r="CT156" i="29"/>
  <c r="CU36" i="29"/>
  <c r="CT163" i="29"/>
  <c r="CU43" i="29"/>
  <c r="CT195" i="29"/>
  <c r="CU75" i="29"/>
  <c r="CQ212" i="29"/>
  <c r="CR92" i="29"/>
  <c r="CQ172" i="29"/>
  <c r="CR52" i="29"/>
  <c r="CM139" i="29"/>
  <c r="CM229" i="29" s="1"/>
  <c r="CN19" i="29"/>
  <c r="CM109" i="29"/>
  <c r="CQ170" i="29"/>
  <c r="CR50" i="29"/>
  <c r="CQ182" i="29"/>
  <c r="CR62" i="29"/>
  <c r="CN8" i="29"/>
  <c r="CM128" i="29"/>
  <c r="CM218" i="29" s="1"/>
  <c r="CM98" i="29"/>
  <c r="CQ206" i="29"/>
  <c r="CR86" i="29"/>
  <c r="CN14" i="29"/>
  <c r="CM104" i="29"/>
  <c r="CM134" i="29"/>
  <c r="CM224" i="29" s="1"/>
  <c r="CN191" i="29"/>
  <c r="CO71" i="29"/>
  <c r="CL125" i="29"/>
  <c r="CM5" i="29"/>
  <c r="CL95" i="29"/>
  <c r="CL123" i="29" s="1"/>
  <c r="CL33" i="29"/>
  <c r="CN11" i="29"/>
  <c r="CM101" i="29"/>
  <c r="CM131" i="29"/>
  <c r="CM221" i="29" s="1"/>
  <c r="CQ178" i="29"/>
  <c r="CR58" i="29"/>
  <c r="CQ204" i="29"/>
  <c r="CR84" i="29"/>
  <c r="CP137" i="29"/>
  <c r="CP227" i="29" s="1"/>
  <c r="CP107" i="29"/>
  <c r="CQ17" i="29"/>
  <c r="CM126" i="29"/>
  <c r="CN6" i="29"/>
  <c r="CM96" i="29"/>
  <c r="CQ181" i="29"/>
  <c r="CR61" i="29"/>
  <c r="CT166" i="29"/>
  <c r="CU46" i="29"/>
  <c r="CN193" i="29"/>
  <c r="CO73" i="29"/>
  <c r="CM141" i="29"/>
  <c r="CM231" i="29" s="1"/>
  <c r="CN21" i="29"/>
  <c r="CM111" i="29"/>
  <c r="CQ205" i="29"/>
  <c r="CR85" i="29"/>
  <c r="CT192" i="29"/>
  <c r="CU72" i="29"/>
  <c r="CT160" i="29"/>
  <c r="CU40" i="29"/>
  <c r="CQ169" i="29"/>
  <c r="CR49" i="29"/>
  <c r="CQ209" i="29"/>
  <c r="CR89" i="29"/>
  <c r="CQ168" i="29"/>
  <c r="CR48" i="29"/>
  <c r="CQ200" i="29"/>
  <c r="CR80" i="29"/>
  <c r="CM151" i="29"/>
  <c r="CM241" i="29" s="1"/>
  <c r="CM121" i="29"/>
  <c r="CN31" i="29"/>
  <c r="CT155" i="29"/>
  <c r="CU35" i="29"/>
  <c r="CT187" i="29"/>
  <c r="CU67" i="29"/>
  <c r="CN214" i="29"/>
  <c r="CM102" i="29"/>
  <c r="CN12" i="29"/>
  <c r="CM132" i="29"/>
  <c r="CM222" i="29" s="1"/>
  <c r="CQ173" i="29"/>
  <c r="CR53" i="29"/>
  <c r="CQ175" i="29"/>
  <c r="CR55" i="29"/>
  <c r="CT189" i="29"/>
  <c r="CU69" i="29"/>
  <c r="CQ180" i="29"/>
  <c r="CR60" i="29"/>
  <c r="CT194" i="29"/>
  <c r="CU74" i="29"/>
  <c r="CT158" i="29"/>
  <c r="CU38" i="29"/>
  <c r="CQ201" i="29"/>
  <c r="CR81" i="29"/>
  <c r="CQ199" i="29"/>
  <c r="CR79" i="29"/>
  <c r="CQ177" i="29"/>
  <c r="CR57" i="29"/>
  <c r="CO63" i="29"/>
  <c r="CP34" i="29"/>
  <c r="CO154" i="29"/>
  <c r="CO183" i="29" s="1"/>
  <c r="CQ174" i="29"/>
  <c r="CR54" i="29"/>
  <c r="CQ198" i="29"/>
  <c r="CR78" i="29"/>
  <c r="CM140" i="29"/>
  <c r="CM230" i="29" s="1"/>
  <c r="CM110" i="29"/>
  <c r="CN20" i="29"/>
  <c r="CQ202" i="29"/>
  <c r="CR82" i="29"/>
  <c r="CM147" i="29"/>
  <c r="CM237" i="29" s="1"/>
  <c r="CN27" i="29"/>
  <c r="CM117" i="29"/>
  <c r="CT157" i="29"/>
  <c r="CU37" i="29"/>
  <c r="CQ176" i="29"/>
  <c r="CR56" i="29"/>
  <c r="CO184" i="29"/>
  <c r="CP64" i="29"/>
  <c r="CM145" i="29"/>
  <c r="CM235" i="29" s="1"/>
  <c r="CM115" i="29"/>
  <c r="CN25" i="29"/>
  <c r="CQ207" i="29"/>
  <c r="CR87" i="29"/>
  <c r="CP124" i="29"/>
  <c r="CQ4" i="29"/>
  <c r="CQ171" i="29"/>
  <c r="CR51" i="29"/>
  <c r="CM150" i="29"/>
  <c r="CM240" i="29" s="1"/>
  <c r="CN30" i="29"/>
  <c r="CM120" i="29"/>
  <c r="CT190" i="29"/>
  <c r="CU70" i="29"/>
  <c r="CM144" i="29"/>
  <c r="CM234" i="29" s="1"/>
  <c r="CM114" i="29"/>
  <c r="CN24" i="29"/>
  <c r="CK215" i="29"/>
  <c r="CK243" i="29" s="1"/>
  <c r="CK153" i="29"/>
  <c r="CN15" i="29"/>
  <c r="CM135" i="29"/>
  <c r="CM225" i="29" s="1"/>
  <c r="CM105" i="29"/>
  <c r="CN10" i="29"/>
  <c r="CM130" i="29"/>
  <c r="CM220" i="29" s="1"/>
  <c r="CM100" i="29"/>
  <c r="CM142" i="29"/>
  <c r="CM232" i="29" s="1"/>
  <c r="CM112" i="29"/>
  <c r="CN22" i="29"/>
  <c r="CM138" i="29"/>
  <c r="CM228" i="29" s="1"/>
  <c r="CN18" i="29"/>
  <c r="CM108" i="29"/>
  <c r="CN16" i="29"/>
  <c r="CM136" i="29"/>
  <c r="CM226" i="29" s="1"/>
  <c r="CM106" i="29"/>
  <c r="CQ179" i="29"/>
  <c r="CR59" i="29"/>
  <c r="CM146" i="29"/>
  <c r="CM236" i="29" s="1"/>
  <c r="CN26" i="29"/>
  <c r="CM116" i="29"/>
  <c r="CM143" i="29"/>
  <c r="CM233" i="29" s="1"/>
  <c r="CN23" i="29"/>
  <c r="CM113" i="29"/>
  <c r="CQ211" i="29"/>
  <c r="CR91" i="29"/>
  <c r="CM133" i="29"/>
  <c r="CM223" i="29" s="1"/>
  <c r="CN13" i="29"/>
  <c r="CM103" i="29"/>
  <c r="CT164" i="29"/>
  <c r="CU44" i="29"/>
  <c r="CO94" i="29"/>
  <c r="CM148" i="29"/>
  <c r="CM238" i="29" s="1"/>
  <c r="CM118" i="29"/>
  <c r="CN28" i="29"/>
  <c r="CT162" i="29"/>
  <c r="CU42" i="29"/>
  <c r="CT161" i="29"/>
  <c r="CU41" i="29"/>
  <c r="CT185" i="29"/>
  <c r="CU65" i="29"/>
  <c r="CT188" i="29"/>
  <c r="CU68" i="29"/>
  <c r="CT196" i="29"/>
  <c r="CU76" i="29"/>
  <c r="CQ203" i="29"/>
  <c r="CR83" i="29"/>
  <c r="CM127" i="29"/>
  <c r="CM217" i="29" s="1"/>
  <c r="CN7" i="29"/>
  <c r="CM97" i="29"/>
  <c r="CM129" i="29"/>
  <c r="CM219" i="29" s="1"/>
  <c r="CN9" i="29"/>
  <c r="CM99" i="29"/>
  <c r="CM149" i="29"/>
  <c r="CM239" i="29" s="1"/>
  <c r="CN29" i="29"/>
  <c r="CM119" i="29"/>
  <c r="CM186" i="29"/>
  <c r="CM213" i="29" s="1"/>
  <c r="CN66" i="29"/>
  <c r="CM93" i="29"/>
  <c r="CT159" i="29"/>
  <c r="CU39" i="29"/>
  <c r="CQ208" i="29"/>
  <c r="CR88" i="29"/>
  <c r="CT197" i="29"/>
  <c r="CU77" i="29"/>
  <c r="CU167" i="29"/>
  <c r="CV47" i="29"/>
  <c r="CQ210" i="29"/>
  <c r="CR90" i="29"/>
  <c r="CM152" i="29"/>
  <c r="CM242" i="29" s="1"/>
  <c r="CM122" i="29"/>
  <c r="CN32" i="29"/>
  <c r="CT165" i="29"/>
  <c r="CU45" i="29"/>
  <c r="CP94" i="29" l="1"/>
  <c r="CN146" i="29"/>
  <c r="CN236" i="29" s="1"/>
  <c r="CO26" i="29"/>
  <c r="CN116" i="29"/>
  <c r="CR208" i="29"/>
  <c r="CS88" i="29"/>
  <c r="CU165" i="29"/>
  <c r="CV45" i="29"/>
  <c r="CN186" i="29"/>
  <c r="CN213" i="29" s="1"/>
  <c r="CO66" i="29"/>
  <c r="CN93" i="29"/>
  <c r="CR211" i="29"/>
  <c r="CS91" i="29"/>
  <c r="CR179" i="29"/>
  <c r="CS59" i="29"/>
  <c r="CN106" i="29"/>
  <c r="CO16" i="29"/>
  <c r="CN136" i="29"/>
  <c r="CN226" i="29" s="1"/>
  <c r="CN142" i="29"/>
  <c r="CN232" i="29" s="1"/>
  <c r="CO22" i="29"/>
  <c r="CN112" i="29"/>
  <c r="CN105" i="29"/>
  <c r="CO15" i="29"/>
  <c r="CN135" i="29"/>
  <c r="CN225" i="29" s="1"/>
  <c r="CR171" i="29"/>
  <c r="CS51" i="29"/>
  <c r="CN145" i="29"/>
  <c r="CN235" i="29" s="1"/>
  <c r="CN115" i="29"/>
  <c r="CO25" i="29"/>
  <c r="CU157" i="29"/>
  <c r="CV37" i="29"/>
  <c r="CR174" i="29"/>
  <c r="CS54" i="29"/>
  <c r="CO12" i="29"/>
  <c r="CN102" i="29"/>
  <c r="CN132" i="29"/>
  <c r="CN222" i="29" s="1"/>
  <c r="CR168" i="29"/>
  <c r="CS48" i="29"/>
  <c r="CR169" i="29"/>
  <c r="CS49" i="29"/>
  <c r="CU192" i="29"/>
  <c r="CV72" i="29"/>
  <c r="CR17" i="29"/>
  <c r="CQ137" i="29"/>
  <c r="CQ227" i="29" s="1"/>
  <c r="CQ107" i="29"/>
  <c r="CN5" i="29"/>
  <c r="CM95" i="29"/>
  <c r="CM123" i="29" s="1"/>
  <c r="CM125" i="29"/>
  <c r="CM33" i="29"/>
  <c r="CN139" i="29"/>
  <c r="CN229" i="29" s="1"/>
  <c r="CO19" i="29"/>
  <c r="CN109" i="29"/>
  <c r="CR212" i="29"/>
  <c r="CS92" i="29"/>
  <c r="CU163" i="29"/>
  <c r="CV43" i="29"/>
  <c r="CN122" i="29"/>
  <c r="CN152" i="29"/>
  <c r="CN242" i="29" s="1"/>
  <c r="CO32" i="29"/>
  <c r="CO9" i="29"/>
  <c r="CN129" i="29"/>
  <c r="CN219" i="29" s="1"/>
  <c r="CN99" i="29"/>
  <c r="CN133" i="29"/>
  <c r="CN223" i="29" s="1"/>
  <c r="CO13" i="29"/>
  <c r="CN103" i="29"/>
  <c r="CV167" i="29"/>
  <c r="CW47" i="29"/>
  <c r="CN149" i="29"/>
  <c r="CN239" i="29" s="1"/>
  <c r="CN119" i="29"/>
  <c r="CO29" i="29"/>
  <c r="CR210" i="29"/>
  <c r="CS90" i="29"/>
  <c r="CU197" i="29"/>
  <c r="CV77" i="29"/>
  <c r="CU159" i="29"/>
  <c r="CV39" i="29"/>
  <c r="CN127" i="29"/>
  <c r="CN217" i="29" s="1"/>
  <c r="CN97" i="29"/>
  <c r="CO7" i="29"/>
  <c r="CU196" i="29"/>
  <c r="CV76" i="29"/>
  <c r="CU185" i="29"/>
  <c r="CV65" i="29"/>
  <c r="CU162" i="29"/>
  <c r="CV42" i="29"/>
  <c r="CN100" i="29"/>
  <c r="CN130" i="29"/>
  <c r="CN220" i="29" s="1"/>
  <c r="CO10" i="29"/>
  <c r="CR202" i="29"/>
  <c r="CS82" i="29"/>
  <c r="CR177" i="29"/>
  <c r="CS57" i="29"/>
  <c r="CR201" i="29"/>
  <c r="CS81" i="29"/>
  <c r="CU194" i="29"/>
  <c r="CV74" i="29"/>
  <c r="CU189" i="29"/>
  <c r="CV69" i="29"/>
  <c r="CR173" i="29"/>
  <c r="CS53" i="29"/>
  <c r="CU155" i="29"/>
  <c r="CV35" i="29"/>
  <c r="CN111" i="29"/>
  <c r="CN141" i="29"/>
  <c r="CN231" i="29" s="1"/>
  <c r="CO21" i="29"/>
  <c r="CU166" i="29"/>
  <c r="CV46" i="29"/>
  <c r="CR178" i="29"/>
  <c r="CS58" i="29"/>
  <c r="CN101" i="29"/>
  <c r="CN131" i="29"/>
  <c r="CN221" i="29" s="1"/>
  <c r="CO11" i="29"/>
  <c r="CL215" i="29"/>
  <c r="CL243" i="29" s="1"/>
  <c r="CL153" i="29"/>
  <c r="CR206" i="29"/>
  <c r="CS86" i="29"/>
  <c r="CO8" i="29"/>
  <c r="CN98" i="29"/>
  <c r="CN128" i="29"/>
  <c r="CN218" i="29" s="1"/>
  <c r="CR170" i="29"/>
  <c r="CS50" i="29"/>
  <c r="CN138" i="29"/>
  <c r="CN228" i="29" s="1"/>
  <c r="CN108" i="29"/>
  <c r="CO18" i="29"/>
  <c r="CN150" i="29"/>
  <c r="CN240" i="29" s="1"/>
  <c r="CN120" i="29"/>
  <c r="CO30" i="29"/>
  <c r="CR4" i="29"/>
  <c r="CQ124" i="29"/>
  <c r="CR207" i="29"/>
  <c r="CS87" i="29"/>
  <c r="CR176" i="29"/>
  <c r="CS56" i="29"/>
  <c r="CR198" i="29"/>
  <c r="CS78" i="29"/>
  <c r="CR200" i="29"/>
  <c r="CS80" i="29"/>
  <c r="CR209" i="29"/>
  <c r="CS89" i="29"/>
  <c r="CU160" i="29"/>
  <c r="CV40" i="29"/>
  <c r="CR205" i="29"/>
  <c r="CS85" i="29"/>
  <c r="CO6" i="29"/>
  <c r="CN126" i="29"/>
  <c r="CN216" i="29" s="1"/>
  <c r="CN96" i="29"/>
  <c r="CO191" i="29"/>
  <c r="CP71" i="29"/>
  <c r="CO14" i="29"/>
  <c r="CN134" i="29"/>
  <c r="CN224" i="29" s="1"/>
  <c r="CN104" i="29"/>
  <c r="CR172" i="29"/>
  <c r="CS52" i="29"/>
  <c r="CU195" i="29"/>
  <c r="CV75" i="29"/>
  <c r="CU156" i="29"/>
  <c r="CV36" i="29"/>
  <c r="CR203" i="29"/>
  <c r="CS83" i="29"/>
  <c r="CU188" i="29"/>
  <c r="CV68" i="29"/>
  <c r="CU161" i="29"/>
  <c r="CV41" i="29"/>
  <c r="CN148" i="29"/>
  <c r="CN238" i="29" s="1"/>
  <c r="CN118" i="29"/>
  <c r="CO28" i="29"/>
  <c r="CU164" i="29"/>
  <c r="CV44" i="29"/>
  <c r="CN143" i="29"/>
  <c r="CN233" i="29" s="1"/>
  <c r="CO23" i="29"/>
  <c r="CN113" i="29"/>
  <c r="CN144" i="29"/>
  <c r="CN234" i="29" s="1"/>
  <c r="CO24" i="29"/>
  <c r="CN114" i="29"/>
  <c r="CU190" i="29"/>
  <c r="CV70" i="29"/>
  <c r="CQ64" i="29"/>
  <c r="CP184" i="29"/>
  <c r="CN147" i="29"/>
  <c r="CN237" i="29" s="1"/>
  <c r="CN117" i="29"/>
  <c r="CO27" i="29"/>
  <c r="CN110" i="29"/>
  <c r="CN140" i="29"/>
  <c r="CN230" i="29" s="1"/>
  <c r="CO20" i="29"/>
  <c r="CQ34" i="29"/>
  <c r="CP154" i="29"/>
  <c r="CP183" i="29" s="1"/>
  <c r="CP63" i="29"/>
  <c r="CR199" i="29"/>
  <c r="CS79" i="29"/>
  <c r="CU158" i="29"/>
  <c r="CV38" i="29"/>
  <c r="CR180" i="29"/>
  <c r="CS60" i="29"/>
  <c r="CR175" i="29"/>
  <c r="CS55" i="29"/>
  <c r="CU187" i="29"/>
  <c r="CV67" i="29"/>
  <c r="CN151" i="29"/>
  <c r="CN241" i="29" s="1"/>
  <c r="CO31" i="29"/>
  <c r="CN121" i="29"/>
  <c r="CO193" i="29"/>
  <c r="CP73" i="29"/>
  <c r="CR181" i="29"/>
  <c r="CS61" i="29"/>
  <c r="CM216" i="29"/>
  <c r="CR204" i="29"/>
  <c r="CS84" i="29"/>
  <c r="CO214" i="29"/>
  <c r="CR182" i="29"/>
  <c r="CS62" i="29"/>
  <c r="CV158" i="29" l="1"/>
  <c r="CW38" i="29"/>
  <c r="CV188" i="29"/>
  <c r="CW68" i="29"/>
  <c r="CV156" i="29"/>
  <c r="CW36" i="29"/>
  <c r="CS172" i="29"/>
  <c r="CT52" i="29"/>
  <c r="CO134" i="29"/>
  <c r="CO224" i="29" s="1"/>
  <c r="CO104" i="29"/>
  <c r="CP14" i="29"/>
  <c r="CS198" i="29"/>
  <c r="CT78" i="29"/>
  <c r="CS207" i="29"/>
  <c r="CT87" i="29"/>
  <c r="CS4" i="29"/>
  <c r="CR124" i="29"/>
  <c r="CS170" i="29"/>
  <c r="CT50" i="29"/>
  <c r="CO98" i="29"/>
  <c r="CO128" i="29"/>
  <c r="CO218" i="29" s="1"/>
  <c r="CP8" i="29"/>
  <c r="CS178" i="29"/>
  <c r="CT58" i="29"/>
  <c r="CO141" i="29"/>
  <c r="CO231" i="29" s="1"/>
  <c r="CP21" i="29"/>
  <c r="CO111" i="29"/>
  <c r="CV162" i="29"/>
  <c r="CW42" i="29"/>
  <c r="CV196" i="29"/>
  <c r="CW76" i="29"/>
  <c r="CS174" i="29"/>
  <c r="CT54" i="29"/>
  <c r="CP214" i="29"/>
  <c r="CO142" i="29"/>
  <c r="CO232" i="29" s="1"/>
  <c r="CO112" i="29"/>
  <c r="CP22" i="29"/>
  <c r="CV165" i="29"/>
  <c r="CW45" i="29"/>
  <c r="CS204" i="29"/>
  <c r="CT84" i="29"/>
  <c r="CS175" i="29"/>
  <c r="CT55" i="29"/>
  <c r="CV190" i="29"/>
  <c r="CW70" i="29"/>
  <c r="CV164" i="29"/>
  <c r="CW44" i="29"/>
  <c r="CP191" i="29"/>
  <c r="CQ71" i="29"/>
  <c r="CO96" i="29"/>
  <c r="CP6" i="29"/>
  <c r="CO126" i="29"/>
  <c r="CV160" i="29"/>
  <c r="CW40" i="29"/>
  <c r="CS200" i="29"/>
  <c r="CT80" i="29"/>
  <c r="CO138" i="29"/>
  <c r="CO228" i="29" s="1"/>
  <c r="CP18" i="29"/>
  <c r="CO108" i="29"/>
  <c r="CS206" i="29"/>
  <c r="CT86" i="29"/>
  <c r="CO101" i="29"/>
  <c r="CP11" i="29"/>
  <c r="CO131" i="29"/>
  <c r="CO221" i="29" s="1"/>
  <c r="CS173" i="29"/>
  <c r="CT53" i="29"/>
  <c r="CV194" i="29"/>
  <c r="CW74" i="29"/>
  <c r="CS177" i="29"/>
  <c r="CT57" i="29"/>
  <c r="CO100" i="29"/>
  <c r="CP10" i="29"/>
  <c r="CO130" i="29"/>
  <c r="CO220" i="29" s="1"/>
  <c r="CV159" i="29"/>
  <c r="CW39" i="29"/>
  <c r="CS210" i="29"/>
  <c r="CT90" i="29"/>
  <c r="CO103" i="29"/>
  <c r="CP13" i="29"/>
  <c r="CO133" i="29"/>
  <c r="CO223" i="29" s="1"/>
  <c r="CO129" i="29"/>
  <c r="CO219" i="29" s="1"/>
  <c r="CO99" i="29"/>
  <c r="CP9" i="29"/>
  <c r="CV163" i="29"/>
  <c r="CW43" i="29"/>
  <c r="CM215" i="29"/>
  <c r="CM243" i="29" s="1"/>
  <c r="CM153" i="29"/>
  <c r="CS169" i="29"/>
  <c r="CT49" i="29"/>
  <c r="CO145" i="29"/>
  <c r="CO235" i="29" s="1"/>
  <c r="CO115" i="29"/>
  <c r="CP25" i="29"/>
  <c r="CO105" i="29"/>
  <c r="CO135" i="29"/>
  <c r="CO225" i="29" s="1"/>
  <c r="CP15" i="29"/>
  <c r="CS179" i="29"/>
  <c r="CT59" i="29"/>
  <c r="CO146" i="29"/>
  <c r="CO236" i="29" s="1"/>
  <c r="CP26" i="29"/>
  <c r="CO116" i="29"/>
  <c r="CO144" i="29"/>
  <c r="CO234" i="29" s="1"/>
  <c r="CO114" i="29"/>
  <c r="CP24" i="29"/>
  <c r="CS182" i="29"/>
  <c r="CT62" i="29"/>
  <c r="CP193" i="29"/>
  <c r="CQ73" i="29"/>
  <c r="CV187" i="29"/>
  <c r="CW67" i="29"/>
  <c r="CS180" i="29"/>
  <c r="CT60" i="29"/>
  <c r="CS199" i="29"/>
  <c r="CT79" i="29"/>
  <c r="CR34" i="29"/>
  <c r="CQ63" i="29"/>
  <c r="CQ154" i="29"/>
  <c r="CQ183" i="29" s="1"/>
  <c r="CO147" i="29"/>
  <c r="CO237" i="29" s="1"/>
  <c r="CP27" i="29"/>
  <c r="CO117" i="29"/>
  <c r="CV161" i="29"/>
  <c r="CW41" i="29"/>
  <c r="CS203" i="29"/>
  <c r="CT83" i="29"/>
  <c r="CV195" i="29"/>
  <c r="CW75" i="29"/>
  <c r="CS176" i="29"/>
  <c r="CT56" i="29"/>
  <c r="CQ94" i="29"/>
  <c r="CO150" i="29"/>
  <c r="CO240" i="29" s="1"/>
  <c r="CP30" i="29"/>
  <c r="CO120" i="29"/>
  <c r="CV166" i="29"/>
  <c r="CW46" i="29"/>
  <c r="CV185" i="29"/>
  <c r="CW65" i="29"/>
  <c r="CP7" i="29"/>
  <c r="CO127" i="29"/>
  <c r="CO217" i="29" s="1"/>
  <c r="CO97" i="29"/>
  <c r="CW167" i="29"/>
  <c r="CX47" i="29"/>
  <c r="CO152" i="29"/>
  <c r="CO242" i="29" s="1"/>
  <c r="CO122" i="29"/>
  <c r="CP32" i="29"/>
  <c r="CP19" i="29"/>
  <c r="CO109" i="29"/>
  <c r="CO139" i="29"/>
  <c r="CO229" i="29" s="1"/>
  <c r="CR107" i="29"/>
  <c r="CS17" i="29"/>
  <c r="CR137" i="29"/>
  <c r="CR227" i="29" s="1"/>
  <c r="CV157" i="29"/>
  <c r="CW37" i="29"/>
  <c r="CS171" i="29"/>
  <c r="CT51" i="29"/>
  <c r="CO186" i="29"/>
  <c r="CO213" i="29" s="1"/>
  <c r="CP66" i="29"/>
  <c r="CO93" i="29"/>
  <c r="CS208" i="29"/>
  <c r="CT88" i="29"/>
  <c r="CO151" i="29"/>
  <c r="CO241" i="29" s="1"/>
  <c r="CO121" i="29"/>
  <c r="CP31" i="29"/>
  <c r="CS181" i="29"/>
  <c r="CT61" i="29"/>
  <c r="CO140" i="29"/>
  <c r="CO230" i="29" s="1"/>
  <c r="CO110" i="29"/>
  <c r="CP20" i="29"/>
  <c r="CR64" i="29"/>
  <c r="CQ184" i="29"/>
  <c r="CO143" i="29"/>
  <c r="CO233" i="29" s="1"/>
  <c r="CP23" i="29"/>
  <c r="CO113" i="29"/>
  <c r="CO148" i="29"/>
  <c r="CO238" i="29" s="1"/>
  <c r="CP28" i="29"/>
  <c r="CO118" i="29"/>
  <c r="CS205" i="29"/>
  <c r="CT85" i="29"/>
  <c r="CS209" i="29"/>
  <c r="CT89" i="29"/>
  <c r="CV155" i="29"/>
  <c r="CW35" i="29"/>
  <c r="CV189" i="29"/>
  <c r="CW69" i="29"/>
  <c r="CS201" i="29"/>
  <c r="CT81" i="29"/>
  <c r="CS202" i="29"/>
  <c r="CT82" i="29"/>
  <c r="CV197" i="29"/>
  <c r="CW77" i="29"/>
  <c r="CO149" i="29"/>
  <c r="CO239" i="29" s="1"/>
  <c r="CO119" i="29"/>
  <c r="CP29" i="29"/>
  <c r="CS212" i="29"/>
  <c r="CT92" i="29"/>
  <c r="CN125" i="29"/>
  <c r="CN95" i="29"/>
  <c r="CN123" i="29" s="1"/>
  <c r="CO5" i="29"/>
  <c r="CN33" i="29"/>
  <c r="CV192" i="29"/>
  <c r="CW72" i="29"/>
  <c r="CS168" i="29"/>
  <c r="CT48" i="29"/>
  <c r="CO132" i="29"/>
  <c r="CO222" i="29" s="1"/>
  <c r="CO102" i="29"/>
  <c r="CP12" i="29"/>
  <c r="CP16" i="29"/>
  <c r="CO136" i="29"/>
  <c r="CO226" i="29" s="1"/>
  <c r="CO106" i="29"/>
  <c r="CS211" i="29"/>
  <c r="CT91" i="29"/>
  <c r="CR94" i="29" l="1"/>
  <c r="CQ214" i="29"/>
  <c r="CT212" i="29"/>
  <c r="CU92" i="29"/>
  <c r="CS64" i="29"/>
  <c r="CR184" i="29"/>
  <c r="CP151" i="29"/>
  <c r="CP241" i="29" s="1"/>
  <c r="CP121" i="29"/>
  <c r="CQ31" i="29"/>
  <c r="CT171" i="29"/>
  <c r="CU51" i="29"/>
  <c r="CW166" i="29"/>
  <c r="CX46" i="29"/>
  <c r="CW195" i="29"/>
  <c r="CX75" i="29"/>
  <c r="CW161" i="29"/>
  <c r="CX41" i="29"/>
  <c r="CT199" i="29"/>
  <c r="CU79" i="29"/>
  <c r="CW187" i="29"/>
  <c r="CX67" i="29"/>
  <c r="CT182" i="29"/>
  <c r="CU62" i="29"/>
  <c r="CT179" i="29"/>
  <c r="CU59" i="29"/>
  <c r="CT169" i="29"/>
  <c r="CU49" i="29"/>
  <c r="CW163" i="29"/>
  <c r="CX43" i="29"/>
  <c r="CT210" i="29"/>
  <c r="CU90" i="29"/>
  <c r="CT206" i="29"/>
  <c r="CU86" i="29"/>
  <c r="CQ191" i="29"/>
  <c r="CR71" i="29"/>
  <c r="CW190" i="29"/>
  <c r="CX70" i="29"/>
  <c r="CP141" i="29"/>
  <c r="CP231" i="29" s="1"/>
  <c r="CP111" i="29"/>
  <c r="CQ21" i="29"/>
  <c r="CP98" i="29"/>
  <c r="CQ8" i="29"/>
  <c r="CP128" i="29"/>
  <c r="CP218" i="29" s="1"/>
  <c r="CT172" i="29"/>
  <c r="CU52" i="29"/>
  <c r="CW188" i="29"/>
  <c r="CX68" i="29"/>
  <c r="CT168" i="29"/>
  <c r="CU48" i="29"/>
  <c r="CP102" i="29"/>
  <c r="CP132" i="29"/>
  <c r="CP222" i="29" s="1"/>
  <c r="CQ12" i="29"/>
  <c r="CO125" i="29"/>
  <c r="CP5" i="29"/>
  <c r="CO95" i="29"/>
  <c r="CO123" i="29" s="1"/>
  <c r="CO33" i="29"/>
  <c r="CW197" i="29"/>
  <c r="CX77" i="29"/>
  <c r="CT201" i="29"/>
  <c r="CU81" i="29"/>
  <c r="CW155" i="29"/>
  <c r="CX35" i="29"/>
  <c r="CT209" i="29"/>
  <c r="CU89" i="29"/>
  <c r="CP143" i="29"/>
  <c r="CP233" i="29" s="1"/>
  <c r="CP113" i="29"/>
  <c r="CQ23" i="29"/>
  <c r="CT181" i="29"/>
  <c r="CU61" i="29"/>
  <c r="CS107" i="29"/>
  <c r="CT17" i="29"/>
  <c r="CS137" i="29"/>
  <c r="CS227" i="29" s="1"/>
  <c r="CP139" i="29"/>
  <c r="CP229" i="29" s="1"/>
  <c r="CP109" i="29"/>
  <c r="CQ19" i="29"/>
  <c r="CX167" i="29"/>
  <c r="CY47" i="29"/>
  <c r="CP127" i="29"/>
  <c r="CP217" i="29" s="1"/>
  <c r="CP97" i="29"/>
  <c r="CQ7" i="29"/>
  <c r="CP145" i="29"/>
  <c r="CP235" i="29" s="1"/>
  <c r="CQ25" i="29"/>
  <c r="CP115" i="29"/>
  <c r="CP130" i="29"/>
  <c r="CP220" i="29" s="1"/>
  <c r="CQ10" i="29"/>
  <c r="CP100" i="29"/>
  <c r="CW194" i="29"/>
  <c r="CX74" i="29"/>
  <c r="CT200" i="29"/>
  <c r="CU80" i="29"/>
  <c r="CO216" i="29"/>
  <c r="CT204" i="29"/>
  <c r="CU84" i="29"/>
  <c r="CP142" i="29"/>
  <c r="CP232" i="29" s="1"/>
  <c r="CQ22" i="29"/>
  <c r="CP112" i="29"/>
  <c r="CT174" i="29"/>
  <c r="CU54" i="29"/>
  <c r="CW162" i="29"/>
  <c r="CX42" i="29"/>
  <c r="CT207" i="29"/>
  <c r="CU87" i="29"/>
  <c r="CQ14" i="29"/>
  <c r="CP104" i="29"/>
  <c r="CP134" i="29"/>
  <c r="CP224" i="29" s="1"/>
  <c r="CT211" i="29"/>
  <c r="CU91" i="29"/>
  <c r="CP106" i="29"/>
  <c r="CQ16" i="29"/>
  <c r="CP136" i="29"/>
  <c r="CP226" i="29" s="1"/>
  <c r="CW192" i="29"/>
  <c r="CX72" i="29"/>
  <c r="CP149" i="29"/>
  <c r="CP239" i="29" s="1"/>
  <c r="CP119" i="29"/>
  <c r="CQ29" i="29"/>
  <c r="CP148" i="29"/>
  <c r="CP238" i="29" s="1"/>
  <c r="CP118" i="29"/>
  <c r="CQ28" i="29"/>
  <c r="CP140" i="29"/>
  <c r="CP230" i="29" s="1"/>
  <c r="CP110" i="29"/>
  <c r="CQ20" i="29"/>
  <c r="CP186" i="29"/>
  <c r="CP213" i="29" s="1"/>
  <c r="CQ66" i="29"/>
  <c r="CP93" i="29"/>
  <c r="CW157" i="29"/>
  <c r="CX37" i="29"/>
  <c r="CP152" i="29"/>
  <c r="CP242" i="29" s="1"/>
  <c r="CQ32" i="29"/>
  <c r="CP122" i="29"/>
  <c r="CW185" i="29"/>
  <c r="CX65" i="29"/>
  <c r="CT176" i="29"/>
  <c r="CU56" i="29"/>
  <c r="CT203" i="29"/>
  <c r="CU83" i="29"/>
  <c r="CT180" i="29"/>
  <c r="CU60" i="29"/>
  <c r="CQ193" i="29"/>
  <c r="CR73" i="29"/>
  <c r="CP144" i="29"/>
  <c r="CP234" i="29" s="1"/>
  <c r="CP114" i="29"/>
  <c r="CQ24" i="29"/>
  <c r="CQ26" i="29"/>
  <c r="CP116" i="29"/>
  <c r="CP146" i="29"/>
  <c r="CP236" i="29" s="1"/>
  <c r="CP135" i="29"/>
  <c r="CP225" i="29" s="1"/>
  <c r="CP105" i="29"/>
  <c r="CQ15" i="29"/>
  <c r="CP129" i="29"/>
  <c r="CP219" i="29" s="1"/>
  <c r="CP99" i="29"/>
  <c r="CQ9" i="29"/>
  <c r="CQ13" i="29"/>
  <c r="CP103" i="29"/>
  <c r="CP133" i="29"/>
  <c r="CP223" i="29" s="1"/>
  <c r="CW159" i="29"/>
  <c r="CX39" i="29"/>
  <c r="CP131" i="29"/>
  <c r="CP221" i="29" s="1"/>
  <c r="CP101" i="29"/>
  <c r="CQ11" i="29"/>
  <c r="CQ6" i="29"/>
  <c r="CP126" i="29"/>
  <c r="CP96" i="29"/>
  <c r="CW164" i="29"/>
  <c r="CX44" i="29"/>
  <c r="CT178" i="29"/>
  <c r="CU58" i="29"/>
  <c r="CW156" i="29"/>
  <c r="CX36" i="29"/>
  <c r="CW158" i="29"/>
  <c r="CX38" i="29"/>
  <c r="CN215" i="29"/>
  <c r="CN243" i="29" s="1"/>
  <c r="CN153" i="29"/>
  <c r="CT202" i="29"/>
  <c r="CU82" i="29"/>
  <c r="CW189" i="29"/>
  <c r="CX69" i="29"/>
  <c r="CT205" i="29"/>
  <c r="CU85" i="29"/>
  <c r="CT208" i="29"/>
  <c r="CU88" i="29"/>
  <c r="CP150" i="29"/>
  <c r="CP240" i="29" s="1"/>
  <c r="CP120" i="29"/>
  <c r="CQ30" i="29"/>
  <c r="CP147" i="29"/>
  <c r="CP237" i="29" s="1"/>
  <c r="CP117" i="29"/>
  <c r="CQ27" i="29"/>
  <c r="CR63" i="29"/>
  <c r="CR154" i="29"/>
  <c r="CR183" i="29" s="1"/>
  <c r="CS34" i="29"/>
  <c r="CS94" i="29" s="1"/>
  <c r="CT177" i="29"/>
  <c r="CU57" i="29"/>
  <c r="CT173" i="29"/>
  <c r="CU53" i="29"/>
  <c r="CP138" i="29"/>
  <c r="CP228" i="29" s="1"/>
  <c r="CP108" i="29"/>
  <c r="CQ18" i="29"/>
  <c r="CW160" i="29"/>
  <c r="CX40" i="29"/>
  <c r="CT175" i="29"/>
  <c r="CU55" i="29"/>
  <c r="CW165" i="29"/>
  <c r="CX45" i="29"/>
  <c r="CW196" i="29"/>
  <c r="CX76" i="29"/>
  <c r="CT170" i="29"/>
  <c r="CU50" i="29"/>
  <c r="CS124" i="29"/>
  <c r="CT4" i="29"/>
  <c r="CT198" i="29"/>
  <c r="CU78" i="29"/>
  <c r="CP216" i="29" l="1"/>
  <c r="CX196" i="29"/>
  <c r="CY76" i="29"/>
  <c r="CQ138" i="29"/>
  <c r="CQ228" i="29" s="1"/>
  <c r="CQ108" i="29"/>
  <c r="CR18" i="29"/>
  <c r="CU170" i="29"/>
  <c r="CV50" i="29"/>
  <c r="CX165" i="29"/>
  <c r="CY45" i="29"/>
  <c r="CX160" i="29"/>
  <c r="CY40" i="29"/>
  <c r="CQ147" i="29"/>
  <c r="CQ237" i="29" s="1"/>
  <c r="CQ117" i="29"/>
  <c r="CR27" i="29"/>
  <c r="CX189" i="29"/>
  <c r="CY69" i="29"/>
  <c r="CX156" i="29"/>
  <c r="CY36" i="29"/>
  <c r="CU178" i="29"/>
  <c r="CV58" i="29"/>
  <c r="CQ144" i="29"/>
  <c r="CQ234" i="29" s="1"/>
  <c r="CR24" i="29"/>
  <c r="CQ114" i="29"/>
  <c r="CX157" i="29"/>
  <c r="CY37" i="29"/>
  <c r="CQ148" i="29"/>
  <c r="CQ238" i="29" s="1"/>
  <c r="CQ118" i="29"/>
  <c r="CR28" i="29"/>
  <c r="CU207" i="29"/>
  <c r="CV87" i="29"/>
  <c r="CU174" i="29"/>
  <c r="CV54" i="29"/>
  <c r="CU200" i="29"/>
  <c r="CV80" i="29"/>
  <c r="CQ145" i="29"/>
  <c r="CQ235" i="29" s="1"/>
  <c r="CQ115" i="29"/>
  <c r="CR25" i="29"/>
  <c r="CQ139" i="29"/>
  <c r="CQ229" i="29" s="1"/>
  <c r="CQ109" i="29"/>
  <c r="CR19" i="29"/>
  <c r="CT137" i="29"/>
  <c r="CT227" i="29" s="1"/>
  <c r="CU17" i="29"/>
  <c r="CT107" i="29"/>
  <c r="CQ143" i="29"/>
  <c r="CQ233" i="29" s="1"/>
  <c r="CQ113" i="29"/>
  <c r="CR23" i="29"/>
  <c r="CX188" i="29"/>
  <c r="CY68" i="29"/>
  <c r="CT64" i="29"/>
  <c r="CS184" i="29"/>
  <c r="CT124" i="29"/>
  <c r="CU4" i="29"/>
  <c r="CU173" i="29"/>
  <c r="CV53" i="29"/>
  <c r="CS154" i="29"/>
  <c r="CS183" i="29" s="1"/>
  <c r="CT34" i="29"/>
  <c r="CS63" i="29"/>
  <c r="CU205" i="29"/>
  <c r="CV85" i="29"/>
  <c r="CU180" i="29"/>
  <c r="CV60" i="29"/>
  <c r="CU176" i="29"/>
  <c r="CV56" i="29"/>
  <c r="CQ140" i="29"/>
  <c r="CQ230" i="29" s="1"/>
  <c r="CR20" i="29"/>
  <c r="CQ110" i="29"/>
  <c r="CR16" i="29"/>
  <c r="CQ136" i="29"/>
  <c r="CQ226" i="29" s="1"/>
  <c r="CQ106" i="29"/>
  <c r="CU204" i="29"/>
  <c r="CV84" i="29"/>
  <c r="CR10" i="29"/>
  <c r="CQ100" i="29"/>
  <c r="CQ130" i="29"/>
  <c r="CQ220" i="29" s="1"/>
  <c r="CX155" i="29"/>
  <c r="CY35" i="29"/>
  <c r="CX197" i="29"/>
  <c r="CY77" i="29"/>
  <c r="CP125" i="29"/>
  <c r="CP95" i="29"/>
  <c r="CP123" i="29" s="1"/>
  <c r="CQ5" i="29"/>
  <c r="CP33" i="29"/>
  <c r="CR8" i="29"/>
  <c r="CQ98" i="29"/>
  <c r="CQ128" i="29"/>
  <c r="CQ218" i="29" s="1"/>
  <c r="CR191" i="29"/>
  <c r="CS71" i="29"/>
  <c r="CU210" i="29"/>
  <c r="CV90" i="29"/>
  <c r="CU169" i="29"/>
  <c r="CV49" i="29"/>
  <c r="CU182" i="29"/>
  <c r="CV62" i="29"/>
  <c r="CU199" i="29"/>
  <c r="CV79" i="29"/>
  <c r="CX195" i="29"/>
  <c r="CY75" i="29"/>
  <c r="CU171" i="29"/>
  <c r="CV51" i="29"/>
  <c r="CU212" i="29"/>
  <c r="CV92" i="29"/>
  <c r="CU208" i="29"/>
  <c r="CV88" i="29"/>
  <c r="CU202" i="29"/>
  <c r="CV82" i="29"/>
  <c r="CX158" i="29"/>
  <c r="CY38" i="29"/>
  <c r="CR214" i="29"/>
  <c r="CX164" i="29"/>
  <c r="CY44" i="29"/>
  <c r="CR6" i="29"/>
  <c r="CQ126" i="29"/>
  <c r="CQ96" i="29"/>
  <c r="CX159" i="29"/>
  <c r="CY39" i="29"/>
  <c r="CQ103" i="29"/>
  <c r="CR13" i="29"/>
  <c r="CQ133" i="29"/>
  <c r="CQ223" i="29" s="1"/>
  <c r="CQ135" i="29"/>
  <c r="CQ225" i="29" s="1"/>
  <c r="CR15" i="29"/>
  <c r="CQ105" i="29"/>
  <c r="CQ152" i="29"/>
  <c r="CQ242" i="29" s="1"/>
  <c r="CR32" i="29"/>
  <c r="CQ122" i="29"/>
  <c r="CX192" i="29"/>
  <c r="CY72" i="29"/>
  <c r="CX162" i="29"/>
  <c r="CY42" i="29"/>
  <c r="CX194" i="29"/>
  <c r="CY74" i="29"/>
  <c r="CY167" i="29"/>
  <c r="CZ47" i="29"/>
  <c r="CU181" i="29"/>
  <c r="CV61" i="29"/>
  <c r="CO215" i="29"/>
  <c r="CO243" i="29" s="1"/>
  <c r="CO153" i="29"/>
  <c r="CU168" i="29"/>
  <c r="CV48" i="29"/>
  <c r="CU172" i="29"/>
  <c r="CV52" i="29"/>
  <c r="CU198" i="29"/>
  <c r="CV78" i="29"/>
  <c r="CU175" i="29"/>
  <c r="CV55" i="29"/>
  <c r="CU177" i="29"/>
  <c r="CV57" i="29"/>
  <c r="CQ150" i="29"/>
  <c r="CQ240" i="29" s="1"/>
  <c r="CQ120" i="29"/>
  <c r="CR30" i="29"/>
  <c r="CQ131" i="29"/>
  <c r="CQ221" i="29" s="1"/>
  <c r="CR11" i="29"/>
  <c r="CQ101" i="29"/>
  <c r="CQ129" i="29"/>
  <c r="CQ219" i="29" s="1"/>
  <c r="CQ99" i="29"/>
  <c r="CR9" i="29"/>
  <c r="CQ146" i="29"/>
  <c r="CQ236" i="29" s="1"/>
  <c r="CQ116" i="29"/>
  <c r="CR26" i="29"/>
  <c r="CR193" i="29"/>
  <c r="CS73" i="29"/>
  <c r="CU203" i="29"/>
  <c r="CV83" i="29"/>
  <c r="CX185" i="29"/>
  <c r="CY65" i="29"/>
  <c r="CQ186" i="29"/>
  <c r="CQ213" i="29" s="1"/>
  <c r="CR66" i="29"/>
  <c r="CQ93" i="29"/>
  <c r="CQ149" i="29"/>
  <c r="CQ239" i="29" s="1"/>
  <c r="CQ119" i="29"/>
  <c r="CR29" i="29"/>
  <c r="CU211" i="29"/>
  <c r="CV91" i="29"/>
  <c r="CQ134" i="29"/>
  <c r="CQ224" i="29" s="1"/>
  <c r="CR14" i="29"/>
  <c r="CQ104" i="29"/>
  <c r="CQ142" i="29"/>
  <c r="CQ232" i="29" s="1"/>
  <c r="CQ112" i="29"/>
  <c r="CR22" i="29"/>
  <c r="CR7" i="29"/>
  <c r="CQ127" i="29"/>
  <c r="CQ217" i="29" s="1"/>
  <c r="CQ97" i="29"/>
  <c r="CU209" i="29"/>
  <c r="CV89" i="29"/>
  <c r="CU201" i="29"/>
  <c r="CV81" i="29"/>
  <c r="CQ132" i="29"/>
  <c r="CQ222" i="29" s="1"/>
  <c r="CQ102" i="29"/>
  <c r="CR12" i="29"/>
  <c r="CQ141" i="29"/>
  <c r="CQ231" i="29" s="1"/>
  <c r="CR21" i="29"/>
  <c r="CQ111" i="29"/>
  <c r="CX190" i="29"/>
  <c r="CY70" i="29"/>
  <c r="CU206" i="29"/>
  <c r="CV86" i="29"/>
  <c r="CX163" i="29"/>
  <c r="CY43" i="29"/>
  <c r="CU179" i="29"/>
  <c r="CV59" i="29"/>
  <c r="CX187" i="29"/>
  <c r="CY67" i="29"/>
  <c r="CX161" i="29"/>
  <c r="CY41" i="29"/>
  <c r="CX166" i="29"/>
  <c r="CY46" i="29"/>
  <c r="CQ151" i="29"/>
  <c r="CQ241" i="29" s="1"/>
  <c r="CR31" i="29"/>
  <c r="CQ121" i="29"/>
  <c r="CR151" i="29" l="1"/>
  <c r="CR241" i="29" s="1"/>
  <c r="CR121" i="29"/>
  <c r="CS31" i="29"/>
  <c r="CV179" i="29"/>
  <c r="CW59" i="29"/>
  <c r="CV209" i="29"/>
  <c r="CW89" i="29"/>
  <c r="CR141" i="29"/>
  <c r="CR231" i="29" s="1"/>
  <c r="CR111" i="29"/>
  <c r="CS21" i="29"/>
  <c r="CR142" i="29"/>
  <c r="CR232" i="29" s="1"/>
  <c r="CS22" i="29"/>
  <c r="CR112" i="29"/>
  <c r="CR134" i="29"/>
  <c r="CR224" i="29" s="1"/>
  <c r="CR104" i="29"/>
  <c r="CS14" i="29"/>
  <c r="CR149" i="29"/>
  <c r="CR239" i="29" s="1"/>
  <c r="CS29" i="29"/>
  <c r="CR119" i="29"/>
  <c r="CR186" i="29"/>
  <c r="CR213" i="29" s="1"/>
  <c r="CS66" i="29"/>
  <c r="CR93" i="29"/>
  <c r="CV203" i="29"/>
  <c r="CW83" i="29"/>
  <c r="CR146" i="29"/>
  <c r="CR236" i="29" s="1"/>
  <c r="CR116" i="29"/>
  <c r="CS26" i="29"/>
  <c r="CV177" i="29"/>
  <c r="CW57" i="29"/>
  <c r="CV198" i="29"/>
  <c r="CW78" i="29"/>
  <c r="CV168" i="29"/>
  <c r="CW48" i="29"/>
  <c r="CV181" i="29"/>
  <c r="CW61" i="29"/>
  <c r="CY194" i="29"/>
  <c r="CZ74" i="29"/>
  <c r="CY192" i="29"/>
  <c r="CZ72" i="29"/>
  <c r="CY164" i="29"/>
  <c r="CZ44" i="29"/>
  <c r="CY197" i="29"/>
  <c r="CZ77" i="29"/>
  <c r="CV173" i="29"/>
  <c r="CW53" i="29"/>
  <c r="CU124" i="29"/>
  <c r="CV4" i="29"/>
  <c r="CY188" i="29"/>
  <c r="CZ68" i="29"/>
  <c r="CR139" i="29"/>
  <c r="CR229" i="29" s="1"/>
  <c r="CR109" i="29"/>
  <c r="CS19" i="29"/>
  <c r="CV174" i="29"/>
  <c r="CW54" i="29"/>
  <c r="CR148" i="29"/>
  <c r="CR238" i="29" s="1"/>
  <c r="CR118" i="29"/>
  <c r="CS28" i="29"/>
  <c r="CV178" i="29"/>
  <c r="CW58" i="29"/>
  <c r="CY189" i="29"/>
  <c r="CZ69" i="29"/>
  <c r="CY161" i="29"/>
  <c r="CZ41" i="29"/>
  <c r="CV206" i="29"/>
  <c r="CW86" i="29"/>
  <c r="CR127" i="29"/>
  <c r="CR217" i="29" s="1"/>
  <c r="CR97" i="29"/>
  <c r="CS7" i="29"/>
  <c r="CY166" i="29"/>
  <c r="CZ46" i="29"/>
  <c r="CY187" i="29"/>
  <c r="CZ67" i="29"/>
  <c r="CY163" i="29"/>
  <c r="CZ43" i="29"/>
  <c r="CY190" i="29"/>
  <c r="CZ70" i="29"/>
  <c r="CV201" i="29"/>
  <c r="CW81" i="29"/>
  <c r="CR150" i="29"/>
  <c r="CR240" i="29" s="1"/>
  <c r="CR120" i="29"/>
  <c r="CS30" i="29"/>
  <c r="CR133" i="29"/>
  <c r="CR223" i="29" s="1"/>
  <c r="CS13" i="29"/>
  <c r="CR103" i="29"/>
  <c r="CV202" i="29"/>
  <c r="CW82" i="29"/>
  <c r="CV212" i="29"/>
  <c r="CW92" i="29"/>
  <c r="CY195" i="29"/>
  <c r="CZ75" i="29"/>
  <c r="CV182" i="29"/>
  <c r="CW62" i="29"/>
  <c r="CV210" i="29"/>
  <c r="CW90" i="29"/>
  <c r="CR5" i="29"/>
  <c r="CQ95" i="29"/>
  <c r="CQ123" i="29" s="1"/>
  <c r="CQ125" i="29"/>
  <c r="CQ33" i="29"/>
  <c r="CR140" i="29"/>
  <c r="CR230" i="29" s="1"/>
  <c r="CR110" i="29"/>
  <c r="CS20" i="29"/>
  <c r="CV180" i="29"/>
  <c r="CW60" i="29"/>
  <c r="CY160" i="29"/>
  <c r="CZ40" i="29"/>
  <c r="CV170" i="29"/>
  <c r="CW50" i="29"/>
  <c r="CS12" i="29"/>
  <c r="CR132" i="29"/>
  <c r="CR222" i="29" s="1"/>
  <c r="CR102" i="29"/>
  <c r="CV211" i="29"/>
  <c r="CW91" i="29"/>
  <c r="CY185" i="29"/>
  <c r="CZ65" i="29"/>
  <c r="CS193" i="29"/>
  <c r="CT73" i="29"/>
  <c r="CV175" i="29"/>
  <c r="CW55" i="29"/>
  <c r="CV172" i="29"/>
  <c r="CW52" i="29"/>
  <c r="CZ167" i="29"/>
  <c r="DA47" i="29"/>
  <c r="CY162" i="29"/>
  <c r="CZ42" i="29"/>
  <c r="CS15" i="29"/>
  <c r="CR105" i="29"/>
  <c r="CR135" i="29"/>
  <c r="CR225" i="29" s="1"/>
  <c r="CQ216" i="29"/>
  <c r="CY155" i="29"/>
  <c r="CZ35" i="29"/>
  <c r="CR130" i="29"/>
  <c r="CR220" i="29" s="1"/>
  <c r="CS10" i="29"/>
  <c r="CR100" i="29"/>
  <c r="CU34" i="29"/>
  <c r="CT154" i="29"/>
  <c r="CT183" i="29" s="1"/>
  <c r="CT63" i="29"/>
  <c r="CR143" i="29"/>
  <c r="CR233" i="29" s="1"/>
  <c r="CS23" i="29"/>
  <c r="CR113" i="29"/>
  <c r="CV17" i="29"/>
  <c r="CU107" i="29"/>
  <c r="CU137" i="29"/>
  <c r="CU227" i="29" s="1"/>
  <c r="CV200" i="29"/>
  <c r="CW80" i="29"/>
  <c r="CV207" i="29"/>
  <c r="CW87" i="29"/>
  <c r="CR144" i="29"/>
  <c r="CR234" i="29" s="1"/>
  <c r="CR114" i="29"/>
  <c r="CS24" i="29"/>
  <c r="CY156" i="29"/>
  <c r="CZ36" i="29"/>
  <c r="CR147" i="29"/>
  <c r="CR237" i="29" s="1"/>
  <c r="CR117" i="29"/>
  <c r="CS27" i="29"/>
  <c r="CY196" i="29"/>
  <c r="CZ76" i="29"/>
  <c r="CR129" i="29"/>
  <c r="CR219" i="29" s="1"/>
  <c r="CR99" i="29"/>
  <c r="CS9" i="29"/>
  <c r="CR101" i="29"/>
  <c r="CS11" i="29"/>
  <c r="CR131" i="29"/>
  <c r="CR221" i="29" s="1"/>
  <c r="CR152" i="29"/>
  <c r="CR242" i="29" s="1"/>
  <c r="CR122" i="29"/>
  <c r="CS32" i="29"/>
  <c r="CY159" i="29"/>
  <c r="CZ39" i="29"/>
  <c r="CR96" i="29"/>
  <c r="CS6" i="29"/>
  <c r="CR126" i="29"/>
  <c r="CY158" i="29"/>
  <c r="CZ38" i="29"/>
  <c r="CV208" i="29"/>
  <c r="CW88" i="29"/>
  <c r="CV171" i="29"/>
  <c r="CW51" i="29"/>
  <c r="CV199" i="29"/>
  <c r="CW79" i="29"/>
  <c r="CV169" i="29"/>
  <c r="CW49" i="29"/>
  <c r="CS191" i="29"/>
  <c r="CT71" i="29"/>
  <c r="CR98" i="29"/>
  <c r="CS8" i="29"/>
  <c r="CR128" i="29"/>
  <c r="CR218" i="29" s="1"/>
  <c r="CP215" i="29"/>
  <c r="CP243" i="29" s="1"/>
  <c r="CP153" i="29"/>
  <c r="CV204" i="29"/>
  <c r="CW84" i="29"/>
  <c r="CR106" i="29"/>
  <c r="CS16" i="29"/>
  <c r="CR136" i="29"/>
  <c r="CR226" i="29" s="1"/>
  <c r="CV176" i="29"/>
  <c r="CW56" i="29"/>
  <c r="CV205" i="29"/>
  <c r="CW85" i="29"/>
  <c r="CT94" i="29"/>
  <c r="CS214" i="29"/>
  <c r="CU64" i="29"/>
  <c r="CT184" i="29"/>
  <c r="CR145" i="29"/>
  <c r="CR235" i="29" s="1"/>
  <c r="CR115" i="29"/>
  <c r="CS25" i="29"/>
  <c r="CY157" i="29"/>
  <c r="CZ37" i="29"/>
  <c r="CY165" i="29"/>
  <c r="CZ45" i="29"/>
  <c r="CR138" i="29"/>
  <c r="CR228" i="29" s="1"/>
  <c r="CS18" i="29"/>
  <c r="CR108" i="29"/>
  <c r="CR216" i="29" l="1"/>
  <c r="CU94" i="29"/>
  <c r="CT191" i="29"/>
  <c r="CU71" i="29"/>
  <c r="CW208" i="29"/>
  <c r="CX88" i="29"/>
  <c r="CW204" i="29"/>
  <c r="CX84" i="29"/>
  <c r="CT6" i="29"/>
  <c r="CS126" i="29"/>
  <c r="CS96" i="29"/>
  <c r="CS152" i="29"/>
  <c r="CS242" i="29" s="1"/>
  <c r="CS122" i="29"/>
  <c r="CT32" i="29"/>
  <c r="CT11" i="29"/>
  <c r="CS101" i="29"/>
  <c r="CS131" i="29"/>
  <c r="CS221" i="29" s="1"/>
  <c r="CS144" i="29"/>
  <c r="CS234" i="29" s="1"/>
  <c r="CT24" i="29"/>
  <c r="CS114" i="29"/>
  <c r="DA167" i="29"/>
  <c r="DB47" i="29"/>
  <c r="CW175" i="29"/>
  <c r="CX55" i="29"/>
  <c r="CZ185" i="29"/>
  <c r="DA65" i="29"/>
  <c r="CT214" i="29"/>
  <c r="CS140" i="29"/>
  <c r="CS230" i="29" s="1"/>
  <c r="CS110" i="29"/>
  <c r="CT20" i="29"/>
  <c r="CQ215" i="29"/>
  <c r="CQ243" i="29" s="1"/>
  <c r="CQ153" i="29"/>
  <c r="CS150" i="29"/>
  <c r="CS240" i="29" s="1"/>
  <c r="CT30" i="29"/>
  <c r="CS120" i="29"/>
  <c r="CW206" i="29"/>
  <c r="CX86" i="29"/>
  <c r="CZ189" i="29"/>
  <c r="DA69" i="29"/>
  <c r="CW174" i="29"/>
  <c r="CX54" i="29"/>
  <c r="CW203" i="29"/>
  <c r="CX83" i="29"/>
  <c r="CT14" i="29"/>
  <c r="CS104" i="29"/>
  <c r="CS134" i="29"/>
  <c r="CS224" i="29" s="1"/>
  <c r="CS142" i="29"/>
  <c r="CS232" i="29" s="1"/>
  <c r="CS112" i="29"/>
  <c r="CT22" i="29"/>
  <c r="CT16" i="29"/>
  <c r="CS136" i="29"/>
  <c r="CS226" i="29" s="1"/>
  <c r="CS106" i="29"/>
  <c r="CS138" i="29"/>
  <c r="CS228" i="29" s="1"/>
  <c r="CT18" i="29"/>
  <c r="CS108" i="29"/>
  <c r="CW176" i="29"/>
  <c r="CX56" i="29"/>
  <c r="CZ165" i="29"/>
  <c r="DA45" i="29"/>
  <c r="CS145" i="29"/>
  <c r="CS235" i="29" s="1"/>
  <c r="CS115" i="29"/>
  <c r="CT25" i="29"/>
  <c r="CW205" i="29"/>
  <c r="CX85" i="29"/>
  <c r="CS98" i="29"/>
  <c r="CS128" i="29"/>
  <c r="CS218" i="29" s="1"/>
  <c r="CT8" i="29"/>
  <c r="CW169" i="29"/>
  <c r="CX49" i="29"/>
  <c r="CW171" i="29"/>
  <c r="CX51" i="29"/>
  <c r="CZ158" i="29"/>
  <c r="DA38" i="29"/>
  <c r="CZ196" i="29"/>
  <c r="DA76" i="29"/>
  <c r="CW200" i="29"/>
  <c r="CX80" i="29"/>
  <c r="CW17" i="29"/>
  <c r="CV137" i="29"/>
  <c r="CV227" i="29" s="1"/>
  <c r="CV107" i="29"/>
  <c r="CS130" i="29"/>
  <c r="CS220" i="29" s="1"/>
  <c r="CT10" i="29"/>
  <c r="CS100" i="29"/>
  <c r="CS105" i="29"/>
  <c r="CT15" i="29"/>
  <c r="CS135" i="29"/>
  <c r="CS225" i="29" s="1"/>
  <c r="CZ160" i="29"/>
  <c r="DA40" i="29"/>
  <c r="CW182" i="29"/>
  <c r="CX62" i="29"/>
  <c r="CW212" i="29"/>
  <c r="CX92" i="29"/>
  <c r="CZ190" i="29"/>
  <c r="DA70" i="29"/>
  <c r="CZ187" i="29"/>
  <c r="DA67" i="29"/>
  <c r="CS127" i="29"/>
  <c r="CS217" i="29" s="1"/>
  <c r="CT7" i="29"/>
  <c r="CS97" i="29"/>
  <c r="CS148" i="29"/>
  <c r="CS238" i="29" s="1"/>
  <c r="CS118" i="29"/>
  <c r="CT28" i="29"/>
  <c r="CZ188" i="29"/>
  <c r="DA68" i="29"/>
  <c r="CZ197" i="29"/>
  <c r="DA77" i="29"/>
  <c r="CZ192" i="29"/>
  <c r="DA72" i="29"/>
  <c r="CW181" i="29"/>
  <c r="CX61" i="29"/>
  <c r="CW198" i="29"/>
  <c r="CX78" i="29"/>
  <c r="CS146" i="29"/>
  <c r="CS236" i="29" s="1"/>
  <c r="CS116" i="29"/>
  <c r="CT26" i="29"/>
  <c r="CW209" i="29"/>
  <c r="CX89" i="29"/>
  <c r="CS151" i="29"/>
  <c r="CS241" i="29" s="1"/>
  <c r="CT31" i="29"/>
  <c r="CS121" i="29"/>
  <c r="CZ159" i="29"/>
  <c r="DA39" i="29"/>
  <c r="CS99" i="29"/>
  <c r="CT9" i="29"/>
  <c r="CS129" i="29"/>
  <c r="CS219" i="29" s="1"/>
  <c r="CZ156" i="29"/>
  <c r="DA36" i="29"/>
  <c r="CZ162" i="29"/>
  <c r="DA42" i="29"/>
  <c r="CW172" i="29"/>
  <c r="CX52" i="29"/>
  <c r="CT193" i="29"/>
  <c r="CU73" i="29"/>
  <c r="CW211" i="29"/>
  <c r="CX91" i="29"/>
  <c r="CS102" i="29"/>
  <c r="CT12" i="29"/>
  <c r="CS132" i="29"/>
  <c r="CS222" i="29" s="1"/>
  <c r="CW180" i="29"/>
  <c r="CX60" i="29"/>
  <c r="CS5" i="29"/>
  <c r="CR125" i="29"/>
  <c r="CR95" i="29"/>
  <c r="CR123" i="29" s="1"/>
  <c r="CR33" i="29"/>
  <c r="CT13" i="29"/>
  <c r="CS133" i="29"/>
  <c r="CS223" i="29" s="1"/>
  <c r="CS103" i="29"/>
  <c r="CZ161" i="29"/>
  <c r="DA41" i="29"/>
  <c r="CW178" i="29"/>
  <c r="CX58" i="29"/>
  <c r="CS109" i="29"/>
  <c r="CT19" i="29"/>
  <c r="CS139" i="29"/>
  <c r="CS229" i="29" s="1"/>
  <c r="CS149" i="29"/>
  <c r="CS239" i="29" s="1"/>
  <c r="CS119" i="29"/>
  <c r="CT29" i="29"/>
  <c r="CS141" i="29"/>
  <c r="CS231" i="29" s="1"/>
  <c r="CT21" i="29"/>
  <c r="CS111" i="29"/>
  <c r="CV64" i="29"/>
  <c r="CU184" i="29"/>
  <c r="CZ157" i="29"/>
  <c r="DA37" i="29"/>
  <c r="CW199" i="29"/>
  <c r="CX79" i="29"/>
  <c r="CS147" i="29"/>
  <c r="CS237" i="29" s="1"/>
  <c r="CT27" i="29"/>
  <c r="CS117" i="29"/>
  <c r="CW207" i="29"/>
  <c r="CX87" i="29"/>
  <c r="CS143" i="29"/>
  <c r="CS233" i="29" s="1"/>
  <c r="CS113" i="29"/>
  <c r="CT23" i="29"/>
  <c r="CV34" i="29"/>
  <c r="CU154" i="29"/>
  <c r="CU183" i="29" s="1"/>
  <c r="CU63" i="29"/>
  <c r="CZ155" i="29"/>
  <c r="DA35" i="29"/>
  <c r="CW170" i="29"/>
  <c r="CX50" i="29"/>
  <c r="CW210" i="29"/>
  <c r="CX90" i="29"/>
  <c r="CZ195" i="29"/>
  <c r="DA75" i="29"/>
  <c r="CW202" i="29"/>
  <c r="CX82" i="29"/>
  <c r="CW201" i="29"/>
  <c r="CX81" i="29"/>
  <c r="CZ163" i="29"/>
  <c r="DA43" i="29"/>
  <c r="CZ166" i="29"/>
  <c r="DA46" i="29"/>
  <c r="CW4" i="29"/>
  <c r="CV124" i="29"/>
  <c r="CW173" i="29"/>
  <c r="CX53" i="29"/>
  <c r="CZ164" i="29"/>
  <c r="DA44" i="29"/>
  <c r="CZ194" i="29"/>
  <c r="DA74" i="29"/>
  <c r="CW168" i="29"/>
  <c r="CX48" i="29"/>
  <c r="CW177" i="29"/>
  <c r="CX57" i="29"/>
  <c r="CS186" i="29"/>
  <c r="CS213" i="29" s="1"/>
  <c r="CT66" i="29"/>
  <c r="CS93" i="29"/>
  <c r="CW179" i="29"/>
  <c r="CX59" i="29"/>
  <c r="CV94" i="29" l="1"/>
  <c r="CX179" i="29"/>
  <c r="CY59" i="29"/>
  <c r="CX177" i="29"/>
  <c r="CY57" i="29"/>
  <c r="DA194" i="29"/>
  <c r="DB74" i="29"/>
  <c r="CX173" i="29"/>
  <c r="CY53" i="29"/>
  <c r="DA163" i="29"/>
  <c r="DB43" i="29"/>
  <c r="CX202" i="29"/>
  <c r="CY82" i="29"/>
  <c r="CX210" i="29"/>
  <c r="CY90" i="29"/>
  <c r="DA155" i="29"/>
  <c r="DB35" i="29"/>
  <c r="CW34" i="29"/>
  <c r="CV63" i="29"/>
  <c r="CV154" i="29"/>
  <c r="CV183" i="29" s="1"/>
  <c r="CX207" i="29"/>
  <c r="CY87" i="29"/>
  <c r="CX180" i="29"/>
  <c r="CY60" i="29"/>
  <c r="CT99" i="29"/>
  <c r="CU9" i="29"/>
  <c r="CT129" i="29"/>
  <c r="CT219" i="29" s="1"/>
  <c r="CX198" i="29"/>
  <c r="CY78" i="29"/>
  <c r="DA192" i="29"/>
  <c r="DB72" i="29"/>
  <c r="CU214" i="29"/>
  <c r="CT148" i="29"/>
  <c r="CT238" i="29" s="1"/>
  <c r="CT118" i="29"/>
  <c r="CU28" i="29"/>
  <c r="CU7" i="29"/>
  <c r="CT127" i="29"/>
  <c r="CT217" i="29" s="1"/>
  <c r="CT97" i="29"/>
  <c r="DA190" i="29"/>
  <c r="DB70" i="29"/>
  <c r="CX182" i="29"/>
  <c r="CY62" i="29"/>
  <c r="CU10" i="29"/>
  <c r="CT130" i="29"/>
  <c r="CT220" i="29" s="1"/>
  <c r="CT100" i="29"/>
  <c r="CX17" i="29"/>
  <c r="CW137" i="29"/>
  <c r="CW227" i="29" s="1"/>
  <c r="CW107" i="29"/>
  <c r="CT145" i="29"/>
  <c r="CT235" i="29" s="1"/>
  <c r="CT115" i="29"/>
  <c r="CU25" i="29"/>
  <c r="CX203" i="29"/>
  <c r="CY83" i="29"/>
  <c r="DA189" i="29"/>
  <c r="DB69" i="29"/>
  <c r="CT144" i="29"/>
  <c r="CT234" i="29" s="1"/>
  <c r="CT114" i="29"/>
  <c r="CU24" i="29"/>
  <c r="CT131" i="29"/>
  <c r="CT221" i="29" s="1"/>
  <c r="CU11" i="29"/>
  <c r="CT101" i="29"/>
  <c r="CT113" i="29"/>
  <c r="CT143" i="29"/>
  <c r="CT233" i="29" s="1"/>
  <c r="CU23" i="29"/>
  <c r="CX199" i="29"/>
  <c r="CY79" i="29"/>
  <c r="CT141" i="29"/>
  <c r="CT231" i="29" s="1"/>
  <c r="CT111" i="29"/>
  <c r="CU21" i="29"/>
  <c r="CX178" i="29"/>
  <c r="CY58" i="29"/>
  <c r="CX211" i="29"/>
  <c r="CY91" i="29"/>
  <c r="CX172" i="29"/>
  <c r="CY52" i="29"/>
  <c r="DA156" i="29"/>
  <c r="DB36" i="29"/>
  <c r="CT151" i="29"/>
  <c r="CT241" i="29" s="1"/>
  <c r="CT121" i="29"/>
  <c r="CU31" i="29"/>
  <c r="CT146" i="29"/>
  <c r="CT236" i="29" s="1"/>
  <c r="CT116" i="29"/>
  <c r="CU26" i="29"/>
  <c r="CU15" i="29"/>
  <c r="CT105" i="29"/>
  <c r="CT135" i="29"/>
  <c r="CT225" i="29" s="1"/>
  <c r="CX200" i="29"/>
  <c r="CY80" i="29"/>
  <c r="DA158" i="29"/>
  <c r="DB38" i="29"/>
  <c r="CX169" i="29"/>
  <c r="CY49" i="29"/>
  <c r="CX176" i="29"/>
  <c r="CY56" i="29"/>
  <c r="CT138" i="29"/>
  <c r="CT228" i="29" s="1"/>
  <c r="CT108" i="29"/>
  <c r="CU18" i="29"/>
  <c r="CT136" i="29"/>
  <c r="CT226" i="29" s="1"/>
  <c r="CT106" i="29"/>
  <c r="CU16" i="29"/>
  <c r="CT150" i="29"/>
  <c r="CT240" i="29" s="1"/>
  <c r="CU30" i="29"/>
  <c r="CT120" i="29"/>
  <c r="CT140" i="29"/>
  <c r="CT230" i="29" s="1"/>
  <c r="CT110" i="29"/>
  <c r="CU20" i="29"/>
  <c r="DA185" i="29"/>
  <c r="DB65" i="29"/>
  <c r="DB167" i="29"/>
  <c r="DC47" i="29"/>
  <c r="CT152" i="29"/>
  <c r="CT242" i="29" s="1"/>
  <c r="CT122" i="29"/>
  <c r="CU32" i="29"/>
  <c r="CS216" i="29"/>
  <c r="CU191" i="29"/>
  <c r="CV71" i="29"/>
  <c r="CT186" i="29"/>
  <c r="CT213" i="29" s="1"/>
  <c r="CU66" i="29"/>
  <c r="CT93" i="29"/>
  <c r="CX168" i="29"/>
  <c r="CY48" i="29"/>
  <c r="DA164" i="29"/>
  <c r="DB44" i="29"/>
  <c r="DA166" i="29"/>
  <c r="DB46" i="29"/>
  <c r="CX201" i="29"/>
  <c r="CY81" i="29"/>
  <c r="DA195" i="29"/>
  <c r="DB75" i="29"/>
  <c r="CX170" i="29"/>
  <c r="CY50" i="29"/>
  <c r="CV184" i="29"/>
  <c r="CV214" i="29" s="1"/>
  <c r="CW64" i="29"/>
  <c r="CR215" i="29"/>
  <c r="CR243" i="29" s="1"/>
  <c r="CR153" i="29"/>
  <c r="DA159" i="29"/>
  <c r="DB39" i="29"/>
  <c r="CX181" i="29"/>
  <c r="CY61" i="29"/>
  <c r="DA197" i="29"/>
  <c r="DB77" i="29"/>
  <c r="DA188" i="29"/>
  <c r="DB68" i="29"/>
  <c r="DA187" i="29"/>
  <c r="DB67" i="29"/>
  <c r="CX212" i="29"/>
  <c r="CY92" i="29"/>
  <c r="DA160" i="29"/>
  <c r="DB40" i="29"/>
  <c r="CX205" i="29"/>
  <c r="CY85" i="29"/>
  <c r="CT142" i="29"/>
  <c r="CT232" i="29" s="1"/>
  <c r="CU22" i="29"/>
  <c r="CT112" i="29"/>
  <c r="CX174" i="29"/>
  <c r="CY54" i="29"/>
  <c r="CX206" i="29"/>
  <c r="CY86" i="29"/>
  <c r="CT96" i="29"/>
  <c r="CU6" i="29"/>
  <c r="CT126" i="29"/>
  <c r="CW124" i="29"/>
  <c r="CX4" i="29"/>
  <c r="CT147" i="29"/>
  <c r="CT237" i="29" s="1"/>
  <c r="CU27" i="29"/>
  <c r="CT117" i="29"/>
  <c r="DA157" i="29"/>
  <c r="DB37" i="29"/>
  <c r="CT149" i="29"/>
  <c r="CT239" i="29" s="1"/>
  <c r="CT119" i="29"/>
  <c r="CU29" i="29"/>
  <c r="CT139" i="29"/>
  <c r="CT229" i="29" s="1"/>
  <c r="CT109" i="29"/>
  <c r="CU19" i="29"/>
  <c r="DA161" i="29"/>
  <c r="DB41" i="29"/>
  <c r="CT103" i="29"/>
  <c r="CT133" i="29"/>
  <c r="CT223" i="29" s="1"/>
  <c r="CU13" i="29"/>
  <c r="CT5" i="29"/>
  <c r="CS125" i="29"/>
  <c r="CS95" i="29"/>
  <c r="CS123" i="29" s="1"/>
  <c r="CS33" i="29"/>
  <c r="CT102" i="29"/>
  <c r="CT132" i="29"/>
  <c r="CT222" i="29" s="1"/>
  <c r="CU12" i="29"/>
  <c r="CU193" i="29"/>
  <c r="CV73" i="29"/>
  <c r="DA162" i="29"/>
  <c r="DB42" i="29"/>
  <c r="CX209" i="29"/>
  <c r="CY89" i="29"/>
  <c r="DA196" i="29"/>
  <c r="DB76" i="29"/>
  <c r="CX171" i="29"/>
  <c r="CY51" i="29"/>
  <c r="CT128" i="29"/>
  <c r="CT218" i="29" s="1"/>
  <c r="CT98" i="29"/>
  <c r="CU8" i="29"/>
  <c r="DA165" i="29"/>
  <c r="DB45" i="29"/>
  <c r="CT134" i="29"/>
  <c r="CT224" i="29" s="1"/>
  <c r="CU14" i="29"/>
  <c r="CT104" i="29"/>
  <c r="CX175" i="29"/>
  <c r="CY55" i="29"/>
  <c r="CX204" i="29"/>
  <c r="CY84" i="29"/>
  <c r="CX208" i="29"/>
  <c r="CY88" i="29"/>
  <c r="CW94" i="29" l="1"/>
  <c r="CS215" i="29"/>
  <c r="CS243" i="29" s="1"/>
  <c r="CS153" i="29"/>
  <c r="CU147" i="29"/>
  <c r="CU237" i="29" s="1"/>
  <c r="CU117" i="29"/>
  <c r="CV27" i="29"/>
  <c r="CY205" i="29"/>
  <c r="CZ85" i="29"/>
  <c r="CY212" i="29"/>
  <c r="CZ92" i="29"/>
  <c r="DB188" i="29"/>
  <c r="DC68" i="29"/>
  <c r="CY181" i="29"/>
  <c r="CZ61" i="29"/>
  <c r="CU186" i="29"/>
  <c r="CU213" i="29" s="1"/>
  <c r="CV66" i="29"/>
  <c r="CU93" i="29"/>
  <c r="DC167" i="29"/>
  <c r="DD47" i="29"/>
  <c r="CU140" i="29"/>
  <c r="CU230" i="29" s="1"/>
  <c r="CU110" i="29"/>
  <c r="CV20" i="29"/>
  <c r="CU150" i="29"/>
  <c r="CU240" i="29" s="1"/>
  <c r="CU120" i="29"/>
  <c r="CV30" i="29"/>
  <c r="CY176" i="29"/>
  <c r="CZ56" i="29"/>
  <c r="DB158" i="29"/>
  <c r="DC38" i="29"/>
  <c r="DB190" i="29"/>
  <c r="DC70" i="29"/>
  <c r="CU97" i="29"/>
  <c r="CV7" i="29"/>
  <c r="CU127" i="29"/>
  <c r="CU217" i="29" s="1"/>
  <c r="CY180" i="29"/>
  <c r="CZ60" i="29"/>
  <c r="CY173" i="29"/>
  <c r="CZ53" i="29"/>
  <c r="CY177" i="29"/>
  <c r="CZ57" i="29"/>
  <c r="CY209" i="29"/>
  <c r="CZ89" i="29"/>
  <c r="DB161" i="29"/>
  <c r="DC41" i="29"/>
  <c r="CY170" i="29"/>
  <c r="CZ50" i="29"/>
  <c r="CY201" i="29"/>
  <c r="CZ81" i="29"/>
  <c r="CY168" i="29"/>
  <c r="CZ48" i="29"/>
  <c r="CU152" i="29"/>
  <c r="CU242" i="29" s="1"/>
  <c r="CU122" i="29"/>
  <c r="CV32" i="29"/>
  <c r="CU138" i="29"/>
  <c r="CU228" i="29" s="1"/>
  <c r="CU108" i="29"/>
  <c r="CV18" i="29"/>
  <c r="DB156" i="29"/>
  <c r="DC36" i="29"/>
  <c r="CY211" i="29"/>
  <c r="CZ91" i="29"/>
  <c r="CU141" i="29"/>
  <c r="CU231" i="29" s="1"/>
  <c r="CU111" i="29"/>
  <c r="CV21" i="29"/>
  <c r="CY199" i="29"/>
  <c r="CZ79" i="29"/>
  <c r="CU144" i="29"/>
  <c r="CU234" i="29" s="1"/>
  <c r="CV24" i="29"/>
  <c r="CU114" i="29"/>
  <c r="DB189" i="29"/>
  <c r="DC69" i="29"/>
  <c r="CU145" i="29"/>
  <c r="CU235" i="29" s="1"/>
  <c r="CV25" i="29"/>
  <c r="CU115" i="29"/>
  <c r="CU100" i="29"/>
  <c r="CV10" i="29"/>
  <c r="CU130" i="29"/>
  <c r="CU220" i="29" s="1"/>
  <c r="CU148" i="29"/>
  <c r="CU238" i="29" s="1"/>
  <c r="CU118" i="29"/>
  <c r="CV28" i="29"/>
  <c r="DB192" i="29"/>
  <c r="DC72" i="29"/>
  <c r="CY210" i="29"/>
  <c r="CZ90" i="29"/>
  <c r="DB163" i="29"/>
  <c r="DC43" i="29"/>
  <c r="CY204" i="29"/>
  <c r="CZ84" i="29"/>
  <c r="CV193" i="29"/>
  <c r="CW73" i="29"/>
  <c r="CU5" i="29"/>
  <c r="CT95" i="29"/>
  <c r="CT123" i="29" s="1"/>
  <c r="CT125" i="29"/>
  <c r="CT33" i="29"/>
  <c r="DB157" i="29"/>
  <c r="DC37" i="29"/>
  <c r="CY206" i="29"/>
  <c r="CZ86" i="29"/>
  <c r="CU134" i="29"/>
  <c r="CU224" i="29" s="1"/>
  <c r="CV14" i="29"/>
  <c r="CU104" i="29"/>
  <c r="CU128" i="29"/>
  <c r="CU218" i="29" s="1"/>
  <c r="CV8" i="29"/>
  <c r="CU98" i="29"/>
  <c r="CU103" i="29"/>
  <c r="CV13" i="29"/>
  <c r="CU133" i="29"/>
  <c r="CU223" i="29" s="1"/>
  <c r="CU149" i="29"/>
  <c r="CU239" i="29" s="1"/>
  <c r="CV29" i="29"/>
  <c r="CU119" i="29"/>
  <c r="CY4" i="29"/>
  <c r="CX124" i="29"/>
  <c r="CT216" i="29"/>
  <c r="CU142" i="29"/>
  <c r="CU232" i="29" s="1"/>
  <c r="CU112" i="29"/>
  <c r="CV22" i="29"/>
  <c r="DB160" i="29"/>
  <c r="DC40" i="29"/>
  <c r="DB187" i="29"/>
  <c r="DC67" i="29"/>
  <c r="DB197" i="29"/>
  <c r="DC77" i="29"/>
  <c r="DB159" i="29"/>
  <c r="DC39" i="29"/>
  <c r="CW184" i="29"/>
  <c r="CX64" i="29"/>
  <c r="CV191" i="29"/>
  <c r="CW71" i="29"/>
  <c r="DB185" i="29"/>
  <c r="DC65" i="29"/>
  <c r="CU136" i="29"/>
  <c r="CU226" i="29" s="1"/>
  <c r="CV16" i="29"/>
  <c r="CU106" i="29"/>
  <c r="CY169" i="29"/>
  <c r="CZ49" i="29"/>
  <c r="CY200" i="29"/>
  <c r="CZ80" i="29"/>
  <c r="CU105" i="29"/>
  <c r="CU135" i="29"/>
  <c r="CU225" i="29" s="1"/>
  <c r="CV15" i="29"/>
  <c r="CU151" i="29"/>
  <c r="CU241" i="29" s="1"/>
  <c r="CU121" i="29"/>
  <c r="CV31" i="29"/>
  <c r="CY17" i="29"/>
  <c r="CX137" i="29"/>
  <c r="CX227" i="29" s="1"/>
  <c r="CX107" i="29"/>
  <c r="CY182" i="29"/>
  <c r="CZ62" i="29"/>
  <c r="CV9" i="29"/>
  <c r="CU99" i="29"/>
  <c r="CU129" i="29"/>
  <c r="CU219" i="29" s="1"/>
  <c r="CY207" i="29"/>
  <c r="CZ87" i="29"/>
  <c r="CW154" i="29"/>
  <c r="CW183" i="29" s="1"/>
  <c r="CW63" i="29"/>
  <c r="CX34" i="29"/>
  <c r="DB194" i="29"/>
  <c r="DC74" i="29"/>
  <c r="CY179" i="29"/>
  <c r="CZ59" i="29"/>
  <c r="DB165" i="29"/>
  <c r="DC45" i="29"/>
  <c r="CY171" i="29"/>
  <c r="CZ51" i="29"/>
  <c r="CY208" i="29"/>
  <c r="CZ88" i="29"/>
  <c r="CY175" i="29"/>
  <c r="CZ55" i="29"/>
  <c r="DB196" i="29"/>
  <c r="DC76" i="29"/>
  <c r="DB162" i="29"/>
  <c r="DC42" i="29"/>
  <c r="CV12" i="29"/>
  <c r="CU132" i="29"/>
  <c r="CU222" i="29" s="1"/>
  <c r="CU102" i="29"/>
  <c r="CU139" i="29"/>
  <c r="CU229" i="29" s="1"/>
  <c r="CV19" i="29"/>
  <c r="CU109" i="29"/>
  <c r="CU126" i="29"/>
  <c r="CU96" i="29"/>
  <c r="CV6" i="29"/>
  <c r="CY174" i="29"/>
  <c r="CZ54" i="29"/>
  <c r="DB195" i="29"/>
  <c r="DC75" i="29"/>
  <c r="DB166" i="29"/>
  <c r="DC46" i="29"/>
  <c r="DB164" i="29"/>
  <c r="DC44" i="29"/>
  <c r="CU146" i="29"/>
  <c r="CU236" i="29" s="1"/>
  <c r="CU116" i="29"/>
  <c r="CV26" i="29"/>
  <c r="CY172" i="29"/>
  <c r="CZ52" i="29"/>
  <c r="CY178" i="29"/>
  <c r="CZ58" i="29"/>
  <c r="CU143" i="29"/>
  <c r="CU233" i="29" s="1"/>
  <c r="CV23" i="29"/>
  <c r="CU113" i="29"/>
  <c r="CU131" i="29"/>
  <c r="CU221" i="29" s="1"/>
  <c r="CV11" i="29"/>
  <c r="CU101" i="29"/>
  <c r="CY203" i="29"/>
  <c r="CZ83" i="29"/>
  <c r="CY198" i="29"/>
  <c r="CZ78" i="29"/>
  <c r="DB155" i="29"/>
  <c r="DC35" i="29"/>
  <c r="CY202" i="29"/>
  <c r="CZ82" i="29"/>
  <c r="CU216" i="29" l="1"/>
  <c r="CW214" i="29"/>
  <c r="CX94" i="29"/>
  <c r="CZ198" i="29"/>
  <c r="DA78" i="29"/>
  <c r="CV132" i="29"/>
  <c r="CV222" i="29" s="1"/>
  <c r="CV102" i="29"/>
  <c r="CW12" i="29"/>
  <c r="CZ207" i="29"/>
  <c r="DA87" i="29"/>
  <c r="CV99" i="29"/>
  <c r="CW9" i="29"/>
  <c r="CV129" i="29"/>
  <c r="CV219" i="29" s="1"/>
  <c r="DC197" i="29"/>
  <c r="DD77" i="29"/>
  <c r="CV101" i="29"/>
  <c r="CV131" i="29"/>
  <c r="CV221" i="29" s="1"/>
  <c r="CW11" i="29"/>
  <c r="DC164" i="29"/>
  <c r="DD44" i="29"/>
  <c r="DC195" i="29"/>
  <c r="DD75" i="29"/>
  <c r="DC162" i="29"/>
  <c r="DD42" i="29"/>
  <c r="CZ175" i="29"/>
  <c r="DA55" i="29"/>
  <c r="CZ171" i="29"/>
  <c r="DA51" i="29"/>
  <c r="CZ179" i="29"/>
  <c r="DA59" i="29"/>
  <c r="CY34" i="29"/>
  <c r="CX154" i="29"/>
  <c r="CX183" i="29" s="1"/>
  <c r="CX63" i="29"/>
  <c r="CZ182" i="29"/>
  <c r="DA62" i="29"/>
  <c r="CY107" i="29"/>
  <c r="CY137" i="29"/>
  <c r="CY227" i="29" s="1"/>
  <c r="CZ17" i="29"/>
  <c r="CW15" i="29"/>
  <c r="CV135" i="29"/>
  <c r="CV225" i="29" s="1"/>
  <c r="CV105" i="29"/>
  <c r="CV136" i="29"/>
  <c r="CV226" i="29" s="1"/>
  <c r="CV106" i="29"/>
  <c r="CW16" i="29"/>
  <c r="CW191" i="29"/>
  <c r="CX71" i="29"/>
  <c r="CV128" i="29"/>
  <c r="CV218" i="29" s="1"/>
  <c r="CW8" i="29"/>
  <c r="CV98" i="29"/>
  <c r="CU125" i="29"/>
  <c r="CV5" i="29"/>
  <c r="CU95" i="29"/>
  <c r="CU123" i="29" s="1"/>
  <c r="CU33" i="29"/>
  <c r="DC189" i="29"/>
  <c r="DD69" i="29"/>
  <c r="DC156" i="29"/>
  <c r="DD36" i="29"/>
  <c r="CZ168" i="29"/>
  <c r="DA48" i="29"/>
  <c r="CV186" i="29"/>
  <c r="CV213" i="29" s="1"/>
  <c r="CW66" i="29"/>
  <c r="CV93" i="29"/>
  <c r="DC188" i="29"/>
  <c r="DD68" i="29"/>
  <c r="CZ205" i="29"/>
  <c r="DA85" i="29"/>
  <c r="CZ178" i="29"/>
  <c r="DA58" i="29"/>
  <c r="CV126" i="29"/>
  <c r="CV96" i="29"/>
  <c r="CW6" i="29"/>
  <c r="CV151" i="29"/>
  <c r="CV241" i="29" s="1"/>
  <c r="CV121" i="29"/>
  <c r="CW31" i="29"/>
  <c r="CZ169" i="29"/>
  <c r="DA49" i="29"/>
  <c r="DC159" i="29"/>
  <c r="DD39" i="29"/>
  <c r="DC187" i="29"/>
  <c r="DD67" i="29"/>
  <c r="CV142" i="29"/>
  <c r="CV232" i="29" s="1"/>
  <c r="CV112" i="29"/>
  <c r="CW22" i="29"/>
  <c r="CV103" i="29"/>
  <c r="CV133" i="29"/>
  <c r="CV223" i="29" s="1"/>
  <c r="CW13" i="29"/>
  <c r="CZ206" i="29"/>
  <c r="DA86" i="29"/>
  <c r="CW193" i="29"/>
  <c r="CX73" i="29"/>
  <c r="DC163" i="29"/>
  <c r="DD43" i="29"/>
  <c r="DC192" i="29"/>
  <c r="DD72" i="29"/>
  <c r="CZ199" i="29"/>
  <c r="DA79" i="29"/>
  <c r="CV152" i="29"/>
  <c r="CV242" i="29" s="1"/>
  <c r="CV122" i="29"/>
  <c r="CW32" i="29"/>
  <c r="CZ170" i="29"/>
  <c r="DA50" i="29"/>
  <c r="CZ209" i="29"/>
  <c r="DA89" i="29"/>
  <c r="CZ173" i="29"/>
  <c r="DA53" i="29"/>
  <c r="DC190" i="29"/>
  <c r="DD70" i="29"/>
  <c r="CZ176" i="29"/>
  <c r="DA56" i="29"/>
  <c r="DD167" i="29"/>
  <c r="DE47" i="29"/>
  <c r="CZ203" i="29"/>
  <c r="DA83" i="29"/>
  <c r="CV146" i="29"/>
  <c r="CV236" i="29" s="1"/>
  <c r="CV116" i="29"/>
  <c r="CW26" i="29"/>
  <c r="DC166" i="29"/>
  <c r="DD46" i="29"/>
  <c r="DC196" i="29"/>
  <c r="DD76" i="29"/>
  <c r="CZ208" i="29"/>
  <c r="DA88" i="29"/>
  <c r="DC165" i="29"/>
  <c r="DD45" i="29"/>
  <c r="DC194" i="29"/>
  <c r="DD74" i="29"/>
  <c r="DC185" i="29"/>
  <c r="DD65" i="29"/>
  <c r="CX184" i="29"/>
  <c r="CY64" i="29"/>
  <c r="CY124" i="29"/>
  <c r="CZ4" i="29"/>
  <c r="CV149" i="29"/>
  <c r="CV239" i="29" s="1"/>
  <c r="CV119" i="29"/>
  <c r="CW29" i="29"/>
  <c r="CT215" i="29"/>
  <c r="CT243" i="29" s="1"/>
  <c r="CT153" i="29"/>
  <c r="CV145" i="29"/>
  <c r="CV235" i="29" s="1"/>
  <c r="CW25" i="29"/>
  <c r="CV115" i="29"/>
  <c r="CZ211" i="29"/>
  <c r="DA91" i="29"/>
  <c r="CV138" i="29"/>
  <c r="CV228" i="29" s="1"/>
  <c r="CV108" i="29"/>
  <c r="CW18" i="29"/>
  <c r="CV140" i="29"/>
  <c r="CV230" i="29" s="1"/>
  <c r="CW20" i="29"/>
  <c r="CV110" i="29"/>
  <c r="CZ181" i="29"/>
  <c r="DA61" i="29"/>
  <c r="CZ212" i="29"/>
  <c r="DA92" i="29"/>
  <c r="DC155" i="29"/>
  <c r="DD35" i="29"/>
  <c r="CZ202" i="29"/>
  <c r="DA82" i="29"/>
  <c r="CV143" i="29"/>
  <c r="CV233" i="29" s="1"/>
  <c r="CW23" i="29"/>
  <c r="CV113" i="29"/>
  <c r="CZ172" i="29"/>
  <c r="DA52" i="29"/>
  <c r="CZ174" i="29"/>
  <c r="DA54" i="29"/>
  <c r="CV139" i="29"/>
  <c r="CV229" i="29" s="1"/>
  <c r="CW19" i="29"/>
  <c r="CV109" i="29"/>
  <c r="CZ200" i="29"/>
  <c r="DA80" i="29"/>
  <c r="DC160" i="29"/>
  <c r="DD40" i="29"/>
  <c r="CV104" i="29"/>
  <c r="CV134" i="29"/>
  <c r="CV224" i="29" s="1"/>
  <c r="CW14" i="29"/>
  <c r="DC157" i="29"/>
  <c r="DD37" i="29"/>
  <c r="CZ204" i="29"/>
  <c r="DA84" i="29"/>
  <c r="CZ210" i="29"/>
  <c r="DA90" i="29"/>
  <c r="CV148" i="29"/>
  <c r="CV238" i="29" s="1"/>
  <c r="CV118" i="29"/>
  <c r="CW28" i="29"/>
  <c r="CV100" i="29"/>
  <c r="CV130" i="29"/>
  <c r="CV220" i="29" s="1"/>
  <c r="CW10" i="29"/>
  <c r="CV144" i="29"/>
  <c r="CV234" i="29" s="1"/>
  <c r="CW24" i="29"/>
  <c r="CV114" i="29"/>
  <c r="CV141" i="29"/>
  <c r="CV231" i="29" s="1"/>
  <c r="CV111" i="29"/>
  <c r="CW21" i="29"/>
  <c r="CZ201" i="29"/>
  <c r="DA81" i="29"/>
  <c r="DC161" i="29"/>
  <c r="DD41" i="29"/>
  <c r="CZ177" i="29"/>
  <c r="DA57" i="29"/>
  <c r="CZ180" i="29"/>
  <c r="DA60" i="29"/>
  <c r="CW7" i="29"/>
  <c r="CV127" i="29"/>
  <c r="CV217" i="29" s="1"/>
  <c r="CV97" i="29"/>
  <c r="DC158" i="29"/>
  <c r="DD38" i="29"/>
  <c r="CV150" i="29"/>
  <c r="CV240" i="29" s="1"/>
  <c r="CW30" i="29"/>
  <c r="CV120" i="29"/>
  <c r="CV147" i="29"/>
  <c r="CV237" i="29" s="1"/>
  <c r="CV117" i="29"/>
  <c r="CW27" i="29"/>
  <c r="CX214" i="29" l="1"/>
  <c r="CV216" i="29"/>
  <c r="CW147" i="29"/>
  <c r="CW237" i="29" s="1"/>
  <c r="CX27" i="29"/>
  <c r="CW117" i="29"/>
  <c r="DA200" i="29"/>
  <c r="DB80" i="29"/>
  <c r="DA180" i="29"/>
  <c r="DB60" i="29"/>
  <c r="DD161" i="29"/>
  <c r="DE41" i="29"/>
  <c r="CW111" i="29"/>
  <c r="CX21" i="29"/>
  <c r="CW141" i="29"/>
  <c r="CW231" i="29" s="1"/>
  <c r="CW144" i="29"/>
  <c r="CW234" i="29" s="1"/>
  <c r="CW114" i="29"/>
  <c r="CX24" i="29"/>
  <c r="DA210" i="29"/>
  <c r="DB90" i="29"/>
  <c r="DD157" i="29"/>
  <c r="DE37" i="29"/>
  <c r="CW139" i="29"/>
  <c r="CW229" i="29" s="1"/>
  <c r="CW109" i="29"/>
  <c r="CX19" i="29"/>
  <c r="DA172" i="29"/>
  <c r="DB52" i="29"/>
  <c r="CW138" i="29"/>
  <c r="CW228" i="29" s="1"/>
  <c r="CW108" i="29"/>
  <c r="CX18" i="29"/>
  <c r="DD185" i="29"/>
  <c r="DE65" i="29"/>
  <c r="DD165" i="29"/>
  <c r="DE45" i="29"/>
  <c r="DD196" i="29"/>
  <c r="DE76" i="29"/>
  <c r="CW146" i="29"/>
  <c r="CW236" i="29" s="1"/>
  <c r="CX26" i="29"/>
  <c r="CW116" i="29"/>
  <c r="DA199" i="29"/>
  <c r="DB79" i="29"/>
  <c r="DD163" i="29"/>
  <c r="DE43" i="29"/>
  <c r="DA206" i="29"/>
  <c r="DB86" i="29"/>
  <c r="DD159" i="29"/>
  <c r="DE39" i="29"/>
  <c r="CW151" i="29"/>
  <c r="CW241" i="29" s="1"/>
  <c r="CX31" i="29"/>
  <c r="CW121" i="29"/>
  <c r="DA205" i="29"/>
  <c r="DB85" i="29"/>
  <c r="CU215" i="29"/>
  <c r="CU243" i="29" s="1"/>
  <c r="CU153" i="29"/>
  <c r="CX191" i="29"/>
  <c r="CY71" i="29"/>
  <c r="DA17" i="29"/>
  <c r="CZ107" i="29"/>
  <c r="CZ137" i="29"/>
  <c r="CZ227" i="29" s="1"/>
  <c r="DA179" i="29"/>
  <c r="DB59" i="29"/>
  <c r="DA175" i="29"/>
  <c r="DB55" i="29"/>
  <c r="DD195" i="29"/>
  <c r="DE75" i="29"/>
  <c r="CX11" i="29"/>
  <c r="CW131" i="29"/>
  <c r="CW221" i="29" s="1"/>
  <c r="CW101" i="29"/>
  <c r="DA207" i="29"/>
  <c r="DB87" i="29"/>
  <c r="DA202" i="29"/>
  <c r="DB82" i="29"/>
  <c r="DA4" i="29"/>
  <c r="CZ124" i="29"/>
  <c r="CY184" i="29"/>
  <c r="CZ64" i="29"/>
  <c r="DE167" i="29"/>
  <c r="DF47" i="29"/>
  <c r="DD190" i="29"/>
  <c r="DE70" i="29"/>
  <c r="DA209" i="29"/>
  <c r="DB89" i="29"/>
  <c r="CX32" i="29"/>
  <c r="CW122" i="29"/>
  <c r="CW152" i="29"/>
  <c r="CW242" i="29" s="1"/>
  <c r="CW186" i="29"/>
  <c r="CX66" i="29"/>
  <c r="CW93" i="29"/>
  <c r="DD156" i="29"/>
  <c r="DE36" i="29"/>
  <c r="DA198" i="29"/>
  <c r="DB78" i="29"/>
  <c r="CW150" i="29"/>
  <c r="CW240" i="29" s="1"/>
  <c r="CW120" i="29"/>
  <c r="CX30" i="29"/>
  <c r="CW148" i="29"/>
  <c r="CW238" i="29" s="1"/>
  <c r="CW118" i="29"/>
  <c r="CX28" i="29"/>
  <c r="CW134" i="29"/>
  <c r="CW224" i="29" s="1"/>
  <c r="CW104" i="29"/>
  <c r="CX14" i="29"/>
  <c r="DA174" i="29"/>
  <c r="DB54" i="29"/>
  <c r="CW110" i="29"/>
  <c r="CX20" i="29"/>
  <c r="CW140" i="29"/>
  <c r="CW230" i="29" s="1"/>
  <c r="CW145" i="29"/>
  <c r="CW235" i="29" s="1"/>
  <c r="CW115" i="29"/>
  <c r="CX25" i="29"/>
  <c r="CW149" i="29"/>
  <c r="CW239" i="29" s="1"/>
  <c r="CX29" i="29"/>
  <c r="CW119" i="29"/>
  <c r="CY94" i="29"/>
  <c r="DD194" i="29"/>
  <c r="DE74" i="29"/>
  <c r="DA208" i="29"/>
  <c r="DB88" i="29"/>
  <c r="DD166" i="29"/>
  <c r="DE46" i="29"/>
  <c r="DD192" i="29"/>
  <c r="DE72" i="29"/>
  <c r="CX193" i="29"/>
  <c r="CY73" i="29"/>
  <c r="CW133" i="29"/>
  <c r="CW223" i="29" s="1"/>
  <c r="CX13" i="29"/>
  <c r="CW103" i="29"/>
  <c r="DD187" i="29"/>
  <c r="DE67" i="29"/>
  <c r="DA169" i="29"/>
  <c r="DB49" i="29"/>
  <c r="DA178" i="29"/>
  <c r="DB58" i="29"/>
  <c r="DD188" i="29"/>
  <c r="DE68" i="29"/>
  <c r="CX8" i="29"/>
  <c r="CW98" i="29"/>
  <c r="CW128" i="29"/>
  <c r="CW218" i="29" s="1"/>
  <c r="CW136" i="29"/>
  <c r="CW226" i="29" s="1"/>
  <c r="CX16" i="29"/>
  <c r="CW106" i="29"/>
  <c r="DA171" i="29"/>
  <c r="DB51" i="29"/>
  <c r="DD162" i="29"/>
  <c r="DE42" i="29"/>
  <c r="DD164" i="29"/>
  <c r="DE44" i="29"/>
  <c r="CX9" i="29"/>
  <c r="CW129" i="29"/>
  <c r="CW219" i="29" s="1"/>
  <c r="CW99" i="29"/>
  <c r="CX12" i="29"/>
  <c r="CW132" i="29"/>
  <c r="CW222" i="29" s="1"/>
  <c r="CW102" i="29"/>
  <c r="DA212" i="29"/>
  <c r="DB92" i="29"/>
  <c r="DA177" i="29"/>
  <c r="DB57" i="29"/>
  <c r="DA201" i="29"/>
  <c r="DB81" i="29"/>
  <c r="CX10" i="29"/>
  <c r="CW100" i="29"/>
  <c r="CW130" i="29"/>
  <c r="CW220" i="29" s="1"/>
  <c r="DA204" i="29"/>
  <c r="DB84" i="29"/>
  <c r="DD160" i="29"/>
  <c r="DE40" i="29"/>
  <c r="DD158" i="29"/>
  <c r="DE38" i="29"/>
  <c r="CW127" i="29"/>
  <c r="CW217" i="29" s="1"/>
  <c r="CX7" i="29"/>
  <c r="CW97" i="29"/>
  <c r="CW143" i="29"/>
  <c r="CW233" i="29" s="1"/>
  <c r="CW113" i="29"/>
  <c r="CX23" i="29"/>
  <c r="DD155" i="29"/>
  <c r="DE35" i="29"/>
  <c r="DA181" i="29"/>
  <c r="DB61" i="29"/>
  <c r="DA211" i="29"/>
  <c r="DB91" i="29"/>
  <c r="DA203" i="29"/>
  <c r="DB83" i="29"/>
  <c r="DA176" i="29"/>
  <c r="DB56" i="29"/>
  <c r="DA173" i="29"/>
  <c r="DB53" i="29"/>
  <c r="DA170" i="29"/>
  <c r="DB50" i="29"/>
  <c r="CW142" i="29"/>
  <c r="CW232" i="29" s="1"/>
  <c r="CW112" i="29"/>
  <c r="CX22" i="29"/>
  <c r="CW126" i="29"/>
  <c r="CW96" i="29"/>
  <c r="CX6" i="29"/>
  <c r="DA168" i="29"/>
  <c r="DB48" i="29"/>
  <c r="DD189" i="29"/>
  <c r="DE69" i="29"/>
  <c r="CV125" i="29"/>
  <c r="CV95" i="29"/>
  <c r="CV123" i="29" s="1"/>
  <c r="CW5" i="29"/>
  <c r="CV33" i="29"/>
  <c r="CW105" i="29"/>
  <c r="CX15" i="29"/>
  <c r="CW135" i="29"/>
  <c r="CW225" i="29" s="1"/>
  <c r="DA182" i="29"/>
  <c r="DB62" i="29"/>
  <c r="CY63" i="29"/>
  <c r="CY154" i="29"/>
  <c r="CY183" i="29" s="1"/>
  <c r="CZ34" i="29"/>
  <c r="DD197" i="29"/>
  <c r="DE77" i="29"/>
  <c r="CY214" i="29" l="1"/>
  <c r="CX135" i="29"/>
  <c r="CX225" i="29" s="1"/>
  <c r="CY15" i="29"/>
  <c r="CX105" i="29"/>
  <c r="CZ154" i="29"/>
  <c r="CZ183" i="29" s="1"/>
  <c r="CZ63" i="29"/>
  <c r="DA34" i="29"/>
  <c r="CW125" i="29"/>
  <c r="CW95" i="29"/>
  <c r="CW123" i="29" s="1"/>
  <c r="CX5" i="29"/>
  <c r="CW33" i="29"/>
  <c r="DB201" i="29"/>
  <c r="DC81" i="29"/>
  <c r="DB212" i="29"/>
  <c r="DC92" i="29"/>
  <c r="CX102" i="29"/>
  <c r="CY12" i="29"/>
  <c r="CX132" i="29"/>
  <c r="CX222" i="29" s="1"/>
  <c r="DE164" i="29"/>
  <c r="DF44" i="29"/>
  <c r="DB171" i="29"/>
  <c r="DC51" i="29"/>
  <c r="DE188" i="29"/>
  <c r="DF68" i="29"/>
  <c r="DB169" i="29"/>
  <c r="DC49" i="29"/>
  <c r="CX149" i="29"/>
  <c r="CX239" i="29" s="1"/>
  <c r="CY29" i="29"/>
  <c r="CX119" i="29"/>
  <c r="DB174" i="29"/>
  <c r="DC54" i="29"/>
  <c r="CX150" i="29"/>
  <c r="CX240" i="29" s="1"/>
  <c r="CX120" i="29"/>
  <c r="CY30" i="29"/>
  <c r="CX186" i="29"/>
  <c r="CX213" i="29" s="1"/>
  <c r="CY66" i="29"/>
  <c r="CX93" i="29"/>
  <c r="CX152" i="29"/>
  <c r="CX242" i="29" s="1"/>
  <c r="CX122" i="29"/>
  <c r="CY32" i="29"/>
  <c r="CZ94" i="29"/>
  <c r="DB207" i="29"/>
  <c r="DC87" i="29"/>
  <c r="CX131" i="29"/>
  <c r="CX221" i="29" s="1"/>
  <c r="CX101" i="29"/>
  <c r="CY11" i="29"/>
  <c r="CX146" i="29"/>
  <c r="CX236" i="29" s="1"/>
  <c r="CY26" i="29"/>
  <c r="CX116" i="29"/>
  <c r="DE165" i="29"/>
  <c r="DF45" i="29"/>
  <c r="CX138" i="29"/>
  <c r="CX228" i="29" s="1"/>
  <c r="CY18" i="29"/>
  <c r="CX108" i="29"/>
  <c r="DE157" i="29"/>
  <c r="DF37" i="29"/>
  <c r="CX144" i="29"/>
  <c r="CX234" i="29" s="1"/>
  <c r="CY24" i="29"/>
  <c r="CX114" i="29"/>
  <c r="CX141" i="29"/>
  <c r="CX231" i="29" s="1"/>
  <c r="CX111" i="29"/>
  <c r="CY21" i="29"/>
  <c r="DB180" i="29"/>
  <c r="DC60" i="29"/>
  <c r="DB181" i="29"/>
  <c r="DC61" i="29"/>
  <c r="CX143" i="29"/>
  <c r="CX233" i="29" s="1"/>
  <c r="CX113" i="29"/>
  <c r="CY23" i="29"/>
  <c r="CX127" i="29"/>
  <c r="CX217" i="29" s="1"/>
  <c r="CY7" i="29"/>
  <c r="CX97" i="29"/>
  <c r="DE160" i="29"/>
  <c r="DF40" i="29"/>
  <c r="CY13" i="29"/>
  <c r="CX133" i="29"/>
  <c r="CX223" i="29" s="1"/>
  <c r="CX103" i="29"/>
  <c r="DE192" i="29"/>
  <c r="DF72" i="29"/>
  <c r="DB208" i="29"/>
  <c r="DC88" i="29"/>
  <c r="CX148" i="29"/>
  <c r="CX238" i="29" s="1"/>
  <c r="CX118" i="29"/>
  <c r="CY28" i="29"/>
  <c r="DE156" i="29"/>
  <c r="DF36" i="29"/>
  <c r="CW216" i="29"/>
  <c r="CW213" i="29"/>
  <c r="DB209" i="29"/>
  <c r="DC89" i="29"/>
  <c r="DF167" i="29"/>
  <c r="DG47" i="29"/>
  <c r="DE195" i="29"/>
  <c r="DF75" i="29"/>
  <c r="DB179" i="29"/>
  <c r="DC59" i="29"/>
  <c r="DA107" i="29"/>
  <c r="DB17" i="29"/>
  <c r="DA137" i="29"/>
  <c r="DA227" i="29" s="1"/>
  <c r="CX151" i="29"/>
  <c r="CX241" i="29" s="1"/>
  <c r="CY31" i="29"/>
  <c r="CX121" i="29"/>
  <c r="DB206" i="29"/>
  <c r="DC86" i="29"/>
  <c r="DB199" i="29"/>
  <c r="DC79" i="29"/>
  <c r="CX139" i="29"/>
  <c r="CX229" i="29" s="1"/>
  <c r="CX109" i="29"/>
  <c r="CY19" i="29"/>
  <c r="CX117" i="29"/>
  <c r="CX147" i="29"/>
  <c r="CX237" i="29" s="1"/>
  <c r="CY27" i="29"/>
  <c r="DE197" i="29"/>
  <c r="DF77" i="29"/>
  <c r="DB168" i="29"/>
  <c r="DC48" i="29"/>
  <c r="DB170" i="29"/>
  <c r="DC50" i="29"/>
  <c r="DB176" i="29"/>
  <c r="DC56" i="29"/>
  <c r="DB182" i="29"/>
  <c r="DC62" i="29"/>
  <c r="CV215" i="29"/>
  <c r="CV243" i="29" s="1"/>
  <c r="CV153" i="29"/>
  <c r="CX142" i="29"/>
  <c r="CX232" i="29" s="1"/>
  <c r="CY22" i="29"/>
  <c r="CX112" i="29"/>
  <c r="DB177" i="29"/>
  <c r="DC57" i="29"/>
  <c r="DE162" i="29"/>
  <c r="DF42" i="29"/>
  <c r="DB178" i="29"/>
  <c r="DC58" i="29"/>
  <c r="DE187" i="29"/>
  <c r="DF67" i="29"/>
  <c r="CX145" i="29"/>
  <c r="CX235" i="29" s="1"/>
  <c r="CX115" i="29"/>
  <c r="CY25" i="29"/>
  <c r="CX140" i="29"/>
  <c r="CX230" i="29" s="1"/>
  <c r="CY20" i="29"/>
  <c r="CX110" i="29"/>
  <c r="CX104" i="29"/>
  <c r="CX134" i="29"/>
  <c r="CX224" i="29" s="1"/>
  <c r="CY14" i="29"/>
  <c r="DB202" i="29"/>
  <c r="DC82" i="29"/>
  <c r="CY191" i="29"/>
  <c r="CZ71" i="29"/>
  <c r="DB205" i="29"/>
  <c r="DC85" i="29"/>
  <c r="DE196" i="29"/>
  <c r="DF76" i="29"/>
  <c r="DE185" i="29"/>
  <c r="DF65" i="29"/>
  <c r="DB210" i="29"/>
  <c r="DC90" i="29"/>
  <c r="DE161" i="29"/>
  <c r="DF41" i="29"/>
  <c r="DB200" i="29"/>
  <c r="DC80" i="29"/>
  <c r="DE189" i="29"/>
  <c r="DF69" i="29"/>
  <c r="CX126" i="29"/>
  <c r="CX216" i="29" s="1"/>
  <c r="CY6" i="29"/>
  <c r="CX96" i="29"/>
  <c r="DB173" i="29"/>
  <c r="DC53" i="29"/>
  <c r="DB203" i="29"/>
  <c r="DC83" i="29"/>
  <c r="DB211" i="29"/>
  <c r="DC91" i="29"/>
  <c r="DE155" i="29"/>
  <c r="DF35" i="29"/>
  <c r="DE158" i="29"/>
  <c r="DF38" i="29"/>
  <c r="DB204" i="29"/>
  <c r="DC84" i="29"/>
  <c r="CY10" i="29"/>
  <c r="CX130" i="29"/>
  <c r="CX220" i="29" s="1"/>
  <c r="CX100" i="29"/>
  <c r="CY9" i="29"/>
  <c r="CX129" i="29"/>
  <c r="CX219" i="29" s="1"/>
  <c r="CX99" i="29"/>
  <c r="CY16" i="29"/>
  <c r="CX136" i="29"/>
  <c r="CX226" i="29" s="1"/>
  <c r="CX106" i="29"/>
  <c r="CX128" i="29"/>
  <c r="CX218" i="29" s="1"/>
  <c r="CX98" i="29"/>
  <c r="CY8" i="29"/>
  <c r="CY193" i="29"/>
  <c r="CZ73" i="29"/>
  <c r="DE166" i="29"/>
  <c r="DF46" i="29"/>
  <c r="DE194" i="29"/>
  <c r="DF74" i="29"/>
  <c r="DB198" i="29"/>
  <c r="DC78" i="29"/>
  <c r="DE190" i="29"/>
  <c r="DF70" i="29"/>
  <c r="DA64" i="29"/>
  <c r="CZ184" i="29"/>
  <c r="CZ214" i="29" s="1"/>
  <c r="DB4" i="29"/>
  <c r="DA124" i="29"/>
  <c r="DB175" i="29"/>
  <c r="DC55" i="29"/>
  <c r="DE159" i="29"/>
  <c r="DF39" i="29"/>
  <c r="DE163" i="29"/>
  <c r="DF43" i="29"/>
  <c r="DB172" i="29"/>
  <c r="DC52" i="29"/>
  <c r="DB64" i="29" l="1"/>
  <c r="DA184" i="29"/>
  <c r="DF192" i="29"/>
  <c r="DG72" i="29"/>
  <c r="CY133" i="29"/>
  <c r="CY223" i="29" s="1"/>
  <c r="CZ13" i="29"/>
  <c r="CY103" i="29"/>
  <c r="CY97" i="29"/>
  <c r="CZ7" i="29"/>
  <c r="CY127" i="29"/>
  <c r="CY217" i="29" s="1"/>
  <c r="DC180" i="29"/>
  <c r="DD60" i="29"/>
  <c r="DF157" i="29"/>
  <c r="DG37" i="29"/>
  <c r="CY146" i="29"/>
  <c r="CY236" i="29" s="1"/>
  <c r="CZ26" i="29"/>
  <c r="CY116" i="29"/>
  <c r="CY132" i="29"/>
  <c r="CY222" i="29" s="1"/>
  <c r="CZ12" i="29"/>
  <c r="CY102" i="29"/>
  <c r="DC201" i="29"/>
  <c r="DD81" i="29"/>
  <c r="DC175" i="29"/>
  <c r="DD55" i="29"/>
  <c r="CY96" i="29"/>
  <c r="CY126" i="29"/>
  <c r="CZ6" i="29"/>
  <c r="DC200" i="29"/>
  <c r="DD80" i="29"/>
  <c r="DC210" i="29"/>
  <c r="DD90" i="29"/>
  <c r="DF196" i="29"/>
  <c r="DG76" i="29"/>
  <c r="CZ191" i="29"/>
  <c r="DA71" i="29"/>
  <c r="CY145" i="29"/>
  <c r="CY235" i="29" s="1"/>
  <c r="CY115" i="29"/>
  <c r="CZ25" i="29"/>
  <c r="DF187" i="29"/>
  <c r="DG67" i="29"/>
  <c r="DF162" i="29"/>
  <c r="DG42" i="29"/>
  <c r="DF190" i="29"/>
  <c r="DG70" i="29"/>
  <c r="DF194" i="29"/>
  <c r="DG74" i="29"/>
  <c r="CZ193" i="29"/>
  <c r="DA73" i="29"/>
  <c r="DF158" i="29"/>
  <c r="DG38" i="29"/>
  <c r="DC211" i="29"/>
  <c r="DD91" i="29"/>
  <c r="DC173" i="29"/>
  <c r="DD53" i="29"/>
  <c r="CY142" i="29"/>
  <c r="CY232" i="29" s="1"/>
  <c r="CY112" i="29"/>
  <c r="CZ22" i="29"/>
  <c r="DC182" i="29"/>
  <c r="DD62" i="29"/>
  <c r="DC170" i="29"/>
  <c r="DD50" i="29"/>
  <c r="DF197" i="29"/>
  <c r="DG77" i="29"/>
  <c r="DC199" i="29"/>
  <c r="DD79" i="29"/>
  <c r="DB107" i="29"/>
  <c r="DB137" i="29"/>
  <c r="DB227" i="29" s="1"/>
  <c r="DC17" i="29"/>
  <c r="DF195" i="29"/>
  <c r="DG75" i="29"/>
  <c r="DC209" i="29"/>
  <c r="DD89" i="29"/>
  <c r="DF156" i="29"/>
  <c r="DG36" i="29"/>
  <c r="DF160" i="29"/>
  <c r="DG40" i="29"/>
  <c r="DC181" i="29"/>
  <c r="DD61" i="29"/>
  <c r="DF165" i="29"/>
  <c r="DG45" i="29"/>
  <c r="DC207" i="29"/>
  <c r="DD87" i="29"/>
  <c r="CY152" i="29"/>
  <c r="CY242" i="29" s="1"/>
  <c r="CZ32" i="29"/>
  <c r="CY122" i="29"/>
  <c r="CY186" i="29"/>
  <c r="CY213" i="29" s="1"/>
  <c r="CZ66" i="29"/>
  <c r="CY93" i="29"/>
  <c r="CY149" i="29"/>
  <c r="CY239" i="29" s="1"/>
  <c r="CZ29" i="29"/>
  <c r="CY119" i="29"/>
  <c r="DF188" i="29"/>
  <c r="DG68" i="29"/>
  <c r="DF164" i="29"/>
  <c r="DG44" i="29"/>
  <c r="CW215" i="29"/>
  <c r="CW243" i="29" s="1"/>
  <c r="CW153" i="29"/>
  <c r="DF163" i="29"/>
  <c r="DG43" i="29"/>
  <c r="DC4" i="29"/>
  <c r="DB124" i="29"/>
  <c r="CY136" i="29"/>
  <c r="CY226" i="29" s="1"/>
  <c r="CY106" i="29"/>
  <c r="CZ16" i="29"/>
  <c r="DC172" i="29"/>
  <c r="DD52" i="29"/>
  <c r="DF159" i="29"/>
  <c r="DG39" i="29"/>
  <c r="DA94" i="29"/>
  <c r="CZ10" i="29"/>
  <c r="CY100" i="29"/>
  <c r="CY130" i="29"/>
  <c r="CY220" i="29" s="1"/>
  <c r="DF189" i="29"/>
  <c r="DG69" i="29"/>
  <c r="DF161" i="29"/>
  <c r="DG41" i="29"/>
  <c r="DF185" i="29"/>
  <c r="DG65" i="29"/>
  <c r="DC205" i="29"/>
  <c r="DD85" i="29"/>
  <c r="DC202" i="29"/>
  <c r="DD82" i="29"/>
  <c r="CY104" i="29"/>
  <c r="CY134" i="29"/>
  <c r="CY224" i="29" s="1"/>
  <c r="CZ14" i="29"/>
  <c r="CY140" i="29"/>
  <c r="CY230" i="29" s="1"/>
  <c r="CZ20" i="29"/>
  <c r="CY110" i="29"/>
  <c r="DC178" i="29"/>
  <c r="DD58" i="29"/>
  <c r="DC177" i="29"/>
  <c r="DD57" i="29"/>
  <c r="CY139" i="29"/>
  <c r="CY229" i="29" s="1"/>
  <c r="CY109" i="29"/>
  <c r="CZ19" i="29"/>
  <c r="CY151" i="29"/>
  <c r="CY241" i="29" s="1"/>
  <c r="CZ31" i="29"/>
  <c r="CY121" i="29"/>
  <c r="DC208" i="29"/>
  <c r="DD88" i="29"/>
  <c r="CY143" i="29"/>
  <c r="CY233" i="29" s="1"/>
  <c r="CY113" i="29"/>
  <c r="CZ23" i="29"/>
  <c r="CY141" i="29"/>
  <c r="CY231" i="29" s="1"/>
  <c r="CY111" i="29"/>
  <c r="CZ21" i="29"/>
  <c r="CY144" i="29"/>
  <c r="CY234" i="29" s="1"/>
  <c r="CY114" i="29"/>
  <c r="CZ24" i="29"/>
  <c r="CZ11" i="29"/>
  <c r="CY131" i="29"/>
  <c r="CY221" i="29" s="1"/>
  <c r="CY101" i="29"/>
  <c r="DC174" i="29"/>
  <c r="DD54" i="29"/>
  <c r="DC212" i="29"/>
  <c r="DD92" i="29"/>
  <c r="DA154" i="29"/>
  <c r="DA183" i="29" s="1"/>
  <c r="DA63" i="29"/>
  <c r="DB34" i="29"/>
  <c r="CY135" i="29"/>
  <c r="CY225" i="29" s="1"/>
  <c r="CY105" i="29"/>
  <c r="CZ15" i="29"/>
  <c r="DC198" i="29"/>
  <c r="DD78" i="29"/>
  <c r="DF166" i="29"/>
  <c r="DG46" i="29"/>
  <c r="CZ8" i="29"/>
  <c r="CY128" i="29"/>
  <c r="CY218" i="29" s="1"/>
  <c r="CY98" i="29"/>
  <c r="CY99" i="29"/>
  <c r="CY129" i="29"/>
  <c r="CY219" i="29" s="1"/>
  <c r="CZ9" i="29"/>
  <c r="DC204" i="29"/>
  <c r="DD84" i="29"/>
  <c r="DF155" i="29"/>
  <c r="DG35" i="29"/>
  <c r="DC203" i="29"/>
  <c r="DD83" i="29"/>
  <c r="DC176" i="29"/>
  <c r="DD56" i="29"/>
  <c r="DC168" i="29"/>
  <c r="DD48" i="29"/>
  <c r="CY147" i="29"/>
  <c r="CY237" i="29" s="1"/>
  <c r="CZ27" i="29"/>
  <c r="CY117" i="29"/>
  <c r="DC206" i="29"/>
  <c r="DD86" i="29"/>
  <c r="DC179" i="29"/>
  <c r="DD59" i="29"/>
  <c r="DG167" i="29"/>
  <c r="DH47" i="29"/>
  <c r="CY148" i="29"/>
  <c r="CY238" i="29" s="1"/>
  <c r="CY118" i="29"/>
  <c r="CZ28" i="29"/>
  <c r="CY138" i="29"/>
  <c r="CY228" i="29" s="1"/>
  <c r="CY108" i="29"/>
  <c r="CZ18" i="29"/>
  <c r="CY150" i="29"/>
  <c r="CY240" i="29" s="1"/>
  <c r="CY120" i="29"/>
  <c r="CZ30" i="29"/>
  <c r="DC169" i="29"/>
  <c r="DD49" i="29"/>
  <c r="DC171" i="29"/>
  <c r="DD51" i="29"/>
  <c r="CX125" i="29"/>
  <c r="CX95" i="29"/>
  <c r="CX123" i="29" s="1"/>
  <c r="CY5" i="29"/>
  <c r="CX33" i="29"/>
  <c r="DE51" i="29" l="1"/>
  <c r="DD171" i="29"/>
  <c r="CZ150" i="29"/>
  <c r="CZ240" i="29" s="1"/>
  <c r="DA30" i="29"/>
  <c r="CZ120" i="29"/>
  <c r="CZ108" i="29"/>
  <c r="CZ138" i="29"/>
  <c r="CZ228" i="29" s="1"/>
  <c r="DA18" i="29"/>
  <c r="DD179" i="29"/>
  <c r="DE59" i="29"/>
  <c r="CZ144" i="29"/>
  <c r="CZ234" i="29" s="1"/>
  <c r="CZ114" i="29"/>
  <c r="DA24" i="29"/>
  <c r="CZ151" i="29"/>
  <c r="CZ241" i="29" s="1"/>
  <c r="CZ121" i="29"/>
  <c r="DA31" i="29"/>
  <c r="CZ104" i="29"/>
  <c r="CZ134" i="29"/>
  <c r="CZ224" i="29" s="1"/>
  <c r="DA14" i="29"/>
  <c r="DD172" i="29"/>
  <c r="DE52" i="29"/>
  <c r="CZ149" i="29"/>
  <c r="CZ239" i="29" s="1"/>
  <c r="CZ119" i="29"/>
  <c r="DA29" i="29"/>
  <c r="DD207" i="29"/>
  <c r="DE87" i="29"/>
  <c r="DD181" i="29"/>
  <c r="DE61" i="29"/>
  <c r="DG156" i="29"/>
  <c r="DH36" i="29"/>
  <c r="DG195" i="29"/>
  <c r="DH75" i="29"/>
  <c r="DD173" i="29"/>
  <c r="DE53" i="29"/>
  <c r="DG158" i="29"/>
  <c r="DH38" i="29"/>
  <c r="DG194" i="29"/>
  <c r="DH74" i="29"/>
  <c r="DG162" i="29"/>
  <c r="DH42" i="29"/>
  <c r="CZ145" i="29"/>
  <c r="CZ235" i="29" s="1"/>
  <c r="CZ115" i="29"/>
  <c r="DA25" i="29"/>
  <c r="CY216" i="29"/>
  <c r="DD201" i="29"/>
  <c r="DE81" i="29"/>
  <c r="DG157" i="29"/>
  <c r="DH37" i="29"/>
  <c r="CZ133" i="29"/>
  <c r="CZ223" i="29" s="1"/>
  <c r="DA13" i="29"/>
  <c r="CZ103" i="29"/>
  <c r="DD169" i="29"/>
  <c r="DE49" i="29"/>
  <c r="CY95" i="29"/>
  <c r="CY123" i="29" s="1"/>
  <c r="CY125" i="29"/>
  <c r="CZ5" i="29"/>
  <c r="CY33" i="29"/>
  <c r="CZ147" i="29"/>
  <c r="CZ237" i="29" s="1"/>
  <c r="CZ117" i="29"/>
  <c r="DA27" i="29"/>
  <c r="DD176" i="29"/>
  <c r="DE56" i="29"/>
  <c r="DG155" i="29"/>
  <c r="DH35" i="29"/>
  <c r="DA9" i="29"/>
  <c r="CZ99" i="29"/>
  <c r="CZ129" i="29"/>
  <c r="CZ219" i="29" s="1"/>
  <c r="DD198" i="29"/>
  <c r="DE78" i="29"/>
  <c r="DD212" i="29"/>
  <c r="DE92" i="29"/>
  <c r="DD208" i="29"/>
  <c r="DE88" i="29"/>
  <c r="DD177" i="29"/>
  <c r="DE57" i="29"/>
  <c r="DD205" i="29"/>
  <c r="DE85" i="29"/>
  <c r="DG161" i="29"/>
  <c r="DH41" i="29"/>
  <c r="DG163" i="29"/>
  <c r="DH43" i="29"/>
  <c r="DG188" i="29"/>
  <c r="DH68" i="29"/>
  <c r="DD199" i="29"/>
  <c r="DE79" i="29"/>
  <c r="DD170" i="29"/>
  <c r="DE50" i="29"/>
  <c r="CZ142" i="29"/>
  <c r="CZ232" i="29" s="1"/>
  <c r="CZ112" i="29"/>
  <c r="DA22" i="29"/>
  <c r="DG196" i="29"/>
  <c r="DH76" i="29"/>
  <c r="DD200" i="29"/>
  <c r="DE80" i="29"/>
  <c r="CZ97" i="29"/>
  <c r="DA7" i="29"/>
  <c r="CZ127" i="29"/>
  <c r="CZ217" i="29" s="1"/>
  <c r="DA8" i="29"/>
  <c r="CZ128" i="29"/>
  <c r="CZ218" i="29" s="1"/>
  <c r="CZ98" i="29"/>
  <c r="DC34" i="29"/>
  <c r="DB154" i="29"/>
  <c r="DB183" i="29" s="1"/>
  <c r="DB63" i="29"/>
  <c r="CZ143" i="29"/>
  <c r="CZ233" i="29" s="1"/>
  <c r="DA23" i="29"/>
  <c r="CZ113" i="29"/>
  <c r="CZ139" i="29"/>
  <c r="CZ229" i="29" s="1"/>
  <c r="CZ109" i="29"/>
  <c r="DA19" i="29"/>
  <c r="CZ140" i="29"/>
  <c r="CZ230" i="29" s="1"/>
  <c r="CZ110" i="29"/>
  <c r="DA20" i="29"/>
  <c r="DG159" i="29"/>
  <c r="DH39" i="29"/>
  <c r="CZ136" i="29"/>
  <c r="CZ226" i="29" s="1"/>
  <c r="CZ106" i="29"/>
  <c r="DA16" i="29"/>
  <c r="DD4" i="29"/>
  <c r="DC124" i="29"/>
  <c r="CZ152" i="29"/>
  <c r="CZ242" i="29" s="1"/>
  <c r="CZ122" i="29"/>
  <c r="DA32" i="29"/>
  <c r="DG165" i="29"/>
  <c r="DH45" i="29"/>
  <c r="DG160" i="29"/>
  <c r="DH40" i="29"/>
  <c r="DD209" i="29"/>
  <c r="DE89" i="29"/>
  <c r="DC137" i="29"/>
  <c r="DC227" i="29" s="1"/>
  <c r="DD17" i="29"/>
  <c r="DC107" i="29"/>
  <c r="DD211" i="29"/>
  <c r="DE91" i="29"/>
  <c r="DA193" i="29"/>
  <c r="DB73" i="29"/>
  <c r="DG190" i="29"/>
  <c r="DH70" i="29"/>
  <c r="DG187" i="29"/>
  <c r="DH67" i="29"/>
  <c r="DD175" i="29"/>
  <c r="DE55" i="29"/>
  <c r="CZ146" i="29"/>
  <c r="CZ236" i="29" s="1"/>
  <c r="DA26" i="29"/>
  <c r="CZ116" i="29"/>
  <c r="DD180" i="29"/>
  <c r="DE60" i="29"/>
  <c r="DG192" i="29"/>
  <c r="DH72" i="29"/>
  <c r="DB184" i="29"/>
  <c r="DC64" i="29"/>
  <c r="DH167" i="29"/>
  <c r="DI47" i="29"/>
  <c r="DD206" i="29"/>
  <c r="DE86" i="29"/>
  <c r="CX215" i="29"/>
  <c r="CX243" i="29" s="1"/>
  <c r="CX153" i="29"/>
  <c r="CZ148" i="29"/>
  <c r="CZ238" i="29" s="1"/>
  <c r="DA28" i="29"/>
  <c r="CZ118" i="29"/>
  <c r="DD168" i="29"/>
  <c r="DE48" i="29"/>
  <c r="DD203" i="29"/>
  <c r="DE83" i="29"/>
  <c r="DD204" i="29"/>
  <c r="DE84" i="29"/>
  <c r="DG166" i="29"/>
  <c r="DH46" i="29"/>
  <c r="DA15" i="29"/>
  <c r="CZ105" i="29"/>
  <c r="CZ135" i="29"/>
  <c r="CZ225" i="29" s="1"/>
  <c r="DD174" i="29"/>
  <c r="DE54" i="29"/>
  <c r="CZ101" i="29"/>
  <c r="DA11" i="29"/>
  <c r="CZ131" i="29"/>
  <c r="CZ221" i="29" s="1"/>
  <c r="CZ141" i="29"/>
  <c r="CZ231" i="29" s="1"/>
  <c r="CZ111" i="29"/>
  <c r="DA21" i="29"/>
  <c r="DD178" i="29"/>
  <c r="DE58" i="29"/>
  <c r="DD202" i="29"/>
  <c r="DE82" i="29"/>
  <c r="DG185" i="29"/>
  <c r="DH65" i="29"/>
  <c r="DG189" i="29"/>
  <c r="DH69" i="29"/>
  <c r="CZ100" i="29"/>
  <c r="DA10" i="29"/>
  <c r="CZ130" i="29"/>
  <c r="CZ220" i="29" s="1"/>
  <c r="DB94" i="29"/>
  <c r="DA214" i="29"/>
  <c r="DG164" i="29"/>
  <c r="DH44" i="29"/>
  <c r="CZ186" i="29"/>
  <c r="CZ213" i="29" s="1"/>
  <c r="DA66" i="29"/>
  <c r="CZ93" i="29"/>
  <c r="DG197" i="29"/>
  <c r="DH77" i="29"/>
  <c r="DD182" i="29"/>
  <c r="DE62" i="29"/>
  <c r="DA191" i="29"/>
  <c r="DB71" i="29"/>
  <c r="DD210" i="29"/>
  <c r="DE90" i="29"/>
  <c r="CZ96" i="29"/>
  <c r="DA6" i="29"/>
  <c r="CZ126" i="29"/>
  <c r="CZ216" i="29" s="1"/>
  <c r="DA12" i="29"/>
  <c r="CZ102" i="29"/>
  <c r="CZ132" i="29"/>
  <c r="CZ222" i="29" s="1"/>
  <c r="DC94" i="29" l="1"/>
  <c r="DA132" i="29"/>
  <c r="DA222" i="29" s="1"/>
  <c r="DA102" i="29"/>
  <c r="DB12" i="29"/>
  <c r="DE210" i="29"/>
  <c r="DF90" i="29"/>
  <c r="DE182" i="29"/>
  <c r="DF62" i="29"/>
  <c r="DB15" i="29"/>
  <c r="DA135" i="29"/>
  <c r="DA225" i="29" s="1"/>
  <c r="DA105" i="29"/>
  <c r="DE203" i="29"/>
  <c r="DF83" i="29"/>
  <c r="DB191" i="29"/>
  <c r="DC71" i="29"/>
  <c r="DH197" i="29"/>
  <c r="DI77" i="29"/>
  <c r="DH164" i="29"/>
  <c r="DI44" i="29"/>
  <c r="DE204" i="29"/>
  <c r="DF84" i="29"/>
  <c r="DE168" i="29"/>
  <c r="DF48" i="29"/>
  <c r="DE180" i="29"/>
  <c r="DF60" i="29"/>
  <c r="DE17" i="29"/>
  <c r="DD137" i="29"/>
  <c r="DD227" i="29" s="1"/>
  <c r="DD107" i="29"/>
  <c r="DH160" i="29"/>
  <c r="DI40" i="29"/>
  <c r="DA152" i="29"/>
  <c r="DA242" i="29" s="1"/>
  <c r="DB32" i="29"/>
  <c r="DA122" i="29"/>
  <c r="DD124" i="29"/>
  <c r="DE4" i="29"/>
  <c r="DA140" i="29"/>
  <c r="DA230" i="29" s="1"/>
  <c r="DA110" i="29"/>
  <c r="DB20" i="29"/>
  <c r="DA97" i="29"/>
  <c r="DB7" i="29"/>
  <c r="DA127" i="29"/>
  <c r="DA217" i="29" s="1"/>
  <c r="DH196" i="29"/>
  <c r="DI76" i="29"/>
  <c r="DH161" i="29"/>
  <c r="DI41" i="29"/>
  <c r="DE177" i="29"/>
  <c r="DF57" i="29"/>
  <c r="DE212" i="29"/>
  <c r="DF92" i="29"/>
  <c r="CY215" i="29"/>
  <c r="CY243" i="29" s="1"/>
  <c r="CY153" i="29"/>
  <c r="DH157" i="29"/>
  <c r="DI37" i="29"/>
  <c r="DH162" i="29"/>
  <c r="DI42" i="29"/>
  <c r="DH158" i="29"/>
  <c r="DI38" i="29"/>
  <c r="DH195" i="29"/>
  <c r="DI75" i="29"/>
  <c r="DE181" i="29"/>
  <c r="DF61" i="29"/>
  <c r="DA149" i="29"/>
  <c r="DA239" i="29" s="1"/>
  <c r="DA119" i="29"/>
  <c r="DB29" i="29"/>
  <c r="DA151" i="29"/>
  <c r="DA241" i="29" s="1"/>
  <c r="DA121" i="29"/>
  <c r="DB31" i="29"/>
  <c r="DA138" i="29"/>
  <c r="DA228" i="29" s="1"/>
  <c r="DB18" i="29"/>
  <c r="DA108" i="29"/>
  <c r="DA150" i="29"/>
  <c r="DA240" i="29" s="1"/>
  <c r="DB30" i="29"/>
  <c r="DA120" i="29"/>
  <c r="DH185" i="29"/>
  <c r="DI65" i="29"/>
  <c r="DI167" i="29"/>
  <c r="DJ47" i="29"/>
  <c r="DJ167" i="29" s="1"/>
  <c r="DE175" i="29"/>
  <c r="DF55" i="29"/>
  <c r="DH190" i="29"/>
  <c r="DI70" i="29"/>
  <c r="DE211" i="29"/>
  <c r="DF91" i="29"/>
  <c r="DE170" i="29"/>
  <c r="DF50" i="29"/>
  <c r="DH188" i="29"/>
  <c r="DI68" i="29"/>
  <c r="DB214" i="29"/>
  <c r="DE176" i="29"/>
  <c r="DF56" i="29"/>
  <c r="DA145" i="29"/>
  <c r="DA235" i="29" s="1"/>
  <c r="DB25" i="29"/>
  <c r="DA115" i="29"/>
  <c r="DA134" i="29"/>
  <c r="DA224" i="29" s="1"/>
  <c r="DA104" i="29"/>
  <c r="DB14" i="29"/>
  <c r="DE209" i="29"/>
  <c r="DF89" i="29"/>
  <c r="DH165" i="29"/>
  <c r="DI45" i="29"/>
  <c r="DH159" i="29"/>
  <c r="DI39" i="29"/>
  <c r="DA98" i="29"/>
  <c r="DA128" i="29"/>
  <c r="DA218" i="29" s="1"/>
  <c r="DB8" i="29"/>
  <c r="DE200" i="29"/>
  <c r="DF80" i="29"/>
  <c r="DA142" i="29"/>
  <c r="DA232" i="29" s="1"/>
  <c r="DB22" i="29"/>
  <c r="DA112" i="29"/>
  <c r="DE205" i="29"/>
  <c r="DF85" i="29"/>
  <c r="DE208" i="29"/>
  <c r="DF88" i="29"/>
  <c r="DE198" i="29"/>
  <c r="DF78" i="29"/>
  <c r="DB9" i="29"/>
  <c r="DA99" i="29"/>
  <c r="DA129" i="29"/>
  <c r="DA219" i="29" s="1"/>
  <c r="DE169" i="29"/>
  <c r="DF49" i="29"/>
  <c r="DA103" i="29"/>
  <c r="DB13" i="29"/>
  <c r="DA133" i="29"/>
  <c r="DA223" i="29" s="1"/>
  <c r="DE201" i="29"/>
  <c r="DF81" i="29"/>
  <c r="DH194" i="29"/>
  <c r="DI74" i="29"/>
  <c r="DE173" i="29"/>
  <c r="DF53" i="29"/>
  <c r="DH156" i="29"/>
  <c r="DI36" i="29"/>
  <c r="DE207" i="29"/>
  <c r="DF87" i="29"/>
  <c r="DE179" i="29"/>
  <c r="DF59" i="29"/>
  <c r="DA130" i="29"/>
  <c r="DA220" i="29" s="1"/>
  <c r="DA100" i="29"/>
  <c r="DB10" i="29"/>
  <c r="DE178" i="29"/>
  <c r="DF58" i="29"/>
  <c r="DE174" i="29"/>
  <c r="DF54" i="29"/>
  <c r="DA186" i="29"/>
  <c r="DA213" i="29" s="1"/>
  <c r="DB66" i="29"/>
  <c r="DA93" i="29"/>
  <c r="DH166" i="29"/>
  <c r="DI46" i="29"/>
  <c r="DH192" i="29"/>
  <c r="DI72" i="29"/>
  <c r="DA126" i="29"/>
  <c r="DA96" i="29"/>
  <c r="DB6" i="29"/>
  <c r="DH189" i="29"/>
  <c r="DI69" i="29"/>
  <c r="DE202" i="29"/>
  <c r="DF82" i="29"/>
  <c r="DA141" i="29"/>
  <c r="DA231" i="29" s="1"/>
  <c r="DB21" i="29"/>
  <c r="DA111" i="29"/>
  <c r="DA101" i="29"/>
  <c r="DA131" i="29"/>
  <c r="DA221" i="29" s="1"/>
  <c r="DB11" i="29"/>
  <c r="DA148" i="29"/>
  <c r="DA238" i="29" s="1"/>
  <c r="DA118" i="29"/>
  <c r="DB28" i="29"/>
  <c r="DE206" i="29"/>
  <c r="DF86" i="29"/>
  <c r="DD64" i="29"/>
  <c r="DC184" i="29"/>
  <c r="DA146" i="29"/>
  <c r="DA236" i="29" s="1"/>
  <c r="DA116" i="29"/>
  <c r="DB26" i="29"/>
  <c r="DH187" i="29"/>
  <c r="DI67" i="29"/>
  <c r="DB193" i="29"/>
  <c r="DC73" i="29"/>
  <c r="DA136" i="29"/>
  <c r="DA226" i="29" s="1"/>
  <c r="DA106" i="29"/>
  <c r="DB16" i="29"/>
  <c r="DA139" i="29"/>
  <c r="DA229" i="29" s="1"/>
  <c r="DA109" i="29"/>
  <c r="DB19" i="29"/>
  <c r="DA143" i="29"/>
  <c r="DA233" i="29" s="1"/>
  <c r="DA113" i="29"/>
  <c r="DB23" i="29"/>
  <c r="DD34" i="29"/>
  <c r="DC63" i="29"/>
  <c r="DC154" i="29"/>
  <c r="DC183" i="29" s="1"/>
  <c r="DE199" i="29"/>
  <c r="DF79" i="29"/>
  <c r="DH163" i="29"/>
  <c r="DI43" i="29"/>
  <c r="DH155" i="29"/>
  <c r="DI35" i="29"/>
  <c r="DA147" i="29"/>
  <c r="DA237" i="29" s="1"/>
  <c r="DA117" i="29"/>
  <c r="DB27" i="29"/>
  <c r="DA5" i="29"/>
  <c r="CZ95" i="29"/>
  <c r="CZ123" i="29" s="1"/>
  <c r="CZ125" i="29"/>
  <c r="CZ33" i="29"/>
  <c r="DE172" i="29"/>
  <c r="DF52" i="29"/>
  <c r="DA144" i="29"/>
  <c r="DA234" i="29" s="1"/>
  <c r="DB24" i="29"/>
  <c r="DA114" i="29"/>
  <c r="DE171" i="29"/>
  <c r="DF51" i="29"/>
  <c r="DA216" i="29" l="1"/>
  <c r="DB96" i="29"/>
  <c r="DB126" i="29"/>
  <c r="DC6" i="29"/>
  <c r="DF178" i="29"/>
  <c r="DG58" i="29"/>
  <c r="DF172" i="29"/>
  <c r="DG52" i="29"/>
  <c r="DA125" i="29"/>
  <c r="DB5" i="29"/>
  <c r="DA95" i="29"/>
  <c r="DA123" i="29" s="1"/>
  <c r="DA33" i="29"/>
  <c r="DI155" i="29"/>
  <c r="DJ35" i="29"/>
  <c r="DJ155" i="29" s="1"/>
  <c r="DF199" i="29"/>
  <c r="DG79" i="29"/>
  <c r="DD63" i="29"/>
  <c r="DE34" i="29"/>
  <c r="DD154" i="29"/>
  <c r="DD183" i="29" s="1"/>
  <c r="DB139" i="29"/>
  <c r="DB229" i="29" s="1"/>
  <c r="DB109" i="29"/>
  <c r="DC19" i="29"/>
  <c r="DC193" i="29"/>
  <c r="DD73" i="29"/>
  <c r="DB146" i="29"/>
  <c r="DB236" i="29" s="1"/>
  <c r="DC26" i="29"/>
  <c r="DB116" i="29"/>
  <c r="DB148" i="29"/>
  <c r="DB238" i="29" s="1"/>
  <c r="DC28" i="29"/>
  <c r="DB118" i="29"/>
  <c r="DF174" i="29"/>
  <c r="DG54" i="29"/>
  <c r="DB130" i="29"/>
  <c r="DB220" i="29" s="1"/>
  <c r="DB100" i="29"/>
  <c r="DC10" i="29"/>
  <c r="DF179" i="29"/>
  <c r="DG59" i="29"/>
  <c r="DI156" i="29"/>
  <c r="DJ36" i="29"/>
  <c r="DJ156" i="29" s="1"/>
  <c r="DI194" i="29"/>
  <c r="DJ74" i="29"/>
  <c r="DJ194" i="29" s="1"/>
  <c r="DF198" i="29"/>
  <c r="DG78" i="29"/>
  <c r="DF205" i="29"/>
  <c r="DG85" i="29"/>
  <c r="DI165" i="29"/>
  <c r="DJ45" i="29"/>
  <c r="DJ165" i="29" s="1"/>
  <c r="DC14" i="29"/>
  <c r="DB134" i="29"/>
  <c r="DB224" i="29" s="1"/>
  <c r="DB104" i="29"/>
  <c r="DB145" i="29"/>
  <c r="DB235" i="29" s="1"/>
  <c r="DC25" i="29"/>
  <c r="DB115" i="29"/>
  <c r="DI190" i="29"/>
  <c r="DJ70" i="29"/>
  <c r="DJ190" i="29" s="1"/>
  <c r="DB140" i="29"/>
  <c r="DB230" i="29" s="1"/>
  <c r="DB110" i="29"/>
  <c r="DC20" i="29"/>
  <c r="DD94" i="29"/>
  <c r="DB152" i="29"/>
  <c r="DB242" i="29" s="1"/>
  <c r="DB122" i="29"/>
  <c r="DC32" i="29"/>
  <c r="DB105" i="29"/>
  <c r="DB135" i="29"/>
  <c r="DB225" i="29" s="1"/>
  <c r="DC15" i="29"/>
  <c r="CZ215" i="29"/>
  <c r="CZ243" i="29" s="1"/>
  <c r="CZ153" i="29"/>
  <c r="DB144" i="29"/>
  <c r="DB234" i="29" s="1"/>
  <c r="DB114" i="29"/>
  <c r="DC24" i="29"/>
  <c r="DB147" i="29"/>
  <c r="DB237" i="29" s="1"/>
  <c r="DB117" i="29"/>
  <c r="DC27" i="29"/>
  <c r="DB143" i="29"/>
  <c r="DB233" i="29" s="1"/>
  <c r="DB113" i="29"/>
  <c r="DC23" i="29"/>
  <c r="DD184" i="29"/>
  <c r="DE64" i="29"/>
  <c r="DF202" i="29"/>
  <c r="DG82" i="29"/>
  <c r="DI192" i="29"/>
  <c r="DJ72" i="29"/>
  <c r="DJ192" i="29" s="1"/>
  <c r="DB103" i="29"/>
  <c r="DC13" i="29"/>
  <c r="DB133" i="29"/>
  <c r="DB223" i="29" s="1"/>
  <c r="DF200" i="29"/>
  <c r="DG80" i="29"/>
  <c r="DI188" i="29"/>
  <c r="DJ68" i="29"/>
  <c r="DJ188" i="29" s="1"/>
  <c r="DB138" i="29"/>
  <c r="DB228" i="29" s="1"/>
  <c r="DB108" i="29"/>
  <c r="DC18" i="29"/>
  <c r="DF181" i="29"/>
  <c r="DG61" i="29"/>
  <c r="DI158" i="29"/>
  <c r="DJ38" i="29"/>
  <c r="DJ158" i="29" s="1"/>
  <c r="DI157" i="29"/>
  <c r="DJ37" i="29"/>
  <c r="DJ157" i="29" s="1"/>
  <c r="DF212" i="29"/>
  <c r="DG92" i="29"/>
  <c r="DI161" i="29"/>
  <c r="DJ41" i="29"/>
  <c r="DJ161" i="29" s="1"/>
  <c r="DF168" i="29"/>
  <c r="DG48" i="29"/>
  <c r="DI164" i="29"/>
  <c r="DJ44" i="29"/>
  <c r="DJ164" i="29" s="1"/>
  <c r="DC191" i="29"/>
  <c r="DD71" i="29"/>
  <c r="DF182" i="29"/>
  <c r="DG62" i="29"/>
  <c r="DB132" i="29"/>
  <c r="DB222" i="29" s="1"/>
  <c r="DB102" i="29"/>
  <c r="DC12" i="29"/>
  <c r="DF171" i="29"/>
  <c r="DG51" i="29"/>
  <c r="DI163" i="29"/>
  <c r="DJ43" i="29"/>
  <c r="DJ163" i="29" s="1"/>
  <c r="DC214" i="29"/>
  <c r="DF206" i="29"/>
  <c r="DG86" i="29"/>
  <c r="DB186" i="29"/>
  <c r="DB213" i="29" s="1"/>
  <c r="DC66" i="29"/>
  <c r="DB93" i="29"/>
  <c r="DF207" i="29"/>
  <c r="DG87" i="29"/>
  <c r="DF173" i="29"/>
  <c r="DG53" i="29"/>
  <c r="DF201" i="29"/>
  <c r="DG81" i="29"/>
  <c r="DF208" i="29"/>
  <c r="DG88" i="29"/>
  <c r="DI159" i="29"/>
  <c r="DJ39" i="29"/>
  <c r="DJ159" i="29" s="1"/>
  <c r="DF209" i="29"/>
  <c r="DG89" i="29"/>
  <c r="DF176" i="29"/>
  <c r="DG56" i="29"/>
  <c r="DF211" i="29"/>
  <c r="DG91" i="29"/>
  <c r="DF175" i="29"/>
  <c r="DG55" i="29"/>
  <c r="DB150" i="29"/>
  <c r="DB240" i="29" s="1"/>
  <c r="DB120" i="29"/>
  <c r="DC30" i="29"/>
  <c r="DB149" i="29"/>
  <c r="DB239" i="29" s="1"/>
  <c r="DB119" i="29"/>
  <c r="DC29" i="29"/>
  <c r="DB127" i="29"/>
  <c r="DB217" i="29" s="1"/>
  <c r="DB97" i="29"/>
  <c r="DC7" i="29"/>
  <c r="DI160" i="29"/>
  <c r="DJ40" i="29"/>
  <c r="DJ160" i="29" s="1"/>
  <c r="DE107" i="29"/>
  <c r="DE137" i="29"/>
  <c r="DE227" i="29" s="1"/>
  <c r="DF17" i="29"/>
  <c r="DI187" i="29"/>
  <c r="DJ67" i="29"/>
  <c r="DJ187" i="29" s="1"/>
  <c r="DB136" i="29"/>
  <c r="DB226" i="29" s="1"/>
  <c r="DB106" i="29"/>
  <c r="DC16" i="29"/>
  <c r="DB131" i="29"/>
  <c r="DB221" i="29" s="1"/>
  <c r="DC11" i="29"/>
  <c r="DB101" i="29"/>
  <c r="DB141" i="29"/>
  <c r="DB231" i="29" s="1"/>
  <c r="DB111" i="29"/>
  <c r="DC21" i="29"/>
  <c r="DI189" i="29"/>
  <c r="DJ69" i="29"/>
  <c r="DJ189" i="29" s="1"/>
  <c r="DI166" i="29"/>
  <c r="DJ46" i="29"/>
  <c r="DJ166" i="29" s="1"/>
  <c r="DF169" i="29"/>
  <c r="DG49" i="29"/>
  <c r="DB99" i="29"/>
  <c r="DC9" i="29"/>
  <c r="DB129" i="29"/>
  <c r="DB219" i="29" s="1"/>
  <c r="DB142" i="29"/>
  <c r="DB232" i="29" s="1"/>
  <c r="DB112" i="29"/>
  <c r="DC22" i="29"/>
  <c r="DC8" i="29"/>
  <c r="DB128" i="29"/>
  <c r="DB218" i="29" s="1"/>
  <c r="DB98" i="29"/>
  <c r="DF170" i="29"/>
  <c r="DG50" i="29"/>
  <c r="DI185" i="29"/>
  <c r="DJ65" i="29"/>
  <c r="DJ185" i="29" s="1"/>
  <c r="DB151" i="29"/>
  <c r="DB241" i="29" s="1"/>
  <c r="DB121" i="29"/>
  <c r="DC31" i="29"/>
  <c r="DI195" i="29"/>
  <c r="DJ75" i="29"/>
  <c r="DJ195" i="29" s="1"/>
  <c r="DI162" i="29"/>
  <c r="DJ42" i="29"/>
  <c r="DJ162" i="29" s="1"/>
  <c r="DF177" i="29"/>
  <c r="DG57" i="29"/>
  <c r="DI196" i="29"/>
  <c r="DJ76" i="29"/>
  <c r="DJ196" i="29" s="1"/>
  <c r="DF4" i="29"/>
  <c r="DE124" i="29"/>
  <c r="DF180" i="29"/>
  <c r="DG60" i="29"/>
  <c r="DF204" i="29"/>
  <c r="DG84" i="29"/>
  <c r="DI197" i="29"/>
  <c r="DJ77" i="29"/>
  <c r="DJ197" i="29" s="1"/>
  <c r="DF203" i="29"/>
  <c r="DG83" i="29"/>
  <c r="DF210" i="29"/>
  <c r="DG90" i="29"/>
  <c r="DE94" i="29" l="1"/>
  <c r="DG169" i="29"/>
  <c r="DH49" i="29"/>
  <c r="DG175" i="29"/>
  <c r="DH55" i="29"/>
  <c r="DG176" i="29"/>
  <c r="DH56" i="29"/>
  <c r="DG201" i="29"/>
  <c r="DH81" i="29"/>
  <c r="DG207" i="29"/>
  <c r="DH87" i="29"/>
  <c r="DC102" i="29"/>
  <c r="DD12" i="29"/>
  <c r="DC132" i="29"/>
  <c r="DC222" i="29" s="1"/>
  <c r="DG200" i="29"/>
  <c r="DH80" i="29"/>
  <c r="DC143" i="29"/>
  <c r="DC233" i="29" s="1"/>
  <c r="DC113" i="29"/>
  <c r="DD23" i="29"/>
  <c r="DG205" i="29"/>
  <c r="DH85" i="29"/>
  <c r="DG179" i="29"/>
  <c r="DH59" i="29"/>
  <c r="DC148" i="29"/>
  <c r="DC238" i="29" s="1"/>
  <c r="DC118" i="29"/>
  <c r="DD28" i="29"/>
  <c r="DA215" i="29"/>
  <c r="DA243" i="29" s="1"/>
  <c r="DA153" i="29"/>
  <c r="DC151" i="29"/>
  <c r="DC241" i="29" s="1"/>
  <c r="DC121" i="29"/>
  <c r="DD31" i="29"/>
  <c r="DG4" i="29"/>
  <c r="DF124" i="29"/>
  <c r="DG170" i="29"/>
  <c r="DH50" i="29"/>
  <c r="DC128" i="29"/>
  <c r="DC218" i="29" s="1"/>
  <c r="DC98" i="29"/>
  <c r="DD8" i="29"/>
  <c r="DC106" i="29"/>
  <c r="DD16" i="29"/>
  <c r="DC136" i="29"/>
  <c r="DC226" i="29" s="1"/>
  <c r="DC150" i="29"/>
  <c r="DC240" i="29" s="1"/>
  <c r="DD30" i="29"/>
  <c r="DC120" i="29"/>
  <c r="DG206" i="29"/>
  <c r="DH86" i="29"/>
  <c r="DD191" i="29"/>
  <c r="DE71" i="29"/>
  <c r="DG168" i="29"/>
  <c r="DH48" i="29"/>
  <c r="DG181" i="29"/>
  <c r="DH61" i="29"/>
  <c r="DF64" i="29"/>
  <c r="DE184" i="29"/>
  <c r="DC145" i="29"/>
  <c r="DC235" i="29" s="1"/>
  <c r="DD25" i="29"/>
  <c r="DC115" i="29"/>
  <c r="DC134" i="29"/>
  <c r="DC224" i="29" s="1"/>
  <c r="DD14" i="29"/>
  <c r="DC104" i="29"/>
  <c r="DG174" i="29"/>
  <c r="DH54" i="29"/>
  <c r="DD193" i="29"/>
  <c r="DE73" i="29"/>
  <c r="DG199" i="29"/>
  <c r="DH79" i="29"/>
  <c r="DG172" i="29"/>
  <c r="DH52" i="29"/>
  <c r="DC96" i="29"/>
  <c r="DD6" i="29"/>
  <c r="DC126" i="29"/>
  <c r="DG204" i="29"/>
  <c r="DH84" i="29"/>
  <c r="DG171" i="29"/>
  <c r="DH51" i="29"/>
  <c r="DC144" i="29"/>
  <c r="DC234" i="29" s="1"/>
  <c r="DD24" i="29"/>
  <c r="DC114" i="29"/>
  <c r="DC152" i="29"/>
  <c r="DC242" i="29" s="1"/>
  <c r="DD32" i="29"/>
  <c r="DC122" i="29"/>
  <c r="DC140" i="29"/>
  <c r="DC230" i="29" s="1"/>
  <c r="DC110" i="29"/>
  <c r="DD20" i="29"/>
  <c r="DG198" i="29"/>
  <c r="DH78" i="29"/>
  <c r="DD10" i="29"/>
  <c r="DC130" i="29"/>
  <c r="DC220" i="29" s="1"/>
  <c r="DC100" i="29"/>
  <c r="DB216" i="29"/>
  <c r="DG203" i="29"/>
  <c r="DH83" i="29"/>
  <c r="DG210" i="29"/>
  <c r="DH90" i="29"/>
  <c r="DG180" i="29"/>
  <c r="DH60" i="29"/>
  <c r="DG177" i="29"/>
  <c r="DH57" i="29"/>
  <c r="DC142" i="29"/>
  <c r="DC232" i="29" s="1"/>
  <c r="DC112" i="29"/>
  <c r="DD22" i="29"/>
  <c r="DD9" i="29"/>
  <c r="DC129" i="29"/>
  <c r="DC219" i="29" s="1"/>
  <c r="DC99" i="29"/>
  <c r="DC141" i="29"/>
  <c r="DC231" i="29" s="1"/>
  <c r="DD21" i="29"/>
  <c r="DC111" i="29"/>
  <c r="DC131" i="29"/>
  <c r="DC221" i="29" s="1"/>
  <c r="DC101" i="29"/>
  <c r="DD11" i="29"/>
  <c r="DG17" i="29"/>
  <c r="DF107" i="29"/>
  <c r="DF137" i="29"/>
  <c r="DF227" i="29" s="1"/>
  <c r="DC149" i="29"/>
  <c r="DC239" i="29" s="1"/>
  <c r="DD29" i="29"/>
  <c r="DC119" i="29"/>
  <c r="DG211" i="29"/>
  <c r="DH91" i="29"/>
  <c r="DG209" i="29"/>
  <c r="DH89" i="29"/>
  <c r="DG208" i="29"/>
  <c r="DH88" i="29"/>
  <c r="DG173" i="29"/>
  <c r="DH53" i="29"/>
  <c r="DD7" i="29"/>
  <c r="DC127" i="29"/>
  <c r="DC217" i="29" s="1"/>
  <c r="DC97" i="29"/>
  <c r="DC186" i="29"/>
  <c r="DC213" i="29" s="1"/>
  <c r="DD66" i="29"/>
  <c r="DC93" i="29"/>
  <c r="DG182" i="29"/>
  <c r="DH62" i="29"/>
  <c r="DD214" i="29"/>
  <c r="DG212" i="29"/>
  <c r="DH92" i="29"/>
  <c r="DC138" i="29"/>
  <c r="DC228" i="29" s="1"/>
  <c r="DD18" i="29"/>
  <c r="DC108" i="29"/>
  <c r="DD13" i="29"/>
  <c r="DC103" i="29"/>
  <c r="DC133" i="29"/>
  <c r="DC223" i="29" s="1"/>
  <c r="DG202" i="29"/>
  <c r="DH82" i="29"/>
  <c r="DC147" i="29"/>
  <c r="DC237" i="29" s="1"/>
  <c r="DD27" i="29"/>
  <c r="DC117" i="29"/>
  <c r="DD15" i="29"/>
  <c r="DC135" i="29"/>
  <c r="DC225" i="29" s="1"/>
  <c r="DC105" i="29"/>
  <c r="DC146" i="29"/>
  <c r="DC236" i="29" s="1"/>
  <c r="DC116" i="29"/>
  <c r="DD26" i="29"/>
  <c r="DC139" i="29"/>
  <c r="DC229" i="29" s="1"/>
  <c r="DC109" i="29"/>
  <c r="DD19" i="29"/>
  <c r="DE63" i="29"/>
  <c r="DE154" i="29"/>
  <c r="DE183" i="29" s="1"/>
  <c r="DF34" i="29"/>
  <c r="DC5" i="29"/>
  <c r="DB125" i="29"/>
  <c r="DB95" i="29"/>
  <c r="DB123" i="29" s="1"/>
  <c r="DB33" i="29"/>
  <c r="DG178" i="29"/>
  <c r="DH58" i="29"/>
  <c r="DH178" i="29" l="1"/>
  <c r="DI58" i="29"/>
  <c r="DB215" i="29"/>
  <c r="DB243" i="29" s="1"/>
  <c r="DB153" i="29"/>
  <c r="DC125" i="29"/>
  <c r="DC95" i="29"/>
  <c r="DC123" i="29" s="1"/>
  <c r="DD5" i="29"/>
  <c r="DC33" i="29"/>
  <c r="DD139" i="29"/>
  <c r="DD229" i="29" s="1"/>
  <c r="DD109" i="29"/>
  <c r="DE19" i="29"/>
  <c r="DE15" i="29"/>
  <c r="DD105" i="29"/>
  <c r="DD135" i="29"/>
  <c r="DD225" i="29" s="1"/>
  <c r="DH202" i="29"/>
  <c r="DI82" i="29"/>
  <c r="DD103" i="29"/>
  <c r="DD133" i="29"/>
  <c r="DD223" i="29" s="1"/>
  <c r="DE13" i="29"/>
  <c r="DH212" i="29"/>
  <c r="DI92" i="29"/>
  <c r="DH173" i="29"/>
  <c r="DI53" i="29"/>
  <c r="DH209" i="29"/>
  <c r="DI89" i="29"/>
  <c r="DH180" i="29"/>
  <c r="DI60" i="29"/>
  <c r="DE214" i="29"/>
  <c r="DH198" i="29"/>
  <c r="DI78" i="29"/>
  <c r="DH204" i="29"/>
  <c r="DI84" i="29"/>
  <c r="DD150" i="29"/>
  <c r="DD240" i="29" s="1"/>
  <c r="DE30" i="29"/>
  <c r="DD120" i="29"/>
  <c r="DH170" i="29"/>
  <c r="DI50" i="29"/>
  <c r="DH4" i="29"/>
  <c r="DG124" i="29"/>
  <c r="DH205" i="29"/>
  <c r="DI85" i="29"/>
  <c r="DD102" i="29"/>
  <c r="DD132" i="29"/>
  <c r="DD222" i="29" s="1"/>
  <c r="DE12" i="29"/>
  <c r="DH201" i="29"/>
  <c r="DI81" i="29"/>
  <c r="DH175" i="29"/>
  <c r="DI55" i="29"/>
  <c r="DD138" i="29"/>
  <c r="DD228" i="29" s="1"/>
  <c r="DD108" i="29"/>
  <c r="DE18" i="29"/>
  <c r="DF154" i="29"/>
  <c r="DF183" i="29" s="1"/>
  <c r="DF63" i="29"/>
  <c r="DG34" i="29"/>
  <c r="DD149" i="29"/>
  <c r="DD239" i="29" s="1"/>
  <c r="DD119" i="29"/>
  <c r="DE29" i="29"/>
  <c r="DG107" i="29"/>
  <c r="DG137" i="29"/>
  <c r="DG227" i="29" s="1"/>
  <c r="DH17" i="29"/>
  <c r="DD144" i="29"/>
  <c r="DD234" i="29" s="1"/>
  <c r="DD114" i="29"/>
  <c r="DE24" i="29"/>
  <c r="DH171" i="29"/>
  <c r="DI51" i="29"/>
  <c r="DH172" i="29"/>
  <c r="DI52" i="29"/>
  <c r="DE193" i="29"/>
  <c r="DF73" i="29"/>
  <c r="DD145" i="29"/>
  <c r="DD235" i="29" s="1"/>
  <c r="DD115" i="29"/>
  <c r="DE25" i="29"/>
  <c r="DF184" i="29"/>
  <c r="DG64" i="29"/>
  <c r="DH168" i="29"/>
  <c r="DI48" i="29"/>
  <c r="DH206" i="29"/>
  <c r="DI86" i="29"/>
  <c r="DD98" i="29"/>
  <c r="DE8" i="29"/>
  <c r="DD128" i="29"/>
  <c r="DD218" i="29" s="1"/>
  <c r="DH200" i="29"/>
  <c r="DI80" i="29"/>
  <c r="DD147" i="29"/>
  <c r="DD237" i="29" s="1"/>
  <c r="DD117" i="29"/>
  <c r="DE27" i="29"/>
  <c r="DH208" i="29"/>
  <c r="DI88" i="29"/>
  <c r="DH211" i="29"/>
  <c r="DI91" i="29"/>
  <c r="DE11" i="29"/>
  <c r="DD131" i="29"/>
  <c r="DD221" i="29" s="1"/>
  <c r="DD101" i="29"/>
  <c r="DD141" i="29"/>
  <c r="DD231" i="29" s="1"/>
  <c r="DD111" i="29"/>
  <c r="DE21" i="29"/>
  <c r="DD129" i="29"/>
  <c r="DD219" i="29" s="1"/>
  <c r="DD99" i="29"/>
  <c r="DE9" i="29"/>
  <c r="DH177" i="29"/>
  <c r="DI57" i="29"/>
  <c r="DH210" i="29"/>
  <c r="DI90" i="29"/>
  <c r="DH203" i="29"/>
  <c r="DI83" i="29"/>
  <c r="DD140" i="29"/>
  <c r="DD230" i="29" s="1"/>
  <c r="DD110" i="29"/>
  <c r="DE20" i="29"/>
  <c r="DD152" i="29"/>
  <c r="DD242" i="29" s="1"/>
  <c r="DD122" i="29"/>
  <c r="DE32" i="29"/>
  <c r="DC216" i="29"/>
  <c r="DD104" i="29"/>
  <c r="DE14" i="29"/>
  <c r="DD134" i="29"/>
  <c r="DD224" i="29" s="1"/>
  <c r="DF94" i="29"/>
  <c r="DD151" i="29"/>
  <c r="DD241" i="29" s="1"/>
  <c r="DD121" i="29"/>
  <c r="DE31" i="29"/>
  <c r="DH179" i="29"/>
  <c r="DI59" i="29"/>
  <c r="DD143" i="29"/>
  <c r="DD233" i="29" s="1"/>
  <c r="DD113" i="29"/>
  <c r="DE23" i="29"/>
  <c r="DH207" i="29"/>
  <c r="DI87" i="29"/>
  <c r="DH176" i="29"/>
  <c r="DI56" i="29"/>
  <c r="DH169" i="29"/>
  <c r="DI49" i="29"/>
  <c r="DD146" i="29"/>
  <c r="DD236" i="29" s="1"/>
  <c r="DD116" i="29"/>
  <c r="DE26" i="29"/>
  <c r="DH182" i="29"/>
  <c r="DI62" i="29"/>
  <c r="DD186" i="29"/>
  <c r="DD213" i="29" s="1"/>
  <c r="DE66" i="29"/>
  <c r="DD93" i="29"/>
  <c r="DD97" i="29"/>
  <c r="DE7" i="29"/>
  <c r="DD127" i="29"/>
  <c r="DD217" i="29" s="1"/>
  <c r="DD142" i="29"/>
  <c r="DD232" i="29" s="1"/>
  <c r="DE22" i="29"/>
  <c r="DD112" i="29"/>
  <c r="DE10" i="29"/>
  <c r="DD130" i="29"/>
  <c r="DD220" i="29" s="1"/>
  <c r="DD100" i="29"/>
  <c r="DE6" i="29"/>
  <c r="DD126" i="29"/>
  <c r="DD96" i="29"/>
  <c r="DH199" i="29"/>
  <c r="DI79" i="29"/>
  <c r="DH174" i="29"/>
  <c r="DI54" i="29"/>
  <c r="DH181" i="29"/>
  <c r="DI61" i="29"/>
  <c r="DE191" i="29"/>
  <c r="DF71" i="29"/>
  <c r="DD136" i="29"/>
  <c r="DD226" i="29" s="1"/>
  <c r="DD106" i="29"/>
  <c r="DE16" i="29"/>
  <c r="DD148" i="29"/>
  <c r="DD238" i="29" s="1"/>
  <c r="DD118" i="29"/>
  <c r="DE28" i="29"/>
  <c r="DF214" i="29" l="1"/>
  <c r="DE143" i="29"/>
  <c r="DE233" i="29" s="1"/>
  <c r="DE113" i="29"/>
  <c r="DF23" i="29"/>
  <c r="DE151" i="29"/>
  <c r="DE241" i="29" s="1"/>
  <c r="DE121" i="29"/>
  <c r="DF31" i="29"/>
  <c r="DE152" i="29"/>
  <c r="DE242" i="29" s="1"/>
  <c r="DE122" i="29"/>
  <c r="DF32" i="29"/>
  <c r="DI210" i="29"/>
  <c r="DJ90" i="29"/>
  <c r="DJ210" i="29" s="1"/>
  <c r="DE129" i="29"/>
  <c r="DE219" i="29" s="1"/>
  <c r="DF9" i="29"/>
  <c r="DE99" i="29"/>
  <c r="DE131" i="29"/>
  <c r="DE221" i="29" s="1"/>
  <c r="DE101" i="29"/>
  <c r="DF11" i="29"/>
  <c r="DI200" i="29"/>
  <c r="DJ80" i="29"/>
  <c r="DJ200" i="29" s="1"/>
  <c r="DE145" i="29"/>
  <c r="DE235" i="29" s="1"/>
  <c r="DF25" i="29"/>
  <c r="DE115" i="29"/>
  <c r="DH107" i="29"/>
  <c r="DH137" i="29"/>
  <c r="DH227" i="29" s="1"/>
  <c r="DI17" i="29"/>
  <c r="DI175" i="29"/>
  <c r="DJ55" i="29"/>
  <c r="DJ175" i="29" s="1"/>
  <c r="DE102" i="29"/>
  <c r="DF12" i="29"/>
  <c r="DE132" i="29"/>
  <c r="DE222" i="29" s="1"/>
  <c r="DE150" i="29"/>
  <c r="DE240" i="29" s="1"/>
  <c r="DE120" i="29"/>
  <c r="DF30" i="29"/>
  <c r="DI180" i="29"/>
  <c r="DJ60" i="29"/>
  <c r="DJ180" i="29" s="1"/>
  <c r="DI173" i="29"/>
  <c r="DJ53" i="29"/>
  <c r="DJ173" i="29" s="1"/>
  <c r="DF13" i="29"/>
  <c r="DE103" i="29"/>
  <c r="DE133" i="29"/>
  <c r="DE223" i="29" s="1"/>
  <c r="DE139" i="29"/>
  <c r="DE229" i="29" s="1"/>
  <c r="DF19" i="29"/>
  <c r="DE109" i="29"/>
  <c r="DE5" i="29"/>
  <c r="DD125" i="29"/>
  <c r="DD95" i="29"/>
  <c r="DD123" i="29" s="1"/>
  <c r="DD33" i="29"/>
  <c r="DE96" i="29"/>
  <c r="DF6" i="29"/>
  <c r="DE126" i="29"/>
  <c r="DE127" i="29"/>
  <c r="DE217" i="29" s="1"/>
  <c r="DE97" i="29"/>
  <c r="DF7" i="29"/>
  <c r="DI176" i="29"/>
  <c r="DJ56" i="29"/>
  <c r="DJ176" i="29" s="1"/>
  <c r="DE142" i="29"/>
  <c r="DE232" i="29" s="1"/>
  <c r="DE112" i="29"/>
  <c r="DF22" i="29"/>
  <c r="DI182" i="29"/>
  <c r="DJ62" i="29"/>
  <c r="DJ182" i="29" s="1"/>
  <c r="DE148" i="29"/>
  <c r="DE238" i="29" s="1"/>
  <c r="DE118" i="29"/>
  <c r="DF28" i="29"/>
  <c r="DF191" i="29"/>
  <c r="DG71" i="29"/>
  <c r="DI174" i="29"/>
  <c r="DJ54" i="29"/>
  <c r="DJ174" i="29" s="1"/>
  <c r="DI169" i="29"/>
  <c r="DJ49" i="29"/>
  <c r="DJ169" i="29" s="1"/>
  <c r="DI207" i="29"/>
  <c r="DJ87" i="29"/>
  <c r="DJ207" i="29" s="1"/>
  <c r="DE134" i="29"/>
  <c r="DE224" i="29" s="1"/>
  <c r="DF14" i="29"/>
  <c r="DE104" i="29"/>
  <c r="DI211" i="29"/>
  <c r="DJ91" i="29"/>
  <c r="DJ211" i="29" s="1"/>
  <c r="DE147" i="29"/>
  <c r="DE237" i="29" s="1"/>
  <c r="DF27" i="29"/>
  <c r="DE117" i="29"/>
  <c r="DI206" i="29"/>
  <c r="DJ86" i="29"/>
  <c r="DJ206" i="29" s="1"/>
  <c r="DH64" i="29"/>
  <c r="DG184" i="29"/>
  <c r="DI172" i="29"/>
  <c r="DJ52" i="29"/>
  <c r="DJ172" i="29" s="1"/>
  <c r="DE114" i="29"/>
  <c r="DF24" i="29"/>
  <c r="DE144" i="29"/>
  <c r="DE234" i="29" s="1"/>
  <c r="DE138" i="29"/>
  <c r="DE228" i="29" s="1"/>
  <c r="DE108" i="29"/>
  <c r="DF18" i="29"/>
  <c r="DJ50" i="29"/>
  <c r="DJ170" i="29" s="1"/>
  <c r="DI170" i="29"/>
  <c r="DI198" i="29"/>
  <c r="DJ78" i="29"/>
  <c r="DJ198" i="29" s="1"/>
  <c r="DI178" i="29"/>
  <c r="DJ58" i="29"/>
  <c r="DJ178" i="29" s="1"/>
  <c r="DI199" i="29"/>
  <c r="DJ79" i="29"/>
  <c r="DJ199" i="29" s="1"/>
  <c r="DE106" i="29"/>
  <c r="DF16" i="29"/>
  <c r="DE136" i="29"/>
  <c r="DE226" i="29" s="1"/>
  <c r="DD216" i="29"/>
  <c r="DE100" i="29"/>
  <c r="DF10" i="29"/>
  <c r="DE130" i="29"/>
  <c r="DE220" i="29" s="1"/>
  <c r="DE186" i="29"/>
  <c r="DE213" i="29" s="1"/>
  <c r="DF66" i="29"/>
  <c r="DE93" i="29"/>
  <c r="DE146" i="29"/>
  <c r="DE236" i="29" s="1"/>
  <c r="DE116" i="29"/>
  <c r="DF26" i="29"/>
  <c r="DI179" i="29"/>
  <c r="DJ59" i="29"/>
  <c r="DJ179" i="29" s="1"/>
  <c r="DI203" i="29"/>
  <c r="DJ83" i="29"/>
  <c r="DJ203" i="29" s="1"/>
  <c r="DI177" i="29"/>
  <c r="DJ57" i="29"/>
  <c r="DJ177" i="29" s="1"/>
  <c r="DG63" i="29"/>
  <c r="DH34" i="29"/>
  <c r="DG154" i="29"/>
  <c r="DG183" i="29" s="1"/>
  <c r="DI201" i="29"/>
  <c r="DJ81" i="29"/>
  <c r="DJ201" i="29" s="1"/>
  <c r="DI4" i="29"/>
  <c r="DH124" i="29"/>
  <c r="DI209" i="29"/>
  <c r="DJ89" i="29"/>
  <c r="DJ209" i="29" s="1"/>
  <c r="DI212" i="29"/>
  <c r="DJ92" i="29"/>
  <c r="DJ212" i="29" s="1"/>
  <c r="DC215" i="29"/>
  <c r="DC243" i="29" s="1"/>
  <c r="DC153" i="29"/>
  <c r="DI181" i="29"/>
  <c r="DJ61" i="29"/>
  <c r="DJ181" i="29" s="1"/>
  <c r="DE140" i="29"/>
  <c r="DE230" i="29" s="1"/>
  <c r="DE110" i="29"/>
  <c r="DF20" i="29"/>
  <c r="DE141" i="29"/>
  <c r="DE231" i="29" s="1"/>
  <c r="DF21" i="29"/>
  <c r="DE111" i="29"/>
  <c r="DI208" i="29"/>
  <c r="DJ88" i="29"/>
  <c r="DJ208" i="29" s="1"/>
  <c r="DE128" i="29"/>
  <c r="DE218" i="29" s="1"/>
  <c r="DE98" i="29"/>
  <c r="DF8" i="29"/>
  <c r="DI168" i="29"/>
  <c r="DJ48" i="29"/>
  <c r="DJ168" i="29" s="1"/>
  <c r="DF193" i="29"/>
  <c r="DG73" i="29"/>
  <c r="DI171" i="29"/>
  <c r="DJ51" i="29"/>
  <c r="DJ171" i="29" s="1"/>
  <c r="DE149" i="29"/>
  <c r="DE239" i="29" s="1"/>
  <c r="DE119" i="29"/>
  <c r="DF29" i="29"/>
  <c r="DI205" i="29"/>
  <c r="DJ85" i="29"/>
  <c r="DJ205" i="29" s="1"/>
  <c r="DG94" i="29"/>
  <c r="DI204" i="29"/>
  <c r="DJ84" i="29"/>
  <c r="DJ204" i="29" s="1"/>
  <c r="DI202" i="29"/>
  <c r="DJ82" i="29"/>
  <c r="DJ202" i="29" s="1"/>
  <c r="DE105" i="29"/>
  <c r="DE135" i="29"/>
  <c r="DE225" i="29" s="1"/>
  <c r="DF15" i="29"/>
  <c r="DH94" i="29" l="1"/>
  <c r="DF111" i="29"/>
  <c r="DF141" i="29"/>
  <c r="DF231" i="29" s="1"/>
  <c r="DG21" i="29"/>
  <c r="DF149" i="29"/>
  <c r="DF239" i="29" s="1"/>
  <c r="DF119" i="29"/>
  <c r="DG29" i="29"/>
  <c r="DF146" i="29"/>
  <c r="DF236" i="29" s="1"/>
  <c r="DF116" i="29"/>
  <c r="DG26" i="29"/>
  <c r="DF186" i="29"/>
  <c r="DF213" i="29" s="1"/>
  <c r="DG66" i="29"/>
  <c r="DF93" i="29"/>
  <c r="DF138" i="29"/>
  <c r="DF228" i="29" s="1"/>
  <c r="DG18" i="29"/>
  <c r="DF108" i="29"/>
  <c r="DF144" i="29"/>
  <c r="DF234" i="29" s="1"/>
  <c r="DG24" i="29"/>
  <c r="DF114" i="29"/>
  <c r="DE95" i="29"/>
  <c r="DE123" i="29" s="1"/>
  <c r="DF5" i="29"/>
  <c r="DE125" i="29"/>
  <c r="DE33" i="29"/>
  <c r="DI124" i="29"/>
  <c r="DJ4" i="29"/>
  <c r="DI64" i="29"/>
  <c r="DH184" i="29"/>
  <c r="DF148" i="29"/>
  <c r="DF238" i="29" s="1"/>
  <c r="DF118" i="29"/>
  <c r="DG28" i="29"/>
  <c r="DF143" i="29"/>
  <c r="DF233" i="29" s="1"/>
  <c r="DG23" i="29"/>
  <c r="DF113" i="29"/>
  <c r="DG214" i="29"/>
  <c r="DF147" i="29"/>
  <c r="DF237" i="29" s="1"/>
  <c r="DF117" i="29"/>
  <c r="DG27" i="29"/>
  <c r="DF142" i="29"/>
  <c r="DF232" i="29" s="1"/>
  <c r="DG22" i="29"/>
  <c r="DF112" i="29"/>
  <c r="DE216" i="29"/>
  <c r="DF139" i="29"/>
  <c r="DF229" i="29" s="1"/>
  <c r="DF109" i="29"/>
  <c r="DG19" i="29"/>
  <c r="DG13" i="29"/>
  <c r="DF133" i="29"/>
  <c r="DF223" i="29" s="1"/>
  <c r="DF103" i="29"/>
  <c r="DF151" i="29"/>
  <c r="DF241" i="29" s="1"/>
  <c r="DG31" i="29"/>
  <c r="DF121" i="29"/>
  <c r="DG15" i="29"/>
  <c r="DF135" i="29"/>
  <c r="DF225" i="29" s="1"/>
  <c r="DF105" i="29"/>
  <c r="DG193" i="29"/>
  <c r="DH73" i="29"/>
  <c r="DF98" i="29"/>
  <c r="DG8" i="29"/>
  <c r="DF128" i="29"/>
  <c r="DF218" i="29" s="1"/>
  <c r="DF140" i="29"/>
  <c r="DF230" i="29" s="1"/>
  <c r="DF110" i="29"/>
  <c r="DG20" i="29"/>
  <c r="DI34" i="29"/>
  <c r="DI94" i="29" s="1"/>
  <c r="DH154" i="29"/>
  <c r="DH183" i="29" s="1"/>
  <c r="DH63" i="29"/>
  <c r="DF130" i="29"/>
  <c r="DF220" i="29" s="1"/>
  <c r="DF100" i="29"/>
  <c r="DG10" i="29"/>
  <c r="DF136" i="29"/>
  <c r="DF226" i="29" s="1"/>
  <c r="DF106" i="29"/>
  <c r="DG16" i="29"/>
  <c r="DF134" i="29"/>
  <c r="DF224" i="29" s="1"/>
  <c r="DG14" i="29"/>
  <c r="DF104" i="29"/>
  <c r="DG191" i="29"/>
  <c r="DH71" i="29"/>
  <c r="DF97" i="29"/>
  <c r="DF127" i="29"/>
  <c r="DF217" i="29" s="1"/>
  <c r="DG7" i="29"/>
  <c r="DF126" i="29"/>
  <c r="DF216" i="29" s="1"/>
  <c r="DG6" i="29"/>
  <c r="DF96" i="29"/>
  <c r="DD215" i="29"/>
  <c r="DD243" i="29" s="1"/>
  <c r="DD153" i="29"/>
  <c r="DF150" i="29"/>
  <c r="DF240" i="29" s="1"/>
  <c r="DF120" i="29"/>
  <c r="DG30" i="29"/>
  <c r="DF132" i="29"/>
  <c r="DF222" i="29" s="1"/>
  <c r="DG12" i="29"/>
  <c r="DF102" i="29"/>
  <c r="DI137" i="29"/>
  <c r="DI227" i="29" s="1"/>
  <c r="DJ17" i="29"/>
  <c r="DI107" i="29"/>
  <c r="DF145" i="29"/>
  <c r="DF235" i="29" s="1"/>
  <c r="DF115" i="29"/>
  <c r="DG25" i="29"/>
  <c r="DF131" i="29"/>
  <c r="DF221" i="29" s="1"/>
  <c r="DG11" i="29"/>
  <c r="DF101" i="29"/>
  <c r="DF129" i="29"/>
  <c r="DF219" i="29" s="1"/>
  <c r="DG9" i="29"/>
  <c r="DF99" i="29"/>
  <c r="DF152" i="29"/>
  <c r="DF242" i="29" s="1"/>
  <c r="DF122" i="29"/>
  <c r="DG32" i="29"/>
  <c r="DG102" i="29" l="1"/>
  <c r="DH12" i="29"/>
  <c r="DG132" i="29"/>
  <c r="DG222" i="29" s="1"/>
  <c r="DG126" i="29"/>
  <c r="DG96" i="29"/>
  <c r="DH6" i="29"/>
  <c r="DG134" i="29"/>
  <c r="DG224" i="29" s="1"/>
  <c r="DG104" i="29"/>
  <c r="DH14" i="29"/>
  <c r="DG151" i="29"/>
  <c r="DG241" i="29" s="1"/>
  <c r="DG121" i="29"/>
  <c r="DH31" i="29"/>
  <c r="DG103" i="29"/>
  <c r="DG133" i="29"/>
  <c r="DG223" i="29" s="1"/>
  <c r="DH13" i="29"/>
  <c r="DG147" i="29"/>
  <c r="DG237" i="29" s="1"/>
  <c r="DG117" i="29"/>
  <c r="DH27" i="29"/>
  <c r="DG146" i="29"/>
  <c r="DG236" i="29" s="1"/>
  <c r="DG116" i="29"/>
  <c r="DH26" i="29"/>
  <c r="DG141" i="29"/>
  <c r="DG231" i="29" s="1"/>
  <c r="DG111" i="29"/>
  <c r="DH21" i="29"/>
  <c r="DG152" i="29"/>
  <c r="DG242" i="29" s="1"/>
  <c r="DH32" i="29"/>
  <c r="DG122" i="29"/>
  <c r="DG145" i="29"/>
  <c r="DG235" i="29" s="1"/>
  <c r="DH25" i="29"/>
  <c r="DG115" i="29"/>
  <c r="DH193" i="29"/>
  <c r="DI73" i="29"/>
  <c r="DG139" i="29"/>
  <c r="DG229" i="29" s="1"/>
  <c r="DG109" i="29"/>
  <c r="DH19" i="29"/>
  <c r="DG143" i="29"/>
  <c r="DG233" i="29" s="1"/>
  <c r="DG113" i="29"/>
  <c r="DH23" i="29"/>
  <c r="DG119" i="29"/>
  <c r="DH29" i="29"/>
  <c r="DG149" i="29"/>
  <c r="DG239" i="29" s="1"/>
  <c r="DJ137" i="29"/>
  <c r="DJ227" i="29" s="1"/>
  <c r="DJ107" i="29"/>
  <c r="DH30" i="29"/>
  <c r="DG120" i="29"/>
  <c r="DG150" i="29"/>
  <c r="DG240" i="29" s="1"/>
  <c r="DG97" i="29"/>
  <c r="DH7" i="29"/>
  <c r="DG127" i="29"/>
  <c r="DG217" i="29" s="1"/>
  <c r="DH16" i="29"/>
  <c r="DG136" i="29"/>
  <c r="DG226" i="29" s="1"/>
  <c r="DG106" i="29"/>
  <c r="DJ34" i="29"/>
  <c r="DI63" i="29"/>
  <c r="DI154" i="29"/>
  <c r="DI183" i="29" s="1"/>
  <c r="DG135" i="29"/>
  <c r="DG225" i="29" s="1"/>
  <c r="DG105" i="29"/>
  <c r="DH15" i="29"/>
  <c r="DG142" i="29"/>
  <c r="DG232" i="29" s="1"/>
  <c r="DG112" i="29"/>
  <c r="DH22" i="29"/>
  <c r="DJ124" i="29"/>
  <c r="DE215" i="29"/>
  <c r="DE243" i="29" s="1"/>
  <c r="DE153" i="29"/>
  <c r="DG138" i="29"/>
  <c r="DG228" i="29" s="1"/>
  <c r="DG108" i="29"/>
  <c r="DH18" i="29"/>
  <c r="DG186" i="29"/>
  <c r="DG213" i="29" s="1"/>
  <c r="DH66" i="29"/>
  <c r="DG93" i="29"/>
  <c r="DG129" i="29"/>
  <c r="DG219" i="29" s="1"/>
  <c r="DG99" i="29"/>
  <c r="DH9" i="29"/>
  <c r="DH191" i="29"/>
  <c r="DI71" i="29"/>
  <c r="DH10" i="29"/>
  <c r="DG130" i="29"/>
  <c r="DG220" i="29" s="1"/>
  <c r="DG100" i="29"/>
  <c r="DH11" i="29"/>
  <c r="DG131" i="29"/>
  <c r="DG221" i="29" s="1"/>
  <c r="DG101" i="29"/>
  <c r="DG140" i="29"/>
  <c r="DG230" i="29" s="1"/>
  <c r="DH20" i="29"/>
  <c r="DG110" i="29"/>
  <c r="DG128" i="29"/>
  <c r="DG218" i="29" s="1"/>
  <c r="DG98" i="29"/>
  <c r="DH8" i="29"/>
  <c r="DG148" i="29"/>
  <c r="DG238" i="29" s="1"/>
  <c r="DG118" i="29"/>
  <c r="DH28" i="29"/>
  <c r="DJ64" i="29"/>
  <c r="DI184" i="29"/>
  <c r="DG5" i="29"/>
  <c r="DF125" i="29"/>
  <c r="DF95" i="29"/>
  <c r="DF123" i="29" s="1"/>
  <c r="DF33" i="29"/>
  <c r="DG144" i="29"/>
  <c r="DG234" i="29" s="1"/>
  <c r="DG114" i="29"/>
  <c r="DH24" i="29"/>
  <c r="DH214" i="29"/>
  <c r="DI214" i="29" l="1"/>
  <c r="DI10" i="29"/>
  <c r="DH100" i="29"/>
  <c r="DH130" i="29"/>
  <c r="DH220" i="29" s="1"/>
  <c r="DI193" i="29"/>
  <c r="DJ73" i="29"/>
  <c r="DJ193" i="29" s="1"/>
  <c r="DH141" i="29"/>
  <c r="DH231" i="29" s="1"/>
  <c r="DI21" i="29"/>
  <c r="DH111" i="29"/>
  <c r="DH151" i="29"/>
  <c r="DH241" i="29" s="1"/>
  <c r="DI31" i="29"/>
  <c r="DH121" i="29"/>
  <c r="DG216" i="29"/>
  <c r="DH135" i="29"/>
  <c r="DH225" i="29" s="1"/>
  <c r="DH105" i="29"/>
  <c r="DI15" i="29"/>
  <c r="DH106" i="29"/>
  <c r="DI16" i="29"/>
  <c r="DH136" i="29"/>
  <c r="DH226" i="29" s="1"/>
  <c r="DH139" i="29"/>
  <c r="DH229" i="29" s="1"/>
  <c r="DI19" i="29"/>
  <c r="DH109" i="29"/>
  <c r="DH103" i="29"/>
  <c r="DI13" i="29"/>
  <c r="DH133" i="29"/>
  <c r="DH223" i="29" s="1"/>
  <c r="DJ184" i="29"/>
  <c r="DH144" i="29"/>
  <c r="DH234" i="29" s="1"/>
  <c r="DI24" i="29"/>
  <c r="DH114" i="29"/>
  <c r="DH98" i="29"/>
  <c r="DH128" i="29"/>
  <c r="DH218" i="29" s="1"/>
  <c r="DI8" i="29"/>
  <c r="DH142" i="29"/>
  <c r="DH232" i="29" s="1"/>
  <c r="DI22" i="29"/>
  <c r="DH112" i="29"/>
  <c r="DJ154" i="29"/>
  <c r="DJ183" i="29" s="1"/>
  <c r="DJ63" i="29"/>
  <c r="DH143" i="29"/>
  <c r="DH233" i="29" s="1"/>
  <c r="DI23" i="29"/>
  <c r="DH113" i="29"/>
  <c r="DH152" i="29"/>
  <c r="DH242" i="29" s="1"/>
  <c r="DI32" i="29"/>
  <c r="DH122" i="29"/>
  <c r="DH147" i="29"/>
  <c r="DH237" i="29" s="1"/>
  <c r="DH117" i="29"/>
  <c r="DI27" i="29"/>
  <c r="DH96" i="29"/>
  <c r="DH126" i="29"/>
  <c r="DI6" i="29"/>
  <c r="DH102" i="29"/>
  <c r="DI12" i="29"/>
  <c r="DH132" i="29"/>
  <c r="DH222" i="29" s="1"/>
  <c r="DH148" i="29"/>
  <c r="DH238" i="29" s="1"/>
  <c r="DH118" i="29"/>
  <c r="DI28" i="29"/>
  <c r="DH140" i="29"/>
  <c r="DH230" i="29" s="1"/>
  <c r="DI20" i="29"/>
  <c r="DH110" i="29"/>
  <c r="DH131" i="29"/>
  <c r="DH221" i="29" s="1"/>
  <c r="DH101" i="29"/>
  <c r="DI11" i="29"/>
  <c r="DI191" i="29"/>
  <c r="DJ71" i="29"/>
  <c r="DJ191" i="29" s="1"/>
  <c r="DH138" i="29"/>
  <c r="DH228" i="29" s="1"/>
  <c r="DI18" i="29"/>
  <c r="DH108" i="29"/>
  <c r="DF215" i="29"/>
  <c r="DF243" i="29" s="1"/>
  <c r="DF153" i="29"/>
  <c r="DH5" i="29"/>
  <c r="DG125" i="29"/>
  <c r="DG95" i="29"/>
  <c r="DG123" i="29" s="1"/>
  <c r="DG33" i="29"/>
  <c r="DH129" i="29"/>
  <c r="DH219" i="29" s="1"/>
  <c r="DH99" i="29"/>
  <c r="DI9" i="29"/>
  <c r="DH186" i="29"/>
  <c r="DH213" i="29" s="1"/>
  <c r="DI66" i="29"/>
  <c r="DH93" i="29"/>
  <c r="DJ94" i="29"/>
  <c r="DI7" i="29"/>
  <c r="DH127" i="29"/>
  <c r="DH217" i="29" s="1"/>
  <c r="DH97" i="29"/>
  <c r="DH150" i="29"/>
  <c r="DH240" i="29" s="1"/>
  <c r="DH120" i="29"/>
  <c r="DI30" i="29"/>
  <c r="DH149" i="29"/>
  <c r="DH239" i="29" s="1"/>
  <c r="DI29" i="29"/>
  <c r="DH119" i="29"/>
  <c r="DH145" i="29"/>
  <c r="DH235" i="29" s="1"/>
  <c r="DH115" i="29"/>
  <c r="DI25" i="29"/>
  <c r="DH146" i="29"/>
  <c r="DH236" i="29" s="1"/>
  <c r="DI26" i="29"/>
  <c r="DH116" i="29"/>
  <c r="DH134" i="29"/>
  <c r="DH224" i="29" s="1"/>
  <c r="DI14" i="29"/>
  <c r="DH104" i="29"/>
  <c r="DI149" i="29" l="1"/>
  <c r="DI239" i="29" s="1"/>
  <c r="DI119" i="29"/>
  <c r="DJ29" i="29"/>
  <c r="DI96" i="29"/>
  <c r="DI126" i="29"/>
  <c r="DJ6" i="29"/>
  <c r="DJ13" i="29"/>
  <c r="DI133" i="29"/>
  <c r="DI223" i="29" s="1"/>
  <c r="DI103" i="29"/>
  <c r="DJ15" i="29"/>
  <c r="DI105" i="29"/>
  <c r="DI135" i="29"/>
  <c r="DI225" i="29" s="1"/>
  <c r="DI145" i="29"/>
  <c r="DI235" i="29" s="1"/>
  <c r="DJ25" i="29"/>
  <c r="DI115" i="29"/>
  <c r="DI148" i="29"/>
  <c r="DI238" i="29" s="1"/>
  <c r="DJ28" i="29"/>
  <c r="DI118" i="29"/>
  <c r="DH216" i="29"/>
  <c r="DJ214" i="29"/>
  <c r="DI141" i="29"/>
  <c r="DI231" i="29" s="1"/>
  <c r="DI111" i="29"/>
  <c r="DJ21" i="29"/>
  <c r="DI129" i="29"/>
  <c r="DI219" i="29" s="1"/>
  <c r="DJ9" i="29"/>
  <c r="DI99" i="29"/>
  <c r="DI146" i="29"/>
  <c r="DI236" i="29" s="1"/>
  <c r="DJ26" i="29"/>
  <c r="DI116" i="29"/>
  <c r="DI150" i="29"/>
  <c r="DI240" i="29" s="1"/>
  <c r="DI120" i="29"/>
  <c r="DJ30" i="29"/>
  <c r="DI186" i="29"/>
  <c r="DI213" i="29" s="1"/>
  <c r="DJ66" i="29"/>
  <c r="DI93" i="29"/>
  <c r="DG215" i="29"/>
  <c r="DG243" i="29" s="1"/>
  <c r="DG153" i="29"/>
  <c r="DI102" i="29"/>
  <c r="DI132" i="29"/>
  <c r="DI222" i="29" s="1"/>
  <c r="DJ12" i="29"/>
  <c r="DI113" i="29"/>
  <c r="DI143" i="29"/>
  <c r="DI233" i="29" s="1"/>
  <c r="DJ23" i="29"/>
  <c r="DI106" i="29"/>
  <c r="DJ16" i="29"/>
  <c r="DI136" i="29"/>
  <c r="DI226" i="29" s="1"/>
  <c r="DI121" i="29"/>
  <c r="DI151" i="29"/>
  <c r="DI241" i="29" s="1"/>
  <c r="DJ31" i="29"/>
  <c r="DI104" i="29"/>
  <c r="DJ14" i="29"/>
  <c r="DI134" i="29"/>
  <c r="DI224" i="29" s="1"/>
  <c r="DI127" i="29"/>
  <c r="DI217" i="29" s="1"/>
  <c r="DJ7" i="29"/>
  <c r="DI97" i="29"/>
  <c r="DI5" i="29"/>
  <c r="DH95" i="29"/>
  <c r="DH123" i="29" s="1"/>
  <c r="DH125" i="29"/>
  <c r="DH33" i="29"/>
  <c r="DI138" i="29"/>
  <c r="DI228" i="29" s="1"/>
  <c r="DJ18" i="29"/>
  <c r="DI108" i="29"/>
  <c r="DI101" i="29"/>
  <c r="DJ11" i="29"/>
  <c r="DI131" i="29"/>
  <c r="DI221" i="29" s="1"/>
  <c r="DI140" i="29"/>
  <c r="DI230" i="29" s="1"/>
  <c r="DJ20" i="29"/>
  <c r="DI110" i="29"/>
  <c r="DI147" i="29"/>
  <c r="DI237" i="29" s="1"/>
  <c r="DI117" i="29"/>
  <c r="DJ27" i="29"/>
  <c r="DI152" i="29"/>
  <c r="DI242" i="29" s="1"/>
  <c r="DJ32" i="29"/>
  <c r="DI122" i="29"/>
  <c r="DI112" i="29"/>
  <c r="DI142" i="29"/>
  <c r="DI232" i="29" s="1"/>
  <c r="DJ22" i="29"/>
  <c r="DI128" i="29"/>
  <c r="DI218" i="29" s="1"/>
  <c r="DJ8" i="29"/>
  <c r="DI98" i="29"/>
  <c r="DI144" i="29"/>
  <c r="DI234" i="29" s="1"/>
  <c r="DJ24" i="29"/>
  <c r="DI114" i="29"/>
  <c r="DI109" i="29"/>
  <c r="DI139" i="29"/>
  <c r="DI229" i="29" s="1"/>
  <c r="DJ19" i="29"/>
  <c r="DI100" i="29"/>
  <c r="DI130" i="29"/>
  <c r="DI220" i="29" s="1"/>
  <c r="DJ10" i="29"/>
  <c r="DJ127" i="29" l="1"/>
  <c r="DJ217" i="29" s="1"/>
  <c r="DJ97" i="29"/>
  <c r="DJ143" i="29"/>
  <c r="DJ233" i="29" s="1"/>
  <c r="DJ113" i="29"/>
  <c r="DJ141" i="29"/>
  <c r="DJ231" i="29" s="1"/>
  <c r="DJ111" i="29"/>
  <c r="DJ140" i="29"/>
  <c r="DJ230" i="29" s="1"/>
  <c r="DJ110" i="29"/>
  <c r="DJ139" i="29"/>
  <c r="DJ229" i="29" s="1"/>
  <c r="DJ109" i="29"/>
  <c r="DH215" i="29"/>
  <c r="DH243" i="29" s="1"/>
  <c r="DH153" i="29"/>
  <c r="DJ100" i="29"/>
  <c r="DJ130" i="29"/>
  <c r="DJ220" i="29" s="1"/>
  <c r="DJ142" i="29"/>
  <c r="DJ232" i="29" s="1"/>
  <c r="DJ112" i="29"/>
  <c r="DJ152" i="29"/>
  <c r="DJ242" i="29" s="1"/>
  <c r="DJ122" i="29"/>
  <c r="DJ138" i="29"/>
  <c r="DJ228" i="29" s="1"/>
  <c r="DJ108" i="29"/>
  <c r="DJ151" i="29"/>
  <c r="DJ241" i="29" s="1"/>
  <c r="DJ121" i="29"/>
  <c r="DJ106" i="29"/>
  <c r="DJ136" i="29"/>
  <c r="DJ226" i="29" s="1"/>
  <c r="DJ186" i="29"/>
  <c r="DJ213" i="29" s="1"/>
  <c r="DJ93" i="29"/>
  <c r="DJ103" i="29"/>
  <c r="DJ133" i="29"/>
  <c r="DJ223" i="29" s="1"/>
  <c r="DJ149" i="29"/>
  <c r="DJ239" i="29" s="1"/>
  <c r="DJ119" i="29"/>
  <c r="DJ128" i="29"/>
  <c r="DJ218" i="29" s="1"/>
  <c r="DJ98" i="29"/>
  <c r="DJ147" i="29"/>
  <c r="DJ237" i="29" s="1"/>
  <c r="DJ117" i="29"/>
  <c r="DJ144" i="29"/>
  <c r="DJ234" i="29" s="1"/>
  <c r="DJ114" i="29"/>
  <c r="DJ131" i="29"/>
  <c r="DJ221" i="29" s="1"/>
  <c r="DJ101" i="29"/>
  <c r="DI95" i="29"/>
  <c r="DI123" i="29" s="1"/>
  <c r="DJ5" i="29"/>
  <c r="DI125" i="29"/>
  <c r="DI33" i="29"/>
  <c r="DJ99" i="29"/>
  <c r="DJ129" i="29"/>
  <c r="DJ219" i="29" s="1"/>
  <c r="DJ148" i="29"/>
  <c r="DJ238" i="29" s="1"/>
  <c r="DJ118" i="29"/>
  <c r="DJ145" i="29"/>
  <c r="DJ235" i="29" s="1"/>
  <c r="DJ115" i="29"/>
  <c r="DJ135" i="29"/>
  <c r="DJ225" i="29" s="1"/>
  <c r="DJ105" i="29"/>
  <c r="DJ126" i="29"/>
  <c r="DJ96" i="29"/>
  <c r="DJ134" i="29"/>
  <c r="DJ224" i="29" s="1"/>
  <c r="DJ104" i="29"/>
  <c r="DJ102" i="29"/>
  <c r="DJ132" i="29"/>
  <c r="DJ222" i="29" s="1"/>
  <c r="DJ150" i="29"/>
  <c r="DJ240" i="29" s="1"/>
  <c r="DJ120" i="29"/>
  <c r="DJ146" i="29"/>
  <c r="DJ236" i="29" s="1"/>
  <c r="DJ116" i="29"/>
  <c r="DI216" i="29"/>
  <c r="DJ216" i="29" l="1"/>
  <c r="DJ95" i="29"/>
  <c r="DJ123" i="29" s="1"/>
  <c r="DJ125" i="29"/>
  <c r="DJ33" i="29"/>
  <c r="DI215" i="29"/>
  <c r="DI243" i="29" s="1"/>
  <c r="DI153" i="29"/>
  <c r="DJ215" i="29" l="1"/>
  <c r="DJ243" i="29" s="1"/>
  <c r="DJ153" i="29"/>
</calcChain>
</file>

<file path=xl/connections.xml><?xml version="1.0" encoding="utf-8"?>
<connections xmlns="http://schemas.openxmlformats.org/spreadsheetml/2006/main">
  <connection id="1" name="QueryResult_20110208" type="6" refreshedVersion="3" background="1" saveData="1">
    <textPr codePage="850" sourceFile="C:\Documents and Settings\a264785\Desktop\ANOMALIE\QueryResult_20110208.txt" decimal="," thousands="." tab="0" semicolon="1">
      <textFields count="9">
        <textField/>
        <textField/>
        <textField/>
        <textField/>
        <textField/>
        <textField/>
        <textField/>
        <textField/>
        <textField type="skip"/>
      </textFields>
    </textPr>
  </connection>
  <connection id="2" name="QueryResult_201102081" type="6" refreshedVersion="3" background="1" saveData="1">
    <textPr codePage="850" sourceFile="C:\Documents and Settings\a264785\Desktop\ANOMALIE\QueryResult_20110208.txt" decimal="," thousands="." tab="0" semicolon="1">
      <textFields count="9">
        <textField/>
        <textField/>
        <textField/>
        <textField/>
        <textField/>
        <textField/>
        <textField/>
        <textField/>
        <textField type="skip"/>
      </textFields>
    </textPr>
  </connection>
</connections>
</file>

<file path=xl/sharedStrings.xml><?xml version="1.0" encoding="utf-8"?>
<sst xmlns="http://schemas.openxmlformats.org/spreadsheetml/2006/main" count="7623" uniqueCount="1553">
  <si>
    <t>Progetto</t>
  </si>
  <si>
    <t>Release</t>
  </si>
  <si>
    <t>Start</t>
  </si>
  <si>
    <t>End</t>
  </si>
  <si>
    <t>Release:</t>
  </si>
  <si>
    <t>Totale giorni di collaudo</t>
  </si>
  <si>
    <t>Giorni di collaudo previsti</t>
  </si>
  <si>
    <t>Giorni di collaudo trascorsi (totale e percentuale su giorni previsti)</t>
  </si>
  <si>
    <t>Totale schede</t>
  </si>
  <si>
    <t>Schede avviate (totale e percentuale su schede applicabili)</t>
  </si>
  <si>
    <t>Totale anomalie</t>
  </si>
  <si>
    <t>Anomalie aperte (Diverse da Chiuso e Respinto)</t>
  </si>
  <si>
    <t>Anomalie bloccanti (Diverse da Chiuso e Respinto)</t>
  </si>
  <si>
    <t xml:space="preserve">Codice PMO </t>
  </si>
  <si>
    <t>Intervento</t>
  </si>
  <si>
    <t>Schede
IN CORSO</t>
  </si>
  <si>
    <t>Schede
KO</t>
  </si>
  <si>
    <t>Schede
OK CON DIFETTO</t>
  </si>
  <si>
    <t>Schede
OK</t>
  </si>
  <si>
    <t>%
avviate</t>
  </si>
  <si>
    <t>%
OK/OK CON DIFETTO</t>
  </si>
  <si>
    <t>N. casi da eseguire</t>
  </si>
  <si>
    <t>Questo documento contiene informazioni di proprietà di Enel Spa e deve essere utilizzato esclusivamente dal destinatario in relazione alle finalità per le quali è stato ricevuto. E’ vietata qualsiasi forma di riproduzione o di divulgazione senza l’esplicito consenso di Enel SpA.</t>
  </si>
  <si>
    <t>GG</t>
  </si>
  <si>
    <t>Schede</t>
  </si>
  <si>
    <t>Legenda:</t>
  </si>
  <si>
    <t>STATO</t>
  </si>
  <si>
    <t>Aperto</t>
  </si>
  <si>
    <t>Respinto</t>
  </si>
  <si>
    <t>In Lavorazione</t>
  </si>
  <si>
    <t>Rilasciato</t>
  </si>
  <si>
    <t>Chiuso</t>
  </si>
  <si>
    <t>Totale</t>
  </si>
  <si>
    <t>Non Bloccante</t>
  </si>
  <si>
    <t>Codice PMO</t>
  </si>
  <si>
    <t>Descrizione</t>
  </si>
  <si>
    <t>Priority</t>
  </si>
  <si>
    <t>Severity</t>
  </si>
  <si>
    <t>Closed</t>
  </si>
  <si>
    <t>Rejected</t>
  </si>
  <si>
    <t>Refused</t>
  </si>
  <si>
    <t>Released</t>
  </si>
  <si>
    <t>Assigned</t>
  </si>
  <si>
    <t>Opened</t>
  </si>
  <si>
    <t>Resolved</t>
  </si>
  <si>
    <t>Submitted</t>
  </si>
  <si>
    <t>FormulaStato</t>
  </si>
  <si>
    <t>Status</t>
  </si>
  <si>
    <t>Translate</t>
  </si>
  <si>
    <t>Stati sintesi</t>
  </si>
  <si>
    <t>Stati Clear Quest</t>
  </si>
  <si>
    <t>Duplicate</t>
  </si>
  <si>
    <t>giorni lavorativi</t>
  </si>
  <si>
    <t>Descrizione Intervento</t>
  </si>
  <si>
    <t>TOTALE</t>
  </si>
  <si>
    <t>Schede non applicabili e/o testabili</t>
  </si>
  <si>
    <t>Schede progettate(1)</t>
  </si>
  <si>
    <t>Schede
Bloccate</t>
  </si>
  <si>
    <t>Avanz. &gt;0%</t>
  </si>
  <si>
    <t>Avanz. = 100%</t>
  </si>
  <si>
    <t>Schede Bloccate + Schede KO</t>
  </si>
  <si>
    <t>Collaudo Funzionale Integrato completato</t>
  </si>
  <si>
    <t>Collaudo Funzionale Integrato in corso</t>
  </si>
  <si>
    <t>Assigned, Opened, Refused, Resolved</t>
  </si>
  <si>
    <t>Rejected, duplicated</t>
  </si>
  <si>
    <t>Schede
CORE CFI</t>
  </si>
  <si>
    <t>Schede non regressione
CA</t>
  </si>
  <si>
    <t>Schede non regressione
CFI</t>
  </si>
  <si>
    <t>Schede 
CA</t>
  </si>
  <si>
    <t>Schede CFI+CA</t>
  </si>
  <si>
    <t>Media giornaliera</t>
  </si>
  <si>
    <t>Schede applicabili CA (2)</t>
  </si>
  <si>
    <r>
      <rPr>
        <b/>
        <sz val="8"/>
        <rFont val="Arial"/>
        <family val="2"/>
      </rPr>
      <t>(1) =</t>
    </r>
    <r>
      <rPr>
        <sz val="8"/>
        <rFont val="Arial"/>
        <family val="2"/>
      </rPr>
      <t xml:space="preserve"> Schede non regressione CA + Schede non regressione CFI + Schede Core CFI + Schede CA + Schede CFI+CA + Schede non applicabili e/o testabili</t>
    </r>
  </si>
  <si>
    <t xml:space="preserve">Sintesi Anomalie CA riscontrate </t>
  </si>
  <si>
    <t>Drop rilascio</t>
  </si>
  <si>
    <t>Data SAL</t>
  </si>
  <si>
    <t>N/A</t>
  </si>
  <si>
    <t>F</t>
  </si>
  <si>
    <t>GG aggiuntivi</t>
  </si>
  <si>
    <t>BASELINE</t>
  </si>
  <si>
    <t>Pianificato</t>
  </si>
  <si>
    <t>IN CORSO</t>
  </si>
  <si>
    <t>BLOCCATE</t>
  </si>
  <si>
    <t>KO</t>
  </si>
  <si>
    <t>OK CON DIFETO</t>
  </si>
  <si>
    <t>OK</t>
  </si>
  <si>
    <t>Schede N/A</t>
  </si>
  <si>
    <t>Schede applicabili</t>
  </si>
  <si>
    <t>Drop</t>
  </si>
  <si>
    <t>DropUnico</t>
  </si>
  <si>
    <t>Schede eseguibili CA (3)</t>
  </si>
  <si>
    <t>Schede
avviate  (4)</t>
  </si>
  <si>
    <r>
      <rPr>
        <b/>
        <sz val="8"/>
        <rFont val="Arial"/>
        <family val="2"/>
      </rPr>
      <t xml:space="preserve">(4) = </t>
    </r>
    <r>
      <rPr>
        <sz val="8"/>
        <rFont val="Arial"/>
        <family val="2"/>
      </rPr>
      <t>Schede IN CORSO +  Schede KO + Schede OK + Schede OK CON DIFETTO + Schede bloccate</t>
    </r>
  </si>
  <si>
    <r>
      <rPr>
        <b/>
        <sz val="8"/>
        <rFont val="Arial"/>
        <family val="2"/>
      </rPr>
      <t xml:space="preserve">(3) = </t>
    </r>
    <r>
      <rPr>
        <sz val="8"/>
        <rFont val="Arial"/>
        <family val="2"/>
      </rPr>
      <t>Schede applicabili - N/A</t>
    </r>
  </si>
  <si>
    <t>Schede eseguibili(3)</t>
  </si>
  <si>
    <t>Schede applicabili(2)</t>
  </si>
  <si>
    <t>Fine collaudi CA</t>
  </si>
  <si>
    <t>Schede applicabili CFI(2)</t>
  </si>
  <si>
    <t>Schede eseguibili CFI (3)</t>
  </si>
  <si>
    <r>
      <rPr>
        <b/>
        <sz val="8"/>
        <rFont val="Arial"/>
        <family val="2"/>
      </rPr>
      <t xml:space="preserve">(2) = </t>
    </r>
    <r>
      <rPr>
        <sz val="8"/>
        <rFont val="Arial"/>
        <family val="2"/>
      </rPr>
      <t>Totale schede CA + Totale schede CFI</t>
    </r>
  </si>
  <si>
    <t xml:space="preserve">Sintesi Anomalie CFI riscontrate </t>
  </si>
  <si>
    <t>Chiuse</t>
  </si>
  <si>
    <t>Inizio collaudi CFI</t>
  </si>
  <si>
    <t>Inizio collaudi CA</t>
  </si>
  <si>
    <t>Fine collaudi CFI</t>
  </si>
  <si>
    <t>CFI</t>
  </si>
  <si>
    <t>CA</t>
  </si>
  <si>
    <t>Defect ID</t>
  </si>
  <si>
    <t>Summary</t>
  </si>
  <si>
    <t>Detected in Cycle</t>
  </si>
  <si>
    <t>Detected in Release</t>
  </si>
  <si>
    <t>SISTEMI</t>
  </si>
  <si>
    <t>TIPOLOGIA DI DEFECT</t>
  </si>
  <si>
    <t>Detected on Date</t>
  </si>
  <si>
    <t>Sintesi qualitativa Collaudo Funzionale Integrato</t>
  </si>
  <si>
    <t>Sintesi</t>
  </si>
  <si>
    <t>Sintesi qualitativa Collaudo Accettazione</t>
  </si>
  <si>
    <t>Sintesi quantitativa</t>
  </si>
  <si>
    <t>Sintesi quantitativa CA</t>
  </si>
  <si>
    <t>Sintesi quantitativa CFI</t>
  </si>
  <si>
    <t># Segnalazioni Totali</t>
  </si>
  <si>
    <t>Collaudo in corso</t>
  </si>
  <si>
    <t>Collaudo completato</t>
  </si>
  <si>
    <r>
      <rPr>
        <b/>
        <sz val="10"/>
        <rFont val="Arial"/>
        <family val="2"/>
      </rPr>
      <t xml:space="preserve">CORRENTE </t>
    </r>
    <r>
      <rPr>
        <sz val="10"/>
        <rFont val="Arial"/>
        <family val="2"/>
      </rPr>
      <t>Avanzamento previsto alla data (totale e % su schede CA)</t>
    </r>
  </si>
  <si>
    <r>
      <rPr>
        <b/>
        <sz val="10"/>
        <rFont val="Arial"/>
        <family val="2"/>
      </rPr>
      <t>BASELINE</t>
    </r>
    <r>
      <rPr>
        <sz val="10"/>
        <rFont val="Arial"/>
        <family val="2"/>
      </rPr>
      <t xml:space="preserve"> Avanzamento previsto alla data (totale e % su schede CA)</t>
    </r>
  </si>
  <si>
    <r>
      <rPr>
        <b/>
        <sz val="10"/>
        <rFont val="Arial"/>
        <family val="2"/>
      </rPr>
      <t xml:space="preserve">Avanzamento effettivo alla data </t>
    </r>
    <r>
      <rPr>
        <sz val="10"/>
        <rFont val="Arial"/>
        <family val="2"/>
      </rPr>
      <t xml:space="preserve"> (totale e percentuale su schede applicabili)</t>
    </r>
  </si>
  <si>
    <t>CORRENTE
(alla data)</t>
  </si>
  <si>
    <t>BASELINE
(alla data)</t>
  </si>
  <si>
    <t>% BASELINE
(alla data)</t>
  </si>
  <si>
    <t>% CORRENTE
(alla data)</t>
  </si>
  <si>
    <t>INCREMENTO BASELINE
(nella data)</t>
  </si>
  <si>
    <t>INCREMENTO CORRENTE
(nella data)</t>
  </si>
  <si>
    <t>INCREMENTO CHIUSE
(nella data)</t>
  </si>
  <si>
    <t>% INCREMENTO BASELINE
(nella data)</t>
  </si>
  <si>
    <t>% INCREMENTO CORRENTE
(nella data)</t>
  </si>
  <si>
    <t>% INCREMENTO CHIUSE
(nella data)</t>
  </si>
  <si>
    <t>Opene</t>
  </si>
  <si>
    <t>BASELINE
(schede totali)</t>
  </si>
  <si>
    <t>OK CON DIFETTO</t>
  </si>
  <si>
    <t>Totale CFI</t>
  </si>
  <si>
    <t>Totale CA</t>
  </si>
  <si>
    <t>Duplicated</t>
  </si>
  <si>
    <t>da avviare CFI</t>
  </si>
  <si>
    <t>da avviare CA</t>
  </si>
  <si>
    <t>Bloccante per il collaudo</t>
  </si>
  <si>
    <t>Stati ALM</t>
  </si>
  <si>
    <t>Legenda</t>
  </si>
  <si>
    <t>P32-CRM_Transformation</t>
  </si>
  <si>
    <t>New</t>
  </si>
  <si>
    <t>Test set</t>
  </si>
  <si>
    <t>Blocked</t>
  </si>
  <si>
    <t>Failed</t>
  </si>
  <si>
    <t>No Run</t>
  </si>
  <si>
    <t>Not Completed</t>
  </si>
  <si>
    <t>Passed</t>
  </si>
  <si>
    <t>Passed with defect</t>
  </si>
  <si>
    <t>&lt;Total&gt;</t>
  </si>
  <si>
    <t>Assigned To</t>
  </si>
  <si>
    <t xml:space="preserve">  </t>
  </si>
  <si>
    <t>% schede
avviate</t>
  </si>
  <si>
    <t>% schede
OK/OK CON DIFETTO</t>
  </si>
  <si>
    <t>CFI2</t>
  </si>
  <si>
    <t>DELTA 
Chiuse -Baseline</t>
  </si>
  <si>
    <t>DELTA 
Chiuse -Corrente</t>
  </si>
  <si>
    <t>Sintesi CFI</t>
  </si>
  <si>
    <t>da avviare CFI2</t>
  </si>
  <si>
    <t>Totale CFI2</t>
  </si>
  <si>
    <t>Schede non regressione
CFI2</t>
  </si>
  <si>
    <t>Schede
CORE CFI2</t>
  </si>
  <si>
    <t>Schede CFI2+CA</t>
  </si>
  <si>
    <t>Schede applicabili CFI2(2)</t>
  </si>
  <si>
    <t>Schede eseguibili CFI2(3)</t>
  </si>
  <si>
    <r>
      <rPr>
        <b/>
        <sz val="10"/>
        <rFont val="Calibri"/>
        <family val="2"/>
        <scheme val="minor"/>
      </rPr>
      <t xml:space="preserve">Avanzamento effettivo alla data </t>
    </r>
    <r>
      <rPr>
        <sz val="10"/>
        <rFont val="Calibri"/>
        <family val="2"/>
        <scheme val="minor"/>
      </rPr>
      <t xml:space="preserve"> (totale e percentuale su schede applicabili)</t>
    </r>
  </si>
  <si>
    <r>
      <rPr>
        <b/>
        <sz val="10"/>
        <rFont val="Calibri"/>
        <family val="2"/>
        <scheme val="minor"/>
      </rPr>
      <t xml:space="preserve">BASELINE </t>
    </r>
    <r>
      <rPr>
        <sz val="10"/>
        <rFont val="Calibri"/>
        <family val="2"/>
        <scheme val="minor"/>
      </rPr>
      <t>Avanzamento previsto alla data (totale e % su schede CFI)</t>
    </r>
  </si>
  <si>
    <r>
      <rPr>
        <b/>
        <sz val="10"/>
        <rFont val="Calibri"/>
        <family val="2"/>
        <scheme val="minor"/>
      </rPr>
      <t xml:space="preserve">CORRENTE </t>
    </r>
    <r>
      <rPr>
        <sz val="10"/>
        <rFont val="Calibri"/>
        <family val="2"/>
        <scheme val="minor"/>
      </rPr>
      <t>Avanzamento previsto alla data (totale e % su schede CFI)</t>
    </r>
  </si>
  <si>
    <r>
      <rPr>
        <b/>
        <sz val="10"/>
        <rFont val="Calibri"/>
        <family val="2"/>
        <scheme val="minor"/>
      </rPr>
      <t>(1) =</t>
    </r>
    <r>
      <rPr>
        <sz val="10"/>
        <rFont val="Calibri"/>
        <family val="2"/>
        <scheme val="minor"/>
      </rPr>
      <t xml:space="preserve"> Schede non regressione CA + Schede non regressione CFI + Schede Core CFI + Schede CA + Schede CFI+CA + Schede non applicabili e/o testabili</t>
    </r>
  </si>
  <si>
    <r>
      <rPr>
        <b/>
        <sz val="10"/>
        <rFont val="Calibri"/>
        <family val="2"/>
        <scheme val="minor"/>
      </rPr>
      <t xml:space="preserve">(2) = </t>
    </r>
    <r>
      <rPr>
        <sz val="10"/>
        <rFont val="Calibri"/>
        <family val="2"/>
        <scheme val="minor"/>
      </rPr>
      <t>Schede CORE CFI + Schede CFI+CA+Schede non regressione CFI</t>
    </r>
  </si>
  <si>
    <r>
      <rPr>
        <b/>
        <sz val="10"/>
        <rFont val="Calibri"/>
        <family val="2"/>
        <scheme val="minor"/>
      </rPr>
      <t xml:space="preserve">(3) = </t>
    </r>
    <r>
      <rPr>
        <sz val="10"/>
        <rFont val="Calibri"/>
        <family val="2"/>
        <scheme val="minor"/>
      </rPr>
      <t>Schede applicabili - N/A</t>
    </r>
  </si>
  <si>
    <r>
      <rPr>
        <b/>
        <sz val="10"/>
        <rFont val="Calibri"/>
        <family val="2"/>
        <scheme val="minor"/>
      </rPr>
      <t xml:space="preserve">(4) = </t>
    </r>
    <r>
      <rPr>
        <sz val="10"/>
        <rFont val="Calibri"/>
        <family val="2"/>
        <scheme val="minor"/>
      </rPr>
      <t>Schede IN CORSO +  Schede KO + Schede OK + Schede OK CON DIFETTO + Schede bloccate</t>
    </r>
  </si>
  <si>
    <r>
      <rPr>
        <b/>
        <sz val="10"/>
        <rFont val="Calibri"/>
        <family val="2"/>
        <scheme val="minor"/>
      </rPr>
      <t>BASELINE</t>
    </r>
    <r>
      <rPr>
        <sz val="10"/>
        <rFont val="Calibri"/>
        <family val="2"/>
        <scheme val="minor"/>
      </rPr>
      <t xml:space="preserve"> Avanzamento previsto alla data (totale e % su schede CA)</t>
    </r>
  </si>
  <si>
    <r>
      <rPr>
        <b/>
        <sz val="10"/>
        <rFont val="Calibri"/>
        <family val="2"/>
        <scheme val="minor"/>
      </rPr>
      <t xml:space="preserve">CORRENTE </t>
    </r>
    <r>
      <rPr>
        <sz val="10"/>
        <rFont val="Calibri"/>
        <family val="2"/>
        <scheme val="minor"/>
      </rPr>
      <t>Avanzamento previsto alla data (totale e % su schede CA)</t>
    </r>
  </si>
  <si>
    <r>
      <rPr>
        <b/>
        <sz val="10"/>
        <rFont val="Calibri"/>
        <family val="2"/>
        <scheme val="minor"/>
      </rPr>
      <t xml:space="preserve">(2) = </t>
    </r>
    <r>
      <rPr>
        <sz val="10"/>
        <rFont val="Calibri"/>
        <family val="2"/>
        <scheme val="minor"/>
      </rPr>
      <t>Schede CA + Schede CFI+CA+Schede non regressione CA</t>
    </r>
  </si>
  <si>
    <t>GG Precedente</t>
  </si>
  <si>
    <t>R3-2017</t>
  </si>
  <si>
    <t>R0.1-2017</t>
  </si>
  <si>
    <t>CA/CFI/CFI2</t>
  </si>
  <si>
    <t>#sk Applicabili</t>
  </si>
  <si>
    <t>Residue</t>
  </si>
  <si>
    <t>media gg storica</t>
  </si>
  <si>
    <t>Schede Residue alla data</t>
  </si>
  <si>
    <t>CA NEL giorno</t>
  </si>
  <si>
    <t>CFI NEL giorno</t>
  </si>
  <si>
    <t>media  da tenere x chiudere (sk/gg)</t>
  </si>
  <si>
    <t>CFI2 NEL giorno</t>
  </si>
  <si>
    <t xml:space="preserve">da avviare </t>
  </si>
  <si>
    <t xml:space="preserve">Totale </t>
  </si>
  <si>
    <t>CA AL girono x</t>
  </si>
  <si>
    <t>CFI AL girono x</t>
  </si>
  <si>
    <t>CFI2 AL girono x</t>
  </si>
  <si>
    <t>CA NEL giorno x</t>
  </si>
  <si>
    <t>CFI NEL giorno x</t>
  </si>
  <si>
    <t>CFI2 NEL giorno x</t>
  </si>
  <si>
    <t>delta media</t>
  </si>
  <si>
    <t>TOT NEL giorno x</t>
  </si>
  <si>
    <t>TOT AL girono x</t>
  </si>
  <si>
    <t>Passed With Defect</t>
  </si>
  <si>
    <t>data inizio</t>
  </si>
  <si>
    <t>data fine</t>
  </si>
  <si>
    <t xml:space="preserve"> </t>
  </si>
  <si>
    <t>TestSet</t>
  </si>
  <si>
    <t>TOTALE resdiue
(CFI+CA+CFI2)</t>
  </si>
  <si>
    <t>TOTALE delta
(CFI+CA+CFI2)</t>
  </si>
  <si>
    <t>DELTA #Schede chiuse rispetto pianificato ALLA data 
(Effettivo - Pianificato)</t>
  </si>
  <si>
    <t>CFI (sk)</t>
  </si>
  <si>
    <t>Eff</t>
  </si>
  <si>
    <t>Pianif</t>
  </si>
  <si>
    <t>Overall SK</t>
  </si>
  <si>
    <t>Overall %</t>
  </si>
  <si>
    <t>CA (sk)</t>
  </si>
  <si>
    <t>CFI2 (sk)</t>
  </si>
  <si>
    <t>% eff</t>
  </si>
  <si>
    <t>% pianif</t>
  </si>
  <si>
    <t>Stato ALM</t>
  </si>
  <si>
    <t>Baseline</t>
  </si>
  <si>
    <t>R4bis-2017</t>
  </si>
  <si>
    <t>R4-2017</t>
  </si>
  <si>
    <t>Schede Non Applicabili</t>
  </si>
  <si>
    <t xml:space="preserve">   Schede in corso</t>
  </si>
  <si>
    <t xml:space="preserve"> Schede in corso</t>
  </si>
  <si>
    <t>Schede in corso</t>
  </si>
  <si>
    <t>Estrai primi 15 char dal PMO (per calcolare correttamente defect del PMOyyy144_R4bis)</t>
  </si>
  <si>
    <t>AO004511</t>
  </si>
  <si>
    <t>DESCRIZIONE_PMOID</t>
  </si>
  <si>
    <t>SINTESI_QUALITATIVA</t>
  </si>
  <si>
    <t>Name</t>
  </si>
  <si>
    <t>BLOCKED</t>
  </si>
  <si>
    <t>FAIL</t>
  </si>
  <si>
    <t>NoRun</t>
  </si>
  <si>
    <t>Not_Completed</t>
  </si>
  <si>
    <t>Pass_with_Defect</t>
  </si>
  <si>
    <t>TOT</t>
  </si>
  <si>
    <t>RollOut1-2-3</t>
  </si>
  <si>
    <t>PMOyyy150 - Antichurn e Teleselling</t>
  </si>
  <si>
    <t>AO004995</t>
  </si>
  <si>
    <t>AO004511 - Accessibilita</t>
  </si>
  <si>
    <t>PMOyyy153 - Caricatori Salvaguardia Fui e Default</t>
  </si>
  <si>
    <t>PMOyyy152 - Caricatore KAM HELPER</t>
  </si>
  <si>
    <t/>
  </si>
  <si>
    <t>PMOyyy151 - Abilitazione Agenzie e PENP</t>
  </si>
  <si>
    <t>PMOyyy90 - Upload Documentale</t>
  </si>
  <si>
    <t>PMOyyy135_C - Rinnovi</t>
  </si>
  <si>
    <t>PMOyyy135_B - Rinnovi</t>
  </si>
  <si>
    <t>PMOyyy157_B - Data Security - Fase 2</t>
  </si>
  <si>
    <t>Codice PMO /
Attività Operativa</t>
  </si>
  <si>
    <t>P59-Deploy &amp; Change CRMT</t>
  </si>
  <si>
    <t>PMOID / AO</t>
  </si>
  <si>
    <t>Codice PMO / AO</t>
  </si>
  <si>
    <t>PMO / AO</t>
  </si>
  <si>
    <t>AO005039 - Enel X - filiera SFDC</t>
  </si>
  <si>
    <t>Rollout Step 1-2018</t>
  </si>
  <si>
    <t>Rollout Step 2-2018</t>
  </si>
  <si>
    <t>PMOyyy150 - CRMT</t>
  </si>
  <si>
    <t>PMOyyy125_NRT1</t>
  </si>
  <si>
    <t>PMOyyy150 - Unica_E2BI</t>
  </si>
  <si>
    <t>PMOyyy122_NRT1</t>
  </si>
  <si>
    <t>PMOyyy150 - CoCe</t>
  </si>
  <si>
    <t xml:space="preserve">SQ CoCe
Schede monopiattaforma CoCe tutte chiuse con successo
</t>
  </si>
  <si>
    <t>AO004990 - ID112</t>
  </si>
  <si>
    <t>AO004990 - ID952</t>
  </si>
  <si>
    <t>AO004990 - ID642</t>
  </si>
  <si>
    <t>AO004990 - ID668</t>
  </si>
  <si>
    <t>AO004509 - Caricatore Kam Helper Large</t>
  </si>
  <si>
    <t>AO004990 - ID914</t>
  </si>
  <si>
    <t>AO004990 - ID32</t>
  </si>
  <si>
    <t>AO004990 - ID357</t>
  </si>
  <si>
    <t>AO004990 - ID965</t>
  </si>
  <si>
    <t>AO004990 - ID1005</t>
  </si>
  <si>
    <t>AO004990 - ID1003</t>
  </si>
  <si>
    <t>AO004990 - ID142</t>
  </si>
  <si>
    <t>AO004990 - ID58</t>
  </si>
  <si>
    <t xml:space="preserve">S.Q. 14/05/2018
Il collaudo procede secondo pianificazione
</t>
  </si>
  <si>
    <t>AO004511 - Accessibilità</t>
  </si>
  <si>
    <t>AO004990 - ID964</t>
  </si>
  <si>
    <t>AO004990 - ID1018</t>
  </si>
  <si>
    <t>PMOyyy35_RO1 - Mig&amp;Sync - Test funzionali Caricatori</t>
  </si>
  <si>
    <t>AO004990 - ID1020</t>
  </si>
  <si>
    <t>PMOyyy35_RO1 - Mig&amp;Sync_CFI_Test Tecnici</t>
  </si>
  <si>
    <t>AO004990_ID607</t>
  </si>
  <si>
    <t>AO004990_ID963</t>
  </si>
  <si>
    <t xml:space="preserve">SQ del 18/05/2018 
Terminate in passed due schede su 4.
Le rimanenti schede sono in attesa di completamento
Non si rincontrano particolari criticità
</t>
  </si>
  <si>
    <t xml:space="preserve">SQ del 18/05:
SWA:  Collaudo completato. 
</t>
  </si>
  <si>
    <t>AO00NRT - NRT Rollout step 1</t>
  </si>
  <si>
    <t>Tot AL giorno (CA + CFI + CFI2)</t>
  </si>
  <si>
    <t>app</t>
  </si>
  <si>
    <t>Tot NEL giorno (CA + CFI + CFI2)</t>
  </si>
  <si>
    <t>AO00NRT - NRT Rollout step 1 (PMOyyy142 - SWP)</t>
  </si>
  <si>
    <t>AO004511_YYY64</t>
  </si>
  <si>
    <t>AO004511_YYY77</t>
  </si>
  <si>
    <t>AO004511_YYY103</t>
  </si>
  <si>
    <t>AO004511-Accessibilità-Controlli Scheda</t>
  </si>
  <si>
    <t>AO004990 - ID1023</t>
  </si>
  <si>
    <t>AO004511-Accessibilità</t>
  </si>
  <si>
    <t>#gg lavorative FUTURE (SABATI lavorativi) da aggiungere rispetto alla data sal</t>
  </si>
  <si>
    <t xml:space="preserve">SQ E2BI / Unica 
- Tutte le schede, relative ai report rilasciti, sono state chiuse. 
- 1 solo report deve ancora essere rilasciato, (data attuale del rilascio 4 giugno) 
</t>
  </si>
  <si>
    <t xml:space="preserve">SQ del 24/05:
Attivazione FEPA: collaudo concluso
Modifica Tipologia Bolletta: collaudo concluso
Rettifica Mercato: collaudo concluso
SWA: collaudo concluso
Verifica Lettura GAS: collaudo concluso
</t>
  </si>
  <si>
    <t>AO004511_YYY121</t>
  </si>
  <si>
    <t>PMONRT SIEBEL</t>
  </si>
  <si>
    <t>AO004511_YYY74</t>
  </si>
  <si>
    <t>#gg lavorativi FUTURI  (SABATI lavorativi oppure gg aggiuntivi oltre fine collaudo) da aggiungere rispetto alla data sal</t>
  </si>
  <si>
    <t>AO004990 – Trascinamenti ROp1</t>
  </si>
  <si>
    <t xml:space="preserve">SQ 29/5/2018
Trascinamento split rilasciato in data 4 Maggio
Collaudi Terminati.
</t>
  </si>
  <si>
    <t xml:space="preserve">SQ del 29/05:
PA: 
RVC: Ultimo caso di test chiuso in PWD in riferimento al defect id#268 NRT
Subentro: collaudo concluso
SWA: collaudo concluso
VCA: aperta anomalia n 281
VSA: collaudo concluso
</t>
  </si>
  <si>
    <t xml:space="preserve">SQ del 24/05:
PA:
RVC: Ultimo caso di test bloccato dal defect id#684.
VCA:  collaudo concluso
VSA: collaudo concluso
</t>
  </si>
  <si>
    <t xml:space="preserve">SQ 29/05/2018
Trascinamento FEPA rilasciato in data 2 Maggio.
Collaudi Terminati.
</t>
  </si>
  <si>
    <t>AO004511_YYY70</t>
  </si>
  <si>
    <t xml:space="preserve">SQ del 31/05:
Disdetta con Suggello: per l’esecuzione delle casistiche previste siamo in attesa dell’indisponibilità di MIND
MPT: L'attività di scarto trasporto è stata correttamente generata e risottomessa dal batch previsto con il trascinamento TR-000526
Verifica Lettura: per l’esecuzione delle casistiche previste siamo in attesa dell’indisponibilità di MIND pianificata per lunedì 28/05
</t>
  </si>
  <si>
    <t xml:space="preserve">SQ del 01/06/2018  
I collaudi sono chiusi in data odierna con le seguenti evidenze:
Il sistema SEREM ELE non è stato raggiungibile fino alle 11 pertanto le campagne avviate per verificare i nuovi PSM non sono ancora presenti su SFDC.
Di seguito il dettaglio delle casistiche non chiuse:
In Failed la casistica particolare di RVC su cliente con EnelMia (rif defect 641); il caso è stato riavviato su altro PSM attendiamo che Jakala invii a SAP-ISU il flusso relativo ad Enelmia (forse domani SAP-ISU lo riceverà)
In Corso la casistica di forzatura scarto SEMPRE = TC n° 98023;
Tali schede verranno poste in N/A
Si precisa che si tratta di scenari che riguardano la fase esecutiva su 2 casi specifici di RVC e che in Produzione la prima campagna esecutiva sarà quella di Ottobre; pertanto ci sarà il tempo di testare i 2 scenari nella prossima finestra di collaudo nel periodo Giugno-Luglio.
Elenco defect in Released:  
Defect n° 641 - PMOyyy135B - EnelMia - KO SAP “Il Campo ZMONO in input non è valorizzato” - assegnato a piattaforma SFDC  
Elenco defect aperti:  
Defect n° 953 - PMOyyy135_B - RVC - flusso di EnelMia inviato sul vecchio contratto  - assegnato a piattaforma SFDC  
</t>
  </si>
  <si>
    <t xml:space="preserve">SQ del 01/06:
SWA:  Collaudo completato. 
</t>
  </si>
  <si>
    <t xml:space="preserve">SQ del 28/05:
PA: collaudo concluso
Prima Attivazione+mpt: collaudo concluso
RVC: Ultimo caso di test in corso. In verifica il defect id#545 aperto a MIND e relativo al mancato invio verso SAP del flusso di Attivazione.
Subentro: collaudo concluso, effettuato test e2e, offerta in stato chiusa da confermare si attende espletamento offerta per prosecuzione scenario
Subentro combinato: collaudo concluso
SWA: collaudo concluso
VCA: aperta anomalia 236
VSA: collaudo concluso
SQ del 29/05:
PA: collaudo concluso
Prima Attivazione+mpt: collaudo concluso
RVC: collaudo concluso
Subentro: collaudo concluso, effettuato test e2e, offerta in stato chiusa da confermare si attende espletamento offerta per prosecuzione scenario
Subentro combinato: collaudo concluso
SWA: collaudo concluso
VCA: aperta anomalia 236
VSA: collaudo concluso
</t>
  </si>
  <si>
    <t xml:space="preserve">AO00NRT - PMOyyy123 – Allaccio e Attivazione
Di seguito una sintesi dettagliata delle attività eseguite il 2 Giugno 2018 
E’ stato testato con successo la rilavorazione dello scarto SAP KO, con successiva risottomissione e ricezione Esito SAP-ISU: OK . 
E’ stata riscontrata una anomalia relativa a un prodotto  a carrello che non viene reso disponibile alla sottoscrizione.( Aperta anomalia 972)
Sono stati chiusi i defect relativi al riepilogo offerta, sezione indirizzo, e sezione commodity, non obbligatorietà campo Note al distributore.
Inoltre sono stati chiusi anche defect relativi al pulsante Modifica Offerta, e errori randomici SFDC presenti durante l’offertazione. 
CFI2
1 scheda Passed (Casistica: SAP ISU KO  Rilavorazione scarti e successivo esito OK SAP ISU  )
1 scheda Fail (Aperto nuovo defect  972   , prodotto NEW_AE__B non risulta presente a carrello ; Casistica E2E NonRes UsoDiversoDaAbitazione )
Defect : ( 955, 957, 257, 575  ) Closed
</t>
  </si>
  <si>
    <t xml:space="preserve">SQ 31/05/2018
Trascinamento Split rilasciato in data 17/05.
Collaudi terminati
</t>
  </si>
  <si>
    <t>PMOyyy125_NRT2</t>
  </si>
  <si>
    <t>PMOyyy122_NRT2</t>
  </si>
  <si>
    <t xml:space="preserve">SQ 04/06/2018
Aperto defect id#995 relativo alla duplicazione dell’attività di Quality Call.
Chiuso Defect id#522in carico alla piattaforma SFDC e relativo al mancato invio della mail TP.
Chiuso defect id#907 relativo all’errata visualizzazione della sezione sconti e bonus.
Defect id#96 di tipo documentale per tracciare tutte le incongruenze tra documento di AI e comportamento del sistema.
A valle della comunicazione inviata dal BA sono state poste in N/A le schede relative ai VAS PARTNER
RVC 
Chiuso ultimo caso di test.
Quality Call
Chiuso in PWD ultimo caso di test linkato al defect id#995.
Data security
In attesa dell'utenza per poter eseguire l'ultimo scenario
</t>
  </si>
  <si>
    <t>AO004511_YYY66</t>
  </si>
  <si>
    <t>Descrizione intervento</t>
  </si>
  <si>
    <t>Tasso di difettosità</t>
  </si>
  <si>
    <t>KPI</t>
  </si>
  <si>
    <t>TDS su Bloccanti</t>
  </si>
  <si>
    <t xml:space="preserve">SQ 04/06/2018
Collaudi avviati in data 22 Maggio
Collaudi terminati.
</t>
  </si>
  <si>
    <t xml:space="preserve">SQ 04/06/2018
Iniziato il collaudo il giorno 23/05/2018.
Trascinamento completato
</t>
  </si>
  <si>
    <t xml:space="preserve">SQ del 05/06:
    il TC 4985 risulta bloccato dal defect #983 
</t>
  </si>
  <si>
    <t xml:space="preserve">SQ del 05/06:
SWA: il collaudo risulta bloccato dal defect #1044 e #165
</t>
  </si>
  <si>
    <t xml:space="preserve">SQ CRMT
Collaudo concluso.
</t>
  </si>
  <si>
    <t xml:space="preserve">SQ del 06/06:
VSA: Collaudo concluso
Come richiesto dal BSN. sono stati posti in N/A 3 dei 4 TC di voltura senza accollo. 
Il TC residuo è stato chiuso con esito positivo
</t>
  </si>
  <si>
    <t>AO004511_YYY72</t>
  </si>
  <si>
    <t>AO004511_YYY68</t>
  </si>
  <si>
    <t xml:space="preserve">SQ 07/06/2018
Iniziato il collaudo il giorno 09/05/2018.
2 schede totali:
TEST ID 1704 in stato Passed
TEST ID 1705. Funzionalità non presente: non è possibile accedere al processo di Attivazione SDD in sequenzializzazione, perchè necessario il POD o il Numero Cliente, ma entrambi i campi, in Allaccio e Attivazione, si hanno solo alla fine del processo stesso. Problematica questa in carico a WR. Inoltre presente il defect 1095 in carico a WR per Attivazione SDD in cui non si creano i case item.
</t>
  </si>
  <si>
    <t>AO004511 - Cross</t>
  </si>
  <si>
    <t>AO004511_YYY77 - VSA</t>
  </si>
  <si>
    <t>AO004511_YYY50 - GESTIONE VAS</t>
  </si>
  <si>
    <t>AO004511_YYY66 - Copia Documenti</t>
  </si>
  <si>
    <t>AO004511_YYY68 - Subentro</t>
  </si>
  <si>
    <t>AO004511_YYY69 - Subentro Combinato</t>
  </si>
  <si>
    <t>AO004511_YYY124 - Chiusura Contatore</t>
  </si>
  <si>
    <t xml:space="preserve">SQ 07/06/2018
Iniziato collaudo il giorno 08/05/2018.
Situazione giornaliera
3 schede totali
1 scheda failed ID1278 per defect 481 BLOCCANTE PER COLLAUDO: la tripletta non si è popolata correttamente, ci aspettiamo creazione della tripletta con specifica AUTOMA e non STAFF in carico a RTI; quindi impossibile rilavorare lo scarto.
2 schede not completed ID1276 e ID1280: non si è riusciti a completare i casi di test fino alla ricezione dell’esito di R2D, a causa di un ritardo nella recezione dell’esito OK da parte di SAP SD, ottenuto verso la fine del fermo R2D.
</t>
  </si>
  <si>
    <t>AO004511_YYY39 - BOLLETTA 2.0</t>
  </si>
  <si>
    <t>AO004511_YYY70 - SWA</t>
  </si>
  <si>
    <t>AO004511_YYY72 - VARIAZIONE ANAGRAFICA MOGE</t>
  </si>
  <si>
    <t>AO004511_YYY40 - DIMOSTRATO PAGAMENTO</t>
  </si>
  <si>
    <t>PMOyyy152 - Caricatore KAM HELPER (Residui Rollout1)</t>
  </si>
  <si>
    <t xml:space="preserve">SQ del 11/06/2018
Problematiche nella perdita del focus.
Problematiche inerenti allo spostamento nei tab contigui.
Problematiche inerenti al ridimensionamento al 200% della pagina.
</t>
  </si>
  <si>
    <t xml:space="preserve">SQ del 11/06/2018
Il collaudo partirà nei prossimi giorni.
</t>
  </si>
  <si>
    <t xml:space="preserve">SQ del 11/06/2018
Il sw del processo verrà rilasciato il 18/06/2018.
</t>
  </si>
  <si>
    <t xml:space="preserve">SQ del 11/06/2018
Il collaudo partirà nei prossimi giorni.
</t>
  </si>
  <si>
    <t xml:space="preserve">SQ del 11/06/2018
Problemi accessibilità sul carrello (rilascio previsto prima settimana di Giugno).
Nel primo periodo di collaudo il sw presentava una alta difettosità.
Problematiche nella perdita del focus.
Problemi lettura messaggi di errore.
</t>
  </si>
  <si>
    <t xml:space="preserve">SQ del 11/06/2018
Il collaudo procede senza rilevare problematiche da segnalare.
</t>
  </si>
  <si>
    <t>AO004511_CFI_Rollout2_2018_Cross</t>
  </si>
  <si>
    <t>AO004511_YYY39_CFI_Rollout2_2018_BOLLETTA_2.0</t>
  </si>
  <si>
    <t>AO004511_YYY40_CFI_Rollout2_2018_DIMOSTRATO_PAGAMENTO</t>
  </si>
  <si>
    <t>AO004511_YYY50_CFI_Rollout2_2018_ATTIVAZIONE_VAS</t>
  </si>
  <si>
    <t>AO004511_YYY50_CFI_Rollout2_2018_REVOCA_VAS</t>
  </si>
  <si>
    <t>AO004511_YYY50_CFI_Rollout2_2018_VARIAZIONE_VAS</t>
  </si>
  <si>
    <t>AO004511_YYY66_CFI_Rollout2_2018_Copia_Documenti</t>
  </si>
  <si>
    <t>AO004511_YYY68_CFI_Rollout2_2018_Subentro</t>
  </si>
  <si>
    <t>AO004511_YYY69_CFI_Rollout2_2018_Subentro_Combinato</t>
  </si>
  <si>
    <t>AO004511_YYY70_CFI_Rollout2_2018_SWA</t>
  </si>
  <si>
    <t>AO004511_YYY72_CFI_Rollout2_2018_VARIAZIONE_ANAGRAFICA_MOGE</t>
  </si>
  <si>
    <t>AO004511_YYY77_CFI_Rollout2_2018_VSA</t>
  </si>
  <si>
    <t>AO004511_YYY103_CA_Rollout2_2018_Prima Attivazione</t>
  </si>
  <si>
    <t>AO004511_YYY104_CA_Rollout2_2018_Prima_Attivazione_combinata</t>
  </si>
  <si>
    <t>AO004511_YYY109_CA_Rollout2_2018_Ricontrattualizzazione</t>
  </si>
  <si>
    <t>AO004511_YYY127_CA_Rollout2_2018_Gestione Consensi e Acquisizione Prospect</t>
  </si>
  <si>
    <t>AO004511_YYY39_CA_Rollout2_2018_BOLLETTA_2.0</t>
  </si>
  <si>
    <t>AO004511_YYY40_CA_Rollout2_2018_DIMOSTRATO_PAGAMENTO</t>
  </si>
  <si>
    <t>AO004511_YYY50_CA_Rollout2_2018_ATTIVAZIONE_VAS</t>
  </si>
  <si>
    <t>AO004511_YYY50_CA_Rollout2_2018_REVOCA_VAS</t>
  </si>
  <si>
    <t>AO004511_YYY50_CA_Rollout2_2018_VARIAZIONE_VAS</t>
  </si>
  <si>
    <t>AO004511_YYY64_CA_Rollout2_2018_Piano di Rientro</t>
  </si>
  <si>
    <t>AO004511_YYY66_CA_Rollout2_2018_Copia_Documenti</t>
  </si>
  <si>
    <t>AO004511_YYY68_CA_Rollout2_2018_Subentro</t>
  </si>
  <si>
    <t>AO004511_YYY69_CA_Rollout2_2018_Subentro_Combinato</t>
  </si>
  <si>
    <t>AO004511_YYY70_CA_Rollout2_2018_SWA</t>
  </si>
  <si>
    <t>AO004511_YYY72_CA_Rollout2_2018_VARIAZIONE_ANAGRAFICA_MOGE</t>
  </si>
  <si>
    <t>AO004511_YYY74_CA_Rollout2_2018_Variazione Indirizzo Fatturazione</t>
  </si>
  <si>
    <t>AO004511_YYY77_CA_Rollout2_2018_VSA</t>
  </si>
  <si>
    <t>AO004511_YYY103_CFI2_Rollout2_2018_Prima Attivazione</t>
  </si>
  <si>
    <t>AO004511_YYY121_CFI2_Rollout2_2018_Agent_Desktop</t>
  </si>
  <si>
    <t>AO004511_YYY127_CFI2_Rollout2_2018_Gestione Consensi e Acquisizione Prospect</t>
  </si>
  <si>
    <t>AO004511_YYY64_CFI2_Rollout2_2018_Piano di Rientro</t>
  </si>
  <si>
    <t>AO004511_YYY74_CFI2_Rollout2_2018_Variazione Indirizzo Fatturazione</t>
  </si>
  <si>
    <t xml:space="preserve">Sintesi Anomalie CFI2 riscontrate </t>
  </si>
  <si>
    <t>AO00NRT - NRT Rollout Step 2</t>
  </si>
  <si>
    <t xml:space="preserve">SQ del 11/06/2018
bloccato da problemi con MIND
</t>
  </si>
  <si>
    <t xml:space="preserve">SQ del 11/06/2018
Il sw del processo verrà rilasciato il 18/06/2018.
</t>
  </si>
  <si>
    <t>AO004511_YYY40</t>
  </si>
  <si>
    <t>AO004511_YYY39</t>
  </si>
  <si>
    <t>Giorni festivi 2018 R4bis + FERMI R4bis</t>
  </si>
  <si>
    <t>Totale Collaudo Release Rollout Step2</t>
  </si>
  <si>
    <t xml:space="preserve">31/05/2018 
Nessun avanzamento.
In corso di test anomalie rilasciate
Dettaglio anomalie CA
311 Errori in check cliente e recupero modatlità di pagamento
380 MANCATA NOTIFICA ESITO OK A KAM SU ISTANZA
608 KO SAP per Categoria Tariffa Errata!,
856 SWA non chiuso dopo esecuzione del batch
913 ERRATA CREAZIONE SERVICE REQUEST MULTIPLE PER VSA MULTIELE
</t>
  </si>
  <si>
    <t>PMOyyy125_NRT3</t>
  </si>
  <si>
    <t>PMOyyy122_NRT3</t>
  </si>
  <si>
    <t>AO004511_YYY50</t>
  </si>
  <si>
    <t>Last Refreshed: 15/06/2018 09:13 (Local Time)</t>
  </si>
  <si>
    <t xml:space="preserve">SQ del 14/06/2018
Salvaguardia
In merito alla comodity Elettrico sono rimaste in carico al CFI: 
2 TC in Failed (2447 - 2500) entrambi legati alla errata WLL e WLP.
        Per la WLL con solo intestazione l'anomalia viene rifiutata in attesa della decisione sul campo DataInizoValidita.
FUI/DEFAULT
In merito alla comodity GAS sono rimaste in carico al CFI: 
4 TC legati ai test E2E che sono bloccati per Defect 624 aperto su SAP (2456 - 2457 - 2458 - 2459).
2 TC in Failed (2521 - 2468) per problemi sulle Welcom Letter (WLL e WLP) e altri Defect non ancora corretti.
1 TC in Failed (2479) - Attività di scarto non presente su GeoCall
Monitoraggio GAM:
FUI: le 8 schede collaudate sono state chiuse in PASSED.
Default: le 8 schede collaudate sono state chiuse in PASSED. 
Salvaguardia: le 9 schede collaudate sono state chiuse in PASSED.
</t>
  </si>
  <si>
    <t xml:space="preserve">SQ del 08/06/2018    
Indisponibilità di alcuni servizi si Mind fino alle ore 12 non ha permesso di effettuare il check cliente ed il check dei siti ed ha causato ritardi nell'invio delle offerte. A partire dalle 14 è stato dato avvio al Freeze dell'ambiente di collaudo (fino al 13.06.2018 compreso)
Permangono problematiche per il servizio di check Cliente esposto da Heroku.
Il servizio di recupero modalità pagamento esposto da Heroku non funziona , dalle prime verifiche sembra che la response inviata da Mind a KAM Helper non sia quella attesa.
Approvata la non sostenibilità della scheda 2735.
Per le RVC è in verifica la possibilità di cambiare il referente in fase di ricontrattualizzazione.
Le offerte elaborate da MIND durante la migrazione a SAP Hana risultano compromesse per cui è stato necessario il riavvio.
I collaudi relativi ai processi di Allaccio ed Attivazione (e quindi preventivi) sono stati posticipati al 14/06 pertanto i relativi scenari non possono essere avviati.
Elenco defect aperti:
Defect 608 - PMOyyy152 - KO SAP per Categoria Tariffa Errata - assegnato a piattaforma SFDC - impatta 2 schede relative alle RVC LTM
Defect 933 -  R2D risponde ko per un errata valorizzazione del campo UM_POTENZIALITA_RICH - assegnato a piattaforma SFDC - impatta 2 schede
Defect 913 -  PMOyyy152 - ERRATA CREAZIONE SERVICE REQUEST MULTIPLE PER VSA MULTIELE - assegnato a piattaforma SFDC - impatta 2 schede (una delle 2 è chiusa con difetto)
Defect 971- PMOyyy152 -  Check CRM siti : Mancata offertabilità per il processo di RVC MTMT
Defect 1079 - PMOyyy152: HEROKU - errore in fase di check cliente
Defect 1161 - PMOyyy152 - NUOVO REFERENTE NON GENERATO IN SFA PER RVC DA KAM
Defect 1080 - La prima attivazione generata da KAM con i seguenti dati:  config. item: OI-0153465072 pod: 05261000000015  riporta la service request indicandola erroneamente come: Subentro – Attivazione
Defect 1106 - Recupero modalità pagamento non recupera la response di Heroku
Defect 1173 - PMOyyy152  - Per SWA WB non è stata creata attività di quality call
Elenco defect rilasciati ed in fase di verifica:
Defect 701 - pmoyyy152 - errore in fase di ricezione esito SAP - assegnato a piattaforma SFDC 
</t>
  </si>
  <si>
    <t>SQ del 14/06/2018
I collaudi sono avanzati relativamente alla parte Integrata NON E2E degli SWA. Oggi sono iniziati i collaudi relativi al processo di Allaccio ed Attivazione (e quindi preventivi). 
Di seguito le evidenze:            
               *) in fase di analisi la gestione dei preventivi su SFDC (rif defect 1238)
               *) il caricamento dei preventivi è effettuato in modo manuale e ciò rallenta
 l'avanzamento dei processi
               *) è in fase di verifica la restituzione degli esiti KO 
Note generali:
Come richiesto da piattaforma Kam Helper (rif mail di data martedì 12/06/2018 alle ore 10:02), anche oggi non sono state richiedeste forzature per la CVP, ma proseguire con l'elaborazione delle richieste dal gruppo CVP.
In serata (rif mail di data giovedì 14/06/2018 alle 17:32 ) ci è stato confermato di poter avviare i processi di PA almeno per gli scenari "Integrati Non E2E"
Elenco defect aperti:
Defect 1171 - AO004509  - VSA senza Service Request - assegnato a piattaforma SFDC
Defect 952 - AO004509 - RVC Large sìche non inviano il blocco alla fatturazione - assegnato a piattaforma SFDC - Data Rilascio: 20/6
Defect 971- PMOyyy152 -  Check CRM siti : Mancata offertabilità per il processo di RVC MTMT - assegnato a piattaforma SFDC - Data Rilascio: 15/6
Defect 1191 - AO004509 - RVCLTL con modifica di modalità di pagamento non consentita - assegnato a piattaforma Caricatori
Defect 1224 - AO004509 - gestione consorzi - assegnato a piattaforma Caricatori - impatta 1 TC
Defect 1238 - AO004509 - Gestione preventivi su SFDC - assegnato a piattaforma SFDC - impatta tutti gli scenari di Allaccio + Attivazione (Small e Large)
Defect 1243 - AO004509  - SWA che non vanno verso SAP - assegnato a piattaforma Caricatori - impatta 1 TC 
Elenco defect rifiutati:
Defect 1218 - AO004509  - SWA - dati referente non congruenti - assegnato a piattaforma SFDC - aperto in data odierna. 
Dopo riscontri da Bsn, è stato accettato il rifiuto
Elenco defect rilasciati:
Defect 965 - AO004509 - Kam Helper Large - KOKam "Cliente non corporate;Specificare un Codice Business Partner SAP" - assegnato a piattaforma Caricatori - si potrà verificare a valle del rilascio del defect 952
Defect 308 - AO004509 - Subentro verso SFDC senza Bpm ed integrazione con R2D -
assegnato a piattaforma SFDC 
Defect 855 - AO004509 - Kam Helper Large -  KO - MUTI-00010  - assegnato a piattaforma SFDC (si prosegue con bonifiche e TC chiusi con difetto)
Defect 1230 - AO004509  - errore per XML non conforme al tracciato XSD - assegnato a piattaforma Mind - impatta 2 TC (è stato aperto in data odierna ed è in fase di verifica)</t>
  </si>
  <si>
    <t xml:space="preserve">SQ del 14/06/2018
I collaudi sono avanzati relativamente alla parte dei controlli di congruenza.
Oggi sono iniziati i collaudi relativi al processo di Allaccio ed Attivazione (e quindi preventivi). 
Di seguito le evidenze:            
               *) in fase di analisi la gestione dei preventivi su SFDC (rif defect 1238)
               *) il caricamento dei preventivi è effettuato in modo manuale e ciò rallenta
 l'avanzamento dei processi
               *) è in fase di verifica la restituzione degli esiti KO 
Sono ancora presenti Defect (rif defect aperti) che non permettono l'avanzamento degli scenari
Elenco defect aperti:
Defect 1171 - AO004509  - VSA senza Service Request - assegnato a piattaforma SFDC
Defect 952 - AO004509 - RVC Large sìche non inviano il blocco alla fatturazione - assegnato a piattaforma SFDC - Data Rilascio: 20/6
Defect 971- PMOyyy152 -  Check CRM siti : Mancata offertabilità per il processo di RVC MTMT - assegnato a piattaforma SFDC - Data Rilascio: 15/6
Defect 1238 - AO004509 - Gestione preventivi su SFDC - assegnato a piattaforma SFDC - impatta tutti gli scenari di Allaccio + Attivazione (Small e Large)
Defect 1243 - AO004509  - SWA che non vanno verso SAP - assegnato a piattaforma Caricatori - impatta 1 TC 
Elenco defect released:
Defect 807 - AO005039 - Enel X - errore in check dei siti - assegnato a piattaforma SFDC - impatta 1 scenario
Defect 967 - AO005039 - Enel X - VSA con 2 Configuration dell'ordine su cliente uscente - assegnato a piattaforma SFDC
</t>
  </si>
  <si>
    <t xml:space="preserve">SQ del 14/06/2018
Il SW presenta un medio livello di difettosità
</t>
  </si>
  <si>
    <t xml:space="preserve">SQ del 14/06/2018    
Non ci sono stati avviati ulteriori scenari poiché si è in attesa della rimozione dei defect sui processi da testare.
Permangono problematiche per il servizio di check Cliente esposto da Heroku.
Il servizio di recupero modalità pagamento esposto da Heroku non funziona , dalle prime verifiche sembra che la response inviata da Mind a KAM Helper non sia quella attesa.
Per le RVC è in verifica la miglioria per cambiare il referente in fase di ricontrattualizzazione.
I collaudi relativi ai processi di Allaccio ed Attivazione (e quindi preventivi) sono stati avviati  ma bloccati dal defect 1238, che si trova in fase di analisi.
Elenco defect aperti:
Defect 608 - PMOyyy152 - KO SAP per Categoria Tariffa Errata - assegnato a piattaforma SFDC - impatta 2 schede relative alle RVC LTM
Defect 913 -  PMOyyy152 - ERRATA CREAZIONE SERVICE REQUEST MULTIPLE PER VSA MULTIELE - assegnato a piattaforma SFDC – 
Defect 971- PMOyyy152 -  Check CRM siti : Mancata offertabilità per il processo di RVC MTMT
Defect 1161 - PMOyyy152 - NUOVO REFERENTE NON GENERATO IN SFA PER RVC DA KAM
0153465072 pod: 05261000000015  riporta la service request indicandola erroneamente come: Subentro – Attivazione
Defect 1079 - PMOyyy152: HEROKU - errore in fase di check cliente
Defect 1106 - Recupero modalità pagamento non recupera la response di Heroku
Defect 1238 - AO004509 - Gestione preventivi su SFDC - assegnato a piattaforma SFDC - impatta tutti gli scenari di Allaccio + Attivazione (SMALL e LARGE)
Elenco defect rilasciati ed in fase di verifica:
Defect 701 - pmoyyy152 – Prima attivazione si verifica un errore in fase di ricezione esito SAP - assegnato a piattaforma SFDC 
Defect 1080 - La prima attivazione generata da KAM con i seguenti dati:  config. item: OI-
Defect 933 -  Prima Attivazione : R2D risponde ko per un errata valorizzazione del campo UM_POTENZIALITA_RICH - assegnato a piattaforma SFDC - impatta 2 schede
</t>
  </si>
  <si>
    <t>PMOyyy35_RO2 - Mig&amp;Sync_CFI_Test Tecnici</t>
  </si>
  <si>
    <t xml:space="preserve">SQ del 12/06/2018 
In data odierna non è stato possibile eseguire collaudi per indisponibilità dei sistemi andata oltre l'orario programmato.
I dettagli nella tabella che segue:
Avanzamento Post Ottimizzazione RUN2 CFI:
Autolettura (As-Is) 
COMPLETATO - Sono state risolte anomalie minori riscontrate e segnalate. Non si riscontrano altre regressioni.
Bolletta 2.0
 COMPLETATO - E' stata correttamente verificata la mancanza di regressioni.
Bolletta Web
 COMPLETATO* - E' stato chiuso positivamente uno scenario di attivazione monofornitura. Lo scenario multifornitura viene posto in Passed with defect avendo riscontrato l'anomalia di esercizio (task INC000014943250).
MMP 
COMPLETATO - Sono state risolte anomalie minori riscontrate e segnalate. Non si riscontrano altre regressioni.
MO.GE 
COMPLETATO - E' stata correttamente verificata la mancanza di regressioni.
Modifica Indirizzo Fatturazione
 COMPLETATO - E' stata correttamente verificata la mancanza di regressioni.
Rateizzazione
 IN CORSO - E' stata rilevata e segnalata una anomalia di regressione relativa ad un erroneo aggiornamento dei dati in fase di proposta di piano di rateizzazione. Allo stop del freezing di SFDC sarà rilasciata la correttiva e rieseguito il collaudo.
Rettifiche di fatturazione
 IN CORSO - E' stato chiuso con esito positivo uno scenario E2E. Sono in corso verifiche con le integrazioni per altro scenario.
*Nel caso in cui la correttiva venga rilasciata e ribaltata in UAT durante i collaudi, gli scenari verranno rieseguiti.
</t>
  </si>
  <si>
    <t xml:space="preserve">SQ del 31/05/2018 
In data odierna, dopo il rilascio della nuova build, un'anomalia è stata ri-assegnata e ne è stata aperta una.
I dettagli nella tabella che segue:
Avanzamento Post Ottimizzazione RUN1 CFI:
MO.GE + Consensi
 COMPLETATO - E' stata correttamente verificata la mancanza di regressioni per il processo di Mo.Ge. + Consensi.
Autolettura (To-Be) 
COMPLETATO - E' stata correttamente verificata la mancanza di regressioni per il processo di Autolettura.
MMP 
IN CORSO - Sono stati avviati tutti gli scenari. Gli scenari di attivazione/modifica CdC Ios e attivazione CdC Android sono bloccati dall'anomalia #24086
Avanzamento Pratiche
 COMPLETATO - E' stata correttamente verificata la mancanza di regressioni per il processo di Avanzamento Pratiche.
LoginHomePage
 COMPLETATO - E' stata correttamente verificata la mancanza di regressioni sull'Home Page.
NRT_Navigazione
 IN CORSO - Sono stati avviati tutti gli scenari. Dopo il rilascio della nuova build, è stato chiuso 1 scenario, gli altri risultano ancora in failed causa 2 anomalie.
AutoletturaB + In Famiglia
 IN CORSO - Sono stati avviati tutti gli scenari. Gli scenari sono bloccati dall'anomalia #24213
</t>
  </si>
  <si>
    <t xml:space="preserve">SQ del 31/05/2018
Anche in data odierna i collaudi sono stati compromessi da problemi di integrazione con i sistemi SAP e SEMPRE.
I dettagli nella tabella che segue.
Avanzamento Post Ottimizzazione RUN1 CFI:
MO.GE 
COMPLETATO - E' stata correttamente verificata la mancanza di regressioni.
Autolettura (To-Be) 
COMPLETATO - Sono state risolte le difformità segnalate. Non si riscontrano altre regressioni.
Autolettura (As-Is) 
IN CORSO - Il proseguimento dei collaudi è fermo a causa di problemi di integrazione con SAP e SEMPRE (defect id. #24213).
MMP 
COMPLETATO - Sono state risolte le difformità segnalate. Non si riscontrano altre regressioni.
Rateizzazione
 IN CORSO - E' stata riscontrata una regressione relativa alla assenza, nella fase di proposta del piano di rateizzazione, del MDP "addebito in fattura di ciclo".
Bolletta Web da Area Pubblica
 COMPLETATO - Sono state risolte le difformità segnalate. Non si riscontrano altre regressioni.
Stato Richieste
 COMPLETATO - E' stata correttamente verificata la mancanza di regressioni.
Navigazione
 COMPLETATO - Sono stati chiusi tutti gli scenari. Sono state risolte regressioni minori riscontrate.
</t>
  </si>
  <si>
    <t xml:space="preserve">SQ del 12/06/2018 
In data odierna, i collaudi per il RUN2, sono proseguiti senza evidenziare criticità .
Sono stati eseguiti test di collaudo sui social ed è stata aperta l'anomalia #24323.
I dettagli nella tabella che segue:
Avanzamento Post Ottimizzazione RUN2 CFI:
AutoletturaB + In Famiglia
 IN CORSO - Sono stati avviati tutti gli scenari. Gli scenari AutoletturaB e Autolettura in FamigliaB Android sono stati posti in Passed Whit Defect legati all'anomalia #24310.
 E' stato aperto l'anomalia #24320 legata ad un diverso comportameto tra ios e Android per indisponibilità di sistemi.
Bolletta Web
 IN CORSO - Sono stati avviati tutti gli scenari. Tre scenari su quattro sono stati posti in Passed Whit Defect legati al task aperto in esercizio INC000014943250. 
MMP
 IN CORSO - Sono stati avviati tutti gli scenari. Lo scenario di revoca CdC Android è stato posto in Passed with Defect legato all'anomalia #24267.
 Lo scenario di attivazione C/C è stato posto in Passed with Defect legato l'anomalia #24302.
 Lo scenario di modifica C/C Android è stato posto in Passed Whit Defect legato all'anomalia #24302.
 Lo scenario di modifica C/C Ios è stato posto in Passed Whit Defect in quanto è in corso un'analisi da parte delle piattaforme APP e SFDC per definire il comportamento di SFDC nel caso in cui viene restituito un time out, ora se viene restituto una KOPage con un time out la Richiesta su SFDC non viene annullata.
MO.GE + Consensi
 IN CORSO - Sono stati avviati tutti gli scenari. I due scenari sono stati posti in Passed Whit Defect legati al task aperto in esercizio TASK000011182083.
NRT_Navigazione
 COMPLETATO - E' stata correttamente verificata la mancanza di regressioni.
</t>
  </si>
  <si>
    <t xml:space="preserve">SQ del 14/06/2018 
In data odierna, i collaudi per NRT2 e per NRT3, sono proseguiti senza evidenziare criticità.
I dettagli nella tabella che segue:
Avanzamento Post Ottimizzazione RUN3 CFI:
AutoletturaB + In Famiglia
 COMPLETATO - E' stata correttamente verificata la mancanza di regressioni. Non è stato possibile testare l'anomalia #24320 relativa ad un diverso comportameto tra Ios e Android per indisponibilità di sistemi.
Bolletta Web
 IN CORSO - Per gli ultimi due scenari NRT3 sono in corso delle verifiche.
MMP
 IN CORSO - Lo scenario NRT2 di attivazione C/C Android è stato posto in Passed with Defect legato l'anomalia #24302.
 Lo scenario NRT2 di modifica C/C Android è stato posto in Passed Whit Defect legato all'anomalia #24302.
 Lo scenario NRT2 di modifica C/C Ios è stato posto in Passed Whit Defect in quanto è in corso un'analisi da parte delle piattaforme APP e SFDC per definire il comportamento di SFDC nel caso in cui viene restituito un time out, ora se viene restituto una KOPage con un time out la Richiesta su SFDC non viene annullata.
 Tutti gli scenari NRT3 sono stati posti in Passed.
MO.GE + Consensi
 IN CORSO - Sono stati avviati tutti gli scenari. Gli scenari NRT2 sono stati posti in Passed Whit Defect legati al task aperto in esercizio TASK000011182083.
NRT_Navigazione
 IN CORSO - Lo scenario NRT3 Commodity_DittaIndividuale_Res+NoRes è stato posto in failed legato all'anomalia #24335.
 Per l'ultimo scenario NRT3 sono in corso delle verifiche. 
</t>
  </si>
  <si>
    <t xml:space="preserve">SQ del 14/06/2018 
In data odierna sono state riscontrate alcune lievi difformità, puntualmente segnalate ed in parte risolte.
I dettagli nella tabella che segue:
Avanzamento Post Ottimizzazione RUN3 CFI:
 Bolletta Web
 IN CORSO - Sono stati riavviati gli scenari a valle di ribaltamento della correttiva in ambiente UAT; siamo in attesa dell'espletamento degli ordini, sia del caso mono e sia del caso multifornitura. E' stata rilevata una difformità di configurazione per cui domani verranno riavviati nuovi casi.
Avanzamento Post Ottimizzazione RUN2 CFI:
 Rateizzazione
 IN CORSO - E' stata rilevata e segnalata una anomalia di regressione relativa ad un erroneo aggiornamento dei dati in fase di proposta di piano di rateizzazione. Inoltre, è stata segnalata un'altra anomalia relativa al dirottamento in KO Page in fase di verifica nonostante il cliente avesse fatture rateizzabili.
Rettifiche di fatturazione
 IN CORSO - A causa dello switch a SAP Hana i dati precedentemente utilizzati sono stati persi per disallineamento. Siamo in attesa di ricevere nuovo data preparation per rieseguire gli scenari.
</t>
  </si>
  <si>
    <t>AO004511_YYY69</t>
  </si>
  <si>
    <t>Cross</t>
  </si>
  <si>
    <t>Prima Attivazione</t>
  </si>
  <si>
    <t>AO004511_YYY104</t>
  </si>
  <si>
    <t>Prima_Attivazione_combinata</t>
  </si>
  <si>
    <t>AO004511_YYY109</t>
  </si>
  <si>
    <t>Ricontrattualizzazione</t>
  </si>
  <si>
    <t>Agent_Desktop</t>
  </si>
  <si>
    <t>AO004511_YYY127</t>
  </si>
  <si>
    <t>Gestione Consensi e Acquisizione Prospect</t>
  </si>
  <si>
    <t>BOLLETTA_2.0</t>
  </si>
  <si>
    <t>DIMOSTRATO_PAGAMENTO</t>
  </si>
  <si>
    <t>Gestione VAS</t>
  </si>
  <si>
    <t>Piano di Rientro</t>
  </si>
  <si>
    <t>Copia_Documenti</t>
  </si>
  <si>
    <t>Subentro</t>
  </si>
  <si>
    <t>Subentro_Combinato</t>
  </si>
  <si>
    <t>SWA</t>
  </si>
  <si>
    <t>VARIAZIONE_ANAGRAFICA_MOGE</t>
  </si>
  <si>
    <t>Variazione Indirizzo Fatturazione</t>
  </si>
  <si>
    <t>VSA</t>
  </si>
  <si>
    <t>PMOID</t>
  </si>
  <si>
    <t>AO004511_YYY38_CFI_Rollout1_2018_Autolettura</t>
  </si>
  <si>
    <t>ID</t>
  </si>
  <si>
    <t>NAME</t>
  </si>
  <si>
    <t>369</t>
  </si>
  <si>
    <t>Processo Autolettura - Sezione Forniture - Una volta premuto il radio button, per selezionare la fornitura, lo screen reader dovrebbe avvertire che è stato attivato</t>
  </si>
  <si>
    <t>ae38258</t>
  </si>
  <si>
    <t>ROLLOUT_1</t>
  </si>
  <si>
    <t>5-Urgent</t>
  </si>
  <si>
    <t>SFDC</t>
  </si>
  <si>
    <t>ANOMALIA DI COLLAUDO</t>
  </si>
  <si>
    <t>2018-05-22</t>
  </si>
  <si>
    <t>1124</t>
  </si>
  <si>
    <t>24170 - Scheda Cliente - Tutti i processi - Una volta che si perde il focus sul pop up Tutti i processi, difficoltà nel trovare il livello di intestazione 2 con il pulsante scorciatoia H seguendo l'operatività delle pop up</t>
  </si>
  <si>
    <t>ae59384</t>
  </si>
  <si>
    <t>ROLLOUT_2</t>
  </si>
  <si>
    <t>3-High</t>
  </si>
  <si>
    <t>2018-05-25</t>
  </si>
  <si>
    <t>1125</t>
  </si>
  <si>
    <t>24149 - Processo Cross - Sezione Selezione processi più usati - Scheda Cliente - Dopo aver cliccato su "Indirizzi e contatti" e "Chatter" spariscono i precedenti tab facendo rimanere solo il tab selezionato e "Altro"</t>
  </si>
  <si>
    <t>2-Medium</t>
  </si>
  <si>
    <t>2018-05-24</t>
  </si>
  <si>
    <t>1126</t>
  </si>
  <si>
    <t>24146 - Processo Cross - Sezione Selezione processi più usati - Scheda Cliente - Nel tab "Info aggiuntive" la sezione "Contact history" è in inglese, anche nel menu a pulsante  "filter interactions" i radio button sono letti in inglese</t>
  </si>
  <si>
    <t>a451480</t>
  </si>
  <si>
    <t>MIGLIORIA</t>
  </si>
  <si>
    <t>1127</t>
  </si>
  <si>
    <t>24147 - Processo Cross - Sezione Selezione processi più usati - Scheda Cliente - Nel tab "Referenti" prima del link del referente lo screen reader  legge "Livello d'intestazione 3 link voi zero" e poi un'altra volta "Livello d'intestazione 3 link"</t>
  </si>
  <si>
    <t>1128</t>
  </si>
  <si>
    <t>24143 - Processo Cross - Sezione Selezione processo più usati - Scheda cliente - Nel tab "Info e NBA" il pulsante a menu "More Indicators" (letto in inglese) viene letto due volte</t>
  </si>
  <si>
    <t>1129</t>
  </si>
  <si>
    <t>24145 - Processo Cross - Sezione Selezione processi più usati - Scheda Cliente - Nel tab "Info e NBA" premendo i pulsanti "Offri ...." le risposte del cliente sono lette in inglese</t>
  </si>
  <si>
    <t>1130</t>
  </si>
  <si>
    <t>24144 - Processo Cross - Sezione Selezione processi più usati - Nel tab "Servizi e Beni" andando a leggere la quantità delle forniture (sia per elettricità sia per gas) lo screen reader legge prima le etichette "Attive" "Totali" e poi legge i due valori.</t>
  </si>
  <si>
    <t>1131</t>
  </si>
  <si>
    <t>24148 - Processo Cross- Sezione Selezione processi più usati - Scheda Cliente - Per entrare nel tab "Altro" bisogna prima premere spazio e poi spostarsi con le frecce sul tab, perchè il focus ritorna nel tab precedente</t>
  </si>
  <si>
    <t>4-Very High</t>
  </si>
  <si>
    <t>1133</t>
  </si>
  <si>
    <t>24077 - Pagina Richiesta - Nella Sezione Correlato il pulsante mostra di più(identificato da una freccia in basso) apre un menù a tendina contenente l'unica voce Modifica. Uscendo dal menù si perde il focus che va all'inizio della pagina</t>
  </si>
  <si>
    <t>2018-05-18</t>
  </si>
  <si>
    <t>1135</t>
  </si>
  <si>
    <t>23923 - Pagina Offerta - I valori dei campi Quote, numero contratto, ecc sono tutti letti da screen reader come cliccabili</t>
  </si>
  <si>
    <t>ae43352</t>
  </si>
  <si>
    <t>2018-05-04</t>
  </si>
  <si>
    <t>1136</t>
  </si>
  <si>
    <t>23918 - Pagina Interazioni - I valori delle celle sono tutti letti da screen reader come cliccabili</t>
  </si>
  <si>
    <t>1139</t>
  </si>
  <si>
    <t>23868 - Processo Variazione SDD - Identificazione Interlocutore - Le schede editabili delle date di fatturazione vengono lette, con lo shortcut "E" ,nello stesso modo dallo screen reader (dd/mm/yyyy)</t>
  </si>
  <si>
    <t>2018-04-27</t>
  </si>
  <si>
    <t>1144</t>
  </si>
  <si>
    <t>23743 - Scheda Cliente - Lo spinner di inizio e fine caricamento non viene letto da screen reader</t>
  </si>
  <si>
    <t>2018-04-17</t>
  </si>
  <si>
    <t>1146</t>
  </si>
  <si>
    <t>22680 - 28 - Nel campo Comune di nascita c'è un place holder(Cerca comune di nascita) che non viene letto da screen reader.</t>
  </si>
  <si>
    <t>ae66059</t>
  </si>
  <si>
    <t>2018-04-03</t>
  </si>
  <si>
    <t>1147</t>
  </si>
  <si>
    <t>22589 - Carrello - No lettura chiave inglese</t>
  </si>
  <si>
    <t>2018-03-28</t>
  </si>
  <si>
    <t>1148</t>
  </si>
  <si>
    <t>22590 - Carrello - No lettura spinner catalogo</t>
  </si>
  <si>
    <t>ae35284</t>
  </si>
  <si>
    <t>1149</t>
  </si>
  <si>
    <t>22591 - Carrello - No lettura Budget Billing</t>
  </si>
  <si>
    <t>1150</t>
  </si>
  <si>
    <t>22592 - Carrello - No lettura link carrello valido</t>
  </si>
  <si>
    <t>1151</t>
  </si>
  <si>
    <t>22594 - Carrello - No lettura numero prodotti inseriti</t>
  </si>
  <si>
    <t>1152</t>
  </si>
  <si>
    <t>22595 - Carrello - No validazione Carrello</t>
  </si>
  <si>
    <t>1153</t>
  </si>
  <si>
    <t>22596 - Carrello - No lettura pulsante piu</t>
  </si>
  <si>
    <t>1156</t>
  </si>
  <si>
    <t>Pagina Interazioni – Ridimensionando al 200% le dimensioni del testo non vengono visualizzate le barre di scorrimento verticale e orizzontale utili per la visualizzazione della pagina.</t>
  </si>
  <si>
    <t>2018-06-07</t>
  </si>
  <si>
    <t>1562</t>
  </si>
  <si>
    <t>PMOyyyAO004511 -  Accessibilità - Ricerca dati dalla global search - Perdita focus</t>
  </si>
  <si>
    <t>2018-06-27</t>
  </si>
  <si>
    <t>1564</t>
  </si>
  <si>
    <t>AO004511 - Cross - Errata lettura del pulsante chiudi del tab.</t>
  </si>
  <si>
    <t>1571</t>
  </si>
  <si>
    <t>PMOyyyAO004511 - Accessibilità – Lettura  titoli sezioni risultanti dalla ricerca da global search</t>
  </si>
  <si>
    <t>2018-06-28</t>
  </si>
  <si>
    <t>1825</t>
  </si>
  <si>
    <t>Accessibilità - Cross - Scheda Cliente  --&gt; Selezionando il pulsante 'Tutti i processi', alla fine del caricamento del pop-up relativo, screan reader non legge la casella di editazione 'Search', nonostante il focus sia posizionato</t>
  </si>
  <si>
    <t>2018-07-06</t>
  </si>
  <si>
    <t>2379</t>
  </si>
  <si>
    <t>Processo Cross - Sezione Selezione processi più usati - Scheda Cliente - Nel tab "Info e NBA" premendo i pulsanti "Offri ...." i pulsanti "risposta cliente" sono letti in inglese.</t>
  </si>
  <si>
    <t>2018-07-26</t>
  </si>
  <si>
    <t>649</t>
  </si>
  <si>
    <t>AO004511_YYY103_campo "Principale"_Flag non letto</t>
  </si>
  <si>
    <t>2018-05-28</t>
  </si>
  <si>
    <t>650</t>
  </si>
  <si>
    <t>AO004511_YYY103_Titolo campo di ricerca inesistente_cross</t>
  </si>
  <si>
    <t>655</t>
  </si>
  <si>
    <t>AO004511_YYY103_opzioni picklist Uso fornitura non lette</t>
  </si>
  <si>
    <t>878</t>
  </si>
  <si>
    <t>AO004511_YYY103_Mancata lettura campo vuoto_Commodity</t>
  </si>
  <si>
    <t>2018-05-31</t>
  </si>
  <si>
    <t>882</t>
  </si>
  <si>
    <t>AO004511_YYY103_mancato riconoscimento campi non editabili_Commodity</t>
  </si>
  <si>
    <t>884</t>
  </si>
  <si>
    <t>AO004511_YY103 mancata lettura elementi proposti_Commodity</t>
  </si>
  <si>
    <t>890</t>
  </si>
  <si>
    <t>Accessibilità - Prima attivazione - lettura link processo AVVIO + NOME PROCESSO.</t>
  </si>
  <si>
    <t>891</t>
  </si>
  <si>
    <t>Accessibilità - Prima attivazione - Mancata intercettazione dello screen reader per testo checklist.</t>
  </si>
  <si>
    <t>893</t>
  </si>
  <si>
    <t>AO004511_YYY103_lettura tabella non comprensibile_prima attivazione</t>
  </si>
  <si>
    <t>988</t>
  </si>
  <si>
    <t>AO004511_YYY103_Lettura errata label indirizzo sede legale</t>
  </si>
  <si>
    <t>2018-06-04</t>
  </si>
  <si>
    <t>999</t>
  </si>
  <si>
    <t>AO004511_Requisito4_Zoom_Lettura label_Accessibilità</t>
  </si>
  <si>
    <t>1096</t>
  </si>
  <si>
    <t>AO004511_YYY103_Requisito4_pop-up non leggibile_Zoom_Accessibilità</t>
  </si>
  <si>
    <t>2018-06-06</t>
  </si>
  <si>
    <t>1158</t>
  </si>
  <si>
    <t>AO004511_103_barra di scorrimento mancante_Fepa bsn_prima attivazione</t>
  </si>
  <si>
    <t>ae77468</t>
  </si>
  <si>
    <t>ANOMALIA DI ESERCIZIO</t>
  </si>
  <si>
    <t>1164</t>
  </si>
  <si>
    <t>PMOID_ AO004511_YYY104 - Prima attivazione - Accessibilità - Campi letti doppiamente nelle sezioni in cui si deve inserire un indirizzo</t>
  </si>
  <si>
    <t>2018-06-08</t>
  </si>
  <si>
    <t>1165</t>
  </si>
  <si>
    <t>AO004511_YYY104 - Prima attivazione - Lettura sezione con frase contenente la parola "inglese".</t>
  </si>
  <si>
    <t>1166</t>
  </si>
  <si>
    <t>PMOID_ AO004511_YYY104 - Prima attivazione -  Accessibilità - Tabella Sezione Forniture - Lettura righe non ordinata</t>
  </si>
  <si>
    <t>1168</t>
  </si>
  <si>
    <t>AO004511_YYY104 - Prima attivazione - Forniture inserite - Lettura colonne</t>
  </si>
  <si>
    <t>1170</t>
  </si>
  <si>
    <t>AO004511_YYY104 - Prima attivazione - Selezione mercato - Focus fuori dalla picklist</t>
  </si>
  <si>
    <t>1256</t>
  </si>
  <si>
    <t>AO004511_YYY103_editazione non permessa_spinner improvviso</t>
  </si>
  <si>
    <t>2018-06-15</t>
  </si>
  <si>
    <t>1258</t>
  </si>
  <si>
    <t>AO004511_YYY103_pulsante non funzionante</t>
  </si>
  <si>
    <t>1259</t>
  </si>
  <si>
    <t>AO004511_YYY103 pop-up incompleto</t>
  </si>
  <si>
    <t>1296</t>
  </si>
  <si>
    <t>AO004511_YYY103 - Accessibilità - Prima Attivazione - Perdita del Focus</t>
  </si>
  <si>
    <t>2018-06-19</t>
  </si>
  <si>
    <t>1315</t>
  </si>
  <si>
    <t>AO004511_YYY103 - Accessibilità - Prima Attivazione - Perdita del Focus fra Sezione Indirizzo di fatturazione e sezione modalità di pagamento</t>
  </si>
  <si>
    <t>2018-06-20</t>
  </si>
  <si>
    <t>1318</t>
  </si>
  <si>
    <t>AO004511_YYY103 - Accessibilità - Prima Attivazione - Sezione modalità di pagamento - Tabella non letta correttamente</t>
  </si>
  <si>
    <t>1320</t>
  </si>
  <si>
    <t>AO004511_YYY103 _ Commodity - Perdita focus campo Consumo Annuo</t>
  </si>
  <si>
    <t>1324</t>
  </si>
  <si>
    <t>AO004511_YYY103 _ Testata della quote _ Valori cliccabili.</t>
  </si>
  <si>
    <t>1325</t>
  </si>
  <si>
    <t>AO004511_YYY103 _ Commodity _ Ricerca campi con "E" e parola "ascensore" ripetuta prima di leggere ogni campo.</t>
  </si>
  <si>
    <t>1344</t>
  </si>
  <si>
    <t>AO004511_YYY103_Rilevamento pulsanti scorretto_checklist</t>
  </si>
  <si>
    <t>2018-06-21</t>
  </si>
  <si>
    <t>1345</t>
  </si>
  <si>
    <t>AO004511_YYY103_Spostamento focus pop-up_identificazione interlocutore_cross</t>
  </si>
  <si>
    <t>1347</t>
  </si>
  <si>
    <t>AO004511_YYY103 ripetizione intestazione e testo pop-up_cross</t>
  </si>
  <si>
    <t>1354</t>
  </si>
  <si>
    <t>AO004511_YYY103_spostamento focus_identificazione interlocutore_cross</t>
  </si>
  <si>
    <t>1360</t>
  </si>
  <si>
    <t>AO004511_YYY103 - Accessibilità - Prima Attivazione - Lettura maschera carrello</t>
  </si>
  <si>
    <t>1361</t>
  </si>
  <si>
    <t>AO004511_YYY103_Spostamento focus_verifica indirizzo</t>
  </si>
  <si>
    <t>1381</t>
  </si>
  <si>
    <t>AO004511_YY103_Spostamento focus_Commodity ELE_Dettaglio precheck</t>
  </si>
  <si>
    <t>2018-06-22</t>
  </si>
  <si>
    <t>1383</t>
  </si>
  <si>
    <t>AO004511_YYY103_spostamento focus_indietro avanti_mod.pagamento</t>
  </si>
  <si>
    <t>1385</t>
  </si>
  <si>
    <t>AO004511_YYY103_Spostamento focus_intestazioni cliccabili_cross</t>
  </si>
  <si>
    <t>1386</t>
  </si>
  <si>
    <t>AO004511_YYY103_Icon non riconosciuta_identificazione interlocutore</t>
  </si>
  <si>
    <t>1390</t>
  </si>
  <si>
    <t>AO0004511_YYY103 record vuoto non rilevato_forniture inserite</t>
  </si>
  <si>
    <t>1392</t>
  </si>
  <si>
    <t>AO004511_YYY103_Ordine lettura Tabella invertita_cross</t>
  </si>
  <si>
    <t>1396</t>
  </si>
  <si>
    <t>AO004511_YYY103_Focus livello intestazione_cross</t>
  </si>
  <si>
    <t>1409</t>
  </si>
  <si>
    <t>AO004511_YYY103_Spostamento focus_indirizzo non verificato</t>
  </si>
  <si>
    <t>2018-06-25</t>
  </si>
  <si>
    <t>1412</t>
  </si>
  <si>
    <t>AO004511_YYY103_ordine lettura anomala_esito precheck</t>
  </si>
  <si>
    <t>1419</t>
  </si>
  <si>
    <t>AO004511_YYY103_elementi cliccabili_carrello</t>
  </si>
  <si>
    <t>1433</t>
  </si>
  <si>
    <t>AO004511_YYY103_elementi non rilevati_carrello</t>
  </si>
  <si>
    <t>1441</t>
  </si>
  <si>
    <t>AO004511_YYY103 lettura anomala casella di controllo_contatti e consensi</t>
  </si>
  <si>
    <t>1442</t>
  </si>
  <si>
    <t>AO004511_YYY103_Lettura intestazione colonne anomala_pagina finale</t>
  </si>
  <si>
    <t>1627</t>
  </si>
  <si>
    <t>AO004511_YYY103_mancato rilevamento icona di chiusura Avviso in rosso_cross</t>
  </si>
  <si>
    <t>2018-07-02</t>
  </si>
  <si>
    <t>1681</t>
  </si>
  <si>
    <t>AO004511_YYY103_ripetizione lettura pop-up</t>
  </si>
  <si>
    <t>2018-07-03</t>
  </si>
  <si>
    <t>1684</t>
  </si>
  <si>
    <t>AO004511_YYY103_CA_Rollout2_2018_Prima Attivazione - Sezione Documenti - link</t>
  </si>
  <si>
    <t>2147</t>
  </si>
  <si>
    <t>AO004511_YYY103 - Prima attivazione gas - Errata lettura pop up istat e perdita focus</t>
  </si>
  <si>
    <t>2018-07-17</t>
  </si>
  <si>
    <t>2148</t>
  </si>
  <si>
    <t>AO004511_YYY103 - Prima attivazione - Messaggio errore non identificato correttamente.</t>
  </si>
  <si>
    <t>2149</t>
  </si>
  <si>
    <t>AO004511_YYY103 - Prima attivazione - Riconoscimento livello di intestazione</t>
  </si>
  <si>
    <t>2150</t>
  </si>
  <si>
    <t>AO004511_YYY103 - perdita focus Commodity Gas campi Categoria di consumo e Categoria uso</t>
  </si>
  <si>
    <t>2259</t>
  </si>
  <si>
    <t>AO004511_YYY103 Spostamento focus_Commodity GAS</t>
  </si>
  <si>
    <t>2018-07-20</t>
  </si>
  <si>
    <t>2321</t>
  </si>
  <si>
    <t>AO004511_YYY103 - Validazione documentale - Focus lettura.</t>
  </si>
  <si>
    <t>2018-07-24</t>
  </si>
  <si>
    <t>2323</t>
  </si>
  <si>
    <t>AO004511_YYY103 - Tabella non identificata nel pop up</t>
  </si>
  <si>
    <t>2018-07-25</t>
  </si>
  <si>
    <t>2369</t>
  </si>
  <si>
    <t>AO004511_YYY103 rilevamento testo inesistente_pop-up</t>
  </si>
  <si>
    <t>2374</t>
  </si>
  <si>
    <t>AO004511_YYY103 - Sezione modalità di pagamento radio button</t>
  </si>
  <si>
    <t>REGRESSIONE DI COLLAUDO</t>
  </si>
  <si>
    <t>2401</t>
  </si>
  <si>
    <t>AO004511_YYY103 - Mancata identificazione dei campi tramite shortcut E - Commodity</t>
  </si>
  <si>
    <t>2018-07-27</t>
  </si>
  <si>
    <t>2440</t>
  </si>
  <si>
    <t>AO004511_103_perdita focus_Fepa bsn</t>
  </si>
  <si>
    <t>2018-07-31</t>
  </si>
  <si>
    <t>2443</t>
  </si>
  <si>
    <t>AO004511_103_perdita focus_split payment_fatturazione elettronica</t>
  </si>
  <si>
    <t>2476</t>
  </si>
  <si>
    <t>AO004511_YYY103_mancato rilevamento tabella</t>
  </si>
  <si>
    <t>2528</t>
  </si>
  <si>
    <t>AO004511_YYY103 - Perdita focus alla pressione del pulsante "esegui precheck"</t>
  </si>
  <si>
    <t>2018-08-02</t>
  </si>
  <si>
    <t>2529</t>
  </si>
  <si>
    <t>AO004511_YYY103 - Documento vuota</t>
  </si>
  <si>
    <t>2530</t>
  </si>
  <si>
    <t>AO004511_YYY103 - Perdita focus dopo inserimento valore titolarità</t>
  </si>
  <si>
    <t>2531</t>
  </si>
  <si>
    <t>AO004511_YYY103 - Titolo tabella non conforme</t>
  </si>
  <si>
    <t>2541</t>
  </si>
  <si>
    <t>AO004511_YYY103 - Perdita focus alla modalità firma</t>
  </si>
  <si>
    <t>384</t>
  </si>
  <si>
    <t>AO004511_YYY103-pop up di errore non riconosciuta</t>
  </si>
  <si>
    <t>1451</t>
  </si>
  <si>
    <t>AO004511_YYY104 - Accessibilità - Prima Attivazione Combinata - Sezione Riepilogo Prodotti - Lettura pulsanti ANNULLA e CONFIGURA</t>
  </si>
  <si>
    <t>1452</t>
  </si>
  <si>
    <t>AO004511_YYY104 - Accessibilità - Prima Attivazione Combinata - Sezione Carrello - Link vai a cap</t>
  </si>
  <si>
    <t>1475</t>
  </si>
  <si>
    <t>AO004511_YYY104 - Prima Attivazione Combinata - Picklist Campo Potenza Richiesta</t>
  </si>
  <si>
    <t>2018-06-26</t>
  </si>
  <si>
    <t>1560</t>
  </si>
  <si>
    <t>PMOyyyAO004511_YYY104 - Accessibilità - Prima attivazione combinata - Perdita del focus alla pressione del pulsante Annulla della checklist</t>
  </si>
  <si>
    <t>1561</t>
  </si>
  <si>
    <t>PMOyyyAO004511_YYY104 - Accessibilità - Prima attivazione combinata - Pulsanti pop up non riconosciuti</t>
  </si>
  <si>
    <t>1563</t>
  </si>
  <si>
    <t>AO004511yyy104 - Identificazione interlocutore e mancato passaggio tra tab.</t>
  </si>
  <si>
    <t>1565</t>
  </si>
  <si>
    <t>AO004511_YYY104 - Perdita di focus alla chiusura del bunner arancione.</t>
  </si>
  <si>
    <t>1569</t>
  </si>
  <si>
    <t>PMOyyyAO004511_YYY104 - Accessibilità - Prima attivazione combinata - X chiudi Bunner non etichettato</t>
  </si>
  <si>
    <t>1575</t>
  </si>
  <si>
    <t>PMOyyyAO004511_YYY104 - Accessibilità - Prima attivazione combinata - Pulsante AVANTI non intercettato nella  sezione Indirizzo di Fatturazione</t>
  </si>
  <si>
    <t>1635</t>
  </si>
  <si>
    <t>AO004511yyy104 - Checklist Prima Attivazione - errata lettura delle parole CUP e it</t>
  </si>
  <si>
    <t>1696</t>
  </si>
  <si>
    <t>AO004511_YYY104_CA_Rollout2_2018_Prima_Attivazione_combinata - Sezione Forniture Inserite - lettura incompleta</t>
  </si>
  <si>
    <t>2018-07-04</t>
  </si>
  <si>
    <t>1697</t>
  </si>
  <si>
    <t>AO004511_YYY104_CA_Rollout2_2018_Prima_Attivazione_combinata - AGENT DESKTOP</t>
  </si>
  <si>
    <t>1785</t>
  </si>
  <si>
    <t>AO004511_YYY104_CA_Rollout2_2018_Prima_Attivazione_combinata - Perdita del Focus - Validazione Documentale</t>
  </si>
  <si>
    <t>2018-07-05</t>
  </si>
  <si>
    <t>1788</t>
  </si>
  <si>
    <t>AO004511_YYY104_CA_Rollout2_2018_Prima_Attivazione_combinata - Caricamento in Corso e Caricamento Terminato non intercettato- Attività di Local-Upload</t>
  </si>
  <si>
    <t>1796</t>
  </si>
  <si>
    <t>AO004511_YYY104_CA_Rollout2_2018_Prima_Attivazione_combinata - Link Gestione Preventivo</t>
  </si>
  <si>
    <t>1797</t>
  </si>
  <si>
    <t>AO004511_YYY104_CA_Rollout2_2018_Prima_Attivazione_combinata - Maschera Gestione Preventivo</t>
  </si>
  <si>
    <t>1800</t>
  </si>
  <si>
    <t>PMOyyyAO004511_YYY104 - Accessibilità - Prima attivazione combinata - Validazione documentale - Compilazione campi</t>
  </si>
  <si>
    <t>1801</t>
  </si>
  <si>
    <t>AO004511_YYY104_CA_Rollout2_2018_Prima_Attivazione_combinata - Modifica tripletta di Attività DMS-Local-Upload</t>
  </si>
  <si>
    <t>1802</t>
  </si>
  <si>
    <t>AO004511_YYY104_CA_Rollout2_2018_Prima_Attivazione_combinata - Validazione Documento di Riconoscimento - Calendario</t>
  </si>
  <si>
    <t>1804</t>
  </si>
  <si>
    <t>PMOyyyAO004511_YYY104 - Accessibilità - Prima attivazione combinata - Validazione documentale per pratica full digital</t>
  </si>
  <si>
    <t>1835</t>
  </si>
  <si>
    <t>AO004511_YYY104 - Accessibilità - Prima Attivazione Combinata - Perdita focus alla pressione del link Configuration Items della nuova componente</t>
  </si>
  <si>
    <t>a138571</t>
  </si>
  <si>
    <t>1846</t>
  </si>
  <si>
    <t>AO004511_YYY104_CA_Rollout2_2018_Prima_Attivazione_combinata -caricamento e perdita del focus</t>
  </si>
  <si>
    <t>2018-07-09</t>
  </si>
  <si>
    <t>1851</t>
  </si>
  <si>
    <t>AO004511_YYY104 - Mancata intercettazione bunner bloccante rosso.</t>
  </si>
  <si>
    <t>1855</t>
  </si>
  <si>
    <t>AO004511_YYY104_CA_Rollout2_2018_Prima_Attivazione_combinata - Avanti pulsante</t>
  </si>
  <si>
    <t>1963</t>
  </si>
  <si>
    <t>AO004511_YYY104 - Riepilogo offerta - ITA IFM nello spazio vuoto</t>
  </si>
  <si>
    <t>2018-07-11</t>
  </si>
  <si>
    <t>1965</t>
  </si>
  <si>
    <t>AO004511_YYY104 - Riepilogo offerta - Errata lettura della tabella "riepilogo ordini".</t>
  </si>
  <si>
    <t>1967</t>
  </si>
  <si>
    <t>AO004511_YYY104 - Schermata gestione preventivo - Campo note e tecnico - Lettura</t>
  </si>
  <si>
    <t>2026</t>
  </si>
  <si>
    <t>AO004511_YYY104 - Accessibilità - Prima attivazione combinata - Pulsante Avanti non funzionante pur intercettato dalla sintesi vocale</t>
  </si>
  <si>
    <t>2099</t>
  </si>
  <si>
    <t>AO004511_YYY104_CA_Rollout2_2018_Prima_Attivazione_combinata - Caricamento in Corso e Caricamento Terminato non intercettato- Validazione Documentale</t>
  </si>
  <si>
    <t>2018-07-16</t>
  </si>
  <si>
    <t>2100</t>
  </si>
  <si>
    <t>AO004511_YYY104_CA_Rollout2_2018_Prima_Attivazione_combinata - Caricamento Terminato non intercettato per quote e tab</t>
  </si>
  <si>
    <t>2101</t>
  </si>
  <si>
    <t>AO004511_YYY104_CA_Rollout2_2018_Prima_Attivazione_combinata - Perdita del Focus - Attività di Local-Upload</t>
  </si>
  <si>
    <t>2235</t>
  </si>
  <si>
    <t>PMOyyyAO004511_YYY104 - Accessibilità - Prima attivazione combinata - Validazione - Ad ogni flag inserito si perde modalità pc virtuale</t>
  </si>
  <si>
    <t>2018-07-19</t>
  </si>
  <si>
    <t>2256</t>
  </si>
  <si>
    <t>AO004511_YYY104 - Testo bunner non identificato dallo screen reader.</t>
  </si>
  <si>
    <t>2291</t>
  </si>
  <si>
    <t>AO004511_YYY104 - lettura pulsanti dopo la verifica dell'indirizzo di fatturazione.</t>
  </si>
  <si>
    <t>2018-07-23</t>
  </si>
  <si>
    <t>2329</t>
  </si>
  <si>
    <t>AO004511_YYY104 - Commodity - Errato riconoscimento dei valori di potenza richiesta.</t>
  </si>
  <si>
    <t>2332</t>
  </si>
  <si>
    <t>AO004511_YYY104 - Mancata lettura titolo del pop up calcola costo preventivo.</t>
  </si>
  <si>
    <t>2335</t>
  </si>
  <si>
    <t>AO004511_YYY104 - Mancata lettura pulsanti</t>
  </si>
  <si>
    <t>2337</t>
  </si>
  <si>
    <t>AO004511_YYY104 - lettura bunner informativo</t>
  </si>
  <si>
    <t>2344</t>
  </si>
  <si>
    <t>AO004511_YYY104 - Mancata Lettura sezioni dopo la fine del caricamento</t>
  </si>
  <si>
    <t>2376</t>
  </si>
  <si>
    <t>AO004511_YYY104 - Perdita focus dopo pop up calcola</t>
  </si>
  <si>
    <t>2435</t>
  </si>
  <si>
    <t>AO004511_YYY104 - Shortcut B dettaglio preventivo</t>
  </si>
  <si>
    <t>2436</t>
  </si>
  <si>
    <t>AO004511_YYY104 Lettura titolo sezioni + testata</t>
  </si>
  <si>
    <t>2518</t>
  </si>
  <si>
    <t>PMOyyyAO004511_YYY104 - Accessibilità - Prima attivazione combinata - Validazione - Perdita Focus alla compilazione dei tre campi della tripla</t>
  </si>
  <si>
    <t>2533</t>
  </si>
  <si>
    <t>AO004511_YYY104 - Modalità di pagamento - Seconda selezione radio button non identificata.</t>
  </si>
  <si>
    <t>2535</t>
  </si>
  <si>
    <t>AO004511_YYY104 - Mancata lettura sezioni</t>
  </si>
  <si>
    <t>2536</t>
  </si>
  <si>
    <t>AO004511_YYY104 - Contatti e consensi - Lettura dei campi alla pressione del pulsante AVANTI.</t>
  </si>
  <si>
    <t>2539</t>
  </si>
  <si>
    <t>AO004511_YYY104 -  sezione indirizzo spedizione plico - Perdita focus e shortcut B non funzionante</t>
  </si>
  <si>
    <t>1328</t>
  </si>
  <si>
    <t>AO004511_YYY109 - Schermata selezione forniture - Perdita del focus alla pressione del pulsante "conferma selezione fornitura".</t>
  </si>
  <si>
    <t>1335</t>
  </si>
  <si>
    <t>AO004511_YYY109 - Sconti e bonus - Lo sreen reader legge "documento" ma non presente.</t>
  </si>
  <si>
    <t>1336</t>
  </si>
  <si>
    <t>AO004511_YYY109 - Accessibilità RVC - icona ordina item Tabella forniture</t>
  </si>
  <si>
    <t>1337</t>
  </si>
  <si>
    <t>AO004511_YYY109 - Accessibilità - RVC - Tabella Forniture</t>
  </si>
  <si>
    <t>1338</t>
  </si>
  <si>
    <t>AO004511_YYY109 - Accessibilità - RVC - Pulsanti non abilitati letti in modo errato</t>
  </si>
  <si>
    <t>1645</t>
  </si>
  <si>
    <t>AO004511_YYY109 - Accessibilità - RVC - Riconoscimento termine caricamento</t>
  </si>
  <si>
    <t>1647</t>
  </si>
  <si>
    <t>AO004511_YYY109 - Accessibilità - RVC - Perdita Focus alla Selezione processo</t>
  </si>
  <si>
    <t>1694</t>
  </si>
  <si>
    <t>AO004511_YYY109 _ Checklist _ Mancata intercettazione della checklist da parte dello screen reader.</t>
  </si>
  <si>
    <t>1695</t>
  </si>
  <si>
    <t>AO004511_YYY109 _ Perdita del focus al conferma selezione fornitura e dopo la chiusura del bunner informativo.</t>
  </si>
  <si>
    <t>1934</t>
  </si>
  <si>
    <t>AO004511_YYY109 - Mancata lettura del messaggio</t>
  </si>
  <si>
    <t>2018-07-10</t>
  </si>
  <si>
    <t>1937</t>
  </si>
  <si>
    <t>AO004511_YYY109 - Lettura con parola "RICHIESTO" su tutti i campi obbligatori</t>
  </si>
  <si>
    <t>1939</t>
  </si>
  <si>
    <t>AO004511_YYY109 - perdita focus alla lettura della schermata nuovo metodo di pagamento</t>
  </si>
  <si>
    <t>2039</t>
  </si>
  <si>
    <t>AO004511_YYY109 - Accessibilità RVC - Pulsanti Prosegue e Svuota non intercettati correttamente</t>
  </si>
  <si>
    <t>2018-07-12</t>
  </si>
  <si>
    <t>2048</t>
  </si>
  <si>
    <t>AO004511_YYY109 - Accessibilità - RVC - Campo Mail sezione modalità invio contratto</t>
  </si>
  <si>
    <t>2049</t>
  </si>
  <si>
    <t>AO004511_YYY109 - Accessibilità - RVC - Informazioni sul contenuto</t>
  </si>
  <si>
    <t>2050</t>
  </si>
  <si>
    <t>AO004511_YYY109 - Accessibilità - RVC - Checkbox Inserimento dati a carico del cliente non intercettato dallo Screen reader</t>
  </si>
  <si>
    <t>2062</t>
  </si>
  <si>
    <t>AO004511_YYY109 - Errata lettura del messaggio di annulla richiesta.</t>
  </si>
  <si>
    <t>2018-07-13</t>
  </si>
  <si>
    <t>2065</t>
  </si>
  <si>
    <t>AO004511_YYY109 - Sezioni non identificate dallo screen reader</t>
  </si>
  <si>
    <t>2068</t>
  </si>
  <si>
    <t>AO004511_YYY109 - Mancata identificazione frase + checkbox</t>
  </si>
  <si>
    <t>2069</t>
  </si>
  <si>
    <t>AO004511_YYY109 - Perdita focus "verifica indirizzi esistenti"</t>
  </si>
  <si>
    <t>2120</t>
  </si>
  <si>
    <t>AO004511_YYY109 - Accessibilità RVC - Pulsante blu con icona carrello non intercettato</t>
  </si>
  <si>
    <t>2122</t>
  </si>
  <si>
    <t>AO004511_YYY109 - Accessibilità RVC - Maschera Riepilogo Offerta</t>
  </si>
  <si>
    <t>2125</t>
  </si>
  <si>
    <t>AO004511_YYY109 - Accessibilità RVC - Selezione forniture - caso multi</t>
  </si>
  <si>
    <t>2130</t>
  </si>
  <si>
    <t>AO004511_YYY109 - Accessibilità - RVC - Search tutti i processi</t>
  </si>
  <si>
    <t>2161</t>
  </si>
  <si>
    <t>AO004511_YYY109 - Intestazioni non identificate con shortcut H</t>
  </si>
  <si>
    <t>2018-07-18</t>
  </si>
  <si>
    <t>2163</t>
  </si>
  <si>
    <t>AO004511_YYY109 - Perdita focus alla verifica dell'indirizzo.</t>
  </si>
  <si>
    <t>2165</t>
  </si>
  <si>
    <t>AO004511_YYY109 - Lettura % di colonne % righe e mancata lettura tabella con focus sulla testata.</t>
  </si>
  <si>
    <t>2168</t>
  </si>
  <si>
    <t>AO004511_YYY109 - Perdita focus alla pressione del link interazioni</t>
  </si>
  <si>
    <t>2173</t>
  </si>
  <si>
    <t>AO004511_YYY109 - Perdita focus alla pressione del pulsante Nuovo</t>
  </si>
  <si>
    <t>2174</t>
  </si>
  <si>
    <t>AO004511_YYY109 - Ricerca interlocutore e lettura parole non presenti</t>
  </si>
  <si>
    <t>2175</t>
  </si>
  <si>
    <t>AO004511_YYY109 - X come non etichettato un pulsante.</t>
  </si>
  <si>
    <t>2189</t>
  </si>
  <si>
    <t>AO004511_YYY109 - Caricamento terminato non identificato legge 136 salva.</t>
  </si>
  <si>
    <t>2193</t>
  </si>
  <si>
    <t>AO004511_YYY109 - validazione documentale - Sezione Elementi checklist non intercettata.</t>
  </si>
  <si>
    <t>2207</t>
  </si>
  <si>
    <t>PMOyyyAO004511_YYY109 - Accessibilità - RVC - Assegnazione attività di validazione</t>
  </si>
  <si>
    <t>2391</t>
  </si>
  <si>
    <t>AO004511_YYY109 - Sezione selezione fornitura - Checkbox</t>
  </si>
  <si>
    <t>2393</t>
  </si>
  <si>
    <t>AO004511_YYY109 - Mancato riconoscimento schermata, intestazioni, tabelle e pulsanti.</t>
  </si>
  <si>
    <t>2462</t>
  </si>
  <si>
    <t>AO004511_YYY109 - Accessibilità - RVC -  Pulsante Nuovo non intercettato</t>
  </si>
  <si>
    <t>2466</t>
  </si>
  <si>
    <t>AO004511_YYY109 - Accessibilità - RVC - Pop up Nuovo Metodo di Pagamento non intercettato come intestazione</t>
  </si>
  <si>
    <t>570</t>
  </si>
  <si>
    <t>AO004511_YYY121_ SemaforoNonSegnalato</t>
  </si>
  <si>
    <t>731</t>
  </si>
  <si>
    <t>AO004511_YYY121_Spostamento focus pulsanti_AgentDesktop</t>
  </si>
  <si>
    <t>2018-05-29</t>
  </si>
  <si>
    <t>1005</t>
  </si>
  <si>
    <t>AO004511_YYY121_Requisito4_Zoom_Tabelle poco leggibili_Accessibilità</t>
  </si>
  <si>
    <t>1248</t>
  </si>
  <si>
    <t>AO004511_YYY121_Requisito4_gestione contrasti semafori</t>
  </si>
  <si>
    <t>1-Low</t>
  </si>
  <si>
    <t>1284</t>
  </si>
  <si>
    <t>AO004511_YYY127_Icona non rilevata</t>
  </si>
  <si>
    <t>2018-06-18</t>
  </si>
  <si>
    <t>1286</t>
  </si>
  <si>
    <t>Claudia Zuppella &lt;ae66059&gt;, 25/07/2018: L'anomalia è stata risolta per il processo di PRIMA ATTIVAZIONE</t>
  </si>
  <si>
    <t>1290</t>
  </si>
  <si>
    <t>AO004511_YYY127_Lettura numero cellulare anomala</t>
  </si>
  <si>
    <t>1305</t>
  </si>
  <si>
    <t>AO004511_YYY127_Lettura pod anomala</t>
  </si>
  <si>
    <t>1307</t>
  </si>
  <si>
    <t>AO0004511_YYY127_Livello intestazione errato</t>
  </si>
  <si>
    <t>1437</t>
  </si>
  <si>
    <t>AO004511_YYY127_Gestione Consensi e Acquisizione Prospect_ Nome campi letto due volte</t>
  </si>
  <si>
    <t>1440</t>
  </si>
  <si>
    <t>AO004511_YYY127_Gestione Consensi e Acquisizione Prospect_ Perdita focus quando il sistema atterra nella pagina case</t>
  </si>
  <si>
    <t>1547</t>
  </si>
  <si>
    <t>AO004511_YYY127_Rilevamento testo non presente_modifica consensi</t>
  </si>
  <si>
    <t>1549</t>
  </si>
  <si>
    <t>AO004511_YYY127_Spostamento focus_gestione consensi</t>
  </si>
  <si>
    <t>1831</t>
  </si>
  <si>
    <t>AO0004511_YYY127 spostamento focus pulsanti_gestioneConsensi</t>
  </si>
  <si>
    <t>1183</t>
  </si>
  <si>
    <t>Processo Bolletta 2.0 - Tasto Conferma - Pulsante Conferma non editabile</t>
  </si>
  <si>
    <t>2018-06-12</t>
  </si>
  <si>
    <t>1184</t>
  </si>
  <si>
    <t>Processo Bolletta 2.0 - Tasto Annulla - Perdita Focus</t>
  </si>
  <si>
    <t>1192</t>
  </si>
  <si>
    <t>Processo Bolletta 2.0 - Comunicazione Cliente - Pop-Up non letto da SR</t>
  </si>
  <si>
    <t>2018-06-13</t>
  </si>
  <si>
    <t>2219</t>
  </si>
  <si>
    <t>Processo Bolletta 2.0 (Modifica tipologia bolletta) - Sezione Selezione pod - Al pop-up di conferma annullamento del processo, quando si preme il pulsante “No”, il focus viene perso in testa alla pagina internet invece di rimanere nel processo</t>
  </si>
  <si>
    <t>2221</t>
  </si>
  <si>
    <t>Processo Bolletta 2.0 (Modifica tipologia bolletta) - Sezione Selezione POD - Quando si selezione o deseleziona una fornitura nella tabella tramite le caselle di controllo, lo screen reader legge troppe informazioni non necessarie</t>
  </si>
  <si>
    <t>2272</t>
  </si>
  <si>
    <t>AO004511_YYY39_Accessibilità_Bolletta_2_0 - picklist campo Filtro Forniture non letta</t>
  </si>
  <si>
    <t>2273</t>
  </si>
  <si>
    <t>AO004511_YYY39_Accessibilità_Bolletta_2_0 - Perdita focus alla pressione del pulsante Conferma Selezione Fornitura</t>
  </si>
  <si>
    <t>2275</t>
  </si>
  <si>
    <t>Processo Bolletta 2.0 - Sezione Forniture - Lo screen reader utilizzando il tasto scorciatoia T non trova nessuna tabella</t>
  </si>
  <si>
    <t>1181</t>
  </si>
  <si>
    <t>Processo Dimostrato Pagamento - sezione Dettaglio Pagamento - Il testo "il campo Numero Protocollo è obbligatorio" non viene letto dallo screen reader.</t>
  </si>
  <si>
    <t>1188</t>
  </si>
  <si>
    <t>Processo Dimostrato Pagamento - Inserimento numero bollettino protocollo - Il popup non viene letto dallo screen reader dopo aver premuto il pulsante pre-check .</t>
  </si>
  <si>
    <t>1194</t>
  </si>
  <si>
    <t>Sezione Inserimento numero bollettino protocollo – Dopo il click del pulsante precheck il popup “Importo non corretto” non viene trovato nè tramite comando shortcut nè tramite frecce direzionali, mentre se cliccato con il mouse viene trovato.</t>
  </si>
  <si>
    <t>1195</t>
  </si>
  <si>
    <t>Processo dimostrato pagamento – Informazioni Dimostrato Pagamento – Dopo aver cliccato sul link  "Aggiungi Allegato", il popup “Estensione Allegato non Ammessa” non viene letto e nemmeno trovato tramite comandi da tastiera.</t>
  </si>
  <si>
    <t>1213</t>
  </si>
  <si>
    <t>Processo Dimostrato Pagamento - Sezione Fornitura Seleziona Fattura - perdita di focus dopo la selezione della casella di controllo</t>
  </si>
  <si>
    <t>1214</t>
  </si>
  <si>
    <t>Processo Dimostrato Pagamento - Sezione Fornitura Seleziona Fattura - a seguito della selezione della casella di controllo sulla tabelle delle forniture:</t>
  </si>
  <si>
    <t>1220</t>
  </si>
  <si>
    <t>Processo Dimostrato Pagamento - Sezione Fornitura da Seleziona Fattura - Erronea lettura della casella di controllo dopo aver cliccato sul link Cancella Selezione</t>
  </si>
  <si>
    <t>2018-06-14</t>
  </si>
  <si>
    <t>1221</t>
  </si>
  <si>
    <t>Processo Dimostrato Pagamento - Sezione Fornitura da Seleziona Fattura - Perdita del focus cliccando il pulsante Seleziona tutto</t>
  </si>
  <si>
    <t>1223</t>
  </si>
  <si>
    <t>Processo Dimostrato Pagamento - Sezione Fornitura da Seleziona Fattura - Perdita del focus cliccando il pulsante Modifica Selezione Fornitura</t>
  </si>
  <si>
    <t>1231</t>
  </si>
  <si>
    <t>Processo Dimostrato Pagamento - Sezione Fattura da Seleziona Fattura - Errata lettura dei pulsanti di spostamento tra le pagine della tabella delle fatture</t>
  </si>
  <si>
    <t>1246</t>
  </si>
  <si>
    <t>Processo Dimostrato Pagamento - Sezione Fattura da Seleziona Fattura - Perdita del focus cliccando il pulsante Modifica Selezione Fattura</t>
  </si>
  <si>
    <t>1251</t>
  </si>
  <si>
    <t>Processo Dimostrato Pagamento - Sezione Fattura da Seleziona Fattura - Dopo il click del bottone "Conferma Selezione Fornitura"  lo spinner appare, lo screen reader comunica l'inizio del caricamento ma non comunica la fine del caricamento.</t>
  </si>
  <si>
    <t>1554</t>
  </si>
  <si>
    <t>Processo Dimostrato Pagamento - sezione Inserimento numero bollettino protocollo - Lo screen reader  non legge lo spinner di fine caricamento quando si atterra sulla sezione .</t>
  </si>
  <si>
    <t>1556</t>
  </si>
  <si>
    <t>Processo DIMOSTRATO PAGAMENTO sezione INSERIMENTO NUMERO BOLLETTINO PROTOCOLLO --&gt; Selezionando il radio button 'Seleziona fattura', screen reader non legge l'avvenuta selezione</t>
  </si>
  <si>
    <t>2303</t>
  </si>
  <si>
    <t>AO004511_YYY40_Dimostrato_Pagamento - Mmancata intercettazione Bunner di errore</t>
  </si>
  <si>
    <t>2495</t>
  </si>
  <si>
    <t>AO004511_YYY40_Dimostrato_Pagamento – Perdita focus alla chiusura del bunner di errore</t>
  </si>
  <si>
    <t>2018-08-01</t>
  </si>
  <si>
    <t>1200</t>
  </si>
  <si>
    <t>Processo ATTIVAZIONE VAS - sezione SELEZIONE FORNITURE --&gt; Nella tabella elenco forniture la casella editabile "Pagina 1 di 1" viene letta come segue: "Di 1 cliccabile; editazione 1; Pagina cliccabile". (screenshot sotto con casella evidenziata in giallo)</t>
  </si>
  <si>
    <t>1212</t>
  </si>
  <si>
    <t>Processo ATTIVAZIONE VAS sezione SELEZIONE FORNITURA --&gt; Lettura non corretta dei pulsanti della tabella elenco forniture "Indietro Avanti", vengono letti cliccabili, nonostante risultino non cliccabili.</t>
  </si>
  <si>
    <t>ROLLOUT_3</t>
  </si>
  <si>
    <t>1222</t>
  </si>
  <si>
    <t>Processo ATTIVAZIONE VAS sezione SELEZIONE FORNITURE --&gt; comportamento riscontrato: cliccando sul link Cancella fornitura (screenshot 1) la tabella con l'elenco delle forniture scompare al termine del caricamento,</t>
  </si>
  <si>
    <t>1229</t>
  </si>
  <si>
    <t>Processo ATTIVAZIONE VAS sezione SELEZIONE FORNITURA --&gt; Dopo aver cliccato il pulsante "Conferma" della checklist (screenshot 1), lo screen reader legge parte della barra degli indirizzi del browser</t>
  </si>
  <si>
    <t>1287</t>
  </si>
  <si>
    <t>Processo ATTIVAZIONE VAS sezione SELEZIONE FORNITURE --&gt; Lettura non corretta delle colonne e delle righe per la griglia forniture, lettura attuale: "Griglia con percento di colonne e percento di righe tredici colonne e uno righe". Risultato atteso:</t>
  </si>
  <si>
    <t>1295</t>
  </si>
  <si>
    <t>Processo Variazione VAS - Sezione Selezione Servizio - Perdita Focus</t>
  </si>
  <si>
    <t>1297</t>
  </si>
  <si>
    <t>Processo Variazione VAS - Sezione Notifiche INFOE - Errore non notificato dallo SR</t>
  </si>
  <si>
    <t>1298</t>
  </si>
  <si>
    <t>Processo ATTIVAZIONE VAS sezione SELEZIONE NOTIFICHE INFOE --&gt; Perdita focus dopo aver selezionato la casella di controllo con il tasto 'Invio' della tastiera; il focus rimane sulle barre di scorrimento della pagina</t>
  </si>
  <si>
    <t>1299</t>
  </si>
  <si>
    <t>Processo ATTIVAZIONE VAS sezione SELEZIONE NOTIFICHE INFOE --&gt; Mancata lettura del pop-up di avviso di "Operazione conclusa con successo" dopo aver selezionato il pulsante "Conferma"; c'è la perdita del focus</t>
  </si>
  <si>
    <t>1302</t>
  </si>
  <si>
    <t>Processo Revoca VAS - Sezione Selezione Fornitura - Perdita Focus Pop-Up Conferma Revoca VAS</t>
  </si>
  <si>
    <t>1652</t>
  </si>
  <si>
    <t>AO004511_YYY50_CA_Rollout2_2018_ATTIVAZIONE_VAS - Identificazione interlocutore - frasi ripetute più volte</t>
  </si>
  <si>
    <t>2003</t>
  </si>
  <si>
    <t>Processo ATTIVAZIONE VAS sezione Identificazione interlocutore --&gt; Screen reader legge il grafico del calendario in modo scorretto; Risultato attuale: "link unpapa date picked", Risultato atteso: "Grafico calendario".</t>
  </si>
  <si>
    <t>2176</t>
  </si>
  <si>
    <t>Processo REVOCA VAS sezione Forniture --&gt; Con la lettera H della tastiera screen reader non legge le intestazioni delle sezioni del processo, ma solo l'intestazione principale.</t>
  </si>
  <si>
    <t>2178</t>
  </si>
  <si>
    <t>Processo REVOCA VAS sezione Forniture --&gt; Approdando sulla sezione Forniture, l'intestazione rimane evidenziata e, in questa particolare situazione, screen reader legge le caselle di controllo della tabella in modo scorretto; lettura attuale: "Forniture".</t>
  </si>
  <si>
    <t>2229</t>
  </si>
  <si>
    <t>Processo VARIAZIONE VAS sezione Selezione Notifiche INFOE --&gt; Dopo aver cliccato sul pulsante 'Conferma' della checklist, c'è la perdita del focus; in particolare screen reader legge parte della casella di ricerca del browser</t>
  </si>
  <si>
    <t>2287</t>
  </si>
  <si>
    <t>AO004511_YYY50 - Accessibilità - REVOCA VAS</t>
  </si>
  <si>
    <t>2289</t>
  </si>
  <si>
    <t>AO004511_YYY50 - Accessibilità - REVOCA VAS - Riconoscimento Checkbox</t>
  </si>
  <si>
    <t>2292</t>
  </si>
  <si>
    <t>AO004511_YYY50 - Accessibilità - REVOCA VAS - Mancato Riconoscimento Pop up</t>
  </si>
  <si>
    <t>2340</t>
  </si>
  <si>
    <t>AO004511_YYY50 - Accessibilità -  ATTIVAZIONE VAS - Tabella forniture letta in modo non corretto</t>
  </si>
  <si>
    <t>2343</t>
  </si>
  <si>
    <t>AO004511_YYY50 - Accessibilità - ATTIVAZIONE VAS - Tabella forniture - perdita focus alla selezione checkbox</t>
  </si>
  <si>
    <t>2386</t>
  </si>
  <si>
    <t>Processo Attivazione VAS - Sezione selezione fornitura - Lettura checkbox di una tabella - In caso di tabella con una o più righe, sulla checkbox di selezione fornitura, lo screen reader fornisce informazioni errate.</t>
  </si>
  <si>
    <t>2392</t>
  </si>
  <si>
    <t>AO004511_YYY50 - Accessibilità - VARIAZIONE VAS - Checklist</t>
  </si>
  <si>
    <t>2400</t>
  </si>
  <si>
    <t>AO004511_YYY50 - Accessibilità - VARIAZIONE VAS - Perdita focus</t>
  </si>
  <si>
    <t>2403</t>
  </si>
  <si>
    <t>AO004511_YYY50 - Accessibilità - VARIAZIONE VAS - Perdita focus alla selezione checkbox</t>
  </si>
  <si>
    <t>342</t>
  </si>
  <si>
    <t>Accessibilità - Piano di rientro - non viene letto lo spinning wheel alla pressione del pulsante Lista fatture</t>
  </si>
  <si>
    <t>2018-05-21</t>
  </si>
  <si>
    <t>375</t>
  </si>
  <si>
    <t>Accessibilità Piano di Rientro - Campo Cerca Fatture letto come combo editazione</t>
  </si>
  <si>
    <t>376</t>
  </si>
  <si>
    <t>Accessibilità - Piano di Rientro - Lettura errata di alcune label di intestazione tabella</t>
  </si>
  <si>
    <t>377</t>
  </si>
  <si>
    <t>Accessibilità Piano di Rientro - Lettura errata righe tabella selezione fornitura</t>
  </si>
  <si>
    <t>378</t>
  </si>
  <si>
    <t>Accessibilità Piano di Rientro - Importo Fattura letto come cliccabile</t>
  </si>
  <si>
    <t>434</t>
  </si>
  <si>
    <t>AO004511_YYY64_Accessibilità_Piano di Rientro_Icona Help</t>
  </si>
  <si>
    <t>2018-05-23</t>
  </si>
  <si>
    <t>532</t>
  </si>
  <si>
    <t>AO004511?_YYY64_Accessibilità_Mancata lettura pop-up</t>
  </si>
  <si>
    <t>571</t>
  </si>
  <si>
    <t>AO004511_YYY64 Accessibilità_Malfunzionamento pulsante OK pop-up Nessuna fattura rateizzabile</t>
  </si>
  <si>
    <t>961</t>
  </si>
  <si>
    <t>AO004511_YYY64_ripetizione intestazione pop-up_piano di rientro</t>
  </si>
  <si>
    <t>2018-06-01</t>
  </si>
  <si>
    <t>1050</t>
  </si>
  <si>
    <t>AO004511_YYY64 Lettura avviso non completa_TeamLeader</t>
  </si>
  <si>
    <t>2018-06-05</t>
  </si>
  <si>
    <t>1113</t>
  </si>
  <si>
    <t>AO004511_YYY64_Requisito_4_Zoom_tabella non leggibile</t>
  </si>
  <si>
    <t>1185</t>
  </si>
  <si>
    <t>AO004511_YYY64 _ Piano di rientro _ Mancata lettura pulsante LISTA FATTURE.</t>
  </si>
  <si>
    <t>1187</t>
  </si>
  <si>
    <t>AO004511_YYY64 _ Piano di rientro _ Info lettura Radio button</t>
  </si>
  <si>
    <t>1189</t>
  </si>
  <si>
    <t>AO004511_YYY64 _ Piano di rientro _Accessibilità - lettura pop up bloccante - non riconosciuto come seconda intestazione dal tasto H</t>
  </si>
  <si>
    <t>1193</t>
  </si>
  <si>
    <t>AO004511_YYY64 - Piano di rientro _Accessibilità - Icona che permette di ordinare i vari item letta in modo errato</t>
  </si>
  <si>
    <t>1198</t>
  </si>
  <si>
    <t>AO004511_YYY64 - Piano di rientro_Accessibilità - Lettura tabella maschera Fatture Rateizzabili</t>
  </si>
  <si>
    <t>1205</t>
  </si>
  <si>
    <t>AO004511_YYY64 - Piano di rientro_Accessibilità - Etichette tabelle - Per alcune lo screen reader fa seguire la parola "cliccabile"</t>
  </si>
  <si>
    <t>1206</t>
  </si>
  <si>
    <t>AO004511_YYY64 _ Piano di rientro/tutti i processi _ Ricerca "tutti i processi" comportamento anomalo</t>
  </si>
  <si>
    <t>1208</t>
  </si>
  <si>
    <t>AO004511_YYY64 - Piano di rientro_Accessibilità - Perdita del focus dopo aver cliccato OK al pop up informativo dell anticipo rateizzazione</t>
  </si>
  <si>
    <t>1209</t>
  </si>
  <si>
    <t>AO004511_YYY64 _ Piano di rientro _ Perdita focus alla selezione del radio button</t>
  </si>
  <si>
    <t>1210</t>
  </si>
  <si>
    <t>AO004511_YYY64 - Piano di rientro_Accessibilità - Sorte pulsante letto fra le varie etichette della tabella Rate</t>
  </si>
  <si>
    <t>1211</t>
  </si>
  <si>
    <t>AO004511_YYY64 _ Piano di rientro _ Errato riconoscimento del livello di intestazione due.</t>
  </si>
  <si>
    <t>1269</t>
  </si>
  <si>
    <t>AO004511_YYY64 _ Piano di rientro _ Stato case e numero case nella testata Cliccabili.</t>
  </si>
  <si>
    <t>1270</t>
  </si>
  <si>
    <t>AO004511_YYY64 _ Piano di rientro _ Tra i tab lo screen reader pronuncia la parola "articolo".</t>
  </si>
  <si>
    <t>1273</t>
  </si>
  <si>
    <t>AO004511_YYY64 _ Piano di rientro _ Lettura di articoli e caricamenti non presenti a sistema nell'intestazione "più usati".</t>
  </si>
  <si>
    <t>1274</t>
  </si>
  <si>
    <t>AO004511_yyy64 - Accessibilità Piano di Rientro - dopo OK pop up mancata connessione fra i sistemi lo screen reader legge tabella da metà</t>
  </si>
  <si>
    <t>1288</t>
  </si>
  <si>
    <t>AO004511_YYY64 _ Piano di rientro _ Lettura schede di lavorazione e perdita di focus.</t>
  </si>
  <si>
    <t>1291</t>
  </si>
  <si>
    <t>AO004511_YYY64 _ Piano di rientro _ Mancata chiusura scheda di lavorazione.</t>
  </si>
  <si>
    <t>1472</t>
  </si>
  <si>
    <t>AO004511yyy64 - Seleziona forniture - Lettura vuoto editabile.</t>
  </si>
  <si>
    <t>1572</t>
  </si>
  <si>
    <t>AO004511_YYY64 - Schermata case - Perdita di focus alla pressione del Link attività vs credito .</t>
  </si>
  <si>
    <t>1573</t>
  </si>
  <si>
    <t>AO004511_YYY64 _ Errata lettura del campo tramite shortcut E</t>
  </si>
  <si>
    <t>1574</t>
  </si>
  <si>
    <t>AO004511_YYY64_ Attività vs credito _ Mancato riconoscimento valore del campo come link.</t>
  </si>
  <si>
    <t>2398</t>
  </si>
  <si>
    <t>AO004511_YYY64 - Mancata intercettazione dei campi tramite E</t>
  </si>
  <si>
    <t>2467</t>
  </si>
  <si>
    <t>AO004511_YYY64 - Invio non funzionante per collegamento attività</t>
  </si>
  <si>
    <t>984</t>
  </si>
  <si>
    <t>Processo Copia Documenti - Identificazione Interlocutore - Il pulsante vicino al campo di editazione Light Contact viene letto dallo screen reader "non etichettato 0 pulsante"</t>
  </si>
  <si>
    <t>986</t>
  </si>
  <si>
    <t>Processo Copia Documenti - Identificazione Interlocutore - Dopo aver chiuso il messaggio di conferma annullamento tramite il pulsante "Annulla" il focus viene perso</t>
  </si>
  <si>
    <t>1001</t>
  </si>
  <si>
    <t>Processo Copia Documenti - Kit Contrattuale - Lo screen reader legge il grafico della tabella in modo confuso</t>
  </si>
  <si>
    <t>1004</t>
  </si>
  <si>
    <t>Processo Copia Documenti - Kit Contrattuale - Lo screen reader legge i pulsanti della tabella "Ultimo pulsante" e "Primo pulsante" come "Non etichettato pulsante"</t>
  </si>
  <si>
    <t>1008</t>
  </si>
  <si>
    <t>Processo Copia Documenti - Kit Contrattuale - Quando si cambia pagina della tabella si perde il focus</t>
  </si>
  <si>
    <t>1028</t>
  </si>
  <si>
    <t>Processo Copia Documenti - Fornitura - La lettura del messaggio di warning in testa alla pagina viene interrotta dalla lettura dello spinner di fine caricamento.</t>
  </si>
  <si>
    <t>1038</t>
  </si>
  <si>
    <t>Processo Copia Documenti - Inbound - Mancanza formato data nei campi editabili “Data Inizio” e “Data Fine” .</t>
  </si>
  <si>
    <t>1942</t>
  </si>
  <si>
    <t>Processo Copia Documenti – Sezione Selezione Fornitura  – Lo Screen reader non legge il popup  “ Attivazione bolletta web” e questo non viene trovato con il comando H da tastiera.</t>
  </si>
  <si>
    <t>1944</t>
  </si>
  <si>
    <t>Processo Copia Documenti – Sezione Outbound – I pulsanti direzionali non disponibili vengono leggi da screen reader “ First pulsante non disponibile” e “Last Pulsante non disponibile” in inglese invece di “Primo pulsante non disponibile” ...</t>
  </si>
  <si>
    <t>2044</t>
  </si>
  <si>
    <t>Processo COPIA DOCUMENTI sezione Fornitura --&gt; Screen reader legge in modo non corretto i dati della tabella forniture, vengono letti come "Cliccabili" ma non lo sono; esempio lettura: "Ele cliccabile"; "Disattivato cliccabile" ecc..</t>
  </si>
  <si>
    <t>2330</t>
  </si>
  <si>
    <t>AO004511_YYY66 - Accessibilità - Copia Documenti - Perdita focus dopo pop up</t>
  </si>
  <si>
    <t>2334</t>
  </si>
  <si>
    <t>AO004511_YYY66 - Accessibilità - Copia Documenti - Errori tabella kit contrattuali</t>
  </si>
  <si>
    <t>2338</t>
  </si>
  <si>
    <t>AO004511_YYY66 - Accessibilità - Copia Documenti - Attesa del sistema non intercettata da Caricamento in corso</t>
  </si>
  <si>
    <t>2355</t>
  </si>
  <si>
    <t>AO004511_YYY66 - Accessibilità - Copia Documenti - Focus non corretto alla pressione del pulsante Conferma Selezione Fornitura</t>
  </si>
  <si>
    <t>2402</t>
  </si>
  <si>
    <t>Processo Copia Documenti - Sezione selezione fornitura - Lettura radio button di una tabella - Nella tabella delle forniture selezionando un radio button della lista, per selezionare la fornitura, lo screen reader non legge che è stato attivato.</t>
  </si>
  <si>
    <t>2404</t>
  </si>
  <si>
    <t>Processo Copia Documenti - Sezione selezione Kit contrattuale - Lettura checkbox selezionata di una tabella - In caso di tabella con una o più righe, selezionando la checkbox di selezione del kit contrattuale, lo screen reader fornisce troppe informazioni</t>
  </si>
  <si>
    <t>2406</t>
  </si>
  <si>
    <t>Processo Copia Documenti - Sezione selezione Outbound - Selezione checkbox di una tabella - In caso di tabella con più righe, sulla selezione della checkbox di selezione fornitura, lo screen reader non fornisce informazioni.</t>
  </si>
  <si>
    <t>1102</t>
  </si>
  <si>
    <t>Processo Subentro - Forniture Inserite - Nella tabella lo screen reader prima legge prima i titoli delle colonne poi i bottoni di gestione pagina della tabella e infine il contenuto.</t>
  </si>
  <si>
    <t>1105</t>
  </si>
  <si>
    <t>Processo Subentro - Forniture Inserite - Pulsanti di controllo pagina della tabella risultano cliccabili anche se è presente una sola pagina.</t>
  </si>
  <si>
    <t>1107</t>
  </si>
  <si>
    <t>Processo Subentro - Forniture Inserite - Lo screen reader legge la tabella  “Griglia con percento di colonne con percento di righe".</t>
  </si>
  <si>
    <t>1110</t>
  </si>
  <si>
    <t>Processo Subentro - Forniture Inserite - Lo screen reader legge i campi alla prima riga della tabella in modo errato.</t>
  </si>
  <si>
    <t>1112</t>
  </si>
  <si>
    <t>Processo Subentro - Forniture Inserite - Nell'intestazione Selezione Instat  i pulsanti di controllo pagina della tabella sono letti insieme “Indietro Avanti” come se fossero una label, non risultano essere pulsanti.</t>
  </si>
  <si>
    <t>1167</t>
  </si>
  <si>
    <t>Processo Subentro - Forniture Inserite - In Selezione Istat quando si sceglie una località il focus viene perso che ritorna nella pagina sottostante</t>
  </si>
  <si>
    <t>1169</t>
  </si>
  <si>
    <t>Processo Subentro - Dettaglio Precheck - Lo screen reader non legge l’errore visualizzato, che compare dopo aver premuto sul pulsante crea offerta</t>
  </si>
  <si>
    <t>1174</t>
  </si>
  <si>
    <t>Processo Subentro - Sezione Forniture Inserite - Se si sceglie l’opzione Indirizzo in criteri di interrogazione, quando si riempie il campo CAP appare una picklist dove gli elementi non vengono letti dallo screen reader.</t>
  </si>
  <si>
    <t>2018-06-11</t>
  </si>
  <si>
    <t>1175</t>
  </si>
  <si>
    <t>Processo Subentro - Sezione Commodity ELE - Con il tasto E i campi editabili della sezione vengono letti dallo screen reader “Ascensore *nome del campo*  inserisci un valore”</t>
  </si>
  <si>
    <t>1176</t>
  </si>
  <si>
    <t>Processo Subentro - Sezione Contatti e Consensi -  - Lo screen reader legge la casella di controllo  “ *Accettazione condizioni contrattuali ” in modo errato.</t>
  </si>
  <si>
    <t>1177</t>
  </si>
  <si>
    <t>Processo Subentro - Sezione Indirizzo Spedizione Plico - Con l’esito della verifica aperto, se ci si sposta con le shortcut lo screen reader legge sempre l’esito ma si sposta comunque.</t>
  </si>
  <si>
    <t>1190</t>
  </si>
  <si>
    <t>Processo Subentro - Sezione Convenzioni e Loyalty - Dopo che si preme il pulsante verifica e compare l'errore "Error impossibile individuare l'ordine" si perde il focus che torna ad inizio pagina invece di rimanere nella sezione.</t>
  </si>
  <si>
    <t>1261</t>
  </si>
  <si>
    <t>Processo Subentro - Commodity GAS - Una volta selezionata una scelta sulla picklist "Categoria di Consumo" il focus torna all'intestazione "Riepilogo offerta" invece di rimanere sulla sezione corrente.</t>
  </si>
  <si>
    <t>1262</t>
  </si>
  <si>
    <t>Processo Subentro - Commodity GAS - Con i tasti scorciatoia “E” e “C” lo screen reader non riconosce i campi editabili e le picklist come obbligatori, non leggendo l’asterisco.</t>
  </si>
  <si>
    <t>1275</t>
  </si>
  <si>
    <t>Processo Subentro - Commodity GAS - Quando si chiude il messaggio di errore in testa alla pagina riguardante i campi obbligatori non valorizzati il focus viene perso.</t>
  </si>
  <si>
    <t>1359</t>
  </si>
  <si>
    <t>Processo Subentro - Selezione Referente - Una volta scelto nella tabella il referente tramite radio button, il focus torna all’intestazione “Riepilogo Offerta” invece di rimanere sulla sezione corrente.</t>
  </si>
  <si>
    <t>1411</t>
  </si>
  <si>
    <t>Processo Subentro - Sezione Dettaglio Precheck - Lo screen reader, con il tasto scorciatoia “E”, legge i campi editabili di “Indirizzo punto di fornitura” erroneamente.</t>
  </si>
  <si>
    <t>1833</t>
  </si>
  <si>
    <t>Processo Subentro - Sezione Dati Delegato - Quando si sceglie dalla picklist “Delega light” il focus torna a riepilogo offerta invece di rimanere nella sezione corrente.</t>
  </si>
  <si>
    <t>1837</t>
  </si>
  <si>
    <t>Processo Subentro - Sezione Dettaglio precheck distributore - Tramite il pulsante “Annulla fornitura” ,quando si conferma l'annullamento, il focus viene perso</t>
  </si>
  <si>
    <t>1857</t>
  </si>
  <si>
    <t>Processo Subentro - Sezione Forniture - Annulla pulsante situato in fondo alla pagina viene letto erroneamente</t>
  </si>
  <si>
    <t>2181</t>
  </si>
  <si>
    <t>AO004511_YYY68 - Accessibilità - Subentro GAS - Screen Reader legge qualcosa di non visibile</t>
  </si>
  <si>
    <t>2182</t>
  </si>
  <si>
    <t>AO004511_YYY68 - Accessibilità - Subentro GAS - Sezione Modalità Pagamento - Tabella non riconosciuta</t>
  </si>
  <si>
    <t>2260</t>
  </si>
  <si>
    <t>Processo Subentro - sezione selezione referente - Una volta entrati nella sezione, dopo il campo editazione e prima della tabella,lo screen reader legge "showing punto tre o tre entries" .</t>
  </si>
  <si>
    <t>2261</t>
  </si>
  <si>
    <t>Processo Subentro -  Sezione Selezione Referente - Una volta entrati nella tabella lo screen reader legge prima i nomi delle colonne e dopo i bottoni di gestione  della tabella e infine il contenuto.</t>
  </si>
  <si>
    <t>2263</t>
  </si>
  <si>
    <t>Processo Subentro - Selezione referente BSN - Quando si sceglie un referente tramite radio button lo screen reader legge erroneamente l'attivazione.</t>
  </si>
  <si>
    <t>2356</t>
  </si>
  <si>
    <t>AO004511_YYY68 - Accessibilità - Subentro Semplice - Links non letti</t>
  </si>
  <si>
    <t>2357</t>
  </si>
  <si>
    <t>AO004511_YYY68 - Accessibilità - Subentro Semplice - Sezione non intercettate dallo screen reader</t>
  </si>
  <si>
    <t>2358</t>
  </si>
  <si>
    <t>AO004511_YYY68 - Accessibilità - Subentro Semplice - Shortcut A non funzionante per i radio button</t>
  </si>
  <si>
    <t>2359</t>
  </si>
  <si>
    <t>AO004511_YYY68 - Accessibilità - Subentro Semplice - Asterischi letti due volte</t>
  </si>
  <si>
    <t>2378</t>
  </si>
  <si>
    <t>Processo Subentro - Sezione selezione referente - Lettura radio button di una tabella - Nella tabella dei referenti selezionando un radio button della lista, per selezionare un referente, lo screen reader non legge che è stato attivato.</t>
  </si>
  <si>
    <t>2380</t>
  </si>
  <si>
    <t>Processo Subentro - Sezione Modalità di pagamento - Lettura radio button di una tabella - Nella tabella della modalità di pagamento selezionando un radio button della lista, per selezionare un pagamento, lo screen reader non legge che è stato attivato.</t>
  </si>
  <si>
    <t>2384</t>
  </si>
  <si>
    <t>Processo Subentro - Sezione selezione Forniture - Lettura radio button di una tabella - Nella tabella delle forniture selezionando un radio button della lista, per selezionare la fornitura, lo screen reader non legge che è stato attivato.</t>
  </si>
  <si>
    <t>2459</t>
  </si>
  <si>
    <t>AO004511_YYY68 - Mancata lettura della sezione "dettaglio offertabilità"</t>
  </si>
  <si>
    <t>2464</t>
  </si>
  <si>
    <t>AO004511_YYY68 - Mancata lettura bunner verde di salvataggio</t>
  </si>
  <si>
    <t>2523</t>
  </si>
  <si>
    <t>Processo Subentro - Sezione Modalità di pagamento - Processo Subentro - Sezione Modalità di pagamento - Nella tabella delle Modalità di pagamento, quando si selezione il pulsante radio "bonifico" il focus va sul pulsante radio "nuovo"</t>
  </si>
  <si>
    <t>1236</t>
  </si>
  <si>
    <t>Processo Subentro Combinato - Sezione Dettaglio Preventivo - Perdita Focus</t>
  </si>
  <si>
    <t>1237</t>
  </si>
  <si>
    <t>Processo Subentro Combinato - Sezione Dettaglio Preventivo - interruzioni nella lettura</t>
  </si>
  <si>
    <t>2185</t>
  </si>
  <si>
    <t>AO004511_YYY69 - Accessibilità - Subentro ELE Combinato - Perdita focus</t>
  </si>
  <si>
    <t>2223</t>
  </si>
  <si>
    <t>AO004511_YYY69 - Carrello - Mancata lettura caricamento terminato al Configura.</t>
  </si>
  <si>
    <t>2225</t>
  </si>
  <si>
    <t>AO004511_YYY69 - Carrello - Mancata lettura caricamento terminato alla pressione link Elettrico - residenziale</t>
  </si>
  <si>
    <t>2231</t>
  </si>
  <si>
    <t>Processo Subentro Combinato - Sezione Riepilogo - Nell'intestazione "Riepilogo ordini" non viene riconosciuta come tabella l'elenco degli ordini.</t>
  </si>
  <si>
    <t>2232</t>
  </si>
  <si>
    <t>AO004511_YYY69 - Perdita focus e mancata lettura caricamento al pulsante Prosegui del carrello.</t>
  </si>
  <si>
    <t>2233</t>
  </si>
  <si>
    <t>AO004511_YYY69 - Perdita focus dopo aver verificato l'indirizzo.</t>
  </si>
  <si>
    <t>2234</t>
  </si>
  <si>
    <t>AO004511_YYY69 - Gestione preventivo - Lettura pop up non più presente a video.</t>
  </si>
  <si>
    <t>2236</t>
  </si>
  <si>
    <t>AO004511_YYY69 - Riepilogo -  Errata lettura etichetta Doc.Validata.</t>
  </si>
  <si>
    <t>2269</t>
  </si>
  <si>
    <t>AO004511_YYY69 - Chiudi pulsante non identificato pop up rosso bloccante - commodity</t>
  </si>
  <si>
    <t>2270</t>
  </si>
  <si>
    <t>AO004511_YYY69 - Sezione contatti e consensi mancata lettura titolo sezione e identificazione di elementi al suo interno</t>
  </si>
  <si>
    <t>2322</t>
  </si>
  <si>
    <t>AO004511_YYY69 - Accessibilità - Subentro ELE Combinato - Mancata intercettazione bunner informativo blu</t>
  </si>
  <si>
    <t>2353</t>
  </si>
  <si>
    <t>AO004511_YYY69 Mancata Lettura sezioni dopo la fine del caricamento</t>
  </si>
  <si>
    <t>2408</t>
  </si>
  <si>
    <t>Processo Subentro Combinato - Sezione Riepilogo - Nella tabella Riepilogo Ordini, lo screen reader legge: "Tabella configuration item" invece di leggere "Tabella Riepilogo Ordini".</t>
  </si>
  <si>
    <t>2437</t>
  </si>
  <si>
    <t>AO004511_YYY69 - Carrello - Focus stato "valido"</t>
  </si>
  <si>
    <t>2461</t>
  </si>
  <si>
    <t>AO004511_YYY69 - perdita focus alla chiusura del bunner nella commodity</t>
  </si>
  <si>
    <t>2463</t>
  </si>
  <si>
    <t>AO004511_YYY69 - Clessidra dopo il prosegui e lettura errata</t>
  </si>
  <si>
    <t>2543</t>
  </si>
  <si>
    <t>AO004511_YYY69 - Accessibilità - Subentro ELE Combinato - Sezione Punto di fornitura - Valorizzazione Tensione di Consegna</t>
  </si>
  <si>
    <t>1115</t>
  </si>
  <si>
    <t>24295 - Processo SWA - Delegation Managment - Mancanza formato data sul campo editabile “Rilasciato il”  su Delega Light e Delega Strong.</t>
  </si>
  <si>
    <t>1116</t>
  </si>
  <si>
    <t>24298 - Processo SWA - Delegation Management - A) Appena si entra nella pagina il focus viene perso.</t>
  </si>
  <si>
    <t>1117</t>
  </si>
  <si>
    <t>24297 - Processo SWA - Delegation Management -Nel campo di editazione "Rilasciato il" lo screen reader legge il grafico del calendario in modo confuso in entrambe le tipologie di deleghe.</t>
  </si>
  <si>
    <t>1118</t>
  </si>
  <si>
    <t>24294 - Processo SWA - Delegation Managment - Lo screen reader non legge lo spinner di inizio e fine caricamento quando si entra nella pagina.</t>
  </si>
  <si>
    <t>1119</t>
  </si>
  <si>
    <t>24296 - Processo SWA - Delegation Management - Usando il tasto E nei campi editabili vuoti di entrambe le deleghe; “nome” “cognome” “codice fiscale” vengono  letti dallo screen reader “ *Nome editazione richiesto entrata non valida ”</t>
  </si>
  <si>
    <t>1120</t>
  </si>
  <si>
    <t>24251 - Processo Accessibilità SWA - Metodo pagamento - Screen reader perde il focus</t>
  </si>
  <si>
    <t>1121</t>
  </si>
  <si>
    <t>24222 - Processo Accessibilità Swa - Sezione Indirizzo di residenza RES - Lo screen reader non legge correttamente i campi editabili con il pulsante da tastiera E</t>
  </si>
  <si>
    <t>2018-05-30</t>
  </si>
  <si>
    <t>1122</t>
  </si>
  <si>
    <t>24224 - Processo Accessibilità SWA - Indirizzo di residenza RES - Screen reader non legge l'errore "Il campo Indirizzo è obbligatorio", dopo aver cliccato sul tasto Avanti nella sezione Indirizzo di residenza</t>
  </si>
  <si>
    <t>1123</t>
  </si>
  <si>
    <t>24223 - Processo Accessibilità SWA - Indirizzo residenza RES - Lo screen reader con il tasto tastiera T legge una tabella non presente nella sezione Indirizzo di residenza</t>
  </si>
  <si>
    <t>1132</t>
  </si>
  <si>
    <t>24158 - Processo SWA - Sezione Prodotto - Mancata lettura titolo sezione PRODOTTO</t>
  </si>
  <si>
    <t>1137</t>
  </si>
  <si>
    <t>23919 - Processo SWA - Sezione Sconti e bonus - Lo screen reader non legge l'errore visualizzato.</t>
  </si>
  <si>
    <t>1138</t>
  </si>
  <si>
    <t>23900 - Processo SWA - Sezione Forniture - Con le frecce vengono intercettate due label. Togliere l'assistive della prima label.</t>
  </si>
  <si>
    <t>2018-05-03</t>
  </si>
  <si>
    <t>1140</t>
  </si>
  <si>
    <t>23860 - Processo SWA - Sezione CIG e CUP (Legge 136) - Lo screen reader, una volta letto l'errore, perde il focus sul messaggio portandolo all'intestazione "Cig e Cup (Legge 136)".</t>
  </si>
  <si>
    <t>2018-04-26</t>
  </si>
  <si>
    <t>1141</t>
  </si>
  <si>
    <t>23855 - Processo SWA - Sezione Fatturazione Elettronica - Premendo il pulsante Visualizza elenco lo screen reader all'apertura del pop up non legge Lista codici ufficio</t>
  </si>
  <si>
    <t>1142</t>
  </si>
  <si>
    <t>23844 - Processo SWA - Sezione Sconti e Bonus - Premendo il tasto verifica lo screen reader non legge lo spinner di inizio e fine caricamento.</t>
  </si>
  <si>
    <t>1143</t>
  </si>
  <si>
    <t>23861 - Processo SWA - Sezione Contatti e Consensi - Lo screen reader legge il messaggio di errore la prima volta ma le volte successive non lo legge</t>
  </si>
  <si>
    <t>1145</t>
  </si>
  <si>
    <t>23229 - SWA - Nella tabella i valori delle celle e le intestazioni vengono letti da screen reader come cliccabili.</t>
  </si>
  <si>
    <t>2018-04-10</t>
  </si>
  <si>
    <t>1154</t>
  </si>
  <si>
    <t>22593 - 8 - Perdita focus</t>
  </si>
  <si>
    <t>1172</t>
  </si>
  <si>
    <t>Processo SWA - Checklist - Ridimensionando al 200% le dimensioni del testo viene visualizzata con una barra di scorrimento verticale nella pagina sottostante alla checklist impedendo la lettura della stessa</t>
  </si>
  <si>
    <t>1300</t>
  </si>
  <si>
    <t>Processo SWA - Sezione Dettaglio Sito - Requisito 4 contrasto elevato - L'applicazione del contrasto elevato non ha effetto per le maschere che si aprono per la ricerca dei campi Attuale società di vendita e Distributore.</t>
  </si>
  <si>
    <t>1329</t>
  </si>
  <si>
    <t>Processo SWA - Sezione Carrello - Lo screen reader legge parte in inglese e parte in italiano le funzionalità dell'immagine + e della chiave inglese</t>
  </si>
  <si>
    <t>1330</t>
  </si>
  <si>
    <t>Processo SWA - Sezione Carrello - Requisito 4 contrasto elevato - L'applicazione del contrasto elevato non ha effetto per la sezione del Carrello.</t>
  </si>
  <si>
    <t>1332</t>
  </si>
  <si>
    <t>Processo SWA - Sezione Carrello - Requisito 4 dimensione caratteri - Ridimensionando al 175% e al 200% le dimensioni del testo viene visualizzata la sezione della validità del carrello che copre la lista dei prodotti che è possibile selezionare</t>
  </si>
  <si>
    <t>1341</t>
  </si>
  <si>
    <t>Processo SWA - Sezione Carrello - Inserimento dati Bolletta PEC - Una volta aperta la sezione della bolletta PEC lo screen reader non legge i campi editabili.</t>
  </si>
  <si>
    <t>1353</t>
  </si>
  <si>
    <t>Processo SWA - Sezione carrello - Quando si seleziona o deseleziona un servizio (ad esempio “Bolletta WEB”, “Bolletta PEC”, ecc) nella configurazione del prodotto, il focus torna a inizio pagina.</t>
  </si>
  <si>
    <t>1490</t>
  </si>
  <si>
    <t>Processo SWA - sezione prodotto catalogo - Dopo il link  Elettrico Residenziale e prima della tabella che elenca tutti i prodotti,  lo screen reader legge un link in inglese che non è visibile effettivamente , esattamente legge "Link by a cart".</t>
  </si>
  <si>
    <t>1586</t>
  </si>
  <si>
    <t>Processo SWA - Sezione Prodotto Catalogo - La prima volta che si accede alla sezione Elettrico Residenziale e si seleziona un prodotto con  " + " si perde il focus ..</t>
  </si>
  <si>
    <t>1682</t>
  </si>
  <si>
    <t>Processo SWA - sezione prodotto catalogo -  in alcuni punti della sezione si riscontra che i nomi dei grafici vengono letti in modo erroneo in inglese.</t>
  </si>
  <si>
    <t>1714</t>
  </si>
  <si>
    <t>Processo SWA - Sezione Forniture - Lo screen reader non legge il messaggio di conferma della cancellazione della fornitura che compare quando si preme il pulsante Annulla Fornitura</t>
  </si>
  <si>
    <t>1734</t>
  </si>
  <si>
    <t>Processo SWA - Riepilogo offerta - Lo screen reader non legge la formattazione della data del campo editabile Data di adesione.</t>
  </si>
  <si>
    <t>1791</t>
  </si>
  <si>
    <t>Processo SWA –Sezione delegation management – il campo casella editabile “Rilasciato il” viene letto in modo scorretto dallo screen reader che invece di leggere “dd/mm/aaaa”  legge in inglese“ dd/mm/yyy” in particolare per l’anno legge “i greca”.</t>
  </si>
  <si>
    <t>1792</t>
  </si>
  <si>
    <t>Processo SWA – Sezione Delegation Management – Dopo aver cliccato sul pulsante “Annulla” a seguito dell’apertura del popup “Annulla Richiesta” , il focus viene perso e lo screen reader legge  i bottoni in basso da “Consultazione “.</t>
  </si>
  <si>
    <t>2074</t>
  </si>
  <si>
    <t>Processo SWA sezione Prodotto Catalogo --&gt; Lettura in inglese delle caselle di controllo selezionate con il flag, all'interno della schermata di configurazione dei servizi aggiuntivi del prodotto scelto;</t>
  </si>
  <si>
    <t>2080</t>
  </si>
  <si>
    <t>Processo SWA sezione Prodotto Catalogo --&gt; Lettura doppia del grafico 'Aggiungi e Configura' (chiave inglese) nella finestra di configurazione Vas e Servizi aggiuntivi del prodotto caricato a carrello;</t>
  </si>
  <si>
    <t>2082</t>
  </si>
  <si>
    <t>Processo SWA sezione Forniture --&gt; Screen reader legge in modo scorretto la griglia della tabella forniture;</t>
  </si>
  <si>
    <t>2018-07-14</t>
  </si>
  <si>
    <t>2228</t>
  </si>
  <si>
    <t>Processo SWA - Sezione Dettaglio prececk distributore - Lo screen reader legge "Annulla, KOBL " dopo il pulsante " Modifica Fornitura" e prima del pulsante " Annulla".</t>
  </si>
  <si>
    <t>2239</t>
  </si>
  <si>
    <t>AO004511_YYY70 - Dettagli sito - Perdita focus - Tipo misuratore.</t>
  </si>
  <si>
    <t>2247</t>
  </si>
  <si>
    <t>Processo SWA - Sezione indirizzo residenza/sede legale - Dopo aver inserito l'indirizzo ed aver cliccato sul bottone avanti, lo screen reader non legge più il campo " Indirizzo verificato" ( che prima leggeva).</t>
  </si>
  <si>
    <t>2284</t>
  </si>
  <si>
    <t>Processo SWA - Sezione CIG e CUP - Nella sezione si riscontrano due problematiche di perdita di focus</t>
  </si>
  <si>
    <t>2377</t>
  </si>
  <si>
    <t>Processo SWA - Sezione Metodo di Pagamento - Lettura radio button di una tabella - Nella tabella del metodo di pagamento selezionando un radio button della lista, per selezionare il metodo di pagamento, lo screen reader non legge che è stato attivato.</t>
  </si>
  <si>
    <t>2410</t>
  </si>
  <si>
    <t>Processo SWA - Sezione Referente - Lettura radio button di una tabella - Nella tabella dei referenti selezionando un radio button della lista, per selezionare il referente, lo screen reader non legge che è stato attivato</t>
  </si>
  <si>
    <t>1009</t>
  </si>
  <si>
    <t>Processo Accessibilità - VARIAZIONE ANAGRAFICA MOGE - Cliente --&gt; Perdita Focus nei seguenti casi: 1. Chiusura Pop-up errore campi obbligatori vuoti; 2. Editazione data compleanno; 3. Casella Comune di nascita;</t>
  </si>
  <si>
    <t>1033</t>
  </si>
  <si>
    <t>Processo Accessibilità - VARIAZIONE ANAGRAFICA MOGE - CLIENTE --&gt; Screen Reader non legge automaticamente la Checklist di apertura, lettura con l'utilizzo delle frecce.</t>
  </si>
  <si>
    <t>1039</t>
  </si>
  <si>
    <t>Processo Accessibilità VARIAZIONE_ANAGRAFICA_MOGE CLIENTE --&gt; Con la lettera H della tastiera Screen reader non trova l'intestazione principale della  sezione</t>
  </si>
  <si>
    <t>1045</t>
  </si>
  <si>
    <t>Processo Accessibilità VARIAZIONE_ANAGRAFICA_MOGE CLIENTE --&gt; Screen reader legge i titoli delle colonne come link, sia con le frecce che con lettera tastiera T; con shift + TAB legge in altra lingua alcuni titoli delle colonne;</t>
  </si>
  <si>
    <t>1053</t>
  </si>
  <si>
    <t>Processo Accessibilità VARIAZIONE_ANAGRAFICA_MOGE Cliente --&gt; Cliccando Invio per confermare la scelta della casella combinata Sesso nella sezione DATI ANAGRAFICI E TIPO REFERENTE, viene evidenziata in rosso la casella Codice fiscale</t>
  </si>
  <si>
    <t>1054</t>
  </si>
  <si>
    <t>Processo Accessibilità_VARIAZIONE_ANAGRAFICA_MOGE Cliente --&gt; Le frecce 'Indietro/Avanti/Ultimo' per muoversi nella tabella Referenti vengono lette come link.</t>
  </si>
  <si>
    <t>1055</t>
  </si>
  <si>
    <t>Processo Accessibilità VARIAZIONE_ANAGRAFICA_MOGE Clienti --&gt; Con l'utilizzo delle frecce, lo Screen reader legge separatamente le parole dell'intestazione 'Cliente Residenziale'</t>
  </si>
  <si>
    <t>1065</t>
  </si>
  <si>
    <t>Processo Accessibilità _VARIAZIONE_ANAGRAFICA_MOGE Cliente --&gt; Nella sezione DATI ANAGRAFICI E TIPO REFERENTE, la lista dei comuni viene letta parzialmente nella prima riga</t>
  </si>
  <si>
    <t>1069</t>
  </si>
  <si>
    <t>Processo Accessibilità_VARIAZIONE_ANAGRAFICA_MOGE Cliente --&gt; Screen Reader legge in inglese una parte del messaggio di errore del Pop-up di segnalazione campi obbligatori</t>
  </si>
  <si>
    <t>1074</t>
  </si>
  <si>
    <t>Processo Accessibilità _VARIAZIONE_ANAGRAFICA_MOGE Cliente --&gt; Screen Reader non legge la conferma del check "Indirizzo Verificato" nella sezione INDIRIZZO DI DOMICILIO e, inoltre, perde il focus.</t>
  </si>
  <si>
    <t>1089</t>
  </si>
  <si>
    <t>rocesso Accessibilità - _VARIAZIONE_ANAGRAFICA_MOGE Cliente - Screen reader non legge con freccia giù il numero della richiesta presente nella sezione benner, se si torna indietro con freccia su lo legge.</t>
  </si>
  <si>
    <t>1092</t>
  </si>
  <si>
    <t>Processo Accessibilità _VARIAZIONE_ANAGRAFICA_MOGE Cliente -&gt; Screen reader non legge correttamente i campi prepopolati della sezione CLIENTE RESIDENZAILE con l'utilizzo freccia su e freccia giù, li legge nel seguente modo: "Richiesto editazione Orietta".</t>
  </si>
  <si>
    <t>1098</t>
  </si>
  <si>
    <t>Processo VARIAZIONE ANAGRAFICA - Sezione REFERENTI -  Lo screen reader in DATI ANAGRAFICI E TIPO REFERENTE non legge correttamente il campo prepopolato non editabile, esempio della lettura attuale: "Richiesto editazione sola lettura + Nome"</t>
  </si>
  <si>
    <t>1100</t>
  </si>
  <si>
    <t>Processo VARIAZIONE ANAGRAFICA - Sezione REFERENTI -&gt; Il campo "Compleanno" in DATI ANAGRAFICI E TIPO REFERENTE, non risulta editabile manualmente</t>
  </si>
  <si>
    <t>1103</t>
  </si>
  <si>
    <t>Processo VARIAZIONE ANAGRAFICA - Sezione REFERENTI --&gt; La casella 'RUOLO' in DATI ANAGRAFICI E TIPO REFERENTE, non viene letta come casella non editabile , ma viene letta come segue: "Ruolo casella combinata titolare".</t>
  </si>
  <si>
    <t>1108</t>
  </si>
  <si>
    <t>Processo VARIAZIONE ANAGRAFICA - Sezione REFERENTI --&gt; Lo screen reader legge due volte i titoli delle caselle in INDIRIZZO (regione/provincia/comune..ecc).</t>
  </si>
  <si>
    <t>1114</t>
  </si>
  <si>
    <t>Processo VARIAZIONE ANAGRAFICA - Sezione REFERENTI --&gt; Con la lettera E della tastiera, screen reader legge tutte le caselle della sezione, sia i campi editabili ("nome editazione richiesto Orietta") sia i campi non editabili ("editazione sola lettura ric</t>
  </si>
  <si>
    <t>1162</t>
  </si>
  <si>
    <t>Processo Variazione Anagrafica - Checklist - Ridimensionando al 200% le dimensioni del testo vengono visualizzate delle doppie barre di scorrimento verticale e orizzontale che rendono difficoltosa la lettura della checklist</t>
  </si>
  <si>
    <t>1178</t>
  </si>
  <si>
    <t>Processo VARIAZIONE ANAGRAFICA MOGE - Sez. MODALITA' FIRMA BSN --&gt; Lo screen reader non legge le icone che appaiono dopo aver clicato su Generate Document, in fondo alla pagina prima dei pulsanti Annulla Conferma.</t>
  </si>
  <si>
    <t>1264</t>
  </si>
  <si>
    <t>Processo VARIAZIONE ANAGRAFICA MOGE sezione REFERENTI --&gt; Doppia lettura della casella 'Comune di nascita', screen reader torna indietro e legge di nuovo la casella dopo aver letto la casella combinata 'Ruolo' nella finestra 'Dati anagrafici e tipo refere</t>
  </si>
  <si>
    <t>1818</t>
  </si>
  <si>
    <t>Processo VARIAZIONE ANAGRAFICA sezione Identificazione Interlocutore --&gt; Lo spinner di fine caricamento non viene letto da screen reader, piuttosto avviene una lettura molto lunga e ripetuta dei pulsanti della pagina</t>
  </si>
  <si>
    <t>1878</t>
  </si>
  <si>
    <t>Processo Variazione Anagrafica - Sezione Checklist - Con il comando da tastiera "B" lo screen reader legge " Checklist " invece dei pulsanti " annulla " e " conferma" che si riescono a trovare solo con le frecce.</t>
  </si>
  <si>
    <t>1917</t>
  </si>
  <si>
    <t>Processo Variazione Anagrafica – Sezione Referenti - DATI ANAGRAFICI E TIPO REFERENTE – Quando si clicca su “ Calcola Codice Fiscale” si perde il focus e lo screen reader leggere in fondo pagina  “ Annulla pulsante” e “Conferma pulsante”</t>
  </si>
  <si>
    <t>1935</t>
  </si>
  <si>
    <t>Processo VARIAZIONE ANAGRAFICA sezione Cliente --&gt; Screen reader, in caso di cliente Business, legge in modo scorretto la regione della sezione Cliente; Comportamento attuale: "Referenti regione", comportamento atteso: "Clienti Regione".</t>
  </si>
  <si>
    <t>1946</t>
  </si>
  <si>
    <t>Processo VARIAZIONE ANAGRAFICA MOGE sezione Referenti --&gt; Screen reader legge in modo scorretto la griglia della tabella presente nella sezione; comportamento attuale: "Griglia con percento di colonne e percento di righe sei colonne e due righe";</t>
  </si>
  <si>
    <t>2177</t>
  </si>
  <si>
    <t>AO004511_YYY72 - Checklist non identificata</t>
  </si>
  <si>
    <t>2283</t>
  </si>
  <si>
    <t>AO004511_YYY72 - Layout checklist non presente e mancata identificazione del titolo.</t>
  </si>
  <si>
    <t>ae65743</t>
  </si>
  <si>
    <t>606</t>
  </si>
  <si>
    <t>AO0045_yyy74_Pop-up non letta</t>
  </si>
  <si>
    <t>1063</t>
  </si>
  <si>
    <t>AO004511_YYY74_PopUp non leggibile_Requisito 4_Zoom</t>
  </si>
  <si>
    <t>1072</t>
  </si>
  <si>
    <t>AO004511_YYY74_Colore intestazione popUp_Requisito 4_Zoom_accessibilità</t>
  </si>
  <si>
    <t>1215</t>
  </si>
  <si>
    <t>AO004511_YYY74_ Variazione indirizzo di fatturazione _ Errata lettura della check box.</t>
  </si>
  <si>
    <t>1250</t>
  </si>
  <si>
    <t>AO004511_YYY74_focus pop-up</t>
  </si>
  <si>
    <t>1254</t>
  </si>
  <si>
    <t>AO004511_YYY74_rilevamento testo inesistente</t>
  </si>
  <si>
    <t>1272</t>
  </si>
  <si>
    <t>AO004511_YYY74 - Accessibilità - Variazione indirizzo fatturazione - Icona grafico Ordina riconosciuto in modo errato</t>
  </si>
  <si>
    <t>1277</t>
  </si>
  <si>
    <t>AO004511_YYY74 - Accessibilità - Variazione indirizzo fatturazione - Checkbox tabella forniture</t>
  </si>
  <si>
    <t>1285</t>
  </si>
  <si>
    <t>AO004511_YYY74 - Accessibilità - Variazione indirizzo fatturazione - Selezione checkbox fornitura e perdita del focus</t>
  </si>
  <si>
    <t>1293</t>
  </si>
  <si>
    <t>AO004511_YYY74 - Accessibilità - Variazione indirizzo fatturazione - Campo obbligatorio email</t>
  </si>
  <si>
    <t>1497</t>
  </si>
  <si>
    <t>AO004511_YYY74_lettura anomala tabella_fornitura</t>
  </si>
  <si>
    <t>1530</t>
  </si>
  <si>
    <t>AO004511_YYY74 Spostamento focus_verifica Indirizzo</t>
  </si>
  <si>
    <t>1536</t>
  </si>
  <si>
    <t>AO004511_YYY74_Spostamento focus_fornitura</t>
  </si>
  <si>
    <t>40</t>
  </si>
  <si>
    <t>Processo VSA - Sezione Selezione Fornitura - Intestazioni Cliccabili</t>
  </si>
  <si>
    <t>41</t>
  </si>
  <si>
    <t>Processo VSA - Sezione Selezione Fornitura - Checkbox Non Cliccabile</t>
  </si>
  <si>
    <t>42</t>
  </si>
  <si>
    <t>Processo VSA - Sezione Selezione Fornitura - Causale KO</t>
  </si>
  <si>
    <t>43</t>
  </si>
  <si>
    <t>Processo VSA - Sezione Selezione Fornitura - Perdita Focus su Check Attivabilità</t>
  </si>
  <si>
    <t>44</t>
  </si>
  <si>
    <t>Processo VSA - Sezione Selezione Fornitura - Perdita Focus su Conferma Selezione Forniture</t>
  </si>
  <si>
    <t>45</t>
  </si>
  <si>
    <t>Processo VSA - Sezione Metodo di Pagamento - Perdita Focus su selezione metodo</t>
  </si>
  <si>
    <t>46</t>
  </si>
  <si>
    <t>Processo VSA - Sezione Indirizzi - Perdita Focus su Importa Indirizzo</t>
  </si>
  <si>
    <t>78</t>
  </si>
  <si>
    <t>Processo VSA - Checklist - Lettura pulsanti</t>
  </si>
  <si>
    <t>2018-05-08</t>
  </si>
  <si>
    <t>79</t>
  </si>
  <si>
    <t>Processo VSA - Sezione Selezione Fornitura - Info Lettura Checkbox</t>
  </si>
  <si>
    <t>81</t>
  </si>
  <si>
    <t>Processo VSA - Sezione Indirizzi - Focus Verifica Indirizzo</t>
  </si>
  <si>
    <t>84</t>
  </si>
  <si>
    <t>Processo VSA - Sezione Metodo di Pagamento - Perdita Focus su chiusura messaggio informativo</t>
  </si>
  <si>
    <t>88</t>
  </si>
  <si>
    <t>Processo VSA - Sezione Commodity - Lettura Messaggio Informativo</t>
  </si>
  <si>
    <t>89</t>
  </si>
  <si>
    <t>Processo VSA - Sezione Commodity - Perdita Focus Uscita Mod Indirizzo Fornitura</t>
  </si>
  <si>
    <t>90</t>
  </si>
  <si>
    <t>Processo VSA - Sezione Commodity - Lettura Messaggio Errore al Valida Lettura</t>
  </si>
  <si>
    <t>151</t>
  </si>
  <si>
    <t>Processo VSA - Sezione Selezione Fornitura - Cliente Uscente - Radio Button non attivato</t>
  </si>
  <si>
    <t>2018-05-11</t>
  </si>
  <si>
    <t>152</t>
  </si>
  <si>
    <t>Processo VSA - Sezione Selezione Fornitura - Pulsante Cerca - Focus</t>
  </si>
  <si>
    <t>153</t>
  </si>
  <si>
    <t>Processo VSA - Sezione Indirizzi - Forza Indirizzo - Campo CAP</t>
  </si>
  <si>
    <t>183</t>
  </si>
  <si>
    <t>Processo VSA - Identificazione Interlocutore - Perdita Focus</t>
  </si>
  <si>
    <t>2018-05-15</t>
  </si>
  <si>
    <t>190</t>
  </si>
  <si>
    <t>Processo VSA - Identificazione Interlocutore - Caricamento In corso</t>
  </si>
  <si>
    <t>211</t>
  </si>
  <si>
    <t>Processo VSA - Convenzioni e Loyalty - Letura errori</t>
  </si>
  <si>
    <t>2018-05-16</t>
  </si>
  <si>
    <t>212</t>
  </si>
  <si>
    <t>Processo VSA - Sezione Convenzioni e Loyalty - Perdita focus</t>
  </si>
  <si>
    <t>219</t>
  </si>
  <si>
    <t>Processo VSA - Sezione Riepilogo Ordini - identificazione campi non editabili</t>
  </si>
  <si>
    <t>222</t>
  </si>
  <si>
    <t>Processo VSA - Chiusura messaggio errore - Perdita focus</t>
  </si>
  <si>
    <t>230</t>
  </si>
  <si>
    <t>Processo VSA - Sezione Selezione Fornitura - Annulla Richiesta - Popup Non Riconosciuto</t>
  </si>
  <si>
    <t>235</t>
  </si>
  <si>
    <t>Processo VSA - Sezione Prodotto - Perdita Focus</t>
  </si>
  <si>
    <t>237</t>
  </si>
  <si>
    <t>Processo VSA - Sezione Indirizzi - Tab Verifica Indirizzi Esistenti Non Letto come Selezionato</t>
  </si>
  <si>
    <t>238</t>
  </si>
  <si>
    <t>Processo VSA - Sezione Commodity Gas - Campo Categoria di Consumo - Perdita Focus</t>
  </si>
  <si>
    <t>293</t>
  </si>
  <si>
    <t>Processo VSA - Sezione Contatti e Consensi - spinner erroneamente notificato</t>
  </si>
  <si>
    <t>296</t>
  </si>
  <si>
    <t>Processo VSA - Sezione Modalità Firma - Perdita Focus</t>
  </si>
  <si>
    <t>343</t>
  </si>
  <si>
    <t>processa VSA - sezione delegato - lettura campi non editabili</t>
  </si>
  <si>
    <t>467</t>
  </si>
  <si>
    <t>Processo VSA - Sezione Commodity - Lettura Pulsanti Griglia riepilogo Forniture Selezionate</t>
  </si>
  <si>
    <t>469</t>
  </si>
  <si>
    <t>Processo VSA - Sezione Commodity - Errore al Tasto verifica nei popup di Modifica Indirizzo Fornitura_Buc</t>
  </si>
  <si>
    <t>511</t>
  </si>
  <si>
    <t>processo VSA - sezione commodity - lettura messaggio di errore</t>
  </si>
  <si>
    <t>515</t>
  </si>
  <si>
    <t>Processo VSA - Sezione commodity- errata lettura griglia di riepilogo forniture</t>
  </si>
  <si>
    <t>618</t>
  </si>
  <si>
    <t>Processo VSA - Checklist - Caricamento Terminato</t>
  </si>
  <si>
    <t>619</t>
  </si>
  <si>
    <t>Processo VSA - Checklist - Focus Popup Annulla Richiesta</t>
  </si>
  <si>
    <t>620</t>
  </si>
  <si>
    <t>Processo VSA - Sezione Selezione Fornitura - Intestazione Popup Modifiche non salvate</t>
  </si>
  <si>
    <t>621</t>
  </si>
  <si>
    <t>Processo VSA - Checklist - Popup Annulla Richiesta - Perdita Focus</t>
  </si>
  <si>
    <t>818</t>
  </si>
  <si>
    <t>Processo VSA - Sezione Indirizzi - Indirizzo di residenza - Perdita Focus per il campo Cliente Dichiara Residenza</t>
  </si>
  <si>
    <t>823</t>
  </si>
  <si>
    <t>Processo VSA - Sezione Selezione Mercato Riferimento - Perdita Focus al Modifica</t>
  </si>
  <si>
    <t>832</t>
  </si>
  <si>
    <t>Processo VSA - Sezione Referente - Perdita Focus al ricerca codice fiscale</t>
  </si>
  <si>
    <t>958</t>
  </si>
  <si>
    <t>Processo VSA - Sezione Riepilogo Offerta - perdita focus dopo lettura Popup KO VBL</t>
  </si>
  <si>
    <t>1011</t>
  </si>
  <si>
    <t>Processo VSA - Legge 136 PA - Campi Obbligatori</t>
  </si>
  <si>
    <t>1058</t>
  </si>
  <si>
    <t>Processo VSA - Sezione_Fatturazione_Elettronica - Zoom 200%</t>
  </si>
  <si>
    <t>1068</t>
  </si>
  <si>
    <t>Processo VSA - Metodo Pagamento - Pop-up</t>
  </si>
  <si>
    <t>1097</t>
  </si>
  <si>
    <t>Processo VSA - Sezione Indirizzi - Perdita Focus</t>
  </si>
  <si>
    <t>1099</t>
  </si>
  <si>
    <t>1196</t>
  </si>
  <si>
    <t>Processo VSA - Sezione Indirizzi: problematica sui list item dei campi Provincia, Comune e Località</t>
  </si>
  <si>
    <t>1239</t>
  </si>
  <si>
    <t>Processo VSA - Sezione Selezione Fornitura - Selezione Cliente Uscente - Selezione radio button, dopo caricamento manca fine caricamento</t>
  </si>
  <si>
    <t>1241</t>
  </si>
  <si>
    <t>Processo VSA - Sezione Selezione Fornitura - Perdita Focus al Modifica Selezione Fornitura</t>
  </si>
  <si>
    <t>1252</t>
  </si>
  <si>
    <t>Processo VSA - Sezione Indirizzo Fatturazione - salto screen reader da campo scala a pulsante avanti non editabile</t>
  </si>
  <si>
    <t>1253</t>
  </si>
  <si>
    <t>Processo VSA - Sezione Indirizzo di Fatturazione - Perdita Focus al Modifica Indirizzo</t>
  </si>
  <si>
    <t>1257</t>
  </si>
  <si>
    <t>Processo VSA - Sezione Metodo di Pagamento - Perdita Focus sull'Avanti</t>
  </si>
  <si>
    <t>1268</t>
  </si>
  <si>
    <t>Processo VSA - Sezione Commodity Gas - Campi Categoria e Profilo di Consumo + Utilizzo + Categoria Uso - Perdita Focus</t>
  </si>
  <si>
    <t>1342</t>
  </si>
  <si>
    <t>Processo VSA - Checklist - Perdita Focus</t>
  </si>
  <si>
    <t>1350</t>
  </si>
  <si>
    <t>Processo VSA - Sezione Referente - Perdita Focus dopo il click sul pulsante modifica</t>
  </si>
  <si>
    <t>1351</t>
  </si>
  <si>
    <t>Processo VSA - Sezione Referente - Perdita Focus dopo il click sul pulsante avanti</t>
  </si>
  <si>
    <t>1362</t>
  </si>
  <si>
    <t>Processo VSA - Sezione Legge 136 BSN - Perdita Focus dopo il click sul pulsante conferma</t>
  </si>
  <si>
    <t>1477</t>
  </si>
  <si>
    <t>2243</t>
  </si>
  <si>
    <t>AO004511_YYY77_CA_Rollout2_2018_ Accessibilità - VSA - Lettura tabelle in differenti sezioni</t>
  </si>
  <si>
    <t>2244</t>
  </si>
  <si>
    <t>AO004511_YYY77_CA_Rollout2_2018_ Accessibilità - VSA - Lettura Picklist</t>
  </si>
  <si>
    <t>2250</t>
  </si>
  <si>
    <t>AO004511_YYY77_CA_Rollout2_2018_ Accessibilità - VSA - Pulsante Mod Indirizzo di Fornitura</t>
  </si>
  <si>
    <t>2251</t>
  </si>
  <si>
    <t>AO004511_YYY77_CA_Rollout2_2018_ Accessibilità - VSA - Perdita focus al Consumo Annuo e Conferma finale</t>
  </si>
  <si>
    <t>2262</t>
  </si>
  <si>
    <t>Processo VSA sezione Checklist processo --&gt; Screen reader non legge lo spinner di fine caricamento dopo aver cliccato sul tasto 'Conferma' della checklist.</t>
  </si>
  <si>
    <t>2389</t>
  </si>
  <si>
    <t>Processo VSA - Sezione RICERCA CLIENTE USCENTE SELEZIONA FORNITURA - Lettura radio button di una tabella - Nella tabella dei clienti uscenti, selezionando un radio button della lista, per selezionare un cliente, lo screen reader non legge</t>
  </si>
  <si>
    <t>2390</t>
  </si>
  <si>
    <t>Processo VSA - Sezione REFERENTE - Lettura radio button di una tabella - Nella tabella dei referenti, selezionando un radio button della lista, per selezionare un referente, lo screen reader non legge che è stato attivato.</t>
  </si>
  <si>
    <t>2417</t>
  </si>
  <si>
    <t>Processo VSA - sezione Commodity ELE Misuratore Non Orario - Lettura radio button di una tabella - Nella tabella delle forniture inserite, selezionando un radio button della lista, per selezionare una fornitura, lo screen reader legge in modo scorretto</t>
  </si>
  <si>
    <t>2018-07-30</t>
  </si>
  <si>
    <t>2420</t>
  </si>
  <si>
    <t>Processo VSA  - Sezione RICERCA CLIENTE SELEZIONE FORNITURA - Lettura checkbox di una tabella - In caso di tabella con più righe, selezionando la checkbox di selezione fornitura, lo screen reader fornisce troppe informazioni.</t>
  </si>
  <si>
    <t>2451</t>
  </si>
  <si>
    <t>Processo VSA sezione RICERCA CLIENTE SELEZIONE FORNITURA --&gt; Messaggio di errore scritto in inglese: "Non sono presenti forniture"= "There is non a valid asset";</t>
  </si>
  <si>
    <t>2452</t>
  </si>
  <si>
    <t>Processo VSA sezione RICERCA CLIENTE SELEZIONE FORNITURA --&gt; Con il tasto scorciatoia T, mancata intercettazione tabella</t>
  </si>
  <si>
    <t>2455</t>
  </si>
  <si>
    <t>Processo VSA sezione Ricerca cliente selezione fornitura --&gt; In seguito al salvataggio in bozza dell'offerta, rientrando nella stessa per la modifica, mancata lettura dello spinner di fine caricamento e della sezione di atterraggio.</t>
  </si>
  <si>
    <t>2468</t>
  </si>
  <si>
    <t>Processo VSA - Sezione Ricerca clienti Selezione fornitura - Lettura errata pulsanti radio.</t>
  </si>
  <si>
    <t>2469</t>
  </si>
  <si>
    <t>Processo VSA - sezione Metodo Pagamento BSN Nuovo SDD - Lettura radio button di una tabella - Nella tabella della sezione, selezionando un radio button della lista, per selezionare la modalità di pagamento, lo screen reader legge che è stato attivato</t>
  </si>
  <si>
    <t>2471</t>
  </si>
  <si>
    <t>Processo VSA sezione Indirizzo fatturazione --&gt; Nel tab 'Indirizzo', digitando le prime lettere del comune desiderato nella casella di editazione 'Comune' e 'Provincia', screen reader legge il caricamento della ricerca del comune, e il relativo completame</t>
  </si>
  <si>
    <t>2472</t>
  </si>
  <si>
    <t>Processo VSA - Sezione Metodo Pagamento BSN Nuovo SDD -  Lo screen reader non legge i messaggi di errori per i campi obbligatori non compilati</t>
  </si>
  <si>
    <t>2473</t>
  </si>
  <si>
    <t>Processo VSA sezione Indirizzo fatturazione --&gt; Nel tab 'Indirizzo', cliccando il pulsante 'Modifica Indirizzo', screen reader legge tutte le caselle in sequenza, contestualmente viene evidenziato il tab con linea azzurra; il focus si posiziona correttame</t>
  </si>
  <si>
    <t>2474</t>
  </si>
  <si>
    <t>Processo VSA - Sezione Metodo Pagamento Nuovo SDD - Quando si seleziona il metodo di pagamento “Bollettino postale” appare un messaggio informativo che blocca la lettura dell’attivazione del pulsante radio.</t>
  </si>
  <si>
    <t>2475</t>
  </si>
  <si>
    <t>Processo VSA sezione Metodo di pagamento Bsn Nuovo SDD --&gt; Selezionando il pulsante 'Nuovo', si apre la finestra di dialogo per l'inserimento di un nuovo metodo di pagamento, cliccando il pulsante 'Annulla' delle finestra, si perde il focus che va all'ini</t>
  </si>
  <si>
    <t>2478</t>
  </si>
  <si>
    <t>Processo VSA sezione Metodo pagamento BSN Nuovo SDD --&gt; Nella finestra di dialogo 'Nuovo metodo di pagamento', dopo aver inserito i dati nelle caselle di editazione obbligatorie cliccando 'Invio' c'è perdita focus, che, invece di andare sulla casella succ</t>
  </si>
  <si>
    <t>2482</t>
  </si>
  <si>
    <t>Processo VSA – Sezione Ricerca clienti Selezione fornitura – Una volta scelta una fornitura, dalla tabella delle forniture, se si preme il tasto scorciatoia “B” lo screen reader legge i pulsanti in modo errato.</t>
  </si>
  <si>
    <t>2483</t>
  </si>
  <si>
    <t>Processo VSA - Sezione Indirizzo di Fatturazione - Una volta che si verifica l’indirizzo e compare il messaggio di esito “Indirizzo verificato”, se si preme il tasto scorciatoia “B” lo screen reader leggerà i pulsanti in modo errato</t>
  </si>
  <si>
    <t>2487</t>
  </si>
  <si>
    <t>Processo VSA - Sezione Commodity - Sia per la finestra di dialogo 'Modifica Indirizzo di fornitura', sia per 'Modifica Indirizzo BUC', c'è perdita focus dopo aver cliccato sul pulsante 'Verifica Indirizzo'.</t>
  </si>
  <si>
    <t>2490</t>
  </si>
  <si>
    <t>Processo VSA - Sezione Commodity ELE - Lettura in inglese del caricamento delle liste nella casella picklist del 'Comune' e 'Provincia', lettura seguente:"Loading"</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</si>
</sst>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41" formatCode="_(* #,##0_);_(* \(#,##0\);_(* &quot;-&quot;_);_(@_)"/>
    <numFmt numFmtId="43" formatCode="_(* #,##0.00_);_(* \(#,##0.00\);_(* &quot;-&quot;??_);_(@_)"/>
    <numFmt numFmtId="164" formatCode="_-&quot;€&quot;\ * #,##0_-;\-&quot;€&quot;\ * #,##0_-;_-&quot;€&quot;\ * &quot;-&quot;_-;_-@_-"/>
    <numFmt numFmtId="165" formatCode="_-* #,##0_-;\-* #,##0_-;_-* &quot;-&quot;_-;_-@_-"/>
    <numFmt numFmtId="166" formatCode="_-&quot;€&quot;\ * #,##0.00_-;\-&quot;€&quot;\ * #,##0.00_-;_-&quot;€&quot;\ * &quot;-&quot;??_-;_-@_-"/>
    <numFmt numFmtId="167" formatCode="_-* #,##0.00_-;\-* #,##0.00_-;_-* &quot;-&quot;??_-;_-@_-"/>
    <numFmt numFmtId="168" formatCode="_-* #,##0\ &quot;€&quot;_-;\-* #,##0\ &quot;€&quot;_-;_-* &quot;-&quot;\ &quot;€&quot;_-;_-@_-"/>
    <numFmt numFmtId="169" formatCode="_-* #,##0\ _€_-;\-* #,##0\ _€_-;_-* &quot;-&quot;\ _€_-;_-@_-"/>
    <numFmt numFmtId="170" formatCode="_-* #,##0.00\ &quot;€&quot;_-;\-* #,##0.00\ &quot;€&quot;_-;_-* &quot;-&quot;??\ &quot;€&quot;_-;_-@_-"/>
    <numFmt numFmtId="171" formatCode="_-* #,##0.00\ _€_-;\-* #,##0.00\ _€_-;_-* &quot;-&quot;??\ _€_-;_-@_-"/>
    <numFmt numFmtId="172" formatCode="_(&quot;€&quot;* #,##0.00_);_(&quot;€&quot;* \(#,##0.00\);_(&quot;€&quot;* &quot;-&quot;??_);_(@_)"/>
    <numFmt numFmtId="173" formatCode="dd/mm/yy;@"/>
    <numFmt numFmtId="174" formatCode="[$-410]dd\-mmm\-yy;@"/>
    <numFmt numFmtId="175" formatCode="_-* #,##0_-;\-* #,##0_-;_-* &quot;-&quot;??_-;_-@_-"/>
    <numFmt numFmtId="176" formatCode="[$-F800]dddd\,\ mmmm\ dd\,\ yyyy"/>
    <numFmt numFmtId="177" formatCode="0.0%"/>
    <numFmt numFmtId="178" formatCode="[$-410]d\-mmm;@"/>
    <numFmt numFmtId="179" formatCode="[$€-410]\ #,##0.00;\-[$€-410]\ #,##0.00"/>
    <numFmt numFmtId="180" formatCode="_ &quot;EUR&quot;\ * #,##0.00_ ;_ &quot;EUR&quot;\ * \-#,##0.00_ ;_ &quot;EUR&quot;\ * &quot;-&quot;??_ ;_ @_ "/>
    <numFmt numFmtId="181" formatCode="_-* #,##0.0_-;\-* #,##0.0_-;_-* &quot;-&quot;??_-;_-@_-"/>
    <numFmt numFmtId="182" formatCode="[$-410]d\ mmmm\ yyyy;@"/>
    <numFmt numFmtId="183" formatCode="_(* #,##0_);_(* \(#,##0\);_(* &quot;-&quot;??_);_(@_)"/>
    <numFmt numFmtId="184" formatCode="#,000"/>
    <numFmt numFmtId="185" formatCode="_(* #,##0.0_);_(* \(#,##0.0\);_(* &quot;-&quot;??_);_(@_)"/>
    <numFmt numFmtId="186" formatCode="d/m;@"/>
    <numFmt numFmtId="187" formatCode="#,##0_ ;\-#,##0\ "/>
    <numFmt numFmtId="188" formatCode="_-* #,##0.0_-;\-* #,##0.0_-;_-* &quot;-&quot;_-;_-@_-"/>
  </numFmts>
  <fonts count="84">
    <font>
      <sz val="11"/>
      <color theme="1"/>
      <name val="Calibri"/>
      <family val="2"/>
      <scheme val="minor"/>
    </font>
    <font>
      <sz val="9"/>
      <color theme="1"/>
      <name val="Calibri"/>
      <family val="2"/>
      <scheme val="minor"/>
    </font>
    <font>
      <sz val="11"/>
      <color theme="1"/>
      <name val="Calibri"/>
      <family val="2"/>
      <scheme val="minor"/>
    </font>
    <font>
      <b/>
      <sz val="11"/>
      <color theme="1"/>
      <name val="Calibri"/>
      <family val="2"/>
      <scheme val="minor"/>
    </font>
    <font>
      <sz val="10"/>
      <name val="Arial"/>
      <family val="2"/>
    </font>
    <font>
      <b/>
      <sz val="14"/>
      <name val="Arial"/>
      <family val="2"/>
    </font>
    <font>
      <b/>
      <sz val="10"/>
      <name val="Arial"/>
      <family val="2"/>
    </font>
    <font>
      <b/>
      <sz val="8"/>
      <name val="Arial"/>
      <family val="2"/>
    </font>
    <font>
      <sz val="8"/>
      <name val="Calibri"/>
      <family val="2"/>
      <scheme val="minor"/>
    </font>
    <font>
      <sz val="8"/>
      <name val="Arial"/>
      <family val="2"/>
    </font>
    <font>
      <sz val="10"/>
      <color indexed="8"/>
      <name val="Arial"/>
      <family val="2"/>
    </font>
    <font>
      <sz val="8"/>
      <color indexed="8"/>
      <name val="Calibri"/>
      <family val="2"/>
      <scheme val="minor"/>
    </font>
    <font>
      <sz val="8"/>
      <color theme="1"/>
      <name val="Calibri"/>
      <family val="2"/>
      <scheme val="minor"/>
    </font>
    <font>
      <sz val="10"/>
      <color theme="1"/>
      <name val="Calibri"/>
      <family val="2"/>
      <scheme val="minor"/>
    </font>
    <font>
      <sz val="10"/>
      <color theme="1"/>
      <name val="Arial"/>
      <family val="2"/>
    </font>
    <font>
      <sz val="8"/>
      <color theme="1"/>
      <name val="Arial"/>
      <family val="2"/>
    </font>
    <font>
      <b/>
      <sz val="8"/>
      <color theme="1"/>
      <name val="Arial"/>
      <family val="2"/>
    </font>
    <font>
      <b/>
      <sz val="8"/>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sz val="11"/>
      <color indexed="8"/>
      <name val="Calibri"/>
      <family val="2"/>
    </font>
    <font>
      <b/>
      <sz val="11"/>
      <color indexed="8"/>
      <name val="Calibri"/>
      <family val="2"/>
    </font>
    <font>
      <u/>
      <sz val="10"/>
      <color indexed="12"/>
      <name val="Arial"/>
      <family val="2"/>
    </font>
    <font>
      <sz val="14"/>
      <name val="System"/>
      <family val="2"/>
    </font>
    <font>
      <sz val="10"/>
      <name val="Helv"/>
      <charset val="204"/>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9"/>
      <color theme="1"/>
      <name val="Arial"/>
      <family val="2"/>
    </font>
    <font>
      <sz val="10"/>
      <name val="Arial"/>
      <family val="2"/>
      <charset val="1"/>
    </font>
    <font>
      <sz val="11"/>
      <color rgb="FF000000"/>
      <name val="Calibri"/>
      <family val="2"/>
    </font>
    <font>
      <sz val="10"/>
      <color indexed="9"/>
      <name val="Arial"/>
      <family val="2"/>
    </font>
    <font>
      <b/>
      <sz val="10"/>
      <color indexed="52"/>
      <name val="Arial"/>
      <family val="2"/>
    </font>
    <font>
      <sz val="10"/>
      <color indexed="52"/>
      <name val="Arial"/>
      <family val="2"/>
    </font>
    <font>
      <b/>
      <sz val="10"/>
      <color indexed="9"/>
      <name val="Arial"/>
      <family val="2"/>
    </font>
    <font>
      <sz val="9"/>
      <color indexed="8"/>
      <name val="Arial"/>
      <family val="2"/>
    </font>
    <font>
      <sz val="10"/>
      <color indexed="60"/>
      <name val="Arial"/>
      <family val="2"/>
    </font>
    <font>
      <sz val="9"/>
      <name val="Bookman Old Style"/>
      <family val="1"/>
    </font>
    <font>
      <sz val="10"/>
      <color indexed="10"/>
      <name val="Arial"/>
      <family val="2"/>
    </font>
    <font>
      <i/>
      <sz val="10"/>
      <color indexed="23"/>
      <name val="Arial"/>
      <family val="2"/>
    </font>
    <font>
      <b/>
      <sz val="15"/>
      <color indexed="56"/>
      <name val="Arial"/>
      <family val="2"/>
    </font>
    <font>
      <b/>
      <sz val="13"/>
      <color indexed="56"/>
      <name val="Arial"/>
      <family val="2"/>
    </font>
    <font>
      <b/>
      <sz val="11"/>
      <color indexed="56"/>
      <name val="Arial"/>
      <family val="2"/>
    </font>
    <font>
      <b/>
      <sz val="10"/>
      <color indexed="8"/>
      <name val="Arial"/>
      <family val="2"/>
    </font>
    <font>
      <sz val="10"/>
      <color indexed="20"/>
      <name val="Arial"/>
      <family val="2"/>
    </font>
    <font>
      <sz val="10"/>
      <color indexed="17"/>
      <name val="Arial"/>
      <family val="2"/>
    </font>
    <font>
      <i/>
      <sz val="8"/>
      <name val="Calibri"/>
      <family val="2"/>
      <scheme val="minor"/>
    </font>
    <font>
      <sz val="9"/>
      <name val="Calibri"/>
      <family val="2"/>
      <scheme val="minor"/>
    </font>
    <font>
      <sz val="10"/>
      <name val="Calibri"/>
      <family val="2"/>
      <scheme val="minor"/>
    </font>
    <font>
      <sz val="72"/>
      <color rgb="FFFF0000"/>
      <name val="Calibri"/>
      <family val="2"/>
      <scheme val="minor"/>
    </font>
    <font>
      <b/>
      <sz val="8"/>
      <color theme="1"/>
      <name val="Calibri"/>
      <family val="2"/>
      <scheme val="minor"/>
    </font>
    <font>
      <b/>
      <sz val="9"/>
      <name val="Calibri"/>
      <family val="2"/>
      <scheme val="minor"/>
    </font>
    <font>
      <sz val="9"/>
      <color indexed="8"/>
      <name val="Calibri"/>
      <family val="2"/>
      <scheme val="minor"/>
    </font>
    <font>
      <b/>
      <sz val="11"/>
      <color rgb="FFFF0000"/>
      <name val="Calibri"/>
      <family val="2"/>
      <scheme val="minor"/>
    </font>
    <font>
      <b/>
      <sz val="11"/>
      <name val="Calibri"/>
      <family val="2"/>
      <scheme val="minor"/>
    </font>
    <font>
      <sz val="11"/>
      <name val="Calibri"/>
      <family val="2"/>
      <scheme val="minor"/>
    </font>
    <font>
      <b/>
      <sz val="9"/>
      <color rgb="FFFF0000"/>
      <name val="Calibri"/>
      <family val="2"/>
      <scheme val="minor"/>
    </font>
    <font>
      <sz val="11"/>
      <color rgb="FFFF0000"/>
      <name val="Calibri"/>
      <family val="2"/>
      <scheme val="minor"/>
    </font>
    <font>
      <b/>
      <sz val="10"/>
      <name val="Calibri"/>
      <family val="2"/>
      <scheme val="minor"/>
    </font>
    <font>
      <b/>
      <sz val="10"/>
      <color theme="0"/>
      <name val="Calibri"/>
      <family val="2"/>
      <scheme val="minor"/>
    </font>
    <font>
      <b/>
      <sz val="10"/>
      <color theme="1"/>
      <name val="Calibri"/>
      <family val="2"/>
      <scheme val="minor"/>
    </font>
    <font>
      <b/>
      <sz val="14"/>
      <color theme="1"/>
      <name val="Calibri"/>
      <family val="2"/>
      <scheme val="minor"/>
    </font>
    <font>
      <b/>
      <sz val="9"/>
      <color theme="1"/>
      <name val="Calibri"/>
      <family val="2"/>
      <scheme val="minor"/>
    </font>
    <font>
      <b/>
      <sz val="12"/>
      <name val="Calibri"/>
      <family val="2"/>
      <scheme val="minor"/>
    </font>
    <font>
      <u/>
      <sz val="11"/>
      <color rgb="FFFF0000"/>
      <name val="Calibri"/>
      <family val="2"/>
      <scheme val="minor"/>
    </font>
    <font>
      <sz val="11"/>
      <color rgb="FF000000"/>
      <name val="Calibri"/>
      <family val="2"/>
      <scheme val="minor"/>
    </font>
    <font>
      <sz val="10"/>
      <color rgb="FFFF0000"/>
      <name val="Calibri"/>
      <family val="2"/>
      <scheme val="minor"/>
    </font>
    <font>
      <sz val="9"/>
      <color rgb="FFFF0000"/>
      <name val="Calibri"/>
      <family val="2"/>
      <scheme val="minor"/>
    </font>
    <font>
      <b/>
      <u/>
      <sz val="8"/>
      <color theme="1"/>
      <name val="Arial"/>
      <family val="2"/>
    </font>
  </fonts>
  <fills count="5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1"/>
        <bgColor indexed="64"/>
      </patternFill>
    </fill>
    <fill>
      <patternFill patternType="solid">
        <fgColor rgb="FFFF0000"/>
        <bgColor indexed="64"/>
      </patternFill>
    </fill>
    <fill>
      <patternFill patternType="solid">
        <fgColor rgb="FFD3D3D3"/>
        <bgColor indexed="64"/>
      </patternFill>
    </fill>
    <fill>
      <patternFill patternType="solid">
        <fgColor rgb="FFF5F5F5"/>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rgb="FF00C9FF"/>
        <bgColor indexed="64"/>
      </patternFill>
    </fill>
    <fill>
      <patternFill patternType="solid">
        <fgColor rgb="FFFFED00"/>
        <bgColor indexed="64"/>
      </patternFill>
    </fill>
    <fill>
      <patternFill patternType="solid">
        <fgColor rgb="FFFFFFFF"/>
        <bgColor indexed="64"/>
      </patternFill>
    </fill>
    <fill>
      <patternFill patternType="solid">
        <fgColor rgb="FF00B0F0"/>
        <bgColor indexed="64"/>
      </patternFill>
    </fill>
  </fills>
  <borders count="8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rgb="FF808080"/>
      </left>
      <right style="thin">
        <color rgb="FF808080"/>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rgb="FF808080"/>
      </top>
      <bottom/>
      <diagonal/>
    </border>
    <border>
      <left style="thin">
        <color indexed="64"/>
      </left>
      <right style="thin">
        <color indexed="64"/>
      </right>
      <top/>
      <bottom/>
      <diagonal/>
    </border>
    <border>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s>
  <cellStyleXfs count="1285">
    <xf numFmtId="0" fontId="0" fillId="0" borderId="0"/>
    <xf numFmtId="43" fontId="2" fillId="0" borderId="0" applyFont="0" applyFill="0" applyBorder="0" applyAlignment="0" applyProtection="0"/>
    <xf numFmtId="0" fontId="4" fillId="0" borderId="0"/>
    <xf numFmtId="0" fontId="4" fillId="0" borderId="0"/>
    <xf numFmtId="174" fontId="10" fillId="0" borderId="0"/>
    <xf numFmtId="174" fontId="4" fillId="0" borderId="0"/>
    <xf numFmtId="0" fontId="4" fillId="0" borderId="0"/>
    <xf numFmtId="178" fontId="2" fillId="0" borderId="0"/>
    <xf numFmtId="178" fontId="4" fillId="0" borderId="0"/>
    <xf numFmtId="178" fontId="26" fillId="0" borderId="0"/>
    <xf numFmtId="178" fontId="4" fillId="0" borderId="0"/>
    <xf numFmtId="178" fontId="4" fillId="0" borderId="0"/>
    <xf numFmtId="178" fontId="4" fillId="0" borderId="0"/>
    <xf numFmtId="178" fontId="26" fillId="0" borderId="0"/>
    <xf numFmtId="178" fontId="4" fillId="0" borderId="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6"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3"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4"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29"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0"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1"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32"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7"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28"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8" fillId="33"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29" fillId="17" borderId="0" applyNumberFormat="0" applyBorder="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0" fillId="34" borderId="38"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178" fontId="31" fillId="35" borderId="40" applyNumberFormat="0" applyAlignment="0" applyProtection="0"/>
    <xf numFmtId="43" fontId="23" fillId="0" borderId="0" applyFon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2" fillId="0" borderId="0" applyNumberFormat="0" applyFill="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3" fillId="18" borderId="0" applyNumberFormat="0" applyBorder="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4" fillId="0" borderId="41"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5" fillId="0" borderId="42"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43" applyNumberFormat="0" applyFill="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36" fillId="0" borderId="0" applyNumberFormat="0" applyFill="0" applyBorder="0" applyAlignment="0" applyProtection="0"/>
    <xf numFmtId="178" fontId="25" fillId="0" borderId="0" applyNumberFormat="0" applyFill="0" applyBorder="0" applyAlignment="0" applyProtection="0">
      <alignment vertical="top"/>
      <protection locked="0"/>
    </xf>
    <xf numFmtId="178" fontId="21" fillId="14" borderId="36"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7" fillId="21" borderId="38" applyNumberFormat="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8" fillId="0" borderId="39" applyNumberFormat="0" applyFill="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39" fillId="36" borderId="0" applyNumberFormat="0" applyBorder="0" applyAlignment="0" applyProtection="0"/>
    <xf numFmtId="178" fontId="4" fillId="0" borderId="0"/>
    <xf numFmtId="178" fontId="4"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 fillId="0" borderId="0"/>
    <xf numFmtId="178" fontId="2" fillId="0" borderId="0"/>
    <xf numFmtId="178" fontId="4" fillId="0" borderId="0"/>
    <xf numFmtId="178" fontId="23" fillId="0" borderId="0"/>
    <xf numFmtId="178" fontId="23" fillId="0" borderId="0"/>
    <xf numFmtId="178" fontId="23" fillId="0" borderId="0"/>
    <xf numFmtId="178" fontId="23" fillId="0" borderId="0"/>
    <xf numFmtId="178" fontId="2" fillId="0" borderId="0"/>
    <xf numFmtId="178" fontId="2" fillId="0" borderId="0"/>
    <xf numFmtId="178" fontId="2"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 fillId="0" borderId="0"/>
    <xf numFmtId="178" fontId="4" fillId="0" borderId="0" applyFill="0" applyBorder="0" applyAlignment="0" applyProtection="0"/>
    <xf numFmtId="178" fontId="4" fillId="0" borderId="0"/>
    <xf numFmtId="178" fontId="4" fillId="0" borderId="0"/>
    <xf numFmtId="178" fontId="4" fillId="0" borderId="0"/>
    <xf numFmtId="178" fontId="23" fillId="0" borderId="0"/>
    <xf numFmtId="178" fontId="23" fillId="0" borderId="0"/>
    <xf numFmtId="178" fontId="23" fillId="0" borderId="0"/>
    <xf numFmtId="178" fontId="23" fillId="0" borderId="0"/>
    <xf numFmtId="178" fontId="2" fillId="0" borderId="0"/>
    <xf numFmtId="178" fontId="23" fillId="0" borderId="0"/>
    <xf numFmtId="178" fontId="23" fillId="0" borderId="0"/>
    <xf numFmtId="178" fontId="23" fillId="0" borderId="0"/>
    <xf numFmtId="178" fontId="23" fillId="0" borderId="0"/>
    <xf numFmtId="178" fontId="23" fillId="0" borderId="0"/>
    <xf numFmtId="178" fontId="2" fillId="0" borderId="0"/>
    <xf numFmtId="178" fontId="2" fillId="0" borderId="0"/>
    <xf numFmtId="178" fontId="2" fillId="0" borderId="0"/>
    <xf numFmtId="178" fontId="2"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xf numFmtId="178" fontId="4" fillId="0" borderId="0" applyFill="0" applyBorder="0" applyAlignment="0" applyProtection="0"/>
    <xf numFmtId="178" fontId="4" fillId="0" borderId="0" applyFill="0" applyBorder="0" applyAlignment="0" applyProtection="0"/>
    <xf numFmtId="178" fontId="4" fillId="0" borderId="0" applyFill="0" applyBorder="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2" fillId="15" borderId="37"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178" fontId="40" fillId="34" borderId="45" applyNumberFormat="0" applyAlignment="0" applyProtection="0"/>
    <xf numFmtId="9" fontId="4"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78" fontId="27" fillId="0" borderId="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41" fillId="0" borderId="0" applyNumberFormat="0" applyFill="0" applyBorder="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42" fillId="0" borderId="0" applyNumberFormat="0" applyFill="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6"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7"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0"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1"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24"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25" borderId="0" applyNumberFormat="0" applyBorder="0" applyAlignment="0" applyProtection="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0" borderId="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178" fontId="23" fillId="37" borderId="44" applyNumberFormat="0" applyFont="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4" fillId="0" borderId="46" applyNumberFormat="0" applyFill="0" applyAlignment="0" applyProtection="0"/>
    <xf numFmtId="178" fontId="2" fillId="0" borderId="0"/>
    <xf numFmtId="178" fontId="4" fillId="0" borderId="0"/>
    <xf numFmtId="178" fontId="4" fillId="0" borderId="0"/>
    <xf numFmtId="178" fontId="4" fillId="0" borderId="0"/>
    <xf numFmtId="178" fontId="4" fillId="0" borderId="0"/>
    <xf numFmtId="178" fontId="4" fillId="0" borderId="0"/>
    <xf numFmtId="9" fontId="4" fillId="0" borderId="0" applyFont="0" applyFill="0" applyBorder="0" applyAlignment="0" applyProtection="0"/>
    <xf numFmtId="178" fontId="43" fillId="0" borderId="0"/>
    <xf numFmtId="178" fontId="2" fillId="0" borderId="0"/>
    <xf numFmtId="178" fontId="26" fillId="0" borderId="0"/>
    <xf numFmtId="178" fontId="26" fillId="0" borderId="0"/>
    <xf numFmtId="178" fontId="26" fillId="0" borderId="0"/>
    <xf numFmtId="178" fontId="4" fillId="0" borderId="0"/>
    <xf numFmtId="178" fontId="4" fillId="0" borderId="0"/>
    <xf numFmtId="178" fontId="4" fillId="0" borderId="0"/>
    <xf numFmtId="178" fontId="4" fillId="0" borderId="0"/>
    <xf numFmtId="43" fontId="2" fillId="0" borderId="0" applyFont="0" applyFill="0" applyBorder="0" applyAlignment="0" applyProtection="0"/>
    <xf numFmtId="178" fontId="4" fillId="0" borderId="0"/>
    <xf numFmtId="178" fontId="4" fillId="0" borderId="0"/>
    <xf numFmtId="178" fontId="4" fillId="0" borderId="0"/>
    <xf numFmtId="178" fontId="4" fillId="0" borderId="0"/>
    <xf numFmtId="178" fontId="4" fillId="0" borderId="0"/>
    <xf numFmtId="0" fontId="4" fillId="0" borderId="0"/>
    <xf numFmtId="0" fontId="2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9" fillId="12" borderId="0" applyNumberFormat="0" applyBorder="0" applyAlignment="0" applyProtection="0"/>
    <xf numFmtId="0" fontId="20" fillId="13" borderId="0" applyNumberFormat="0" applyBorder="0" applyAlignment="0" applyProtection="0"/>
    <xf numFmtId="17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8" fillId="11" borderId="0" applyNumberFormat="0" applyBorder="0" applyAlignment="0" applyProtection="0"/>
    <xf numFmtId="0" fontId="44" fillId="0" borderId="0"/>
    <xf numFmtId="9" fontId="44" fillId="0" borderId="0"/>
    <xf numFmtId="0" fontId="4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4" fillId="0" borderId="0"/>
    <xf numFmtId="0" fontId="4" fillId="0" borderId="0"/>
    <xf numFmtId="0" fontId="4" fillId="0" borderId="0"/>
    <xf numFmtId="172" fontId="4" fillId="0" borderId="0" applyFont="0" applyFill="0" applyBorder="0" applyAlignment="0" applyProtection="0"/>
    <xf numFmtId="0" fontId="2" fillId="0" borderId="0"/>
    <xf numFmtId="0" fontId="2" fillId="0" borderId="0"/>
    <xf numFmtId="0" fontId="4" fillId="0" borderId="0"/>
    <xf numFmtId="0" fontId="2" fillId="0" borderId="0"/>
    <xf numFmtId="0" fontId="4"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45" fillId="0" borderId="0"/>
    <xf numFmtId="9" fontId="23" fillId="0" borderId="0" applyFont="0" applyFill="0" applyBorder="0" applyAlignment="0" applyProtection="0"/>
    <xf numFmtId="0" fontId="45" fillId="0" borderId="0"/>
    <xf numFmtId="9" fontId="23" fillId="0" borderId="0" applyFont="0" applyFill="0" applyBorder="0" applyAlignment="0" applyProtection="0"/>
    <xf numFmtId="0" fontId="2" fillId="0" borderId="0"/>
    <xf numFmtId="0" fontId="2" fillId="0" borderId="0"/>
    <xf numFmtId="0" fontId="2" fillId="0" borderId="0"/>
    <xf numFmtId="0" fontId="4" fillId="0" borderId="0"/>
    <xf numFmtId="0" fontId="14" fillId="0" borderId="0"/>
    <xf numFmtId="43" fontId="23" fillId="0" borderId="0" applyFont="0" applyFill="0" applyBorder="0" applyAlignment="0" applyProtection="0"/>
    <xf numFmtId="0" fontId="2" fillId="0" borderId="0"/>
    <xf numFmtId="0" fontId="10" fillId="16" borderId="0" applyNumberFormat="0" applyBorder="0" applyAlignment="0" applyProtection="0"/>
    <xf numFmtId="0" fontId="10" fillId="16" borderId="0" applyNumberFormat="0" applyBorder="0" applyAlignment="0" applyProtection="0"/>
    <xf numFmtId="0" fontId="10" fillId="16"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3" borderId="0" applyNumberFormat="0" applyBorder="0" applyAlignment="0" applyProtection="0"/>
    <xf numFmtId="0" fontId="10" fillId="23"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10" fillId="24" borderId="0" applyNumberFormat="0" applyBorder="0" applyAlignment="0" applyProtection="0"/>
    <xf numFmtId="0" fontId="10" fillId="24" borderId="0" applyNumberFormat="0" applyBorder="0" applyAlignment="0" applyProtection="0"/>
    <xf numFmtId="0" fontId="10" fillId="24"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46" fillId="26" borderId="0" applyNumberFormat="0" applyBorder="0" applyAlignment="0" applyProtection="0"/>
    <xf numFmtId="0" fontId="46" fillId="26" borderId="0" applyNumberFormat="0" applyBorder="0" applyAlignment="0" applyProtection="0"/>
    <xf numFmtId="0" fontId="46" fillId="23" borderId="0" applyNumberFormat="0" applyBorder="0" applyAlignment="0" applyProtection="0"/>
    <xf numFmtId="0" fontId="46" fillId="23" borderId="0" applyNumberFormat="0" applyBorder="0" applyAlignment="0" applyProtection="0"/>
    <xf numFmtId="0" fontId="46" fillId="24" borderId="0" applyNumberFormat="0" applyBorder="0" applyAlignment="0" applyProtection="0"/>
    <xf numFmtId="0" fontId="46" fillId="24" borderId="0" applyNumberFormat="0" applyBorder="0" applyAlignment="0" applyProtection="0"/>
    <xf numFmtId="0" fontId="46" fillId="27" borderId="0" applyNumberFormat="0" applyBorder="0" applyAlignment="0" applyProtection="0"/>
    <xf numFmtId="0" fontId="46" fillId="27" borderId="0" applyNumberFormat="0" applyBorder="0" applyAlignment="0" applyProtection="0"/>
    <xf numFmtId="0" fontId="46" fillId="28" borderId="0" applyNumberFormat="0" applyBorder="0" applyAlignment="0" applyProtection="0"/>
    <xf numFmtId="0" fontId="46" fillId="28" borderId="0" applyNumberFormat="0" applyBorder="0" applyAlignment="0" applyProtection="0"/>
    <xf numFmtId="0" fontId="46" fillId="29" borderId="0" applyNumberFormat="0" applyBorder="0" applyAlignment="0" applyProtection="0"/>
    <xf numFmtId="0" fontId="46" fillId="29" borderId="0" applyNumberFormat="0" applyBorder="0" applyAlignment="0" applyProtection="0"/>
    <xf numFmtId="0" fontId="47" fillId="34" borderId="38" applyNumberFormat="0" applyAlignment="0" applyProtection="0"/>
    <xf numFmtId="0" fontId="47" fillId="34" borderId="38" applyNumberFormat="0" applyAlignment="0" applyProtection="0"/>
    <xf numFmtId="0" fontId="47" fillId="34" borderId="38" applyNumberFormat="0" applyAlignment="0" applyProtection="0"/>
    <xf numFmtId="0" fontId="47" fillId="34" borderId="38" applyNumberFormat="0" applyAlignment="0" applyProtection="0"/>
    <xf numFmtId="0" fontId="48" fillId="0" borderId="39" applyNumberFormat="0" applyFill="0" applyAlignment="0" applyProtection="0"/>
    <xf numFmtId="0" fontId="48" fillId="0" borderId="39" applyNumberFormat="0" applyFill="0" applyAlignment="0" applyProtection="0"/>
    <xf numFmtId="0" fontId="49" fillId="35" borderId="40" applyNumberFormat="0" applyAlignment="0" applyProtection="0"/>
    <xf numFmtId="0" fontId="49" fillId="35" borderId="40" applyNumberFormat="0" applyAlignment="0" applyProtection="0"/>
    <xf numFmtId="0" fontId="46" fillId="30" borderId="0" applyNumberFormat="0" applyBorder="0" applyAlignment="0" applyProtection="0"/>
    <xf numFmtId="0" fontId="46" fillId="30" borderId="0" applyNumberFormat="0" applyBorder="0" applyAlignment="0" applyProtection="0"/>
    <xf numFmtId="0" fontId="46" fillId="31" borderId="0" applyNumberFormat="0" applyBorder="0" applyAlignment="0" applyProtection="0"/>
    <xf numFmtId="0" fontId="46" fillId="31" borderId="0" applyNumberFormat="0" applyBorder="0" applyAlignment="0" applyProtection="0"/>
    <xf numFmtId="0" fontId="46" fillId="32" borderId="0" applyNumberFormat="0" applyBorder="0" applyAlignment="0" applyProtection="0"/>
    <xf numFmtId="0" fontId="46" fillId="32" borderId="0" applyNumberFormat="0" applyBorder="0" applyAlignment="0" applyProtection="0"/>
    <xf numFmtId="0" fontId="46" fillId="27" borderId="0" applyNumberFormat="0" applyBorder="0" applyAlignment="0" applyProtection="0"/>
    <xf numFmtId="0" fontId="46" fillId="27" borderId="0" applyNumberFormat="0" applyBorder="0" applyAlignment="0" applyProtection="0"/>
    <xf numFmtId="0" fontId="46" fillId="28" borderId="0" applyNumberFormat="0" applyBorder="0" applyAlignment="0" applyProtection="0"/>
    <xf numFmtId="0" fontId="46" fillId="28" borderId="0" applyNumberFormat="0" applyBorder="0" applyAlignment="0" applyProtection="0"/>
    <xf numFmtId="0" fontId="46" fillId="33" borderId="0" applyNumberFormat="0" applyBorder="0" applyAlignment="0" applyProtection="0"/>
    <xf numFmtId="0" fontId="46" fillId="33" borderId="0" applyNumberFormat="0" applyBorder="0" applyAlignment="0" applyProtection="0"/>
    <xf numFmtId="172" fontId="4" fillId="0" borderId="0" applyFont="0" applyFill="0" applyBorder="0" applyAlignment="0" applyProtection="0"/>
    <xf numFmtId="172" fontId="4" fillId="0" borderId="0" applyFont="0" applyFill="0" applyBorder="0" applyAlignment="0" applyProtection="0"/>
    <xf numFmtId="41" fontId="23" fillId="0" borderId="0" applyFont="0" applyFill="0" applyBorder="0" applyAlignment="0" applyProtection="0"/>
    <xf numFmtId="43" fontId="50" fillId="0" borderId="0" applyFont="0" applyFill="0" applyBorder="0" applyAlignment="0" applyProtection="0"/>
    <xf numFmtId="0" fontId="51" fillId="36" borderId="0" applyNumberFormat="0" applyBorder="0" applyAlignment="0" applyProtection="0"/>
    <xf numFmtId="0" fontId="51" fillId="36" borderId="0" applyNumberFormat="0" applyBorder="0" applyAlignment="0" applyProtection="0"/>
    <xf numFmtId="0" fontId="4" fillId="0" borderId="0"/>
    <xf numFmtId="0" fontId="2" fillId="0" borderId="0"/>
    <xf numFmtId="0" fontId="10" fillId="0" borderId="0"/>
    <xf numFmtId="0" fontId="10" fillId="0" borderId="0"/>
    <xf numFmtId="0" fontId="14" fillId="0" borderId="0"/>
    <xf numFmtId="179" fontId="4" fillId="0" borderId="0"/>
    <xf numFmtId="179" fontId="2" fillId="0" borderId="0"/>
    <xf numFmtId="0" fontId="52" fillId="0" borderId="0"/>
    <xf numFmtId="0" fontId="52" fillId="0" borderId="0"/>
    <xf numFmtId="0" fontId="43" fillId="0" borderId="0"/>
    <xf numFmtId="0" fontId="14" fillId="0" borderId="0"/>
    <xf numFmtId="0" fontId="10" fillId="0" borderId="0"/>
    <xf numFmtId="0" fontId="43" fillId="0" borderId="0"/>
    <xf numFmtId="0" fontId="50" fillId="0" borderId="0"/>
    <xf numFmtId="0" fontId="43" fillId="0" borderId="0"/>
    <xf numFmtId="0" fontId="4" fillId="0" borderId="0"/>
    <xf numFmtId="0" fontId="14" fillId="0" borderId="0"/>
    <xf numFmtId="0" fontId="14" fillId="0" borderId="0"/>
    <xf numFmtId="0" fontId="4" fillId="0" borderId="0"/>
    <xf numFmtId="0" fontId="14" fillId="0" borderId="0"/>
    <xf numFmtId="0" fontId="4" fillId="0" borderId="0"/>
    <xf numFmtId="0" fontId="4" fillId="0" borderId="0"/>
    <xf numFmtId="0" fontId="4" fillId="0" borderId="0"/>
    <xf numFmtId="0" fontId="2" fillId="0" borderId="0"/>
    <xf numFmtId="0" fontId="4" fillId="37" borderId="44" applyNumberFormat="0" applyFont="0" applyAlignment="0" applyProtection="0"/>
    <xf numFmtId="0" fontId="4" fillId="37" borderId="44" applyNumberFormat="0" applyFont="0" applyAlignment="0" applyProtection="0"/>
    <xf numFmtId="0" fontId="4" fillId="37" borderId="44" applyNumberFormat="0" applyFont="0" applyAlignment="0" applyProtection="0"/>
    <xf numFmtId="0" fontId="4" fillId="37" borderId="44" applyNumberFormat="0" applyFont="0" applyAlignment="0" applyProtection="0"/>
    <xf numFmtId="9" fontId="10" fillId="0" borderId="0" applyFont="0" applyFill="0" applyBorder="0" applyAlignment="0" applyProtection="0"/>
    <xf numFmtId="9" fontId="10" fillId="0" borderId="0" applyFont="0" applyFill="0" applyBorder="0" applyAlignment="0" applyProtection="0"/>
    <xf numFmtId="9" fontId="23"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3"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5" fillId="0" borderId="41" applyNumberFormat="0" applyFill="0" applyAlignment="0" applyProtection="0"/>
    <xf numFmtId="0" fontId="55" fillId="0" borderId="41"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57" fillId="0" borderId="43" applyNumberFormat="0" applyFill="0" applyAlignment="0" applyProtection="0"/>
    <xf numFmtId="0" fontId="57" fillId="0" borderId="43"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58" fillId="0" borderId="46" applyNumberFormat="0" applyFill="0" applyAlignment="0" applyProtection="0"/>
    <xf numFmtId="0" fontId="58" fillId="0" borderId="46" applyNumberFormat="0" applyFill="0" applyAlignment="0" applyProtection="0"/>
    <xf numFmtId="0" fontId="58" fillId="0" borderId="46" applyNumberFormat="0" applyFill="0" applyAlignment="0" applyProtection="0"/>
    <xf numFmtId="0" fontId="58" fillId="0" borderId="46" applyNumberFormat="0" applyFill="0" applyAlignment="0" applyProtection="0"/>
    <xf numFmtId="0" fontId="59" fillId="17" borderId="0" applyNumberFormat="0" applyBorder="0" applyAlignment="0" applyProtection="0"/>
    <xf numFmtId="0" fontId="59" fillId="17" borderId="0" applyNumberFormat="0" applyBorder="0" applyAlignment="0" applyProtection="0"/>
    <xf numFmtId="0" fontId="60" fillId="18" borderId="0" applyNumberFormat="0" applyBorder="0" applyAlignment="0" applyProtection="0"/>
    <xf numFmtId="0" fontId="60" fillId="18" borderId="0" applyNumberFormat="0" applyBorder="0" applyAlignment="0" applyProtection="0"/>
    <xf numFmtId="172" fontId="50" fillId="0" borderId="0" applyFont="0" applyFill="0" applyBorder="0" applyAlignment="0" applyProtection="0"/>
    <xf numFmtId="180" fontId="4" fillId="0" borderId="0" applyFont="0" applyFill="0" applyBorder="0" applyAlignment="0" applyProtection="0"/>
    <xf numFmtId="180" fontId="4" fillId="0" borderId="0" applyFont="0" applyFill="0" applyBorder="0" applyAlignment="0" applyProtection="0"/>
    <xf numFmtId="180" fontId="10" fillId="0" borderId="0" applyFont="0" applyFill="0" applyBorder="0" applyAlignment="0" applyProtection="0"/>
    <xf numFmtId="180" fontId="10" fillId="0" borderId="0" applyFont="0" applyFill="0" applyBorder="0" applyAlignment="0" applyProtection="0"/>
    <xf numFmtId="180" fontId="10" fillId="0" borderId="0" applyFont="0" applyFill="0" applyBorder="0" applyAlignment="0" applyProtection="0"/>
    <xf numFmtId="180" fontId="10" fillId="0" borderId="0" applyFont="0" applyFill="0" applyBorder="0" applyAlignment="0" applyProtection="0"/>
    <xf numFmtId="180" fontId="10" fillId="0" borderId="0" applyFont="0" applyFill="0" applyBorder="0" applyAlignment="0" applyProtection="0"/>
    <xf numFmtId="180" fontId="10" fillId="0" borderId="0" applyFont="0" applyFill="0" applyBorder="0" applyAlignment="0" applyProtection="0"/>
    <xf numFmtId="0" fontId="4" fillId="0" borderId="0"/>
    <xf numFmtId="0" fontId="4" fillId="0" borderId="0"/>
    <xf numFmtId="0" fontId="4" fillId="0" borderId="0"/>
    <xf numFmtId="172" fontId="4" fillId="0" borderId="0" applyFont="0" applyFill="0" applyBorder="0" applyAlignment="0" applyProtection="0"/>
    <xf numFmtId="0" fontId="2" fillId="0" borderId="0"/>
    <xf numFmtId="0" fontId="2" fillId="0" borderId="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178" fontId="30" fillId="34" borderId="47" applyNumberFormat="0" applyAlignment="0" applyProtection="0"/>
    <xf numFmtId="43" fontId="23" fillId="0" borderId="0" applyFont="0" applyFill="0" applyBorder="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37" fillId="21" borderId="47" applyNumberForma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40" fillId="34" borderId="49" applyNumberFormat="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3" fillId="37" borderId="48" applyNumberFormat="0" applyFont="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178" fontId="24" fillId="0" borderId="50" applyNumberFormat="0" applyFill="0" applyAlignment="0" applyProtection="0"/>
    <xf numFmtId="0" fontId="47" fillId="34" borderId="47" applyNumberFormat="0" applyAlignment="0" applyProtection="0"/>
    <xf numFmtId="0" fontId="47" fillId="34" borderId="47" applyNumberFormat="0" applyAlignment="0" applyProtection="0"/>
    <xf numFmtId="0" fontId="47" fillId="34" borderId="47" applyNumberFormat="0" applyAlignment="0" applyProtection="0"/>
    <xf numFmtId="0" fontId="47" fillId="34" borderId="47" applyNumberFormat="0" applyAlignment="0" applyProtection="0"/>
    <xf numFmtId="0" fontId="4" fillId="37" borderId="48" applyNumberFormat="0" applyFont="0" applyAlignment="0" applyProtection="0"/>
    <xf numFmtId="0" fontId="4" fillId="37" borderId="48" applyNumberFormat="0" applyFont="0" applyAlignment="0" applyProtection="0"/>
    <xf numFmtId="0" fontId="4" fillId="37" borderId="48" applyNumberFormat="0" applyFont="0" applyAlignment="0" applyProtection="0"/>
    <xf numFmtId="0" fontId="4" fillId="37" borderId="48" applyNumberFormat="0" applyFont="0" applyAlignment="0" applyProtection="0"/>
    <xf numFmtId="0" fontId="58" fillId="0" borderId="50" applyNumberFormat="0" applyFill="0" applyAlignment="0" applyProtection="0"/>
    <xf numFmtId="0" fontId="58" fillId="0" borderId="50" applyNumberFormat="0" applyFill="0" applyAlignment="0" applyProtection="0"/>
    <xf numFmtId="0" fontId="58" fillId="0" borderId="50" applyNumberFormat="0" applyFill="0" applyAlignment="0" applyProtection="0"/>
    <xf numFmtId="0" fontId="58" fillId="0" borderId="50" applyNumberFormat="0" applyFill="0" applyAlignment="0" applyProtection="0"/>
    <xf numFmtId="174" fontId="2" fillId="0" borderId="0"/>
    <xf numFmtId="0" fontId="4" fillId="0" borderId="0"/>
    <xf numFmtId="43" fontId="23" fillId="0" borderId="0" applyFont="0" applyFill="0" applyBorder="0" applyAlignment="0" applyProtection="0"/>
    <xf numFmtId="43" fontId="2" fillId="0" borderId="0" applyFont="0" applyFill="0" applyBorder="0" applyAlignment="0" applyProtection="0"/>
    <xf numFmtId="43" fontId="23" fillId="0" borderId="0" applyFont="0" applyFill="0" applyBorder="0" applyAlignment="0" applyProtection="0"/>
    <xf numFmtId="43" fontId="2" fillId="0" borderId="0" applyFont="0" applyFill="0" applyBorder="0" applyAlignment="0" applyProtection="0"/>
    <xf numFmtId="172" fontId="4" fillId="0" borderId="0" applyFont="0" applyFill="0" applyBorder="0" applyAlignment="0" applyProtection="0"/>
    <xf numFmtId="43" fontId="23" fillId="0" borderId="0" applyFont="0" applyFill="0" applyBorder="0" applyAlignment="0" applyProtection="0"/>
    <xf numFmtId="172" fontId="4" fillId="0" borderId="0" applyFont="0" applyFill="0" applyBorder="0" applyAlignment="0" applyProtection="0"/>
    <xf numFmtId="172" fontId="4" fillId="0" borderId="0" applyFont="0" applyFill="0" applyBorder="0" applyAlignment="0" applyProtection="0"/>
    <xf numFmtId="41" fontId="23" fillId="0" borderId="0" applyFont="0" applyFill="0" applyBorder="0" applyAlignment="0" applyProtection="0"/>
    <xf numFmtId="43" fontId="50" fillId="0" borderId="0" applyFont="0" applyFill="0" applyBorder="0" applyAlignment="0" applyProtection="0"/>
    <xf numFmtId="172" fontId="50" fillId="0" borderId="0" applyFont="0" applyFill="0" applyBorder="0" applyAlignment="0" applyProtection="0"/>
    <xf numFmtId="172" fontId="4"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7" fontId="4" fillId="0" borderId="0" applyFont="0" applyFill="0" applyBorder="0" applyAlignment="0" applyProtection="0"/>
    <xf numFmtId="165" fontId="4"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74" fontId="2" fillId="0" borderId="0"/>
    <xf numFmtId="170" fontId="4" fillId="0" borderId="0" applyFont="0" applyFill="0" applyBorder="0" applyAlignment="0" applyProtection="0"/>
    <xf numFmtId="168" fontId="4" fillId="0" borderId="0" applyFont="0" applyFill="0" applyBorder="0" applyAlignment="0" applyProtection="0"/>
    <xf numFmtId="171" fontId="4" fillId="0" borderId="0" applyFont="0" applyFill="0" applyBorder="0" applyAlignment="0" applyProtection="0"/>
    <xf numFmtId="169" fontId="4" fillId="0" borderId="0" applyFont="0" applyFill="0" applyBorder="0" applyAlignment="0" applyProtection="0"/>
    <xf numFmtId="170" fontId="4" fillId="0" borderId="0" applyFont="0" applyFill="0" applyBorder="0" applyAlignment="0" applyProtection="0"/>
    <xf numFmtId="170" fontId="4" fillId="0" borderId="0" applyFont="0" applyFill="0" applyBorder="0" applyAlignment="0" applyProtection="0"/>
    <xf numFmtId="171" fontId="4" fillId="0" borderId="0" applyFont="0" applyFill="0" applyBorder="0" applyAlignment="0" applyProtection="0"/>
    <xf numFmtId="170" fontId="4" fillId="0" borderId="0" applyFont="0" applyFill="0" applyBorder="0" applyAlignment="0" applyProtection="0"/>
    <xf numFmtId="171" fontId="4" fillId="0" borderId="0" applyFont="0" applyFill="0" applyBorder="0" applyAlignment="0" applyProtection="0"/>
    <xf numFmtId="171" fontId="4"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5" fontId="4"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0" fontId="20" fillId="13" borderId="0" applyNumberFormat="0" applyBorder="0" applyAlignment="0" applyProtection="0"/>
    <xf numFmtId="166" fontId="4" fillId="0" borderId="0" applyFont="0" applyFill="0" applyBorder="0" applyAlignment="0" applyProtection="0"/>
    <xf numFmtId="164" fontId="4" fillId="0" borderId="0" applyFont="0" applyFill="0" applyBorder="0" applyAlignment="0" applyProtection="0"/>
    <xf numFmtId="167" fontId="4" fillId="0" borderId="0" applyFont="0" applyFill="0" applyBorder="0" applyAlignment="0" applyProtection="0"/>
    <xf numFmtId="165"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7" fontId="4" fillId="0" borderId="0" applyFont="0" applyFill="0" applyBorder="0" applyAlignment="0" applyProtection="0"/>
    <xf numFmtId="165" fontId="4" fillId="0" borderId="0" applyFont="0" applyFill="0" applyBorder="0" applyAlignment="0" applyProtection="0"/>
    <xf numFmtId="166" fontId="4" fillId="0" borderId="0" applyFont="0" applyFill="0" applyBorder="0" applyAlignment="0" applyProtection="0"/>
    <xf numFmtId="167" fontId="4" fillId="0" borderId="0" applyFont="0" applyFill="0" applyBorder="0" applyAlignment="0" applyProtection="0"/>
    <xf numFmtId="9" fontId="2" fillId="0" borderId="0" applyFont="0" applyFill="0" applyBorder="0" applyAlignment="0" applyProtection="0"/>
  </cellStyleXfs>
  <cellXfs count="829">
    <xf numFmtId="0" fontId="0" fillId="0" borderId="0" xfId="0"/>
    <xf numFmtId="0" fontId="0" fillId="0" borderId="0" xfId="0" applyAlignment="1">
      <alignment wrapText="1"/>
    </xf>
    <xf numFmtId="0" fontId="4" fillId="0" borderId="29" xfId="2" applyFont="1" applyBorder="1" applyAlignment="1">
      <alignment vertical="center"/>
    </xf>
    <xf numFmtId="0" fontId="4" fillId="0" borderId="12" xfId="2" applyFont="1" applyBorder="1" applyAlignment="1">
      <alignment vertical="center"/>
    </xf>
    <xf numFmtId="0" fontId="4" fillId="0" borderId="5" xfId="2" applyFont="1" applyBorder="1" applyAlignment="1">
      <alignment vertical="center"/>
    </xf>
    <xf numFmtId="0" fontId="6" fillId="0" borderId="0" xfId="2" applyFont="1" applyFill="1" applyBorder="1" applyAlignment="1">
      <alignment vertical="center" wrapText="1"/>
    </xf>
    <xf numFmtId="0" fontId="4" fillId="0" borderId="0" xfId="2" applyFont="1" applyFill="1" applyBorder="1" applyAlignment="1">
      <alignment vertical="center"/>
    </xf>
    <xf numFmtId="10" fontId="4" fillId="0" borderId="0" xfId="1284" applyNumberFormat="1" applyFont="1" applyFill="1" applyBorder="1" applyAlignment="1">
      <alignment vertical="center"/>
    </xf>
    <xf numFmtId="9" fontId="4" fillId="0" borderId="0" xfId="1284" applyFont="1" applyFill="1" applyBorder="1" applyAlignment="1">
      <alignment vertical="center"/>
    </xf>
    <xf numFmtId="0" fontId="4" fillId="0" borderId="6" xfId="2" applyFont="1" applyBorder="1" applyAlignment="1">
      <alignment vertical="center"/>
    </xf>
    <xf numFmtId="0" fontId="0" fillId="4" borderId="0" xfId="0" applyFill="1" applyAlignment="1">
      <alignment vertical="center"/>
    </xf>
    <xf numFmtId="0" fontId="0" fillId="0" borderId="0" xfId="0" applyAlignment="1">
      <alignment vertical="center"/>
    </xf>
    <xf numFmtId="0" fontId="5" fillId="4" borderId="0" xfId="2" applyFont="1" applyFill="1" applyAlignment="1">
      <alignment vertical="center"/>
    </xf>
    <xf numFmtId="0" fontId="4" fillId="0" borderId="0" xfId="3" applyFont="1" applyAlignment="1" applyProtection="1">
      <alignment vertical="center"/>
    </xf>
    <xf numFmtId="0" fontId="4" fillId="0" borderId="0" xfId="2" applyFont="1" applyFill="1" applyBorder="1" applyAlignment="1">
      <alignment vertical="center" wrapText="1"/>
    </xf>
    <xf numFmtId="0" fontId="0" fillId="9" borderId="0" xfId="0" applyFill="1" applyAlignment="1">
      <alignment vertical="center"/>
    </xf>
    <xf numFmtId="0" fontId="3" fillId="0" borderId="0" xfId="0" applyFont="1" applyAlignment="1">
      <alignment vertical="center"/>
    </xf>
    <xf numFmtId="0" fontId="0" fillId="6" borderId="0" xfId="0" applyFill="1" applyAlignment="1">
      <alignment vertical="center"/>
    </xf>
    <xf numFmtId="0" fontId="15" fillId="0" borderId="0" xfId="0" applyFont="1" applyAlignment="1">
      <alignment vertical="center"/>
    </xf>
    <xf numFmtId="0" fontId="0" fillId="0" borderId="0" xfId="0" applyAlignment="1">
      <alignment vertical="center" wrapText="1"/>
    </xf>
    <xf numFmtId="0" fontId="9" fillId="0" borderId="0" xfId="3" applyFont="1" applyAlignment="1" applyProtection="1">
      <alignment vertical="center" wrapText="1"/>
    </xf>
    <xf numFmtId="0" fontId="9" fillId="0" borderId="0" xfId="3" applyFont="1" applyBorder="1" applyAlignment="1" applyProtection="1">
      <alignment vertical="center" wrapText="1"/>
    </xf>
    <xf numFmtId="0" fontId="4" fillId="0" borderId="7" xfId="2" applyFont="1" applyFill="1" applyBorder="1" applyAlignment="1">
      <alignment vertical="center"/>
    </xf>
    <xf numFmtId="14" fontId="0" fillId="0" borderId="0" xfId="0" applyNumberFormat="1"/>
    <xf numFmtId="175" fontId="0" fillId="0" borderId="0" xfId="0" applyNumberFormat="1" applyAlignment="1">
      <alignment vertical="center"/>
    </xf>
    <xf numFmtId="0" fontId="0" fillId="8" borderId="0" xfId="0" applyFill="1" applyAlignment="1">
      <alignment vertical="center"/>
    </xf>
    <xf numFmtId="175" fontId="4" fillId="0" borderId="13" xfId="2" applyNumberFormat="1" applyFont="1" applyBorder="1" applyAlignment="1">
      <alignment vertical="center"/>
    </xf>
    <xf numFmtId="175" fontId="4" fillId="0" borderId="14" xfId="2" applyNumberFormat="1" applyFont="1" applyBorder="1" applyAlignment="1">
      <alignment vertical="center"/>
    </xf>
    <xf numFmtId="175" fontId="4" fillId="0" borderId="27" xfId="2" applyNumberFormat="1" applyFont="1" applyBorder="1" applyAlignment="1">
      <alignment vertical="center"/>
    </xf>
    <xf numFmtId="175" fontId="4" fillId="0" borderId="18" xfId="2" applyNumberFormat="1" applyFont="1" applyBorder="1" applyAlignment="1">
      <alignment vertical="center"/>
    </xf>
    <xf numFmtId="175" fontId="4" fillId="0" borderId="19" xfId="2" applyNumberFormat="1" applyFont="1" applyBorder="1" applyAlignment="1">
      <alignment vertical="center"/>
    </xf>
    <xf numFmtId="0" fontId="14" fillId="0" borderId="14" xfId="0" applyFont="1" applyBorder="1" applyAlignment="1">
      <alignment vertical="center"/>
    </xf>
    <xf numFmtId="0" fontId="14" fillId="0" borderId="27" xfId="0" applyFont="1" applyBorder="1" applyAlignment="1">
      <alignment vertical="center"/>
    </xf>
    <xf numFmtId="1" fontId="4" fillId="0" borderId="13" xfId="2" applyNumberFormat="1" applyFont="1" applyBorder="1" applyAlignment="1">
      <alignment horizontal="right" vertical="center"/>
    </xf>
    <xf numFmtId="0" fontId="3" fillId="0" borderId="0" xfId="0" applyFont="1"/>
    <xf numFmtId="0" fontId="0" fillId="0" borderId="6" xfId="0" applyBorder="1" applyAlignment="1">
      <alignment horizontal="center" vertical="center"/>
    </xf>
    <xf numFmtId="0" fontId="3" fillId="0" borderId="4" xfId="0" applyFont="1" applyBorder="1" applyAlignment="1">
      <alignment horizontal="left" vertical="center"/>
    </xf>
    <xf numFmtId="0" fontId="0" fillId="0" borderId="5" xfId="0" applyBorder="1" applyAlignment="1">
      <alignment horizontal="left" vertical="center"/>
    </xf>
    <xf numFmtId="0" fontId="3" fillId="0" borderId="7" xfId="0" applyFont="1" applyBorder="1" applyAlignment="1">
      <alignment horizontal="left" vertical="center"/>
    </xf>
    <xf numFmtId="0" fontId="0" fillId="0" borderId="0" xfId="0" applyBorder="1" applyAlignment="1">
      <alignment horizontal="left" vertical="center"/>
    </xf>
    <xf numFmtId="0" fontId="3" fillId="0" borderId="9" xfId="0" applyFont="1" applyBorder="1" applyAlignment="1">
      <alignment horizontal="left" vertical="center"/>
    </xf>
    <xf numFmtId="0" fontId="0" fillId="0" borderId="10" xfId="0" applyBorder="1" applyAlignment="1">
      <alignment horizontal="left" vertical="center"/>
    </xf>
    <xf numFmtId="174" fontId="13" fillId="0" borderId="0" xfId="1173" applyFont="1"/>
    <xf numFmtId="174" fontId="63" fillId="0" borderId="0" xfId="1173" applyFont="1"/>
    <xf numFmtId="175" fontId="63" fillId="0" borderId="0" xfId="1" applyNumberFormat="1" applyFont="1" applyAlignment="1">
      <alignment horizontal="center"/>
    </xf>
    <xf numFmtId="174" fontId="13" fillId="0" borderId="0" xfId="1173" applyFont="1" applyAlignment="1">
      <alignment horizontal="center"/>
    </xf>
    <xf numFmtId="1" fontId="13" fillId="0" borderId="0" xfId="1173" applyNumberFormat="1" applyFont="1" applyAlignment="1">
      <alignment horizontal="center"/>
    </xf>
    <xf numFmtId="43" fontId="12" fillId="0" borderId="0" xfId="1" applyFont="1" applyAlignment="1">
      <alignment horizontal="center"/>
    </xf>
    <xf numFmtId="174" fontId="12" fillId="0" borderId="0" xfId="1173" applyFont="1" applyAlignment="1">
      <alignment horizontal="center"/>
    </xf>
    <xf numFmtId="174" fontId="12" fillId="38" borderId="0" xfId="1173" applyFont="1" applyFill="1" applyAlignment="1">
      <alignment horizontal="center"/>
    </xf>
    <xf numFmtId="174" fontId="65" fillId="0" borderId="0" xfId="1173" applyFont="1" applyAlignment="1">
      <alignment horizontal="left"/>
    </xf>
    <xf numFmtId="174" fontId="65" fillId="0" borderId="0" xfId="1173" applyFont="1" applyAlignment="1">
      <alignment horizontal="center"/>
    </xf>
    <xf numFmtId="174" fontId="1" fillId="0" borderId="0" xfId="1173" applyFont="1"/>
    <xf numFmtId="174" fontId="62" fillId="0" borderId="0" xfId="1173" applyFont="1"/>
    <xf numFmtId="43" fontId="1" fillId="0" borderId="0" xfId="1" applyFont="1" applyAlignment="1">
      <alignment horizontal="center"/>
    </xf>
    <xf numFmtId="175" fontId="62" fillId="3" borderId="0" xfId="1" applyNumberFormat="1" applyFont="1" applyFill="1" applyAlignment="1">
      <alignment horizontal="center" vertical="center"/>
    </xf>
    <xf numFmtId="1" fontId="1" fillId="0" borderId="0" xfId="1" applyNumberFormat="1" applyFont="1" applyAlignment="1">
      <alignment horizontal="center"/>
    </xf>
    <xf numFmtId="174" fontId="1" fillId="0" borderId="0" xfId="1173" applyFont="1" applyAlignment="1">
      <alignment horizontal="center"/>
    </xf>
    <xf numFmtId="1" fontId="62" fillId="3" borderId="0" xfId="5" applyNumberFormat="1" applyFont="1" applyFill="1" applyAlignment="1">
      <alignment horizontal="center" vertical="center"/>
    </xf>
    <xf numFmtId="174" fontId="66" fillId="2" borderId="16" xfId="5" applyFont="1" applyFill="1" applyBorder="1" applyAlignment="1">
      <alignment horizontal="left" vertical="center" wrapText="1"/>
    </xf>
    <xf numFmtId="174" fontId="66" fillId="2" borderId="16" xfId="5" applyFont="1" applyFill="1" applyBorder="1" applyAlignment="1">
      <alignment vertical="center" wrapText="1"/>
    </xf>
    <xf numFmtId="174" fontId="66" fillId="2" borderId="16" xfId="5" applyFont="1" applyFill="1" applyBorder="1" applyAlignment="1">
      <alignment horizontal="center" vertical="center" wrapText="1"/>
    </xf>
    <xf numFmtId="175" fontId="66" fillId="2" borderId="16" xfId="1" applyNumberFormat="1" applyFont="1" applyFill="1" applyBorder="1" applyAlignment="1">
      <alignment horizontal="center" vertical="center" wrapText="1"/>
    </xf>
    <xf numFmtId="1" fontId="66" fillId="2" borderId="16" xfId="5" applyNumberFormat="1" applyFont="1" applyFill="1" applyBorder="1" applyAlignment="1">
      <alignment horizontal="center" vertical="center" wrapText="1"/>
    </xf>
    <xf numFmtId="174" fontId="66" fillId="9" borderId="16" xfId="5" applyFont="1" applyFill="1" applyBorder="1" applyAlignment="1">
      <alignment horizontal="center" vertical="center" wrapText="1"/>
    </xf>
    <xf numFmtId="173" fontId="67" fillId="0" borderId="55" xfId="4" applyNumberFormat="1" applyFont="1" applyFill="1" applyBorder="1" applyAlignment="1">
      <alignment horizontal="center" vertical="center" textRotation="180"/>
    </xf>
    <xf numFmtId="173" fontId="67" fillId="0" borderId="26" xfId="4" quotePrefix="1" applyNumberFormat="1" applyFont="1" applyFill="1" applyBorder="1" applyAlignment="1">
      <alignment horizontal="center" vertical="center" textRotation="180"/>
    </xf>
    <xf numFmtId="173" fontId="62" fillId="0" borderId="26" xfId="4" quotePrefix="1" applyNumberFormat="1" applyFont="1" applyFill="1" applyBorder="1" applyAlignment="1">
      <alignment horizontal="center" vertical="center" textRotation="180"/>
    </xf>
    <xf numFmtId="173" fontId="67" fillId="9" borderId="16" xfId="4" quotePrefix="1" applyNumberFormat="1" applyFont="1" applyFill="1" applyBorder="1" applyAlignment="1">
      <alignment horizontal="center" vertical="center" textRotation="180"/>
    </xf>
    <xf numFmtId="173" fontId="67" fillId="5" borderId="16" xfId="4" quotePrefix="1" applyNumberFormat="1" applyFont="1" applyFill="1" applyBorder="1" applyAlignment="1">
      <alignment horizontal="center" vertical="center" textRotation="180"/>
    </xf>
    <xf numFmtId="173" fontId="67" fillId="39" borderId="16" xfId="4" quotePrefix="1" applyNumberFormat="1" applyFont="1" applyFill="1" applyBorder="1" applyAlignment="1">
      <alignment horizontal="center" vertical="center" textRotation="180"/>
    </xf>
    <xf numFmtId="173" fontId="67" fillId="6" borderId="16" xfId="4" quotePrefix="1" applyNumberFormat="1" applyFont="1" applyFill="1" applyBorder="1" applyAlignment="1">
      <alignment horizontal="center" vertical="center" textRotation="180"/>
    </xf>
    <xf numFmtId="173" fontId="67" fillId="7" borderId="16" xfId="4" quotePrefix="1" applyNumberFormat="1" applyFont="1" applyFill="1" applyBorder="1" applyAlignment="1">
      <alignment horizontal="center" vertical="center" textRotation="180"/>
    </xf>
    <xf numFmtId="173" fontId="67" fillId="38" borderId="16" xfId="4" quotePrefix="1" applyNumberFormat="1" applyFont="1" applyFill="1" applyBorder="1" applyAlignment="1">
      <alignment horizontal="center" vertical="center" textRotation="180"/>
    </xf>
    <xf numFmtId="174" fontId="8" fillId="4" borderId="16" xfId="1173" applyFont="1" applyFill="1" applyBorder="1" applyAlignment="1">
      <alignment horizontal="left" vertical="center" wrapText="1"/>
    </xf>
    <xf numFmtId="175" fontId="8" fillId="4" borderId="22" xfId="1" applyNumberFormat="1" applyFont="1" applyFill="1" applyBorder="1" applyAlignment="1">
      <alignment horizontal="center" vertical="center"/>
    </xf>
    <xf numFmtId="1" fontId="8" fillId="0" borderId="16" xfId="1173" applyNumberFormat="1" applyFont="1" applyFill="1" applyBorder="1" applyAlignment="1">
      <alignment horizontal="center" vertical="center"/>
    </xf>
    <xf numFmtId="173" fontId="8" fillId="0" borderId="22" xfId="1173" applyNumberFormat="1" applyFont="1" applyFill="1" applyBorder="1" applyAlignment="1">
      <alignment horizontal="center" vertical="center"/>
    </xf>
    <xf numFmtId="43" fontId="8" fillId="0" borderId="16" xfId="1173" applyNumberFormat="1" applyFont="1" applyFill="1" applyBorder="1" applyAlignment="1">
      <alignment horizontal="center" vertical="center"/>
    </xf>
    <xf numFmtId="181" fontId="12" fillId="0" borderId="22" xfId="1173" applyNumberFormat="1" applyFont="1" applyFill="1" applyBorder="1" applyAlignment="1">
      <alignment horizontal="center" vertical="center"/>
    </xf>
    <xf numFmtId="1" fontId="11" fillId="0" borderId="16" xfId="5" applyNumberFormat="1" applyFont="1" applyFill="1" applyBorder="1" applyAlignment="1">
      <alignment horizontal="center" vertical="center"/>
    </xf>
    <xf numFmtId="1" fontId="12" fillId="9" borderId="16" xfId="1173" applyNumberFormat="1" applyFont="1" applyFill="1" applyBorder="1" applyAlignment="1">
      <alignment horizontal="center" vertical="center"/>
    </xf>
    <xf numFmtId="1" fontId="12" fillId="5" borderId="16" xfId="1173" applyNumberFormat="1" applyFont="1" applyFill="1" applyBorder="1" applyAlignment="1">
      <alignment horizontal="center" vertical="center"/>
    </xf>
    <xf numFmtId="1" fontId="12" fillId="39" borderId="16" xfId="1173" applyNumberFormat="1" applyFont="1" applyFill="1" applyBorder="1" applyAlignment="1">
      <alignment horizontal="center" vertical="center"/>
    </xf>
    <xf numFmtId="1" fontId="12" fillId="6" borderId="16" xfId="1173" applyNumberFormat="1" applyFont="1" applyFill="1" applyBorder="1" applyAlignment="1">
      <alignment horizontal="center" vertical="center"/>
    </xf>
    <xf numFmtId="1" fontId="12" fillId="7" borderId="16" xfId="1173" applyNumberFormat="1" applyFont="1" applyFill="1" applyBorder="1" applyAlignment="1">
      <alignment horizontal="center" vertical="center"/>
    </xf>
    <xf numFmtId="1" fontId="12" fillId="38" borderId="16" xfId="1173" applyNumberFormat="1" applyFont="1" applyFill="1" applyBorder="1" applyAlignment="1">
      <alignment horizontal="center" vertical="center"/>
    </xf>
    <xf numFmtId="173" fontId="8" fillId="10" borderId="22" xfId="1173" applyNumberFormat="1" applyFont="1" applyFill="1" applyBorder="1" applyAlignment="1">
      <alignment horizontal="center" vertical="center"/>
    </xf>
    <xf numFmtId="175" fontId="8" fillId="10" borderId="16" xfId="1" applyNumberFormat="1" applyFont="1" applyFill="1" applyBorder="1" applyAlignment="1">
      <alignment horizontal="center" vertical="center" wrapText="1"/>
    </xf>
    <xf numFmtId="173" fontId="12" fillId="10" borderId="16" xfId="1173" applyNumberFormat="1" applyFont="1" applyFill="1" applyBorder="1" applyAlignment="1">
      <alignment horizontal="center" vertical="center"/>
    </xf>
    <xf numFmtId="174" fontId="66" fillId="0" borderId="16" xfId="5" applyFont="1" applyFill="1" applyBorder="1" applyAlignment="1">
      <alignment horizontal="left" vertical="center" wrapText="1"/>
    </xf>
    <xf numFmtId="174" fontId="66" fillId="0" borderId="16" xfId="5" applyFont="1" applyFill="1" applyBorder="1" applyAlignment="1">
      <alignment vertical="center" wrapText="1"/>
    </xf>
    <xf numFmtId="175" fontId="66" fillId="0" borderId="22" xfId="1" applyNumberFormat="1" applyFont="1" applyFill="1" applyBorder="1" applyAlignment="1">
      <alignment horizontal="center" vertical="center" wrapText="1"/>
    </xf>
    <xf numFmtId="1" fontId="66" fillId="0" borderId="16" xfId="5" applyNumberFormat="1" applyFont="1" applyFill="1" applyBorder="1" applyAlignment="1">
      <alignment horizontal="center" vertical="center" wrapText="1"/>
    </xf>
    <xf numFmtId="174" fontId="66" fillId="0" borderId="22" xfId="5" applyFont="1" applyFill="1" applyBorder="1" applyAlignment="1">
      <alignment horizontal="center" vertical="center" wrapText="1"/>
    </xf>
    <xf numFmtId="174" fontId="66" fillId="0" borderId="16" xfId="5" applyFont="1" applyFill="1" applyBorder="1" applyAlignment="1">
      <alignment horizontal="center" vertical="center" wrapText="1"/>
    </xf>
    <xf numFmtId="173" fontId="67" fillId="0" borderId="16" xfId="4" quotePrefix="1" applyNumberFormat="1" applyFont="1" applyFill="1" applyBorder="1" applyAlignment="1">
      <alignment horizontal="center" vertical="center" textRotation="180"/>
    </xf>
    <xf numFmtId="174" fontId="1" fillId="0" borderId="0" xfId="1173" applyFont="1" applyFill="1"/>
    <xf numFmtId="1" fontId="61" fillId="8" borderId="0" xfId="5" applyNumberFormat="1" applyFont="1" applyFill="1" applyAlignment="1">
      <alignment horizontal="center" vertical="center"/>
    </xf>
    <xf numFmtId="0" fontId="4" fillId="0" borderId="13" xfId="2" applyNumberFormat="1" applyFont="1" applyBorder="1" applyAlignment="1">
      <alignment horizontal="right" vertical="center"/>
    </xf>
    <xf numFmtId="49" fontId="8" fillId="4" borderId="16" xfId="1173" applyNumberFormat="1" applyFont="1" applyFill="1" applyBorder="1" applyAlignment="1">
      <alignment horizontal="left" vertical="center" wrapText="1"/>
    </xf>
    <xf numFmtId="0" fontId="9" fillId="0" borderId="0" xfId="3" applyFont="1" applyAlignment="1" applyProtection="1">
      <alignment horizontal="center" vertical="center" wrapText="1"/>
    </xf>
    <xf numFmtId="0" fontId="4" fillId="0" borderId="0" xfId="2" applyFont="1" applyBorder="1" applyAlignment="1">
      <alignment horizontal="center" vertical="center" wrapText="1"/>
    </xf>
    <xf numFmtId="0" fontId="15" fillId="0" borderId="0" xfId="0" applyFont="1" applyBorder="1" applyAlignment="1">
      <alignment horizontal="center" vertical="center"/>
    </xf>
    <xf numFmtId="174" fontId="13" fillId="0" borderId="0" xfId="1173" applyFont="1" applyAlignment="1">
      <alignment vertical="center"/>
    </xf>
    <xf numFmtId="0" fontId="3" fillId="0" borderId="0" xfId="0" applyFont="1" applyFill="1" applyBorder="1" applyAlignment="1">
      <alignment horizontal="left" vertical="center"/>
    </xf>
    <xf numFmtId="16" fontId="0" fillId="0" borderId="0" xfId="0" applyNumberFormat="1"/>
    <xf numFmtId="175" fontId="4" fillId="0" borderId="58" xfId="2" applyNumberFormat="1" applyFont="1" applyBorder="1" applyAlignment="1">
      <alignment vertical="center"/>
    </xf>
    <xf numFmtId="175" fontId="4" fillId="0" borderId="55" xfId="2" applyNumberFormat="1" applyFont="1" applyBorder="1" applyAlignment="1">
      <alignment vertical="center"/>
    </xf>
    <xf numFmtId="0" fontId="4" fillId="0" borderId="62" xfId="2" applyFont="1" applyBorder="1" applyAlignment="1">
      <alignment vertical="center"/>
    </xf>
    <xf numFmtId="0" fontId="4" fillId="0" borderId="63" xfId="2" applyFont="1" applyBorder="1" applyAlignment="1">
      <alignment vertical="center"/>
    </xf>
    <xf numFmtId="175" fontId="4" fillId="8" borderId="29" xfId="2" applyNumberFormat="1" applyFont="1" applyFill="1" applyBorder="1" applyAlignment="1">
      <alignment vertical="center"/>
    </xf>
    <xf numFmtId="175" fontId="4" fillId="4" borderId="12" xfId="2" applyNumberFormat="1" applyFont="1" applyFill="1" applyBorder="1" applyAlignment="1">
      <alignment vertical="center"/>
    </xf>
    <xf numFmtId="175" fontId="4" fillId="8" borderId="18" xfId="2" applyNumberFormat="1" applyFont="1" applyFill="1" applyBorder="1" applyAlignment="1">
      <alignment vertical="center"/>
    </xf>
    <xf numFmtId="175" fontId="4" fillId="4" borderId="19" xfId="2" applyNumberFormat="1" applyFont="1" applyFill="1" applyBorder="1" applyAlignment="1">
      <alignment vertical="center"/>
    </xf>
    <xf numFmtId="173" fontId="0" fillId="0" borderId="0" xfId="0" applyNumberFormat="1"/>
    <xf numFmtId="0" fontId="4" fillId="4" borderId="0" xfId="3" applyFont="1" applyFill="1" applyAlignment="1" applyProtection="1">
      <alignment vertical="center"/>
    </xf>
    <xf numFmtId="0" fontId="0" fillId="4" borderId="0" xfId="0" applyFill="1" applyAlignment="1">
      <alignment vertical="center" wrapText="1"/>
    </xf>
    <xf numFmtId="175" fontId="4" fillId="0" borderId="0" xfId="2" applyNumberFormat="1" applyFont="1" applyFill="1" applyBorder="1" applyAlignment="1">
      <alignment vertical="center"/>
    </xf>
    <xf numFmtId="0" fontId="0" fillId="0" borderId="0" xfId="0" applyFill="1" applyAlignment="1">
      <alignment vertical="center"/>
    </xf>
    <xf numFmtId="0" fontId="3" fillId="8" borderId="2" xfId="0" applyFont="1" applyFill="1" applyBorder="1" applyAlignment="1">
      <alignment vertical="center"/>
    </xf>
    <xf numFmtId="0" fontId="3" fillId="8" borderId="3" xfId="0" applyFont="1" applyFill="1" applyBorder="1" applyAlignment="1">
      <alignment vertical="center"/>
    </xf>
    <xf numFmtId="0" fontId="0" fillId="0" borderId="0" xfId="0" applyFill="1" applyBorder="1" applyAlignment="1">
      <alignment horizontal="left" vertical="center"/>
    </xf>
    <xf numFmtId="16" fontId="68" fillId="0" borderId="0" xfId="0" applyNumberFormat="1" applyFont="1" applyFill="1" applyBorder="1" applyAlignment="1">
      <alignment horizontal="center" vertical="center"/>
    </xf>
    <xf numFmtId="0" fontId="9" fillId="4" borderId="0" xfId="3" applyFont="1" applyFill="1" applyAlignment="1" applyProtection="1">
      <alignment horizontal="center" vertical="center" wrapText="1"/>
    </xf>
    <xf numFmtId="0" fontId="9" fillId="0" borderId="0" xfId="3" applyFont="1" applyAlignment="1" applyProtection="1">
      <alignment horizontal="center" vertical="center" wrapText="1"/>
    </xf>
    <xf numFmtId="173" fontId="0" fillId="0" borderId="8" xfId="0" applyNumberFormat="1" applyBorder="1" applyAlignment="1">
      <alignment horizontal="center" vertical="center"/>
    </xf>
    <xf numFmtId="173" fontId="0" fillId="9" borderId="11" xfId="0" applyNumberFormat="1" applyFill="1" applyBorder="1" applyAlignment="1">
      <alignment horizontal="center" vertical="center"/>
    </xf>
    <xf numFmtId="173" fontId="0" fillId="9" borderId="25" xfId="0" applyNumberFormat="1" applyFill="1" applyBorder="1"/>
    <xf numFmtId="173" fontId="0" fillId="9" borderId="28" xfId="0" applyNumberFormat="1" applyFill="1" applyBorder="1"/>
    <xf numFmtId="173" fontId="0" fillId="8" borderId="8" xfId="0" applyNumberFormat="1" applyFill="1" applyBorder="1" applyAlignment="1">
      <alignment horizontal="center" vertical="center"/>
    </xf>
    <xf numFmtId="174" fontId="8" fillId="0" borderId="16" xfId="1173" applyFont="1" applyFill="1" applyBorder="1" applyAlignment="1">
      <alignment horizontal="left" vertical="center" wrapText="1"/>
    </xf>
    <xf numFmtId="175" fontId="8" fillId="0" borderId="22" xfId="1" applyNumberFormat="1" applyFont="1" applyFill="1" applyBorder="1" applyAlignment="1">
      <alignment horizontal="center" vertical="center"/>
    </xf>
    <xf numFmtId="0" fontId="3" fillId="0" borderId="0" xfId="0" applyFont="1" applyAlignment="1">
      <alignment horizontal="center"/>
    </xf>
    <xf numFmtId="0" fontId="0" fillId="0" borderId="0" xfId="0" applyFont="1"/>
    <xf numFmtId="0" fontId="0" fillId="0" borderId="16" xfId="0" applyFont="1" applyBorder="1"/>
    <xf numFmtId="0" fontId="69" fillId="2" borderId="16" xfId="2" applyFont="1" applyFill="1" applyBorder="1" applyAlignment="1">
      <alignment horizontal="center" vertical="center" wrapText="1"/>
    </xf>
    <xf numFmtId="0" fontId="69" fillId="2" borderId="30" xfId="2" applyFont="1" applyFill="1" applyBorder="1" applyAlignment="1">
      <alignment horizontal="center" vertical="center" wrapText="1"/>
    </xf>
    <xf numFmtId="0" fontId="69" fillId="2" borderId="15" xfId="2" applyFont="1" applyFill="1" applyBorder="1" applyAlignment="1">
      <alignment horizontal="center" vertical="center" wrapText="1"/>
    </xf>
    <xf numFmtId="49" fontId="69" fillId="2" borderId="16" xfId="2" applyNumberFormat="1" applyFont="1" applyFill="1" applyBorder="1" applyAlignment="1">
      <alignment horizontal="center" vertical="center" wrapText="1"/>
    </xf>
    <xf numFmtId="1" fontId="12" fillId="7" borderId="16" xfId="1173" applyNumberFormat="1" applyFont="1" applyFill="1" applyBorder="1" applyAlignment="1">
      <alignment horizontal="center" vertical="center"/>
    </xf>
    <xf numFmtId="0" fontId="70" fillId="0" borderId="0" xfId="0" applyFont="1" applyFill="1" applyAlignment="1">
      <alignment vertical="center"/>
    </xf>
    <xf numFmtId="0" fontId="70" fillId="4" borderId="0" xfId="0" applyFont="1" applyFill="1" applyAlignment="1">
      <alignment vertical="center" wrapText="1"/>
    </xf>
    <xf numFmtId="0" fontId="9" fillId="4" borderId="0" xfId="3" applyFont="1" applyFill="1" applyAlignment="1" applyProtection="1">
      <alignment horizontal="center" vertical="center" wrapText="1"/>
    </xf>
    <xf numFmtId="0" fontId="9" fillId="0" borderId="0" xfId="3" applyFont="1" applyAlignment="1" applyProtection="1">
      <alignment horizontal="center" vertical="center" wrapText="1"/>
    </xf>
    <xf numFmtId="174" fontId="8" fillId="4" borderId="16" xfId="1173" applyFont="1" applyFill="1" applyBorder="1" applyAlignment="1">
      <alignment horizontal="center" vertical="center" wrapText="1"/>
    </xf>
    <xf numFmtId="0" fontId="0" fillId="4" borderId="0" xfId="0" applyFill="1" applyAlignment="1">
      <alignment horizontal="center" vertical="center"/>
    </xf>
    <xf numFmtId="0" fontId="0" fillId="4" borderId="0" xfId="0" applyFill="1" applyBorder="1" applyAlignment="1">
      <alignment vertical="center"/>
    </xf>
    <xf numFmtId="173" fontId="71" fillId="0" borderId="55" xfId="4" applyNumberFormat="1" applyFont="1" applyFill="1" applyBorder="1" applyAlignment="1">
      <alignment horizontal="center" vertical="center" textRotation="180"/>
    </xf>
    <xf numFmtId="175" fontId="16" fillId="0" borderId="20" xfId="1" applyNumberFormat="1" applyFont="1" applyBorder="1" applyAlignment="1">
      <alignment horizontal="center" vertical="center"/>
    </xf>
    <xf numFmtId="9" fontId="16" fillId="0" borderId="20" xfId="1284" applyFont="1" applyBorder="1" applyAlignment="1">
      <alignment vertical="center"/>
    </xf>
    <xf numFmtId="175" fontId="63" fillId="0" borderId="0" xfId="1" applyNumberFormat="1" applyFont="1" applyBorder="1" applyAlignment="1">
      <alignment horizontal="center"/>
    </xf>
    <xf numFmtId="1" fontId="13" fillId="0" borderId="0" xfId="1173" applyNumberFormat="1" applyFont="1" applyBorder="1" applyAlignment="1">
      <alignment horizontal="center"/>
    </xf>
    <xf numFmtId="1" fontId="11" fillId="0" borderId="0" xfId="5" applyNumberFormat="1" applyFont="1" applyFill="1" applyBorder="1" applyAlignment="1">
      <alignment horizontal="center" vertical="center"/>
    </xf>
    <xf numFmtId="43" fontId="4" fillId="0" borderId="0" xfId="1" applyFont="1" applyFill="1" applyBorder="1" applyAlignment="1">
      <alignment vertical="center"/>
    </xf>
    <xf numFmtId="177" fontId="4" fillId="0" borderId="0" xfId="1284" applyNumberFormat="1" applyFont="1" applyFill="1" applyBorder="1" applyAlignment="1">
      <alignment vertical="center"/>
    </xf>
    <xf numFmtId="0" fontId="9" fillId="4" borderId="16" xfId="0" applyFont="1" applyFill="1" applyBorder="1" applyAlignment="1">
      <alignment horizontal="left" vertical="center" wrapText="1"/>
    </xf>
    <xf numFmtId="0" fontId="9" fillId="4" borderId="16" xfId="0" applyFont="1" applyFill="1" applyBorder="1" applyAlignment="1">
      <alignment horizontal="center" vertical="center" wrapText="1"/>
    </xf>
    <xf numFmtId="0" fontId="8" fillId="4" borderId="16" xfId="0" applyFont="1" applyFill="1" applyBorder="1" applyAlignment="1">
      <alignment horizontal="center" vertical="center" wrapText="1"/>
    </xf>
    <xf numFmtId="175" fontId="15" fillId="4" borderId="16" xfId="1" applyNumberFormat="1" applyFont="1" applyFill="1" applyBorder="1" applyAlignment="1">
      <alignment vertical="center" wrapText="1"/>
    </xf>
    <xf numFmtId="0" fontId="72" fillId="42" borderId="16" xfId="0" applyFont="1" applyFill="1" applyBorder="1" applyAlignment="1">
      <alignment horizontal="center" vertical="center"/>
    </xf>
    <xf numFmtId="0" fontId="6" fillId="40" borderId="68" xfId="856" applyFont="1" applyFill="1" applyBorder="1" applyAlignment="1">
      <alignment horizontal="center" vertical="center"/>
    </xf>
    <xf numFmtId="0" fontId="0" fillId="0" borderId="0" xfId="0" applyAlignment="1">
      <alignment horizontal="center" vertical="center"/>
    </xf>
    <xf numFmtId="0" fontId="7" fillId="2" borderId="1" xfId="2" applyFont="1" applyFill="1" applyBorder="1" applyAlignment="1">
      <alignment horizontal="center" vertical="center" wrapText="1"/>
    </xf>
    <xf numFmtId="0" fontId="7" fillId="2" borderId="1" xfId="2" applyFont="1" applyFill="1" applyBorder="1" applyAlignment="1">
      <alignment horizontal="left" vertical="center" wrapText="1"/>
    </xf>
    <xf numFmtId="0" fontId="7" fillId="2" borderId="20" xfId="2" applyFont="1" applyFill="1" applyBorder="1" applyAlignment="1">
      <alignment horizontal="center" vertical="center" wrapText="1"/>
    </xf>
    <xf numFmtId="0" fontId="9" fillId="4" borderId="22" xfId="0" applyFont="1" applyFill="1" applyBorder="1" applyAlignment="1">
      <alignment horizontal="left" vertical="center" wrapText="1"/>
    </xf>
    <xf numFmtId="0" fontId="8" fillId="4" borderId="22" xfId="0" applyFont="1" applyFill="1" applyBorder="1" applyAlignment="1">
      <alignment horizontal="center" vertical="center" wrapText="1"/>
    </xf>
    <xf numFmtId="175" fontId="15" fillId="4" borderId="22" xfId="1" applyNumberFormat="1" applyFont="1" applyFill="1" applyBorder="1" applyAlignment="1">
      <alignment horizontal="center" vertical="center" wrapText="1"/>
    </xf>
    <xf numFmtId="175" fontId="15" fillId="4" borderId="22" xfId="1" applyNumberFormat="1" applyFont="1" applyFill="1" applyBorder="1" applyAlignment="1">
      <alignment vertical="center" wrapText="1"/>
    </xf>
    <xf numFmtId="9" fontId="15" fillId="4" borderId="22" xfId="1284" applyFont="1" applyFill="1" applyBorder="1" applyAlignment="1">
      <alignment vertical="center" wrapText="1"/>
    </xf>
    <xf numFmtId="0" fontId="17" fillId="2" borderId="20" xfId="2" applyFont="1" applyFill="1" applyBorder="1" applyAlignment="1">
      <alignment horizontal="center" vertical="center" wrapText="1"/>
    </xf>
    <xf numFmtId="0" fontId="7" fillId="2" borderId="24" xfId="2" applyFont="1" applyFill="1" applyBorder="1" applyAlignment="1">
      <alignment horizontal="center" vertical="center" wrapText="1"/>
    </xf>
    <xf numFmtId="49" fontId="7" fillId="2" borderId="20" xfId="2"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16" xfId="0" applyNumberFormat="1" applyFont="1" applyFill="1" applyBorder="1" applyAlignment="1">
      <alignment horizontal="center" vertical="center" wrapText="1"/>
    </xf>
    <xf numFmtId="165" fontId="0" fillId="8" borderId="16" xfId="856" applyNumberFormat="1" applyFont="1" applyFill="1" applyBorder="1" applyAlignment="1">
      <alignment horizontal="center" vertical="center" wrapText="1"/>
    </xf>
    <xf numFmtId="1" fontId="11" fillId="4" borderId="16" xfId="5" applyNumberFormat="1" applyFont="1" applyFill="1" applyBorder="1" applyAlignment="1">
      <alignment horizontal="center" vertical="center"/>
    </xf>
    <xf numFmtId="0" fontId="72" fillId="42" borderId="16" xfId="0" applyFont="1" applyFill="1" applyBorder="1" applyAlignment="1">
      <alignment horizontal="left" vertical="top"/>
    </xf>
    <xf numFmtId="0" fontId="6" fillId="40" borderId="68" xfId="856" applyFont="1" applyFill="1" applyBorder="1" applyAlignment="1">
      <alignment horizontal="left" vertical="top"/>
    </xf>
    <xf numFmtId="0" fontId="0" fillId="8" borderId="16" xfId="856" applyFont="1" applyFill="1" applyBorder="1" applyAlignment="1">
      <alignment horizontal="left" vertical="top" wrapText="1"/>
    </xf>
    <xf numFmtId="0" fontId="0" fillId="0" borderId="0" xfId="0" applyAlignment="1">
      <alignment horizontal="left" vertical="top"/>
    </xf>
    <xf numFmtId="0" fontId="62" fillId="4" borderId="16" xfId="0" applyFont="1" applyFill="1" applyBorder="1" applyAlignment="1">
      <alignment vertical="center"/>
    </xf>
    <xf numFmtId="173" fontId="8" fillId="4" borderId="22" xfId="1173" applyNumberFormat="1" applyFont="1" applyFill="1" applyBorder="1" applyAlignment="1">
      <alignment horizontal="center" vertical="center"/>
    </xf>
    <xf numFmtId="174" fontId="12" fillId="4" borderId="0" xfId="1173" applyFont="1" applyFill="1" applyAlignment="1">
      <alignment horizontal="center"/>
    </xf>
    <xf numFmtId="175" fontId="15" fillId="4" borderId="22" xfId="1" applyNumberFormat="1" applyFont="1" applyFill="1" applyBorder="1" applyAlignment="1">
      <alignment horizontal="center" vertical="center" wrapText="1"/>
    </xf>
    <xf numFmtId="0" fontId="69" fillId="2" borderId="14" xfId="2" applyFont="1" applyFill="1" applyBorder="1" applyAlignment="1">
      <alignment horizontal="center" vertical="center" wrapText="1"/>
    </xf>
    <xf numFmtId="49" fontId="69" fillId="2" borderId="17" xfId="2" applyNumberFormat="1" applyFont="1" applyFill="1" applyBorder="1" applyAlignment="1">
      <alignment horizontal="center" vertical="center" wrapText="1"/>
    </xf>
    <xf numFmtId="43" fontId="0" fillId="44" borderId="15" xfId="1" applyFont="1" applyFill="1" applyBorder="1" applyAlignment="1">
      <alignment vertical="center"/>
    </xf>
    <xf numFmtId="43" fontId="0" fillId="44" borderId="16" xfId="1" applyFont="1" applyFill="1" applyBorder="1" applyAlignment="1">
      <alignment vertical="center"/>
    </xf>
    <xf numFmtId="165" fontId="0" fillId="44" borderId="16" xfId="1" applyNumberFormat="1" applyFont="1" applyFill="1" applyBorder="1" applyAlignment="1">
      <alignment vertical="center"/>
    </xf>
    <xf numFmtId="165" fontId="0" fillId="44" borderId="17" xfId="1" applyNumberFormat="1" applyFont="1" applyFill="1" applyBorder="1" applyAlignment="1">
      <alignment vertical="center"/>
    </xf>
    <xf numFmtId="43" fontId="0" fillId="0" borderId="30" xfId="1" applyFont="1" applyBorder="1"/>
    <xf numFmtId="165" fontId="0" fillId="44" borderId="27" xfId="1" applyNumberFormat="1" applyFont="1" applyFill="1" applyBorder="1" applyAlignment="1">
      <alignment vertical="center"/>
    </xf>
    <xf numFmtId="0" fontId="63" fillId="0" borderId="0" xfId="3" applyFont="1" applyAlignment="1" applyProtection="1">
      <alignment vertical="center"/>
    </xf>
    <xf numFmtId="0" fontId="63" fillId="0" borderId="0" xfId="2" applyFont="1" applyFill="1" applyBorder="1" applyAlignment="1">
      <alignment vertical="center" wrapText="1"/>
    </xf>
    <xf numFmtId="0" fontId="73" fillId="0" borderId="0" xfId="2" applyFont="1" applyFill="1" applyBorder="1" applyAlignment="1">
      <alignment vertical="center" wrapText="1"/>
    </xf>
    <xf numFmtId="0" fontId="63" fillId="4" borderId="29" xfId="2" applyFont="1" applyFill="1" applyBorder="1" applyAlignment="1">
      <alignment vertical="center"/>
    </xf>
    <xf numFmtId="0" fontId="63" fillId="4" borderId="12" xfId="2" applyFont="1" applyFill="1" applyBorder="1" applyAlignment="1">
      <alignment vertical="center"/>
    </xf>
    <xf numFmtId="0" fontId="63" fillId="4" borderId="5" xfId="2" applyFont="1" applyFill="1" applyBorder="1" applyAlignment="1">
      <alignment vertical="center"/>
    </xf>
    <xf numFmtId="0" fontId="63" fillId="4" borderId="6" xfId="2" applyFont="1" applyFill="1" applyBorder="1" applyAlignment="1">
      <alignment vertical="center"/>
    </xf>
    <xf numFmtId="0" fontId="63" fillId="0" borderId="7" xfId="2" applyFont="1" applyFill="1" applyBorder="1" applyAlignment="1">
      <alignment vertical="center"/>
    </xf>
    <xf numFmtId="0" fontId="63" fillId="0" borderId="0" xfId="2" applyFont="1" applyFill="1" applyBorder="1" applyAlignment="1">
      <alignment vertical="center"/>
    </xf>
    <xf numFmtId="1" fontId="63" fillId="4" borderId="13" xfId="2" applyNumberFormat="1" applyFont="1" applyFill="1" applyBorder="1" applyAlignment="1">
      <alignment horizontal="right" vertical="center"/>
    </xf>
    <xf numFmtId="0" fontId="13" fillId="4" borderId="14" xfId="0" applyFont="1" applyFill="1" applyBorder="1" applyAlignment="1">
      <alignment vertical="center"/>
    </xf>
    <xf numFmtId="0" fontId="13" fillId="4" borderId="27" xfId="0" applyFont="1" applyFill="1" applyBorder="1" applyAlignment="1">
      <alignment vertical="center"/>
    </xf>
    <xf numFmtId="0" fontId="63" fillId="4" borderId="13" xfId="2" applyNumberFormat="1" applyFont="1" applyFill="1" applyBorder="1" applyAlignment="1">
      <alignment horizontal="right" vertical="center"/>
    </xf>
    <xf numFmtId="10" fontId="63" fillId="0" borderId="0" xfId="1284" applyNumberFormat="1" applyFont="1" applyFill="1" applyBorder="1" applyAlignment="1">
      <alignment vertical="center"/>
    </xf>
    <xf numFmtId="175" fontId="63" fillId="4" borderId="13" xfId="2" applyNumberFormat="1" applyFont="1" applyFill="1" applyBorder="1" applyAlignment="1">
      <alignment vertical="center"/>
    </xf>
    <xf numFmtId="175" fontId="63" fillId="4" borderId="14" xfId="2" applyNumberFormat="1" applyFont="1" applyFill="1" applyBorder="1" applyAlignment="1">
      <alignment vertical="center"/>
    </xf>
    <xf numFmtId="175" fontId="63" fillId="4" borderId="27" xfId="2" applyNumberFormat="1" applyFont="1" applyFill="1" applyBorder="1" applyAlignment="1">
      <alignment vertical="center"/>
    </xf>
    <xf numFmtId="9" fontId="63" fillId="0" borderId="0" xfId="1284" applyFont="1" applyFill="1" applyBorder="1" applyAlignment="1">
      <alignment vertical="center"/>
    </xf>
    <xf numFmtId="175" fontId="63" fillId="8" borderId="29" xfId="2" applyNumberFormat="1" applyFont="1" applyFill="1" applyBorder="1" applyAlignment="1">
      <alignment vertical="center"/>
    </xf>
    <xf numFmtId="175" fontId="63" fillId="4" borderId="12" xfId="2" applyNumberFormat="1" applyFont="1" applyFill="1" applyBorder="1" applyAlignment="1">
      <alignment vertical="center"/>
    </xf>
    <xf numFmtId="175" fontId="63" fillId="0" borderId="0" xfId="1284" applyNumberFormat="1" applyFont="1" applyFill="1" applyBorder="1" applyAlignment="1">
      <alignment vertical="center"/>
    </xf>
    <xf numFmtId="175" fontId="63" fillId="8" borderId="18" xfId="2" applyNumberFormat="1" applyFont="1" applyFill="1" applyBorder="1" applyAlignment="1">
      <alignment vertical="center"/>
    </xf>
    <xf numFmtId="175" fontId="63" fillId="4" borderId="19" xfId="2" applyNumberFormat="1" applyFont="1" applyFill="1" applyBorder="1" applyAlignment="1">
      <alignment vertical="center"/>
    </xf>
    <xf numFmtId="0" fontId="63" fillId="4" borderId="63" xfId="2" applyFont="1" applyFill="1" applyBorder="1" applyAlignment="1">
      <alignment vertical="center"/>
    </xf>
    <xf numFmtId="0" fontId="63" fillId="0" borderId="0" xfId="2" applyFont="1" applyAlignment="1">
      <alignment vertical="center"/>
    </xf>
    <xf numFmtId="0" fontId="63" fillId="0" borderId="0" xfId="2" applyFont="1" applyAlignment="1">
      <alignment horizontal="left" vertical="center"/>
    </xf>
    <xf numFmtId="0" fontId="13" fillId="4" borderId="0" xfId="0" applyFont="1" applyFill="1" applyAlignment="1">
      <alignment vertical="center"/>
    </xf>
    <xf numFmtId="0" fontId="13" fillId="0" borderId="0" xfId="0" applyFont="1" applyAlignment="1">
      <alignment vertical="center"/>
    </xf>
    <xf numFmtId="0" fontId="73" fillId="4" borderId="0" xfId="2" applyFont="1" applyFill="1" applyAlignment="1">
      <alignment vertical="center"/>
    </xf>
    <xf numFmtId="0" fontId="63" fillId="0" borderId="0" xfId="3" applyFont="1" applyAlignment="1" applyProtection="1">
      <alignment vertical="center" wrapText="1"/>
    </xf>
    <xf numFmtId="0" fontId="63" fillId="0" borderId="0" xfId="3" applyFont="1" applyBorder="1" applyAlignment="1" applyProtection="1">
      <alignment vertical="center" wrapText="1"/>
    </xf>
    <xf numFmtId="175" fontId="13" fillId="0" borderId="0" xfId="0" applyNumberFormat="1" applyFont="1" applyAlignment="1">
      <alignment vertical="center"/>
    </xf>
    <xf numFmtId="0" fontId="13" fillId="9" borderId="0" xfId="0" applyFont="1" applyFill="1" applyAlignment="1">
      <alignment vertical="center"/>
    </xf>
    <xf numFmtId="0" fontId="75" fillId="0" borderId="0" xfId="0" applyFont="1" applyAlignment="1">
      <alignment vertical="center"/>
    </xf>
    <xf numFmtId="0" fontId="13" fillId="6" borderId="0" xfId="0" applyFont="1" applyFill="1" applyAlignment="1">
      <alignment vertical="center"/>
    </xf>
    <xf numFmtId="0" fontId="13" fillId="0" borderId="0" xfId="0" applyFont="1" applyAlignment="1">
      <alignment vertical="center" wrapText="1"/>
    </xf>
    <xf numFmtId="0" fontId="73" fillId="2" borderId="4" xfId="2" applyFont="1" applyFill="1" applyBorder="1" applyAlignment="1">
      <alignment horizontal="left" vertical="center" wrapText="1"/>
    </xf>
    <xf numFmtId="0" fontId="73" fillId="2" borderId="4" xfId="2" applyFont="1" applyFill="1" applyBorder="1" applyAlignment="1">
      <alignment vertical="center" wrapText="1"/>
    </xf>
    <xf numFmtId="0" fontId="73" fillId="2" borderId="25" xfId="2" applyFont="1" applyFill="1" applyBorder="1" applyAlignment="1">
      <alignment horizontal="center" vertical="center" wrapText="1"/>
    </xf>
    <xf numFmtId="0" fontId="73" fillId="2" borderId="53" xfId="2" applyFont="1" applyFill="1" applyBorder="1" applyAlignment="1">
      <alignment horizontal="center" vertical="center" wrapText="1"/>
    </xf>
    <xf numFmtId="49" fontId="73" fillId="2" borderId="25" xfId="2" applyNumberFormat="1" applyFont="1" applyFill="1" applyBorder="1" applyAlignment="1">
      <alignment horizontal="center" vertical="center" wrapText="1"/>
    </xf>
    <xf numFmtId="0" fontId="73" fillId="43" borderId="25" xfId="2" applyFont="1" applyFill="1" applyBorder="1" applyAlignment="1">
      <alignment horizontal="center" vertical="center" wrapText="1"/>
    </xf>
    <xf numFmtId="0" fontId="73" fillId="42" borderId="25" xfId="2" applyFont="1" applyFill="1" applyBorder="1" applyAlignment="1">
      <alignment horizontal="center" vertical="center" wrapText="1"/>
    </xf>
    <xf numFmtId="0" fontId="73" fillId="5" borderId="25" xfId="2" applyFont="1" applyFill="1" applyBorder="1" applyAlignment="1">
      <alignment horizontal="center" vertical="center" wrapText="1"/>
    </xf>
    <xf numFmtId="0" fontId="63" fillId="4" borderId="16" xfId="0" applyFont="1" applyFill="1" applyBorder="1" applyAlignment="1">
      <alignment horizontal="left" vertical="center" wrapText="1"/>
    </xf>
    <xf numFmtId="0" fontId="63" fillId="4" borderId="16" xfId="0" applyFont="1" applyFill="1" applyBorder="1" applyAlignment="1">
      <alignment vertical="center" wrapText="1"/>
    </xf>
    <xf numFmtId="0" fontId="63" fillId="4" borderId="16" xfId="0" applyFont="1" applyFill="1" applyBorder="1" applyAlignment="1">
      <alignment horizontal="center" vertical="center" wrapText="1"/>
    </xf>
    <xf numFmtId="175" fontId="13" fillId="4" borderId="16" xfId="1" applyNumberFormat="1" applyFont="1" applyFill="1" applyBorder="1" applyAlignment="1">
      <alignment horizontal="center" vertical="center" wrapText="1"/>
    </xf>
    <xf numFmtId="175" fontId="13" fillId="45" borderId="16" xfId="1" applyNumberFormat="1" applyFont="1" applyFill="1" applyBorder="1" applyAlignment="1">
      <alignment horizontal="center" vertical="center" wrapText="1"/>
    </xf>
    <xf numFmtId="175" fontId="13" fillId="4" borderId="16" xfId="1" applyNumberFormat="1" applyFont="1" applyFill="1" applyBorder="1" applyAlignment="1">
      <alignment vertical="center" wrapText="1"/>
    </xf>
    <xf numFmtId="9" fontId="13" fillId="4" borderId="16" xfId="1284" applyFont="1" applyFill="1" applyBorder="1" applyAlignment="1">
      <alignment vertical="center" wrapText="1"/>
    </xf>
    <xf numFmtId="43" fontId="13" fillId="4" borderId="16" xfId="1" applyFont="1" applyFill="1" applyBorder="1" applyAlignment="1">
      <alignment vertical="center" wrapText="1"/>
    </xf>
    <xf numFmtId="167" fontId="13" fillId="0" borderId="16" xfId="0" applyNumberFormat="1" applyFont="1" applyBorder="1" applyAlignment="1">
      <alignment horizontal="center" vertical="center" wrapText="1"/>
    </xf>
    <xf numFmtId="0" fontId="13" fillId="4" borderId="0" xfId="0" applyFont="1" applyFill="1" applyAlignment="1">
      <alignment vertical="center" wrapText="1"/>
    </xf>
    <xf numFmtId="0" fontId="13" fillId="0" borderId="0" xfId="0" applyFont="1" applyBorder="1" applyAlignment="1">
      <alignment horizontal="center" vertical="center"/>
    </xf>
    <xf numFmtId="175" fontId="75" fillId="0" borderId="23" xfId="1" applyNumberFormat="1" applyFont="1" applyBorder="1" applyAlignment="1">
      <alignment horizontal="center" vertical="center"/>
    </xf>
    <xf numFmtId="9" fontId="75" fillId="0" borderId="24" xfId="1284" applyFont="1" applyBorder="1" applyAlignment="1">
      <alignment vertical="center"/>
    </xf>
    <xf numFmtId="43" fontId="75" fillId="0" borderId="24" xfId="1" applyFont="1" applyBorder="1" applyAlignment="1">
      <alignment vertical="center"/>
    </xf>
    <xf numFmtId="43" fontId="75" fillId="0" borderId="73" xfId="1" applyFont="1" applyBorder="1" applyAlignment="1">
      <alignment vertical="center"/>
    </xf>
    <xf numFmtId="43" fontId="13" fillId="0" borderId="0" xfId="0" applyNumberFormat="1" applyFont="1" applyAlignment="1">
      <alignment vertical="center"/>
    </xf>
    <xf numFmtId="0" fontId="13" fillId="0" borderId="0" xfId="0" applyFont="1" applyFill="1" applyBorder="1" applyAlignment="1">
      <alignment vertical="center"/>
    </xf>
    <xf numFmtId="175" fontId="13" fillId="0" borderId="0" xfId="1" applyNumberFormat="1" applyFont="1" applyFill="1" applyBorder="1" applyAlignment="1">
      <alignment horizontal="center" vertical="center" wrapText="1"/>
    </xf>
    <xf numFmtId="0" fontId="73" fillId="2" borderId="4" xfId="2" applyFont="1" applyFill="1" applyBorder="1" applyAlignment="1">
      <alignment horizontal="center" vertical="center" wrapText="1"/>
    </xf>
    <xf numFmtId="0" fontId="73" fillId="2" borderId="7" xfId="2" applyFont="1" applyFill="1" applyBorder="1" applyAlignment="1">
      <alignment horizontal="center" vertical="center" wrapText="1"/>
    </xf>
    <xf numFmtId="0" fontId="13" fillId="0" borderId="16" xfId="0" applyFont="1" applyBorder="1" applyAlignment="1">
      <alignment horizontal="left" vertical="center" wrapText="1"/>
    </xf>
    <xf numFmtId="0" fontId="13" fillId="0" borderId="16" xfId="0" applyFont="1" applyBorder="1" applyAlignment="1">
      <alignment horizontal="center" vertical="center" wrapText="1"/>
    </xf>
    <xf numFmtId="0" fontId="13" fillId="0" borderId="16" xfId="0" applyFont="1" applyBorder="1" applyAlignment="1">
      <alignment vertical="center" wrapText="1"/>
    </xf>
    <xf numFmtId="175" fontId="13" fillId="0" borderId="16" xfId="1" applyNumberFormat="1" applyFont="1" applyBorder="1" applyAlignment="1">
      <alignment vertical="center" wrapText="1"/>
    </xf>
    <xf numFmtId="0" fontId="13" fillId="0" borderId="0" xfId="0" applyFont="1" applyFill="1" applyBorder="1" applyAlignment="1">
      <alignment vertical="center" wrapText="1"/>
    </xf>
    <xf numFmtId="175" fontId="75" fillId="0" borderId="23" xfId="0" applyNumberFormat="1" applyFont="1" applyBorder="1" applyAlignment="1">
      <alignment vertical="center"/>
    </xf>
    <xf numFmtId="175" fontId="75" fillId="0" borderId="20" xfId="0" applyNumberFormat="1" applyFont="1" applyBorder="1" applyAlignment="1">
      <alignment vertical="center"/>
    </xf>
    <xf numFmtId="0" fontId="73" fillId="2" borderId="69" xfId="3" applyFont="1" applyFill="1" applyBorder="1" applyAlignment="1">
      <alignment vertical="center" wrapText="1"/>
    </xf>
    <xf numFmtId="0" fontId="73" fillId="2" borderId="69" xfId="3" applyFont="1" applyFill="1" applyBorder="1" applyAlignment="1">
      <alignment horizontal="center" vertical="center" wrapText="1"/>
    </xf>
    <xf numFmtId="0" fontId="63" fillId="0" borderId="61" xfId="3" applyFont="1" applyBorder="1" applyAlignment="1">
      <alignment vertical="center"/>
    </xf>
    <xf numFmtId="0" fontId="63" fillId="0" borderId="70" xfId="3" applyFont="1" applyBorder="1" applyAlignment="1">
      <alignment horizontal="left" vertical="center"/>
    </xf>
    <xf numFmtId="0" fontId="63" fillId="0" borderId="0" xfId="3" applyFont="1" applyBorder="1" applyAlignment="1">
      <alignment horizontal="left" vertical="center"/>
    </xf>
    <xf numFmtId="0" fontId="63" fillId="0" borderId="15" xfId="3" applyFont="1" applyBorder="1" applyAlignment="1">
      <alignment vertical="center"/>
    </xf>
    <xf numFmtId="0" fontId="63" fillId="0" borderId="17" xfId="3" applyFont="1" applyBorder="1" applyAlignment="1">
      <alignment horizontal="left" vertical="center"/>
    </xf>
    <xf numFmtId="0" fontId="63" fillId="0" borderId="34" xfId="3" applyFont="1" applyBorder="1" applyAlignment="1">
      <alignment vertical="center"/>
    </xf>
    <xf numFmtId="0" fontId="63" fillId="0" borderId="35" xfId="3" applyFont="1" applyBorder="1" applyAlignment="1">
      <alignment horizontal="left" vertical="center"/>
    </xf>
    <xf numFmtId="0" fontId="63" fillId="4" borderId="62" xfId="2" applyFont="1" applyFill="1" applyBorder="1" applyAlignment="1">
      <alignment vertical="center"/>
    </xf>
    <xf numFmtId="175" fontId="75" fillId="0" borderId="33" xfId="0" applyNumberFormat="1" applyFont="1" applyBorder="1" applyAlignment="1">
      <alignment vertical="center"/>
    </xf>
    <xf numFmtId="175" fontId="13" fillId="4" borderId="16" xfId="1" quotePrefix="1" applyNumberFormat="1" applyFont="1" applyFill="1" applyBorder="1" applyAlignment="1">
      <alignment horizontal="center" vertical="center" wrapText="1"/>
    </xf>
    <xf numFmtId="0" fontId="63" fillId="0" borderId="29" xfId="2" applyFont="1" applyBorder="1" applyAlignment="1">
      <alignment vertical="center"/>
    </xf>
    <xf numFmtId="0" fontId="63" fillId="0" borderId="12" xfId="2" applyFont="1" applyBorder="1" applyAlignment="1">
      <alignment vertical="center"/>
    </xf>
    <xf numFmtId="0" fontId="63" fillId="0" borderId="5" xfId="2" applyFont="1" applyBorder="1" applyAlignment="1">
      <alignment vertical="center"/>
    </xf>
    <xf numFmtId="0" fontId="63" fillId="0" borderId="6" xfId="2" applyFont="1" applyBorder="1" applyAlignment="1">
      <alignment vertical="center"/>
    </xf>
    <xf numFmtId="1" fontId="63" fillId="0" borderId="13" xfId="2" applyNumberFormat="1" applyFont="1" applyBorder="1" applyAlignment="1">
      <alignment horizontal="right" vertical="center"/>
    </xf>
    <xf numFmtId="0" fontId="13" fillId="0" borderId="14" xfId="0" applyFont="1" applyBorder="1" applyAlignment="1">
      <alignment vertical="center"/>
    </xf>
    <xf numFmtId="0" fontId="13" fillId="0" borderId="27" xfId="0" applyFont="1" applyBorder="1" applyAlignment="1">
      <alignment vertical="center"/>
    </xf>
    <xf numFmtId="0" fontId="63" fillId="0" borderId="13" xfId="2" applyNumberFormat="1" applyFont="1" applyBorder="1" applyAlignment="1">
      <alignment horizontal="right" vertical="center"/>
    </xf>
    <xf numFmtId="175" fontId="63" fillId="0" borderId="13" xfId="2" applyNumberFormat="1" applyFont="1" applyBorder="1" applyAlignment="1">
      <alignment vertical="center"/>
    </xf>
    <xf numFmtId="175" fontId="63" fillId="0" borderId="14" xfId="2" applyNumberFormat="1" applyFont="1" applyBorder="1" applyAlignment="1">
      <alignment vertical="center"/>
    </xf>
    <xf numFmtId="175" fontId="63" fillId="0" borderId="27" xfId="2" applyNumberFormat="1" applyFont="1" applyBorder="1" applyAlignment="1">
      <alignment vertical="center"/>
    </xf>
    <xf numFmtId="175" fontId="63" fillId="0" borderId="58" xfId="2" applyNumberFormat="1" applyFont="1" applyBorder="1" applyAlignment="1">
      <alignment vertical="center"/>
    </xf>
    <xf numFmtId="175" fontId="63" fillId="0" borderId="55" xfId="2" applyNumberFormat="1" applyFont="1" applyBorder="1" applyAlignment="1">
      <alignment vertical="center"/>
    </xf>
    <xf numFmtId="0" fontId="63" fillId="0" borderId="62" xfId="2" applyFont="1" applyBorder="1" applyAlignment="1">
      <alignment vertical="center"/>
    </xf>
    <xf numFmtId="0" fontId="63" fillId="0" borderId="63" xfId="2" applyFont="1" applyBorder="1" applyAlignment="1">
      <alignment vertical="center"/>
    </xf>
    <xf numFmtId="175" fontId="63" fillId="0" borderId="18" xfId="2" applyNumberFormat="1" applyFont="1" applyBorder="1" applyAlignment="1">
      <alignment vertical="center"/>
    </xf>
    <xf numFmtId="175" fontId="63" fillId="0" borderId="19" xfId="2" applyNumberFormat="1" applyFont="1" applyBorder="1" applyAlignment="1">
      <alignment vertical="center"/>
    </xf>
    <xf numFmtId="175" fontId="75" fillId="0" borderId="20" xfId="1" applyNumberFormat="1" applyFont="1" applyBorder="1" applyAlignment="1">
      <alignment horizontal="center" vertical="center"/>
    </xf>
    <xf numFmtId="9" fontId="75" fillId="0" borderId="20" xfId="1284" applyFont="1" applyBorder="1" applyAlignment="1">
      <alignment vertical="center"/>
    </xf>
    <xf numFmtId="0" fontId="73" fillId="2" borderId="5" xfId="2" applyFont="1" applyFill="1" applyBorder="1" applyAlignment="1">
      <alignment horizontal="center" vertical="center" wrapText="1"/>
    </xf>
    <xf numFmtId="0" fontId="73" fillId="2" borderId="10" xfId="2" applyFont="1" applyFill="1" applyBorder="1" applyAlignment="1">
      <alignment horizontal="center" vertical="center" wrapText="1"/>
    </xf>
    <xf numFmtId="0" fontId="73" fillId="2" borderId="20" xfId="2" applyFont="1" applyFill="1" applyBorder="1" applyAlignment="1">
      <alignment horizontal="center" vertical="center" wrapText="1"/>
    </xf>
    <xf numFmtId="0" fontId="73" fillId="2" borderId="1" xfId="2" applyFont="1" applyFill="1" applyBorder="1" applyAlignment="1">
      <alignment horizontal="center" vertical="center" wrapText="1"/>
    </xf>
    <xf numFmtId="0" fontId="13" fillId="0" borderId="22" xfId="0" applyFont="1" applyBorder="1" applyAlignment="1">
      <alignment horizontal="left" vertical="center" wrapText="1"/>
    </xf>
    <xf numFmtId="0" fontId="13" fillId="0" borderId="22" xfId="0" applyFont="1" applyBorder="1" applyAlignment="1">
      <alignment horizontal="center" vertical="center" wrapText="1"/>
    </xf>
    <xf numFmtId="0" fontId="13" fillId="0" borderId="22" xfId="0" applyFont="1" applyBorder="1" applyAlignment="1">
      <alignment vertical="center" wrapText="1"/>
    </xf>
    <xf numFmtId="175" fontId="13" fillId="0" borderId="22" xfId="1" applyNumberFormat="1" applyFont="1" applyBorder="1" applyAlignment="1">
      <alignment vertical="center" wrapText="1"/>
    </xf>
    <xf numFmtId="0" fontId="73" fillId="2" borderId="9" xfId="3" applyFont="1" applyFill="1" applyBorder="1" applyAlignment="1">
      <alignment horizontal="center" vertical="center" wrapText="1"/>
    </xf>
    <xf numFmtId="0" fontId="63" fillId="0" borderId="22" xfId="3" applyFont="1" applyBorder="1" applyAlignment="1">
      <alignment vertical="center"/>
    </xf>
    <xf numFmtId="0" fontId="63" fillId="0" borderId="22" xfId="3" applyFont="1" applyBorder="1" applyAlignment="1">
      <alignment horizontal="left" vertical="center"/>
    </xf>
    <xf numFmtId="0" fontId="63" fillId="0" borderId="16" xfId="3" applyFont="1" applyBorder="1" applyAlignment="1">
      <alignment vertical="center"/>
    </xf>
    <xf numFmtId="0" fontId="63" fillId="0" borderId="16" xfId="3" applyFont="1" applyBorder="1" applyAlignment="1">
      <alignment horizontal="left" vertical="center"/>
    </xf>
    <xf numFmtId="175" fontId="63" fillId="4" borderId="18" xfId="2" applyNumberFormat="1" applyFont="1" applyFill="1" applyBorder="1" applyAlignment="1">
      <alignment vertical="center"/>
    </xf>
    <xf numFmtId="0" fontId="9" fillId="4" borderId="15" xfId="0" applyFont="1" applyFill="1" applyBorder="1" applyAlignment="1">
      <alignment horizontal="left" vertical="center" wrapText="1"/>
    </xf>
    <xf numFmtId="43" fontId="12" fillId="4" borderId="0" xfId="1" applyFont="1" applyFill="1" applyAlignment="1">
      <alignment horizontal="center"/>
    </xf>
    <xf numFmtId="0" fontId="72" fillId="42" borderId="16" xfId="0" applyFont="1" applyFill="1" applyBorder="1" applyAlignment="1"/>
    <xf numFmtId="0" fontId="6" fillId="40" borderId="68" xfId="856" applyFont="1" applyFill="1" applyBorder="1" applyAlignment="1"/>
    <xf numFmtId="0" fontId="0" fillId="0" borderId="0" xfId="0" applyAlignment="1"/>
    <xf numFmtId="0" fontId="72" fillId="42" borderId="16" xfId="0" applyFont="1" applyFill="1" applyBorder="1" applyAlignment="1">
      <alignment horizontal="left"/>
    </xf>
    <xf numFmtId="0" fontId="6" fillId="40" borderId="68" xfId="856" applyFont="1" applyFill="1" applyBorder="1" applyAlignment="1">
      <alignment horizontal="left"/>
    </xf>
    <xf numFmtId="0" fontId="0" fillId="0" borderId="0" xfId="0" applyAlignment="1">
      <alignment horizontal="left"/>
    </xf>
    <xf numFmtId="1" fontId="12" fillId="9" borderId="16" xfId="1173" applyNumberFormat="1" applyFont="1" applyFill="1" applyBorder="1" applyAlignment="1">
      <alignment horizontal="center" vertical="center"/>
    </xf>
    <xf numFmtId="1" fontId="12" fillId="5" borderId="16" xfId="1173" applyNumberFormat="1" applyFont="1" applyFill="1" applyBorder="1" applyAlignment="1">
      <alignment horizontal="center" vertical="center"/>
    </xf>
    <xf numFmtId="1" fontId="12" fillId="39" borderId="16" xfId="1173" applyNumberFormat="1" applyFont="1" applyFill="1" applyBorder="1" applyAlignment="1">
      <alignment horizontal="center" vertical="center"/>
    </xf>
    <xf numFmtId="1" fontId="12" fillId="6" borderId="16" xfId="1173" applyNumberFormat="1" applyFont="1" applyFill="1" applyBorder="1" applyAlignment="1">
      <alignment horizontal="center" vertical="center"/>
    </xf>
    <xf numFmtId="1" fontId="12" fillId="7" borderId="16" xfId="1173" applyNumberFormat="1" applyFont="1" applyFill="1" applyBorder="1" applyAlignment="1">
      <alignment horizontal="center" vertical="center"/>
    </xf>
    <xf numFmtId="0" fontId="0" fillId="41" borderId="0" xfId="0" applyFill="1" applyAlignment="1">
      <alignment wrapText="1"/>
    </xf>
    <xf numFmtId="0" fontId="13" fillId="0" borderId="0" xfId="0" applyFont="1" applyAlignment="1">
      <alignment horizontal="center" vertical="center"/>
    </xf>
    <xf numFmtId="0" fontId="6" fillId="0" borderId="68" xfId="856" applyFont="1" applyFill="1" applyBorder="1" applyAlignment="1">
      <alignment horizontal="center" vertical="center"/>
    </xf>
    <xf numFmtId="0" fontId="4" fillId="0" borderId="0" xfId="3" applyFont="1" applyAlignment="1" applyProtection="1">
      <alignment horizontal="center" vertical="center" wrapText="1"/>
    </xf>
    <xf numFmtId="167" fontId="0" fillId="0" borderId="0" xfId="0" applyNumberFormat="1" applyFont="1"/>
    <xf numFmtId="43" fontId="0" fillId="0" borderId="15" xfId="1" applyFont="1" applyFill="1" applyBorder="1" applyAlignment="1">
      <alignment vertical="center"/>
    </xf>
    <xf numFmtId="43" fontId="0" fillId="0" borderId="16" xfId="1" applyFont="1" applyFill="1" applyBorder="1" applyAlignment="1">
      <alignment vertical="center"/>
    </xf>
    <xf numFmtId="165" fontId="0" fillId="0" borderId="27" xfId="1" applyNumberFormat="1" applyFont="1" applyFill="1" applyBorder="1" applyAlignment="1">
      <alignment vertical="center"/>
    </xf>
    <xf numFmtId="165" fontId="0" fillId="0" borderId="17" xfId="1" applyNumberFormat="1" applyFont="1" applyFill="1" applyBorder="1" applyAlignment="1">
      <alignment vertical="center"/>
    </xf>
    <xf numFmtId="43" fontId="0" fillId="0" borderId="30" xfId="1" applyFont="1" applyFill="1" applyBorder="1" applyAlignment="1">
      <alignment vertical="center"/>
    </xf>
    <xf numFmtId="165" fontId="0" fillId="0" borderId="16" xfId="1" applyNumberFormat="1" applyFont="1" applyFill="1" applyBorder="1" applyAlignment="1">
      <alignment vertical="center"/>
    </xf>
    <xf numFmtId="183" fontId="3" fillId="0" borderId="23" xfId="0" applyNumberFormat="1" applyFont="1" applyFill="1" applyBorder="1" applyAlignment="1"/>
    <xf numFmtId="183" fontId="3" fillId="0" borderId="78" xfId="0" applyNumberFormat="1" applyFont="1" applyFill="1" applyBorder="1" applyAlignment="1"/>
    <xf numFmtId="183" fontId="3" fillId="0" borderId="20" xfId="0" applyNumberFormat="1" applyFont="1" applyFill="1" applyBorder="1" applyAlignment="1"/>
    <xf numFmtId="0" fontId="0" fillId="0" borderId="16" xfId="0" applyFont="1" applyFill="1" applyBorder="1"/>
    <xf numFmtId="0" fontId="62" fillId="0" borderId="16" xfId="0" applyFont="1" applyFill="1" applyBorder="1" applyAlignment="1">
      <alignment vertical="center"/>
    </xf>
    <xf numFmtId="0" fontId="62" fillId="0" borderId="26" xfId="0" applyFont="1" applyFill="1" applyBorder="1" applyAlignment="1">
      <alignment horizontal="left" vertical="center" wrapText="1"/>
    </xf>
    <xf numFmtId="0" fontId="62" fillId="0" borderId="16" xfId="0" applyFont="1" applyFill="1" applyBorder="1" applyAlignment="1">
      <alignment horizontal="left" vertical="center" wrapText="1"/>
    </xf>
    <xf numFmtId="0" fontId="0" fillId="0" borderId="0" xfId="0" applyFont="1" applyFill="1"/>
    <xf numFmtId="0" fontId="8" fillId="0" borderId="16" xfId="0" applyFont="1" applyFill="1" applyBorder="1" applyAlignment="1">
      <alignment horizontal="center" vertical="center" wrapText="1"/>
    </xf>
    <xf numFmtId="49" fontId="66" fillId="46" borderId="61" xfId="2" applyNumberFormat="1" applyFont="1" applyFill="1" applyBorder="1" applyAlignment="1">
      <alignment horizontal="center" vertical="center" wrapText="1"/>
    </xf>
    <xf numFmtId="49" fontId="66" fillId="44" borderId="61" xfId="2" applyNumberFormat="1" applyFont="1" applyFill="1" applyBorder="1" applyAlignment="1">
      <alignment horizontal="center" vertical="center" wrapText="1"/>
    </xf>
    <xf numFmtId="49" fontId="66" fillId="47" borderId="61" xfId="2" applyNumberFormat="1" applyFont="1" applyFill="1" applyBorder="1" applyAlignment="1">
      <alignment horizontal="center" vertical="center" wrapText="1"/>
    </xf>
    <xf numFmtId="167" fontId="0" fillId="0" borderId="16" xfId="0" applyNumberFormat="1" applyFont="1" applyBorder="1"/>
    <xf numFmtId="167" fontId="0" fillId="0" borderId="23" xfId="0" applyNumberFormat="1" applyFont="1" applyBorder="1"/>
    <xf numFmtId="167" fontId="0" fillId="0" borderId="24" xfId="0" applyNumberFormat="1" applyFont="1" applyBorder="1"/>
    <xf numFmtId="0" fontId="9" fillId="0" borderId="15" xfId="0" applyFont="1" applyFill="1" applyBorder="1" applyAlignment="1">
      <alignment horizontal="left" vertical="center" wrapText="1"/>
    </xf>
    <xf numFmtId="0" fontId="9" fillId="0" borderId="16" xfId="0" applyFont="1" applyFill="1" applyBorder="1" applyAlignment="1">
      <alignment horizontal="center" vertical="center" wrapText="1"/>
    </xf>
    <xf numFmtId="0" fontId="9" fillId="0" borderId="16" xfId="0" applyFont="1" applyFill="1" applyBorder="1" applyAlignment="1">
      <alignment horizontal="left" vertical="center" wrapText="1"/>
    </xf>
    <xf numFmtId="175" fontId="15" fillId="0" borderId="26" xfId="1" applyNumberFormat="1" applyFont="1" applyFill="1" applyBorder="1" applyAlignment="1">
      <alignment vertical="center" wrapText="1"/>
    </xf>
    <xf numFmtId="0" fontId="7" fillId="48" borderId="66" xfId="0" applyFont="1" applyFill="1" applyBorder="1" applyAlignment="1">
      <alignment horizontal="center" vertical="center" wrapText="1"/>
    </xf>
    <xf numFmtId="0" fontId="7" fillId="48" borderId="71" xfId="0" applyFont="1" applyFill="1" applyBorder="1" applyAlignment="1">
      <alignment horizontal="center" vertical="center" wrapText="1"/>
    </xf>
    <xf numFmtId="0" fontId="7" fillId="48" borderId="53" xfId="0" applyFont="1" applyFill="1" applyBorder="1" applyAlignment="1">
      <alignment horizontal="center" vertical="center" wrapText="1"/>
    </xf>
    <xf numFmtId="0" fontId="17" fillId="48" borderId="53" xfId="0" applyFont="1" applyFill="1" applyBorder="1" applyAlignment="1">
      <alignment horizontal="center" vertical="center" wrapText="1"/>
    </xf>
    <xf numFmtId="175" fontId="16" fillId="48" borderId="53" xfId="1" applyNumberFormat="1" applyFont="1" applyFill="1" applyBorder="1" applyAlignment="1">
      <alignment horizontal="center" vertical="center" wrapText="1"/>
    </xf>
    <xf numFmtId="0" fontId="7" fillId="48" borderId="66" xfId="0" applyFont="1" applyFill="1" applyBorder="1" applyAlignment="1">
      <alignment horizontal="left" vertical="center" wrapText="1"/>
    </xf>
    <xf numFmtId="0" fontId="7" fillId="48" borderId="53" xfId="0" applyFont="1" applyFill="1" applyBorder="1" applyAlignment="1">
      <alignment horizontal="left" vertical="center" wrapText="1"/>
    </xf>
    <xf numFmtId="175" fontId="15" fillId="0" borderId="79" xfId="1" applyNumberFormat="1" applyFont="1" applyFill="1" applyBorder="1" applyAlignment="1">
      <alignment vertical="center" wrapText="1"/>
    </xf>
    <xf numFmtId="173" fontId="67" fillId="48" borderId="16" xfId="4" quotePrefix="1" applyNumberFormat="1" applyFont="1" applyFill="1" applyBorder="1" applyAlignment="1">
      <alignment horizontal="center" vertical="center" textRotation="180"/>
    </xf>
    <xf numFmtId="0" fontId="0" fillId="0" borderId="16" xfId="0" applyBorder="1"/>
    <xf numFmtId="14" fontId="0" fillId="0" borderId="16" xfId="0" applyNumberFormat="1" applyFill="1" applyBorder="1" applyAlignment="1">
      <alignment horizontal="center"/>
    </xf>
    <xf numFmtId="0" fontId="0" fillId="9" borderId="16" xfId="0" applyFill="1" applyBorder="1"/>
    <xf numFmtId="0" fontId="0" fillId="0" borderId="16" xfId="0" applyFill="1" applyBorder="1"/>
    <xf numFmtId="0" fontId="3" fillId="8" borderId="16" xfId="0" applyFont="1" applyFill="1" applyBorder="1" applyAlignment="1">
      <alignment horizontal="center" vertical="center" wrapText="1"/>
    </xf>
    <xf numFmtId="0" fontId="3" fillId="49" borderId="16" xfId="0" applyFont="1" applyFill="1" applyBorder="1" applyAlignment="1">
      <alignment horizontal="center" vertical="center" wrapText="1"/>
    </xf>
    <xf numFmtId="0" fontId="0" fillId="0" borderId="16" xfId="0" applyFill="1" applyBorder="1" applyAlignment="1">
      <alignment horizontal="center" vertical="center" wrapText="1"/>
    </xf>
    <xf numFmtId="165" fontId="0" fillId="0" borderId="16" xfId="0" applyNumberFormat="1" applyBorder="1"/>
    <xf numFmtId="1" fontId="0" fillId="0" borderId="16" xfId="0" applyNumberFormat="1" applyBorder="1"/>
    <xf numFmtId="1" fontId="0" fillId="0" borderId="16" xfId="0" applyNumberFormat="1" applyFill="1" applyBorder="1"/>
    <xf numFmtId="0" fontId="3" fillId="10" borderId="16" xfId="0" applyFont="1" applyFill="1" applyBorder="1"/>
    <xf numFmtId="0" fontId="0" fillId="10" borderId="16" xfId="0" applyFill="1" applyBorder="1"/>
    <xf numFmtId="1" fontId="0" fillId="0" borderId="16" xfId="0" applyNumberFormat="1" applyBorder="1" applyAlignment="1">
      <alignment horizontal="center"/>
    </xf>
    <xf numFmtId="0" fontId="0" fillId="0" borderId="16" xfId="0" applyBorder="1" applyAlignment="1">
      <alignment horizontal="center"/>
    </xf>
    <xf numFmtId="185" fontId="3" fillId="49" borderId="16" xfId="1" applyNumberFormat="1" applyFont="1" applyFill="1" applyBorder="1" applyAlignment="1">
      <alignment horizontal="center" vertical="center" wrapText="1"/>
    </xf>
    <xf numFmtId="0" fontId="3" fillId="0" borderId="16" xfId="0" applyFont="1" applyBorder="1" applyAlignment="1">
      <alignment horizontal="center" vertical="center" textRotation="180"/>
    </xf>
    <xf numFmtId="185" fontId="0" fillId="0" borderId="16" xfId="1" applyNumberFormat="1" applyFont="1" applyBorder="1" applyAlignment="1">
      <alignment horizontal="center"/>
    </xf>
    <xf numFmtId="43" fontId="0" fillId="0" borderId="16" xfId="0" applyNumberFormat="1" applyBorder="1" applyAlignment="1">
      <alignment horizontal="center"/>
    </xf>
    <xf numFmtId="43" fontId="0" fillId="0" borderId="16" xfId="1" applyFont="1" applyBorder="1" applyAlignment="1">
      <alignment horizontal="center"/>
    </xf>
    <xf numFmtId="0" fontId="3" fillId="9" borderId="16" xfId="0" applyFont="1" applyFill="1" applyBorder="1"/>
    <xf numFmtId="1" fontId="67" fillId="48" borderId="16" xfId="4" quotePrefix="1" applyNumberFormat="1" applyFont="1" applyFill="1" applyBorder="1" applyAlignment="1">
      <alignment horizontal="center" vertical="center"/>
    </xf>
    <xf numFmtId="165" fontId="0" fillId="0" borderId="16" xfId="0" applyNumberFormat="1" applyFill="1" applyBorder="1"/>
    <xf numFmtId="9" fontId="0" fillId="0" borderId="0" xfId="1284" applyFont="1"/>
    <xf numFmtId="183" fontId="76" fillId="49" borderId="16" xfId="1" applyNumberFormat="1" applyFont="1" applyFill="1" applyBorder="1" applyAlignment="1">
      <alignment horizontal="center"/>
    </xf>
    <xf numFmtId="0" fontId="0" fillId="9" borderId="0" xfId="0" applyFill="1" applyAlignment="1">
      <alignment wrapText="1"/>
    </xf>
    <xf numFmtId="0" fontId="0" fillId="0" borderId="16" xfId="0" applyBorder="1" applyAlignment="1">
      <alignment wrapText="1"/>
    </xf>
    <xf numFmtId="0" fontId="0" fillId="41" borderId="16" xfId="0" applyFill="1" applyBorder="1" applyAlignment="1">
      <alignment wrapText="1"/>
    </xf>
    <xf numFmtId="186" fontId="0" fillId="0" borderId="16" xfId="1" applyNumberFormat="1" applyFont="1" applyBorder="1" applyAlignment="1">
      <alignment horizontal="center"/>
    </xf>
    <xf numFmtId="186" fontId="3" fillId="49" borderId="16" xfId="1" applyNumberFormat="1" applyFont="1" applyFill="1" applyBorder="1" applyAlignment="1">
      <alignment horizontal="center" vertical="center" wrapText="1"/>
    </xf>
    <xf numFmtId="186" fontId="0" fillId="49" borderId="16" xfId="1" applyNumberFormat="1" applyFont="1" applyFill="1" applyBorder="1"/>
    <xf numFmtId="186" fontId="0" fillId="9" borderId="16" xfId="0" applyNumberFormat="1" applyFill="1" applyBorder="1"/>
    <xf numFmtId="186" fontId="3" fillId="49" borderId="16" xfId="0" applyNumberFormat="1" applyFont="1" applyFill="1" applyBorder="1"/>
    <xf numFmtId="186" fontId="3" fillId="9" borderId="16" xfId="1" applyNumberFormat="1" applyFont="1" applyFill="1" applyBorder="1" applyAlignment="1">
      <alignment horizontal="center"/>
    </xf>
    <xf numFmtId="9" fontId="0" fillId="0" borderId="16" xfId="1284" applyFont="1" applyBorder="1" applyAlignment="1">
      <alignment horizontal="center"/>
    </xf>
    <xf numFmtId="9" fontId="3" fillId="49" borderId="16" xfId="1284" applyFont="1" applyFill="1" applyBorder="1" applyAlignment="1">
      <alignment horizontal="center" vertical="center" wrapText="1"/>
    </xf>
    <xf numFmtId="9" fontId="0" fillId="49" borderId="16" xfId="1284" applyFont="1" applyFill="1" applyBorder="1"/>
    <xf numFmtId="9" fontId="0" fillId="9" borderId="16" xfId="1284" applyFont="1" applyFill="1" applyBorder="1"/>
    <xf numFmtId="9" fontId="3" fillId="49" borderId="16" xfId="1284" applyFont="1" applyFill="1" applyBorder="1"/>
    <xf numFmtId="9" fontId="3" fillId="9" borderId="16" xfId="1284" applyFont="1" applyFill="1" applyBorder="1" applyAlignment="1">
      <alignment horizontal="center"/>
    </xf>
    <xf numFmtId="14" fontId="3" fillId="49" borderId="16" xfId="0" applyNumberFormat="1" applyFont="1" applyFill="1" applyBorder="1" applyAlignment="1">
      <alignment horizontal="center"/>
    </xf>
    <xf numFmtId="167" fontId="0" fillId="0" borderId="16" xfId="0" applyNumberFormat="1" applyFont="1" applyBorder="1" applyAlignment="1">
      <alignment horizontal="center"/>
    </xf>
    <xf numFmtId="0" fontId="6" fillId="40" borderId="16" xfId="0" applyFont="1" applyFill="1" applyBorder="1"/>
    <xf numFmtId="0" fontId="0" fillId="0" borderId="0" xfId="0"/>
    <xf numFmtId="49" fontId="0" fillId="0" borderId="0" xfId="0" applyNumberFormat="1"/>
    <xf numFmtId="22" fontId="0" fillId="0" borderId="0" xfId="0" applyNumberFormat="1"/>
    <xf numFmtId="0" fontId="0" fillId="0" borderId="0" xfId="0" applyFont="1" applyFill="1" applyBorder="1"/>
    <xf numFmtId="0" fontId="0" fillId="9" borderId="76" xfId="0" applyFill="1" applyBorder="1" applyAlignment="1">
      <alignment wrapText="1"/>
    </xf>
    <xf numFmtId="0" fontId="0" fillId="9" borderId="0" xfId="0" applyFill="1"/>
    <xf numFmtId="0" fontId="70" fillId="0" borderId="0" xfId="0" applyFont="1" applyFill="1" applyAlignment="1">
      <alignment vertical="center" wrapText="1"/>
    </xf>
    <xf numFmtId="0" fontId="0" fillId="0" borderId="0" xfId="0" applyFill="1" applyAlignment="1">
      <alignment vertical="center" wrapText="1"/>
    </xf>
    <xf numFmtId="0" fontId="0" fillId="0" borderId="0" xfId="0"/>
    <xf numFmtId="49" fontId="0" fillId="0" borderId="0" xfId="0" applyNumberFormat="1"/>
    <xf numFmtId="0" fontId="3" fillId="0" borderId="0" xfId="911" applyFont="1"/>
    <xf numFmtId="0" fontId="72" fillId="0" borderId="0" xfId="911" applyFont="1"/>
    <xf numFmtId="0" fontId="79" fillId="0" borderId="0" xfId="911" applyFont="1" applyProtection="1">
      <protection locked="0"/>
    </xf>
    <xf numFmtId="49" fontId="0" fillId="0" borderId="0" xfId="911" applyNumberFormat="1" applyFont="1"/>
    <xf numFmtId="49" fontId="0" fillId="0" borderId="0" xfId="911" applyNumberFormat="1" applyFont="1" applyAlignment="1">
      <alignment wrapText="1"/>
    </xf>
    <xf numFmtId="184" fontId="0" fillId="0" borderId="0" xfId="911" applyNumberFormat="1" applyFont="1"/>
    <xf numFmtId="174" fontId="63" fillId="0" borderId="0" xfId="1173" applyFont="1" applyAlignment="1">
      <alignment horizontal="center"/>
    </xf>
    <xf numFmtId="174" fontId="62" fillId="0" borderId="0" xfId="1173" applyFont="1" applyAlignment="1">
      <alignment horizontal="center"/>
    </xf>
    <xf numFmtId="0" fontId="80" fillId="50" borderId="16" xfId="0" applyFont="1" applyFill="1" applyBorder="1" applyAlignment="1">
      <alignment horizontal="center" vertical="center" wrapText="1"/>
    </xf>
    <xf numFmtId="0" fontId="70" fillId="0" borderId="16" xfId="0" applyFont="1" applyFill="1" applyBorder="1" applyAlignment="1">
      <alignment vertical="center" wrapText="1"/>
    </xf>
    <xf numFmtId="0" fontId="80" fillId="50" borderId="16" xfId="0" applyFont="1" applyFill="1" applyBorder="1" applyAlignment="1">
      <alignment vertical="center" wrapText="1"/>
    </xf>
    <xf numFmtId="0" fontId="70" fillId="50" borderId="16" xfId="0" applyFont="1" applyFill="1" applyBorder="1" applyAlignment="1">
      <alignment horizontal="center" vertical="center" wrapText="1"/>
    </xf>
    <xf numFmtId="0" fontId="70" fillId="50" borderId="16" xfId="0" applyFont="1" applyFill="1" applyBorder="1" applyAlignment="1">
      <alignment vertical="center" wrapText="1"/>
    </xf>
    <xf numFmtId="0" fontId="62" fillId="4" borderId="16" xfId="0" applyFont="1" applyFill="1" applyBorder="1" applyAlignment="1">
      <alignment horizontal="left" vertical="center" wrapText="1"/>
    </xf>
    <xf numFmtId="9" fontId="0" fillId="0" borderId="23" xfId="1284" applyFont="1" applyBorder="1"/>
    <xf numFmtId="0" fontId="80" fillId="0" borderId="0" xfId="0" applyFont="1"/>
    <xf numFmtId="167" fontId="0" fillId="4" borderId="16" xfId="0" applyNumberFormat="1" applyFont="1" applyFill="1" applyBorder="1" applyAlignment="1">
      <alignment horizontal="center"/>
    </xf>
    <xf numFmtId="9" fontId="0" fillId="0" borderId="78" xfId="1284" applyFont="1" applyBorder="1"/>
    <xf numFmtId="49" fontId="66" fillId="51" borderId="22" xfId="2" applyNumberFormat="1" applyFont="1" applyFill="1" applyBorder="1" applyAlignment="1">
      <alignment horizontal="center" vertical="center" wrapText="1"/>
    </xf>
    <xf numFmtId="49" fontId="66" fillId="46" borderId="16" xfId="2" applyNumberFormat="1" applyFont="1" applyFill="1" applyBorder="1" applyAlignment="1">
      <alignment horizontal="center" vertical="center" wrapText="1"/>
    </xf>
    <xf numFmtId="49" fontId="66" fillId="51" borderId="16" xfId="2" applyNumberFormat="1" applyFont="1" applyFill="1" applyBorder="1" applyAlignment="1">
      <alignment horizontal="center" vertical="center" wrapText="1"/>
    </xf>
    <xf numFmtId="49" fontId="66" fillId="44" borderId="16" xfId="2" applyNumberFormat="1" applyFont="1" applyFill="1" applyBorder="1" applyAlignment="1">
      <alignment horizontal="center" vertical="center" wrapText="1"/>
    </xf>
    <xf numFmtId="49" fontId="66" fillId="47" borderId="16" xfId="2" applyNumberFormat="1" applyFont="1" applyFill="1" applyBorder="1" applyAlignment="1">
      <alignment horizontal="center" vertical="center" wrapText="1"/>
    </xf>
    <xf numFmtId="9" fontId="0" fillId="4" borderId="16" xfId="1284" applyFont="1" applyFill="1" applyBorder="1" applyAlignment="1">
      <alignment horizontal="center"/>
    </xf>
    <xf numFmtId="0" fontId="0" fillId="4" borderId="0" xfId="0" applyFont="1" applyFill="1"/>
    <xf numFmtId="0" fontId="0" fillId="4" borderId="0" xfId="0" applyFill="1" applyAlignment="1">
      <alignment wrapText="1"/>
    </xf>
    <xf numFmtId="0" fontId="70" fillId="4" borderId="0" xfId="0" applyFont="1" applyFill="1" applyAlignment="1">
      <alignment wrapText="1"/>
    </xf>
    <xf numFmtId="0" fontId="70" fillId="41" borderId="0" xfId="0" applyFont="1" applyFill="1" applyAlignment="1">
      <alignment wrapText="1"/>
    </xf>
    <xf numFmtId="9" fontId="0" fillId="6" borderId="16" xfId="1284" applyFont="1" applyFill="1" applyBorder="1" applyAlignment="1">
      <alignment horizontal="center"/>
    </xf>
    <xf numFmtId="43" fontId="0" fillId="0" borderId="0" xfId="1" applyFont="1"/>
    <xf numFmtId="43" fontId="66" fillId="4" borderId="16" xfId="1" applyFont="1" applyFill="1" applyBorder="1" applyAlignment="1">
      <alignment horizontal="center" vertical="center" wrapText="1"/>
    </xf>
    <xf numFmtId="9" fontId="0" fillId="0" borderId="16" xfId="1284" applyFont="1" applyBorder="1"/>
    <xf numFmtId="0" fontId="0" fillId="0" borderId="22" xfId="0" applyFont="1" applyBorder="1"/>
    <xf numFmtId="0" fontId="0" fillId="0" borderId="5" xfId="0" applyFont="1" applyBorder="1"/>
    <xf numFmtId="49" fontId="66" fillId="4" borderId="34" xfId="2" applyNumberFormat="1" applyFont="1" applyFill="1" applyBorder="1" applyAlignment="1">
      <alignment horizontal="center" vertical="center" wrapText="1"/>
    </xf>
    <xf numFmtId="49" fontId="66" fillId="4" borderId="79" xfId="2" applyNumberFormat="1" applyFont="1" applyFill="1" applyBorder="1" applyAlignment="1">
      <alignment horizontal="center" vertical="center" wrapText="1"/>
    </xf>
    <xf numFmtId="0" fontId="0" fillId="0" borderId="10" xfId="0" applyFont="1" applyBorder="1"/>
    <xf numFmtId="49" fontId="66" fillId="4" borderId="35" xfId="2" applyNumberFormat="1" applyFont="1" applyFill="1" applyBorder="1" applyAlignment="1">
      <alignment horizontal="center" vertical="center" wrapText="1"/>
    </xf>
    <xf numFmtId="0" fontId="0" fillId="0" borderId="27" xfId="0" applyFont="1" applyBorder="1"/>
    <xf numFmtId="43" fontId="0" fillId="0" borderId="22" xfId="1" applyFont="1" applyBorder="1"/>
    <xf numFmtId="43" fontId="66" fillId="4" borderId="34" xfId="1" applyFont="1" applyFill="1" applyBorder="1" applyAlignment="1">
      <alignment horizontal="center" vertical="center" wrapText="1"/>
    </xf>
    <xf numFmtId="43" fontId="66" fillId="4" borderId="79" xfId="1" applyFont="1" applyFill="1" applyBorder="1" applyAlignment="1">
      <alignment horizontal="center" vertical="center" wrapText="1"/>
    </xf>
    <xf numFmtId="0" fontId="0" fillId="0" borderId="79" xfId="0" applyFont="1" applyBorder="1"/>
    <xf numFmtId="43" fontId="66" fillId="4" borderId="35" xfId="1" applyFont="1" applyFill="1" applyBorder="1" applyAlignment="1">
      <alignment horizontal="center" vertical="center" wrapText="1"/>
    </xf>
    <xf numFmtId="175" fontId="0" fillId="0" borderId="16" xfId="1" applyNumberFormat="1" applyFont="1" applyBorder="1"/>
    <xf numFmtId="175" fontId="0" fillId="0" borderId="16" xfId="0" applyNumberFormat="1" applyFont="1" applyBorder="1"/>
    <xf numFmtId="175" fontId="0" fillId="0" borderId="0" xfId="1" applyNumberFormat="1" applyFont="1"/>
    <xf numFmtId="175" fontId="0" fillId="0" borderId="0" xfId="0" applyNumberFormat="1" applyFont="1"/>
    <xf numFmtId="1" fontId="0" fillId="0" borderId="16" xfId="0" applyNumberFormat="1" applyBorder="1" applyAlignment="1">
      <alignment wrapText="1"/>
    </xf>
    <xf numFmtId="1" fontId="0" fillId="41" borderId="16" xfId="0" applyNumberFormat="1" applyFill="1" applyBorder="1" applyAlignment="1">
      <alignment wrapText="1"/>
    </xf>
    <xf numFmtId="0" fontId="0" fillId="4" borderId="16" xfId="0" applyFill="1" applyBorder="1" applyAlignment="1">
      <alignment wrapText="1"/>
    </xf>
    <xf numFmtId="165" fontId="70" fillId="8" borderId="16" xfId="856" applyNumberFormat="1" applyFont="1" applyFill="1" applyBorder="1" applyAlignment="1">
      <alignment horizontal="center" vertical="center" wrapText="1"/>
    </xf>
    <xf numFmtId="173" fontId="71" fillId="0" borderId="26" xfId="4" quotePrefix="1" applyNumberFormat="1" applyFont="1" applyFill="1" applyBorder="1" applyAlignment="1">
      <alignment horizontal="center" vertical="center" textRotation="180"/>
    </xf>
    <xf numFmtId="173" fontId="71" fillId="7" borderId="16" xfId="4" quotePrefix="1" applyNumberFormat="1" applyFont="1" applyFill="1" applyBorder="1" applyAlignment="1">
      <alignment horizontal="center" vertical="center" textRotation="180"/>
    </xf>
    <xf numFmtId="173" fontId="71" fillId="9" borderId="16" xfId="4" quotePrefix="1" applyNumberFormat="1" applyFont="1" applyFill="1" applyBorder="1" applyAlignment="1">
      <alignment horizontal="center" vertical="center" textRotation="180"/>
    </xf>
    <xf numFmtId="173" fontId="71" fillId="5" borderId="16" xfId="4" quotePrefix="1" applyNumberFormat="1" applyFont="1" applyFill="1" applyBorder="1" applyAlignment="1">
      <alignment horizontal="center" vertical="center" textRotation="180"/>
    </xf>
    <xf numFmtId="173" fontId="71" fillId="39" borderId="16" xfId="4" quotePrefix="1" applyNumberFormat="1" applyFont="1" applyFill="1" applyBorder="1" applyAlignment="1">
      <alignment horizontal="center" vertical="center" textRotation="180"/>
    </xf>
    <xf numFmtId="173" fontId="71" fillId="6" borderId="16" xfId="4" quotePrefix="1" applyNumberFormat="1" applyFont="1" applyFill="1" applyBorder="1" applyAlignment="1">
      <alignment horizontal="center" vertical="center" textRotation="180"/>
    </xf>
    <xf numFmtId="175" fontId="15" fillId="4" borderId="26" xfId="1" applyNumberFormat="1" applyFont="1" applyFill="1" applyBorder="1" applyAlignment="1">
      <alignment vertical="center" wrapText="1"/>
    </xf>
    <xf numFmtId="175" fontId="63" fillId="9" borderId="13" xfId="2" applyNumberFormat="1" applyFont="1" applyFill="1" applyBorder="1" applyAlignment="1">
      <alignment vertical="center"/>
    </xf>
    <xf numFmtId="175" fontId="63" fillId="9" borderId="57" xfId="2" applyNumberFormat="1" applyFont="1" applyFill="1" applyBorder="1" applyAlignment="1">
      <alignment vertical="center"/>
    </xf>
    <xf numFmtId="175" fontId="4" fillId="9" borderId="13" xfId="2" applyNumberFormat="1" applyFont="1" applyFill="1" applyBorder="1" applyAlignment="1">
      <alignment vertical="center"/>
    </xf>
    <xf numFmtId="175" fontId="63" fillId="0" borderId="13" xfId="2" applyNumberFormat="1" applyFont="1" applyFill="1" applyBorder="1" applyAlignment="1">
      <alignment vertical="center"/>
    </xf>
    <xf numFmtId="175" fontId="63" fillId="0" borderId="14" xfId="2" applyNumberFormat="1" applyFont="1" applyFill="1" applyBorder="1" applyAlignment="1">
      <alignment vertical="center"/>
    </xf>
    <xf numFmtId="175" fontId="63" fillId="0" borderId="27" xfId="2" applyNumberFormat="1" applyFont="1" applyFill="1" applyBorder="1" applyAlignment="1">
      <alignment vertical="center"/>
    </xf>
    <xf numFmtId="175" fontId="63" fillId="0" borderId="58" xfId="2" applyNumberFormat="1" applyFont="1" applyFill="1" applyBorder="1" applyAlignment="1">
      <alignment vertical="center"/>
    </xf>
    <xf numFmtId="175" fontId="63" fillId="0" borderId="55" xfId="2" applyNumberFormat="1" applyFont="1" applyFill="1" applyBorder="1" applyAlignment="1">
      <alignment vertical="center"/>
    </xf>
    <xf numFmtId="167" fontId="13" fillId="0" borderId="16" xfId="0" applyNumberFormat="1" applyFont="1" applyFill="1" applyBorder="1" applyAlignment="1">
      <alignment horizontal="center" vertical="center" wrapText="1"/>
    </xf>
    <xf numFmtId="0" fontId="13" fillId="0" borderId="0" xfId="0" applyFont="1" applyFill="1" applyAlignment="1">
      <alignment vertical="center"/>
    </xf>
    <xf numFmtId="0" fontId="13" fillId="0" borderId="0" xfId="0" applyFont="1" applyFill="1" applyAlignment="1">
      <alignment vertical="center" wrapText="1"/>
    </xf>
    <xf numFmtId="175" fontId="81" fillId="0" borderId="58" xfId="2" applyNumberFormat="1" applyFont="1" applyFill="1" applyBorder="1" applyAlignment="1">
      <alignment vertical="center"/>
    </xf>
    <xf numFmtId="175" fontId="81" fillId="0" borderId="55" xfId="2" applyNumberFormat="1" applyFont="1" applyFill="1" applyBorder="1" applyAlignment="1">
      <alignment vertical="center"/>
    </xf>
    <xf numFmtId="167" fontId="13" fillId="0" borderId="23" xfId="0" applyNumberFormat="1" applyFont="1" applyFill="1" applyBorder="1" applyAlignment="1">
      <alignment horizontal="center" vertical="center" wrapText="1"/>
    </xf>
    <xf numFmtId="167" fontId="13" fillId="0" borderId="73" xfId="0" applyNumberFormat="1" applyFont="1" applyFill="1" applyBorder="1" applyAlignment="1">
      <alignment horizontal="center" vertical="center" wrapText="1"/>
    </xf>
    <xf numFmtId="0" fontId="3" fillId="9" borderId="0" xfId="0" applyFont="1" applyFill="1" applyAlignment="1">
      <alignment horizontal="center" vertical="center"/>
    </xf>
    <xf numFmtId="175" fontId="4" fillId="0" borderId="13" xfId="2" applyNumberFormat="1" applyFont="1" applyFill="1" applyBorder="1" applyAlignment="1">
      <alignment vertical="center"/>
    </xf>
    <xf numFmtId="175" fontId="4" fillId="0" borderId="14" xfId="2" applyNumberFormat="1" applyFont="1" applyFill="1" applyBorder="1" applyAlignment="1">
      <alignment vertical="center"/>
    </xf>
    <xf numFmtId="175" fontId="4" fillId="0" borderId="27" xfId="2" applyNumberFormat="1" applyFont="1" applyFill="1" applyBorder="1" applyAlignment="1">
      <alignment vertical="center"/>
    </xf>
    <xf numFmtId="175" fontId="4" fillId="0" borderId="58" xfId="2" applyNumberFormat="1" applyFont="1" applyFill="1" applyBorder="1" applyAlignment="1">
      <alignment vertical="center"/>
    </xf>
    <xf numFmtId="175" fontId="4" fillId="0" borderId="55" xfId="2" applyNumberFormat="1" applyFont="1" applyFill="1" applyBorder="1" applyAlignment="1">
      <alignment vertical="center"/>
    </xf>
    <xf numFmtId="175" fontId="4" fillId="9" borderId="57" xfId="2" applyNumberFormat="1" applyFont="1" applyFill="1" applyBorder="1" applyAlignment="1">
      <alignment vertical="center"/>
    </xf>
    <xf numFmtId="175" fontId="0" fillId="0" borderId="16" xfId="1" applyNumberFormat="1" applyFont="1" applyFill="1" applyBorder="1"/>
    <xf numFmtId="9" fontId="0" fillId="0" borderId="16" xfId="1284" applyFont="1" applyFill="1" applyBorder="1"/>
    <xf numFmtId="173" fontId="82" fillId="5" borderId="16" xfId="4" quotePrefix="1" applyNumberFormat="1" applyFont="1" applyFill="1" applyBorder="1" applyAlignment="1">
      <alignment horizontal="center" vertical="center" textRotation="180"/>
    </xf>
    <xf numFmtId="173" fontId="82" fillId="39" borderId="16" xfId="4" quotePrefix="1" applyNumberFormat="1" applyFont="1" applyFill="1" applyBorder="1" applyAlignment="1">
      <alignment horizontal="center" vertical="center" textRotation="180"/>
    </xf>
    <xf numFmtId="173" fontId="82" fillId="0" borderId="55" xfId="4" applyNumberFormat="1" applyFont="1" applyFill="1" applyBorder="1" applyAlignment="1">
      <alignment horizontal="center" vertical="center" textRotation="180"/>
    </xf>
    <xf numFmtId="173" fontId="82" fillId="51" borderId="16" xfId="4" quotePrefix="1" applyNumberFormat="1" applyFont="1" applyFill="1" applyBorder="1" applyAlignment="1">
      <alignment horizontal="center" vertical="center" textRotation="180"/>
    </xf>
    <xf numFmtId="1" fontId="12" fillId="51" borderId="16" xfId="1173" applyNumberFormat="1" applyFont="1" applyFill="1" applyBorder="1" applyAlignment="1">
      <alignment horizontal="center" vertical="center"/>
    </xf>
    <xf numFmtId="173" fontId="67" fillId="51" borderId="16" xfId="4" quotePrefix="1" applyNumberFormat="1" applyFont="1" applyFill="1" applyBorder="1" applyAlignment="1">
      <alignment horizontal="center" vertical="center" textRotation="180"/>
    </xf>
    <xf numFmtId="173" fontId="71" fillId="51" borderId="16" xfId="4" quotePrefix="1" applyNumberFormat="1" applyFont="1" applyFill="1" applyBorder="1" applyAlignment="1">
      <alignment horizontal="center" vertical="center" textRotation="180"/>
    </xf>
    <xf numFmtId="3" fontId="0" fillId="0" borderId="30" xfId="1" applyNumberFormat="1" applyFont="1" applyFill="1" applyBorder="1"/>
    <xf numFmtId="175" fontId="4" fillId="4" borderId="13" xfId="2" applyNumberFormat="1" applyFont="1" applyFill="1" applyBorder="1" applyAlignment="1">
      <alignment vertical="center"/>
    </xf>
    <xf numFmtId="3" fontId="0" fillId="0" borderId="16" xfId="1" applyNumberFormat="1" applyFont="1" applyBorder="1"/>
    <xf numFmtId="1" fontId="0" fillId="0" borderId="16" xfId="1" applyNumberFormat="1" applyFont="1" applyBorder="1"/>
    <xf numFmtId="187" fontId="0" fillId="0" borderId="16" xfId="0" applyNumberFormat="1" applyFont="1" applyBorder="1"/>
    <xf numFmtId="9" fontId="70" fillId="4" borderId="16" xfId="1284" applyFont="1" applyFill="1" applyBorder="1" applyAlignment="1">
      <alignment horizontal="center"/>
    </xf>
    <xf numFmtId="184" fontId="0" fillId="0" borderId="0" xfId="0" applyNumberFormat="1"/>
    <xf numFmtId="9" fontId="70" fillId="5" borderId="16" xfId="1284" applyFont="1" applyFill="1" applyBorder="1" applyAlignment="1">
      <alignment horizontal="center"/>
    </xf>
    <xf numFmtId="167" fontId="13" fillId="6" borderId="16" xfId="0" applyNumberFormat="1" applyFont="1" applyFill="1" applyBorder="1" applyAlignment="1">
      <alignment horizontal="center" vertical="center" wrapText="1"/>
    </xf>
    <xf numFmtId="0" fontId="70" fillId="41" borderId="0" xfId="856" applyFont="1" applyFill="1" applyAlignment="1">
      <alignment wrapText="1"/>
    </xf>
    <xf numFmtId="0" fontId="70" fillId="41" borderId="16" xfId="0" applyFont="1" applyFill="1" applyBorder="1" applyAlignment="1">
      <alignment wrapText="1"/>
    </xf>
    <xf numFmtId="167" fontId="13" fillId="4" borderId="16" xfId="0" applyNumberFormat="1" applyFont="1" applyFill="1" applyBorder="1" applyAlignment="1">
      <alignment horizontal="center" vertical="center" wrapText="1"/>
    </xf>
    <xf numFmtId="173" fontId="66" fillId="0" borderId="55" xfId="4" applyNumberFormat="1" applyFont="1" applyFill="1" applyBorder="1" applyAlignment="1">
      <alignment horizontal="center" vertical="center" textRotation="180"/>
    </xf>
    <xf numFmtId="174" fontId="64" fillId="0" borderId="0" xfId="1173" applyFont="1" applyAlignment="1">
      <alignment horizontal="left" vertical="center"/>
    </xf>
    <xf numFmtId="174" fontId="64" fillId="0" borderId="0" xfId="1173" applyFont="1" applyAlignment="1">
      <alignment horizontal="left" vertical="center"/>
    </xf>
    <xf numFmtId="173" fontId="62" fillId="9" borderId="16" xfId="4" quotePrefix="1" applyNumberFormat="1" applyFont="1" applyFill="1" applyBorder="1" applyAlignment="1">
      <alignment horizontal="center" vertical="center" textRotation="180"/>
    </xf>
    <xf numFmtId="173" fontId="62" fillId="5" borderId="16" xfId="4" quotePrefix="1" applyNumberFormat="1" applyFont="1" applyFill="1" applyBorder="1" applyAlignment="1">
      <alignment horizontal="center" vertical="center" textRotation="180"/>
    </xf>
    <xf numFmtId="173" fontId="62" fillId="6" borderId="16" xfId="4" quotePrefix="1" applyNumberFormat="1" applyFont="1" applyFill="1" applyBorder="1" applyAlignment="1">
      <alignment horizontal="center" vertical="center" textRotation="180"/>
    </xf>
    <xf numFmtId="173" fontId="62" fillId="7" borderId="16" xfId="4" quotePrefix="1" applyNumberFormat="1" applyFont="1" applyFill="1" applyBorder="1" applyAlignment="1">
      <alignment horizontal="center" vertical="center" textRotation="180"/>
    </xf>
    <xf numFmtId="173" fontId="62" fillId="51" borderId="16" xfId="4" quotePrefix="1" applyNumberFormat="1" applyFont="1" applyFill="1" applyBorder="1" applyAlignment="1">
      <alignment horizontal="center" vertical="center" textRotation="180"/>
    </xf>
    <xf numFmtId="173" fontId="62" fillId="0" borderId="55" xfId="4" applyNumberFormat="1" applyFont="1" applyFill="1" applyBorder="1" applyAlignment="1">
      <alignment horizontal="center" vertical="center" textRotation="180"/>
    </xf>
    <xf numFmtId="175" fontId="15" fillId="4" borderId="77" xfId="1" applyNumberFormat="1" applyFont="1" applyFill="1" applyBorder="1" applyAlignment="1">
      <alignment vertical="center" wrapText="1"/>
    </xf>
    <xf numFmtId="9" fontId="70" fillId="6" borderId="16" xfId="1284" applyFont="1" applyFill="1" applyBorder="1" applyAlignment="1">
      <alignment horizontal="center"/>
    </xf>
    <xf numFmtId="9" fontId="0" fillId="5" borderId="16" xfId="1284" applyFont="1" applyFill="1" applyBorder="1" applyAlignment="1">
      <alignment horizontal="center"/>
    </xf>
    <xf numFmtId="0" fontId="5" fillId="4" borderId="0" xfId="2" applyFont="1" applyFill="1" applyAlignment="1">
      <alignment horizontal="left" vertical="top"/>
    </xf>
    <xf numFmtId="167" fontId="70" fillId="4" borderId="16" xfId="0" applyNumberFormat="1" applyFont="1" applyFill="1" applyBorder="1" applyAlignment="1">
      <alignment horizontal="center"/>
    </xf>
    <xf numFmtId="49" fontId="0" fillId="0" borderId="0" xfId="0" applyNumberFormat="1" applyAlignment="1">
      <alignment wrapText="1"/>
    </xf>
    <xf numFmtId="188" fontId="0" fillId="0" borderId="16" xfId="0" applyNumberFormat="1" applyBorder="1"/>
    <xf numFmtId="186" fontId="0" fillId="0" borderId="16" xfId="0" applyNumberFormat="1" applyBorder="1"/>
    <xf numFmtId="185" fontId="0" fillId="49" borderId="16" xfId="1" applyNumberFormat="1" applyFont="1" applyFill="1" applyBorder="1"/>
    <xf numFmtId="185" fontId="3" fillId="49" borderId="16" xfId="1" applyNumberFormat="1" applyFont="1" applyFill="1" applyBorder="1"/>
    <xf numFmtId="185" fontId="3" fillId="9" borderId="16" xfId="1" applyNumberFormat="1" applyFont="1" applyFill="1" applyBorder="1"/>
    <xf numFmtId="49" fontId="0" fillId="9" borderId="16" xfId="1" applyNumberFormat="1" applyFont="1" applyFill="1" applyBorder="1" applyAlignment="1">
      <alignment horizontal="left" vertical="center" wrapText="1"/>
    </xf>
    <xf numFmtId="185" fontId="0" fillId="9" borderId="16" xfId="1" applyNumberFormat="1" applyFont="1" applyFill="1" applyBorder="1" applyAlignment="1">
      <alignment horizontal="center" vertical="center"/>
    </xf>
    <xf numFmtId="175" fontId="15" fillId="4" borderId="22" xfId="1" applyNumberFormat="1" applyFont="1" applyFill="1" applyBorder="1" applyAlignment="1">
      <alignment horizontal="center" vertical="center" wrapText="1"/>
    </xf>
    <xf numFmtId="0" fontId="73" fillId="2" borderId="16" xfId="2" applyFont="1" applyFill="1" applyBorder="1" applyAlignment="1">
      <alignment horizontal="center" vertical="center" wrapText="1"/>
    </xf>
    <xf numFmtId="0" fontId="13" fillId="0" borderId="16" xfId="0" applyFont="1" applyBorder="1" applyAlignment="1">
      <alignment vertical="center"/>
    </xf>
    <xf numFmtId="0" fontId="13" fillId="0" borderId="16" xfId="0" applyFont="1" applyBorder="1" applyAlignment="1">
      <alignment horizontal="center" vertical="center"/>
    </xf>
    <xf numFmtId="0" fontId="75" fillId="0" borderId="0" xfId="0" applyFont="1" applyAlignment="1">
      <alignment horizontal="right" vertical="center"/>
    </xf>
    <xf numFmtId="0" fontId="75" fillId="0" borderId="16" xfId="0" applyFont="1" applyBorder="1" applyAlignment="1">
      <alignment horizontal="center" vertical="center"/>
    </xf>
    <xf numFmtId="0" fontId="73" fillId="2" borderId="16" xfId="2" applyFont="1" applyFill="1" applyBorder="1" applyAlignment="1">
      <alignment horizontal="center" vertical="center" wrapText="1"/>
    </xf>
    <xf numFmtId="177" fontId="13" fillId="0" borderId="16" xfId="1284" applyNumberFormat="1" applyFont="1" applyBorder="1" applyAlignment="1">
      <alignment horizontal="center" vertical="center"/>
    </xf>
    <xf numFmtId="1" fontId="0" fillId="4" borderId="16" xfId="0" applyNumberFormat="1" applyFill="1" applyBorder="1" applyAlignment="1">
      <alignment wrapText="1"/>
    </xf>
    <xf numFmtId="9" fontId="0" fillId="39" borderId="16" xfId="1284" applyFont="1" applyFill="1" applyBorder="1" applyAlignment="1">
      <alignment horizontal="center"/>
    </xf>
    <xf numFmtId="174" fontId="8" fillId="38" borderId="16" xfId="1173" applyFont="1" applyFill="1" applyBorder="1" applyAlignment="1">
      <alignment horizontal="left" vertical="center" wrapText="1"/>
    </xf>
    <xf numFmtId="175" fontId="8" fillId="38" borderId="22" xfId="1" applyNumberFormat="1" applyFont="1" applyFill="1" applyBorder="1" applyAlignment="1">
      <alignment horizontal="center" vertical="center"/>
    </xf>
    <xf numFmtId="0" fontId="8" fillId="38" borderId="16" xfId="0" applyFont="1" applyFill="1" applyBorder="1" applyAlignment="1">
      <alignment horizontal="center" vertical="center" wrapText="1"/>
    </xf>
    <xf numFmtId="173" fontId="8" fillId="38" borderId="22" xfId="1173" applyNumberFormat="1" applyFont="1" applyFill="1" applyBorder="1" applyAlignment="1">
      <alignment horizontal="center" vertical="center"/>
    </xf>
    <xf numFmtId="43" fontId="8" fillId="38" borderId="16" xfId="1173" applyNumberFormat="1" applyFont="1" applyFill="1" applyBorder="1" applyAlignment="1">
      <alignment horizontal="center" vertical="center"/>
    </xf>
    <xf numFmtId="181" fontId="12" fillId="38" borderId="22" xfId="1173" applyNumberFormat="1" applyFont="1" applyFill="1" applyBorder="1" applyAlignment="1">
      <alignment horizontal="center" vertical="center"/>
    </xf>
    <xf numFmtId="1" fontId="11" fillId="38" borderId="16" xfId="5" applyNumberFormat="1" applyFont="1" applyFill="1" applyBorder="1" applyAlignment="1">
      <alignment horizontal="center" vertical="center"/>
    </xf>
    <xf numFmtId="175" fontId="8" fillId="38" borderId="16" xfId="1" applyNumberFormat="1" applyFont="1" applyFill="1" applyBorder="1" applyAlignment="1">
      <alignment horizontal="center" vertical="center" wrapText="1"/>
    </xf>
    <xf numFmtId="173" fontId="12" fillId="38" borderId="16" xfId="1173" applyNumberFormat="1" applyFont="1" applyFill="1" applyBorder="1" applyAlignment="1">
      <alignment horizontal="center" vertical="center"/>
    </xf>
    <xf numFmtId="174" fontId="8" fillId="38" borderId="16" xfId="1173" applyFont="1" applyFill="1" applyBorder="1" applyAlignment="1">
      <alignment horizontal="center" vertical="center" wrapText="1"/>
    </xf>
    <xf numFmtId="0" fontId="8" fillId="38" borderId="16" xfId="0" applyNumberFormat="1" applyFont="1" applyFill="1" applyBorder="1" applyAlignment="1">
      <alignment horizontal="center" vertical="center" wrapText="1"/>
    </xf>
    <xf numFmtId="174" fontId="13" fillId="38" borderId="0" xfId="1173" applyFont="1" applyFill="1" applyAlignment="1">
      <alignment vertical="center"/>
    </xf>
    <xf numFmtId="1" fontId="8" fillId="0" borderId="0" xfId="11" applyNumberFormat="1" applyFont="1" applyFill="1" applyAlignment="1">
      <alignment horizontal="center"/>
    </xf>
    <xf numFmtId="0" fontId="0" fillId="0" borderId="76" xfId="0" applyBorder="1" applyAlignment="1">
      <alignment wrapText="1"/>
    </xf>
    <xf numFmtId="0" fontId="15" fillId="4" borderId="30" xfId="1" applyNumberFormat="1" applyFont="1" applyFill="1" applyBorder="1" applyAlignment="1">
      <alignment horizontal="left" vertical="center" wrapText="1"/>
    </xf>
    <xf numFmtId="0" fontId="15" fillId="4" borderId="14" xfId="1" applyNumberFormat="1" applyFont="1" applyFill="1" applyBorder="1" applyAlignment="1">
      <alignment horizontal="left" vertical="center" wrapText="1"/>
    </xf>
    <xf numFmtId="0" fontId="15" fillId="4" borderId="27" xfId="1" applyNumberFormat="1" applyFont="1" applyFill="1" applyBorder="1" applyAlignment="1">
      <alignment horizontal="left" vertical="center" wrapText="1"/>
    </xf>
    <xf numFmtId="0" fontId="15" fillId="4" borderId="16" xfId="1" applyNumberFormat="1" applyFont="1" applyFill="1" applyBorder="1" applyAlignment="1">
      <alignment horizontal="left" vertical="center" wrapText="1"/>
    </xf>
    <xf numFmtId="175" fontId="15" fillId="4" borderId="26" xfId="1" applyNumberFormat="1" applyFont="1" applyFill="1" applyBorder="1" applyAlignment="1">
      <alignment horizontal="center" vertical="center" wrapText="1"/>
    </xf>
    <xf numFmtId="175" fontId="15" fillId="4" borderId="22" xfId="1" applyNumberFormat="1" applyFont="1" applyFill="1" applyBorder="1" applyAlignment="1">
      <alignment horizontal="center" vertical="center" wrapText="1"/>
    </xf>
    <xf numFmtId="175" fontId="16" fillId="48" borderId="54" xfId="1" applyNumberFormat="1" applyFont="1" applyFill="1" applyBorder="1" applyAlignment="1">
      <alignment horizontal="center" vertical="center" wrapText="1"/>
    </xf>
    <xf numFmtId="175" fontId="16" fillId="48" borderId="12" xfId="1" applyNumberFormat="1" applyFont="1" applyFill="1" applyBorder="1" applyAlignment="1">
      <alignment horizontal="center" vertical="center" wrapText="1"/>
    </xf>
    <xf numFmtId="175" fontId="16" fillId="48" borderId="75" xfId="1" applyNumberFormat="1" applyFont="1" applyFill="1" applyBorder="1" applyAlignment="1">
      <alignment horizontal="center" vertical="center" wrapText="1"/>
    </xf>
    <xf numFmtId="0" fontId="15" fillId="4" borderId="16" xfId="1" quotePrefix="1" applyNumberFormat="1" applyFont="1" applyFill="1" applyBorder="1" applyAlignment="1">
      <alignment horizontal="left" vertical="center" wrapText="1"/>
    </xf>
    <xf numFmtId="0" fontId="83" fillId="4" borderId="30" xfId="1" applyNumberFormat="1" applyFont="1" applyFill="1" applyBorder="1" applyAlignment="1">
      <alignment horizontal="left" vertical="center" wrapText="1"/>
    </xf>
    <xf numFmtId="0" fontId="15" fillId="0" borderId="16" xfId="1" applyNumberFormat="1" applyFont="1" applyFill="1" applyBorder="1" applyAlignment="1">
      <alignment horizontal="left" vertical="center" wrapText="1"/>
    </xf>
    <xf numFmtId="0" fontId="16" fillId="4" borderId="30" xfId="1" applyNumberFormat="1" applyFont="1" applyFill="1" applyBorder="1" applyAlignment="1">
      <alignment horizontal="left" vertical="center" wrapText="1"/>
    </xf>
    <xf numFmtId="0" fontId="7" fillId="4" borderId="30" xfId="1" applyNumberFormat="1" applyFont="1" applyFill="1" applyBorder="1" applyAlignment="1">
      <alignment horizontal="left" vertical="center" wrapText="1"/>
    </xf>
    <xf numFmtId="0" fontId="9" fillId="4" borderId="14" xfId="1" applyNumberFormat="1" applyFont="1" applyFill="1" applyBorder="1" applyAlignment="1">
      <alignment horizontal="left" vertical="center" wrapText="1"/>
    </xf>
    <xf numFmtId="0" fontId="9" fillId="4" borderId="27" xfId="1" applyNumberFormat="1" applyFont="1" applyFill="1" applyBorder="1" applyAlignment="1">
      <alignment horizontal="left" vertical="center" wrapText="1"/>
    </xf>
    <xf numFmtId="0" fontId="6" fillId="10" borderId="1" xfId="2" applyFont="1" applyFill="1" applyBorder="1" applyAlignment="1">
      <alignment horizontal="center" vertical="center" wrapText="1"/>
    </xf>
    <xf numFmtId="0" fontId="6" fillId="10" borderId="2" xfId="2" applyFont="1" applyFill="1" applyBorder="1" applyAlignment="1">
      <alignment horizontal="center" vertical="center" wrapText="1"/>
    </xf>
    <xf numFmtId="0" fontId="6" fillId="10" borderId="3" xfId="2" applyFont="1" applyFill="1" applyBorder="1" applyAlignment="1">
      <alignment horizontal="center" vertical="center" wrapText="1"/>
    </xf>
    <xf numFmtId="0" fontId="15" fillId="0" borderId="30" xfId="1" applyNumberFormat="1" applyFont="1" applyFill="1" applyBorder="1" applyAlignment="1">
      <alignment horizontal="left" vertical="center" wrapText="1"/>
    </xf>
    <xf numFmtId="0" fontId="15" fillId="0" borderId="14" xfId="1" applyNumberFormat="1" applyFont="1" applyFill="1" applyBorder="1" applyAlignment="1">
      <alignment horizontal="left" vertical="center" wrapText="1"/>
    </xf>
    <xf numFmtId="0" fontId="15" fillId="0" borderId="27" xfId="1" applyNumberFormat="1" applyFont="1" applyFill="1" applyBorder="1" applyAlignment="1">
      <alignment horizontal="left" vertical="center" wrapText="1"/>
    </xf>
    <xf numFmtId="0" fontId="5" fillId="4" borderId="0" xfId="2" applyFont="1" applyFill="1" applyAlignment="1">
      <alignment horizontal="center" vertical="center"/>
    </xf>
    <xf numFmtId="182" fontId="5" fillId="49" borderId="0" xfId="2" applyNumberFormat="1" applyFont="1" applyFill="1" applyAlignment="1">
      <alignment horizontal="center" vertical="center"/>
    </xf>
    <xf numFmtId="0" fontId="9" fillId="4" borderId="0" xfId="3" applyFont="1" applyFill="1" applyAlignment="1" applyProtection="1">
      <alignment horizontal="center" vertical="center" wrapText="1"/>
    </xf>
    <xf numFmtId="0" fontId="6" fillId="10" borderId="4" xfId="2" applyFont="1" applyFill="1" applyBorder="1" applyAlignment="1">
      <alignment horizontal="center" vertical="center" wrapText="1"/>
    </xf>
    <xf numFmtId="0" fontId="6" fillId="10" borderId="5" xfId="2" applyFont="1" applyFill="1" applyBorder="1" applyAlignment="1">
      <alignment horizontal="center" vertical="center" wrapText="1"/>
    </xf>
    <xf numFmtId="0" fontId="6" fillId="10" borderId="6" xfId="2" applyFont="1" applyFill="1" applyBorder="1" applyAlignment="1">
      <alignment horizontal="center" vertical="center" wrapText="1"/>
    </xf>
    <xf numFmtId="175" fontId="16" fillId="48" borderId="53" xfId="1" applyNumberFormat="1" applyFont="1" applyFill="1" applyBorder="1" applyAlignment="1">
      <alignment horizontal="center" vertical="center" wrapText="1"/>
    </xf>
    <xf numFmtId="175" fontId="16" fillId="48" borderId="67" xfId="1" applyNumberFormat="1" applyFont="1" applyFill="1" applyBorder="1" applyAlignment="1">
      <alignment horizontal="center" vertical="center" wrapText="1"/>
    </xf>
    <xf numFmtId="0" fontId="0" fillId="4" borderId="0" xfId="0" applyFill="1" applyBorder="1" applyAlignment="1">
      <alignment horizontal="center" vertical="center"/>
    </xf>
    <xf numFmtId="0" fontId="15" fillId="4" borderId="30" xfId="1" quotePrefix="1" applyNumberFormat="1" applyFont="1" applyFill="1" applyBorder="1" applyAlignment="1">
      <alignment horizontal="left" vertical="center" wrapText="1"/>
    </xf>
    <xf numFmtId="0" fontId="15" fillId="4" borderId="32" xfId="1" applyNumberFormat="1" applyFont="1" applyFill="1" applyBorder="1" applyAlignment="1">
      <alignment horizontal="left" vertical="center" wrapText="1"/>
    </xf>
    <xf numFmtId="0" fontId="4" fillId="0" borderId="15" xfId="2" applyFont="1" applyFill="1" applyBorder="1" applyAlignment="1">
      <alignment horizontal="left" vertical="center" indent="1"/>
    </xf>
    <xf numFmtId="0" fontId="4" fillId="0" borderId="16" xfId="2" applyFont="1" applyFill="1" applyBorder="1" applyAlignment="1">
      <alignment horizontal="left" vertical="center" indent="1"/>
    </xf>
    <xf numFmtId="177" fontId="4" fillId="0" borderId="30" xfId="1284" applyNumberFormat="1" applyFont="1" applyFill="1" applyBorder="1" applyAlignment="1">
      <alignment horizontal="center" vertical="center"/>
    </xf>
    <xf numFmtId="177" fontId="4" fillId="0" borderId="14" xfId="1284" applyNumberFormat="1" applyFont="1" applyFill="1" applyBorder="1" applyAlignment="1">
      <alignment horizontal="center" vertical="center"/>
    </xf>
    <xf numFmtId="177" fontId="4" fillId="0" borderId="32" xfId="1284" applyNumberFormat="1" applyFont="1" applyFill="1" applyBorder="1" applyAlignment="1">
      <alignment horizontal="center" vertical="center"/>
    </xf>
    <xf numFmtId="0" fontId="9" fillId="0" borderId="22" xfId="2" applyFont="1" applyBorder="1" applyAlignment="1">
      <alignment horizontal="left" vertical="center" wrapText="1"/>
    </xf>
    <xf numFmtId="0" fontId="9" fillId="0" borderId="16" xfId="2" applyFont="1" applyBorder="1" applyAlignment="1">
      <alignment horizontal="left" vertical="center"/>
    </xf>
    <xf numFmtId="0" fontId="4" fillId="0" borderId="56" xfId="2" applyFont="1" applyBorder="1" applyAlignment="1">
      <alignment horizontal="left" vertical="center" indent="1"/>
    </xf>
    <xf numFmtId="0" fontId="4" fillId="0" borderId="26" xfId="2" applyFont="1" applyBorder="1" applyAlignment="1">
      <alignment horizontal="left" vertical="center" indent="1"/>
    </xf>
    <xf numFmtId="177" fontId="4" fillId="0" borderId="59" xfId="1284" applyNumberFormat="1" applyFont="1" applyBorder="1" applyAlignment="1">
      <alignment horizontal="center" vertical="center"/>
    </xf>
    <xf numFmtId="177" fontId="4" fillId="0" borderId="58" xfId="1284" applyNumberFormat="1" applyFont="1" applyBorder="1" applyAlignment="1">
      <alignment horizontal="center" vertical="center"/>
    </xf>
    <xf numFmtId="177" fontId="4" fillId="0" borderId="60" xfId="1284" applyNumberFormat="1" applyFont="1" applyBorder="1" applyAlignment="1">
      <alignment horizontal="center" vertical="center"/>
    </xf>
    <xf numFmtId="0" fontId="4" fillId="4" borderId="18" xfId="2" applyFont="1" applyFill="1" applyBorder="1" applyAlignment="1">
      <alignment horizontal="left" vertical="center" indent="1"/>
    </xf>
    <xf numFmtId="0" fontId="4" fillId="4" borderId="19" xfId="2" applyFont="1" applyFill="1" applyBorder="1" applyAlignment="1">
      <alignment horizontal="left" vertical="center" indent="1"/>
    </xf>
    <xf numFmtId="177" fontId="4" fillId="0" borderId="19" xfId="1284" applyNumberFormat="1" applyFont="1" applyBorder="1" applyAlignment="1">
      <alignment horizontal="center" vertical="center"/>
    </xf>
    <xf numFmtId="177" fontId="4" fillId="0" borderId="31" xfId="1284" applyNumberFormat="1" applyFont="1" applyBorder="1" applyAlignment="1">
      <alignment horizontal="center" vertical="center"/>
    </xf>
    <xf numFmtId="0" fontId="6" fillId="0" borderId="61" xfId="2" applyFont="1" applyBorder="1" applyAlignment="1">
      <alignment horizontal="left" vertical="center"/>
    </xf>
    <xf numFmtId="0" fontId="6" fillId="0" borderId="22" xfId="2" applyFont="1" applyBorder="1" applyAlignment="1">
      <alignment horizontal="left" vertical="center"/>
    </xf>
    <xf numFmtId="0" fontId="4" fillId="0" borderId="63" xfId="2" applyFont="1" applyBorder="1" applyAlignment="1">
      <alignment horizontal="center" vertical="center"/>
    </xf>
    <xf numFmtId="0" fontId="4" fillId="0" borderId="64" xfId="2" applyFont="1" applyBorder="1" applyAlignment="1">
      <alignment horizontal="center" vertical="center"/>
    </xf>
    <xf numFmtId="0" fontId="4" fillId="4" borderId="29" xfId="2" applyFont="1" applyFill="1" applyBorder="1" applyAlignment="1">
      <alignment horizontal="left" vertical="center" indent="1"/>
    </xf>
    <xf numFmtId="0" fontId="4" fillId="4" borderId="12" xfId="2" applyFont="1" applyFill="1" applyBorder="1" applyAlignment="1">
      <alignment horizontal="left" vertical="center" indent="1"/>
    </xf>
    <xf numFmtId="177" fontId="4" fillId="0" borderId="12" xfId="1284" applyNumberFormat="1" applyFont="1" applyBorder="1" applyAlignment="1">
      <alignment horizontal="center" vertical="center"/>
    </xf>
    <xf numFmtId="177" fontId="4" fillId="0" borderId="65" xfId="1284" applyNumberFormat="1" applyFont="1" applyBorder="1" applyAlignment="1">
      <alignment horizontal="center" vertical="center"/>
    </xf>
    <xf numFmtId="0" fontId="4" fillId="0" borderId="15" xfId="2" applyFont="1" applyBorder="1" applyAlignment="1">
      <alignment horizontal="left" vertical="center" indent="1"/>
    </xf>
    <xf numFmtId="0" fontId="4" fillId="0" borderId="16" xfId="2" applyFont="1" applyBorder="1" applyAlignment="1">
      <alignment horizontal="left" vertical="center" indent="1"/>
    </xf>
    <xf numFmtId="0" fontId="4" fillId="0" borderId="14" xfId="2" applyFont="1" applyBorder="1" applyAlignment="1">
      <alignment horizontal="center" vertical="center"/>
    </xf>
    <xf numFmtId="0" fontId="4" fillId="0" borderId="32" xfId="2" applyFont="1" applyBorder="1" applyAlignment="1">
      <alignment horizontal="center" vertical="center"/>
    </xf>
    <xf numFmtId="0" fontId="4" fillId="0" borderId="9" xfId="2" applyFont="1" applyBorder="1" applyAlignment="1">
      <alignment horizontal="left" vertical="center" indent="1"/>
    </xf>
    <xf numFmtId="0" fontId="4" fillId="0" borderId="10" xfId="2" applyFont="1" applyBorder="1" applyAlignment="1">
      <alignment horizontal="left" vertical="center" indent="1"/>
    </xf>
    <xf numFmtId="0" fontId="4" fillId="0" borderId="19" xfId="2" applyFont="1" applyBorder="1" applyAlignment="1">
      <alignment horizontal="center" vertical="center"/>
    </xf>
    <xf numFmtId="0" fontId="4" fillId="0" borderId="31" xfId="2" applyFont="1" applyBorder="1" applyAlignment="1">
      <alignment horizontal="center" vertical="center"/>
    </xf>
    <xf numFmtId="0" fontId="7" fillId="2" borderId="1" xfId="2" applyFont="1" applyFill="1" applyBorder="1" applyAlignment="1">
      <alignment horizontal="left" vertical="center" wrapText="1"/>
    </xf>
    <xf numFmtId="0" fontId="7" fillId="2" borderId="2" xfId="2" applyFont="1" applyFill="1" applyBorder="1" applyAlignment="1">
      <alignment horizontal="left" vertical="center" wrapText="1"/>
    </xf>
    <xf numFmtId="0" fontId="7" fillId="2" borderId="3" xfId="2" applyFont="1" applyFill="1" applyBorder="1" applyAlignment="1">
      <alignment horizontal="left" vertical="center" wrapText="1"/>
    </xf>
    <xf numFmtId="177" fontId="14" fillId="0" borderId="30" xfId="1284" applyNumberFormat="1" applyFont="1" applyBorder="1" applyAlignment="1">
      <alignment horizontal="center" vertical="center"/>
    </xf>
    <xf numFmtId="177" fontId="14" fillId="0" borderId="14" xfId="1284" applyNumberFormat="1" applyFont="1" applyBorder="1" applyAlignment="1">
      <alignment horizontal="center" vertical="center"/>
    </xf>
    <xf numFmtId="177" fontId="14" fillId="0" borderId="32" xfId="1284" applyNumberFormat="1" applyFont="1" applyBorder="1" applyAlignment="1">
      <alignment horizontal="center" vertical="center"/>
    </xf>
    <xf numFmtId="0" fontId="14" fillId="0" borderId="30" xfId="0" applyFont="1" applyBorder="1" applyAlignment="1">
      <alignment horizontal="center" vertical="center"/>
    </xf>
    <xf numFmtId="0" fontId="14" fillId="0" borderId="14" xfId="0" applyFont="1" applyBorder="1" applyAlignment="1">
      <alignment horizontal="center" vertical="center"/>
    </xf>
    <xf numFmtId="0" fontId="14" fillId="0" borderId="32" xfId="0" applyFont="1" applyBorder="1" applyAlignment="1">
      <alignment horizontal="center" vertical="center"/>
    </xf>
    <xf numFmtId="9" fontId="14" fillId="0" borderId="30" xfId="1284" applyFont="1" applyBorder="1" applyAlignment="1">
      <alignment horizontal="center" vertical="center"/>
    </xf>
    <xf numFmtId="9" fontId="14" fillId="0" borderId="14" xfId="1284" applyFont="1" applyBorder="1" applyAlignment="1">
      <alignment horizontal="center" vertical="center"/>
    </xf>
    <xf numFmtId="9" fontId="14" fillId="0" borderId="32" xfId="1284" applyFont="1" applyBorder="1" applyAlignment="1">
      <alignment horizontal="center" vertical="center"/>
    </xf>
    <xf numFmtId="0" fontId="6" fillId="0" borderId="15" xfId="2" applyFont="1" applyBorder="1" applyAlignment="1">
      <alignment horizontal="left" vertical="center"/>
    </xf>
    <xf numFmtId="0" fontId="6" fillId="0" borderId="16" xfId="2" applyFont="1" applyBorder="1" applyAlignment="1">
      <alignment horizontal="left" vertical="center"/>
    </xf>
    <xf numFmtId="177" fontId="14" fillId="0" borderId="30" xfId="1284" applyNumberFormat="1" applyFont="1" applyFill="1" applyBorder="1" applyAlignment="1">
      <alignment horizontal="center" vertical="center"/>
    </xf>
    <xf numFmtId="177" fontId="14" fillId="0" borderId="14" xfId="1284" applyNumberFormat="1" applyFont="1" applyFill="1" applyBorder="1" applyAlignment="1">
      <alignment horizontal="center" vertical="center"/>
    </xf>
    <xf numFmtId="177" fontId="14" fillId="0" borderId="32" xfId="1284" applyNumberFormat="1" applyFont="1" applyFill="1" applyBorder="1" applyAlignment="1">
      <alignment horizontal="center" vertical="center"/>
    </xf>
    <xf numFmtId="0" fontId="9" fillId="0" borderId="0" xfId="3" applyFont="1" applyAlignment="1" applyProtection="1">
      <alignment horizontal="center" vertical="center" wrapText="1"/>
    </xf>
    <xf numFmtId="0" fontId="6" fillId="2" borderId="1" xfId="2" applyFont="1" applyFill="1" applyBorder="1" applyAlignment="1">
      <alignment horizontal="center" vertical="center" wrapText="1"/>
    </xf>
    <xf numFmtId="0" fontId="6" fillId="2" borderId="2" xfId="2" applyFont="1" applyFill="1" applyBorder="1" applyAlignment="1">
      <alignment horizontal="center" vertical="center" wrapText="1"/>
    </xf>
    <xf numFmtId="0" fontId="6" fillId="2" borderId="3" xfId="2" applyFont="1" applyFill="1" applyBorder="1" applyAlignment="1">
      <alignment horizontal="center" vertical="center" wrapText="1"/>
    </xf>
    <xf numFmtId="0" fontId="6" fillId="0" borderId="4" xfId="2" applyFont="1" applyBorder="1" applyAlignment="1">
      <alignment horizontal="left" vertical="center"/>
    </xf>
    <xf numFmtId="0" fontId="6" fillId="0" borderId="5" xfId="2" applyFont="1" applyBorder="1" applyAlignment="1">
      <alignment horizontal="left" vertical="center"/>
    </xf>
    <xf numFmtId="176" fontId="5" fillId="49" borderId="0" xfId="2" applyNumberFormat="1" applyFont="1" applyFill="1" applyAlignment="1">
      <alignment horizontal="center" vertical="center"/>
    </xf>
    <xf numFmtId="0" fontId="73" fillId="2" borderId="16" xfId="2" applyFont="1" applyFill="1" applyBorder="1" applyAlignment="1">
      <alignment horizontal="center" vertical="center" wrapText="1"/>
    </xf>
    <xf numFmtId="174" fontId="64" fillId="0" borderId="0" xfId="1173" applyFont="1" applyAlignment="1">
      <alignment horizontal="left" vertical="center"/>
    </xf>
    <xf numFmtId="0" fontId="63" fillId="0" borderId="15" xfId="2" applyFont="1" applyFill="1" applyBorder="1" applyAlignment="1">
      <alignment horizontal="left" vertical="center" indent="1"/>
    </xf>
    <xf numFmtId="0" fontId="63" fillId="0" borderId="16" xfId="2" applyFont="1" applyFill="1" applyBorder="1" applyAlignment="1">
      <alignment horizontal="left" vertical="center" indent="1"/>
    </xf>
    <xf numFmtId="177" fontId="63" fillId="0" borderId="59" xfId="1284" applyNumberFormat="1" applyFont="1" applyFill="1" applyBorder="1" applyAlignment="1">
      <alignment horizontal="center" vertical="center"/>
    </xf>
    <xf numFmtId="177" fontId="63" fillId="0" borderId="58" xfId="1284" applyNumberFormat="1" applyFont="1" applyFill="1" applyBorder="1" applyAlignment="1">
      <alignment horizontal="center" vertical="center"/>
    </xf>
    <xf numFmtId="177" fontId="63" fillId="0" borderId="60" xfId="1284" applyNumberFormat="1" applyFont="1" applyFill="1" applyBorder="1" applyAlignment="1">
      <alignment horizontal="center" vertical="center"/>
    </xf>
    <xf numFmtId="0" fontId="75" fillId="10" borderId="1" xfId="0" applyFont="1" applyFill="1" applyBorder="1" applyAlignment="1">
      <alignment horizontal="center" vertical="center"/>
    </xf>
    <xf numFmtId="0" fontId="75" fillId="10" borderId="3" xfId="0" applyFont="1" applyFill="1" applyBorder="1" applyAlignment="1">
      <alignment horizontal="center" vertical="center"/>
    </xf>
    <xf numFmtId="0" fontId="63" fillId="0" borderId="16" xfId="2" applyFont="1" applyBorder="1" applyAlignment="1">
      <alignment horizontal="left" vertical="center"/>
    </xf>
    <xf numFmtId="0" fontId="73" fillId="0" borderId="0" xfId="4" applyNumberFormat="1" applyFont="1" applyAlignment="1" applyProtection="1">
      <alignment horizontal="center" vertical="center"/>
    </xf>
    <xf numFmtId="0" fontId="73" fillId="2" borderId="1" xfId="2" applyFont="1" applyFill="1" applyBorder="1" applyAlignment="1">
      <alignment horizontal="center" vertical="center" wrapText="1"/>
    </xf>
    <xf numFmtId="0" fontId="73" fillId="2" borderId="2" xfId="2" applyFont="1" applyFill="1" applyBorder="1" applyAlignment="1">
      <alignment horizontal="center" vertical="center" wrapText="1"/>
    </xf>
    <xf numFmtId="0" fontId="73" fillId="2" borderId="3" xfId="2" applyFont="1" applyFill="1" applyBorder="1" applyAlignment="1">
      <alignment horizontal="center" vertical="center" wrapText="1"/>
    </xf>
    <xf numFmtId="0" fontId="75" fillId="0" borderId="0" xfId="0" applyFont="1" applyBorder="1" applyAlignment="1">
      <alignment horizontal="right" vertical="center"/>
    </xf>
    <xf numFmtId="0" fontId="73" fillId="2" borderId="25" xfId="2" applyFont="1" applyFill="1" applyBorder="1" applyAlignment="1">
      <alignment horizontal="center" vertical="center" wrapText="1"/>
    </xf>
    <xf numFmtId="0" fontId="73" fillId="2" borderId="69" xfId="2" applyFont="1" applyFill="1" applyBorder="1" applyAlignment="1">
      <alignment horizontal="center" vertical="center" wrapText="1"/>
    </xf>
    <xf numFmtId="0" fontId="73" fillId="2" borderId="4" xfId="2" applyFont="1" applyFill="1" applyBorder="1" applyAlignment="1">
      <alignment horizontal="center" vertical="center" wrapText="1"/>
    </xf>
    <xf numFmtId="0" fontId="73" fillId="2" borderId="9" xfId="2" applyFont="1" applyFill="1" applyBorder="1" applyAlignment="1">
      <alignment horizontal="center" vertical="center" wrapText="1"/>
    </xf>
    <xf numFmtId="0" fontId="73" fillId="2" borderId="6" xfId="2" applyFont="1" applyFill="1" applyBorder="1" applyAlignment="1">
      <alignment horizontal="center" vertical="center" wrapText="1"/>
    </xf>
    <xf numFmtId="0" fontId="73" fillId="2" borderId="11" xfId="2" applyFont="1" applyFill="1" applyBorder="1" applyAlignment="1">
      <alignment horizontal="center" vertical="center" wrapText="1"/>
    </xf>
    <xf numFmtId="0" fontId="63" fillId="0" borderId="14" xfId="2" applyFont="1" applyBorder="1" applyAlignment="1">
      <alignment horizontal="center" vertical="center"/>
    </xf>
    <xf numFmtId="0" fontId="63" fillId="0" borderId="32" xfId="2" applyFont="1" applyBorder="1" applyAlignment="1">
      <alignment horizontal="center" vertical="center"/>
    </xf>
    <xf numFmtId="0" fontId="63" fillId="0" borderId="9" xfId="2" applyFont="1" applyBorder="1" applyAlignment="1">
      <alignment horizontal="left" vertical="center" indent="1"/>
    </xf>
    <xf numFmtId="0" fontId="63" fillId="0" borderId="10" xfId="2" applyFont="1" applyBorder="1" applyAlignment="1">
      <alignment horizontal="left" vertical="center" indent="1"/>
    </xf>
    <xf numFmtId="0" fontId="63" fillId="0" borderId="19" xfId="2" applyFont="1" applyBorder="1" applyAlignment="1">
      <alignment horizontal="center" vertical="center"/>
    </xf>
    <xf numFmtId="0" fontId="63" fillId="0" borderId="31" xfId="2" applyFont="1" applyBorder="1" applyAlignment="1">
      <alignment horizontal="center" vertical="center"/>
    </xf>
    <xf numFmtId="0" fontId="63" fillId="0" borderId="22" xfId="2" applyFont="1" applyBorder="1" applyAlignment="1">
      <alignment horizontal="left" vertical="center" wrapText="1"/>
    </xf>
    <xf numFmtId="0" fontId="73" fillId="2" borderId="1" xfId="2" applyFont="1" applyFill="1" applyBorder="1" applyAlignment="1">
      <alignment horizontal="left" vertical="center" wrapText="1"/>
    </xf>
    <xf numFmtId="0" fontId="73" fillId="2" borderId="2" xfId="2" applyFont="1" applyFill="1" applyBorder="1" applyAlignment="1">
      <alignment horizontal="left" vertical="center" wrapText="1"/>
    </xf>
    <xf numFmtId="0" fontId="73" fillId="2" borderId="3" xfId="2" applyFont="1" applyFill="1" applyBorder="1" applyAlignment="1">
      <alignment horizontal="left" vertical="center" wrapText="1"/>
    </xf>
    <xf numFmtId="0" fontId="63" fillId="0" borderId="15" xfId="2" applyFont="1" applyBorder="1" applyAlignment="1">
      <alignment horizontal="left" vertical="center" indent="1"/>
    </xf>
    <xf numFmtId="0" fontId="63" fillId="0" borderId="16" xfId="2" applyFont="1" applyBorder="1" applyAlignment="1">
      <alignment horizontal="left" vertical="center" indent="1"/>
    </xf>
    <xf numFmtId="0" fontId="13" fillId="0" borderId="30" xfId="0" applyFont="1" applyBorder="1" applyAlignment="1">
      <alignment horizontal="center" vertical="center"/>
    </xf>
    <xf numFmtId="0" fontId="13" fillId="0" borderId="14" xfId="0" applyFont="1" applyBorder="1" applyAlignment="1">
      <alignment horizontal="center" vertical="center"/>
    </xf>
    <xf numFmtId="0" fontId="13" fillId="0" borderId="32" xfId="0" applyFont="1" applyBorder="1" applyAlignment="1">
      <alignment horizontal="center" vertical="center"/>
    </xf>
    <xf numFmtId="177" fontId="13" fillId="0" borderId="30" xfId="1284" applyNumberFormat="1" applyFont="1" applyBorder="1" applyAlignment="1">
      <alignment horizontal="center" vertical="center"/>
    </xf>
    <xf numFmtId="177" fontId="13" fillId="0" borderId="14" xfId="1284" applyNumberFormat="1" applyFont="1" applyBorder="1" applyAlignment="1">
      <alignment horizontal="center" vertical="center"/>
    </xf>
    <xf numFmtId="177" fontId="13" fillId="0" borderId="32" xfId="1284" applyNumberFormat="1" applyFont="1" applyBorder="1" applyAlignment="1">
      <alignment horizontal="center" vertical="center"/>
    </xf>
    <xf numFmtId="177" fontId="63" fillId="0" borderId="30" xfId="1284" applyNumberFormat="1" applyFont="1" applyBorder="1" applyAlignment="1">
      <alignment horizontal="center" vertical="center"/>
    </xf>
    <xf numFmtId="177" fontId="63" fillId="0" borderId="14" xfId="1284" applyNumberFormat="1" applyFont="1" applyBorder="1" applyAlignment="1">
      <alignment horizontal="center" vertical="center"/>
    </xf>
    <xf numFmtId="177" fontId="63" fillId="0" borderId="32" xfId="1284" applyNumberFormat="1" applyFont="1" applyBorder="1" applyAlignment="1">
      <alignment horizontal="center" vertical="center"/>
    </xf>
    <xf numFmtId="0" fontId="73" fillId="0" borderId="15" xfId="2" applyFont="1" applyBorder="1" applyAlignment="1">
      <alignment horizontal="left" vertical="center"/>
    </xf>
    <xf numFmtId="0" fontId="73" fillId="0" borderId="16" xfId="2" applyFont="1" applyBorder="1" applyAlignment="1">
      <alignment horizontal="left" vertical="center"/>
    </xf>
    <xf numFmtId="177" fontId="13" fillId="0" borderId="30" xfId="1284" applyNumberFormat="1" applyFont="1" applyFill="1" applyBorder="1" applyAlignment="1">
      <alignment horizontal="center" vertical="center"/>
    </xf>
    <xf numFmtId="177" fontId="13" fillId="0" borderId="14" xfId="1284" applyNumberFormat="1" applyFont="1" applyFill="1" applyBorder="1" applyAlignment="1">
      <alignment horizontal="center" vertical="center"/>
    </xf>
    <xf numFmtId="177" fontId="13" fillId="0" borderId="32" xfId="1284" applyNumberFormat="1" applyFont="1" applyFill="1" applyBorder="1" applyAlignment="1">
      <alignment horizontal="center" vertical="center"/>
    </xf>
    <xf numFmtId="177" fontId="63" fillId="0" borderId="59" xfId="1284" applyNumberFormat="1" applyFont="1" applyBorder="1" applyAlignment="1">
      <alignment horizontal="center" vertical="center"/>
    </xf>
    <xf numFmtId="177" fontId="63" fillId="0" borderId="58" xfId="1284" applyNumberFormat="1" applyFont="1" applyBorder="1" applyAlignment="1">
      <alignment horizontal="center" vertical="center"/>
    </xf>
    <xf numFmtId="177" fontId="63" fillId="0" borderId="60" xfId="1284" applyNumberFormat="1" applyFont="1" applyBorder="1" applyAlignment="1">
      <alignment horizontal="center" vertical="center"/>
    </xf>
    <xf numFmtId="0" fontId="63" fillId="4" borderId="18" xfId="2" applyFont="1" applyFill="1" applyBorder="1" applyAlignment="1">
      <alignment horizontal="left" vertical="center" indent="1"/>
    </xf>
    <xf numFmtId="0" fontId="63" fillId="4" borderId="19" xfId="2" applyFont="1" applyFill="1" applyBorder="1" applyAlignment="1">
      <alignment horizontal="left" vertical="center" indent="1"/>
    </xf>
    <xf numFmtId="177" fontId="63" fillId="0" borderId="19" xfId="1284" applyNumberFormat="1" applyFont="1" applyBorder="1" applyAlignment="1">
      <alignment horizontal="center" vertical="center"/>
    </xf>
    <xf numFmtId="177" fontId="63" fillId="0" borderId="31" xfId="1284" applyNumberFormat="1" applyFont="1" applyBorder="1" applyAlignment="1">
      <alignment horizontal="center" vertical="center"/>
    </xf>
    <xf numFmtId="0" fontId="73" fillId="0" borderId="61" xfId="2" applyFont="1" applyBorder="1" applyAlignment="1">
      <alignment horizontal="left" vertical="center"/>
    </xf>
    <xf numFmtId="0" fontId="73" fillId="0" borderId="22" xfId="2" applyFont="1" applyBorder="1" applyAlignment="1">
      <alignment horizontal="left" vertical="center"/>
    </xf>
    <xf numFmtId="0" fontId="63" fillId="0" borderId="63" xfId="2" applyFont="1" applyBorder="1" applyAlignment="1">
      <alignment horizontal="center" vertical="center"/>
    </xf>
    <xf numFmtId="0" fontId="63" fillId="0" borderId="64" xfId="2" applyFont="1" applyBorder="1" applyAlignment="1">
      <alignment horizontal="center" vertical="center"/>
    </xf>
    <xf numFmtId="0" fontId="63" fillId="0" borderId="56" xfId="2" applyFont="1" applyBorder="1" applyAlignment="1">
      <alignment horizontal="left" vertical="center" indent="1"/>
    </xf>
    <xf numFmtId="0" fontId="63" fillId="0" borderId="26" xfId="2" applyFont="1" applyBorder="1" applyAlignment="1">
      <alignment horizontal="left" vertical="center" indent="1"/>
    </xf>
    <xf numFmtId="0" fontId="63" fillId="4" borderId="29" xfId="2" applyFont="1" applyFill="1" applyBorder="1" applyAlignment="1">
      <alignment horizontal="left" vertical="center" indent="1"/>
    </xf>
    <xf numFmtId="0" fontId="63" fillId="4" borderId="12" xfId="2" applyFont="1" applyFill="1" applyBorder="1" applyAlignment="1">
      <alignment horizontal="left" vertical="center" indent="1"/>
    </xf>
    <xf numFmtId="177" fontId="63" fillId="0" borderId="12" xfId="1284" applyNumberFormat="1" applyFont="1" applyBorder="1" applyAlignment="1">
      <alignment horizontal="center" vertical="center"/>
    </xf>
    <xf numFmtId="177" fontId="63" fillId="0" borderId="65" xfId="1284" applyNumberFormat="1" applyFont="1" applyBorder="1" applyAlignment="1">
      <alignment horizontal="center" vertical="center"/>
    </xf>
    <xf numFmtId="9" fontId="13" fillId="0" borderId="30" xfId="1284" applyFont="1" applyBorder="1" applyAlignment="1">
      <alignment horizontal="center" vertical="center"/>
    </xf>
    <xf numFmtId="9" fontId="13" fillId="0" borderId="14" xfId="1284" applyFont="1" applyBorder="1" applyAlignment="1">
      <alignment horizontal="center" vertical="center"/>
    </xf>
    <xf numFmtId="9" fontId="13" fillId="0" borderId="32" xfId="1284" applyFont="1" applyBorder="1" applyAlignment="1">
      <alignment horizontal="center" vertical="center"/>
    </xf>
    <xf numFmtId="0" fontId="73" fillId="4" borderId="0" xfId="2" applyFont="1" applyFill="1" applyAlignment="1">
      <alignment horizontal="center" vertical="center"/>
    </xf>
    <xf numFmtId="0" fontId="63" fillId="0" borderId="0" xfId="3" applyFont="1" applyAlignment="1" applyProtection="1">
      <alignment horizontal="center" vertical="center" wrapText="1"/>
    </xf>
    <xf numFmtId="0" fontId="63" fillId="0" borderId="0" xfId="2" applyFont="1" applyBorder="1" applyAlignment="1">
      <alignment horizontal="center" vertical="center" wrapText="1"/>
    </xf>
    <xf numFmtId="0" fontId="73" fillId="0" borderId="4" xfId="2" applyFont="1" applyBorder="1" applyAlignment="1">
      <alignment horizontal="left" vertical="center"/>
    </xf>
    <xf numFmtId="0" fontId="73" fillId="0" borderId="5" xfId="2" applyFont="1" applyBorder="1" applyAlignment="1">
      <alignment horizontal="left" vertical="center"/>
    </xf>
    <xf numFmtId="176" fontId="78" fillId="49" borderId="0" xfId="2" applyNumberFormat="1" applyFont="1" applyFill="1" applyAlignment="1">
      <alignment horizontal="center" vertical="center"/>
    </xf>
    <xf numFmtId="177" fontId="63" fillId="0" borderId="30" xfId="1284" applyNumberFormat="1" applyFont="1" applyFill="1" applyBorder="1" applyAlignment="1">
      <alignment horizontal="center" vertical="center"/>
    </xf>
    <xf numFmtId="177" fontId="63" fillId="0" borderId="14" xfId="1284" applyNumberFormat="1" applyFont="1" applyFill="1" applyBorder="1" applyAlignment="1">
      <alignment horizontal="center" vertical="center"/>
    </xf>
    <xf numFmtId="177" fontId="63" fillId="0" borderId="32" xfId="1284" applyNumberFormat="1" applyFont="1" applyFill="1" applyBorder="1" applyAlignment="1">
      <alignment horizontal="center" vertical="center"/>
    </xf>
    <xf numFmtId="0" fontId="63" fillId="4" borderId="56" xfId="2" applyFont="1" applyFill="1" applyBorder="1" applyAlignment="1">
      <alignment horizontal="left" vertical="center" indent="1"/>
    </xf>
    <xf numFmtId="0" fontId="63" fillId="4" borderId="26" xfId="2" applyFont="1" applyFill="1" applyBorder="1" applyAlignment="1">
      <alignment horizontal="left" vertical="center" indent="1"/>
    </xf>
    <xf numFmtId="0" fontId="63" fillId="4" borderId="15" xfId="2" applyFont="1" applyFill="1" applyBorder="1" applyAlignment="1">
      <alignment horizontal="left" vertical="center" indent="1"/>
    </xf>
    <xf numFmtId="0" fontId="63" fillId="4" borderId="16" xfId="2" applyFont="1" applyFill="1" applyBorder="1" applyAlignment="1">
      <alignment horizontal="left" vertical="center" indent="1"/>
    </xf>
    <xf numFmtId="9" fontId="13" fillId="4" borderId="30" xfId="1284" applyFont="1" applyFill="1" applyBorder="1" applyAlignment="1">
      <alignment horizontal="center" vertical="center"/>
    </xf>
    <xf numFmtId="9" fontId="13" fillId="4" borderId="14" xfId="1284" applyFont="1" applyFill="1" applyBorder="1" applyAlignment="1">
      <alignment horizontal="center" vertical="center"/>
    </xf>
    <xf numFmtId="9" fontId="13" fillId="4" borderId="32" xfId="1284" applyFont="1" applyFill="1" applyBorder="1" applyAlignment="1">
      <alignment horizontal="center" vertical="center"/>
    </xf>
    <xf numFmtId="0" fontId="73" fillId="4" borderId="15" xfId="2" applyFont="1" applyFill="1" applyBorder="1" applyAlignment="1">
      <alignment horizontal="left" vertical="center"/>
    </xf>
    <xf numFmtId="0" fontId="73" fillId="4" borderId="16" xfId="2" applyFont="1" applyFill="1" applyBorder="1" applyAlignment="1">
      <alignment horizontal="left" vertical="center"/>
    </xf>
    <xf numFmtId="0" fontId="13" fillId="4" borderId="30" xfId="0" applyFont="1" applyFill="1" applyBorder="1" applyAlignment="1">
      <alignment horizontal="center" vertical="center"/>
    </xf>
    <xf numFmtId="0" fontId="13" fillId="4" borderId="14" xfId="0" applyFont="1" applyFill="1" applyBorder="1" applyAlignment="1">
      <alignment horizontal="center" vertical="center"/>
    </xf>
    <xf numFmtId="0" fontId="13" fillId="4" borderId="32" xfId="0" applyFont="1" applyFill="1" applyBorder="1" applyAlignment="1">
      <alignment horizontal="center" vertical="center"/>
    </xf>
    <xf numFmtId="177" fontId="13" fillId="4" borderId="30" xfId="1284" applyNumberFormat="1" applyFont="1" applyFill="1" applyBorder="1" applyAlignment="1">
      <alignment horizontal="center" vertical="center"/>
    </xf>
    <xf numFmtId="177" fontId="13" fillId="4" borderId="14" xfId="1284" applyNumberFormat="1" applyFont="1" applyFill="1" applyBorder="1" applyAlignment="1">
      <alignment horizontal="center" vertical="center"/>
    </xf>
    <xf numFmtId="177" fontId="13" fillId="4" borderId="32" xfId="1284" applyNumberFormat="1" applyFont="1" applyFill="1" applyBorder="1" applyAlignment="1">
      <alignment horizontal="center" vertical="center"/>
    </xf>
    <xf numFmtId="177" fontId="63" fillId="4" borderId="59" xfId="1284" applyNumberFormat="1" applyFont="1" applyFill="1" applyBorder="1" applyAlignment="1">
      <alignment horizontal="center" vertical="center"/>
    </xf>
    <xf numFmtId="177" fontId="63" fillId="4" borderId="58" xfId="1284" applyNumberFormat="1" applyFont="1" applyFill="1" applyBorder="1" applyAlignment="1">
      <alignment horizontal="center" vertical="center"/>
    </xf>
    <xf numFmtId="177" fontId="63" fillId="4" borderId="60" xfId="1284" applyNumberFormat="1" applyFont="1" applyFill="1" applyBorder="1" applyAlignment="1">
      <alignment horizontal="center" vertical="center"/>
    </xf>
    <xf numFmtId="176" fontId="74" fillId="4" borderId="0" xfId="2" applyNumberFormat="1" applyFont="1" applyFill="1" applyAlignment="1">
      <alignment horizontal="left" vertical="center"/>
    </xf>
    <xf numFmtId="0" fontId="63" fillId="0" borderId="13" xfId="2" applyFont="1" applyFill="1" applyBorder="1" applyAlignment="1">
      <alignment horizontal="left" vertical="center"/>
    </xf>
    <xf numFmtId="0" fontId="63" fillId="0" borderId="14" xfId="2" applyFont="1" applyFill="1" applyBorder="1" applyAlignment="1">
      <alignment horizontal="left" vertical="center"/>
    </xf>
    <xf numFmtId="0" fontId="63" fillId="0" borderId="32" xfId="2" applyFont="1" applyFill="1" applyBorder="1" applyAlignment="1">
      <alignment horizontal="left" vertical="center"/>
    </xf>
    <xf numFmtId="177" fontId="63" fillId="4" borderId="12" xfId="1284" applyNumberFormat="1" applyFont="1" applyFill="1" applyBorder="1" applyAlignment="1">
      <alignment horizontal="center" vertical="center"/>
    </xf>
    <xf numFmtId="177" fontId="63" fillId="4" borderId="65" xfId="1284" applyNumberFormat="1" applyFont="1" applyFill="1" applyBorder="1" applyAlignment="1">
      <alignment horizontal="center" vertical="center"/>
    </xf>
    <xf numFmtId="0" fontId="73" fillId="4" borderId="4" xfId="2" applyFont="1" applyFill="1" applyBorder="1" applyAlignment="1">
      <alignment horizontal="left" vertical="center"/>
    </xf>
    <xf numFmtId="0" fontId="73" fillId="4" borderId="5" xfId="2" applyFont="1" applyFill="1" applyBorder="1" applyAlignment="1">
      <alignment horizontal="left" vertical="center"/>
    </xf>
    <xf numFmtId="0" fontId="63" fillId="0" borderId="30" xfId="2" applyFont="1" applyBorder="1" applyAlignment="1">
      <alignment horizontal="left" vertical="center"/>
    </xf>
    <xf numFmtId="0" fontId="63" fillId="0" borderId="14" xfId="2" applyFont="1" applyBorder="1" applyAlignment="1">
      <alignment horizontal="left" vertical="center"/>
    </xf>
    <xf numFmtId="0" fontId="63" fillId="0" borderId="27" xfId="2" applyFont="1" applyBorder="1" applyAlignment="1">
      <alignment horizontal="left" vertical="center"/>
    </xf>
    <xf numFmtId="177" fontId="63" fillId="4" borderId="19" xfId="1284" applyNumberFormat="1" applyFont="1" applyFill="1" applyBorder="1" applyAlignment="1">
      <alignment horizontal="center" vertical="center"/>
    </xf>
    <xf numFmtId="177" fontId="63" fillId="4" borderId="31" xfId="1284" applyNumberFormat="1" applyFont="1" applyFill="1" applyBorder="1" applyAlignment="1">
      <alignment horizontal="center" vertical="center"/>
    </xf>
    <xf numFmtId="0" fontId="73" fillId="4" borderId="61" xfId="2" applyFont="1" applyFill="1" applyBorder="1" applyAlignment="1">
      <alignment horizontal="left" vertical="center"/>
    </xf>
    <xf numFmtId="0" fontId="73" fillId="4" borderId="22" xfId="2" applyFont="1" applyFill="1" applyBorder="1" applyAlignment="1">
      <alignment horizontal="left" vertical="center"/>
    </xf>
    <xf numFmtId="0" fontId="63" fillId="4" borderId="63" xfId="2" applyFont="1" applyFill="1" applyBorder="1" applyAlignment="1">
      <alignment horizontal="center" vertical="center"/>
    </xf>
    <xf numFmtId="0" fontId="63" fillId="4" borderId="64" xfId="2" applyFont="1" applyFill="1" applyBorder="1" applyAlignment="1">
      <alignment horizontal="center" vertical="center"/>
    </xf>
    <xf numFmtId="0" fontId="63" fillId="4" borderId="14" xfId="2" applyFont="1" applyFill="1" applyBorder="1" applyAlignment="1">
      <alignment horizontal="center" vertical="center"/>
    </xf>
    <xf numFmtId="0" fontId="63" fillId="4" borderId="32" xfId="2" applyFont="1" applyFill="1" applyBorder="1" applyAlignment="1">
      <alignment horizontal="center" vertical="center"/>
    </xf>
    <xf numFmtId="0" fontId="63" fillId="4" borderId="74" xfId="2" applyFont="1" applyFill="1" applyBorder="1" applyAlignment="1">
      <alignment horizontal="left" vertical="center" indent="1"/>
    </xf>
    <xf numFmtId="0" fontId="63" fillId="4" borderId="19" xfId="2" applyFont="1" applyFill="1" applyBorder="1" applyAlignment="1">
      <alignment horizontal="center" vertical="center"/>
    </xf>
    <xf numFmtId="0" fontId="63" fillId="4" borderId="31" xfId="2" applyFont="1" applyFill="1" applyBorder="1" applyAlignment="1">
      <alignment horizontal="center" vertical="center"/>
    </xf>
    <xf numFmtId="0" fontId="63" fillId="0" borderId="54" xfId="2" applyFont="1" applyBorder="1" applyAlignment="1">
      <alignment horizontal="left" vertical="center" wrapText="1"/>
    </xf>
    <xf numFmtId="0" fontId="63" fillId="0" borderId="12" xfId="2" applyFont="1" applyBorder="1" applyAlignment="1">
      <alignment horizontal="left" vertical="center" wrapText="1"/>
    </xf>
    <xf numFmtId="0" fontId="63" fillId="0" borderId="75" xfId="2" applyFont="1" applyBorder="1" applyAlignment="1">
      <alignment horizontal="left" vertical="center" wrapText="1"/>
    </xf>
    <xf numFmtId="0" fontId="75" fillId="10" borderId="23" xfId="0" applyFont="1" applyFill="1" applyBorder="1" applyAlignment="1">
      <alignment horizontal="center" vertical="center"/>
    </xf>
    <xf numFmtId="0" fontId="75" fillId="10" borderId="73" xfId="0" applyFont="1" applyFill="1" applyBorder="1" applyAlignment="1">
      <alignment horizontal="center" vertical="center"/>
    </xf>
    <xf numFmtId="0" fontId="73" fillId="2" borderId="72" xfId="2" applyFont="1" applyFill="1" applyBorder="1" applyAlignment="1">
      <alignment horizontal="center" vertical="center" wrapText="1"/>
    </xf>
    <xf numFmtId="0" fontId="73" fillId="2" borderId="7" xfId="2" applyFont="1" applyFill="1" applyBorder="1" applyAlignment="1">
      <alignment horizontal="center" vertical="center" wrapText="1"/>
    </xf>
    <xf numFmtId="0" fontId="75" fillId="0" borderId="58" xfId="0" applyFont="1" applyBorder="1" applyAlignment="1">
      <alignment horizontal="right" vertical="center"/>
    </xf>
    <xf numFmtId="0" fontId="75" fillId="0" borderId="60" xfId="0" applyFont="1" applyBorder="1" applyAlignment="1">
      <alignment horizontal="right" vertical="center"/>
    </xf>
    <xf numFmtId="0" fontId="73" fillId="4" borderId="51" xfId="2" applyFont="1" applyFill="1" applyBorder="1" applyAlignment="1">
      <alignment horizontal="left" vertical="center"/>
    </xf>
    <xf numFmtId="0" fontId="73" fillId="4" borderId="21" xfId="2" applyFont="1" applyFill="1" applyBorder="1" applyAlignment="1">
      <alignment horizontal="left" vertical="center"/>
    </xf>
    <xf numFmtId="0" fontId="73" fillId="4" borderId="54" xfId="2" applyFont="1" applyFill="1" applyBorder="1" applyAlignment="1">
      <alignment horizontal="left" vertical="center"/>
    </xf>
    <xf numFmtId="0" fontId="63" fillId="4" borderId="30" xfId="2" applyFont="1" applyFill="1" applyBorder="1" applyAlignment="1">
      <alignment horizontal="left" vertical="center" indent="1"/>
    </xf>
    <xf numFmtId="0" fontId="63" fillId="0" borderId="30" xfId="2" applyFont="1" applyFill="1" applyBorder="1" applyAlignment="1">
      <alignment horizontal="left" vertical="center" indent="1"/>
    </xf>
    <xf numFmtId="0" fontId="63" fillId="0" borderId="56" xfId="2" applyFont="1" applyFill="1" applyBorder="1" applyAlignment="1">
      <alignment horizontal="left" vertical="center" indent="1"/>
    </xf>
    <xf numFmtId="0" fontId="63" fillId="0" borderId="26" xfId="2" applyFont="1" applyFill="1" applyBorder="1" applyAlignment="1">
      <alignment horizontal="left" vertical="center" indent="1"/>
    </xf>
    <xf numFmtId="0" fontId="63" fillId="0" borderId="59" xfId="2" applyFont="1" applyFill="1" applyBorder="1" applyAlignment="1">
      <alignment horizontal="left" vertical="center" indent="1"/>
    </xf>
    <xf numFmtId="0" fontId="73" fillId="4" borderId="30" xfId="2" applyFont="1" applyFill="1" applyBorder="1" applyAlignment="1">
      <alignment horizontal="left" vertical="center"/>
    </xf>
    <xf numFmtId="0" fontId="73" fillId="4" borderId="52" xfId="2" applyFont="1" applyFill="1" applyBorder="1" applyAlignment="1">
      <alignment horizontal="left" vertical="center"/>
    </xf>
    <xf numFmtId="0" fontId="63" fillId="4" borderId="17" xfId="2" applyFont="1" applyFill="1" applyBorder="1" applyAlignment="1">
      <alignment horizontal="left" vertical="center" indent="1"/>
    </xf>
    <xf numFmtId="49" fontId="66" fillId="46" borderId="29" xfId="2" applyNumberFormat="1" applyFont="1" applyFill="1" applyBorder="1" applyAlignment="1">
      <alignment horizontal="center" vertical="center" wrapText="1"/>
    </xf>
    <xf numFmtId="49" fontId="66" fillId="46" borderId="75" xfId="2" applyNumberFormat="1" applyFont="1" applyFill="1" applyBorder="1" applyAlignment="1">
      <alignment horizontal="center" vertical="center" wrapText="1"/>
    </xf>
    <xf numFmtId="49" fontId="66" fillId="44" borderId="80" xfId="2" applyNumberFormat="1" applyFont="1" applyFill="1" applyBorder="1" applyAlignment="1">
      <alignment horizontal="center" vertical="center" wrapText="1"/>
    </xf>
    <xf numFmtId="49" fontId="66" fillId="44" borderId="5" xfId="2" applyNumberFormat="1" applyFont="1" applyFill="1" applyBorder="1" applyAlignment="1">
      <alignment horizontal="center" vertical="center" wrapText="1"/>
    </xf>
    <xf numFmtId="49" fontId="66" fillId="44" borderId="6" xfId="2" applyNumberFormat="1" applyFont="1" applyFill="1" applyBorder="1" applyAlignment="1">
      <alignment horizontal="center" vertical="center" wrapText="1"/>
    </xf>
    <xf numFmtId="0" fontId="77" fillId="9" borderId="30" xfId="0" applyFont="1" applyFill="1" applyBorder="1" applyAlignment="1">
      <alignment horizontal="center" wrapText="1"/>
    </xf>
    <xf numFmtId="0" fontId="77" fillId="9" borderId="14" xfId="0" applyFont="1" applyFill="1" applyBorder="1" applyAlignment="1">
      <alignment horizontal="center"/>
    </xf>
    <xf numFmtId="0" fontId="77" fillId="9" borderId="27" xfId="0" applyFont="1" applyFill="1" applyBorder="1" applyAlignment="1">
      <alignment horizontal="center"/>
    </xf>
    <xf numFmtId="0" fontId="0" fillId="0" borderId="29" xfId="0" applyFont="1" applyBorder="1" applyAlignment="1">
      <alignment horizontal="center"/>
    </xf>
    <xf numFmtId="0" fontId="0" fillId="0" borderId="12" xfId="0" applyFont="1" applyBorder="1" applyAlignment="1">
      <alignment horizontal="center"/>
    </xf>
    <xf numFmtId="0" fontId="0" fillId="0" borderId="65" xfId="0" applyFont="1" applyBorder="1" applyAlignment="1">
      <alignment horizontal="center"/>
    </xf>
    <xf numFmtId="0" fontId="77" fillId="9" borderId="1" xfId="0" applyFont="1" applyFill="1" applyBorder="1" applyAlignment="1">
      <alignment horizontal="center" vertical="center" wrapText="1"/>
    </xf>
    <xf numFmtId="0" fontId="77" fillId="9" borderId="2" xfId="0" applyFont="1" applyFill="1" applyBorder="1" applyAlignment="1">
      <alignment horizontal="center" vertical="center" wrapText="1"/>
    </xf>
    <xf numFmtId="0" fontId="77" fillId="9" borderId="3" xfId="0" applyFont="1" applyFill="1" applyBorder="1" applyAlignment="1">
      <alignment horizontal="center" vertical="center" wrapText="1"/>
    </xf>
    <xf numFmtId="43" fontId="66" fillId="9" borderId="30" xfId="1" applyFont="1" applyFill="1" applyBorder="1" applyAlignment="1">
      <alignment horizontal="center" vertical="center" wrapText="1"/>
    </xf>
    <xf numFmtId="43" fontId="66" fillId="9" borderId="14" xfId="1" applyFont="1" applyFill="1" applyBorder="1" applyAlignment="1">
      <alignment horizontal="center" vertical="center" wrapText="1"/>
    </xf>
    <xf numFmtId="43" fontId="66" fillId="9" borderId="27" xfId="1" applyFont="1" applyFill="1" applyBorder="1" applyAlignment="1">
      <alignment horizontal="center" vertical="center" wrapText="1"/>
    </xf>
    <xf numFmtId="43" fontId="66" fillId="46" borderId="29" xfId="1" applyFont="1" applyFill="1" applyBorder="1" applyAlignment="1">
      <alignment horizontal="center" vertical="center" wrapText="1"/>
    </xf>
    <xf numFmtId="43" fontId="66" fillId="46" borderId="12" xfId="1" applyFont="1" applyFill="1" applyBorder="1" applyAlignment="1">
      <alignment horizontal="center" vertical="center" wrapText="1"/>
    </xf>
    <xf numFmtId="0" fontId="77" fillId="51" borderId="54" xfId="0" applyFont="1" applyFill="1" applyBorder="1" applyAlignment="1">
      <alignment horizontal="center" vertical="center" wrapText="1"/>
    </xf>
    <xf numFmtId="0" fontId="77" fillId="51" borderId="12" xfId="0" applyFont="1" applyFill="1" applyBorder="1" applyAlignment="1">
      <alignment horizontal="center" vertical="center" wrapText="1"/>
    </xf>
    <xf numFmtId="0" fontId="77" fillId="51" borderId="75" xfId="0" applyFont="1" applyFill="1" applyBorder="1" applyAlignment="1">
      <alignment horizontal="center" vertical="center"/>
    </xf>
    <xf numFmtId="49" fontId="66" fillId="44" borderId="54" xfId="2" applyNumberFormat="1" applyFont="1" applyFill="1" applyBorder="1" applyAlignment="1">
      <alignment horizontal="center" vertical="center" wrapText="1"/>
    </xf>
    <xf numFmtId="49" fontId="66" fillId="44" borderId="65" xfId="2" applyNumberFormat="1" applyFont="1" applyFill="1" applyBorder="1" applyAlignment="1">
      <alignment horizontal="center" vertical="center" wrapText="1"/>
    </xf>
    <xf numFmtId="0" fontId="72" fillId="9" borderId="29" xfId="0" applyFont="1" applyFill="1" applyBorder="1" applyAlignment="1">
      <alignment horizontal="center"/>
    </xf>
    <xf numFmtId="0" fontId="72" fillId="9" borderId="12" xfId="0" applyFont="1" applyFill="1" applyBorder="1" applyAlignment="1">
      <alignment horizontal="center"/>
    </xf>
    <xf numFmtId="0" fontId="72" fillId="9" borderId="65" xfId="0" applyFont="1" applyFill="1" applyBorder="1" applyAlignment="1">
      <alignment horizontal="center"/>
    </xf>
    <xf numFmtId="0" fontId="72" fillId="9" borderId="1" xfId="0" applyFont="1" applyFill="1" applyBorder="1" applyAlignment="1">
      <alignment horizontal="center"/>
    </xf>
    <xf numFmtId="0" fontId="72" fillId="9" borderId="2" xfId="0" applyFont="1" applyFill="1" applyBorder="1" applyAlignment="1">
      <alignment horizontal="center"/>
    </xf>
    <xf numFmtId="0" fontId="72" fillId="9" borderId="3" xfId="0" applyFont="1" applyFill="1" applyBorder="1" applyAlignment="1">
      <alignment horizontal="center"/>
    </xf>
    <xf numFmtId="0" fontId="0" fillId="0" borderId="26" xfId="0" applyBorder="1" applyAlignment="1">
      <alignment horizontal="center" vertical="center" textRotation="90"/>
    </xf>
    <xf numFmtId="0" fontId="0" fillId="0" borderId="77" xfId="0" applyBorder="1" applyAlignment="1">
      <alignment horizontal="center" vertical="center" textRotation="90"/>
    </xf>
    <xf numFmtId="0" fontId="0" fillId="0" borderId="22" xfId="0" applyBorder="1" applyAlignment="1">
      <alignment horizontal="center" vertical="center" textRotation="90"/>
    </xf>
    <xf numFmtId="0" fontId="0" fillId="49" borderId="30" xfId="0" applyFont="1" applyFill="1" applyBorder="1" applyAlignment="1">
      <alignment horizontal="center" wrapText="1"/>
    </xf>
    <xf numFmtId="0" fontId="0" fillId="49" borderId="14" xfId="0" applyFont="1" applyFill="1" applyBorder="1" applyAlignment="1">
      <alignment horizontal="center" wrapText="1"/>
    </xf>
    <xf numFmtId="0" fontId="0" fillId="49" borderId="27" xfId="0" applyFont="1" applyFill="1" applyBorder="1" applyAlignment="1">
      <alignment horizontal="center" wrapText="1"/>
    </xf>
    <xf numFmtId="0" fontId="0" fillId="0" borderId="26" xfId="0" applyBorder="1" applyAlignment="1">
      <alignment horizontal="center" vertical="center"/>
    </xf>
    <xf numFmtId="0" fontId="0" fillId="0" borderId="77" xfId="0" applyBorder="1" applyAlignment="1">
      <alignment horizontal="center" vertical="center"/>
    </xf>
    <xf numFmtId="0" fontId="0" fillId="0" borderId="22" xfId="0" applyBorder="1" applyAlignment="1">
      <alignment horizontal="center" vertical="center"/>
    </xf>
    <xf numFmtId="0" fontId="0" fillId="0" borderId="26" xfId="0" applyBorder="1" applyAlignment="1">
      <alignment horizontal="center" vertical="center" wrapText="1"/>
    </xf>
    <xf numFmtId="0" fontId="0" fillId="0" borderId="77" xfId="0" applyBorder="1" applyAlignment="1">
      <alignment horizontal="center" vertical="center" wrapText="1"/>
    </xf>
    <xf numFmtId="0" fontId="0" fillId="0" borderId="22" xfId="0" applyBorder="1" applyAlignment="1">
      <alignment horizontal="center" vertical="center" wrapText="1"/>
    </xf>
  </cellXfs>
  <cellStyles count="1285">
    <cellStyle name="_x000a_shell=progma" xfId="8"/>
    <cellStyle name="_x000a_shell=progma 2" xfId="9"/>
    <cellStyle name="_x000a_shell=progma 3" xfId="843"/>
    <cellStyle name="_x000a_shell=progma 4" xfId="844"/>
    <cellStyle name="_x000a_shell=progma 5" xfId="845"/>
    <cellStyle name="_x000a_shell=progma 6" xfId="857"/>
    <cellStyle name="_x000d__x000a_JournalTemplate=C:\COMFO\CTALK\JOURSTD.TPL_x000d__x000a_LbStateAddress=3 3 0 251 1 89 2 311_x000d__x000a_LbStateJou" xfId="859"/>
    <cellStyle name="%" xfId="2"/>
    <cellStyle name="% 10" xfId="5"/>
    <cellStyle name="% 10 2" xfId="11"/>
    <cellStyle name="% 2" xfId="12"/>
    <cellStyle name="% 2 2" xfId="3"/>
    <cellStyle name="% 2 2 2" xfId="851"/>
    <cellStyle name="% 2 2 3" xfId="1174"/>
    <cellStyle name="% 2 3" xfId="864"/>
    <cellStyle name="% 3" xfId="863"/>
    <cellStyle name="% 4" xfId="10"/>
    <cellStyle name="_CR su cui avere il go su Novembre &amp; Scenari" xfId="13"/>
    <cellStyle name="0,0_x000d__x000a_NA_x000d__x000a_" xfId="14"/>
    <cellStyle name="20% - Accent1 10" xfId="15"/>
    <cellStyle name="20% - Accent1 10 2" xfId="615"/>
    <cellStyle name="20% - Accent1 11" xfId="16"/>
    <cellStyle name="20% - Accent1 11 2" xfId="616"/>
    <cellStyle name="20% - Accent1 12" xfId="17"/>
    <cellStyle name="20% - Accent1 12 2" xfId="617"/>
    <cellStyle name="20% - Accent1 13" xfId="18"/>
    <cellStyle name="20% - Accent1 13 2" xfId="618"/>
    <cellStyle name="20% - Accent1 2" xfId="19"/>
    <cellStyle name="20% - Accent1 2 2" xfId="619"/>
    <cellStyle name="20% - Accent1 3" xfId="20"/>
    <cellStyle name="20% - Accent1 3 2" xfId="620"/>
    <cellStyle name="20% - Accent1 4" xfId="21"/>
    <cellStyle name="20% - Accent1 4 2" xfId="621"/>
    <cellStyle name="20% - Accent1 5" xfId="22"/>
    <cellStyle name="20% - Accent1 5 2" xfId="622"/>
    <cellStyle name="20% - Accent1 6" xfId="23"/>
    <cellStyle name="20% - Accent1 6 2" xfId="623"/>
    <cellStyle name="20% - Accent1 7" xfId="24"/>
    <cellStyle name="20% - Accent1 7 2" xfId="624"/>
    <cellStyle name="20% - Accent1 8" xfId="25"/>
    <cellStyle name="20% - Accent1 8 2" xfId="625"/>
    <cellStyle name="20% - Accent1 9" xfId="26"/>
    <cellStyle name="20% - Accent1 9 2" xfId="626"/>
    <cellStyle name="20% - Accent2 10" xfId="27"/>
    <cellStyle name="20% - Accent2 10 2" xfId="627"/>
    <cellStyle name="20% - Accent2 11" xfId="28"/>
    <cellStyle name="20% - Accent2 11 2" xfId="628"/>
    <cellStyle name="20% - Accent2 12" xfId="29"/>
    <cellStyle name="20% - Accent2 12 2" xfId="629"/>
    <cellStyle name="20% - Accent2 13" xfId="30"/>
    <cellStyle name="20% - Accent2 13 2" xfId="630"/>
    <cellStyle name="20% - Accent2 2" xfId="31"/>
    <cellStyle name="20% - Accent2 2 2" xfId="631"/>
    <cellStyle name="20% - Accent2 3" xfId="32"/>
    <cellStyle name="20% - Accent2 3 2" xfId="632"/>
    <cellStyle name="20% - Accent2 4" xfId="33"/>
    <cellStyle name="20% - Accent2 4 2" xfId="633"/>
    <cellStyle name="20% - Accent2 5" xfId="34"/>
    <cellStyle name="20% - Accent2 5 2" xfId="634"/>
    <cellStyle name="20% - Accent2 6" xfId="35"/>
    <cellStyle name="20% - Accent2 6 2" xfId="635"/>
    <cellStyle name="20% - Accent2 7" xfId="36"/>
    <cellStyle name="20% - Accent2 7 2" xfId="636"/>
    <cellStyle name="20% - Accent2 8" xfId="37"/>
    <cellStyle name="20% - Accent2 8 2" xfId="637"/>
    <cellStyle name="20% - Accent2 9" xfId="38"/>
    <cellStyle name="20% - Accent2 9 2" xfId="638"/>
    <cellStyle name="20% - Accent3 10" xfId="39"/>
    <cellStyle name="20% - Accent3 10 2" xfId="639"/>
    <cellStyle name="20% - Accent3 11" xfId="40"/>
    <cellStyle name="20% - Accent3 11 2" xfId="640"/>
    <cellStyle name="20% - Accent3 12" xfId="41"/>
    <cellStyle name="20% - Accent3 12 2" xfId="641"/>
    <cellStyle name="20% - Accent3 13" xfId="42"/>
    <cellStyle name="20% - Accent3 13 2" xfId="642"/>
    <cellStyle name="20% - Accent3 2" xfId="43"/>
    <cellStyle name="20% - Accent3 2 2" xfId="643"/>
    <cellStyle name="20% - Accent3 3" xfId="44"/>
    <cellStyle name="20% - Accent3 3 2" xfId="644"/>
    <cellStyle name="20% - Accent3 4" xfId="45"/>
    <cellStyle name="20% - Accent3 4 2" xfId="645"/>
    <cellStyle name="20% - Accent3 5" xfId="46"/>
    <cellStyle name="20% - Accent3 5 2" xfId="646"/>
    <cellStyle name="20% - Accent3 6" xfId="47"/>
    <cellStyle name="20% - Accent3 6 2" xfId="647"/>
    <cellStyle name="20% - Accent3 7" xfId="48"/>
    <cellStyle name="20% - Accent3 7 2" xfId="648"/>
    <cellStyle name="20% - Accent3 8" xfId="49"/>
    <cellStyle name="20% - Accent3 8 2" xfId="649"/>
    <cellStyle name="20% - Accent3 9" xfId="50"/>
    <cellStyle name="20% - Accent3 9 2" xfId="650"/>
    <cellStyle name="20% - Accent4 10" xfId="51"/>
    <cellStyle name="20% - Accent4 10 2" xfId="651"/>
    <cellStyle name="20% - Accent4 11" xfId="52"/>
    <cellStyle name="20% - Accent4 11 2" xfId="652"/>
    <cellStyle name="20% - Accent4 12" xfId="53"/>
    <cellStyle name="20% - Accent4 12 2" xfId="653"/>
    <cellStyle name="20% - Accent4 13" xfId="54"/>
    <cellStyle name="20% - Accent4 13 2" xfId="654"/>
    <cellStyle name="20% - Accent4 2" xfId="55"/>
    <cellStyle name="20% - Accent4 2 2" xfId="655"/>
    <cellStyle name="20% - Accent4 3" xfId="56"/>
    <cellStyle name="20% - Accent4 3 2" xfId="656"/>
    <cellStyle name="20% - Accent4 4" xfId="57"/>
    <cellStyle name="20% - Accent4 4 2" xfId="657"/>
    <cellStyle name="20% - Accent4 5" xfId="58"/>
    <cellStyle name="20% - Accent4 5 2" xfId="658"/>
    <cellStyle name="20% - Accent4 6" xfId="59"/>
    <cellStyle name="20% - Accent4 6 2" xfId="659"/>
    <cellStyle name="20% - Accent4 7" xfId="60"/>
    <cellStyle name="20% - Accent4 7 2" xfId="660"/>
    <cellStyle name="20% - Accent4 8" xfId="61"/>
    <cellStyle name="20% - Accent4 8 2" xfId="661"/>
    <cellStyle name="20% - Accent4 9" xfId="62"/>
    <cellStyle name="20% - Accent4 9 2" xfId="662"/>
    <cellStyle name="20% - Accent5 10" xfId="63"/>
    <cellStyle name="20% - Accent5 10 2" xfId="663"/>
    <cellStyle name="20% - Accent5 11" xfId="64"/>
    <cellStyle name="20% - Accent5 11 2" xfId="664"/>
    <cellStyle name="20% - Accent5 12" xfId="65"/>
    <cellStyle name="20% - Accent5 12 2" xfId="665"/>
    <cellStyle name="20% - Accent5 13" xfId="66"/>
    <cellStyle name="20% - Accent5 13 2" xfId="666"/>
    <cellStyle name="20% - Accent5 2" xfId="67"/>
    <cellStyle name="20% - Accent5 2 2" xfId="667"/>
    <cellStyle name="20% - Accent5 3" xfId="68"/>
    <cellStyle name="20% - Accent5 3 2" xfId="668"/>
    <cellStyle name="20% - Accent5 4" xfId="69"/>
    <cellStyle name="20% - Accent5 4 2" xfId="669"/>
    <cellStyle name="20% - Accent5 5" xfId="70"/>
    <cellStyle name="20% - Accent5 5 2" xfId="670"/>
    <cellStyle name="20% - Accent5 6" xfId="71"/>
    <cellStyle name="20% - Accent5 6 2" xfId="671"/>
    <cellStyle name="20% - Accent5 7" xfId="72"/>
    <cellStyle name="20% - Accent5 7 2" xfId="672"/>
    <cellStyle name="20% - Accent5 8" xfId="73"/>
    <cellStyle name="20% - Accent5 8 2" xfId="673"/>
    <cellStyle name="20% - Accent5 9" xfId="74"/>
    <cellStyle name="20% - Accent5 9 2" xfId="674"/>
    <cellStyle name="20% - Accent6 10" xfId="75"/>
    <cellStyle name="20% - Accent6 10 2" xfId="675"/>
    <cellStyle name="20% - Accent6 11" xfId="76"/>
    <cellStyle name="20% - Accent6 11 2" xfId="676"/>
    <cellStyle name="20% - Accent6 12" xfId="77"/>
    <cellStyle name="20% - Accent6 12 2" xfId="677"/>
    <cellStyle name="20% - Accent6 13" xfId="78"/>
    <cellStyle name="20% - Accent6 13 2" xfId="678"/>
    <cellStyle name="20% - Accent6 2" xfId="79"/>
    <cellStyle name="20% - Accent6 2 2" xfId="679"/>
    <cellStyle name="20% - Accent6 3" xfId="80"/>
    <cellStyle name="20% - Accent6 3 2" xfId="680"/>
    <cellStyle name="20% - Accent6 4" xfId="81"/>
    <cellStyle name="20% - Accent6 4 2" xfId="681"/>
    <cellStyle name="20% - Accent6 5" xfId="82"/>
    <cellStyle name="20% - Accent6 5 2" xfId="682"/>
    <cellStyle name="20% - Accent6 6" xfId="83"/>
    <cellStyle name="20% - Accent6 6 2" xfId="683"/>
    <cellStyle name="20% - Accent6 7" xfId="84"/>
    <cellStyle name="20% - Accent6 7 2" xfId="684"/>
    <cellStyle name="20% - Accent6 8" xfId="85"/>
    <cellStyle name="20% - Accent6 8 2" xfId="685"/>
    <cellStyle name="20% - Accent6 9" xfId="86"/>
    <cellStyle name="20% - Accent6 9 2" xfId="686"/>
    <cellStyle name="20% - Colore 1 2" xfId="917"/>
    <cellStyle name="20% - Colore 1 2 2" xfId="918"/>
    <cellStyle name="20% - Colore 1 3" xfId="919"/>
    <cellStyle name="20% - Colore 1 3 2" xfId="920"/>
    <cellStyle name="20% - Colore 2 2" xfId="921"/>
    <cellStyle name="20% - Colore 2 2 2" xfId="922"/>
    <cellStyle name="20% - Colore 2 3" xfId="923"/>
    <cellStyle name="20% - Colore 2 3 2" xfId="924"/>
    <cellStyle name="20% - Colore 3 2" xfId="925"/>
    <cellStyle name="20% - Colore 3 2 2" xfId="926"/>
    <cellStyle name="20% - Colore 3 3" xfId="927"/>
    <cellStyle name="20% - Colore 3 3 2" xfId="928"/>
    <cellStyle name="20% - Colore 4 2" xfId="929"/>
    <cellStyle name="20% - Colore 4 2 2" xfId="930"/>
    <cellStyle name="20% - Colore 4 3" xfId="931"/>
    <cellStyle name="20% - Colore 4 3 2" xfId="932"/>
    <cellStyle name="20% - Colore 5 2" xfId="933"/>
    <cellStyle name="20% - Colore 5 2 2" xfId="934"/>
    <cellStyle name="20% - Colore 5 3" xfId="935"/>
    <cellStyle name="20% - Colore 5 3 2" xfId="936"/>
    <cellStyle name="20% - Colore 6 2" xfId="937"/>
    <cellStyle name="20% - Colore 6 2 2" xfId="938"/>
    <cellStyle name="20% - Colore 6 3" xfId="939"/>
    <cellStyle name="20% - Colore 6 3 2" xfId="940"/>
    <cellStyle name="40% - Accent1 10" xfId="87"/>
    <cellStyle name="40% - Accent1 10 2" xfId="687"/>
    <cellStyle name="40% - Accent1 11" xfId="88"/>
    <cellStyle name="40% - Accent1 11 2" xfId="688"/>
    <cellStyle name="40% - Accent1 12" xfId="89"/>
    <cellStyle name="40% - Accent1 12 2" xfId="689"/>
    <cellStyle name="40% - Accent1 13" xfId="90"/>
    <cellStyle name="40% - Accent1 13 2" xfId="690"/>
    <cellStyle name="40% - Accent1 2" xfId="91"/>
    <cellStyle name="40% - Accent1 2 2" xfId="691"/>
    <cellStyle name="40% - Accent1 3" xfId="92"/>
    <cellStyle name="40% - Accent1 3 2" xfId="692"/>
    <cellStyle name="40% - Accent1 4" xfId="93"/>
    <cellStyle name="40% - Accent1 4 2" xfId="693"/>
    <cellStyle name="40% - Accent1 5" xfId="94"/>
    <cellStyle name="40% - Accent1 5 2" xfId="694"/>
    <cellStyle name="40% - Accent1 6" xfId="95"/>
    <cellStyle name="40% - Accent1 6 2" xfId="695"/>
    <cellStyle name="40% - Accent1 7" xfId="96"/>
    <cellStyle name="40% - Accent1 7 2" xfId="696"/>
    <cellStyle name="40% - Accent1 8" xfId="97"/>
    <cellStyle name="40% - Accent1 8 2" xfId="697"/>
    <cellStyle name="40% - Accent1 9" xfId="98"/>
    <cellStyle name="40% - Accent1 9 2" xfId="698"/>
    <cellStyle name="40% - Accent2 10" xfId="99"/>
    <cellStyle name="40% - Accent2 10 2" xfId="699"/>
    <cellStyle name="40% - Accent2 11" xfId="100"/>
    <cellStyle name="40% - Accent2 11 2" xfId="700"/>
    <cellStyle name="40% - Accent2 12" xfId="101"/>
    <cellStyle name="40% - Accent2 12 2" xfId="701"/>
    <cellStyle name="40% - Accent2 13" xfId="102"/>
    <cellStyle name="40% - Accent2 13 2" xfId="702"/>
    <cellStyle name="40% - Accent2 2" xfId="103"/>
    <cellStyle name="40% - Accent2 2 2" xfId="703"/>
    <cellStyle name="40% - Accent2 3" xfId="104"/>
    <cellStyle name="40% - Accent2 3 2" xfId="704"/>
    <cellStyle name="40% - Accent2 4" xfId="105"/>
    <cellStyle name="40% - Accent2 4 2" xfId="705"/>
    <cellStyle name="40% - Accent2 5" xfId="106"/>
    <cellStyle name="40% - Accent2 5 2" xfId="706"/>
    <cellStyle name="40% - Accent2 6" xfId="107"/>
    <cellStyle name="40% - Accent2 6 2" xfId="707"/>
    <cellStyle name="40% - Accent2 7" xfId="108"/>
    <cellStyle name="40% - Accent2 7 2" xfId="708"/>
    <cellStyle name="40% - Accent2 8" xfId="109"/>
    <cellStyle name="40% - Accent2 8 2" xfId="709"/>
    <cellStyle name="40% - Accent2 9" xfId="110"/>
    <cellStyle name="40% - Accent2 9 2" xfId="710"/>
    <cellStyle name="40% - Accent3 10" xfId="111"/>
    <cellStyle name="40% - Accent3 10 2" xfId="711"/>
    <cellStyle name="40% - Accent3 11" xfId="112"/>
    <cellStyle name="40% - Accent3 11 2" xfId="712"/>
    <cellStyle name="40% - Accent3 12" xfId="113"/>
    <cellStyle name="40% - Accent3 12 2" xfId="713"/>
    <cellStyle name="40% - Accent3 13" xfId="114"/>
    <cellStyle name="40% - Accent3 13 2" xfId="714"/>
    <cellStyle name="40% - Accent3 2" xfId="115"/>
    <cellStyle name="40% - Accent3 2 2" xfId="715"/>
    <cellStyle name="40% - Accent3 3" xfId="116"/>
    <cellStyle name="40% - Accent3 3 2" xfId="716"/>
    <cellStyle name="40% - Accent3 4" xfId="117"/>
    <cellStyle name="40% - Accent3 4 2" xfId="717"/>
    <cellStyle name="40% - Accent3 5" xfId="118"/>
    <cellStyle name="40% - Accent3 5 2" xfId="718"/>
    <cellStyle name="40% - Accent3 6" xfId="119"/>
    <cellStyle name="40% - Accent3 6 2" xfId="719"/>
    <cellStyle name="40% - Accent3 7" xfId="120"/>
    <cellStyle name="40% - Accent3 7 2" xfId="720"/>
    <cellStyle name="40% - Accent3 8" xfId="121"/>
    <cellStyle name="40% - Accent3 8 2" xfId="721"/>
    <cellStyle name="40% - Accent3 9" xfId="122"/>
    <cellStyle name="40% - Accent3 9 2" xfId="722"/>
    <cellStyle name="40% - Accent4 10" xfId="123"/>
    <cellStyle name="40% - Accent4 10 2" xfId="723"/>
    <cellStyle name="40% - Accent4 11" xfId="124"/>
    <cellStyle name="40% - Accent4 11 2" xfId="724"/>
    <cellStyle name="40% - Accent4 12" xfId="125"/>
    <cellStyle name="40% - Accent4 12 2" xfId="725"/>
    <cellStyle name="40% - Accent4 13" xfId="126"/>
    <cellStyle name="40% - Accent4 13 2" xfId="726"/>
    <cellStyle name="40% - Accent4 2" xfId="127"/>
    <cellStyle name="40% - Accent4 2 2" xfId="727"/>
    <cellStyle name="40% - Accent4 3" xfId="128"/>
    <cellStyle name="40% - Accent4 3 2" xfId="728"/>
    <cellStyle name="40% - Accent4 4" xfId="129"/>
    <cellStyle name="40% - Accent4 4 2" xfId="729"/>
    <cellStyle name="40% - Accent4 5" xfId="130"/>
    <cellStyle name="40% - Accent4 5 2" xfId="730"/>
    <cellStyle name="40% - Accent4 6" xfId="131"/>
    <cellStyle name="40% - Accent4 6 2" xfId="731"/>
    <cellStyle name="40% - Accent4 7" xfId="132"/>
    <cellStyle name="40% - Accent4 7 2" xfId="732"/>
    <cellStyle name="40% - Accent4 8" xfId="133"/>
    <cellStyle name="40% - Accent4 8 2" xfId="733"/>
    <cellStyle name="40% - Accent4 9" xfId="134"/>
    <cellStyle name="40% - Accent4 9 2" xfId="734"/>
    <cellStyle name="40% - Accent5 10" xfId="135"/>
    <cellStyle name="40% - Accent5 10 2" xfId="735"/>
    <cellStyle name="40% - Accent5 11" xfId="136"/>
    <cellStyle name="40% - Accent5 11 2" xfId="736"/>
    <cellStyle name="40% - Accent5 12" xfId="137"/>
    <cellStyle name="40% - Accent5 12 2" xfId="737"/>
    <cellStyle name="40% - Accent5 13" xfId="138"/>
    <cellStyle name="40% - Accent5 13 2" xfId="738"/>
    <cellStyle name="40% - Accent5 2" xfId="139"/>
    <cellStyle name="40% - Accent5 2 2" xfId="739"/>
    <cellStyle name="40% - Accent5 3" xfId="140"/>
    <cellStyle name="40% - Accent5 3 2" xfId="740"/>
    <cellStyle name="40% - Accent5 4" xfId="141"/>
    <cellStyle name="40% - Accent5 4 2" xfId="741"/>
    <cellStyle name="40% - Accent5 5" xfId="142"/>
    <cellStyle name="40% - Accent5 5 2" xfId="742"/>
    <cellStyle name="40% - Accent5 6" xfId="143"/>
    <cellStyle name="40% - Accent5 6 2" xfId="743"/>
    <cellStyle name="40% - Accent5 7" xfId="144"/>
    <cellStyle name="40% - Accent5 7 2" xfId="744"/>
    <cellStyle name="40% - Accent5 8" xfId="145"/>
    <cellStyle name="40% - Accent5 8 2" xfId="745"/>
    <cellStyle name="40% - Accent5 9" xfId="146"/>
    <cellStyle name="40% - Accent5 9 2" xfId="746"/>
    <cellStyle name="40% - Accent6 10" xfId="147"/>
    <cellStyle name="40% - Accent6 10 2" xfId="747"/>
    <cellStyle name="40% - Accent6 11" xfId="148"/>
    <cellStyle name="40% - Accent6 11 2" xfId="748"/>
    <cellStyle name="40% - Accent6 12" xfId="149"/>
    <cellStyle name="40% - Accent6 12 2" xfId="749"/>
    <cellStyle name="40% - Accent6 13" xfId="150"/>
    <cellStyle name="40% - Accent6 13 2" xfId="750"/>
    <cellStyle name="40% - Accent6 2" xfId="151"/>
    <cellStyle name="40% - Accent6 2 2" xfId="751"/>
    <cellStyle name="40% - Accent6 3" xfId="152"/>
    <cellStyle name="40% - Accent6 3 2" xfId="752"/>
    <cellStyle name="40% - Accent6 4" xfId="153"/>
    <cellStyle name="40% - Accent6 4 2" xfId="753"/>
    <cellStyle name="40% - Accent6 5" xfId="154"/>
    <cellStyle name="40% - Accent6 5 2" xfId="754"/>
    <cellStyle name="40% - Accent6 6" xfId="155"/>
    <cellStyle name="40% - Accent6 6 2" xfId="755"/>
    <cellStyle name="40% - Accent6 7" xfId="156"/>
    <cellStyle name="40% - Accent6 7 2" xfId="756"/>
    <cellStyle name="40% - Accent6 8" xfId="157"/>
    <cellStyle name="40% - Accent6 8 2" xfId="757"/>
    <cellStyle name="40% - Accent6 9" xfId="158"/>
    <cellStyle name="40% - Accent6 9 2" xfId="758"/>
    <cellStyle name="40% - Colore 1 2" xfId="941"/>
    <cellStyle name="40% - Colore 1 2 2" xfId="942"/>
    <cellStyle name="40% - Colore 1 3" xfId="943"/>
    <cellStyle name="40% - Colore 1 3 2" xfId="944"/>
    <cellStyle name="40% - Colore 2 2" xfId="945"/>
    <cellStyle name="40% - Colore 2 2 2" xfId="946"/>
    <cellStyle name="40% - Colore 2 3" xfId="947"/>
    <cellStyle name="40% - Colore 2 3 2" xfId="948"/>
    <cellStyle name="40% - Colore 3 2" xfId="949"/>
    <cellStyle name="40% - Colore 3 2 2" xfId="950"/>
    <cellStyle name="40% - Colore 3 3" xfId="951"/>
    <cellStyle name="40% - Colore 3 3 2" xfId="952"/>
    <cellStyle name="40% - Colore 4 2" xfId="953"/>
    <cellStyle name="40% - Colore 4 2 2" xfId="954"/>
    <cellStyle name="40% - Colore 4 3" xfId="955"/>
    <cellStyle name="40% - Colore 4 3 2" xfId="956"/>
    <cellStyle name="40% - Colore 5 2" xfId="957"/>
    <cellStyle name="40% - Colore 5 2 2" xfId="958"/>
    <cellStyle name="40% - Colore 5 3" xfId="959"/>
    <cellStyle name="40% - Colore 5 3 2" xfId="960"/>
    <cellStyle name="40% - Colore 6 2" xfId="961"/>
    <cellStyle name="40% - Colore 6 2 2" xfId="962"/>
    <cellStyle name="40% - Colore 6 3" xfId="963"/>
    <cellStyle name="40% - Colore 6 3 2" xfId="964"/>
    <cellStyle name="60% - Accent1 10" xfId="159"/>
    <cellStyle name="60% - Accent1 11" xfId="160"/>
    <cellStyle name="60% - Accent1 12" xfId="161"/>
    <cellStyle name="60% - Accent1 13" xfId="162"/>
    <cellStyle name="60% - Accent1 2" xfId="163"/>
    <cellStyle name="60% - Accent1 3" xfId="164"/>
    <cellStyle name="60% - Accent1 4" xfId="165"/>
    <cellStyle name="60% - Accent1 5" xfId="166"/>
    <cellStyle name="60% - Accent1 6" xfId="167"/>
    <cellStyle name="60% - Accent1 7" xfId="168"/>
    <cellStyle name="60% - Accent1 8" xfId="169"/>
    <cellStyle name="60% - Accent1 9" xfId="170"/>
    <cellStyle name="60% - Accent2 10" xfId="171"/>
    <cellStyle name="60% - Accent2 11" xfId="172"/>
    <cellStyle name="60% - Accent2 12" xfId="173"/>
    <cellStyle name="60% - Accent2 13" xfId="174"/>
    <cellStyle name="60% - Accent2 2" xfId="175"/>
    <cellStyle name="60% - Accent2 3" xfId="176"/>
    <cellStyle name="60% - Accent2 4" xfId="177"/>
    <cellStyle name="60% - Accent2 5" xfId="178"/>
    <cellStyle name="60% - Accent2 6" xfId="179"/>
    <cellStyle name="60% - Accent2 7" xfId="180"/>
    <cellStyle name="60% - Accent2 8" xfId="181"/>
    <cellStyle name="60% - Accent2 9" xfId="182"/>
    <cellStyle name="60% - Accent3 10" xfId="183"/>
    <cellStyle name="60% - Accent3 11" xfId="184"/>
    <cellStyle name="60% - Accent3 12" xfId="185"/>
    <cellStyle name="60% - Accent3 13" xfId="186"/>
    <cellStyle name="60% - Accent3 2" xfId="187"/>
    <cellStyle name="60% - Accent3 3" xfId="188"/>
    <cellStyle name="60% - Accent3 4" xfId="189"/>
    <cellStyle name="60% - Accent3 5" xfId="190"/>
    <cellStyle name="60% - Accent3 6" xfId="191"/>
    <cellStyle name="60% - Accent3 7" xfId="192"/>
    <cellStyle name="60% - Accent3 8" xfId="193"/>
    <cellStyle name="60% - Accent3 9" xfId="194"/>
    <cellStyle name="60% - Accent4 10" xfId="195"/>
    <cellStyle name="60% - Accent4 11" xfId="196"/>
    <cellStyle name="60% - Accent4 12" xfId="197"/>
    <cellStyle name="60% - Accent4 13" xfId="198"/>
    <cellStyle name="60% - Accent4 2" xfId="199"/>
    <cellStyle name="60% - Accent4 3" xfId="200"/>
    <cellStyle name="60% - Accent4 4" xfId="201"/>
    <cellStyle name="60% - Accent4 5" xfId="202"/>
    <cellStyle name="60% - Accent4 6" xfId="203"/>
    <cellStyle name="60% - Accent4 7" xfId="204"/>
    <cellStyle name="60% - Accent4 8" xfId="205"/>
    <cellStyle name="60% - Accent4 9" xfId="206"/>
    <cellStyle name="60% - Accent5 10" xfId="207"/>
    <cellStyle name="60% - Accent5 11" xfId="208"/>
    <cellStyle name="60% - Accent5 12" xfId="209"/>
    <cellStyle name="60% - Accent5 13" xfId="210"/>
    <cellStyle name="60% - Accent5 2" xfId="211"/>
    <cellStyle name="60% - Accent5 3" xfId="212"/>
    <cellStyle name="60% - Accent5 4" xfId="213"/>
    <cellStyle name="60% - Accent5 5" xfId="214"/>
    <cellStyle name="60% - Accent5 6" xfId="215"/>
    <cellStyle name="60% - Accent5 7" xfId="216"/>
    <cellStyle name="60% - Accent5 8" xfId="217"/>
    <cellStyle name="60% - Accent5 9" xfId="218"/>
    <cellStyle name="60% - Accent6 10" xfId="219"/>
    <cellStyle name="60% - Accent6 11" xfId="220"/>
    <cellStyle name="60% - Accent6 12" xfId="221"/>
    <cellStyle name="60% - Accent6 13" xfId="222"/>
    <cellStyle name="60% - Accent6 2" xfId="223"/>
    <cellStyle name="60% - Accent6 3" xfId="224"/>
    <cellStyle name="60% - Accent6 4" xfId="225"/>
    <cellStyle name="60% - Accent6 5" xfId="226"/>
    <cellStyle name="60% - Accent6 6" xfId="227"/>
    <cellStyle name="60% - Accent6 7" xfId="228"/>
    <cellStyle name="60% - Accent6 8" xfId="229"/>
    <cellStyle name="60% - Accent6 9" xfId="230"/>
    <cellStyle name="60% - Colore 1 2" xfId="965"/>
    <cellStyle name="60% - Colore 1 3" xfId="966"/>
    <cellStyle name="60% - Colore 2 2" xfId="967"/>
    <cellStyle name="60% - Colore 2 3" xfId="968"/>
    <cellStyle name="60% - Colore 3 2" xfId="969"/>
    <cellStyle name="60% - Colore 3 3" xfId="970"/>
    <cellStyle name="60% - Colore 4 2" xfId="971"/>
    <cellStyle name="60% - Colore 4 3" xfId="972"/>
    <cellStyle name="60% - Colore 5 2" xfId="973"/>
    <cellStyle name="60% - Colore 5 3" xfId="974"/>
    <cellStyle name="60% - Colore 6 2" xfId="975"/>
    <cellStyle name="60% - Colore 6 3" xfId="976"/>
    <cellStyle name="Accent1 10" xfId="231"/>
    <cellStyle name="Accent1 11" xfId="232"/>
    <cellStyle name="Accent1 12" xfId="233"/>
    <cellStyle name="Accent1 13" xfId="234"/>
    <cellStyle name="Accent1 2" xfId="235"/>
    <cellStyle name="Accent1 3" xfId="236"/>
    <cellStyle name="Accent1 4" xfId="237"/>
    <cellStyle name="Accent1 5" xfId="238"/>
    <cellStyle name="Accent1 6" xfId="239"/>
    <cellStyle name="Accent1 7" xfId="240"/>
    <cellStyle name="Accent1 8" xfId="241"/>
    <cellStyle name="Accent1 9" xfId="242"/>
    <cellStyle name="Accent2 10" xfId="243"/>
    <cellStyle name="Accent2 11" xfId="244"/>
    <cellStyle name="Accent2 12" xfId="245"/>
    <cellStyle name="Accent2 13" xfId="246"/>
    <cellStyle name="Accent2 2" xfId="247"/>
    <cellStyle name="Accent2 3" xfId="248"/>
    <cellStyle name="Accent2 4" xfId="249"/>
    <cellStyle name="Accent2 5" xfId="250"/>
    <cellStyle name="Accent2 6" xfId="251"/>
    <cellStyle name="Accent2 7" xfId="252"/>
    <cellStyle name="Accent2 8" xfId="253"/>
    <cellStyle name="Accent2 9" xfId="254"/>
    <cellStyle name="Accent3 10" xfId="255"/>
    <cellStyle name="Accent3 11" xfId="256"/>
    <cellStyle name="Accent3 12" xfId="257"/>
    <cellStyle name="Accent3 13" xfId="258"/>
    <cellStyle name="Accent3 2" xfId="259"/>
    <cellStyle name="Accent3 3" xfId="260"/>
    <cellStyle name="Accent3 4" xfId="261"/>
    <cellStyle name="Accent3 5" xfId="262"/>
    <cellStyle name="Accent3 6" xfId="263"/>
    <cellStyle name="Accent3 7" xfId="264"/>
    <cellStyle name="Accent3 8" xfId="265"/>
    <cellStyle name="Accent3 9" xfId="266"/>
    <cellStyle name="Accent4 10" xfId="267"/>
    <cellStyle name="Accent4 11" xfId="268"/>
    <cellStyle name="Accent4 12" xfId="269"/>
    <cellStyle name="Accent4 13" xfId="270"/>
    <cellStyle name="Accent4 2" xfId="271"/>
    <cellStyle name="Accent4 3" xfId="272"/>
    <cellStyle name="Accent4 4" xfId="273"/>
    <cellStyle name="Accent4 5" xfId="274"/>
    <cellStyle name="Accent4 6" xfId="275"/>
    <cellStyle name="Accent4 7" xfId="276"/>
    <cellStyle name="Accent4 8" xfId="277"/>
    <cellStyle name="Accent4 9" xfId="278"/>
    <cellStyle name="Accent5 10" xfId="279"/>
    <cellStyle name="Accent5 11" xfId="280"/>
    <cellStyle name="Accent5 12" xfId="281"/>
    <cellStyle name="Accent5 13" xfId="282"/>
    <cellStyle name="Accent5 2" xfId="283"/>
    <cellStyle name="Accent5 3" xfId="284"/>
    <cellStyle name="Accent5 4" xfId="285"/>
    <cellStyle name="Accent5 5" xfId="286"/>
    <cellStyle name="Accent5 6" xfId="287"/>
    <cellStyle name="Accent5 7" xfId="288"/>
    <cellStyle name="Accent5 8" xfId="289"/>
    <cellStyle name="Accent5 9" xfId="290"/>
    <cellStyle name="Accent6 10" xfId="291"/>
    <cellStyle name="Accent6 11" xfId="292"/>
    <cellStyle name="Accent6 12" xfId="293"/>
    <cellStyle name="Accent6 13" xfId="294"/>
    <cellStyle name="Accent6 2" xfId="295"/>
    <cellStyle name="Accent6 3" xfId="296"/>
    <cellStyle name="Accent6 4" xfId="297"/>
    <cellStyle name="Accent6 5" xfId="298"/>
    <cellStyle name="Accent6 6" xfId="299"/>
    <cellStyle name="Accent6 7" xfId="300"/>
    <cellStyle name="Accent6 8" xfId="301"/>
    <cellStyle name="Accent6 9" xfId="302"/>
    <cellStyle name="Bad 10" xfId="303"/>
    <cellStyle name="Bad 11" xfId="304"/>
    <cellStyle name="Bad 12" xfId="305"/>
    <cellStyle name="Bad 13" xfId="306"/>
    <cellStyle name="Bad 14" xfId="866"/>
    <cellStyle name="Bad 2" xfId="307"/>
    <cellStyle name="Bad 3" xfId="308"/>
    <cellStyle name="Bad 4" xfId="309"/>
    <cellStyle name="Bad 5" xfId="310"/>
    <cellStyle name="Bad 6" xfId="311"/>
    <cellStyle name="Bad 7" xfId="312"/>
    <cellStyle name="Bad 8" xfId="313"/>
    <cellStyle name="Bad 9" xfId="314"/>
    <cellStyle name="Calcolo 2" xfId="977"/>
    <cellStyle name="Calcolo 2 2" xfId="978"/>
    <cellStyle name="Calcolo 2 2 2" xfId="1162"/>
    <cellStyle name="Calcolo 2 3" xfId="979"/>
    <cellStyle name="Calcolo 2 3 2" xfId="1163"/>
    <cellStyle name="Calcolo 2 4" xfId="1161"/>
    <cellStyle name="Calcolo 3" xfId="980"/>
    <cellStyle name="Calcolo 3 2" xfId="1164"/>
    <cellStyle name="Calculation 10" xfId="315"/>
    <cellStyle name="Calculation 10 2" xfId="1076"/>
    <cellStyle name="Calculation 11" xfId="316"/>
    <cellStyle name="Calculation 11 2" xfId="1077"/>
    <cellStyle name="Calculation 12" xfId="317"/>
    <cellStyle name="Calculation 12 2" xfId="1078"/>
    <cellStyle name="Calculation 13" xfId="318"/>
    <cellStyle name="Calculation 13 2" xfId="1079"/>
    <cellStyle name="Calculation 2" xfId="319"/>
    <cellStyle name="Calculation 2 2" xfId="1080"/>
    <cellStyle name="Calculation 3" xfId="320"/>
    <cellStyle name="Calculation 3 2" xfId="1081"/>
    <cellStyle name="Calculation 4" xfId="321"/>
    <cellStyle name="Calculation 4 2" xfId="1082"/>
    <cellStyle name="Calculation 5" xfId="322"/>
    <cellStyle name="Calculation 5 2" xfId="1083"/>
    <cellStyle name="Calculation 6" xfId="323"/>
    <cellStyle name="Calculation 6 2" xfId="1084"/>
    <cellStyle name="Calculation 7" xfId="324"/>
    <cellStyle name="Calculation 7 2" xfId="1085"/>
    <cellStyle name="Calculation 8" xfId="325"/>
    <cellStyle name="Calculation 8 2" xfId="1086"/>
    <cellStyle name="Calculation 9" xfId="326"/>
    <cellStyle name="Calculation 9 2" xfId="1087"/>
    <cellStyle name="Cella collegata 2" xfId="981"/>
    <cellStyle name="Cella collegata 3" xfId="982"/>
    <cellStyle name="Cella da controllare 2" xfId="983"/>
    <cellStyle name="Cella da controllare 3" xfId="984"/>
    <cellStyle name="Check Cell 10" xfId="327"/>
    <cellStyle name="Check Cell 11" xfId="328"/>
    <cellStyle name="Check Cell 12" xfId="329"/>
    <cellStyle name="Check Cell 13" xfId="330"/>
    <cellStyle name="Check Cell 2" xfId="331"/>
    <cellStyle name="Check Cell 3" xfId="332"/>
    <cellStyle name="Check Cell 4" xfId="333"/>
    <cellStyle name="Check Cell 5" xfId="334"/>
    <cellStyle name="Check Cell 6" xfId="335"/>
    <cellStyle name="Check Cell 7" xfId="336"/>
    <cellStyle name="Check Cell 8" xfId="337"/>
    <cellStyle name="Check Cell 9" xfId="338"/>
    <cellStyle name="Colore 1 2" xfId="985"/>
    <cellStyle name="Colore 1 3" xfId="986"/>
    <cellStyle name="Colore 2 2" xfId="987"/>
    <cellStyle name="Colore 2 3" xfId="988"/>
    <cellStyle name="Colore 3 2" xfId="989"/>
    <cellStyle name="Colore 3 3" xfId="990"/>
    <cellStyle name="Colore 4 2" xfId="991"/>
    <cellStyle name="Colore 4 3" xfId="992"/>
    <cellStyle name="Colore 5 2" xfId="993"/>
    <cellStyle name="Colore 5 3" xfId="994"/>
    <cellStyle name="Colore 6 2" xfId="995"/>
    <cellStyle name="Colore 6 3" xfId="996"/>
    <cellStyle name="Comma" xfId="1"/>
    <cellStyle name="Comma [0]" xfId="1268"/>
    <cellStyle name="Comma [0] 2" xfId="1192"/>
    <cellStyle name="Comma [0] 3" xfId="1259"/>
    <cellStyle name="Comma [0] 4" xfId="1275"/>
    <cellStyle name="Comma [0] 5" xfId="1281"/>
    <cellStyle name="Comma 10" xfId="1203"/>
    <cellStyle name="Comma 11" xfId="1205"/>
    <cellStyle name="Comma 12" xfId="1207"/>
    <cellStyle name="Comma 13" xfId="1209"/>
    <cellStyle name="Comma 14" xfId="1211"/>
    <cellStyle name="Comma 15" xfId="1213"/>
    <cellStyle name="Comma 16" xfId="1215"/>
    <cellStyle name="Comma 17" xfId="1217"/>
    <cellStyle name="Comma 18" xfId="1219"/>
    <cellStyle name="Comma 19" xfId="1221"/>
    <cellStyle name="Comma 2" xfId="850"/>
    <cellStyle name="Comma 2 2" xfId="915"/>
    <cellStyle name="Comma 2 2 2" xfId="1180"/>
    <cellStyle name="Comma 2 3" xfId="1178"/>
    <cellStyle name="Comma 20" xfId="1223"/>
    <cellStyle name="Comma 21" xfId="1225"/>
    <cellStyle name="Comma 22" xfId="1227"/>
    <cellStyle name="Comma 23" xfId="1229"/>
    <cellStyle name="Comma 24" xfId="1231"/>
    <cellStyle name="Comma 25" xfId="1233"/>
    <cellStyle name="Comma 26" xfId="1235"/>
    <cellStyle name="Comma 27" xfId="1237"/>
    <cellStyle name="Comma 28" xfId="1239"/>
    <cellStyle name="Comma 29" xfId="1241"/>
    <cellStyle name="Comma 3" xfId="1175"/>
    <cellStyle name="Comma 3 2" xfId="1188"/>
    <cellStyle name="Comma 30" xfId="1243"/>
    <cellStyle name="Comma 31" xfId="1245"/>
    <cellStyle name="Comma 32" xfId="1247"/>
    <cellStyle name="Comma 33" xfId="1249"/>
    <cellStyle name="Comma 34" xfId="1251"/>
    <cellStyle name="Comma 35" xfId="1253"/>
    <cellStyle name="Comma 36" xfId="1254"/>
    <cellStyle name="Comma 37" xfId="1258"/>
    <cellStyle name="Comma 38" xfId="1262"/>
    <cellStyle name="Comma 39" xfId="1264"/>
    <cellStyle name="Comma 4" xfId="1176"/>
    <cellStyle name="Comma 40" xfId="1265"/>
    <cellStyle name="Comma 41" xfId="1274"/>
    <cellStyle name="Comma 42" xfId="1277"/>
    <cellStyle name="Comma 43" xfId="1280"/>
    <cellStyle name="Comma 44" xfId="1283"/>
    <cellStyle name="Comma 5" xfId="1191"/>
    <cellStyle name="Comma 6" xfId="1195"/>
    <cellStyle name="Comma 7" xfId="1197"/>
    <cellStyle name="Comma 8" xfId="1199"/>
    <cellStyle name="Comma 9" xfId="1201"/>
    <cellStyle name="Currency" xfId="1266"/>
    <cellStyle name="Currency [0]" xfId="1267"/>
    <cellStyle name="Currency [0] 2" xfId="1190"/>
    <cellStyle name="Currency [0] 3" xfId="1257"/>
    <cellStyle name="Currency [0] 4" xfId="1273"/>
    <cellStyle name="Currency [0] 5" xfId="1279"/>
    <cellStyle name="Currency 10" xfId="1204"/>
    <cellStyle name="Currency 11" xfId="1206"/>
    <cellStyle name="Currency 12" xfId="1208"/>
    <cellStyle name="Currency 13" xfId="1210"/>
    <cellStyle name="Currency 14" xfId="1212"/>
    <cellStyle name="Currency 15" xfId="1214"/>
    <cellStyle name="Currency 16" xfId="1216"/>
    <cellStyle name="Currency 17" xfId="1218"/>
    <cellStyle name="Currency 18" xfId="1220"/>
    <cellStyle name="Currency 19" xfId="1222"/>
    <cellStyle name="Currency 2" xfId="1073"/>
    <cellStyle name="Currency 2 2" xfId="1186"/>
    <cellStyle name="Currency 20" xfId="1224"/>
    <cellStyle name="Currency 21" xfId="1226"/>
    <cellStyle name="Currency 22" xfId="1228"/>
    <cellStyle name="Currency 23" xfId="1230"/>
    <cellStyle name="Currency 24" xfId="1232"/>
    <cellStyle name="Currency 25" xfId="1234"/>
    <cellStyle name="Currency 26" xfId="1236"/>
    <cellStyle name="Currency 27" xfId="1238"/>
    <cellStyle name="Currency 28" xfId="1240"/>
    <cellStyle name="Currency 29" xfId="1242"/>
    <cellStyle name="Currency 3" xfId="1189"/>
    <cellStyle name="Currency 30" xfId="1244"/>
    <cellStyle name="Currency 31" xfId="1246"/>
    <cellStyle name="Currency 32" xfId="1248"/>
    <cellStyle name="Currency 33" xfId="1250"/>
    <cellStyle name="Currency 34" xfId="1252"/>
    <cellStyle name="Currency 35" xfId="1256"/>
    <cellStyle name="Currency 36" xfId="1260"/>
    <cellStyle name="Currency 37" xfId="1261"/>
    <cellStyle name="Currency 38" xfId="1263"/>
    <cellStyle name="Currency 39" xfId="1272"/>
    <cellStyle name="Currency 4" xfId="1193"/>
    <cellStyle name="Currency 40" xfId="1276"/>
    <cellStyle name="Currency 41" xfId="1278"/>
    <cellStyle name="Currency 42" xfId="1282"/>
    <cellStyle name="Currency 5" xfId="1194"/>
    <cellStyle name="Currency 6" xfId="1196"/>
    <cellStyle name="Currency 7" xfId="1198"/>
    <cellStyle name="Currency 8" xfId="1200"/>
    <cellStyle name="Currency 9" xfId="1202"/>
    <cellStyle name="Euro" xfId="997"/>
    <cellStyle name="Euro 2" xfId="998"/>
    <cellStyle name="Euro 2 2" xfId="1182"/>
    <cellStyle name="Euro 3" xfId="1181"/>
    <cellStyle name="Explanatory Text 10" xfId="340"/>
    <cellStyle name="Explanatory Text 11" xfId="341"/>
    <cellStyle name="Explanatory Text 12" xfId="342"/>
    <cellStyle name="Explanatory Text 13" xfId="343"/>
    <cellStyle name="Explanatory Text 2" xfId="344"/>
    <cellStyle name="Explanatory Text 3" xfId="345"/>
    <cellStyle name="Explanatory Text 4" xfId="346"/>
    <cellStyle name="Explanatory Text 5" xfId="347"/>
    <cellStyle name="Explanatory Text 6" xfId="348"/>
    <cellStyle name="Explanatory Text 7" xfId="349"/>
    <cellStyle name="Explanatory Text 8" xfId="350"/>
    <cellStyle name="Explanatory Text 9" xfId="351"/>
    <cellStyle name="Good 10" xfId="352"/>
    <cellStyle name="Good 11" xfId="353"/>
    <cellStyle name="Good 12" xfId="354"/>
    <cellStyle name="Good 13" xfId="355"/>
    <cellStyle name="Good 14" xfId="876"/>
    <cellStyle name="Good 2" xfId="356"/>
    <cellStyle name="Good 3" xfId="357"/>
    <cellStyle name="Good 4" xfId="358"/>
    <cellStyle name="Good 5" xfId="359"/>
    <cellStyle name="Good 6" xfId="360"/>
    <cellStyle name="Good 7" xfId="361"/>
    <cellStyle name="Good 8" xfId="362"/>
    <cellStyle name="Good 9" xfId="363"/>
    <cellStyle name="Heading 1 10" xfId="364"/>
    <cellStyle name="Heading 1 11" xfId="365"/>
    <cellStyle name="Heading 1 12" xfId="366"/>
    <cellStyle name="Heading 1 13" xfId="367"/>
    <cellStyle name="Heading 1 2" xfId="368"/>
    <cellStyle name="Heading 1 3" xfId="369"/>
    <cellStyle name="Heading 1 4" xfId="370"/>
    <cellStyle name="Heading 1 5" xfId="371"/>
    <cellStyle name="Heading 1 6" xfId="372"/>
    <cellStyle name="Heading 1 7" xfId="373"/>
    <cellStyle name="Heading 1 8" xfId="374"/>
    <cellStyle name="Heading 1 9" xfId="375"/>
    <cellStyle name="Heading 2 10" xfId="376"/>
    <cellStyle name="Heading 2 11" xfId="377"/>
    <cellStyle name="Heading 2 12" xfId="378"/>
    <cellStyle name="Heading 2 13" xfId="379"/>
    <cellStyle name="Heading 2 2" xfId="380"/>
    <cellStyle name="Heading 2 3" xfId="381"/>
    <cellStyle name="Heading 2 4" xfId="382"/>
    <cellStyle name="Heading 2 5" xfId="383"/>
    <cellStyle name="Heading 2 6" xfId="384"/>
    <cellStyle name="Heading 2 7" xfId="385"/>
    <cellStyle name="Heading 2 8" xfId="386"/>
    <cellStyle name="Heading 2 9" xfId="387"/>
    <cellStyle name="Heading 3 10" xfId="388"/>
    <cellStyle name="Heading 3 11" xfId="389"/>
    <cellStyle name="Heading 3 12" xfId="390"/>
    <cellStyle name="Heading 3 13" xfId="391"/>
    <cellStyle name="Heading 3 2" xfId="392"/>
    <cellStyle name="Heading 3 3" xfId="393"/>
    <cellStyle name="Heading 3 4" xfId="394"/>
    <cellStyle name="Heading 3 5" xfId="395"/>
    <cellStyle name="Heading 3 6" xfId="396"/>
    <cellStyle name="Heading 3 7" xfId="397"/>
    <cellStyle name="Heading 3 8" xfId="398"/>
    <cellStyle name="Heading 3 9" xfId="399"/>
    <cellStyle name="Heading 4 10" xfId="400"/>
    <cellStyle name="Heading 4 11" xfId="401"/>
    <cellStyle name="Heading 4 12" xfId="402"/>
    <cellStyle name="Heading 4 13" xfId="403"/>
    <cellStyle name="Heading 4 2" xfId="404"/>
    <cellStyle name="Heading 4 3" xfId="405"/>
    <cellStyle name="Heading 4 4" xfId="406"/>
    <cellStyle name="Heading 4 5" xfId="407"/>
    <cellStyle name="Heading 4 6" xfId="408"/>
    <cellStyle name="Heading 4 7" xfId="409"/>
    <cellStyle name="Heading 4 8" xfId="410"/>
    <cellStyle name="Heading 4 9" xfId="411"/>
    <cellStyle name="Hyperlink 2" xfId="412"/>
    <cellStyle name="Input 10" xfId="414"/>
    <cellStyle name="Input 10 2" xfId="1089"/>
    <cellStyle name="Input 11" xfId="415"/>
    <cellStyle name="Input 11 2" xfId="1090"/>
    <cellStyle name="Input 12" xfId="416"/>
    <cellStyle name="Input 12 2" xfId="1091"/>
    <cellStyle name="Input 13" xfId="417"/>
    <cellStyle name="Input 13 2" xfId="1092"/>
    <cellStyle name="Input 14" xfId="413"/>
    <cellStyle name="Input 2" xfId="418"/>
    <cellStyle name="Input 2 2" xfId="1093"/>
    <cellStyle name="Input 3" xfId="419"/>
    <cellStyle name="Input 3 2" xfId="1094"/>
    <cellStyle name="Input 4" xfId="420"/>
    <cellStyle name="Input 4 2" xfId="1095"/>
    <cellStyle name="Input 5" xfId="421"/>
    <cellStyle name="Input 5 2" xfId="1096"/>
    <cellStyle name="Input 6" xfId="422"/>
    <cellStyle name="Input 6 2" xfId="1097"/>
    <cellStyle name="Input 7" xfId="423"/>
    <cellStyle name="Input 7 2" xfId="1098"/>
    <cellStyle name="Input 8" xfId="424"/>
    <cellStyle name="Input 8 2" xfId="1099"/>
    <cellStyle name="Input 9" xfId="425"/>
    <cellStyle name="Input 9 2" xfId="1100"/>
    <cellStyle name="Linked Cell 10" xfId="426"/>
    <cellStyle name="Linked Cell 11" xfId="427"/>
    <cellStyle name="Linked Cell 12" xfId="428"/>
    <cellStyle name="Linked Cell 13" xfId="429"/>
    <cellStyle name="Linked Cell 2" xfId="430"/>
    <cellStyle name="Linked Cell 3" xfId="431"/>
    <cellStyle name="Linked Cell 4" xfId="432"/>
    <cellStyle name="Linked Cell 5" xfId="433"/>
    <cellStyle name="Linked Cell 6" xfId="434"/>
    <cellStyle name="Linked Cell 7" xfId="435"/>
    <cellStyle name="Linked Cell 8" xfId="436"/>
    <cellStyle name="Linked Cell 9" xfId="437"/>
    <cellStyle name="Migliaia [0] 2" xfId="999"/>
    <cellStyle name="Migliaia [0] 2 2" xfId="1183"/>
    <cellStyle name="Migliaia 2" xfId="1000"/>
    <cellStyle name="Migliaia 2 2" xfId="1184"/>
    <cellStyle name="Migliaia 3" xfId="339"/>
    <cellStyle name="Migliaia 3 2" xfId="1177"/>
    <cellStyle name="Migliaia 4" xfId="1088"/>
    <cellStyle name="Migliaia 4 2" xfId="1187"/>
    <cellStyle name="Migliaia 5" xfId="1269"/>
    <cellStyle name="Migliaia 6" xfId="1270"/>
    <cellStyle name="Neutral 10" xfId="438"/>
    <cellStyle name="Neutral 11" xfId="439"/>
    <cellStyle name="Neutral 12" xfId="440"/>
    <cellStyle name="Neutral 13" xfId="441"/>
    <cellStyle name="Neutral 14" xfId="867"/>
    <cellStyle name="Neutral 2" xfId="442"/>
    <cellStyle name="Neutral 3" xfId="443"/>
    <cellStyle name="Neutral 4" xfId="444"/>
    <cellStyle name="Neutral 5" xfId="445"/>
    <cellStyle name="Neutral 6" xfId="446"/>
    <cellStyle name="Neutral 7" xfId="447"/>
    <cellStyle name="Neutral 8" xfId="448"/>
    <cellStyle name="Neutral 9" xfId="449"/>
    <cellStyle name="Neutrale 2" xfId="1001"/>
    <cellStyle name="Neutrale 3" xfId="1002"/>
    <cellStyle name="Neutrale 4" xfId="1271"/>
    <cellStyle name="Normal" xfId="0" builtinId="0"/>
    <cellStyle name="Normal 10" xfId="855"/>
    <cellStyle name="Normal 10 2" xfId="868"/>
    <cellStyle name="Normal 11" xfId="856"/>
    <cellStyle name="Normal 11 2" xfId="869"/>
    <cellStyle name="Normal 12" xfId="450"/>
    <cellStyle name="Normal 13" xfId="860"/>
    <cellStyle name="Normal 13 2" xfId="870"/>
    <cellStyle name="Normal 14" xfId="872"/>
    <cellStyle name="Normal 14 2" xfId="884"/>
    <cellStyle name="Normal 15" xfId="874"/>
    <cellStyle name="Normal 15 2" xfId="885"/>
    <cellStyle name="Normal 16" xfId="877"/>
    <cellStyle name="Normal 17" xfId="880"/>
    <cellStyle name="Normal 17 2" xfId="887"/>
    <cellStyle name="Normal 18" xfId="882"/>
    <cellStyle name="Normal 18 2" xfId="888"/>
    <cellStyle name="Normal 18 2 2" xfId="913"/>
    <cellStyle name="Normal 18 3" xfId="889"/>
    <cellStyle name="Normal 19" xfId="911"/>
    <cellStyle name="Normal 2" xfId="451"/>
    <cellStyle name="Normal 2 10" xfId="452"/>
    <cellStyle name="Normal 2 10 2" xfId="759"/>
    <cellStyle name="Normal 2 11" xfId="453"/>
    <cellStyle name="Normal 2 11 2" xfId="760"/>
    <cellStyle name="Normal 2 12" xfId="454"/>
    <cellStyle name="Normal 2 12 2" xfId="761"/>
    <cellStyle name="Normal 2 13" xfId="455"/>
    <cellStyle name="Normal 2 13 2" xfId="762"/>
    <cellStyle name="Normal 2 14" xfId="456"/>
    <cellStyle name="Normal 2 14 2" xfId="763"/>
    <cellStyle name="Normal 2 15" xfId="457"/>
    <cellStyle name="Normal 2 15 2" xfId="764"/>
    <cellStyle name="Normal 2 16" xfId="458"/>
    <cellStyle name="Normal 2 16 2" xfId="765"/>
    <cellStyle name="Normal 2 17" xfId="459"/>
    <cellStyle name="Normal 2 17 2" xfId="766"/>
    <cellStyle name="Normal 2 18" xfId="460"/>
    <cellStyle name="Normal 2 19" xfId="461"/>
    <cellStyle name="Normal 2 2" xfId="462"/>
    <cellStyle name="Normal 2 2 10" xfId="463"/>
    <cellStyle name="Normal 2 2 10 2" xfId="767"/>
    <cellStyle name="Normal 2 2 11" xfId="464"/>
    <cellStyle name="Normal 2 2 11 2" xfId="768"/>
    <cellStyle name="Normal 2 2 12" xfId="465"/>
    <cellStyle name="Normal 2 2 12 2" xfId="769"/>
    <cellStyle name="Normal 2 2 13" xfId="466"/>
    <cellStyle name="Normal 2 2 13 2" xfId="770"/>
    <cellStyle name="Normal 2 2 14" xfId="467"/>
    <cellStyle name="Normal 2 2 15" xfId="468"/>
    <cellStyle name="Normal 2 2 16" xfId="469"/>
    <cellStyle name="Normal 2 2 2" xfId="470"/>
    <cellStyle name="Normal 2 2 2 2" xfId="771"/>
    <cellStyle name="Normal 2 2 2 3" xfId="873"/>
    <cellStyle name="Normal 2 2 2 4" xfId="908"/>
    <cellStyle name="Normal 2 2 3" xfId="471"/>
    <cellStyle name="Normal 2 2 3 2" xfId="772"/>
    <cellStyle name="Normal 2 2 4" xfId="472"/>
    <cellStyle name="Normal 2 2 4 2" xfId="773"/>
    <cellStyle name="Normal 2 2 5" xfId="473"/>
    <cellStyle name="Normal 2 2 5 2" xfId="774"/>
    <cellStyle name="Normal 2 2 6" xfId="474"/>
    <cellStyle name="Normal 2 2 6 2" xfId="775"/>
    <cellStyle name="Normal 2 2 7" xfId="475"/>
    <cellStyle name="Normal 2 2 7 2" xfId="776"/>
    <cellStyle name="Normal 2 2 8" xfId="476"/>
    <cellStyle name="Normal 2 2 8 2" xfId="777"/>
    <cellStyle name="Normal 2 2 9" xfId="477"/>
    <cellStyle name="Normal 2 2 9 2" xfId="778"/>
    <cellStyle name="Normal 2 20" xfId="478"/>
    <cellStyle name="Normal 2 21" xfId="858"/>
    <cellStyle name="Normal 2 3" xfId="479"/>
    <cellStyle name="Normal 2 3 2" xfId="480"/>
    <cellStyle name="Normal 2 3 3" xfId="906"/>
    <cellStyle name="Normal 2 4" xfId="481"/>
    <cellStyle name="Normal 2 5" xfId="482"/>
    <cellStyle name="Normal 2 6" xfId="483"/>
    <cellStyle name="Normal 2 6 2" xfId="779"/>
    <cellStyle name="Normal 2 7" xfId="484"/>
    <cellStyle name="Normal 2 7 2" xfId="780"/>
    <cellStyle name="Normal 2 8" xfId="485"/>
    <cellStyle name="Normal 2 8 2" xfId="781"/>
    <cellStyle name="Normal 2 9" xfId="486"/>
    <cellStyle name="Normal 2 9 2" xfId="782"/>
    <cellStyle name="Normal 20" xfId="912"/>
    <cellStyle name="Normal 21" xfId="916"/>
    <cellStyle name="Normal 22" xfId="1070"/>
    <cellStyle name="Normal 22 2" xfId="1071"/>
    <cellStyle name="Normal 23" xfId="1072"/>
    <cellStyle name="Normal 3" xfId="487"/>
    <cellStyle name="Normal 3 10" xfId="488"/>
    <cellStyle name="Normal 3 10 2" xfId="783"/>
    <cellStyle name="Normal 3 11" xfId="489"/>
    <cellStyle name="Normal 3 11 2" xfId="784"/>
    <cellStyle name="Normal 3 12" xfId="490"/>
    <cellStyle name="Normal 3 12 2" xfId="785"/>
    <cellStyle name="Normal 3 13" xfId="491"/>
    <cellStyle name="Normal 3 13 2" xfId="786"/>
    <cellStyle name="Normal 3 14" xfId="492"/>
    <cellStyle name="Normal 3 14 2" xfId="787"/>
    <cellStyle name="Normal 3 15" xfId="493"/>
    <cellStyle name="Normal 3 16" xfId="494"/>
    <cellStyle name="Normal 3 17" xfId="495"/>
    <cellStyle name="Normal 3 18" xfId="894"/>
    <cellStyle name="Normal 3 2" xfId="496"/>
    <cellStyle name="Normal 3 2 10" xfId="497"/>
    <cellStyle name="Normal 3 2 11" xfId="498"/>
    <cellStyle name="Normal 3 2 12" xfId="499"/>
    <cellStyle name="Normal 3 2 13" xfId="500"/>
    <cellStyle name="Normal 3 2 14" xfId="501"/>
    <cellStyle name="Normal 3 2 15" xfId="502"/>
    <cellStyle name="Normal 3 2 16" xfId="503"/>
    <cellStyle name="Normal 3 2 17" xfId="897"/>
    <cellStyle name="Normal 3 2 18" xfId="1003"/>
    <cellStyle name="Normal 3 2 2" xfId="504"/>
    <cellStyle name="Normal 3 2 2 2" xfId="903"/>
    <cellStyle name="Normal 3 2 3" xfId="505"/>
    <cellStyle name="Normal 3 2 4" xfId="506"/>
    <cellStyle name="Normal 3 2 5" xfId="507"/>
    <cellStyle name="Normal 3 2 6" xfId="508"/>
    <cellStyle name="Normal 3 2 7" xfId="509"/>
    <cellStyle name="Normal 3 2 8" xfId="510"/>
    <cellStyle name="Normal 3 2 9" xfId="511"/>
    <cellStyle name="Normal 3 3" xfId="512"/>
    <cellStyle name="Normal 3 3 2" xfId="788"/>
    <cellStyle name="Normal 3 3 3" xfId="900"/>
    <cellStyle name="Normal 3 4" xfId="513"/>
    <cellStyle name="Normal 3 4 2" xfId="789"/>
    <cellStyle name="Normal 3 5" xfId="514"/>
    <cellStyle name="Normal 3 5 2" xfId="790"/>
    <cellStyle name="Normal 3 6" xfId="515"/>
    <cellStyle name="Normal 3 6 2" xfId="791"/>
    <cellStyle name="Normal 3 7" xfId="516"/>
    <cellStyle name="Normal 3 7 2" xfId="792"/>
    <cellStyle name="Normal 3 8" xfId="517"/>
    <cellStyle name="Normal 3 8 2" xfId="793"/>
    <cellStyle name="Normal 3 9" xfId="518"/>
    <cellStyle name="Normal 3 9 2" xfId="794"/>
    <cellStyle name="Normal 4" xfId="835"/>
    <cellStyle name="Normal 4 10" xfId="519"/>
    <cellStyle name="Normal 4 11" xfId="520"/>
    <cellStyle name="Normal 4 12" xfId="521"/>
    <cellStyle name="Normal 4 13" xfId="522"/>
    <cellStyle name="Normal 4 14" xfId="523"/>
    <cellStyle name="Normal 4 15" xfId="524"/>
    <cellStyle name="Normal 4 16" xfId="525"/>
    <cellStyle name="Normal 4 17" xfId="896"/>
    <cellStyle name="Normal 4 2" xfId="526"/>
    <cellStyle name="Normal 4 2 2" xfId="902"/>
    <cellStyle name="Normal 4 3" xfId="527"/>
    <cellStyle name="Normal 4 4" xfId="528"/>
    <cellStyle name="Normal 4 5" xfId="529"/>
    <cellStyle name="Normal 4 6" xfId="530"/>
    <cellStyle name="Normal 4 7" xfId="531"/>
    <cellStyle name="Normal 4 8" xfId="532"/>
    <cellStyle name="Normal 4 9" xfId="533"/>
    <cellStyle name="Normal 5" xfId="836"/>
    <cellStyle name="Normal 5 2" xfId="534"/>
    <cellStyle name="Normal 5 2 2" xfId="901"/>
    <cellStyle name="Normal 5 3" xfId="848"/>
    <cellStyle name="Normal 5 4" xfId="895"/>
    <cellStyle name="Normal 6" xfId="535"/>
    <cellStyle name="Normal 6 2" xfId="898"/>
    <cellStyle name="Normal 7" xfId="846"/>
    <cellStyle name="Normal 7 2" xfId="849"/>
    <cellStyle name="Normal 7 2 2" xfId="904"/>
    <cellStyle name="Normal 7 3" xfId="899"/>
    <cellStyle name="Normal 8" xfId="847"/>
    <cellStyle name="Normal 8 2" xfId="853"/>
    <cellStyle name="Normal 8 3" xfId="905"/>
    <cellStyle name="Normal 9" xfId="852"/>
    <cellStyle name="Normal 9 2" xfId="854"/>
    <cellStyle name="Normal 9 3" xfId="910"/>
    <cellStyle name="Normal_Sheet1" xfId="4"/>
    <cellStyle name="Normale 10" xfId="1004"/>
    <cellStyle name="Normale 11" xfId="1005"/>
    <cellStyle name="Normale 11 2" xfId="1006"/>
    <cellStyle name="Normale 12" xfId="1007"/>
    <cellStyle name="Normale 13" xfId="914"/>
    <cellStyle name="Normale 14" xfId="1074"/>
    <cellStyle name="Normale 15" xfId="1075"/>
    <cellStyle name="Normale 16" xfId="7"/>
    <cellStyle name="Normale 17" xfId="834"/>
    <cellStyle name="Normale 18" xfId="1173"/>
    <cellStyle name="Normale 18 2" xfId="1255"/>
    <cellStyle name="Normale 2" xfId="6"/>
    <cellStyle name="Normale 2 2" xfId="839"/>
    <cellStyle name="Normale 2 2 2" xfId="883"/>
    <cellStyle name="Normale 2 2 3" xfId="1008"/>
    <cellStyle name="Normale 2 3" xfId="865"/>
    <cellStyle name="Normale 2 3 2" xfId="1009"/>
    <cellStyle name="Normale 2 4" xfId="891"/>
    <cellStyle name="Normale 2 5" xfId="892"/>
    <cellStyle name="Normale 2 6" xfId="890"/>
    <cellStyle name="Normale 2 7" xfId="536"/>
    <cellStyle name="Normale 3" xfId="838"/>
    <cellStyle name="Normale 3 2" xfId="862"/>
    <cellStyle name="Normale 3 2 2" xfId="1011"/>
    <cellStyle name="Normale 3 3" xfId="1012"/>
    <cellStyle name="Normale 3 4" xfId="1013"/>
    <cellStyle name="Normale 3 5" xfId="1010"/>
    <cellStyle name="Normale 3_Foglio2" xfId="1014"/>
    <cellStyle name="Normale 4" xfId="837"/>
    <cellStyle name="Normale 4 2" xfId="881"/>
    <cellStyle name="Normale 4 3" xfId="1015"/>
    <cellStyle name="Normale 4_R1 09012012 (version 1)" xfId="1016"/>
    <cellStyle name="Normale 5" xfId="861"/>
    <cellStyle name="Normale 5 2" xfId="871"/>
    <cellStyle name="Normale 5 3" xfId="841"/>
    <cellStyle name="Normale 5 3 2" xfId="1017"/>
    <cellStyle name="Normale 5_R1 09012012 (version 1)" xfId="1018"/>
    <cellStyle name="Normale 6" xfId="875"/>
    <cellStyle name="Normale 6 2" xfId="886"/>
    <cellStyle name="Normale 6 2 2" xfId="1020"/>
    <cellStyle name="Normale 6 3" xfId="1021"/>
    <cellStyle name="Normale 6 4" xfId="1019"/>
    <cellStyle name="Normale 7" xfId="1022"/>
    <cellStyle name="Normale 8" xfId="1023"/>
    <cellStyle name="Normale 8 2" xfId="1024"/>
    <cellStyle name="Normale 8_R1 09012012 (version 1)" xfId="1025"/>
    <cellStyle name="Normale 9" xfId="842"/>
    <cellStyle name="Normale 9 2" xfId="1026"/>
    <cellStyle name="Nota 2" xfId="1027"/>
    <cellStyle name="Nota 2 2" xfId="1028"/>
    <cellStyle name="Nota 2 2 2" xfId="1166"/>
    <cellStyle name="Nota 2 3" xfId="1029"/>
    <cellStyle name="Nota 2 3 2" xfId="1167"/>
    <cellStyle name="Nota 2 4" xfId="1165"/>
    <cellStyle name="Nota 3" xfId="1030"/>
    <cellStyle name="Nota 3 2" xfId="1168"/>
    <cellStyle name="Note 10" xfId="537"/>
    <cellStyle name="Note 10 2" xfId="795"/>
    <cellStyle name="Note 10 2 2" xfId="1137"/>
    <cellStyle name="Note 10 3" xfId="1101"/>
    <cellStyle name="Note 11" xfId="538"/>
    <cellStyle name="Note 11 2" xfId="796"/>
    <cellStyle name="Note 11 2 2" xfId="1138"/>
    <cellStyle name="Note 11 3" xfId="1102"/>
    <cellStyle name="Note 12" xfId="539"/>
    <cellStyle name="Note 12 2" xfId="797"/>
    <cellStyle name="Note 12 2 2" xfId="1139"/>
    <cellStyle name="Note 12 3" xfId="1103"/>
    <cellStyle name="Note 13" xfId="540"/>
    <cellStyle name="Note 13 2" xfId="798"/>
    <cellStyle name="Note 13 2 2" xfId="1140"/>
    <cellStyle name="Note 13 3" xfId="1104"/>
    <cellStyle name="Note 2" xfId="541"/>
    <cellStyle name="Note 2 2" xfId="799"/>
    <cellStyle name="Note 2 2 2" xfId="1141"/>
    <cellStyle name="Note 2 3" xfId="1105"/>
    <cellStyle name="Note 3" xfId="542"/>
    <cellStyle name="Note 3 2" xfId="800"/>
    <cellStyle name="Note 3 2 2" xfId="1142"/>
    <cellStyle name="Note 3 3" xfId="1106"/>
    <cellStyle name="Note 4" xfId="543"/>
    <cellStyle name="Note 4 2" xfId="801"/>
    <cellStyle name="Note 4 2 2" xfId="1143"/>
    <cellStyle name="Note 4 3" xfId="1107"/>
    <cellStyle name="Note 5" xfId="544"/>
    <cellStyle name="Note 5 2" xfId="802"/>
    <cellStyle name="Note 5 2 2" xfId="1144"/>
    <cellStyle name="Note 5 3" xfId="1108"/>
    <cellStyle name="Note 6" xfId="545"/>
    <cellStyle name="Note 6 2" xfId="803"/>
    <cellStyle name="Note 6 2 2" xfId="1145"/>
    <cellStyle name="Note 6 3" xfId="1109"/>
    <cellStyle name="Note 7" xfId="546"/>
    <cellStyle name="Note 7 2" xfId="804"/>
    <cellStyle name="Note 7 2 2" xfId="1146"/>
    <cellStyle name="Note 7 3" xfId="1110"/>
    <cellStyle name="Note 8" xfId="547"/>
    <cellStyle name="Note 8 2" xfId="805"/>
    <cellStyle name="Note 8 2 2" xfId="1147"/>
    <cellStyle name="Note 8 3" xfId="1111"/>
    <cellStyle name="Note 9" xfId="548"/>
    <cellStyle name="Note 9 2" xfId="806"/>
    <cellStyle name="Note 9 2 2" xfId="1148"/>
    <cellStyle name="Note 9 3" xfId="1112"/>
    <cellStyle name="Output 10" xfId="550"/>
    <cellStyle name="Output 10 2" xfId="1113"/>
    <cellStyle name="Output 11" xfId="551"/>
    <cellStyle name="Output 11 2" xfId="1114"/>
    <cellStyle name="Output 12" xfId="552"/>
    <cellStyle name="Output 12 2" xfId="1115"/>
    <cellStyle name="Output 13" xfId="553"/>
    <cellStyle name="Output 13 2" xfId="1116"/>
    <cellStyle name="Output 14" xfId="549"/>
    <cellStyle name="Output 2" xfId="554"/>
    <cellStyle name="Output 2 2" xfId="1117"/>
    <cellStyle name="Output 3" xfId="555"/>
    <cellStyle name="Output 3 2" xfId="1118"/>
    <cellStyle name="Output 4" xfId="556"/>
    <cellStyle name="Output 4 2" xfId="1119"/>
    <cellStyle name="Output 5" xfId="557"/>
    <cellStyle name="Output 5 2" xfId="1120"/>
    <cellStyle name="Output 6" xfId="558"/>
    <cellStyle name="Output 6 2" xfId="1121"/>
    <cellStyle name="Output 7" xfId="559"/>
    <cellStyle name="Output 7 2" xfId="1122"/>
    <cellStyle name="Output 8" xfId="560"/>
    <cellStyle name="Output 8 2" xfId="1123"/>
    <cellStyle name="Output 9" xfId="561"/>
    <cellStyle name="Output 9 2" xfId="1124"/>
    <cellStyle name="Percent" xfId="1284"/>
    <cellStyle name="Percent 2" xfId="562"/>
    <cellStyle name="Percent 2 10" xfId="563"/>
    <cellStyle name="Percent 2 10 2" xfId="807"/>
    <cellStyle name="Percent 2 11" xfId="564"/>
    <cellStyle name="Percent 2 11 2" xfId="808"/>
    <cellStyle name="Percent 2 12" xfId="565"/>
    <cellStyle name="Percent 2 12 2" xfId="809"/>
    <cellStyle name="Percent 2 13" xfId="566"/>
    <cellStyle name="Percent 2 13 2" xfId="810"/>
    <cellStyle name="Percent 2 14" xfId="567"/>
    <cellStyle name="Percent 2 14 2" xfId="811"/>
    <cellStyle name="Percent 2 15" xfId="568"/>
    <cellStyle name="Percent 2 15 2" xfId="812"/>
    <cellStyle name="Percent 2 16" xfId="569"/>
    <cellStyle name="Percent 2 16 2" xfId="813"/>
    <cellStyle name="Percent 2 2" xfId="570"/>
    <cellStyle name="Percent 2 2 2" xfId="814"/>
    <cellStyle name="Percent 2 3" xfId="571"/>
    <cellStyle name="Percent 2 3 2" xfId="815"/>
    <cellStyle name="Percent 2 4" xfId="572"/>
    <cellStyle name="Percent 2 4 2" xfId="816"/>
    <cellStyle name="Percent 2 5" xfId="573"/>
    <cellStyle name="Percent 2 5 2" xfId="817"/>
    <cellStyle name="Percent 2 6" xfId="574"/>
    <cellStyle name="Percent 2 6 2" xfId="818"/>
    <cellStyle name="Percent 2 7" xfId="575"/>
    <cellStyle name="Percent 2 7 2" xfId="819"/>
    <cellStyle name="Percent 2 8" xfId="576"/>
    <cellStyle name="Percent 2 8 2" xfId="820"/>
    <cellStyle name="Percent 2 9" xfId="577"/>
    <cellStyle name="Percent 2 9 2" xfId="821"/>
    <cellStyle name="Percent 3" xfId="878"/>
    <cellStyle name="Percent 3 2" xfId="907"/>
    <cellStyle name="Percentuale 2" xfId="840"/>
    <cellStyle name="Percentuale 2 2" xfId="909"/>
    <cellStyle name="Percentuale 2 3" xfId="1032"/>
    <cellStyle name="Percentuale 2 4" xfId="1031"/>
    <cellStyle name="Percentuale 3" xfId="1033"/>
    <cellStyle name="Percentuale 4" xfId="1034"/>
    <cellStyle name="Percentuale 4 2" xfId="1035"/>
    <cellStyle name="Percentuale 5" xfId="1036"/>
    <cellStyle name="Percentuale 6" xfId="1037"/>
    <cellStyle name="Percentuale 6 2" xfId="1038"/>
    <cellStyle name="Style 1" xfId="578"/>
    <cellStyle name="TableStyleLight1" xfId="879"/>
    <cellStyle name="Testo avviso 2" xfId="1039"/>
    <cellStyle name="Testo avviso 3" xfId="1040"/>
    <cellStyle name="Testo descrittivo 2" xfId="1041"/>
    <cellStyle name="Testo descrittivo 3" xfId="1042"/>
    <cellStyle name="Title 10" xfId="579"/>
    <cellStyle name="Title 11" xfId="580"/>
    <cellStyle name="Title 12" xfId="581"/>
    <cellStyle name="Title 13" xfId="582"/>
    <cellStyle name="Title 2" xfId="583"/>
    <cellStyle name="Title 3" xfId="584"/>
    <cellStyle name="Title 4" xfId="585"/>
    <cellStyle name="Title 5" xfId="586"/>
    <cellStyle name="Title 6" xfId="587"/>
    <cellStyle name="Title 7" xfId="588"/>
    <cellStyle name="Title 8" xfId="589"/>
    <cellStyle name="Title 9" xfId="590"/>
    <cellStyle name="Titolo 1 2" xfId="1043"/>
    <cellStyle name="Titolo 1 3" xfId="1044"/>
    <cellStyle name="Titolo 2 2" xfId="1045"/>
    <cellStyle name="Titolo 2 3" xfId="1046"/>
    <cellStyle name="Titolo 3 2" xfId="1047"/>
    <cellStyle name="Titolo 3 3" xfId="1048"/>
    <cellStyle name="Titolo 4 2" xfId="1049"/>
    <cellStyle name="Titolo 4 3" xfId="1050"/>
    <cellStyle name="Titolo 5" xfId="1051"/>
    <cellStyle name="Titolo 6" xfId="1052"/>
    <cellStyle name="Total 10" xfId="591"/>
    <cellStyle name="Total 10 2" xfId="822"/>
    <cellStyle name="Total 10 2 2" xfId="1149"/>
    <cellStyle name="Total 10 3" xfId="1125"/>
    <cellStyle name="Total 11" xfId="592"/>
    <cellStyle name="Total 11 2" xfId="823"/>
    <cellStyle name="Total 11 2 2" xfId="1150"/>
    <cellStyle name="Total 11 3" xfId="1126"/>
    <cellStyle name="Total 12" xfId="593"/>
    <cellStyle name="Total 12 2" xfId="824"/>
    <cellStyle name="Total 12 2 2" xfId="1151"/>
    <cellStyle name="Total 12 3" xfId="1127"/>
    <cellStyle name="Total 13" xfId="594"/>
    <cellStyle name="Total 13 2" xfId="825"/>
    <cellStyle name="Total 13 2 2" xfId="1152"/>
    <cellStyle name="Total 13 3" xfId="1128"/>
    <cellStyle name="Total 2" xfId="595"/>
    <cellStyle name="Total 2 2" xfId="826"/>
    <cellStyle name="Total 2 2 2" xfId="1153"/>
    <cellStyle name="Total 2 3" xfId="1129"/>
    <cellStyle name="Total 3" xfId="596"/>
    <cellStyle name="Total 3 2" xfId="827"/>
    <cellStyle name="Total 3 2 2" xfId="1154"/>
    <cellStyle name="Total 3 3" xfId="1130"/>
    <cellStyle name="Total 4" xfId="597"/>
    <cellStyle name="Total 4 2" xfId="828"/>
    <cellStyle name="Total 4 2 2" xfId="1155"/>
    <cellStyle name="Total 4 3" xfId="1131"/>
    <cellStyle name="Total 5" xfId="598"/>
    <cellStyle name="Total 5 2" xfId="829"/>
    <cellStyle name="Total 5 2 2" xfId="1156"/>
    <cellStyle name="Total 5 3" xfId="1132"/>
    <cellStyle name="Total 6" xfId="599"/>
    <cellStyle name="Total 6 2" xfId="830"/>
    <cellStyle name="Total 6 2 2" xfId="1157"/>
    <cellStyle name="Total 6 3" xfId="1133"/>
    <cellStyle name="Total 7" xfId="600"/>
    <cellStyle name="Total 7 2" xfId="831"/>
    <cellStyle name="Total 7 2 2" xfId="1158"/>
    <cellStyle name="Total 7 3" xfId="1134"/>
    <cellStyle name="Total 8" xfId="601"/>
    <cellStyle name="Total 8 2" xfId="832"/>
    <cellStyle name="Total 8 2 2" xfId="1159"/>
    <cellStyle name="Total 8 3" xfId="1135"/>
    <cellStyle name="Total 9" xfId="602"/>
    <cellStyle name="Total 9 2" xfId="833"/>
    <cellStyle name="Total 9 2 2" xfId="1160"/>
    <cellStyle name="Total 9 3" xfId="1136"/>
    <cellStyle name="Totale 2" xfId="1053"/>
    <cellStyle name="Totale 2 2" xfId="1054"/>
    <cellStyle name="Totale 2 2 2" xfId="1170"/>
    <cellStyle name="Totale 2 3" xfId="1055"/>
    <cellStyle name="Totale 2 3 2" xfId="1171"/>
    <cellStyle name="Totale 2 4" xfId="1169"/>
    <cellStyle name="Totale 3" xfId="1056"/>
    <cellStyle name="Totale 3 2" xfId="1172"/>
    <cellStyle name="Valore non valido 2" xfId="1057"/>
    <cellStyle name="Valore non valido 3" xfId="1058"/>
    <cellStyle name="Valore valido 2" xfId="1059"/>
    <cellStyle name="Valore valido 3" xfId="1060"/>
    <cellStyle name="Valuta 2" xfId="893"/>
    <cellStyle name="Valuta 2 2" xfId="1061"/>
    <cellStyle name="Valuta 2 2 2" xfId="1185"/>
    <cellStyle name="Valuta 2 3" xfId="1179"/>
    <cellStyle name="Valuta 3" xfId="1062"/>
    <cellStyle name="Valuta 3 2" xfId="1063"/>
    <cellStyle name="Valuta 4" xfId="1064"/>
    <cellStyle name="Valuta 4 2" xfId="1065"/>
    <cellStyle name="Valuta 4 2 2" xfId="1066"/>
    <cellStyle name="Valuta 4 3" xfId="1067"/>
    <cellStyle name="Valuta 5" xfId="1068"/>
    <cellStyle name="Valuta 5 2" xfId="1069"/>
    <cellStyle name="Warning Text 10" xfId="603"/>
    <cellStyle name="Warning Text 11" xfId="604"/>
    <cellStyle name="Warning Text 12" xfId="605"/>
    <cellStyle name="Warning Text 13" xfId="606"/>
    <cellStyle name="Warning Text 2" xfId="607"/>
    <cellStyle name="Warning Text 3" xfId="608"/>
    <cellStyle name="Warning Text 4" xfId="609"/>
    <cellStyle name="Warning Text 5" xfId="610"/>
    <cellStyle name="Warning Text 6" xfId="611"/>
    <cellStyle name="Warning Text 7" xfId="612"/>
    <cellStyle name="Warning Text 8" xfId="613"/>
    <cellStyle name="Warning Text 9" xfId="614"/>
  </cellStyles>
  <dxfs count="113">
    <dxf>
      <font>
        <b/>
        <i val="0"/>
      </font>
      <fill>
        <patternFill>
          <bgColor rgb="FFFF0000"/>
        </patternFill>
      </fill>
    </dxf>
    <dxf>
      <font>
        <b/>
        <i val="0"/>
      </font>
      <fill>
        <patternFill>
          <bgColor rgb="FFFFC000"/>
        </patternFill>
      </fill>
    </dxf>
    <dxf>
      <font>
        <b/>
        <i val="0"/>
      </font>
      <fill>
        <patternFill>
          <bgColor rgb="FF92D050"/>
        </patternFill>
      </fill>
    </dxf>
    <dxf>
      <font>
        <b/>
        <i val="0"/>
      </font>
      <fill>
        <patternFill>
          <bgColor rgb="FFFF0000"/>
        </patternFill>
      </fill>
    </dxf>
    <dxf>
      <font>
        <b/>
        <i val="0"/>
      </font>
      <fill>
        <patternFill>
          <bgColor rgb="FFFFC000"/>
        </patternFill>
      </fill>
    </dxf>
    <dxf>
      <font>
        <b/>
        <i val="0"/>
      </font>
      <fill>
        <patternFill>
          <bgColor rgb="FF92D050"/>
        </patternFill>
      </fill>
    </dxf>
    <dxf>
      <font>
        <b/>
        <i val="0"/>
      </font>
      <fill>
        <patternFill>
          <bgColor rgb="FFFF0000"/>
        </patternFill>
      </fill>
    </dxf>
    <dxf>
      <font>
        <b/>
        <i val="0"/>
      </font>
      <fill>
        <patternFill>
          <bgColor rgb="FFFFC000"/>
        </patternFill>
      </fill>
    </dxf>
    <dxf>
      <font>
        <b/>
        <i val="0"/>
      </font>
      <fill>
        <patternFill>
          <bgColor rgb="FF92D050"/>
        </patternFill>
      </fill>
    </dxf>
    <dxf>
      <font>
        <b/>
        <i val="0"/>
      </font>
      <fill>
        <patternFill>
          <bgColor rgb="FFFF0000"/>
        </patternFill>
      </fill>
    </dxf>
    <dxf>
      <font>
        <b/>
        <i val="0"/>
      </font>
      <fill>
        <patternFill>
          <bgColor rgb="FFFFC000"/>
        </patternFill>
      </fill>
    </dxf>
    <dxf>
      <font>
        <b/>
        <i val="0"/>
      </font>
      <fill>
        <patternFill>
          <bgColor rgb="FF92D050"/>
        </patternFill>
      </fill>
    </dxf>
    <dxf>
      <font>
        <b/>
        <i val="0"/>
      </font>
      <fill>
        <patternFill>
          <bgColor rgb="FFFF0000"/>
        </patternFill>
      </fill>
    </dxf>
    <dxf>
      <font>
        <b/>
        <i val="0"/>
      </font>
      <fill>
        <patternFill>
          <bgColor rgb="FFFFC000"/>
        </patternFill>
      </fill>
    </dxf>
    <dxf>
      <font>
        <b/>
        <i val="0"/>
      </font>
      <fill>
        <patternFill>
          <bgColor rgb="FF92D050"/>
        </patternFill>
      </fill>
    </dxf>
    <dxf>
      <fill>
        <patternFill>
          <bgColor rgb="FFFFFF00"/>
        </patternFill>
      </fill>
    </dxf>
    <dxf>
      <font>
        <b/>
        <i val="0"/>
        <color rgb="FFFF0000"/>
      </font>
    </dxf>
    <dxf>
      <font>
        <b/>
        <i val="0"/>
        <color rgb="FFFF0000"/>
      </font>
    </dxf>
    <dxf>
      <font>
        <b/>
        <i val="0"/>
        <color rgb="FFFF0000"/>
      </font>
    </dxf>
    <dxf>
      <numFmt numFmtId="184" formatCode="#,000"/>
    </dxf>
    <dxf>
      <numFmt numFmtId="184" formatCode="#,000"/>
    </dxf>
    <dxf>
      <numFmt numFmtId="184" formatCode="#,000"/>
    </dxf>
    <dxf>
      <numFmt numFmtId="184" formatCode="#,000"/>
    </dxf>
    <dxf>
      <numFmt numFmtId="184" formatCode="#,000"/>
    </dxf>
    <dxf>
      <numFmt numFmtId="184" formatCode="#,000"/>
    </dxf>
    <dxf>
      <numFmt numFmtId="184" formatCode="#,000"/>
    </dxf>
    <dxf>
      <numFmt numFmtId="184" formatCode="#,000"/>
    </dxf>
    <dxf>
      <numFmt numFmtId="30" formatCode="@"/>
    </dxf>
    <dxf>
      <numFmt numFmtId="30" formatCode="@"/>
    </dxf>
    <dxf>
      <numFmt numFmtId="30" formatCode="@"/>
    </dxf>
    <dxf>
      <numFmt numFmtId="30" formatCode="@"/>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92D05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s>
  <tableStyles count="0" defaultTableStyle="TableStyleMedium9" defaultPivotStyle="PivotStyleLight16"/>
  <colors>
    <mruColors>
      <color rgb="FF00C9FF"/>
      <color rgb="FFFFED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703756092525481E-2"/>
          <c:y val="0.14318630008374364"/>
          <c:w val="0.95947177840711961"/>
          <c:h val="0.7342204601531912"/>
        </c:manualLayout>
      </c:layout>
      <c:barChart>
        <c:barDir val="col"/>
        <c:grouping val="stacked"/>
        <c:varyColors val="0"/>
        <c:ser>
          <c:idx val="1"/>
          <c:order val="2"/>
          <c:tx>
            <c:v>OK</c:v>
          </c:tx>
          <c:spPr>
            <a:solidFill>
              <a:srgbClr val="00B050"/>
            </a:solidFill>
            <a:ln w="25400">
              <a:noFill/>
            </a:ln>
          </c:spPr>
          <c:invertIfNegative val="0"/>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(OverAll)'!$GY$3:$IK$3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xmlns:c16r2="http://schemas.microsoft.com/office/drawing/2015/06/chart">
            <c:ext xmlns:c16="http://schemas.microsoft.com/office/drawing/2014/chart" uri="{C3380CC4-5D6E-409C-BE32-E72D297353CC}">
              <c16:uniqueId val="{00000000-1C30-4C49-93A4-D5FA8D808EA8}"/>
            </c:ext>
          </c:extLst>
        </c:ser>
        <c:ser>
          <c:idx val="4"/>
          <c:order val="3"/>
          <c:tx>
            <c:v>OK con difetto</c:v>
          </c:tx>
          <c:spPr>
            <a:solidFill>
              <a:srgbClr val="92D050"/>
            </a:solidFill>
            <a:ln w="25400">
              <a:noFill/>
            </a:ln>
          </c:spPr>
          <c:invertIfNegative val="0"/>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(OverAll)'!$FL$3:$GX$3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xmlns:c16r2="http://schemas.microsoft.com/office/drawing/2015/06/chart">
            <c:ext xmlns:c16="http://schemas.microsoft.com/office/drawing/2014/chart" uri="{C3380CC4-5D6E-409C-BE32-E72D297353CC}">
              <c16:uniqueId val="{00000001-1C30-4C49-93A4-D5FA8D808EA8}"/>
            </c:ext>
          </c:extLst>
        </c:ser>
        <c:ser>
          <c:idx val="5"/>
          <c:order val="4"/>
          <c:tx>
            <c:v>In Corso</c:v>
          </c:tx>
          <c:spPr>
            <a:solidFill>
              <a:srgbClr val="FFFF00"/>
            </a:solidFill>
          </c:spPr>
          <c:invertIfNegative val="0"/>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(OverAll)'!$AY$3:$CK$3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xmlns:c16r2="http://schemas.microsoft.com/office/drawing/2015/06/chart">
            <c:ext xmlns:c16="http://schemas.microsoft.com/office/drawing/2014/chart" uri="{C3380CC4-5D6E-409C-BE32-E72D297353CC}">
              <c16:uniqueId val="{00000002-1C30-4C49-93A4-D5FA8D808EA8}"/>
            </c:ext>
          </c:extLst>
        </c:ser>
        <c:ser>
          <c:idx val="6"/>
          <c:order val="5"/>
          <c:tx>
            <c:v>Bloccato</c:v>
          </c:tx>
          <c:spPr>
            <a:solidFill>
              <a:srgbClr val="FC041C"/>
            </a:solidFill>
          </c:spPr>
          <c:invertIfNegative val="0"/>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(OverAll)'!$CL$3:$DX$3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xmlns:c16r2="http://schemas.microsoft.com/office/drawing/2015/06/chart">
            <c:ext xmlns:c16="http://schemas.microsoft.com/office/drawing/2014/chart" uri="{C3380CC4-5D6E-409C-BE32-E72D297353CC}">
              <c16:uniqueId val="{00000003-1C30-4C49-93A4-D5FA8D808EA8}"/>
            </c:ext>
          </c:extLst>
        </c:ser>
        <c:ser>
          <c:idx val="2"/>
          <c:order val="6"/>
          <c:tx>
            <c:v>KO</c:v>
          </c:tx>
          <c:spPr>
            <a:solidFill>
              <a:srgbClr val="C00000"/>
            </a:solidFill>
            <a:ln w="25400">
              <a:noFill/>
            </a:ln>
          </c:spPr>
          <c:invertIfNegative val="0"/>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(OverAll)'!$DY$3:$FK$3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extLst xmlns:c16r2="http://schemas.microsoft.com/office/drawing/2015/06/chart">
            <c:ext xmlns:c16="http://schemas.microsoft.com/office/drawing/2014/chart" uri="{C3380CC4-5D6E-409C-BE32-E72D297353CC}">
              <c16:uniqueId val="{00000004-1C30-4C49-93A4-D5FA8D808EA8}"/>
            </c:ext>
          </c:extLst>
        </c:ser>
        <c:dLbls>
          <c:showLegendKey val="0"/>
          <c:showVal val="0"/>
          <c:showCatName val="0"/>
          <c:showSerName val="0"/>
          <c:showPercent val="0"/>
          <c:showBubbleSize val="0"/>
        </c:dLbls>
        <c:gapWidth val="150"/>
        <c:overlap val="100"/>
        <c:axId val="311988760"/>
        <c:axId val="311989544"/>
      </c:barChart>
      <c:lineChart>
        <c:grouping val="standard"/>
        <c:varyColors val="0"/>
        <c:ser>
          <c:idx val="0"/>
          <c:order val="0"/>
          <c:tx>
            <c:v>Pianificato</c:v>
          </c:tx>
          <c:spPr>
            <a:ln w="12700">
              <a:solidFill>
                <a:srgbClr val="FF0000"/>
              </a:solidFill>
              <a:prstDash val="solid"/>
            </a:ln>
          </c:spPr>
          <c:marker>
            <c:symbol val="circle"/>
            <c:size val="5"/>
            <c:spPr>
              <a:solidFill>
                <a:srgbClr val="000080"/>
              </a:solidFill>
              <a:ln>
                <a:solidFill>
                  <a:srgbClr val="FF0000"/>
                </a:solidFill>
                <a:prstDash val="solid"/>
              </a:ln>
            </c:spPr>
          </c:marker>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(OverAll)'!$L$3:$AX$3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val>
          <c:smooth val="0"/>
          <c:extLst xmlns:c16r2="http://schemas.microsoft.com/office/drawing/2015/06/chart">
            <c:ext xmlns:c16="http://schemas.microsoft.com/office/drawing/2014/chart" uri="{C3380CC4-5D6E-409C-BE32-E72D297353CC}">
              <c16:uniqueId val="{00000005-1C30-4C49-93A4-D5FA8D808EA8}"/>
            </c:ext>
          </c:extLst>
        </c:ser>
        <c:ser>
          <c:idx val="3"/>
          <c:order val="1"/>
          <c:tx>
            <c:v>Baseline</c:v>
          </c:tx>
          <c:cat>
            <c:numRef>
              <c:f>'PianificazionePMO (OverAll)'!$L$4:$AX$4</c:f>
              <c:numCache>
                <c:formatCode>dd/mm/yy;@</c:formatCode>
                <c:ptCount val="39"/>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numCache>
            </c:numRef>
          </c:cat>
          <c:val>
            <c:numRef>
              <c:f>'PianificazionePMO (OverAll)'!$IP$3:$KB$3</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c:v>
                </c:pt>
                <c:pt idx="15">
                  <c:v>2</c:v>
                </c:pt>
                <c:pt idx="16">
                  <c:v>3</c:v>
                </c:pt>
                <c:pt idx="17">
                  <c:v>4</c:v>
                </c:pt>
                <c:pt idx="18">
                  <c:v>5</c:v>
                </c:pt>
                <c:pt idx="19">
                  <c:v>5</c:v>
                </c:pt>
                <c:pt idx="20">
                  <c:v>5</c:v>
                </c:pt>
                <c:pt idx="21">
                  <c:v>6</c:v>
                </c:pt>
                <c:pt idx="22">
                  <c:v>7</c:v>
                </c:pt>
                <c:pt idx="23">
                  <c:v>8</c:v>
                </c:pt>
                <c:pt idx="24">
                  <c:v>9</c:v>
                </c:pt>
                <c:pt idx="25">
                  <c:v>10</c:v>
                </c:pt>
                <c:pt idx="26">
                  <c:v>10</c:v>
                </c:pt>
                <c:pt idx="27">
                  <c:v>10</c:v>
                </c:pt>
                <c:pt idx="28">
                  <c:v>11</c:v>
                </c:pt>
                <c:pt idx="29">
                  <c:v>12</c:v>
                </c:pt>
                <c:pt idx="30">
                  <c:v>12</c:v>
                </c:pt>
                <c:pt idx="31">
                  <c:v>12</c:v>
                </c:pt>
                <c:pt idx="32">
                  <c:v>12</c:v>
                </c:pt>
                <c:pt idx="33">
                  <c:v>12</c:v>
                </c:pt>
                <c:pt idx="34">
                  <c:v>12</c:v>
                </c:pt>
                <c:pt idx="35">
                  <c:v>12</c:v>
                </c:pt>
                <c:pt idx="36">
                  <c:v>12</c:v>
                </c:pt>
                <c:pt idx="37">
                  <c:v>12</c:v>
                </c:pt>
                <c:pt idx="38">
                  <c:v>12</c:v>
                </c:pt>
              </c:numCache>
            </c:numRef>
          </c:val>
          <c:smooth val="0"/>
          <c:extLst xmlns:c16r2="http://schemas.microsoft.com/office/drawing/2015/06/chart">
            <c:ext xmlns:c16="http://schemas.microsoft.com/office/drawing/2014/chart" uri="{C3380CC4-5D6E-409C-BE32-E72D297353CC}">
              <c16:uniqueId val="{00000006-1C30-4C49-93A4-D5FA8D808EA8}"/>
            </c:ext>
          </c:extLst>
        </c:ser>
        <c:dLbls>
          <c:showLegendKey val="0"/>
          <c:showVal val="0"/>
          <c:showCatName val="0"/>
          <c:showSerName val="0"/>
          <c:showPercent val="0"/>
          <c:showBubbleSize val="0"/>
        </c:dLbls>
        <c:marker val="1"/>
        <c:smooth val="0"/>
        <c:axId val="311988760"/>
        <c:axId val="311989544"/>
      </c:lineChart>
      <c:dateAx>
        <c:axId val="311988760"/>
        <c:scaling>
          <c:orientation val="minMax"/>
        </c:scaling>
        <c:delete val="0"/>
        <c:axPos val="b"/>
        <c:numFmt formatCode="[$-410]d\-mmm;@" sourceLinked="0"/>
        <c:majorTickMark val="out"/>
        <c:minorTickMark val="none"/>
        <c:tickLblPos val="nextTo"/>
        <c:spPr>
          <a:ln w="3175">
            <a:solidFill>
              <a:srgbClr val="000000"/>
            </a:solidFill>
            <a:prstDash val="solid"/>
          </a:ln>
        </c:spPr>
        <c:txPr>
          <a:bodyPr rot="-5400000" vert="horz"/>
          <a:lstStyle/>
          <a:p>
            <a:pPr>
              <a:defRPr lang="it-IT" sz="800" b="0" i="0" u="none" strike="noStrike" baseline="0">
                <a:solidFill>
                  <a:srgbClr val="000000"/>
                </a:solidFill>
                <a:latin typeface="Arial Narrow"/>
                <a:ea typeface="Arial Narrow"/>
                <a:cs typeface="Arial Narrow"/>
              </a:defRPr>
            </a:pPr>
            <a:endParaRPr lang="en-US"/>
          </a:p>
        </c:txPr>
        <c:crossAx val="311989544"/>
        <c:crosses val="autoZero"/>
        <c:auto val="0"/>
        <c:lblOffset val="100"/>
        <c:baseTimeUnit val="days"/>
        <c:majorUnit val="1"/>
        <c:majorTimeUnit val="days"/>
        <c:minorUnit val="1"/>
        <c:minorTimeUnit val="days"/>
      </c:dateAx>
      <c:valAx>
        <c:axId val="311989544"/>
        <c:scaling>
          <c:orientation val="minMax"/>
          <c:min val="0"/>
        </c:scaling>
        <c:delete val="0"/>
        <c:axPos val="l"/>
        <c:majorGridlines>
          <c:spPr>
            <a:ln w="3175">
              <a:solidFill>
                <a:srgbClr val="FF000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311988760"/>
        <c:crosses val="autoZero"/>
        <c:crossBetween val="between"/>
      </c:valAx>
      <c:spPr>
        <a:solidFill>
          <a:srgbClr val="FFFFFF"/>
        </a:solidFill>
        <a:ln w="12700">
          <a:solidFill>
            <a:srgbClr val="808080"/>
          </a:solidFill>
          <a:prstDash val="solid"/>
        </a:ln>
      </c:spPr>
    </c:plotArea>
    <c:legend>
      <c:legendPos val="t"/>
      <c:overlay val="0"/>
      <c:spPr>
        <a:solidFill>
          <a:srgbClr val="FFFFFF"/>
        </a:solidFill>
        <a:ln w="3175">
          <a:solidFill>
            <a:srgbClr val="000000"/>
          </a:solidFill>
          <a:prstDash val="solid"/>
        </a:ln>
      </c:spPr>
      <c:txPr>
        <a:bodyPr/>
        <a:lstStyle/>
        <a:p>
          <a:pPr>
            <a:defRPr lang="en-US" sz="12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Narrow"/>
          <a:ea typeface="Arial Narrow"/>
          <a:cs typeface="Arial Narrow"/>
        </a:defRPr>
      </a:pPr>
      <a:endParaRPr lang="en-US"/>
    </a:p>
  </c:txPr>
  <c:printSettings>
    <c:headerFooter alignWithMargins="0"/>
    <c:pageMargins b="1" l="0.75000000000001565" r="0.7500000000000156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3.2703756092525481E-2"/>
          <c:y val="0.14318630008374364"/>
          <c:w val="0.95947177840711961"/>
          <c:h val="0.7342204601531912"/>
        </c:manualLayout>
      </c:layout>
      <c:barChart>
        <c:barDir val="col"/>
        <c:grouping val="stacked"/>
        <c:varyColors val="0"/>
        <c:ser>
          <c:idx val="7"/>
          <c:order val="2"/>
          <c:tx>
            <c:strRef>
              <c:f>'PianificazionePMO(CA)'!$YE$2</c:f>
              <c:strCache>
                <c:ptCount val="1"/>
                <c:pt idx="0">
                  <c:v>N/A</c:v>
                </c:pt>
              </c:strCache>
            </c:strRef>
          </c:tx>
          <c:spPr>
            <a:solidFill>
              <a:srgbClr val="1F497D">
                <a:lumMod val="60000"/>
                <a:lumOff val="40000"/>
              </a:srgbClr>
            </a:solidFill>
          </c:spPr>
          <c:invertIfNegative val="0"/>
          <c:val>
            <c:numRef>
              <c:f>'PianificazionePMO(CA)'!$YE$3:$ACD$3</c:f>
              <c:numCache>
                <c:formatCode>0</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0-DD2D-4185-9903-F389FAFEBA3D}"/>
            </c:ext>
          </c:extLst>
        </c:ser>
        <c:ser>
          <c:idx val="1"/>
          <c:order val="3"/>
          <c:tx>
            <c:v>OK</c:v>
          </c:tx>
          <c:spPr>
            <a:solidFill>
              <a:srgbClr val="00B050"/>
            </a:solidFill>
            <a:ln w="25400">
              <a:noFill/>
            </a:ln>
          </c:spPr>
          <c:invertIfNegative val="0"/>
          <c:cat>
            <c:numRef>
              <c:f>'PianificazionePMO(CA)'!$M$3:$BG$3</c:f>
              <c:numCache>
                <c:formatCode>0</c:formatCode>
                <c:ptCount val="4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numCache>
            </c:numRef>
          </c:cat>
          <c:val>
            <c:numRef>
              <c:f>'PianificazionePMO(CA)'!$UB$3:$YD$3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1</c:v>
                </c:pt>
                <c:pt idx="17">
                  <c:v>1</c:v>
                </c:pt>
                <c:pt idx="18">
                  <c:v>1</c:v>
                </c:pt>
                <c:pt idx="19">
                  <c:v>1</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numCache>
            </c:numRef>
          </c:val>
          <c:extLst xmlns:c16r2="http://schemas.microsoft.com/office/drawing/2015/06/chart">
            <c:ext xmlns:c16="http://schemas.microsoft.com/office/drawing/2014/chart" uri="{C3380CC4-5D6E-409C-BE32-E72D297353CC}">
              <c16:uniqueId val="{00000000-3BA0-43B6-A467-4A703C2FEF95}"/>
            </c:ext>
          </c:extLst>
        </c:ser>
        <c:ser>
          <c:idx val="4"/>
          <c:order val="4"/>
          <c:tx>
            <c:v>OK con difetto</c:v>
          </c:tx>
          <c:spPr>
            <a:solidFill>
              <a:srgbClr val="92D050"/>
            </a:solidFill>
            <a:ln w="25400">
              <a:noFill/>
            </a:ln>
          </c:spPr>
          <c:invertIfNegative val="0"/>
          <c:cat>
            <c:numRef>
              <c:f>'PianificazionePMO(CA)'!$M$3:$BG$3</c:f>
              <c:numCache>
                <c:formatCode>0</c:formatCode>
                <c:ptCount val="4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numCache>
            </c:numRef>
          </c:cat>
          <c:val>
            <c:numRef>
              <c:f>'PianificazionePMO(CA)'!$PY$3:$UA$3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1-3BA0-43B6-A467-4A703C2FEF95}"/>
            </c:ext>
          </c:extLst>
        </c:ser>
        <c:ser>
          <c:idx val="5"/>
          <c:order val="5"/>
          <c:tx>
            <c:v>In Corso</c:v>
          </c:tx>
          <c:spPr>
            <a:solidFill>
              <a:srgbClr val="FFFF00"/>
            </a:solidFill>
          </c:spPr>
          <c:invertIfNegative val="0"/>
          <c:cat>
            <c:numRef>
              <c:f>'PianificazionePMO(CA)'!$M$3:$BG$3</c:f>
              <c:numCache>
                <c:formatCode>0</c:formatCode>
                <c:ptCount val="4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numCache>
            </c:numRef>
          </c:cat>
          <c:val>
            <c:numRef>
              <c:f>'PianificazionePMO(CA)'!$DP$3:$HR$3</c:f>
              <c:numCache>
                <c:formatCode>0</c:formatCode>
                <c:ptCount val="107"/>
                <c:pt idx="0">
                  <c:v>0</c:v>
                </c:pt>
                <c:pt idx="1">
                  <c:v>0</c:v>
                </c:pt>
                <c:pt idx="2">
                  <c:v>0</c:v>
                </c:pt>
                <c:pt idx="3">
                  <c:v>0</c:v>
                </c:pt>
                <c:pt idx="4">
                  <c:v>0</c:v>
                </c:pt>
                <c:pt idx="5">
                  <c:v>0</c:v>
                </c:pt>
                <c:pt idx="6">
                  <c:v>0</c:v>
                </c:pt>
                <c:pt idx="7">
                  <c:v>1</c:v>
                </c:pt>
                <c:pt idx="8">
                  <c:v>1</c:v>
                </c:pt>
                <c:pt idx="9">
                  <c:v>1</c:v>
                </c:pt>
                <c:pt idx="10">
                  <c:v>1</c:v>
                </c:pt>
                <c:pt idx="11">
                  <c:v>1</c:v>
                </c:pt>
                <c:pt idx="12">
                  <c:v>3</c:v>
                </c:pt>
                <c:pt idx="13">
                  <c:v>2</c:v>
                </c:pt>
                <c:pt idx="14">
                  <c:v>2</c:v>
                </c:pt>
                <c:pt idx="15">
                  <c:v>3</c:v>
                </c:pt>
                <c:pt idx="16">
                  <c:v>3</c:v>
                </c:pt>
                <c:pt idx="17">
                  <c:v>3</c:v>
                </c:pt>
                <c:pt idx="18">
                  <c:v>3</c:v>
                </c:pt>
                <c:pt idx="19">
                  <c:v>3</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numCache>
            </c:numRef>
          </c:val>
          <c:extLst xmlns:c16r2="http://schemas.microsoft.com/office/drawing/2015/06/chart">
            <c:ext xmlns:c16="http://schemas.microsoft.com/office/drawing/2014/chart" uri="{C3380CC4-5D6E-409C-BE32-E72D297353CC}">
              <c16:uniqueId val="{00000002-3BA0-43B6-A467-4A703C2FEF95}"/>
            </c:ext>
          </c:extLst>
        </c:ser>
        <c:ser>
          <c:idx val="6"/>
          <c:order val="6"/>
          <c:tx>
            <c:v>Bloccato</c:v>
          </c:tx>
          <c:spPr>
            <a:solidFill>
              <a:srgbClr val="FC041C"/>
            </a:solidFill>
          </c:spPr>
          <c:invertIfNegative val="0"/>
          <c:cat>
            <c:numRef>
              <c:f>'PianificazionePMO(CA)'!$M$3:$BG$3</c:f>
              <c:numCache>
                <c:formatCode>0</c:formatCode>
                <c:ptCount val="4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numCache>
            </c:numRef>
          </c:cat>
          <c:val>
            <c:numRef>
              <c:f>'PianificazionePMO(CA)'!$HS$3:$LU$3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numCache>
            </c:numRef>
          </c:val>
          <c:extLst xmlns:c16r2="http://schemas.microsoft.com/office/drawing/2015/06/chart">
            <c:ext xmlns:c16="http://schemas.microsoft.com/office/drawing/2014/chart" uri="{C3380CC4-5D6E-409C-BE32-E72D297353CC}">
              <c16:uniqueId val="{00000003-3BA0-43B6-A467-4A703C2FEF95}"/>
            </c:ext>
          </c:extLst>
        </c:ser>
        <c:ser>
          <c:idx val="2"/>
          <c:order val="7"/>
          <c:tx>
            <c:v>KO</c:v>
          </c:tx>
          <c:spPr>
            <a:solidFill>
              <a:srgbClr val="C00000"/>
            </a:solidFill>
            <a:ln w="25400">
              <a:noFill/>
            </a:ln>
          </c:spPr>
          <c:invertIfNegative val="0"/>
          <c:cat>
            <c:numRef>
              <c:f>'PianificazionePMO(CA)'!$M$3:$BG$3</c:f>
              <c:numCache>
                <c:formatCode>0</c:formatCode>
                <c:ptCount val="4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numCache>
            </c:numRef>
          </c:cat>
          <c:val>
            <c:numRef>
              <c:f>'PianificazionePMO(CA)'!$LV$3:$PX$3</c:f>
              <c:numCache>
                <c:formatCode>0</c:formatCode>
                <c:ptCount val="107"/>
                <c:pt idx="0">
                  <c:v>5</c:v>
                </c:pt>
                <c:pt idx="1">
                  <c:v>6</c:v>
                </c:pt>
                <c:pt idx="2">
                  <c:v>6</c:v>
                </c:pt>
                <c:pt idx="3">
                  <c:v>7</c:v>
                </c:pt>
                <c:pt idx="4">
                  <c:v>7</c:v>
                </c:pt>
                <c:pt idx="5">
                  <c:v>7</c:v>
                </c:pt>
                <c:pt idx="6">
                  <c:v>7</c:v>
                </c:pt>
                <c:pt idx="7">
                  <c:v>6</c:v>
                </c:pt>
                <c:pt idx="8">
                  <c:v>6</c:v>
                </c:pt>
                <c:pt idx="9">
                  <c:v>6</c:v>
                </c:pt>
                <c:pt idx="10">
                  <c:v>6</c:v>
                </c:pt>
                <c:pt idx="11">
                  <c:v>6</c:v>
                </c:pt>
                <c:pt idx="12">
                  <c:v>9</c:v>
                </c:pt>
                <c:pt idx="13">
                  <c:v>10</c:v>
                </c:pt>
                <c:pt idx="14">
                  <c:v>10</c:v>
                </c:pt>
                <c:pt idx="15">
                  <c:v>13</c:v>
                </c:pt>
                <c:pt idx="16">
                  <c:v>13</c:v>
                </c:pt>
                <c:pt idx="17">
                  <c:v>13</c:v>
                </c:pt>
                <c:pt idx="18">
                  <c:v>13</c:v>
                </c:pt>
                <c:pt idx="19">
                  <c:v>13</c:v>
                </c:pt>
                <c:pt idx="20">
                  <c:v>18</c:v>
                </c:pt>
                <c:pt idx="21">
                  <c:v>18</c:v>
                </c:pt>
                <c:pt idx="22">
                  <c:v>18</c:v>
                </c:pt>
                <c:pt idx="23">
                  <c:v>18</c:v>
                </c:pt>
                <c:pt idx="24">
                  <c:v>18</c:v>
                </c:pt>
                <c:pt idx="25">
                  <c:v>18</c:v>
                </c:pt>
                <c:pt idx="26">
                  <c:v>18</c:v>
                </c:pt>
                <c:pt idx="27">
                  <c:v>18</c:v>
                </c:pt>
                <c:pt idx="28">
                  <c:v>18</c:v>
                </c:pt>
                <c:pt idx="29">
                  <c:v>18</c:v>
                </c:pt>
                <c:pt idx="30">
                  <c:v>18</c:v>
                </c:pt>
                <c:pt idx="31">
                  <c:v>18</c:v>
                </c:pt>
                <c:pt idx="32">
                  <c:v>18</c:v>
                </c:pt>
                <c:pt idx="33">
                  <c:v>18</c:v>
                </c:pt>
                <c:pt idx="34">
                  <c:v>18</c:v>
                </c:pt>
                <c:pt idx="35">
                  <c:v>18</c:v>
                </c:pt>
                <c:pt idx="36">
                  <c:v>18</c:v>
                </c:pt>
                <c:pt idx="37">
                  <c:v>18</c:v>
                </c:pt>
                <c:pt idx="38">
                  <c:v>18</c:v>
                </c:pt>
                <c:pt idx="39">
                  <c:v>18</c:v>
                </c:pt>
                <c:pt idx="40">
                  <c:v>18</c:v>
                </c:pt>
                <c:pt idx="41">
                  <c:v>18</c:v>
                </c:pt>
                <c:pt idx="42">
                  <c:v>18</c:v>
                </c:pt>
                <c:pt idx="43">
                  <c:v>18</c:v>
                </c:pt>
                <c:pt idx="44">
                  <c:v>18</c:v>
                </c:pt>
                <c:pt idx="45">
                  <c:v>18</c:v>
                </c:pt>
                <c:pt idx="46">
                  <c:v>18</c:v>
                </c:pt>
                <c:pt idx="47">
                  <c:v>18</c:v>
                </c:pt>
                <c:pt idx="48">
                  <c:v>18</c:v>
                </c:pt>
                <c:pt idx="49">
                  <c:v>18</c:v>
                </c:pt>
                <c:pt idx="50">
                  <c:v>18</c:v>
                </c:pt>
                <c:pt idx="51">
                  <c:v>18</c:v>
                </c:pt>
                <c:pt idx="52">
                  <c:v>18</c:v>
                </c:pt>
                <c:pt idx="53">
                  <c:v>18</c:v>
                </c:pt>
                <c:pt idx="54">
                  <c:v>18</c:v>
                </c:pt>
                <c:pt idx="55">
                  <c:v>18</c:v>
                </c:pt>
                <c:pt idx="56">
                  <c:v>18</c:v>
                </c:pt>
                <c:pt idx="57">
                  <c:v>18</c:v>
                </c:pt>
                <c:pt idx="58">
                  <c:v>18</c:v>
                </c:pt>
                <c:pt idx="59">
                  <c:v>18</c:v>
                </c:pt>
                <c:pt idx="60">
                  <c:v>18</c:v>
                </c:pt>
                <c:pt idx="61">
                  <c:v>18</c:v>
                </c:pt>
                <c:pt idx="62">
                  <c:v>18</c:v>
                </c:pt>
                <c:pt idx="63">
                  <c:v>18</c:v>
                </c:pt>
                <c:pt idx="64">
                  <c:v>18</c:v>
                </c:pt>
                <c:pt idx="65">
                  <c:v>18</c:v>
                </c:pt>
                <c:pt idx="66">
                  <c:v>18</c:v>
                </c:pt>
                <c:pt idx="67">
                  <c:v>18</c:v>
                </c:pt>
                <c:pt idx="68">
                  <c:v>18</c:v>
                </c:pt>
                <c:pt idx="69">
                  <c:v>18</c:v>
                </c:pt>
                <c:pt idx="70">
                  <c:v>18</c:v>
                </c:pt>
                <c:pt idx="71">
                  <c:v>18</c:v>
                </c:pt>
                <c:pt idx="72">
                  <c:v>18</c:v>
                </c:pt>
                <c:pt idx="73">
                  <c:v>18</c:v>
                </c:pt>
                <c:pt idx="74">
                  <c:v>18</c:v>
                </c:pt>
                <c:pt idx="75">
                  <c:v>18</c:v>
                </c:pt>
                <c:pt idx="76">
                  <c:v>18</c:v>
                </c:pt>
                <c:pt idx="77">
                  <c:v>18</c:v>
                </c:pt>
                <c:pt idx="78">
                  <c:v>18</c:v>
                </c:pt>
                <c:pt idx="79">
                  <c:v>18</c:v>
                </c:pt>
                <c:pt idx="80">
                  <c:v>18</c:v>
                </c:pt>
                <c:pt idx="81">
                  <c:v>18</c:v>
                </c:pt>
                <c:pt idx="82">
                  <c:v>18</c:v>
                </c:pt>
                <c:pt idx="83">
                  <c:v>18</c:v>
                </c:pt>
                <c:pt idx="84">
                  <c:v>18</c:v>
                </c:pt>
                <c:pt idx="85">
                  <c:v>18</c:v>
                </c:pt>
                <c:pt idx="86">
                  <c:v>18</c:v>
                </c:pt>
                <c:pt idx="87">
                  <c:v>18</c:v>
                </c:pt>
                <c:pt idx="88">
                  <c:v>18</c:v>
                </c:pt>
                <c:pt idx="89">
                  <c:v>18</c:v>
                </c:pt>
                <c:pt idx="90">
                  <c:v>18</c:v>
                </c:pt>
                <c:pt idx="91">
                  <c:v>18</c:v>
                </c:pt>
                <c:pt idx="92">
                  <c:v>18</c:v>
                </c:pt>
                <c:pt idx="93">
                  <c:v>18</c:v>
                </c:pt>
                <c:pt idx="94">
                  <c:v>18</c:v>
                </c:pt>
                <c:pt idx="95">
                  <c:v>18</c:v>
                </c:pt>
                <c:pt idx="96">
                  <c:v>18</c:v>
                </c:pt>
                <c:pt idx="97">
                  <c:v>18</c:v>
                </c:pt>
                <c:pt idx="98">
                  <c:v>18</c:v>
                </c:pt>
                <c:pt idx="99">
                  <c:v>18</c:v>
                </c:pt>
                <c:pt idx="100">
                  <c:v>18</c:v>
                </c:pt>
                <c:pt idx="101">
                  <c:v>18</c:v>
                </c:pt>
                <c:pt idx="102">
                  <c:v>18</c:v>
                </c:pt>
                <c:pt idx="103">
                  <c:v>18</c:v>
                </c:pt>
              </c:numCache>
            </c:numRef>
          </c:val>
          <c:extLst xmlns:c16r2="http://schemas.microsoft.com/office/drawing/2015/06/chart">
            <c:ext xmlns:c16="http://schemas.microsoft.com/office/drawing/2014/chart" uri="{C3380CC4-5D6E-409C-BE32-E72D297353CC}">
              <c16:uniqueId val="{00000004-3BA0-43B6-A467-4A703C2FEF95}"/>
            </c:ext>
          </c:extLst>
        </c:ser>
        <c:dLbls>
          <c:showLegendKey val="0"/>
          <c:showVal val="0"/>
          <c:showCatName val="0"/>
          <c:showSerName val="0"/>
          <c:showPercent val="0"/>
          <c:showBubbleSize val="0"/>
        </c:dLbls>
        <c:gapWidth val="150"/>
        <c:overlap val="100"/>
        <c:axId val="489228952"/>
        <c:axId val="489231304"/>
      </c:barChart>
      <c:lineChart>
        <c:grouping val="standard"/>
        <c:varyColors val="0"/>
        <c:ser>
          <c:idx val="0"/>
          <c:order val="0"/>
          <c:tx>
            <c:v>Pianificato</c:v>
          </c:tx>
          <c:spPr>
            <a:ln w="12700">
              <a:solidFill>
                <a:srgbClr val="FF0000"/>
              </a:solidFill>
              <a:prstDash val="solid"/>
            </a:ln>
          </c:spPr>
          <c:marker>
            <c:symbol val="circle"/>
            <c:size val="5"/>
            <c:spPr>
              <a:solidFill>
                <a:srgbClr val="000080"/>
              </a:solidFill>
              <a:ln>
                <a:solidFill>
                  <a:srgbClr val="FF0000"/>
                </a:solidFill>
                <a:prstDash val="solid"/>
              </a:ln>
            </c:spPr>
          </c:marker>
          <c:cat>
            <c:numRef>
              <c:f>'PianificazionePMO(CA)'!$M$4:$DO$4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'PianificazionePMO(CA)'!$M$3:$DO$3</c:f>
              <c:numCache>
                <c:formatCode>0</c:formatCode>
                <c:ptCount val="107"/>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40</c:v>
                </c:pt>
                <c:pt idx="46">
                  <c:v>40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5-3BA0-43B6-A467-4A703C2FEF95}"/>
            </c:ext>
          </c:extLst>
        </c:ser>
        <c:dLbls>
          <c:showLegendKey val="0"/>
          <c:showVal val="0"/>
          <c:showCatName val="0"/>
          <c:showSerName val="0"/>
          <c:showPercent val="0"/>
          <c:showBubbleSize val="0"/>
        </c:dLbls>
        <c:marker val="1"/>
        <c:smooth val="0"/>
        <c:axId val="489228952"/>
        <c:axId val="489231304"/>
      </c:lineChart>
      <c:lineChart>
        <c:grouping val="standard"/>
        <c:varyColors val="0"/>
        <c:ser>
          <c:idx val="3"/>
          <c:order val="1"/>
          <c:tx>
            <c:v>Baseline</c:v>
          </c:tx>
          <c:cat>
            <c:numRef>
              <c:f>'PianificazionePMO(CA)'!$M$4:$DO$4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'PianificazionePMO(CA)'!$ACL$3:$AGM$3</c:f>
              <c:numCache>
                <c:formatCode>0</c:formatCode>
                <c:ptCount val="106"/>
                <c:pt idx="0">
                  <c:v>3</c:v>
                </c:pt>
                <c:pt idx="1">
                  <c:v>4</c:v>
                </c:pt>
                <c:pt idx="2">
                  <c:v>5</c:v>
                </c:pt>
                <c:pt idx="3">
                  <c:v>5</c:v>
                </c:pt>
                <c:pt idx="4">
                  <c:v>5</c:v>
                </c:pt>
                <c:pt idx="5">
                  <c:v>6</c:v>
                </c:pt>
                <c:pt idx="6">
                  <c:v>7</c:v>
                </c:pt>
                <c:pt idx="7">
                  <c:v>9</c:v>
                </c:pt>
                <c:pt idx="8">
                  <c:v>12</c:v>
                </c:pt>
                <c:pt idx="9">
                  <c:v>15</c:v>
                </c:pt>
                <c:pt idx="10">
                  <c:v>17</c:v>
                </c:pt>
                <c:pt idx="11">
                  <c:v>17</c:v>
                </c:pt>
                <c:pt idx="12">
                  <c:v>17</c:v>
                </c:pt>
                <c:pt idx="13">
                  <c:v>20</c:v>
                </c:pt>
                <c:pt idx="14">
                  <c:v>22</c:v>
                </c:pt>
                <c:pt idx="15">
                  <c:v>25</c:v>
                </c:pt>
                <c:pt idx="16">
                  <c:v>28</c:v>
                </c:pt>
                <c:pt idx="17">
                  <c:v>28</c:v>
                </c:pt>
                <c:pt idx="18">
                  <c:v>28</c:v>
                </c:pt>
                <c:pt idx="19">
                  <c:v>28</c:v>
                </c:pt>
                <c:pt idx="20">
                  <c:v>33</c:v>
                </c:pt>
                <c:pt idx="21">
                  <c:v>40</c:v>
                </c:pt>
                <c:pt idx="22">
                  <c:v>40</c:v>
                </c:pt>
                <c:pt idx="23">
                  <c:v>40</c:v>
                </c:pt>
                <c:pt idx="24">
                  <c:v>40</c:v>
                </c:pt>
                <c:pt idx="25">
                  <c:v>40</c:v>
                </c:pt>
                <c:pt idx="26">
                  <c:v>40</c:v>
                </c:pt>
                <c:pt idx="27">
                  <c:v>40</c:v>
                </c:pt>
                <c:pt idx="28">
                  <c:v>40</c:v>
                </c:pt>
                <c:pt idx="29">
                  <c:v>40</c:v>
                </c:pt>
                <c:pt idx="30">
                  <c:v>40</c:v>
                </c:pt>
                <c:pt idx="31">
                  <c:v>40</c:v>
                </c:pt>
                <c:pt idx="32">
                  <c:v>40</c:v>
                </c:pt>
                <c:pt idx="33">
                  <c:v>40</c:v>
                </c:pt>
                <c:pt idx="34">
                  <c:v>40</c:v>
                </c:pt>
                <c:pt idx="35">
                  <c:v>40</c:v>
                </c:pt>
                <c:pt idx="36">
                  <c:v>40</c:v>
                </c:pt>
                <c:pt idx="37">
                  <c:v>40</c:v>
                </c:pt>
                <c:pt idx="38">
                  <c:v>40</c:v>
                </c:pt>
                <c:pt idx="39">
                  <c:v>40</c:v>
                </c:pt>
                <c:pt idx="40">
                  <c:v>40</c:v>
                </c:pt>
                <c:pt idx="41">
                  <c:v>40</c:v>
                </c:pt>
                <c:pt idx="42">
                  <c:v>40</c:v>
                </c:pt>
                <c:pt idx="43">
                  <c:v>40</c:v>
                </c:pt>
                <c:pt idx="44">
                  <c:v>40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6-3BA0-43B6-A467-4A703C2FEF95}"/>
            </c:ext>
          </c:extLst>
        </c:ser>
        <c:dLbls>
          <c:showLegendKey val="0"/>
          <c:showVal val="0"/>
          <c:showCatName val="0"/>
          <c:showSerName val="0"/>
          <c:showPercent val="0"/>
          <c:showBubbleSize val="0"/>
        </c:dLbls>
        <c:marker val="1"/>
        <c:smooth val="0"/>
        <c:axId val="489396288"/>
        <c:axId val="489229344"/>
      </c:lineChart>
      <c:dateAx>
        <c:axId val="489228952"/>
        <c:scaling>
          <c:orientation val="minMax"/>
          <c:max val="43294"/>
          <c:min val="43271"/>
        </c:scaling>
        <c:delete val="0"/>
        <c:axPos val="b"/>
        <c:numFmt formatCode="d/m;@" sourceLinked="0"/>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89231304"/>
        <c:crosses val="autoZero"/>
        <c:auto val="0"/>
        <c:lblOffset val="100"/>
        <c:baseTimeUnit val="days"/>
        <c:majorUnit val="2"/>
        <c:majorTimeUnit val="days"/>
        <c:minorUnit val="1"/>
        <c:minorTimeUnit val="days"/>
      </c:dateAx>
      <c:valAx>
        <c:axId val="489231304"/>
        <c:scaling>
          <c:orientation val="minMax"/>
          <c:min val="0"/>
        </c:scaling>
        <c:delete val="0"/>
        <c:axPos val="l"/>
        <c:majorGridlines>
          <c:spPr>
            <a:ln w="3175">
              <a:solidFill>
                <a:srgbClr val="FF000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89228952"/>
        <c:crosses val="autoZero"/>
        <c:crossBetween val="between"/>
      </c:valAx>
      <c:valAx>
        <c:axId val="489229344"/>
        <c:scaling>
          <c:orientation val="minMax"/>
        </c:scaling>
        <c:delete val="0"/>
        <c:axPos val="r"/>
        <c:numFmt formatCode="0" sourceLinked="1"/>
        <c:majorTickMark val="out"/>
        <c:minorTickMark val="none"/>
        <c:tickLblPos val="nextTo"/>
        <c:crossAx val="489396288"/>
        <c:crosses val="max"/>
        <c:crossBetween val="between"/>
      </c:valAx>
      <c:dateAx>
        <c:axId val="489396288"/>
        <c:scaling>
          <c:orientation val="minMax"/>
        </c:scaling>
        <c:delete val="1"/>
        <c:axPos val="b"/>
        <c:numFmt formatCode="dd/mm/yy;@" sourceLinked="1"/>
        <c:majorTickMark val="out"/>
        <c:minorTickMark val="none"/>
        <c:tickLblPos val="nextTo"/>
        <c:crossAx val="489229344"/>
        <c:crosses val="autoZero"/>
        <c:auto val="0"/>
        <c:lblOffset val="100"/>
        <c:baseTimeUnit val="days"/>
      </c:dateAx>
      <c:spPr>
        <a:solidFill>
          <a:srgbClr val="FFFFFF"/>
        </a:solidFill>
        <a:ln w="12700">
          <a:solidFill>
            <a:srgbClr val="808080"/>
          </a:solidFill>
          <a:prstDash val="solid"/>
        </a:ln>
      </c:spPr>
    </c:plotArea>
    <c:legend>
      <c:legendPos val="t"/>
      <c:overlay val="0"/>
      <c:spPr>
        <a:solidFill>
          <a:srgbClr val="FFFFFF"/>
        </a:solidFill>
        <a:ln w="3175">
          <a:solidFill>
            <a:srgbClr val="000000"/>
          </a:solidFill>
          <a:prstDash val="solid"/>
        </a:ln>
      </c:spPr>
      <c:txPr>
        <a:bodyPr/>
        <a:lstStyle/>
        <a:p>
          <a:pPr>
            <a:defRPr lang="en-US" sz="12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Narrow"/>
          <a:ea typeface="Arial Narrow"/>
          <a:cs typeface="Arial Narrow"/>
        </a:defRPr>
      </a:pPr>
      <a:endParaRPr lang="en-US"/>
    </a:p>
  </c:txPr>
  <c:printSettings>
    <c:headerFooter alignWithMargins="0"/>
    <c:pageMargins b="1" l="0.75000000000001565" r="0.7500000000000156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3.2703756092525481E-2"/>
          <c:y val="0.14318630008374364"/>
          <c:w val="0.95947177840711961"/>
          <c:h val="0.7342204601531912"/>
        </c:manualLayout>
      </c:layout>
      <c:barChart>
        <c:barDir val="col"/>
        <c:grouping val="stacked"/>
        <c:varyColors val="0"/>
        <c:ser>
          <c:idx val="7"/>
          <c:order val="2"/>
          <c:tx>
            <c:strRef>
              <c:f>'PianificazionePMO(CFI-TS)'!$YE$2</c:f>
              <c:strCache>
                <c:ptCount val="1"/>
                <c:pt idx="0">
                  <c:v>N/A</c:v>
                </c:pt>
              </c:strCache>
            </c:strRef>
          </c:tx>
          <c:spPr>
            <a:solidFill>
              <a:srgbClr val="1F497D">
                <a:lumMod val="60000"/>
                <a:lumOff val="40000"/>
              </a:srgbClr>
            </a:solidFill>
          </c:spPr>
          <c:invertIfNegative val="0"/>
          <c:val>
            <c:numRef>
              <c:f>'PianificazionePMO(CFI-TS)'!$YE$3:$ACD$3</c:f>
              <c:numCache>
                <c:formatCode>0</c:formatCode>
                <c:ptCount val="104"/>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numCache>
            </c:numRef>
          </c:val>
          <c:extLst xmlns:c16r2="http://schemas.microsoft.com/office/drawing/2015/06/chart">
            <c:ext xmlns:c16="http://schemas.microsoft.com/office/drawing/2014/chart" uri="{C3380CC4-5D6E-409C-BE32-E72D297353CC}">
              <c16:uniqueId val="{00000000-2F3C-4F71-A875-9A8A2AD667D2}"/>
            </c:ext>
          </c:extLst>
        </c:ser>
        <c:ser>
          <c:idx val="1"/>
          <c:order val="3"/>
          <c:tx>
            <c:v>OK</c:v>
          </c:tx>
          <c:spPr>
            <a:solidFill>
              <a:srgbClr val="00B050"/>
            </a:solidFill>
            <a:ln w="25400">
              <a:noFill/>
            </a:ln>
          </c:spPr>
          <c:invertIfNegative val="0"/>
          <c:cat>
            <c:numRef>
              <c:f>'PianificazionePMO(CFI-TS)'!$M$3:$BG$3</c:f>
              <c:numCache>
                <c:formatCode>0</c:formatCode>
                <c:ptCount val="4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numCache>
            </c:numRef>
          </c:cat>
          <c:val>
            <c:numRef>
              <c:f>'PianificazionePMO(CFI-TS)'!$UB$3:$YD$3</c:f>
              <c:numCache>
                <c:formatCode>0</c:formatCode>
                <c:ptCount val="107"/>
                <c:pt idx="0">
                  <c:v>22</c:v>
                </c:pt>
                <c:pt idx="1">
                  <c:v>22</c:v>
                </c:pt>
                <c:pt idx="2">
                  <c:v>22</c:v>
                </c:pt>
                <c:pt idx="3">
                  <c:v>22</c:v>
                </c:pt>
                <c:pt idx="4">
                  <c:v>22</c:v>
                </c:pt>
                <c:pt idx="5">
                  <c:v>22</c:v>
                </c:pt>
                <c:pt idx="6">
                  <c:v>23</c:v>
                </c:pt>
                <c:pt idx="7">
                  <c:v>23</c:v>
                </c:pt>
                <c:pt idx="8">
                  <c:v>25</c:v>
                </c:pt>
                <c:pt idx="9">
                  <c:v>25</c:v>
                </c:pt>
                <c:pt idx="10">
                  <c:v>25</c:v>
                </c:pt>
                <c:pt idx="11">
                  <c:v>25</c:v>
                </c:pt>
                <c:pt idx="12">
                  <c:v>25</c:v>
                </c:pt>
                <c:pt idx="13">
                  <c:v>24</c:v>
                </c:pt>
                <c:pt idx="14">
                  <c:v>24</c:v>
                </c:pt>
                <c:pt idx="15">
                  <c:v>29</c:v>
                </c:pt>
                <c:pt idx="16">
                  <c:v>29</c:v>
                </c:pt>
                <c:pt idx="17">
                  <c:v>29</c:v>
                </c:pt>
                <c:pt idx="18">
                  <c:v>29</c:v>
                </c:pt>
                <c:pt idx="19">
                  <c:v>29</c:v>
                </c:pt>
                <c:pt idx="20">
                  <c:v>29</c:v>
                </c:pt>
                <c:pt idx="21">
                  <c:v>29</c:v>
                </c:pt>
                <c:pt idx="22">
                  <c:v>29</c:v>
                </c:pt>
                <c:pt idx="23">
                  <c:v>29</c:v>
                </c:pt>
                <c:pt idx="24">
                  <c:v>29</c:v>
                </c:pt>
                <c:pt idx="25">
                  <c:v>29</c:v>
                </c:pt>
                <c:pt idx="26">
                  <c:v>29</c:v>
                </c:pt>
                <c:pt idx="27">
                  <c:v>29</c:v>
                </c:pt>
                <c:pt idx="28">
                  <c:v>29</c:v>
                </c:pt>
                <c:pt idx="29">
                  <c:v>29</c:v>
                </c:pt>
                <c:pt idx="30">
                  <c:v>29</c:v>
                </c:pt>
                <c:pt idx="31">
                  <c:v>29</c:v>
                </c:pt>
                <c:pt idx="32">
                  <c:v>29</c:v>
                </c:pt>
                <c:pt idx="33">
                  <c:v>29</c:v>
                </c:pt>
                <c:pt idx="34">
                  <c:v>29</c:v>
                </c:pt>
                <c:pt idx="35">
                  <c:v>29</c:v>
                </c:pt>
                <c:pt idx="36">
                  <c:v>29</c:v>
                </c:pt>
                <c:pt idx="37">
                  <c:v>29</c:v>
                </c:pt>
                <c:pt idx="38">
                  <c:v>29</c:v>
                </c:pt>
                <c:pt idx="39">
                  <c:v>29</c:v>
                </c:pt>
                <c:pt idx="40">
                  <c:v>29</c:v>
                </c:pt>
                <c:pt idx="41">
                  <c:v>29</c:v>
                </c:pt>
                <c:pt idx="42">
                  <c:v>29</c:v>
                </c:pt>
                <c:pt idx="43">
                  <c:v>29</c:v>
                </c:pt>
                <c:pt idx="44">
                  <c:v>29</c:v>
                </c:pt>
                <c:pt idx="45">
                  <c:v>29</c:v>
                </c:pt>
                <c:pt idx="46">
                  <c:v>29</c:v>
                </c:pt>
                <c:pt idx="47">
                  <c:v>29</c:v>
                </c:pt>
                <c:pt idx="48">
                  <c:v>29</c:v>
                </c:pt>
                <c:pt idx="49">
                  <c:v>29</c:v>
                </c:pt>
                <c:pt idx="50">
                  <c:v>29</c:v>
                </c:pt>
                <c:pt idx="51">
                  <c:v>29</c:v>
                </c:pt>
                <c:pt idx="52">
                  <c:v>29</c:v>
                </c:pt>
                <c:pt idx="53">
                  <c:v>29</c:v>
                </c:pt>
                <c:pt idx="54">
                  <c:v>29</c:v>
                </c:pt>
                <c:pt idx="55">
                  <c:v>29</c:v>
                </c:pt>
                <c:pt idx="56">
                  <c:v>29</c:v>
                </c:pt>
                <c:pt idx="57">
                  <c:v>29</c:v>
                </c:pt>
                <c:pt idx="58">
                  <c:v>29</c:v>
                </c:pt>
                <c:pt idx="59">
                  <c:v>29</c:v>
                </c:pt>
                <c:pt idx="60">
                  <c:v>29</c:v>
                </c:pt>
                <c:pt idx="61">
                  <c:v>29</c:v>
                </c:pt>
                <c:pt idx="62">
                  <c:v>29</c:v>
                </c:pt>
                <c:pt idx="63">
                  <c:v>29</c:v>
                </c:pt>
                <c:pt idx="64">
                  <c:v>29</c:v>
                </c:pt>
                <c:pt idx="65">
                  <c:v>29</c:v>
                </c:pt>
                <c:pt idx="66">
                  <c:v>29</c:v>
                </c:pt>
                <c:pt idx="67">
                  <c:v>29</c:v>
                </c:pt>
                <c:pt idx="68">
                  <c:v>29</c:v>
                </c:pt>
                <c:pt idx="69">
                  <c:v>29</c:v>
                </c:pt>
                <c:pt idx="70">
                  <c:v>29</c:v>
                </c:pt>
                <c:pt idx="71">
                  <c:v>29</c:v>
                </c:pt>
                <c:pt idx="72">
                  <c:v>29</c:v>
                </c:pt>
                <c:pt idx="73">
                  <c:v>29</c:v>
                </c:pt>
                <c:pt idx="74">
                  <c:v>29</c:v>
                </c:pt>
                <c:pt idx="75">
                  <c:v>29</c:v>
                </c:pt>
                <c:pt idx="76">
                  <c:v>29</c:v>
                </c:pt>
                <c:pt idx="77">
                  <c:v>29</c:v>
                </c:pt>
                <c:pt idx="78">
                  <c:v>29</c:v>
                </c:pt>
                <c:pt idx="79">
                  <c:v>29</c:v>
                </c:pt>
                <c:pt idx="80">
                  <c:v>29</c:v>
                </c:pt>
                <c:pt idx="81">
                  <c:v>29</c:v>
                </c:pt>
                <c:pt idx="82">
                  <c:v>29</c:v>
                </c:pt>
                <c:pt idx="83">
                  <c:v>29</c:v>
                </c:pt>
                <c:pt idx="84">
                  <c:v>29</c:v>
                </c:pt>
                <c:pt idx="85">
                  <c:v>29</c:v>
                </c:pt>
                <c:pt idx="86">
                  <c:v>29</c:v>
                </c:pt>
                <c:pt idx="87">
                  <c:v>29</c:v>
                </c:pt>
                <c:pt idx="88">
                  <c:v>29</c:v>
                </c:pt>
                <c:pt idx="89">
                  <c:v>29</c:v>
                </c:pt>
                <c:pt idx="90">
                  <c:v>29</c:v>
                </c:pt>
                <c:pt idx="91">
                  <c:v>29</c:v>
                </c:pt>
                <c:pt idx="92">
                  <c:v>29</c:v>
                </c:pt>
                <c:pt idx="93">
                  <c:v>29</c:v>
                </c:pt>
                <c:pt idx="94">
                  <c:v>29</c:v>
                </c:pt>
                <c:pt idx="95">
                  <c:v>29</c:v>
                </c:pt>
                <c:pt idx="96">
                  <c:v>29</c:v>
                </c:pt>
                <c:pt idx="97">
                  <c:v>29</c:v>
                </c:pt>
                <c:pt idx="98">
                  <c:v>29</c:v>
                </c:pt>
                <c:pt idx="99">
                  <c:v>29</c:v>
                </c:pt>
                <c:pt idx="100">
                  <c:v>29</c:v>
                </c:pt>
                <c:pt idx="101">
                  <c:v>29</c:v>
                </c:pt>
                <c:pt idx="102">
                  <c:v>29</c:v>
                </c:pt>
                <c:pt idx="103">
                  <c:v>29</c:v>
                </c:pt>
              </c:numCache>
            </c:numRef>
          </c:val>
          <c:extLst xmlns:c16r2="http://schemas.microsoft.com/office/drawing/2015/06/chart">
            <c:ext xmlns:c16="http://schemas.microsoft.com/office/drawing/2014/chart" uri="{C3380CC4-5D6E-409C-BE32-E72D297353CC}">
              <c16:uniqueId val="{00000000-4FC4-42C3-AECB-66F0E06EAE7F}"/>
            </c:ext>
          </c:extLst>
        </c:ser>
        <c:ser>
          <c:idx val="4"/>
          <c:order val="4"/>
          <c:tx>
            <c:v>OK con difetto</c:v>
          </c:tx>
          <c:spPr>
            <a:solidFill>
              <a:srgbClr val="92D050"/>
            </a:solidFill>
            <a:ln w="25400">
              <a:noFill/>
            </a:ln>
          </c:spPr>
          <c:invertIfNegative val="0"/>
          <c:cat>
            <c:numRef>
              <c:f>'PianificazionePMO(CFI-TS)'!$M$3:$BG$3</c:f>
              <c:numCache>
                <c:formatCode>0</c:formatCode>
                <c:ptCount val="4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numCache>
            </c:numRef>
          </c:cat>
          <c:val>
            <c:numRef>
              <c:f>'PianificazionePMO(CFI-TS)'!$PY$3:$UA$3</c:f>
              <c:numCache>
                <c:formatCode>0</c:formatCode>
                <c:ptCount val="107"/>
                <c:pt idx="0">
                  <c:v>62</c:v>
                </c:pt>
                <c:pt idx="1">
                  <c:v>65</c:v>
                </c:pt>
                <c:pt idx="2">
                  <c:v>65</c:v>
                </c:pt>
                <c:pt idx="3">
                  <c:v>65</c:v>
                </c:pt>
                <c:pt idx="4">
                  <c:v>65</c:v>
                </c:pt>
                <c:pt idx="5">
                  <c:v>67</c:v>
                </c:pt>
                <c:pt idx="6">
                  <c:v>67</c:v>
                </c:pt>
                <c:pt idx="7">
                  <c:v>67</c:v>
                </c:pt>
                <c:pt idx="8">
                  <c:v>67</c:v>
                </c:pt>
                <c:pt idx="9">
                  <c:v>67</c:v>
                </c:pt>
                <c:pt idx="10">
                  <c:v>67</c:v>
                </c:pt>
                <c:pt idx="11">
                  <c:v>67</c:v>
                </c:pt>
                <c:pt idx="12">
                  <c:v>67</c:v>
                </c:pt>
                <c:pt idx="13">
                  <c:v>67</c:v>
                </c:pt>
                <c:pt idx="14">
                  <c:v>67</c:v>
                </c:pt>
                <c:pt idx="15">
                  <c:v>62</c:v>
                </c:pt>
                <c:pt idx="16">
                  <c:v>62</c:v>
                </c:pt>
                <c:pt idx="17">
                  <c:v>62</c:v>
                </c:pt>
                <c:pt idx="18">
                  <c:v>62</c:v>
                </c:pt>
                <c:pt idx="19">
                  <c:v>62</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numCache>
            </c:numRef>
          </c:val>
          <c:extLst xmlns:c16r2="http://schemas.microsoft.com/office/drawing/2015/06/chart">
            <c:ext xmlns:c16="http://schemas.microsoft.com/office/drawing/2014/chart" uri="{C3380CC4-5D6E-409C-BE32-E72D297353CC}">
              <c16:uniqueId val="{00000001-4FC4-42C3-AECB-66F0E06EAE7F}"/>
            </c:ext>
          </c:extLst>
        </c:ser>
        <c:ser>
          <c:idx val="5"/>
          <c:order val="5"/>
          <c:tx>
            <c:v>In Corso</c:v>
          </c:tx>
          <c:spPr>
            <a:solidFill>
              <a:srgbClr val="FFFF00"/>
            </a:solidFill>
          </c:spPr>
          <c:invertIfNegative val="0"/>
          <c:cat>
            <c:numRef>
              <c:f>'PianificazionePMO(CFI-TS)'!$M$3:$BG$3</c:f>
              <c:numCache>
                <c:formatCode>0</c:formatCode>
                <c:ptCount val="4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numCache>
            </c:numRef>
          </c:cat>
          <c:val>
            <c:numRef>
              <c:f>'PianificazionePMO(CFI-TS)'!$DP$3:$HR$3</c:f>
              <c:numCache>
                <c:formatCode>0</c:formatCode>
                <c:ptCount val="107"/>
                <c:pt idx="0">
                  <c:v>1</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2-4FC4-42C3-AECB-66F0E06EAE7F}"/>
            </c:ext>
          </c:extLst>
        </c:ser>
        <c:ser>
          <c:idx val="6"/>
          <c:order val="6"/>
          <c:tx>
            <c:v>Bloccato</c:v>
          </c:tx>
          <c:spPr>
            <a:solidFill>
              <a:srgbClr val="FC041C"/>
            </a:solidFill>
          </c:spPr>
          <c:invertIfNegative val="0"/>
          <c:cat>
            <c:numRef>
              <c:f>'PianificazionePMO(CFI-TS)'!$M$3:$BG$3</c:f>
              <c:numCache>
                <c:formatCode>0</c:formatCode>
                <c:ptCount val="4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numCache>
            </c:numRef>
          </c:cat>
          <c:val>
            <c:numRef>
              <c:f>'PianificazionePMO(CFI-TS)'!$HS$3:$LU$3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3-4FC4-42C3-AECB-66F0E06EAE7F}"/>
            </c:ext>
          </c:extLst>
        </c:ser>
        <c:ser>
          <c:idx val="2"/>
          <c:order val="7"/>
          <c:tx>
            <c:v>KO</c:v>
          </c:tx>
          <c:spPr>
            <a:solidFill>
              <a:srgbClr val="C00000"/>
            </a:solidFill>
            <a:ln w="25400">
              <a:noFill/>
            </a:ln>
          </c:spPr>
          <c:invertIfNegative val="0"/>
          <c:cat>
            <c:numRef>
              <c:f>'PianificazionePMO(CFI-TS)'!$M$3:$BG$3</c:f>
              <c:numCache>
                <c:formatCode>0</c:formatCode>
                <c:ptCount val="4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numCache>
            </c:numRef>
          </c:cat>
          <c:val>
            <c:numRef>
              <c:f>'PianificazionePMO(CFI-TS)'!$LV$3:$PX$3</c:f>
              <c:numCache>
                <c:formatCode>0</c:formatCode>
                <c:ptCount val="107"/>
                <c:pt idx="0">
                  <c:v>48</c:v>
                </c:pt>
                <c:pt idx="1">
                  <c:v>46</c:v>
                </c:pt>
                <c:pt idx="2">
                  <c:v>46</c:v>
                </c:pt>
                <c:pt idx="3">
                  <c:v>47</c:v>
                </c:pt>
                <c:pt idx="4">
                  <c:v>47</c:v>
                </c:pt>
                <c:pt idx="5">
                  <c:v>47</c:v>
                </c:pt>
                <c:pt idx="6">
                  <c:v>46</c:v>
                </c:pt>
                <c:pt idx="7">
                  <c:v>46</c:v>
                </c:pt>
                <c:pt idx="8">
                  <c:v>44</c:v>
                </c:pt>
                <c:pt idx="9">
                  <c:v>44</c:v>
                </c:pt>
                <c:pt idx="10">
                  <c:v>44</c:v>
                </c:pt>
                <c:pt idx="11">
                  <c:v>44</c:v>
                </c:pt>
                <c:pt idx="12">
                  <c:v>44</c:v>
                </c:pt>
                <c:pt idx="13">
                  <c:v>45</c:v>
                </c:pt>
                <c:pt idx="14">
                  <c:v>45</c:v>
                </c:pt>
                <c:pt idx="15">
                  <c:v>45</c:v>
                </c:pt>
                <c:pt idx="16">
                  <c:v>45</c:v>
                </c:pt>
                <c:pt idx="17">
                  <c:v>45</c:v>
                </c:pt>
                <c:pt idx="18">
                  <c:v>45</c:v>
                </c:pt>
                <c:pt idx="19">
                  <c:v>45</c:v>
                </c:pt>
                <c:pt idx="20">
                  <c:v>42</c:v>
                </c:pt>
                <c:pt idx="21">
                  <c:v>42</c:v>
                </c:pt>
                <c:pt idx="22">
                  <c:v>42</c:v>
                </c:pt>
                <c:pt idx="23">
                  <c:v>42</c:v>
                </c:pt>
                <c:pt idx="24">
                  <c:v>42</c:v>
                </c:pt>
                <c:pt idx="25">
                  <c:v>42</c:v>
                </c:pt>
                <c:pt idx="26">
                  <c:v>42</c:v>
                </c:pt>
                <c:pt idx="27">
                  <c:v>42</c:v>
                </c:pt>
                <c:pt idx="28">
                  <c:v>42</c:v>
                </c:pt>
                <c:pt idx="29">
                  <c:v>42</c:v>
                </c:pt>
                <c:pt idx="30">
                  <c:v>42</c:v>
                </c:pt>
                <c:pt idx="31">
                  <c:v>42</c:v>
                </c:pt>
                <c:pt idx="32">
                  <c:v>42</c:v>
                </c:pt>
                <c:pt idx="33">
                  <c:v>42</c:v>
                </c:pt>
                <c:pt idx="34">
                  <c:v>42</c:v>
                </c:pt>
                <c:pt idx="35">
                  <c:v>42</c:v>
                </c:pt>
                <c:pt idx="36">
                  <c:v>42</c:v>
                </c:pt>
                <c:pt idx="37">
                  <c:v>42</c:v>
                </c:pt>
                <c:pt idx="38">
                  <c:v>42</c:v>
                </c:pt>
                <c:pt idx="39">
                  <c:v>42</c:v>
                </c:pt>
                <c:pt idx="40">
                  <c:v>42</c:v>
                </c:pt>
                <c:pt idx="41">
                  <c:v>42</c:v>
                </c:pt>
                <c:pt idx="42">
                  <c:v>42</c:v>
                </c:pt>
                <c:pt idx="43">
                  <c:v>42</c:v>
                </c:pt>
                <c:pt idx="44">
                  <c:v>42</c:v>
                </c:pt>
                <c:pt idx="45">
                  <c:v>42</c:v>
                </c:pt>
                <c:pt idx="46">
                  <c:v>42</c:v>
                </c:pt>
                <c:pt idx="47">
                  <c:v>42</c:v>
                </c:pt>
                <c:pt idx="48">
                  <c:v>42</c:v>
                </c:pt>
                <c:pt idx="49">
                  <c:v>42</c:v>
                </c:pt>
                <c:pt idx="50">
                  <c:v>42</c:v>
                </c:pt>
                <c:pt idx="51">
                  <c:v>42</c:v>
                </c:pt>
                <c:pt idx="52">
                  <c:v>42</c:v>
                </c:pt>
                <c:pt idx="53">
                  <c:v>42</c:v>
                </c:pt>
                <c:pt idx="54">
                  <c:v>42</c:v>
                </c:pt>
                <c:pt idx="55">
                  <c:v>42</c:v>
                </c:pt>
                <c:pt idx="56">
                  <c:v>42</c:v>
                </c:pt>
                <c:pt idx="57">
                  <c:v>42</c:v>
                </c:pt>
                <c:pt idx="58">
                  <c:v>42</c:v>
                </c:pt>
                <c:pt idx="59">
                  <c:v>42</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pt idx="100">
                  <c:v>42</c:v>
                </c:pt>
                <c:pt idx="101">
                  <c:v>42</c:v>
                </c:pt>
                <c:pt idx="102">
                  <c:v>42</c:v>
                </c:pt>
                <c:pt idx="103">
                  <c:v>42</c:v>
                </c:pt>
              </c:numCache>
            </c:numRef>
          </c:val>
          <c:extLst xmlns:c16r2="http://schemas.microsoft.com/office/drawing/2015/06/chart">
            <c:ext xmlns:c16="http://schemas.microsoft.com/office/drawing/2014/chart" uri="{C3380CC4-5D6E-409C-BE32-E72D297353CC}">
              <c16:uniqueId val="{00000004-4FC4-42C3-AECB-66F0E06EAE7F}"/>
            </c:ext>
          </c:extLst>
        </c:ser>
        <c:dLbls>
          <c:showLegendKey val="0"/>
          <c:showVal val="0"/>
          <c:showCatName val="0"/>
          <c:showSerName val="0"/>
          <c:showPercent val="0"/>
          <c:showBubbleSize val="0"/>
        </c:dLbls>
        <c:gapWidth val="150"/>
        <c:overlap val="100"/>
        <c:axId val="482374064"/>
        <c:axId val="482374456"/>
      </c:barChart>
      <c:lineChart>
        <c:grouping val="standard"/>
        <c:varyColors val="0"/>
        <c:ser>
          <c:idx val="0"/>
          <c:order val="0"/>
          <c:tx>
            <c:v>Pianificato</c:v>
          </c:tx>
          <c:spPr>
            <a:ln w="12700">
              <a:solidFill>
                <a:srgbClr val="FF0000"/>
              </a:solidFill>
              <a:prstDash val="solid"/>
            </a:ln>
          </c:spPr>
          <c:marker>
            <c:symbol val="circle"/>
            <c:size val="5"/>
            <c:spPr>
              <a:solidFill>
                <a:srgbClr val="000080"/>
              </a:solidFill>
              <a:ln>
                <a:solidFill>
                  <a:srgbClr val="FF0000"/>
                </a:solidFill>
                <a:prstDash val="solid"/>
              </a:ln>
            </c:spPr>
          </c:marker>
          <c:cat>
            <c:numRef>
              <c:f>'PianificazionePMO(CFI-TS)'!$M$4:$DO$4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'PianificazionePMO(CFI-TS)'!$M$3:$DO$3</c:f>
              <c:numCache>
                <c:formatCode>0</c:formatCode>
                <c:ptCount val="107"/>
                <c:pt idx="0">
                  <c:v>65</c:v>
                </c:pt>
                <c:pt idx="1">
                  <c:v>69</c:v>
                </c:pt>
                <c:pt idx="2">
                  <c:v>77</c:v>
                </c:pt>
                <c:pt idx="3">
                  <c:v>77</c:v>
                </c:pt>
                <c:pt idx="4">
                  <c:v>77</c:v>
                </c:pt>
                <c:pt idx="5">
                  <c:v>87</c:v>
                </c:pt>
                <c:pt idx="6">
                  <c:v>95</c:v>
                </c:pt>
                <c:pt idx="7">
                  <c:v>100</c:v>
                </c:pt>
                <c:pt idx="8">
                  <c:v>108</c:v>
                </c:pt>
                <c:pt idx="9">
                  <c:v>110</c:v>
                </c:pt>
                <c:pt idx="10">
                  <c:v>110</c:v>
                </c:pt>
                <c:pt idx="11">
                  <c:v>112</c:v>
                </c:pt>
                <c:pt idx="12">
                  <c:v>119</c:v>
                </c:pt>
                <c:pt idx="13">
                  <c:v>124</c:v>
                </c:pt>
                <c:pt idx="14">
                  <c:v>125</c:v>
                </c:pt>
                <c:pt idx="15">
                  <c:v>127</c:v>
                </c:pt>
                <c:pt idx="16">
                  <c:v>130</c:v>
                </c:pt>
                <c:pt idx="17">
                  <c:v>130</c:v>
                </c:pt>
                <c:pt idx="18">
                  <c:v>130</c:v>
                </c:pt>
                <c:pt idx="19">
                  <c:v>134</c:v>
                </c:pt>
                <c:pt idx="20">
                  <c:v>135</c:v>
                </c:pt>
                <c:pt idx="21">
                  <c:v>136</c:v>
                </c:pt>
                <c:pt idx="22">
                  <c:v>136</c:v>
                </c:pt>
                <c:pt idx="23">
                  <c:v>136</c:v>
                </c:pt>
                <c:pt idx="24">
                  <c:v>136</c:v>
                </c:pt>
                <c:pt idx="25">
                  <c:v>114</c:v>
                </c:pt>
                <c:pt idx="26">
                  <c:v>114</c:v>
                </c:pt>
                <c:pt idx="27">
                  <c:v>114</c:v>
                </c:pt>
                <c:pt idx="28">
                  <c:v>114</c:v>
                </c:pt>
                <c:pt idx="29">
                  <c:v>114</c:v>
                </c:pt>
                <c:pt idx="30">
                  <c:v>114</c:v>
                </c:pt>
                <c:pt idx="31">
                  <c:v>114</c:v>
                </c:pt>
                <c:pt idx="32">
                  <c:v>114</c:v>
                </c:pt>
                <c:pt idx="33">
                  <c:v>114</c:v>
                </c:pt>
                <c:pt idx="34">
                  <c:v>114</c:v>
                </c:pt>
                <c:pt idx="35">
                  <c:v>114</c:v>
                </c:pt>
                <c:pt idx="36">
                  <c:v>114</c:v>
                </c:pt>
                <c:pt idx="37">
                  <c:v>114</c:v>
                </c:pt>
                <c:pt idx="38">
                  <c:v>114</c:v>
                </c:pt>
                <c:pt idx="39">
                  <c:v>114</c:v>
                </c:pt>
                <c:pt idx="40">
                  <c:v>114</c:v>
                </c:pt>
                <c:pt idx="41">
                  <c:v>114</c:v>
                </c:pt>
                <c:pt idx="42">
                  <c:v>114</c:v>
                </c:pt>
                <c:pt idx="43">
                  <c:v>114</c:v>
                </c:pt>
                <c:pt idx="44">
                  <c:v>114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5-4FC4-42C3-AECB-66F0E06EAE7F}"/>
            </c:ext>
          </c:extLst>
        </c:ser>
        <c:dLbls>
          <c:showLegendKey val="0"/>
          <c:showVal val="0"/>
          <c:showCatName val="0"/>
          <c:showSerName val="0"/>
          <c:showPercent val="0"/>
          <c:showBubbleSize val="0"/>
        </c:dLbls>
        <c:marker val="1"/>
        <c:smooth val="0"/>
        <c:axId val="482374064"/>
        <c:axId val="482374456"/>
      </c:lineChart>
      <c:lineChart>
        <c:grouping val="standard"/>
        <c:varyColors val="0"/>
        <c:ser>
          <c:idx val="3"/>
          <c:order val="1"/>
          <c:tx>
            <c:v>Baseline</c:v>
          </c:tx>
          <c:cat>
            <c:numRef>
              <c:f>'PianificazionePMO(CFI-TS)'!$M$4:$DO$4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'PianificazionePMO(CFI-TS)'!$ACL$3:$AGM$3</c:f>
              <c:numCache>
                <c:formatCode>0</c:formatCode>
                <c:ptCount val="106"/>
                <c:pt idx="0">
                  <c:v>65</c:v>
                </c:pt>
                <c:pt idx="1">
                  <c:v>69</c:v>
                </c:pt>
                <c:pt idx="2">
                  <c:v>77</c:v>
                </c:pt>
                <c:pt idx="3">
                  <c:v>77</c:v>
                </c:pt>
                <c:pt idx="4">
                  <c:v>77</c:v>
                </c:pt>
                <c:pt idx="5">
                  <c:v>87</c:v>
                </c:pt>
                <c:pt idx="6">
                  <c:v>95</c:v>
                </c:pt>
                <c:pt idx="7">
                  <c:v>101</c:v>
                </c:pt>
                <c:pt idx="8">
                  <c:v>110</c:v>
                </c:pt>
                <c:pt idx="9">
                  <c:v>112</c:v>
                </c:pt>
                <c:pt idx="10">
                  <c:v>112</c:v>
                </c:pt>
                <c:pt idx="11">
                  <c:v>114</c:v>
                </c:pt>
                <c:pt idx="12">
                  <c:v>121</c:v>
                </c:pt>
                <c:pt idx="13">
                  <c:v>127</c:v>
                </c:pt>
                <c:pt idx="14">
                  <c:v>131</c:v>
                </c:pt>
                <c:pt idx="15">
                  <c:v>133</c:v>
                </c:pt>
                <c:pt idx="16">
                  <c:v>138</c:v>
                </c:pt>
                <c:pt idx="17">
                  <c:v>138</c:v>
                </c:pt>
                <c:pt idx="18">
                  <c:v>138</c:v>
                </c:pt>
                <c:pt idx="19">
                  <c:v>143</c:v>
                </c:pt>
                <c:pt idx="20">
                  <c:v>143</c:v>
                </c:pt>
                <c:pt idx="21">
                  <c:v>148</c:v>
                </c:pt>
                <c:pt idx="22">
                  <c:v>148</c:v>
                </c:pt>
                <c:pt idx="23">
                  <c:v>148</c:v>
                </c:pt>
                <c:pt idx="24">
                  <c:v>148</c:v>
                </c:pt>
                <c:pt idx="25">
                  <c:v>126</c:v>
                </c:pt>
                <c:pt idx="26">
                  <c:v>126</c:v>
                </c:pt>
                <c:pt idx="27">
                  <c:v>126</c:v>
                </c:pt>
                <c:pt idx="28">
                  <c:v>126</c:v>
                </c:pt>
                <c:pt idx="29">
                  <c:v>126</c:v>
                </c:pt>
                <c:pt idx="30">
                  <c:v>126</c:v>
                </c:pt>
                <c:pt idx="31">
                  <c:v>126</c:v>
                </c:pt>
                <c:pt idx="32">
                  <c:v>126</c:v>
                </c:pt>
                <c:pt idx="33">
                  <c:v>126</c:v>
                </c:pt>
                <c:pt idx="34">
                  <c:v>126</c:v>
                </c:pt>
                <c:pt idx="35">
                  <c:v>126</c:v>
                </c:pt>
                <c:pt idx="36">
                  <c:v>126</c:v>
                </c:pt>
                <c:pt idx="37">
                  <c:v>126</c:v>
                </c:pt>
                <c:pt idx="38">
                  <c:v>126</c:v>
                </c:pt>
                <c:pt idx="39">
                  <c:v>126</c:v>
                </c:pt>
                <c:pt idx="40">
                  <c:v>126</c:v>
                </c:pt>
                <c:pt idx="41">
                  <c:v>126</c:v>
                </c:pt>
                <c:pt idx="42">
                  <c:v>126</c:v>
                </c:pt>
                <c:pt idx="43">
                  <c:v>126</c:v>
                </c:pt>
                <c:pt idx="44">
                  <c:v>126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6-4FC4-42C3-AECB-66F0E06EAE7F}"/>
            </c:ext>
          </c:extLst>
        </c:ser>
        <c:dLbls>
          <c:showLegendKey val="0"/>
          <c:showVal val="0"/>
          <c:showCatName val="0"/>
          <c:showSerName val="0"/>
          <c:showPercent val="0"/>
          <c:showBubbleSize val="0"/>
        </c:dLbls>
        <c:marker val="1"/>
        <c:smooth val="0"/>
        <c:axId val="422804352"/>
        <c:axId val="482374848"/>
      </c:lineChart>
      <c:dateAx>
        <c:axId val="482374064"/>
        <c:scaling>
          <c:orientation val="minMax"/>
          <c:max val="43294"/>
          <c:min val="43271"/>
        </c:scaling>
        <c:delete val="0"/>
        <c:axPos val="b"/>
        <c:numFmt formatCode="d/m;@" sourceLinked="0"/>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82374456"/>
        <c:crosses val="autoZero"/>
        <c:auto val="0"/>
        <c:lblOffset val="100"/>
        <c:baseTimeUnit val="days"/>
        <c:majorUnit val="2"/>
        <c:majorTimeUnit val="days"/>
        <c:minorUnit val="1"/>
        <c:minorTimeUnit val="days"/>
      </c:dateAx>
      <c:valAx>
        <c:axId val="482374456"/>
        <c:scaling>
          <c:orientation val="minMax"/>
          <c:min val="0"/>
        </c:scaling>
        <c:delete val="0"/>
        <c:axPos val="l"/>
        <c:majorGridlines>
          <c:spPr>
            <a:ln w="3175">
              <a:solidFill>
                <a:srgbClr val="FF000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82374064"/>
        <c:crosses val="autoZero"/>
        <c:crossBetween val="between"/>
      </c:valAx>
      <c:valAx>
        <c:axId val="482374848"/>
        <c:scaling>
          <c:orientation val="minMax"/>
        </c:scaling>
        <c:delete val="0"/>
        <c:axPos val="r"/>
        <c:numFmt formatCode="0" sourceLinked="1"/>
        <c:majorTickMark val="out"/>
        <c:minorTickMark val="none"/>
        <c:tickLblPos val="nextTo"/>
        <c:crossAx val="422804352"/>
        <c:crosses val="max"/>
        <c:crossBetween val="between"/>
      </c:valAx>
      <c:dateAx>
        <c:axId val="422804352"/>
        <c:scaling>
          <c:orientation val="minMax"/>
        </c:scaling>
        <c:delete val="1"/>
        <c:axPos val="b"/>
        <c:numFmt formatCode="dd/mm/yy;@" sourceLinked="1"/>
        <c:majorTickMark val="out"/>
        <c:minorTickMark val="none"/>
        <c:tickLblPos val="nextTo"/>
        <c:crossAx val="482374848"/>
        <c:crosses val="autoZero"/>
        <c:auto val="0"/>
        <c:lblOffset val="100"/>
        <c:baseTimeUnit val="days"/>
      </c:dateAx>
      <c:spPr>
        <a:solidFill>
          <a:srgbClr val="FFFFFF"/>
        </a:solidFill>
        <a:ln w="12700">
          <a:solidFill>
            <a:srgbClr val="808080"/>
          </a:solidFill>
          <a:prstDash val="solid"/>
        </a:ln>
      </c:spPr>
    </c:plotArea>
    <c:legend>
      <c:legendPos val="t"/>
      <c:overlay val="0"/>
      <c:spPr>
        <a:solidFill>
          <a:srgbClr val="FFFFFF"/>
        </a:solidFill>
        <a:ln w="3175">
          <a:solidFill>
            <a:srgbClr val="000000"/>
          </a:solidFill>
          <a:prstDash val="solid"/>
        </a:ln>
      </c:spPr>
      <c:txPr>
        <a:bodyPr/>
        <a:lstStyle/>
        <a:p>
          <a:pPr>
            <a:defRPr lang="en-US" sz="12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Narrow"/>
          <a:ea typeface="Arial Narrow"/>
          <a:cs typeface="Arial Narrow"/>
        </a:defRPr>
      </a:pPr>
      <a:endParaRPr lang="en-US"/>
    </a:p>
  </c:txPr>
  <c:printSettings>
    <c:headerFooter alignWithMargins="0"/>
    <c:pageMargins b="1" l="0.75000000000001565" r="0.7500000000000156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3.2703756092525481E-2"/>
          <c:y val="0.14318630008374364"/>
          <c:w val="0.95947177840711961"/>
          <c:h val="0.7342204601531912"/>
        </c:manualLayout>
      </c:layout>
      <c:barChart>
        <c:barDir val="col"/>
        <c:grouping val="stacked"/>
        <c:varyColors val="0"/>
        <c:ser>
          <c:idx val="7"/>
          <c:order val="2"/>
          <c:tx>
            <c:strRef>
              <c:f>'PianificazionePMO(CFI-ACN)'!$YE$2</c:f>
              <c:strCache>
                <c:ptCount val="1"/>
                <c:pt idx="0">
                  <c:v>N/A</c:v>
                </c:pt>
              </c:strCache>
            </c:strRef>
          </c:tx>
          <c:spPr>
            <a:solidFill>
              <a:srgbClr val="1F497D">
                <a:lumMod val="60000"/>
                <a:lumOff val="40000"/>
              </a:srgbClr>
            </a:solidFill>
          </c:spPr>
          <c:invertIfNegative val="0"/>
          <c:val>
            <c:numRef>
              <c:f>'PianificazionePMO(CFI-ACN)'!$YE$3:$ACD$3</c:f>
              <c:numCache>
                <c:formatCode>0</c:formatCode>
                <c:ptCount val="104"/>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pt idx="57">
                  <c:v>3</c:v>
                </c:pt>
                <c:pt idx="58">
                  <c:v>3</c:v>
                </c:pt>
                <c:pt idx="59">
                  <c:v>3</c:v>
                </c:pt>
                <c:pt idx="60">
                  <c:v>3</c:v>
                </c:pt>
                <c:pt idx="61">
                  <c:v>3</c:v>
                </c:pt>
                <c:pt idx="62">
                  <c:v>3</c:v>
                </c:pt>
                <c:pt idx="63">
                  <c:v>3</c:v>
                </c:pt>
                <c:pt idx="64">
                  <c:v>3</c:v>
                </c:pt>
                <c:pt idx="65">
                  <c:v>3</c:v>
                </c:pt>
                <c:pt idx="66">
                  <c:v>3</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numCache>
            </c:numRef>
          </c:val>
          <c:extLst xmlns:c16r2="http://schemas.microsoft.com/office/drawing/2015/06/chart">
            <c:ext xmlns:c16="http://schemas.microsoft.com/office/drawing/2014/chart" uri="{C3380CC4-5D6E-409C-BE32-E72D297353CC}">
              <c16:uniqueId val="{00000000-C2AD-4AB5-B4C5-CACF448F7988}"/>
            </c:ext>
          </c:extLst>
        </c:ser>
        <c:ser>
          <c:idx val="1"/>
          <c:order val="3"/>
          <c:tx>
            <c:v>OK</c:v>
          </c:tx>
          <c:spPr>
            <a:solidFill>
              <a:srgbClr val="00B050"/>
            </a:solidFill>
            <a:ln w="25400">
              <a:noFill/>
            </a:ln>
          </c:spPr>
          <c:invertIfNegative val="0"/>
          <c:cat>
            <c:numRef>
              <c:f>'PianificazionePMO(CFI-ACN)'!$M$3:$BG$3</c:f>
              <c:numCache>
                <c:formatCode>0</c:formatCode>
                <c:ptCount val="4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numCache>
            </c:numRef>
          </c:cat>
          <c:val>
            <c:numRef>
              <c:f>'PianificazionePMO(CFI-ACN)'!$UB$3:$YD$3</c:f>
              <c:numCache>
                <c:formatCode>0</c:formatCode>
                <c:ptCount val="107"/>
                <c:pt idx="0">
                  <c:v>37</c:v>
                </c:pt>
                <c:pt idx="1">
                  <c:v>37</c:v>
                </c:pt>
                <c:pt idx="2">
                  <c:v>37</c:v>
                </c:pt>
                <c:pt idx="3">
                  <c:v>37</c:v>
                </c:pt>
                <c:pt idx="4">
                  <c:v>37</c:v>
                </c:pt>
                <c:pt idx="5">
                  <c:v>37</c:v>
                </c:pt>
                <c:pt idx="6">
                  <c:v>37</c:v>
                </c:pt>
                <c:pt idx="7">
                  <c:v>37</c:v>
                </c:pt>
                <c:pt idx="8">
                  <c:v>37</c:v>
                </c:pt>
                <c:pt idx="9">
                  <c:v>37</c:v>
                </c:pt>
                <c:pt idx="10">
                  <c:v>37</c:v>
                </c:pt>
                <c:pt idx="11">
                  <c:v>37</c:v>
                </c:pt>
                <c:pt idx="12">
                  <c:v>37</c:v>
                </c:pt>
                <c:pt idx="13">
                  <c:v>37</c:v>
                </c:pt>
                <c:pt idx="14">
                  <c:v>37</c:v>
                </c:pt>
                <c:pt idx="15">
                  <c:v>37</c:v>
                </c:pt>
                <c:pt idx="16">
                  <c:v>37</c:v>
                </c:pt>
                <c:pt idx="17">
                  <c:v>37</c:v>
                </c:pt>
                <c:pt idx="18">
                  <c:v>37</c:v>
                </c:pt>
                <c:pt idx="19">
                  <c:v>37</c:v>
                </c:pt>
                <c:pt idx="20">
                  <c:v>37</c:v>
                </c:pt>
                <c:pt idx="21">
                  <c:v>37</c:v>
                </c:pt>
                <c:pt idx="22">
                  <c:v>37</c:v>
                </c:pt>
                <c:pt idx="23">
                  <c:v>37</c:v>
                </c:pt>
                <c:pt idx="24">
                  <c:v>37</c:v>
                </c:pt>
                <c:pt idx="25">
                  <c:v>37</c:v>
                </c:pt>
                <c:pt idx="26">
                  <c:v>37</c:v>
                </c:pt>
                <c:pt idx="27">
                  <c:v>37</c:v>
                </c:pt>
                <c:pt idx="28">
                  <c:v>37</c:v>
                </c:pt>
                <c:pt idx="29">
                  <c:v>37</c:v>
                </c:pt>
                <c:pt idx="30">
                  <c:v>37</c:v>
                </c:pt>
                <c:pt idx="31">
                  <c:v>37</c:v>
                </c:pt>
                <c:pt idx="32">
                  <c:v>37</c:v>
                </c:pt>
                <c:pt idx="33">
                  <c:v>37</c:v>
                </c:pt>
                <c:pt idx="34">
                  <c:v>37</c:v>
                </c:pt>
                <c:pt idx="35">
                  <c:v>37</c:v>
                </c:pt>
                <c:pt idx="36">
                  <c:v>37</c:v>
                </c:pt>
                <c:pt idx="37">
                  <c:v>37</c:v>
                </c:pt>
                <c:pt idx="38">
                  <c:v>37</c:v>
                </c:pt>
                <c:pt idx="39">
                  <c:v>37</c:v>
                </c:pt>
                <c:pt idx="40">
                  <c:v>37</c:v>
                </c:pt>
                <c:pt idx="41">
                  <c:v>37</c:v>
                </c:pt>
                <c:pt idx="42">
                  <c:v>37</c:v>
                </c:pt>
                <c:pt idx="43">
                  <c:v>37</c:v>
                </c:pt>
                <c:pt idx="44">
                  <c:v>37</c:v>
                </c:pt>
                <c:pt idx="45">
                  <c:v>37</c:v>
                </c:pt>
                <c:pt idx="46">
                  <c:v>37</c:v>
                </c:pt>
                <c:pt idx="47">
                  <c:v>37</c:v>
                </c:pt>
                <c:pt idx="48">
                  <c:v>37</c:v>
                </c:pt>
                <c:pt idx="49">
                  <c:v>37</c:v>
                </c:pt>
                <c:pt idx="50">
                  <c:v>37</c:v>
                </c:pt>
                <c:pt idx="51">
                  <c:v>37</c:v>
                </c:pt>
                <c:pt idx="52">
                  <c:v>37</c:v>
                </c:pt>
                <c:pt idx="53">
                  <c:v>37</c:v>
                </c:pt>
                <c:pt idx="54">
                  <c:v>37</c:v>
                </c:pt>
                <c:pt idx="55">
                  <c:v>37</c:v>
                </c:pt>
                <c:pt idx="56">
                  <c:v>37</c:v>
                </c:pt>
                <c:pt idx="57">
                  <c:v>37</c:v>
                </c:pt>
                <c:pt idx="58">
                  <c:v>37</c:v>
                </c:pt>
                <c:pt idx="59">
                  <c:v>37</c:v>
                </c:pt>
                <c:pt idx="60">
                  <c:v>37</c:v>
                </c:pt>
                <c:pt idx="61">
                  <c:v>37</c:v>
                </c:pt>
                <c:pt idx="62">
                  <c:v>37</c:v>
                </c:pt>
                <c:pt idx="63">
                  <c:v>37</c:v>
                </c:pt>
                <c:pt idx="64">
                  <c:v>37</c:v>
                </c:pt>
                <c:pt idx="65">
                  <c:v>37</c:v>
                </c:pt>
                <c:pt idx="66">
                  <c:v>37</c:v>
                </c:pt>
                <c:pt idx="67">
                  <c:v>37</c:v>
                </c:pt>
                <c:pt idx="68">
                  <c:v>37</c:v>
                </c:pt>
                <c:pt idx="69">
                  <c:v>37</c:v>
                </c:pt>
                <c:pt idx="70">
                  <c:v>37</c:v>
                </c:pt>
                <c:pt idx="71">
                  <c:v>37</c:v>
                </c:pt>
                <c:pt idx="72">
                  <c:v>37</c:v>
                </c:pt>
                <c:pt idx="73">
                  <c:v>37</c:v>
                </c:pt>
                <c:pt idx="74">
                  <c:v>37</c:v>
                </c:pt>
                <c:pt idx="75">
                  <c:v>37</c:v>
                </c:pt>
                <c:pt idx="76">
                  <c:v>37</c:v>
                </c:pt>
                <c:pt idx="77">
                  <c:v>37</c:v>
                </c:pt>
                <c:pt idx="78">
                  <c:v>37</c:v>
                </c:pt>
                <c:pt idx="79">
                  <c:v>37</c:v>
                </c:pt>
                <c:pt idx="80">
                  <c:v>37</c:v>
                </c:pt>
                <c:pt idx="81">
                  <c:v>37</c:v>
                </c:pt>
                <c:pt idx="82">
                  <c:v>37</c:v>
                </c:pt>
                <c:pt idx="83">
                  <c:v>37</c:v>
                </c:pt>
                <c:pt idx="84">
                  <c:v>37</c:v>
                </c:pt>
                <c:pt idx="85">
                  <c:v>37</c:v>
                </c:pt>
                <c:pt idx="86">
                  <c:v>37</c:v>
                </c:pt>
                <c:pt idx="87">
                  <c:v>37</c:v>
                </c:pt>
                <c:pt idx="88">
                  <c:v>37</c:v>
                </c:pt>
                <c:pt idx="89">
                  <c:v>37</c:v>
                </c:pt>
                <c:pt idx="90">
                  <c:v>37</c:v>
                </c:pt>
                <c:pt idx="91">
                  <c:v>37</c:v>
                </c:pt>
                <c:pt idx="92">
                  <c:v>37</c:v>
                </c:pt>
                <c:pt idx="93">
                  <c:v>37</c:v>
                </c:pt>
                <c:pt idx="94">
                  <c:v>37</c:v>
                </c:pt>
                <c:pt idx="95">
                  <c:v>37</c:v>
                </c:pt>
                <c:pt idx="96">
                  <c:v>37</c:v>
                </c:pt>
                <c:pt idx="97">
                  <c:v>37</c:v>
                </c:pt>
                <c:pt idx="98">
                  <c:v>37</c:v>
                </c:pt>
                <c:pt idx="99">
                  <c:v>37</c:v>
                </c:pt>
                <c:pt idx="100">
                  <c:v>37</c:v>
                </c:pt>
                <c:pt idx="101">
                  <c:v>37</c:v>
                </c:pt>
                <c:pt idx="102">
                  <c:v>37</c:v>
                </c:pt>
                <c:pt idx="103">
                  <c:v>37</c:v>
                </c:pt>
              </c:numCache>
            </c:numRef>
          </c:val>
          <c:extLst xmlns:c16r2="http://schemas.microsoft.com/office/drawing/2015/06/chart">
            <c:ext xmlns:c16="http://schemas.microsoft.com/office/drawing/2014/chart" uri="{C3380CC4-5D6E-409C-BE32-E72D297353CC}">
              <c16:uniqueId val="{00000000-7347-44F4-9B98-3F54741EB931}"/>
            </c:ext>
          </c:extLst>
        </c:ser>
        <c:ser>
          <c:idx val="4"/>
          <c:order val="4"/>
          <c:tx>
            <c:v>OK con difetto</c:v>
          </c:tx>
          <c:spPr>
            <a:solidFill>
              <a:srgbClr val="92D050"/>
            </a:solidFill>
            <a:ln w="25400">
              <a:noFill/>
            </a:ln>
          </c:spPr>
          <c:invertIfNegative val="0"/>
          <c:cat>
            <c:numRef>
              <c:f>'PianificazionePMO(CFI-ACN)'!$M$3:$BG$3</c:f>
              <c:numCache>
                <c:formatCode>0</c:formatCode>
                <c:ptCount val="4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numCache>
            </c:numRef>
          </c:cat>
          <c:val>
            <c:numRef>
              <c:f>'PianificazionePMO(CFI-ACN)'!$PY$3:$UA$3</c:f>
              <c:numCache>
                <c:formatCode>0</c:formatCode>
                <c:ptCount val="107"/>
                <c:pt idx="0">
                  <c:v>7</c:v>
                </c:pt>
                <c:pt idx="1">
                  <c:v>7</c:v>
                </c:pt>
                <c:pt idx="2">
                  <c:v>7</c:v>
                </c:pt>
                <c:pt idx="3">
                  <c:v>7</c:v>
                </c:pt>
                <c:pt idx="4">
                  <c:v>7</c:v>
                </c:pt>
                <c:pt idx="5">
                  <c:v>7</c:v>
                </c:pt>
                <c:pt idx="6">
                  <c:v>7</c:v>
                </c:pt>
                <c:pt idx="7">
                  <c:v>7</c:v>
                </c:pt>
                <c:pt idx="8">
                  <c:v>7</c:v>
                </c:pt>
                <c:pt idx="9">
                  <c:v>7</c:v>
                </c:pt>
                <c:pt idx="10">
                  <c:v>7</c:v>
                </c:pt>
                <c:pt idx="11">
                  <c:v>7</c:v>
                </c:pt>
                <c:pt idx="12">
                  <c:v>7</c:v>
                </c:pt>
                <c:pt idx="13">
                  <c:v>7</c:v>
                </c:pt>
                <c:pt idx="14">
                  <c:v>7</c:v>
                </c:pt>
                <c:pt idx="15">
                  <c:v>7</c:v>
                </c:pt>
                <c:pt idx="16">
                  <c:v>7</c:v>
                </c:pt>
                <c:pt idx="17">
                  <c:v>7</c:v>
                </c:pt>
                <c:pt idx="18">
                  <c:v>7</c:v>
                </c:pt>
                <c:pt idx="19">
                  <c:v>7</c:v>
                </c:pt>
                <c:pt idx="20">
                  <c:v>7</c:v>
                </c:pt>
                <c:pt idx="21">
                  <c:v>7</c:v>
                </c:pt>
                <c:pt idx="22">
                  <c:v>7</c:v>
                </c:pt>
                <c:pt idx="23">
                  <c:v>7</c:v>
                </c:pt>
                <c:pt idx="24">
                  <c:v>7</c:v>
                </c:pt>
                <c:pt idx="25">
                  <c:v>7</c:v>
                </c:pt>
                <c:pt idx="26">
                  <c:v>7</c:v>
                </c:pt>
                <c:pt idx="27">
                  <c:v>7</c:v>
                </c:pt>
                <c:pt idx="28">
                  <c:v>7</c:v>
                </c:pt>
                <c:pt idx="29">
                  <c:v>7</c:v>
                </c:pt>
                <c:pt idx="30">
                  <c:v>7</c:v>
                </c:pt>
                <c:pt idx="31">
                  <c:v>7</c:v>
                </c:pt>
                <c:pt idx="32">
                  <c:v>7</c:v>
                </c:pt>
                <c:pt idx="33">
                  <c:v>7</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pt idx="55">
                  <c:v>7</c:v>
                </c:pt>
                <c:pt idx="56">
                  <c:v>7</c:v>
                </c:pt>
                <c:pt idx="57">
                  <c:v>7</c:v>
                </c:pt>
                <c:pt idx="58">
                  <c:v>7</c:v>
                </c:pt>
                <c:pt idx="59">
                  <c:v>7</c:v>
                </c:pt>
                <c:pt idx="60">
                  <c:v>7</c:v>
                </c:pt>
                <c:pt idx="61">
                  <c:v>7</c:v>
                </c:pt>
                <c:pt idx="62">
                  <c:v>7</c:v>
                </c:pt>
                <c:pt idx="63">
                  <c:v>7</c:v>
                </c:pt>
                <c:pt idx="64">
                  <c:v>7</c:v>
                </c:pt>
                <c:pt idx="65">
                  <c:v>7</c:v>
                </c:pt>
                <c:pt idx="66">
                  <c:v>7</c:v>
                </c:pt>
                <c:pt idx="67">
                  <c:v>7</c:v>
                </c:pt>
                <c:pt idx="68">
                  <c:v>7</c:v>
                </c:pt>
                <c:pt idx="69">
                  <c:v>7</c:v>
                </c:pt>
                <c:pt idx="70">
                  <c:v>7</c:v>
                </c:pt>
                <c:pt idx="71">
                  <c:v>7</c:v>
                </c:pt>
                <c:pt idx="72">
                  <c:v>7</c:v>
                </c:pt>
                <c:pt idx="73">
                  <c:v>7</c:v>
                </c:pt>
                <c:pt idx="74">
                  <c:v>7</c:v>
                </c:pt>
                <c:pt idx="75">
                  <c:v>7</c:v>
                </c:pt>
                <c:pt idx="76">
                  <c:v>7</c:v>
                </c:pt>
                <c:pt idx="77">
                  <c:v>7</c:v>
                </c:pt>
                <c:pt idx="78">
                  <c:v>7</c:v>
                </c:pt>
                <c:pt idx="79">
                  <c:v>7</c:v>
                </c:pt>
                <c:pt idx="80">
                  <c:v>7</c:v>
                </c:pt>
                <c:pt idx="81">
                  <c:v>7</c:v>
                </c:pt>
                <c:pt idx="82">
                  <c:v>7</c:v>
                </c:pt>
                <c:pt idx="83">
                  <c:v>7</c:v>
                </c:pt>
                <c:pt idx="84">
                  <c:v>7</c:v>
                </c:pt>
                <c:pt idx="85">
                  <c:v>7</c:v>
                </c:pt>
                <c:pt idx="86">
                  <c:v>7</c:v>
                </c:pt>
                <c:pt idx="87">
                  <c:v>7</c:v>
                </c:pt>
                <c:pt idx="88">
                  <c:v>7</c:v>
                </c:pt>
                <c:pt idx="89">
                  <c:v>7</c:v>
                </c:pt>
                <c:pt idx="90">
                  <c:v>7</c:v>
                </c:pt>
                <c:pt idx="91">
                  <c:v>7</c:v>
                </c:pt>
                <c:pt idx="92">
                  <c:v>7</c:v>
                </c:pt>
                <c:pt idx="93">
                  <c:v>7</c:v>
                </c:pt>
                <c:pt idx="94">
                  <c:v>7</c:v>
                </c:pt>
                <c:pt idx="95">
                  <c:v>7</c:v>
                </c:pt>
                <c:pt idx="96">
                  <c:v>7</c:v>
                </c:pt>
                <c:pt idx="97">
                  <c:v>7</c:v>
                </c:pt>
                <c:pt idx="98">
                  <c:v>7</c:v>
                </c:pt>
                <c:pt idx="99">
                  <c:v>7</c:v>
                </c:pt>
                <c:pt idx="100">
                  <c:v>7</c:v>
                </c:pt>
                <c:pt idx="101">
                  <c:v>7</c:v>
                </c:pt>
                <c:pt idx="102">
                  <c:v>7</c:v>
                </c:pt>
                <c:pt idx="103">
                  <c:v>7</c:v>
                </c:pt>
              </c:numCache>
            </c:numRef>
          </c:val>
          <c:extLst xmlns:c16r2="http://schemas.microsoft.com/office/drawing/2015/06/chart">
            <c:ext xmlns:c16="http://schemas.microsoft.com/office/drawing/2014/chart" uri="{C3380CC4-5D6E-409C-BE32-E72D297353CC}">
              <c16:uniqueId val="{00000001-7347-44F4-9B98-3F54741EB931}"/>
            </c:ext>
          </c:extLst>
        </c:ser>
        <c:ser>
          <c:idx val="5"/>
          <c:order val="5"/>
          <c:tx>
            <c:v>In Corso</c:v>
          </c:tx>
          <c:spPr>
            <a:solidFill>
              <a:srgbClr val="FFFF00"/>
            </a:solidFill>
          </c:spPr>
          <c:invertIfNegative val="0"/>
          <c:cat>
            <c:numRef>
              <c:f>'PianificazionePMO(CFI-ACN)'!$M$3:$BG$3</c:f>
              <c:numCache>
                <c:formatCode>0</c:formatCode>
                <c:ptCount val="4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numCache>
            </c:numRef>
          </c:cat>
          <c:val>
            <c:numRef>
              <c:f>'PianificazionePMO(CFI-ACN)'!$DP$3:$HR$3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2-7347-44F4-9B98-3F54741EB931}"/>
            </c:ext>
          </c:extLst>
        </c:ser>
        <c:ser>
          <c:idx val="6"/>
          <c:order val="6"/>
          <c:tx>
            <c:v>Bloccato</c:v>
          </c:tx>
          <c:spPr>
            <a:solidFill>
              <a:srgbClr val="FC041C"/>
            </a:solidFill>
          </c:spPr>
          <c:invertIfNegative val="0"/>
          <c:cat>
            <c:numRef>
              <c:f>'PianificazionePMO(CFI-ACN)'!$M$3:$BG$3</c:f>
              <c:numCache>
                <c:formatCode>0</c:formatCode>
                <c:ptCount val="4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numCache>
            </c:numRef>
          </c:cat>
          <c:val>
            <c:numRef>
              <c:f>'PianificazionePMO(CFI-ACN)'!$HS$3:$LU$3</c:f>
              <c:numCache>
                <c:formatCode>0</c:formatCode>
                <c:ptCount val="10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xmlns:c16r2="http://schemas.microsoft.com/office/drawing/2015/06/chart">
            <c:ext xmlns:c16="http://schemas.microsoft.com/office/drawing/2014/chart" uri="{C3380CC4-5D6E-409C-BE32-E72D297353CC}">
              <c16:uniqueId val="{00000003-7347-44F4-9B98-3F54741EB931}"/>
            </c:ext>
          </c:extLst>
        </c:ser>
        <c:ser>
          <c:idx val="2"/>
          <c:order val="7"/>
          <c:tx>
            <c:v>KO</c:v>
          </c:tx>
          <c:spPr>
            <a:solidFill>
              <a:srgbClr val="C00000"/>
            </a:solidFill>
            <a:ln w="25400">
              <a:noFill/>
            </a:ln>
          </c:spPr>
          <c:invertIfNegative val="0"/>
          <c:cat>
            <c:numRef>
              <c:f>'PianificazionePMO(CFI-ACN)'!$M$3:$BG$3</c:f>
              <c:numCache>
                <c:formatCode>0</c:formatCode>
                <c:ptCount val="4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numCache>
            </c:numRef>
          </c:cat>
          <c:val>
            <c:numRef>
              <c:f>'PianificazionePMO(CFI-ACN)'!$LV$3:$PX$3</c:f>
              <c:numCache>
                <c:formatCode>0</c:formatCode>
                <c:ptCount val="107"/>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numCache>
            </c:numRef>
          </c:val>
          <c:extLst xmlns:c16r2="http://schemas.microsoft.com/office/drawing/2015/06/chart">
            <c:ext xmlns:c16="http://schemas.microsoft.com/office/drawing/2014/chart" uri="{C3380CC4-5D6E-409C-BE32-E72D297353CC}">
              <c16:uniqueId val="{00000004-7347-44F4-9B98-3F54741EB931}"/>
            </c:ext>
          </c:extLst>
        </c:ser>
        <c:dLbls>
          <c:showLegendKey val="0"/>
          <c:showVal val="0"/>
          <c:showCatName val="0"/>
          <c:showSerName val="0"/>
          <c:showPercent val="0"/>
          <c:showBubbleSize val="0"/>
        </c:dLbls>
        <c:gapWidth val="150"/>
        <c:overlap val="100"/>
        <c:axId val="422807488"/>
        <c:axId val="422803568"/>
      </c:barChart>
      <c:lineChart>
        <c:grouping val="standard"/>
        <c:varyColors val="0"/>
        <c:ser>
          <c:idx val="0"/>
          <c:order val="0"/>
          <c:tx>
            <c:v>Pianificato</c:v>
          </c:tx>
          <c:spPr>
            <a:ln w="12700">
              <a:solidFill>
                <a:srgbClr val="FF0000"/>
              </a:solidFill>
              <a:prstDash val="solid"/>
            </a:ln>
          </c:spPr>
          <c:marker>
            <c:symbol val="circle"/>
            <c:size val="5"/>
            <c:spPr>
              <a:solidFill>
                <a:srgbClr val="000080"/>
              </a:solidFill>
              <a:ln>
                <a:solidFill>
                  <a:srgbClr val="FF0000"/>
                </a:solidFill>
                <a:prstDash val="solid"/>
              </a:ln>
            </c:spPr>
          </c:marker>
          <c:cat>
            <c:numRef>
              <c:f>'PianificazionePMO(CFI-ACN)'!$M$4:$DO$4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'PianificazionePMO(CFI-ACN)'!$M$3:$DO$3</c:f>
              <c:numCache>
                <c:formatCode>0</c:formatCode>
                <c:ptCount val="107"/>
                <c:pt idx="0">
                  <c:v>47</c:v>
                </c:pt>
                <c:pt idx="1">
                  <c:v>47</c:v>
                </c:pt>
                <c:pt idx="2">
                  <c:v>47</c:v>
                </c:pt>
                <c:pt idx="3">
                  <c:v>47</c:v>
                </c:pt>
                <c:pt idx="4">
                  <c:v>47</c:v>
                </c:pt>
                <c:pt idx="5">
                  <c:v>47</c:v>
                </c:pt>
                <c:pt idx="6">
                  <c:v>47</c:v>
                </c:pt>
                <c:pt idx="7">
                  <c:v>48</c:v>
                </c:pt>
                <c:pt idx="8">
                  <c:v>48</c:v>
                </c:pt>
                <c:pt idx="9">
                  <c:v>48</c:v>
                </c:pt>
                <c:pt idx="10">
                  <c:v>48</c:v>
                </c:pt>
                <c:pt idx="11">
                  <c:v>48</c:v>
                </c:pt>
                <c:pt idx="12">
                  <c:v>48</c:v>
                </c:pt>
                <c:pt idx="13">
                  <c:v>45</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5-7347-44F4-9B98-3F54741EB931}"/>
            </c:ext>
          </c:extLst>
        </c:ser>
        <c:dLbls>
          <c:showLegendKey val="0"/>
          <c:showVal val="0"/>
          <c:showCatName val="0"/>
          <c:showSerName val="0"/>
          <c:showPercent val="0"/>
          <c:showBubbleSize val="0"/>
        </c:dLbls>
        <c:marker val="1"/>
        <c:smooth val="0"/>
        <c:axId val="422807488"/>
        <c:axId val="422803568"/>
      </c:lineChart>
      <c:lineChart>
        <c:grouping val="standard"/>
        <c:varyColors val="0"/>
        <c:ser>
          <c:idx val="3"/>
          <c:order val="1"/>
          <c:tx>
            <c:v>Baseline</c:v>
          </c:tx>
          <c:cat>
            <c:numRef>
              <c:f>'PianificazionePMO(CFI-ACN)'!$M$4:$DO$4</c:f>
              <c:numCache>
                <c:formatCode>dd/mm/yy;@</c:formatCode>
                <c:ptCount val="107"/>
                <c:pt idx="0">
                  <c:v>43271</c:v>
                </c:pt>
                <c:pt idx="1">
                  <c:v>43272</c:v>
                </c:pt>
                <c:pt idx="2">
                  <c:v>43273</c:v>
                </c:pt>
                <c:pt idx="3">
                  <c:v>43274</c:v>
                </c:pt>
                <c:pt idx="4">
                  <c:v>43275</c:v>
                </c:pt>
                <c:pt idx="5">
                  <c:v>43276</c:v>
                </c:pt>
                <c:pt idx="6">
                  <c:v>43277</c:v>
                </c:pt>
                <c:pt idx="7">
                  <c:v>43278</c:v>
                </c:pt>
                <c:pt idx="8">
                  <c:v>43279</c:v>
                </c:pt>
                <c:pt idx="9">
                  <c:v>43280</c:v>
                </c:pt>
                <c:pt idx="10">
                  <c:v>43281</c:v>
                </c:pt>
                <c:pt idx="11">
                  <c:v>43282</c:v>
                </c:pt>
                <c:pt idx="12">
                  <c:v>43283</c:v>
                </c:pt>
                <c:pt idx="13">
                  <c:v>43284</c:v>
                </c:pt>
                <c:pt idx="14">
                  <c:v>43285</c:v>
                </c:pt>
                <c:pt idx="15">
                  <c:v>43286</c:v>
                </c:pt>
                <c:pt idx="16">
                  <c:v>43287</c:v>
                </c:pt>
                <c:pt idx="17">
                  <c:v>43288</c:v>
                </c:pt>
                <c:pt idx="18">
                  <c:v>43289</c:v>
                </c:pt>
                <c:pt idx="19">
                  <c:v>43290</c:v>
                </c:pt>
                <c:pt idx="20">
                  <c:v>43291</c:v>
                </c:pt>
                <c:pt idx="21">
                  <c:v>43292</c:v>
                </c:pt>
                <c:pt idx="22">
                  <c:v>43293</c:v>
                </c:pt>
                <c:pt idx="23">
                  <c:v>43294</c:v>
                </c:pt>
                <c:pt idx="24">
                  <c:v>43295</c:v>
                </c:pt>
                <c:pt idx="25">
                  <c:v>43296</c:v>
                </c:pt>
                <c:pt idx="26">
                  <c:v>43297</c:v>
                </c:pt>
                <c:pt idx="27">
                  <c:v>43298</c:v>
                </c:pt>
                <c:pt idx="28">
                  <c:v>43299</c:v>
                </c:pt>
                <c:pt idx="29">
                  <c:v>43300</c:v>
                </c:pt>
                <c:pt idx="30">
                  <c:v>43301</c:v>
                </c:pt>
                <c:pt idx="31">
                  <c:v>43302</c:v>
                </c:pt>
                <c:pt idx="32">
                  <c:v>43303</c:v>
                </c:pt>
                <c:pt idx="33">
                  <c:v>43304</c:v>
                </c:pt>
                <c:pt idx="34">
                  <c:v>43305</c:v>
                </c:pt>
                <c:pt idx="35">
                  <c:v>43306</c:v>
                </c:pt>
                <c:pt idx="36">
                  <c:v>43307</c:v>
                </c:pt>
                <c:pt idx="37">
                  <c:v>43308</c:v>
                </c:pt>
                <c:pt idx="38">
                  <c:v>43309</c:v>
                </c:pt>
                <c:pt idx="39">
                  <c:v>43310</c:v>
                </c:pt>
                <c:pt idx="40">
                  <c:v>43311</c:v>
                </c:pt>
                <c:pt idx="41">
                  <c:v>43312</c:v>
                </c:pt>
                <c:pt idx="42">
                  <c:v>43313</c:v>
                </c:pt>
                <c:pt idx="43">
                  <c:v>43314</c:v>
                </c:pt>
                <c:pt idx="44">
                  <c:v>43315</c:v>
                </c:pt>
                <c:pt idx="45">
                  <c:v>43316</c:v>
                </c:pt>
                <c:pt idx="46">
                  <c:v>43317</c:v>
                </c:pt>
                <c:pt idx="47">
                  <c:v>43318</c:v>
                </c:pt>
                <c:pt idx="48">
                  <c:v>43319</c:v>
                </c:pt>
                <c:pt idx="49">
                  <c:v>43320</c:v>
                </c:pt>
                <c:pt idx="50">
                  <c:v>43321</c:v>
                </c:pt>
                <c:pt idx="51">
                  <c:v>43322</c:v>
                </c:pt>
                <c:pt idx="52">
                  <c:v>43323</c:v>
                </c:pt>
                <c:pt idx="53">
                  <c:v>43324</c:v>
                </c:pt>
                <c:pt idx="54">
                  <c:v>43325</c:v>
                </c:pt>
                <c:pt idx="55">
                  <c:v>43326</c:v>
                </c:pt>
                <c:pt idx="56">
                  <c:v>43327</c:v>
                </c:pt>
                <c:pt idx="57">
                  <c:v>43328</c:v>
                </c:pt>
                <c:pt idx="58">
                  <c:v>43329</c:v>
                </c:pt>
                <c:pt idx="59">
                  <c:v>43330</c:v>
                </c:pt>
                <c:pt idx="60">
                  <c:v>43331</c:v>
                </c:pt>
                <c:pt idx="61">
                  <c:v>43332</c:v>
                </c:pt>
                <c:pt idx="62">
                  <c:v>43333</c:v>
                </c:pt>
                <c:pt idx="63">
                  <c:v>43334</c:v>
                </c:pt>
                <c:pt idx="64">
                  <c:v>43335</c:v>
                </c:pt>
                <c:pt idx="65">
                  <c:v>43336</c:v>
                </c:pt>
                <c:pt idx="66">
                  <c:v>43337</c:v>
                </c:pt>
                <c:pt idx="67">
                  <c:v>43338</c:v>
                </c:pt>
                <c:pt idx="68">
                  <c:v>43339</c:v>
                </c:pt>
                <c:pt idx="69">
                  <c:v>43340</c:v>
                </c:pt>
                <c:pt idx="70">
                  <c:v>43341</c:v>
                </c:pt>
                <c:pt idx="71">
                  <c:v>43342</c:v>
                </c:pt>
                <c:pt idx="72">
                  <c:v>43343</c:v>
                </c:pt>
                <c:pt idx="73">
                  <c:v>43344</c:v>
                </c:pt>
                <c:pt idx="74">
                  <c:v>43345</c:v>
                </c:pt>
                <c:pt idx="75">
                  <c:v>43346</c:v>
                </c:pt>
                <c:pt idx="76">
                  <c:v>43347</c:v>
                </c:pt>
                <c:pt idx="77">
                  <c:v>43348</c:v>
                </c:pt>
                <c:pt idx="78">
                  <c:v>43349</c:v>
                </c:pt>
                <c:pt idx="79">
                  <c:v>43350</c:v>
                </c:pt>
                <c:pt idx="80">
                  <c:v>43351</c:v>
                </c:pt>
                <c:pt idx="81">
                  <c:v>43352</c:v>
                </c:pt>
                <c:pt idx="82">
                  <c:v>43353</c:v>
                </c:pt>
                <c:pt idx="83">
                  <c:v>43354</c:v>
                </c:pt>
                <c:pt idx="84">
                  <c:v>43355</c:v>
                </c:pt>
                <c:pt idx="85">
                  <c:v>43356</c:v>
                </c:pt>
                <c:pt idx="86">
                  <c:v>43357</c:v>
                </c:pt>
                <c:pt idx="87">
                  <c:v>43358</c:v>
                </c:pt>
                <c:pt idx="88">
                  <c:v>43359</c:v>
                </c:pt>
                <c:pt idx="89">
                  <c:v>43360</c:v>
                </c:pt>
                <c:pt idx="90">
                  <c:v>43361</c:v>
                </c:pt>
                <c:pt idx="91">
                  <c:v>43362</c:v>
                </c:pt>
                <c:pt idx="92">
                  <c:v>43363</c:v>
                </c:pt>
                <c:pt idx="93">
                  <c:v>43364</c:v>
                </c:pt>
                <c:pt idx="94">
                  <c:v>43365</c:v>
                </c:pt>
                <c:pt idx="95">
                  <c:v>43366</c:v>
                </c:pt>
                <c:pt idx="96">
                  <c:v>43367</c:v>
                </c:pt>
                <c:pt idx="97">
                  <c:v>43368</c:v>
                </c:pt>
                <c:pt idx="98">
                  <c:v>43369</c:v>
                </c:pt>
                <c:pt idx="99">
                  <c:v>43370</c:v>
                </c:pt>
                <c:pt idx="100">
                  <c:v>43371</c:v>
                </c:pt>
                <c:pt idx="101">
                  <c:v>43372</c:v>
                </c:pt>
                <c:pt idx="102">
                  <c:v>43373</c:v>
                </c:pt>
                <c:pt idx="103">
                  <c:v>43374</c:v>
                </c:pt>
              </c:numCache>
            </c:numRef>
          </c:cat>
          <c:val>
            <c:numRef>
              <c:f>'PianificazionePMO(CFI-ACN)'!$ACL$3:$AGM$3</c:f>
              <c:numCache>
                <c:formatCode>0</c:formatCode>
                <c:ptCount val="106"/>
                <c:pt idx="0">
                  <c:v>47</c:v>
                </c:pt>
                <c:pt idx="1">
                  <c:v>47</c:v>
                </c:pt>
                <c:pt idx="2">
                  <c:v>47</c:v>
                </c:pt>
                <c:pt idx="3">
                  <c:v>47</c:v>
                </c:pt>
                <c:pt idx="4">
                  <c:v>47</c:v>
                </c:pt>
                <c:pt idx="5">
                  <c:v>47</c:v>
                </c:pt>
                <c:pt idx="6">
                  <c:v>47</c:v>
                </c:pt>
                <c:pt idx="7">
                  <c:v>48</c:v>
                </c:pt>
                <c:pt idx="8">
                  <c:v>48</c:v>
                </c:pt>
                <c:pt idx="9">
                  <c:v>48</c:v>
                </c:pt>
                <c:pt idx="10">
                  <c:v>48</c:v>
                </c:pt>
                <c:pt idx="11">
                  <c:v>48</c:v>
                </c:pt>
                <c:pt idx="12">
                  <c:v>48</c:v>
                </c:pt>
                <c:pt idx="13">
                  <c:v>48</c:v>
                </c:pt>
                <c:pt idx="14">
                  <c:v>49</c:v>
                </c:pt>
                <c:pt idx="15">
                  <c:v>49</c:v>
                </c:pt>
                <c:pt idx="16">
                  <c:v>49</c:v>
                </c:pt>
                <c:pt idx="17">
                  <c:v>49</c:v>
                </c:pt>
                <c:pt idx="18">
                  <c:v>49</c:v>
                </c:pt>
                <c:pt idx="19">
                  <c:v>49</c:v>
                </c:pt>
                <c:pt idx="20">
                  <c:v>49</c:v>
                </c:pt>
                <c:pt idx="21">
                  <c:v>49</c:v>
                </c:pt>
                <c:pt idx="22">
                  <c:v>49</c:v>
                </c:pt>
                <c:pt idx="23">
                  <c:v>49</c:v>
                </c:pt>
                <c:pt idx="24">
                  <c:v>49</c:v>
                </c:pt>
                <c:pt idx="25">
                  <c:v>49</c:v>
                </c:pt>
                <c:pt idx="26">
                  <c:v>49</c:v>
                </c:pt>
                <c:pt idx="27">
                  <c:v>49</c:v>
                </c:pt>
                <c:pt idx="28">
                  <c:v>49</c:v>
                </c:pt>
                <c:pt idx="29">
                  <c:v>49</c:v>
                </c:pt>
                <c:pt idx="30">
                  <c:v>49</c:v>
                </c:pt>
                <c:pt idx="31">
                  <c:v>49</c:v>
                </c:pt>
                <c:pt idx="32">
                  <c:v>49</c:v>
                </c:pt>
                <c:pt idx="33">
                  <c:v>49</c:v>
                </c:pt>
                <c:pt idx="34">
                  <c:v>49</c:v>
                </c:pt>
                <c:pt idx="35">
                  <c:v>49</c:v>
                </c:pt>
                <c:pt idx="36">
                  <c:v>49</c:v>
                </c:pt>
                <c:pt idx="37">
                  <c:v>49</c:v>
                </c:pt>
                <c:pt idx="38">
                  <c:v>49</c:v>
                </c:pt>
                <c:pt idx="39">
                  <c:v>49</c:v>
                </c:pt>
                <c:pt idx="40">
                  <c:v>49</c:v>
                </c:pt>
                <c:pt idx="41">
                  <c:v>49</c:v>
                </c:pt>
                <c:pt idx="42">
                  <c:v>49</c:v>
                </c:pt>
                <c:pt idx="43">
                  <c:v>49</c:v>
                </c:pt>
                <c:pt idx="44">
                  <c:v>49</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xmlns:c16r2="http://schemas.microsoft.com/office/drawing/2015/06/chart">
            <c:ext xmlns:c16="http://schemas.microsoft.com/office/drawing/2014/chart" uri="{C3380CC4-5D6E-409C-BE32-E72D297353CC}">
              <c16:uniqueId val="{00000006-7347-44F4-9B98-3F54741EB931}"/>
            </c:ext>
          </c:extLst>
        </c:ser>
        <c:dLbls>
          <c:showLegendKey val="0"/>
          <c:showVal val="0"/>
          <c:showCatName val="0"/>
          <c:showSerName val="0"/>
          <c:showPercent val="0"/>
          <c:showBubbleSize val="0"/>
        </c:dLbls>
        <c:marker val="1"/>
        <c:smooth val="0"/>
        <c:axId val="422807880"/>
        <c:axId val="422808272"/>
      </c:lineChart>
      <c:dateAx>
        <c:axId val="422807488"/>
        <c:scaling>
          <c:orientation val="minMax"/>
          <c:max val="43294"/>
          <c:min val="43271"/>
        </c:scaling>
        <c:delete val="0"/>
        <c:axPos val="b"/>
        <c:numFmt formatCode="d/m;@" sourceLinked="0"/>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22803568"/>
        <c:crosses val="autoZero"/>
        <c:auto val="0"/>
        <c:lblOffset val="100"/>
        <c:baseTimeUnit val="days"/>
        <c:majorUnit val="2"/>
        <c:majorTimeUnit val="days"/>
        <c:minorUnit val="1"/>
        <c:minorTimeUnit val="days"/>
      </c:dateAx>
      <c:valAx>
        <c:axId val="422803568"/>
        <c:scaling>
          <c:orientation val="minMax"/>
          <c:min val="0"/>
        </c:scaling>
        <c:delete val="0"/>
        <c:axPos val="l"/>
        <c:majorGridlines>
          <c:spPr>
            <a:ln w="3175">
              <a:solidFill>
                <a:srgbClr val="FF000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lang="it-IT" sz="800" b="0" i="0" u="none" strike="noStrike" baseline="0">
                <a:solidFill>
                  <a:srgbClr val="000000"/>
                </a:solidFill>
                <a:latin typeface="Arial Narrow"/>
                <a:ea typeface="Arial Narrow"/>
                <a:cs typeface="Arial Narrow"/>
              </a:defRPr>
            </a:pPr>
            <a:endParaRPr lang="en-US"/>
          </a:p>
        </c:txPr>
        <c:crossAx val="422807488"/>
        <c:crosses val="autoZero"/>
        <c:crossBetween val="between"/>
      </c:valAx>
      <c:valAx>
        <c:axId val="422808272"/>
        <c:scaling>
          <c:orientation val="minMax"/>
        </c:scaling>
        <c:delete val="0"/>
        <c:axPos val="r"/>
        <c:numFmt formatCode="0" sourceLinked="1"/>
        <c:majorTickMark val="out"/>
        <c:minorTickMark val="none"/>
        <c:tickLblPos val="nextTo"/>
        <c:crossAx val="422807880"/>
        <c:crosses val="max"/>
        <c:crossBetween val="between"/>
      </c:valAx>
      <c:dateAx>
        <c:axId val="422807880"/>
        <c:scaling>
          <c:orientation val="minMax"/>
        </c:scaling>
        <c:delete val="1"/>
        <c:axPos val="b"/>
        <c:numFmt formatCode="dd/mm/yy;@" sourceLinked="1"/>
        <c:majorTickMark val="out"/>
        <c:minorTickMark val="none"/>
        <c:tickLblPos val="nextTo"/>
        <c:crossAx val="422808272"/>
        <c:crosses val="autoZero"/>
        <c:auto val="0"/>
        <c:lblOffset val="100"/>
        <c:baseTimeUnit val="days"/>
      </c:dateAx>
      <c:spPr>
        <a:solidFill>
          <a:srgbClr val="FFFFFF"/>
        </a:solidFill>
        <a:ln w="12700">
          <a:solidFill>
            <a:srgbClr val="808080"/>
          </a:solidFill>
          <a:prstDash val="solid"/>
        </a:ln>
      </c:spPr>
    </c:plotArea>
    <c:legend>
      <c:legendPos val="t"/>
      <c:overlay val="0"/>
      <c:spPr>
        <a:solidFill>
          <a:srgbClr val="FFFFFF"/>
        </a:solidFill>
        <a:ln w="3175">
          <a:solidFill>
            <a:srgbClr val="000000"/>
          </a:solidFill>
          <a:prstDash val="solid"/>
        </a:ln>
      </c:spPr>
      <c:txPr>
        <a:bodyPr/>
        <a:lstStyle/>
        <a:p>
          <a:pPr>
            <a:defRPr lang="en-US" sz="120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Arial Narrow"/>
          <a:ea typeface="Arial Narrow"/>
          <a:cs typeface="Arial Narrow"/>
        </a:defRPr>
      </a:pPr>
      <a:endParaRPr lang="en-US"/>
    </a:p>
  </c:txPr>
  <c:printSettings>
    <c:headerFooter alignWithMargins="0"/>
    <c:pageMargins b="1" l="0.75000000000001565" r="0.75000000000001565" t="1" header="0.5" footer="0.5"/>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185057</xdr:colOff>
      <xdr:row>0</xdr:row>
      <xdr:rowOff>65313</xdr:rowOff>
    </xdr:from>
    <xdr:to>
      <xdr:col>2</xdr:col>
      <xdr:colOff>466725</xdr:colOff>
      <xdr:row>8</xdr:row>
      <xdr:rowOff>11701</xdr:rowOff>
    </xdr:to>
    <xdr:pic>
      <xdr:nvPicPr>
        <xdr:cNvPr id="5" name="Picture 4" descr="Home Page Enel.it">
          <a:extLst>
            <a:ext uri="{FF2B5EF4-FFF2-40B4-BE49-F238E27FC236}">
              <a16:creationId xmlns="" xmlns:a16="http://schemas.microsoft.com/office/drawing/2014/main" id="{00000000-0008-0000-0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686" y="65313"/>
          <a:ext cx="1992085" cy="150304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54428</xdr:colOff>
      <xdr:row>0</xdr:row>
      <xdr:rowOff>43541</xdr:rowOff>
    </xdr:from>
    <xdr:to>
      <xdr:col>2</xdr:col>
      <xdr:colOff>946602</xdr:colOff>
      <xdr:row>9</xdr:row>
      <xdr:rowOff>0</xdr:rowOff>
    </xdr:to>
    <xdr:pic>
      <xdr:nvPicPr>
        <xdr:cNvPr id="4" name="Picture 3" descr="Home Page Enel.it">
          <a:extLst>
            <a:ext uri="{FF2B5EF4-FFF2-40B4-BE49-F238E27FC236}">
              <a16:creationId xmlns="" xmlns:a16="http://schemas.microsoft.com/office/drawing/2014/main" id="{00000000-0008-0000-0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5057" y="43541"/>
          <a:ext cx="2427513" cy="169817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16</xdr:col>
      <xdr:colOff>199494</xdr:colOff>
      <xdr:row>0</xdr:row>
      <xdr:rowOff>5074752</xdr:rowOff>
    </xdr:to>
    <xdr:graphicFrame macro="">
      <xdr:nvGraphicFramePr>
        <xdr:cNvPr id="2" name="Chart 7">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712259</xdr:colOff>
      <xdr:row>11</xdr:row>
      <xdr:rowOff>33566</xdr:rowOff>
    </xdr:to>
    <xdr:pic>
      <xdr:nvPicPr>
        <xdr:cNvPr id="9" name="Picture 8" descr="Home Page Enel.it">
          <a:extLst>
            <a:ext uri="{FF2B5EF4-FFF2-40B4-BE49-F238E27FC236}">
              <a16:creationId xmlns=""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629" y="185057"/>
          <a:ext cx="2427513" cy="1698173"/>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0</xdr:row>
      <xdr:rowOff>38100</xdr:rowOff>
    </xdr:from>
    <xdr:to>
      <xdr:col>14</xdr:col>
      <xdr:colOff>112078</xdr:colOff>
      <xdr:row>0</xdr:row>
      <xdr:rowOff>5074752</xdr:rowOff>
    </xdr:to>
    <xdr:graphicFrame macro="">
      <xdr:nvGraphicFramePr>
        <xdr:cNvPr id="4" name="Chart 7">
          <a:extLst>
            <a:ext uri="{FF2B5EF4-FFF2-40B4-BE49-F238E27FC236}">
              <a16:creationId xmlns="" xmlns:a16="http://schemas.microsoft.com/office/drawing/2014/main" id="{EE8F546D-C297-4B02-95DE-776E850264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457200</xdr:colOff>
      <xdr:row>0</xdr:row>
      <xdr:rowOff>0</xdr:rowOff>
    </xdr:from>
    <xdr:to>
      <xdr:col>2</xdr:col>
      <xdr:colOff>1410249</xdr:colOff>
      <xdr:row>10</xdr:row>
      <xdr:rowOff>59744</xdr:rowOff>
    </xdr:to>
    <xdr:pic>
      <xdr:nvPicPr>
        <xdr:cNvPr id="3" name="Picture 2" descr="Home Page Enel.it">
          <a:extLst>
            <a:ext uri="{FF2B5EF4-FFF2-40B4-BE49-F238E27FC236}">
              <a16:creationId xmlns=""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8764" y="0"/>
          <a:ext cx="2427513" cy="1698173"/>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457200</xdr:colOff>
      <xdr:row>0</xdr:row>
      <xdr:rowOff>0</xdr:rowOff>
    </xdr:from>
    <xdr:to>
      <xdr:col>2</xdr:col>
      <xdr:colOff>1064174</xdr:colOff>
      <xdr:row>10</xdr:row>
      <xdr:rowOff>59744</xdr:rowOff>
    </xdr:to>
    <xdr:pic>
      <xdr:nvPicPr>
        <xdr:cNvPr id="2" name="Picture 2" descr="Home Page Enel.it">
          <a:extLst>
            <a:ext uri="{FF2B5EF4-FFF2-40B4-BE49-F238E27FC236}">
              <a16:creationId xmlns="" xmlns:a16="http://schemas.microsoft.com/office/drawing/2014/main" id="{607BCC8C-9330-46BE-94C2-0A8B5EB8503B}"/>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8000" y="0"/>
          <a:ext cx="2467524" cy="1730500"/>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142875</xdr:colOff>
      <xdr:row>0</xdr:row>
      <xdr:rowOff>133350</xdr:rowOff>
    </xdr:from>
    <xdr:to>
      <xdr:col>13</xdr:col>
      <xdr:colOff>425344</xdr:colOff>
      <xdr:row>0</xdr:row>
      <xdr:rowOff>5170002</xdr:rowOff>
    </xdr:to>
    <xdr:graphicFrame macro="">
      <xdr:nvGraphicFramePr>
        <xdr:cNvPr id="4" name="Chart 7">
          <a:extLst>
            <a:ext uri="{FF2B5EF4-FFF2-40B4-BE49-F238E27FC236}">
              <a16:creationId xmlns="" xmlns:a16="http://schemas.microsoft.com/office/drawing/2014/main" id="{4B9C2619-9939-4A6C-B715-689688D89F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457200</xdr:colOff>
      <xdr:row>0</xdr:row>
      <xdr:rowOff>0</xdr:rowOff>
    </xdr:from>
    <xdr:to>
      <xdr:col>2</xdr:col>
      <xdr:colOff>1076874</xdr:colOff>
      <xdr:row>10</xdr:row>
      <xdr:rowOff>41400</xdr:rowOff>
    </xdr:to>
    <xdr:pic>
      <xdr:nvPicPr>
        <xdr:cNvPr id="2" name="Picture 2" descr="Home Page Enel.it">
          <a:extLst>
            <a:ext uri="{FF2B5EF4-FFF2-40B4-BE49-F238E27FC236}">
              <a16:creationId xmlns="" xmlns:a16="http://schemas.microsoft.com/office/drawing/2014/main" id="{EEA4F7CB-67CF-4BD5-96E6-0784FCF84068}"/>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8000" y="0"/>
          <a:ext cx="2467524" cy="173050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137584</xdr:colOff>
      <xdr:row>0</xdr:row>
      <xdr:rowOff>105834</xdr:rowOff>
    </xdr:from>
    <xdr:to>
      <xdr:col>13</xdr:col>
      <xdr:colOff>511070</xdr:colOff>
      <xdr:row>0</xdr:row>
      <xdr:rowOff>5142486</xdr:rowOff>
    </xdr:to>
    <xdr:graphicFrame macro="">
      <xdr:nvGraphicFramePr>
        <xdr:cNvPr id="4" name="Chart 7">
          <a:extLst>
            <a:ext uri="{FF2B5EF4-FFF2-40B4-BE49-F238E27FC236}">
              <a16:creationId xmlns="" xmlns:a16="http://schemas.microsoft.com/office/drawing/2014/main" id="{0902D270-9590-4AD1-9FB5-646CF85908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cotecchiava/AppData/Local/Microsoft/Windows/Temporary%20Internet%20Files/Content.Outlook/DLQEL7LZ/SLIM_P32_CRMT_R1-2016_20160525.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NEL/PMO/CRMT/Release%204/2018/Febbraio/21/Esecuzione/SLIM_P32_CRMT_R4-2017%20-%20Template_V4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Documents%20and%20Settings\giovanni.pirollo\Desktop\WIP\ENEL%20TS%20-%20Progettazione%20CFI%20R3-2011%20V02.00.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Users\ContessoM\AppData\Local\Microsoft\Windows\Temporary%20Internet%20Files\Content.Outlook\KLNOXJM9\WIP\ENEL%20TS%20-%20Progettazione%20CFI%20R3-2011%20V02.0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Users\giovanni.pirollo\AppData\Local\Microsoft\Windows\Temporary%20Internet%20Files\Content.Outlook\RZYU49UP\CFI%20R2\ENEL_CFI-_SAL_Progettazione_CFI_R2-2012_v1.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Sintesi Qualitativa"/>
      <sheetName val="Sintesi Quantitativa (Overall)"/>
      <sheetName val="PianificazionePMO (OverAll)"/>
      <sheetName val="Sintesi (CA)"/>
      <sheetName val="PianificazionePMO(CA)"/>
      <sheetName val="Sintesi (CFI)"/>
      <sheetName val="PianificazionePMO(CFI)"/>
      <sheetName val="ListaAnomalieALL"/>
      <sheetName val="Lista PMO"/>
      <sheetName val="Estrazione ALM"/>
    </sheetNames>
    <sheetDataSet>
      <sheetData sheetId="0">
        <row r="3">
          <cell r="L3" t="str">
            <v>P32-CRM_Transformation</v>
          </cell>
          <cell r="N3" t="str">
            <v>R0.1-2016</v>
          </cell>
        </row>
        <row r="4">
          <cell r="N4" t="str">
            <v>R1-2016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Sintesi Qualitativa"/>
      <sheetName val="Sintesi Quantitativa (Overall)"/>
      <sheetName val="PianificazionePMO (OverAll)"/>
      <sheetName val="Sintesi (CA)"/>
      <sheetName val="PianificazionePMO(CA)"/>
      <sheetName val="Sintesi (CFI)"/>
      <sheetName val="Sintesi (CFI-TS)"/>
      <sheetName val="PianificazionePMO(CFI-TS)"/>
      <sheetName val="Sintesi (CFI-ACN)"/>
      <sheetName val="PianificazionePMO(CFI-ACN)"/>
      <sheetName val="Lista PMO"/>
      <sheetName val="Estrazione ALM"/>
      <sheetName val="ListaAnomalieALL"/>
      <sheetName val="BusinessView-PMOID_Quality"/>
      <sheetName val="chiuse all"/>
      <sheetName val="riepilogo"/>
      <sheetName val="Dettaglio TC Trascinamenti"/>
      <sheetName val="Dettaglio TC CA Trascinamenti"/>
      <sheetName val="Dettaglio TC CFI Trascinamenti"/>
      <sheetName val="Pivot NRT"/>
      <sheetName val="Dettaglio TC CA NRT"/>
      <sheetName val="hol"/>
    </sheetNames>
    <sheetDataSet>
      <sheetData sheetId="0">
        <row r="3">
          <cell r="N3" t="str">
            <v>R0.1-2017</v>
          </cell>
        </row>
        <row r="4">
          <cell r="N4" t="str">
            <v>R3-2017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dice"/>
      <sheetName val="Fuori ambito R3"/>
      <sheetName val="PMO out"/>
      <sheetName val="Summary PMO"/>
      <sheetName val="SummaryImpatti"/>
      <sheetName val="TL-ALL"/>
      <sheetName val="TL-CRM"/>
      <sheetName val="TL-ISU"/>
      <sheetName val="TL-SEMPRE"/>
      <sheetName val="TL-SEREM"/>
      <sheetName val="TL-MUTI"/>
      <sheetName val="TL-R2D"/>
      <sheetName val="TL-WEB"/>
      <sheetName val="TL-SAP SD"/>
      <sheetName val="TL-SAP FICA"/>
      <sheetName val="TL-UDB"/>
      <sheetName val="TL-Automi"/>
      <sheetName val="TL-EMC2"/>
      <sheetName val="TL-KamHelper"/>
      <sheetName val="TL-BarraAtlas"/>
      <sheetName val="TC-ALL"/>
      <sheetName val="TC-CRM"/>
      <sheetName val="TC-ISU"/>
      <sheetName val="TC-SEMPRE"/>
      <sheetName val="TC-SEREM"/>
      <sheetName val="TC-MUTI"/>
      <sheetName val="TC-R2D"/>
      <sheetName val="TC-WEB"/>
      <sheetName val="TC-SAP SD"/>
      <sheetName val="TC-SAP FICA"/>
      <sheetName val="TC-UDB"/>
      <sheetName val="TC-Automi"/>
      <sheetName val="TC-EMC2"/>
      <sheetName val="TC-KamHelper"/>
      <sheetName val="TC-BarraAtlas"/>
      <sheetName val="IssueSummary"/>
      <sheetName val="IssueLog"/>
      <sheetName val="NonModificar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2">
          <cell r="G2" t="str">
            <v>Automi</v>
          </cell>
        </row>
        <row r="3">
          <cell r="G3" t="str">
            <v>Barra ATLAS</v>
          </cell>
        </row>
        <row r="4">
          <cell r="G4" t="str">
            <v>CenTO</v>
          </cell>
        </row>
        <row r="5">
          <cell r="G5" t="str">
            <v>CRM</v>
          </cell>
        </row>
        <row r="6">
          <cell r="G6" t="str">
            <v>CS Speed Post</v>
          </cell>
        </row>
        <row r="7">
          <cell r="G7" t="str">
            <v>DML</v>
          </cell>
        </row>
        <row r="8">
          <cell r="G8" t="str">
            <v>DMQL</v>
          </cell>
        </row>
        <row r="9">
          <cell r="G9" t="str">
            <v>DMS</v>
          </cell>
        </row>
        <row r="10">
          <cell r="G10" t="str">
            <v>DWH-Fatt</v>
          </cell>
        </row>
        <row r="11">
          <cell r="G11" t="str">
            <v>EMC2</v>
          </cell>
        </row>
        <row r="12">
          <cell r="G12" t="str">
            <v>FARO</v>
          </cell>
        </row>
        <row r="13">
          <cell r="G13" t="str">
            <v>GDO</v>
          </cell>
        </row>
        <row r="14">
          <cell r="G14" t="str">
            <v xml:space="preserve">IVR-EMCC </v>
          </cell>
        </row>
        <row r="15">
          <cell r="G15" t="str">
            <v>Kam Helper</v>
          </cell>
        </row>
        <row r="16">
          <cell r="G16" t="str">
            <v>MORR</v>
          </cell>
        </row>
        <row r="17">
          <cell r="G17" t="str">
            <v>MUTI</v>
          </cell>
        </row>
        <row r="18">
          <cell r="G18" t="str">
            <v>NEC ML</v>
          </cell>
        </row>
        <row r="19">
          <cell r="G19" t="str">
            <v>R2D</v>
          </cell>
        </row>
        <row r="20">
          <cell r="G20" t="str">
            <v>R2R</v>
          </cell>
        </row>
        <row r="21">
          <cell r="G21" t="str">
            <v>Reporting</v>
          </cell>
        </row>
        <row r="22">
          <cell r="G22" t="str">
            <v>SPEED POST</v>
          </cell>
        </row>
        <row r="23">
          <cell r="G23" t="str">
            <v>CVP</v>
          </cell>
        </row>
        <row r="24">
          <cell r="G24" t="str">
            <v>SAP - SD</v>
          </cell>
        </row>
        <row r="25">
          <cell r="G25" t="str">
            <v>SAP Fi.Ca.</v>
          </cell>
        </row>
        <row r="26">
          <cell r="G26" t="str">
            <v>SAP ISU</v>
          </cell>
        </row>
        <row r="27">
          <cell r="G27" t="str">
            <v>SEMPRE</v>
          </cell>
        </row>
        <row r="28">
          <cell r="G28" t="str">
            <v>SEREM</v>
          </cell>
        </row>
        <row r="29">
          <cell r="G29" t="str">
            <v>SMS</v>
          </cell>
        </row>
        <row r="30">
          <cell r="G30" t="str">
            <v>UDB</v>
          </cell>
        </row>
        <row r="31">
          <cell r="G31" t="str">
            <v>WEB</v>
          </cell>
        </row>
        <row r="32">
          <cell r="G32" t="str">
            <v>Jakala</v>
          </cell>
        </row>
        <row r="33">
          <cell r="G33" t="str">
            <v>ISIDE</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dice"/>
      <sheetName val="Fuori ambito R3"/>
      <sheetName val="PMO out"/>
      <sheetName val="Summary PMO"/>
      <sheetName val="SummaryImpatti"/>
      <sheetName val="TL-ALL"/>
      <sheetName val="TL-CRM"/>
      <sheetName val="TL-ISU"/>
      <sheetName val="TL-SEMPRE"/>
      <sheetName val="TL-SEREM"/>
      <sheetName val="TL-MUTI"/>
      <sheetName val="TL-R2D"/>
      <sheetName val="TL-WEB"/>
      <sheetName val="TL-SAP SD"/>
      <sheetName val="TL-SAP FICA"/>
      <sheetName val="TL-UDB"/>
      <sheetName val="TL-Automi"/>
      <sheetName val="TL-EMC2"/>
      <sheetName val="TL-KamHelper"/>
      <sheetName val="TL-BarraAtlas"/>
      <sheetName val="TC-ALL"/>
      <sheetName val="TC-CRM"/>
      <sheetName val="TC-ISU"/>
      <sheetName val="TC-SEMPRE"/>
      <sheetName val="TC-SEREM"/>
      <sheetName val="TC-MUTI"/>
      <sheetName val="TC-R2D"/>
      <sheetName val="TC-WEB"/>
      <sheetName val="TC-SAP SD"/>
      <sheetName val="TC-SAP FICA"/>
      <sheetName val="TC-UDB"/>
      <sheetName val="TC-Automi"/>
      <sheetName val="TC-EMC2"/>
      <sheetName val="TC-KamHelper"/>
      <sheetName val="TC-BarraAtlas"/>
      <sheetName val="IssueSummary"/>
      <sheetName val="IssueLog"/>
      <sheetName val="NonModificar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2">
          <cell r="G2" t="str">
            <v>Automi</v>
          </cell>
        </row>
        <row r="3">
          <cell r="G3" t="str">
            <v>Barra ATLAS</v>
          </cell>
        </row>
        <row r="4">
          <cell r="G4" t="str">
            <v>CenTO</v>
          </cell>
        </row>
        <row r="5">
          <cell r="G5" t="str">
            <v>CRM</v>
          </cell>
        </row>
        <row r="6">
          <cell r="G6" t="str">
            <v>CS Speed Post</v>
          </cell>
        </row>
        <row r="7">
          <cell r="G7" t="str">
            <v>DML</v>
          </cell>
        </row>
        <row r="8">
          <cell r="G8" t="str">
            <v>DMQL</v>
          </cell>
        </row>
        <row r="9">
          <cell r="G9" t="str">
            <v>DMS</v>
          </cell>
        </row>
        <row r="10">
          <cell r="G10" t="str">
            <v>DWH-Fatt</v>
          </cell>
        </row>
        <row r="11">
          <cell r="G11" t="str">
            <v>EMC2</v>
          </cell>
        </row>
        <row r="12">
          <cell r="G12" t="str">
            <v>FARO</v>
          </cell>
        </row>
        <row r="13">
          <cell r="G13" t="str">
            <v>GDO</v>
          </cell>
        </row>
        <row r="14">
          <cell r="G14" t="str">
            <v xml:space="preserve">IVR-EMCC </v>
          </cell>
        </row>
        <row r="15">
          <cell r="G15" t="str">
            <v>Kam Helper</v>
          </cell>
        </row>
        <row r="16">
          <cell r="G16" t="str">
            <v>MORR</v>
          </cell>
        </row>
        <row r="17">
          <cell r="G17" t="str">
            <v>MUTI</v>
          </cell>
        </row>
        <row r="18">
          <cell r="G18" t="str">
            <v>NEC ML</v>
          </cell>
        </row>
        <row r="19">
          <cell r="G19" t="str">
            <v>R2D</v>
          </cell>
        </row>
        <row r="20">
          <cell r="G20" t="str">
            <v>R2R</v>
          </cell>
        </row>
        <row r="21">
          <cell r="G21" t="str">
            <v>Reporting</v>
          </cell>
        </row>
        <row r="22">
          <cell r="G22" t="str">
            <v>SPEED POST</v>
          </cell>
        </row>
        <row r="23">
          <cell r="G23" t="str">
            <v>CVP</v>
          </cell>
        </row>
        <row r="24">
          <cell r="G24" t="str">
            <v>SAP - SD</v>
          </cell>
        </row>
        <row r="25">
          <cell r="G25" t="str">
            <v>SAP Fi.Ca.</v>
          </cell>
        </row>
        <row r="26">
          <cell r="G26" t="str">
            <v>SAP ISU</v>
          </cell>
        </row>
        <row r="27">
          <cell r="G27" t="str">
            <v>SEMPRE</v>
          </cell>
        </row>
        <row r="28">
          <cell r="G28" t="str">
            <v>SEREM</v>
          </cell>
        </row>
        <row r="29">
          <cell r="G29" t="str">
            <v>SMS</v>
          </cell>
        </row>
        <row r="30">
          <cell r="G30" t="str">
            <v>UDB</v>
          </cell>
        </row>
        <row r="31">
          <cell r="G31" t="str">
            <v>WEB</v>
          </cell>
        </row>
        <row r="32">
          <cell r="G32" t="str">
            <v>Jakala</v>
          </cell>
        </row>
        <row r="33">
          <cell r="G33" t="str">
            <v>ISIDE</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Progettazione"/>
      <sheetName val="Summary PMO"/>
      <sheetName val="TC-ALL"/>
      <sheetName val="PMO OUT"/>
      <sheetName val="DropDownList"/>
    </sheetNames>
    <sheetDataSet>
      <sheetData sheetId="0"/>
      <sheetData sheetId="1"/>
      <sheetData sheetId="2"/>
      <sheetData sheetId="3"/>
      <sheetData sheetId="4">
        <row r="2">
          <cell r="A2" t="str">
            <v>AI mancante</v>
          </cell>
        </row>
        <row r="3">
          <cell r="A3" t="str">
            <v>TL da avviare</v>
          </cell>
        </row>
        <row r="4">
          <cell r="A4" t="str">
            <v>TL in redazione</v>
          </cell>
        </row>
        <row r="5">
          <cell r="A5" t="str">
            <v>TL in condivisione con AF</v>
          </cell>
        </row>
        <row r="6">
          <cell r="A6" t="str">
            <v>TL in condivisione con Piattaforme</v>
          </cell>
        </row>
        <row r="7">
          <cell r="A7" t="str">
            <v>TL inviata al Progetto</v>
          </cell>
        </row>
        <row r="8">
          <cell r="A8" t="str">
            <v>TL in rework per feedback</v>
          </cell>
        </row>
        <row r="9">
          <cell r="A9" t="str">
            <v>TL approvata</v>
          </cell>
        </row>
      </sheetData>
    </sheetDataSet>
  </externalBook>
</externalLink>
</file>

<file path=xl/queryTables/queryTable1.xml><?xml version="1.0" encoding="utf-8"?>
<queryTable xmlns="http://schemas.openxmlformats.org/spreadsheetml/2006/main" name="QueryResult_20110208"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ueryResult_20110209" connectionId="2" autoFormatId="16" applyNumberFormats="0" applyBorderFormats="0" applyFontFormats="1" applyPatternFormats="1" applyAlignmentFormats="0" applyWidthHeightFormats="0"/>
</file>

<file path=xl/tables/table1.xml><?xml version="1.0" encoding="utf-8"?>
<table xmlns="http://schemas.openxmlformats.org/spreadsheetml/2006/main" id="1" name="bvtbl_817faaa2_7b83_4091_9b8b_e194a75651ae" displayName="bvtbl_817faaa2_7b83_4091_9b8b_e194a75651ae" ref="A3:L97" totalsRowShown="0">
  <autoFilter ref="A3:L97"/>
  <tableColumns count="12">
    <tableColumn id="1" name="Release" dataDxfId="30"/>
    <tableColumn id="2" name="DESCRIZIONE_PMOID" dataDxfId="29"/>
    <tableColumn id="3" name="SINTESI_QUALITATIVA" dataDxfId="28"/>
    <tableColumn id="4" name="Name" dataDxfId="27"/>
    <tableColumn id="5" name="BLOCKED" dataDxfId="26"/>
    <tableColumn id="6" name="FAIL" dataDxfId="25"/>
    <tableColumn id="7" name="N/A" dataDxfId="24"/>
    <tableColumn id="8" name="NoRun" dataDxfId="23"/>
    <tableColumn id="9" name="Not_Completed" dataDxfId="22"/>
    <tableColumn id="10" name="Passed" dataDxfId="21"/>
    <tableColumn id="11" name="Pass_with_Defect" dataDxfId="20"/>
    <tableColumn id="12" name="TOT"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B1:Q56"/>
  <sheetViews>
    <sheetView workbookViewId="0">
      <selection activeCell="D9" sqref="D9"/>
    </sheetView>
  </sheetViews>
  <sheetFormatPr defaultRowHeight="15"/>
  <cols>
    <col min="2" max="2" width="22" bestFit="1" customWidth="1" collapsed="1"/>
    <col min="3" max="3" width="32" bestFit="1" customWidth="1" collapsed="1"/>
    <col min="4" max="4" width="13" customWidth="1" collapsed="1"/>
    <col min="5" max="5" width="5.85546875" customWidth="1" collapsed="1"/>
    <col min="6" max="6" width="9.140625" customWidth="1" collapsed="1"/>
    <col min="7" max="7" width="35.140625" bestFit="1" customWidth="1" collapsed="1"/>
    <col min="8" max="8" width="9.140625" customWidth="1" collapsed="1"/>
    <col min="9" max="9" width="15.140625" customWidth="1" collapsed="1"/>
    <col min="10" max="10" width="12.85546875" customWidth="1" collapsed="1"/>
    <col min="11" max="11" width="9.140625" customWidth="1" collapsed="1"/>
    <col min="12" max="12" width="35.42578125" bestFit="1" customWidth="1" collapsed="1"/>
    <col min="13" max="13" width="12.7109375" customWidth="1" collapsed="1"/>
    <col min="14" max="14" width="10.140625" customWidth="1" collapsed="1"/>
    <col min="17" max="17" width="12.5703125" bestFit="1" customWidth="1" collapsed="1"/>
  </cols>
  <sheetData>
    <row r="1" spans="2:14" ht="15.75" thickBot="1"/>
    <row r="2" spans="2:14" ht="15.75" thickBot="1">
      <c r="B2" s="36" t="s">
        <v>0</v>
      </c>
      <c r="C2" s="37" t="s">
        <v>254</v>
      </c>
      <c r="D2" s="35"/>
      <c r="G2" s="34" t="s">
        <v>397</v>
      </c>
      <c r="I2" s="34" t="s">
        <v>47</v>
      </c>
      <c r="J2" s="34" t="s">
        <v>48</v>
      </c>
      <c r="K2" s="412"/>
      <c r="L2" s="34" t="s">
        <v>0</v>
      </c>
      <c r="M2" s="412"/>
      <c r="N2" s="34" t="s">
        <v>1</v>
      </c>
    </row>
    <row r="3" spans="2:14">
      <c r="B3" s="38" t="s">
        <v>1</v>
      </c>
      <c r="C3" s="39" t="s">
        <v>260</v>
      </c>
      <c r="D3" s="130">
        <v>43271</v>
      </c>
      <c r="G3" s="128">
        <v>43192</v>
      </c>
      <c r="H3" s="115"/>
      <c r="I3" s="1" t="s">
        <v>38</v>
      </c>
      <c r="J3" s="412" t="s">
        <v>31</v>
      </c>
      <c r="K3" s="412"/>
      <c r="L3" s="412" t="s">
        <v>147</v>
      </c>
      <c r="M3" s="412"/>
      <c r="N3" s="412" t="s">
        <v>259</v>
      </c>
    </row>
    <row r="4" spans="2:14">
      <c r="B4" s="38" t="s">
        <v>102</v>
      </c>
      <c r="C4" s="39"/>
      <c r="D4" s="126">
        <v>43271</v>
      </c>
      <c r="G4" s="129">
        <v>43207</v>
      </c>
      <c r="H4" s="115"/>
      <c r="I4" s="1" t="s">
        <v>39</v>
      </c>
      <c r="J4" s="412" t="s">
        <v>28</v>
      </c>
      <c r="K4" s="412"/>
      <c r="L4" s="412" t="s">
        <v>254</v>
      </c>
      <c r="M4" s="412"/>
      <c r="N4" s="412" t="s">
        <v>260</v>
      </c>
    </row>
    <row r="5" spans="2:14">
      <c r="B5" s="38" t="s">
        <v>103</v>
      </c>
      <c r="C5" s="39"/>
      <c r="D5" s="126">
        <v>43271</v>
      </c>
      <c r="G5" s="129">
        <v>43208</v>
      </c>
      <c r="H5" s="115"/>
      <c r="I5" s="1" t="s">
        <v>40</v>
      </c>
      <c r="J5" s="412" t="s">
        <v>29</v>
      </c>
      <c r="K5" s="412"/>
      <c r="L5" s="412"/>
      <c r="M5" s="412"/>
      <c r="N5" s="412" t="s">
        <v>224</v>
      </c>
    </row>
    <row r="6" spans="2:14">
      <c r="B6" s="38" t="s">
        <v>104</v>
      </c>
      <c r="C6" s="39" t="s">
        <v>208</v>
      </c>
      <c r="D6" s="126">
        <v>43294</v>
      </c>
      <c r="G6" s="129">
        <v>43209</v>
      </c>
      <c r="H6" s="115"/>
      <c r="I6" s="1" t="s">
        <v>41</v>
      </c>
      <c r="J6" s="412" t="s">
        <v>30</v>
      </c>
      <c r="K6" s="412"/>
      <c r="L6" s="412"/>
      <c r="M6" s="412"/>
      <c r="N6" s="412" t="s">
        <v>225</v>
      </c>
    </row>
    <row r="7" spans="2:14">
      <c r="B7" s="38" t="s">
        <v>96</v>
      </c>
      <c r="C7" s="39"/>
      <c r="D7" s="126">
        <v>43294</v>
      </c>
      <c r="G7" s="129">
        <v>43210</v>
      </c>
      <c r="H7" s="115"/>
      <c r="I7" s="1" t="s">
        <v>42</v>
      </c>
      <c r="J7" s="412" t="s">
        <v>29</v>
      </c>
      <c r="K7" s="412"/>
      <c r="L7" s="412"/>
      <c r="M7" s="412"/>
      <c r="N7" s="412" t="s">
        <v>183</v>
      </c>
    </row>
    <row r="8" spans="2:14" ht="15.75" thickBot="1">
      <c r="B8" s="40" t="s">
        <v>75</v>
      </c>
      <c r="C8" s="41"/>
      <c r="D8" s="127">
        <v>43293</v>
      </c>
      <c r="G8" s="129">
        <v>43215</v>
      </c>
      <c r="H8" s="115"/>
      <c r="I8" s="1" t="s">
        <v>136</v>
      </c>
      <c r="J8" s="412" t="s">
        <v>29</v>
      </c>
      <c r="K8" s="412"/>
      <c r="L8" s="412"/>
      <c r="M8" s="412"/>
      <c r="N8" s="412" t="s">
        <v>184</v>
      </c>
    </row>
    <row r="9" spans="2:14">
      <c r="C9" s="23"/>
      <c r="G9" s="129">
        <v>43220</v>
      </c>
      <c r="H9" s="115"/>
      <c r="I9" s="1" t="s">
        <v>43</v>
      </c>
      <c r="J9" s="412" t="s">
        <v>29</v>
      </c>
      <c r="K9" s="412"/>
      <c r="L9" s="412"/>
      <c r="M9" s="412"/>
      <c r="N9" s="412"/>
    </row>
    <row r="10" spans="2:14">
      <c r="B10" s="105"/>
      <c r="D10" s="106"/>
      <c r="G10" s="129">
        <v>43221</v>
      </c>
      <c r="H10" s="115"/>
      <c r="I10" s="1" t="s">
        <v>44</v>
      </c>
      <c r="J10" s="412" t="s">
        <v>29</v>
      </c>
      <c r="K10" s="412"/>
      <c r="L10" s="412"/>
      <c r="M10" s="412"/>
      <c r="N10" s="412"/>
    </row>
    <row r="11" spans="2:14">
      <c r="B11" s="105"/>
      <c r="D11" s="106"/>
      <c r="G11" s="129">
        <v>43253</v>
      </c>
      <c r="H11" s="115"/>
      <c r="I11" s="1" t="s">
        <v>45</v>
      </c>
      <c r="J11" s="412" t="s">
        <v>27</v>
      </c>
      <c r="K11" s="412"/>
      <c r="L11" s="412"/>
      <c r="M11" s="412"/>
      <c r="N11" s="412"/>
    </row>
    <row r="12" spans="2:14">
      <c r="G12" s="129">
        <v>43280</v>
      </c>
      <c r="H12" s="115"/>
      <c r="I12" s="1" t="s">
        <v>141</v>
      </c>
      <c r="J12" s="412" t="s">
        <v>28</v>
      </c>
      <c r="K12" s="412"/>
      <c r="L12" s="412"/>
      <c r="M12" s="412"/>
      <c r="N12" s="412"/>
    </row>
    <row r="13" spans="2:14">
      <c r="B13" s="105"/>
      <c r="G13" s="115"/>
      <c r="H13" s="115"/>
      <c r="I13" s="1" t="s">
        <v>148</v>
      </c>
      <c r="J13" s="412" t="s">
        <v>29</v>
      </c>
      <c r="K13" s="412"/>
      <c r="L13" s="412"/>
      <c r="M13" s="412"/>
      <c r="N13" s="412"/>
    </row>
    <row r="14" spans="2:14">
      <c r="I14" s="1" t="s">
        <v>51</v>
      </c>
      <c r="J14" s="412" t="s">
        <v>28</v>
      </c>
      <c r="K14" s="412"/>
      <c r="L14" s="412"/>
      <c r="M14" s="412"/>
      <c r="N14" s="412"/>
    </row>
    <row r="18" spans="3:4">
      <c r="C18" s="23"/>
    </row>
    <row r="19" spans="3:4">
      <c r="C19" s="23"/>
    </row>
    <row r="20" spans="3:4">
      <c r="C20" s="23"/>
    </row>
    <row r="21" spans="3:4">
      <c r="C21" s="23"/>
    </row>
    <row r="22" spans="3:4">
      <c r="C22" s="23"/>
    </row>
    <row r="23" spans="3:4">
      <c r="C23" s="106"/>
    </row>
    <row r="24" spans="3:4">
      <c r="C24" s="106"/>
    </row>
    <row r="25" spans="3:4">
      <c r="C25" s="106"/>
    </row>
    <row r="26" spans="3:4">
      <c r="C26" s="106"/>
    </row>
    <row r="27" spans="3:4">
      <c r="C27" s="106"/>
    </row>
    <row r="28" spans="3:4">
      <c r="C28" s="106"/>
    </row>
    <row r="29" spans="3:4">
      <c r="C29" s="106"/>
    </row>
    <row r="30" spans="3:4">
      <c r="C30" s="106"/>
    </row>
    <row r="31" spans="3:4">
      <c r="C31" s="122"/>
      <c r="D31" s="123"/>
    </row>
    <row r="32" spans="3:4">
      <c r="C32" s="106"/>
    </row>
    <row r="33" spans="3:3">
      <c r="C33" s="106"/>
    </row>
    <row r="34" spans="3:3">
      <c r="C34" s="106"/>
    </row>
    <row r="35" spans="3:3">
      <c r="C35" s="106"/>
    </row>
    <row r="36" spans="3:3">
      <c r="C36" s="106"/>
    </row>
    <row r="37" spans="3:3">
      <c r="C37" s="106"/>
    </row>
    <row r="38" spans="3:3">
      <c r="C38" s="106"/>
    </row>
    <row r="39" spans="3:3">
      <c r="C39" s="106"/>
    </row>
    <row r="40" spans="3:3">
      <c r="C40" s="106"/>
    </row>
    <row r="41" spans="3:3">
      <c r="C41" s="106"/>
    </row>
    <row r="42" spans="3:3">
      <c r="C42" s="106"/>
    </row>
    <row r="43" spans="3:3">
      <c r="C43" s="106"/>
    </row>
    <row r="44" spans="3:3">
      <c r="C44" s="106"/>
    </row>
    <row r="45" spans="3:3">
      <c r="C45" s="106"/>
    </row>
    <row r="46" spans="3:3">
      <c r="C46" s="106"/>
    </row>
    <row r="47" spans="3:3">
      <c r="C47" s="106"/>
    </row>
    <row r="48" spans="3:3">
      <c r="C48" s="106"/>
    </row>
    <row r="49" spans="3:3">
      <c r="C49" s="106"/>
    </row>
    <row r="50" spans="3:3">
      <c r="C50" s="106"/>
    </row>
    <row r="51" spans="3:3">
      <c r="C51" s="106"/>
    </row>
    <row r="52" spans="3:3">
      <c r="C52" s="106"/>
    </row>
    <row r="53" spans="3:3">
      <c r="C53" s="106"/>
    </row>
    <row r="54" spans="3:3">
      <c r="C54" s="106"/>
    </row>
    <row r="55" spans="3:3">
      <c r="C55" s="106"/>
    </row>
    <row r="56" spans="3:3">
      <c r="C56" s="106"/>
    </row>
  </sheetData>
  <sheetProtection formatCells="0" formatColumns="0" formatRows="0" insertColumns="0" insertRows="0" insertHyperlinks="0" deleteColumns="0" deleteRows="0" sort="0" autoFilter="0" pivotTables="0"/>
  <dataValidations count="2">
    <dataValidation type="list" allowBlank="1" showInputMessage="1" showErrorMessage="1" sqref="C2">
      <formula1>progetti</formula1>
    </dataValidation>
    <dataValidation type="list" allowBlank="1" showInputMessage="1" showErrorMessage="1" sqref="C3">
      <formula1>release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01"/>
  <sheetViews>
    <sheetView topLeftCell="A65" zoomScaleNormal="100" workbookViewId="0">
      <selection activeCell="B66" sqref="B66"/>
    </sheetView>
  </sheetViews>
  <sheetFormatPr defaultColWidth="9.140625" defaultRowHeight="15"/>
  <cols>
    <col min="1" max="1" width="1.85546875" style="11" customWidth="1" collapsed="1"/>
    <col min="2" max="2" width="24.85546875" style="11" customWidth="1" collapsed="1"/>
    <col min="3" max="3" width="24" style="11" customWidth="1" collapsed="1"/>
    <col min="4" max="4" width="46" style="11" customWidth="1" collapsed="1"/>
    <col min="5" max="5" width="9" style="11" bestFit="1" customWidth="1" collapsed="1"/>
    <col min="6" max="6" width="17.5703125" style="11" hidden="1" customWidth="1" collapsed="1"/>
    <col min="7" max="7" width="14.7109375" style="11" customWidth="1" collapsed="1"/>
    <col min="8" max="8" width="8.5703125" style="11" customWidth="1" collapsed="1"/>
    <col min="9" max="9" width="15.7109375" style="11" customWidth="1" collapsed="1"/>
    <col min="10" max="10" width="67.7109375" style="11" customWidth="1" collapsed="1"/>
    <col min="11" max="11" width="43.28515625" style="11" customWidth="1" collapsed="1"/>
    <col min="12" max="12" width="12.7109375" style="11" customWidth="1" collapsed="1"/>
    <col min="13" max="13" width="15.28515625" style="11" customWidth="1" collapsed="1"/>
    <col min="14" max="14" width="25.5703125" style="11" customWidth="1" collapsed="1"/>
    <col min="15" max="15" width="14" style="11" customWidth="1" collapsed="1"/>
    <col min="16" max="16" width="15.28515625" style="11" customWidth="1" collapsed="1"/>
    <col min="17" max="17" width="12.42578125" style="11" customWidth="1" collapsed="1"/>
    <col min="18" max="18" width="14.7109375" style="11" customWidth="1" collapsed="1"/>
    <col min="19" max="19" width="18" style="11" customWidth="1" collapsed="1"/>
    <col min="20" max="20" width="17" style="11" customWidth="1" collapsed="1"/>
    <col min="21" max="21" width="18.5703125" style="11" customWidth="1" collapsed="1"/>
    <col min="22" max="16384" width="9.140625" style="11" collapsed="1"/>
  </cols>
  <sheetData>
    <row r="1" spans="1:17">
      <c r="A1" s="10"/>
      <c r="B1" s="10"/>
      <c r="C1" s="10"/>
      <c r="D1" s="10"/>
      <c r="E1" s="10"/>
      <c r="F1" s="10"/>
      <c r="G1" s="10"/>
      <c r="H1" s="10"/>
      <c r="I1" s="10"/>
      <c r="J1" s="10"/>
      <c r="K1" s="125"/>
      <c r="L1" s="125"/>
      <c r="M1" s="125"/>
      <c r="N1" s="125"/>
      <c r="O1" s="125"/>
      <c r="P1" s="125"/>
      <c r="Q1" s="125"/>
    </row>
    <row r="2" spans="1:17" ht="18">
      <c r="A2" s="10"/>
      <c r="B2" s="592"/>
      <c r="C2" s="592"/>
      <c r="D2" s="10"/>
      <c r="E2" s="10"/>
      <c r="F2" s="12"/>
      <c r="G2" s="12"/>
      <c r="H2" s="12"/>
      <c r="I2" s="12" t="s">
        <v>4</v>
      </c>
      <c r="J2" s="528" t="str">
        <f>Cover!C3</f>
        <v>Rollout Step 2-2018</v>
      </c>
      <c r="K2" s="125"/>
      <c r="L2" s="125"/>
      <c r="M2" s="125"/>
      <c r="N2" s="125"/>
      <c r="O2" s="125"/>
      <c r="P2" s="125"/>
      <c r="Q2" s="125"/>
    </row>
    <row r="3" spans="1:17" ht="18">
      <c r="A3" s="10"/>
      <c r="B3" s="592"/>
      <c r="C3" s="592"/>
      <c r="D3" s="10"/>
      <c r="E3" s="12"/>
      <c r="F3" s="12"/>
      <c r="G3" s="12"/>
      <c r="H3" s="12"/>
      <c r="I3" s="12"/>
      <c r="J3" s="12"/>
      <c r="K3" s="125"/>
      <c r="L3" s="125"/>
      <c r="M3" s="125"/>
      <c r="N3" s="125"/>
      <c r="O3" s="125"/>
      <c r="P3" s="125"/>
      <c r="Q3" s="125"/>
    </row>
    <row r="4" spans="1:17" ht="18">
      <c r="A4" s="10"/>
      <c r="B4" s="592"/>
      <c r="C4" s="592"/>
      <c r="D4" s="10"/>
      <c r="E4" s="584"/>
      <c r="F4" s="584"/>
      <c r="G4" s="584"/>
      <c r="H4" s="584"/>
      <c r="I4" s="585">
        <f>Cover!D8</f>
        <v>43293</v>
      </c>
      <c r="J4" s="585"/>
      <c r="K4" s="125"/>
      <c r="L4" s="125"/>
      <c r="M4" s="125"/>
      <c r="N4" s="125"/>
      <c r="O4" s="125"/>
      <c r="P4" s="125"/>
      <c r="Q4" s="125"/>
    </row>
    <row r="5" spans="1:17">
      <c r="A5" s="10"/>
      <c r="B5" s="592"/>
      <c r="C5" s="592"/>
      <c r="D5" s="10"/>
      <c r="E5" s="10"/>
      <c r="F5" s="10"/>
      <c r="G5" s="10"/>
      <c r="H5" s="10"/>
      <c r="I5" s="10"/>
      <c r="J5" s="10"/>
      <c r="K5" s="125"/>
      <c r="L5" s="125"/>
      <c r="M5" s="125"/>
      <c r="N5" s="125"/>
      <c r="O5" s="125"/>
      <c r="P5" s="125"/>
      <c r="Q5" s="125"/>
    </row>
    <row r="6" spans="1:17">
      <c r="A6" s="10"/>
      <c r="B6" s="592"/>
      <c r="C6" s="592"/>
      <c r="D6" s="10"/>
      <c r="E6" s="10"/>
      <c r="F6" s="10"/>
      <c r="G6" s="10"/>
      <c r="H6" s="10"/>
      <c r="I6" s="10"/>
      <c r="J6" s="10"/>
      <c r="K6" s="125"/>
      <c r="L6" s="125"/>
      <c r="M6" s="125"/>
      <c r="N6" s="125"/>
      <c r="O6" s="125"/>
      <c r="P6" s="125"/>
      <c r="Q6" s="125"/>
    </row>
    <row r="7" spans="1:17">
      <c r="A7" s="10"/>
      <c r="B7" s="592"/>
      <c r="C7" s="592"/>
      <c r="D7" s="10"/>
      <c r="E7" s="10"/>
      <c r="F7" s="10"/>
      <c r="G7" s="10"/>
      <c r="H7" s="10"/>
      <c r="I7" s="10"/>
      <c r="J7" s="10"/>
      <c r="K7" s="125"/>
      <c r="L7" s="125"/>
      <c r="M7" s="125"/>
      <c r="N7" s="125"/>
      <c r="O7" s="125"/>
      <c r="P7" s="125"/>
      <c r="Q7" s="125"/>
    </row>
    <row r="8" spans="1:17" s="13" customFormat="1" ht="12.75">
      <c r="A8" s="116"/>
      <c r="B8" s="586" t="s">
        <v>22</v>
      </c>
      <c r="C8" s="586"/>
      <c r="D8" s="586"/>
      <c r="E8" s="586"/>
      <c r="F8" s="586"/>
      <c r="G8" s="586"/>
      <c r="H8" s="586"/>
      <c r="I8" s="586"/>
      <c r="J8" s="586"/>
      <c r="K8" s="125"/>
      <c r="L8" s="125"/>
      <c r="M8" s="125"/>
      <c r="N8" s="125"/>
      <c r="O8" s="125"/>
      <c r="P8" s="125"/>
      <c r="Q8" s="125"/>
    </row>
    <row r="9" spans="1:17">
      <c r="A9" s="10"/>
      <c r="B9" s="586"/>
      <c r="C9" s="586"/>
      <c r="D9" s="586"/>
      <c r="E9" s="586"/>
      <c r="F9" s="586"/>
      <c r="G9" s="586"/>
      <c r="H9" s="586"/>
      <c r="I9" s="586"/>
      <c r="J9" s="586"/>
      <c r="K9" s="125"/>
      <c r="L9" s="125"/>
      <c r="M9" s="125"/>
      <c r="N9" s="125"/>
      <c r="O9" s="125"/>
      <c r="P9" s="125"/>
      <c r="Q9" s="125"/>
    </row>
    <row r="10" spans="1:17">
      <c r="A10" s="10"/>
      <c r="B10" s="586"/>
      <c r="C10" s="586"/>
      <c r="D10" s="586"/>
      <c r="E10" s="586"/>
      <c r="F10" s="586"/>
      <c r="G10" s="586"/>
      <c r="H10" s="586"/>
      <c r="I10" s="586"/>
      <c r="J10" s="586"/>
      <c r="K10" s="125"/>
      <c r="L10" s="125"/>
      <c r="M10" s="125"/>
      <c r="N10" s="125"/>
      <c r="O10" s="125"/>
      <c r="P10" s="125"/>
      <c r="Q10" s="125"/>
    </row>
    <row r="11" spans="1:17" ht="15.75" thickBot="1">
      <c r="A11" s="10"/>
      <c r="B11" s="124"/>
      <c r="C11" s="143"/>
      <c r="D11" s="124"/>
      <c r="E11" s="124"/>
      <c r="F11" s="124"/>
      <c r="G11" s="124"/>
      <c r="H11" s="124"/>
      <c r="I11" s="124"/>
      <c r="J11" s="124"/>
      <c r="K11" s="326" t="s">
        <v>182</v>
      </c>
      <c r="L11" s="125"/>
      <c r="M11" s="125"/>
      <c r="N11" s="125"/>
      <c r="O11" s="125"/>
      <c r="P11" s="125"/>
      <c r="Q11" s="125"/>
    </row>
    <row r="12" spans="1:17" ht="15" customHeight="1" thickBot="1">
      <c r="A12" s="10"/>
      <c r="B12" s="587" t="s">
        <v>116</v>
      </c>
      <c r="C12" s="588"/>
      <c r="D12" s="588"/>
      <c r="E12" s="588"/>
      <c r="F12" s="588"/>
      <c r="G12" s="588"/>
      <c r="H12" s="588"/>
      <c r="I12" s="588"/>
      <c r="J12" s="589"/>
    </row>
    <row r="13" spans="1:17" s="19" customFormat="1" ht="21" customHeight="1">
      <c r="A13" s="117"/>
      <c r="B13" s="353" t="s">
        <v>0</v>
      </c>
      <c r="C13" s="354" t="s">
        <v>255</v>
      </c>
      <c r="D13" s="355" t="s">
        <v>35</v>
      </c>
      <c r="E13" s="356" t="s">
        <v>26</v>
      </c>
      <c r="F13" s="357" t="s">
        <v>120</v>
      </c>
      <c r="G13" s="590" t="s">
        <v>115</v>
      </c>
      <c r="H13" s="590"/>
      <c r="I13" s="590"/>
      <c r="J13" s="591"/>
    </row>
    <row r="14" spans="1:17" s="19" customFormat="1" ht="12.75" hidden="1" customHeight="1">
      <c r="A14" s="117"/>
      <c r="B14" s="310">
        <f>'Lista PMO'!A4</f>
        <v>0</v>
      </c>
      <c r="C14" s="157">
        <f>'Lista PMO'!B4</f>
        <v>0</v>
      </c>
      <c r="D14" s="156">
        <f>'Lista PMO'!C4</f>
        <v>0</v>
      </c>
      <c r="E14" s="158" t="str">
        <f>IF('Sintesi (CA)'!Y31=0,"NO CA",IF('Sintesi (CA)'!AH31=0,"Completato",IF('Sintesi (CA)'!Z31&gt;0,"In Corso",IF('Sintesi (CA)'!Z31=0,"Da avviare",""))))</f>
        <v>NO CA</v>
      </c>
      <c r="F14" s="159" t="e">
        <f>'Sintesi (CA)'!Y74+'Sintesi (CA)'!Z74</f>
        <v>#VALUE!</v>
      </c>
      <c r="G14" s="562"/>
      <c r="H14" s="563"/>
      <c r="I14" s="563"/>
      <c r="J14" s="594"/>
    </row>
    <row r="15" spans="1:17" s="19" customFormat="1">
      <c r="A15" s="117"/>
      <c r="B15" s="310" t="str">
        <f>IF(AND('Lista PMO'!A5&lt;&gt;"",'Lista PMO'!B5&lt;&gt;""),'Lista PMO'!A5,"")</f>
        <v>P59-Deploy &amp; Change CRMT</v>
      </c>
      <c r="C15" s="157" t="str">
        <f>IF('Lista PMO'!B5&lt;&gt;"",'Lista PMO'!B5,"")</f>
        <v>AO004511</v>
      </c>
      <c r="D15" s="156" t="str">
        <f>IF('Lista PMO'!C5&lt;&gt;"",'Lista PMO'!C5,"")</f>
        <v>Cross</v>
      </c>
      <c r="E15" s="158" t="str">
        <f>IF(C15&lt;&gt;"",IF('Sintesi (CA)'!Y32=0,"NO CA",IF('Sintesi (CA)'!AH32=0,"Completato",IF('Sintesi (CA)'!Z32&gt;0,"In Corso",IF('Sintesi (CA)'!Z32=0,"Da avviare","")))),"")</f>
        <v>NO CA</v>
      </c>
      <c r="F15" s="159">
        <f>'Sintesi (CA)'!Y75+'Sintesi (CA)'!Z75</f>
        <v>3</v>
      </c>
      <c r="G15" s="562"/>
      <c r="H15" s="563"/>
      <c r="I15" s="563"/>
      <c r="J15" s="564"/>
    </row>
    <row r="16" spans="1:17" s="19" customFormat="1">
      <c r="A16" s="142"/>
      <c r="B16" s="310" t="str">
        <f>IF(AND('Lista PMO'!A6&lt;&gt;"",'Lista PMO'!B6&lt;&gt;""),'Lista PMO'!A6,"")</f>
        <v>P59-Deploy &amp; Change CRMT</v>
      </c>
      <c r="C16" s="157" t="str">
        <f>IF('Lista PMO'!B6&lt;&gt;"",'Lista PMO'!B6,"")</f>
        <v>AO004511_YYY103</v>
      </c>
      <c r="D16" s="156" t="str">
        <f>IF('Lista PMO'!C6&lt;&gt;"",'Lista PMO'!C6,"")</f>
        <v>Prima Attivazione</v>
      </c>
      <c r="E16" s="158" t="str">
        <f>IF(C16&lt;&gt;"",IF('Sintesi (CA)'!Y33=0,"NO CA",IF('Sintesi (CA)'!AH33=0,"Completato",IF('Sintesi (CA)'!Z33&gt;0,"In Corso",IF('Sintesi (CA)'!Z33=0,"Da avviare","")))),"")</f>
        <v>In Corso</v>
      </c>
      <c r="F16" s="159">
        <f>'Sintesi (CA)'!Y76+'Sintesi (CA)'!Z76</f>
        <v>28</v>
      </c>
      <c r="G16" s="593"/>
      <c r="H16" s="563"/>
      <c r="I16" s="563"/>
      <c r="J16" s="564"/>
    </row>
    <row r="17" spans="1:10" s="411" customFormat="1">
      <c r="A17" s="410"/>
      <c r="B17" s="310" t="str">
        <f>IF(AND('Lista PMO'!A7&lt;&gt;"",'Lista PMO'!B7&lt;&gt;""),'Lista PMO'!A7,"")</f>
        <v>P59-Deploy &amp; Change CRMT</v>
      </c>
      <c r="C17" s="157" t="str">
        <f>IF('Lista PMO'!B7&lt;&gt;"",'Lista PMO'!B7,"")</f>
        <v>AO004511_YYY104</v>
      </c>
      <c r="D17" s="156" t="str">
        <f>IF('Lista PMO'!C7&lt;&gt;"",'Lista PMO'!C7,"")</f>
        <v>Prima_Attivazione_combinata</v>
      </c>
      <c r="E17" s="158" t="str">
        <f>IF(C17&lt;&gt;"",IF('Sintesi (CA)'!Y34=0,"NO CA",IF('Sintesi (CA)'!AH34=0,"Completato",IF('Sintesi (CA)'!Z34&gt;0,"In Corso",IF('Sintesi (CA)'!Z34=0,"Da avviare","")))),"")</f>
        <v>In Corso</v>
      </c>
      <c r="F17" s="159">
        <f>'Sintesi (CA)'!Y77+'Sintesi (CA)'!Z77</f>
        <v>47</v>
      </c>
      <c r="G17" s="562"/>
      <c r="H17" s="563"/>
      <c r="I17" s="563"/>
      <c r="J17" s="564"/>
    </row>
    <row r="18" spans="1:10" s="19" customFormat="1">
      <c r="A18" s="142"/>
      <c r="B18" s="310" t="str">
        <f>IF(AND('Lista PMO'!A8&lt;&gt;"",'Lista PMO'!B8&lt;&gt;""),'Lista PMO'!A8,"")</f>
        <v>P59-Deploy &amp; Change CRMT</v>
      </c>
      <c r="C18" s="157" t="str">
        <f>IF('Lista PMO'!B8&lt;&gt;"",'Lista PMO'!B8,"")</f>
        <v>AO004511_YYY109</v>
      </c>
      <c r="D18" s="156" t="str">
        <f>IF('Lista PMO'!C8&lt;&gt;"",'Lista PMO'!C8,"")</f>
        <v>Ricontrattualizzazione</v>
      </c>
      <c r="E18" s="158" t="str">
        <f>IF(C18&lt;&gt;"",IF('Sintesi (CA)'!Y35=0,"NO CA",IF('Sintesi (CA)'!AH35=0,"Completato",IF('Sintesi (CA)'!Z35&gt;0,"In Corso",IF('Sintesi (CA)'!Z35=0,"Da avviare","")))),"")</f>
        <v>In Corso</v>
      </c>
      <c r="F18" s="159">
        <f>'Sintesi (CA)'!Y78+'Sintesi (CA)'!Z78</f>
        <v>38</v>
      </c>
      <c r="G18" s="562"/>
      <c r="H18" s="563"/>
      <c r="I18" s="563"/>
      <c r="J18" s="564"/>
    </row>
    <row r="19" spans="1:10" s="19" customFormat="1">
      <c r="A19" s="142"/>
      <c r="B19" s="310" t="str">
        <f>IF(AND('Lista PMO'!A9&lt;&gt;"",'Lista PMO'!B9&lt;&gt;""),'Lista PMO'!A9,"")</f>
        <v>P59-Deploy &amp; Change CRMT</v>
      </c>
      <c r="C19" s="157" t="str">
        <f>IF('Lista PMO'!B9&lt;&gt;"",'Lista PMO'!B9,"")</f>
        <v>AO004511_YYY121</v>
      </c>
      <c r="D19" s="156" t="str">
        <f>IF('Lista PMO'!C9&lt;&gt;"",'Lista PMO'!C9,"")</f>
        <v>Agent_Desktop</v>
      </c>
      <c r="E19" s="158" t="str">
        <f>IF(C19&lt;&gt;"",IF('Sintesi (CA)'!Y36=0,"NO CA",IF('Sintesi (CA)'!AH36=0,"Completato",IF('Sintesi (CA)'!Z36&gt;0,"In Corso",IF('Sintesi (CA)'!Z36=0,"Da avviare","")))),"")</f>
        <v>NO CA</v>
      </c>
      <c r="F19" s="159">
        <f>'Sintesi (CA)'!Y79+'Sintesi (CA)'!Z79</f>
        <v>0</v>
      </c>
      <c r="G19" s="562"/>
      <c r="H19" s="563"/>
      <c r="I19" s="563"/>
      <c r="J19" s="564"/>
    </row>
    <row r="20" spans="1:10" s="19" customFormat="1">
      <c r="A20" s="142"/>
      <c r="B20" s="310" t="str">
        <f>IF(AND('Lista PMO'!A10&lt;&gt;"",'Lista PMO'!B10&lt;&gt;""),'Lista PMO'!A10,"")</f>
        <v>P59-Deploy &amp; Change CRMT</v>
      </c>
      <c r="C20" s="157" t="str">
        <f>IF('Lista PMO'!B10&lt;&gt;"",'Lista PMO'!B10,"")</f>
        <v>AO004511_YYY127</v>
      </c>
      <c r="D20" s="156" t="str">
        <f>IF('Lista PMO'!C10&lt;&gt;"",'Lista PMO'!C10,"")</f>
        <v>Gestione Consensi e Acquisizione Prospect</v>
      </c>
      <c r="E20" s="158" t="str">
        <f>IF(C20&lt;&gt;"",IF('Sintesi (CA)'!Y37=0,"NO CA",IF('Sintesi (CA)'!AH37=0,"Completato",IF('Sintesi (CA)'!Z37&gt;0,"In Corso",IF('Sintesi (CA)'!Z37=0,"Da avviare","")))),"")</f>
        <v>In Corso</v>
      </c>
      <c r="F20" s="159">
        <f>'Sintesi (CA)'!Y80+'Sintesi (CA)'!Z80</f>
        <v>2</v>
      </c>
      <c r="G20" s="562"/>
      <c r="H20" s="563"/>
      <c r="I20" s="563"/>
      <c r="J20" s="564"/>
    </row>
    <row r="21" spans="1:10" s="19" customFormat="1">
      <c r="A21" s="142"/>
      <c r="B21" s="310" t="str">
        <f>IF(AND('Lista PMO'!A11&lt;&gt;"",'Lista PMO'!B11&lt;&gt;""),'Lista PMO'!A11,"")</f>
        <v>P59-Deploy &amp; Change CRMT</v>
      </c>
      <c r="C21" s="157" t="str">
        <f>IF('Lista PMO'!B11&lt;&gt;"",'Lista PMO'!B11,"")</f>
        <v>AO004511_YYY39</v>
      </c>
      <c r="D21" s="156" t="str">
        <f>IF('Lista PMO'!C11&lt;&gt;"",'Lista PMO'!C11,"")</f>
        <v>BOLLETTA_2.0</v>
      </c>
      <c r="E21" s="158" t="str">
        <f>IF(C21&lt;&gt;"",IF('Sintesi (CA)'!Y38=0,"NO CA",IF('Sintesi (CA)'!AH38=0,"Completato",IF('Sintesi (CA)'!Z38&gt;0,"In Corso",IF('Sintesi (CA)'!Z38=0,"Da avviare","")))),"")</f>
        <v>Da avviare</v>
      </c>
      <c r="F21" s="159">
        <f>'Sintesi (CA)'!Y81+'Sintesi (CA)'!Z81</f>
        <v>2</v>
      </c>
      <c r="G21" s="562"/>
      <c r="H21" s="563"/>
      <c r="I21" s="563"/>
      <c r="J21" s="564"/>
    </row>
    <row r="22" spans="1:10" s="19" customFormat="1">
      <c r="A22" s="142"/>
      <c r="B22" s="310" t="str">
        <f>IF(AND('Lista PMO'!A12&lt;&gt;"",'Lista PMO'!B12&lt;&gt;""),'Lista PMO'!A12,"")</f>
        <v>P59-Deploy &amp; Change CRMT</v>
      </c>
      <c r="C22" s="157" t="str">
        <f>IF('Lista PMO'!B12&lt;&gt;"",'Lista PMO'!B12,"")</f>
        <v>AO004511_YYY40</v>
      </c>
      <c r="D22" s="156" t="str">
        <f>IF('Lista PMO'!C12&lt;&gt;"",'Lista PMO'!C12,"")</f>
        <v>DIMOSTRATO_PAGAMENTO</v>
      </c>
      <c r="E22" s="158" t="str">
        <f>IF(C22&lt;&gt;"",IF('Sintesi (CA)'!Y39=0,"NO CA",IF('Sintesi (CA)'!AH39=0,"Completato",IF('Sintesi (CA)'!Z39&gt;0,"In Corso",IF('Sintesi (CA)'!Z39=0,"Da avviare","")))),"")</f>
        <v>Da avviare</v>
      </c>
      <c r="F22" s="159"/>
      <c r="G22" s="562"/>
      <c r="H22" s="563"/>
      <c r="I22" s="563"/>
      <c r="J22" s="564"/>
    </row>
    <row r="23" spans="1:10" s="19" customFormat="1">
      <c r="A23" s="142"/>
      <c r="B23" s="310" t="str">
        <f>IF(AND('Lista PMO'!A13&lt;&gt;"",'Lista PMO'!B13&lt;&gt;""),'Lista PMO'!A13,"")</f>
        <v>P59-Deploy &amp; Change CRMT</v>
      </c>
      <c r="C23" s="157" t="str">
        <f>IF('Lista PMO'!B13&lt;&gt;"",'Lista PMO'!B13,"")</f>
        <v>AO004511_YYY50</v>
      </c>
      <c r="D23" s="156" t="str">
        <f>IF('Lista PMO'!C13&lt;&gt;"",'Lista PMO'!C13,"")</f>
        <v>Gestione VAS</v>
      </c>
      <c r="E23" s="158" t="str">
        <f>IF(C23&lt;&gt;"",IF('Sintesi (CA)'!Y40=0,"NO CA",IF('Sintesi (CA)'!AH40=0,"Completato",IF('Sintesi (CA)'!Z40&gt;0,"In Corso",IF('Sintesi (CA)'!Z40=0,"Da avviare","")))),"")</f>
        <v>In Corso</v>
      </c>
      <c r="F23" s="159">
        <f>'Sintesi (CA)'!Y83+'Sintesi (CA)'!Z83</f>
        <v>9</v>
      </c>
      <c r="G23" s="562"/>
      <c r="H23" s="563"/>
      <c r="I23" s="563"/>
      <c r="J23" s="564"/>
    </row>
    <row r="24" spans="1:10" s="119" customFormat="1">
      <c r="B24" s="310" t="str">
        <f>IF(AND('Lista PMO'!A14&lt;&gt;"",'Lista PMO'!B14&lt;&gt;""),'Lista PMO'!A14,"")</f>
        <v>P59-Deploy &amp; Change CRMT</v>
      </c>
      <c r="C24" s="157" t="str">
        <f>IF('Lista PMO'!B14&lt;&gt;"",'Lista PMO'!B14,"")</f>
        <v>AO004511_YYY64</v>
      </c>
      <c r="D24" s="156" t="str">
        <f>IF('Lista PMO'!C14&lt;&gt;"",'Lista PMO'!C14,"")</f>
        <v>Piano di Rientro</v>
      </c>
      <c r="E24" s="158" t="str">
        <f>IF(C24&lt;&gt;"",IF('Sintesi (CA)'!Y41=0,"NO CA",IF('Sintesi (CA)'!AH41=0,"Completato",IF('Sintesi (CA)'!Z41&gt;0,"In Corso",IF('Sintesi (CA)'!Z41=0,"Da avviare","")))),"")</f>
        <v>In Corso</v>
      </c>
      <c r="F24" s="169">
        <f>'Sintesi (CA)'!Y84+'Sintesi (CA)'!Z84</f>
        <v>23</v>
      </c>
      <c r="G24" s="562"/>
      <c r="H24" s="563"/>
      <c r="I24" s="563"/>
      <c r="J24" s="564"/>
    </row>
    <row r="25" spans="1:10" s="411" customFormat="1">
      <c r="A25" s="410"/>
      <c r="B25" s="310" t="str">
        <f>IF(AND('Lista PMO'!A15&lt;&gt;"",'Lista PMO'!B15&lt;&gt;""),'Lista PMO'!A15,"")</f>
        <v>P59-Deploy &amp; Change CRMT</v>
      </c>
      <c r="C25" s="157" t="str">
        <f>IF('Lista PMO'!B15&lt;&gt;"",'Lista PMO'!B15,"")</f>
        <v>AO004511_YYY66</v>
      </c>
      <c r="D25" s="156" t="str">
        <f>IF('Lista PMO'!C15&lt;&gt;"",'Lista PMO'!C15,"")</f>
        <v>Copia_Documenti</v>
      </c>
      <c r="E25" s="158" t="str">
        <f>IF(C25&lt;&gt;"",IF('Sintesi (CA)'!Y42=0,"NO CA",IF('Sintesi (CA)'!AH42=0,"Completato",IF('Sintesi (CA)'!Z42&gt;0,"In Corso",IF('Sintesi (CA)'!Z42=0,"Da avviare","")))),"")</f>
        <v>In Corso</v>
      </c>
      <c r="F25" s="159">
        <f>'Sintesi (CA)'!Y85+'Sintesi (CA)'!Z85</f>
        <v>4</v>
      </c>
      <c r="G25" s="562"/>
      <c r="H25" s="563"/>
      <c r="I25" s="563"/>
      <c r="J25" s="564"/>
    </row>
    <row r="26" spans="1:10" s="411" customFormat="1">
      <c r="A26" s="410"/>
      <c r="B26" s="310" t="str">
        <f>IF(AND('Lista PMO'!A16&lt;&gt;"",'Lista PMO'!B16&lt;&gt;""),'Lista PMO'!A16,"")</f>
        <v>P59-Deploy &amp; Change CRMT</v>
      </c>
      <c r="C26" s="157" t="str">
        <f>IF('Lista PMO'!B16&lt;&gt;"",'Lista PMO'!B16,"")</f>
        <v>AO004511_YYY68</v>
      </c>
      <c r="D26" s="156" t="str">
        <f>IF('Lista PMO'!C16&lt;&gt;"",'Lista PMO'!C16,"")</f>
        <v>Subentro</v>
      </c>
      <c r="E26" s="158" t="str">
        <f>IF(C26&lt;&gt;"",IF('Sintesi (CA)'!Y43=0,"NO CA",IF('Sintesi (CA)'!AH43=0,"Completato",IF('Sintesi (CA)'!Z43&gt;0,"In Corso",IF('Sintesi (CA)'!Z43=0,"Da avviare","")))),"")</f>
        <v>Da avviare</v>
      </c>
      <c r="F26" s="159">
        <f>'Sintesi (CA)'!Y86+'Sintesi (CA)'!Z86</f>
        <v>8</v>
      </c>
      <c r="G26" s="562"/>
      <c r="H26" s="563"/>
      <c r="I26" s="563"/>
      <c r="J26" s="564"/>
    </row>
    <row r="27" spans="1:10" s="411" customFormat="1">
      <c r="A27" s="410"/>
      <c r="B27" s="310" t="str">
        <f>IF(AND('Lista PMO'!A17&lt;&gt;"",'Lista PMO'!B17&lt;&gt;""),'Lista PMO'!A17,"")</f>
        <v>P59-Deploy &amp; Change CRMT</v>
      </c>
      <c r="C27" s="157" t="str">
        <f>IF('Lista PMO'!B17&lt;&gt;"",'Lista PMO'!B17,"")</f>
        <v>AO004511_YYY69</v>
      </c>
      <c r="D27" s="156" t="str">
        <f>IF('Lista PMO'!C17&lt;&gt;"",'Lista PMO'!C17,"")</f>
        <v>Subentro_Combinato</v>
      </c>
      <c r="E27" s="158" t="str">
        <f>IF(C27&lt;&gt;"",IF('Sintesi (CA)'!Y44=0,"NO CA",IF('Sintesi (CA)'!AH44=0,"Completato",IF('Sintesi (CA)'!Z44&gt;0,"In Corso",IF('Sintesi (CA)'!Z44=0,"Da avviare","")))),"")</f>
        <v>Da avviare</v>
      </c>
      <c r="F27" s="159">
        <f>'Sintesi (CA)'!Y87+'Sintesi (CA)'!Z87</f>
        <v>15</v>
      </c>
      <c r="G27" s="562"/>
      <c r="H27" s="563"/>
      <c r="I27" s="563"/>
      <c r="J27" s="564"/>
    </row>
    <row r="28" spans="1:10" s="411" customFormat="1">
      <c r="A28" s="410"/>
      <c r="B28" s="310" t="str">
        <f>IF(AND('Lista PMO'!A18&lt;&gt;"",'Lista PMO'!B18&lt;&gt;""),'Lista PMO'!A18,"")</f>
        <v>P59-Deploy &amp; Change CRMT</v>
      </c>
      <c r="C28" s="157" t="str">
        <f>IF('Lista PMO'!B18&lt;&gt;"",'Lista PMO'!B18,"")</f>
        <v>AO004511_YYY70</v>
      </c>
      <c r="D28" s="156" t="str">
        <f>IF('Lista PMO'!C18&lt;&gt;"",'Lista PMO'!C18,"")</f>
        <v>SWA</v>
      </c>
      <c r="E28" s="158" t="str">
        <f>IF(C28&lt;&gt;"",IF('Sintesi (CA)'!Y45=0,"NO CA",IF('Sintesi (CA)'!AH45=0,"Completato",IF('Sintesi (CA)'!Z45&gt;0,"In Corso",IF('Sintesi (CA)'!Z45=0,"Da avviare","")))),"")</f>
        <v>Da avviare</v>
      </c>
      <c r="F28" s="159">
        <f>'Sintesi (CA)'!Y88+'Sintesi (CA)'!Z88</f>
        <v>1</v>
      </c>
      <c r="G28" s="562"/>
      <c r="H28" s="563"/>
      <c r="I28" s="563"/>
      <c r="J28" s="564"/>
    </row>
    <row r="29" spans="1:10" s="411" customFormat="1">
      <c r="A29" s="410"/>
      <c r="B29" s="310" t="str">
        <f>IF(AND('Lista PMO'!A19&lt;&gt;"",'Lista PMO'!B19&lt;&gt;""),'Lista PMO'!A19,"")</f>
        <v>P59-Deploy &amp; Change CRMT</v>
      </c>
      <c r="C29" s="157" t="str">
        <f>IF('Lista PMO'!B19&lt;&gt;"",'Lista PMO'!B19,"")</f>
        <v>AO004511_YYY72</v>
      </c>
      <c r="D29" s="156" t="str">
        <f>IF('Lista PMO'!C19&lt;&gt;"",'Lista PMO'!C19,"")</f>
        <v>VARIAZIONE_ANAGRAFICA_MOGE</v>
      </c>
      <c r="E29" s="158" t="str">
        <f>IF(C29&lt;&gt;"",IF('Sintesi (CA)'!Y46=0,"NO CA",IF('Sintesi (CA)'!AH46=0,"Completato",IF('Sintesi (CA)'!Z46&gt;0,"In Corso",IF('Sintesi (CA)'!Z46=0,"Da avviare","")))),"")</f>
        <v>Da avviare</v>
      </c>
      <c r="F29" s="159">
        <f>'Sintesi (CA)'!Y89+'Sintesi (CA)'!Z89</f>
        <v>2</v>
      </c>
      <c r="G29" s="562"/>
      <c r="H29" s="563"/>
      <c r="I29" s="563"/>
      <c r="J29" s="564"/>
    </row>
    <row r="30" spans="1:10" s="411" customFormat="1">
      <c r="A30" s="410"/>
      <c r="B30" s="310" t="str">
        <f>IF(AND('Lista PMO'!A20&lt;&gt;"",'Lista PMO'!B20&lt;&gt;""),'Lista PMO'!A20,"")</f>
        <v>P59-Deploy &amp; Change CRMT</v>
      </c>
      <c r="C30" s="157" t="str">
        <f>IF('Lista PMO'!B20&lt;&gt;"",'Lista PMO'!B20,"")</f>
        <v>AO004511_YYY74</v>
      </c>
      <c r="D30" s="156" t="str">
        <f>IF('Lista PMO'!C20&lt;&gt;"",'Lista PMO'!C20,"")</f>
        <v>Variazione Indirizzo Fatturazione</v>
      </c>
      <c r="E30" s="158" t="str">
        <f>IF(C30&lt;&gt;"",IF('Sintesi (CA)'!Y47=0,"NO CA",IF('Sintesi (CA)'!AH47=0,"Completato",IF('Sintesi (CA)'!Z47&gt;0,"In Corso",IF('Sintesi (CA)'!Z47=0,"Da avviare","")))),"")</f>
        <v>In Corso</v>
      </c>
      <c r="F30" s="159">
        <f>'Sintesi (CA)'!Y90+'Sintesi (CA)'!Z90</f>
        <v>5</v>
      </c>
      <c r="G30" s="562"/>
      <c r="H30" s="563"/>
      <c r="I30" s="563"/>
      <c r="J30" s="564"/>
    </row>
    <row r="31" spans="1:10" s="411" customFormat="1">
      <c r="A31" s="410"/>
      <c r="B31" s="310" t="str">
        <f>IF(AND('Lista PMO'!A21&lt;&gt;"",'Lista PMO'!B21&lt;&gt;""),'Lista PMO'!A21,"")</f>
        <v>P59-Deploy &amp; Change CRMT</v>
      </c>
      <c r="C31" s="157" t="str">
        <f>IF('Lista PMO'!B21&lt;&gt;"",'Lista PMO'!B21,"")</f>
        <v>AO004511_YYY77</v>
      </c>
      <c r="D31" s="156" t="str">
        <f>IF('Lista PMO'!C21&lt;&gt;"",'Lista PMO'!C21,"")</f>
        <v>VSA</v>
      </c>
      <c r="E31" s="158" t="str">
        <f>IF(C31&lt;&gt;"",IF('Sintesi (CA)'!Y48=0,"NO CA",IF('Sintesi (CA)'!AH48=0,"Completato",IF('Sintesi (CA)'!Z48&gt;0,"In Corso",IF('Sintesi (CA)'!Z48=0,"Da avviare","")))),"")</f>
        <v>Da avviare</v>
      </c>
      <c r="F31" s="159">
        <f>'Sintesi (CA)'!Y91+'Sintesi (CA)'!Z91</f>
        <v>4</v>
      </c>
      <c r="G31" s="562"/>
      <c r="H31" s="563"/>
      <c r="I31" s="563"/>
      <c r="J31" s="564"/>
    </row>
    <row r="32" spans="1:10" s="411" customFormat="1" hidden="1">
      <c r="A32" s="410"/>
      <c r="B32" s="310" t="str">
        <f>IF(AND('Lista PMO'!A22&lt;&gt;"",'Lista PMO'!B22&lt;&gt;""),'Lista PMO'!A22,"")</f>
        <v/>
      </c>
      <c r="C32" s="157" t="str">
        <f>IF('Lista PMO'!B22&lt;&gt;"",'Lista PMO'!B22,"")</f>
        <v/>
      </c>
      <c r="D32" s="156" t="str">
        <f>IF('Lista PMO'!C22&lt;&gt;"",'Lista PMO'!C22,"")</f>
        <v/>
      </c>
      <c r="E32" s="158" t="str">
        <f>IF(C32&lt;&gt;"",IF('Sintesi (CA)'!Y49=0,"NO CA",IF('Sintesi (CA)'!AH49=0,"Completato",IF('Sintesi (CA)'!Z49&gt;0,"In Corso",IF('Sintesi (CA)'!Z49=0,"Da avviare","")))),"")</f>
        <v/>
      </c>
      <c r="F32" s="159">
        <f>'Sintesi (CA)'!Y92+'Sintesi (CA)'!Z92</f>
        <v>0</v>
      </c>
      <c r="G32" s="562"/>
      <c r="H32" s="563"/>
      <c r="I32" s="563"/>
      <c r="J32" s="564"/>
    </row>
    <row r="33" spans="1:10" s="411" customFormat="1" hidden="1">
      <c r="A33" s="410"/>
      <c r="B33" s="310" t="str">
        <f>IF(AND('Lista PMO'!A23&lt;&gt;"",'Lista PMO'!B23&lt;&gt;""),'Lista PMO'!A23,"")</f>
        <v/>
      </c>
      <c r="C33" s="157" t="str">
        <f>IF('Lista PMO'!B23&lt;&gt;"",'Lista PMO'!B23,"")</f>
        <v/>
      </c>
      <c r="D33" s="156" t="str">
        <f>IF('Lista PMO'!C23&lt;&gt;"",'Lista PMO'!C23,"")</f>
        <v/>
      </c>
      <c r="E33" s="158" t="str">
        <f>IF(C33&lt;&gt;"",IF('Sintesi (CA)'!Y50=0,"NO CA",IF('Sintesi (CA)'!AH50=0,"Completato",IF('Sintesi (CA)'!Z50&gt;0,"In Corso",IF('Sintesi (CA)'!Z50=0,"Da avviare","")))),"")</f>
        <v/>
      </c>
      <c r="F33" s="159">
        <f>'Sintesi (CA)'!Y93+'Sintesi (CA)'!Z93</f>
        <v>0</v>
      </c>
      <c r="G33" s="562"/>
      <c r="H33" s="563"/>
      <c r="I33" s="563"/>
      <c r="J33" s="564"/>
    </row>
    <row r="34" spans="1:10" s="411" customFormat="1" hidden="1">
      <c r="A34" s="410"/>
      <c r="B34" s="310" t="str">
        <f>IF(AND('Lista PMO'!A24&lt;&gt;"",'Lista PMO'!B24&lt;&gt;""),'Lista PMO'!A24,"")</f>
        <v/>
      </c>
      <c r="C34" s="157" t="str">
        <f>IF('Lista PMO'!B24&lt;&gt;"",'Lista PMO'!B24,"")</f>
        <v/>
      </c>
      <c r="D34" s="156" t="str">
        <f>IF('Lista PMO'!C24&lt;&gt;"",'Lista PMO'!C24,"")</f>
        <v/>
      </c>
      <c r="E34" s="158" t="str">
        <f>IF(C34&lt;&gt;"",IF('Sintesi (CA)'!Y51=0,"NO CA",IF('Sintesi (CA)'!AH51=0,"Completato",IF('Sintesi (CA)'!Z51&gt;0,"In Corso",IF('Sintesi (CA)'!Z51=0,"Da avviare","")))),"")</f>
        <v/>
      </c>
      <c r="F34" s="159">
        <f>'Sintesi (CA)'!Y94+'Sintesi (CA)'!Z94</f>
        <v>0</v>
      </c>
      <c r="G34" s="562"/>
      <c r="H34" s="563"/>
      <c r="I34" s="563"/>
      <c r="J34" s="564"/>
    </row>
    <row r="35" spans="1:10" s="411" customFormat="1" hidden="1">
      <c r="A35" s="410"/>
      <c r="B35" s="310" t="str">
        <f>IF(AND('Lista PMO'!A25&lt;&gt;"",'Lista PMO'!B25&lt;&gt;""),'Lista PMO'!A25,"")</f>
        <v/>
      </c>
      <c r="C35" s="157" t="str">
        <f>IF('Lista PMO'!B25&lt;&gt;"",'Lista PMO'!B25,"")</f>
        <v/>
      </c>
      <c r="D35" s="156" t="str">
        <f>IF('Lista PMO'!C25&lt;&gt;"",'Lista PMO'!C25,"")</f>
        <v/>
      </c>
      <c r="E35" s="158" t="str">
        <f>IF(C35&lt;&gt;"",IF('Sintesi (CA)'!Y52=0,"NO CA",IF('Sintesi (CA)'!AH52=0,"Completato",IF('Sintesi (CA)'!Z52&gt;0,"In Corso",IF('Sintesi (CA)'!Z52=0,"Da avviare","")))),"")</f>
        <v/>
      </c>
      <c r="F35" s="159">
        <f>'Sintesi (CA)'!Y95+'Sintesi (CA)'!Z95</f>
        <v>0</v>
      </c>
      <c r="G35" s="562"/>
      <c r="H35" s="563"/>
      <c r="I35" s="563"/>
      <c r="J35" s="564"/>
    </row>
    <row r="36" spans="1:10" s="411" customFormat="1" hidden="1">
      <c r="A36" s="410"/>
      <c r="B36" s="310" t="str">
        <f>IF(AND('Lista PMO'!A26&lt;&gt;"",'Lista PMO'!B26&lt;&gt;""),'Lista PMO'!A26,"")</f>
        <v/>
      </c>
      <c r="C36" s="157" t="str">
        <f>IF('Lista PMO'!B26&lt;&gt;"",'Lista PMO'!B26,"")</f>
        <v/>
      </c>
      <c r="D36" s="156" t="str">
        <f>IF('Lista PMO'!C26&lt;&gt;"",'Lista PMO'!C26,"")</f>
        <v/>
      </c>
      <c r="E36" s="158" t="str">
        <f>IF(C36&lt;&gt;"",IF('Sintesi (CA)'!Y53=0,"NO CA",IF('Sintesi (CA)'!AH53=0,"Completato",IF('Sintesi (CA)'!Z53&gt;0,"In Corso",IF('Sintesi (CA)'!Z53=0,"Da avviare","")))),"")</f>
        <v/>
      </c>
      <c r="F36" s="159">
        <f>'Sintesi (CA)'!Y96+'Sintesi (CA)'!Z96</f>
        <v>0</v>
      </c>
      <c r="G36" s="593"/>
      <c r="H36" s="563"/>
      <c r="I36" s="563"/>
      <c r="J36" s="564"/>
    </row>
    <row r="37" spans="1:10" s="411" customFormat="1" hidden="1">
      <c r="A37" s="410"/>
      <c r="B37" s="310" t="str">
        <f>IF(AND('Lista PMO'!A27&lt;&gt;"",'Lista PMO'!B27&lt;&gt;""),'Lista PMO'!A27,"")</f>
        <v/>
      </c>
      <c r="C37" s="157" t="str">
        <f>IF('Lista PMO'!B27&lt;&gt;"",'Lista PMO'!B27,"")</f>
        <v/>
      </c>
      <c r="D37" s="156" t="str">
        <f>IF('Lista PMO'!C27&lt;&gt;"",'Lista PMO'!C27,"")</f>
        <v/>
      </c>
      <c r="E37" s="158" t="str">
        <f>IF(C37&lt;&gt;"",IF('Sintesi (CA)'!Y54=0,"NO CA",IF('Sintesi (CA)'!AH54=0,"Completato",IF('Sintesi (CA)'!Z54&gt;0,"In Corso",IF('Sintesi (CA)'!Z54=0,"Da avviare","")))),"")</f>
        <v/>
      </c>
      <c r="F37" s="159">
        <f>'Sintesi (CA)'!Y97+'Sintesi (CA)'!Z97</f>
        <v>0</v>
      </c>
      <c r="G37" s="562"/>
      <c r="H37" s="563"/>
      <c r="I37" s="563"/>
      <c r="J37" s="564"/>
    </row>
    <row r="38" spans="1:10" s="411" customFormat="1" hidden="1">
      <c r="A38" s="410"/>
      <c r="B38" s="310" t="str">
        <f>IF(AND('Lista PMO'!A28&lt;&gt;"",'Lista PMO'!B28&lt;&gt;""),'Lista PMO'!A28,"")</f>
        <v/>
      </c>
      <c r="C38" s="157" t="str">
        <f>IF('Lista PMO'!B28&lt;&gt;"",'Lista PMO'!B28,"")</f>
        <v/>
      </c>
      <c r="D38" s="156" t="str">
        <f>IF('Lista PMO'!C28&lt;&gt;"",'Lista PMO'!C28,"")</f>
        <v/>
      </c>
      <c r="E38" s="158" t="str">
        <f>IF(C38&lt;&gt;"",IF('Sintesi (CA)'!Y55=0,"NO CA",IF('Sintesi (CA)'!AH55=0,"Completato",IF('Sintesi (CA)'!Z55&gt;0,"In Corso",IF('Sintesi (CA)'!Z55=0,"Da avviare","")))),"")</f>
        <v/>
      </c>
      <c r="F38" s="159">
        <f>'Sintesi (CA)'!Y98+'Sintesi (CA)'!Z98</f>
        <v>0</v>
      </c>
      <c r="G38" s="562"/>
      <c r="H38" s="563"/>
      <c r="I38" s="563"/>
      <c r="J38" s="564"/>
    </row>
    <row r="39" spans="1:10" s="411" customFormat="1" hidden="1">
      <c r="A39" s="410"/>
      <c r="B39" s="310" t="str">
        <f>IF(AND('Lista PMO'!A29&lt;&gt;"",'Lista PMO'!B29&lt;&gt;""),'Lista PMO'!A29,"")</f>
        <v/>
      </c>
      <c r="C39" s="157" t="str">
        <f>IF('Lista PMO'!B29&lt;&gt;"",'Lista PMO'!B29,"")</f>
        <v/>
      </c>
      <c r="D39" s="156" t="str">
        <f>IF('Lista PMO'!C29&lt;&gt;"",'Lista PMO'!C29,"")</f>
        <v/>
      </c>
      <c r="E39" s="158" t="str">
        <f>IF(C39&lt;&gt;"",IF('Sintesi (CA)'!Y56=0,"NO CA",IF('Sintesi (CA)'!AH56=0,"Completato",IF('Sintesi (CA)'!Z56&gt;0,"In Corso",IF('Sintesi (CA)'!Z56=0,"Da avviare","")))),"")</f>
        <v/>
      </c>
      <c r="F39" s="159">
        <f>'Sintesi (CA)'!Y99+'Sintesi (CA)'!Z99</f>
        <v>0</v>
      </c>
      <c r="G39" s="575"/>
      <c r="H39" s="563"/>
      <c r="I39" s="563"/>
      <c r="J39" s="564"/>
    </row>
    <row r="40" spans="1:10" s="411" customFormat="1" hidden="1">
      <c r="A40" s="410"/>
      <c r="B40" s="310" t="str">
        <f>IF(AND('Lista PMO'!A30&lt;&gt;"",'Lista PMO'!B30&lt;&gt;""),'Lista PMO'!A30,"")</f>
        <v/>
      </c>
      <c r="C40" s="157" t="str">
        <f>IF('Lista PMO'!B30&lt;&gt;"",'Lista PMO'!B30,"")</f>
        <v/>
      </c>
      <c r="D40" s="156" t="str">
        <f>IF('Lista PMO'!C30&lt;&gt;"",'Lista PMO'!C30,"")</f>
        <v/>
      </c>
      <c r="E40" s="158" t="str">
        <f>IF(C40&lt;&gt;"",IF('Sintesi (CA)'!Y57=0,"NO CA",IF('Sintesi (CA)'!AH57=0,"Completato",IF('Sintesi (CA)'!Z57&gt;0,"In Corso",IF('Sintesi (CA)'!Z57=0,"Da avviare","")))),"")</f>
        <v/>
      </c>
      <c r="F40" s="159">
        <f>'Sintesi (CA)'!Y100+'Sintesi (CA)'!Z100</f>
        <v>0</v>
      </c>
      <c r="G40" s="562"/>
      <c r="H40" s="563"/>
      <c r="I40" s="563"/>
      <c r="J40" s="564"/>
    </row>
    <row r="41" spans="1:10" s="411" customFormat="1" hidden="1">
      <c r="A41" s="410"/>
      <c r="B41" s="310" t="str">
        <f>IF(AND('Lista PMO'!A31&lt;&gt;"",'Lista PMO'!B31&lt;&gt;""),'Lista PMO'!A31,"")</f>
        <v/>
      </c>
      <c r="C41" s="157" t="str">
        <f>IF('Lista PMO'!B31&lt;&gt;"",'Lista PMO'!B31,"")</f>
        <v/>
      </c>
      <c r="D41" s="156" t="str">
        <f>IF('Lista PMO'!C31&lt;&gt;"",'Lista PMO'!C31,"")</f>
        <v/>
      </c>
      <c r="E41" s="158" t="str">
        <f>IF(C41&lt;&gt;"",IF('Sintesi (CA)'!Y58=0,"NO CA",IF('Sintesi (CA)'!AH58=0,"Completato",IF('Sintesi (CA)'!Z58&gt;0,"In Corso",IF('Sintesi (CA)'!Z58=0,"Da avviare","")))),"")</f>
        <v/>
      </c>
      <c r="F41" s="159">
        <f>'Sintesi (CA)'!Y101+'Sintesi (CA)'!Z101</f>
        <v>0</v>
      </c>
      <c r="G41" s="562"/>
      <c r="H41" s="563"/>
      <c r="I41" s="563"/>
      <c r="J41" s="564"/>
    </row>
    <row r="42" spans="1:10" s="411" customFormat="1" hidden="1">
      <c r="A42" s="410"/>
      <c r="B42" s="310" t="str">
        <f>IF(AND('Lista PMO'!A32&lt;&gt;"",'Lista PMO'!B32&lt;&gt;""),'Lista PMO'!A32,"")</f>
        <v/>
      </c>
      <c r="C42" s="157" t="str">
        <f>IF('Lista PMO'!B32&lt;&gt;"",'Lista PMO'!B32,"")</f>
        <v/>
      </c>
      <c r="D42" s="156" t="str">
        <f>IF('Lista PMO'!C32&lt;&gt;"",'Lista PMO'!C32,"")</f>
        <v/>
      </c>
      <c r="E42" s="158" t="str">
        <f>IF(C42&lt;&gt;"",IF('Sintesi (CA)'!Y59=0,"NO CA",IF('Sintesi (CA)'!AH59=0,"Completato",IF('Sintesi (CA)'!Z59&gt;0,"In Corso",IF('Sintesi (CA)'!Z59=0,"Da avviare","")))),"")</f>
        <v/>
      </c>
      <c r="F42" s="159">
        <f>'Sintesi (CA)'!Y103+'Sintesi (CA)'!Z103</f>
        <v>0</v>
      </c>
      <c r="G42" s="562"/>
      <c r="H42" s="563"/>
      <c r="I42" s="563"/>
      <c r="J42" s="564"/>
    </row>
    <row r="43" spans="1:10" s="411" customFormat="1" hidden="1">
      <c r="A43" s="410"/>
      <c r="B43" s="310" t="str">
        <f>IF(AND('Lista PMO'!A33&lt;&gt;"",'Lista PMO'!B33&lt;&gt;""),'Lista PMO'!A33,"")</f>
        <v/>
      </c>
      <c r="C43" s="157" t="str">
        <f>IF('Lista PMO'!B33&lt;&gt;"",'Lista PMO'!B33,"")</f>
        <v/>
      </c>
      <c r="D43" s="156" t="str">
        <f>IF('Lista PMO'!C33&lt;&gt;"",'Lista PMO'!C33,"")</f>
        <v/>
      </c>
      <c r="E43" s="158" t="str">
        <f>IF(C43&lt;&gt;"",IF('Sintesi (CA)'!Y60=0,"NO CA",IF('Sintesi (CA)'!AH60=0,"Completato",IF('Sintesi (CA)'!Z60&gt;0,"In Corso",IF('Sintesi (CA)'!Z60=0,"Da avviare","")))),"")</f>
        <v/>
      </c>
      <c r="F43" s="159">
        <f>'Sintesi (CA)'!Y105+'Sintesi (CA)'!Z105</f>
        <v>0</v>
      </c>
      <c r="G43" s="562"/>
      <c r="H43" s="563"/>
      <c r="I43" s="563"/>
      <c r="J43" s="564"/>
    </row>
    <row r="44" spans="1:10" s="411" customFormat="1" hidden="1">
      <c r="A44" s="410"/>
      <c r="B44" s="310"/>
      <c r="C44" s="157"/>
      <c r="D44" s="156"/>
      <c r="E44" s="158"/>
      <c r="F44" s="159">
        <f>'Sintesi (CA)'!Y106+'Sintesi (CA)'!Z106</f>
        <v>0</v>
      </c>
      <c r="G44" s="562"/>
      <c r="H44" s="563"/>
      <c r="I44" s="563"/>
      <c r="J44" s="564"/>
    </row>
    <row r="45" spans="1:10" s="19" customFormat="1" hidden="1">
      <c r="A45" s="142"/>
      <c r="B45" s="310"/>
      <c r="C45" s="157"/>
      <c r="D45" s="156"/>
      <c r="E45" s="158"/>
      <c r="F45" s="159">
        <f>'Sintesi (CA)'!Y107+'Sintesi (CA)'!Z107</f>
        <v>0</v>
      </c>
      <c r="G45" s="562"/>
      <c r="H45" s="563"/>
      <c r="I45" s="563"/>
      <c r="J45" s="564"/>
    </row>
    <row r="46" spans="1:10" s="19" customFormat="1" hidden="1">
      <c r="A46" s="142"/>
      <c r="B46" s="310"/>
      <c r="C46" s="157"/>
      <c r="D46" s="156"/>
      <c r="E46" s="158"/>
      <c r="F46" s="472"/>
      <c r="G46" s="562"/>
      <c r="H46" s="563"/>
      <c r="I46" s="563"/>
      <c r="J46" s="564"/>
    </row>
    <row r="47" spans="1:10" s="19" customFormat="1" ht="14.45" hidden="1" customHeight="1">
      <c r="A47" s="142"/>
      <c r="B47" s="310"/>
      <c r="C47" s="157"/>
      <c r="D47" s="156"/>
      <c r="E47" s="158"/>
      <c r="F47" s="472"/>
      <c r="G47" s="562"/>
      <c r="H47" s="563"/>
      <c r="I47" s="563"/>
      <c r="J47" s="564"/>
    </row>
    <row r="48" spans="1:10" s="19" customFormat="1" ht="16.5" hidden="1" customHeight="1">
      <c r="A48" s="142"/>
      <c r="B48" s="310"/>
      <c r="C48" s="157"/>
      <c r="D48" s="156"/>
      <c r="E48" s="158"/>
      <c r="F48" s="472"/>
      <c r="G48" s="562"/>
      <c r="H48" s="563"/>
      <c r="I48" s="563"/>
      <c r="J48" s="564"/>
    </row>
    <row r="49" spans="1:10" s="19" customFormat="1" ht="16.5" hidden="1" customHeight="1">
      <c r="A49" s="142"/>
      <c r="B49" s="310"/>
      <c r="C49" s="157"/>
      <c r="D49" s="156"/>
      <c r="E49" s="158"/>
      <c r="F49" s="472"/>
      <c r="G49" s="562"/>
      <c r="H49" s="563"/>
      <c r="I49" s="563"/>
      <c r="J49" s="564"/>
    </row>
    <row r="50" spans="1:10" s="19" customFormat="1" hidden="1">
      <c r="A50" s="142"/>
      <c r="B50" s="310"/>
      <c r="C50" s="157"/>
      <c r="D50" s="156"/>
      <c r="E50" s="158"/>
      <c r="F50" s="472"/>
      <c r="G50" s="562"/>
      <c r="H50" s="563"/>
      <c r="I50" s="563"/>
      <c r="J50" s="564"/>
    </row>
    <row r="51" spans="1:10" s="19" customFormat="1" hidden="1">
      <c r="A51" s="142"/>
      <c r="B51" s="310" t="str">
        <f>IF(AND('Lista PMO'!A34&lt;&gt;"",'Lista PMO'!B34&lt;&gt;""),'Lista PMO'!A34,"")</f>
        <v/>
      </c>
      <c r="C51" s="157" t="str">
        <f>IF('Lista PMO'!B34&lt;&gt;"",'Lista PMO'!B34,"")</f>
        <v/>
      </c>
      <c r="D51" s="156" t="str">
        <f>IF('Lista PMO'!C34&lt;&gt;"",'Lista PMO'!C34,"")</f>
        <v/>
      </c>
      <c r="E51" s="158" t="str">
        <f>IF(C51&lt;&gt;"",IF('Sintesi (CA)'!#REF!=0,"NO CA",IF('Sintesi (CA)'!#REF!=0,"Completato",IF('Sintesi (CA)'!#REF!&gt;0,"In Corso",IF('Sintesi (CA)'!#REF!=0,"Da avviare","")))),"")</f>
        <v/>
      </c>
      <c r="F51" s="472"/>
      <c r="G51" s="562"/>
      <c r="H51" s="563"/>
      <c r="I51" s="563"/>
      <c r="J51" s="564"/>
    </row>
    <row r="52" spans="1:10" s="19" customFormat="1" hidden="1">
      <c r="A52" s="142"/>
      <c r="B52" s="310" t="str">
        <f>IF(AND('Lista PMO'!A35&lt;&gt;"",'Lista PMO'!B35&lt;&gt;""),'Lista PMO'!A35,"")</f>
        <v/>
      </c>
      <c r="C52" s="157" t="str">
        <f>IF('Lista PMO'!B35&lt;&gt;"",'Lista PMO'!B35,"")</f>
        <v/>
      </c>
      <c r="D52" s="156" t="str">
        <f>IF('Lista PMO'!C35&lt;&gt;"",'Lista PMO'!C35,"")</f>
        <v/>
      </c>
      <c r="E52" s="158" t="str">
        <f>IF(C52&lt;&gt;"",IF('Sintesi (CA)'!#REF!=0,"NO CA",IF('Sintesi (CA)'!#REF!=0,"Completato",IF('Sintesi (CA)'!#REF!&gt;0,"In Corso",IF('Sintesi (CA)'!#REF!=0,"Da avviare","")))),"")</f>
        <v/>
      </c>
      <c r="F52" s="472"/>
      <c r="G52" s="562"/>
      <c r="H52" s="563"/>
      <c r="I52" s="563"/>
      <c r="J52" s="564"/>
    </row>
    <row r="53" spans="1:10" s="19" customFormat="1" hidden="1">
      <c r="A53" s="142"/>
      <c r="B53" s="349" t="str">
        <f>IF(AND('Lista PMO'!A36&lt;&gt;"",'Lista PMO'!B36&lt;&gt;""),'Lista PMO'!A36,"")</f>
        <v/>
      </c>
      <c r="C53" s="350" t="str">
        <f>IF('Lista PMO'!B36&lt;&gt;"",'Lista PMO'!B36,"")</f>
        <v/>
      </c>
      <c r="D53" s="351" t="str">
        <f>IF('Lista PMO'!C36&lt;&gt;"",'Lista PMO'!C36,"")</f>
        <v/>
      </c>
      <c r="E53" s="342" t="str">
        <f>IF(C53&lt;&gt;"",IF('Sintesi (CA)'!#REF!=0,"NO CA",IF('Sintesi (CA)'!#REF!=0,"Completato",IF('Sintesi (CA)'!#REF!&gt;0,"In Corso",IF('Sintesi (CA)'!#REF!=0,"Da avviare","")))),"")</f>
        <v/>
      </c>
      <c r="F53" s="352"/>
      <c r="G53" s="581"/>
      <c r="H53" s="582"/>
      <c r="I53" s="582"/>
      <c r="J53" s="583"/>
    </row>
    <row r="54" spans="1:10" s="19" customFormat="1" hidden="1">
      <c r="A54" s="142"/>
      <c r="B54" s="349" t="str">
        <f>IF(AND('Lista PMO'!A37&lt;&gt;"",'Lista PMO'!B37&lt;&gt;""),'Lista PMO'!A37,"")</f>
        <v/>
      </c>
      <c r="C54" s="350" t="str">
        <f>IF('Lista PMO'!B37&lt;&gt;"",'Lista PMO'!B37,"")</f>
        <v/>
      </c>
      <c r="D54" s="351" t="str">
        <f>IF('Lista PMO'!C37&lt;&gt;"",'Lista PMO'!C37,"")</f>
        <v/>
      </c>
      <c r="E54" s="342" t="str">
        <f>IF(C54&lt;&gt;"",IF('Sintesi (CA)'!#REF!=0,"NO CA",IF('Sintesi (CA)'!#REF!=0,"Completato",IF('Sintesi (CA)'!#REF!&gt;0,"In Corso",IF('Sintesi (CA)'!#REF!=0,"Da avviare","")))),"")</f>
        <v/>
      </c>
      <c r="F54" s="352"/>
      <c r="G54" s="581"/>
      <c r="H54" s="582"/>
      <c r="I54" s="582"/>
      <c r="J54" s="583"/>
    </row>
    <row r="55" spans="1:10" s="19" customFormat="1" ht="15.75" hidden="1" customHeight="1">
      <c r="A55" s="142"/>
      <c r="B55" s="349" t="str">
        <f>IF(AND('Lista PMO'!A38&lt;&gt;"",'Lista PMO'!B38&lt;&gt;""),'Lista PMO'!A38,"")</f>
        <v/>
      </c>
      <c r="C55" s="350" t="str">
        <f>IF('Lista PMO'!B38&lt;&gt;"",'Lista PMO'!B38,"")</f>
        <v/>
      </c>
      <c r="D55" s="351" t="str">
        <f>IF('Lista PMO'!C38&lt;&gt;"",'Lista PMO'!C38,"")</f>
        <v/>
      </c>
      <c r="E55" s="342" t="str">
        <f>IF(C55&lt;&gt;"",IF('Sintesi (CA)'!#REF!=0,"NO CA",IF('Sintesi (CA)'!#REF!=0,"Completato",IF('Sintesi (CA)'!#REF!&gt;0,"In Corso",IF('Sintesi (CA)'!#REF!=0,"Da avviare","")))),"")</f>
        <v/>
      </c>
      <c r="F55" s="352"/>
      <c r="G55" s="581"/>
      <c r="H55" s="582"/>
      <c r="I55" s="582"/>
      <c r="J55" s="583"/>
    </row>
    <row r="56" spans="1:10" s="19" customFormat="1" ht="41.25" hidden="1" customHeight="1">
      <c r="A56" s="142"/>
      <c r="B56" s="349" t="str">
        <f>IF(AND('Lista PMO'!A39&lt;&gt;"",'Lista PMO'!B39&lt;&gt;""),'Lista PMO'!A39,"")</f>
        <v/>
      </c>
      <c r="C56" s="350" t="str">
        <f>IF('Lista PMO'!B39&lt;&gt;"",'Lista PMO'!B39,"")</f>
        <v/>
      </c>
      <c r="D56" s="351" t="str">
        <f>IF('Lista PMO'!C39&lt;&gt;"",'Lista PMO'!C39,"")</f>
        <v/>
      </c>
      <c r="E56" s="342" t="str">
        <f>IF(C56&lt;&gt;"",IF('Sintesi (CA)'!#REF!=0,"NO CA",IF('Sintesi (CA)'!#REF!=0,"Completato",IF('Sintesi (CA)'!#REF!&gt;0,"In Corso",IF('Sintesi (CA)'!#REF!=0,"Da avviare","")))),"")</f>
        <v/>
      </c>
      <c r="F56" s="352" t="e">
        <f>'Sintesi (CA)'!#REF!+'Sintesi (CA)'!#REF!</f>
        <v>#REF!</v>
      </c>
      <c r="G56" s="581"/>
      <c r="H56" s="582"/>
      <c r="I56" s="582"/>
      <c r="J56" s="583"/>
    </row>
    <row r="57" spans="1:10" ht="15.75" customHeight="1" thickBot="1">
      <c r="A57" s="10"/>
      <c r="B57" s="10"/>
      <c r="C57" s="10"/>
      <c r="D57" s="10"/>
      <c r="E57" s="174"/>
      <c r="F57" s="10"/>
      <c r="G57" s="10"/>
      <c r="H57" s="10"/>
      <c r="I57" s="10"/>
      <c r="J57" s="10"/>
    </row>
    <row r="58" spans="1:10" ht="15.75" customHeight="1" thickBot="1">
      <c r="A58" s="10"/>
      <c r="B58" s="578" t="s">
        <v>114</v>
      </c>
      <c r="C58" s="579"/>
      <c r="D58" s="579"/>
      <c r="E58" s="579"/>
      <c r="F58" s="579"/>
      <c r="G58" s="579"/>
      <c r="H58" s="579"/>
      <c r="I58" s="579"/>
      <c r="J58" s="580"/>
    </row>
    <row r="59" spans="1:10">
      <c r="A59" s="141"/>
      <c r="B59" s="358" t="s">
        <v>0</v>
      </c>
      <c r="C59" s="354" t="s">
        <v>255</v>
      </c>
      <c r="D59" s="359" t="s">
        <v>35</v>
      </c>
      <c r="E59" s="356" t="s">
        <v>26</v>
      </c>
      <c r="F59" s="357" t="s">
        <v>120</v>
      </c>
      <c r="G59" s="568" t="s">
        <v>164</v>
      </c>
      <c r="H59" s="569"/>
      <c r="I59" s="569"/>
      <c r="J59" s="570"/>
    </row>
    <row r="60" spans="1:10" s="119" customFormat="1">
      <c r="B60" s="310" t="str">
        <f t="shared" ref="B60:D79" si="0">B15</f>
        <v>P59-Deploy &amp; Change CRMT</v>
      </c>
      <c r="C60" s="157" t="str">
        <f t="shared" si="0"/>
        <v>AO004511</v>
      </c>
      <c r="D60" s="156" t="str">
        <f t="shared" si="0"/>
        <v>Cross</v>
      </c>
      <c r="E60" s="158" t="str">
        <f>IF(C60&lt;&gt;"",IF('Sintesi (CFI)'!Y31=0,"NO CFI",IF('Sintesi (CFI)'!AH31=0,"Completato",IF('Sintesi (CFI)'!Z31&gt;0,"In Corso",IF('Sintesi (CFI)'!Z31=0,"Da avviare","")))),"")</f>
        <v>In Corso</v>
      </c>
      <c r="F60" s="159" t="e">
        <f>'Sintesi (CFI)'!#REF!+'Sintesi (CFI)'!#REF!</f>
        <v>#REF!</v>
      </c>
      <c r="G60" s="565"/>
      <c r="H60" s="565"/>
      <c r="I60" s="565"/>
      <c r="J60" s="565"/>
    </row>
    <row r="61" spans="1:10" s="119" customFormat="1">
      <c r="A61" s="141"/>
      <c r="B61" s="310" t="str">
        <f t="shared" si="0"/>
        <v>P59-Deploy &amp; Change CRMT</v>
      </c>
      <c r="C61" s="157" t="str">
        <f t="shared" si="0"/>
        <v>AO004511_YYY103</v>
      </c>
      <c r="D61" s="156" t="str">
        <f t="shared" si="0"/>
        <v>Prima Attivazione</v>
      </c>
      <c r="E61" s="158" t="str">
        <f>IF(C61&lt;&gt;"",IF('Sintesi (CFI)'!Y32=0,"NO CFI",IF('Sintesi (CFI)'!AH32=0,"Completato",IF('Sintesi (CFI)'!Z32&gt;0,"In Corso",IF('Sintesi (CFI)'!Z32=0,"Da avviare","")))),"")</f>
        <v>In Corso</v>
      </c>
      <c r="F61" s="159" t="e">
        <f>'Sintesi (CFI)'!#REF!+'Sintesi (CFI)'!#REF!</f>
        <v>#REF!</v>
      </c>
      <c r="G61" s="562"/>
      <c r="H61" s="563"/>
      <c r="I61" s="563"/>
      <c r="J61" s="564"/>
    </row>
    <row r="62" spans="1:10" s="119" customFormat="1" ht="345" customHeight="1">
      <c r="A62" s="141"/>
      <c r="B62" s="310" t="str">
        <f t="shared" si="0"/>
        <v>P59-Deploy &amp; Change CRMT</v>
      </c>
      <c r="C62" s="157" t="str">
        <f t="shared" si="0"/>
        <v>AO004511_YYY104</v>
      </c>
      <c r="D62" s="156" t="str">
        <f t="shared" si="0"/>
        <v>Prima_Attivazione_combinata</v>
      </c>
      <c r="E62" s="158" t="str">
        <f>IF(C62&lt;&gt;"",IF('Sintesi (CFI)'!Y33=0,"NO CFI",IF('Sintesi (CFI)'!AH33=0,"Completato",IF('Sintesi (CFI)'!Z33&gt;0,"In Corso",IF('Sintesi (CFI)'!Z33=0,"Da avviare","")))),"")</f>
        <v>NO CFI</v>
      </c>
      <c r="F62" s="159" t="e">
        <f>'Sintesi (CFI)'!#REF!+'Sintesi (CFI)'!#REF!</f>
        <v>#REF!</v>
      </c>
      <c r="G62" s="574"/>
      <c r="H62" s="563"/>
      <c r="I62" s="563"/>
      <c r="J62" s="564"/>
    </row>
    <row r="63" spans="1:10" s="119" customFormat="1">
      <c r="B63" s="310" t="str">
        <f t="shared" si="0"/>
        <v>P59-Deploy &amp; Change CRMT</v>
      </c>
      <c r="C63" s="157" t="str">
        <f>C18</f>
        <v>AO004511_YYY109</v>
      </c>
      <c r="D63" s="156" t="str">
        <f t="shared" si="0"/>
        <v>Ricontrattualizzazione</v>
      </c>
      <c r="E63" s="158" t="str">
        <f>IF(C63&lt;&gt;"",IF('Sintesi (CFI)'!Y34=0,"NO CFI",IF('Sintesi (CFI)'!AH34=0,"Completato",IF('Sintesi (CFI)'!Z34&gt;0,"In Corso",IF('Sintesi (CFI)'!Z34=0,"Da avviare","")))),"")</f>
        <v>NO CFI</v>
      </c>
      <c r="F63" s="159" t="e">
        <f>'Sintesi (CFI)'!#REF!+'Sintesi (CFI)'!#REF!</f>
        <v>#REF!</v>
      </c>
      <c r="G63" s="562"/>
      <c r="H63" s="563"/>
      <c r="I63" s="563"/>
      <c r="J63" s="564"/>
    </row>
    <row r="64" spans="1:10" s="119" customFormat="1" ht="409.5" customHeight="1">
      <c r="A64" s="141"/>
      <c r="B64" s="310" t="str">
        <f t="shared" si="0"/>
        <v>P59-Deploy &amp; Change CRMT</v>
      </c>
      <c r="C64" s="157" t="str">
        <f>C19</f>
        <v>AO004511_YYY121</v>
      </c>
      <c r="D64" s="156" t="str">
        <f t="shared" si="0"/>
        <v>Agent_Desktop</v>
      </c>
      <c r="E64" s="158" t="str">
        <f>IF(C64&lt;&gt;"",IF('Sintesi (CFI)'!Y35=0,"NO CFI",IF('Sintesi (CFI)'!AH35=0,"Completato",IF('Sintesi (CFI)'!Z35&gt;0,"In Corso",IF('Sintesi (CFI)'!Z35=0,"Da avviare","")))),"")</f>
        <v>Completato</v>
      </c>
      <c r="F64" s="159" t="e">
        <f>'Sintesi (CFI)'!#REF!+'Sintesi (CFI)'!#REF!</f>
        <v>#REF!</v>
      </c>
      <c r="G64" s="565"/>
      <c r="H64" s="565"/>
      <c r="I64" s="565"/>
      <c r="J64" s="565"/>
    </row>
    <row r="65" spans="1:10" s="119" customFormat="1" ht="173.25" customHeight="1">
      <c r="A65" s="141"/>
      <c r="B65" s="310" t="str">
        <f t="shared" si="0"/>
        <v>P59-Deploy &amp; Change CRMT</v>
      </c>
      <c r="C65" s="157" t="str">
        <f t="shared" si="0"/>
        <v>AO004511_YYY127</v>
      </c>
      <c r="D65" s="156" t="str">
        <f t="shared" si="0"/>
        <v>Gestione Consensi e Acquisizione Prospect</v>
      </c>
      <c r="E65" s="158" t="str">
        <f>IF(C65&lt;&gt;"",IF('Sintesi (CFI)'!Y36=0,"NO CFI",IF('Sintesi (CFI)'!AH36=0,"Completato",IF('Sintesi (CFI)'!Z36&gt;0,"In Corso",IF('Sintesi (CFI)'!Z36=0,"Da avviare","")))),"")</f>
        <v>Completato</v>
      </c>
      <c r="F65" s="159" t="e">
        <f>'Sintesi (CFI)'!#REF!+'Sintesi (CFI)'!#REF!</f>
        <v>#REF!</v>
      </c>
      <c r="G65" s="565"/>
      <c r="H65" s="565"/>
      <c r="I65" s="565"/>
      <c r="J65" s="565"/>
    </row>
    <row r="66" spans="1:10" s="119" customFormat="1">
      <c r="A66" s="141"/>
      <c r="B66" s="310" t="str">
        <f t="shared" si="0"/>
        <v>P59-Deploy &amp; Change CRMT</v>
      </c>
      <c r="C66" s="157" t="str">
        <f t="shared" si="0"/>
        <v>AO004511_YYY39</v>
      </c>
      <c r="D66" s="156" t="str">
        <f t="shared" si="0"/>
        <v>BOLLETTA_2.0</v>
      </c>
      <c r="E66" s="158" t="str">
        <f>IF(C66&lt;&gt;"",IF('Sintesi (CFI)'!Y37=0,"NO CFI",IF('Sintesi (CFI)'!AH37=0,"Completato",IF('Sintesi (CFI)'!Z37&gt;0,"In Corso",IF('Sintesi (CFI)'!Z37=0,"Da avviare","")))),"")</f>
        <v>Completato</v>
      </c>
      <c r="F66" s="472" t="e">
        <f>'Sintesi (CFI)'!#REF!+'Sintesi (CFI)'!#REF!</f>
        <v>#REF!</v>
      </c>
      <c r="G66" s="565"/>
      <c r="H66" s="565"/>
      <c r="I66" s="565"/>
      <c r="J66" s="565"/>
    </row>
    <row r="67" spans="1:10" s="119" customFormat="1">
      <c r="A67" s="141"/>
      <c r="B67" s="310" t="str">
        <f t="shared" si="0"/>
        <v>P59-Deploy &amp; Change CRMT</v>
      </c>
      <c r="C67" s="157" t="str">
        <f t="shared" si="0"/>
        <v>AO004511_YYY40</v>
      </c>
      <c r="D67" s="156" t="str">
        <f t="shared" si="0"/>
        <v>DIMOSTRATO_PAGAMENTO</v>
      </c>
      <c r="E67" s="158" t="str">
        <f>IF(C67&lt;&gt;"",IF('Sintesi (CFI)'!Y38=0,"NO CFI",IF('Sintesi (CFI)'!AH38=0,"Completato",IF('Sintesi (CFI)'!Z38&gt;0,"In Corso",IF('Sintesi (CFI)'!Z38=0,"Da avviare","")))),"")</f>
        <v>In Corso</v>
      </c>
      <c r="F67" s="525"/>
      <c r="G67" s="565"/>
      <c r="H67" s="565"/>
      <c r="I67" s="565"/>
      <c r="J67" s="565"/>
    </row>
    <row r="68" spans="1:10" s="119" customFormat="1">
      <c r="B68" s="310" t="str">
        <f t="shared" si="0"/>
        <v>P59-Deploy &amp; Change CRMT</v>
      </c>
      <c r="C68" s="157" t="str">
        <f t="shared" si="0"/>
        <v>AO004511_YYY50</v>
      </c>
      <c r="D68" s="156" t="str">
        <f t="shared" si="0"/>
        <v>Gestione VAS</v>
      </c>
      <c r="E68" s="158" t="str">
        <f>IF(C68&lt;&gt;"",IF('Sintesi (CFI)'!Y39=0,"NO CFI",IF('Sintesi (CFI)'!AH39=0,"Completato",IF('Sintesi (CFI)'!Z39&gt;0,"In Corso",IF('Sintesi (CFI)'!Z39=0,"Da avviare","")))),"")</f>
        <v>In Corso</v>
      </c>
      <c r="F68" s="525"/>
      <c r="G68" s="572"/>
      <c r="H68" s="563"/>
      <c r="I68" s="563"/>
      <c r="J68" s="564"/>
    </row>
    <row r="69" spans="1:10" s="119" customFormat="1">
      <c r="B69" s="310" t="str">
        <f t="shared" si="0"/>
        <v>P59-Deploy &amp; Change CRMT</v>
      </c>
      <c r="C69" s="157" t="str">
        <f t="shared" si="0"/>
        <v>AO004511_YYY64</v>
      </c>
      <c r="D69" s="156" t="str">
        <f t="shared" si="0"/>
        <v>Piano di Rientro</v>
      </c>
      <c r="E69" s="158" t="str">
        <f>IF(C69&lt;&gt;"",IF('Sintesi (CFI)'!Y40=0,"NO CFI",IF('Sintesi (CFI)'!AH40=0,"Completato",IF('Sintesi (CFI)'!Z40&gt;0,"In Corso",IF('Sintesi (CFI)'!Z40=0,"Da avviare","")))),"")</f>
        <v>Completato</v>
      </c>
      <c r="F69" s="169"/>
      <c r="G69" s="562"/>
      <c r="H69" s="563"/>
      <c r="I69" s="563"/>
      <c r="J69" s="564"/>
    </row>
    <row r="70" spans="1:10" s="119" customFormat="1">
      <c r="A70" s="141"/>
      <c r="B70" s="310" t="str">
        <f t="shared" si="0"/>
        <v>P59-Deploy &amp; Change CRMT</v>
      </c>
      <c r="C70" s="157" t="str">
        <f t="shared" si="0"/>
        <v>AO004511_YYY66</v>
      </c>
      <c r="D70" s="156" t="str">
        <f t="shared" si="0"/>
        <v>Copia_Documenti</v>
      </c>
      <c r="E70" s="158" t="str">
        <f>IF(C70&lt;&gt;"",IF('Sintesi (CFI)'!Y41=0,"NO CFI",IF('Sintesi (CFI)'!AH41=0,"Completato",IF('Sintesi (CFI)'!Z41&gt;0,"In Corso",IF('Sintesi (CFI)'!Z41=0,"Da avviare","")))),"")</f>
        <v>In Corso</v>
      </c>
      <c r="F70" s="159" t="e">
        <f>'Sintesi (CFI)'!#REF!+'Sintesi (CFI)'!#REF!</f>
        <v>#REF!</v>
      </c>
      <c r="G70" s="562"/>
      <c r="H70" s="563"/>
      <c r="I70" s="563"/>
      <c r="J70" s="564"/>
    </row>
    <row r="71" spans="1:10" s="119" customFormat="1">
      <c r="A71" s="141"/>
      <c r="B71" s="310" t="str">
        <f t="shared" si="0"/>
        <v>P59-Deploy &amp; Change CRMT</v>
      </c>
      <c r="C71" s="157" t="str">
        <f t="shared" si="0"/>
        <v>AO004511_YYY68</v>
      </c>
      <c r="D71" s="156" t="str">
        <f t="shared" si="0"/>
        <v>Subentro</v>
      </c>
      <c r="E71" s="158" t="str">
        <f>IF(C71&lt;&gt;"",IF('Sintesi (CFI)'!Y42=0,"NO CFI",IF('Sintesi (CFI)'!AH42=0,"Completato",IF('Sintesi (CFI)'!Z42&gt;0,"In Corso",IF('Sintesi (CFI)'!Z42=0,"Da avviare","")))),"")</f>
        <v>In Corso</v>
      </c>
      <c r="F71" s="159" t="e">
        <f>'Sintesi (CFI)'!#REF!+'Sintesi (CFI)'!#REF!</f>
        <v>#REF!</v>
      </c>
      <c r="G71" s="572"/>
      <c r="H71" s="563"/>
      <c r="I71" s="563"/>
      <c r="J71" s="564"/>
    </row>
    <row r="72" spans="1:10" s="119" customFormat="1" ht="280.5" customHeight="1">
      <c r="B72" s="310" t="str">
        <f t="shared" si="0"/>
        <v>P59-Deploy &amp; Change CRMT</v>
      </c>
      <c r="C72" s="157" t="str">
        <f>C27</f>
        <v>AO004511_YYY69</v>
      </c>
      <c r="D72" s="156" t="str">
        <f t="shared" si="0"/>
        <v>Subentro_Combinato</v>
      </c>
      <c r="E72" s="158" t="str">
        <f>IF(C72&lt;&gt;"",IF('Sintesi (CFI)'!Y43=0,"NO CFI",IF('Sintesi (CFI)'!AH43=0,"Completato",IF('Sintesi (CFI)'!Z43&gt;0,"In Corso",IF('Sintesi (CFI)'!Z43=0,"Da avviare","")))),"")</f>
        <v>In Corso</v>
      </c>
      <c r="F72" s="159" t="e">
        <f>'Sintesi (CFI)'!#REF!+'Sintesi (CFI)'!#REF!</f>
        <v>#REF!</v>
      </c>
      <c r="G72" s="565"/>
      <c r="H72" s="565"/>
      <c r="I72" s="565"/>
      <c r="J72" s="565"/>
    </row>
    <row r="73" spans="1:10" s="119" customFormat="1">
      <c r="B73" s="310" t="str">
        <f t="shared" si="0"/>
        <v>P59-Deploy &amp; Change CRMT</v>
      </c>
      <c r="C73" s="157" t="str">
        <f t="shared" si="0"/>
        <v>AO004511_YYY70</v>
      </c>
      <c r="D73" s="156" t="str">
        <f t="shared" si="0"/>
        <v>SWA</v>
      </c>
      <c r="E73" s="158" t="str">
        <f>IF(C73&lt;&gt;"",IF('Sintesi (CFI)'!Y44=0,"NO CFI",IF('Sintesi (CFI)'!AH44=0,"Completato",IF('Sintesi (CFI)'!Z44&gt;0,"In Corso",IF('Sintesi (CFI)'!Z44=0,"Da avviare","")))),"")</f>
        <v>In Corso</v>
      </c>
      <c r="F73" s="159" t="e">
        <f>'Sintesi (CFI)'!#REF!+'Sintesi (CFI)'!#REF!</f>
        <v>#REF!</v>
      </c>
      <c r="G73" s="572"/>
      <c r="H73" s="563"/>
      <c r="I73" s="563"/>
      <c r="J73" s="564"/>
    </row>
    <row r="74" spans="1:10" s="119" customFormat="1">
      <c r="B74" s="310" t="str">
        <f t="shared" si="0"/>
        <v>P59-Deploy &amp; Change CRMT</v>
      </c>
      <c r="C74" s="157" t="str">
        <f t="shared" si="0"/>
        <v>AO004511_YYY72</v>
      </c>
      <c r="D74" s="156" t="str">
        <f t="shared" si="0"/>
        <v>VARIAZIONE_ANAGRAFICA_MOGE</v>
      </c>
      <c r="E74" s="158" t="str">
        <f>IF(C74&lt;&gt;"",IF('Sintesi (CFI)'!Y45=0,"NO CFI",IF('Sintesi (CFI)'!AH45=0,"Completato",IF('Sintesi (CFI)'!Z45&gt;0,"In Corso",IF('Sintesi (CFI)'!Z45=0,"Da avviare","")))),"")</f>
        <v>In Corso</v>
      </c>
      <c r="F74" s="159" t="e">
        <f>'Sintesi (CFI)'!#REF!+'Sintesi (CFI)'!#REF!</f>
        <v>#REF!</v>
      </c>
      <c r="G74" s="562"/>
      <c r="H74" s="563"/>
      <c r="I74" s="563"/>
      <c r="J74" s="564"/>
    </row>
    <row r="75" spans="1:10" s="119" customFormat="1">
      <c r="B75" s="310" t="str">
        <f t="shared" si="0"/>
        <v>P59-Deploy &amp; Change CRMT</v>
      </c>
      <c r="C75" s="157" t="str">
        <f t="shared" si="0"/>
        <v>AO004511_YYY74</v>
      </c>
      <c r="D75" s="156" t="str">
        <f t="shared" si="0"/>
        <v>Variazione Indirizzo Fatturazione</v>
      </c>
      <c r="E75" s="158" t="str">
        <f>IF(C75&lt;&gt;"",IF('Sintesi (CFI)'!Y46=0,"NO CFI",IF('Sintesi (CFI)'!AH46=0,"Completato",IF('Sintesi (CFI)'!Z46&gt;0,"In Corso",IF('Sintesi (CFI)'!Z46=0,"Da avviare","")))),"")</f>
        <v>In Corso</v>
      </c>
      <c r="F75" s="159" t="e">
        <f>'Sintesi (CFI)'!#REF!+'Sintesi (CFI)'!#REF!</f>
        <v>#REF!</v>
      </c>
      <c r="G75" s="562"/>
      <c r="H75" s="563"/>
      <c r="I75" s="563"/>
      <c r="J75" s="564"/>
    </row>
    <row r="76" spans="1:10" s="119" customFormat="1">
      <c r="B76" s="310" t="str">
        <f t="shared" si="0"/>
        <v>P59-Deploy &amp; Change CRMT</v>
      </c>
      <c r="C76" s="157" t="str">
        <f t="shared" si="0"/>
        <v>AO004511_YYY77</v>
      </c>
      <c r="D76" s="156" t="str">
        <f t="shared" si="0"/>
        <v>VSA</v>
      </c>
      <c r="E76" s="158" t="str">
        <f>IF(C76&lt;&gt;"",IF('Sintesi (CFI)'!Y47=0,"NO CFI",IF('Sintesi (CFI)'!AH47=0,"Completato",IF('Sintesi (CFI)'!Z47&gt;0,"In Corso",IF('Sintesi (CFI)'!Z47=0,"Da avviare","")))),"")</f>
        <v>In Corso</v>
      </c>
      <c r="F76" s="159" t="e">
        <f>'Sintesi (CFI)'!#REF!+'Sintesi (CFI)'!#REF!</f>
        <v>#REF!</v>
      </c>
      <c r="G76" s="562"/>
      <c r="H76" s="563"/>
      <c r="I76" s="563"/>
      <c r="J76" s="564"/>
    </row>
    <row r="77" spans="1:10" s="119" customFormat="1" hidden="1">
      <c r="A77" s="141"/>
      <c r="B77" s="310" t="str">
        <f t="shared" si="0"/>
        <v/>
      </c>
      <c r="C77" s="157" t="str">
        <f t="shared" si="0"/>
        <v/>
      </c>
      <c r="D77" s="156" t="str">
        <f t="shared" si="0"/>
        <v/>
      </c>
      <c r="E77" s="158" t="str">
        <f>IF(C77&lt;&gt;"",IF('Sintesi (CFI)'!Y48=0,"NO CFI",IF('Sintesi (CFI)'!AH48=0,"Completato",IF('Sintesi (CFI)'!Z48&gt;0,"In Corso",IF('Sintesi (CFI)'!Z48=0,"Da avviare","")))),"")</f>
        <v/>
      </c>
      <c r="F77" s="159" t="e">
        <f>'Sintesi (CFI)'!#REF!+'Sintesi (CFI)'!#REF!</f>
        <v>#REF!</v>
      </c>
      <c r="G77" s="571"/>
      <c r="H77" s="565"/>
      <c r="I77" s="565"/>
      <c r="J77" s="565"/>
    </row>
    <row r="78" spans="1:10" s="119" customFormat="1" hidden="1">
      <c r="A78" s="141"/>
      <c r="B78" s="310" t="str">
        <f t="shared" si="0"/>
        <v/>
      </c>
      <c r="C78" s="157" t="str">
        <f t="shared" si="0"/>
        <v/>
      </c>
      <c r="D78" s="156" t="str">
        <f t="shared" si="0"/>
        <v/>
      </c>
      <c r="E78" s="158" t="str">
        <f>IF(C78&lt;&gt;"",IF('Sintesi (CFI)'!Y49=0,"NO CFI",IF('Sintesi (CFI)'!AH49=0,"Completato",IF('Sintesi (CFI)'!Z49&gt;0,"In Corso",IF('Sintesi (CFI)'!Z49=0,"Da avviare","")))),"")</f>
        <v/>
      </c>
      <c r="F78" s="159" t="e">
        <f>'Sintesi (CFI)'!#REF!+'Sintesi (CFI)'!#REF!</f>
        <v>#REF!</v>
      </c>
      <c r="G78" s="562"/>
      <c r="H78" s="563"/>
      <c r="I78" s="563"/>
      <c r="J78" s="564"/>
    </row>
    <row r="79" spans="1:10" s="119" customFormat="1" hidden="1">
      <c r="B79" s="310" t="str">
        <f t="shared" si="0"/>
        <v/>
      </c>
      <c r="C79" s="157" t="str">
        <f t="shared" si="0"/>
        <v/>
      </c>
      <c r="D79" s="156" t="str">
        <f t="shared" si="0"/>
        <v/>
      </c>
      <c r="E79" s="158" t="str">
        <f>IF(C79&lt;&gt;"",IF('Sintesi (CFI)'!Y50=0,"NO CFI",IF('Sintesi (CFI)'!AH50=0,"Completato",IF('Sintesi (CFI)'!Z50&gt;0,"In Corso",IF('Sintesi (CFI)'!Z50=0,"Da avviare","")))),"")</f>
        <v/>
      </c>
      <c r="F79" s="159" t="e">
        <f>'Sintesi (CFI)'!#REF!+'Sintesi (CFI)'!#REF!</f>
        <v>#REF!</v>
      </c>
      <c r="G79" s="565"/>
      <c r="H79" s="565"/>
      <c r="I79" s="565"/>
      <c r="J79" s="565"/>
    </row>
    <row r="80" spans="1:10" s="119" customFormat="1" hidden="1">
      <c r="B80" s="310" t="str">
        <f t="shared" ref="B80:D88" si="1">B35</f>
        <v/>
      </c>
      <c r="C80" s="157" t="str">
        <f t="shared" si="1"/>
        <v/>
      </c>
      <c r="D80" s="156" t="str">
        <f t="shared" si="1"/>
        <v/>
      </c>
      <c r="E80" s="158" t="str">
        <f>IF(C80&lt;&gt;"",IF('Sintesi (CFI)'!Y51=0,"NO CFI",IF('Sintesi (CFI)'!AH51=0,"Completato",IF('Sintesi (CFI)'!Z51&gt;0,"In Corso",IF('Sintesi (CFI)'!Z51=0,"Da avviare","")))),"")</f>
        <v/>
      </c>
      <c r="F80" s="566" t="e">
        <f>'Sintesi (CFI)'!#REF!+'Sintesi (CFI)'!#REF!</f>
        <v>#REF!</v>
      </c>
      <c r="G80" s="565"/>
      <c r="H80" s="565"/>
      <c r="I80" s="565"/>
      <c r="J80" s="565"/>
    </row>
    <row r="81" spans="1:10" s="119" customFormat="1" hidden="1">
      <c r="B81" s="310" t="str">
        <f t="shared" si="1"/>
        <v/>
      </c>
      <c r="C81" s="157" t="str">
        <f t="shared" si="1"/>
        <v/>
      </c>
      <c r="D81" s="156" t="str">
        <f t="shared" si="1"/>
        <v/>
      </c>
      <c r="E81" s="158" t="str">
        <f>IF(C81&lt;&gt;"",IF('Sintesi (CFI)'!Y52=0,"NO CFI",IF('Sintesi (CFI)'!AH52=0,"Completato",IF('Sintesi (CFI)'!Z52&gt;0,"In Corso",IF('Sintesi (CFI)'!Z52=0,"Da avviare","")))),"")</f>
        <v/>
      </c>
      <c r="F81" s="567"/>
      <c r="G81" s="562"/>
      <c r="H81" s="563"/>
      <c r="I81" s="563"/>
      <c r="J81" s="564"/>
    </row>
    <row r="82" spans="1:10" s="119" customFormat="1" hidden="1">
      <c r="A82" s="141"/>
      <c r="B82" s="310" t="str">
        <f t="shared" si="1"/>
        <v/>
      </c>
      <c r="C82" s="157" t="str">
        <f t="shared" si="1"/>
        <v/>
      </c>
      <c r="D82" s="156" t="str">
        <f t="shared" si="1"/>
        <v/>
      </c>
      <c r="E82" s="158" t="str">
        <f>IF(C82&lt;&gt;"",IF('Sintesi (CFI)'!Y53=0,"NO CFI",IF('Sintesi (CFI)'!AH53=0,"Completato",IF('Sintesi (CFI)'!Z53&gt;0,"In Corso",IF('Sintesi (CFI)'!Z53=0,"Da avviare","")))),"")</f>
        <v/>
      </c>
      <c r="F82" s="159" t="e">
        <f>'Sintesi (CFI)'!#REF!+'Sintesi (CFI)'!#REF!</f>
        <v>#REF!</v>
      </c>
      <c r="G82" s="562"/>
      <c r="H82" s="563"/>
      <c r="I82" s="563"/>
      <c r="J82" s="564"/>
    </row>
    <row r="83" spans="1:10" s="119" customFormat="1" hidden="1">
      <c r="A83" s="141"/>
      <c r="B83" s="310" t="str">
        <f t="shared" si="1"/>
        <v/>
      </c>
      <c r="C83" s="157" t="str">
        <f t="shared" si="1"/>
        <v/>
      </c>
      <c r="D83" s="156" t="str">
        <f t="shared" si="1"/>
        <v/>
      </c>
      <c r="E83" s="158" t="str">
        <f>IF(C83&lt;&gt;"",IF('Sintesi (CFI)'!Y54=0,"NO CFI",IF('Sintesi (CFI)'!AH54=0,"Completato",IF('Sintesi (CFI)'!Z54&gt;0,"In Corso",IF('Sintesi (CFI)'!Z54=0,"Da avviare","")))),"")</f>
        <v/>
      </c>
      <c r="F83" s="159" t="e">
        <f>'Sintesi (CFI)'!#REF!+'Sintesi (CFI)'!#REF!</f>
        <v>#REF!</v>
      </c>
      <c r="G83" s="562"/>
      <c r="H83" s="563"/>
      <c r="I83" s="563"/>
      <c r="J83" s="564"/>
    </row>
    <row r="84" spans="1:10" s="119" customFormat="1" hidden="1">
      <c r="B84" s="310" t="str">
        <f t="shared" si="1"/>
        <v/>
      </c>
      <c r="C84" s="157" t="str">
        <f t="shared" si="1"/>
        <v/>
      </c>
      <c r="D84" s="156" t="str">
        <f t="shared" si="1"/>
        <v/>
      </c>
      <c r="E84" s="158" t="str">
        <f>IF(C84&lt;&gt;"",IF('Sintesi (CFI)'!Y55=0,"NO CFI",IF('Sintesi (CFI)'!AH55=0,"Completato",IF('Sintesi (CFI)'!Z55&gt;0,"In Corso",IF('Sintesi (CFI)'!Z55=0,"Da avviare","")))),"")</f>
        <v/>
      </c>
      <c r="F84" s="159" t="e">
        <f>'Sintesi (CFI)'!#REF!+'Sintesi (CFI)'!#REF!</f>
        <v>#REF!</v>
      </c>
      <c r="G84" s="575"/>
      <c r="H84" s="576"/>
      <c r="I84" s="576"/>
      <c r="J84" s="577"/>
    </row>
    <row r="85" spans="1:10" s="119" customFormat="1" hidden="1">
      <c r="B85" s="310" t="str">
        <f t="shared" si="1"/>
        <v/>
      </c>
      <c r="C85" s="157" t="str">
        <f>C40</f>
        <v/>
      </c>
      <c r="D85" s="156" t="str">
        <f t="shared" si="1"/>
        <v/>
      </c>
      <c r="E85" s="158" t="str">
        <f>IF(C85&lt;&gt;"",IF('Sintesi (CFI)'!Y56=0,"NO CFI",IF('Sintesi (CFI)'!AH56=0,"Completato",IF('Sintesi (CFI)'!Z56&gt;0,"In Corso",IF('Sintesi (CFI)'!Z56=0,"Da avviare","")))),"")</f>
        <v/>
      </c>
      <c r="F85" s="169"/>
      <c r="G85" s="562"/>
      <c r="H85" s="563"/>
      <c r="I85" s="563"/>
      <c r="J85" s="564"/>
    </row>
    <row r="86" spans="1:10" s="119" customFormat="1" hidden="1">
      <c r="B86" s="310" t="str">
        <f t="shared" si="1"/>
        <v/>
      </c>
      <c r="C86" s="157" t="str">
        <f t="shared" si="1"/>
        <v/>
      </c>
      <c r="D86" s="156" t="str">
        <f t="shared" si="1"/>
        <v/>
      </c>
      <c r="E86" s="158" t="str">
        <f>IF(C86&lt;&gt;"",IF('Sintesi (CFI)'!Y57=0,"NO CFI",IF('Sintesi (CFI)'!AH57=0,"Completato",IF('Sintesi (CFI)'!Z57&gt;0,"In Corso",IF('Sintesi (CFI)'!Z57=0,"Da avviare","")))),"")</f>
        <v/>
      </c>
      <c r="F86" s="159" t="e">
        <f>'Sintesi (CFI)'!#REF!+'Sintesi (CFI)'!#REF!</f>
        <v>#REF!</v>
      </c>
      <c r="G86" s="562"/>
      <c r="H86" s="563"/>
      <c r="I86" s="563"/>
      <c r="J86" s="564"/>
    </row>
    <row r="87" spans="1:10" s="119" customFormat="1" hidden="1">
      <c r="A87" s="141"/>
      <c r="B87" s="310" t="str">
        <f t="shared" si="1"/>
        <v/>
      </c>
      <c r="C87" s="157" t="str">
        <f t="shared" si="1"/>
        <v/>
      </c>
      <c r="D87" s="156" t="str">
        <f t="shared" si="1"/>
        <v/>
      </c>
      <c r="E87" s="158" t="str">
        <f>IF(C87&lt;&gt;"",IF('Sintesi (CFI)'!Y58=0,"NO CFI",IF('Sintesi (CFI)'!AH58=0,"Completato",IF('Sintesi (CFI)'!Z58&gt;0,"In Corso",IF('Sintesi (CFI)'!Z58=0,"Da avviare","")))),"")</f>
        <v/>
      </c>
      <c r="F87" s="472"/>
      <c r="G87" s="565"/>
      <c r="H87" s="565"/>
      <c r="I87" s="565"/>
      <c r="J87" s="565"/>
    </row>
    <row r="88" spans="1:10" s="119" customFormat="1" hidden="1">
      <c r="B88" s="310" t="str">
        <f t="shared" si="1"/>
        <v/>
      </c>
      <c r="C88" s="157" t="str">
        <f t="shared" si="1"/>
        <v/>
      </c>
      <c r="D88" s="156" t="str">
        <f t="shared" si="1"/>
        <v/>
      </c>
      <c r="E88" s="158" t="str">
        <f>IF(C88&lt;&gt;"",IF('Sintesi (CFI)'!#REF!=0,"NO CFI",IF('Sintesi (CFI)'!#REF!=0,"Completato",IF('Sintesi (CFI)'!#REF!&gt;0,"In Corso",IF('Sintesi (CFI)'!#REF!=0,"Da avviare","")))),"")</f>
        <v/>
      </c>
      <c r="F88" s="159" t="e">
        <f>'Sintesi (CFI)'!#REF!+'Sintesi (CFI)'!#REF!</f>
        <v>#REF!</v>
      </c>
      <c r="G88" s="562"/>
      <c r="H88" s="563"/>
      <c r="I88" s="563"/>
      <c r="J88" s="564"/>
    </row>
    <row r="89" spans="1:10" s="119" customFormat="1" hidden="1">
      <c r="A89" s="141"/>
      <c r="B89" s="310"/>
      <c r="C89" s="157"/>
      <c r="D89" s="156"/>
      <c r="E89" s="158"/>
      <c r="F89" s="159" t="e">
        <f>'Sintesi (CFI)'!#REF!+'Sintesi (CFI)'!#REF!</f>
        <v>#REF!</v>
      </c>
      <c r="G89" s="562"/>
      <c r="H89" s="563"/>
      <c r="I89" s="563"/>
      <c r="J89" s="564"/>
    </row>
    <row r="90" spans="1:10" s="119" customFormat="1" hidden="1">
      <c r="A90" s="141"/>
      <c r="B90" s="310"/>
      <c r="C90" s="157"/>
      <c r="D90" s="156"/>
      <c r="E90" s="158"/>
      <c r="F90" s="159" t="e">
        <f>'Sintesi (CFI)'!#REF!+'Sintesi (CFI)'!#REF!</f>
        <v>#REF!</v>
      </c>
      <c r="G90" s="565"/>
      <c r="H90" s="565"/>
      <c r="I90" s="565"/>
      <c r="J90" s="565"/>
    </row>
    <row r="91" spans="1:10" s="119" customFormat="1" hidden="1">
      <c r="A91" s="141"/>
      <c r="B91" s="310"/>
      <c r="C91" s="157"/>
      <c r="D91" s="156"/>
      <c r="E91" s="158"/>
      <c r="F91" s="472"/>
      <c r="G91" s="565"/>
      <c r="H91" s="565"/>
      <c r="I91" s="565"/>
      <c r="J91" s="565"/>
    </row>
    <row r="92" spans="1:10" s="119" customFormat="1" hidden="1">
      <c r="A92" s="141"/>
      <c r="B92" s="310"/>
      <c r="C92" s="157"/>
      <c r="D92" s="156"/>
      <c r="E92" s="158"/>
      <c r="F92" s="472"/>
      <c r="G92" s="562"/>
      <c r="H92" s="563"/>
      <c r="I92" s="563"/>
      <c r="J92" s="564"/>
    </row>
    <row r="93" spans="1:10" s="119" customFormat="1" hidden="1">
      <c r="A93" s="141"/>
      <c r="B93" s="310"/>
      <c r="C93" s="157"/>
      <c r="D93" s="156"/>
      <c r="E93" s="158"/>
      <c r="F93" s="472"/>
      <c r="G93" s="565"/>
      <c r="H93" s="565"/>
      <c r="I93" s="565"/>
      <c r="J93" s="565"/>
    </row>
    <row r="94" spans="1:10" s="119" customFormat="1" hidden="1">
      <c r="A94" s="141"/>
      <c r="B94" s="310"/>
      <c r="C94" s="157"/>
      <c r="D94" s="156"/>
      <c r="E94" s="158"/>
      <c r="F94" s="472"/>
      <c r="G94" s="565"/>
      <c r="H94" s="565"/>
      <c r="I94" s="565"/>
      <c r="J94" s="565"/>
    </row>
    <row r="95" spans="1:10" s="119" customFormat="1" hidden="1">
      <c r="A95" s="141"/>
      <c r="B95" s="310"/>
      <c r="C95" s="157"/>
      <c r="D95" s="156"/>
      <c r="E95" s="158"/>
      <c r="F95" s="472"/>
      <c r="G95" s="562"/>
      <c r="H95" s="563"/>
      <c r="I95" s="563"/>
      <c r="J95" s="564"/>
    </row>
    <row r="96" spans="1:10" s="119" customFormat="1" hidden="1">
      <c r="A96" s="141"/>
      <c r="B96" s="310"/>
      <c r="C96" s="157"/>
      <c r="D96" s="156"/>
      <c r="E96" s="158"/>
      <c r="F96" s="472"/>
      <c r="G96" s="562"/>
      <c r="H96" s="563"/>
      <c r="I96" s="563"/>
      <c r="J96" s="564"/>
    </row>
    <row r="97" spans="1:10" s="119" customFormat="1" hidden="1">
      <c r="A97" s="141"/>
      <c r="B97" s="310"/>
      <c r="C97" s="157"/>
      <c r="D97" s="156"/>
      <c r="E97" s="158"/>
      <c r="F97" s="472"/>
      <c r="G97" s="565"/>
      <c r="H97" s="565"/>
      <c r="I97" s="565"/>
      <c r="J97" s="565"/>
    </row>
    <row r="98" spans="1:10" s="119" customFormat="1" hidden="1">
      <c r="A98" s="141"/>
      <c r="B98" s="310"/>
      <c r="C98" s="157"/>
      <c r="D98" s="156"/>
      <c r="E98" s="158"/>
      <c r="F98" s="472"/>
      <c r="G98" s="565"/>
      <c r="H98" s="565"/>
      <c r="I98" s="565"/>
      <c r="J98" s="565"/>
    </row>
    <row r="99" spans="1:10" s="119" customFormat="1" hidden="1">
      <c r="A99" s="141"/>
      <c r="B99" s="310" t="str">
        <f t="shared" ref="B99:D101" si="2">B54</f>
        <v/>
      </c>
      <c r="C99" s="157" t="str">
        <f t="shared" si="2"/>
        <v/>
      </c>
      <c r="D99" s="156" t="str">
        <f t="shared" si="2"/>
        <v/>
      </c>
      <c r="E99" s="158" t="str">
        <f>IF(C99&lt;&gt;"",IF('Sintesi (CFI)'!#REF!=0,"NO CFI",IF('Sintesi (CFI)'!#REF!=0,"Completato",IF('Sintesi (CFI)'!#REF!&gt;0,"In Corso",IF('Sintesi (CFI)'!#REF!=0,"Da avviare","")))),"")</f>
        <v/>
      </c>
      <c r="F99" s="472"/>
      <c r="G99" s="565"/>
      <c r="H99" s="565"/>
      <c r="I99" s="565"/>
      <c r="J99" s="565"/>
    </row>
    <row r="100" spans="1:10" s="119" customFormat="1" hidden="1">
      <c r="A100" s="141"/>
      <c r="B100" s="310" t="str">
        <f t="shared" si="2"/>
        <v/>
      </c>
      <c r="C100" s="157" t="str">
        <f t="shared" si="2"/>
        <v/>
      </c>
      <c r="D100" s="156" t="str">
        <f t="shared" si="2"/>
        <v/>
      </c>
      <c r="E100" s="158" t="str">
        <f>IF(C100&lt;&gt;"",IF('Sintesi (CFI)'!#REF!=0,"NO CFI",IF('Sintesi (CFI)'!#REF!=0,"Completato",IF('Sintesi (CFI)'!#REF!&gt;0,"In Corso",IF('Sintesi (CFI)'!#REF!=0,"Da avviare","")))),"")</f>
        <v/>
      </c>
      <c r="F100" s="472"/>
      <c r="G100" s="565"/>
      <c r="H100" s="565"/>
      <c r="I100" s="565"/>
      <c r="J100" s="565"/>
    </row>
    <row r="101" spans="1:10" s="119" customFormat="1" ht="15.75" hidden="1" thickBot="1">
      <c r="B101" s="349" t="str">
        <f t="shared" si="2"/>
        <v/>
      </c>
      <c r="C101" s="350" t="str">
        <f t="shared" si="2"/>
        <v/>
      </c>
      <c r="D101" s="351" t="str">
        <f t="shared" si="2"/>
        <v/>
      </c>
      <c r="E101" s="342" t="str">
        <f>IF(C101&lt;&gt;"",IF('Sintesi (CFI)'!#REF!=0,"NO CFI",IF('Sintesi (CFI)'!#REF!=0,"Completato",IF('Sintesi (CFI)'!#REF!&gt;0,"In Corso",IF('Sintesi (CFI)'!#REF!=0,"Da avviare","")))),"")</f>
        <v/>
      </c>
      <c r="F101" s="360" t="e">
        <f>'Sintesi (CFI)'!#REF!+'Sintesi (CFI)'!#REF!</f>
        <v>#REF!</v>
      </c>
      <c r="G101" s="573"/>
      <c r="H101" s="573"/>
      <c r="I101" s="573"/>
      <c r="J101" s="573"/>
    </row>
  </sheetData>
  <mergeCells count="94">
    <mergeCell ref="G20:J20"/>
    <mergeCell ref="G22:J22"/>
    <mergeCell ref="G45:J45"/>
    <mergeCell ref="G35:J35"/>
    <mergeCell ref="G36:J36"/>
    <mergeCell ref="G39:J39"/>
    <mergeCell ref="G40:J40"/>
    <mergeCell ref="G41:J41"/>
    <mergeCell ref="G37:J37"/>
    <mergeCell ref="G42:J42"/>
    <mergeCell ref="G38:J38"/>
    <mergeCell ref="G21:J21"/>
    <mergeCell ref="G32:J32"/>
    <mergeCell ref="G29:J29"/>
    <mergeCell ref="G52:J52"/>
    <mergeCell ref="G53:J53"/>
    <mergeCell ref="G54:J54"/>
    <mergeCell ref="G33:J33"/>
    <mergeCell ref="G34:J34"/>
    <mergeCell ref="G48:J48"/>
    <mergeCell ref="G47:J47"/>
    <mergeCell ref="G55:J55"/>
    <mergeCell ref="G51:J51"/>
    <mergeCell ref="G30:J30"/>
    <mergeCell ref="G26:J26"/>
    <mergeCell ref="E4:H4"/>
    <mergeCell ref="I4:J4"/>
    <mergeCell ref="B8:J10"/>
    <mergeCell ref="B12:J12"/>
    <mergeCell ref="G13:J13"/>
    <mergeCell ref="B2:C7"/>
    <mergeCell ref="G15:J15"/>
    <mergeCell ref="G16:J16"/>
    <mergeCell ref="G18:J18"/>
    <mergeCell ref="G14:J14"/>
    <mergeCell ref="G17:J17"/>
    <mergeCell ref="G19:J19"/>
    <mergeCell ref="G84:J84"/>
    <mergeCell ref="G85:J85"/>
    <mergeCell ref="B58:J58"/>
    <mergeCell ref="G23:J23"/>
    <mergeCell ref="G56:J56"/>
    <mergeCell ref="G50:J50"/>
    <mergeCell ref="G46:J46"/>
    <mergeCell ref="G49:J49"/>
    <mergeCell ref="G24:J24"/>
    <mergeCell ref="G25:J25"/>
    <mergeCell ref="G27:J27"/>
    <mergeCell ref="G28:J28"/>
    <mergeCell ref="G44:J44"/>
    <mergeCell ref="G43:J43"/>
    <mergeCell ref="G31:J31"/>
    <mergeCell ref="G71:J71"/>
    <mergeCell ref="G101:J101"/>
    <mergeCell ref="G62:J62"/>
    <mergeCell ref="G83:J83"/>
    <mergeCell ref="G88:J88"/>
    <mergeCell ref="G90:J90"/>
    <mergeCell ref="G86:J86"/>
    <mergeCell ref="G82:J82"/>
    <mergeCell ref="G65:J65"/>
    <mergeCell ref="G87:J87"/>
    <mergeCell ref="G73:J73"/>
    <mergeCell ref="G63:J63"/>
    <mergeCell ref="G64:J64"/>
    <mergeCell ref="G89:J89"/>
    <mergeCell ref="G74:J74"/>
    <mergeCell ref="G75:J75"/>
    <mergeCell ref="G76:J76"/>
    <mergeCell ref="G59:J59"/>
    <mergeCell ref="G67:J67"/>
    <mergeCell ref="G77:J77"/>
    <mergeCell ref="G78:J78"/>
    <mergeCell ref="G68:J68"/>
    <mergeCell ref="G69:J69"/>
    <mergeCell ref="G66:J66"/>
    <mergeCell ref="G72:J72"/>
    <mergeCell ref="G70:J70"/>
    <mergeCell ref="G92:J92"/>
    <mergeCell ref="G100:J100"/>
    <mergeCell ref="F80:F81"/>
    <mergeCell ref="G61:J61"/>
    <mergeCell ref="G60:J60"/>
    <mergeCell ref="G95:J95"/>
    <mergeCell ref="G98:J98"/>
    <mergeCell ref="G99:J99"/>
    <mergeCell ref="G96:J96"/>
    <mergeCell ref="G79:J79"/>
    <mergeCell ref="G80:J80"/>
    <mergeCell ref="G81:J81"/>
    <mergeCell ref="G97:J97"/>
    <mergeCell ref="G91:J91"/>
    <mergeCell ref="G93:J93"/>
    <mergeCell ref="G94:J9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W104"/>
  <sheetViews>
    <sheetView topLeftCell="A16" zoomScale="90" zoomScaleNormal="90" workbookViewId="0">
      <selection activeCell="D49" sqref="D49"/>
    </sheetView>
  </sheetViews>
  <sheetFormatPr defaultColWidth="9.140625" defaultRowHeight="15"/>
  <cols>
    <col min="1" max="1" width="1.85546875" style="11" customWidth="1" collapsed="1"/>
    <col min="2" max="2" width="22.28515625" style="11" customWidth="1" collapsed="1"/>
    <col min="3" max="3" width="28.28515625" style="11" customWidth="1" collapsed="1"/>
    <col min="4" max="4" width="44.7109375" style="11" customWidth="1" collapsed="1"/>
    <col min="5" max="6" width="9" style="11" customWidth="1" collapsed="1"/>
    <col min="7" max="7" width="11.7109375" style="11" customWidth="1" collapsed="1"/>
    <col min="8" max="8" width="12" style="11" customWidth="1" collapsed="1"/>
    <col min="9" max="9" width="17" style="11" customWidth="1" collapsed="1"/>
    <col min="10" max="10" width="10.5703125" style="11" customWidth="1" collapsed="1"/>
    <col min="11" max="16" width="12.7109375" style="11" customWidth="1" collapsed="1"/>
    <col min="17" max="18" width="10.7109375" style="11" customWidth="1" collapsed="1"/>
    <col min="19" max="20" width="9.5703125" style="11" customWidth="1" collapsed="1"/>
    <col min="21" max="21" width="11.7109375" style="11" customWidth="1" collapsed="1"/>
    <col min="22" max="22" width="9.140625" style="11" collapsed="1"/>
    <col min="23" max="23" width="11" style="11" customWidth="1" collapsed="1"/>
    <col min="24" max="16384" width="9.140625" style="11" collapsed="1"/>
  </cols>
  <sheetData>
    <row r="1" spans="2:13">
      <c r="B1" s="10"/>
      <c r="C1" s="10"/>
      <c r="D1" s="10"/>
      <c r="E1" s="10"/>
      <c r="F1" s="10"/>
      <c r="G1" s="10"/>
      <c r="H1" s="10"/>
      <c r="I1" s="10"/>
      <c r="J1" s="10"/>
      <c r="K1" s="10"/>
      <c r="L1" s="10"/>
      <c r="M1" s="10"/>
    </row>
    <row r="2" spans="2:13" ht="18">
      <c r="B2" s="147"/>
      <c r="C2" s="10"/>
      <c r="D2" s="10"/>
      <c r="E2" s="10"/>
      <c r="F2" s="12"/>
      <c r="G2" s="12"/>
      <c r="H2" s="12"/>
      <c r="I2" s="12" t="s">
        <v>4</v>
      </c>
      <c r="J2" s="12" t="str">
        <f>Cover!C3</f>
        <v>Rollout Step 2-2018</v>
      </c>
      <c r="L2" s="10"/>
      <c r="M2" s="10"/>
    </row>
    <row r="3" spans="2:13" ht="18">
      <c r="B3" s="147"/>
      <c r="C3" s="10"/>
      <c r="D3" s="10"/>
      <c r="E3" s="12"/>
      <c r="F3" s="12"/>
      <c r="G3" s="12"/>
      <c r="H3" s="12"/>
      <c r="I3" s="12"/>
      <c r="J3" s="12"/>
      <c r="K3" s="12"/>
      <c r="L3" s="10"/>
      <c r="M3" s="10"/>
    </row>
    <row r="4" spans="2:13" ht="18">
      <c r="B4" s="147"/>
      <c r="C4" s="10"/>
      <c r="D4" s="10"/>
      <c r="E4" s="584"/>
      <c r="F4" s="584"/>
      <c r="G4" s="584"/>
      <c r="H4" s="584"/>
      <c r="I4" s="650">
        <f>Cover!D8</f>
        <v>43293</v>
      </c>
      <c r="J4" s="650"/>
      <c r="K4" s="650"/>
      <c r="L4" s="650"/>
      <c r="M4" s="10"/>
    </row>
    <row r="5" spans="2:13">
      <c r="B5" s="147"/>
      <c r="C5" s="10"/>
      <c r="D5" s="10"/>
      <c r="E5" s="10"/>
      <c r="F5" s="10"/>
      <c r="G5" s="10"/>
      <c r="H5" s="10"/>
      <c r="I5" s="10"/>
      <c r="J5" s="10"/>
      <c r="K5" s="10"/>
      <c r="L5" s="10"/>
      <c r="M5" s="10"/>
    </row>
    <row r="6" spans="2:13">
      <c r="B6" s="147"/>
      <c r="C6" s="10"/>
      <c r="D6" s="10"/>
      <c r="E6" s="10"/>
      <c r="F6" s="10"/>
      <c r="G6" s="10"/>
      <c r="H6" s="10"/>
      <c r="I6" s="10"/>
      <c r="J6" s="10"/>
      <c r="K6" s="10"/>
      <c r="L6" s="10"/>
      <c r="M6" s="10"/>
    </row>
    <row r="7" spans="2:13">
      <c r="B7" s="147"/>
      <c r="C7" s="10"/>
      <c r="D7" s="146"/>
      <c r="E7" s="10"/>
      <c r="F7" s="10"/>
      <c r="G7" s="10"/>
      <c r="H7" s="10"/>
      <c r="I7" s="10"/>
      <c r="J7" s="10"/>
      <c r="K7" s="10"/>
      <c r="L7" s="10"/>
      <c r="M7" s="10"/>
    </row>
    <row r="8" spans="2:13" s="13" customFormat="1" ht="12.75">
      <c r="B8" s="644" t="s">
        <v>22</v>
      </c>
      <c r="C8" s="644"/>
      <c r="D8" s="644"/>
      <c r="E8" s="644"/>
      <c r="F8" s="644"/>
      <c r="G8" s="644"/>
      <c r="H8" s="644"/>
      <c r="I8" s="644"/>
      <c r="J8" s="644"/>
      <c r="K8" s="20"/>
      <c r="L8" s="20"/>
      <c r="M8" s="20"/>
    </row>
    <row r="9" spans="2:13">
      <c r="B9" s="644"/>
      <c r="C9" s="644"/>
      <c r="D9" s="644"/>
      <c r="E9" s="644"/>
      <c r="F9" s="644"/>
      <c r="G9" s="644"/>
      <c r="H9" s="644"/>
      <c r="I9" s="644"/>
      <c r="J9" s="644"/>
      <c r="K9" s="20"/>
      <c r="L9" s="20"/>
      <c r="M9" s="20"/>
    </row>
    <row r="10" spans="2:13">
      <c r="B10" s="644"/>
      <c r="C10" s="644"/>
      <c r="D10" s="644"/>
      <c r="E10" s="644"/>
      <c r="F10" s="644"/>
      <c r="G10" s="644"/>
      <c r="H10" s="644"/>
      <c r="I10" s="644"/>
      <c r="J10" s="644"/>
      <c r="K10" s="21"/>
      <c r="L10" s="21"/>
      <c r="M10" s="21"/>
    </row>
    <row r="11" spans="2:13">
      <c r="B11" s="101"/>
      <c r="C11" s="144"/>
      <c r="D11" s="101"/>
      <c r="E11" s="101"/>
      <c r="F11" s="101"/>
      <c r="G11" s="101"/>
      <c r="H11" s="101"/>
      <c r="I11" s="101"/>
      <c r="J11" s="101"/>
      <c r="K11" s="21"/>
      <c r="L11" s="21"/>
      <c r="M11" s="21"/>
    </row>
    <row r="12" spans="2:13" ht="15.75" thickBot="1">
      <c r="B12" s="14"/>
      <c r="C12" s="14"/>
      <c r="D12" s="14"/>
      <c r="E12" s="102"/>
      <c r="F12" s="102"/>
      <c r="G12" s="102"/>
      <c r="H12" s="102"/>
      <c r="I12" s="102"/>
      <c r="J12" s="102"/>
      <c r="K12" s="14"/>
      <c r="L12" s="14"/>
      <c r="M12" s="14"/>
    </row>
    <row r="13" spans="2:13" ht="15.75" thickBot="1">
      <c r="B13" s="645" t="s">
        <v>117</v>
      </c>
      <c r="C13" s="646"/>
      <c r="D13" s="646"/>
      <c r="E13" s="646"/>
      <c r="F13" s="646"/>
      <c r="G13" s="646"/>
      <c r="H13" s="646"/>
      <c r="I13" s="646"/>
      <c r="J13" s="647"/>
      <c r="K13" s="5"/>
      <c r="L13" s="5"/>
      <c r="M13" s="5"/>
    </row>
    <row r="14" spans="2:13">
      <c r="B14" s="648" t="s">
        <v>5</v>
      </c>
      <c r="C14" s="649"/>
      <c r="D14" s="649"/>
      <c r="E14" s="2"/>
      <c r="F14" s="3"/>
      <c r="G14" s="3"/>
      <c r="H14" s="3"/>
      <c r="I14" s="4"/>
      <c r="J14" s="9"/>
      <c r="K14" s="22"/>
      <c r="L14" s="6"/>
      <c r="M14" s="6"/>
    </row>
    <row r="15" spans="2:13">
      <c r="B15" s="619" t="s">
        <v>6</v>
      </c>
      <c r="C15" s="620"/>
      <c r="D15" s="620"/>
      <c r="E15" s="33">
        <f>NETWORKDAYS(Cover!D4,Cover!D7,Cover!$G$3:$G$13)</f>
        <v>17</v>
      </c>
      <c r="F15" s="31" t="s">
        <v>52</v>
      </c>
      <c r="G15" s="32"/>
      <c r="H15" s="633"/>
      <c r="I15" s="634"/>
      <c r="J15" s="635"/>
      <c r="K15" s="6"/>
      <c r="L15" s="6"/>
      <c r="M15" s="6"/>
    </row>
    <row r="16" spans="2:13">
      <c r="B16" s="619" t="s">
        <v>7</v>
      </c>
      <c r="C16" s="620"/>
      <c r="D16" s="620"/>
      <c r="E16" s="99">
        <f>NETWORKDAYS(Cover!D4,I4,Cover!$G$3:$G$13)</f>
        <v>16</v>
      </c>
      <c r="F16" s="31" t="s">
        <v>52</v>
      </c>
      <c r="G16" s="32"/>
      <c r="H16" s="636">
        <f>E16/E15</f>
        <v>0.94117647058823528</v>
      </c>
      <c r="I16" s="637"/>
      <c r="J16" s="638"/>
      <c r="K16" s="7"/>
      <c r="L16" s="7"/>
      <c r="M16" s="7"/>
    </row>
    <row r="17" spans="2:23">
      <c r="B17" s="639" t="s">
        <v>8</v>
      </c>
      <c r="C17" s="640"/>
      <c r="D17" s="640"/>
      <c r="E17" s="505">
        <f>'Sintesi (CA)'!O16+'Sintesi (CFI)'!P16</f>
        <v>233</v>
      </c>
      <c r="F17" s="27"/>
      <c r="G17" s="28"/>
      <c r="H17" s="633"/>
      <c r="I17" s="634"/>
      <c r="J17" s="635"/>
      <c r="K17" s="6"/>
      <c r="L17" s="6"/>
      <c r="M17" s="6"/>
    </row>
    <row r="18" spans="2:23">
      <c r="B18" s="619" t="s">
        <v>9</v>
      </c>
      <c r="C18" s="620"/>
      <c r="D18" s="620"/>
      <c r="E18" s="505">
        <f>'Sintesi (CA)'!O17+'Sintesi (CFI)'!P17</f>
        <v>214</v>
      </c>
      <c r="F18" s="27"/>
      <c r="G18" s="28"/>
      <c r="H18" s="630">
        <f>IFERROR(E18/E17,0)</f>
        <v>0.91845493562231761</v>
      </c>
      <c r="I18" s="631"/>
      <c r="J18" s="632"/>
      <c r="K18" s="8"/>
      <c r="L18" s="8"/>
      <c r="M18" s="8"/>
    </row>
    <row r="19" spans="2:23">
      <c r="B19" s="595" t="s">
        <v>226</v>
      </c>
      <c r="C19" s="596"/>
      <c r="D19" s="596"/>
      <c r="E19" s="489">
        <f>'Sintesi (CA)'!O18+'Sintesi (CFI)'!P18</f>
        <v>8</v>
      </c>
      <c r="F19" s="490"/>
      <c r="G19" s="491"/>
      <c r="H19" s="641">
        <f>IFERROR(E19/E17,0)</f>
        <v>3.4334763948497854E-2</v>
      </c>
      <c r="I19" s="642"/>
      <c r="J19" s="643"/>
      <c r="K19" s="8"/>
      <c r="L19" s="8"/>
      <c r="M19" s="8"/>
    </row>
    <row r="20" spans="2:23">
      <c r="B20" s="595" t="s">
        <v>125</v>
      </c>
      <c r="C20" s="596"/>
      <c r="D20" s="596"/>
      <c r="E20" s="475">
        <f>'Sintesi (CA)'!O19+'Sintesi (CFI)'!P19</f>
        <v>149</v>
      </c>
      <c r="F20" s="490"/>
      <c r="G20" s="491"/>
      <c r="H20" s="597">
        <f>IFERROR((E20/E17),0)</f>
        <v>0.63948497854077258</v>
      </c>
      <c r="I20" s="598"/>
      <c r="J20" s="599"/>
      <c r="K20" s="8"/>
      <c r="L20" s="8"/>
      <c r="M20" s="8"/>
    </row>
    <row r="21" spans="2:23">
      <c r="B21" s="595" t="s">
        <v>228</v>
      </c>
      <c r="C21" s="596"/>
      <c r="D21" s="596"/>
      <c r="E21" s="475">
        <f>'Sintesi (CA)'!O20+'Sintesi (CFI)'!P20</f>
        <v>2</v>
      </c>
      <c r="F21" s="492"/>
      <c r="G21" s="493"/>
      <c r="H21" s="597">
        <f>IFERROR((E21/E17),0)</f>
        <v>8.5836909871244635E-3</v>
      </c>
      <c r="I21" s="598"/>
      <c r="J21" s="599"/>
      <c r="K21" s="8"/>
      <c r="L21" s="8"/>
      <c r="M21" s="8"/>
    </row>
    <row r="22" spans="2:23" ht="15.75" thickBot="1">
      <c r="B22" s="602" t="s">
        <v>60</v>
      </c>
      <c r="C22" s="603"/>
      <c r="D22" s="603"/>
      <c r="E22" s="494">
        <f>'Sintesi (CA)'!O21+'Sintesi (CFI)'!P21</f>
        <v>63</v>
      </c>
      <c r="F22" s="107"/>
      <c r="G22" s="108"/>
      <c r="H22" s="604">
        <f>IFERROR((E22/E17),0)</f>
        <v>0.27038626609442062</v>
      </c>
      <c r="I22" s="605"/>
      <c r="J22" s="606"/>
      <c r="K22" s="8"/>
      <c r="L22" s="8"/>
      <c r="M22" s="8"/>
    </row>
    <row r="23" spans="2:23">
      <c r="B23" s="615" t="s">
        <v>124</v>
      </c>
      <c r="C23" s="616"/>
      <c r="D23" s="616"/>
      <c r="E23" s="111">
        <f>'Sintesi (CA)'!O22+'Sintesi (CFI)'!P22</f>
        <v>237</v>
      </c>
      <c r="F23" s="112"/>
      <c r="G23" s="112"/>
      <c r="H23" s="617">
        <f>IFERROR((E23/('Sintesi (CA)'!AJ62+'Sintesi (CFI)'!AJ59)),0)</f>
        <v>0</v>
      </c>
      <c r="I23" s="617"/>
      <c r="J23" s="618"/>
      <c r="K23" s="154"/>
      <c r="L23" s="8"/>
      <c r="M23" s="8"/>
    </row>
    <row r="24" spans="2:23" ht="15.75" thickBot="1">
      <c r="B24" s="607" t="s">
        <v>123</v>
      </c>
      <c r="C24" s="608"/>
      <c r="D24" s="608"/>
      <c r="E24" s="113">
        <f>'Sintesi (CA)'!O23+'Sintesi (CFI)'!P23</f>
        <v>222</v>
      </c>
      <c r="F24" s="114"/>
      <c r="G24" s="114"/>
      <c r="H24" s="609">
        <f>IFERROR((E24/E17),0)</f>
        <v>0.9527896995708155</v>
      </c>
      <c r="I24" s="609"/>
      <c r="J24" s="610"/>
      <c r="K24" s="155"/>
      <c r="L24" s="8"/>
      <c r="M24" s="8"/>
    </row>
    <row r="25" spans="2:23">
      <c r="B25" s="611" t="s">
        <v>10</v>
      </c>
      <c r="C25" s="612"/>
      <c r="D25" s="612"/>
      <c r="E25" s="109"/>
      <c r="F25" s="110"/>
      <c r="G25" s="110"/>
      <c r="H25" s="613"/>
      <c r="I25" s="613"/>
      <c r="J25" s="614"/>
      <c r="K25" s="6"/>
      <c r="L25" s="6"/>
      <c r="M25" s="6"/>
    </row>
    <row r="26" spans="2:23">
      <c r="B26" s="619" t="s">
        <v>11</v>
      </c>
      <c r="C26" s="620"/>
      <c r="D26" s="620"/>
      <c r="E26" s="26">
        <f>'Sintesi (CA)'!O25+'Sintesi (CFI)'!P25</f>
        <v>249</v>
      </c>
      <c r="F26" s="27"/>
      <c r="G26" s="27"/>
      <c r="H26" s="621"/>
      <c r="I26" s="621"/>
      <c r="J26" s="622"/>
      <c r="K26" s="6"/>
      <c r="L26" s="6"/>
      <c r="M26" s="6"/>
    </row>
    <row r="27" spans="2:23" ht="15.75" thickBot="1">
      <c r="B27" s="623" t="s">
        <v>12</v>
      </c>
      <c r="C27" s="624"/>
      <c r="D27" s="624"/>
      <c r="E27" s="29">
        <f>'Sintesi (CA)'!O26+'Sintesi (CFI)'!P26</f>
        <v>35</v>
      </c>
      <c r="F27" s="30"/>
      <c r="G27" s="30"/>
      <c r="H27" s="625"/>
      <c r="I27" s="625"/>
      <c r="J27" s="626"/>
      <c r="K27" s="6"/>
      <c r="L27" s="6"/>
      <c r="M27" s="118"/>
    </row>
    <row r="28" spans="2:23">
      <c r="M28" s="24"/>
      <c r="N28" s="24"/>
    </row>
    <row r="29" spans="2:23">
      <c r="B29" s="15" t="s">
        <v>58</v>
      </c>
      <c r="D29" s="16" t="s">
        <v>62</v>
      </c>
    </row>
    <row r="30" spans="2:23" ht="15.75" thickBot="1">
      <c r="B30" s="17" t="s">
        <v>59</v>
      </c>
      <c r="D30" s="16" t="s">
        <v>61</v>
      </c>
    </row>
    <row r="31" spans="2:23" ht="45.75" thickBot="1">
      <c r="B31" s="165" t="s">
        <v>0</v>
      </c>
      <c r="C31" s="164" t="s">
        <v>255</v>
      </c>
      <c r="D31" s="163" t="s">
        <v>53</v>
      </c>
      <c r="E31" s="171" t="s">
        <v>74</v>
      </c>
      <c r="F31" s="165" t="s">
        <v>56</v>
      </c>
      <c r="G31" s="165" t="s">
        <v>66</v>
      </c>
      <c r="H31" s="165" t="s">
        <v>67</v>
      </c>
      <c r="I31" s="165" t="s">
        <v>65</v>
      </c>
      <c r="J31" s="165" t="s">
        <v>68</v>
      </c>
      <c r="K31" s="172" t="s">
        <v>69</v>
      </c>
      <c r="L31" s="165" t="s">
        <v>95</v>
      </c>
      <c r="M31" s="165" t="s">
        <v>76</v>
      </c>
      <c r="N31" s="165" t="s">
        <v>94</v>
      </c>
      <c r="O31" s="173" t="s">
        <v>91</v>
      </c>
      <c r="P31" s="173" t="s">
        <v>15</v>
      </c>
      <c r="Q31" s="173" t="s">
        <v>16</v>
      </c>
      <c r="R31" s="173" t="s">
        <v>57</v>
      </c>
      <c r="S31" s="165" t="s">
        <v>17</v>
      </c>
      <c r="T31" s="165" t="s">
        <v>18</v>
      </c>
      <c r="U31" s="165" t="s">
        <v>159</v>
      </c>
      <c r="V31" s="165" t="s">
        <v>160</v>
      </c>
      <c r="W31" s="165" t="s">
        <v>21</v>
      </c>
    </row>
    <row r="32" spans="2:23" hidden="1">
      <c r="B32" s="166"/>
      <c r="C32" s="166"/>
      <c r="D32" s="166"/>
      <c r="E32" s="167"/>
      <c r="F32" s="185"/>
      <c r="G32" s="185"/>
      <c r="H32" s="185"/>
      <c r="I32" s="185"/>
      <c r="J32" s="185"/>
      <c r="K32" s="185"/>
      <c r="L32" s="185"/>
      <c r="M32" s="169"/>
      <c r="N32" s="169"/>
      <c r="O32" s="169"/>
      <c r="P32" s="169"/>
      <c r="Q32" s="169"/>
      <c r="R32" s="169"/>
      <c r="S32" s="169"/>
      <c r="T32" s="169"/>
      <c r="U32" s="170"/>
      <c r="V32" s="170"/>
      <c r="W32" s="169"/>
    </row>
    <row r="33" spans="2:23">
      <c r="B33" s="166" t="str">
        <f>IF('Sintesi Qualitativa'!B15&lt;&gt;"",'Sintesi Qualitativa'!B15,"")</f>
        <v>P59-Deploy &amp; Change CRMT</v>
      </c>
      <c r="C33" s="166" t="str">
        <f>IF('Sintesi Qualitativa'!C15&lt;&gt;"",'Sintesi Qualitativa'!C15,"")</f>
        <v>AO004511</v>
      </c>
      <c r="D33" s="166" t="str">
        <f>IF('Sintesi Qualitativa'!D15&lt;&gt;"",'Sintesi Qualitativa'!D15,"")</f>
        <v>Cross</v>
      </c>
      <c r="E33" s="167">
        <v>1</v>
      </c>
      <c r="F33" s="168">
        <f>'Sintesi (CA)'!P32+'Sintesi (CFI)'!P31</f>
        <v>2</v>
      </c>
      <c r="G33" s="168">
        <f>'Sintesi (CA)'!Q32</f>
        <v>0</v>
      </c>
      <c r="H33" s="168">
        <f>'Sintesi (CFI)'!R31</f>
        <v>0</v>
      </c>
      <c r="I33" s="168">
        <f>'Sintesi (CFI)'!S31</f>
        <v>-2</v>
      </c>
      <c r="J33" s="168">
        <f>'Sintesi (CA)'!T32</f>
        <v>-2</v>
      </c>
      <c r="K33" s="168">
        <f>'Sintesi (CA)'!U32+'Sintesi (CFI)'!U31</f>
        <v>6</v>
      </c>
      <c r="L33" s="168">
        <f>'Sintesi (CA)'!W32+'Sintesi (CFI)'!W31</f>
        <v>2</v>
      </c>
      <c r="M33" s="169">
        <f>'Sintesi (CA)'!X32+'Sintesi (CFI)'!X31</f>
        <v>0</v>
      </c>
      <c r="N33" s="169">
        <f>'Sintesi (CA)'!Y32+'Sintesi (CFI)'!Y31</f>
        <v>2</v>
      </c>
      <c r="O33" s="169">
        <f>'Sintesi (CA)'!Z32+'Sintesi (CFI)'!Z31</f>
        <v>2</v>
      </c>
      <c r="P33" s="169">
        <f>'Sintesi (CA)'!AA32+'Sintesi (CFI)'!AA31</f>
        <v>0</v>
      </c>
      <c r="Q33" s="169">
        <f>'Sintesi (CA)'!AB32+'Sintesi (CFI)'!AB31</f>
        <v>2</v>
      </c>
      <c r="R33" s="169">
        <f>'Sintesi (CA)'!AC32+'Sintesi (CFI)'!AC31</f>
        <v>0</v>
      </c>
      <c r="S33" s="169">
        <f>'Sintesi (CA)'!AD32+'Sintesi (CFI)'!AD31</f>
        <v>0</v>
      </c>
      <c r="T33" s="169">
        <f>'Sintesi (CA)'!AE32+'Sintesi (CFI)'!AE31</f>
        <v>0</v>
      </c>
      <c r="U33" s="170">
        <f>IFERROR(O33/N33,0)</f>
        <v>1</v>
      </c>
      <c r="V33" s="170">
        <f>IFERROR((S33+T33)/(N33),0)</f>
        <v>0</v>
      </c>
      <c r="W33" s="169">
        <f>IFERROR(N33-S33-T33,0)</f>
        <v>2</v>
      </c>
    </row>
    <row r="34" spans="2:23" s="19" customFormat="1">
      <c r="B34" s="166" t="str">
        <f>IF('Sintesi Qualitativa'!B16&lt;&gt;"",'Sintesi Qualitativa'!B16,"")</f>
        <v>P59-Deploy &amp; Change CRMT</v>
      </c>
      <c r="C34" s="166" t="str">
        <f>IF('Sintesi Qualitativa'!C16&lt;&gt;"",'Sintesi Qualitativa'!C16,"")</f>
        <v>AO004511_YYY103</v>
      </c>
      <c r="D34" s="166" t="str">
        <f>IF('Sintesi Qualitativa'!D16&lt;&gt;"",'Sintesi Qualitativa'!D16,"")</f>
        <v>Prima Attivazione</v>
      </c>
      <c r="E34" s="167">
        <v>1</v>
      </c>
      <c r="F34" s="185">
        <f>'Sintesi (CA)'!P33+'Sintesi (CFI)'!P32</f>
        <v>24</v>
      </c>
      <c r="G34" s="185">
        <f>'Sintesi (CA)'!Q33</f>
        <v>0</v>
      </c>
      <c r="H34" s="185">
        <f>'Sintesi (CFI)'!R32</f>
        <v>0</v>
      </c>
      <c r="I34" s="185">
        <f>'Sintesi (CFI)'!S32</f>
        <v>-25</v>
      </c>
      <c r="J34" s="185">
        <f>'Sintesi (CA)'!T33</f>
        <v>-23</v>
      </c>
      <c r="K34" s="185">
        <f>'Sintesi (CA)'!U33+'Sintesi (CFI)'!U32</f>
        <v>72</v>
      </c>
      <c r="L34" s="185">
        <f>'Sintesi (CA)'!W33+'Sintesi (CFI)'!W32</f>
        <v>24</v>
      </c>
      <c r="M34" s="169">
        <f>'Sintesi (CA)'!X33+'Sintesi (CFI)'!X32</f>
        <v>1</v>
      </c>
      <c r="N34" s="169">
        <f>'Sintesi (CA)'!Y33+'Sintesi (CFI)'!Y32</f>
        <v>23</v>
      </c>
      <c r="O34" s="169">
        <f>'Sintesi (CA)'!Z33+'Sintesi (CFI)'!Z32</f>
        <v>23</v>
      </c>
      <c r="P34" s="169">
        <f>'Sintesi (CA)'!AA33+'Sintesi (CFI)'!AA32</f>
        <v>0</v>
      </c>
      <c r="Q34" s="169">
        <f>'Sintesi (CA)'!AB33+'Sintesi (CFI)'!AB32</f>
        <v>2</v>
      </c>
      <c r="R34" s="169">
        <f>'Sintesi (CA)'!AC33+'Sintesi (CFI)'!AC32</f>
        <v>0</v>
      </c>
      <c r="S34" s="169">
        <f>'Sintesi (CA)'!AD33+'Sintesi (CFI)'!AD32</f>
        <v>0</v>
      </c>
      <c r="T34" s="169">
        <f>'Sintesi (CA)'!AE33+'Sintesi (CFI)'!AE32</f>
        <v>21</v>
      </c>
      <c r="U34" s="170">
        <f t="shared" ref="U34:U61" si="0">IFERROR(O34/N34,0)</f>
        <v>1</v>
      </c>
      <c r="V34" s="170">
        <f t="shared" ref="V34:V61" si="1">IFERROR((S34+T34)/(N34),0)</f>
        <v>0.91304347826086951</v>
      </c>
      <c r="W34" s="169">
        <f t="shared" ref="W34:W61" si="2">IFERROR(N34-S34-T34,0)</f>
        <v>2</v>
      </c>
    </row>
    <row r="35" spans="2:23" s="19" customFormat="1">
      <c r="B35" s="166" t="str">
        <f>IF('Sintesi Qualitativa'!B17&lt;&gt;"",'Sintesi Qualitativa'!B17,"")</f>
        <v>P59-Deploy &amp; Change CRMT</v>
      </c>
      <c r="C35" s="166" t="str">
        <f>IF('Sintesi Qualitativa'!C17&lt;&gt;"",'Sintesi Qualitativa'!C17,"")</f>
        <v>AO004511_YYY104</v>
      </c>
      <c r="D35" s="166" t="str">
        <f>IF('Sintesi Qualitativa'!D17&lt;&gt;"",'Sintesi Qualitativa'!D17,"")</f>
        <v>Prima_Attivazione_combinata</v>
      </c>
      <c r="E35" s="167">
        <v>1</v>
      </c>
      <c r="F35" s="185">
        <f>'Sintesi (CA)'!P34+'Sintesi (CFI)'!P33</f>
        <v>5</v>
      </c>
      <c r="G35" s="185">
        <f>'Sintesi (CA)'!Q34</f>
        <v>0</v>
      </c>
      <c r="H35" s="185">
        <f>'Sintesi (CFI)'!R33</f>
        <v>0</v>
      </c>
      <c r="I35" s="185">
        <f>'Sintesi (CFI)'!S33</f>
        <v>-10</v>
      </c>
      <c r="J35" s="185">
        <f>'Sintesi (CA)'!T34</f>
        <v>0</v>
      </c>
      <c r="K35" s="185">
        <f>'Sintesi (CA)'!U34+'Sintesi (CFI)'!U33</f>
        <v>15</v>
      </c>
      <c r="L35" s="185">
        <f>'Sintesi (CA)'!W34+'Sintesi (CFI)'!W33</f>
        <v>5</v>
      </c>
      <c r="M35" s="169">
        <f>'Sintesi (CA)'!X34+'Sintesi (CFI)'!X33</f>
        <v>0</v>
      </c>
      <c r="N35" s="169">
        <f>'Sintesi (CA)'!Y34+'Sintesi (CFI)'!Y33</f>
        <v>5</v>
      </c>
      <c r="O35" s="169">
        <f>'Sintesi (CA)'!Z34+'Sintesi (CFI)'!Z33</f>
        <v>5</v>
      </c>
      <c r="P35" s="169">
        <f>'Sintesi (CA)'!AA34+'Sintesi (CFI)'!AA33</f>
        <v>0</v>
      </c>
      <c r="Q35" s="169">
        <f>'Sintesi (CA)'!AB34+'Sintesi (CFI)'!AB33</f>
        <v>5</v>
      </c>
      <c r="R35" s="169">
        <f>'Sintesi (CA)'!AC34+'Sintesi (CFI)'!AC33</f>
        <v>0</v>
      </c>
      <c r="S35" s="169">
        <f>'Sintesi (CA)'!AD34+'Sintesi (CFI)'!AD33</f>
        <v>0</v>
      </c>
      <c r="T35" s="169">
        <f>'Sintesi (CA)'!AE34+'Sintesi (CFI)'!AE33</f>
        <v>0</v>
      </c>
      <c r="U35" s="170">
        <f t="shared" si="0"/>
        <v>1</v>
      </c>
      <c r="V35" s="170">
        <f t="shared" si="1"/>
        <v>0</v>
      </c>
      <c r="W35" s="169">
        <f t="shared" si="2"/>
        <v>5</v>
      </c>
    </row>
    <row r="36" spans="2:23" s="19" customFormat="1">
      <c r="B36" s="166" t="str">
        <f>IF('Sintesi Qualitativa'!B18&lt;&gt;"",'Sintesi Qualitativa'!B18,"")</f>
        <v>P59-Deploy &amp; Change CRMT</v>
      </c>
      <c r="C36" s="166" t="str">
        <f>IF('Sintesi Qualitativa'!C18&lt;&gt;"",'Sintesi Qualitativa'!C18,"")</f>
        <v>AO004511_YYY109</v>
      </c>
      <c r="D36" s="166" t="str">
        <f>IF('Sintesi Qualitativa'!D18&lt;&gt;"",'Sintesi Qualitativa'!D18,"")</f>
        <v>Ricontrattualizzazione</v>
      </c>
      <c r="E36" s="167">
        <v>1</v>
      </c>
      <c r="F36" s="185">
        <f>'Sintesi (CA)'!P35+'Sintesi (CFI)'!P34</f>
        <v>23</v>
      </c>
      <c r="G36" s="185">
        <f>'Sintesi (CA)'!Q35</f>
        <v>0</v>
      </c>
      <c r="H36" s="185">
        <f>'Sintesi (CFI)'!R34</f>
        <v>0</v>
      </c>
      <c r="I36" s="185">
        <f>'Sintesi (CFI)'!S34</f>
        <v>-46</v>
      </c>
      <c r="J36" s="185">
        <f>'Sintesi (CA)'!T35</f>
        <v>0</v>
      </c>
      <c r="K36" s="185">
        <f>'Sintesi (CA)'!U35+'Sintesi (CFI)'!U34</f>
        <v>69</v>
      </c>
      <c r="L36" s="185">
        <f>'Sintesi (CA)'!W35+'Sintesi (CFI)'!W34</f>
        <v>23</v>
      </c>
      <c r="M36" s="169">
        <f>'Sintesi (CA)'!X35+'Sintesi (CFI)'!X34</f>
        <v>0</v>
      </c>
      <c r="N36" s="169">
        <f>'Sintesi (CA)'!Y35+'Sintesi (CFI)'!Y34</f>
        <v>23</v>
      </c>
      <c r="O36" s="169">
        <f>'Sintesi (CA)'!Z35+'Sintesi (CFI)'!Z34</f>
        <v>12</v>
      </c>
      <c r="P36" s="169">
        <f>'Sintesi (CA)'!AA35+'Sintesi (CFI)'!AA34</f>
        <v>0</v>
      </c>
      <c r="Q36" s="169">
        <f>'Sintesi (CA)'!AB35+'Sintesi (CFI)'!AB34</f>
        <v>8</v>
      </c>
      <c r="R36" s="169">
        <f>'Sintesi (CA)'!AC35+'Sintesi (CFI)'!AC34</f>
        <v>1</v>
      </c>
      <c r="S36" s="169">
        <f>'Sintesi (CA)'!AD35+'Sintesi (CFI)'!AD34</f>
        <v>0</v>
      </c>
      <c r="T36" s="169">
        <f>'Sintesi (CA)'!AE35+'Sintesi (CFI)'!AE34</f>
        <v>3</v>
      </c>
      <c r="U36" s="170">
        <f t="shared" si="0"/>
        <v>0.52173913043478259</v>
      </c>
      <c r="V36" s="170">
        <f t="shared" si="1"/>
        <v>0.13043478260869565</v>
      </c>
      <c r="W36" s="169">
        <f t="shared" si="2"/>
        <v>20</v>
      </c>
    </row>
    <row r="37" spans="2:23" s="19" customFormat="1">
      <c r="B37" s="166" t="str">
        <f>IF('Sintesi Qualitativa'!B19&lt;&gt;"",'Sintesi Qualitativa'!B19,"")</f>
        <v>P59-Deploy &amp; Change CRMT</v>
      </c>
      <c r="C37" s="166" t="str">
        <f>IF('Sintesi Qualitativa'!C19&lt;&gt;"",'Sintesi Qualitativa'!C19,"")</f>
        <v>AO004511_YYY121</v>
      </c>
      <c r="D37" s="166" t="str">
        <f>IF('Sintesi Qualitativa'!D19&lt;&gt;"",'Sintesi Qualitativa'!D19,"")</f>
        <v>Agent_Desktop</v>
      </c>
      <c r="E37" s="167">
        <v>1</v>
      </c>
      <c r="F37" s="185">
        <f>'Sintesi (CA)'!P36+'Sintesi (CFI)'!P35</f>
        <v>11</v>
      </c>
      <c r="G37" s="185">
        <f>'Sintesi (CA)'!Q36</f>
        <v>0</v>
      </c>
      <c r="H37" s="185">
        <f>'Sintesi (CFI)'!R35</f>
        <v>0</v>
      </c>
      <c r="I37" s="185">
        <f>'Sintesi (CFI)'!S35</f>
        <v>-11</v>
      </c>
      <c r="J37" s="185">
        <f>'Sintesi (CA)'!T36</f>
        <v>-11</v>
      </c>
      <c r="K37" s="185">
        <f>'Sintesi (CA)'!U36+'Sintesi (CFI)'!U35</f>
        <v>33</v>
      </c>
      <c r="L37" s="185">
        <f>'Sintesi (CA)'!W36+'Sintesi (CFI)'!W35</f>
        <v>11</v>
      </c>
      <c r="M37" s="169">
        <f>'Sintesi (CA)'!X36+'Sintesi (CFI)'!X35</f>
        <v>0</v>
      </c>
      <c r="N37" s="169">
        <f>'Sintesi (CA)'!Y36+'Sintesi (CFI)'!Y35</f>
        <v>11</v>
      </c>
      <c r="O37" s="169">
        <f>'Sintesi (CA)'!Z36+'Sintesi (CFI)'!Z35</f>
        <v>11</v>
      </c>
      <c r="P37" s="169">
        <f>'Sintesi (CA)'!AA36+'Sintesi (CFI)'!AA35</f>
        <v>0</v>
      </c>
      <c r="Q37" s="169">
        <f>'Sintesi (CA)'!AB36+'Sintesi (CFI)'!AB35</f>
        <v>0</v>
      </c>
      <c r="R37" s="169">
        <f>'Sintesi (CA)'!AC36+'Sintesi (CFI)'!AC35</f>
        <v>0</v>
      </c>
      <c r="S37" s="169">
        <f>'Sintesi (CA)'!AD36+'Sintesi (CFI)'!AD35</f>
        <v>2</v>
      </c>
      <c r="T37" s="169">
        <f>'Sintesi (CA)'!AE36+'Sintesi (CFI)'!AE35</f>
        <v>9</v>
      </c>
      <c r="U37" s="170">
        <f t="shared" si="0"/>
        <v>1</v>
      </c>
      <c r="V37" s="170">
        <f t="shared" si="1"/>
        <v>1</v>
      </c>
      <c r="W37" s="169">
        <f t="shared" si="2"/>
        <v>0</v>
      </c>
    </row>
    <row r="38" spans="2:23" s="19" customFormat="1" ht="13.5" customHeight="1">
      <c r="B38" s="166" t="str">
        <f>IF('Sintesi Qualitativa'!B20&lt;&gt;"",'Sintesi Qualitativa'!B20,"")</f>
        <v>P59-Deploy &amp; Change CRMT</v>
      </c>
      <c r="C38" s="166" t="str">
        <f>IF('Sintesi Qualitativa'!C20&lt;&gt;"",'Sintesi Qualitativa'!C20,"")</f>
        <v>AO004511_YYY127</v>
      </c>
      <c r="D38" s="166" t="str">
        <f>IF('Sintesi Qualitativa'!D20&lt;&gt;"",'Sintesi Qualitativa'!D20,"")</f>
        <v>Gestione Consensi e Acquisizione Prospect</v>
      </c>
      <c r="E38" s="167">
        <v>1</v>
      </c>
      <c r="F38" s="185">
        <f>'Sintesi (CA)'!P37+'Sintesi (CFI)'!P36</f>
        <v>3</v>
      </c>
      <c r="G38" s="185">
        <f>'Sintesi (CA)'!Q37</f>
        <v>0</v>
      </c>
      <c r="H38" s="185">
        <f>'Sintesi (CFI)'!R36</f>
        <v>0</v>
      </c>
      <c r="I38" s="185">
        <f>'Sintesi (CFI)'!S36</f>
        <v>-4</v>
      </c>
      <c r="J38" s="185">
        <f>'Sintesi (CA)'!T37</f>
        <v>-2</v>
      </c>
      <c r="K38" s="185">
        <f>'Sintesi (CA)'!U37+'Sintesi (CFI)'!U36</f>
        <v>9</v>
      </c>
      <c r="L38" s="185">
        <f>'Sintesi (CA)'!W37+'Sintesi (CFI)'!W36</f>
        <v>3</v>
      </c>
      <c r="M38" s="169">
        <f>'Sintesi (CA)'!X37+'Sintesi (CFI)'!X36</f>
        <v>0</v>
      </c>
      <c r="N38" s="169">
        <f>'Sintesi (CA)'!Y37+'Sintesi (CFI)'!Y36</f>
        <v>3</v>
      </c>
      <c r="O38" s="169">
        <f>'Sintesi (CA)'!Z37+'Sintesi (CFI)'!Z36</f>
        <v>3</v>
      </c>
      <c r="P38" s="169">
        <f>'Sintesi (CA)'!AA37+'Sintesi (CFI)'!AA36</f>
        <v>0</v>
      </c>
      <c r="Q38" s="169">
        <f>'Sintesi (CA)'!AB37+'Sintesi (CFI)'!AB36</f>
        <v>1</v>
      </c>
      <c r="R38" s="169">
        <f>'Sintesi (CA)'!AC37+'Sintesi (CFI)'!AC36</f>
        <v>0</v>
      </c>
      <c r="S38" s="169">
        <f>'Sintesi (CA)'!AD37+'Sintesi (CFI)'!AD36</f>
        <v>1</v>
      </c>
      <c r="T38" s="169">
        <f>'Sintesi (CA)'!AE37+'Sintesi (CFI)'!AE36</f>
        <v>1</v>
      </c>
      <c r="U38" s="170">
        <f t="shared" si="0"/>
        <v>1</v>
      </c>
      <c r="V38" s="170">
        <f t="shared" si="1"/>
        <v>0.66666666666666663</v>
      </c>
      <c r="W38" s="169">
        <f t="shared" si="2"/>
        <v>1</v>
      </c>
    </row>
    <row r="39" spans="2:23" s="19" customFormat="1" ht="16.5" customHeight="1">
      <c r="B39" s="166" t="str">
        <f>IF('Sintesi Qualitativa'!B21&lt;&gt;"",'Sintesi Qualitativa'!B21,"")</f>
        <v>P59-Deploy &amp; Change CRMT</v>
      </c>
      <c r="C39" s="166" t="str">
        <f>IF('Sintesi Qualitativa'!C21&lt;&gt;"",'Sintesi Qualitativa'!C21,"")</f>
        <v>AO004511_YYY39</v>
      </c>
      <c r="D39" s="166" t="str">
        <f>IF('Sintesi Qualitativa'!D21&lt;&gt;"",'Sintesi Qualitativa'!D21,"")</f>
        <v>BOLLETTA_2.0</v>
      </c>
      <c r="E39" s="167">
        <v>1</v>
      </c>
      <c r="F39" s="185">
        <f>'Sintesi (CA)'!P38+'Sintesi (CFI)'!P37</f>
        <v>10</v>
      </c>
      <c r="G39" s="185">
        <f>'Sintesi (CA)'!Q38</f>
        <v>0</v>
      </c>
      <c r="H39" s="185">
        <f>'Sintesi (CFI)'!R37</f>
        <v>0</v>
      </c>
      <c r="I39" s="185">
        <f>'Sintesi (CFI)'!S37</f>
        <v>-11</v>
      </c>
      <c r="J39" s="185">
        <f>'Sintesi (CA)'!T38</f>
        <v>-9</v>
      </c>
      <c r="K39" s="185">
        <f>'Sintesi (CA)'!U38+'Sintesi (CFI)'!U37</f>
        <v>30</v>
      </c>
      <c r="L39" s="185">
        <f>'Sintesi (CA)'!W38+'Sintesi (CFI)'!W37</f>
        <v>10</v>
      </c>
      <c r="M39" s="169">
        <f>'Sintesi (CA)'!X38+'Sintesi (CFI)'!X37</f>
        <v>0</v>
      </c>
      <c r="N39" s="169">
        <f>'Sintesi (CA)'!Y38+'Sintesi (CFI)'!Y37</f>
        <v>10</v>
      </c>
      <c r="O39" s="169">
        <f>'Sintesi (CA)'!Z38+'Sintesi (CFI)'!Z37</f>
        <v>9</v>
      </c>
      <c r="P39" s="169">
        <f>'Sintesi (CA)'!AA38+'Sintesi (CFI)'!AA37</f>
        <v>0</v>
      </c>
      <c r="Q39" s="169">
        <f>'Sintesi (CA)'!AB38+'Sintesi (CFI)'!AB37</f>
        <v>0</v>
      </c>
      <c r="R39" s="169">
        <f>'Sintesi (CA)'!AC38+'Sintesi (CFI)'!AC37</f>
        <v>0</v>
      </c>
      <c r="S39" s="169">
        <f>'Sintesi (CA)'!AD38+'Sintesi (CFI)'!AD37</f>
        <v>9</v>
      </c>
      <c r="T39" s="169">
        <f>'Sintesi (CA)'!AE38+'Sintesi (CFI)'!AE37</f>
        <v>0</v>
      </c>
      <c r="U39" s="170">
        <f t="shared" si="0"/>
        <v>0.9</v>
      </c>
      <c r="V39" s="170">
        <f t="shared" si="1"/>
        <v>0.9</v>
      </c>
      <c r="W39" s="169">
        <f t="shared" si="2"/>
        <v>1</v>
      </c>
    </row>
    <row r="40" spans="2:23" s="19" customFormat="1">
      <c r="B40" s="166" t="str">
        <f>IF('Sintesi Qualitativa'!B22&lt;&gt;"",'Sintesi Qualitativa'!B22,"")</f>
        <v>P59-Deploy &amp; Change CRMT</v>
      </c>
      <c r="C40" s="166" t="str">
        <f>IF('Sintesi Qualitativa'!C22&lt;&gt;"",'Sintesi Qualitativa'!C22,"")</f>
        <v>AO004511_YYY40</v>
      </c>
      <c r="D40" s="166" t="str">
        <f>IF('Sintesi Qualitativa'!D22&lt;&gt;"",'Sintesi Qualitativa'!D22,"")</f>
        <v>DIMOSTRATO_PAGAMENTO</v>
      </c>
      <c r="E40" s="167">
        <v>1</v>
      </c>
      <c r="F40" s="185">
        <f>'Sintesi (CA)'!P39+'Sintesi (CFI)'!P38</f>
        <v>9</v>
      </c>
      <c r="G40" s="185">
        <f>'Sintesi (CA)'!Q39</f>
        <v>0</v>
      </c>
      <c r="H40" s="185">
        <f>'Sintesi (CFI)'!R38</f>
        <v>0</v>
      </c>
      <c r="I40" s="185">
        <f>'Sintesi (CFI)'!S38</f>
        <v>-10</v>
      </c>
      <c r="J40" s="185">
        <f>'Sintesi (CA)'!T39</f>
        <v>-8</v>
      </c>
      <c r="K40" s="185">
        <f>'Sintesi (CA)'!U39+'Sintesi (CFI)'!U38</f>
        <v>27</v>
      </c>
      <c r="L40" s="185">
        <f>'Sintesi (CA)'!W39+'Sintesi (CFI)'!W38</f>
        <v>9</v>
      </c>
      <c r="M40" s="169">
        <f>'Sintesi (CA)'!X39+'Sintesi (CFI)'!X38</f>
        <v>0</v>
      </c>
      <c r="N40" s="169">
        <f>'Sintesi (CA)'!Y39+'Sintesi (CFI)'!Y38</f>
        <v>9</v>
      </c>
      <c r="O40" s="169">
        <f>'Sintesi (CA)'!Z39+'Sintesi (CFI)'!Z38</f>
        <v>8</v>
      </c>
      <c r="P40" s="169">
        <f>'Sintesi (CA)'!AA39+'Sintesi (CFI)'!AA38</f>
        <v>0</v>
      </c>
      <c r="Q40" s="169">
        <f>'Sintesi (CA)'!AB39+'Sintesi (CFI)'!AB38</f>
        <v>1</v>
      </c>
      <c r="R40" s="169">
        <f>'Sintesi (CA)'!AC39+'Sintesi (CFI)'!AC38</f>
        <v>0</v>
      </c>
      <c r="S40" s="169">
        <f>'Sintesi (CA)'!AD39+'Sintesi (CFI)'!AD38</f>
        <v>4</v>
      </c>
      <c r="T40" s="169">
        <f>'Sintesi (CA)'!AE39+'Sintesi (CFI)'!AE38</f>
        <v>3</v>
      </c>
      <c r="U40" s="170">
        <f>IFERROR(O40/N40,0)</f>
        <v>0.88888888888888884</v>
      </c>
      <c r="V40" s="170">
        <f>IFERROR((S40+T40)/(N40),0)</f>
        <v>0.77777777777777779</v>
      </c>
      <c r="W40" s="169">
        <f>IFERROR(N40-S40-T40,0)</f>
        <v>2</v>
      </c>
    </row>
    <row r="41" spans="2:23" s="19" customFormat="1">
      <c r="B41" s="166" t="str">
        <f>IF('Sintesi Qualitativa'!B23&lt;&gt;"",'Sintesi Qualitativa'!B23,"")</f>
        <v>P59-Deploy &amp; Change CRMT</v>
      </c>
      <c r="C41" s="166" t="str">
        <f>IF('Sintesi Qualitativa'!C23&lt;&gt;"",'Sintesi Qualitativa'!C23,"")</f>
        <v>AO004511_YYY50</v>
      </c>
      <c r="D41" s="166" t="str">
        <f>IF('Sintesi Qualitativa'!D23&lt;&gt;"",'Sintesi Qualitativa'!D23,"")</f>
        <v>Gestione VAS</v>
      </c>
      <c r="E41" s="167">
        <v>1</v>
      </c>
      <c r="F41" s="185">
        <f>'Sintesi (CA)'!P40+'Sintesi (CFI)'!P39</f>
        <v>24</v>
      </c>
      <c r="G41" s="185">
        <f>'Sintesi (CA)'!Q40</f>
        <v>0</v>
      </c>
      <c r="H41" s="185">
        <f>'Sintesi (CFI)'!R39</f>
        <v>0</v>
      </c>
      <c r="I41" s="185">
        <f>'Sintesi (CFI)'!S39</f>
        <v>-27</v>
      </c>
      <c r="J41" s="185">
        <f>'Sintesi (CA)'!T40</f>
        <v>-21</v>
      </c>
      <c r="K41" s="185">
        <f>'Sintesi (CA)'!U40+'Sintesi (CFI)'!U39</f>
        <v>72</v>
      </c>
      <c r="L41" s="185">
        <f>'Sintesi (CA)'!W40+'Sintesi (CFI)'!W39</f>
        <v>24</v>
      </c>
      <c r="M41" s="169">
        <f>'Sintesi (CA)'!X40+'Sintesi (CFI)'!X39</f>
        <v>4</v>
      </c>
      <c r="N41" s="169">
        <f>'Sintesi (CA)'!Y40+'Sintesi (CFI)'!Y39</f>
        <v>20</v>
      </c>
      <c r="O41" s="169">
        <f>'Sintesi (CA)'!Z40+'Sintesi (CFI)'!Z39</f>
        <v>19</v>
      </c>
      <c r="P41" s="169">
        <f>'Sintesi (CA)'!AA40+'Sintesi (CFI)'!AA39</f>
        <v>1</v>
      </c>
      <c r="Q41" s="169">
        <f>'Sintesi (CA)'!AB40+'Sintesi (CFI)'!AB39</f>
        <v>7</v>
      </c>
      <c r="R41" s="169">
        <f>'Sintesi (CA)'!AC40+'Sintesi (CFI)'!AC39</f>
        <v>0</v>
      </c>
      <c r="S41" s="169">
        <f>'Sintesi (CA)'!AD40+'Sintesi (CFI)'!AD39</f>
        <v>11</v>
      </c>
      <c r="T41" s="169">
        <f>'Sintesi (CA)'!AE40+'Sintesi (CFI)'!AE39</f>
        <v>0</v>
      </c>
      <c r="U41" s="170">
        <f t="shared" si="0"/>
        <v>0.95</v>
      </c>
      <c r="V41" s="170">
        <f t="shared" si="1"/>
        <v>0.55000000000000004</v>
      </c>
      <c r="W41" s="169">
        <f t="shared" si="2"/>
        <v>9</v>
      </c>
    </row>
    <row r="42" spans="2:23" s="19" customFormat="1">
      <c r="B42" s="166" t="str">
        <f>IF('Sintesi Qualitativa'!B24&lt;&gt;"",'Sintesi Qualitativa'!B24,"")</f>
        <v>P59-Deploy &amp; Change CRMT</v>
      </c>
      <c r="C42" s="166" t="str">
        <f>IF('Sintesi Qualitativa'!C24&lt;&gt;"",'Sintesi Qualitativa'!C24,"")</f>
        <v>AO004511_YYY64</v>
      </c>
      <c r="D42" s="166" t="str">
        <f>IF('Sintesi Qualitativa'!D24&lt;&gt;"",'Sintesi Qualitativa'!D24,"")</f>
        <v>Piano di Rientro</v>
      </c>
      <c r="E42" s="167">
        <v>1</v>
      </c>
      <c r="F42" s="185">
        <f>'Sintesi (CA)'!P41+'Sintesi (CFI)'!P40</f>
        <v>7</v>
      </c>
      <c r="G42" s="185">
        <f>'Sintesi (CA)'!Q41</f>
        <v>0</v>
      </c>
      <c r="H42" s="185">
        <f>'Sintesi (CFI)'!R40</f>
        <v>0</v>
      </c>
      <c r="I42" s="185">
        <f>'Sintesi (CFI)'!S40</f>
        <v>-8</v>
      </c>
      <c r="J42" s="185">
        <f>'Sintesi (CA)'!T41</f>
        <v>-6</v>
      </c>
      <c r="K42" s="185">
        <f>'Sintesi (CA)'!U41+'Sintesi (CFI)'!U40</f>
        <v>21</v>
      </c>
      <c r="L42" s="185">
        <f>'Sintesi (CA)'!W41+'Sintesi (CFI)'!W40</f>
        <v>7</v>
      </c>
      <c r="M42" s="169">
        <f>'Sintesi (CA)'!X41+'Sintesi (CFI)'!X40</f>
        <v>1</v>
      </c>
      <c r="N42" s="169">
        <f>'Sintesi (CA)'!Y41+'Sintesi (CFI)'!Y40</f>
        <v>6</v>
      </c>
      <c r="O42" s="169">
        <f>'Sintesi (CA)'!Z41+'Sintesi (CFI)'!Z40</f>
        <v>6</v>
      </c>
      <c r="P42" s="169">
        <f>'Sintesi (CA)'!AA41+'Sintesi (CFI)'!AA40</f>
        <v>0</v>
      </c>
      <c r="Q42" s="169">
        <f>'Sintesi (CA)'!AB41+'Sintesi (CFI)'!AB40</f>
        <v>1</v>
      </c>
      <c r="R42" s="169">
        <f>'Sintesi (CA)'!AC41+'Sintesi (CFI)'!AC40</f>
        <v>0</v>
      </c>
      <c r="S42" s="169">
        <f>'Sintesi (CA)'!AD41+'Sintesi (CFI)'!AD40</f>
        <v>4</v>
      </c>
      <c r="T42" s="169">
        <f>'Sintesi (CA)'!AE41+'Sintesi (CFI)'!AE40</f>
        <v>1</v>
      </c>
      <c r="U42" s="170">
        <f t="shared" si="0"/>
        <v>1</v>
      </c>
      <c r="V42" s="170">
        <f t="shared" si="1"/>
        <v>0.83333333333333337</v>
      </c>
      <c r="W42" s="169">
        <f t="shared" si="2"/>
        <v>1</v>
      </c>
    </row>
    <row r="43" spans="2:23" s="19" customFormat="1">
      <c r="B43" s="166" t="str">
        <f>IF('Sintesi Qualitativa'!B25&lt;&gt;"",'Sintesi Qualitativa'!B25,"")</f>
        <v>P59-Deploy &amp; Change CRMT</v>
      </c>
      <c r="C43" s="166" t="str">
        <f>IF('Sintesi Qualitativa'!C25&lt;&gt;"",'Sintesi Qualitativa'!C25,"")</f>
        <v>AO004511_YYY66</v>
      </c>
      <c r="D43" s="166" t="str">
        <f>IF('Sintesi Qualitativa'!D25&lt;&gt;"",'Sintesi Qualitativa'!D25,"")</f>
        <v>Copia_Documenti</v>
      </c>
      <c r="E43" s="167">
        <v>1</v>
      </c>
      <c r="F43" s="185">
        <f>'Sintesi (CA)'!P42+'Sintesi (CFI)'!P41</f>
        <v>12</v>
      </c>
      <c r="G43" s="185">
        <f>'Sintesi (CA)'!Q42</f>
        <v>0</v>
      </c>
      <c r="H43" s="185">
        <f>'Sintesi (CFI)'!R41</f>
        <v>0</v>
      </c>
      <c r="I43" s="185">
        <f>'Sintesi (CFI)'!S41</f>
        <v>-13</v>
      </c>
      <c r="J43" s="185">
        <f>'Sintesi (CA)'!T42</f>
        <v>-11</v>
      </c>
      <c r="K43" s="185">
        <f>'Sintesi (CA)'!U42+'Sintesi (CFI)'!U41</f>
        <v>36</v>
      </c>
      <c r="L43" s="185">
        <f>'Sintesi (CA)'!W42+'Sintesi (CFI)'!W41</f>
        <v>12</v>
      </c>
      <c r="M43" s="169">
        <f>'Sintesi (CA)'!X42+'Sintesi (CFI)'!X41</f>
        <v>0</v>
      </c>
      <c r="N43" s="169">
        <f>'Sintesi (CA)'!Y42+'Sintesi (CFI)'!Y41</f>
        <v>12</v>
      </c>
      <c r="O43" s="169">
        <f>'Sintesi (CA)'!Z42+'Sintesi (CFI)'!Z41</f>
        <v>12</v>
      </c>
      <c r="P43" s="169">
        <f>'Sintesi (CA)'!AA42+'Sintesi (CFI)'!AA41</f>
        <v>1</v>
      </c>
      <c r="Q43" s="169">
        <f>'Sintesi (CA)'!AB42+'Sintesi (CFI)'!AB41</f>
        <v>3</v>
      </c>
      <c r="R43" s="169">
        <f>'Sintesi (CA)'!AC42+'Sintesi (CFI)'!AC41</f>
        <v>0</v>
      </c>
      <c r="S43" s="169">
        <f>'Sintesi (CA)'!AD42+'Sintesi (CFI)'!AD41</f>
        <v>8</v>
      </c>
      <c r="T43" s="169">
        <f>'Sintesi (CA)'!AE42+'Sintesi (CFI)'!AE41</f>
        <v>0</v>
      </c>
      <c r="U43" s="170">
        <f t="shared" si="0"/>
        <v>1</v>
      </c>
      <c r="V43" s="170">
        <f t="shared" si="1"/>
        <v>0.66666666666666663</v>
      </c>
      <c r="W43" s="169">
        <f t="shared" si="2"/>
        <v>4</v>
      </c>
    </row>
    <row r="44" spans="2:23" s="19" customFormat="1">
      <c r="B44" s="166" t="str">
        <f>IF('Sintesi Qualitativa'!B26&lt;&gt;"",'Sintesi Qualitativa'!B26,"")</f>
        <v>P59-Deploy &amp; Change CRMT</v>
      </c>
      <c r="C44" s="166" t="str">
        <f>IF('Sintesi Qualitativa'!C26&lt;&gt;"",'Sintesi Qualitativa'!C26,"")</f>
        <v>AO004511_YYY68</v>
      </c>
      <c r="D44" s="166" t="str">
        <f>IF('Sintesi Qualitativa'!D26&lt;&gt;"",'Sintesi Qualitativa'!D26,"")</f>
        <v>Subentro</v>
      </c>
      <c r="E44" s="167">
        <v>1</v>
      </c>
      <c r="F44" s="185">
        <f>'Sintesi (CA)'!P43+'Sintesi (CFI)'!P42</f>
        <v>29</v>
      </c>
      <c r="G44" s="185">
        <f>'Sintesi (CA)'!Q43</f>
        <v>0</v>
      </c>
      <c r="H44" s="185">
        <f>'Sintesi (CFI)'!R42</f>
        <v>0</v>
      </c>
      <c r="I44" s="185">
        <f>'Sintesi (CFI)'!S42</f>
        <v>-30</v>
      </c>
      <c r="J44" s="185">
        <f>'Sintesi (CA)'!T43</f>
        <v>-28</v>
      </c>
      <c r="K44" s="185">
        <f>'Sintesi (CA)'!U43+'Sintesi (CFI)'!U42</f>
        <v>87</v>
      </c>
      <c r="L44" s="185">
        <f>'Sintesi (CA)'!W43+'Sintesi (CFI)'!W42</f>
        <v>29</v>
      </c>
      <c r="M44" s="169">
        <f>'Sintesi (CA)'!X43+'Sintesi (CFI)'!X42</f>
        <v>0</v>
      </c>
      <c r="N44" s="169">
        <f>'Sintesi (CA)'!Y43+'Sintesi (CFI)'!Y42</f>
        <v>29</v>
      </c>
      <c r="O44" s="169">
        <f>'Sintesi (CA)'!Z43+'Sintesi (CFI)'!Z42</f>
        <v>28</v>
      </c>
      <c r="P44" s="169">
        <f>'Sintesi (CA)'!AA43+'Sintesi (CFI)'!AA42</f>
        <v>0</v>
      </c>
      <c r="Q44" s="169">
        <f>'Sintesi (CA)'!AB43+'Sintesi (CFI)'!AB42</f>
        <v>7</v>
      </c>
      <c r="R44" s="169">
        <f>'Sintesi (CA)'!AC43+'Sintesi (CFI)'!AC42</f>
        <v>0</v>
      </c>
      <c r="S44" s="169">
        <f>'Sintesi (CA)'!AD43+'Sintesi (CFI)'!AD42</f>
        <v>11</v>
      </c>
      <c r="T44" s="169">
        <f>'Sintesi (CA)'!AE43+'Sintesi (CFI)'!AE42</f>
        <v>10</v>
      </c>
      <c r="U44" s="170">
        <f t="shared" si="0"/>
        <v>0.96551724137931039</v>
      </c>
      <c r="V44" s="170">
        <f t="shared" si="1"/>
        <v>0.72413793103448276</v>
      </c>
      <c r="W44" s="169">
        <f t="shared" si="2"/>
        <v>8</v>
      </c>
    </row>
    <row r="45" spans="2:23" s="19" customFormat="1">
      <c r="B45" s="166" t="str">
        <f>IF('Sintesi Qualitativa'!B27&lt;&gt;"",'Sintesi Qualitativa'!B27,"")</f>
        <v>P59-Deploy &amp; Change CRMT</v>
      </c>
      <c r="C45" s="166" t="str">
        <f>IF('Sintesi Qualitativa'!C27&lt;&gt;"",'Sintesi Qualitativa'!C27,"")</f>
        <v>AO004511_YYY69</v>
      </c>
      <c r="D45" s="166" t="str">
        <f>IF('Sintesi Qualitativa'!D27&lt;&gt;"",'Sintesi Qualitativa'!D27,"")</f>
        <v>Subentro_Combinato</v>
      </c>
      <c r="E45" s="167">
        <v>1</v>
      </c>
      <c r="F45" s="185">
        <f>'Sintesi (CA)'!P44+'Sintesi (CFI)'!P43</f>
        <v>6</v>
      </c>
      <c r="G45" s="185">
        <f>'Sintesi (CA)'!Q44</f>
        <v>0</v>
      </c>
      <c r="H45" s="185">
        <f>'Sintesi (CFI)'!R43</f>
        <v>0</v>
      </c>
      <c r="I45" s="185">
        <f>'Sintesi (CFI)'!S43</f>
        <v>-7</v>
      </c>
      <c r="J45" s="185">
        <f>'Sintesi (CA)'!T44</f>
        <v>-5</v>
      </c>
      <c r="K45" s="185">
        <f>'Sintesi (CA)'!U44+'Sintesi (CFI)'!U43</f>
        <v>18</v>
      </c>
      <c r="L45" s="185">
        <f>'Sintesi (CA)'!W44+'Sintesi (CFI)'!W43</f>
        <v>6</v>
      </c>
      <c r="M45" s="169">
        <f>'Sintesi (CA)'!X44+'Sintesi (CFI)'!X43</f>
        <v>0</v>
      </c>
      <c r="N45" s="169">
        <f>'Sintesi (CA)'!Y44+'Sintesi (CFI)'!Y43</f>
        <v>6</v>
      </c>
      <c r="O45" s="169">
        <f>'Sintesi (CA)'!Z44+'Sintesi (CFI)'!Z43</f>
        <v>5</v>
      </c>
      <c r="P45" s="169">
        <f>'Sintesi (CA)'!AA44+'Sintesi (CFI)'!AA43</f>
        <v>0</v>
      </c>
      <c r="Q45" s="169">
        <f>'Sintesi (CA)'!AB44+'Sintesi (CFI)'!AB43</f>
        <v>1</v>
      </c>
      <c r="R45" s="169">
        <f>'Sintesi (CA)'!AC44+'Sintesi (CFI)'!AC43</f>
        <v>0</v>
      </c>
      <c r="S45" s="169">
        <f>'Sintesi (CA)'!AD44+'Sintesi (CFI)'!AD43</f>
        <v>4</v>
      </c>
      <c r="T45" s="169">
        <f>'Sintesi (CA)'!AE44+'Sintesi (CFI)'!AE43</f>
        <v>0</v>
      </c>
      <c r="U45" s="170">
        <f t="shared" si="0"/>
        <v>0.83333333333333337</v>
      </c>
      <c r="V45" s="170">
        <f t="shared" si="1"/>
        <v>0.66666666666666663</v>
      </c>
      <c r="W45" s="169">
        <f t="shared" si="2"/>
        <v>2</v>
      </c>
    </row>
    <row r="46" spans="2:23" s="19" customFormat="1">
      <c r="B46" s="166" t="str">
        <f>IF('Sintesi Qualitativa'!B28&lt;&gt;"",'Sintesi Qualitativa'!B28,"")</f>
        <v>P59-Deploy &amp; Change CRMT</v>
      </c>
      <c r="C46" s="166" t="str">
        <f>IF('Sintesi Qualitativa'!C28&lt;&gt;"",'Sintesi Qualitativa'!C28,"")</f>
        <v>AO004511_YYY70</v>
      </c>
      <c r="D46" s="166" t="str">
        <f>IF('Sintesi Qualitativa'!D28&lt;&gt;"",'Sintesi Qualitativa'!D28,"")</f>
        <v>SWA</v>
      </c>
      <c r="E46" s="167">
        <v>1</v>
      </c>
      <c r="F46" s="185">
        <f>'Sintesi (CA)'!P45+'Sintesi (CFI)'!P44</f>
        <v>23</v>
      </c>
      <c r="G46" s="185">
        <f>'Sintesi (CA)'!Q45</f>
        <v>0</v>
      </c>
      <c r="H46" s="185">
        <f>'Sintesi (CFI)'!R44</f>
        <v>0</v>
      </c>
      <c r="I46" s="185">
        <f>'Sintesi (CFI)'!S44</f>
        <v>-24</v>
      </c>
      <c r="J46" s="185">
        <f>'Sintesi (CA)'!T45</f>
        <v>-22</v>
      </c>
      <c r="K46" s="185">
        <f>'Sintesi (CA)'!U45+'Sintesi (CFI)'!U44</f>
        <v>69</v>
      </c>
      <c r="L46" s="185">
        <f>'Sintesi (CA)'!W45+'Sintesi (CFI)'!W44</f>
        <v>23</v>
      </c>
      <c r="M46" s="169">
        <f>'Sintesi (CA)'!X45+'Sintesi (CFI)'!X44</f>
        <v>0</v>
      </c>
      <c r="N46" s="169">
        <f>'Sintesi (CA)'!Y45+'Sintesi (CFI)'!Y44</f>
        <v>23</v>
      </c>
      <c r="O46" s="169">
        <f>'Sintesi (CA)'!Z45+'Sintesi (CFI)'!Z44</f>
        <v>22</v>
      </c>
      <c r="P46" s="169">
        <f>'Sintesi (CA)'!AA45+'Sintesi (CFI)'!AA44</f>
        <v>0</v>
      </c>
      <c r="Q46" s="169">
        <f>'Sintesi (CA)'!AB45+'Sintesi (CFI)'!AB44</f>
        <v>10</v>
      </c>
      <c r="R46" s="169">
        <f>'Sintesi (CA)'!AC45+'Sintesi (CFI)'!AC44</f>
        <v>0</v>
      </c>
      <c r="S46" s="169">
        <f>'Sintesi (CA)'!AD45+'Sintesi (CFI)'!AD44</f>
        <v>3</v>
      </c>
      <c r="T46" s="169">
        <f>'Sintesi (CA)'!AE45+'Sintesi (CFI)'!AE44</f>
        <v>9</v>
      </c>
      <c r="U46" s="170">
        <f t="shared" si="0"/>
        <v>0.95652173913043481</v>
      </c>
      <c r="V46" s="170">
        <f t="shared" si="1"/>
        <v>0.52173913043478259</v>
      </c>
      <c r="W46" s="169">
        <f t="shared" si="2"/>
        <v>11</v>
      </c>
    </row>
    <row r="47" spans="2:23" s="19" customFormat="1">
      <c r="B47" s="166" t="str">
        <f>IF('Sintesi Qualitativa'!B29&lt;&gt;"",'Sintesi Qualitativa'!B29,"")</f>
        <v>P59-Deploy &amp; Change CRMT</v>
      </c>
      <c r="C47" s="166" t="str">
        <f>IF('Sintesi Qualitativa'!C29&lt;&gt;"",'Sintesi Qualitativa'!C29,"")</f>
        <v>AO004511_YYY72</v>
      </c>
      <c r="D47" s="166" t="str">
        <f>IF('Sintesi Qualitativa'!D29&lt;&gt;"",'Sintesi Qualitativa'!D29,"")</f>
        <v>VARIAZIONE_ANAGRAFICA_MOGE</v>
      </c>
      <c r="E47" s="167">
        <v>1</v>
      </c>
      <c r="F47" s="185">
        <f>'Sintesi (CA)'!P46+'Sintesi (CFI)'!P45</f>
        <v>9</v>
      </c>
      <c r="G47" s="185">
        <f>'Sintesi (CA)'!Q46</f>
        <v>0</v>
      </c>
      <c r="H47" s="185">
        <f>'Sintesi (CFI)'!R45</f>
        <v>0</v>
      </c>
      <c r="I47" s="185">
        <f>'Sintesi (CFI)'!S45</f>
        <v>-10</v>
      </c>
      <c r="J47" s="185">
        <f>'Sintesi (CA)'!T46</f>
        <v>-8</v>
      </c>
      <c r="K47" s="185">
        <f>'Sintesi (CA)'!U46+'Sintesi (CFI)'!U45</f>
        <v>27</v>
      </c>
      <c r="L47" s="185">
        <f>'Sintesi (CA)'!W46+'Sintesi (CFI)'!W45</f>
        <v>9</v>
      </c>
      <c r="M47" s="169">
        <f>'Sintesi (CA)'!X46+'Sintesi (CFI)'!X45</f>
        <v>0</v>
      </c>
      <c r="N47" s="169">
        <f>'Sintesi (CA)'!Y46+'Sintesi (CFI)'!Y45</f>
        <v>9</v>
      </c>
      <c r="O47" s="169">
        <f>'Sintesi (CA)'!Z46+'Sintesi (CFI)'!Z45</f>
        <v>8</v>
      </c>
      <c r="P47" s="169">
        <f>'Sintesi (CA)'!AA46+'Sintesi (CFI)'!AA45</f>
        <v>0</v>
      </c>
      <c r="Q47" s="169">
        <f>'Sintesi (CA)'!AB46+'Sintesi (CFI)'!AB45</f>
        <v>6</v>
      </c>
      <c r="R47" s="169">
        <f>'Sintesi (CA)'!AC46+'Sintesi (CFI)'!AC45</f>
        <v>0</v>
      </c>
      <c r="S47" s="169">
        <f>'Sintesi (CA)'!AD46+'Sintesi (CFI)'!AD45</f>
        <v>2</v>
      </c>
      <c r="T47" s="169">
        <f>'Sintesi (CA)'!AE46+'Sintesi (CFI)'!AE45</f>
        <v>0</v>
      </c>
      <c r="U47" s="170">
        <f t="shared" si="0"/>
        <v>0.88888888888888884</v>
      </c>
      <c r="V47" s="170">
        <f t="shared" si="1"/>
        <v>0.22222222222222221</v>
      </c>
      <c r="W47" s="169">
        <f t="shared" si="2"/>
        <v>7</v>
      </c>
    </row>
    <row r="48" spans="2:23" s="19" customFormat="1">
      <c r="B48" s="166" t="str">
        <f>IF('Sintesi Qualitativa'!B30&lt;&gt;"",'Sintesi Qualitativa'!B30,"")</f>
        <v>P59-Deploy &amp; Change CRMT</v>
      </c>
      <c r="C48" s="166" t="str">
        <f>IF('Sintesi Qualitativa'!C30&lt;&gt;"",'Sintesi Qualitativa'!C30,"")</f>
        <v>AO004511_YYY74</v>
      </c>
      <c r="D48" s="166" t="str">
        <f>IF('Sintesi Qualitativa'!D30&lt;&gt;"",'Sintesi Qualitativa'!D30,"")</f>
        <v>Variazione Indirizzo Fatturazione</v>
      </c>
      <c r="E48" s="167">
        <v>1</v>
      </c>
      <c r="F48" s="185">
        <f>'Sintesi (CA)'!P47+'Sintesi (CFI)'!P46</f>
        <v>8</v>
      </c>
      <c r="G48" s="185">
        <f>'Sintesi (CA)'!Q47</f>
        <v>0</v>
      </c>
      <c r="H48" s="185">
        <f>'Sintesi (CFI)'!R46</f>
        <v>0</v>
      </c>
      <c r="I48" s="185">
        <f>'Sintesi (CFI)'!S46</f>
        <v>-9</v>
      </c>
      <c r="J48" s="185">
        <f>'Sintesi (CA)'!T47</f>
        <v>-7</v>
      </c>
      <c r="K48" s="185">
        <f>'Sintesi (CA)'!U47+'Sintesi (CFI)'!U46</f>
        <v>24</v>
      </c>
      <c r="L48" s="185">
        <f>'Sintesi (CA)'!W47+'Sintesi (CFI)'!W46</f>
        <v>8</v>
      </c>
      <c r="M48" s="169">
        <f>'Sintesi (CA)'!X47+'Sintesi (CFI)'!X46</f>
        <v>1</v>
      </c>
      <c r="N48" s="169">
        <f>'Sintesi (CA)'!Y47+'Sintesi (CFI)'!Y46</f>
        <v>7</v>
      </c>
      <c r="O48" s="169">
        <f>'Sintesi (CA)'!Z47+'Sintesi (CFI)'!Z46</f>
        <v>7</v>
      </c>
      <c r="P48" s="169">
        <f>'Sintesi (CA)'!AA47+'Sintesi (CFI)'!AA46</f>
        <v>0</v>
      </c>
      <c r="Q48" s="169">
        <f>'Sintesi (CA)'!AB47+'Sintesi (CFI)'!AB46</f>
        <v>2</v>
      </c>
      <c r="R48" s="169">
        <f>'Sintesi (CA)'!AC47+'Sintesi (CFI)'!AC46</f>
        <v>0</v>
      </c>
      <c r="S48" s="169">
        <f>'Sintesi (CA)'!AD47+'Sintesi (CFI)'!AD46</f>
        <v>0</v>
      </c>
      <c r="T48" s="169">
        <f>'Sintesi (CA)'!AE47+'Sintesi (CFI)'!AE46</f>
        <v>5</v>
      </c>
      <c r="U48" s="170">
        <f t="shared" si="0"/>
        <v>1</v>
      </c>
      <c r="V48" s="170">
        <f t="shared" si="1"/>
        <v>0.7142857142857143</v>
      </c>
      <c r="W48" s="169">
        <f t="shared" si="2"/>
        <v>2</v>
      </c>
    </row>
    <row r="49" spans="2:23" s="19" customFormat="1">
      <c r="B49" s="166" t="str">
        <f>IF('Sintesi Qualitativa'!B31&lt;&gt;"",'Sintesi Qualitativa'!B31,"")</f>
        <v>P59-Deploy &amp; Change CRMT</v>
      </c>
      <c r="C49" s="166" t="str">
        <f>IF('Sintesi Qualitativa'!C31&lt;&gt;"",'Sintesi Qualitativa'!C31,"")</f>
        <v>AO004511_YYY77</v>
      </c>
      <c r="D49" s="166" t="str">
        <f>IF('Sintesi Qualitativa'!D31&lt;&gt;"",'Sintesi Qualitativa'!D31,"")</f>
        <v>VSA</v>
      </c>
      <c r="E49" s="167">
        <v>1</v>
      </c>
      <c r="F49" s="185">
        <f>'Sintesi (CA)'!P48+'Sintesi (CFI)'!P47</f>
        <v>28</v>
      </c>
      <c r="G49" s="185">
        <f>'Sintesi (CA)'!Q48</f>
        <v>0</v>
      </c>
      <c r="H49" s="185">
        <f>'Sintesi (CFI)'!R47</f>
        <v>0</v>
      </c>
      <c r="I49" s="185">
        <f>'Sintesi (CFI)'!S47</f>
        <v>-29</v>
      </c>
      <c r="J49" s="185">
        <f>'Sintesi (CA)'!T48</f>
        <v>-27</v>
      </c>
      <c r="K49" s="185">
        <f>'Sintesi (CA)'!U48+'Sintesi (CFI)'!U47</f>
        <v>84</v>
      </c>
      <c r="L49" s="185">
        <f>'Sintesi (CA)'!W48+'Sintesi (CFI)'!W47</f>
        <v>28</v>
      </c>
      <c r="M49" s="169">
        <f>'Sintesi (CA)'!X48+'Sintesi (CFI)'!X47</f>
        <v>1</v>
      </c>
      <c r="N49" s="169">
        <f>'Sintesi (CA)'!Y48+'Sintesi (CFI)'!Y47</f>
        <v>27</v>
      </c>
      <c r="O49" s="169">
        <f>'Sintesi (CA)'!Z48+'Sintesi (CFI)'!Z47</f>
        <v>26</v>
      </c>
      <c r="P49" s="169">
        <f>'Sintesi (CA)'!AA48+'Sintesi (CFI)'!AA47</f>
        <v>0</v>
      </c>
      <c r="Q49" s="169">
        <f>'Sintesi (CA)'!AB48+'Sintesi (CFI)'!AB47</f>
        <v>6</v>
      </c>
      <c r="R49" s="169">
        <f>'Sintesi (CA)'!AC48+'Sintesi (CFI)'!AC47</f>
        <v>0</v>
      </c>
      <c r="S49" s="169">
        <f>'Sintesi (CA)'!AD48+'Sintesi (CFI)'!AD47</f>
        <v>13</v>
      </c>
      <c r="T49" s="169">
        <f>'Sintesi (CA)'!AE48+'Sintesi (CFI)'!AE47</f>
        <v>7</v>
      </c>
      <c r="U49" s="170">
        <f t="shared" si="0"/>
        <v>0.96296296296296291</v>
      </c>
      <c r="V49" s="170">
        <f t="shared" si="1"/>
        <v>0.7407407407407407</v>
      </c>
      <c r="W49" s="169">
        <f t="shared" si="2"/>
        <v>7</v>
      </c>
    </row>
    <row r="50" spans="2:23" s="19" customFormat="1">
      <c r="B50" s="166" t="str">
        <f>IF('Sintesi Qualitativa'!B32&lt;&gt;"",'Sintesi Qualitativa'!B32,"")</f>
        <v/>
      </c>
      <c r="C50" s="166" t="str">
        <f>IF('Sintesi Qualitativa'!C32&lt;&gt;"",'Sintesi Qualitativa'!C32,"")</f>
        <v/>
      </c>
      <c r="D50" s="166" t="str">
        <f>IF('Sintesi Qualitativa'!D32&lt;&gt;"",'Sintesi Qualitativa'!D32,"")</f>
        <v/>
      </c>
      <c r="E50" s="167">
        <v>1</v>
      </c>
      <c r="F50" s="185">
        <f>'Sintesi (CA)'!P49+'Sintesi (CFI)'!P48</f>
        <v>0</v>
      </c>
      <c r="G50" s="185">
        <f>'Sintesi (CA)'!Q49</f>
        <v>0</v>
      </c>
      <c r="H50" s="185">
        <f>'Sintesi (CFI)'!R48</f>
        <v>0</v>
      </c>
      <c r="I50" s="185">
        <f>'Sintesi (CFI)'!S48</f>
        <v>0</v>
      </c>
      <c r="J50" s="185">
        <f>'Sintesi (CA)'!T49</f>
        <v>0</v>
      </c>
      <c r="K50" s="185">
        <f>'Sintesi (CA)'!U49+'Sintesi (CFI)'!U48</f>
        <v>0</v>
      </c>
      <c r="L50" s="185">
        <f>'Sintesi (CA)'!W49+'Sintesi (CFI)'!W48</f>
        <v>0</v>
      </c>
      <c r="M50" s="169">
        <f>'Sintesi (CA)'!X49+'Sintesi (CFI)'!X48</f>
        <v>0</v>
      </c>
      <c r="N50" s="169">
        <f>'Sintesi (CA)'!Y49+'Sintesi (CFI)'!Y48</f>
        <v>0</v>
      </c>
      <c r="O50" s="169">
        <f>'Sintesi (CA)'!Z49+'Sintesi (CFI)'!Z48</f>
        <v>0</v>
      </c>
      <c r="P50" s="169">
        <f>'Sintesi (CA)'!AA49+'Sintesi (CFI)'!AA48</f>
        <v>0</v>
      </c>
      <c r="Q50" s="169">
        <f>'Sintesi (CA)'!AB49+'Sintesi (CFI)'!AB48</f>
        <v>0</v>
      </c>
      <c r="R50" s="169">
        <f>'Sintesi (CA)'!AC49+'Sintesi (CFI)'!AC48</f>
        <v>0</v>
      </c>
      <c r="S50" s="169">
        <f>'Sintesi (CA)'!AD49+'Sintesi (CFI)'!AD48</f>
        <v>0</v>
      </c>
      <c r="T50" s="169">
        <f>'Sintesi (CA)'!AE49+'Sintesi (CFI)'!AE48</f>
        <v>0</v>
      </c>
      <c r="U50" s="170">
        <f t="shared" si="0"/>
        <v>0</v>
      </c>
      <c r="V50" s="170">
        <f t="shared" si="1"/>
        <v>0</v>
      </c>
      <c r="W50" s="169">
        <f t="shared" si="2"/>
        <v>0</v>
      </c>
    </row>
    <row r="51" spans="2:23" s="19" customFormat="1">
      <c r="B51" s="166" t="str">
        <f>IF('Sintesi Qualitativa'!B33&lt;&gt;"",'Sintesi Qualitativa'!B33,"")</f>
        <v/>
      </c>
      <c r="C51" s="166" t="str">
        <f>IF('Sintesi Qualitativa'!C33&lt;&gt;"",'Sintesi Qualitativa'!C33,"")</f>
        <v/>
      </c>
      <c r="D51" s="166" t="str">
        <f>IF('Sintesi Qualitativa'!D33&lt;&gt;"",'Sintesi Qualitativa'!D33,"")</f>
        <v/>
      </c>
      <c r="E51" s="167">
        <v>0</v>
      </c>
      <c r="F51" s="185">
        <f>'Sintesi (CA)'!P50+'Sintesi (CFI)'!P49</f>
        <v>0</v>
      </c>
      <c r="G51" s="185">
        <f>'Sintesi (CA)'!Q50</f>
        <v>0</v>
      </c>
      <c r="H51" s="185">
        <f>'Sintesi (CFI)'!R49</f>
        <v>0</v>
      </c>
      <c r="I51" s="185">
        <f>'Sintesi (CFI)'!S49</f>
        <v>0</v>
      </c>
      <c r="J51" s="185">
        <f>'Sintesi (CA)'!T50</f>
        <v>0</v>
      </c>
      <c r="K51" s="185">
        <f>'Sintesi (CA)'!U50+'Sintesi (CFI)'!U49</f>
        <v>0</v>
      </c>
      <c r="L51" s="185">
        <f>'Sintesi (CA)'!W50+'Sintesi (CFI)'!W49</f>
        <v>0</v>
      </c>
      <c r="M51" s="169">
        <f>'Sintesi (CA)'!X50+'Sintesi (CFI)'!X49</f>
        <v>0</v>
      </c>
      <c r="N51" s="169">
        <f>'Sintesi (CA)'!Y50+'Sintesi (CFI)'!Y49</f>
        <v>0</v>
      </c>
      <c r="O51" s="169">
        <f>'Sintesi (CA)'!Z50+'Sintesi (CFI)'!Z49</f>
        <v>0</v>
      </c>
      <c r="P51" s="169">
        <f>'Sintesi (CA)'!AA50+'Sintesi (CFI)'!AA49</f>
        <v>0</v>
      </c>
      <c r="Q51" s="169">
        <f>'Sintesi (CA)'!AB50+'Sintesi (CFI)'!AB49</f>
        <v>0</v>
      </c>
      <c r="R51" s="169">
        <f>'Sintesi (CA)'!AC50+'Sintesi (CFI)'!AC49</f>
        <v>0</v>
      </c>
      <c r="S51" s="169">
        <f>'Sintesi (CA)'!AD50+'Sintesi (CFI)'!AD49</f>
        <v>0</v>
      </c>
      <c r="T51" s="169">
        <f>'Sintesi (CA)'!AE50+'Sintesi (CFI)'!AE49</f>
        <v>0</v>
      </c>
      <c r="U51" s="170">
        <f t="shared" si="0"/>
        <v>0</v>
      </c>
      <c r="V51" s="170">
        <f t="shared" si="1"/>
        <v>0</v>
      </c>
      <c r="W51" s="169">
        <f t="shared" si="2"/>
        <v>0</v>
      </c>
    </row>
    <row r="52" spans="2:23" s="19" customFormat="1">
      <c r="B52" s="166" t="str">
        <f>IF('Sintesi Qualitativa'!B34&lt;&gt;"",'Sintesi Qualitativa'!B34,"")</f>
        <v/>
      </c>
      <c r="C52" s="166" t="str">
        <f>IF('Sintesi Qualitativa'!C34&lt;&gt;"",'Sintesi Qualitativa'!C34,"")</f>
        <v/>
      </c>
      <c r="D52" s="166" t="str">
        <f>IF('Sintesi Qualitativa'!D34&lt;&gt;"",'Sintesi Qualitativa'!D34,"")</f>
        <v/>
      </c>
      <c r="E52" s="167">
        <v>0</v>
      </c>
      <c r="F52" s="185">
        <f>'Sintesi (CA)'!P51+'Sintesi (CFI)'!P50</f>
        <v>0</v>
      </c>
      <c r="G52" s="185">
        <f>'Sintesi (CA)'!Q51</f>
        <v>0</v>
      </c>
      <c r="H52" s="185">
        <f>'Sintesi (CFI)'!R50</f>
        <v>0</v>
      </c>
      <c r="I52" s="185">
        <f>'Sintesi (CFI)'!S50</f>
        <v>0</v>
      </c>
      <c r="J52" s="185">
        <f>'Sintesi (CA)'!T51</f>
        <v>0</v>
      </c>
      <c r="K52" s="185">
        <f>'Sintesi (CA)'!U51+'Sintesi (CFI)'!U50</f>
        <v>0</v>
      </c>
      <c r="L52" s="185">
        <f>'Sintesi (CA)'!W51+'Sintesi (CFI)'!W50</f>
        <v>0</v>
      </c>
      <c r="M52" s="169">
        <f>'Sintesi (CA)'!X51+'Sintesi (CFI)'!X50</f>
        <v>0</v>
      </c>
      <c r="N52" s="169">
        <f>'Sintesi (CA)'!Y51+'Sintesi (CFI)'!Y50</f>
        <v>0</v>
      </c>
      <c r="O52" s="169">
        <f>'Sintesi (CA)'!Z51+'Sintesi (CFI)'!Z50</f>
        <v>0</v>
      </c>
      <c r="P52" s="169">
        <f>'Sintesi (CA)'!AA51+'Sintesi (CFI)'!AA50</f>
        <v>0</v>
      </c>
      <c r="Q52" s="169">
        <f>'Sintesi (CA)'!AB51+'Sintesi (CFI)'!AB50</f>
        <v>0</v>
      </c>
      <c r="R52" s="169">
        <f>'Sintesi (CA)'!AC51+'Sintesi (CFI)'!AC50</f>
        <v>0</v>
      </c>
      <c r="S52" s="169">
        <f>'Sintesi (CA)'!AD51+'Sintesi (CFI)'!AD50</f>
        <v>0</v>
      </c>
      <c r="T52" s="169">
        <f>'Sintesi (CA)'!AE51+'Sintesi (CFI)'!AE50</f>
        <v>0</v>
      </c>
      <c r="U52" s="170">
        <f t="shared" si="0"/>
        <v>0</v>
      </c>
      <c r="V52" s="170">
        <f t="shared" si="1"/>
        <v>0</v>
      </c>
      <c r="W52" s="169">
        <f t="shared" si="2"/>
        <v>0</v>
      </c>
    </row>
    <row r="53" spans="2:23" s="19" customFormat="1">
      <c r="B53" s="166" t="str">
        <f>IF('Sintesi Qualitativa'!B35&lt;&gt;"",'Sintesi Qualitativa'!B35,"")</f>
        <v/>
      </c>
      <c r="C53" s="166" t="str">
        <f>IF('Sintesi Qualitativa'!C35&lt;&gt;"",'Sintesi Qualitativa'!C35,"")</f>
        <v/>
      </c>
      <c r="D53" s="166" t="str">
        <f>IF('Sintesi Qualitativa'!D35&lt;&gt;"",'Sintesi Qualitativa'!D35,"")</f>
        <v/>
      </c>
      <c r="E53" s="167">
        <v>0</v>
      </c>
      <c r="F53" s="185">
        <f>'Sintesi (CA)'!P52+'Sintesi (CFI)'!P51</f>
        <v>0</v>
      </c>
      <c r="G53" s="185">
        <f>'Sintesi (CA)'!Q52</f>
        <v>0</v>
      </c>
      <c r="H53" s="185">
        <f>'Sintesi (CFI)'!R51</f>
        <v>0</v>
      </c>
      <c r="I53" s="185">
        <f>'Sintesi (CFI)'!S51</f>
        <v>0</v>
      </c>
      <c r="J53" s="185">
        <f>'Sintesi (CA)'!T52</f>
        <v>0</v>
      </c>
      <c r="K53" s="185">
        <f>'Sintesi (CA)'!U52+'Sintesi (CFI)'!U51</f>
        <v>0</v>
      </c>
      <c r="L53" s="185">
        <f>'Sintesi (CA)'!W52+'Sintesi (CFI)'!W51</f>
        <v>0</v>
      </c>
      <c r="M53" s="169">
        <f>'Sintesi (CA)'!X52+'Sintesi (CFI)'!X51</f>
        <v>0</v>
      </c>
      <c r="N53" s="169">
        <f>'Sintesi (CA)'!Y52+'Sintesi (CFI)'!Y51</f>
        <v>0</v>
      </c>
      <c r="O53" s="169">
        <f>'Sintesi (CA)'!Z52+'Sintesi (CFI)'!Z51</f>
        <v>0</v>
      </c>
      <c r="P53" s="169">
        <f>'Sintesi (CA)'!AA52+'Sintesi (CFI)'!AA51</f>
        <v>0</v>
      </c>
      <c r="Q53" s="169">
        <f>'Sintesi (CA)'!AB52+'Sintesi (CFI)'!AB51</f>
        <v>0</v>
      </c>
      <c r="R53" s="169">
        <f>'Sintesi (CA)'!AC52+'Sintesi (CFI)'!AC51</f>
        <v>0</v>
      </c>
      <c r="S53" s="169">
        <f>'Sintesi (CA)'!AD52+'Sintesi (CFI)'!AD51</f>
        <v>0</v>
      </c>
      <c r="T53" s="169">
        <f>'Sintesi (CA)'!AE52+'Sintesi (CFI)'!AE51</f>
        <v>0</v>
      </c>
      <c r="U53" s="170">
        <f t="shared" si="0"/>
        <v>0</v>
      </c>
      <c r="V53" s="170">
        <f t="shared" si="1"/>
        <v>0</v>
      </c>
      <c r="W53" s="169">
        <f t="shared" si="2"/>
        <v>0</v>
      </c>
    </row>
    <row r="54" spans="2:23" s="19" customFormat="1">
      <c r="B54" s="166" t="str">
        <f>IF('Sintesi Qualitativa'!B36&lt;&gt;"",'Sintesi Qualitativa'!B36,"")</f>
        <v/>
      </c>
      <c r="C54" s="166" t="str">
        <f>IF('Sintesi Qualitativa'!C36&lt;&gt;"",'Sintesi Qualitativa'!C36,"")</f>
        <v/>
      </c>
      <c r="D54" s="166" t="str">
        <f>IF('Sintesi Qualitativa'!D36&lt;&gt;"",'Sintesi Qualitativa'!D36,"")</f>
        <v/>
      </c>
      <c r="E54" s="167">
        <v>0</v>
      </c>
      <c r="F54" s="185">
        <f>'Sintesi (CA)'!P53+'Sintesi (CFI)'!P52</f>
        <v>0</v>
      </c>
      <c r="G54" s="185">
        <f>'Sintesi (CA)'!Q53</f>
        <v>0</v>
      </c>
      <c r="H54" s="185">
        <f>'Sintesi (CFI)'!R52</f>
        <v>0</v>
      </c>
      <c r="I54" s="185">
        <f>'Sintesi (CFI)'!S52</f>
        <v>0</v>
      </c>
      <c r="J54" s="185">
        <f>'Sintesi (CA)'!T53</f>
        <v>0</v>
      </c>
      <c r="K54" s="185">
        <f>'Sintesi (CA)'!U53+'Sintesi (CFI)'!U52</f>
        <v>0</v>
      </c>
      <c r="L54" s="185">
        <f>'Sintesi (CA)'!W53+'Sintesi (CFI)'!W52</f>
        <v>0</v>
      </c>
      <c r="M54" s="169">
        <f>'Sintesi (CA)'!X53+'Sintesi (CFI)'!X52</f>
        <v>0</v>
      </c>
      <c r="N54" s="169">
        <f>'Sintesi (CA)'!Y53+'Sintesi (CFI)'!Y52</f>
        <v>0</v>
      </c>
      <c r="O54" s="169">
        <f>'Sintesi (CA)'!Z53+'Sintesi (CFI)'!Z52</f>
        <v>0</v>
      </c>
      <c r="P54" s="169">
        <f>'Sintesi (CA)'!AA53+'Sintesi (CFI)'!AA52</f>
        <v>0</v>
      </c>
      <c r="Q54" s="169">
        <f>'Sintesi (CA)'!AB53+'Sintesi (CFI)'!AB52</f>
        <v>0</v>
      </c>
      <c r="R54" s="169">
        <f>'Sintesi (CA)'!AC53+'Sintesi (CFI)'!AC52</f>
        <v>0</v>
      </c>
      <c r="S54" s="169">
        <f>'Sintesi (CA)'!AD53+'Sintesi (CFI)'!AD52</f>
        <v>0</v>
      </c>
      <c r="T54" s="169">
        <f>'Sintesi (CA)'!AE53+'Sintesi (CFI)'!AE52</f>
        <v>0</v>
      </c>
      <c r="U54" s="170">
        <f t="shared" si="0"/>
        <v>0</v>
      </c>
      <c r="V54" s="170">
        <f t="shared" si="1"/>
        <v>0</v>
      </c>
      <c r="W54" s="169">
        <f t="shared" si="2"/>
        <v>0</v>
      </c>
    </row>
    <row r="55" spans="2:23" s="19" customFormat="1">
      <c r="B55" s="166" t="str">
        <f>IF('Sintesi Qualitativa'!B37&lt;&gt;"",'Sintesi Qualitativa'!B37,"")</f>
        <v/>
      </c>
      <c r="C55" s="166" t="str">
        <f>IF('Sintesi Qualitativa'!C37&lt;&gt;"",'Sintesi Qualitativa'!C37,"")</f>
        <v/>
      </c>
      <c r="D55" s="166" t="str">
        <f>IF('Sintesi Qualitativa'!D37&lt;&gt;"",'Sintesi Qualitativa'!D37,"")</f>
        <v/>
      </c>
      <c r="E55" s="167">
        <v>0</v>
      </c>
      <c r="F55" s="185">
        <f>'Sintesi (CA)'!P54+'Sintesi (CFI)'!P53</f>
        <v>0</v>
      </c>
      <c r="G55" s="185">
        <f>'Sintesi (CA)'!Q54</f>
        <v>0</v>
      </c>
      <c r="H55" s="185">
        <f>'Sintesi (CFI)'!R53</f>
        <v>0</v>
      </c>
      <c r="I55" s="185">
        <f>'Sintesi (CFI)'!S53</f>
        <v>0</v>
      </c>
      <c r="J55" s="185">
        <f>'Sintesi (CA)'!T54</f>
        <v>0</v>
      </c>
      <c r="K55" s="185">
        <f>'Sintesi (CA)'!U54+'Sintesi (CFI)'!U53</f>
        <v>0</v>
      </c>
      <c r="L55" s="185">
        <f>'Sintesi (CA)'!W54+'Sintesi (CFI)'!W53</f>
        <v>0</v>
      </c>
      <c r="M55" s="169">
        <f>'Sintesi (CA)'!X54+'Sintesi (CFI)'!X53</f>
        <v>0</v>
      </c>
      <c r="N55" s="169">
        <f>'Sintesi (CA)'!Y54+'Sintesi (CFI)'!Y53</f>
        <v>0</v>
      </c>
      <c r="O55" s="169">
        <f>'Sintesi (CA)'!Z54+'Sintesi (CFI)'!Z53</f>
        <v>0</v>
      </c>
      <c r="P55" s="169">
        <f>'Sintesi (CA)'!AA54+'Sintesi (CFI)'!AA53</f>
        <v>0</v>
      </c>
      <c r="Q55" s="169">
        <f>'Sintesi (CA)'!AB54+'Sintesi (CFI)'!AB53</f>
        <v>0</v>
      </c>
      <c r="R55" s="169">
        <f>'Sintesi (CA)'!AC54+'Sintesi (CFI)'!AC53</f>
        <v>0</v>
      </c>
      <c r="S55" s="169">
        <f>'Sintesi (CA)'!AD54+'Sintesi (CFI)'!AD53</f>
        <v>0</v>
      </c>
      <c r="T55" s="169">
        <f>'Sintesi (CA)'!AE54+'Sintesi (CFI)'!AE53</f>
        <v>0</v>
      </c>
      <c r="U55" s="170">
        <f t="shared" si="0"/>
        <v>0</v>
      </c>
      <c r="V55" s="170">
        <f t="shared" si="1"/>
        <v>0</v>
      </c>
      <c r="W55" s="169">
        <f t="shared" si="2"/>
        <v>0</v>
      </c>
    </row>
    <row r="56" spans="2:23" s="19" customFormat="1">
      <c r="B56" s="166" t="str">
        <f>IF('Sintesi Qualitativa'!B38&lt;&gt;"",'Sintesi Qualitativa'!B38,"")</f>
        <v/>
      </c>
      <c r="C56" s="166" t="str">
        <f>IF('Sintesi Qualitativa'!C38&lt;&gt;"",'Sintesi Qualitativa'!C38,"")</f>
        <v/>
      </c>
      <c r="D56" s="166" t="str">
        <f>IF('Sintesi Qualitativa'!D38&lt;&gt;"",'Sintesi Qualitativa'!D38,"")</f>
        <v/>
      </c>
      <c r="E56" s="167">
        <v>0</v>
      </c>
      <c r="F56" s="185">
        <f>'Sintesi (CA)'!P55+'Sintesi (CFI)'!P54</f>
        <v>0</v>
      </c>
      <c r="G56" s="185">
        <f>'Sintesi (CA)'!Q55</f>
        <v>0</v>
      </c>
      <c r="H56" s="185">
        <f>'Sintesi (CFI)'!R54</f>
        <v>0</v>
      </c>
      <c r="I56" s="185">
        <f>'Sintesi (CFI)'!S54</f>
        <v>0</v>
      </c>
      <c r="J56" s="185">
        <f>'Sintesi (CA)'!T55</f>
        <v>0</v>
      </c>
      <c r="K56" s="185">
        <f>'Sintesi (CA)'!U55+'Sintesi (CFI)'!U54</f>
        <v>0</v>
      </c>
      <c r="L56" s="185">
        <f>'Sintesi (CA)'!W55+'Sintesi (CFI)'!W54</f>
        <v>0</v>
      </c>
      <c r="M56" s="169">
        <f>'Sintesi (CA)'!X55+'Sintesi (CFI)'!X54</f>
        <v>0</v>
      </c>
      <c r="N56" s="169">
        <f>'Sintesi (CA)'!Y55+'Sintesi (CFI)'!Y54</f>
        <v>0</v>
      </c>
      <c r="O56" s="169">
        <f>'Sintesi (CA)'!Z55+'Sintesi (CFI)'!Z54</f>
        <v>0</v>
      </c>
      <c r="P56" s="169">
        <f>'Sintesi (CA)'!AA55+'Sintesi (CFI)'!AA54</f>
        <v>0</v>
      </c>
      <c r="Q56" s="169">
        <f>'Sintesi (CA)'!AB55+'Sintesi (CFI)'!AB54</f>
        <v>0</v>
      </c>
      <c r="R56" s="169">
        <f>'Sintesi (CA)'!AC55+'Sintesi (CFI)'!AC54</f>
        <v>0</v>
      </c>
      <c r="S56" s="169">
        <f>'Sintesi (CA)'!AD55+'Sintesi (CFI)'!AD54</f>
        <v>0</v>
      </c>
      <c r="T56" s="169">
        <f>'Sintesi (CA)'!AE55+'Sintesi (CFI)'!AE54</f>
        <v>0</v>
      </c>
      <c r="U56" s="170">
        <f t="shared" si="0"/>
        <v>0</v>
      </c>
      <c r="V56" s="170">
        <f t="shared" si="1"/>
        <v>0</v>
      </c>
      <c r="W56" s="169">
        <f t="shared" si="2"/>
        <v>0</v>
      </c>
    </row>
    <row r="57" spans="2:23" s="19" customFormat="1">
      <c r="B57" s="166" t="str">
        <f>IF('Sintesi Qualitativa'!B39&lt;&gt;"",'Sintesi Qualitativa'!B39,"")</f>
        <v/>
      </c>
      <c r="C57" s="166" t="str">
        <f>IF('Sintesi Qualitativa'!C39&lt;&gt;"",'Sintesi Qualitativa'!C39,"")</f>
        <v/>
      </c>
      <c r="D57" s="166" t="str">
        <f>IF('Sintesi Qualitativa'!D39&lt;&gt;"",'Sintesi Qualitativa'!D39,"")</f>
        <v/>
      </c>
      <c r="E57" s="167">
        <v>0</v>
      </c>
      <c r="F57" s="185">
        <f>'Sintesi (CA)'!P56+'Sintesi (CFI)'!P55</f>
        <v>0</v>
      </c>
      <c r="G57" s="185">
        <f>'Sintesi (CA)'!Q56</f>
        <v>0</v>
      </c>
      <c r="H57" s="185">
        <f>'Sintesi (CFI)'!R55</f>
        <v>0</v>
      </c>
      <c r="I57" s="185">
        <f>'Sintesi (CFI)'!S55</f>
        <v>0</v>
      </c>
      <c r="J57" s="185">
        <f>'Sintesi (CA)'!T56</f>
        <v>0</v>
      </c>
      <c r="K57" s="185">
        <f>'Sintesi (CA)'!U56+'Sintesi (CFI)'!U55</f>
        <v>0</v>
      </c>
      <c r="L57" s="185">
        <f>'Sintesi (CA)'!W56+'Sintesi (CFI)'!W55</f>
        <v>0</v>
      </c>
      <c r="M57" s="169">
        <f>'Sintesi (CA)'!X56+'Sintesi (CFI)'!X55</f>
        <v>0</v>
      </c>
      <c r="N57" s="169">
        <f>'Sintesi (CA)'!Y56+'Sintesi (CFI)'!Y55</f>
        <v>0</v>
      </c>
      <c r="O57" s="169">
        <f>'Sintesi (CA)'!Z56+'Sintesi (CFI)'!Z55</f>
        <v>0</v>
      </c>
      <c r="P57" s="169">
        <f>'Sintesi (CA)'!AA56+'Sintesi (CFI)'!AA55</f>
        <v>0</v>
      </c>
      <c r="Q57" s="169">
        <f>'Sintesi (CA)'!AB56+'Sintesi (CFI)'!AB55</f>
        <v>0</v>
      </c>
      <c r="R57" s="169">
        <f>'Sintesi (CA)'!AC56+'Sintesi (CFI)'!AC55</f>
        <v>0</v>
      </c>
      <c r="S57" s="169">
        <f>'Sintesi (CA)'!AD56+'Sintesi (CFI)'!AD55</f>
        <v>0</v>
      </c>
      <c r="T57" s="169">
        <f>'Sintesi (CA)'!AE56+'Sintesi (CFI)'!AE55</f>
        <v>0</v>
      </c>
      <c r="U57" s="170">
        <f t="shared" si="0"/>
        <v>0</v>
      </c>
      <c r="V57" s="170">
        <f t="shared" si="1"/>
        <v>0</v>
      </c>
      <c r="W57" s="169">
        <f t="shared" si="2"/>
        <v>0</v>
      </c>
    </row>
    <row r="58" spans="2:23" s="19" customFormat="1">
      <c r="B58" s="166" t="str">
        <f>IF('Sintesi Qualitativa'!B40&lt;&gt;"",'Sintesi Qualitativa'!B40,"")</f>
        <v/>
      </c>
      <c r="C58" s="166" t="str">
        <f>IF('Sintesi Qualitativa'!C40&lt;&gt;"",'Sintesi Qualitativa'!C40,"")</f>
        <v/>
      </c>
      <c r="D58" s="166" t="str">
        <f>IF('Sintesi Qualitativa'!D40&lt;&gt;"",'Sintesi Qualitativa'!D40,"")</f>
        <v/>
      </c>
      <c r="E58" s="167">
        <v>0</v>
      </c>
      <c r="F58" s="185">
        <f>'Sintesi (CA)'!P57+'Sintesi (CFI)'!P56</f>
        <v>0</v>
      </c>
      <c r="G58" s="185">
        <f>'Sintesi (CA)'!Q57</f>
        <v>0</v>
      </c>
      <c r="H58" s="185">
        <f>'Sintesi (CFI)'!R56</f>
        <v>0</v>
      </c>
      <c r="I58" s="185">
        <f>'Sintesi (CFI)'!S56</f>
        <v>0</v>
      </c>
      <c r="J58" s="185">
        <f>'Sintesi (CA)'!T57</f>
        <v>0</v>
      </c>
      <c r="K58" s="185">
        <f>'Sintesi (CA)'!U57+'Sintesi (CFI)'!U56</f>
        <v>0</v>
      </c>
      <c r="L58" s="185">
        <f>'Sintesi (CA)'!W57+'Sintesi (CFI)'!W56</f>
        <v>0</v>
      </c>
      <c r="M58" s="169">
        <f>'Sintesi (CA)'!X57+'Sintesi (CFI)'!X56</f>
        <v>0</v>
      </c>
      <c r="N58" s="169">
        <f>'Sintesi (CA)'!Y57+'Sintesi (CFI)'!Y56</f>
        <v>0</v>
      </c>
      <c r="O58" s="169">
        <f>'Sintesi (CA)'!Z57+'Sintesi (CFI)'!Z56</f>
        <v>0</v>
      </c>
      <c r="P58" s="169">
        <f>'Sintesi (CA)'!AA57+'Sintesi (CFI)'!AA56</f>
        <v>0</v>
      </c>
      <c r="Q58" s="169">
        <f>'Sintesi (CA)'!AB57+'Sintesi (CFI)'!AB56</f>
        <v>0</v>
      </c>
      <c r="R58" s="169">
        <f>'Sintesi (CA)'!AC57+'Sintesi (CFI)'!AC56</f>
        <v>0</v>
      </c>
      <c r="S58" s="169">
        <f>'Sintesi (CA)'!AD57+'Sintesi (CFI)'!AD56</f>
        <v>0</v>
      </c>
      <c r="T58" s="169">
        <f>'Sintesi (CA)'!AE57+'Sintesi (CFI)'!AE56</f>
        <v>0</v>
      </c>
      <c r="U58" s="170">
        <f t="shared" si="0"/>
        <v>0</v>
      </c>
      <c r="V58" s="170">
        <f t="shared" si="1"/>
        <v>0</v>
      </c>
      <c r="W58" s="169">
        <f t="shared" si="2"/>
        <v>0</v>
      </c>
    </row>
    <row r="59" spans="2:23" s="19" customFormat="1">
      <c r="B59" s="166" t="str">
        <f>IF('Sintesi Qualitativa'!B41&lt;&gt;"",'Sintesi Qualitativa'!B41,"")</f>
        <v/>
      </c>
      <c r="C59" s="166" t="str">
        <f>IF('Sintesi Qualitativa'!C41&lt;&gt;"",'Sintesi Qualitativa'!C41,"")</f>
        <v/>
      </c>
      <c r="D59" s="166" t="str">
        <f>IF('Sintesi Qualitativa'!D41&lt;&gt;"",'Sintesi Qualitativa'!D41,"")</f>
        <v/>
      </c>
      <c r="E59" s="167">
        <v>0</v>
      </c>
      <c r="F59" s="185">
        <f>'Sintesi (CA)'!P58+'Sintesi (CFI)'!P57</f>
        <v>0</v>
      </c>
      <c r="G59" s="185">
        <f>'Sintesi (CA)'!Q58</f>
        <v>0</v>
      </c>
      <c r="H59" s="185">
        <f>'Sintesi (CFI)'!R57</f>
        <v>0</v>
      </c>
      <c r="I59" s="185">
        <f>'Sintesi (CFI)'!S57</f>
        <v>0</v>
      </c>
      <c r="J59" s="185">
        <f>'Sintesi (CA)'!T58</f>
        <v>0</v>
      </c>
      <c r="K59" s="185">
        <f>'Sintesi (CA)'!U58+'Sintesi (CFI)'!U57</f>
        <v>0</v>
      </c>
      <c r="L59" s="185">
        <f>'Sintesi (CA)'!W58+'Sintesi (CFI)'!W57</f>
        <v>0</v>
      </c>
      <c r="M59" s="169">
        <f>'Sintesi (CA)'!X58+'Sintesi (CFI)'!X57</f>
        <v>0</v>
      </c>
      <c r="N59" s="169">
        <f>'Sintesi (CA)'!Y58+'Sintesi (CFI)'!Y57</f>
        <v>0</v>
      </c>
      <c r="O59" s="169">
        <f>'Sintesi (CA)'!Z58+'Sintesi (CFI)'!Z57</f>
        <v>0</v>
      </c>
      <c r="P59" s="169">
        <f>'Sintesi (CA)'!AA58+'Sintesi (CFI)'!AA57</f>
        <v>0</v>
      </c>
      <c r="Q59" s="169">
        <f>'Sintesi (CA)'!AB58+'Sintesi (CFI)'!AB57</f>
        <v>0</v>
      </c>
      <c r="R59" s="169">
        <f>'Sintesi (CA)'!AC58+'Sintesi (CFI)'!AC57</f>
        <v>0</v>
      </c>
      <c r="S59" s="169">
        <f>'Sintesi (CA)'!AD58+'Sintesi (CFI)'!AD57</f>
        <v>0</v>
      </c>
      <c r="T59" s="169">
        <f>'Sintesi (CA)'!AE58+'Sintesi (CFI)'!AE57</f>
        <v>0</v>
      </c>
      <c r="U59" s="170">
        <f t="shared" si="0"/>
        <v>0</v>
      </c>
      <c r="V59" s="170">
        <f t="shared" si="1"/>
        <v>0</v>
      </c>
      <c r="W59" s="169">
        <f t="shared" si="2"/>
        <v>0</v>
      </c>
    </row>
    <row r="60" spans="2:23" s="19" customFormat="1">
      <c r="B60" s="166" t="str">
        <f>IF('Sintesi Qualitativa'!B42&lt;&gt;"",'Sintesi Qualitativa'!B42,"")</f>
        <v/>
      </c>
      <c r="C60" s="166" t="str">
        <f>IF('Sintesi Qualitativa'!C42&lt;&gt;"",'Sintesi Qualitativa'!C42,"")</f>
        <v/>
      </c>
      <c r="D60" s="166" t="str">
        <f>IF('Sintesi Qualitativa'!D42&lt;&gt;"",'Sintesi Qualitativa'!D42,"")</f>
        <v/>
      </c>
      <c r="E60" s="167">
        <v>0</v>
      </c>
      <c r="F60" s="185">
        <f>'Sintesi (CA)'!P59+'Sintesi (CFI)'!P58</f>
        <v>0</v>
      </c>
      <c r="G60" s="185">
        <f>'Sintesi (CA)'!Q59</f>
        <v>0</v>
      </c>
      <c r="H60" s="185">
        <f>'Sintesi (CFI)'!R58</f>
        <v>0</v>
      </c>
      <c r="I60" s="185">
        <f>'Sintesi (CFI)'!S58</f>
        <v>0</v>
      </c>
      <c r="J60" s="185">
        <f>'Sintesi (CA)'!T59</f>
        <v>0</v>
      </c>
      <c r="K60" s="185">
        <f>'Sintesi (CA)'!U59+'Sintesi (CFI)'!U58</f>
        <v>0</v>
      </c>
      <c r="L60" s="185">
        <f>'Sintesi (CA)'!W59+'Sintesi (CFI)'!W58</f>
        <v>0</v>
      </c>
      <c r="M60" s="169">
        <f>'Sintesi (CA)'!X59+'Sintesi (CFI)'!X58</f>
        <v>0</v>
      </c>
      <c r="N60" s="169">
        <f>'Sintesi (CA)'!Y59+'Sintesi (CFI)'!Y58</f>
        <v>0</v>
      </c>
      <c r="O60" s="169">
        <f>'Sintesi (CA)'!Z59+'Sintesi (CFI)'!Z58</f>
        <v>0</v>
      </c>
      <c r="P60" s="169">
        <f>'Sintesi (CA)'!AA59+'Sintesi (CFI)'!AA58</f>
        <v>0</v>
      </c>
      <c r="Q60" s="169">
        <f>'Sintesi (CA)'!AB59+'Sintesi (CFI)'!AB58</f>
        <v>0</v>
      </c>
      <c r="R60" s="169">
        <f>'Sintesi (CA)'!AC59+'Sintesi (CFI)'!AC58</f>
        <v>0</v>
      </c>
      <c r="S60" s="169">
        <f>'Sintesi (CA)'!AD59+'Sintesi (CFI)'!AD58</f>
        <v>0</v>
      </c>
      <c r="T60" s="169">
        <f>'Sintesi (CA)'!AE59+'Sintesi (CFI)'!AE58</f>
        <v>0</v>
      </c>
      <c r="U60" s="170">
        <f t="shared" si="0"/>
        <v>0</v>
      </c>
      <c r="V60" s="170">
        <f t="shared" si="1"/>
        <v>0</v>
      </c>
      <c r="W60" s="169">
        <f t="shared" si="2"/>
        <v>0</v>
      </c>
    </row>
    <row r="61" spans="2:23" s="19" customFormat="1" ht="15.75" thickBot="1">
      <c r="B61" s="166" t="str">
        <f>IF('Sintesi Qualitativa'!B43&lt;&gt;"",'Sintesi Qualitativa'!B43,"")</f>
        <v/>
      </c>
      <c r="C61" s="166" t="str">
        <f>IF('Sintesi Qualitativa'!C43&lt;&gt;"",'Sintesi Qualitativa'!C43,"")</f>
        <v/>
      </c>
      <c r="D61" s="166" t="str">
        <f>IF('Sintesi Qualitativa'!D43&lt;&gt;"",'Sintesi Qualitativa'!D43,"")</f>
        <v/>
      </c>
      <c r="E61" s="167">
        <v>0</v>
      </c>
      <c r="F61" s="538">
        <f>'Sintesi (CA)'!P60+'Sintesi (CFI)'!P59</f>
        <v>190</v>
      </c>
      <c r="G61" s="538">
        <f>'Sintesi (CA)'!Q60</f>
        <v>0</v>
      </c>
      <c r="H61" s="538">
        <f>'Sintesi (CFI)'!R59</f>
        <v>0</v>
      </c>
      <c r="I61" s="538">
        <f>'Sintesi (CFI)'!S59</f>
        <v>-276</v>
      </c>
      <c r="J61" s="538">
        <f>'Sintesi (CA)'!T60</f>
        <v>0</v>
      </c>
      <c r="K61" s="538">
        <f>'Sintesi (CA)'!U60+'Sintesi (CFI)'!U59</f>
        <v>466</v>
      </c>
      <c r="L61" s="538">
        <f>'Sintesi (CA)'!W60+'Sintesi (CFI)'!W59</f>
        <v>190</v>
      </c>
      <c r="M61" s="169">
        <f>'Sintesi (CA)'!X60+'Sintesi (CFI)'!X59</f>
        <v>8</v>
      </c>
      <c r="N61" s="169">
        <f>'Sintesi (CA)'!Y60+'Sintesi (CFI)'!Y59</f>
        <v>182</v>
      </c>
      <c r="O61" s="169">
        <f>'Sintesi (CA)'!Z60+'Sintesi (CFI)'!Z59</f>
        <v>182</v>
      </c>
      <c r="P61" s="169">
        <f>'Sintesi (CA)'!AA60+'Sintesi (CFI)'!AA59</f>
        <v>0</v>
      </c>
      <c r="Q61" s="169">
        <f>'Sintesi (CA)'!AB60+'Sintesi (CFI)'!AB59</f>
        <v>44</v>
      </c>
      <c r="R61" s="169">
        <f>'Sintesi (CA)'!AC60+'Sintesi (CFI)'!AC59</f>
        <v>0</v>
      </c>
      <c r="S61" s="169">
        <f>'Sintesi (CA)'!AD60+'Sintesi (CFI)'!AD59</f>
        <v>72</v>
      </c>
      <c r="T61" s="169">
        <f>'Sintesi (CA)'!AE60+'Sintesi (CFI)'!AE59</f>
        <v>66</v>
      </c>
      <c r="U61" s="170">
        <f t="shared" si="0"/>
        <v>1</v>
      </c>
      <c r="V61" s="170">
        <f t="shared" si="1"/>
        <v>0.75824175824175821</v>
      </c>
      <c r="W61" s="169">
        <f t="shared" si="2"/>
        <v>44</v>
      </c>
    </row>
    <row r="62" spans="2:23" ht="15.75" thickBot="1">
      <c r="C62" s="18"/>
      <c r="D62" s="103"/>
      <c r="F62" s="149">
        <f t="shared" ref="F62:T62" si="3">SUBTOTAL(9,F32:F61)</f>
        <v>423</v>
      </c>
      <c r="G62" s="149">
        <f t="shared" si="3"/>
        <v>0</v>
      </c>
      <c r="H62" s="149">
        <f t="shared" si="3"/>
        <v>0</v>
      </c>
      <c r="I62" s="149">
        <f t="shared" si="3"/>
        <v>-552</v>
      </c>
      <c r="J62" s="149">
        <f t="shared" si="3"/>
        <v>-190</v>
      </c>
      <c r="K62" s="149">
        <f t="shared" si="3"/>
        <v>1165</v>
      </c>
      <c r="L62" s="149">
        <f t="shared" si="3"/>
        <v>423</v>
      </c>
      <c r="M62" s="149">
        <f t="shared" si="3"/>
        <v>16</v>
      </c>
      <c r="N62" s="149">
        <f t="shared" si="3"/>
        <v>407</v>
      </c>
      <c r="O62" s="149">
        <f t="shared" si="3"/>
        <v>388</v>
      </c>
      <c r="P62" s="149">
        <f t="shared" si="3"/>
        <v>2</v>
      </c>
      <c r="Q62" s="149">
        <f t="shared" si="3"/>
        <v>106</v>
      </c>
      <c r="R62" s="149">
        <f t="shared" si="3"/>
        <v>1</v>
      </c>
      <c r="S62" s="149">
        <f t="shared" si="3"/>
        <v>144</v>
      </c>
      <c r="T62" s="149">
        <f t="shared" si="3"/>
        <v>135</v>
      </c>
      <c r="U62" s="150">
        <f>IFERROR(O62/L62,0)</f>
        <v>0.91725768321513002</v>
      </c>
      <c r="V62" s="150">
        <f>IFERROR((S62+T62)/(L62-M62),0)</f>
        <v>0.68550368550368546</v>
      </c>
      <c r="W62" s="149">
        <f>SUBTOTAL(9,W32:W61)</f>
        <v>128</v>
      </c>
    </row>
    <row r="63" spans="2:23" ht="15.75" thickBot="1">
      <c r="I63" s="24"/>
    </row>
    <row r="64" spans="2:23" ht="15.75" thickBot="1">
      <c r="B64" s="627" t="s">
        <v>25</v>
      </c>
      <c r="C64" s="628"/>
      <c r="D64" s="628"/>
      <c r="E64" s="629"/>
    </row>
    <row r="65" spans="2:18" ht="24" customHeight="1">
      <c r="B65" s="600" t="s">
        <v>72</v>
      </c>
      <c r="C65" s="600"/>
      <c r="D65" s="600"/>
      <c r="E65" s="600"/>
    </row>
    <row r="66" spans="2:18">
      <c r="B66" s="601" t="s">
        <v>99</v>
      </c>
      <c r="C66" s="601"/>
      <c r="D66" s="601"/>
      <c r="E66" s="601"/>
    </row>
    <row r="67" spans="2:18">
      <c r="B67" s="601" t="s">
        <v>93</v>
      </c>
      <c r="C67" s="601"/>
      <c r="D67" s="601"/>
      <c r="E67" s="601"/>
    </row>
    <row r="68" spans="2:18">
      <c r="B68" s="601" t="s">
        <v>92</v>
      </c>
      <c r="C68" s="601"/>
      <c r="D68" s="601"/>
      <c r="E68" s="601"/>
    </row>
    <row r="73" spans="2:18">
      <c r="B73" s="651" t="s">
        <v>0</v>
      </c>
      <c r="C73" s="651" t="s">
        <v>34</v>
      </c>
      <c r="D73" s="651" t="s">
        <v>325</v>
      </c>
      <c r="E73" s="651" t="s">
        <v>27</v>
      </c>
      <c r="F73" s="651"/>
      <c r="G73" s="651" t="s">
        <v>28</v>
      </c>
      <c r="H73" s="651"/>
      <c r="I73" s="651" t="s">
        <v>29</v>
      </c>
      <c r="J73" s="651"/>
      <c r="K73" s="651" t="s">
        <v>30</v>
      </c>
      <c r="L73" s="651"/>
      <c r="M73" s="651" t="s">
        <v>31</v>
      </c>
      <c r="N73" s="651"/>
      <c r="O73" s="651" t="s">
        <v>32</v>
      </c>
      <c r="P73" s="651"/>
      <c r="Q73" s="651" t="s">
        <v>327</v>
      </c>
      <c r="R73" s="651"/>
    </row>
    <row r="74" spans="2:18" ht="38.25">
      <c r="B74" s="651"/>
      <c r="C74" s="651"/>
      <c r="D74" s="651"/>
      <c r="E74" s="539" t="s">
        <v>144</v>
      </c>
      <c r="F74" s="539" t="s">
        <v>33</v>
      </c>
      <c r="G74" s="539" t="s">
        <v>144</v>
      </c>
      <c r="H74" s="539" t="s">
        <v>33</v>
      </c>
      <c r="I74" s="539" t="s">
        <v>144</v>
      </c>
      <c r="J74" s="539" t="s">
        <v>33</v>
      </c>
      <c r="K74" s="539" t="s">
        <v>144</v>
      </c>
      <c r="L74" s="539" t="s">
        <v>33</v>
      </c>
      <c r="M74" s="539" t="s">
        <v>144</v>
      </c>
      <c r="N74" s="539" t="s">
        <v>33</v>
      </c>
      <c r="O74" s="539" t="s">
        <v>144</v>
      </c>
      <c r="P74" s="539" t="s">
        <v>33</v>
      </c>
      <c r="Q74" s="544" t="s">
        <v>326</v>
      </c>
      <c r="R74" s="544" t="s">
        <v>328</v>
      </c>
    </row>
    <row r="75" spans="2:18">
      <c r="B75" s="540" t="str">
        <f>IF(B33&lt;&gt;"",B33,"")</f>
        <v>P59-Deploy &amp; Change CRMT</v>
      </c>
      <c r="C75" s="540" t="str">
        <f t="shared" ref="C75:D75" si="4">IF(C33&lt;&gt;"",C33,"")</f>
        <v>AO004511</v>
      </c>
      <c r="D75" s="540" t="str">
        <f t="shared" si="4"/>
        <v>Cross</v>
      </c>
      <c r="E75" s="541">
        <f>'Sintesi (CA)'!O75+'Sintesi (CFI-TS)'!O73+'Sintesi (CFI-ACN)'!O73</f>
        <v>0</v>
      </c>
      <c r="F75" s="541">
        <f>'Sintesi (CA)'!P75+'Sintesi (CFI-TS)'!P73+'Sintesi (CFI-ACN)'!P73</f>
        <v>0</v>
      </c>
      <c r="G75" s="541">
        <f>'Sintesi (CA)'!Q75+'Sintesi (CFI-TS)'!Q73+'Sintesi (CFI-ACN)'!Q73</f>
        <v>0</v>
      </c>
      <c r="H75" s="541">
        <f>'Sintesi (CA)'!R75+'Sintesi (CFI-TS)'!R73+'Sintesi (CFI-ACN)'!R73</f>
        <v>3</v>
      </c>
      <c r="I75" s="541">
        <f>'Sintesi (CA)'!S75+'Sintesi (CFI-TS)'!S73+'Sintesi (CFI-ACN)'!S73</f>
        <v>1</v>
      </c>
      <c r="J75" s="541">
        <f>'Sintesi (CA)'!T75+'Sintesi (CFI-TS)'!T73+'Sintesi (CFI-ACN)'!T73</f>
        <v>12</v>
      </c>
      <c r="K75" s="541">
        <f>'Sintesi (CA)'!U75+'Sintesi (CFI-TS)'!U73+'Sintesi (CFI-ACN)'!U73</f>
        <v>0</v>
      </c>
      <c r="L75" s="541">
        <f>'Sintesi (CA)'!V75+'Sintesi (CFI-TS)'!V73+'Sintesi (CFI-ACN)'!V73</f>
        <v>0</v>
      </c>
      <c r="M75" s="541">
        <f>'Sintesi (CA)'!W75+'Sintesi (CFI-TS)'!W73+'Sintesi (CFI-ACN)'!W73</f>
        <v>4</v>
      </c>
      <c r="N75" s="541">
        <f>'Sintesi (CA)'!X75+'Sintesi (CFI-TS)'!X73+'Sintesi (CFI-ACN)'!X73</f>
        <v>8</v>
      </c>
      <c r="O75" s="541">
        <f>'Sintesi (CA)'!Y75+'Sintesi (CFI-TS)'!Y73+'Sintesi (CFI-ACN)'!Y73</f>
        <v>5</v>
      </c>
      <c r="P75" s="541">
        <f>'Sintesi (CA)'!Z75+'Sintesi (CFI-TS)'!Z73+'Sintesi (CFI-ACN)'!Z73</f>
        <v>23</v>
      </c>
      <c r="Q75" s="545">
        <f>IFERROR(((O75+P75)-(G75+H75))/(O33),0)</f>
        <v>12.5</v>
      </c>
      <c r="R75" s="545">
        <f>IFERROR((O75-G75)/((O75+P75)-(G75+H75)),0)</f>
        <v>0.2</v>
      </c>
    </row>
    <row r="76" spans="2:18">
      <c r="B76" s="540" t="str">
        <f t="shared" ref="B76:D76" si="5">IF(B34&lt;&gt;"",B34,"")</f>
        <v>P59-Deploy &amp; Change CRMT</v>
      </c>
      <c r="C76" s="540" t="str">
        <f t="shared" si="5"/>
        <v>AO004511_YYY103</v>
      </c>
      <c r="D76" s="540" t="str">
        <f t="shared" si="5"/>
        <v>Prima Attivazione</v>
      </c>
      <c r="E76" s="541">
        <f>'Sintesi (CA)'!O76+'Sintesi (CFI-TS)'!O74+'Sintesi (CFI-ACN)'!O74</f>
        <v>0</v>
      </c>
      <c r="F76" s="541">
        <f>'Sintesi (CA)'!P76+'Sintesi (CFI-TS)'!P74+'Sintesi (CFI-ACN)'!P74</f>
        <v>0</v>
      </c>
      <c r="G76" s="541">
        <f>'Sintesi (CA)'!Q76+'Sintesi (CFI-TS)'!Q74+'Sintesi (CFI-ACN)'!Q74</f>
        <v>4</v>
      </c>
      <c r="H76" s="541">
        <f>'Sintesi (CA)'!R76+'Sintesi (CFI-TS)'!R74+'Sintesi (CFI-ACN)'!R74</f>
        <v>6</v>
      </c>
      <c r="I76" s="541">
        <f>'Sintesi (CA)'!S76+'Sintesi (CFI-TS)'!S74+'Sintesi (CFI-ACN)'!S74</f>
        <v>1</v>
      </c>
      <c r="J76" s="541">
        <f>'Sintesi (CA)'!T76+'Sintesi (CFI-TS)'!T74+'Sintesi (CFI-ACN)'!T74</f>
        <v>20</v>
      </c>
      <c r="K76" s="541">
        <f>'Sintesi (CA)'!U76+'Sintesi (CFI-TS)'!U74+'Sintesi (CFI-ACN)'!U74</f>
        <v>0</v>
      </c>
      <c r="L76" s="541">
        <f>'Sintesi (CA)'!V76+'Sintesi (CFI-TS)'!V74+'Sintesi (CFI-ACN)'!V74</f>
        <v>1</v>
      </c>
      <c r="M76" s="541">
        <f>'Sintesi (CA)'!W76+'Sintesi (CFI-TS)'!W74+'Sintesi (CFI-ACN)'!W74</f>
        <v>2</v>
      </c>
      <c r="N76" s="541">
        <f>'Sintesi (CA)'!X76+'Sintesi (CFI-TS)'!X74+'Sintesi (CFI-ACN)'!X74</f>
        <v>33</v>
      </c>
      <c r="O76" s="541">
        <f>'Sintesi (CA)'!Y76+'Sintesi (CFI-TS)'!Y74+'Sintesi (CFI-ACN)'!Y74</f>
        <v>7</v>
      </c>
      <c r="P76" s="541">
        <f>'Sintesi (CA)'!Z76+'Sintesi (CFI-TS)'!Z74+'Sintesi (CFI-ACN)'!Z74</f>
        <v>60</v>
      </c>
      <c r="Q76" s="545">
        <f t="shared" ref="Q76:Q104" si="6">IFERROR(((O76+P76)-(G76+H76))/(O34),0)</f>
        <v>2.4782608695652173</v>
      </c>
      <c r="R76" s="545">
        <f t="shared" ref="R76:R104" si="7">IFERROR((O76-G76)/((O76+P76)-(G76+H76)),0)</f>
        <v>5.2631578947368418E-2</v>
      </c>
    </row>
    <row r="77" spans="2:18">
      <c r="B77" s="540" t="str">
        <f t="shared" ref="B77:D77" si="8">IF(B35&lt;&gt;"",B35,"")</f>
        <v>P59-Deploy &amp; Change CRMT</v>
      </c>
      <c r="C77" s="540" t="str">
        <f t="shared" si="8"/>
        <v>AO004511_YYY104</v>
      </c>
      <c r="D77" s="540" t="str">
        <f t="shared" si="8"/>
        <v>Prima_Attivazione_combinata</v>
      </c>
      <c r="E77" s="541">
        <f>'Sintesi (CA)'!O77+'Sintesi (CFI-TS)'!O75+'Sintesi (CFI-ACN)'!O75</f>
        <v>0</v>
      </c>
      <c r="F77" s="541">
        <f>'Sintesi (CA)'!P77+'Sintesi (CFI-TS)'!P75+'Sintesi (CFI-ACN)'!P75</f>
        <v>0</v>
      </c>
      <c r="G77" s="541">
        <f>'Sintesi (CA)'!Q77+'Sintesi (CFI-TS)'!Q75+'Sintesi (CFI-ACN)'!Q75</f>
        <v>0</v>
      </c>
      <c r="H77" s="541">
        <f>'Sintesi (CA)'!R77+'Sintesi (CFI-TS)'!R75+'Sintesi (CFI-ACN)'!R75</f>
        <v>3</v>
      </c>
      <c r="I77" s="541">
        <f>'Sintesi (CA)'!S77+'Sintesi (CFI-TS)'!S75+'Sintesi (CFI-ACN)'!S75</f>
        <v>0</v>
      </c>
      <c r="J77" s="541">
        <f>'Sintesi (CA)'!T77+'Sintesi (CFI-TS)'!T75+'Sintesi (CFI-ACN)'!T75</f>
        <v>23</v>
      </c>
      <c r="K77" s="541">
        <f>'Sintesi (CA)'!U77+'Sintesi (CFI-TS)'!U75+'Sintesi (CFI-ACN)'!U75</f>
        <v>0</v>
      </c>
      <c r="L77" s="541">
        <f>'Sintesi (CA)'!V77+'Sintesi (CFI-TS)'!V75+'Sintesi (CFI-ACN)'!V75</f>
        <v>0</v>
      </c>
      <c r="M77" s="541">
        <f>'Sintesi (CA)'!W77+'Sintesi (CFI-TS)'!W75+'Sintesi (CFI-ACN)'!W75</f>
        <v>5</v>
      </c>
      <c r="N77" s="541">
        <f>'Sintesi (CA)'!X77+'Sintesi (CFI-TS)'!X75+'Sintesi (CFI-ACN)'!X75</f>
        <v>17</v>
      </c>
      <c r="O77" s="541">
        <f>'Sintesi (CA)'!Y77+'Sintesi (CFI-TS)'!Y75+'Sintesi (CFI-ACN)'!Y75</f>
        <v>5</v>
      </c>
      <c r="P77" s="541">
        <f>'Sintesi (CA)'!Z77+'Sintesi (CFI-TS)'!Z75+'Sintesi (CFI-ACN)'!Z75</f>
        <v>43</v>
      </c>
      <c r="Q77" s="545">
        <f t="shared" si="6"/>
        <v>9</v>
      </c>
      <c r="R77" s="545">
        <f t="shared" si="7"/>
        <v>0.1111111111111111</v>
      </c>
    </row>
    <row r="78" spans="2:18">
      <c r="B78" s="540" t="str">
        <f t="shared" ref="B78:D78" si="9">IF(B36&lt;&gt;"",B36,"")</f>
        <v>P59-Deploy &amp; Change CRMT</v>
      </c>
      <c r="C78" s="540" t="str">
        <f t="shared" si="9"/>
        <v>AO004511_YYY109</v>
      </c>
      <c r="D78" s="540" t="str">
        <f t="shared" si="9"/>
        <v>Ricontrattualizzazione</v>
      </c>
      <c r="E78" s="541">
        <f>'Sintesi (CA)'!O78+'Sintesi (CFI-TS)'!O76+'Sintesi (CFI-ACN)'!O76</f>
        <v>0</v>
      </c>
      <c r="F78" s="541">
        <f>'Sintesi (CA)'!P78+'Sintesi (CFI-TS)'!P76+'Sintesi (CFI-ACN)'!P76</f>
        <v>0</v>
      </c>
      <c r="G78" s="541">
        <f>'Sintesi (CA)'!Q78+'Sintesi (CFI-TS)'!Q76+'Sintesi (CFI-ACN)'!Q76</f>
        <v>0</v>
      </c>
      <c r="H78" s="541">
        <f>'Sintesi (CA)'!R78+'Sintesi (CFI-TS)'!R76+'Sintesi (CFI-ACN)'!R76</f>
        <v>3</v>
      </c>
      <c r="I78" s="541">
        <f>'Sintesi (CA)'!S78+'Sintesi (CFI-TS)'!S76+'Sintesi (CFI-ACN)'!S76</f>
        <v>9</v>
      </c>
      <c r="J78" s="541">
        <f>'Sintesi (CA)'!T78+'Sintesi (CFI-TS)'!T76+'Sintesi (CFI-ACN)'!T76</f>
        <v>18</v>
      </c>
      <c r="K78" s="541">
        <f>'Sintesi (CA)'!U78+'Sintesi (CFI-TS)'!U76+'Sintesi (CFI-ACN)'!U76</f>
        <v>0</v>
      </c>
      <c r="L78" s="541">
        <f>'Sintesi (CA)'!V78+'Sintesi (CFI-TS)'!V76+'Sintesi (CFI-ACN)'!V76</f>
        <v>1</v>
      </c>
      <c r="M78" s="541">
        <f>'Sintesi (CA)'!W78+'Sintesi (CFI-TS)'!W76+'Sintesi (CFI-ACN)'!W76</f>
        <v>1</v>
      </c>
      <c r="N78" s="541">
        <f>'Sintesi (CA)'!X78+'Sintesi (CFI-TS)'!X76+'Sintesi (CFI-ACN)'!X76</f>
        <v>6</v>
      </c>
      <c r="O78" s="541">
        <f>'Sintesi (CA)'!Y78+'Sintesi (CFI-TS)'!Y76+'Sintesi (CFI-ACN)'!Y76</f>
        <v>10</v>
      </c>
      <c r="P78" s="541">
        <f>'Sintesi (CA)'!Z78+'Sintesi (CFI-TS)'!Z76+'Sintesi (CFI-ACN)'!Z76</f>
        <v>28</v>
      </c>
      <c r="Q78" s="545">
        <f t="shared" si="6"/>
        <v>2.9166666666666665</v>
      </c>
      <c r="R78" s="545">
        <f t="shared" si="7"/>
        <v>0.2857142857142857</v>
      </c>
    </row>
    <row r="79" spans="2:18">
      <c r="B79" s="540" t="str">
        <f t="shared" ref="B79:D79" si="10">IF(B37&lt;&gt;"",B37,"")</f>
        <v>P59-Deploy &amp; Change CRMT</v>
      </c>
      <c r="C79" s="540" t="str">
        <f t="shared" si="10"/>
        <v>AO004511_YYY121</v>
      </c>
      <c r="D79" s="540" t="str">
        <f t="shared" si="10"/>
        <v>Agent_Desktop</v>
      </c>
      <c r="E79" s="541">
        <f>'Sintesi (CA)'!O79+'Sintesi (CFI-TS)'!O77+'Sintesi (CFI-ACN)'!O77</f>
        <v>0</v>
      </c>
      <c r="F79" s="541">
        <f>'Sintesi (CA)'!P79+'Sintesi (CFI-TS)'!P77+'Sintesi (CFI-ACN)'!P77</f>
        <v>0</v>
      </c>
      <c r="G79" s="541">
        <f>'Sintesi (CA)'!Q79+'Sintesi (CFI-TS)'!Q77+'Sintesi (CFI-ACN)'!Q77</f>
        <v>0</v>
      </c>
      <c r="H79" s="541">
        <f>'Sintesi (CA)'!R79+'Sintesi (CFI-TS)'!R77+'Sintesi (CFI-ACN)'!R77</f>
        <v>0</v>
      </c>
      <c r="I79" s="541">
        <f>'Sintesi (CA)'!S79+'Sintesi (CFI-TS)'!S77+'Sintesi (CFI-ACN)'!S77</f>
        <v>0</v>
      </c>
      <c r="J79" s="541">
        <f>'Sintesi (CA)'!T79+'Sintesi (CFI-TS)'!T77+'Sintesi (CFI-ACN)'!T77</f>
        <v>2</v>
      </c>
      <c r="K79" s="541">
        <f>'Sintesi (CA)'!U79+'Sintesi (CFI-TS)'!U77+'Sintesi (CFI-ACN)'!U77</f>
        <v>0</v>
      </c>
      <c r="L79" s="541">
        <f>'Sintesi (CA)'!V79+'Sintesi (CFI-TS)'!V77+'Sintesi (CFI-ACN)'!V77</f>
        <v>0</v>
      </c>
      <c r="M79" s="541">
        <f>'Sintesi (CA)'!W79+'Sintesi (CFI-TS)'!W77+'Sintesi (CFI-ACN)'!W77</f>
        <v>0</v>
      </c>
      <c r="N79" s="541">
        <f>'Sintesi (CA)'!X79+'Sintesi (CFI-TS)'!X77+'Sintesi (CFI-ACN)'!X77</f>
        <v>2</v>
      </c>
      <c r="O79" s="541">
        <f>'Sintesi (CA)'!Y79+'Sintesi (CFI-TS)'!Y77+'Sintesi (CFI-ACN)'!Y77</f>
        <v>0</v>
      </c>
      <c r="P79" s="541">
        <f>'Sintesi (CA)'!Z79+'Sintesi (CFI-TS)'!Z77+'Sintesi (CFI-ACN)'!Z77</f>
        <v>4</v>
      </c>
      <c r="Q79" s="545">
        <f t="shared" si="6"/>
        <v>0.36363636363636365</v>
      </c>
      <c r="R79" s="545">
        <f t="shared" si="7"/>
        <v>0</v>
      </c>
    </row>
    <row r="80" spans="2:18">
      <c r="B80" s="540" t="str">
        <f t="shared" ref="B80:D80" si="11">IF(B38&lt;&gt;"",B38,"")</f>
        <v>P59-Deploy &amp; Change CRMT</v>
      </c>
      <c r="C80" s="540" t="str">
        <f t="shared" si="11"/>
        <v>AO004511_YYY127</v>
      </c>
      <c r="D80" s="540" t="str">
        <f t="shared" si="11"/>
        <v>Gestione Consensi e Acquisizione Prospect</v>
      </c>
      <c r="E80" s="541">
        <f>'Sintesi (CA)'!O80+'Sintesi (CFI-TS)'!O78+'Sintesi (CFI-ACN)'!O78</f>
        <v>0</v>
      </c>
      <c r="F80" s="541">
        <f>'Sintesi (CA)'!P80+'Sintesi (CFI-TS)'!P78+'Sintesi (CFI-ACN)'!P78</f>
        <v>0</v>
      </c>
      <c r="G80" s="541">
        <f>'Sintesi (CA)'!Q80+'Sintesi (CFI-TS)'!Q78+'Sintesi (CFI-ACN)'!Q78</f>
        <v>0</v>
      </c>
      <c r="H80" s="541">
        <f>'Sintesi (CA)'!R80+'Sintesi (CFI-TS)'!R78+'Sintesi (CFI-ACN)'!R78</f>
        <v>1</v>
      </c>
      <c r="I80" s="541">
        <f>'Sintesi (CA)'!S80+'Sintesi (CFI-TS)'!S78+'Sintesi (CFI-ACN)'!S78</f>
        <v>0</v>
      </c>
      <c r="J80" s="541">
        <f>'Sintesi (CA)'!T80+'Sintesi (CFI-TS)'!T78+'Sintesi (CFI-ACN)'!T78</f>
        <v>4</v>
      </c>
      <c r="K80" s="541">
        <f>'Sintesi (CA)'!U80+'Sintesi (CFI-TS)'!U78+'Sintesi (CFI-ACN)'!U78</f>
        <v>0</v>
      </c>
      <c r="L80" s="541">
        <f>'Sintesi (CA)'!V80+'Sintesi (CFI-TS)'!V78+'Sintesi (CFI-ACN)'!V78</f>
        <v>0</v>
      </c>
      <c r="M80" s="541">
        <f>'Sintesi (CA)'!W80+'Sintesi (CFI-TS)'!W78+'Sintesi (CFI-ACN)'!W78</f>
        <v>0</v>
      </c>
      <c r="N80" s="541">
        <f>'Sintesi (CA)'!X80+'Sintesi (CFI-TS)'!X78+'Sintesi (CFI-ACN)'!X78</f>
        <v>5</v>
      </c>
      <c r="O80" s="541">
        <f>'Sintesi (CA)'!Y80+'Sintesi (CFI-TS)'!Y78+'Sintesi (CFI-ACN)'!Y78</f>
        <v>0</v>
      </c>
      <c r="P80" s="541">
        <f>'Sintesi (CA)'!Z80+'Sintesi (CFI-TS)'!Z78+'Sintesi (CFI-ACN)'!Z78</f>
        <v>10</v>
      </c>
      <c r="Q80" s="545">
        <f t="shared" si="6"/>
        <v>3</v>
      </c>
      <c r="R80" s="545">
        <f t="shared" si="7"/>
        <v>0</v>
      </c>
    </row>
    <row r="81" spans="2:18">
      <c r="B81" s="540" t="str">
        <f t="shared" ref="B81:D81" si="12">IF(B39&lt;&gt;"",B39,"")</f>
        <v>P59-Deploy &amp; Change CRMT</v>
      </c>
      <c r="C81" s="540" t="str">
        <f t="shared" si="12"/>
        <v>AO004511_YYY39</v>
      </c>
      <c r="D81" s="540" t="str">
        <f t="shared" si="12"/>
        <v>BOLLETTA_2.0</v>
      </c>
      <c r="E81" s="541">
        <f>'Sintesi (CA)'!O81+'Sintesi (CFI-TS)'!O79+'Sintesi (CFI-ACN)'!O79</f>
        <v>0</v>
      </c>
      <c r="F81" s="541">
        <f>'Sintesi (CA)'!P81+'Sintesi (CFI-TS)'!P79+'Sintesi (CFI-ACN)'!P79</f>
        <v>0</v>
      </c>
      <c r="G81" s="541">
        <f>'Sintesi (CA)'!Q81+'Sintesi (CFI-TS)'!Q79+'Sintesi (CFI-ACN)'!Q79</f>
        <v>0</v>
      </c>
      <c r="H81" s="541">
        <f>'Sintesi (CA)'!R81+'Sintesi (CFI-TS)'!R79+'Sintesi (CFI-ACN)'!R79</f>
        <v>1</v>
      </c>
      <c r="I81" s="541">
        <f>'Sintesi (CA)'!S81+'Sintesi (CFI-TS)'!S79+'Sintesi (CFI-ACN)'!S79</f>
        <v>1</v>
      </c>
      <c r="J81" s="541">
        <f>'Sintesi (CA)'!T81+'Sintesi (CFI-TS)'!T79+'Sintesi (CFI-ACN)'!T79</f>
        <v>3</v>
      </c>
      <c r="K81" s="541">
        <f>'Sintesi (CA)'!U81+'Sintesi (CFI-TS)'!U79+'Sintesi (CFI-ACN)'!U79</f>
        <v>0</v>
      </c>
      <c r="L81" s="541">
        <f>'Sintesi (CA)'!V81+'Sintesi (CFI-TS)'!V79+'Sintesi (CFI-ACN)'!V79</f>
        <v>0</v>
      </c>
      <c r="M81" s="541">
        <f>'Sintesi (CA)'!W81+'Sintesi (CFI-TS)'!W79+'Sintesi (CFI-ACN)'!W79</f>
        <v>0</v>
      </c>
      <c r="N81" s="541">
        <f>'Sintesi (CA)'!X81+'Sintesi (CFI-TS)'!X79+'Sintesi (CFI-ACN)'!X79</f>
        <v>3</v>
      </c>
      <c r="O81" s="541">
        <f>'Sintesi (CA)'!Y81+'Sintesi (CFI-TS)'!Y79+'Sintesi (CFI-ACN)'!Y79</f>
        <v>1</v>
      </c>
      <c r="P81" s="541">
        <f>'Sintesi (CA)'!Z81+'Sintesi (CFI-TS)'!Z79+'Sintesi (CFI-ACN)'!Z79</f>
        <v>7</v>
      </c>
      <c r="Q81" s="545">
        <f t="shared" si="6"/>
        <v>0.77777777777777779</v>
      </c>
      <c r="R81" s="545">
        <f t="shared" si="7"/>
        <v>0.14285714285714285</v>
      </c>
    </row>
    <row r="82" spans="2:18">
      <c r="B82" s="540" t="str">
        <f t="shared" ref="B82:D82" si="13">IF(B40&lt;&gt;"",B40,"")</f>
        <v>P59-Deploy &amp; Change CRMT</v>
      </c>
      <c r="C82" s="540" t="str">
        <f t="shared" si="13"/>
        <v>AO004511_YYY40</v>
      </c>
      <c r="D82" s="540" t="str">
        <f t="shared" si="13"/>
        <v>DIMOSTRATO_PAGAMENTO</v>
      </c>
      <c r="E82" s="541">
        <f>'Sintesi (CA)'!O82+'Sintesi (CFI-TS)'!O80+'Sintesi (CFI-ACN)'!O80</f>
        <v>0</v>
      </c>
      <c r="F82" s="541">
        <f>'Sintesi (CA)'!P82+'Sintesi (CFI-TS)'!P80+'Sintesi (CFI-ACN)'!P80</f>
        <v>0</v>
      </c>
      <c r="G82" s="541">
        <f>'Sintesi (CA)'!Q82+'Sintesi (CFI-TS)'!Q80+'Sintesi (CFI-ACN)'!Q80</f>
        <v>3</v>
      </c>
      <c r="H82" s="541">
        <f>'Sintesi (CA)'!R82+'Sintesi (CFI-TS)'!R80+'Sintesi (CFI-ACN)'!R80</f>
        <v>2</v>
      </c>
      <c r="I82" s="541">
        <f>'Sintesi (CA)'!S82+'Sintesi (CFI-TS)'!S80+'Sintesi (CFI-ACN)'!S80</f>
        <v>1</v>
      </c>
      <c r="J82" s="541">
        <f>'Sintesi (CA)'!T82+'Sintesi (CFI-TS)'!T80+'Sintesi (CFI-ACN)'!T80</f>
        <v>2</v>
      </c>
      <c r="K82" s="541">
        <f>'Sintesi (CA)'!U82+'Sintesi (CFI-TS)'!U80+'Sintesi (CFI-ACN)'!U80</f>
        <v>0</v>
      </c>
      <c r="L82" s="541">
        <f>'Sintesi (CA)'!V82+'Sintesi (CFI-TS)'!V80+'Sintesi (CFI-ACN)'!V80</f>
        <v>0</v>
      </c>
      <c r="M82" s="541">
        <f>'Sintesi (CA)'!W82+'Sintesi (CFI-TS)'!W80+'Sintesi (CFI-ACN)'!W80</f>
        <v>1</v>
      </c>
      <c r="N82" s="541">
        <f>'Sintesi (CA)'!X82+'Sintesi (CFI-TS)'!X80+'Sintesi (CFI-ACN)'!X80</f>
        <v>7</v>
      </c>
      <c r="O82" s="541">
        <f>'Sintesi (CA)'!Y82+'Sintesi (CFI-TS)'!Y80+'Sintesi (CFI-ACN)'!Y80</f>
        <v>5</v>
      </c>
      <c r="P82" s="541">
        <f>'Sintesi (CA)'!Z82+'Sintesi (CFI-TS)'!Z80+'Sintesi (CFI-ACN)'!Z80</f>
        <v>11</v>
      </c>
      <c r="Q82" s="545">
        <f t="shared" si="6"/>
        <v>1.375</v>
      </c>
      <c r="R82" s="545">
        <f t="shared" si="7"/>
        <v>0.18181818181818182</v>
      </c>
    </row>
    <row r="83" spans="2:18">
      <c r="B83" s="540" t="str">
        <f t="shared" ref="B83:D83" si="14">IF(B41&lt;&gt;"",B41,"")</f>
        <v>P59-Deploy &amp; Change CRMT</v>
      </c>
      <c r="C83" s="540" t="str">
        <f t="shared" si="14"/>
        <v>AO004511_YYY50</v>
      </c>
      <c r="D83" s="540" t="str">
        <f t="shared" si="14"/>
        <v>Gestione VAS</v>
      </c>
      <c r="E83" s="541">
        <f>'Sintesi (CA)'!O83+'Sintesi (CFI-TS)'!O81+'Sintesi (CFI-ACN)'!O81</f>
        <v>0</v>
      </c>
      <c r="F83" s="541">
        <f>'Sintesi (CA)'!P83+'Sintesi (CFI-TS)'!P81+'Sintesi (CFI-ACN)'!P81</f>
        <v>0</v>
      </c>
      <c r="G83" s="541">
        <f>'Sintesi (CA)'!Q83+'Sintesi (CFI-TS)'!Q81+'Sintesi (CFI-ACN)'!Q81</f>
        <v>0</v>
      </c>
      <c r="H83" s="541">
        <f>'Sintesi (CA)'!R83+'Sintesi (CFI-TS)'!R81+'Sintesi (CFI-ACN)'!R81</f>
        <v>1</v>
      </c>
      <c r="I83" s="541">
        <f>'Sintesi (CA)'!S83+'Sintesi (CFI-TS)'!S81+'Sintesi (CFI-ACN)'!S81</f>
        <v>5</v>
      </c>
      <c r="J83" s="541">
        <f>'Sintesi (CA)'!T83+'Sintesi (CFI-TS)'!T81+'Sintesi (CFI-ACN)'!T81</f>
        <v>18</v>
      </c>
      <c r="K83" s="541">
        <f>'Sintesi (CA)'!U83+'Sintesi (CFI-TS)'!U81+'Sintesi (CFI-ACN)'!U81</f>
        <v>0</v>
      </c>
      <c r="L83" s="541">
        <f>'Sintesi (CA)'!V83+'Sintesi (CFI-TS)'!V81+'Sintesi (CFI-ACN)'!V81</f>
        <v>0</v>
      </c>
      <c r="M83" s="541">
        <f>'Sintesi (CA)'!W83+'Sintesi (CFI-TS)'!W81+'Sintesi (CFI-ACN)'!W81</f>
        <v>0</v>
      </c>
      <c r="N83" s="541">
        <f>'Sintesi (CA)'!X83+'Sintesi (CFI-TS)'!X81+'Sintesi (CFI-ACN)'!X81</f>
        <v>0</v>
      </c>
      <c r="O83" s="541">
        <f>'Sintesi (CA)'!Y83+'Sintesi (CFI-TS)'!Y81+'Sintesi (CFI-ACN)'!Y81</f>
        <v>5</v>
      </c>
      <c r="P83" s="541">
        <f>'Sintesi (CA)'!Z83+'Sintesi (CFI-TS)'!Z81+'Sintesi (CFI-ACN)'!Z81</f>
        <v>19</v>
      </c>
      <c r="Q83" s="545">
        <f t="shared" si="6"/>
        <v>1.2105263157894737</v>
      </c>
      <c r="R83" s="545">
        <f t="shared" si="7"/>
        <v>0.21739130434782608</v>
      </c>
    </row>
    <row r="84" spans="2:18">
      <c r="B84" s="540" t="str">
        <f t="shared" ref="B84:D84" si="15">IF(B42&lt;&gt;"",B42,"")</f>
        <v>P59-Deploy &amp; Change CRMT</v>
      </c>
      <c r="C84" s="540" t="str">
        <f t="shared" si="15"/>
        <v>AO004511_YYY64</v>
      </c>
      <c r="D84" s="540" t="str">
        <f t="shared" si="15"/>
        <v>Piano di Rientro</v>
      </c>
      <c r="E84" s="541">
        <f>'Sintesi (CA)'!O84+'Sintesi (CFI-TS)'!O82+'Sintesi (CFI-ACN)'!O82</f>
        <v>0</v>
      </c>
      <c r="F84" s="541">
        <f>'Sintesi (CA)'!P84+'Sintesi (CFI-TS)'!P82+'Sintesi (CFI-ACN)'!P82</f>
        <v>0</v>
      </c>
      <c r="G84" s="541">
        <f>'Sintesi (CA)'!Q84+'Sintesi (CFI-TS)'!Q82+'Sintesi (CFI-ACN)'!Q82</f>
        <v>0</v>
      </c>
      <c r="H84" s="541">
        <f>'Sintesi (CA)'!R84+'Sintesi (CFI-TS)'!R82+'Sintesi (CFI-ACN)'!R82</f>
        <v>3</v>
      </c>
      <c r="I84" s="541">
        <f>'Sintesi (CA)'!S84+'Sintesi (CFI-TS)'!S82+'Sintesi (CFI-ACN)'!S82</f>
        <v>0</v>
      </c>
      <c r="J84" s="541">
        <f>'Sintesi (CA)'!T84+'Sintesi (CFI-TS)'!T82+'Sintesi (CFI-ACN)'!T82</f>
        <v>12</v>
      </c>
      <c r="K84" s="541">
        <f>'Sintesi (CA)'!U84+'Sintesi (CFI-TS)'!U82+'Sintesi (CFI-ACN)'!U82</f>
        <v>0</v>
      </c>
      <c r="L84" s="541">
        <f>'Sintesi (CA)'!V84+'Sintesi (CFI-TS)'!V82+'Sintesi (CFI-ACN)'!V82</f>
        <v>0</v>
      </c>
      <c r="M84" s="541">
        <f>'Sintesi (CA)'!W84+'Sintesi (CFI-TS)'!W82+'Sintesi (CFI-ACN)'!W82</f>
        <v>1</v>
      </c>
      <c r="N84" s="541">
        <f>'Sintesi (CA)'!X84+'Sintesi (CFI-TS)'!X82+'Sintesi (CFI-ACN)'!X82</f>
        <v>18</v>
      </c>
      <c r="O84" s="541">
        <f>'Sintesi (CA)'!Y84+'Sintesi (CFI-TS)'!Y82+'Sintesi (CFI-ACN)'!Y82</f>
        <v>1</v>
      </c>
      <c r="P84" s="541">
        <f>'Sintesi (CA)'!Z84+'Sintesi (CFI-TS)'!Z82+'Sintesi (CFI-ACN)'!Z82</f>
        <v>33</v>
      </c>
      <c r="Q84" s="545">
        <f t="shared" si="6"/>
        <v>5.166666666666667</v>
      </c>
      <c r="R84" s="545">
        <f t="shared" si="7"/>
        <v>3.2258064516129031E-2</v>
      </c>
    </row>
    <row r="85" spans="2:18">
      <c r="B85" s="540" t="str">
        <f t="shared" ref="B85:D85" si="16">IF(B43&lt;&gt;"",B43,"")</f>
        <v>P59-Deploy &amp; Change CRMT</v>
      </c>
      <c r="C85" s="540" t="str">
        <f t="shared" si="16"/>
        <v>AO004511_YYY66</v>
      </c>
      <c r="D85" s="540" t="str">
        <f t="shared" si="16"/>
        <v>Copia_Documenti</v>
      </c>
      <c r="E85" s="541">
        <f>'Sintesi (CA)'!O85+'Sintesi (CFI-TS)'!O83+'Sintesi (CFI-ACN)'!O83</f>
        <v>0</v>
      </c>
      <c r="F85" s="541">
        <f>'Sintesi (CA)'!P85+'Sintesi (CFI-TS)'!P83+'Sintesi (CFI-ACN)'!P83</f>
        <v>0</v>
      </c>
      <c r="G85" s="541">
        <f>'Sintesi (CA)'!Q85+'Sintesi (CFI-TS)'!Q83+'Sintesi (CFI-ACN)'!Q83</f>
        <v>0</v>
      </c>
      <c r="H85" s="541">
        <f>'Sintesi (CA)'!R85+'Sintesi (CFI-TS)'!R83+'Sintesi (CFI-ACN)'!R83</f>
        <v>2</v>
      </c>
      <c r="I85" s="541">
        <f>'Sintesi (CA)'!S85+'Sintesi (CFI-TS)'!S83+'Sintesi (CFI-ACN)'!S83</f>
        <v>3</v>
      </c>
      <c r="J85" s="541">
        <f>'Sintesi (CA)'!T85+'Sintesi (CFI-TS)'!T83+'Sintesi (CFI-ACN)'!T83</f>
        <v>9</v>
      </c>
      <c r="K85" s="541">
        <f>'Sintesi (CA)'!U85+'Sintesi (CFI-TS)'!U83+'Sintesi (CFI-ACN)'!U83</f>
        <v>0</v>
      </c>
      <c r="L85" s="541">
        <f>'Sintesi (CA)'!V85+'Sintesi (CFI-TS)'!V83+'Sintesi (CFI-ACN)'!V83</f>
        <v>0</v>
      </c>
      <c r="M85" s="541">
        <f>'Sintesi (CA)'!W85+'Sintesi (CFI-TS)'!W83+'Sintesi (CFI-ACN)'!W83</f>
        <v>3</v>
      </c>
      <c r="N85" s="541">
        <f>'Sintesi (CA)'!X85+'Sintesi (CFI-TS)'!X83+'Sintesi (CFI-ACN)'!X83</f>
        <v>0</v>
      </c>
      <c r="O85" s="541">
        <f>'Sintesi (CA)'!Y85+'Sintesi (CFI-TS)'!Y83+'Sintesi (CFI-ACN)'!Y83</f>
        <v>6</v>
      </c>
      <c r="P85" s="541">
        <f>'Sintesi (CA)'!Z85+'Sintesi (CFI-TS)'!Z83+'Sintesi (CFI-ACN)'!Z83</f>
        <v>11</v>
      </c>
      <c r="Q85" s="545">
        <f t="shared" si="6"/>
        <v>1.25</v>
      </c>
      <c r="R85" s="545">
        <f t="shared" si="7"/>
        <v>0.4</v>
      </c>
    </row>
    <row r="86" spans="2:18">
      <c r="B86" s="540" t="str">
        <f t="shared" ref="B86:D86" si="17">IF(B44&lt;&gt;"",B44,"")</f>
        <v>P59-Deploy &amp; Change CRMT</v>
      </c>
      <c r="C86" s="540" t="str">
        <f t="shared" si="17"/>
        <v>AO004511_YYY68</v>
      </c>
      <c r="D86" s="540" t="str">
        <f t="shared" si="17"/>
        <v>Subentro</v>
      </c>
      <c r="E86" s="541">
        <f>'Sintesi (CA)'!O86+'Sintesi (CFI-TS)'!O84+'Sintesi (CFI-ACN)'!O84</f>
        <v>0</v>
      </c>
      <c r="F86" s="541">
        <f>'Sintesi (CA)'!P86+'Sintesi (CFI-TS)'!P84+'Sintesi (CFI-ACN)'!P84</f>
        <v>0</v>
      </c>
      <c r="G86" s="541">
        <f>'Sintesi (CA)'!Q86+'Sintesi (CFI-TS)'!Q84+'Sintesi (CFI-ACN)'!Q84</f>
        <v>2</v>
      </c>
      <c r="H86" s="541">
        <f>'Sintesi (CA)'!R86+'Sintesi (CFI-TS)'!R84+'Sintesi (CFI-ACN)'!R84</f>
        <v>4</v>
      </c>
      <c r="I86" s="541">
        <f>'Sintesi (CA)'!S86+'Sintesi (CFI-TS)'!S84+'Sintesi (CFI-ACN)'!S84</f>
        <v>0</v>
      </c>
      <c r="J86" s="541">
        <f>'Sintesi (CA)'!T86+'Sintesi (CFI-TS)'!T84+'Sintesi (CFI-ACN)'!T84</f>
        <v>6</v>
      </c>
      <c r="K86" s="541">
        <f>'Sintesi (CA)'!U86+'Sintesi (CFI-TS)'!U84+'Sintesi (CFI-ACN)'!U84</f>
        <v>0</v>
      </c>
      <c r="L86" s="541">
        <f>'Sintesi (CA)'!V86+'Sintesi (CFI-TS)'!V84+'Sintesi (CFI-ACN)'!V84</f>
        <v>0</v>
      </c>
      <c r="M86" s="541">
        <f>'Sintesi (CA)'!W86+'Sintesi (CFI-TS)'!W84+'Sintesi (CFI-ACN)'!W84</f>
        <v>4</v>
      </c>
      <c r="N86" s="541">
        <f>'Sintesi (CA)'!X86+'Sintesi (CFI-TS)'!X84+'Sintesi (CFI-ACN)'!X84</f>
        <v>19</v>
      </c>
      <c r="O86" s="541">
        <f>'Sintesi (CA)'!Y86+'Sintesi (CFI-TS)'!Y84+'Sintesi (CFI-ACN)'!Y84</f>
        <v>6</v>
      </c>
      <c r="P86" s="541">
        <f>'Sintesi (CA)'!Z86+'Sintesi (CFI-TS)'!Z84+'Sintesi (CFI-ACN)'!Z84</f>
        <v>29</v>
      </c>
      <c r="Q86" s="545">
        <f t="shared" si="6"/>
        <v>1.0357142857142858</v>
      </c>
      <c r="R86" s="545">
        <f t="shared" si="7"/>
        <v>0.13793103448275862</v>
      </c>
    </row>
    <row r="87" spans="2:18">
      <c r="B87" s="540" t="str">
        <f t="shared" ref="B87:D87" si="18">IF(B45&lt;&gt;"",B45,"")</f>
        <v>P59-Deploy &amp; Change CRMT</v>
      </c>
      <c r="C87" s="540" t="str">
        <f t="shared" si="18"/>
        <v>AO004511_YYY69</v>
      </c>
      <c r="D87" s="540" t="str">
        <f t="shared" si="18"/>
        <v>Subentro_Combinato</v>
      </c>
      <c r="E87" s="541">
        <f>'Sintesi (CA)'!O87+'Sintesi (CFI-TS)'!O85+'Sintesi (CFI-ACN)'!O85</f>
        <v>0</v>
      </c>
      <c r="F87" s="541">
        <f>'Sintesi (CA)'!P87+'Sintesi (CFI-TS)'!P85+'Sintesi (CFI-ACN)'!P85</f>
        <v>0</v>
      </c>
      <c r="G87" s="541">
        <f>'Sintesi (CA)'!Q87+'Sintesi (CFI-TS)'!Q85+'Sintesi (CFI-ACN)'!Q85</f>
        <v>0</v>
      </c>
      <c r="H87" s="541">
        <f>'Sintesi (CA)'!R87+'Sintesi (CFI-TS)'!R85+'Sintesi (CFI-ACN)'!R85</f>
        <v>6</v>
      </c>
      <c r="I87" s="541">
        <f>'Sintesi (CA)'!S87+'Sintesi (CFI-TS)'!S85+'Sintesi (CFI-ACN)'!S85</f>
        <v>1</v>
      </c>
      <c r="J87" s="541">
        <f>'Sintesi (CA)'!T87+'Sintesi (CFI-TS)'!T85+'Sintesi (CFI-ACN)'!T85</f>
        <v>5</v>
      </c>
      <c r="K87" s="541">
        <f>'Sintesi (CA)'!U87+'Sintesi (CFI-TS)'!U85+'Sintesi (CFI-ACN)'!U85</f>
        <v>0</v>
      </c>
      <c r="L87" s="541">
        <f>'Sintesi (CA)'!V87+'Sintesi (CFI-TS)'!V85+'Sintesi (CFI-ACN)'!V85</f>
        <v>0</v>
      </c>
      <c r="M87" s="541">
        <f>'Sintesi (CA)'!W87+'Sintesi (CFI-TS)'!W85+'Sintesi (CFI-ACN)'!W85</f>
        <v>1</v>
      </c>
      <c r="N87" s="541">
        <f>'Sintesi (CA)'!X87+'Sintesi (CFI-TS)'!X85+'Sintesi (CFI-ACN)'!X85</f>
        <v>6</v>
      </c>
      <c r="O87" s="541">
        <f>'Sintesi (CA)'!Y87+'Sintesi (CFI-TS)'!Y85+'Sintesi (CFI-ACN)'!Y85</f>
        <v>2</v>
      </c>
      <c r="P87" s="541">
        <f>'Sintesi (CA)'!Z87+'Sintesi (CFI-TS)'!Z85+'Sintesi (CFI-ACN)'!Z85</f>
        <v>17</v>
      </c>
      <c r="Q87" s="545">
        <f t="shared" si="6"/>
        <v>2.6</v>
      </c>
      <c r="R87" s="545">
        <f t="shared" si="7"/>
        <v>0.15384615384615385</v>
      </c>
    </row>
    <row r="88" spans="2:18">
      <c r="B88" s="540" t="str">
        <f t="shared" ref="B88:D88" si="19">IF(B46&lt;&gt;"",B46,"")</f>
        <v>P59-Deploy &amp; Change CRMT</v>
      </c>
      <c r="C88" s="540" t="str">
        <f t="shared" si="19"/>
        <v>AO004511_YYY70</v>
      </c>
      <c r="D88" s="540" t="str">
        <f t="shared" si="19"/>
        <v>SWA</v>
      </c>
      <c r="E88" s="541">
        <f>'Sintesi (CA)'!O88+'Sintesi (CFI-TS)'!O86+'Sintesi (CFI-ACN)'!O86</f>
        <v>0</v>
      </c>
      <c r="F88" s="541">
        <f>'Sintesi (CA)'!P88+'Sintesi (CFI-TS)'!P86+'Sintesi (CFI-ACN)'!P86</f>
        <v>0</v>
      </c>
      <c r="G88" s="541">
        <f>'Sintesi (CA)'!Q88+'Sintesi (CFI-TS)'!Q86+'Sintesi (CFI-ACN)'!Q86</f>
        <v>0</v>
      </c>
      <c r="H88" s="541">
        <f>'Sintesi (CA)'!R88+'Sintesi (CFI-TS)'!R86+'Sintesi (CFI-ACN)'!R86</f>
        <v>1</v>
      </c>
      <c r="I88" s="541">
        <f>'Sintesi (CA)'!S88+'Sintesi (CFI-TS)'!S86+'Sintesi (CFI-ACN)'!S86</f>
        <v>2</v>
      </c>
      <c r="J88" s="541">
        <f>'Sintesi (CA)'!T88+'Sintesi (CFI-TS)'!T86+'Sintesi (CFI-ACN)'!T86</f>
        <v>23</v>
      </c>
      <c r="K88" s="541">
        <f>'Sintesi (CA)'!U88+'Sintesi (CFI-TS)'!U86+'Sintesi (CFI-ACN)'!U86</f>
        <v>0</v>
      </c>
      <c r="L88" s="541">
        <f>'Sintesi (CA)'!V88+'Sintesi (CFI-TS)'!V86+'Sintesi (CFI-ACN)'!V86</f>
        <v>0</v>
      </c>
      <c r="M88" s="541">
        <f>'Sintesi (CA)'!W88+'Sintesi (CFI-TS)'!W86+'Sintesi (CFI-ACN)'!W86</f>
        <v>1</v>
      </c>
      <c r="N88" s="541">
        <f>'Sintesi (CA)'!X88+'Sintesi (CFI-TS)'!X86+'Sintesi (CFI-ACN)'!X86</f>
        <v>14</v>
      </c>
      <c r="O88" s="541">
        <f>'Sintesi (CA)'!Y88+'Sintesi (CFI-TS)'!Y86+'Sintesi (CFI-ACN)'!Y86</f>
        <v>3</v>
      </c>
      <c r="P88" s="541">
        <f>'Sintesi (CA)'!Z88+'Sintesi (CFI-TS)'!Z86+'Sintesi (CFI-ACN)'!Z86</f>
        <v>38</v>
      </c>
      <c r="Q88" s="545">
        <f t="shared" si="6"/>
        <v>1.8181818181818181</v>
      </c>
      <c r="R88" s="545">
        <f t="shared" si="7"/>
        <v>7.4999999999999997E-2</v>
      </c>
    </row>
    <row r="89" spans="2:18">
      <c r="B89" s="540" t="str">
        <f t="shared" ref="B89:D89" si="20">IF(B47&lt;&gt;"",B47,"")</f>
        <v>P59-Deploy &amp; Change CRMT</v>
      </c>
      <c r="C89" s="540" t="str">
        <f t="shared" si="20"/>
        <v>AO004511_YYY72</v>
      </c>
      <c r="D89" s="540" t="str">
        <f t="shared" si="20"/>
        <v>VARIAZIONE_ANAGRAFICA_MOGE</v>
      </c>
      <c r="E89" s="541">
        <f>'Sintesi (CA)'!O89+'Sintesi (CFI-TS)'!O87+'Sintesi (CFI-ACN)'!O87</f>
        <v>0</v>
      </c>
      <c r="F89" s="541">
        <f>'Sintesi (CA)'!P89+'Sintesi (CFI-TS)'!P87+'Sintesi (CFI-ACN)'!P87</f>
        <v>0</v>
      </c>
      <c r="G89" s="541">
        <f>'Sintesi (CA)'!Q89+'Sintesi (CFI-TS)'!Q87+'Sintesi (CFI-ACN)'!Q87</f>
        <v>0</v>
      </c>
      <c r="H89" s="541">
        <f>'Sintesi (CA)'!R89+'Sintesi (CFI-TS)'!R87+'Sintesi (CFI-ACN)'!R87</f>
        <v>4</v>
      </c>
      <c r="I89" s="541">
        <f>'Sintesi (CA)'!S89+'Sintesi (CFI-TS)'!S87+'Sintesi (CFI-ACN)'!S87</f>
        <v>3</v>
      </c>
      <c r="J89" s="541">
        <f>'Sintesi (CA)'!T89+'Sintesi (CFI-TS)'!T87+'Sintesi (CFI-ACN)'!T87</f>
        <v>19</v>
      </c>
      <c r="K89" s="541">
        <f>'Sintesi (CA)'!U89+'Sintesi (CFI-TS)'!U87+'Sintesi (CFI-ACN)'!U87</f>
        <v>0</v>
      </c>
      <c r="L89" s="541">
        <f>'Sintesi (CA)'!V89+'Sintesi (CFI-TS)'!V87+'Sintesi (CFI-ACN)'!V87</f>
        <v>0</v>
      </c>
      <c r="M89" s="541">
        <f>'Sintesi (CA)'!W89+'Sintesi (CFI-TS)'!W87+'Sintesi (CFI-ACN)'!W87</f>
        <v>0</v>
      </c>
      <c r="N89" s="541">
        <f>'Sintesi (CA)'!X89+'Sintesi (CFI-TS)'!X87+'Sintesi (CFI-ACN)'!X87</f>
        <v>1</v>
      </c>
      <c r="O89" s="541">
        <f>'Sintesi (CA)'!Y89+'Sintesi (CFI-TS)'!Y87+'Sintesi (CFI-ACN)'!Y87</f>
        <v>3</v>
      </c>
      <c r="P89" s="541">
        <f>'Sintesi (CA)'!Z89+'Sintesi (CFI-TS)'!Z87+'Sintesi (CFI-ACN)'!Z87</f>
        <v>24</v>
      </c>
      <c r="Q89" s="545">
        <f t="shared" si="6"/>
        <v>2.875</v>
      </c>
      <c r="R89" s="545">
        <f t="shared" si="7"/>
        <v>0.13043478260869565</v>
      </c>
    </row>
    <row r="90" spans="2:18">
      <c r="B90" s="540" t="str">
        <f t="shared" ref="B90:D90" si="21">IF(B48&lt;&gt;"",B48,"")</f>
        <v>P59-Deploy &amp; Change CRMT</v>
      </c>
      <c r="C90" s="540" t="str">
        <f t="shared" si="21"/>
        <v>AO004511_YYY74</v>
      </c>
      <c r="D90" s="540" t="str">
        <f t="shared" si="21"/>
        <v>Variazione Indirizzo Fatturazione</v>
      </c>
      <c r="E90" s="541">
        <f>'Sintesi (CA)'!O90+'Sintesi (CFI-TS)'!O88+'Sintesi (CFI-ACN)'!O88</f>
        <v>0</v>
      </c>
      <c r="F90" s="541">
        <f>'Sintesi (CA)'!P90+'Sintesi (CFI-TS)'!P88+'Sintesi (CFI-ACN)'!P88</f>
        <v>0</v>
      </c>
      <c r="G90" s="541">
        <f>'Sintesi (CA)'!Q90+'Sintesi (CFI-TS)'!Q88+'Sintesi (CFI-ACN)'!Q88</f>
        <v>0</v>
      </c>
      <c r="H90" s="541">
        <f>'Sintesi (CA)'!R90+'Sintesi (CFI-TS)'!R88+'Sintesi (CFI-ACN)'!R88</f>
        <v>1</v>
      </c>
      <c r="I90" s="541">
        <f>'Sintesi (CA)'!S90+'Sintesi (CFI-TS)'!S88+'Sintesi (CFI-ACN)'!S88</f>
        <v>1</v>
      </c>
      <c r="J90" s="541">
        <f>'Sintesi (CA)'!T90+'Sintesi (CFI-TS)'!T88+'Sintesi (CFI-ACN)'!T88</f>
        <v>7</v>
      </c>
      <c r="K90" s="541">
        <f>'Sintesi (CA)'!U90+'Sintesi (CFI-TS)'!U88+'Sintesi (CFI-ACN)'!U88</f>
        <v>0</v>
      </c>
      <c r="L90" s="541">
        <f>'Sintesi (CA)'!V90+'Sintesi (CFI-TS)'!V88+'Sintesi (CFI-ACN)'!V88</f>
        <v>0</v>
      </c>
      <c r="M90" s="541">
        <f>'Sintesi (CA)'!W90+'Sintesi (CFI-TS)'!W88+'Sintesi (CFI-ACN)'!W88</f>
        <v>0</v>
      </c>
      <c r="N90" s="541">
        <f>'Sintesi (CA)'!X90+'Sintesi (CFI-TS)'!X88+'Sintesi (CFI-ACN)'!X88</f>
        <v>4</v>
      </c>
      <c r="O90" s="541">
        <f>'Sintesi (CA)'!Y90+'Sintesi (CFI-TS)'!Y88+'Sintesi (CFI-ACN)'!Y88</f>
        <v>1</v>
      </c>
      <c r="P90" s="541">
        <f>'Sintesi (CA)'!Z90+'Sintesi (CFI-TS)'!Z88+'Sintesi (CFI-ACN)'!Z88</f>
        <v>12</v>
      </c>
      <c r="Q90" s="545">
        <f t="shared" si="6"/>
        <v>1.7142857142857142</v>
      </c>
      <c r="R90" s="545">
        <f t="shared" si="7"/>
        <v>8.3333333333333329E-2</v>
      </c>
    </row>
    <row r="91" spans="2:18">
      <c r="B91" s="540" t="str">
        <f t="shared" ref="B91:D91" si="22">IF(B49&lt;&gt;"",B49,"")</f>
        <v>P59-Deploy &amp; Change CRMT</v>
      </c>
      <c r="C91" s="540" t="str">
        <f t="shared" si="22"/>
        <v>AO004511_YYY77</v>
      </c>
      <c r="D91" s="540" t="str">
        <f t="shared" si="22"/>
        <v>VSA</v>
      </c>
      <c r="E91" s="541">
        <f>'Sintesi (CA)'!O91+'Sintesi (CFI-TS)'!O89+'Sintesi (CFI-ACN)'!O89</f>
        <v>0</v>
      </c>
      <c r="F91" s="541">
        <f>'Sintesi (CA)'!P91+'Sintesi (CFI-TS)'!P89+'Sintesi (CFI-ACN)'!P89</f>
        <v>0</v>
      </c>
      <c r="G91" s="541">
        <f>'Sintesi (CA)'!Q91+'Sintesi (CFI-TS)'!Q89+'Sintesi (CFI-ACN)'!Q89</f>
        <v>0</v>
      </c>
      <c r="H91" s="541">
        <f>'Sintesi (CA)'!R91+'Sintesi (CFI-TS)'!R89+'Sintesi (CFI-ACN)'!R89</f>
        <v>4</v>
      </c>
      <c r="I91" s="541">
        <f>'Sintesi (CA)'!S91+'Sintesi (CFI-TS)'!S89+'Sintesi (CFI-ACN)'!S89</f>
        <v>7</v>
      </c>
      <c r="J91" s="541">
        <f>'Sintesi (CA)'!T91+'Sintesi (CFI-TS)'!T89+'Sintesi (CFI-ACN)'!T89</f>
        <v>29</v>
      </c>
      <c r="K91" s="541">
        <f>'Sintesi (CA)'!U91+'Sintesi (CFI-TS)'!U89+'Sintesi (CFI-ACN)'!U89</f>
        <v>0</v>
      </c>
      <c r="L91" s="541">
        <f>'Sintesi (CA)'!V91+'Sintesi (CFI-TS)'!V89+'Sintesi (CFI-ACN)'!V89</f>
        <v>0</v>
      </c>
      <c r="M91" s="541">
        <f>'Sintesi (CA)'!W91+'Sintesi (CFI-TS)'!W89+'Sintesi (CFI-ACN)'!W89</f>
        <v>0</v>
      </c>
      <c r="N91" s="541">
        <f>'Sintesi (CA)'!X91+'Sintesi (CFI-TS)'!X89+'Sintesi (CFI-ACN)'!X89</f>
        <v>43</v>
      </c>
      <c r="O91" s="541">
        <f>'Sintesi (CA)'!Y91+'Sintesi (CFI-TS)'!Y89+'Sintesi (CFI-ACN)'!Y89</f>
        <v>7</v>
      </c>
      <c r="P91" s="541">
        <f>'Sintesi (CA)'!Z91+'Sintesi (CFI-TS)'!Z89+'Sintesi (CFI-ACN)'!Z89</f>
        <v>76</v>
      </c>
      <c r="Q91" s="545">
        <f t="shared" si="6"/>
        <v>3.0384615384615383</v>
      </c>
      <c r="R91" s="545">
        <f t="shared" si="7"/>
        <v>8.8607594936708861E-2</v>
      </c>
    </row>
    <row r="92" spans="2:18">
      <c r="B92" s="540" t="str">
        <f t="shared" ref="B92:D92" si="23">IF(B50&lt;&gt;"",B50,"")</f>
        <v/>
      </c>
      <c r="C92" s="540" t="str">
        <f t="shared" si="23"/>
        <v/>
      </c>
      <c r="D92" s="540" t="str">
        <f t="shared" si="23"/>
        <v/>
      </c>
      <c r="E92" s="541">
        <f>'Sintesi (CA)'!O92+'Sintesi (CFI-TS)'!O90+'Sintesi (CFI-ACN)'!O90</f>
        <v>0</v>
      </c>
      <c r="F92" s="541">
        <f>'Sintesi (CA)'!P92+'Sintesi (CFI-TS)'!P90+'Sintesi (CFI-ACN)'!P90</f>
        <v>0</v>
      </c>
      <c r="G92" s="541">
        <f>'Sintesi (CA)'!Q92+'Sintesi (CFI-TS)'!Q90+'Sintesi (CFI-ACN)'!Q90</f>
        <v>0</v>
      </c>
      <c r="H92" s="541">
        <f>'Sintesi (CA)'!R92+'Sintesi (CFI-TS)'!R90+'Sintesi (CFI-ACN)'!R90</f>
        <v>0</v>
      </c>
      <c r="I92" s="541">
        <f>'Sintesi (CA)'!S92+'Sintesi (CFI-TS)'!S90+'Sintesi (CFI-ACN)'!S90</f>
        <v>0</v>
      </c>
      <c r="J92" s="541">
        <f>'Sintesi (CA)'!T92+'Sintesi (CFI-TS)'!T90+'Sintesi (CFI-ACN)'!T90</f>
        <v>0</v>
      </c>
      <c r="K92" s="541">
        <f>'Sintesi (CA)'!U92+'Sintesi (CFI-TS)'!U90+'Sintesi (CFI-ACN)'!U90</f>
        <v>0</v>
      </c>
      <c r="L92" s="541">
        <f>'Sintesi (CA)'!V92+'Sintesi (CFI-TS)'!V90+'Sintesi (CFI-ACN)'!V90</f>
        <v>0</v>
      </c>
      <c r="M92" s="541">
        <f>'Sintesi (CA)'!W92+'Sintesi (CFI-TS)'!W90+'Sintesi (CFI-ACN)'!W90</f>
        <v>0</v>
      </c>
      <c r="N92" s="541">
        <f>'Sintesi (CA)'!X92+'Sintesi (CFI-TS)'!X90+'Sintesi (CFI-ACN)'!X90</f>
        <v>0</v>
      </c>
      <c r="O92" s="541">
        <f>'Sintesi (CA)'!Y92+'Sintesi (CFI-TS)'!Y90+'Sintesi (CFI-ACN)'!Y90</f>
        <v>0</v>
      </c>
      <c r="P92" s="541">
        <f>'Sintesi (CA)'!Z92+'Sintesi (CFI-TS)'!Z90+'Sintesi (CFI-ACN)'!Z90</f>
        <v>0</v>
      </c>
      <c r="Q92" s="545">
        <f t="shared" si="6"/>
        <v>0</v>
      </c>
      <c r="R92" s="545">
        <f t="shared" si="7"/>
        <v>0</v>
      </c>
    </row>
    <row r="93" spans="2:18">
      <c r="B93" s="540" t="str">
        <f t="shared" ref="B93:D93" si="24">IF(B51&lt;&gt;"",B51,"")</f>
        <v/>
      </c>
      <c r="C93" s="540" t="str">
        <f t="shared" si="24"/>
        <v/>
      </c>
      <c r="D93" s="540" t="str">
        <f t="shared" si="24"/>
        <v/>
      </c>
      <c r="E93" s="541">
        <f>'Sintesi (CA)'!O93+'Sintesi (CFI-TS)'!O91+'Sintesi (CFI-ACN)'!O91</f>
        <v>0</v>
      </c>
      <c r="F93" s="541">
        <f>'Sintesi (CA)'!P93+'Sintesi (CFI-TS)'!P91+'Sintesi (CFI-ACN)'!P91</f>
        <v>0</v>
      </c>
      <c r="G93" s="541">
        <f>'Sintesi (CA)'!Q93+'Sintesi (CFI-TS)'!Q91+'Sintesi (CFI-ACN)'!Q91</f>
        <v>0</v>
      </c>
      <c r="H93" s="541">
        <f>'Sintesi (CA)'!R93+'Sintesi (CFI-TS)'!R91+'Sintesi (CFI-ACN)'!R91</f>
        <v>0</v>
      </c>
      <c r="I93" s="541">
        <f>'Sintesi (CA)'!S93+'Sintesi (CFI-TS)'!S91+'Sintesi (CFI-ACN)'!S91</f>
        <v>0</v>
      </c>
      <c r="J93" s="541">
        <f>'Sintesi (CA)'!T93+'Sintesi (CFI-TS)'!T91+'Sintesi (CFI-ACN)'!T91</f>
        <v>0</v>
      </c>
      <c r="K93" s="541">
        <f>'Sintesi (CA)'!U93+'Sintesi (CFI-TS)'!U91+'Sintesi (CFI-ACN)'!U91</f>
        <v>0</v>
      </c>
      <c r="L93" s="541">
        <f>'Sintesi (CA)'!V93+'Sintesi (CFI-TS)'!V91+'Sintesi (CFI-ACN)'!V91</f>
        <v>0</v>
      </c>
      <c r="M93" s="541">
        <f>'Sintesi (CA)'!W93+'Sintesi (CFI-TS)'!W91+'Sintesi (CFI-ACN)'!W91</f>
        <v>0</v>
      </c>
      <c r="N93" s="541">
        <f>'Sintesi (CA)'!X93+'Sintesi (CFI-TS)'!X91+'Sintesi (CFI-ACN)'!X91</f>
        <v>0</v>
      </c>
      <c r="O93" s="541">
        <f>'Sintesi (CA)'!Y93+'Sintesi (CFI-TS)'!Y91+'Sintesi (CFI-ACN)'!Y91</f>
        <v>0</v>
      </c>
      <c r="P93" s="541">
        <f>'Sintesi (CA)'!Z93+'Sintesi (CFI-TS)'!Z91+'Sintesi (CFI-ACN)'!Z91</f>
        <v>0</v>
      </c>
      <c r="Q93" s="545">
        <f t="shared" si="6"/>
        <v>0</v>
      </c>
      <c r="R93" s="545">
        <f t="shared" si="7"/>
        <v>0</v>
      </c>
    </row>
    <row r="94" spans="2:18">
      <c r="B94" s="540" t="str">
        <f t="shared" ref="B94:D94" si="25">IF(B52&lt;&gt;"",B52,"")</f>
        <v/>
      </c>
      <c r="C94" s="540" t="str">
        <f t="shared" si="25"/>
        <v/>
      </c>
      <c r="D94" s="540" t="str">
        <f t="shared" si="25"/>
        <v/>
      </c>
      <c r="E94" s="541">
        <f>'Sintesi (CA)'!O94+'Sintesi (CFI-TS)'!O92+'Sintesi (CFI-ACN)'!O92</f>
        <v>0</v>
      </c>
      <c r="F94" s="541">
        <f>'Sintesi (CA)'!P94+'Sintesi (CFI-TS)'!P92+'Sintesi (CFI-ACN)'!P92</f>
        <v>0</v>
      </c>
      <c r="G94" s="541">
        <f>'Sintesi (CA)'!Q94+'Sintesi (CFI-TS)'!Q92+'Sintesi (CFI-ACN)'!Q92</f>
        <v>0</v>
      </c>
      <c r="H94" s="541">
        <f>'Sintesi (CA)'!R94+'Sintesi (CFI-TS)'!R92+'Sintesi (CFI-ACN)'!R92</f>
        <v>0</v>
      </c>
      <c r="I94" s="541">
        <f>'Sintesi (CA)'!S94+'Sintesi (CFI-TS)'!S92+'Sintesi (CFI-ACN)'!S92</f>
        <v>0</v>
      </c>
      <c r="J94" s="541">
        <f>'Sintesi (CA)'!T94+'Sintesi (CFI-TS)'!T92+'Sintesi (CFI-ACN)'!T92</f>
        <v>0</v>
      </c>
      <c r="K94" s="541">
        <f>'Sintesi (CA)'!U94+'Sintesi (CFI-TS)'!U92+'Sintesi (CFI-ACN)'!U92</f>
        <v>0</v>
      </c>
      <c r="L94" s="541">
        <f>'Sintesi (CA)'!V94+'Sintesi (CFI-TS)'!V92+'Sintesi (CFI-ACN)'!V92</f>
        <v>0</v>
      </c>
      <c r="M94" s="541">
        <f>'Sintesi (CA)'!W94+'Sintesi (CFI-TS)'!W92+'Sintesi (CFI-ACN)'!W92</f>
        <v>0</v>
      </c>
      <c r="N94" s="541">
        <f>'Sintesi (CA)'!X94+'Sintesi (CFI-TS)'!X92+'Sintesi (CFI-ACN)'!X92</f>
        <v>0</v>
      </c>
      <c r="O94" s="541">
        <f>'Sintesi (CA)'!Y94+'Sintesi (CFI-TS)'!Y92+'Sintesi (CFI-ACN)'!Y92</f>
        <v>0</v>
      </c>
      <c r="P94" s="541">
        <f>'Sintesi (CA)'!Z94+'Sintesi (CFI-TS)'!Z92+'Sintesi (CFI-ACN)'!Z92</f>
        <v>0</v>
      </c>
      <c r="Q94" s="545">
        <f t="shared" si="6"/>
        <v>0</v>
      </c>
      <c r="R94" s="545">
        <f t="shared" si="7"/>
        <v>0</v>
      </c>
    </row>
    <row r="95" spans="2:18">
      <c r="B95" s="540" t="str">
        <f t="shared" ref="B95:D95" si="26">IF(B53&lt;&gt;"",B53,"")</f>
        <v/>
      </c>
      <c r="C95" s="540" t="str">
        <f t="shared" si="26"/>
        <v/>
      </c>
      <c r="D95" s="540" t="str">
        <f t="shared" si="26"/>
        <v/>
      </c>
      <c r="E95" s="541">
        <f>'Sintesi (CA)'!O95+'Sintesi (CFI-TS)'!O93+'Sintesi (CFI-ACN)'!O93</f>
        <v>0</v>
      </c>
      <c r="F95" s="541">
        <f>'Sintesi (CA)'!P95+'Sintesi (CFI-TS)'!P93+'Sintesi (CFI-ACN)'!P93</f>
        <v>0</v>
      </c>
      <c r="G95" s="541">
        <f>'Sintesi (CA)'!Q95+'Sintesi (CFI-TS)'!Q93+'Sintesi (CFI-ACN)'!Q93</f>
        <v>0</v>
      </c>
      <c r="H95" s="541">
        <f>'Sintesi (CA)'!R95+'Sintesi (CFI-TS)'!R93+'Sintesi (CFI-ACN)'!R93</f>
        <v>0</v>
      </c>
      <c r="I95" s="541">
        <f>'Sintesi (CA)'!S95+'Sintesi (CFI-TS)'!S93+'Sintesi (CFI-ACN)'!S93</f>
        <v>0</v>
      </c>
      <c r="J95" s="541">
        <f>'Sintesi (CA)'!T95+'Sintesi (CFI-TS)'!T93+'Sintesi (CFI-ACN)'!T93</f>
        <v>0</v>
      </c>
      <c r="K95" s="541">
        <f>'Sintesi (CA)'!U95+'Sintesi (CFI-TS)'!U93+'Sintesi (CFI-ACN)'!U93</f>
        <v>0</v>
      </c>
      <c r="L95" s="541">
        <f>'Sintesi (CA)'!V95+'Sintesi (CFI-TS)'!V93+'Sintesi (CFI-ACN)'!V93</f>
        <v>0</v>
      </c>
      <c r="M95" s="541">
        <f>'Sintesi (CA)'!W95+'Sintesi (CFI-TS)'!W93+'Sintesi (CFI-ACN)'!W93</f>
        <v>0</v>
      </c>
      <c r="N95" s="541">
        <f>'Sintesi (CA)'!X95+'Sintesi (CFI-TS)'!X93+'Sintesi (CFI-ACN)'!X93</f>
        <v>0</v>
      </c>
      <c r="O95" s="541">
        <f>'Sintesi (CA)'!Y95+'Sintesi (CFI-TS)'!Y93+'Sintesi (CFI-ACN)'!Y93</f>
        <v>0</v>
      </c>
      <c r="P95" s="541">
        <f>'Sintesi (CA)'!Z95+'Sintesi (CFI-TS)'!Z93+'Sintesi (CFI-ACN)'!Z93</f>
        <v>0</v>
      </c>
      <c r="Q95" s="545">
        <f t="shared" si="6"/>
        <v>0</v>
      </c>
      <c r="R95" s="545">
        <f t="shared" si="7"/>
        <v>0</v>
      </c>
    </row>
    <row r="96" spans="2:18">
      <c r="B96" s="540" t="str">
        <f t="shared" ref="B96:D96" si="27">IF(B54&lt;&gt;"",B54,"")</f>
        <v/>
      </c>
      <c r="C96" s="540" t="str">
        <f t="shared" si="27"/>
        <v/>
      </c>
      <c r="D96" s="540" t="str">
        <f t="shared" si="27"/>
        <v/>
      </c>
      <c r="E96" s="541">
        <f>'Sintesi (CA)'!O96+'Sintesi (CFI-TS)'!O94+'Sintesi (CFI-ACN)'!O94</f>
        <v>0</v>
      </c>
      <c r="F96" s="541">
        <f>'Sintesi (CA)'!P96+'Sintesi (CFI-TS)'!P94+'Sintesi (CFI-ACN)'!P94</f>
        <v>0</v>
      </c>
      <c r="G96" s="541">
        <f>'Sintesi (CA)'!Q96+'Sintesi (CFI-TS)'!Q94+'Sintesi (CFI-ACN)'!Q94</f>
        <v>0</v>
      </c>
      <c r="H96" s="541">
        <f>'Sintesi (CA)'!R96+'Sintesi (CFI-TS)'!R94+'Sintesi (CFI-ACN)'!R94</f>
        <v>0</v>
      </c>
      <c r="I96" s="541">
        <f>'Sintesi (CA)'!S96+'Sintesi (CFI-TS)'!S94+'Sintesi (CFI-ACN)'!S94</f>
        <v>0</v>
      </c>
      <c r="J96" s="541">
        <f>'Sintesi (CA)'!T96+'Sintesi (CFI-TS)'!T94+'Sintesi (CFI-ACN)'!T94</f>
        <v>0</v>
      </c>
      <c r="K96" s="541">
        <f>'Sintesi (CA)'!U96+'Sintesi (CFI-TS)'!U94+'Sintesi (CFI-ACN)'!U94</f>
        <v>0</v>
      </c>
      <c r="L96" s="541">
        <f>'Sintesi (CA)'!V96+'Sintesi (CFI-TS)'!V94+'Sintesi (CFI-ACN)'!V94</f>
        <v>0</v>
      </c>
      <c r="M96" s="541">
        <f>'Sintesi (CA)'!W96+'Sintesi (CFI-TS)'!W94+'Sintesi (CFI-ACN)'!W94</f>
        <v>0</v>
      </c>
      <c r="N96" s="541">
        <f>'Sintesi (CA)'!X96+'Sintesi (CFI-TS)'!X94+'Sintesi (CFI-ACN)'!X94</f>
        <v>0</v>
      </c>
      <c r="O96" s="541">
        <f>'Sintesi (CA)'!Y96+'Sintesi (CFI-TS)'!Y94+'Sintesi (CFI-ACN)'!Y94</f>
        <v>0</v>
      </c>
      <c r="P96" s="541">
        <f>'Sintesi (CA)'!Z96+'Sintesi (CFI-TS)'!Z94+'Sintesi (CFI-ACN)'!Z94</f>
        <v>0</v>
      </c>
      <c r="Q96" s="545">
        <f t="shared" si="6"/>
        <v>0</v>
      </c>
      <c r="R96" s="545">
        <f t="shared" si="7"/>
        <v>0</v>
      </c>
    </row>
    <row r="97" spans="2:18">
      <c r="B97" s="540" t="str">
        <f t="shared" ref="B97:D97" si="28">IF(B55&lt;&gt;"",B55,"")</f>
        <v/>
      </c>
      <c r="C97" s="540" t="str">
        <f t="shared" si="28"/>
        <v/>
      </c>
      <c r="D97" s="540" t="str">
        <f t="shared" si="28"/>
        <v/>
      </c>
      <c r="E97" s="541">
        <f>'Sintesi (CA)'!O97+'Sintesi (CFI-TS)'!O95+'Sintesi (CFI-ACN)'!O95</f>
        <v>0</v>
      </c>
      <c r="F97" s="541">
        <f>'Sintesi (CA)'!P97+'Sintesi (CFI-TS)'!P95+'Sintesi (CFI-ACN)'!P95</f>
        <v>0</v>
      </c>
      <c r="G97" s="541">
        <f>'Sintesi (CA)'!Q97+'Sintesi (CFI-TS)'!Q95+'Sintesi (CFI-ACN)'!Q95</f>
        <v>0</v>
      </c>
      <c r="H97" s="541">
        <f>'Sintesi (CA)'!R97+'Sintesi (CFI-TS)'!R95+'Sintesi (CFI-ACN)'!R95</f>
        <v>0</v>
      </c>
      <c r="I97" s="541">
        <f>'Sintesi (CA)'!S97+'Sintesi (CFI-TS)'!S95+'Sintesi (CFI-ACN)'!S95</f>
        <v>0</v>
      </c>
      <c r="J97" s="541">
        <f>'Sintesi (CA)'!T97+'Sintesi (CFI-TS)'!T95+'Sintesi (CFI-ACN)'!T95</f>
        <v>0</v>
      </c>
      <c r="K97" s="541">
        <f>'Sintesi (CA)'!U97+'Sintesi (CFI-TS)'!U95+'Sintesi (CFI-ACN)'!U95</f>
        <v>0</v>
      </c>
      <c r="L97" s="541">
        <f>'Sintesi (CA)'!V97+'Sintesi (CFI-TS)'!V95+'Sintesi (CFI-ACN)'!V95</f>
        <v>0</v>
      </c>
      <c r="M97" s="541">
        <f>'Sintesi (CA)'!W97+'Sintesi (CFI-TS)'!W95+'Sintesi (CFI-ACN)'!W95</f>
        <v>0</v>
      </c>
      <c r="N97" s="541">
        <f>'Sintesi (CA)'!X97+'Sintesi (CFI-TS)'!X95+'Sintesi (CFI-ACN)'!X95</f>
        <v>0</v>
      </c>
      <c r="O97" s="541">
        <f>'Sintesi (CA)'!Y97+'Sintesi (CFI-TS)'!Y95+'Sintesi (CFI-ACN)'!Y95</f>
        <v>0</v>
      </c>
      <c r="P97" s="541">
        <f>'Sintesi (CA)'!Z97+'Sintesi (CFI-TS)'!Z95+'Sintesi (CFI-ACN)'!Z95</f>
        <v>0</v>
      </c>
      <c r="Q97" s="545">
        <f t="shared" si="6"/>
        <v>0</v>
      </c>
      <c r="R97" s="545">
        <f t="shared" si="7"/>
        <v>0</v>
      </c>
    </row>
    <row r="98" spans="2:18">
      <c r="B98" s="540" t="str">
        <f t="shared" ref="B98:D98" si="29">IF(B56&lt;&gt;"",B56,"")</f>
        <v/>
      </c>
      <c r="C98" s="540" t="str">
        <f t="shared" si="29"/>
        <v/>
      </c>
      <c r="D98" s="540" t="str">
        <f t="shared" si="29"/>
        <v/>
      </c>
      <c r="E98" s="541">
        <f>'Sintesi (CA)'!O98+'Sintesi (CFI-TS)'!O96+'Sintesi (CFI-ACN)'!O96</f>
        <v>0</v>
      </c>
      <c r="F98" s="541">
        <f>'Sintesi (CA)'!P98+'Sintesi (CFI-TS)'!P96+'Sintesi (CFI-ACN)'!P96</f>
        <v>0</v>
      </c>
      <c r="G98" s="541">
        <f>'Sintesi (CA)'!Q98+'Sintesi (CFI-TS)'!Q96+'Sintesi (CFI-ACN)'!Q96</f>
        <v>0</v>
      </c>
      <c r="H98" s="541">
        <f>'Sintesi (CA)'!R98+'Sintesi (CFI-TS)'!R96+'Sintesi (CFI-ACN)'!R96</f>
        <v>0</v>
      </c>
      <c r="I98" s="541">
        <f>'Sintesi (CA)'!S98+'Sintesi (CFI-TS)'!S96+'Sintesi (CFI-ACN)'!S96</f>
        <v>0</v>
      </c>
      <c r="J98" s="541">
        <f>'Sintesi (CA)'!T98+'Sintesi (CFI-TS)'!T96+'Sintesi (CFI-ACN)'!T96</f>
        <v>0</v>
      </c>
      <c r="K98" s="541">
        <f>'Sintesi (CA)'!U98+'Sintesi (CFI-TS)'!U96+'Sintesi (CFI-ACN)'!U96</f>
        <v>0</v>
      </c>
      <c r="L98" s="541">
        <f>'Sintesi (CA)'!V98+'Sintesi (CFI-TS)'!V96+'Sintesi (CFI-ACN)'!V96</f>
        <v>0</v>
      </c>
      <c r="M98" s="541">
        <f>'Sintesi (CA)'!W98+'Sintesi (CFI-TS)'!W96+'Sintesi (CFI-ACN)'!W96</f>
        <v>0</v>
      </c>
      <c r="N98" s="541">
        <f>'Sintesi (CA)'!X98+'Sintesi (CFI-TS)'!X96+'Sintesi (CFI-ACN)'!X96</f>
        <v>0</v>
      </c>
      <c r="O98" s="541">
        <f>'Sintesi (CA)'!Y98+'Sintesi (CFI-TS)'!Y96+'Sintesi (CFI-ACN)'!Y96</f>
        <v>0</v>
      </c>
      <c r="P98" s="541">
        <f>'Sintesi (CA)'!Z98+'Sintesi (CFI-TS)'!Z96+'Sintesi (CFI-ACN)'!Z96</f>
        <v>0</v>
      </c>
      <c r="Q98" s="545">
        <f t="shared" si="6"/>
        <v>0</v>
      </c>
      <c r="R98" s="545">
        <f t="shared" si="7"/>
        <v>0</v>
      </c>
    </row>
    <row r="99" spans="2:18">
      <c r="B99" s="540" t="str">
        <f t="shared" ref="B99:D99" si="30">IF(B57&lt;&gt;"",B57,"")</f>
        <v/>
      </c>
      <c r="C99" s="540" t="str">
        <f t="shared" si="30"/>
        <v/>
      </c>
      <c r="D99" s="540" t="str">
        <f t="shared" si="30"/>
        <v/>
      </c>
      <c r="E99" s="541">
        <f>'Sintesi (CA)'!O99+'Sintesi (CFI-TS)'!O97+'Sintesi (CFI-ACN)'!O97</f>
        <v>0</v>
      </c>
      <c r="F99" s="541">
        <f>'Sintesi (CA)'!P99+'Sintesi (CFI-TS)'!P97+'Sintesi (CFI-ACN)'!P97</f>
        <v>0</v>
      </c>
      <c r="G99" s="541">
        <f>'Sintesi (CA)'!Q99+'Sintesi (CFI-TS)'!Q97+'Sintesi (CFI-ACN)'!Q97</f>
        <v>0</v>
      </c>
      <c r="H99" s="541">
        <f>'Sintesi (CA)'!R99+'Sintesi (CFI-TS)'!R97+'Sintesi (CFI-ACN)'!R97</f>
        <v>0</v>
      </c>
      <c r="I99" s="541">
        <f>'Sintesi (CA)'!S99+'Sintesi (CFI-TS)'!S97+'Sintesi (CFI-ACN)'!S97</f>
        <v>0</v>
      </c>
      <c r="J99" s="541">
        <f>'Sintesi (CA)'!T99+'Sintesi (CFI-TS)'!T97+'Sintesi (CFI-ACN)'!T97</f>
        <v>0</v>
      </c>
      <c r="K99" s="541">
        <f>'Sintesi (CA)'!U99+'Sintesi (CFI-TS)'!U97+'Sintesi (CFI-ACN)'!U97</f>
        <v>0</v>
      </c>
      <c r="L99" s="541">
        <f>'Sintesi (CA)'!V99+'Sintesi (CFI-TS)'!V97+'Sintesi (CFI-ACN)'!V97</f>
        <v>0</v>
      </c>
      <c r="M99" s="541">
        <f>'Sintesi (CA)'!W99+'Sintesi (CFI-TS)'!W97+'Sintesi (CFI-ACN)'!W97</f>
        <v>0</v>
      </c>
      <c r="N99" s="541">
        <f>'Sintesi (CA)'!X99+'Sintesi (CFI-TS)'!X97+'Sintesi (CFI-ACN)'!X97</f>
        <v>0</v>
      </c>
      <c r="O99" s="541">
        <f>'Sintesi (CA)'!Y99+'Sintesi (CFI-TS)'!Y97+'Sintesi (CFI-ACN)'!Y97</f>
        <v>0</v>
      </c>
      <c r="P99" s="541">
        <f>'Sintesi (CA)'!Z99+'Sintesi (CFI-TS)'!Z97+'Sintesi (CFI-ACN)'!Z97</f>
        <v>0</v>
      </c>
      <c r="Q99" s="545">
        <f t="shared" si="6"/>
        <v>0</v>
      </c>
      <c r="R99" s="545">
        <f t="shared" si="7"/>
        <v>0</v>
      </c>
    </row>
    <row r="100" spans="2:18">
      <c r="B100" s="540" t="str">
        <f t="shared" ref="B100:D100" si="31">IF(B58&lt;&gt;"",B58,"")</f>
        <v/>
      </c>
      <c r="C100" s="540" t="str">
        <f t="shared" si="31"/>
        <v/>
      </c>
      <c r="D100" s="540" t="str">
        <f t="shared" si="31"/>
        <v/>
      </c>
      <c r="E100" s="541">
        <f>'Sintesi (CA)'!O100+'Sintesi (CFI-TS)'!O98+'Sintesi (CFI-ACN)'!O98</f>
        <v>0</v>
      </c>
      <c r="F100" s="541">
        <f>'Sintesi (CA)'!P100+'Sintesi (CFI-TS)'!P98+'Sintesi (CFI-ACN)'!P98</f>
        <v>0</v>
      </c>
      <c r="G100" s="541">
        <f>'Sintesi (CA)'!Q100+'Sintesi (CFI-TS)'!Q98+'Sintesi (CFI-ACN)'!Q98</f>
        <v>0</v>
      </c>
      <c r="H100" s="541">
        <f>'Sintesi (CA)'!R100+'Sintesi (CFI-TS)'!R98+'Sintesi (CFI-ACN)'!R98</f>
        <v>0</v>
      </c>
      <c r="I100" s="541">
        <f>'Sintesi (CA)'!S100+'Sintesi (CFI-TS)'!S98+'Sintesi (CFI-ACN)'!S98</f>
        <v>0</v>
      </c>
      <c r="J100" s="541">
        <f>'Sintesi (CA)'!T100+'Sintesi (CFI-TS)'!T98+'Sintesi (CFI-ACN)'!T98</f>
        <v>0</v>
      </c>
      <c r="K100" s="541">
        <f>'Sintesi (CA)'!U100+'Sintesi (CFI-TS)'!U98+'Sintesi (CFI-ACN)'!U98</f>
        <v>0</v>
      </c>
      <c r="L100" s="541">
        <f>'Sintesi (CA)'!V100+'Sintesi (CFI-TS)'!V98+'Sintesi (CFI-ACN)'!V98</f>
        <v>0</v>
      </c>
      <c r="M100" s="541">
        <f>'Sintesi (CA)'!W100+'Sintesi (CFI-TS)'!W98+'Sintesi (CFI-ACN)'!W98</f>
        <v>0</v>
      </c>
      <c r="N100" s="541">
        <f>'Sintesi (CA)'!X100+'Sintesi (CFI-TS)'!X98+'Sintesi (CFI-ACN)'!X98</f>
        <v>0</v>
      </c>
      <c r="O100" s="541">
        <f>'Sintesi (CA)'!Y100+'Sintesi (CFI-TS)'!Y98+'Sintesi (CFI-ACN)'!Y98</f>
        <v>0</v>
      </c>
      <c r="P100" s="541">
        <f>'Sintesi (CA)'!Z100+'Sintesi (CFI-TS)'!Z98+'Sintesi (CFI-ACN)'!Z98</f>
        <v>0</v>
      </c>
      <c r="Q100" s="545">
        <f t="shared" si="6"/>
        <v>0</v>
      </c>
      <c r="R100" s="545">
        <f t="shared" si="7"/>
        <v>0</v>
      </c>
    </row>
    <row r="101" spans="2:18">
      <c r="B101" s="540" t="str">
        <f t="shared" ref="B101:D101" si="32">IF(B59&lt;&gt;"",B59,"")</f>
        <v/>
      </c>
      <c r="C101" s="540" t="str">
        <f t="shared" si="32"/>
        <v/>
      </c>
      <c r="D101" s="540" t="str">
        <f t="shared" si="32"/>
        <v/>
      </c>
      <c r="E101" s="541">
        <f>'Sintesi (CA)'!O101+'Sintesi (CFI-TS)'!O99+'Sintesi (CFI-ACN)'!O99</f>
        <v>0</v>
      </c>
      <c r="F101" s="541">
        <f>'Sintesi (CA)'!P101+'Sintesi (CFI-TS)'!P99+'Sintesi (CFI-ACN)'!P99</f>
        <v>0</v>
      </c>
      <c r="G101" s="541">
        <f>'Sintesi (CA)'!Q101+'Sintesi (CFI-TS)'!Q99+'Sintesi (CFI-ACN)'!Q99</f>
        <v>0</v>
      </c>
      <c r="H101" s="541">
        <f>'Sintesi (CA)'!R101+'Sintesi (CFI-TS)'!R99+'Sintesi (CFI-ACN)'!R99</f>
        <v>0</v>
      </c>
      <c r="I101" s="541">
        <f>'Sintesi (CA)'!S101+'Sintesi (CFI-TS)'!S99+'Sintesi (CFI-ACN)'!S99</f>
        <v>0</v>
      </c>
      <c r="J101" s="541">
        <f>'Sintesi (CA)'!T101+'Sintesi (CFI-TS)'!T99+'Sintesi (CFI-ACN)'!T99</f>
        <v>0</v>
      </c>
      <c r="K101" s="541">
        <f>'Sintesi (CA)'!U101+'Sintesi (CFI-TS)'!U99+'Sintesi (CFI-ACN)'!U99</f>
        <v>0</v>
      </c>
      <c r="L101" s="541">
        <f>'Sintesi (CA)'!V101+'Sintesi (CFI-TS)'!V99+'Sintesi (CFI-ACN)'!V99</f>
        <v>0</v>
      </c>
      <c r="M101" s="541">
        <f>'Sintesi (CA)'!W101+'Sintesi (CFI-TS)'!W99+'Sintesi (CFI-ACN)'!W99</f>
        <v>0</v>
      </c>
      <c r="N101" s="541">
        <f>'Sintesi (CA)'!X101+'Sintesi (CFI-TS)'!X99+'Sintesi (CFI-ACN)'!X99</f>
        <v>0</v>
      </c>
      <c r="O101" s="541">
        <f>'Sintesi (CA)'!Y101+'Sintesi (CFI-TS)'!Y99+'Sintesi (CFI-ACN)'!Y99</f>
        <v>0</v>
      </c>
      <c r="P101" s="541">
        <f>'Sintesi (CA)'!Z101+'Sintesi (CFI-TS)'!Z99+'Sintesi (CFI-ACN)'!Z99</f>
        <v>0</v>
      </c>
      <c r="Q101" s="545">
        <f t="shared" si="6"/>
        <v>0</v>
      </c>
      <c r="R101" s="545">
        <f t="shared" si="7"/>
        <v>0</v>
      </c>
    </row>
    <row r="102" spans="2:18">
      <c r="B102" s="540" t="str">
        <f t="shared" ref="B102:D102" si="33">IF(B60&lt;&gt;"",B60,"")</f>
        <v/>
      </c>
      <c r="C102" s="540" t="str">
        <f t="shared" si="33"/>
        <v/>
      </c>
      <c r="D102" s="540" t="str">
        <f t="shared" si="33"/>
        <v/>
      </c>
      <c r="E102" s="541">
        <f>'Sintesi (CA)'!O102+'Sintesi (CFI-TS)'!O100+'Sintesi (CFI-ACN)'!O100</f>
        <v>0</v>
      </c>
      <c r="F102" s="541">
        <f>'Sintesi (CA)'!P102+'Sintesi (CFI-TS)'!P100+'Sintesi (CFI-ACN)'!P100</f>
        <v>0</v>
      </c>
      <c r="G102" s="541">
        <f>'Sintesi (CA)'!Q102+'Sintesi (CFI-TS)'!Q100+'Sintesi (CFI-ACN)'!Q100</f>
        <v>0</v>
      </c>
      <c r="H102" s="541">
        <f>'Sintesi (CA)'!R102+'Sintesi (CFI-TS)'!R100+'Sintesi (CFI-ACN)'!R100</f>
        <v>0</v>
      </c>
      <c r="I102" s="541">
        <f>'Sintesi (CA)'!S102+'Sintesi (CFI-TS)'!S100+'Sintesi (CFI-ACN)'!S100</f>
        <v>0</v>
      </c>
      <c r="J102" s="541">
        <f>'Sintesi (CA)'!T102+'Sintesi (CFI-TS)'!T100+'Sintesi (CFI-ACN)'!T100</f>
        <v>0</v>
      </c>
      <c r="K102" s="541">
        <f>'Sintesi (CA)'!U102+'Sintesi (CFI-TS)'!U100+'Sintesi (CFI-ACN)'!U100</f>
        <v>0</v>
      </c>
      <c r="L102" s="541">
        <f>'Sintesi (CA)'!V102+'Sintesi (CFI-TS)'!V100+'Sintesi (CFI-ACN)'!V100</f>
        <v>0</v>
      </c>
      <c r="M102" s="541">
        <f>'Sintesi (CA)'!W102+'Sintesi (CFI-TS)'!W100+'Sintesi (CFI-ACN)'!W100</f>
        <v>0</v>
      </c>
      <c r="N102" s="541">
        <f>'Sintesi (CA)'!X102+'Sintesi (CFI-TS)'!X100+'Sintesi (CFI-ACN)'!X100</f>
        <v>0</v>
      </c>
      <c r="O102" s="541">
        <f>'Sintesi (CA)'!Y102+'Sintesi (CFI-TS)'!Y100+'Sintesi (CFI-ACN)'!Y100</f>
        <v>0</v>
      </c>
      <c r="P102" s="541">
        <f>'Sintesi (CA)'!Z102+'Sintesi (CFI-TS)'!Z100+'Sintesi (CFI-ACN)'!Z100</f>
        <v>0</v>
      </c>
      <c r="Q102" s="545">
        <f t="shared" si="6"/>
        <v>0</v>
      </c>
      <c r="R102" s="545">
        <f t="shared" si="7"/>
        <v>0</v>
      </c>
    </row>
    <row r="103" spans="2:18">
      <c r="B103" s="540" t="str">
        <f t="shared" ref="B103:D103" si="34">IF(B61&lt;&gt;"",B61,"")</f>
        <v/>
      </c>
      <c r="C103" s="540" t="str">
        <f t="shared" si="34"/>
        <v/>
      </c>
      <c r="D103" s="540" t="str">
        <f t="shared" si="34"/>
        <v/>
      </c>
      <c r="E103" s="541">
        <f>'Sintesi (CA)'!O103+'Sintesi (CFI-TS)'!O101+'Sintesi (CFI-ACN)'!O101</f>
        <v>0</v>
      </c>
      <c r="F103" s="541">
        <f>'Sintesi (CA)'!P103+'Sintesi (CFI-TS)'!P101+'Sintesi (CFI-ACN)'!P101</f>
        <v>0</v>
      </c>
      <c r="G103" s="541">
        <f>'Sintesi (CA)'!Q103+'Sintesi (CFI-TS)'!Q101+'Sintesi (CFI-ACN)'!Q101</f>
        <v>0</v>
      </c>
      <c r="H103" s="541">
        <f>'Sintesi (CA)'!R103+'Sintesi (CFI-TS)'!R101+'Sintesi (CFI-ACN)'!R101</f>
        <v>0</v>
      </c>
      <c r="I103" s="541">
        <f>'Sintesi (CA)'!S103+'Sintesi (CFI-TS)'!S101+'Sintesi (CFI-ACN)'!S101</f>
        <v>0</v>
      </c>
      <c r="J103" s="541">
        <f>'Sintesi (CA)'!T103+'Sintesi (CFI-TS)'!T101+'Sintesi (CFI-ACN)'!T101</f>
        <v>0</v>
      </c>
      <c r="K103" s="541">
        <f>'Sintesi (CA)'!U103+'Sintesi (CFI-TS)'!U101+'Sintesi (CFI-ACN)'!U101</f>
        <v>0</v>
      </c>
      <c r="L103" s="541">
        <f>'Sintesi (CA)'!V103+'Sintesi (CFI-TS)'!V101+'Sintesi (CFI-ACN)'!V101</f>
        <v>0</v>
      </c>
      <c r="M103" s="541">
        <f>'Sintesi (CA)'!W103+'Sintesi (CFI-TS)'!W101+'Sintesi (CFI-ACN)'!W101</f>
        <v>0</v>
      </c>
      <c r="N103" s="541">
        <f>'Sintesi (CA)'!X103+'Sintesi (CFI-TS)'!X101+'Sintesi (CFI-ACN)'!X101</f>
        <v>0</v>
      </c>
      <c r="O103" s="541">
        <f>'Sintesi (CA)'!Y103+'Sintesi (CFI-TS)'!Y101+'Sintesi (CFI-ACN)'!Y101</f>
        <v>0</v>
      </c>
      <c r="P103" s="541">
        <f>'Sintesi (CA)'!Z103+'Sintesi (CFI-TS)'!Z101+'Sintesi (CFI-ACN)'!Z101</f>
        <v>0</v>
      </c>
      <c r="Q103" s="545">
        <f t="shared" si="6"/>
        <v>0</v>
      </c>
      <c r="R103" s="545">
        <f t="shared" si="7"/>
        <v>0</v>
      </c>
    </row>
    <row r="104" spans="2:18">
      <c r="B104" s="221"/>
      <c r="C104" s="221"/>
      <c r="D104" s="542" t="s">
        <v>32</v>
      </c>
      <c r="E104" s="543">
        <f>SUM(E75:E103)</f>
        <v>0</v>
      </c>
      <c r="F104" s="543">
        <f t="shared" ref="F104:P104" si="35">SUM(F75:F103)</f>
        <v>0</v>
      </c>
      <c r="G104" s="543">
        <f t="shared" si="35"/>
        <v>9</v>
      </c>
      <c r="H104" s="543">
        <f t="shared" si="35"/>
        <v>45</v>
      </c>
      <c r="I104" s="543">
        <f t="shared" si="35"/>
        <v>35</v>
      </c>
      <c r="J104" s="543">
        <f t="shared" si="35"/>
        <v>212</v>
      </c>
      <c r="K104" s="543">
        <f t="shared" si="35"/>
        <v>0</v>
      </c>
      <c r="L104" s="543">
        <f t="shared" si="35"/>
        <v>2</v>
      </c>
      <c r="M104" s="543">
        <f t="shared" si="35"/>
        <v>23</v>
      </c>
      <c r="N104" s="543">
        <f t="shared" si="35"/>
        <v>186</v>
      </c>
      <c r="O104" s="543">
        <f t="shared" si="35"/>
        <v>67</v>
      </c>
      <c r="P104" s="543">
        <f t="shared" si="35"/>
        <v>445</v>
      </c>
      <c r="Q104" s="545">
        <f t="shared" si="6"/>
        <v>1.1804123711340206</v>
      </c>
      <c r="R104" s="545">
        <f t="shared" si="7"/>
        <v>0.12663755458515283</v>
      </c>
    </row>
  </sheetData>
  <autoFilter ref="B31:W61"/>
  <mergeCells count="46">
    <mergeCell ref="Q73:R73"/>
    <mergeCell ref="I73:J73"/>
    <mergeCell ref="K73:L73"/>
    <mergeCell ref="M73:N73"/>
    <mergeCell ref="O73:P73"/>
    <mergeCell ref="B73:B74"/>
    <mergeCell ref="C73:C74"/>
    <mergeCell ref="D73:D74"/>
    <mergeCell ref="E73:F73"/>
    <mergeCell ref="G73:H73"/>
    <mergeCell ref="E4:H4"/>
    <mergeCell ref="B8:J10"/>
    <mergeCell ref="B13:J13"/>
    <mergeCell ref="B14:D14"/>
    <mergeCell ref="I4:L4"/>
    <mergeCell ref="B18:D18"/>
    <mergeCell ref="H18:J18"/>
    <mergeCell ref="B20:D20"/>
    <mergeCell ref="H20:J20"/>
    <mergeCell ref="B15:D15"/>
    <mergeCell ref="H15:J15"/>
    <mergeCell ref="B16:D16"/>
    <mergeCell ref="H16:J16"/>
    <mergeCell ref="B17:D17"/>
    <mergeCell ref="H17:J17"/>
    <mergeCell ref="B19:D19"/>
    <mergeCell ref="H19:J19"/>
    <mergeCell ref="B68:E68"/>
    <mergeCell ref="B26:D26"/>
    <mergeCell ref="H26:J26"/>
    <mergeCell ref="B27:D27"/>
    <mergeCell ref="H27:J27"/>
    <mergeCell ref="B64:E64"/>
    <mergeCell ref="B21:D21"/>
    <mergeCell ref="H21:J21"/>
    <mergeCell ref="B65:E65"/>
    <mergeCell ref="B66:E66"/>
    <mergeCell ref="B67:E67"/>
    <mergeCell ref="B22:D22"/>
    <mergeCell ref="H22:J22"/>
    <mergeCell ref="B24:D24"/>
    <mergeCell ref="H24:J24"/>
    <mergeCell ref="B25:D25"/>
    <mergeCell ref="H25:J25"/>
    <mergeCell ref="B23:D23"/>
    <mergeCell ref="H23:J23"/>
  </mergeCells>
  <pageMargins left="0.7" right="0.7" top="0.75" bottom="0.75" header="0.3" footer="0.3"/>
  <pageSetup paperSize="9" scale="59"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Right="0"/>
  </sheetPr>
  <dimension ref="A1:KB7"/>
  <sheetViews>
    <sheetView workbookViewId="0"/>
  </sheetViews>
  <sheetFormatPr defaultColWidth="16.85546875" defaultRowHeight="12.75" outlineLevelRow="1" outlineLevelCol="1"/>
  <cols>
    <col min="1" max="1" width="16.5703125" style="43" bestFit="1" customWidth="1" collapsed="1"/>
    <col min="2" max="2" width="30.85546875" style="42" bestFit="1" customWidth="1" collapsed="1"/>
    <col min="3" max="3" width="11" style="44" bestFit="1" customWidth="1" collapsed="1"/>
    <col min="4" max="5" width="13.85546875" style="44" customWidth="1" collapsed="1"/>
    <col min="6" max="6" width="11.42578125" style="46" customWidth="1" outlineLevel="1" collapsed="1"/>
    <col min="7" max="7" width="11.42578125" style="45" customWidth="1" outlineLevel="1" collapsed="1"/>
    <col min="8" max="8" width="10.28515625" style="45" customWidth="1" collapsed="1"/>
    <col min="9" max="9" width="9.85546875" style="45" customWidth="1" collapsed="1"/>
    <col min="10" max="10" width="11.7109375" style="45" customWidth="1" collapsed="1"/>
    <col min="11" max="11" width="14.7109375" style="45" customWidth="1" collapsed="1"/>
    <col min="12" max="12" width="11.5703125" style="48" customWidth="1" collapsed="1"/>
    <col min="13" max="16" width="9.140625" style="48" customWidth="1" outlineLevel="1" collapsed="1"/>
    <col min="17" max="18" width="9.28515625" style="48" customWidth="1" outlineLevel="1" collapsed="1"/>
    <col min="19" max="23" width="9.140625" style="48" customWidth="1" outlineLevel="1" collapsed="1"/>
    <col min="24" max="25" width="9.28515625" style="48" customWidth="1" outlineLevel="1" collapsed="1"/>
    <col min="26" max="30" width="9.140625" style="48" customWidth="1" outlineLevel="1" collapsed="1"/>
    <col min="31" max="32" width="9.28515625" style="48" customWidth="1" outlineLevel="1" collapsed="1"/>
    <col min="33" max="37" width="9.140625" style="48" customWidth="1" outlineLevel="1" collapsed="1"/>
    <col min="38" max="39" width="9.28515625" style="48" customWidth="1" outlineLevel="1" collapsed="1"/>
    <col min="40" max="44" width="9.140625" style="48" customWidth="1" outlineLevel="1" collapsed="1"/>
    <col min="45" max="46" width="9.28515625" style="48" customWidth="1" outlineLevel="1" collapsed="1"/>
    <col min="47" max="50" width="9.140625" style="48" customWidth="1" outlineLevel="1" collapsed="1"/>
    <col min="51" max="51" width="11.140625" style="48" bestFit="1" customWidth="1" collapsed="1"/>
    <col min="52" max="55" width="9.28515625" style="48" customWidth="1" outlineLevel="1" collapsed="1"/>
    <col min="56" max="57" width="9.42578125" style="48" customWidth="1" outlineLevel="1" collapsed="1"/>
    <col min="58" max="62" width="9.28515625" style="48" customWidth="1" outlineLevel="1" collapsed="1"/>
    <col min="63" max="64" width="9.42578125" style="48" customWidth="1" outlineLevel="1" collapsed="1"/>
    <col min="65" max="69" width="9.28515625" style="48" customWidth="1" outlineLevel="1" collapsed="1"/>
    <col min="70" max="71" width="9.42578125" style="48" customWidth="1" outlineLevel="1" collapsed="1"/>
    <col min="72" max="76" width="9.28515625" style="48" customWidth="1" outlineLevel="1" collapsed="1"/>
    <col min="77" max="78" width="9.42578125" style="48" customWidth="1" outlineLevel="1" collapsed="1"/>
    <col min="79" max="83" width="9.28515625" style="48" customWidth="1" outlineLevel="1" collapsed="1"/>
    <col min="84" max="85" width="9.42578125" style="48" customWidth="1" outlineLevel="1" collapsed="1"/>
    <col min="86" max="89" width="9.28515625" style="48" customWidth="1" outlineLevel="1" collapsed="1"/>
    <col min="90" max="90" width="9.28515625" style="48" bestFit="1" customWidth="1" collapsed="1"/>
    <col min="91" max="94" width="9.28515625" style="48" customWidth="1" outlineLevel="1" collapsed="1"/>
    <col min="95" max="96" width="9.42578125" style="48" customWidth="1" outlineLevel="1" collapsed="1"/>
    <col min="97" max="101" width="9.28515625" style="48" customWidth="1" outlineLevel="1" collapsed="1"/>
    <col min="102" max="103" width="9.42578125" style="48" customWidth="1" outlineLevel="1" collapsed="1"/>
    <col min="104" max="108" width="9.28515625" style="48" customWidth="1" outlineLevel="1" collapsed="1"/>
    <col min="109" max="110" width="9.42578125" style="48" customWidth="1" outlineLevel="1" collapsed="1"/>
    <col min="111" max="115" width="9.28515625" style="48" customWidth="1" outlineLevel="1" collapsed="1"/>
    <col min="116" max="117" width="9.42578125" style="48" customWidth="1" outlineLevel="1" collapsed="1"/>
    <col min="118" max="122" width="9.28515625" style="48" customWidth="1" outlineLevel="1" collapsed="1"/>
    <col min="123" max="124" width="9.42578125" style="48" customWidth="1" outlineLevel="1" collapsed="1"/>
    <col min="125" max="128" width="9.28515625" style="48" customWidth="1" outlineLevel="1" collapsed="1"/>
    <col min="129" max="129" width="9.28515625" style="48" bestFit="1" customWidth="1" collapsed="1"/>
    <col min="130" max="133" width="9.28515625" style="48" customWidth="1" outlineLevel="1" collapsed="1"/>
    <col min="134" max="135" width="9.42578125" style="48" customWidth="1" outlineLevel="1" collapsed="1"/>
    <col min="136" max="140" width="9.28515625" style="48" customWidth="1" outlineLevel="1" collapsed="1"/>
    <col min="141" max="142" width="9.42578125" style="48" customWidth="1" outlineLevel="1" collapsed="1"/>
    <col min="143" max="147" width="9.28515625" style="48" customWidth="1" outlineLevel="1" collapsed="1"/>
    <col min="148" max="149" width="9.42578125" style="48" customWidth="1" outlineLevel="1" collapsed="1"/>
    <col min="150" max="154" width="9.28515625" style="48" customWidth="1" outlineLevel="1" collapsed="1"/>
    <col min="155" max="156" width="9.42578125" style="48" customWidth="1" outlineLevel="1" collapsed="1"/>
    <col min="157" max="161" width="9.28515625" style="48" customWidth="1" outlineLevel="1" collapsed="1"/>
    <col min="162" max="163" width="9.42578125" style="48" customWidth="1" outlineLevel="1" collapsed="1"/>
    <col min="164" max="167" width="9.28515625" style="48" customWidth="1" outlineLevel="1" collapsed="1"/>
    <col min="168" max="168" width="17.140625" style="48" bestFit="1" customWidth="1" collapsed="1"/>
    <col min="169" max="172" width="9.28515625" style="48" customWidth="1" outlineLevel="1" collapsed="1"/>
    <col min="173" max="174" width="9.42578125" style="48" customWidth="1" outlineLevel="1" collapsed="1"/>
    <col min="175" max="179" width="9.28515625" style="48" customWidth="1" outlineLevel="1" collapsed="1"/>
    <col min="180" max="181" width="9.42578125" style="48" customWidth="1" outlineLevel="1" collapsed="1"/>
    <col min="182" max="186" width="9.28515625" style="48" customWidth="1" outlineLevel="1" collapsed="1"/>
    <col min="187" max="188" width="9.42578125" style="48" customWidth="1" outlineLevel="1" collapsed="1"/>
    <col min="189" max="193" width="9.28515625" style="48" customWidth="1" outlineLevel="1" collapsed="1"/>
    <col min="194" max="195" width="9.42578125" style="48" customWidth="1" outlineLevel="1" collapsed="1"/>
    <col min="196" max="200" width="9.28515625" style="48" customWidth="1" outlineLevel="1" collapsed="1"/>
    <col min="201" max="202" width="9.42578125" style="48" customWidth="1" outlineLevel="1" collapsed="1"/>
    <col min="203" max="206" width="9.28515625" style="48" customWidth="1" outlineLevel="1" collapsed="1"/>
    <col min="207" max="207" width="9.28515625" style="48" bestFit="1" customWidth="1" collapsed="1"/>
    <col min="208" max="211" width="9.28515625" style="48" customWidth="1" outlineLevel="1" collapsed="1"/>
    <col min="212" max="213" width="9.42578125" style="48" customWidth="1" outlineLevel="1" collapsed="1"/>
    <col min="214" max="218" width="9.28515625" style="48" customWidth="1" outlineLevel="1" collapsed="1"/>
    <col min="219" max="220" width="9.42578125" style="48" customWidth="1" outlineLevel="1" collapsed="1"/>
    <col min="221" max="225" width="9.28515625" style="48" customWidth="1" outlineLevel="1" collapsed="1"/>
    <col min="226" max="227" width="9.42578125" style="48" customWidth="1" outlineLevel="1" collapsed="1"/>
    <col min="228" max="232" width="9.28515625" style="48" customWidth="1" outlineLevel="1" collapsed="1"/>
    <col min="233" max="234" width="9.42578125" style="48" customWidth="1" outlineLevel="1" collapsed="1"/>
    <col min="235" max="239" width="9.28515625" style="48" customWidth="1" outlineLevel="1" collapsed="1"/>
    <col min="240" max="241" width="9.42578125" style="48" customWidth="1" outlineLevel="1" collapsed="1"/>
    <col min="242" max="245" width="9.28515625" style="48" customWidth="1" outlineLevel="1" collapsed="1"/>
    <col min="246" max="246" width="2.85546875" style="49" customWidth="1" collapsed="1"/>
    <col min="247" max="247" width="11.85546875" style="42" customWidth="1" collapsed="1"/>
    <col min="248" max="249" width="8.5703125" style="42" customWidth="1" outlineLevel="1" collapsed="1"/>
    <col min="250" max="254" width="9.42578125" style="42" customWidth="1" outlineLevel="1" collapsed="1"/>
    <col min="255" max="256" width="9.5703125" style="42" customWidth="1" outlineLevel="1" collapsed="1"/>
    <col min="257" max="261" width="9.42578125" style="42" customWidth="1" outlineLevel="1" collapsed="1"/>
    <col min="262" max="263" width="9.5703125" style="42" customWidth="1" outlineLevel="1" collapsed="1"/>
    <col min="264" max="268" width="9.42578125" style="42" customWidth="1" outlineLevel="1" collapsed="1"/>
    <col min="269" max="270" width="9.5703125" style="42" customWidth="1" outlineLevel="1" collapsed="1"/>
    <col min="271" max="273" width="9.42578125" style="42" customWidth="1" outlineLevel="1" collapsed="1"/>
    <col min="274" max="288" width="9.85546875" style="42" customWidth="1" outlineLevel="1" collapsed="1"/>
    <col min="289" max="16384" width="16.85546875" style="42" collapsed="1"/>
  </cols>
  <sheetData>
    <row r="1" spans="1:288" ht="408.75" customHeight="1">
      <c r="L1" s="47"/>
      <c r="M1" s="47"/>
      <c r="N1" s="47"/>
      <c r="O1" s="47"/>
      <c r="P1" s="47"/>
      <c r="Q1" s="47"/>
      <c r="R1" s="47"/>
      <c r="S1" s="47"/>
      <c r="T1" s="47"/>
      <c r="U1" s="47"/>
      <c r="V1" s="47"/>
      <c r="W1" s="47"/>
      <c r="IM1" s="652" t="s">
        <v>79</v>
      </c>
      <c r="IN1" s="652"/>
      <c r="IO1" s="652"/>
      <c r="IP1" s="652"/>
      <c r="IQ1" s="652"/>
      <c r="IR1" s="652"/>
      <c r="IS1" s="652"/>
      <c r="IT1" s="652"/>
      <c r="IU1" s="652"/>
      <c r="IV1" s="652"/>
      <c r="IW1" s="652"/>
      <c r="IX1" s="652"/>
      <c r="IY1" s="652"/>
      <c r="IZ1" s="652"/>
      <c r="JA1" s="652"/>
      <c r="JB1" s="652"/>
      <c r="JC1" s="652"/>
      <c r="JD1" s="652"/>
      <c r="JE1" s="652"/>
      <c r="JF1" s="652"/>
      <c r="JG1" s="652"/>
      <c r="JH1" s="652"/>
      <c r="JI1" s="652"/>
      <c r="JJ1" s="652"/>
      <c r="JK1" s="652"/>
      <c r="JL1" s="652"/>
      <c r="JM1" s="652"/>
      <c r="JN1" s="652"/>
      <c r="JO1" s="652"/>
      <c r="JP1" s="652"/>
      <c r="JQ1" s="652"/>
      <c r="JR1" s="652"/>
      <c r="JS1" s="652"/>
      <c r="JT1" s="652"/>
      <c r="JU1" s="652"/>
      <c r="JV1" s="652"/>
      <c r="JW1" s="652"/>
      <c r="JX1" s="652"/>
      <c r="JY1" s="652"/>
      <c r="JZ1" s="652"/>
      <c r="KA1" s="652"/>
      <c r="KB1" s="652"/>
    </row>
    <row r="2" spans="1:288" ht="12.75" customHeight="1">
      <c r="L2" s="50" t="s">
        <v>80</v>
      </c>
      <c r="Q2" s="48" t="s">
        <v>77</v>
      </c>
      <c r="X2" s="48" t="s">
        <v>77</v>
      </c>
      <c r="AD2" s="48" t="s">
        <v>77</v>
      </c>
      <c r="AE2" s="48" t="s">
        <v>77</v>
      </c>
      <c r="AY2" s="50" t="s">
        <v>81</v>
      </c>
      <c r="AZ2" s="48" t="str">
        <f t="shared" ref="AZ2:CK2" si="0">IF(M2&lt;&gt;"",M2,"")</f>
        <v/>
      </c>
      <c r="BA2" s="48" t="str">
        <f t="shared" si="0"/>
        <v/>
      </c>
      <c r="BB2" s="48" t="str">
        <f t="shared" si="0"/>
        <v/>
      </c>
      <c r="BC2" s="48" t="str">
        <f t="shared" si="0"/>
        <v/>
      </c>
      <c r="BD2" s="48" t="str">
        <f t="shared" si="0"/>
        <v>F</v>
      </c>
      <c r="BE2" s="48" t="str">
        <f t="shared" si="0"/>
        <v/>
      </c>
      <c r="BF2" s="48" t="str">
        <f t="shared" si="0"/>
        <v/>
      </c>
      <c r="BG2" s="48" t="str">
        <f t="shared" si="0"/>
        <v/>
      </c>
      <c r="BH2" s="48" t="str">
        <f t="shared" si="0"/>
        <v/>
      </c>
      <c r="BI2" s="48" t="str">
        <f t="shared" si="0"/>
        <v/>
      </c>
      <c r="BJ2" s="48" t="str">
        <f t="shared" si="0"/>
        <v/>
      </c>
      <c r="BK2" s="48" t="str">
        <f t="shared" si="0"/>
        <v>F</v>
      </c>
      <c r="BL2" s="48" t="str">
        <f t="shared" si="0"/>
        <v/>
      </c>
      <c r="BM2" s="48" t="str">
        <f t="shared" si="0"/>
        <v/>
      </c>
      <c r="BN2" s="48" t="str">
        <f t="shared" si="0"/>
        <v/>
      </c>
      <c r="BO2" s="48" t="str">
        <f t="shared" si="0"/>
        <v/>
      </c>
      <c r="BP2" s="48" t="str">
        <f t="shared" si="0"/>
        <v/>
      </c>
      <c r="BQ2" s="48" t="str">
        <f t="shared" si="0"/>
        <v>F</v>
      </c>
      <c r="BR2" s="48" t="str">
        <f t="shared" si="0"/>
        <v>F</v>
      </c>
      <c r="BS2" s="48" t="str">
        <f t="shared" si="0"/>
        <v/>
      </c>
      <c r="BT2" s="48" t="str">
        <f t="shared" si="0"/>
        <v/>
      </c>
      <c r="BU2" s="48" t="str">
        <f t="shared" si="0"/>
        <v/>
      </c>
      <c r="BV2" s="48" t="str">
        <f t="shared" si="0"/>
        <v/>
      </c>
      <c r="BW2" s="48" t="str">
        <f t="shared" si="0"/>
        <v/>
      </c>
      <c r="BX2" s="48" t="str">
        <f t="shared" si="0"/>
        <v/>
      </c>
      <c r="BY2" s="48" t="str">
        <f t="shared" si="0"/>
        <v/>
      </c>
      <c r="BZ2" s="48" t="str">
        <f t="shared" si="0"/>
        <v/>
      </c>
      <c r="CA2" s="48" t="str">
        <f t="shared" si="0"/>
        <v/>
      </c>
      <c r="CB2" s="48" t="str">
        <f t="shared" si="0"/>
        <v/>
      </c>
      <c r="CC2" s="48" t="str">
        <f t="shared" si="0"/>
        <v/>
      </c>
      <c r="CD2" s="48" t="str">
        <f t="shared" si="0"/>
        <v/>
      </c>
      <c r="CE2" s="48" t="str">
        <f t="shared" si="0"/>
        <v/>
      </c>
      <c r="CF2" s="48" t="str">
        <f t="shared" si="0"/>
        <v/>
      </c>
      <c r="CG2" s="48" t="str">
        <f t="shared" si="0"/>
        <v/>
      </c>
      <c r="CH2" s="48" t="str">
        <f t="shared" si="0"/>
        <v/>
      </c>
      <c r="CI2" s="48" t="str">
        <f t="shared" si="0"/>
        <v/>
      </c>
      <c r="CJ2" s="48" t="str">
        <f t="shared" si="0"/>
        <v/>
      </c>
      <c r="CK2" s="48" t="str">
        <f t="shared" si="0"/>
        <v/>
      </c>
      <c r="CL2" s="51" t="s">
        <v>82</v>
      </c>
      <c r="CM2" s="48" t="str">
        <f t="shared" ref="CM2:DX2" si="1">IF(AZ2&lt;&gt;"",AZ2,"")</f>
        <v/>
      </c>
      <c r="CN2" s="48" t="str">
        <f t="shared" si="1"/>
        <v/>
      </c>
      <c r="CO2" s="48" t="str">
        <f t="shared" si="1"/>
        <v/>
      </c>
      <c r="CP2" s="48" t="str">
        <f t="shared" si="1"/>
        <v/>
      </c>
      <c r="CQ2" s="48" t="str">
        <f t="shared" si="1"/>
        <v>F</v>
      </c>
      <c r="CR2" s="48" t="str">
        <f t="shared" si="1"/>
        <v/>
      </c>
      <c r="CS2" s="48" t="str">
        <f t="shared" si="1"/>
        <v/>
      </c>
      <c r="CT2" s="48" t="str">
        <f t="shared" si="1"/>
        <v/>
      </c>
      <c r="CU2" s="48" t="str">
        <f t="shared" si="1"/>
        <v/>
      </c>
      <c r="CV2" s="48" t="str">
        <f t="shared" si="1"/>
        <v/>
      </c>
      <c r="CW2" s="48" t="str">
        <f t="shared" si="1"/>
        <v/>
      </c>
      <c r="CX2" s="48" t="str">
        <f t="shared" si="1"/>
        <v>F</v>
      </c>
      <c r="CY2" s="48" t="str">
        <f t="shared" si="1"/>
        <v/>
      </c>
      <c r="CZ2" s="48" t="str">
        <f t="shared" si="1"/>
        <v/>
      </c>
      <c r="DA2" s="48" t="str">
        <f t="shared" si="1"/>
        <v/>
      </c>
      <c r="DB2" s="48" t="str">
        <f t="shared" si="1"/>
        <v/>
      </c>
      <c r="DC2" s="48" t="str">
        <f t="shared" si="1"/>
        <v/>
      </c>
      <c r="DD2" s="48" t="str">
        <f t="shared" si="1"/>
        <v>F</v>
      </c>
      <c r="DE2" s="48" t="str">
        <f t="shared" si="1"/>
        <v>F</v>
      </c>
      <c r="DF2" s="48" t="str">
        <f t="shared" si="1"/>
        <v/>
      </c>
      <c r="DG2" s="48" t="str">
        <f t="shared" si="1"/>
        <v/>
      </c>
      <c r="DH2" s="48" t="str">
        <f t="shared" si="1"/>
        <v/>
      </c>
      <c r="DI2" s="48" t="str">
        <f t="shared" si="1"/>
        <v/>
      </c>
      <c r="DJ2" s="48" t="str">
        <f t="shared" si="1"/>
        <v/>
      </c>
      <c r="DK2" s="48" t="str">
        <f t="shared" si="1"/>
        <v/>
      </c>
      <c r="DL2" s="48" t="str">
        <f t="shared" si="1"/>
        <v/>
      </c>
      <c r="DM2" s="48" t="str">
        <f t="shared" si="1"/>
        <v/>
      </c>
      <c r="DN2" s="48" t="str">
        <f t="shared" si="1"/>
        <v/>
      </c>
      <c r="DO2" s="48" t="str">
        <f t="shared" si="1"/>
        <v/>
      </c>
      <c r="DP2" s="48" t="str">
        <f t="shared" si="1"/>
        <v/>
      </c>
      <c r="DQ2" s="48" t="str">
        <f t="shared" si="1"/>
        <v/>
      </c>
      <c r="DR2" s="48" t="str">
        <f t="shared" si="1"/>
        <v/>
      </c>
      <c r="DS2" s="48" t="str">
        <f t="shared" si="1"/>
        <v/>
      </c>
      <c r="DT2" s="48" t="str">
        <f t="shared" si="1"/>
        <v/>
      </c>
      <c r="DU2" s="48" t="str">
        <f t="shared" si="1"/>
        <v/>
      </c>
      <c r="DV2" s="48" t="str">
        <f t="shared" si="1"/>
        <v/>
      </c>
      <c r="DW2" s="48" t="str">
        <f t="shared" si="1"/>
        <v/>
      </c>
      <c r="DX2" s="48" t="str">
        <f t="shared" si="1"/>
        <v/>
      </c>
      <c r="DY2" s="51" t="s">
        <v>83</v>
      </c>
      <c r="DZ2" s="48" t="str">
        <f t="shared" ref="DZ2:FK2" si="2">IF(CM2&lt;&gt;"",CM2,"")</f>
        <v/>
      </c>
      <c r="EA2" s="48" t="str">
        <f t="shared" si="2"/>
        <v/>
      </c>
      <c r="EB2" s="48" t="str">
        <f t="shared" si="2"/>
        <v/>
      </c>
      <c r="EC2" s="48" t="str">
        <f t="shared" si="2"/>
        <v/>
      </c>
      <c r="ED2" s="48" t="str">
        <f t="shared" si="2"/>
        <v>F</v>
      </c>
      <c r="EE2" s="48" t="str">
        <f t="shared" si="2"/>
        <v/>
      </c>
      <c r="EF2" s="48" t="str">
        <f t="shared" si="2"/>
        <v/>
      </c>
      <c r="EG2" s="48" t="str">
        <f t="shared" si="2"/>
        <v/>
      </c>
      <c r="EH2" s="48" t="str">
        <f t="shared" si="2"/>
        <v/>
      </c>
      <c r="EI2" s="48" t="str">
        <f t="shared" si="2"/>
        <v/>
      </c>
      <c r="EJ2" s="48" t="str">
        <f t="shared" si="2"/>
        <v/>
      </c>
      <c r="EK2" s="48" t="str">
        <f t="shared" si="2"/>
        <v>F</v>
      </c>
      <c r="EL2" s="48" t="str">
        <f t="shared" si="2"/>
        <v/>
      </c>
      <c r="EM2" s="48" t="str">
        <f t="shared" si="2"/>
        <v/>
      </c>
      <c r="EN2" s="48" t="str">
        <f t="shared" si="2"/>
        <v/>
      </c>
      <c r="EO2" s="48" t="str">
        <f t="shared" si="2"/>
        <v/>
      </c>
      <c r="EP2" s="48" t="str">
        <f t="shared" si="2"/>
        <v/>
      </c>
      <c r="EQ2" s="48" t="str">
        <f t="shared" si="2"/>
        <v>F</v>
      </c>
      <c r="ER2" s="48" t="str">
        <f t="shared" si="2"/>
        <v>F</v>
      </c>
      <c r="ES2" s="48" t="str">
        <f t="shared" si="2"/>
        <v/>
      </c>
      <c r="ET2" s="48" t="str">
        <f t="shared" si="2"/>
        <v/>
      </c>
      <c r="EU2" s="48" t="str">
        <f t="shared" si="2"/>
        <v/>
      </c>
      <c r="EV2" s="48" t="str">
        <f t="shared" si="2"/>
        <v/>
      </c>
      <c r="EW2" s="48" t="str">
        <f t="shared" si="2"/>
        <v/>
      </c>
      <c r="EX2" s="48" t="str">
        <f t="shared" si="2"/>
        <v/>
      </c>
      <c r="EY2" s="48" t="str">
        <f t="shared" si="2"/>
        <v/>
      </c>
      <c r="EZ2" s="48" t="str">
        <f t="shared" si="2"/>
        <v/>
      </c>
      <c r="FA2" s="48" t="str">
        <f t="shared" si="2"/>
        <v/>
      </c>
      <c r="FB2" s="48" t="str">
        <f t="shared" si="2"/>
        <v/>
      </c>
      <c r="FC2" s="48" t="str">
        <f t="shared" si="2"/>
        <v/>
      </c>
      <c r="FD2" s="48" t="str">
        <f t="shared" si="2"/>
        <v/>
      </c>
      <c r="FE2" s="48" t="str">
        <f t="shared" si="2"/>
        <v/>
      </c>
      <c r="FF2" s="48" t="str">
        <f t="shared" si="2"/>
        <v/>
      </c>
      <c r="FG2" s="48" t="str">
        <f t="shared" si="2"/>
        <v/>
      </c>
      <c r="FH2" s="48" t="str">
        <f t="shared" si="2"/>
        <v/>
      </c>
      <c r="FI2" s="48" t="str">
        <f t="shared" si="2"/>
        <v/>
      </c>
      <c r="FJ2" s="48" t="str">
        <f t="shared" si="2"/>
        <v/>
      </c>
      <c r="FK2" s="48" t="str">
        <f t="shared" si="2"/>
        <v/>
      </c>
      <c r="FL2" s="50" t="s">
        <v>84</v>
      </c>
      <c r="FM2" s="48" t="str">
        <f t="shared" ref="FM2:GX2" si="3">IF(DZ2&lt;&gt;"",DZ2,"")</f>
        <v/>
      </c>
      <c r="FN2" s="48" t="str">
        <f t="shared" si="3"/>
        <v/>
      </c>
      <c r="FO2" s="48" t="str">
        <f t="shared" si="3"/>
        <v/>
      </c>
      <c r="FP2" s="48" t="str">
        <f t="shared" si="3"/>
        <v/>
      </c>
      <c r="FQ2" s="48" t="str">
        <f t="shared" si="3"/>
        <v>F</v>
      </c>
      <c r="FR2" s="48" t="str">
        <f t="shared" si="3"/>
        <v/>
      </c>
      <c r="FS2" s="48" t="str">
        <f t="shared" si="3"/>
        <v/>
      </c>
      <c r="FT2" s="48" t="str">
        <f t="shared" si="3"/>
        <v/>
      </c>
      <c r="FU2" s="48" t="str">
        <f t="shared" si="3"/>
        <v/>
      </c>
      <c r="FV2" s="48" t="str">
        <f t="shared" si="3"/>
        <v/>
      </c>
      <c r="FW2" s="48" t="str">
        <f t="shared" si="3"/>
        <v/>
      </c>
      <c r="FX2" s="48" t="str">
        <f t="shared" si="3"/>
        <v>F</v>
      </c>
      <c r="FY2" s="48" t="str">
        <f t="shared" si="3"/>
        <v/>
      </c>
      <c r="FZ2" s="48" t="str">
        <f t="shared" si="3"/>
        <v/>
      </c>
      <c r="GA2" s="48" t="str">
        <f t="shared" si="3"/>
        <v/>
      </c>
      <c r="GB2" s="48" t="str">
        <f t="shared" si="3"/>
        <v/>
      </c>
      <c r="GC2" s="48" t="str">
        <f t="shared" si="3"/>
        <v/>
      </c>
      <c r="GD2" s="48" t="str">
        <f t="shared" si="3"/>
        <v>F</v>
      </c>
      <c r="GE2" s="48" t="str">
        <f t="shared" si="3"/>
        <v>F</v>
      </c>
      <c r="GF2" s="48" t="str">
        <f t="shared" si="3"/>
        <v/>
      </c>
      <c r="GG2" s="48" t="str">
        <f t="shared" si="3"/>
        <v/>
      </c>
      <c r="GH2" s="48" t="str">
        <f t="shared" si="3"/>
        <v/>
      </c>
      <c r="GI2" s="48" t="str">
        <f t="shared" si="3"/>
        <v/>
      </c>
      <c r="GJ2" s="48" t="str">
        <f t="shared" si="3"/>
        <v/>
      </c>
      <c r="GK2" s="48" t="str">
        <f t="shared" si="3"/>
        <v/>
      </c>
      <c r="GL2" s="48" t="str">
        <f t="shared" si="3"/>
        <v/>
      </c>
      <c r="GM2" s="48" t="str">
        <f t="shared" si="3"/>
        <v/>
      </c>
      <c r="GN2" s="48" t="str">
        <f t="shared" si="3"/>
        <v/>
      </c>
      <c r="GO2" s="48" t="str">
        <f t="shared" si="3"/>
        <v/>
      </c>
      <c r="GP2" s="48" t="str">
        <f t="shared" si="3"/>
        <v/>
      </c>
      <c r="GQ2" s="48" t="str">
        <f t="shared" si="3"/>
        <v/>
      </c>
      <c r="GR2" s="48" t="str">
        <f t="shared" si="3"/>
        <v/>
      </c>
      <c r="GS2" s="48" t="str">
        <f t="shared" si="3"/>
        <v/>
      </c>
      <c r="GT2" s="48" t="str">
        <f t="shared" si="3"/>
        <v/>
      </c>
      <c r="GU2" s="48" t="str">
        <f t="shared" si="3"/>
        <v/>
      </c>
      <c r="GV2" s="48" t="str">
        <f t="shared" si="3"/>
        <v/>
      </c>
      <c r="GW2" s="48" t="str">
        <f t="shared" si="3"/>
        <v/>
      </c>
      <c r="GX2" s="48" t="str">
        <f t="shared" si="3"/>
        <v/>
      </c>
      <c r="GY2" s="50" t="s">
        <v>85</v>
      </c>
      <c r="GZ2" s="48" t="str">
        <f t="shared" ref="GZ2:IK2" si="4">IF(FM2&lt;&gt;"",FM2,"")</f>
        <v/>
      </c>
      <c r="HA2" s="48" t="str">
        <f t="shared" si="4"/>
        <v/>
      </c>
      <c r="HB2" s="48" t="str">
        <f t="shared" si="4"/>
        <v/>
      </c>
      <c r="HC2" s="48" t="str">
        <f t="shared" si="4"/>
        <v/>
      </c>
      <c r="HD2" s="48" t="str">
        <f t="shared" si="4"/>
        <v>F</v>
      </c>
      <c r="HE2" s="48" t="str">
        <f t="shared" si="4"/>
        <v/>
      </c>
      <c r="HF2" s="48" t="str">
        <f t="shared" si="4"/>
        <v/>
      </c>
      <c r="HG2" s="48" t="str">
        <f t="shared" si="4"/>
        <v/>
      </c>
      <c r="HH2" s="48" t="str">
        <f t="shared" si="4"/>
        <v/>
      </c>
      <c r="HI2" s="48" t="str">
        <f t="shared" si="4"/>
        <v/>
      </c>
      <c r="HJ2" s="48" t="str">
        <f t="shared" si="4"/>
        <v/>
      </c>
      <c r="HK2" s="48" t="str">
        <f t="shared" si="4"/>
        <v>F</v>
      </c>
      <c r="HL2" s="48" t="str">
        <f t="shared" si="4"/>
        <v/>
      </c>
      <c r="HM2" s="48" t="str">
        <f t="shared" si="4"/>
        <v/>
      </c>
      <c r="HN2" s="48" t="str">
        <f t="shared" si="4"/>
        <v/>
      </c>
      <c r="HO2" s="48" t="str">
        <f t="shared" si="4"/>
        <v/>
      </c>
      <c r="HP2" s="48" t="str">
        <f t="shared" si="4"/>
        <v/>
      </c>
      <c r="HQ2" s="48" t="str">
        <f t="shared" si="4"/>
        <v>F</v>
      </c>
      <c r="HR2" s="48" t="str">
        <f t="shared" si="4"/>
        <v>F</v>
      </c>
      <c r="HS2" s="48" t="str">
        <f t="shared" si="4"/>
        <v/>
      </c>
      <c r="HT2" s="48" t="str">
        <f t="shared" si="4"/>
        <v/>
      </c>
      <c r="HU2" s="48" t="str">
        <f t="shared" si="4"/>
        <v/>
      </c>
      <c r="HV2" s="48" t="str">
        <f t="shared" si="4"/>
        <v/>
      </c>
      <c r="HW2" s="48" t="str">
        <f t="shared" si="4"/>
        <v/>
      </c>
      <c r="HX2" s="48" t="str">
        <f t="shared" si="4"/>
        <v/>
      </c>
      <c r="HY2" s="48" t="str">
        <f t="shared" si="4"/>
        <v/>
      </c>
      <c r="HZ2" s="48" t="str">
        <f t="shared" si="4"/>
        <v/>
      </c>
      <c r="IA2" s="48" t="str">
        <f t="shared" si="4"/>
        <v/>
      </c>
      <c r="IB2" s="48" t="str">
        <f t="shared" si="4"/>
        <v/>
      </c>
      <c r="IC2" s="48" t="str">
        <f t="shared" si="4"/>
        <v/>
      </c>
      <c r="ID2" s="48" t="str">
        <f t="shared" si="4"/>
        <v/>
      </c>
      <c r="IE2" s="48" t="str">
        <f t="shared" si="4"/>
        <v/>
      </c>
      <c r="IF2" s="48" t="str">
        <f t="shared" si="4"/>
        <v/>
      </c>
      <c r="IG2" s="48" t="str">
        <f t="shared" si="4"/>
        <v/>
      </c>
      <c r="IH2" s="48" t="str">
        <f t="shared" si="4"/>
        <v/>
      </c>
      <c r="II2" s="48" t="str">
        <f t="shared" si="4"/>
        <v/>
      </c>
      <c r="IJ2" s="48" t="str">
        <f t="shared" si="4"/>
        <v/>
      </c>
      <c r="IK2" s="48" t="str">
        <f t="shared" si="4"/>
        <v/>
      </c>
      <c r="IP2" s="48"/>
      <c r="IQ2" s="48"/>
      <c r="IR2" s="48"/>
      <c r="IS2" s="48"/>
      <c r="IT2" s="48"/>
      <c r="IU2" s="48"/>
      <c r="IV2" s="48"/>
      <c r="IW2" s="48"/>
      <c r="IX2" s="48"/>
      <c r="IY2" s="48"/>
      <c r="IZ2" s="48"/>
      <c r="JA2" s="48"/>
      <c r="JB2" s="48"/>
      <c r="JC2" s="48"/>
      <c r="JD2" s="48"/>
      <c r="JE2" s="48"/>
      <c r="JF2" s="48"/>
      <c r="JG2" s="48"/>
      <c r="JH2" s="48"/>
      <c r="JI2" s="48"/>
      <c r="JJ2" s="48"/>
      <c r="JK2" s="48"/>
      <c r="JL2" s="48"/>
      <c r="JM2" s="48"/>
      <c r="JN2" s="48"/>
      <c r="JO2" s="48"/>
      <c r="JP2" s="48"/>
      <c r="JQ2" s="48"/>
      <c r="JR2" s="48"/>
      <c r="JS2" s="48"/>
      <c r="JT2" s="48"/>
      <c r="JU2" s="48"/>
      <c r="JV2" s="48"/>
      <c r="JW2" s="48"/>
      <c r="JX2" s="48"/>
      <c r="JY2" s="48"/>
      <c r="JZ2" s="48"/>
      <c r="KA2" s="48"/>
      <c r="KB2" s="48"/>
    </row>
    <row r="3" spans="1:288" s="52" customFormat="1" ht="12">
      <c r="A3" s="53"/>
      <c r="C3" s="55"/>
      <c r="D3" s="55"/>
      <c r="E3" s="55"/>
      <c r="F3" s="56"/>
      <c r="G3" s="54"/>
      <c r="H3" s="57"/>
      <c r="I3" s="57"/>
      <c r="J3" s="57"/>
      <c r="K3" s="57"/>
      <c r="L3" s="58" t="e">
        <f t="shared" ref="L3:BW3" si="5">SUBTOTAL(9,L7:L7)</f>
        <v>#REF!</v>
      </c>
      <c r="M3" s="58" t="e">
        <f t="shared" si="5"/>
        <v>#REF!</v>
      </c>
      <c r="N3" s="58" t="e">
        <f t="shared" si="5"/>
        <v>#REF!</v>
      </c>
      <c r="O3" s="58" t="e">
        <f t="shared" si="5"/>
        <v>#REF!</v>
      </c>
      <c r="P3" s="58" t="e">
        <f t="shared" si="5"/>
        <v>#REF!</v>
      </c>
      <c r="Q3" s="58" t="e">
        <f t="shared" si="5"/>
        <v>#REF!</v>
      </c>
      <c r="R3" s="58" t="e">
        <f t="shared" si="5"/>
        <v>#REF!</v>
      </c>
      <c r="S3" s="58" t="e">
        <f t="shared" si="5"/>
        <v>#REF!</v>
      </c>
      <c r="T3" s="58" t="e">
        <f t="shared" si="5"/>
        <v>#REF!</v>
      </c>
      <c r="U3" s="58" t="e">
        <f t="shared" si="5"/>
        <v>#REF!</v>
      </c>
      <c r="V3" s="58" t="e">
        <f t="shared" si="5"/>
        <v>#REF!</v>
      </c>
      <c r="W3" s="58" t="e">
        <f t="shared" si="5"/>
        <v>#REF!</v>
      </c>
      <c r="X3" s="58" t="e">
        <f t="shared" si="5"/>
        <v>#REF!</v>
      </c>
      <c r="Y3" s="58" t="e">
        <f t="shared" si="5"/>
        <v>#REF!</v>
      </c>
      <c r="Z3" s="58" t="e">
        <f t="shared" si="5"/>
        <v>#REF!</v>
      </c>
      <c r="AA3" s="58" t="e">
        <f t="shared" si="5"/>
        <v>#REF!</v>
      </c>
      <c r="AB3" s="58" t="e">
        <f t="shared" si="5"/>
        <v>#REF!</v>
      </c>
      <c r="AC3" s="58" t="e">
        <f t="shared" si="5"/>
        <v>#REF!</v>
      </c>
      <c r="AD3" s="58" t="e">
        <f t="shared" si="5"/>
        <v>#REF!</v>
      </c>
      <c r="AE3" s="58" t="e">
        <f t="shared" si="5"/>
        <v>#REF!</v>
      </c>
      <c r="AF3" s="58" t="e">
        <f t="shared" si="5"/>
        <v>#REF!</v>
      </c>
      <c r="AG3" s="58" t="e">
        <f t="shared" si="5"/>
        <v>#REF!</v>
      </c>
      <c r="AH3" s="58" t="e">
        <f t="shared" si="5"/>
        <v>#REF!</v>
      </c>
      <c r="AI3" s="58" t="e">
        <f t="shared" si="5"/>
        <v>#REF!</v>
      </c>
      <c r="AJ3" s="58" t="e">
        <f t="shared" si="5"/>
        <v>#REF!</v>
      </c>
      <c r="AK3" s="58" t="e">
        <f t="shared" si="5"/>
        <v>#REF!</v>
      </c>
      <c r="AL3" s="58" t="e">
        <f t="shared" si="5"/>
        <v>#REF!</v>
      </c>
      <c r="AM3" s="58" t="e">
        <f t="shared" si="5"/>
        <v>#REF!</v>
      </c>
      <c r="AN3" s="58" t="e">
        <f t="shared" si="5"/>
        <v>#REF!</v>
      </c>
      <c r="AO3" s="58" t="e">
        <f t="shared" si="5"/>
        <v>#REF!</v>
      </c>
      <c r="AP3" s="58" t="e">
        <f t="shared" si="5"/>
        <v>#REF!</v>
      </c>
      <c r="AQ3" s="58" t="e">
        <f t="shared" si="5"/>
        <v>#REF!</v>
      </c>
      <c r="AR3" s="58" t="e">
        <f t="shared" si="5"/>
        <v>#REF!</v>
      </c>
      <c r="AS3" s="58" t="e">
        <f t="shared" si="5"/>
        <v>#REF!</v>
      </c>
      <c r="AT3" s="58" t="e">
        <f t="shared" si="5"/>
        <v>#REF!</v>
      </c>
      <c r="AU3" s="58" t="e">
        <f t="shared" si="5"/>
        <v>#REF!</v>
      </c>
      <c r="AV3" s="58" t="e">
        <f t="shared" si="5"/>
        <v>#REF!</v>
      </c>
      <c r="AW3" s="58" t="e">
        <f t="shared" si="5"/>
        <v>#REF!</v>
      </c>
      <c r="AX3" s="58" t="e">
        <f t="shared" si="5"/>
        <v>#REF!</v>
      </c>
      <c r="AY3" s="58" t="e">
        <f t="shared" si="5"/>
        <v>#REF!</v>
      </c>
      <c r="AZ3" s="58" t="e">
        <f t="shared" si="5"/>
        <v>#REF!</v>
      </c>
      <c r="BA3" s="58" t="e">
        <f t="shared" si="5"/>
        <v>#REF!</v>
      </c>
      <c r="BB3" s="58" t="e">
        <f t="shared" si="5"/>
        <v>#REF!</v>
      </c>
      <c r="BC3" s="58" t="e">
        <f t="shared" si="5"/>
        <v>#REF!</v>
      </c>
      <c r="BD3" s="58" t="e">
        <f t="shared" si="5"/>
        <v>#REF!</v>
      </c>
      <c r="BE3" s="58" t="e">
        <f t="shared" si="5"/>
        <v>#REF!</v>
      </c>
      <c r="BF3" s="58" t="e">
        <f t="shared" si="5"/>
        <v>#REF!</v>
      </c>
      <c r="BG3" s="58" t="e">
        <f t="shared" si="5"/>
        <v>#REF!</v>
      </c>
      <c r="BH3" s="58" t="e">
        <f t="shared" si="5"/>
        <v>#REF!</v>
      </c>
      <c r="BI3" s="58" t="e">
        <f t="shared" si="5"/>
        <v>#REF!</v>
      </c>
      <c r="BJ3" s="58" t="e">
        <f t="shared" si="5"/>
        <v>#REF!</v>
      </c>
      <c r="BK3" s="58" t="e">
        <f t="shared" si="5"/>
        <v>#REF!</v>
      </c>
      <c r="BL3" s="58" t="e">
        <f t="shared" si="5"/>
        <v>#REF!</v>
      </c>
      <c r="BM3" s="58" t="e">
        <f t="shared" si="5"/>
        <v>#REF!</v>
      </c>
      <c r="BN3" s="58" t="e">
        <f t="shared" si="5"/>
        <v>#REF!</v>
      </c>
      <c r="BO3" s="58" t="e">
        <f t="shared" si="5"/>
        <v>#REF!</v>
      </c>
      <c r="BP3" s="58" t="e">
        <f t="shared" si="5"/>
        <v>#REF!</v>
      </c>
      <c r="BQ3" s="58" t="e">
        <f t="shared" si="5"/>
        <v>#REF!</v>
      </c>
      <c r="BR3" s="58" t="e">
        <f t="shared" si="5"/>
        <v>#REF!</v>
      </c>
      <c r="BS3" s="58" t="e">
        <f t="shared" si="5"/>
        <v>#REF!</v>
      </c>
      <c r="BT3" s="58" t="e">
        <f t="shared" si="5"/>
        <v>#REF!</v>
      </c>
      <c r="BU3" s="58" t="e">
        <f t="shared" si="5"/>
        <v>#REF!</v>
      </c>
      <c r="BV3" s="58" t="e">
        <f t="shared" si="5"/>
        <v>#REF!</v>
      </c>
      <c r="BW3" s="58" t="e">
        <f t="shared" si="5"/>
        <v>#REF!</v>
      </c>
      <c r="BX3" s="58" t="e">
        <f t="shared" ref="BX3:EI3" si="6">SUBTOTAL(9,BX7:BX7)</f>
        <v>#REF!</v>
      </c>
      <c r="BY3" s="58" t="e">
        <f t="shared" si="6"/>
        <v>#REF!</v>
      </c>
      <c r="BZ3" s="58" t="e">
        <f t="shared" si="6"/>
        <v>#REF!</v>
      </c>
      <c r="CA3" s="58" t="e">
        <f t="shared" si="6"/>
        <v>#REF!</v>
      </c>
      <c r="CB3" s="58" t="e">
        <f t="shared" si="6"/>
        <v>#REF!</v>
      </c>
      <c r="CC3" s="58" t="e">
        <f t="shared" si="6"/>
        <v>#REF!</v>
      </c>
      <c r="CD3" s="58" t="e">
        <f t="shared" si="6"/>
        <v>#REF!</v>
      </c>
      <c r="CE3" s="58" t="e">
        <f t="shared" si="6"/>
        <v>#REF!</v>
      </c>
      <c r="CF3" s="58" t="e">
        <f t="shared" si="6"/>
        <v>#REF!</v>
      </c>
      <c r="CG3" s="58" t="e">
        <f t="shared" si="6"/>
        <v>#REF!</v>
      </c>
      <c r="CH3" s="58" t="e">
        <f t="shared" si="6"/>
        <v>#REF!</v>
      </c>
      <c r="CI3" s="58" t="e">
        <f t="shared" si="6"/>
        <v>#REF!</v>
      </c>
      <c r="CJ3" s="58" t="e">
        <f t="shared" si="6"/>
        <v>#REF!</v>
      </c>
      <c r="CK3" s="58" t="e">
        <f t="shared" si="6"/>
        <v>#REF!</v>
      </c>
      <c r="CL3" s="58" t="e">
        <f t="shared" si="6"/>
        <v>#REF!</v>
      </c>
      <c r="CM3" s="58" t="e">
        <f t="shared" si="6"/>
        <v>#REF!</v>
      </c>
      <c r="CN3" s="58" t="e">
        <f t="shared" si="6"/>
        <v>#REF!</v>
      </c>
      <c r="CO3" s="58" t="e">
        <f t="shared" si="6"/>
        <v>#REF!</v>
      </c>
      <c r="CP3" s="58" t="e">
        <f t="shared" si="6"/>
        <v>#REF!</v>
      </c>
      <c r="CQ3" s="58" t="e">
        <f t="shared" si="6"/>
        <v>#REF!</v>
      </c>
      <c r="CR3" s="58" t="e">
        <f t="shared" si="6"/>
        <v>#REF!</v>
      </c>
      <c r="CS3" s="58" t="e">
        <f t="shared" si="6"/>
        <v>#REF!</v>
      </c>
      <c r="CT3" s="58" t="e">
        <f t="shared" si="6"/>
        <v>#REF!</v>
      </c>
      <c r="CU3" s="58" t="e">
        <f t="shared" si="6"/>
        <v>#REF!</v>
      </c>
      <c r="CV3" s="58" t="e">
        <f t="shared" si="6"/>
        <v>#REF!</v>
      </c>
      <c r="CW3" s="58" t="e">
        <f t="shared" si="6"/>
        <v>#REF!</v>
      </c>
      <c r="CX3" s="58" t="e">
        <f t="shared" si="6"/>
        <v>#REF!</v>
      </c>
      <c r="CY3" s="58" t="e">
        <f t="shared" si="6"/>
        <v>#REF!</v>
      </c>
      <c r="CZ3" s="58" t="e">
        <f t="shared" si="6"/>
        <v>#REF!</v>
      </c>
      <c r="DA3" s="58" t="e">
        <f t="shared" si="6"/>
        <v>#REF!</v>
      </c>
      <c r="DB3" s="58" t="e">
        <f t="shared" si="6"/>
        <v>#REF!</v>
      </c>
      <c r="DC3" s="58" t="e">
        <f t="shared" si="6"/>
        <v>#REF!</v>
      </c>
      <c r="DD3" s="58" t="e">
        <f t="shared" si="6"/>
        <v>#REF!</v>
      </c>
      <c r="DE3" s="58" t="e">
        <f t="shared" si="6"/>
        <v>#REF!</v>
      </c>
      <c r="DF3" s="58" t="e">
        <f t="shared" si="6"/>
        <v>#REF!</v>
      </c>
      <c r="DG3" s="58" t="e">
        <f t="shared" si="6"/>
        <v>#REF!</v>
      </c>
      <c r="DH3" s="58" t="e">
        <f t="shared" si="6"/>
        <v>#REF!</v>
      </c>
      <c r="DI3" s="58" t="e">
        <f t="shared" si="6"/>
        <v>#REF!</v>
      </c>
      <c r="DJ3" s="58" t="e">
        <f t="shared" si="6"/>
        <v>#REF!</v>
      </c>
      <c r="DK3" s="58" t="e">
        <f t="shared" si="6"/>
        <v>#REF!</v>
      </c>
      <c r="DL3" s="58" t="e">
        <f t="shared" si="6"/>
        <v>#REF!</v>
      </c>
      <c r="DM3" s="58" t="e">
        <f t="shared" si="6"/>
        <v>#REF!</v>
      </c>
      <c r="DN3" s="58" t="e">
        <f t="shared" si="6"/>
        <v>#REF!</v>
      </c>
      <c r="DO3" s="58" t="e">
        <f t="shared" si="6"/>
        <v>#REF!</v>
      </c>
      <c r="DP3" s="58" t="e">
        <f t="shared" si="6"/>
        <v>#REF!</v>
      </c>
      <c r="DQ3" s="58" t="e">
        <f t="shared" si="6"/>
        <v>#REF!</v>
      </c>
      <c r="DR3" s="58" t="e">
        <f t="shared" si="6"/>
        <v>#REF!</v>
      </c>
      <c r="DS3" s="58" t="e">
        <f t="shared" si="6"/>
        <v>#REF!</v>
      </c>
      <c r="DT3" s="58" t="e">
        <f t="shared" si="6"/>
        <v>#REF!</v>
      </c>
      <c r="DU3" s="58" t="e">
        <f t="shared" si="6"/>
        <v>#REF!</v>
      </c>
      <c r="DV3" s="58" t="e">
        <f t="shared" si="6"/>
        <v>#REF!</v>
      </c>
      <c r="DW3" s="58" t="e">
        <f t="shared" si="6"/>
        <v>#REF!</v>
      </c>
      <c r="DX3" s="58" t="e">
        <f t="shared" si="6"/>
        <v>#REF!</v>
      </c>
      <c r="DY3" s="58" t="e">
        <f t="shared" si="6"/>
        <v>#REF!</v>
      </c>
      <c r="DZ3" s="58" t="e">
        <f t="shared" si="6"/>
        <v>#REF!</v>
      </c>
      <c r="EA3" s="58" t="e">
        <f t="shared" si="6"/>
        <v>#REF!</v>
      </c>
      <c r="EB3" s="58" t="e">
        <f t="shared" si="6"/>
        <v>#REF!</v>
      </c>
      <c r="EC3" s="58" t="e">
        <f t="shared" si="6"/>
        <v>#REF!</v>
      </c>
      <c r="ED3" s="58" t="e">
        <f t="shared" si="6"/>
        <v>#REF!</v>
      </c>
      <c r="EE3" s="58" t="e">
        <f t="shared" si="6"/>
        <v>#REF!</v>
      </c>
      <c r="EF3" s="58" t="e">
        <f t="shared" si="6"/>
        <v>#REF!</v>
      </c>
      <c r="EG3" s="58" t="e">
        <f t="shared" si="6"/>
        <v>#REF!</v>
      </c>
      <c r="EH3" s="58" t="e">
        <f t="shared" si="6"/>
        <v>#REF!</v>
      </c>
      <c r="EI3" s="58" t="e">
        <f t="shared" si="6"/>
        <v>#REF!</v>
      </c>
      <c r="EJ3" s="58" t="e">
        <f t="shared" ref="EJ3:GU3" si="7">SUBTOTAL(9,EJ7:EJ7)</f>
        <v>#REF!</v>
      </c>
      <c r="EK3" s="58" t="e">
        <f t="shared" si="7"/>
        <v>#REF!</v>
      </c>
      <c r="EL3" s="58" t="e">
        <f t="shared" si="7"/>
        <v>#REF!</v>
      </c>
      <c r="EM3" s="58" t="e">
        <f t="shared" si="7"/>
        <v>#REF!</v>
      </c>
      <c r="EN3" s="58" t="e">
        <f t="shared" si="7"/>
        <v>#REF!</v>
      </c>
      <c r="EO3" s="58" t="e">
        <f t="shared" si="7"/>
        <v>#REF!</v>
      </c>
      <c r="EP3" s="58" t="e">
        <f t="shared" si="7"/>
        <v>#REF!</v>
      </c>
      <c r="EQ3" s="58" t="e">
        <f t="shared" si="7"/>
        <v>#REF!</v>
      </c>
      <c r="ER3" s="58" t="e">
        <f t="shared" si="7"/>
        <v>#REF!</v>
      </c>
      <c r="ES3" s="58" t="e">
        <f t="shared" si="7"/>
        <v>#REF!</v>
      </c>
      <c r="ET3" s="58" t="e">
        <f t="shared" si="7"/>
        <v>#REF!</v>
      </c>
      <c r="EU3" s="58" t="e">
        <f t="shared" si="7"/>
        <v>#REF!</v>
      </c>
      <c r="EV3" s="58" t="e">
        <f t="shared" si="7"/>
        <v>#REF!</v>
      </c>
      <c r="EW3" s="58" t="e">
        <f t="shared" si="7"/>
        <v>#REF!</v>
      </c>
      <c r="EX3" s="58" t="e">
        <f t="shared" si="7"/>
        <v>#REF!</v>
      </c>
      <c r="EY3" s="58" t="e">
        <f t="shared" si="7"/>
        <v>#REF!</v>
      </c>
      <c r="EZ3" s="58" t="e">
        <f t="shared" si="7"/>
        <v>#REF!</v>
      </c>
      <c r="FA3" s="58" t="e">
        <f t="shared" si="7"/>
        <v>#REF!</v>
      </c>
      <c r="FB3" s="58" t="e">
        <f t="shared" si="7"/>
        <v>#REF!</v>
      </c>
      <c r="FC3" s="58" t="e">
        <f t="shared" si="7"/>
        <v>#REF!</v>
      </c>
      <c r="FD3" s="58" t="e">
        <f t="shared" si="7"/>
        <v>#REF!</v>
      </c>
      <c r="FE3" s="58" t="e">
        <f t="shared" si="7"/>
        <v>#REF!</v>
      </c>
      <c r="FF3" s="58" t="e">
        <f t="shared" si="7"/>
        <v>#REF!</v>
      </c>
      <c r="FG3" s="58" t="e">
        <f t="shared" si="7"/>
        <v>#REF!</v>
      </c>
      <c r="FH3" s="58" t="e">
        <f t="shared" si="7"/>
        <v>#REF!</v>
      </c>
      <c r="FI3" s="58" t="e">
        <f t="shared" si="7"/>
        <v>#REF!</v>
      </c>
      <c r="FJ3" s="58" t="e">
        <f t="shared" si="7"/>
        <v>#REF!</v>
      </c>
      <c r="FK3" s="58" t="e">
        <f t="shared" si="7"/>
        <v>#REF!</v>
      </c>
      <c r="FL3" s="58" t="e">
        <f t="shared" si="7"/>
        <v>#REF!</v>
      </c>
      <c r="FM3" s="58" t="e">
        <f t="shared" si="7"/>
        <v>#REF!</v>
      </c>
      <c r="FN3" s="58" t="e">
        <f t="shared" si="7"/>
        <v>#REF!</v>
      </c>
      <c r="FO3" s="58" t="e">
        <f t="shared" si="7"/>
        <v>#REF!</v>
      </c>
      <c r="FP3" s="58" t="e">
        <f t="shared" si="7"/>
        <v>#REF!</v>
      </c>
      <c r="FQ3" s="58" t="e">
        <f t="shared" si="7"/>
        <v>#REF!</v>
      </c>
      <c r="FR3" s="58" t="e">
        <f t="shared" si="7"/>
        <v>#REF!</v>
      </c>
      <c r="FS3" s="58" t="e">
        <f t="shared" si="7"/>
        <v>#REF!</v>
      </c>
      <c r="FT3" s="58" t="e">
        <f t="shared" si="7"/>
        <v>#REF!</v>
      </c>
      <c r="FU3" s="58" t="e">
        <f t="shared" si="7"/>
        <v>#REF!</v>
      </c>
      <c r="FV3" s="58" t="e">
        <f t="shared" si="7"/>
        <v>#REF!</v>
      </c>
      <c r="FW3" s="58" t="e">
        <f t="shared" si="7"/>
        <v>#REF!</v>
      </c>
      <c r="FX3" s="58" t="e">
        <f t="shared" si="7"/>
        <v>#REF!</v>
      </c>
      <c r="FY3" s="58" t="e">
        <f t="shared" si="7"/>
        <v>#REF!</v>
      </c>
      <c r="FZ3" s="58" t="e">
        <f t="shared" si="7"/>
        <v>#REF!</v>
      </c>
      <c r="GA3" s="58" t="e">
        <f t="shared" si="7"/>
        <v>#REF!</v>
      </c>
      <c r="GB3" s="58" t="e">
        <f t="shared" si="7"/>
        <v>#REF!</v>
      </c>
      <c r="GC3" s="58" t="e">
        <f t="shared" si="7"/>
        <v>#REF!</v>
      </c>
      <c r="GD3" s="58" t="e">
        <f t="shared" si="7"/>
        <v>#REF!</v>
      </c>
      <c r="GE3" s="58" t="e">
        <f t="shared" si="7"/>
        <v>#REF!</v>
      </c>
      <c r="GF3" s="58" t="e">
        <f t="shared" si="7"/>
        <v>#REF!</v>
      </c>
      <c r="GG3" s="58" t="e">
        <f t="shared" si="7"/>
        <v>#REF!</v>
      </c>
      <c r="GH3" s="58" t="e">
        <f t="shared" si="7"/>
        <v>#REF!</v>
      </c>
      <c r="GI3" s="58" t="e">
        <f t="shared" si="7"/>
        <v>#REF!</v>
      </c>
      <c r="GJ3" s="58" t="e">
        <f t="shared" si="7"/>
        <v>#REF!</v>
      </c>
      <c r="GK3" s="58" t="e">
        <f t="shared" si="7"/>
        <v>#REF!</v>
      </c>
      <c r="GL3" s="58" t="e">
        <f t="shared" si="7"/>
        <v>#REF!</v>
      </c>
      <c r="GM3" s="58" t="e">
        <f t="shared" si="7"/>
        <v>#REF!</v>
      </c>
      <c r="GN3" s="58" t="e">
        <f t="shared" si="7"/>
        <v>#REF!</v>
      </c>
      <c r="GO3" s="58" t="e">
        <f t="shared" si="7"/>
        <v>#REF!</v>
      </c>
      <c r="GP3" s="58" t="e">
        <f t="shared" si="7"/>
        <v>#REF!</v>
      </c>
      <c r="GQ3" s="58" t="e">
        <f t="shared" si="7"/>
        <v>#REF!</v>
      </c>
      <c r="GR3" s="58" t="e">
        <f t="shared" si="7"/>
        <v>#REF!</v>
      </c>
      <c r="GS3" s="58" t="e">
        <f t="shared" si="7"/>
        <v>#REF!</v>
      </c>
      <c r="GT3" s="58" t="e">
        <f t="shared" si="7"/>
        <v>#REF!</v>
      </c>
      <c r="GU3" s="58" t="e">
        <f t="shared" si="7"/>
        <v>#REF!</v>
      </c>
      <c r="GV3" s="58" t="e">
        <f t="shared" ref="GV3:IK3" si="8">SUBTOTAL(9,GV7:GV7)</f>
        <v>#REF!</v>
      </c>
      <c r="GW3" s="58" t="e">
        <f t="shared" si="8"/>
        <v>#REF!</v>
      </c>
      <c r="GX3" s="58" t="e">
        <f t="shared" si="8"/>
        <v>#REF!</v>
      </c>
      <c r="GY3" s="58" t="e">
        <f t="shared" si="8"/>
        <v>#REF!</v>
      </c>
      <c r="GZ3" s="58" t="e">
        <f t="shared" si="8"/>
        <v>#REF!</v>
      </c>
      <c r="HA3" s="58" t="e">
        <f t="shared" si="8"/>
        <v>#REF!</v>
      </c>
      <c r="HB3" s="58" t="e">
        <f t="shared" si="8"/>
        <v>#REF!</v>
      </c>
      <c r="HC3" s="58" t="e">
        <f t="shared" si="8"/>
        <v>#REF!</v>
      </c>
      <c r="HD3" s="58" t="e">
        <f t="shared" si="8"/>
        <v>#REF!</v>
      </c>
      <c r="HE3" s="58" t="e">
        <f t="shared" si="8"/>
        <v>#REF!</v>
      </c>
      <c r="HF3" s="58" t="e">
        <f t="shared" si="8"/>
        <v>#REF!</v>
      </c>
      <c r="HG3" s="58" t="e">
        <f t="shared" si="8"/>
        <v>#REF!</v>
      </c>
      <c r="HH3" s="58" t="e">
        <f t="shared" si="8"/>
        <v>#REF!</v>
      </c>
      <c r="HI3" s="58" t="e">
        <f t="shared" si="8"/>
        <v>#REF!</v>
      </c>
      <c r="HJ3" s="58" t="e">
        <f t="shared" si="8"/>
        <v>#REF!</v>
      </c>
      <c r="HK3" s="58" t="e">
        <f t="shared" si="8"/>
        <v>#REF!</v>
      </c>
      <c r="HL3" s="58" t="e">
        <f t="shared" si="8"/>
        <v>#REF!</v>
      </c>
      <c r="HM3" s="58" t="e">
        <f t="shared" si="8"/>
        <v>#REF!</v>
      </c>
      <c r="HN3" s="58" t="e">
        <f t="shared" si="8"/>
        <v>#REF!</v>
      </c>
      <c r="HO3" s="58" t="e">
        <f t="shared" si="8"/>
        <v>#REF!</v>
      </c>
      <c r="HP3" s="58" t="e">
        <f t="shared" si="8"/>
        <v>#REF!</v>
      </c>
      <c r="HQ3" s="58" t="e">
        <f t="shared" si="8"/>
        <v>#REF!</v>
      </c>
      <c r="HR3" s="58" t="e">
        <f t="shared" si="8"/>
        <v>#REF!</v>
      </c>
      <c r="HS3" s="58" t="e">
        <f t="shared" si="8"/>
        <v>#REF!</v>
      </c>
      <c r="HT3" s="58" t="e">
        <f t="shared" si="8"/>
        <v>#REF!</v>
      </c>
      <c r="HU3" s="58" t="e">
        <f t="shared" si="8"/>
        <v>#REF!</v>
      </c>
      <c r="HV3" s="58" t="e">
        <f t="shared" si="8"/>
        <v>#REF!</v>
      </c>
      <c r="HW3" s="58" t="e">
        <f t="shared" si="8"/>
        <v>#REF!</v>
      </c>
      <c r="HX3" s="58" t="e">
        <f t="shared" si="8"/>
        <v>#REF!</v>
      </c>
      <c r="HY3" s="58" t="e">
        <f t="shared" si="8"/>
        <v>#REF!</v>
      </c>
      <c r="HZ3" s="58" t="e">
        <f t="shared" si="8"/>
        <v>#REF!</v>
      </c>
      <c r="IA3" s="58" t="e">
        <f t="shared" si="8"/>
        <v>#REF!</v>
      </c>
      <c r="IB3" s="58" t="e">
        <f t="shared" si="8"/>
        <v>#REF!</v>
      </c>
      <c r="IC3" s="58" t="e">
        <f t="shared" si="8"/>
        <v>#REF!</v>
      </c>
      <c r="ID3" s="58" t="e">
        <f t="shared" si="8"/>
        <v>#REF!</v>
      </c>
      <c r="IE3" s="58" t="e">
        <f t="shared" si="8"/>
        <v>#REF!</v>
      </c>
      <c r="IF3" s="58" t="e">
        <f t="shared" si="8"/>
        <v>#REF!</v>
      </c>
      <c r="IG3" s="58" t="e">
        <f t="shared" si="8"/>
        <v>#REF!</v>
      </c>
      <c r="IH3" s="58" t="e">
        <f t="shared" si="8"/>
        <v>#REF!</v>
      </c>
      <c r="II3" s="58" t="e">
        <f t="shared" si="8"/>
        <v>#REF!</v>
      </c>
      <c r="IJ3" s="58" t="e">
        <f t="shared" si="8"/>
        <v>#REF!</v>
      </c>
      <c r="IK3" s="58" t="e">
        <f t="shared" si="8"/>
        <v>#REF!</v>
      </c>
      <c r="IL3" s="49"/>
      <c r="IM3" s="58">
        <f>SUBTOTAL(9,IM7:IM7)</f>
        <v>13</v>
      </c>
      <c r="IN3" s="58"/>
      <c r="IO3" s="58"/>
      <c r="IP3" s="58">
        <f t="shared" ref="IP3:KB3" si="9">SUBTOTAL(9,IP7:IP7)</f>
        <v>0</v>
      </c>
      <c r="IQ3" s="58">
        <f t="shared" si="9"/>
        <v>0</v>
      </c>
      <c r="IR3" s="58">
        <f t="shared" si="9"/>
        <v>0</v>
      </c>
      <c r="IS3" s="58">
        <f t="shared" si="9"/>
        <v>0</v>
      </c>
      <c r="IT3" s="58">
        <f t="shared" si="9"/>
        <v>0</v>
      </c>
      <c r="IU3" s="58">
        <f t="shared" si="9"/>
        <v>0</v>
      </c>
      <c r="IV3" s="58">
        <f t="shared" si="9"/>
        <v>0</v>
      </c>
      <c r="IW3" s="58">
        <f t="shared" si="9"/>
        <v>0</v>
      </c>
      <c r="IX3" s="58">
        <f t="shared" si="9"/>
        <v>0</v>
      </c>
      <c r="IY3" s="58">
        <f t="shared" si="9"/>
        <v>0</v>
      </c>
      <c r="IZ3" s="58">
        <f t="shared" si="9"/>
        <v>0</v>
      </c>
      <c r="JA3" s="58">
        <f t="shared" si="9"/>
        <v>0</v>
      </c>
      <c r="JB3" s="58">
        <f t="shared" si="9"/>
        <v>0</v>
      </c>
      <c r="JC3" s="58">
        <f t="shared" si="9"/>
        <v>0</v>
      </c>
      <c r="JD3" s="58">
        <f t="shared" si="9"/>
        <v>1</v>
      </c>
      <c r="JE3" s="58">
        <f t="shared" si="9"/>
        <v>2</v>
      </c>
      <c r="JF3" s="58">
        <f t="shared" si="9"/>
        <v>3</v>
      </c>
      <c r="JG3" s="58">
        <f t="shared" si="9"/>
        <v>4</v>
      </c>
      <c r="JH3" s="58">
        <f t="shared" si="9"/>
        <v>5</v>
      </c>
      <c r="JI3" s="58">
        <f t="shared" si="9"/>
        <v>5</v>
      </c>
      <c r="JJ3" s="58">
        <f t="shared" si="9"/>
        <v>5</v>
      </c>
      <c r="JK3" s="58">
        <f t="shared" si="9"/>
        <v>6</v>
      </c>
      <c r="JL3" s="58">
        <f t="shared" si="9"/>
        <v>7</v>
      </c>
      <c r="JM3" s="58">
        <f t="shared" si="9"/>
        <v>8</v>
      </c>
      <c r="JN3" s="58">
        <f t="shared" si="9"/>
        <v>9</v>
      </c>
      <c r="JO3" s="58">
        <f t="shared" si="9"/>
        <v>10</v>
      </c>
      <c r="JP3" s="58">
        <f t="shared" si="9"/>
        <v>10</v>
      </c>
      <c r="JQ3" s="58">
        <f t="shared" si="9"/>
        <v>10</v>
      </c>
      <c r="JR3" s="58">
        <f t="shared" si="9"/>
        <v>11</v>
      </c>
      <c r="JS3" s="58">
        <f t="shared" si="9"/>
        <v>12</v>
      </c>
      <c r="JT3" s="58">
        <f t="shared" si="9"/>
        <v>12</v>
      </c>
      <c r="JU3" s="58">
        <f t="shared" si="9"/>
        <v>12</v>
      </c>
      <c r="JV3" s="58">
        <f t="shared" si="9"/>
        <v>12</v>
      </c>
      <c r="JW3" s="58">
        <f t="shared" si="9"/>
        <v>12</v>
      </c>
      <c r="JX3" s="58">
        <f t="shared" si="9"/>
        <v>12</v>
      </c>
      <c r="JY3" s="58">
        <f t="shared" si="9"/>
        <v>12</v>
      </c>
      <c r="JZ3" s="58">
        <f t="shared" si="9"/>
        <v>12</v>
      </c>
      <c r="KA3" s="58">
        <f t="shared" si="9"/>
        <v>12</v>
      </c>
      <c r="KB3" s="58">
        <f t="shared" si="9"/>
        <v>12</v>
      </c>
    </row>
    <row r="4" spans="1:288" s="52" customFormat="1" ht="54" customHeight="1">
      <c r="A4" s="59" t="s">
        <v>13</v>
      </c>
      <c r="B4" s="60" t="s">
        <v>14</v>
      </c>
      <c r="C4" s="62" t="s">
        <v>24</v>
      </c>
      <c r="D4" s="62" t="s">
        <v>86</v>
      </c>
      <c r="E4" s="62" t="s">
        <v>87</v>
      </c>
      <c r="F4" s="63" t="s">
        <v>88</v>
      </c>
      <c r="G4" s="61" t="s">
        <v>2</v>
      </c>
      <c r="H4" s="61" t="s">
        <v>3</v>
      </c>
      <c r="I4" s="64" t="s">
        <v>23</v>
      </c>
      <c r="J4" s="64" t="s">
        <v>78</v>
      </c>
      <c r="K4" s="64" t="s">
        <v>70</v>
      </c>
      <c r="L4" s="65">
        <f>Cover!D4</f>
        <v>43271</v>
      </c>
      <c r="M4" s="66">
        <f t="shared" ref="M4:AX4" si="10">L4+1</f>
        <v>43272</v>
      </c>
      <c r="N4" s="67">
        <f t="shared" si="10"/>
        <v>43273</v>
      </c>
      <c r="O4" s="66">
        <f t="shared" si="10"/>
        <v>43274</v>
      </c>
      <c r="P4" s="66">
        <f t="shared" si="10"/>
        <v>43275</v>
      </c>
      <c r="Q4" s="66">
        <f t="shared" si="10"/>
        <v>43276</v>
      </c>
      <c r="R4" s="66">
        <f t="shared" si="10"/>
        <v>43277</v>
      </c>
      <c r="S4" s="66">
        <f t="shared" si="10"/>
        <v>43278</v>
      </c>
      <c r="T4" s="67">
        <f t="shared" si="10"/>
        <v>43279</v>
      </c>
      <c r="U4" s="66">
        <f t="shared" si="10"/>
        <v>43280</v>
      </c>
      <c r="V4" s="66">
        <f t="shared" si="10"/>
        <v>43281</v>
      </c>
      <c r="W4" s="66">
        <f t="shared" si="10"/>
        <v>43282</v>
      </c>
      <c r="X4" s="66">
        <f t="shared" si="10"/>
        <v>43283</v>
      </c>
      <c r="Y4" s="66">
        <f t="shared" si="10"/>
        <v>43284</v>
      </c>
      <c r="Z4" s="66">
        <f t="shared" si="10"/>
        <v>43285</v>
      </c>
      <c r="AA4" s="66">
        <f t="shared" si="10"/>
        <v>43286</v>
      </c>
      <c r="AB4" s="66">
        <f t="shared" si="10"/>
        <v>43287</v>
      </c>
      <c r="AC4" s="66">
        <f t="shared" si="10"/>
        <v>43288</v>
      </c>
      <c r="AD4" s="66">
        <f t="shared" si="10"/>
        <v>43289</v>
      </c>
      <c r="AE4" s="66">
        <f t="shared" si="10"/>
        <v>43290</v>
      </c>
      <c r="AF4" s="66">
        <f t="shared" si="10"/>
        <v>43291</v>
      </c>
      <c r="AG4" s="66">
        <f t="shared" si="10"/>
        <v>43292</v>
      </c>
      <c r="AH4" s="66">
        <f t="shared" si="10"/>
        <v>43293</v>
      </c>
      <c r="AI4" s="66">
        <f t="shared" si="10"/>
        <v>43294</v>
      </c>
      <c r="AJ4" s="66">
        <f t="shared" si="10"/>
        <v>43295</v>
      </c>
      <c r="AK4" s="66">
        <f t="shared" si="10"/>
        <v>43296</v>
      </c>
      <c r="AL4" s="66">
        <f t="shared" si="10"/>
        <v>43297</v>
      </c>
      <c r="AM4" s="66">
        <f t="shared" si="10"/>
        <v>43298</v>
      </c>
      <c r="AN4" s="66">
        <f t="shared" si="10"/>
        <v>43299</v>
      </c>
      <c r="AO4" s="66">
        <f t="shared" si="10"/>
        <v>43300</v>
      </c>
      <c r="AP4" s="66">
        <f t="shared" si="10"/>
        <v>43301</v>
      </c>
      <c r="AQ4" s="66">
        <f t="shared" si="10"/>
        <v>43302</v>
      </c>
      <c r="AR4" s="66">
        <f t="shared" si="10"/>
        <v>43303</v>
      </c>
      <c r="AS4" s="66">
        <f t="shared" si="10"/>
        <v>43304</v>
      </c>
      <c r="AT4" s="66">
        <f t="shared" si="10"/>
        <v>43305</v>
      </c>
      <c r="AU4" s="66">
        <f t="shared" si="10"/>
        <v>43306</v>
      </c>
      <c r="AV4" s="66">
        <f t="shared" si="10"/>
        <v>43307</v>
      </c>
      <c r="AW4" s="66">
        <f t="shared" si="10"/>
        <v>43308</v>
      </c>
      <c r="AX4" s="66">
        <f t="shared" si="10"/>
        <v>43309</v>
      </c>
      <c r="AY4" s="68">
        <f t="shared" ref="AY4:CK4" si="11">L4</f>
        <v>43271</v>
      </c>
      <c r="AZ4" s="68">
        <f t="shared" si="11"/>
        <v>43272</v>
      </c>
      <c r="BA4" s="68">
        <f t="shared" si="11"/>
        <v>43273</v>
      </c>
      <c r="BB4" s="68">
        <f t="shared" si="11"/>
        <v>43274</v>
      </c>
      <c r="BC4" s="68">
        <f t="shared" si="11"/>
        <v>43275</v>
      </c>
      <c r="BD4" s="68">
        <f t="shared" si="11"/>
        <v>43276</v>
      </c>
      <c r="BE4" s="68">
        <f t="shared" si="11"/>
        <v>43277</v>
      </c>
      <c r="BF4" s="68">
        <f t="shared" si="11"/>
        <v>43278</v>
      </c>
      <c r="BG4" s="68">
        <f t="shared" si="11"/>
        <v>43279</v>
      </c>
      <c r="BH4" s="68">
        <f t="shared" si="11"/>
        <v>43280</v>
      </c>
      <c r="BI4" s="68">
        <f t="shared" si="11"/>
        <v>43281</v>
      </c>
      <c r="BJ4" s="68">
        <f t="shared" si="11"/>
        <v>43282</v>
      </c>
      <c r="BK4" s="68">
        <f t="shared" si="11"/>
        <v>43283</v>
      </c>
      <c r="BL4" s="68">
        <f t="shared" si="11"/>
        <v>43284</v>
      </c>
      <c r="BM4" s="68">
        <f t="shared" si="11"/>
        <v>43285</v>
      </c>
      <c r="BN4" s="68">
        <f t="shared" si="11"/>
        <v>43286</v>
      </c>
      <c r="BO4" s="68">
        <f t="shared" si="11"/>
        <v>43287</v>
      </c>
      <c r="BP4" s="68">
        <f t="shared" si="11"/>
        <v>43288</v>
      </c>
      <c r="BQ4" s="68">
        <f t="shared" si="11"/>
        <v>43289</v>
      </c>
      <c r="BR4" s="68">
        <f t="shared" si="11"/>
        <v>43290</v>
      </c>
      <c r="BS4" s="68">
        <f t="shared" si="11"/>
        <v>43291</v>
      </c>
      <c r="BT4" s="68">
        <f t="shared" si="11"/>
        <v>43292</v>
      </c>
      <c r="BU4" s="68">
        <f t="shared" si="11"/>
        <v>43293</v>
      </c>
      <c r="BV4" s="68">
        <f t="shared" si="11"/>
        <v>43294</v>
      </c>
      <c r="BW4" s="68">
        <f t="shared" si="11"/>
        <v>43295</v>
      </c>
      <c r="BX4" s="68">
        <f t="shared" si="11"/>
        <v>43296</v>
      </c>
      <c r="BY4" s="68">
        <f t="shared" si="11"/>
        <v>43297</v>
      </c>
      <c r="BZ4" s="68">
        <f t="shared" si="11"/>
        <v>43298</v>
      </c>
      <c r="CA4" s="68">
        <f t="shared" si="11"/>
        <v>43299</v>
      </c>
      <c r="CB4" s="68">
        <f t="shared" si="11"/>
        <v>43300</v>
      </c>
      <c r="CC4" s="68">
        <f t="shared" si="11"/>
        <v>43301</v>
      </c>
      <c r="CD4" s="68">
        <f t="shared" si="11"/>
        <v>43302</v>
      </c>
      <c r="CE4" s="68">
        <f t="shared" si="11"/>
        <v>43303</v>
      </c>
      <c r="CF4" s="68">
        <f t="shared" si="11"/>
        <v>43304</v>
      </c>
      <c r="CG4" s="68">
        <f t="shared" si="11"/>
        <v>43305</v>
      </c>
      <c r="CH4" s="68">
        <f t="shared" si="11"/>
        <v>43306</v>
      </c>
      <c r="CI4" s="68">
        <f t="shared" si="11"/>
        <v>43307</v>
      </c>
      <c r="CJ4" s="68">
        <f t="shared" si="11"/>
        <v>43308</v>
      </c>
      <c r="CK4" s="68">
        <f t="shared" si="11"/>
        <v>43309</v>
      </c>
      <c r="CL4" s="69">
        <f t="shared" ref="CL4:EW4" si="12">L4</f>
        <v>43271</v>
      </c>
      <c r="CM4" s="69">
        <f t="shared" si="12"/>
        <v>43272</v>
      </c>
      <c r="CN4" s="69">
        <f t="shared" si="12"/>
        <v>43273</v>
      </c>
      <c r="CO4" s="69">
        <f t="shared" si="12"/>
        <v>43274</v>
      </c>
      <c r="CP4" s="69">
        <f t="shared" si="12"/>
        <v>43275</v>
      </c>
      <c r="CQ4" s="69">
        <f t="shared" si="12"/>
        <v>43276</v>
      </c>
      <c r="CR4" s="69">
        <f t="shared" si="12"/>
        <v>43277</v>
      </c>
      <c r="CS4" s="69">
        <f t="shared" si="12"/>
        <v>43278</v>
      </c>
      <c r="CT4" s="69">
        <f t="shared" si="12"/>
        <v>43279</v>
      </c>
      <c r="CU4" s="69">
        <f t="shared" si="12"/>
        <v>43280</v>
      </c>
      <c r="CV4" s="69">
        <f t="shared" si="12"/>
        <v>43281</v>
      </c>
      <c r="CW4" s="69">
        <f t="shared" si="12"/>
        <v>43282</v>
      </c>
      <c r="CX4" s="69">
        <f t="shared" si="12"/>
        <v>43283</v>
      </c>
      <c r="CY4" s="69">
        <f t="shared" si="12"/>
        <v>43284</v>
      </c>
      <c r="CZ4" s="69">
        <f t="shared" si="12"/>
        <v>43285</v>
      </c>
      <c r="DA4" s="69">
        <f t="shared" si="12"/>
        <v>43286</v>
      </c>
      <c r="DB4" s="69">
        <f t="shared" si="12"/>
        <v>43287</v>
      </c>
      <c r="DC4" s="69">
        <f t="shared" si="12"/>
        <v>43288</v>
      </c>
      <c r="DD4" s="69">
        <f t="shared" si="12"/>
        <v>43289</v>
      </c>
      <c r="DE4" s="69">
        <f t="shared" si="12"/>
        <v>43290</v>
      </c>
      <c r="DF4" s="69">
        <f t="shared" si="12"/>
        <v>43291</v>
      </c>
      <c r="DG4" s="69">
        <f t="shared" si="12"/>
        <v>43292</v>
      </c>
      <c r="DH4" s="69">
        <f t="shared" si="12"/>
        <v>43293</v>
      </c>
      <c r="DI4" s="69">
        <f t="shared" si="12"/>
        <v>43294</v>
      </c>
      <c r="DJ4" s="69">
        <f t="shared" si="12"/>
        <v>43295</v>
      </c>
      <c r="DK4" s="69">
        <f t="shared" si="12"/>
        <v>43296</v>
      </c>
      <c r="DL4" s="69">
        <f t="shared" si="12"/>
        <v>43297</v>
      </c>
      <c r="DM4" s="69">
        <f t="shared" si="12"/>
        <v>43298</v>
      </c>
      <c r="DN4" s="69">
        <f t="shared" si="12"/>
        <v>43299</v>
      </c>
      <c r="DO4" s="69">
        <f t="shared" si="12"/>
        <v>43300</v>
      </c>
      <c r="DP4" s="69">
        <f t="shared" si="12"/>
        <v>43301</v>
      </c>
      <c r="DQ4" s="69">
        <f t="shared" si="12"/>
        <v>43302</v>
      </c>
      <c r="DR4" s="69">
        <f t="shared" si="12"/>
        <v>43303</v>
      </c>
      <c r="DS4" s="69">
        <f t="shared" si="12"/>
        <v>43304</v>
      </c>
      <c r="DT4" s="69">
        <f t="shared" si="12"/>
        <v>43305</v>
      </c>
      <c r="DU4" s="69">
        <f t="shared" si="12"/>
        <v>43306</v>
      </c>
      <c r="DV4" s="69">
        <f t="shared" si="12"/>
        <v>43307</v>
      </c>
      <c r="DW4" s="69">
        <f t="shared" si="12"/>
        <v>43308</v>
      </c>
      <c r="DX4" s="69">
        <f t="shared" si="12"/>
        <v>43309</v>
      </c>
      <c r="DY4" s="70">
        <f t="shared" si="12"/>
        <v>43271</v>
      </c>
      <c r="DZ4" s="70">
        <f t="shared" si="12"/>
        <v>43272</v>
      </c>
      <c r="EA4" s="70">
        <f t="shared" si="12"/>
        <v>43273</v>
      </c>
      <c r="EB4" s="70">
        <f t="shared" si="12"/>
        <v>43274</v>
      </c>
      <c r="EC4" s="70">
        <f t="shared" si="12"/>
        <v>43275</v>
      </c>
      <c r="ED4" s="70">
        <f t="shared" si="12"/>
        <v>43276</v>
      </c>
      <c r="EE4" s="70">
        <f t="shared" si="12"/>
        <v>43277</v>
      </c>
      <c r="EF4" s="70">
        <f t="shared" si="12"/>
        <v>43278</v>
      </c>
      <c r="EG4" s="70">
        <f t="shared" si="12"/>
        <v>43279</v>
      </c>
      <c r="EH4" s="70">
        <f t="shared" si="12"/>
        <v>43280</v>
      </c>
      <c r="EI4" s="70">
        <f t="shared" si="12"/>
        <v>43281</v>
      </c>
      <c r="EJ4" s="70">
        <f t="shared" si="12"/>
        <v>43282</v>
      </c>
      <c r="EK4" s="70">
        <f t="shared" si="12"/>
        <v>43283</v>
      </c>
      <c r="EL4" s="70">
        <f t="shared" si="12"/>
        <v>43284</v>
      </c>
      <c r="EM4" s="70">
        <f t="shared" si="12"/>
        <v>43285</v>
      </c>
      <c r="EN4" s="70">
        <f t="shared" si="12"/>
        <v>43286</v>
      </c>
      <c r="EO4" s="70">
        <f t="shared" si="12"/>
        <v>43287</v>
      </c>
      <c r="EP4" s="70">
        <f t="shared" si="12"/>
        <v>43288</v>
      </c>
      <c r="EQ4" s="70">
        <f t="shared" si="12"/>
        <v>43289</v>
      </c>
      <c r="ER4" s="70">
        <f t="shared" si="12"/>
        <v>43290</v>
      </c>
      <c r="ES4" s="70">
        <f t="shared" si="12"/>
        <v>43291</v>
      </c>
      <c r="ET4" s="70">
        <f t="shared" si="12"/>
        <v>43292</v>
      </c>
      <c r="EU4" s="70">
        <f t="shared" si="12"/>
        <v>43293</v>
      </c>
      <c r="EV4" s="70">
        <f t="shared" si="12"/>
        <v>43294</v>
      </c>
      <c r="EW4" s="70">
        <f t="shared" si="12"/>
        <v>43295</v>
      </c>
      <c r="EX4" s="70">
        <f t="shared" ref="EX4:FK4" si="13">BX4</f>
        <v>43296</v>
      </c>
      <c r="EY4" s="70">
        <f t="shared" si="13"/>
        <v>43297</v>
      </c>
      <c r="EZ4" s="70">
        <f t="shared" si="13"/>
        <v>43298</v>
      </c>
      <c r="FA4" s="70">
        <f t="shared" si="13"/>
        <v>43299</v>
      </c>
      <c r="FB4" s="70">
        <f t="shared" si="13"/>
        <v>43300</v>
      </c>
      <c r="FC4" s="70">
        <f t="shared" si="13"/>
        <v>43301</v>
      </c>
      <c r="FD4" s="70">
        <f t="shared" si="13"/>
        <v>43302</v>
      </c>
      <c r="FE4" s="70">
        <f t="shared" si="13"/>
        <v>43303</v>
      </c>
      <c r="FF4" s="70">
        <f t="shared" si="13"/>
        <v>43304</v>
      </c>
      <c r="FG4" s="70">
        <f t="shared" si="13"/>
        <v>43305</v>
      </c>
      <c r="FH4" s="70">
        <f t="shared" si="13"/>
        <v>43306</v>
      </c>
      <c r="FI4" s="70">
        <f t="shared" si="13"/>
        <v>43307</v>
      </c>
      <c r="FJ4" s="70">
        <f t="shared" si="13"/>
        <v>43308</v>
      </c>
      <c r="FK4" s="70">
        <f t="shared" si="13"/>
        <v>43309</v>
      </c>
      <c r="FL4" s="71">
        <f t="shared" ref="FL4:HW4" si="14">DY4</f>
        <v>43271</v>
      </c>
      <c r="FM4" s="71">
        <f t="shared" si="14"/>
        <v>43272</v>
      </c>
      <c r="FN4" s="71">
        <f t="shared" si="14"/>
        <v>43273</v>
      </c>
      <c r="FO4" s="71">
        <f t="shared" si="14"/>
        <v>43274</v>
      </c>
      <c r="FP4" s="71">
        <f t="shared" si="14"/>
        <v>43275</v>
      </c>
      <c r="FQ4" s="71">
        <f t="shared" si="14"/>
        <v>43276</v>
      </c>
      <c r="FR4" s="71">
        <f t="shared" si="14"/>
        <v>43277</v>
      </c>
      <c r="FS4" s="71">
        <f t="shared" si="14"/>
        <v>43278</v>
      </c>
      <c r="FT4" s="71">
        <f t="shared" si="14"/>
        <v>43279</v>
      </c>
      <c r="FU4" s="71">
        <f t="shared" si="14"/>
        <v>43280</v>
      </c>
      <c r="FV4" s="71">
        <f t="shared" si="14"/>
        <v>43281</v>
      </c>
      <c r="FW4" s="71">
        <f t="shared" si="14"/>
        <v>43282</v>
      </c>
      <c r="FX4" s="71">
        <f t="shared" si="14"/>
        <v>43283</v>
      </c>
      <c r="FY4" s="71">
        <f t="shared" si="14"/>
        <v>43284</v>
      </c>
      <c r="FZ4" s="71">
        <f t="shared" si="14"/>
        <v>43285</v>
      </c>
      <c r="GA4" s="71">
        <f t="shared" si="14"/>
        <v>43286</v>
      </c>
      <c r="GB4" s="71">
        <f t="shared" si="14"/>
        <v>43287</v>
      </c>
      <c r="GC4" s="71">
        <f t="shared" si="14"/>
        <v>43288</v>
      </c>
      <c r="GD4" s="71">
        <f t="shared" si="14"/>
        <v>43289</v>
      </c>
      <c r="GE4" s="71">
        <f t="shared" si="14"/>
        <v>43290</v>
      </c>
      <c r="GF4" s="71">
        <f t="shared" si="14"/>
        <v>43291</v>
      </c>
      <c r="GG4" s="71">
        <f t="shared" si="14"/>
        <v>43292</v>
      </c>
      <c r="GH4" s="71">
        <f t="shared" si="14"/>
        <v>43293</v>
      </c>
      <c r="GI4" s="71">
        <f t="shared" si="14"/>
        <v>43294</v>
      </c>
      <c r="GJ4" s="71">
        <f t="shared" si="14"/>
        <v>43295</v>
      </c>
      <c r="GK4" s="71">
        <f t="shared" si="14"/>
        <v>43296</v>
      </c>
      <c r="GL4" s="71">
        <f t="shared" si="14"/>
        <v>43297</v>
      </c>
      <c r="GM4" s="71">
        <f t="shared" si="14"/>
        <v>43298</v>
      </c>
      <c r="GN4" s="71">
        <f t="shared" si="14"/>
        <v>43299</v>
      </c>
      <c r="GO4" s="71">
        <f t="shared" si="14"/>
        <v>43300</v>
      </c>
      <c r="GP4" s="71">
        <f t="shared" si="14"/>
        <v>43301</v>
      </c>
      <c r="GQ4" s="71">
        <f t="shared" si="14"/>
        <v>43302</v>
      </c>
      <c r="GR4" s="71">
        <f t="shared" si="14"/>
        <v>43303</v>
      </c>
      <c r="GS4" s="71">
        <f t="shared" si="14"/>
        <v>43304</v>
      </c>
      <c r="GT4" s="71">
        <f t="shared" si="14"/>
        <v>43305</v>
      </c>
      <c r="GU4" s="71">
        <f t="shared" si="14"/>
        <v>43306</v>
      </c>
      <c r="GV4" s="71">
        <f t="shared" si="14"/>
        <v>43307</v>
      </c>
      <c r="GW4" s="71">
        <f t="shared" si="14"/>
        <v>43308</v>
      </c>
      <c r="GX4" s="71">
        <f t="shared" si="14"/>
        <v>43309</v>
      </c>
      <c r="GY4" s="72">
        <f t="shared" si="14"/>
        <v>43271</v>
      </c>
      <c r="GZ4" s="72">
        <f t="shared" si="14"/>
        <v>43272</v>
      </c>
      <c r="HA4" s="72">
        <f t="shared" si="14"/>
        <v>43273</v>
      </c>
      <c r="HB4" s="72">
        <f t="shared" si="14"/>
        <v>43274</v>
      </c>
      <c r="HC4" s="72">
        <f t="shared" si="14"/>
        <v>43275</v>
      </c>
      <c r="HD4" s="72">
        <f t="shared" si="14"/>
        <v>43276</v>
      </c>
      <c r="HE4" s="72">
        <f t="shared" si="14"/>
        <v>43277</v>
      </c>
      <c r="HF4" s="72">
        <f t="shared" si="14"/>
        <v>43278</v>
      </c>
      <c r="HG4" s="72">
        <f t="shared" si="14"/>
        <v>43279</v>
      </c>
      <c r="HH4" s="72">
        <f t="shared" si="14"/>
        <v>43280</v>
      </c>
      <c r="HI4" s="72">
        <f t="shared" si="14"/>
        <v>43281</v>
      </c>
      <c r="HJ4" s="72">
        <f t="shared" si="14"/>
        <v>43282</v>
      </c>
      <c r="HK4" s="72">
        <f t="shared" si="14"/>
        <v>43283</v>
      </c>
      <c r="HL4" s="72">
        <f t="shared" si="14"/>
        <v>43284</v>
      </c>
      <c r="HM4" s="72">
        <f t="shared" si="14"/>
        <v>43285</v>
      </c>
      <c r="HN4" s="72">
        <f t="shared" si="14"/>
        <v>43286</v>
      </c>
      <c r="HO4" s="72">
        <f t="shared" si="14"/>
        <v>43287</v>
      </c>
      <c r="HP4" s="72">
        <f t="shared" si="14"/>
        <v>43288</v>
      </c>
      <c r="HQ4" s="72">
        <f t="shared" si="14"/>
        <v>43289</v>
      </c>
      <c r="HR4" s="72">
        <f t="shared" si="14"/>
        <v>43290</v>
      </c>
      <c r="HS4" s="72">
        <f t="shared" si="14"/>
        <v>43291</v>
      </c>
      <c r="HT4" s="72">
        <f t="shared" si="14"/>
        <v>43292</v>
      </c>
      <c r="HU4" s="72">
        <f t="shared" si="14"/>
        <v>43293</v>
      </c>
      <c r="HV4" s="72">
        <f t="shared" si="14"/>
        <v>43294</v>
      </c>
      <c r="HW4" s="72">
        <f t="shared" si="14"/>
        <v>43295</v>
      </c>
      <c r="HX4" s="72">
        <f t="shared" ref="HX4:IK4" si="15">GK4</f>
        <v>43296</v>
      </c>
      <c r="HY4" s="72">
        <f t="shared" si="15"/>
        <v>43297</v>
      </c>
      <c r="HZ4" s="72">
        <f t="shared" si="15"/>
        <v>43298</v>
      </c>
      <c r="IA4" s="72">
        <f t="shared" si="15"/>
        <v>43299</v>
      </c>
      <c r="IB4" s="72">
        <f t="shared" si="15"/>
        <v>43300</v>
      </c>
      <c r="IC4" s="72">
        <f t="shared" si="15"/>
        <v>43301</v>
      </c>
      <c r="ID4" s="72">
        <f t="shared" si="15"/>
        <v>43302</v>
      </c>
      <c r="IE4" s="72">
        <f t="shared" si="15"/>
        <v>43303</v>
      </c>
      <c r="IF4" s="72">
        <f t="shared" si="15"/>
        <v>43304</v>
      </c>
      <c r="IG4" s="72">
        <f t="shared" si="15"/>
        <v>43305</v>
      </c>
      <c r="IH4" s="72">
        <f t="shared" si="15"/>
        <v>43306</v>
      </c>
      <c r="II4" s="72">
        <f t="shared" si="15"/>
        <v>43307</v>
      </c>
      <c r="IJ4" s="72">
        <f t="shared" si="15"/>
        <v>43308</v>
      </c>
      <c r="IK4" s="72">
        <f t="shared" si="15"/>
        <v>43309</v>
      </c>
      <c r="IL4" s="73"/>
      <c r="IM4" s="62" t="s">
        <v>24</v>
      </c>
      <c r="IN4" s="61" t="s">
        <v>2</v>
      </c>
      <c r="IO4" s="61" t="s">
        <v>3</v>
      </c>
      <c r="IP4" s="65">
        <f t="shared" ref="IP4:KB4" si="16">L4</f>
        <v>43271</v>
      </c>
      <c r="IQ4" s="65">
        <f t="shared" si="16"/>
        <v>43272</v>
      </c>
      <c r="IR4" s="65">
        <f t="shared" si="16"/>
        <v>43273</v>
      </c>
      <c r="IS4" s="65">
        <f t="shared" si="16"/>
        <v>43274</v>
      </c>
      <c r="IT4" s="65">
        <f t="shared" si="16"/>
        <v>43275</v>
      </c>
      <c r="IU4" s="65">
        <f t="shared" si="16"/>
        <v>43276</v>
      </c>
      <c r="IV4" s="65">
        <f t="shared" si="16"/>
        <v>43277</v>
      </c>
      <c r="IW4" s="65">
        <f t="shared" si="16"/>
        <v>43278</v>
      </c>
      <c r="IX4" s="65">
        <f t="shared" si="16"/>
        <v>43279</v>
      </c>
      <c r="IY4" s="65">
        <f t="shared" si="16"/>
        <v>43280</v>
      </c>
      <c r="IZ4" s="65">
        <f t="shared" si="16"/>
        <v>43281</v>
      </c>
      <c r="JA4" s="65">
        <f t="shared" si="16"/>
        <v>43282</v>
      </c>
      <c r="JB4" s="65">
        <f t="shared" si="16"/>
        <v>43283</v>
      </c>
      <c r="JC4" s="65">
        <f t="shared" si="16"/>
        <v>43284</v>
      </c>
      <c r="JD4" s="65">
        <f t="shared" si="16"/>
        <v>43285</v>
      </c>
      <c r="JE4" s="65">
        <f t="shared" si="16"/>
        <v>43286</v>
      </c>
      <c r="JF4" s="65">
        <f t="shared" si="16"/>
        <v>43287</v>
      </c>
      <c r="JG4" s="65">
        <f t="shared" si="16"/>
        <v>43288</v>
      </c>
      <c r="JH4" s="65">
        <f t="shared" si="16"/>
        <v>43289</v>
      </c>
      <c r="JI4" s="65">
        <f t="shared" si="16"/>
        <v>43290</v>
      </c>
      <c r="JJ4" s="65">
        <f t="shared" si="16"/>
        <v>43291</v>
      </c>
      <c r="JK4" s="65">
        <f t="shared" si="16"/>
        <v>43292</v>
      </c>
      <c r="JL4" s="65">
        <f t="shared" si="16"/>
        <v>43293</v>
      </c>
      <c r="JM4" s="65">
        <f t="shared" si="16"/>
        <v>43294</v>
      </c>
      <c r="JN4" s="65">
        <f t="shared" si="16"/>
        <v>43295</v>
      </c>
      <c r="JO4" s="65">
        <f t="shared" si="16"/>
        <v>43296</v>
      </c>
      <c r="JP4" s="65">
        <f t="shared" si="16"/>
        <v>43297</v>
      </c>
      <c r="JQ4" s="65">
        <f t="shared" si="16"/>
        <v>43298</v>
      </c>
      <c r="JR4" s="65">
        <f t="shared" si="16"/>
        <v>43299</v>
      </c>
      <c r="JS4" s="65">
        <f t="shared" si="16"/>
        <v>43300</v>
      </c>
      <c r="JT4" s="65">
        <f t="shared" si="16"/>
        <v>43301</v>
      </c>
      <c r="JU4" s="65">
        <f t="shared" si="16"/>
        <v>43302</v>
      </c>
      <c r="JV4" s="65">
        <f t="shared" si="16"/>
        <v>43303</v>
      </c>
      <c r="JW4" s="65">
        <f t="shared" si="16"/>
        <v>43304</v>
      </c>
      <c r="JX4" s="65">
        <f t="shared" si="16"/>
        <v>43305</v>
      </c>
      <c r="JY4" s="65">
        <f t="shared" si="16"/>
        <v>43306</v>
      </c>
      <c r="JZ4" s="65">
        <f t="shared" si="16"/>
        <v>43307</v>
      </c>
      <c r="KA4" s="65">
        <f t="shared" si="16"/>
        <v>43308</v>
      </c>
      <c r="KB4" s="65">
        <f t="shared" si="16"/>
        <v>43309</v>
      </c>
    </row>
    <row r="5" spans="1:288" s="97" customFormat="1" ht="12" hidden="1" outlineLevel="1">
      <c r="A5" s="90"/>
      <c r="B5" s="91"/>
      <c r="C5" s="92"/>
      <c r="D5" s="92"/>
      <c r="E5" s="92"/>
      <c r="F5" s="93"/>
      <c r="G5" s="94"/>
      <c r="H5" s="94"/>
      <c r="I5" s="95"/>
      <c r="J5" s="94"/>
      <c r="K5" s="94"/>
      <c r="L5" s="98">
        <f>IF(WEEKDAY(L4,2)&gt;5,1,0)</f>
        <v>0</v>
      </c>
      <c r="M5" s="98">
        <f t="shared" ref="M5:AX5" si="17">IF(WEEKDAY(M4,2)&gt;5,1,0)</f>
        <v>0</v>
      </c>
      <c r="N5" s="98">
        <f t="shared" si="17"/>
        <v>0</v>
      </c>
      <c r="O5" s="98">
        <f t="shared" si="17"/>
        <v>1</v>
      </c>
      <c r="P5" s="98">
        <f t="shared" si="17"/>
        <v>1</v>
      </c>
      <c r="Q5" s="98">
        <f t="shared" si="17"/>
        <v>0</v>
      </c>
      <c r="R5" s="98">
        <f t="shared" si="17"/>
        <v>0</v>
      </c>
      <c r="S5" s="98">
        <f t="shared" si="17"/>
        <v>0</v>
      </c>
      <c r="T5" s="98">
        <f t="shared" si="17"/>
        <v>0</v>
      </c>
      <c r="U5" s="98">
        <f t="shared" si="17"/>
        <v>0</v>
      </c>
      <c r="V5" s="98">
        <f t="shared" si="17"/>
        <v>1</v>
      </c>
      <c r="W5" s="98">
        <f t="shared" si="17"/>
        <v>1</v>
      </c>
      <c r="X5" s="98">
        <f t="shared" si="17"/>
        <v>0</v>
      </c>
      <c r="Y5" s="98">
        <f t="shared" si="17"/>
        <v>0</v>
      </c>
      <c r="Z5" s="98">
        <f t="shared" si="17"/>
        <v>0</v>
      </c>
      <c r="AA5" s="98">
        <f t="shared" si="17"/>
        <v>0</v>
      </c>
      <c r="AB5" s="98">
        <f t="shared" si="17"/>
        <v>0</v>
      </c>
      <c r="AC5" s="98">
        <f t="shared" si="17"/>
        <v>1</v>
      </c>
      <c r="AD5" s="98">
        <f t="shared" si="17"/>
        <v>1</v>
      </c>
      <c r="AE5" s="98">
        <f t="shared" si="17"/>
        <v>0</v>
      </c>
      <c r="AF5" s="98">
        <f t="shared" si="17"/>
        <v>0</v>
      </c>
      <c r="AG5" s="98">
        <f t="shared" si="17"/>
        <v>0</v>
      </c>
      <c r="AH5" s="98">
        <f t="shared" si="17"/>
        <v>0</v>
      </c>
      <c r="AI5" s="98">
        <f t="shared" si="17"/>
        <v>0</v>
      </c>
      <c r="AJ5" s="98">
        <f t="shared" si="17"/>
        <v>1</v>
      </c>
      <c r="AK5" s="98">
        <f t="shared" si="17"/>
        <v>1</v>
      </c>
      <c r="AL5" s="98">
        <f t="shared" si="17"/>
        <v>0</v>
      </c>
      <c r="AM5" s="98">
        <f t="shared" si="17"/>
        <v>0</v>
      </c>
      <c r="AN5" s="98">
        <f t="shared" si="17"/>
        <v>0</v>
      </c>
      <c r="AO5" s="98">
        <f t="shared" si="17"/>
        <v>0</v>
      </c>
      <c r="AP5" s="98">
        <f t="shared" si="17"/>
        <v>0</v>
      </c>
      <c r="AQ5" s="98">
        <f t="shared" si="17"/>
        <v>1</v>
      </c>
      <c r="AR5" s="98">
        <f t="shared" si="17"/>
        <v>1</v>
      </c>
      <c r="AS5" s="98">
        <f t="shared" si="17"/>
        <v>0</v>
      </c>
      <c r="AT5" s="98">
        <f t="shared" si="17"/>
        <v>0</v>
      </c>
      <c r="AU5" s="98">
        <f t="shared" si="17"/>
        <v>0</v>
      </c>
      <c r="AV5" s="98">
        <f t="shared" si="17"/>
        <v>0</v>
      </c>
      <c r="AW5" s="98">
        <f t="shared" si="17"/>
        <v>0</v>
      </c>
      <c r="AX5" s="98">
        <f t="shared" si="17"/>
        <v>1</v>
      </c>
      <c r="AY5" s="96"/>
      <c r="AZ5" s="96"/>
      <c r="BA5" s="96"/>
      <c r="BB5" s="96"/>
      <c r="BC5" s="96"/>
      <c r="BD5" s="96"/>
      <c r="BE5" s="96"/>
      <c r="BF5" s="96"/>
      <c r="BG5" s="96"/>
      <c r="BH5" s="96"/>
      <c r="BI5" s="96"/>
      <c r="BJ5" s="96"/>
      <c r="BK5" s="96"/>
      <c r="BL5" s="96"/>
      <c r="BM5" s="96"/>
      <c r="BN5" s="96"/>
      <c r="BO5" s="96"/>
      <c r="BP5" s="96"/>
      <c r="BQ5" s="96"/>
      <c r="BR5" s="96"/>
      <c r="BS5" s="96"/>
      <c r="BT5" s="96"/>
      <c r="BU5" s="96"/>
      <c r="BV5" s="96"/>
      <c r="BW5" s="96"/>
      <c r="BX5" s="96"/>
      <c r="BY5" s="96"/>
      <c r="BZ5" s="96"/>
      <c r="CA5" s="96"/>
      <c r="CB5" s="96"/>
      <c r="CC5" s="96"/>
      <c r="CD5" s="96"/>
      <c r="CE5" s="96"/>
      <c r="CF5" s="96"/>
      <c r="CG5" s="96"/>
      <c r="CH5" s="96"/>
      <c r="CI5" s="96"/>
      <c r="CJ5" s="96"/>
      <c r="CK5" s="96"/>
      <c r="CL5" s="96"/>
      <c r="CM5" s="96"/>
      <c r="CN5" s="96"/>
      <c r="CO5" s="96"/>
      <c r="CP5" s="96"/>
      <c r="CQ5" s="96"/>
      <c r="CR5" s="96"/>
      <c r="CS5" s="96"/>
      <c r="CT5" s="96"/>
      <c r="CU5" s="96"/>
      <c r="CV5" s="96"/>
      <c r="CW5" s="96"/>
      <c r="CX5" s="96"/>
      <c r="CY5" s="96"/>
      <c r="CZ5" s="96"/>
      <c r="DA5" s="96"/>
      <c r="DB5" s="96"/>
      <c r="DC5" s="96"/>
      <c r="DD5" s="96"/>
      <c r="DE5" s="96"/>
      <c r="DF5" s="96"/>
      <c r="DG5" s="96"/>
      <c r="DH5" s="96"/>
      <c r="DI5" s="96"/>
      <c r="DJ5" s="96"/>
      <c r="DK5" s="96"/>
      <c r="DL5" s="96"/>
      <c r="DM5" s="96"/>
      <c r="DN5" s="96"/>
      <c r="DO5" s="96"/>
      <c r="DP5" s="96"/>
      <c r="DQ5" s="96"/>
      <c r="DR5" s="96"/>
      <c r="DS5" s="96"/>
      <c r="DT5" s="96"/>
      <c r="DU5" s="96"/>
      <c r="DV5" s="96"/>
      <c r="DW5" s="96"/>
      <c r="DX5" s="96"/>
      <c r="DY5" s="96"/>
      <c r="DZ5" s="96"/>
      <c r="EA5" s="96"/>
      <c r="EB5" s="96"/>
      <c r="EC5" s="96"/>
      <c r="ED5" s="96"/>
      <c r="EE5" s="96"/>
      <c r="EF5" s="96"/>
      <c r="EG5" s="96"/>
      <c r="EH5" s="96"/>
      <c r="EI5" s="96"/>
      <c r="EJ5" s="96"/>
      <c r="EK5" s="96"/>
      <c r="EL5" s="96"/>
      <c r="EM5" s="96"/>
      <c r="EN5" s="96"/>
      <c r="EO5" s="96"/>
      <c r="EP5" s="96"/>
      <c r="EQ5" s="96"/>
      <c r="ER5" s="96"/>
      <c r="ES5" s="96"/>
      <c r="ET5" s="96"/>
      <c r="EU5" s="96"/>
      <c r="EV5" s="96"/>
      <c r="EW5" s="96"/>
      <c r="EX5" s="96"/>
      <c r="EY5" s="96"/>
      <c r="EZ5" s="96"/>
      <c r="FA5" s="96"/>
      <c r="FB5" s="96"/>
      <c r="FC5" s="96"/>
      <c r="FD5" s="96"/>
      <c r="FE5" s="96"/>
      <c r="FF5" s="96"/>
      <c r="FG5" s="96"/>
      <c r="FH5" s="96"/>
      <c r="FI5" s="96"/>
      <c r="FJ5" s="96"/>
      <c r="FK5" s="96"/>
      <c r="FL5" s="96"/>
      <c r="FM5" s="96"/>
      <c r="FN5" s="96"/>
      <c r="FO5" s="96"/>
      <c r="FP5" s="96"/>
      <c r="FQ5" s="96"/>
      <c r="FR5" s="96"/>
      <c r="FS5" s="96"/>
      <c r="FT5" s="96"/>
      <c r="FU5" s="96"/>
      <c r="FV5" s="96"/>
      <c r="FW5" s="96"/>
      <c r="FX5" s="96"/>
      <c r="FY5" s="96"/>
      <c r="FZ5" s="96"/>
      <c r="GA5" s="96"/>
      <c r="GB5" s="96"/>
      <c r="GC5" s="96"/>
      <c r="GD5" s="96"/>
      <c r="GE5" s="96"/>
      <c r="GF5" s="96"/>
      <c r="GG5" s="96"/>
      <c r="GH5" s="96"/>
      <c r="GI5" s="96"/>
      <c r="GJ5" s="96"/>
      <c r="GK5" s="96"/>
      <c r="GL5" s="96"/>
      <c r="GM5" s="96"/>
      <c r="GN5" s="96"/>
      <c r="GO5" s="96"/>
      <c r="GP5" s="96"/>
      <c r="GQ5" s="96"/>
      <c r="GR5" s="96"/>
      <c r="GS5" s="96"/>
      <c r="GT5" s="96"/>
      <c r="GU5" s="96"/>
      <c r="GV5" s="96"/>
      <c r="GW5" s="96"/>
      <c r="GX5" s="96"/>
      <c r="GY5" s="96"/>
      <c r="GZ5" s="96"/>
      <c r="HA5" s="96"/>
      <c r="HB5" s="96"/>
      <c r="HC5" s="96"/>
      <c r="HD5" s="96"/>
      <c r="HE5" s="96"/>
      <c r="HF5" s="96"/>
      <c r="HG5" s="96"/>
      <c r="HH5" s="96"/>
      <c r="HI5" s="96"/>
      <c r="HJ5" s="96"/>
      <c r="HK5" s="96"/>
      <c r="HL5" s="96"/>
      <c r="HM5" s="96"/>
      <c r="HN5" s="96"/>
      <c r="HO5" s="96"/>
      <c r="HP5" s="96"/>
      <c r="HQ5" s="96"/>
      <c r="HR5" s="96"/>
      <c r="HS5" s="96"/>
      <c r="HT5" s="96"/>
      <c r="HU5" s="96"/>
      <c r="HV5" s="96"/>
      <c r="HW5" s="96"/>
      <c r="HX5" s="96"/>
      <c r="HY5" s="96"/>
      <c r="HZ5" s="96"/>
      <c r="IA5" s="96"/>
      <c r="IB5" s="96"/>
      <c r="IC5" s="96"/>
      <c r="ID5" s="96"/>
      <c r="IE5" s="96"/>
      <c r="IF5" s="96"/>
      <c r="IG5" s="96"/>
      <c r="IH5" s="96"/>
      <c r="II5" s="96"/>
      <c r="IJ5" s="96"/>
      <c r="IK5" s="96"/>
      <c r="IL5" s="96"/>
      <c r="IM5" s="92"/>
      <c r="IN5" s="94"/>
      <c r="IO5" s="94"/>
      <c r="IP5" s="65"/>
      <c r="IQ5" s="65"/>
      <c r="IR5" s="65"/>
      <c r="IS5" s="65"/>
      <c r="IT5" s="65"/>
      <c r="IU5" s="65"/>
      <c r="IV5" s="65"/>
      <c r="IW5" s="65"/>
      <c r="IX5" s="65"/>
      <c r="IY5" s="65"/>
      <c r="IZ5" s="65"/>
      <c r="JA5" s="65"/>
      <c r="JB5" s="65"/>
      <c r="JC5" s="65"/>
      <c r="JD5" s="65"/>
      <c r="JE5" s="65"/>
      <c r="JF5" s="65"/>
      <c r="JG5" s="65"/>
      <c r="JH5" s="65"/>
      <c r="JI5" s="65"/>
      <c r="JJ5" s="65"/>
      <c r="JK5" s="65"/>
      <c r="JL5" s="65"/>
      <c r="JM5" s="65"/>
      <c r="JN5" s="65"/>
      <c r="JO5" s="65"/>
      <c r="JP5" s="65"/>
      <c r="JQ5" s="65"/>
      <c r="JR5" s="65"/>
      <c r="JS5" s="65"/>
      <c r="JT5" s="65"/>
      <c r="JU5" s="65"/>
      <c r="JV5" s="65"/>
      <c r="JW5" s="65"/>
      <c r="JX5" s="65"/>
      <c r="JY5" s="65"/>
      <c r="JZ5" s="65"/>
      <c r="KA5" s="65"/>
      <c r="KB5" s="65"/>
    </row>
    <row r="6" spans="1:288" s="97" customFormat="1" ht="12" hidden="1" outlineLevel="1">
      <c r="A6" s="90"/>
      <c r="B6" s="91"/>
      <c r="C6" s="92"/>
      <c r="D6" s="92"/>
      <c r="E6" s="92"/>
      <c r="F6" s="93"/>
      <c r="G6" s="94"/>
      <c r="H6" s="94"/>
      <c r="I6" s="95"/>
      <c r="J6" s="94"/>
      <c r="K6" s="94"/>
      <c r="L6" s="98" t="e">
        <f t="shared" ref="L6:AX6" si="18">SUBTOTAL(9,L7:L948)</f>
        <v>#REF!</v>
      </c>
      <c r="M6" s="98" t="e">
        <f t="shared" si="18"/>
        <v>#REF!</v>
      </c>
      <c r="N6" s="98" t="e">
        <f t="shared" si="18"/>
        <v>#REF!</v>
      </c>
      <c r="O6" s="98" t="e">
        <f t="shared" si="18"/>
        <v>#REF!</v>
      </c>
      <c r="P6" s="98" t="e">
        <f t="shared" si="18"/>
        <v>#REF!</v>
      </c>
      <c r="Q6" s="98" t="e">
        <f t="shared" si="18"/>
        <v>#REF!</v>
      </c>
      <c r="R6" s="98" t="e">
        <f t="shared" si="18"/>
        <v>#REF!</v>
      </c>
      <c r="S6" s="98" t="e">
        <f t="shared" si="18"/>
        <v>#REF!</v>
      </c>
      <c r="T6" s="98" t="e">
        <f t="shared" si="18"/>
        <v>#REF!</v>
      </c>
      <c r="U6" s="98" t="e">
        <f t="shared" si="18"/>
        <v>#REF!</v>
      </c>
      <c r="V6" s="98" t="e">
        <f t="shared" si="18"/>
        <v>#REF!</v>
      </c>
      <c r="W6" s="98" t="e">
        <f t="shared" si="18"/>
        <v>#REF!</v>
      </c>
      <c r="X6" s="98" t="e">
        <f t="shared" si="18"/>
        <v>#REF!</v>
      </c>
      <c r="Y6" s="98" t="e">
        <f t="shared" si="18"/>
        <v>#REF!</v>
      </c>
      <c r="Z6" s="98" t="e">
        <f t="shared" si="18"/>
        <v>#REF!</v>
      </c>
      <c r="AA6" s="98" t="e">
        <f t="shared" si="18"/>
        <v>#REF!</v>
      </c>
      <c r="AB6" s="98" t="e">
        <f t="shared" si="18"/>
        <v>#REF!</v>
      </c>
      <c r="AC6" s="98" t="e">
        <f t="shared" si="18"/>
        <v>#REF!</v>
      </c>
      <c r="AD6" s="98" t="e">
        <f t="shared" si="18"/>
        <v>#REF!</v>
      </c>
      <c r="AE6" s="98" t="e">
        <f t="shared" si="18"/>
        <v>#REF!</v>
      </c>
      <c r="AF6" s="98" t="e">
        <f t="shared" si="18"/>
        <v>#REF!</v>
      </c>
      <c r="AG6" s="98" t="e">
        <f t="shared" si="18"/>
        <v>#REF!</v>
      </c>
      <c r="AH6" s="98" t="e">
        <f t="shared" si="18"/>
        <v>#REF!</v>
      </c>
      <c r="AI6" s="98" t="e">
        <f t="shared" si="18"/>
        <v>#REF!</v>
      </c>
      <c r="AJ6" s="98" t="e">
        <f t="shared" si="18"/>
        <v>#REF!</v>
      </c>
      <c r="AK6" s="98" t="e">
        <f t="shared" si="18"/>
        <v>#REF!</v>
      </c>
      <c r="AL6" s="98" t="e">
        <f t="shared" si="18"/>
        <v>#REF!</v>
      </c>
      <c r="AM6" s="98" t="e">
        <f t="shared" si="18"/>
        <v>#REF!</v>
      </c>
      <c r="AN6" s="98" t="e">
        <f t="shared" si="18"/>
        <v>#REF!</v>
      </c>
      <c r="AO6" s="98" t="e">
        <f t="shared" si="18"/>
        <v>#REF!</v>
      </c>
      <c r="AP6" s="98" t="e">
        <f t="shared" si="18"/>
        <v>#REF!</v>
      </c>
      <c r="AQ6" s="98" t="e">
        <f t="shared" si="18"/>
        <v>#REF!</v>
      </c>
      <c r="AR6" s="98" t="e">
        <f t="shared" si="18"/>
        <v>#REF!</v>
      </c>
      <c r="AS6" s="98" t="e">
        <f t="shared" si="18"/>
        <v>#REF!</v>
      </c>
      <c r="AT6" s="98" t="e">
        <f t="shared" si="18"/>
        <v>#REF!</v>
      </c>
      <c r="AU6" s="98" t="e">
        <f t="shared" si="18"/>
        <v>#REF!</v>
      </c>
      <c r="AV6" s="98" t="e">
        <f t="shared" si="18"/>
        <v>#REF!</v>
      </c>
      <c r="AW6" s="98" t="e">
        <f t="shared" si="18"/>
        <v>#REF!</v>
      </c>
      <c r="AX6" s="98" t="e">
        <f t="shared" si="18"/>
        <v>#REF!</v>
      </c>
      <c r="AY6" s="96"/>
      <c r="AZ6" s="96"/>
      <c r="BA6" s="96"/>
      <c r="BB6" s="96"/>
      <c r="BC6" s="96"/>
      <c r="BD6" s="96"/>
      <c r="BE6" s="96"/>
      <c r="BF6" s="96"/>
      <c r="BG6" s="96"/>
      <c r="BH6" s="96"/>
      <c r="BI6" s="96"/>
      <c r="BJ6" s="96"/>
      <c r="BK6" s="96"/>
      <c r="BL6" s="96"/>
      <c r="BM6" s="96"/>
      <c r="BN6" s="96"/>
      <c r="BO6" s="96"/>
      <c r="BP6" s="96"/>
      <c r="BQ6" s="96"/>
      <c r="BR6" s="96"/>
      <c r="BS6" s="96"/>
      <c r="BT6" s="96"/>
      <c r="BU6" s="96"/>
      <c r="BV6" s="96"/>
      <c r="BW6" s="96"/>
      <c r="BX6" s="96"/>
      <c r="BY6" s="96"/>
      <c r="BZ6" s="96"/>
      <c r="CA6" s="96"/>
      <c r="CB6" s="96"/>
      <c r="CC6" s="96"/>
      <c r="CD6" s="96"/>
      <c r="CE6" s="96"/>
      <c r="CF6" s="96"/>
      <c r="CG6" s="96"/>
      <c r="CH6" s="96"/>
      <c r="CI6" s="96"/>
      <c r="CJ6" s="96"/>
      <c r="CK6" s="96"/>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96"/>
      <c r="DS6" s="96"/>
      <c r="DT6" s="96"/>
      <c r="DU6" s="96"/>
      <c r="DV6" s="96"/>
      <c r="DW6" s="96"/>
      <c r="DX6" s="96"/>
      <c r="DY6" s="96"/>
      <c r="DZ6" s="96"/>
      <c r="EA6" s="96"/>
      <c r="EB6" s="96"/>
      <c r="EC6" s="96"/>
      <c r="ED6" s="96"/>
      <c r="EE6" s="96"/>
      <c r="EF6" s="96"/>
      <c r="EG6" s="96"/>
      <c r="EH6" s="96"/>
      <c r="EI6" s="96"/>
      <c r="EJ6" s="96"/>
      <c r="EK6" s="96"/>
      <c r="EL6" s="96"/>
      <c r="EM6" s="96"/>
      <c r="EN6" s="96"/>
      <c r="EO6" s="96"/>
      <c r="EP6" s="96"/>
      <c r="EQ6" s="96"/>
      <c r="ER6" s="96"/>
      <c r="ES6" s="96"/>
      <c r="ET6" s="96"/>
      <c r="EU6" s="96"/>
      <c r="EV6" s="96"/>
      <c r="EW6" s="96"/>
      <c r="EX6" s="96"/>
      <c r="EY6" s="96"/>
      <c r="EZ6" s="96"/>
      <c r="FA6" s="96"/>
      <c r="FB6" s="96"/>
      <c r="FC6" s="96"/>
      <c r="FD6" s="96"/>
      <c r="FE6" s="96"/>
      <c r="FF6" s="96"/>
      <c r="FG6" s="96"/>
      <c r="FH6" s="96"/>
      <c r="FI6" s="96"/>
      <c r="FJ6" s="96"/>
      <c r="FK6" s="96"/>
      <c r="FL6" s="96"/>
      <c r="FM6" s="96"/>
      <c r="FN6" s="96"/>
      <c r="FO6" s="96"/>
      <c r="FP6" s="96"/>
      <c r="FQ6" s="96"/>
      <c r="FR6" s="96"/>
      <c r="FS6" s="96"/>
      <c r="FT6" s="96"/>
      <c r="FU6" s="96"/>
      <c r="FV6" s="96"/>
      <c r="FW6" s="96"/>
      <c r="FX6" s="96"/>
      <c r="FY6" s="96"/>
      <c r="FZ6" s="96"/>
      <c r="GA6" s="96"/>
      <c r="GB6" s="96"/>
      <c r="GC6" s="96"/>
      <c r="GD6" s="96"/>
      <c r="GE6" s="96"/>
      <c r="GF6" s="96"/>
      <c r="GG6" s="96"/>
      <c r="GH6" s="96"/>
      <c r="GI6" s="96"/>
      <c r="GJ6" s="96"/>
      <c r="GK6" s="96"/>
      <c r="GL6" s="96"/>
      <c r="GM6" s="96"/>
      <c r="GN6" s="96"/>
      <c r="GO6" s="96"/>
      <c r="GP6" s="96"/>
      <c r="GQ6" s="96"/>
      <c r="GR6" s="96"/>
      <c r="GS6" s="96"/>
      <c r="GT6" s="96"/>
      <c r="GU6" s="96"/>
      <c r="GV6" s="96"/>
      <c r="GW6" s="96"/>
      <c r="GX6" s="96"/>
      <c r="GY6" s="96"/>
      <c r="GZ6" s="96"/>
      <c r="HA6" s="96"/>
      <c r="HB6" s="96"/>
      <c r="HC6" s="96"/>
      <c r="HD6" s="96"/>
      <c r="HE6" s="96"/>
      <c r="HF6" s="96"/>
      <c r="HG6" s="96"/>
      <c r="HH6" s="96"/>
      <c r="HI6" s="96"/>
      <c r="HJ6" s="96"/>
      <c r="HK6" s="96"/>
      <c r="HL6" s="96"/>
      <c r="HM6" s="96"/>
      <c r="HN6" s="96"/>
      <c r="HO6" s="96"/>
      <c r="HP6" s="96"/>
      <c r="HQ6" s="96"/>
      <c r="HR6" s="96"/>
      <c r="HS6" s="96"/>
      <c r="HT6" s="96"/>
      <c r="HU6" s="96"/>
      <c r="HV6" s="96"/>
      <c r="HW6" s="96"/>
      <c r="HX6" s="96"/>
      <c r="HY6" s="96"/>
      <c r="HZ6" s="96"/>
      <c r="IA6" s="96"/>
      <c r="IB6" s="96"/>
      <c r="IC6" s="96"/>
      <c r="ID6" s="96"/>
      <c r="IE6" s="96"/>
      <c r="IF6" s="96"/>
      <c r="IG6" s="96"/>
      <c r="IH6" s="96"/>
      <c r="II6" s="96"/>
      <c r="IJ6" s="96"/>
      <c r="IK6" s="96"/>
      <c r="IL6" s="96"/>
      <c r="IM6" s="92"/>
      <c r="IN6" s="94"/>
      <c r="IO6" s="94"/>
      <c r="IP6" s="65"/>
      <c r="IQ6" s="65"/>
      <c r="IR6" s="65"/>
      <c r="IS6" s="65"/>
      <c r="IT6" s="65"/>
      <c r="IU6" s="65"/>
      <c r="IV6" s="65"/>
      <c r="IW6" s="65"/>
      <c r="IX6" s="65"/>
      <c r="IY6" s="65"/>
      <c r="IZ6" s="65"/>
      <c r="JA6" s="65"/>
      <c r="JB6" s="65"/>
      <c r="JC6" s="65"/>
      <c r="JD6" s="65"/>
      <c r="JE6" s="65"/>
      <c r="JF6" s="65"/>
      <c r="JG6" s="65"/>
      <c r="JH6" s="65"/>
      <c r="JI6" s="65"/>
      <c r="JJ6" s="65"/>
      <c r="JK6" s="65"/>
      <c r="JL6" s="65"/>
      <c r="JM6" s="65"/>
      <c r="JN6" s="65"/>
      <c r="JO6" s="65"/>
      <c r="JP6" s="65"/>
      <c r="JQ6" s="65"/>
      <c r="JR6" s="65"/>
      <c r="JS6" s="65"/>
      <c r="JT6" s="65"/>
      <c r="JU6" s="65"/>
      <c r="JV6" s="65"/>
      <c r="JW6" s="65"/>
      <c r="JX6" s="65"/>
      <c r="JY6" s="65"/>
      <c r="JZ6" s="65"/>
      <c r="KA6" s="65"/>
      <c r="KB6" s="65"/>
    </row>
    <row r="7" spans="1:288" collapsed="1">
      <c r="A7" s="100" t="e">
        <f>'Sintesi (CA)'!#REF!</f>
        <v>#REF!</v>
      </c>
      <c r="B7" s="100" t="e">
        <f>'Sintesi (CA)'!#REF!</f>
        <v>#REF!</v>
      </c>
      <c r="C7" s="75" t="e">
        <f>'Sintesi Quantitativa (Overall)'!#REF!</f>
        <v>#REF!</v>
      </c>
      <c r="D7" s="75" t="e">
        <f>'Sintesi Quantitativa (Overall)'!#REF!</f>
        <v>#REF!</v>
      </c>
      <c r="E7" s="75" t="e">
        <f>C7-D7</f>
        <v>#REF!</v>
      </c>
      <c r="F7" s="76" t="s">
        <v>89</v>
      </c>
      <c r="G7" s="77">
        <v>41512</v>
      </c>
      <c r="H7" s="77">
        <v>41533</v>
      </c>
      <c r="I7" s="78">
        <f>IF(H7&lt;&gt;"",NETWORKDAYS(G7,H7)+J7,0)</f>
        <v>16</v>
      </c>
      <c r="J7" s="78">
        <v>0</v>
      </c>
      <c r="K7" s="79" t="e">
        <f>IF(E7&gt;0,E7/(I7+J7),0)</f>
        <v>#REF!</v>
      </c>
      <c r="L7" s="80" t="e">
        <f>#REF!+#REF!</f>
        <v>#REF!</v>
      </c>
      <c r="M7" s="80" t="e">
        <f>#REF!+#REF!</f>
        <v>#REF!</v>
      </c>
      <c r="N7" s="80" t="e">
        <f>#REF!+#REF!</f>
        <v>#REF!</v>
      </c>
      <c r="O7" s="80" t="e">
        <f>#REF!+#REF!</f>
        <v>#REF!</v>
      </c>
      <c r="P7" s="80" t="e">
        <f>#REF!+#REF!</f>
        <v>#REF!</v>
      </c>
      <c r="Q7" s="80" t="e">
        <f>#REF!+#REF!</f>
        <v>#REF!</v>
      </c>
      <c r="R7" s="80" t="e">
        <f>#REF!+#REF!</f>
        <v>#REF!</v>
      </c>
      <c r="S7" s="80" t="e">
        <f>#REF!+#REF!</f>
        <v>#REF!</v>
      </c>
      <c r="T7" s="80" t="e">
        <f>#REF!+#REF!</f>
        <v>#REF!</v>
      </c>
      <c r="U7" s="80" t="e">
        <f>#REF!+#REF!</f>
        <v>#REF!</v>
      </c>
      <c r="V7" s="80" t="e">
        <f>#REF!+#REF!</f>
        <v>#REF!</v>
      </c>
      <c r="W7" s="80" t="e">
        <f>#REF!+#REF!</f>
        <v>#REF!</v>
      </c>
      <c r="X7" s="80" t="e">
        <f>#REF!+#REF!</f>
        <v>#REF!</v>
      </c>
      <c r="Y7" s="80" t="e">
        <f>#REF!+#REF!</f>
        <v>#REF!</v>
      </c>
      <c r="Z7" s="80" t="e">
        <f>#REF!+#REF!</f>
        <v>#REF!</v>
      </c>
      <c r="AA7" s="80" t="e">
        <f>#REF!+#REF!</f>
        <v>#REF!</v>
      </c>
      <c r="AB7" s="80" t="e">
        <f>#REF!+#REF!</f>
        <v>#REF!</v>
      </c>
      <c r="AC7" s="80" t="e">
        <f>#REF!+#REF!</f>
        <v>#REF!</v>
      </c>
      <c r="AD7" s="80" t="e">
        <f>#REF!+#REF!</f>
        <v>#REF!</v>
      </c>
      <c r="AE7" s="80" t="e">
        <f>#REF!+#REF!</f>
        <v>#REF!</v>
      </c>
      <c r="AF7" s="80" t="e">
        <f>#REF!+#REF!</f>
        <v>#REF!</v>
      </c>
      <c r="AG7" s="80" t="e">
        <f>#REF!+#REF!</f>
        <v>#REF!</v>
      </c>
      <c r="AH7" s="80" t="e">
        <f>#REF!+#REF!</f>
        <v>#REF!</v>
      </c>
      <c r="AI7" s="80" t="e">
        <f>#REF!+#REF!</f>
        <v>#REF!</v>
      </c>
      <c r="AJ7" s="80" t="e">
        <f>#REF!+#REF!</f>
        <v>#REF!</v>
      </c>
      <c r="AK7" s="80" t="e">
        <f>#REF!+#REF!</f>
        <v>#REF!</v>
      </c>
      <c r="AL7" s="80" t="e">
        <f>#REF!+#REF!</f>
        <v>#REF!</v>
      </c>
      <c r="AM7" s="80" t="e">
        <f>#REF!+#REF!</f>
        <v>#REF!</v>
      </c>
      <c r="AN7" s="80" t="e">
        <f>#REF!+#REF!</f>
        <v>#REF!</v>
      </c>
      <c r="AO7" s="80" t="e">
        <f>#REF!+#REF!</f>
        <v>#REF!</v>
      </c>
      <c r="AP7" s="80" t="e">
        <f>#REF!+#REF!</f>
        <v>#REF!</v>
      </c>
      <c r="AQ7" s="80" t="e">
        <f>#REF!+#REF!</f>
        <v>#REF!</v>
      </c>
      <c r="AR7" s="80" t="e">
        <f>#REF!+#REF!</f>
        <v>#REF!</v>
      </c>
      <c r="AS7" s="80" t="e">
        <f>#REF!+#REF!</f>
        <v>#REF!</v>
      </c>
      <c r="AT7" s="80" t="e">
        <f>#REF!+#REF!</f>
        <v>#REF!</v>
      </c>
      <c r="AU7" s="80" t="e">
        <f>#REF!+#REF!</f>
        <v>#REF!</v>
      </c>
      <c r="AV7" s="80" t="e">
        <f>#REF!+#REF!</f>
        <v>#REF!</v>
      </c>
      <c r="AW7" s="80" t="e">
        <f>#REF!+#REF!</f>
        <v>#REF!</v>
      </c>
      <c r="AX7" s="80" t="e">
        <f>#REF!+#REF!</f>
        <v>#REF!</v>
      </c>
      <c r="AY7" s="81" t="e">
        <f>#REF!+#REF!</f>
        <v>#REF!</v>
      </c>
      <c r="AZ7" s="81" t="e">
        <f>#REF!+#REF!</f>
        <v>#REF!</v>
      </c>
      <c r="BA7" s="81" t="e">
        <f>#REF!+#REF!</f>
        <v>#REF!</v>
      </c>
      <c r="BB7" s="81" t="e">
        <f>#REF!+#REF!</f>
        <v>#REF!</v>
      </c>
      <c r="BC7" s="81" t="e">
        <f>#REF!+#REF!</f>
        <v>#REF!</v>
      </c>
      <c r="BD7" s="81" t="e">
        <f>#REF!+#REF!</f>
        <v>#REF!</v>
      </c>
      <c r="BE7" s="81" t="e">
        <f>#REF!+#REF!</f>
        <v>#REF!</v>
      </c>
      <c r="BF7" s="81" t="e">
        <f>#REF!+#REF!</f>
        <v>#REF!</v>
      </c>
      <c r="BG7" s="81" t="e">
        <f>#REF!+#REF!</f>
        <v>#REF!</v>
      </c>
      <c r="BH7" s="81" t="e">
        <f>#REF!+#REF!</f>
        <v>#REF!</v>
      </c>
      <c r="BI7" s="81" t="e">
        <f>#REF!+#REF!</f>
        <v>#REF!</v>
      </c>
      <c r="BJ7" s="81" t="e">
        <f>#REF!+#REF!</f>
        <v>#REF!</v>
      </c>
      <c r="BK7" s="81" t="e">
        <f>#REF!+#REF!</f>
        <v>#REF!</v>
      </c>
      <c r="BL7" s="81" t="e">
        <f>#REF!+#REF!</f>
        <v>#REF!</v>
      </c>
      <c r="BM7" s="81" t="e">
        <f>#REF!+#REF!</f>
        <v>#REF!</v>
      </c>
      <c r="BN7" s="81" t="e">
        <f>#REF!+#REF!</f>
        <v>#REF!</v>
      </c>
      <c r="BO7" s="81" t="e">
        <f>#REF!+#REF!</f>
        <v>#REF!</v>
      </c>
      <c r="BP7" s="81" t="e">
        <f>#REF!+#REF!</f>
        <v>#REF!</v>
      </c>
      <c r="BQ7" s="81" t="e">
        <f>#REF!+#REF!</f>
        <v>#REF!</v>
      </c>
      <c r="BR7" s="81" t="e">
        <f>#REF!+#REF!</f>
        <v>#REF!</v>
      </c>
      <c r="BS7" s="81" t="e">
        <f>#REF!+#REF!</f>
        <v>#REF!</v>
      </c>
      <c r="BT7" s="81" t="e">
        <f>#REF!+#REF!</f>
        <v>#REF!</v>
      </c>
      <c r="BU7" s="81" t="e">
        <f>#REF!+#REF!</f>
        <v>#REF!</v>
      </c>
      <c r="BV7" s="81" t="e">
        <f>#REF!+#REF!</f>
        <v>#REF!</v>
      </c>
      <c r="BW7" s="81" t="e">
        <f>#REF!+#REF!</f>
        <v>#REF!</v>
      </c>
      <c r="BX7" s="81" t="e">
        <f>#REF!+#REF!</f>
        <v>#REF!</v>
      </c>
      <c r="BY7" s="81" t="e">
        <f>#REF!+#REF!</f>
        <v>#REF!</v>
      </c>
      <c r="BZ7" s="81" t="e">
        <f>#REF!+#REF!</f>
        <v>#REF!</v>
      </c>
      <c r="CA7" s="81" t="e">
        <f>#REF!+#REF!</f>
        <v>#REF!</v>
      </c>
      <c r="CB7" s="81" t="e">
        <f>#REF!+#REF!</f>
        <v>#REF!</v>
      </c>
      <c r="CC7" s="81" t="e">
        <f>#REF!+#REF!</f>
        <v>#REF!</v>
      </c>
      <c r="CD7" s="81" t="e">
        <f>#REF!+#REF!</f>
        <v>#REF!</v>
      </c>
      <c r="CE7" s="81" t="e">
        <f>#REF!+#REF!</f>
        <v>#REF!</v>
      </c>
      <c r="CF7" s="81" t="e">
        <f>#REF!+#REF!</f>
        <v>#REF!</v>
      </c>
      <c r="CG7" s="81" t="e">
        <f>#REF!+#REF!</f>
        <v>#REF!</v>
      </c>
      <c r="CH7" s="81" t="e">
        <f>#REF!+#REF!</f>
        <v>#REF!</v>
      </c>
      <c r="CI7" s="81" t="e">
        <f>#REF!+#REF!</f>
        <v>#REF!</v>
      </c>
      <c r="CJ7" s="81" t="e">
        <f>#REF!+#REF!</f>
        <v>#REF!</v>
      </c>
      <c r="CK7" s="81" t="e">
        <f>#REF!+#REF!</f>
        <v>#REF!</v>
      </c>
      <c r="CL7" s="82" t="e">
        <f>#REF!+#REF!</f>
        <v>#REF!</v>
      </c>
      <c r="CM7" s="82" t="e">
        <f>#REF!+#REF!</f>
        <v>#REF!</v>
      </c>
      <c r="CN7" s="82" t="e">
        <f>#REF!+#REF!</f>
        <v>#REF!</v>
      </c>
      <c r="CO7" s="82" t="e">
        <f>#REF!+#REF!</f>
        <v>#REF!</v>
      </c>
      <c r="CP7" s="82" t="e">
        <f>#REF!+#REF!</f>
        <v>#REF!</v>
      </c>
      <c r="CQ7" s="82" t="e">
        <f>#REF!+#REF!</f>
        <v>#REF!</v>
      </c>
      <c r="CR7" s="82" t="e">
        <f>#REF!+#REF!</f>
        <v>#REF!</v>
      </c>
      <c r="CS7" s="82" t="e">
        <f>#REF!+#REF!</f>
        <v>#REF!</v>
      </c>
      <c r="CT7" s="82" t="e">
        <f>#REF!+#REF!</f>
        <v>#REF!</v>
      </c>
      <c r="CU7" s="82" t="e">
        <f>#REF!+#REF!</f>
        <v>#REF!</v>
      </c>
      <c r="CV7" s="82" t="e">
        <f>#REF!+#REF!</f>
        <v>#REF!</v>
      </c>
      <c r="CW7" s="82" t="e">
        <f>#REF!+#REF!</f>
        <v>#REF!</v>
      </c>
      <c r="CX7" s="82" t="e">
        <f>#REF!+#REF!</f>
        <v>#REF!</v>
      </c>
      <c r="CY7" s="82" t="e">
        <f>#REF!+#REF!</f>
        <v>#REF!</v>
      </c>
      <c r="CZ7" s="82" t="e">
        <f>#REF!+#REF!</f>
        <v>#REF!</v>
      </c>
      <c r="DA7" s="82" t="e">
        <f>#REF!+#REF!</f>
        <v>#REF!</v>
      </c>
      <c r="DB7" s="82" t="e">
        <f>#REF!+#REF!</f>
        <v>#REF!</v>
      </c>
      <c r="DC7" s="82" t="e">
        <f>#REF!+#REF!</f>
        <v>#REF!</v>
      </c>
      <c r="DD7" s="82" t="e">
        <f>#REF!+#REF!</f>
        <v>#REF!</v>
      </c>
      <c r="DE7" s="82" t="e">
        <f>#REF!+#REF!</f>
        <v>#REF!</v>
      </c>
      <c r="DF7" s="82" t="e">
        <f>#REF!+#REF!</f>
        <v>#REF!</v>
      </c>
      <c r="DG7" s="82" t="e">
        <f>#REF!+#REF!</f>
        <v>#REF!</v>
      </c>
      <c r="DH7" s="82" t="e">
        <f>#REF!+#REF!</f>
        <v>#REF!</v>
      </c>
      <c r="DI7" s="82" t="e">
        <f>#REF!+#REF!</f>
        <v>#REF!</v>
      </c>
      <c r="DJ7" s="82" t="e">
        <f>#REF!+#REF!</f>
        <v>#REF!</v>
      </c>
      <c r="DK7" s="82" t="e">
        <f>#REF!+#REF!</f>
        <v>#REF!</v>
      </c>
      <c r="DL7" s="82" t="e">
        <f>#REF!+#REF!</f>
        <v>#REF!</v>
      </c>
      <c r="DM7" s="82" t="e">
        <f>#REF!+#REF!</f>
        <v>#REF!</v>
      </c>
      <c r="DN7" s="82" t="e">
        <f>#REF!+#REF!</f>
        <v>#REF!</v>
      </c>
      <c r="DO7" s="82" t="e">
        <f>#REF!+#REF!</f>
        <v>#REF!</v>
      </c>
      <c r="DP7" s="82" t="e">
        <f>#REF!+#REF!</f>
        <v>#REF!</v>
      </c>
      <c r="DQ7" s="82" t="e">
        <f>#REF!+#REF!</f>
        <v>#REF!</v>
      </c>
      <c r="DR7" s="82" t="e">
        <f>#REF!+#REF!</f>
        <v>#REF!</v>
      </c>
      <c r="DS7" s="82" t="e">
        <f>#REF!+#REF!</f>
        <v>#REF!</v>
      </c>
      <c r="DT7" s="82" t="e">
        <f>#REF!+#REF!</f>
        <v>#REF!</v>
      </c>
      <c r="DU7" s="82" t="e">
        <f>#REF!+#REF!</f>
        <v>#REF!</v>
      </c>
      <c r="DV7" s="82" t="e">
        <f>#REF!+#REF!</f>
        <v>#REF!</v>
      </c>
      <c r="DW7" s="82" t="e">
        <f>#REF!+#REF!</f>
        <v>#REF!</v>
      </c>
      <c r="DX7" s="82" t="e">
        <f>#REF!+#REF!</f>
        <v>#REF!</v>
      </c>
      <c r="DY7" s="83" t="e">
        <f>#REF!+#REF!</f>
        <v>#REF!</v>
      </c>
      <c r="DZ7" s="83" t="e">
        <f>#REF!+#REF!</f>
        <v>#REF!</v>
      </c>
      <c r="EA7" s="83" t="e">
        <f>#REF!+#REF!</f>
        <v>#REF!</v>
      </c>
      <c r="EB7" s="83" t="e">
        <f>#REF!+#REF!</f>
        <v>#REF!</v>
      </c>
      <c r="EC7" s="83" t="e">
        <f>#REF!+#REF!</f>
        <v>#REF!</v>
      </c>
      <c r="ED7" s="83" t="e">
        <f>#REF!+#REF!</f>
        <v>#REF!</v>
      </c>
      <c r="EE7" s="83" t="e">
        <f>#REF!+#REF!</f>
        <v>#REF!</v>
      </c>
      <c r="EF7" s="83" t="e">
        <f>#REF!+#REF!</f>
        <v>#REF!</v>
      </c>
      <c r="EG7" s="83" t="e">
        <f>#REF!+#REF!</f>
        <v>#REF!</v>
      </c>
      <c r="EH7" s="83" t="e">
        <f>#REF!+#REF!</f>
        <v>#REF!</v>
      </c>
      <c r="EI7" s="83" t="e">
        <f>#REF!+#REF!</f>
        <v>#REF!</v>
      </c>
      <c r="EJ7" s="83" t="e">
        <f>#REF!+#REF!</f>
        <v>#REF!</v>
      </c>
      <c r="EK7" s="83" t="e">
        <f>#REF!+#REF!</f>
        <v>#REF!</v>
      </c>
      <c r="EL7" s="83" t="e">
        <f>#REF!+#REF!</f>
        <v>#REF!</v>
      </c>
      <c r="EM7" s="83" t="e">
        <f>#REF!+#REF!</f>
        <v>#REF!</v>
      </c>
      <c r="EN7" s="83" t="e">
        <f>#REF!+#REF!</f>
        <v>#REF!</v>
      </c>
      <c r="EO7" s="83" t="e">
        <f>#REF!+#REF!</f>
        <v>#REF!</v>
      </c>
      <c r="EP7" s="83" t="e">
        <f>#REF!+#REF!</f>
        <v>#REF!</v>
      </c>
      <c r="EQ7" s="83" t="e">
        <f>#REF!+#REF!</f>
        <v>#REF!</v>
      </c>
      <c r="ER7" s="83" t="e">
        <f>#REF!+#REF!</f>
        <v>#REF!</v>
      </c>
      <c r="ES7" s="83" t="e">
        <f>#REF!+#REF!</f>
        <v>#REF!</v>
      </c>
      <c r="ET7" s="83" t="e">
        <f>#REF!+#REF!</f>
        <v>#REF!</v>
      </c>
      <c r="EU7" s="83" t="e">
        <f>#REF!+#REF!</f>
        <v>#REF!</v>
      </c>
      <c r="EV7" s="83" t="e">
        <f>#REF!+#REF!</f>
        <v>#REF!</v>
      </c>
      <c r="EW7" s="83" t="e">
        <f>#REF!+#REF!</f>
        <v>#REF!</v>
      </c>
      <c r="EX7" s="83" t="e">
        <f>#REF!+#REF!</f>
        <v>#REF!</v>
      </c>
      <c r="EY7" s="83" t="e">
        <f>#REF!+#REF!</f>
        <v>#REF!</v>
      </c>
      <c r="EZ7" s="83" t="e">
        <f>#REF!+#REF!</f>
        <v>#REF!</v>
      </c>
      <c r="FA7" s="83" t="e">
        <f>#REF!+#REF!</f>
        <v>#REF!</v>
      </c>
      <c r="FB7" s="83" t="e">
        <f>#REF!+#REF!</f>
        <v>#REF!</v>
      </c>
      <c r="FC7" s="83" t="e">
        <f>#REF!+#REF!</f>
        <v>#REF!</v>
      </c>
      <c r="FD7" s="83" t="e">
        <f>#REF!+#REF!</f>
        <v>#REF!</v>
      </c>
      <c r="FE7" s="83" t="e">
        <f>#REF!+#REF!</f>
        <v>#REF!</v>
      </c>
      <c r="FF7" s="83" t="e">
        <f>#REF!+#REF!</f>
        <v>#REF!</v>
      </c>
      <c r="FG7" s="83" t="e">
        <f>#REF!+#REF!</f>
        <v>#REF!</v>
      </c>
      <c r="FH7" s="83" t="e">
        <f>#REF!+#REF!</f>
        <v>#REF!</v>
      </c>
      <c r="FI7" s="83" t="e">
        <f>#REF!+#REF!</f>
        <v>#REF!</v>
      </c>
      <c r="FJ7" s="83" t="e">
        <f>#REF!+#REF!</f>
        <v>#REF!</v>
      </c>
      <c r="FK7" s="83" t="e">
        <f>#REF!+#REF!</f>
        <v>#REF!</v>
      </c>
      <c r="FL7" s="84" t="e">
        <f>#REF!+#REF!</f>
        <v>#REF!</v>
      </c>
      <c r="FM7" s="84" t="e">
        <f>#REF!+#REF!</f>
        <v>#REF!</v>
      </c>
      <c r="FN7" s="84" t="e">
        <f>#REF!+#REF!</f>
        <v>#REF!</v>
      </c>
      <c r="FO7" s="84" t="e">
        <f>#REF!+#REF!</f>
        <v>#REF!</v>
      </c>
      <c r="FP7" s="84" t="e">
        <f>#REF!+#REF!</f>
        <v>#REF!</v>
      </c>
      <c r="FQ7" s="84" t="e">
        <f>#REF!+#REF!</f>
        <v>#REF!</v>
      </c>
      <c r="FR7" s="84" t="e">
        <f>#REF!+#REF!</f>
        <v>#REF!</v>
      </c>
      <c r="FS7" s="84" t="e">
        <f>#REF!+#REF!</f>
        <v>#REF!</v>
      </c>
      <c r="FT7" s="84" t="e">
        <f>#REF!+#REF!</f>
        <v>#REF!</v>
      </c>
      <c r="FU7" s="84" t="e">
        <f>#REF!+#REF!</f>
        <v>#REF!</v>
      </c>
      <c r="FV7" s="84" t="e">
        <f>#REF!+#REF!</f>
        <v>#REF!</v>
      </c>
      <c r="FW7" s="84" t="e">
        <f>#REF!+#REF!</f>
        <v>#REF!</v>
      </c>
      <c r="FX7" s="84" t="e">
        <f>#REF!+#REF!</f>
        <v>#REF!</v>
      </c>
      <c r="FY7" s="84" t="e">
        <f>#REF!+#REF!</f>
        <v>#REF!</v>
      </c>
      <c r="FZ7" s="84" t="e">
        <f>#REF!+#REF!</f>
        <v>#REF!</v>
      </c>
      <c r="GA7" s="84" t="e">
        <f>#REF!+#REF!</f>
        <v>#REF!</v>
      </c>
      <c r="GB7" s="84" t="e">
        <f>#REF!+#REF!</f>
        <v>#REF!</v>
      </c>
      <c r="GC7" s="84" t="e">
        <f>#REF!+#REF!</f>
        <v>#REF!</v>
      </c>
      <c r="GD7" s="84" t="e">
        <f>#REF!+#REF!</f>
        <v>#REF!</v>
      </c>
      <c r="GE7" s="84" t="e">
        <f>#REF!+#REF!</f>
        <v>#REF!</v>
      </c>
      <c r="GF7" s="84" t="e">
        <f>#REF!+#REF!</f>
        <v>#REF!</v>
      </c>
      <c r="GG7" s="84" t="e">
        <f>#REF!+#REF!</f>
        <v>#REF!</v>
      </c>
      <c r="GH7" s="84" t="e">
        <f>#REF!+#REF!</f>
        <v>#REF!</v>
      </c>
      <c r="GI7" s="84" t="e">
        <f>#REF!+#REF!</f>
        <v>#REF!</v>
      </c>
      <c r="GJ7" s="84" t="e">
        <f>#REF!+#REF!</f>
        <v>#REF!</v>
      </c>
      <c r="GK7" s="84" t="e">
        <f>#REF!+#REF!</f>
        <v>#REF!</v>
      </c>
      <c r="GL7" s="84" t="e">
        <f>#REF!+#REF!</f>
        <v>#REF!</v>
      </c>
      <c r="GM7" s="84" t="e">
        <f>#REF!+#REF!</f>
        <v>#REF!</v>
      </c>
      <c r="GN7" s="84" t="e">
        <f>#REF!+#REF!</f>
        <v>#REF!</v>
      </c>
      <c r="GO7" s="84" t="e">
        <f>#REF!+#REF!</f>
        <v>#REF!</v>
      </c>
      <c r="GP7" s="84" t="e">
        <f>#REF!+#REF!</f>
        <v>#REF!</v>
      </c>
      <c r="GQ7" s="84" t="e">
        <f>#REF!+#REF!</f>
        <v>#REF!</v>
      </c>
      <c r="GR7" s="84" t="e">
        <f>#REF!+#REF!</f>
        <v>#REF!</v>
      </c>
      <c r="GS7" s="84" t="e">
        <f>#REF!+#REF!</f>
        <v>#REF!</v>
      </c>
      <c r="GT7" s="84" t="e">
        <f>#REF!+#REF!</f>
        <v>#REF!</v>
      </c>
      <c r="GU7" s="84" t="e">
        <f>#REF!+#REF!</f>
        <v>#REF!</v>
      </c>
      <c r="GV7" s="84" t="e">
        <f>#REF!+#REF!</f>
        <v>#REF!</v>
      </c>
      <c r="GW7" s="84" t="e">
        <f>#REF!+#REF!</f>
        <v>#REF!</v>
      </c>
      <c r="GX7" s="84" t="e">
        <f>#REF!+#REF!</f>
        <v>#REF!</v>
      </c>
      <c r="GY7" s="85" t="e">
        <f>#REF!+#REF!</f>
        <v>#REF!</v>
      </c>
      <c r="GZ7" s="85" t="e">
        <f>#REF!+#REF!</f>
        <v>#REF!</v>
      </c>
      <c r="HA7" s="85" t="e">
        <f>#REF!+#REF!</f>
        <v>#REF!</v>
      </c>
      <c r="HB7" s="85" t="e">
        <f>#REF!+#REF!</f>
        <v>#REF!</v>
      </c>
      <c r="HC7" s="85" t="e">
        <f>#REF!+#REF!</f>
        <v>#REF!</v>
      </c>
      <c r="HD7" s="85" t="e">
        <f>#REF!+#REF!</f>
        <v>#REF!</v>
      </c>
      <c r="HE7" s="85" t="e">
        <f>#REF!+#REF!</f>
        <v>#REF!</v>
      </c>
      <c r="HF7" s="85" t="e">
        <f>#REF!+#REF!</f>
        <v>#REF!</v>
      </c>
      <c r="HG7" s="85" t="e">
        <f>#REF!+#REF!</f>
        <v>#REF!</v>
      </c>
      <c r="HH7" s="85" t="e">
        <f>#REF!+#REF!</f>
        <v>#REF!</v>
      </c>
      <c r="HI7" s="85" t="e">
        <f>#REF!+#REF!</f>
        <v>#REF!</v>
      </c>
      <c r="HJ7" s="85" t="e">
        <f>#REF!+#REF!</f>
        <v>#REF!</v>
      </c>
      <c r="HK7" s="85" t="e">
        <f>#REF!+#REF!</f>
        <v>#REF!</v>
      </c>
      <c r="HL7" s="85" t="e">
        <f>#REF!+#REF!</f>
        <v>#REF!</v>
      </c>
      <c r="HM7" s="85" t="e">
        <f>#REF!+#REF!</f>
        <v>#REF!</v>
      </c>
      <c r="HN7" s="85" t="e">
        <f>#REF!+#REF!</f>
        <v>#REF!</v>
      </c>
      <c r="HO7" s="85" t="e">
        <f>#REF!+#REF!</f>
        <v>#REF!</v>
      </c>
      <c r="HP7" s="85" t="e">
        <f>#REF!+#REF!</f>
        <v>#REF!</v>
      </c>
      <c r="HQ7" s="85" t="e">
        <f>#REF!+#REF!</f>
        <v>#REF!</v>
      </c>
      <c r="HR7" s="85" t="e">
        <f>#REF!+#REF!</f>
        <v>#REF!</v>
      </c>
      <c r="HS7" s="85" t="e">
        <f>#REF!+#REF!</f>
        <v>#REF!</v>
      </c>
      <c r="HT7" s="85" t="e">
        <f>#REF!+#REF!</f>
        <v>#REF!</v>
      </c>
      <c r="HU7" s="85" t="e">
        <f>#REF!+#REF!</f>
        <v>#REF!</v>
      </c>
      <c r="HV7" s="85" t="e">
        <f>#REF!+#REF!</f>
        <v>#REF!</v>
      </c>
      <c r="HW7" s="85" t="e">
        <f>#REF!+#REF!</f>
        <v>#REF!</v>
      </c>
      <c r="HX7" s="85" t="e">
        <f>#REF!+#REF!</f>
        <v>#REF!</v>
      </c>
      <c r="HY7" s="85" t="e">
        <f>#REF!+#REF!</f>
        <v>#REF!</v>
      </c>
      <c r="HZ7" s="85" t="e">
        <f>#REF!+#REF!</f>
        <v>#REF!</v>
      </c>
      <c r="IA7" s="85" t="e">
        <f>#REF!+#REF!</f>
        <v>#REF!</v>
      </c>
      <c r="IB7" s="85" t="e">
        <f>#REF!+#REF!</f>
        <v>#REF!</v>
      </c>
      <c r="IC7" s="85" t="e">
        <f>#REF!+#REF!</f>
        <v>#REF!</v>
      </c>
      <c r="ID7" s="85" t="e">
        <f>#REF!+#REF!</f>
        <v>#REF!</v>
      </c>
      <c r="IE7" s="85" t="e">
        <f>#REF!+#REF!</f>
        <v>#REF!</v>
      </c>
      <c r="IF7" s="85" t="e">
        <f>#REF!+#REF!</f>
        <v>#REF!</v>
      </c>
      <c r="IG7" s="85" t="e">
        <f>#REF!+#REF!</f>
        <v>#REF!</v>
      </c>
      <c r="IH7" s="85" t="e">
        <f>#REF!+#REF!</f>
        <v>#REF!</v>
      </c>
      <c r="II7" s="85" t="e">
        <f>#REF!+#REF!</f>
        <v>#REF!</v>
      </c>
      <c r="IJ7" s="85" t="e">
        <f>#REF!+#REF!</f>
        <v>#REF!</v>
      </c>
      <c r="IK7" s="85" t="e">
        <f>#REF!+#REF!</f>
        <v>#REF!</v>
      </c>
      <c r="IL7" s="86"/>
      <c r="IM7" s="88">
        <v>13</v>
      </c>
      <c r="IN7" s="87">
        <v>41442</v>
      </c>
      <c r="IO7" s="89">
        <v>41472</v>
      </c>
      <c r="IP7" s="80">
        <v>0</v>
      </c>
      <c r="IQ7" s="80">
        <v>0</v>
      </c>
      <c r="IR7" s="80">
        <v>0</v>
      </c>
      <c r="IS7" s="80">
        <v>0</v>
      </c>
      <c r="IT7" s="80">
        <v>0</v>
      </c>
      <c r="IU7" s="80">
        <v>0</v>
      </c>
      <c r="IV7" s="80">
        <v>0</v>
      </c>
      <c r="IW7" s="80">
        <v>0</v>
      </c>
      <c r="IX7" s="80">
        <v>0</v>
      </c>
      <c r="IY7" s="80">
        <v>0</v>
      </c>
      <c r="IZ7" s="80">
        <v>0</v>
      </c>
      <c r="JA7" s="80">
        <v>0</v>
      </c>
      <c r="JB7" s="80">
        <v>0</v>
      </c>
      <c r="JC7" s="80">
        <v>0</v>
      </c>
      <c r="JD7" s="80">
        <v>1</v>
      </c>
      <c r="JE7" s="80">
        <v>2</v>
      </c>
      <c r="JF7" s="80">
        <v>3</v>
      </c>
      <c r="JG7" s="80">
        <v>4</v>
      </c>
      <c r="JH7" s="80">
        <v>5</v>
      </c>
      <c r="JI7" s="80">
        <v>5</v>
      </c>
      <c r="JJ7" s="80">
        <v>5</v>
      </c>
      <c r="JK7" s="80">
        <v>6</v>
      </c>
      <c r="JL7" s="80">
        <v>7</v>
      </c>
      <c r="JM7" s="80">
        <v>8</v>
      </c>
      <c r="JN7" s="80">
        <v>9</v>
      </c>
      <c r="JO7" s="80">
        <v>10</v>
      </c>
      <c r="JP7" s="80">
        <v>10</v>
      </c>
      <c r="JQ7" s="80">
        <v>10</v>
      </c>
      <c r="JR7" s="80">
        <v>11</v>
      </c>
      <c r="JS7" s="80">
        <v>12</v>
      </c>
      <c r="JT7" s="80">
        <v>12</v>
      </c>
      <c r="JU7" s="80">
        <v>12</v>
      </c>
      <c r="JV7" s="80">
        <v>12</v>
      </c>
      <c r="JW7" s="80">
        <v>12</v>
      </c>
      <c r="JX7" s="80">
        <v>12</v>
      </c>
      <c r="JY7" s="80">
        <v>12</v>
      </c>
      <c r="JZ7" s="80">
        <v>12</v>
      </c>
      <c r="KA7" s="80">
        <v>12</v>
      </c>
      <c r="KB7" s="80">
        <v>12</v>
      </c>
    </row>
  </sheetData>
  <autoFilter ref="A4:KB6"/>
  <dataConsolidate/>
  <mergeCells count="1">
    <mergeCell ref="IM1:KB1"/>
  </mergeCells>
  <conditionalFormatting sqref="L4:KB4 AY5:KB6">
    <cfRule type="expression" dxfId="112" priority="18">
      <formula>IF(WEEKDAY(L4,2)&gt;5,1,0)=1</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27"/>
  <sheetViews>
    <sheetView topLeftCell="N16" zoomScale="90" zoomScaleNormal="90" workbookViewId="0">
      <selection activeCell="AA33" sqref="AA33"/>
    </sheetView>
  </sheetViews>
  <sheetFormatPr defaultColWidth="9.140625" defaultRowHeight="12.75"/>
  <cols>
    <col min="1" max="1" width="2.85546875" style="221" customWidth="1" collapsed="1"/>
    <col min="2" max="2" width="24.85546875" style="221" customWidth="1" collapsed="1"/>
    <col min="3" max="3" width="24.28515625" style="221" customWidth="1" collapsed="1"/>
    <col min="4" max="13" width="12.5703125" style="221" hidden="1" customWidth="1" collapsed="1"/>
    <col min="14" max="14" width="53.42578125" style="221" customWidth="1" collapsed="1"/>
    <col min="15" max="15" width="13" style="221" bestFit="1" customWidth="1" collapsed="1"/>
    <col min="16" max="16" width="14" style="221" bestFit="1" customWidth="1" collapsed="1"/>
    <col min="17" max="20" width="13" style="221" bestFit="1" customWidth="1" collapsed="1"/>
    <col min="21" max="21" width="16.140625" style="221" bestFit="1" customWidth="1" collapsed="1"/>
    <col min="22" max="22" width="16.7109375" style="221" bestFit="1" customWidth="1" collapsed="1"/>
    <col min="23" max="23" width="16.140625" style="221" bestFit="1" customWidth="1" collapsed="1"/>
    <col min="24" max="26" width="12.7109375" style="221" customWidth="1" collapsed="1"/>
    <col min="27" max="28" width="10.7109375" style="221" bestFit="1" customWidth="1" collapsed="1"/>
    <col min="29" max="29" width="9.5703125" style="221" bestFit="1" customWidth="1" collapsed="1"/>
    <col min="30" max="30" width="9.5703125" style="221" customWidth="1" collapsed="1"/>
    <col min="31" max="31" width="11.7109375" style="221" customWidth="1" collapsed="1"/>
    <col min="32" max="32" width="9.140625" style="221" collapsed="1"/>
    <col min="33" max="33" width="11" style="221" customWidth="1" collapsed="1"/>
    <col min="34" max="34" width="9.140625" style="221" collapsed="1"/>
    <col min="35" max="35" width="10.85546875" style="221" customWidth="1" collapsed="1"/>
    <col min="36" max="36" width="14.140625" style="221" bestFit="1" customWidth="1" collapsed="1"/>
    <col min="37" max="37" width="12.42578125" style="221" bestFit="1" customWidth="1" collapsed="1"/>
    <col min="38" max="38" width="11.7109375" style="221" bestFit="1" customWidth="1" collapsed="1"/>
    <col min="39" max="39" width="13.7109375" style="221" bestFit="1" customWidth="1" collapsed="1"/>
    <col min="40" max="40" width="14.140625" style="221" bestFit="1" customWidth="1" collapsed="1"/>
    <col min="41" max="41" width="16" style="221" bestFit="1" customWidth="1" collapsed="1"/>
    <col min="42" max="42" width="13.7109375" style="221" bestFit="1" customWidth="1" collapsed="1"/>
    <col min="43" max="43" width="16" style="221" bestFit="1" customWidth="1" collapsed="1"/>
    <col min="44" max="44" width="14.140625" style="221" bestFit="1" customWidth="1" collapsed="1"/>
    <col min="45" max="45" width="16" style="221" bestFit="1" customWidth="1" collapsed="1"/>
    <col min="46" max="46" width="9.140625" style="221" collapsed="1"/>
    <col min="47" max="47" width="3" style="221" customWidth="1" collapsed="1"/>
    <col min="48" max="16384" width="9.140625" style="221" collapsed="1"/>
  </cols>
  <sheetData>
    <row r="1" spans="1:23">
      <c r="B1" s="220"/>
      <c r="C1" s="220"/>
      <c r="D1" s="220"/>
      <c r="E1" s="220"/>
      <c r="F1" s="220"/>
      <c r="G1" s="220"/>
      <c r="H1" s="220"/>
      <c r="I1" s="220"/>
      <c r="J1" s="220"/>
      <c r="K1" s="220"/>
      <c r="L1" s="220"/>
      <c r="M1" s="220"/>
      <c r="N1" s="220"/>
      <c r="O1" s="220"/>
      <c r="P1" s="220"/>
      <c r="Q1" s="220"/>
      <c r="R1" s="220"/>
      <c r="S1" s="220"/>
      <c r="T1" s="220"/>
      <c r="U1" s="220"/>
      <c r="V1" s="220"/>
      <c r="W1" s="220"/>
    </row>
    <row r="2" spans="1:23">
      <c r="B2" s="220"/>
      <c r="C2" s="220"/>
      <c r="D2" s="220"/>
      <c r="E2" s="220"/>
      <c r="F2" s="220"/>
      <c r="G2" s="220"/>
      <c r="H2" s="220"/>
      <c r="I2" s="220"/>
      <c r="J2" s="220"/>
      <c r="K2" s="220"/>
      <c r="L2" s="220"/>
      <c r="M2" s="220"/>
      <c r="N2" s="220"/>
      <c r="O2" s="220"/>
      <c r="P2" s="222"/>
      <c r="Q2" s="222"/>
      <c r="R2" s="222"/>
      <c r="S2" s="222" t="s">
        <v>4</v>
      </c>
      <c r="T2" s="222" t="str">
        <f>Cover!C3</f>
        <v>Rollout Step 2-2018</v>
      </c>
      <c r="V2" s="220"/>
      <c r="W2" s="220"/>
    </row>
    <row r="3" spans="1:23">
      <c r="A3" s="220"/>
      <c r="B3" s="220"/>
      <c r="C3" s="220"/>
      <c r="D3" s="220"/>
      <c r="E3" s="220"/>
      <c r="F3" s="220"/>
      <c r="G3" s="220"/>
      <c r="H3" s="220"/>
      <c r="I3" s="220"/>
      <c r="J3" s="220"/>
      <c r="K3" s="220"/>
      <c r="L3" s="220"/>
      <c r="M3" s="220"/>
      <c r="O3" s="222"/>
      <c r="P3" s="222"/>
      <c r="Q3" s="222"/>
      <c r="R3" s="222"/>
      <c r="S3" s="222"/>
      <c r="T3" s="222"/>
      <c r="U3" s="222"/>
      <c r="V3" s="220"/>
      <c r="W3" s="220"/>
    </row>
    <row r="4" spans="1:23" ht="15.75">
      <c r="B4" s="220"/>
      <c r="C4" s="220"/>
      <c r="D4" s="220"/>
      <c r="E4" s="220"/>
      <c r="F4" s="220"/>
      <c r="G4" s="220"/>
      <c r="H4" s="220"/>
      <c r="I4" s="220"/>
      <c r="J4" s="220"/>
      <c r="K4" s="220"/>
      <c r="L4" s="220"/>
      <c r="M4" s="220"/>
      <c r="N4" s="220"/>
      <c r="O4" s="718"/>
      <c r="P4" s="718"/>
      <c r="Q4" s="718"/>
      <c r="R4" s="718"/>
      <c r="S4" s="723">
        <f>Cover!D8</f>
        <v>43293</v>
      </c>
      <c r="T4" s="723"/>
      <c r="U4" s="723"/>
      <c r="V4" s="723"/>
      <c r="W4" s="723"/>
    </row>
    <row r="5" spans="1:23">
      <c r="B5" s="220"/>
      <c r="C5" s="220"/>
      <c r="D5" s="220"/>
      <c r="E5" s="220"/>
      <c r="F5" s="220"/>
      <c r="G5" s="220"/>
      <c r="H5" s="220"/>
      <c r="I5" s="220"/>
      <c r="J5" s="220"/>
      <c r="K5" s="220"/>
      <c r="L5" s="220"/>
      <c r="M5" s="220"/>
      <c r="N5" s="220"/>
      <c r="O5" s="220"/>
      <c r="P5" s="220"/>
      <c r="Q5" s="220"/>
      <c r="R5" s="220"/>
      <c r="S5" s="220"/>
      <c r="T5" s="220"/>
      <c r="U5" s="220"/>
      <c r="V5" s="220"/>
      <c r="W5" s="220"/>
    </row>
    <row r="6" spans="1:23">
      <c r="B6" s="220"/>
      <c r="C6" s="220"/>
      <c r="D6" s="220"/>
      <c r="E6" s="220"/>
      <c r="F6" s="220"/>
      <c r="G6" s="220"/>
      <c r="H6" s="220"/>
      <c r="I6" s="220"/>
      <c r="J6" s="220"/>
      <c r="K6" s="220"/>
      <c r="L6" s="220"/>
      <c r="M6" s="220"/>
      <c r="N6" s="220"/>
      <c r="O6" s="220"/>
      <c r="P6" s="220"/>
      <c r="Q6" s="220"/>
      <c r="R6" s="220"/>
      <c r="S6" s="220"/>
      <c r="T6" s="220"/>
      <c r="U6" s="220"/>
      <c r="V6" s="220"/>
      <c r="W6" s="220"/>
    </row>
    <row r="7" spans="1:23">
      <c r="B7" s="220"/>
      <c r="C7" s="220"/>
      <c r="D7" s="220"/>
      <c r="E7" s="220"/>
      <c r="F7" s="220"/>
      <c r="G7" s="220"/>
      <c r="H7" s="220"/>
      <c r="I7" s="220"/>
      <c r="J7" s="220"/>
      <c r="K7" s="220"/>
      <c r="L7" s="220"/>
      <c r="M7" s="220"/>
      <c r="N7" s="220"/>
      <c r="O7" s="220"/>
      <c r="P7" s="220"/>
      <c r="Q7" s="220"/>
      <c r="R7" s="220"/>
      <c r="S7" s="220"/>
      <c r="T7" s="220"/>
      <c r="U7" s="220"/>
      <c r="V7" s="220"/>
      <c r="W7" s="220"/>
    </row>
    <row r="8" spans="1:23" s="194" customFormat="1">
      <c r="B8" s="719" t="s">
        <v>22</v>
      </c>
      <c r="C8" s="719"/>
      <c r="D8" s="719"/>
      <c r="E8" s="719"/>
      <c r="F8" s="719"/>
      <c r="G8" s="719"/>
      <c r="H8" s="719"/>
      <c r="I8" s="719"/>
      <c r="J8" s="719"/>
      <c r="K8" s="719"/>
      <c r="L8" s="719"/>
      <c r="M8" s="719"/>
      <c r="N8" s="719"/>
      <c r="O8" s="719"/>
      <c r="P8" s="719"/>
      <c r="Q8" s="719"/>
      <c r="R8" s="719"/>
      <c r="S8" s="719"/>
      <c r="T8" s="719"/>
      <c r="U8" s="223"/>
      <c r="V8" s="223"/>
      <c r="W8" s="223"/>
    </row>
    <row r="9" spans="1:23">
      <c r="B9" s="719"/>
      <c r="C9" s="719"/>
      <c r="D9" s="719"/>
      <c r="E9" s="719"/>
      <c r="F9" s="719"/>
      <c r="G9" s="719"/>
      <c r="H9" s="719"/>
      <c r="I9" s="719"/>
      <c r="J9" s="719"/>
      <c r="K9" s="719"/>
      <c r="L9" s="719"/>
      <c r="M9" s="719"/>
      <c r="N9" s="719"/>
      <c r="O9" s="719"/>
      <c r="P9" s="719"/>
      <c r="Q9" s="719"/>
      <c r="R9" s="719"/>
      <c r="S9" s="719"/>
      <c r="T9" s="719"/>
      <c r="U9" s="223"/>
      <c r="V9" s="223"/>
      <c r="W9" s="223"/>
    </row>
    <row r="10" spans="1:23">
      <c r="B10" s="719"/>
      <c r="C10" s="719"/>
      <c r="D10" s="719"/>
      <c r="E10" s="719"/>
      <c r="F10" s="719"/>
      <c r="G10" s="719"/>
      <c r="H10" s="719"/>
      <c r="I10" s="719"/>
      <c r="J10" s="719"/>
      <c r="K10" s="719"/>
      <c r="L10" s="719"/>
      <c r="M10" s="719"/>
      <c r="N10" s="719"/>
      <c r="O10" s="719"/>
      <c r="P10" s="719"/>
      <c r="Q10" s="719"/>
      <c r="R10" s="719"/>
      <c r="S10" s="719"/>
      <c r="T10" s="719"/>
      <c r="U10" s="224"/>
      <c r="V10" s="224"/>
      <c r="W10" s="224"/>
    </row>
    <row r="11" spans="1:23" ht="13.5" thickBot="1">
      <c r="B11" s="195"/>
      <c r="C11" s="195"/>
      <c r="D11" s="195"/>
      <c r="E11" s="195"/>
      <c r="F11" s="195"/>
      <c r="G11" s="195"/>
      <c r="H11" s="195"/>
      <c r="I11" s="195"/>
      <c r="J11" s="195"/>
      <c r="K11" s="195"/>
      <c r="L11" s="195"/>
      <c r="M11" s="195"/>
      <c r="N11" s="195"/>
      <c r="O11" s="720"/>
      <c r="P11" s="720"/>
      <c r="Q11" s="720"/>
      <c r="R11" s="720"/>
      <c r="S11" s="720"/>
      <c r="T11" s="720"/>
      <c r="U11" s="195"/>
      <c r="V11" s="195"/>
      <c r="W11" s="195"/>
    </row>
    <row r="12" spans="1:23" ht="13.5" thickBot="1">
      <c r="B12" s="662" t="s">
        <v>118</v>
      </c>
      <c r="C12" s="663"/>
      <c r="D12" s="663"/>
      <c r="E12" s="663"/>
      <c r="F12" s="663"/>
      <c r="G12" s="663"/>
      <c r="H12" s="663"/>
      <c r="I12" s="663"/>
      <c r="J12" s="663"/>
      <c r="K12" s="663"/>
      <c r="L12" s="663"/>
      <c r="M12" s="663"/>
      <c r="N12" s="663"/>
      <c r="O12" s="663"/>
      <c r="P12" s="663"/>
      <c r="Q12" s="663"/>
      <c r="R12" s="663"/>
      <c r="S12" s="663"/>
      <c r="T12" s="664"/>
      <c r="U12" s="196"/>
      <c r="V12" s="196"/>
      <c r="W12" s="196"/>
    </row>
    <row r="13" spans="1:23">
      <c r="B13" s="721" t="s">
        <v>5</v>
      </c>
      <c r="C13" s="722"/>
      <c r="D13" s="722"/>
      <c r="E13" s="722"/>
      <c r="F13" s="722"/>
      <c r="G13" s="722"/>
      <c r="H13" s="722"/>
      <c r="I13" s="722"/>
      <c r="J13" s="722"/>
      <c r="K13" s="722"/>
      <c r="L13" s="722"/>
      <c r="M13" s="722"/>
      <c r="N13" s="722"/>
      <c r="O13" s="277"/>
      <c r="P13" s="278"/>
      <c r="Q13" s="278"/>
      <c r="R13" s="278"/>
      <c r="S13" s="279"/>
      <c r="T13" s="280"/>
      <c r="U13" s="201"/>
      <c r="V13" s="202"/>
      <c r="W13" s="202"/>
    </row>
    <row r="14" spans="1:23">
      <c r="B14" s="682" t="s">
        <v>6</v>
      </c>
      <c r="C14" s="683"/>
      <c r="D14" s="683"/>
      <c r="E14" s="683"/>
      <c r="F14" s="683"/>
      <c r="G14" s="683"/>
      <c r="H14" s="683"/>
      <c r="I14" s="683"/>
      <c r="J14" s="683"/>
      <c r="K14" s="683"/>
      <c r="L14" s="683"/>
      <c r="M14" s="683"/>
      <c r="N14" s="683"/>
      <c r="O14" s="281">
        <f>NETWORKDAYS(Cover!D5,Cover!D7,Cover!$G$3:$G$13)</f>
        <v>17</v>
      </c>
      <c r="P14" s="282" t="s">
        <v>52</v>
      </c>
      <c r="Q14" s="283"/>
      <c r="R14" s="684"/>
      <c r="S14" s="685"/>
      <c r="T14" s="686"/>
      <c r="U14" s="202"/>
      <c r="V14" s="202"/>
      <c r="W14" s="202"/>
    </row>
    <row r="15" spans="1:23">
      <c r="B15" s="682" t="s">
        <v>7</v>
      </c>
      <c r="C15" s="683"/>
      <c r="D15" s="683"/>
      <c r="E15" s="683"/>
      <c r="F15" s="683"/>
      <c r="G15" s="683"/>
      <c r="H15" s="683"/>
      <c r="I15" s="683"/>
      <c r="J15" s="683"/>
      <c r="K15" s="683"/>
      <c r="L15" s="683"/>
      <c r="M15" s="683"/>
      <c r="N15" s="683"/>
      <c r="O15" s="284">
        <f>NETWORKDAYS(Cover!D5,S4,Cover!$G$3:$G$13)</f>
        <v>16</v>
      </c>
      <c r="P15" s="282" t="s">
        <v>52</v>
      </c>
      <c r="Q15" s="283"/>
      <c r="R15" s="715">
        <f>O15/O14</f>
        <v>0.94117647058823528</v>
      </c>
      <c r="S15" s="716"/>
      <c r="T15" s="717"/>
      <c r="U15" s="207"/>
      <c r="V15" s="207"/>
      <c r="W15" s="207"/>
    </row>
    <row r="16" spans="1:23">
      <c r="B16" s="693" t="s">
        <v>8</v>
      </c>
      <c r="C16" s="694"/>
      <c r="D16" s="694"/>
      <c r="E16" s="694"/>
      <c r="F16" s="694"/>
      <c r="G16" s="694"/>
      <c r="H16" s="694"/>
      <c r="I16" s="694"/>
      <c r="J16" s="694"/>
      <c r="K16" s="694"/>
      <c r="L16" s="694"/>
      <c r="M16" s="694"/>
      <c r="N16" s="694"/>
      <c r="O16" s="208">
        <f>W62</f>
        <v>43</v>
      </c>
      <c r="P16" s="286"/>
      <c r="Q16" s="287"/>
      <c r="R16" s="684"/>
      <c r="S16" s="685"/>
      <c r="T16" s="686"/>
      <c r="U16" s="202"/>
      <c r="V16" s="202"/>
      <c r="W16" s="202"/>
    </row>
    <row r="17" spans="2:49">
      <c r="B17" s="682" t="s">
        <v>9</v>
      </c>
      <c r="C17" s="683"/>
      <c r="D17" s="683"/>
      <c r="E17" s="683"/>
      <c r="F17" s="683"/>
      <c r="G17" s="683"/>
      <c r="H17" s="683"/>
      <c r="I17" s="683"/>
      <c r="J17" s="683"/>
      <c r="K17" s="683"/>
      <c r="L17" s="683"/>
      <c r="M17" s="683"/>
      <c r="N17" s="683"/>
      <c r="O17" s="208">
        <f>Z62+X62</f>
        <v>24</v>
      </c>
      <c r="P17" s="286"/>
      <c r="Q17" s="287"/>
      <c r="R17" s="687">
        <f>IFERROR(O17/O16,0)</f>
        <v>0.55813953488372092</v>
      </c>
      <c r="S17" s="688"/>
      <c r="T17" s="689"/>
      <c r="U17" s="211"/>
      <c r="V17" s="211"/>
      <c r="W17" s="211"/>
    </row>
    <row r="18" spans="2:49">
      <c r="B18" s="653" t="s">
        <v>226</v>
      </c>
      <c r="C18" s="654"/>
      <c r="D18" s="654"/>
      <c r="E18" s="654"/>
      <c r="F18" s="654"/>
      <c r="G18" s="654"/>
      <c r="H18" s="654"/>
      <c r="I18" s="654"/>
      <c r="J18" s="654"/>
      <c r="K18" s="654"/>
      <c r="L18" s="654"/>
      <c r="M18" s="654"/>
      <c r="N18" s="654"/>
      <c r="O18" s="476">
        <f>X62</f>
        <v>0</v>
      </c>
      <c r="P18" s="477"/>
      <c r="Q18" s="478"/>
      <c r="R18" s="695">
        <f>IFERROR(O18/O16,0)</f>
        <v>0</v>
      </c>
      <c r="S18" s="696"/>
      <c r="T18" s="697"/>
      <c r="U18" s="211"/>
      <c r="V18" s="211"/>
      <c r="W18" s="211"/>
    </row>
    <row r="19" spans="2:49">
      <c r="B19" s="653" t="s">
        <v>172</v>
      </c>
      <c r="C19" s="654"/>
      <c r="D19" s="654"/>
      <c r="E19" s="654"/>
      <c r="F19" s="654"/>
      <c r="G19" s="654"/>
      <c r="H19" s="654"/>
      <c r="I19" s="654"/>
      <c r="J19" s="654"/>
      <c r="K19" s="654"/>
      <c r="L19" s="654"/>
      <c r="M19" s="654"/>
      <c r="N19" s="654"/>
      <c r="O19" s="473">
        <f>AD62+AE62+X62</f>
        <v>3</v>
      </c>
      <c r="P19" s="286"/>
      <c r="Q19" s="287"/>
      <c r="R19" s="690">
        <f>IFERROR((O19/O16),0)</f>
        <v>6.9767441860465115E-2</v>
      </c>
      <c r="S19" s="691"/>
      <c r="T19" s="692"/>
      <c r="U19" s="211"/>
      <c r="V19" s="211"/>
      <c r="W19" s="211"/>
    </row>
    <row r="20" spans="2:49">
      <c r="B20" s="653" t="s">
        <v>229</v>
      </c>
      <c r="C20" s="654"/>
      <c r="D20" s="654"/>
      <c r="E20" s="654"/>
      <c r="F20" s="654"/>
      <c r="G20" s="654"/>
      <c r="H20" s="654"/>
      <c r="I20" s="654"/>
      <c r="J20" s="654"/>
      <c r="K20" s="654"/>
      <c r="L20" s="654"/>
      <c r="M20" s="654"/>
      <c r="N20" s="654"/>
      <c r="O20" s="474">
        <f>AA62</f>
        <v>2</v>
      </c>
      <c r="P20" s="479"/>
      <c r="Q20" s="480"/>
      <c r="R20" s="655">
        <f>IFERROR((O20/O16),0)</f>
        <v>4.6511627906976744E-2</v>
      </c>
      <c r="S20" s="656"/>
      <c r="T20" s="657"/>
      <c r="U20" s="211"/>
      <c r="V20" s="211"/>
      <c r="W20" s="211"/>
    </row>
    <row r="21" spans="2:49" ht="13.5" thickBot="1">
      <c r="B21" s="709" t="s">
        <v>60</v>
      </c>
      <c r="C21" s="710"/>
      <c r="D21" s="710"/>
      <c r="E21" s="710"/>
      <c r="F21" s="710"/>
      <c r="G21" s="710"/>
      <c r="H21" s="710"/>
      <c r="I21" s="710"/>
      <c r="J21" s="710"/>
      <c r="K21" s="710"/>
      <c r="L21" s="710"/>
      <c r="M21" s="710"/>
      <c r="N21" s="710"/>
      <c r="O21" s="474">
        <f>AB62+AC62</f>
        <v>19</v>
      </c>
      <c r="P21" s="288"/>
      <c r="Q21" s="289"/>
      <c r="R21" s="698">
        <f>IFERROR((O21/O16),0)</f>
        <v>0.44186046511627908</v>
      </c>
      <c r="S21" s="699"/>
      <c r="T21" s="700"/>
      <c r="U21" s="211"/>
      <c r="V21" s="211"/>
      <c r="W21" s="211"/>
    </row>
    <row r="22" spans="2:49">
      <c r="B22" s="711" t="s">
        <v>179</v>
      </c>
      <c r="C22" s="712"/>
      <c r="D22" s="712"/>
      <c r="E22" s="712"/>
      <c r="F22" s="712"/>
      <c r="G22" s="712"/>
      <c r="H22" s="712"/>
      <c r="I22" s="712"/>
      <c r="J22" s="712"/>
      <c r="K22" s="712"/>
      <c r="L22" s="712"/>
      <c r="M22" s="712"/>
      <c r="N22" s="712"/>
      <c r="O22" s="212">
        <f>AK62</f>
        <v>40</v>
      </c>
      <c r="P22" s="213"/>
      <c r="Q22" s="213"/>
      <c r="R22" s="713">
        <f>AL62</f>
        <v>0</v>
      </c>
      <c r="S22" s="713"/>
      <c r="T22" s="714"/>
      <c r="U22" s="211"/>
      <c r="V22" s="211"/>
      <c r="W22" s="211"/>
    </row>
    <row r="23" spans="2:49" ht="13.5" thickBot="1">
      <c r="B23" s="701" t="s">
        <v>180</v>
      </c>
      <c r="C23" s="702"/>
      <c r="D23" s="702"/>
      <c r="E23" s="702"/>
      <c r="F23" s="702"/>
      <c r="G23" s="702"/>
      <c r="H23" s="702"/>
      <c r="I23" s="702"/>
      <c r="J23" s="702"/>
      <c r="K23" s="702"/>
      <c r="L23" s="702"/>
      <c r="M23" s="702"/>
      <c r="N23" s="702"/>
      <c r="O23" s="215">
        <f>AM62</f>
        <v>40</v>
      </c>
      <c r="P23" s="216"/>
      <c r="Q23" s="216"/>
      <c r="R23" s="703">
        <f>AN62</f>
        <v>0.93023255813953487</v>
      </c>
      <c r="S23" s="703"/>
      <c r="T23" s="704"/>
      <c r="U23" s="211"/>
      <c r="V23" s="211"/>
      <c r="W23" s="211"/>
    </row>
    <row r="24" spans="2:49">
      <c r="B24" s="705" t="s">
        <v>10</v>
      </c>
      <c r="C24" s="706"/>
      <c r="D24" s="706"/>
      <c r="E24" s="706"/>
      <c r="F24" s="706"/>
      <c r="G24" s="706"/>
      <c r="H24" s="706"/>
      <c r="I24" s="706"/>
      <c r="J24" s="706"/>
      <c r="K24" s="706"/>
      <c r="L24" s="706"/>
      <c r="M24" s="706"/>
      <c r="N24" s="706"/>
      <c r="O24" s="290"/>
      <c r="P24" s="291"/>
      <c r="Q24" s="291"/>
      <c r="R24" s="707"/>
      <c r="S24" s="707"/>
      <c r="T24" s="708"/>
      <c r="U24" s="202"/>
      <c r="V24" s="202"/>
      <c r="W24" s="211"/>
    </row>
    <row r="25" spans="2:49">
      <c r="B25" s="682" t="s">
        <v>11</v>
      </c>
      <c r="C25" s="683"/>
      <c r="D25" s="683"/>
      <c r="E25" s="683"/>
      <c r="F25" s="683"/>
      <c r="G25" s="683"/>
      <c r="H25" s="683"/>
      <c r="I25" s="683"/>
      <c r="J25" s="683"/>
      <c r="K25" s="683"/>
      <c r="L25" s="683"/>
      <c r="M25" s="683"/>
      <c r="N25" s="683"/>
      <c r="O25" s="285">
        <f>SUM(O117:P117,S117:T117,U117:V117)</f>
        <v>108</v>
      </c>
      <c r="P25" s="286"/>
      <c r="Q25" s="286"/>
      <c r="R25" s="672"/>
      <c r="S25" s="672"/>
      <c r="T25" s="673"/>
      <c r="U25" s="202"/>
      <c r="V25" s="202"/>
      <c r="W25" s="211"/>
    </row>
    <row r="26" spans="2:49" ht="13.5" thickBot="1">
      <c r="B26" s="674" t="s">
        <v>12</v>
      </c>
      <c r="C26" s="675"/>
      <c r="D26" s="675"/>
      <c r="E26" s="675"/>
      <c r="F26" s="675"/>
      <c r="G26" s="675"/>
      <c r="H26" s="675"/>
      <c r="I26" s="675"/>
      <c r="J26" s="675"/>
      <c r="K26" s="675"/>
      <c r="L26" s="675"/>
      <c r="M26" s="675"/>
      <c r="N26" s="675"/>
      <c r="O26" s="292">
        <f>SUM(O117,S117,U117)</f>
        <v>16</v>
      </c>
      <c r="P26" s="293"/>
      <c r="Q26" s="293"/>
      <c r="R26" s="676"/>
      <c r="S26" s="676"/>
      <c r="T26" s="677"/>
      <c r="U26" s="202"/>
      <c r="V26" s="202"/>
      <c r="W26" s="202"/>
    </row>
    <row r="28" spans="2:49">
      <c r="B28" s="226" t="s">
        <v>58</v>
      </c>
      <c r="N28" s="227" t="s">
        <v>121</v>
      </c>
    </row>
    <row r="29" spans="2:49" ht="13.5" thickBot="1">
      <c r="B29" s="228" t="s">
        <v>59</v>
      </c>
      <c r="N29" s="227" t="s">
        <v>122</v>
      </c>
      <c r="P29" s="229"/>
      <c r="Q29" s="229"/>
      <c r="R29" s="229"/>
      <c r="S29" s="229"/>
      <c r="T29" s="229"/>
      <c r="U29" s="229"/>
      <c r="V29" s="229"/>
      <c r="W29" s="229"/>
      <c r="X29" s="324">
        <v>22</v>
      </c>
      <c r="Y29" s="229"/>
      <c r="AA29" s="324">
        <v>25</v>
      </c>
      <c r="AB29" s="324">
        <v>26</v>
      </c>
      <c r="AC29" s="324">
        <v>27</v>
      </c>
      <c r="AD29" s="324">
        <v>28</v>
      </c>
      <c r="AE29" s="324">
        <v>29</v>
      </c>
    </row>
    <row r="30" spans="2:49" ht="76.5">
      <c r="B30" s="232" t="s">
        <v>0</v>
      </c>
      <c r="C30" s="230" t="s">
        <v>256</v>
      </c>
      <c r="D30" s="230"/>
      <c r="E30" s="230"/>
      <c r="F30" s="230"/>
      <c r="G30" s="230"/>
      <c r="H30" s="230"/>
      <c r="I30" s="230"/>
      <c r="J30" s="230"/>
      <c r="K30" s="230"/>
      <c r="L30" s="230"/>
      <c r="M30" s="230"/>
      <c r="N30" s="231" t="s">
        <v>53</v>
      </c>
      <c r="O30" s="232" t="s">
        <v>74</v>
      </c>
      <c r="P30" s="232" t="s">
        <v>56</v>
      </c>
      <c r="Q30" s="232" t="s">
        <v>66</v>
      </c>
      <c r="R30" s="232" t="s">
        <v>67</v>
      </c>
      <c r="S30" s="232" t="s">
        <v>65</v>
      </c>
      <c r="T30" s="232" t="s">
        <v>68</v>
      </c>
      <c r="U30" s="233" t="s">
        <v>69</v>
      </c>
      <c r="V30" s="233" t="s">
        <v>55</v>
      </c>
      <c r="W30" s="232" t="s">
        <v>71</v>
      </c>
      <c r="X30" s="232" t="s">
        <v>76</v>
      </c>
      <c r="Y30" s="232" t="s">
        <v>90</v>
      </c>
      <c r="Z30" s="234" t="s">
        <v>91</v>
      </c>
      <c r="AA30" s="234" t="s">
        <v>15</v>
      </c>
      <c r="AB30" s="234" t="s">
        <v>16</v>
      </c>
      <c r="AC30" s="234" t="s">
        <v>57</v>
      </c>
      <c r="AD30" s="232" t="s">
        <v>17</v>
      </c>
      <c r="AE30" s="232" t="s">
        <v>18</v>
      </c>
      <c r="AF30" s="232" t="s">
        <v>19</v>
      </c>
      <c r="AG30" s="232" t="s">
        <v>20</v>
      </c>
      <c r="AH30" s="232" t="s">
        <v>21</v>
      </c>
      <c r="AI30" s="232" t="s">
        <v>101</v>
      </c>
      <c r="AJ30" s="235" t="s">
        <v>137</v>
      </c>
      <c r="AK30" s="235" t="s">
        <v>127</v>
      </c>
      <c r="AL30" s="235" t="s">
        <v>128</v>
      </c>
      <c r="AM30" s="235" t="s">
        <v>126</v>
      </c>
      <c r="AN30" s="235" t="s">
        <v>129</v>
      </c>
      <c r="AO30" s="236" t="s">
        <v>130</v>
      </c>
      <c r="AP30" s="236" t="s">
        <v>133</v>
      </c>
      <c r="AQ30" s="236" t="s">
        <v>131</v>
      </c>
      <c r="AR30" s="236" t="s">
        <v>134</v>
      </c>
      <c r="AS30" s="236" t="s">
        <v>132</v>
      </c>
      <c r="AT30" s="236" t="s">
        <v>135</v>
      </c>
      <c r="AV30" s="237" t="s">
        <v>162</v>
      </c>
      <c r="AW30" s="237" t="s">
        <v>163</v>
      </c>
    </row>
    <row r="31" spans="2:49" hidden="1">
      <c r="B31" s="238"/>
      <c r="C31" s="238"/>
      <c r="D31" s="238"/>
      <c r="E31" s="238"/>
      <c r="F31" s="238"/>
      <c r="G31" s="238"/>
      <c r="H31" s="238"/>
      <c r="I31" s="238"/>
      <c r="J31" s="238"/>
      <c r="K31" s="238"/>
      <c r="L31" s="238"/>
      <c r="M31" s="238"/>
      <c r="N31" s="239"/>
      <c r="O31" s="240"/>
      <c r="P31" s="241"/>
      <c r="Q31" s="242"/>
      <c r="R31" s="242"/>
      <c r="S31" s="242"/>
      <c r="T31" s="241"/>
      <c r="U31" s="241"/>
      <c r="V31" s="242"/>
      <c r="W31" s="241"/>
      <c r="X31" s="243"/>
      <c r="Y31" s="241"/>
      <c r="Z31" s="243"/>
      <c r="AA31" s="243"/>
      <c r="AB31" s="243"/>
      <c r="AC31" s="243"/>
      <c r="AD31" s="243"/>
      <c r="AE31" s="243"/>
      <c r="AF31" s="244"/>
      <c r="AG31" s="244"/>
      <c r="AH31" s="243"/>
      <c r="AI31" s="244"/>
      <c r="AJ31" s="245"/>
      <c r="AK31" s="245"/>
      <c r="AL31" s="244"/>
      <c r="AM31" s="245"/>
      <c r="AN31" s="244"/>
      <c r="AO31" s="245"/>
      <c r="AP31" s="244"/>
      <c r="AQ31" s="245"/>
      <c r="AR31" s="244"/>
      <c r="AS31" s="245"/>
      <c r="AT31" s="244"/>
      <c r="AU31" s="220"/>
      <c r="AV31" s="246"/>
      <c r="AW31" s="246"/>
    </row>
    <row r="32" spans="2:49" s="220" customFormat="1">
      <c r="B32" s="238" t="str">
        <f>IF('Sintesi Quantitativa (Overall)'!B33&lt;&gt;"",'Sintesi Quantitativa (Overall)'!B33,"")</f>
        <v>P59-Deploy &amp; Change CRMT</v>
      </c>
      <c r="C32" s="238" t="str">
        <f>IF('Sintesi Quantitativa (Overall)'!C33&lt;&gt;"",'Sintesi Quantitativa (Overall)'!C33,"")</f>
        <v>AO004511</v>
      </c>
      <c r="D32" s="238"/>
      <c r="E32" s="238"/>
      <c r="F32" s="238"/>
      <c r="G32" s="238"/>
      <c r="H32" s="238"/>
      <c r="I32" s="238"/>
      <c r="J32" s="238"/>
      <c r="K32" s="238"/>
      <c r="L32" s="238"/>
      <c r="M32" s="238"/>
      <c r="N32" s="238" t="str">
        <f>IF('Sintesi Quantitativa (Overall)'!D33&lt;&gt;"",'Sintesi Quantitativa (Overall)'!D33,"")</f>
        <v>Cross</v>
      </c>
      <c r="O32" s="240">
        <f>'Sintesi Quantitativa (Overall)'!E33</f>
        <v>1</v>
      </c>
      <c r="P32" s="241">
        <f>IFERROR(VLOOKUP(C32,'Lista PMO'!$B:$AN,19,0),0)</f>
        <v>0</v>
      </c>
      <c r="Q32" s="242">
        <v>0</v>
      </c>
      <c r="R32" s="242">
        <v>0</v>
      </c>
      <c r="S32" s="242">
        <v>0</v>
      </c>
      <c r="T32" s="241">
        <f>P32-U32</f>
        <v>-2</v>
      </c>
      <c r="U32" s="241">
        <f>IFERROR(VLOOKUP(C32,'Lista PMO'!$B:$AN,3,0),0)</f>
        <v>2</v>
      </c>
      <c r="V32" s="242"/>
      <c r="W32" s="241">
        <f>+Q32+T32+U32</f>
        <v>0</v>
      </c>
      <c r="X32" s="243">
        <f>IFERROR(VLOOKUP(C32,'Lista PMO'!$B:$AN,12,0),0)</f>
        <v>0</v>
      </c>
      <c r="Y32" s="241">
        <f>W32-X32</f>
        <v>0</v>
      </c>
      <c r="Z32" s="243">
        <f>IFERROR(AA32+AB32+AD32+AE32+AC32,0)</f>
        <v>0</v>
      </c>
      <c r="AA32" s="243">
        <f>IFERROR(VLOOKUP(C32,'Lista PMO'!$B:$AN,13,0),0)</f>
        <v>0</v>
      </c>
      <c r="AB32" s="243">
        <f>IFERROR(VLOOKUP(C32,'Lista PMO'!$B:$AN,14,0),0)</f>
        <v>0</v>
      </c>
      <c r="AC32" s="243">
        <f>IFERROR(VLOOKUP(C32,'Lista PMO'!$B:$AN,15,0),0)</f>
        <v>0</v>
      </c>
      <c r="AD32" s="243">
        <f>IFERROR(VLOOKUP(C32,'Lista PMO'!$B:$AN,16,0),0)</f>
        <v>0</v>
      </c>
      <c r="AE32" s="243">
        <f>IFERROR(VLOOKUP(C32,'Lista PMO'!$B:$AN,17,0),0)</f>
        <v>0</v>
      </c>
      <c r="AF32" s="244">
        <f>IFERROR(Z32/Y32,0)</f>
        <v>0</v>
      </c>
      <c r="AG32" s="244">
        <f>IFERROR((AD32+AE32)/(Y32),0)</f>
        <v>0</v>
      </c>
      <c r="AH32" s="243">
        <f>IFERROR(Y32-AD32-AE32,0)</f>
        <v>0</v>
      </c>
      <c r="AI32" s="244">
        <f>IFERROR((AD32+AE32+X32)/(W32),0)</f>
        <v>0</v>
      </c>
      <c r="AJ32" s="245">
        <f>'PianificazionePMO(CA)'!ACI7</f>
        <v>0</v>
      </c>
      <c r="AK32" s="245">
        <f>HLOOKUP($S$4,'PianificazionePMO(CA)'!$ACL$4:$AGK$38,ROW(A32)-28,0)</f>
        <v>0</v>
      </c>
      <c r="AL32" s="244">
        <f>IFERROR(AK32/AJ32,0)</f>
        <v>0</v>
      </c>
      <c r="AM32" s="245">
        <f>HLOOKUP($S$4,'PianificazionePMO(CA)'!$M$4:$DL$39,ROW(A32)-28,0)</f>
        <v>0</v>
      </c>
      <c r="AN32" s="244">
        <f>IFERROR(AM32/W32,0)</f>
        <v>0</v>
      </c>
      <c r="AO32" s="245">
        <f>IFERROR(AK32-HLOOKUP($T$5-1,'PianificazionePMO(CA)'!$ACL$4:$AGK$33,ROW(A32)-28,0),0)</f>
        <v>0</v>
      </c>
      <c r="AP32" s="244">
        <f>IFERROR(AO32/W32,0)</f>
        <v>0</v>
      </c>
      <c r="AQ32" s="245">
        <f>IFERROR(AM32-HLOOKUP($T$5-1,'PianificazionePMO(CA)'!$M$4:$DL$33,ROW(A32)-28,0),0)</f>
        <v>0</v>
      </c>
      <c r="AR32" s="244">
        <f>IFERROR(AQ32/Y32,0)</f>
        <v>0</v>
      </c>
      <c r="AS32" s="245">
        <f>(AD32+AE32)-IFERROR(HLOOKUP($T$5-1,'PianificazionePMO(CA)'!$PY$7:$NKW$9,ROW(A32)-25,0),0)-IFERROR(HLOOKUP($T$5-1,'PianificazionePMO(CA)'!$UB$7:$ACD$9,ROW(A32)-25,0),0)</f>
        <v>0</v>
      </c>
      <c r="AT32" s="244">
        <f>IFERROR(AS32/Y32,0)</f>
        <v>0</v>
      </c>
      <c r="AV32" s="515">
        <f>(AD32+AE32+X32)-AK32</f>
        <v>0</v>
      </c>
      <c r="AW32" s="515">
        <f>(AE32+AD32+X32)-AM32</f>
        <v>0</v>
      </c>
    </row>
    <row r="33" spans="2:49" s="247" customFormat="1">
      <c r="B33" s="238" t="str">
        <f>IF('Sintesi Quantitativa (Overall)'!B34&lt;&gt;"",'Sintesi Quantitativa (Overall)'!B34,"")</f>
        <v>P59-Deploy &amp; Change CRMT</v>
      </c>
      <c r="C33" s="238" t="str">
        <f>IF('Sintesi Quantitativa (Overall)'!C34&lt;&gt;"",'Sintesi Quantitativa (Overall)'!C34,"")</f>
        <v>AO004511_YYY103</v>
      </c>
      <c r="D33" s="238"/>
      <c r="E33" s="238"/>
      <c r="F33" s="238"/>
      <c r="G33" s="238"/>
      <c r="H33" s="238"/>
      <c r="I33" s="238"/>
      <c r="J33" s="238"/>
      <c r="K33" s="238"/>
      <c r="L33" s="238"/>
      <c r="M33" s="238"/>
      <c r="N33" s="238" t="str">
        <f>IF('Sintesi Quantitativa (Overall)'!D34&lt;&gt;"",'Sintesi Quantitativa (Overall)'!D34,"")</f>
        <v>Prima Attivazione</v>
      </c>
      <c r="O33" s="240">
        <f>'Sintesi Quantitativa (Overall)'!E34</f>
        <v>1</v>
      </c>
      <c r="P33" s="241">
        <f>IFERROR(VLOOKUP(C33,'Lista PMO'!$B:$AN,19,0),0)</f>
        <v>1</v>
      </c>
      <c r="Q33" s="242">
        <v>0</v>
      </c>
      <c r="R33" s="242">
        <v>0</v>
      </c>
      <c r="S33" s="242">
        <v>0</v>
      </c>
      <c r="T33" s="241">
        <f t="shared" ref="T33:T60" si="0">P33-U33</f>
        <v>-23</v>
      </c>
      <c r="U33" s="241">
        <f>IFERROR(VLOOKUP(C33,'Lista PMO'!$B:$AN,3,0),0)</f>
        <v>24</v>
      </c>
      <c r="V33" s="242"/>
      <c r="W33" s="241">
        <f t="shared" ref="W33:W60" si="1">+Q33+T33+U33</f>
        <v>1</v>
      </c>
      <c r="X33" s="243">
        <f>IFERROR(VLOOKUP(C33,'Lista PMO'!$B:$AN,12,0),0)</f>
        <v>0</v>
      </c>
      <c r="Y33" s="241">
        <f t="shared" ref="Y33:Y60" si="2">W33-X33</f>
        <v>1</v>
      </c>
      <c r="Z33" s="243">
        <f t="shared" ref="Z33:Z60" si="3">IFERROR(AA33+AB33+AD33+AE33+AC33,0)</f>
        <v>1</v>
      </c>
      <c r="AA33" s="243">
        <f>IFERROR(VLOOKUP(C33,'Lista PMO'!$B:$AN,13,0),0)</f>
        <v>0</v>
      </c>
      <c r="AB33" s="243">
        <f>IFERROR(VLOOKUP(C33,'Lista PMO'!$B:$AN,14,0),0)</f>
        <v>1</v>
      </c>
      <c r="AC33" s="243">
        <f>IFERROR(VLOOKUP(C33,'Lista PMO'!$B:$AN,15,0),0)</f>
        <v>0</v>
      </c>
      <c r="AD33" s="243">
        <f>IFERROR(VLOOKUP(C33,'Lista PMO'!$B:$AN,16,0),0)</f>
        <v>0</v>
      </c>
      <c r="AE33" s="243">
        <f>IFERROR(VLOOKUP(C33,'Lista PMO'!$B:$AN,17,0),0)</f>
        <v>0</v>
      </c>
      <c r="AF33" s="244">
        <f t="shared" ref="AF33:AF60" si="4">IFERROR(Z33/Y33,0)</f>
        <v>1</v>
      </c>
      <c r="AG33" s="244">
        <f t="shared" ref="AG33:AG60" si="5">IFERROR((AD33+AE33)/(Y33),0)</f>
        <v>0</v>
      </c>
      <c r="AH33" s="243">
        <f t="shared" ref="AH33:AH60" si="6">IFERROR(Y33-AD33-AE33,0)</f>
        <v>1</v>
      </c>
      <c r="AI33" s="244">
        <f t="shared" ref="AI33:AI60" si="7">IFERROR((AD33+AE33+X33)/(W33),0)</f>
        <v>0</v>
      </c>
      <c r="AJ33" s="245">
        <f>'PianificazionePMO(CA)'!ACI8</f>
        <v>0</v>
      </c>
      <c r="AK33" s="245">
        <f>HLOOKUP($S$4,'PianificazionePMO(CA)'!$ACL$4:$AGK$38,ROW(A33)-28,0)</f>
        <v>1</v>
      </c>
      <c r="AL33" s="244">
        <f t="shared" ref="AL33:AL60" si="8">IFERROR(AK33/AJ33,0)</f>
        <v>0</v>
      </c>
      <c r="AM33" s="245">
        <f>HLOOKUP($S$4,'PianificazionePMO(CA)'!$M$4:$DL$39,ROW(A33)-28,0)</f>
        <v>1</v>
      </c>
      <c r="AN33" s="244">
        <f t="shared" ref="AN33:AN61" si="9">IFERROR(AM33/W33,0)</f>
        <v>1</v>
      </c>
      <c r="AO33" s="245">
        <f>IFERROR(AK33-HLOOKUP($T$5-1,'PianificazionePMO(CA)'!$ACL$4:$AGK$33,ROW(A33)-28,0),0)</f>
        <v>0</v>
      </c>
      <c r="AP33" s="244">
        <f t="shared" ref="AP33:AP60" si="10">IFERROR(AO33/W33,0)</f>
        <v>0</v>
      </c>
      <c r="AQ33" s="245">
        <f>IFERROR(AM33-HLOOKUP($T$5-1,'PianificazionePMO(CA)'!$M$4:$DL$33,ROW(A33)-28,0),0)</f>
        <v>0</v>
      </c>
      <c r="AR33" s="244">
        <f t="shared" ref="AR33:AR60" si="11">IFERROR(AQ33/Y33,0)</f>
        <v>0</v>
      </c>
      <c r="AS33" s="245">
        <f>(AD33+AE33)-IFERROR(HLOOKUP($T$5-1,'PianificazionePMO(CA)'!$PY$7:$NKW$9,ROW(A33)-25,0),0)-IFERROR(HLOOKUP($T$5-1,'PianificazionePMO(CA)'!$UB$7:$ACD$9,ROW(A33)-25,0),0)</f>
        <v>0</v>
      </c>
      <c r="AT33" s="244">
        <f t="shared" ref="AT33:AT60" si="12">IFERROR(AS33/Y33,0)</f>
        <v>0</v>
      </c>
      <c r="AU33" s="220"/>
      <c r="AV33" s="515">
        <f t="shared" ref="AV33:AV61" si="13">(AD33+AE33+X33)-AK33</f>
        <v>-1</v>
      </c>
      <c r="AW33" s="515">
        <f t="shared" ref="AW33:AW61" si="14">(AE33+AD33+X33)-AM33</f>
        <v>-1</v>
      </c>
    </row>
    <row r="34" spans="2:49" s="247" customFormat="1">
      <c r="B34" s="238" t="str">
        <f>IF('Sintesi Quantitativa (Overall)'!B35&lt;&gt;"",'Sintesi Quantitativa (Overall)'!B35,"")</f>
        <v>P59-Deploy &amp; Change CRMT</v>
      </c>
      <c r="C34" s="238" t="str">
        <f>IF('Sintesi Quantitativa (Overall)'!C35&lt;&gt;"",'Sintesi Quantitativa (Overall)'!C35,"")</f>
        <v>AO004511_YYY104</v>
      </c>
      <c r="D34" s="238"/>
      <c r="E34" s="238"/>
      <c r="F34" s="238"/>
      <c r="G34" s="238"/>
      <c r="H34" s="238"/>
      <c r="I34" s="238"/>
      <c r="J34" s="238"/>
      <c r="K34" s="238"/>
      <c r="L34" s="238"/>
      <c r="M34" s="238"/>
      <c r="N34" s="238" t="str">
        <f>IF('Sintesi Quantitativa (Overall)'!D35&lt;&gt;"",'Sintesi Quantitativa (Overall)'!D35,"")</f>
        <v>Prima_Attivazione_combinata</v>
      </c>
      <c r="O34" s="240">
        <f>'Sintesi Quantitativa (Overall)'!E35</f>
        <v>1</v>
      </c>
      <c r="P34" s="241">
        <f>IFERROR(VLOOKUP(C34,'Lista PMO'!$B:$AN,19,0),0)</f>
        <v>5</v>
      </c>
      <c r="Q34" s="242">
        <v>0</v>
      </c>
      <c r="R34" s="242">
        <v>0</v>
      </c>
      <c r="S34" s="242">
        <v>0</v>
      </c>
      <c r="T34" s="241">
        <f t="shared" si="0"/>
        <v>0</v>
      </c>
      <c r="U34" s="241">
        <f>IFERROR(VLOOKUP(C34,'Lista PMO'!$B:$AN,3,0),0)</f>
        <v>5</v>
      </c>
      <c r="V34" s="242"/>
      <c r="W34" s="241">
        <f t="shared" si="1"/>
        <v>5</v>
      </c>
      <c r="X34" s="243">
        <f>IFERROR(VLOOKUP(C34,'Lista PMO'!$B:$AN,12,0),0)</f>
        <v>0</v>
      </c>
      <c r="Y34" s="241">
        <f t="shared" si="2"/>
        <v>5</v>
      </c>
      <c r="Z34" s="243">
        <f t="shared" si="3"/>
        <v>5</v>
      </c>
      <c r="AA34" s="243">
        <f>IFERROR(VLOOKUP(C34,'Lista PMO'!$B:$AN,13,0),0)</f>
        <v>0</v>
      </c>
      <c r="AB34" s="243">
        <f>IFERROR(VLOOKUP(C34,'Lista PMO'!$B:$AN,14,0),0)</f>
        <v>5</v>
      </c>
      <c r="AC34" s="243">
        <f>IFERROR(VLOOKUP(C34,'Lista PMO'!$B:$AN,15,0),0)</f>
        <v>0</v>
      </c>
      <c r="AD34" s="243">
        <f>IFERROR(VLOOKUP(C34,'Lista PMO'!$B:$AN,16,0),0)</f>
        <v>0</v>
      </c>
      <c r="AE34" s="243">
        <f>IFERROR(VLOOKUP(C34,'Lista PMO'!$B:$AN,17,0),0)</f>
        <v>0</v>
      </c>
      <c r="AF34" s="244">
        <f t="shared" si="4"/>
        <v>1</v>
      </c>
      <c r="AG34" s="244">
        <f t="shared" si="5"/>
        <v>0</v>
      </c>
      <c r="AH34" s="243">
        <f t="shared" si="6"/>
        <v>5</v>
      </c>
      <c r="AI34" s="244">
        <f t="shared" si="7"/>
        <v>0</v>
      </c>
      <c r="AJ34" s="245">
        <f>'PianificazionePMO(CA)'!ACI9</f>
        <v>0</v>
      </c>
      <c r="AK34" s="245">
        <f>HLOOKUP($S$4,'PianificazionePMO(CA)'!$ACL$4:$AGK$38,ROW(A34)-28,0)</f>
        <v>5</v>
      </c>
      <c r="AL34" s="244">
        <f t="shared" si="8"/>
        <v>0</v>
      </c>
      <c r="AM34" s="245">
        <f>HLOOKUP($S$4,'PianificazionePMO(CA)'!$M$4:$DL$39,ROW(A34)-28,0)</f>
        <v>5</v>
      </c>
      <c r="AN34" s="244">
        <f t="shared" si="9"/>
        <v>1</v>
      </c>
      <c r="AO34" s="245">
        <f>IFERROR(AK34-HLOOKUP($T$5-1,'PianificazionePMO(CA)'!$ACL$4:$AGK$33,ROW(A34)-28,0),0)</f>
        <v>0</v>
      </c>
      <c r="AP34" s="244">
        <f t="shared" si="10"/>
        <v>0</v>
      </c>
      <c r="AQ34" s="245">
        <f>IFERROR(AM34-HLOOKUP($T$5-1,'PianificazionePMO(CA)'!$M$4:$DL$33,ROW(A34)-28,0),0)</f>
        <v>0</v>
      </c>
      <c r="AR34" s="244">
        <f t="shared" si="11"/>
        <v>0</v>
      </c>
      <c r="AS34" s="245">
        <f>(AD34+AE34)-IFERROR(HLOOKUP($T$5-1,'PianificazionePMO(CA)'!$PY$7:$NKW$9,ROW(A34)-25,0),0)-IFERROR(HLOOKUP($T$5-1,'PianificazionePMO(CA)'!$UB$7:$ACD$9,ROW(A34)-25,0),0)</f>
        <v>0</v>
      </c>
      <c r="AT34" s="244">
        <f t="shared" si="12"/>
        <v>0</v>
      </c>
      <c r="AU34" s="220"/>
      <c r="AV34" s="515">
        <f t="shared" si="13"/>
        <v>-5</v>
      </c>
      <c r="AW34" s="515">
        <f t="shared" si="14"/>
        <v>-5</v>
      </c>
    </row>
    <row r="35" spans="2:49" s="247" customFormat="1">
      <c r="B35" s="238" t="str">
        <f>IF('Sintesi Quantitativa (Overall)'!B36&lt;&gt;"",'Sintesi Quantitativa (Overall)'!B36,"")</f>
        <v>P59-Deploy &amp; Change CRMT</v>
      </c>
      <c r="C35" s="238" t="str">
        <f>IF('Sintesi Quantitativa (Overall)'!C36&lt;&gt;"",'Sintesi Quantitativa (Overall)'!C36,"")</f>
        <v>AO004511_YYY109</v>
      </c>
      <c r="D35" s="238"/>
      <c r="E35" s="238"/>
      <c r="F35" s="238"/>
      <c r="G35" s="238"/>
      <c r="H35" s="238"/>
      <c r="I35" s="238"/>
      <c r="J35" s="238"/>
      <c r="K35" s="238"/>
      <c r="L35" s="238"/>
      <c r="M35" s="238"/>
      <c r="N35" s="238" t="str">
        <f>IF('Sintesi Quantitativa (Overall)'!D36&lt;&gt;"",'Sintesi Quantitativa (Overall)'!D36,"")</f>
        <v>Ricontrattualizzazione</v>
      </c>
      <c r="O35" s="240">
        <f>'Sintesi Quantitativa (Overall)'!E36</f>
        <v>1</v>
      </c>
      <c r="P35" s="241">
        <f>IFERROR(VLOOKUP(C35,'Lista PMO'!$B:$AN,19,0),0)</f>
        <v>23</v>
      </c>
      <c r="Q35" s="242">
        <v>0</v>
      </c>
      <c r="R35" s="242">
        <v>0</v>
      </c>
      <c r="S35" s="242">
        <v>0</v>
      </c>
      <c r="T35" s="241">
        <f t="shared" si="0"/>
        <v>0</v>
      </c>
      <c r="U35" s="241">
        <f>IFERROR(VLOOKUP(C35,'Lista PMO'!$B:$AN,3,0),0)</f>
        <v>23</v>
      </c>
      <c r="V35" s="242"/>
      <c r="W35" s="241">
        <f t="shared" si="1"/>
        <v>23</v>
      </c>
      <c r="X35" s="243">
        <f>IFERROR(VLOOKUP(C35,'Lista PMO'!$B:$AN,12,0),0)</f>
        <v>0</v>
      </c>
      <c r="Y35" s="241">
        <f t="shared" si="2"/>
        <v>23</v>
      </c>
      <c r="Z35" s="243">
        <f t="shared" si="3"/>
        <v>12</v>
      </c>
      <c r="AA35" s="243">
        <f>IFERROR(VLOOKUP(C35,'Lista PMO'!$B:$AN,13,0),0)</f>
        <v>0</v>
      </c>
      <c r="AB35" s="243">
        <f>IFERROR(VLOOKUP(C35,'Lista PMO'!$B:$AN,14,0),0)</f>
        <v>8</v>
      </c>
      <c r="AC35" s="243">
        <f>IFERROR(VLOOKUP(C35,'Lista PMO'!$B:$AN,15,0),0)</f>
        <v>1</v>
      </c>
      <c r="AD35" s="243">
        <f>IFERROR(VLOOKUP(C35,'Lista PMO'!$B:$AN,16,0),0)</f>
        <v>0</v>
      </c>
      <c r="AE35" s="243">
        <f>IFERROR(VLOOKUP(C35,'Lista PMO'!$B:$AN,17,0),0)</f>
        <v>3</v>
      </c>
      <c r="AF35" s="244">
        <f t="shared" si="4"/>
        <v>0.52173913043478259</v>
      </c>
      <c r="AG35" s="244">
        <f t="shared" si="5"/>
        <v>0.13043478260869565</v>
      </c>
      <c r="AH35" s="243">
        <f t="shared" si="6"/>
        <v>20</v>
      </c>
      <c r="AI35" s="244">
        <f t="shared" si="7"/>
        <v>0.13043478260869565</v>
      </c>
      <c r="AJ35" s="245">
        <f>'PianificazionePMO(CA)'!ACI10</f>
        <v>0</v>
      </c>
      <c r="AK35" s="245">
        <f>HLOOKUP($S$4,'PianificazionePMO(CA)'!$ACL$4:$AGK$38,ROW(A35)-28,0)</f>
        <v>23</v>
      </c>
      <c r="AL35" s="244">
        <f t="shared" si="8"/>
        <v>0</v>
      </c>
      <c r="AM35" s="245">
        <f>HLOOKUP($S$4,'PianificazionePMO(CA)'!$M$4:$DL$39,ROW(A35)-28,0)</f>
        <v>23</v>
      </c>
      <c r="AN35" s="244">
        <f t="shared" si="9"/>
        <v>1</v>
      </c>
      <c r="AO35" s="245">
        <f>IFERROR(AK35-HLOOKUP($T$5-1,'PianificazionePMO(CA)'!$ACL$4:$AGK$33,ROW(A35)-28,0),0)</f>
        <v>0</v>
      </c>
      <c r="AP35" s="244">
        <f t="shared" si="10"/>
        <v>0</v>
      </c>
      <c r="AQ35" s="245">
        <f>IFERROR(AM35-HLOOKUP($T$5-1,'PianificazionePMO(CA)'!$M$4:$DL$33,ROW(A35)-28,0),0)</f>
        <v>0</v>
      </c>
      <c r="AR35" s="244">
        <f t="shared" si="11"/>
        <v>0</v>
      </c>
      <c r="AS35" s="245">
        <f>(AD35+AE35)-IFERROR(HLOOKUP($T$5-1,'PianificazionePMO(CA)'!$PY$7:$NKW$9,ROW(A35)-25,0),0)-IFERROR(HLOOKUP($T$5-1,'PianificazionePMO(CA)'!$UB$7:$ACD$9,ROW(A35)-25,0),0)</f>
        <v>3</v>
      </c>
      <c r="AT35" s="244">
        <f t="shared" si="12"/>
        <v>0.13043478260869565</v>
      </c>
      <c r="AU35" s="220"/>
      <c r="AV35" s="515">
        <f t="shared" si="13"/>
        <v>-20</v>
      </c>
      <c r="AW35" s="515">
        <f t="shared" si="14"/>
        <v>-20</v>
      </c>
    </row>
    <row r="36" spans="2:49" s="247" customFormat="1">
      <c r="B36" s="238" t="str">
        <f>IF('Sintesi Quantitativa (Overall)'!B37&lt;&gt;"",'Sintesi Quantitativa (Overall)'!B37,"")</f>
        <v>P59-Deploy &amp; Change CRMT</v>
      </c>
      <c r="C36" s="238" t="str">
        <f>IF('Sintesi Quantitativa (Overall)'!C37&lt;&gt;"",'Sintesi Quantitativa (Overall)'!C37,"")</f>
        <v>AO004511_YYY121</v>
      </c>
      <c r="D36" s="238"/>
      <c r="E36" s="238"/>
      <c r="F36" s="238"/>
      <c r="G36" s="238"/>
      <c r="H36" s="238"/>
      <c r="I36" s="238"/>
      <c r="J36" s="238"/>
      <c r="K36" s="238"/>
      <c r="L36" s="238"/>
      <c r="M36" s="238"/>
      <c r="N36" s="238" t="str">
        <f>IF('Sintesi Quantitativa (Overall)'!D37&lt;&gt;"",'Sintesi Quantitativa (Overall)'!D37,"")</f>
        <v>Agent_Desktop</v>
      </c>
      <c r="O36" s="240">
        <f>'Sintesi Quantitativa (Overall)'!E37</f>
        <v>1</v>
      </c>
      <c r="P36" s="241">
        <f>IFERROR(VLOOKUP(C36,'Lista PMO'!$B:$AN,19,0),0)</f>
        <v>0</v>
      </c>
      <c r="Q36" s="242">
        <v>0</v>
      </c>
      <c r="R36" s="242">
        <v>0</v>
      </c>
      <c r="S36" s="242">
        <v>0</v>
      </c>
      <c r="T36" s="241">
        <f t="shared" si="0"/>
        <v>-11</v>
      </c>
      <c r="U36" s="241">
        <f>IFERROR(VLOOKUP(C36,'Lista PMO'!$B:$AN,3,0),0)</f>
        <v>11</v>
      </c>
      <c r="V36" s="242"/>
      <c r="W36" s="241">
        <f t="shared" si="1"/>
        <v>0</v>
      </c>
      <c r="X36" s="243">
        <f>IFERROR(VLOOKUP(C36,'Lista PMO'!$B:$AN,12,0),0)</f>
        <v>0</v>
      </c>
      <c r="Y36" s="241">
        <f t="shared" si="2"/>
        <v>0</v>
      </c>
      <c r="Z36" s="243">
        <f t="shared" si="3"/>
        <v>0</v>
      </c>
      <c r="AA36" s="243">
        <f>IFERROR(VLOOKUP(C36,'Lista PMO'!$B:$AN,13,0),0)</f>
        <v>0</v>
      </c>
      <c r="AB36" s="243">
        <f>IFERROR(VLOOKUP(C36,'Lista PMO'!$B:$AN,14,0),0)</f>
        <v>0</v>
      </c>
      <c r="AC36" s="243">
        <f>IFERROR(VLOOKUP(C36,'Lista PMO'!$B:$AN,15,0),0)</f>
        <v>0</v>
      </c>
      <c r="AD36" s="243">
        <f>IFERROR(VLOOKUP(C36,'Lista PMO'!$B:$AN,16,0),0)</f>
        <v>0</v>
      </c>
      <c r="AE36" s="243">
        <f>IFERROR(VLOOKUP(C36,'Lista PMO'!$B:$AN,17,0),0)</f>
        <v>0</v>
      </c>
      <c r="AF36" s="244">
        <f t="shared" si="4"/>
        <v>0</v>
      </c>
      <c r="AG36" s="244">
        <f t="shared" si="5"/>
        <v>0</v>
      </c>
      <c r="AH36" s="243">
        <f t="shared" si="6"/>
        <v>0</v>
      </c>
      <c r="AI36" s="244">
        <f t="shared" si="7"/>
        <v>0</v>
      </c>
      <c r="AJ36" s="245">
        <f>'PianificazionePMO(CA)'!ACI11</f>
        <v>0</v>
      </c>
      <c r="AK36" s="245">
        <f>HLOOKUP($S$4,'PianificazionePMO(CA)'!$ACL$4:$AGK$38,ROW(A36)-28,0)</f>
        <v>0</v>
      </c>
      <c r="AL36" s="244">
        <f t="shared" si="8"/>
        <v>0</v>
      </c>
      <c r="AM36" s="245">
        <f>HLOOKUP($S$4,'PianificazionePMO(CA)'!$M$4:$DL$39,ROW(A36)-28,0)</f>
        <v>0</v>
      </c>
      <c r="AN36" s="244">
        <f t="shared" si="9"/>
        <v>0</v>
      </c>
      <c r="AO36" s="245">
        <f>IFERROR(AK36-HLOOKUP($T$5-1,'PianificazionePMO(CA)'!$ACL$4:$AGK$33,ROW(A36)-28,0),0)</f>
        <v>0</v>
      </c>
      <c r="AP36" s="244">
        <f t="shared" si="10"/>
        <v>0</v>
      </c>
      <c r="AQ36" s="245">
        <f>IFERROR(AM36-HLOOKUP($T$5-1,'PianificazionePMO(CA)'!$M$4:$DL$33,ROW(A36)-28,0),0)</f>
        <v>0</v>
      </c>
      <c r="AR36" s="244">
        <f t="shared" si="11"/>
        <v>0</v>
      </c>
      <c r="AS36" s="245">
        <f>(AD36+AE36)-IFERROR(HLOOKUP($T$5-1,'PianificazionePMO(CA)'!$PY$7:$NKW$9,ROW(A36)-25,0),0)-IFERROR(HLOOKUP($T$5-1,'PianificazionePMO(CA)'!$UB$7:$ACD$9,ROW(A36)-25,0),0)</f>
        <v>0</v>
      </c>
      <c r="AT36" s="244">
        <f t="shared" si="12"/>
        <v>0</v>
      </c>
      <c r="AU36" s="220"/>
      <c r="AV36" s="515">
        <f t="shared" si="13"/>
        <v>0</v>
      </c>
      <c r="AW36" s="515">
        <f t="shared" si="14"/>
        <v>0</v>
      </c>
    </row>
    <row r="37" spans="2:49" s="247" customFormat="1">
      <c r="B37" s="238" t="str">
        <f>IF('Sintesi Quantitativa (Overall)'!B38&lt;&gt;"",'Sintesi Quantitativa (Overall)'!B38,"")</f>
        <v>P59-Deploy &amp; Change CRMT</v>
      </c>
      <c r="C37" s="238" t="str">
        <f>IF('Sintesi Quantitativa (Overall)'!C38&lt;&gt;"",'Sintesi Quantitativa (Overall)'!C38,"")</f>
        <v>AO004511_YYY127</v>
      </c>
      <c r="D37" s="238"/>
      <c r="E37" s="238"/>
      <c r="F37" s="238"/>
      <c r="G37" s="238"/>
      <c r="H37" s="238"/>
      <c r="I37" s="238"/>
      <c r="J37" s="238"/>
      <c r="K37" s="238"/>
      <c r="L37" s="238"/>
      <c r="M37" s="238"/>
      <c r="N37" s="238" t="str">
        <f>IF('Sintesi Quantitativa (Overall)'!D38&lt;&gt;"",'Sintesi Quantitativa (Overall)'!D38,"")</f>
        <v>Gestione Consensi e Acquisizione Prospect</v>
      </c>
      <c r="O37" s="240">
        <f>'Sintesi Quantitativa (Overall)'!E38</f>
        <v>1</v>
      </c>
      <c r="P37" s="241">
        <f>IFERROR(VLOOKUP(C37,'Lista PMO'!$B:$AN,19,0),0)</f>
        <v>1</v>
      </c>
      <c r="Q37" s="242">
        <v>0</v>
      </c>
      <c r="R37" s="242">
        <v>0</v>
      </c>
      <c r="S37" s="242">
        <v>0</v>
      </c>
      <c r="T37" s="241">
        <f t="shared" si="0"/>
        <v>-2</v>
      </c>
      <c r="U37" s="241">
        <f>IFERROR(VLOOKUP(C37,'Lista PMO'!$B:$AN,3,0),0)</f>
        <v>3</v>
      </c>
      <c r="V37" s="242"/>
      <c r="W37" s="241">
        <f t="shared" si="1"/>
        <v>1</v>
      </c>
      <c r="X37" s="243">
        <f>IFERROR(VLOOKUP(C37,'Lista PMO'!$B:$AN,12,0),0)</f>
        <v>0</v>
      </c>
      <c r="Y37" s="241">
        <f t="shared" si="2"/>
        <v>1</v>
      </c>
      <c r="Z37" s="243">
        <f t="shared" si="3"/>
        <v>1</v>
      </c>
      <c r="AA37" s="243">
        <f>IFERROR(VLOOKUP(C37,'Lista PMO'!$B:$AN,13,0),0)</f>
        <v>0</v>
      </c>
      <c r="AB37" s="243">
        <f>IFERROR(VLOOKUP(C37,'Lista PMO'!$B:$AN,14,0),0)</f>
        <v>1</v>
      </c>
      <c r="AC37" s="243">
        <f>IFERROR(VLOOKUP(C37,'Lista PMO'!$B:$AN,15,0),0)</f>
        <v>0</v>
      </c>
      <c r="AD37" s="243">
        <f>IFERROR(VLOOKUP(C37,'Lista PMO'!$B:$AN,16,0),0)</f>
        <v>0</v>
      </c>
      <c r="AE37" s="243">
        <f>IFERROR(VLOOKUP(C37,'Lista PMO'!$B:$AN,17,0),0)</f>
        <v>0</v>
      </c>
      <c r="AF37" s="244">
        <f t="shared" si="4"/>
        <v>1</v>
      </c>
      <c r="AG37" s="244">
        <f t="shared" si="5"/>
        <v>0</v>
      </c>
      <c r="AH37" s="243">
        <f t="shared" si="6"/>
        <v>1</v>
      </c>
      <c r="AI37" s="244">
        <f t="shared" si="7"/>
        <v>0</v>
      </c>
      <c r="AJ37" s="245">
        <f>'PianificazionePMO(CA)'!ACI12</f>
        <v>0</v>
      </c>
      <c r="AK37" s="245">
        <f>HLOOKUP($S$4,'PianificazionePMO(CA)'!$ACL$4:$AGK$38,ROW(A37)-28,0)</f>
        <v>1</v>
      </c>
      <c r="AL37" s="244">
        <f t="shared" si="8"/>
        <v>0</v>
      </c>
      <c r="AM37" s="245">
        <f>HLOOKUP($S$4,'PianificazionePMO(CA)'!$M$4:$DL$39,ROW(A37)-28,0)</f>
        <v>1</v>
      </c>
      <c r="AN37" s="244">
        <f t="shared" si="9"/>
        <v>1</v>
      </c>
      <c r="AO37" s="245">
        <f>IFERROR(AK37-HLOOKUP($T$5-1,'PianificazionePMO(CA)'!$ACL$4:$AGK$33,ROW(A37)-28,0),0)</f>
        <v>0</v>
      </c>
      <c r="AP37" s="244">
        <f t="shared" si="10"/>
        <v>0</v>
      </c>
      <c r="AQ37" s="245">
        <f>IFERROR(AM37-HLOOKUP($T$5-1,'PianificazionePMO(CA)'!$M$4:$DL$33,ROW(A37)-28,0),0)</f>
        <v>0</v>
      </c>
      <c r="AR37" s="244">
        <f t="shared" si="11"/>
        <v>0</v>
      </c>
      <c r="AS37" s="245">
        <f>(AD37+AE37)-IFERROR(HLOOKUP($T$5-1,'PianificazionePMO(CA)'!$PY$7:$NKW$9,ROW(A37)-25,0),0)-IFERROR(HLOOKUP($T$5-1,'PianificazionePMO(CA)'!$UB$7:$ACD$9,ROW(A37)-25,0),0)</f>
        <v>0</v>
      </c>
      <c r="AT37" s="244">
        <f t="shared" si="12"/>
        <v>0</v>
      </c>
      <c r="AU37" s="220"/>
      <c r="AV37" s="515">
        <f t="shared" si="13"/>
        <v>-1</v>
      </c>
      <c r="AW37" s="515">
        <f t="shared" si="14"/>
        <v>-1</v>
      </c>
    </row>
    <row r="38" spans="2:49" s="247" customFormat="1" ht="13.5" customHeight="1">
      <c r="B38" s="238" t="str">
        <f>IF('Sintesi Quantitativa (Overall)'!B39&lt;&gt;"",'Sintesi Quantitativa (Overall)'!B39,"")</f>
        <v>P59-Deploy &amp; Change CRMT</v>
      </c>
      <c r="C38" s="238" t="str">
        <f>IF('Sintesi Quantitativa (Overall)'!C39&lt;&gt;"",'Sintesi Quantitativa (Overall)'!C39,"")</f>
        <v>AO004511_YYY39</v>
      </c>
      <c r="D38" s="238"/>
      <c r="E38" s="238"/>
      <c r="F38" s="238"/>
      <c r="G38" s="238"/>
      <c r="H38" s="238"/>
      <c r="I38" s="238"/>
      <c r="J38" s="238"/>
      <c r="K38" s="238"/>
      <c r="L38" s="238"/>
      <c r="M38" s="238"/>
      <c r="N38" s="238" t="str">
        <f>IF('Sintesi Quantitativa (Overall)'!D39&lt;&gt;"",'Sintesi Quantitativa (Overall)'!D39,"")</f>
        <v>BOLLETTA_2.0</v>
      </c>
      <c r="O38" s="240">
        <f>'Sintesi Quantitativa (Overall)'!E39</f>
        <v>1</v>
      </c>
      <c r="P38" s="241">
        <f>IFERROR(VLOOKUP(C38,'Lista PMO'!$B:$AN,19,0),0)</f>
        <v>1</v>
      </c>
      <c r="Q38" s="242">
        <v>0</v>
      </c>
      <c r="R38" s="242">
        <v>0</v>
      </c>
      <c r="S38" s="242">
        <v>0</v>
      </c>
      <c r="T38" s="241">
        <f t="shared" si="0"/>
        <v>-9</v>
      </c>
      <c r="U38" s="241">
        <f>IFERROR(VLOOKUP(C38,'Lista PMO'!$B:$AN,3,0),0)</f>
        <v>10</v>
      </c>
      <c r="V38" s="242"/>
      <c r="W38" s="241">
        <f t="shared" si="1"/>
        <v>1</v>
      </c>
      <c r="X38" s="243">
        <f>IFERROR(VLOOKUP(C38,'Lista PMO'!$B:$AN,12,0),0)</f>
        <v>0</v>
      </c>
      <c r="Y38" s="241">
        <f t="shared" si="2"/>
        <v>1</v>
      </c>
      <c r="Z38" s="243">
        <f t="shared" si="3"/>
        <v>0</v>
      </c>
      <c r="AA38" s="243">
        <f>IFERROR(VLOOKUP(C38,'Lista PMO'!$B:$AN,13,0),0)</f>
        <v>0</v>
      </c>
      <c r="AB38" s="243">
        <f>IFERROR(VLOOKUP(C38,'Lista PMO'!$B:$AN,14,0),0)</f>
        <v>0</v>
      </c>
      <c r="AC38" s="243">
        <f>IFERROR(VLOOKUP(C38,'Lista PMO'!$B:$AN,15,0),0)</f>
        <v>0</v>
      </c>
      <c r="AD38" s="243">
        <f>IFERROR(VLOOKUP(C38,'Lista PMO'!$B:$AN,16,0),0)</f>
        <v>0</v>
      </c>
      <c r="AE38" s="243">
        <f>IFERROR(VLOOKUP(C38,'Lista PMO'!$B:$AN,17,0),0)</f>
        <v>0</v>
      </c>
      <c r="AF38" s="244">
        <f t="shared" si="4"/>
        <v>0</v>
      </c>
      <c r="AG38" s="244">
        <f t="shared" si="5"/>
        <v>0</v>
      </c>
      <c r="AH38" s="243">
        <f t="shared" si="6"/>
        <v>1</v>
      </c>
      <c r="AI38" s="244">
        <f t="shared" si="7"/>
        <v>0</v>
      </c>
      <c r="AJ38" s="245">
        <f>'PianificazionePMO(CA)'!ACI13</f>
        <v>0</v>
      </c>
      <c r="AK38" s="245">
        <f>HLOOKUP($S$4,'PianificazionePMO(CA)'!$ACL$4:$AGK$38,ROW(A38)-28,0)</f>
        <v>1</v>
      </c>
      <c r="AL38" s="244">
        <f t="shared" si="8"/>
        <v>0</v>
      </c>
      <c r="AM38" s="245">
        <f>HLOOKUP($S$4,'PianificazionePMO(CA)'!$M$4:$DL$39,ROW(A38)-28,0)</f>
        <v>1</v>
      </c>
      <c r="AN38" s="244">
        <f t="shared" si="9"/>
        <v>1</v>
      </c>
      <c r="AO38" s="245">
        <f>IFERROR(AK38-HLOOKUP($T$5-1,'PianificazionePMO(CA)'!$ACL$4:$AGK$33,ROW(A38)-28,0),0)</f>
        <v>0</v>
      </c>
      <c r="AP38" s="244">
        <f t="shared" si="10"/>
        <v>0</v>
      </c>
      <c r="AQ38" s="245">
        <f>IFERROR(AM38-HLOOKUP($T$5-1,'PianificazionePMO(CA)'!$M$4:$DL$33,ROW(A38)-28,0),0)</f>
        <v>0</v>
      </c>
      <c r="AR38" s="244">
        <f t="shared" si="11"/>
        <v>0</v>
      </c>
      <c r="AS38" s="245">
        <f>(AD38+AE38)-IFERROR(HLOOKUP($T$5-1,'PianificazionePMO(CA)'!$PY$7:$NKW$9,ROW(A38)-25,0),0)-IFERROR(HLOOKUP($T$5-1,'PianificazionePMO(CA)'!$UB$7:$ACD$9,ROW(A38)-25,0),0)</f>
        <v>0</v>
      </c>
      <c r="AT38" s="244">
        <f t="shared" si="12"/>
        <v>0</v>
      </c>
      <c r="AU38" s="220"/>
      <c r="AV38" s="515">
        <f t="shared" si="13"/>
        <v>-1</v>
      </c>
      <c r="AW38" s="515">
        <f t="shared" si="14"/>
        <v>-1</v>
      </c>
    </row>
    <row r="39" spans="2:49" s="247" customFormat="1">
      <c r="B39" s="238" t="str">
        <f>IF('Sintesi Quantitativa (Overall)'!B40&lt;&gt;"",'Sintesi Quantitativa (Overall)'!B40,"")</f>
        <v>P59-Deploy &amp; Change CRMT</v>
      </c>
      <c r="C39" s="238" t="str">
        <f>IF('Sintesi Quantitativa (Overall)'!C40&lt;&gt;"",'Sintesi Quantitativa (Overall)'!C40,"")</f>
        <v>AO004511_YYY40</v>
      </c>
      <c r="D39" s="238"/>
      <c r="E39" s="238"/>
      <c r="F39" s="238"/>
      <c r="G39" s="238"/>
      <c r="H39" s="238"/>
      <c r="I39" s="238"/>
      <c r="J39" s="238"/>
      <c r="K39" s="238"/>
      <c r="L39" s="238"/>
      <c r="M39" s="238"/>
      <c r="N39" s="238" t="str">
        <f>IF('Sintesi Quantitativa (Overall)'!D40&lt;&gt;"",'Sintesi Quantitativa (Overall)'!D40,"")</f>
        <v>DIMOSTRATO_PAGAMENTO</v>
      </c>
      <c r="O39" s="240">
        <f>'Sintesi Quantitativa (Overall)'!E40</f>
        <v>1</v>
      </c>
      <c r="P39" s="241">
        <f>IFERROR(VLOOKUP(C39,'Lista PMO'!$B:$AN,19,0),0)</f>
        <v>1</v>
      </c>
      <c r="Q39" s="242">
        <v>0</v>
      </c>
      <c r="R39" s="242">
        <v>0</v>
      </c>
      <c r="S39" s="242">
        <v>0</v>
      </c>
      <c r="T39" s="241">
        <f t="shared" si="0"/>
        <v>-8</v>
      </c>
      <c r="U39" s="241">
        <f>IFERROR(VLOOKUP(C39,'Lista PMO'!$B:$AN,3,0),0)</f>
        <v>9</v>
      </c>
      <c r="V39" s="242"/>
      <c r="W39" s="241">
        <f t="shared" si="1"/>
        <v>1</v>
      </c>
      <c r="X39" s="243">
        <f>IFERROR(VLOOKUP(C39,'Lista PMO'!$B:$AN,12,0),0)</f>
        <v>0</v>
      </c>
      <c r="Y39" s="241">
        <f t="shared" si="2"/>
        <v>1</v>
      </c>
      <c r="Z39" s="243">
        <f t="shared" si="3"/>
        <v>0</v>
      </c>
      <c r="AA39" s="243">
        <f>IFERROR(VLOOKUP(C39,'Lista PMO'!$B:$AN,13,0),0)</f>
        <v>0</v>
      </c>
      <c r="AB39" s="243">
        <f>IFERROR(VLOOKUP(C39,'Lista PMO'!$B:$AN,14,0),0)</f>
        <v>0</v>
      </c>
      <c r="AC39" s="243">
        <f>IFERROR(VLOOKUP(C39,'Lista PMO'!$B:$AN,15,0),0)</f>
        <v>0</v>
      </c>
      <c r="AD39" s="243">
        <f>IFERROR(VLOOKUP(C39,'Lista PMO'!$B:$AN,16,0),0)</f>
        <v>0</v>
      </c>
      <c r="AE39" s="243">
        <f>IFERROR(VLOOKUP(C39,'Lista PMO'!$B:$AN,17,0),0)</f>
        <v>0</v>
      </c>
      <c r="AF39" s="244">
        <f>IFERROR(Z39/Y39,0)</f>
        <v>0</v>
      </c>
      <c r="AG39" s="244">
        <f>IFERROR((AD39+AE39)/(Y39),0)</f>
        <v>0</v>
      </c>
      <c r="AH39" s="243">
        <f>IFERROR(Y39-AD39-AE39,0)</f>
        <v>1</v>
      </c>
      <c r="AI39" s="244">
        <f>IFERROR((AD39+AE39+X39)/(W39),0)</f>
        <v>0</v>
      </c>
      <c r="AJ39" s="245">
        <f>'PianificazionePMO(CA)'!ACI14</f>
        <v>0</v>
      </c>
      <c r="AK39" s="245">
        <f>HLOOKUP($S$4,'PianificazionePMO(CA)'!$ACL$4:$AGK$38,ROW(A39)-28,0)</f>
        <v>1</v>
      </c>
      <c r="AL39" s="244">
        <f t="shared" si="8"/>
        <v>0</v>
      </c>
      <c r="AM39" s="245">
        <f>HLOOKUP($S$4,'PianificazionePMO(CA)'!$M$4:$DL$39,ROW(A39)-28,0)</f>
        <v>1</v>
      </c>
      <c r="AN39" s="244">
        <f>IFERROR(AM39/W39,0)</f>
        <v>1</v>
      </c>
      <c r="AO39" s="245">
        <f>IFERROR(AK39-HLOOKUP($T$5-1,'PianificazionePMO(CA)'!$ACL$4:$AGK$33,ROW(A39)-28,0),0)</f>
        <v>0</v>
      </c>
      <c r="AP39" s="244">
        <f>IFERROR(AO39/W39,0)</f>
        <v>0</v>
      </c>
      <c r="AQ39" s="245">
        <f>IFERROR(AM39-HLOOKUP($T$5-1,'PianificazionePMO(CA)'!$M$4:$DL$33,ROW(A39)-28,0),0)</f>
        <v>0</v>
      </c>
      <c r="AR39" s="244">
        <f>IFERROR(AQ39/Y39,0)</f>
        <v>0</v>
      </c>
      <c r="AS39" s="245">
        <f>(AD39+AE39)-IFERROR(HLOOKUP($T$5-1,'PianificazionePMO(CA)'!$PY$7:$NKW$9,ROW(A39)-25,0),0)-IFERROR(HLOOKUP($T$5-1,'PianificazionePMO(CA)'!$UB$7:$ACD$9,ROW(A39)-25,0),0)</f>
        <v>0</v>
      </c>
      <c r="AT39" s="244">
        <f>IFERROR(AS39/Y39,0)</f>
        <v>0</v>
      </c>
      <c r="AU39" s="220"/>
      <c r="AV39" s="515">
        <f t="shared" si="13"/>
        <v>-1</v>
      </c>
      <c r="AW39" s="515">
        <f t="shared" si="14"/>
        <v>-1</v>
      </c>
    </row>
    <row r="40" spans="2:49" s="247" customFormat="1">
      <c r="B40" s="238" t="str">
        <f>IF('Sintesi Quantitativa (Overall)'!B41&lt;&gt;"",'Sintesi Quantitativa (Overall)'!B41,"")</f>
        <v>P59-Deploy &amp; Change CRMT</v>
      </c>
      <c r="C40" s="238" t="str">
        <f>IF('Sintesi Quantitativa (Overall)'!C41&lt;&gt;"",'Sintesi Quantitativa (Overall)'!C41,"")</f>
        <v>AO004511_YYY50</v>
      </c>
      <c r="D40" s="238"/>
      <c r="E40" s="238"/>
      <c r="F40" s="238"/>
      <c r="G40" s="238"/>
      <c r="H40" s="238"/>
      <c r="I40" s="238"/>
      <c r="J40" s="238"/>
      <c r="K40" s="238"/>
      <c r="L40" s="238"/>
      <c r="M40" s="238"/>
      <c r="N40" s="238" t="str">
        <f>IF('Sintesi Quantitativa (Overall)'!D41&lt;&gt;"",'Sintesi Quantitativa (Overall)'!D41,"")</f>
        <v>Gestione VAS</v>
      </c>
      <c r="O40" s="240">
        <f>'Sintesi Quantitativa (Overall)'!E41</f>
        <v>1</v>
      </c>
      <c r="P40" s="241">
        <f>IFERROR(VLOOKUP(C40,'Lista PMO'!$B:$AN,19,0),0)</f>
        <v>3</v>
      </c>
      <c r="Q40" s="242">
        <v>0</v>
      </c>
      <c r="R40" s="242">
        <v>0</v>
      </c>
      <c r="S40" s="242">
        <v>0</v>
      </c>
      <c r="T40" s="241">
        <f t="shared" si="0"/>
        <v>-21</v>
      </c>
      <c r="U40" s="241">
        <f>IFERROR(VLOOKUP(C40,'Lista PMO'!$B:$AN,3,0),0)</f>
        <v>24</v>
      </c>
      <c r="V40" s="242"/>
      <c r="W40" s="241">
        <f t="shared" si="1"/>
        <v>3</v>
      </c>
      <c r="X40" s="243">
        <f>IFERROR(VLOOKUP(C40,'Lista PMO'!$B:$AN,12,0),0)</f>
        <v>0</v>
      </c>
      <c r="Y40" s="241">
        <f t="shared" si="2"/>
        <v>3</v>
      </c>
      <c r="Z40" s="243">
        <f t="shared" si="3"/>
        <v>2</v>
      </c>
      <c r="AA40" s="243">
        <f>IFERROR(VLOOKUP(C40,'Lista PMO'!$B:$AN,13,0),0)</f>
        <v>1</v>
      </c>
      <c r="AB40" s="243">
        <f>IFERROR(VLOOKUP(C40,'Lista PMO'!$B:$AN,14,0),0)</f>
        <v>1</v>
      </c>
      <c r="AC40" s="243">
        <f>IFERROR(VLOOKUP(C40,'Lista PMO'!$B:$AN,15,0),0)</f>
        <v>0</v>
      </c>
      <c r="AD40" s="243">
        <f>IFERROR(VLOOKUP(C40,'Lista PMO'!$B:$AN,16,0),0)</f>
        <v>0</v>
      </c>
      <c r="AE40" s="243">
        <f>IFERROR(VLOOKUP(C40,'Lista PMO'!$B:$AN,17,0),0)</f>
        <v>0</v>
      </c>
      <c r="AF40" s="244">
        <f t="shared" si="4"/>
        <v>0.66666666666666663</v>
      </c>
      <c r="AG40" s="244">
        <f t="shared" si="5"/>
        <v>0</v>
      </c>
      <c r="AH40" s="243">
        <f t="shared" si="6"/>
        <v>3</v>
      </c>
      <c r="AI40" s="244">
        <f t="shared" si="7"/>
        <v>0</v>
      </c>
      <c r="AJ40" s="245">
        <f>'PianificazionePMO(CA)'!ACI15</f>
        <v>0</v>
      </c>
      <c r="AK40" s="245">
        <f>HLOOKUP($S$4,'PianificazionePMO(CA)'!$ACL$4:$AGK$38,ROW(A40)-28,0)</f>
        <v>1</v>
      </c>
      <c r="AL40" s="244">
        <f t="shared" si="8"/>
        <v>0</v>
      </c>
      <c r="AM40" s="245">
        <f>HLOOKUP($S$4,'PianificazionePMO(CA)'!$M$4:$DL$39,ROW(A40)-28,0)</f>
        <v>1</v>
      </c>
      <c r="AN40" s="244">
        <f t="shared" si="9"/>
        <v>0.33333333333333331</v>
      </c>
      <c r="AO40" s="245">
        <f>IFERROR(AK40-HLOOKUP($T$5-1,'PianificazionePMO(CA)'!$ACL$4:$AGK$33,ROW(A40)-28,0),0)</f>
        <v>0</v>
      </c>
      <c r="AP40" s="244">
        <f t="shared" si="10"/>
        <v>0</v>
      </c>
      <c r="AQ40" s="245">
        <f>IFERROR(AM40-HLOOKUP($T$5-1,'PianificazionePMO(CA)'!$M$4:$DL$33,ROW(A40)-28,0),0)</f>
        <v>0</v>
      </c>
      <c r="AR40" s="244">
        <f t="shared" si="11"/>
        <v>0</v>
      </c>
      <c r="AS40" s="245">
        <f>(AD40+AE40)-IFERROR(HLOOKUP($T$5-1,'PianificazionePMO(CA)'!$PY$7:$NKW$9,ROW(A40)-25,0),0)-IFERROR(HLOOKUP($T$5-1,'PianificazionePMO(CA)'!$UB$7:$ACD$9,ROW(A40)-25,0),0)</f>
        <v>0</v>
      </c>
      <c r="AT40" s="244">
        <f t="shared" si="12"/>
        <v>0</v>
      </c>
      <c r="AU40" s="220"/>
      <c r="AV40" s="515">
        <f t="shared" si="13"/>
        <v>-1</v>
      </c>
      <c r="AW40" s="515">
        <f t="shared" si="14"/>
        <v>-1</v>
      </c>
    </row>
    <row r="41" spans="2:49" s="247" customFormat="1">
      <c r="B41" s="238" t="str">
        <f>IF('Sintesi Quantitativa (Overall)'!B42&lt;&gt;"",'Sintesi Quantitativa (Overall)'!B42,"")</f>
        <v>P59-Deploy &amp; Change CRMT</v>
      </c>
      <c r="C41" s="238" t="str">
        <f>IF('Sintesi Quantitativa (Overall)'!C42&lt;&gt;"",'Sintesi Quantitativa (Overall)'!C42,"")</f>
        <v>AO004511_YYY64</v>
      </c>
      <c r="D41" s="238"/>
      <c r="E41" s="238"/>
      <c r="F41" s="238"/>
      <c r="G41" s="238"/>
      <c r="H41" s="238"/>
      <c r="I41" s="238"/>
      <c r="J41" s="238"/>
      <c r="K41" s="238"/>
      <c r="L41" s="238"/>
      <c r="M41" s="238"/>
      <c r="N41" s="238" t="str">
        <f>IF('Sintesi Quantitativa (Overall)'!D42&lt;&gt;"",'Sintesi Quantitativa (Overall)'!D42,"")</f>
        <v>Piano di Rientro</v>
      </c>
      <c r="O41" s="240">
        <f>'Sintesi Quantitativa (Overall)'!E42</f>
        <v>1</v>
      </c>
      <c r="P41" s="241">
        <f>IFERROR(VLOOKUP(C41,'Lista PMO'!$B:$AN,19,0),0)</f>
        <v>1</v>
      </c>
      <c r="Q41" s="242">
        <v>0</v>
      </c>
      <c r="R41" s="242">
        <v>0</v>
      </c>
      <c r="S41" s="242">
        <v>0</v>
      </c>
      <c r="T41" s="241">
        <f t="shared" si="0"/>
        <v>-6</v>
      </c>
      <c r="U41" s="241">
        <f>IFERROR(VLOOKUP(C41,'Lista PMO'!$B:$AN,3,0),0)</f>
        <v>7</v>
      </c>
      <c r="V41" s="242"/>
      <c r="W41" s="241">
        <f t="shared" si="1"/>
        <v>1</v>
      </c>
      <c r="X41" s="243">
        <f>IFERROR(VLOOKUP(C41,'Lista PMO'!$B:$AN,12,0),0)</f>
        <v>0</v>
      </c>
      <c r="Y41" s="241">
        <f t="shared" si="2"/>
        <v>1</v>
      </c>
      <c r="Z41" s="243">
        <f t="shared" si="3"/>
        <v>1</v>
      </c>
      <c r="AA41" s="243">
        <f>IFERROR(VLOOKUP(C41,'Lista PMO'!$B:$AN,13,0),0)</f>
        <v>0</v>
      </c>
      <c r="AB41" s="243">
        <f>IFERROR(VLOOKUP(C41,'Lista PMO'!$B:$AN,14,0),0)</f>
        <v>1</v>
      </c>
      <c r="AC41" s="243">
        <f>IFERROR(VLOOKUP(C41,'Lista PMO'!$B:$AN,15,0),0)</f>
        <v>0</v>
      </c>
      <c r="AD41" s="243">
        <f>IFERROR(VLOOKUP(C41,'Lista PMO'!$B:$AN,16,0),0)</f>
        <v>0</v>
      </c>
      <c r="AE41" s="243">
        <f>IFERROR(VLOOKUP(C41,'Lista PMO'!$B:$AN,17,0),0)</f>
        <v>0</v>
      </c>
      <c r="AF41" s="244">
        <f t="shared" si="4"/>
        <v>1</v>
      </c>
      <c r="AG41" s="244">
        <f t="shared" si="5"/>
        <v>0</v>
      </c>
      <c r="AH41" s="243">
        <f t="shared" si="6"/>
        <v>1</v>
      </c>
      <c r="AI41" s="244">
        <f t="shared" si="7"/>
        <v>0</v>
      </c>
      <c r="AJ41" s="245">
        <f>'PianificazionePMO(CA)'!ACI16</f>
        <v>0</v>
      </c>
      <c r="AK41" s="245">
        <f>HLOOKUP($S$4,'PianificazionePMO(CA)'!$ACL$4:$AGK$38,ROW(A41)-28,0)</f>
        <v>1</v>
      </c>
      <c r="AL41" s="244">
        <f t="shared" si="8"/>
        <v>0</v>
      </c>
      <c r="AM41" s="245">
        <f>HLOOKUP($S$4,'PianificazionePMO(CA)'!$M$4:$DL$39,ROW(A41)-28,0)</f>
        <v>1</v>
      </c>
      <c r="AN41" s="244">
        <f t="shared" si="9"/>
        <v>1</v>
      </c>
      <c r="AO41" s="245">
        <f>IFERROR(AK41-HLOOKUP($T$5-1,'PianificazionePMO(CA)'!$ACL$4:$AGK$33,ROW(A41)-28,0),0)</f>
        <v>0</v>
      </c>
      <c r="AP41" s="244">
        <f t="shared" si="10"/>
        <v>0</v>
      </c>
      <c r="AQ41" s="245">
        <f>IFERROR(AM41-HLOOKUP($T$5-1,'PianificazionePMO(CA)'!$M$4:$DL$33,ROW(A41)-28,0),0)</f>
        <v>0</v>
      </c>
      <c r="AR41" s="244">
        <f t="shared" si="11"/>
        <v>0</v>
      </c>
      <c r="AS41" s="245">
        <f>(AD41+AE41)-IFERROR(HLOOKUP($T$5-1,'PianificazionePMO(CA)'!$PY$7:$NKW$9,ROW(A41)-25,0),0)-IFERROR(HLOOKUP($T$5-1,'PianificazionePMO(CA)'!$UB$7:$ACD$9,ROW(A41)-25,0),0)</f>
        <v>0</v>
      </c>
      <c r="AT41" s="244">
        <f t="shared" si="12"/>
        <v>0</v>
      </c>
      <c r="AU41" s="220"/>
      <c r="AV41" s="515">
        <f t="shared" si="13"/>
        <v>-1</v>
      </c>
      <c r="AW41" s="515">
        <f t="shared" si="14"/>
        <v>-1</v>
      </c>
    </row>
    <row r="42" spans="2:49" s="247" customFormat="1">
      <c r="B42" s="238" t="str">
        <f>IF('Sintesi Quantitativa (Overall)'!B43&lt;&gt;"",'Sintesi Quantitativa (Overall)'!B43,"")</f>
        <v>P59-Deploy &amp; Change CRMT</v>
      </c>
      <c r="C42" s="238" t="str">
        <f>IF('Sintesi Quantitativa (Overall)'!C43&lt;&gt;"",'Sintesi Quantitativa (Overall)'!C43,"")</f>
        <v>AO004511_YYY66</v>
      </c>
      <c r="D42" s="238"/>
      <c r="E42" s="238"/>
      <c r="F42" s="238"/>
      <c r="G42" s="238"/>
      <c r="H42" s="238"/>
      <c r="I42" s="238"/>
      <c r="J42" s="238"/>
      <c r="K42" s="238"/>
      <c r="L42" s="238"/>
      <c r="M42" s="238"/>
      <c r="N42" s="238" t="str">
        <f>IF('Sintesi Quantitativa (Overall)'!D43&lt;&gt;"",'Sintesi Quantitativa (Overall)'!D43,"")</f>
        <v>Copia_Documenti</v>
      </c>
      <c r="O42" s="240">
        <f>'Sintesi Quantitativa (Overall)'!E43</f>
        <v>1</v>
      </c>
      <c r="P42" s="241">
        <f>IFERROR(VLOOKUP(C42,'Lista PMO'!$B:$AN,19,0),0)</f>
        <v>1</v>
      </c>
      <c r="Q42" s="242">
        <v>0</v>
      </c>
      <c r="R42" s="242">
        <v>0</v>
      </c>
      <c r="S42" s="242">
        <v>0</v>
      </c>
      <c r="T42" s="241">
        <f t="shared" si="0"/>
        <v>-11</v>
      </c>
      <c r="U42" s="241">
        <f>IFERROR(VLOOKUP(C42,'Lista PMO'!$B:$AN,3,0),0)</f>
        <v>12</v>
      </c>
      <c r="V42" s="242"/>
      <c r="W42" s="241">
        <f t="shared" si="1"/>
        <v>1</v>
      </c>
      <c r="X42" s="243">
        <f>IFERROR(VLOOKUP(C42,'Lista PMO'!$B:$AN,12,0),0)</f>
        <v>0</v>
      </c>
      <c r="Y42" s="241">
        <f t="shared" si="2"/>
        <v>1</v>
      </c>
      <c r="Z42" s="243">
        <f t="shared" si="3"/>
        <v>1</v>
      </c>
      <c r="AA42" s="243">
        <f>IFERROR(VLOOKUP(C42,'Lista PMO'!$B:$AN,13,0),0)</f>
        <v>1</v>
      </c>
      <c r="AB42" s="243">
        <f>IFERROR(VLOOKUP(C42,'Lista PMO'!$B:$AN,14,0),0)</f>
        <v>0</v>
      </c>
      <c r="AC42" s="243">
        <f>IFERROR(VLOOKUP(C42,'Lista PMO'!$B:$AN,15,0),0)</f>
        <v>0</v>
      </c>
      <c r="AD42" s="243">
        <f>IFERROR(VLOOKUP(C42,'Lista PMO'!$B:$AN,16,0),0)</f>
        <v>0</v>
      </c>
      <c r="AE42" s="243">
        <f>IFERROR(VLOOKUP(C42,'Lista PMO'!$B:$AN,17,0),0)</f>
        <v>0</v>
      </c>
      <c r="AF42" s="244">
        <f t="shared" si="4"/>
        <v>1</v>
      </c>
      <c r="AG42" s="244">
        <f t="shared" si="5"/>
        <v>0</v>
      </c>
      <c r="AH42" s="243">
        <f t="shared" si="6"/>
        <v>1</v>
      </c>
      <c r="AI42" s="244">
        <f t="shared" si="7"/>
        <v>0</v>
      </c>
      <c r="AJ42" s="245">
        <f>'PianificazionePMO(CA)'!ACI17</f>
        <v>0</v>
      </c>
      <c r="AK42" s="245">
        <f>HLOOKUP($S$4,'PianificazionePMO(CA)'!$ACL$4:$AGK$38,ROW(A42)-28,0)</f>
        <v>1</v>
      </c>
      <c r="AL42" s="244">
        <f t="shared" si="8"/>
        <v>0</v>
      </c>
      <c r="AM42" s="245">
        <f>HLOOKUP($S$4,'PianificazionePMO(CA)'!$M$4:$DL$39,ROW(A42)-28,0)</f>
        <v>1</v>
      </c>
      <c r="AN42" s="244">
        <f t="shared" si="9"/>
        <v>1</v>
      </c>
      <c r="AO42" s="245">
        <f>IFERROR(AK42-HLOOKUP($T$5-1,'PianificazionePMO(CA)'!$ACL$4:$AGK$33,ROW(A42)-28,0),0)</f>
        <v>0</v>
      </c>
      <c r="AP42" s="244">
        <f t="shared" si="10"/>
        <v>0</v>
      </c>
      <c r="AQ42" s="245">
        <f>IFERROR(AM42-HLOOKUP($T$5-1,'PianificazionePMO(CA)'!$M$4:$DL$33,ROW(A42)-28,0),0)</f>
        <v>0</v>
      </c>
      <c r="AR42" s="244">
        <f t="shared" si="11"/>
        <v>0</v>
      </c>
      <c r="AS42" s="245">
        <f>(AD42+AE42)-IFERROR(HLOOKUP($T$5-1,'PianificazionePMO(CA)'!$PY$7:$NKW$9,ROW(A42)-25,0),0)-IFERROR(HLOOKUP($T$5-1,'PianificazionePMO(CA)'!$UB$7:$ACD$9,ROW(A42)-25,0),0)</f>
        <v>0</v>
      </c>
      <c r="AT42" s="244">
        <f t="shared" si="12"/>
        <v>0</v>
      </c>
      <c r="AU42" s="220"/>
      <c r="AV42" s="515">
        <f t="shared" si="13"/>
        <v>-1</v>
      </c>
      <c r="AW42" s="515">
        <f t="shared" si="14"/>
        <v>-1</v>
      </c>
    </row>
    <row r="43" spans="2:49" s="247" customFormat="1">
      <c r="B43" s="238" t="str">
        <f>IF('Sintesi Quantitativa (Overall)'!B44&lt;&gt;"",'Sintesi Quantitativa (Overall)'!B44,"")</f>
        <v>P59-Deploy &amp; Change CRMT</v>
      </c>
      <c r="C43" s="238" t="str">
        <f>IF('Sintesi Quantitativa (Overall)'!C44&lt;&gt;"",'Sintesi Quantitativa (Overall)'!C44,"")</f>
        <v>AO004511_YYY68</v>
      </c>
      <c r="D43" s="238"/>
      <c r="E43" s="238"/>
      <c r="F43" s="238"/>
      <c r="G43" s="238"/>
      <c r="H43" s="238"/>
      <c r="I43" s="238"/>
      <c r="J43" s="238"/>
      <c r="K43" s="238"/>
      <c r="L43" s="238"/>
      <c r="M43" s="238"/>
      <c r="N43" s="238" t="str">
        <f>IF('Sintesi Quantitativa (Overall)'!D44&lt;&gt;"",'Sintesi Quantitativa (Overall)'!D44,"")</f>
        <v>Subentro</v>
      </c>
      <c r="O43" s="240">
        <f>'Sintesi Quantitativa (Overall)'!E44</f>
        <v>1</v>
      </c>
      <c r="P43" s="241">
        <f>IFERROR(VLOOKUP(C43,'Lista PMO'!$B:$AN,19,0),0)</f>
        <v>1</v>
      </c>
      <c r="Q43" s="242">
        <v>0</v>
      </c>
      <c r="R43" s="242">
        <v>0</v>
      </c>
      <c r="S43" s="242">
        <v>0</v>
      </c>
      <c r="T43" s="241">
        <f t="shared" si="0"/>
        <v>-28</v>
      </c>
      <c r="U43" s="241">
        <f>IFERROR(VLOOKUP(C43,'Lista PMO'!$B:$AN,3,0),0)</f>
        <v>29</v>
      </c>
      <c r="V43" s="242"/>
      <c r="W43" s="241">
        <f t="shared" si="1"/>
        <v>1</v>
      </c>
      <c r="X43" s="243">
        <f>IFERROR(VLOOKUP(C43,'Lista PMO'!$B:$AN,12,0),0)</f>
        <v>0</v>
      </c>
      <c r="Y43" s="241">
        <f t="shared" si="2"/>
        <v>1</v>
      </c>
      <c r="Z43" s="243">
        <f t="shared" si="3"/>
        <v>0</v>
      </c>
      <c r="AA43" s="243">
        <f>IFERROR(VLOOKUP(C43,'Lista PMO'!$B:$AN,13,0),0)</f>
        <v>0</v>
      </c>
      <c r="AB43" s="243">
        <f>IFERROR(VLOOKUP(C43,'Lista PMO'!$B:$AN,14,0),0)</f>
        <v>0</v>
      </c>
      <c r="AC43" s="243">
        <f>IFERROR(VLOOKUP(C43,'Lista PMO'!$B:$AN,15,0),0)</f>
        <v>0</v>
      </c>
      <c r="AD43" s="243">
        <f>IFERROR(VLOOKUP(C43,'Lista PMO'!$B:$AN,16,0),0)</f>
        <v>0</v>
      </c>
      <c r="AE43" s="243">
        <f>IFERROR(VLOOKUP(C43,'Lista PMO'!$B:$AN,17,0),0)</f>
        <v>0</v>
      </c>
      <c r="AF43" s="244">
        <f t="shared" si="4"/>
        <v>0</v>
      </c>
      <c r="AG43" s="244">
        <f t="shared" si="5"/>
        <v>0</v>
      </c>
      <c r="AH43" s="243">
        <f t="shared" si="6"/>
        <v>1</v>
      </c>
      <c r="AI43" s="244">
        <f t="shared" si="7"/>
        <v>0</v>
      </c>
      <c r="AJ43" s="245">
        <f>'PianificazionePMO(CA)'!ACI18</f>
        <v>0</v>
      </c>
      <c r="AK43" s="245">
        <f>HLOOKUP($S$4,'PianificazionePMO(CA)'!$ACL$4:$AGK$38,ROW(A43)-28,0)</f>
        <v>1</v>
      </c>
      <c r="AL43" s="244">
        <f t="shared" si="8"/>
        <v>0</v>
      </c>
      <c r="AM43" s="245">
        <f>HLOOKUP($S$4,'PianificazionePMO(CA)'!$M$4:$DL$39,ROW(A43)-28,0)</f>
        <v>1</v>
      </c>
      <c r="AN43" s="244">
        <f t="shared" si="9"/>
        <v>1</v>
      </c>
      <c r="AO43" s="245">
        <f>IFERROR(AK43-HLOOKUP($T$5-1,'PianificazionePMO(CA)'!$ACL$4:$AGK$33,ROW(A43)-28,0),0)</f>
        <v>0</v>
      </c>
      <c r="AP43" s="244">
        <f t="shared" si="10"/>
        <v>0</v>
      </c>
      <c r="AQ43" s="245">
        <f>IFERROR(AM43-HLOOKUP($T$5-1,'PianificazionePMO(CA)'!$M$4:$DL$33,ROW(A43)-28,0),0)</f>
        <v>0</v>
      </c>
      <c r="AR43" s="244">
        <f t="shared" si="11"/>
        <v>0</v>
      </c>
      <c r="AS43" s="245">
        <f>(AD43+AE43)-IFERROR(HLOOKUP($T$5-1,'PianificazionePMO(CA)'!$PY$7:$NKW$9,ROW(A43)-25,0),0)-IFERROR(HLOOKUP($T$5-1,'PianificazionePMO(CA)'!$UB$7:$ACD$9,ROW(A43)-25,0),0)</f>
        <v>0</v>
      </c>
      <c r="AT43" s="244">
        <f t="shared" si="12"/>
        <v>0</v>
      </c>
      <c r="AU43" s="220"/>
      <c r="AV43" s="515">
        <f t="shared" si="13"/>
        <v>-1</v>
      </c>
      <c r="AW43" s="515">
        <f t="shared" si="14"/>
        <v>-1</v>
      </c>
    </row>
    <row r="44" spans="2:49" s="247" customFormat="1">
      <c r="B44" s="238" t="str">
        <f>IF('Sintesi Quantitativa (Overall)'!B45&lt;&gt;"",'Sintesi Quantitativa (Overall)'!B45,"")</f>
        <v>P59-Deploy &amp; Change CRMT</v>
      </c>
      <c r="C44" s="238" t="str">
        <f>IF('Sintesi Quantitativa (Overall)'!C45&lt;&gt;"",'Sintesi Quantitativa (Overall)'!C45,"")</f>
        <v>AO004511_YYY69</v>
      </c>
      <c r="D44" s="238"/>
      <c r="E44" s="238"/>
      <c r="F44" s="238"/>
      <c r="G44" s="238"/>
      <c r="H44" s="238"/>
      <c r="I44" s="238"/>
      <c r="J44" s="238"/>
      <c r="K44" s="238"/>
      <c r="L44" s="238"/>
      <c r="M44" s="238"/>
      <c r="N44" s="238" t="str">
        <f>IF('Sintesi Quantitativa (Overall)'!D45&lt;&gt;"",'Sintesi Quantitativa (Overall)'!D45,"")</f>
        <v>Subentro_Combinato</v>
      </c>
      <c r="O44" s="240">
        <f>'Sintesi Quantitativa (Overall)'!E45</f>
        <v>1</v>
      </c>
      <c r="P44" s="241">
        <f>IFERROR(VLOOKUP(C44,'Lista PMO'!$B:$AN,19,0),0)</f>
        <v>1</v>
      </c>
      <c r="Q44" s="242">
        <v>0</v>
      </c>
      <c r="R44" s="242">
        <v>0</v>
      </c>
      <c r="S44" s="242">
        <v>0</v>
      </c>
      <c r="T44" s="241">
        <f t="shared" si="0"/>
        <v>-5</v>
      </c>
      <c r="U44" s="241">
        <f>IFERROR(VLOOKUP(C44,'Lista PMO'!$B:$AN,3,0),0)</f>
        <v>6</v>
      </c>
      <c r="V44" s="242"/>
      <c r="W44" s="241">
        <f t="shared" si="1"/>
        <v>1</v>
      </c>
      <c r="X44" s="243">
        <f>IFERROR(VLOOKUP(C44,'Lista PMO'!$B:$AN,12,0),0)</f>
        <v>0</v>
      </c>
      <c r="Y44" s="241">
        <f t="shared" si="2"/>
        <v>1</v>
      </c>
      <c r="Z44" s="243">
        <f t="shared" si="3"/>
        <v>0</v>
      </c>
      <c r="AA44" s="243">
        <f>IFERROR(VLOOKUP(C44,'Lista PMO'!$B:$AN,13,0),0)</f>
        <v>0</v>
      </c>
      <c r="AB44" s="243">
        <f>IFERROR(VLOOKUP(C44,'Lista PMO'!$B:$AN,14,0),0)</f>
        <v>0</v>
      </c>
      <c r="AC44" s="243">
        <f>IFERROR(VLOOKUP(C44,'Lista PMO'!$B:$AN,15,0),0)</f>
        <v>0</v>
      </c>
      <c r="AD44" s="243">
        <f>IFERROR(VLOOKUP(C44,'Lista PMO'!$B:$AN,16,0),0)</f>
        <v>0</v>
      </c>
      <c r="AE44" s="243">
        <f>IFERROR(VLOOKUP(C44,'Lista PMO'!$B:$AN,17,0),0)</f>
        <v>0</v>
      </c>
      <c r="AF44" s="244">
        <f t="shared" si="4"/>
        <v>0</v>
      </c>
      <c r="AG44" s="244">
        <f t="shared" si="5"/>
        <v>0</v>
      </c>
      <c r="AH44" s="243">
        <f t="shared" si="6"/>
        <v>1</v>
      </c>
      <c r="AI44" s="244">
        <f t="shared" si="7"/>
        <v>0</v>
      </c>
      <c r="AJ44" s="245">
        <f>'PianificazionePMO(CA)'!ACI19</f>
        <v>0</v>
      </c>
      <c r="AK44" s="245">
        <f>HLOOKUP($S$4,'PianificazionePMO(CA)'!$ACL$4:$AGK$38,ROW(A44)-28,0)</f>
        <v>1</v>
      </c>
      <c r="AL44" s="244">
        <f t="shared" si="8"/>
        <v>0</v>
      </c>
      <c r="AM44" s="245">
        <f>HLOOKUP($S$4,'PianificazionePMO(CA)'!$M$4:$DL$39,ROW(A44)-28,0)</f>
        <v>1</v>
      </c>
      <c r="AN44" s="244">
        <f t="shared" si="9"/>
        <v>1</v>
      </c>
      <c r="AO44" s="245">
        <f>IFERROR(AK44-HLOOKUP($T$5-1,'PianificazionePMO(CA)'!$ACL$4:$AGK$33,ROW(A44)-28,0),0)</f>
        <v>0</v>
      </c>
      <c r="AP44" s="244">
        <f t="shared" si="10"/>
        <v>0</v>
      </c>
      <c r="AQ44" s="245">
        <f>IFERROR(AM44-HLOOKUP($T$5-1,'PianificazionePMO(CA)'!$M$4:$DL$33,ROW(A44)-28,0),0)</f>
        <v>0</v>
      </c>
      <c r="AR44" s="244">
        <f t="shared" si="11"/>
        <v>0</v>
      </c>
      <c r="AS44" s="245">
        <f>(AD44+AE44)-IFERROR(HLOOKUP($T$5-1,'PianificazionePMO(CA)'!$PY$7:$NKW$9,ROW(A44)-25,0),0)-IFERROR(HLOOKUP($T$5-1,'PianificazionePMO(CA)'!$UB$7:$ACD$9,ROW(A44)-25,0),0)</f>
        <v>0</v>
      </c>
      <c r="AT44" s="244">
        <f t="shared" si="12"/>
        <v>0</v>
      </c>
      <c r="AU44" s="220"/>
      <c r="AV44" s="515">
        <f t="shared" si="13"/>
        <v>-1</v>
      </c>
      <c r="AW44" s="515">
        <f t="shared" si="14"/>
        <v>-1</v>
      </c>
    </row>
    <row r="45" spans="2:49" s="247" customFormat="1">
      <c r="B45" s="238" t="str">
        <f>IF('Sintesi Quantitativa (Overall)'!B46&lt;&gt;"",'Sintesi Quantitativa (Overall)'!B46,"")</f>
        <v>P59-Deploy &amp; Change CRMT</v>
      </c>
      <c r="C45" s="238" t="str">
        <f>IF('Sintesi Quantitativa (Overall)'!C46&lt;&gt;"",'Sintesi Quantitativa (Overall)'!C46,"")</f>
        <v>AO004511_YYY70</v>
      </c>
      <c r="D45" s="238"/>
      <c r="E45" s="238"/>
      <c r="F45" s="238"/>
      <c r="G45" s="238"/>
      <c r="H45" s="238"/>
      <c r="I45" s="238"/>
      <c r="J45" s="238"/>
      <c r="K45" s="238"/>
      <c r="L45" s="238"/>
      <c r="M45" s="238"/>
      <c r="N45" s="238" t="str">
        <f>IF('Sintesi Quantitativa (Overall)'!D46&lt;&gt;"",'Sintesi Quantitativa (Overall)'!D46,"")</f>
        <v>SWA</v>
      </c>
      <c r="O45" s="240">
        <f>'Sintesi Quantitativa (Overall)'!E46</f>
        <v>1</v>
      </c>
      <c r="P45" s="241">
        <f>IFERROR(VLOOKUP(C45,'Lista PMO'!$B:$AN,19,0),0)</f>
        <v>1</v>
      </c>
      <c r="Q45" s="242">
        <v>0</v>
      </c>
      <c r="R45" s="242">
        <v>0</v>
      </c>
      <c r="S45" s="242">
        <v>0</v>
      </c>
      <c r="T45" s="241">
        <f t="shared" si="0"/>
        <v>-22</v>
      </c>
      <c r="U45" s="241">
        <f>IFERROR(VLOOKUP(C45,'Lista PMO'!$B:$AN,3,0),0)</f>
        <v>23</v>
      </c>
      <c r="V45" s="242"/>
      <c r="W45" s="241">
        <f t="shared" si="1"/>
        <v>1</v>
      </c>
      <c r="X45" s="243">
        <f>IFERROR(VLOOKUP(C45,'Lista PMO'!$B:$AN,12,0),0)</f>
        <v>0</v>
      </c>
      <c r="Y45" s="241">
        <f t="shared" si="2"/>
        <v>1</v>
      </c>
      <c r="Z45" s="243">
        <f t="shared" si="3"/>
        <v>0</v>
      </c>
      <c r="AA45" s="243">
        <f>IFERROR(VLOOKUP(C45,'Lista PMO'!$B:$AN,13,0),0)</f>
        <v>0</v>
      </c>
      <c r="AB45" s="243">
        <f>IFERROR(VLOOKUP(C45,'Lista PMO'!$B:$AN,14,0),0)</f>
        <v>0</v>
      </c>
      <c r="AC45" s="243">
        <f>IFERROR(VLOOKUP(C45,'Lista PMO'!$B:$AN,15,0),0)</f>
        <v>0</v>
      </c>
      <c r="AD45" s="243">
        <f>IFERROR(VLOOKUP(C45,'Lista PMO'!$B:$AN,16,0),0)</f>
        <v>0</v>
      </c>
      <c r="AE45" s="243">
        <f>IFERROR(VLOOKUP(C45,'Lista PMO'!$B:$AN,17,0),0)</f>
        <v>0</v>
      </c>
      <c r="AF45" s="244">
        <f t="shared" si="4"/>
        <v>0</v>
      </c>
      <c r="AG45" s="244">
        <f t="shared" si="5"/>
        <v>0</v>
      </c>
      <c r="AH45" s="243">
        <f t="shared" si="6"/>
        <v>1</v>
      </c>
      <c r="AI45" s="244">
        <f t="shared" si="7"/>
        <v>0</v>
      </c>
      <c r="AJ45" s="245">
        <f>'PianificazionePMO(CA)'!ACI20</f>
        <v>0</v>
      </c>
      <c r="AK45" s="245">
        <f>HLOOKUP($S$4,'PianificazionePMO(CA)'!$ACL$4:$AGK$38,ROW(A45)-28,0)</f>
        <v>1</v>
      </c>
      <c r="AL45" s="244">
        <f t="shared" si="8"/>
        <v>0</v>
      </c>
      <c r="AM45" s="245">
        <f>HLOOKUP($S$4,'PianificazionePMO(CA)'!$M$4:$DL$39,ROW(A45)-28,0)</f>
        <v>1</v>
      </c>
      <c r="AN45" s="244">
        <f t="shared" si="9"/>
        <v>1</v>
      </c>
      <c r="AO45" s="245">
        <f>IFERROR(AK45-HLOOKUP($T$5-1,'PianificazionePMO(CA)'!$ACL$4:$AGK$33,ROW(A45)-28,0),0)</f>
        <v>0</v>
      </c>
      <c r="AP45" s="244">
        <f t="shared" si="10"/>
        <v>0</v>
      </c>
      <c r="AQ45" s="245">
        <f>IFERROR(AM45-HLOOKUP($T$5-1,'PianificazionePMO(CA)'!$M$4:$DL$33,ROW(A45)-28,0),0)</f>
        <v>0</v>
      </c>
      <c r="AR45" s="244">
        <f t="shared" si="11"/>
        <v>0</v>
      </c>
      <c r="AS45" s="245">
        <f>(AD45+AE45)-IFERROR(HLOOKUP($T$5-1,'PianificazionePMO(CA)'!$PY$7:$NKW$9,ROW(A45)-25,0),0)-IFERROR(HLOOKUP($T$5-1,'PianificazionePMO(CA)'!$UB$7:$ACD$9,ROW(A45)-25,0),0)</f>
        <v>0</v>
      </c>
      <c r="AT45" s="244">
        <f t="shared" si="12"/>
        <v>0</v>
      </c>
      <c r="AU45" s="220"/>
      <c r="AV45" s="515">
        <f t="shared" si="13"/>
        <v>-1</v>
      </c>
      <c r="AW45" s="515">
        <f t="shared" si="14"/>
        <v>-1</v>
      </c>
    </row>
    <row r="46" spans="2:49" s="247" customFormat="1">
      <c r="B46" s="238" t="str">
        <f>IF('Sintesi Quantitativa (Overall)'!B47&lt;&gt;"",'Sintesi Quantitativa (Overall)'!B47,"")</f>
        <v>P59-Deploy &amp; Change CRMT</v>
      </c>
      <c r="C46" s="238" t="str">
        <f>IF('Sintesi Quantitativa (Overall)'!C47&lt;&gt;"",'Sintesi Quantitativa (Overall)'!C47,"")</f>
        <v>AO004511_YYY72</v>
      </c>
      <c r="D46" s="238"/>
      <c r="E46" s="238"/>
      <c r="F46" s="238"/>
      <c r="G46" s="238"/>
      <c r="H46" s="238"/>
      <c r="I46" s="238"/>
      <c r="J46" s="238"/>
      <c r="K46" s="238"/>
      <c r="L46" s="238"/>
      <c r="M46" s="238"/>
      <c r="N46" s="238" t="str">
        <f>IF('Sintesi Quantitativa (Overall)'!D47&lt;&gt;"",'Sintesi Quantitativa (Overall)'!D47,"")</f>
        <v>VARIAZIONE_ANAGRAFICA_MOGE</v>
      </c>
      <c r="O46" s="240">
        <f>'Sintesi Quantitativa (Overall)'!E47</f>
        <v>1</v>
      </c>
      <c r="P46" s="241">
        <f>IFERROR(VLOOKUP(C46,'Lista PMO'!$B:$AN,19,0),0)</f>
        <v>1</v>
      </c>
      <c r="Q46" s="242">
        <v>0</v>
      </c>
      <c r="R46" s="242">
        <v>0</v>
      </c>
      <c r="S46" s="242">
        <v>0</v>
      </c>
      <c r="T46" s="241">
        <f t="shared" si="0"/>
        <v>-8</v>
      </c>
      <c r="U46" s="241">
        <f>IFERROR(VLOOKUP(C46,'Lista PMO'!$B:$AN,3,0),0)</f>
        <v>9</v>
      </c>
      <c r="V46" s="242"/>
      <c r="W46" s="241">
        <f t="shared" si="1"/>
        <v>1</v>
      </c>
      <c r="X46" s="243">
        <f>IFERROR(VLOOKUP(C46,'Lista PMO'!$B:$AN,12,0),0)</f>
        <v>0</v>
      </c>
      <c r="Y46" s="241">
        <f t="shared" si="2"/>
        <v>1</v>
      </c>
      <c r="Z46" s="243">
        <f t="shared" si="3"/>
        <v>0</v>
      </c>
      <c r="AA46" s="243">
        <f>IFERROR(VLOOKUP(C46,'Lista PMO'!$B:$AN,13,0),0)</f>
        <v>0</v>
      </c>
      <c r="AB46" s="243">
        <f>IFERROR(VLOOKUP(C46,'Lista PMO'!$B:$AN,14,0),0)</f>
        <v>0</v>
      </c>
      <c r="AC46" s="243">
        <f>IFERROR(VLOOKUP(C46,'Lista PMO'!$B:$AN,15,0),0)</f>
        <v>0</v>
      </c>
      <c r="AD46" s="243">
        <f>IFERROR(VLOOKUP(C46,'Lista PMO'!$B:$AN,16,0),0)</f>
        <v>0</v>
      </c>
      <c r="AE46" s="243">
        <f>IFERROR(VLOOKUP(C46,'Lista PMO'!$B:$AN,17,0),0)</f>
        <v>0</v>
      </c>
      <c r="AF46" s="244">
        <f t="shared" si="4"/>
        <v>0</v>
      </c>
      <c r="AG46" s="244">
        <f t="shared" si="5"/>
        <v>0</v>
      </c>
      <c r="AH46" s="243">
        <f t="shared" si="6"/>
        <v>1</v>
      </c>
      <c r="AI46" s="244">
        <f t="shared" si="7"/>
        <v>0</v>
      </c>
      <c r="AJ46" s="245">
        <f>'PianificazionePMO(CA)'!ACI21</f>
        <v>0</v>
      </c>
      <c r="AK46" s="245">
        <f>HLOOKUP($S$4,'PianificazionePMO(CA)'!$ACL$4:$AGK$38,ROW(A46)-28,0)</f>
        <v>1</v>
      </c>
      <c r="AL46" s="244">
        <f t="shared" si="8"/>
        <v>0</v>
      </c>
      <c r="AM46" s="245">
        <f>HLOOKUP($S$4,'PianificazionePMO(CA)'!$M$4:$DL$39,ROW(A46)-28,0)</f>
        <v>1</v>
      </c>
      <c r="AN46" s="244">
        <f t="shared" si="9"/>
        <v>1</v>
      </c>
      <c r="AO46" s="245">
        <f>IFERROR(AK46-HLOOKUP($T$5-1,'PianificazionePMO(CA)'!$ACL$4:$AGK$33,ROW(A46)-28,0),0)</f>
        <v>0</v>
      </c>
      <c r="AP46" s="244">
        <f t="shared" si="10"/>
        <v>0</v>
      </c>
      <c r="AQ46" s="245">
        <f>IFERROR(AM46-HLOOKUP($T$5-1,'PianificazionePMO(CA)'!$M$4:$DL$33,ROW(A46)-28,0),0)</f>
        <v>0</v>
      </c>
      <c r="AR46" s="244">
        <f t="shared" si="11"/>
        <v>0</v>
      </c>
      <c r="AS46" s="245">
        <f>(AD46+AE46)-IFERROR(HLOOKUP($T$5-1,'PianificazionePMO(CA)'!$PY$7:$NKW$9,ROW(A46)-25,0),0)-IFERROR(HLOOKUP($T$5-1,'PianificazionePMO(CA)'!$UB$7:$ACD$9,ROW(A46)-25,0),0)</f>
        <v>0</v>
      </c>
      <c r="AT46" s="244">
        <f t="shared" si="12"/>
        <v>0</v>
      </c>
      <c r="AU46" s="220"/>
      <c r="AV46" s="515">
        <f t="shared" si="13"/>
        <v>-1</v>
      </c>
      <c r="AW46" s="515">
        <f t="shared" si="14"/>
        <v>-1</v>
      </c>
    </row>
    <row r="47" spans="2:49" s="247" customFormat="1">
      <c r="B47" s="238" t="str">
        <f>IF('Sintesi Quantitativa (Overall)'!B48&lt;&gt;"",'Sintesi Quantitativa (Overall)'!B48,"")</f>
        <v>P59-Deploy &amp; Change CRMT</v>
      </c>
      <c r="C47" s="238" t="str">
        <f>IF('Sintesi Quantitativa (Overall)'!C48&lt;&gt;"",'Sintesi Quantitativa (Overall)'!C48,"")</f>
        <v>AO004511_YYY74</v>
      </c>
      <c r="D47" s="238"/>
      <c r="E47" s="238"/>
      <c r="F47" s="238"/>
      <c r="G47" s="238"/>
      <c r="H47" s="238"/>
      <c r="I47" s="238"/>
      <c r="J47" s="238"/>
      <c r="K47" s="238"/>
      <c r="L47" s="238"/>
      <c r="M47" s="238"/>
      <c r="N47" s="238" t="str">
        <f>IF('Sintesi Quantitativa (Overall)'!D48&lt;&gt;"",'Sintesi Quantitativa (Overall)'!D48,"")</f>
        <v>Variazione Indirizzo Fatturazione</v>
      </c>
      <c r="O47" s="240">
        <f>'Sintesi Quantitativa (Overall)'!E48</f>
        <v>1</v>
      </c>
      <c r="P47" s="241">
        <f>IFERROR(VLOOKUP(C47,'Lista PMO'!$B:$AN,19,0),0)</f>
        <v>1</v>
      </c>
      <c r="Q47" s="242">
        <v>0</v>
      </c>
      <c r="R47" s="242">
        <v>0</v>
      </c>
      <c r="S47" s="242">
        <v>0</v>
      </c>
      <c r="T47" s="241">
        <f t="shared" si="0"/>
        <v>-7</v>
      </c>
      <c r="U47" s="241">
        <f>IFERROR(VLOOKUP(C47,'Lista PMO'!$B:$AN,3,0),0)</f>
        <v>8</v>
      </c>
      <c r="V47" s="242"/>
      <c r="W47" s="241">
        <f t="shared" si="1"/>
        <v>1</v>
      </c>
      <c r="X47" s="243">
        <f>IFERROR(VLOOKUP(C47,'Lista PMO'!$B:$AN,12,0),0)</f>
        <v>0</v>
      </c>
      <c r="Y47" s="241">
        <f t="shared" si="2"/>
        <v>1</v>
      </c>
      <c r="Z47" s="243">
        <f t="shared" si="3"/>
        <v>1</v>
      </c>
      <c r="AA47" s="243">
        <f>IFERROR(VLOOKUP(C47,'Lista PMO'!$B:$AN,13,0),0)</f>
        <v>0</v>
      </c>
      <c r="AB47" s="243">
        <f>IFERROR(VLOOKUP(C47,'Lista PMO'!$B:$AN,14,0),0)</f>
        <v>1</v>
      </c>
      <c r="AC47" s="243">
        <f>IFERROR(VLOOKUP(C47,'Lista PMO'!$B:$AN,15,0),0)</f>
        <v>0</v>
      </c>
      <c r="AD47" s="243">
        <f>IFERROR(VLOOKUP(C47,'Lista PMO'!$B:$AN,16,0),0)</f>
        <v>0</v>
      </c>
      <c r="AE47" s="243">
        <f>IFERROR(VLOOKUP(C47,'Lista PMO'!$B:$AN,17,0),0)</f>
        <v>0</v>
      </c>
      <c r="AF47" s="244">
        <f t="shared" si="4"/>
        <v>1</v>
      </c>
      <c r="AG47" s="244">
        <f t="shared" si="5"/>
        <v>0</v>
      </c>
      <c r="AH47" s="243">
        <f t="shared" si="6"/>
        <v>1</v>
      </c>
      <c r="AI47" s="244">
        <f t="shared" si="7"/>
        <v>0</v>
      </c>
      <c r="AJ47" s="245">
        <f>'PianificazionePMO(CA)'!ACI22</f>
        <v>0</v>
      </c>
      <c r="AK47" s="245">
        <f>HLOOKUP($S$4,'PianificazionePMO(CA)'!$ACL$4:$AGK$38,ROW(A47)-28,0)</f>
        <v>1</v>
      </c>
      <c r="AL47" s="244">
        <f t="shared" si="8"/>
        <v>0</v>
      </c>
      <c r="AM47" s="245">
        <f>HLOOKUP($S$4,'PianificazionePMO(CA)'!$M$4:$DL$39,ROW(A47)-28,0)</f>
        <v>1</v>
      </c>
      <c r="AN47" s="244">
        <f t="shared" si="9"/>
        <v>1</v>
      </c>
      <c r="AO47" s="245">
        <f>IFERROR(AK47-HLOOKUP($T$5-1,'PianificazionePMO(CA)'!$ACL$4:$AGK$33,ROW(A47)-28,0),0)</f>
        <v>0</v>
      </c>
      <c r="AP47" s="244">
        <f t="shared" si="10"/>
        <v>0</v>
      </c>
      <c r="AQ47" s="245">
        <f>IFERROR(AM47-HLOOKUP($T$5-1,'PianificazionePMO(CA)'!$M$4:$DL$33,ROW(A47)-28,0),0)</f>
        <v>0</v>
      </c>
      <c r="AR47" s="244">
        <f t="shared" si="11"/>
        <v>0</v>
      </c>
      <c r="AS47" s="245">
        <f>(AD47+AE47)-IFERROR(HLOOKUP($T$5-1,'PianificazionePMO(CA)'!$PY$7:$NKW$9,ROW(A47)-25,0),0)-IFERROR(HLOOKUP($T$5-1,'PianificazionePMO(CA)'!$UB$7:$ACD$9,ROW(A47)-25,0),0)</f>
        <v>0</v>
      </c>
      <c r="AT47" s="244">
        <f t="shared" si="12"/>
        <v>0</v>
      </c>
      <c r="AU47" s="220"/>
      <c r="AV47" s="515">
        <f t="shared" si="13"/>
        <v>-1</v>
      </c>
      <c r="AW47" s="515">
        <f t="shared" si="14"/>
        <v>-1</v>
      </c>
    </row>
    <row r="48" spans="2:49" s="247" customFormat="1">
      <c r="B48" s="238" t="str">
        <f>IF('Sintesi Quantitativa (Overall)'!B49&lt;&gt;"",'Sintesi Quantitativa (Overall)'!B49,"")</f>
        <v>P59-Deploy &amp; Change CRMT</v>
      </c>
      <c r="C48" s="238" t="str">
        <f>IF('Sintesi Quantitativa (Overall)'!C49&lt;&gt;"",'Sintesi Quantitativa (Overall)'!C49,"")</f>
        <v>AO004511_YYY77</v>
      </c>
      <c r="D48" s="238"/>
      <c r="E48" s="238"/>
      <c r="F48" s="238"/>
      <c r="G48" s="238"/>
      <c r="H48" s="238"/>
      <c r="I48" s="238"/>
      <c r="J48" s="238"/>
      <c r="K48" s="238"/>
      <c r="L48" s="238"/>
      <c r="M48" s="238"/>
      <c r="N48" s="238" t="str">
        <f>IF('Sintesi Quantitativa (Overall)'!D49&lt;&gt;"",'Sintesi Quantitativa (Overall)'!D49,"")</f>
        <v>VSA</v>
      </c>
      <c r="O48" s="240">
        <f>'Sintesi Quantitativa (Overall)'!E49</f>
        <v>1</v>
      </c>
      <c r="P48" s="241">
        <f>IFERROR(VLOOKUP(C48,'Lista PMO'!$B:$AN,19,0),0)</f>
        <v>1</v>
      </c>
      <c r="Q48" s="242">
        <v>0</v>
      </c>
      <c r="R48" s="242">
        <v>0</v>
      </c>
      <c r="S48" s="242">
        <v>0</v>
      </c>
      <c r="T48" s="241">
        <f t="shared" si="0"/>
        <v>-27</v>
      </c>
      <c r="U48" s="241">
        <f>IFERROR(VLOOKUP(C48,'Lista PMO'!$B:$AN,3,0),0)</f>
        <v>28</v>
      </c>
      <c r="V48" s="242"/>
      <c r="W48" s="241">
        <f t="shared" si="1"/>
        <v>1</v>
      </c>
      <c r="X48" s="243">
        <f>IFERROR(VLOOKUP(C48,'Lista PMO'!$B:$AN,12,0),0)</f>
        <v>0</v>
      </c>
      <c r="Y48" s="241">
        <f t="shared" si="2"/>
        <v>1</v>
      </c>
      <c r="Z48" s="243">
        <f t="shared" si="3"/>
        <v>0</v>
      </c>
      <c r="AA48" s="243">
        <f>IFERROR(VLOOKUP(C48,'Lista PMO'!$B:$AN,13,0),0)</f>
        <v>0</v>
      </c>
      <c r="AB48" s="243">
        <f>IFERROR(VLOOKUP(C48,'Lista PMO'!$B:$AN,14,0),0)</f>
        <v>0</v>
      </c>
      <c r="AC48" s="243">
        <f>IFERROR(VLOOKUP(C48,'Lista PMO'!$B:$AN,15,0),0)</f>
        <v>0</v>
      </c>
      <c r="AD48" s="243">
        <f>IFERROR(VLOOKUP(C48,'Lista PMO'!$B:$AN,16,0),0)</f>
        <v>0</v>
      </c>
      <c r="AE48" s="243">
        <f>IFERROR(VLOOKUP(C48,'Lista PMO'!$B:$AN,17,0),0)</f>
        <v>0</v>
      </c>
      <c r="AF48" s="244">
        <f t="shared" si="4"/>
        <v>0</v>
      </c>
      <c r="AG48" s="244">
        <f t="shared" si="5"/>
        <v>0</v>
      </c>
      <c r="AH48" s="243">
        <f t="shared" si="6"/>
        <v>1</v>
      </c>
      <c r="AI48" s="244">
        <f t="shared" si="7"/>
        <v>0</v>
      </c>
      <c r="AJ48" s="245">
        <f>'PianificazionePMO(CA)'!ACI23</f>
        <v>0</v>
      </c>
      <c r="AK48" s="245">
        <f>HLOOKUP($S$4,'PianificazionePMO(CA)'!$ACL$4:$AGK$38,ROW(A48)-28,0)</f>
        <v>0</v>
      </c>
      <c r="AL48" s="244">
        <f t="shared" si="8"/>
        <v>0</v>
      </c>
      <c r="AM48" s="245">
        <f>HLOOKUP($S$4,'PianificazionePMO(CA)'!$M$4:$DL$39,ROW(A48)-28,0)</f>
        <v>0</v>
      </c>
      <c r="AN48" s="244">
        <f t="shared" si="9"/>
        <v>0</v>
      </c>
      <c r="AO48" s="245">
        <f>IFERROR(AK48-HLOOKUP($T$5-1,'PianificazionePMO(CA)'!$ACL$4:$AGK$33,ROW(A48)-28,0),0)</f>
        <v>0</v>
      </c>
      <c r="AP48" s="244">
        <f t="shared" si="10"/>
        <v>0</v>
      </c>
      <c r="AQ48" s="245">
        <f>IFERROR(AM48-HLOOKUP($T$5-1,'PianificazionePMO(CA)'!$M$4:$DL$33,ROW(A48)-28,0),0)</f>
        <v>0</v>
      </c>
      <c r="AR48" s="244">
        <f t="shared" si="11"/>
        <v>0</v>
      </c>
      <c r="AS48" s="245">
        <f>(AD48+AE48)-IFERROR(HLOOKUP($T$5-1,'PianificazionePMO(CA)'!$PY$7:$NKW$9,ROW(A48)-25,0),0)-IFERROR(HLOOKUP($T$5-1,'PianificazionePMO(CA)'!$UB$7:$ACD$9,ROW(A48)-25,0),0)</f>
        <v>0</v>
      </c>
      <c r="AT48" s="244">
        <f t="shared" si="12"/>
        <v>0</v>
      </c>
      <c r="AU48" s="220"/>
      <c r="AV48" s="515">
        <f t="shared" si="13"/>
        <v>0</v>
      </c>
      <c r="AW48" s="515">
        <f t="shared" si="14"/>
        <v>0</v>
      </c>
    </row>
    <row r="49" spans="2:49" s="247" customFormat="1">
      <c r="B49" s="238" t="str">
        <f>IF('Sintesi Quantitativa (Overall)'!B50&lt;&gt;"",'Sintesi Quantitativa (Overall)'!B50,"")</f>
        <v/>
      </c>
      <c r="C49" s="238" t="str">
        <f>IF('Sintesi Quantitativa (Overall)'!C50&lt;&gt;"",'Sintesi Quantitativa (Overall)'!C50,"")</f>
        <v/>
      </c>
      <c r="D49" s="238"/>
      <c r="E49" s="238"/>
      <c r="F49" s="238"/>
      <c r="G49" s="238"/>
      <c r="H49" s="238"/>
      <c r="I49" s="238"/>
      <c r="J49" s="238"/>
      <c r="K49" s="238"/>
      <c r="L49" s="238"/>
      <c r="M49" s="238"/>
      <c r="N49" s="238" t="str">
        <f>IF('Sintesi Quantitativa (Overall)'!D50&lt;&gt;"",'Sintesi Quantitativa (Overall)'!D50,"")</f>
        <v/>
      </c>
      <c r="O49" s="240">
        <f>'Sintesi Quantitativa (Overall)'!E50</f>
        <v>1</v>
      </c>
      <c r="P49" s="241">
        <f>IFERROR(VLOOKUP(C49,'Lista PMO'!$B:$AN,19,0),0)</f>
        <v>0</v>
      </c>
      <c r="Q49" s="242">
        <v>0</v>
      </c>
      <c r="R49" s="242">
        <v>0</v>
      </c>
      <c r="S49" s="242">
        <v>0</v>
      </c>
      <c r="T49" s="241">
        <f t="shared" si="0"/>
        <v>0</v>
      </c>
      <c r="U49" s="241">
        <f>IFERROR(VLOOKUP(C49,'Lista PMO'!$B:$AN,3,0),0)</f>
        <v>0</v>
      </c>
      <c r="V49" s="242"/>
      <c r="W49" s="241">
        <f t="shared" si="1"/>
        <v>0</v>
      </c>
      <c r="X49" s="243">
        <f>IFERROR(VLOOKUP(C49,'Lista PMO'!$B:$AN,12,0),0)</f>
        <v>0</v>
      </c>
      <c r="Y49" s="241">
        <f t="shared" si="2"/>
        <v>0</v>
      </c>
      <c r="Z49" s="243">
        <f t="shared" si="3"/>
        <v>0</v>
      </c>
      <c r="AA49" s="243">
        <f>IFERROR(VLOOKUP(C49,'Lista PMO'!$B:$AN,13,0),0)</f>
        <v>0</v>
      </c>
      <c r="AB49" s="243">
        <f>IFERROR(VLOOKUP(C49,'Lista PMO'!$B:$AN,14,0),0)</f>
        <v>0</v>
      </c>
      <c r="AC49" s="243">
        <f>IFERROR(VLOOKUP(C49,'Lista PMO'!$B:$AN,15,0),0)</f>
        <v>0</v>
      </c>
      <c r="AD49" s="243">
        <f>IFERROR(VLOOKUP(C49,'Lista PMO'!$B:$AN,16,0),0)</f>
        <v>0</v>
      </c>
      <c r="AE49" s="243">
        <f>IFERROR(VLOOKUP(C49,'Lista PMO'!$B:$AN,17,0),0)</f>
        <v>0</v>
      </c>
      <c r="AF49" s="244">
        <f t="shared" si="4"/>
        <v>0</v>
      </c>
      <c r="AG49" s="244">
        <f t="shared" si="5"/>
        <v>0</v>
      </c>
      <c r="AH49" s="243">
        <f t="shared" si="6"/>
        <v>0</v>
      </c>
      <c r="AI49" s="244">
        <f t="shared" si="7"/>
        <v>0</v>
      </c>
      <c r="AJ49" s="245">
        <f>'PianificazionePMO(CA)'!ACI24</f>
        <v>0</v>
      </c>
      <c r="AK49" s="245">
        <f>HLOOKUP($S$4,'PianificazionePMO(CA)'!$ACL$4:$AGK$38,ROW(A49)-28,0)</f>
        <v>0</v>
      </c>
      <c r="AL49" s="244">
        <f t="shared" si="8"/>
        <v>0</v>
      </c>
      <c r="AM49" s="245">
        <f>HLOOKUP($S$4,'PianificazionePMO(CA)'!$M$4:$DL$39,ROW(A49)-28,0)</f>
        <v>0</v>
      </c>
      <c r="AN49" s="244">
        <f t="shared" si="9"/>
        <v>0</v>
      </c>
      <c r="AO49" s="245">
        <f>IFERROR(AK49-HLOOKUP($T$5-1,'PianificazionePMO(CA)'!$ACL$4:$AGK$33,ROW(A49)-28,0),0)</f>
        <v>0</v>
      </c>
      <c r="AP49" s="244">
        <f t="shared" si="10"/>
        <v>0</v>
      </c>
      <c r="AQ49" s="245">
        <f>IFERROR(AM49-HLOOKUP($T$5-1,'PianificazionePMO(CA)'!$M$4:$DL$33,ROW(A49)-28,0),0)</f>
        <v>0</v>
      </c>
      <c r="AR49" s="244">
        <f t="shared" si="11"/>
        <v>0</v>
      </c>
      <c r="AS49" s="245">
        <f>(AD49+AE49)-IFERROR(HLOOKUP($T$5-1,'PianificazionePMO(CA)'!$PY$7:$NKW$9,ROW(A49)-25,0),0)-IFERROR(HLOOKUP($T$5-1,'PianificazionePMO(CA)'!$UB$7:$ACD$9,ROW(A49)-25,0),0)</f>
        <v>0</v>
      </c>
      <c r="AT49" s="244">
        <f t="shared" si="12"/>
        <v>0</v>
      </c>
      <c r="AU49" s="220"/>
      <c r="AV49" s="515">
        <f t="shared" si="13"/>
        <v>0</v>
      </c>
      <c r="AW49" s="515">
        <f t="shared" si="14"/>
        <v>0</v>
      </c>
    </row>
    <row r="50" spans="2:49" s="247" customFormat="1">
      <c r="B50" s="238" t="str">
        <f>IF('Sintesi Quantitativa (Overall)'!B51&lt;&gt;"",'Sintesi Quantitativa (Overall)'!B51,"")</f>
        <v/>
      </c>
      <c r="C50" s="238" t="str">
        <f>IF('Sintesi Quantitativa (Overall)'!C51&lt;&gt;"",'Sintesi Quantitativa (Overall)'!C51,"")</f>
        <v/>
      </c>
      <c r="D50" s="238"/>
      <c r="E50" s="238"/>
      <c r="F50" s="238"/>
      <c r="G50" s="238"/>
      <c r="H50" s="238"/>
      <c r="I50" s="238"/>
      <c r="J50" s="238"/>
      <c r="K50" s="238"/>
      <c r="L50" s="238"/>
      <c r="M50" s="238"/>
      <c r="N50" s="238" t="str">
        <f>IF('Sintesi Quantitativa (Overall)'!D51&lt;&gt;"",'Sintesi Quantitativa (Overall)'!D51,"")</f>
        <v/>
      </c>
      <c r="O50" s="240">
        <f>'Sintesi Quantitativa (Overall)'!E51</f>
        <v>0</v>
      </c>
      <c r="P50" s="241">
        <f>IFERROR(VLOOKUP(C50,'Lista PMO'!$B:$AN,19,0),0)</f>
        <v>0</v>
      </c>
      <c r="Q50" s="242">
        <v>0</v>
      </c>
      <c r="R50" s="242">
        <v>0</v>
      </c>
      <c r="S50" s="242">
        <v>0</v>
      </c>
      <c r="T50" s="241">
        <f t="shared" si="0"/>
        <v>0</v>
      </c>
      <c r="U50" s="241">
        <f>IFERROR(VLOOKUP(C50,'Lista PMO'!$B:$AN,3,0),0)</f>
        <v>0</v>
      </c>
      <c r="V50" s="242"/>
      <c r="W50" s="241">
        <f t="shared" si="1"/>
        <v>0</v>
      </c>
      <c r="X50" s="243">
        <f>IFERROR(VLOOKUP(C50,'Lista PMO'!$B:$AN,12,0),0)</f>
        <v>0</v>
      </c>
      <c r="Y50" s="241">
        <f t="shared" si="2"/>
        <v>0</v>
      </c>
      <c r="Z50" s="243">
        <f t="shared" si="3"/>
        <v>0</v>
      </c>
      <c r="AA50" s="243">
        <f>IFERROR(VLOOKUP(C50,'Lista PMO'!$B:$AN,13,0),0)</f>
        <v>0</v>
      </c>
      <c r="AB50" s="243">
        <f>IFERROR(VLOOKUP(C50,'Lista PMO'!$B:$AN,14,0),0)</f>
        <v>0</v>
      </c>
      <c r="AC50" s="243">
        <f>IFERROR(VLOOKUP(C50,'Lista PMO'!$B:$AN,15,0),0)</f>
        <v>0</v>
      </c>
      <c r="AD50" s="243">
        <f>IFERROR(VLOOKUP(C50,'Lista PMO'!$B:$AN,16,0),0)</f>
        <v>0</v>
      </c>
      <c r="AE50" s="243">
        <f>IFERROR(VLOOKUP(C50,'Lista PMO'!$B:$AN,17,0),0)</f>
        <v>0</v>
      </c>
      <c r="AF50" s="244">
        <f t="shared" si="4"/>
        <v>0</v>
      </c>
      <c r="AG50" s="244">
        <f t="shared" si="5"/>
        <v>0</v>
      </c>
      <c r="AH50" s="243">
        <f t="shared" si="6"/>
        <v>0</v>
      </c>
      <c r="AI50" s="244">
        <f t="shared" si="7"/>
        <v>0</v>
      </c>
      <c r="AJ50" s="245">
        <f>'PianificazionePMO(CA)'!ACI25</f>
        <v>0</v>
      </c>
      <c r="AK50" s="245">
        <f>HLOOKUP($S$4,'PianificazionePMO(CA)'!$ACL$4:$AGK$38,ROW(A50)-28,0)</f>
        <v>0</v>
      </c>
      <c r="AL50" s="244">
        <f t="shared" si="8"/>
        <v>0</v>
      </c>
      <c r="AM50" s="245">
        <f>HLOOKUP($S$4,'PianificazionePMO(CA)'!$M$4:$DL$39,ROW(A50)-28,0)</f>
        <v>0</v>
      </c>
      <c r="AN50" s="244">
        <f t="shared" si="9"/>
        <v>0</v>
      </c>
      <c r="AO50" s="245">
        <f>IFERROR(AK50-HLOOKUP($T$5-1,'PianificazionePMO(CA)'!$ACL$4:$AGK$33,ROW(A50)-28,0),0)</f>
        <v>0</v>
      </c>
      <c r="AP50" s="244">
        <f t="shared" si="10"/>
        <v>0</v>
      </c>
      <c r="AQ50" s="245">
        <f>IFERROR(AM50-HLOOKUP($T$5-1,'PianificazionePMO(CA)'!$M$4:$DL$33,ROW(A50)-28,0),0)</f>
        <v>0</v>
      </c>
      <c r="AR50" s="244">
        <f t="shared" si="11"/>
        <v>0</v>
      </c>
      <c r="AS50" s="245">
        <f>(AD50+AE50)-IFERROR(HLOOKUP($T$5-1,'PianificazionePMO(CA)'!$PY$7:$NKW$9,ROW(A50)-25,0),0)-IFERROR(HLOOKUP($T$5-1,'PianificazionePMO(CA)'!$UB$7:$ACD$9,ROW(A50)-25,0),0)</f>
        <v>0</v>
      </c>
      <c r="AT50" s="244">
        <f t="shared" si="12"/>
        <v>0</v>
      </c>
      <c r="AU50" s="220"/>
      <c r="AV50" s="515">
        <f t="shared" si="13"/>
        <v>0</v>
      </c>
      <c r="AW50" s="515">
        <f t="shared" si="14"/>
        <v>0</v>
      </c>
    </row>
    <row r="51" spans="2:49" s="247" customFormat="1">
      <c r="B51" s="238" t="str">
        <f>IF('Sintesi Quantitativa (Overall)'!B52&lt;&gt;"",'Sintesi Quantitativa (Overall)'!B52,"")</f>
        <v/>
      </c>
      <c r="C51" s="238" t="str">
        <f>IF('Sintesi Quantitativa (Overall)'!C52&lt;&gt;"",'Sintesi Quantitativa (Overall)'!C52,"")</f>
        <v/>
      </c>
      <c r="D51" s="238"/>
      <c r="E51" s="238"/>
      <c r="F51" s="238"/>
      <c r="G51" s="238"/>
      <c r="H51" s="238"/>
      <c r="I51" s="238"/>
      <c r="J51" s="238"/>
      <c r="K51" s="238"/>
      <c r="L51" s="238"/>
      <c r="M51" s="238"/>
      <c r="N51" s="238" t="str">
        <f>IF('Sintesi Quantitativa (Overall)'!D52&lt;&gt;"",'Sintesi Quantitativa (Overall)'!D52,"")</f>
        <v/>
      </c>
      <c r="O51" s="240">
        <f>'Sintesi Quantitativa (Overall)'!E52</f>
        <v>0</v>
      </c>
      <c r="P51" s="241">
        <f>IFERROR(VLOOKUP(C51,'Lista PMO'!$B:$AN,19,0),0)</f>
        <v>0</v>
      </c>
      <c r="Q51" s="242">
        <v>0</v>
      </c>
      <c r="R51" s="242">
        <v>0</v>
      </c>
      <c r="S51" s="242">
        <v>0</v>
      </c>
      <c r="T51" s="241">
        <f t="shared" si="0"/>
        <v>0</v>
      </c>
      <c r="U51" s="241">
        <f>IFERROR(VLOOKUP(C51,'Lista PMO'!$B:$AN,3,0),0)</f>
        <v>0</v>
      </c>
      <c r="V51" s="242"/>
      <c r="W51" s="241">
        <f t="shared" si="1"/>
        <v>0</v>
      </c>
      <c r="X51" s="243">
        <f>IFERROR(VLOOKUP(C51,'Lista PMO'!$B:$AN,12,0),0)</f>
        <v>0</v>
      </c>
      <c r="Y51" s="241">
        <f t="shared" si="2"/>
        <v>0</v>
      </c>
      <c r="Z51" s="243">
        <f t="shared" si="3"/>
        <v>0</v>
      </c>
      <c r="AA51" s="243">
        <f>IFERROR(VLOOKUP(C51,'Lista PMO'!$B:$AN,13,0),0)</f>
        <v>0</v>
      </c>
      <c r="AB51" s="243">
        <f>IFERROR(VLOOKUP(C51,'Lista PMO'!$B:$AN,14,0),0)</f>
        <v>0</v>
      </c>
      <c r="AC51" s="243">
        <f>IFERROR(VLOOKUP(C51,'Lista PMO'!$B:$AN,15,0),0)</f>
        <v>0</v>
      </c>
      <c r="AD51" s="243">
        <f>IFERROR(VLOOKUP(C51,'Lista PMO'!$B:$AN,16,0),0)</f>
        <v>0</v>
      </c>
      <c r="AE51" s="243">
        <f>IFERROR(VLOOKUP(C51,'Lista PMO'!$B:$AN,17,0),0)</f>
        <v>0</v>
      </c>
      <c r="AF51" s="244">
        <f t="shared" si="4"/>
        <v>0</v>
      </c>
      <c r="AG51" s="244">
        <f t="shared" si="5"/>
        <v>0</v>
      </c>
      <c r="AH51" s="243">
        <f t="shared" si="6"/>
        <v>0</v>
      </c>
      <c r="AI51" s="244">
        <f t="shared" si="7"/>
        <v>0</v>
      </c>
      <c r="AJ51" s="245">
        <f>'PianificazionePMO(CA)'!ACI26</f>
        <v>0</v>
      </c>
      <c r="AK51" s="245">
        <f>HLOOKUP($S$4,'PianificazionePMO(CA)'!$ACL$4:$AGK$38,ROW(A51)-28,0)</f>
        <v>0</v>
      </c>
      <c r="AL51" s="244">
        <f t="shared" si="8"/>
        <v>0</v>
      </c>
      <c r="AM51" s="245">
        <f>HLOOKUP($S$4,'PianificazionePMO(CA)'!$M$4:$DL$39,ROW(A51)-28,0)</f>
        <v>0</v>
      </c>
      <c r="AN51" s="244">
        <f t="shared" si="9"/>
        <v>0</v>
      </c>
      <c r="AO51" s="245">
        <f>IFERROR(AK51-HLOOKUP($T$5-1,'PianificazionePMO(CA)'!$ACL$4:$AGK$33,ROW(A51)-28,0),0)</f>
        <v>0</v>
      </c>
      <c r="AP51" s="244">
        <f t="shared" si="10"/>
        <v>0</v>
      </c>
      <c r="AQ51" s="245">
        <f>IFERROR(AM51-HLOOKUP($T$5-1,'PianificazionePMO(CA)'!$M$4:$DL$33,ROW(A51)-28,0),0)</f>
        <v>0</v>
      </c>
      <c r="AR51" s="244">
        <f t="shared" si="11"/>
        <v>0</v>
      </c>
      <c r="AS51" s="245">
        <f>(AD51+AE51)-IFERROR(HLOOKUP($T$5-1,'PianificazionePMO(CA)'!$PY$7:$NKW$9,ROW(A51)-25,0),0)-IFERROR(HLOOKUP($T$5-1,'PianificazionePMO(CA)'!$UB$7:$ACD$9,ROW(A51)-25,0),0)</f>
        <v>0</v>
      </c>
      <c r="AT51" s="244">
        <f t="shared" si="12"/>
        <v>0</v>
      </c>
      <c r="AU51" s="220"/>
      <c r="AV51" s="515">
        <f t="shared" si="13"/>
        <v>0</v>
      </c>
      <c r="AW51" s="515">
        <f t="shared" si="14"/>
        <v>0</v>
      </c>
    </row>
    <row r="52" spans="2:49" s="247" customFormat="1">
      <c r="B52" s="238" t="str">
        <f>IF('Sintesi Quantitativa (Overall)'!B53&lt;&gt;"",'Sintesi Quantitativa (Overall)'!B53,"")</f>
        <v/>
      </c>
      <c r="C52" s="238" t="str">
        <f>IF('Sintesi Quantitativa (Overall)'!C53&lt;&gt;"",'Sintesi Quantitativa (Overall)'!C53,"")</f>
        <v/>
      </c>
      <c r="D52" s="238"/>
      <c r="E52" s="238"/>
      <c r="F52" s="238"/>
      <c r="G52" s="238"/>
      <c r="H52" s="238"/>
      <c r="I52" s="238"/>
      <c r="J52" s="238"/>
      <c r="K52" s="238"/>
      <c r="L52" s="238"/>
      <c r="M52" s="238"/>
      <c r="N52" s="238" t="str">
        <f>IF('Sintesi Quantitativa (Overall)'!D53&lt;&gt;"",'Sintesi Quantitativa (Overall)'!D53,"")</f>
        <v/>
      </c>
      <c r="O52" s="240">
        <f>'Sintesi Quantitativa (Overall)'!E53</f>
        <v>0</v>
      </c>
      <c r="P52" s="241">
        <f>IFERROR(VLOOKUP(C52,'Lista PMO'!$B:$AN,19,0),0)</f>
        <v>0</v>
      </c>
      <c r="Q52" s="242">
        <v>0</v>
      </c>
      <c r="R52" s="242">
        <v>0</v>
      </c>
      <c r="S52" s="242">
        <v>0</v>
      </c>
      <c r="T52" s="241">
        <f t="shared" si="0"/>
        <v>0</v>
      </c>
      <c r="U52" s="241">
        <f>IFERROR(VLOOKUP(C52,'Lista PMO'!$B:$AN,3,0),0)</f>
        <v>0</v>
      </c>
      <c r="V52" s="242"/>
      <c r="W52" s="241">
        <f t="shared" si="1"/>
        <v>0</v>
      </c>
      <c r="X52" s="243">
        <f>IFERROR(VLOOKUP(C52,'Lista PMO'!$B:$AN,12,0),0)</f>
        <v>0</v>
      </c>
      <c r="Y52" s="241">
        <f t="shared" si="2"/>
        <v>0</v>
      </c>
      <c r="Z52" s="243">
        <f t="shared" si="3"/>
        <v>0</v>
      </c>
      <c r="AA52" s="243">
        <f>IFERROR(VLOOKUP(C52,'Lista PMO'!$B:$AN,13,0),0)</f>
        <v>0</v>
      </c>
      <c r="AB52" s="243">
        <f>IFERROR(VLOOKUP(C52,'Lista PMO'!$B:$AN,14,0),0)</f>
        <v>0</v>
      </c>
      <c r="AC52" s="243">
        <f>IFERROR(VLOOKUP(C52,'Lista PMO'!$B:$AN,15,0),0)</f>
        <v>0</v>
      </c>
      <c r="AD52" s="243">
        <f>IFERROR(VLOOKUP(C52,'Lista PMO'!$B:$AN,16,0),0)</f>
        <v>0</v>
      </c>
      <c r="AE52" s="243">
        <f>IFERROR(VLOOKUP(C52,'Lista PMO'!$B:$AN,17,0),0)</f>
        <v>0</v>
      </c>
      <c r="AF52" s="244">
        <f t="shared" si="4"/>
        <v>0</v>
      </c>
      <c r="AG52" s="244">
        <f t="shared" si="5"/>
        <v>0</v>
      </c>
      <c r="AH52" s="243">
        <f t="shared" si="6"/>
        <v>0</v>
      </c>
      <c r="AI52" s="244">
        <f t="shared" si="7"/>
        <v>0</v>
      </c>
      <c r="AJ52" s="245">
        <f>'PianificazionePMO(CA)'!ACI27</f>
        <v>0</v>
      </c>
      <c r="AK52" s="245">
        <f>HLOOKUP($S$4,'PianificazionePMO(CA)'!$ACL$4:$AGK$38,ROW(A52)-28,0)</f>
        <v>0</v>
      </c>
      <c r="AL52" s="244">
        <f t="shared" si="8"/>
        <v>0</v>
      </c>
      <c r="AM52" s="245">
        <f>HLOOKUP($S$4,'PianificazionePMO(CA)'!$M$4:$DL$39,ROW(A52)-28,0)</f>
        <v>0</v>
      </c>
      <c r="AN52" s="244">
        <f t="shared" si="9"/>
        <v>0</v>
      </c>
      <c r="AO52" s="245">
        <f>IFERROR(AK52-HLOOKUP($T$5-1,'PianificazionePMO(CA)'!$ACL$4:$AGK$33,ROW(A52)-28,0),0)</f>
        <v>0</v>
      </c>
      <c r="AP52" s="244">
        <f t="shared" si="10"/>
        <v>0</v>
      </c>
      <c r="AQ52" s="245">
        <f>IFERROR(AM52-HLOOKUP($T$5-1,'PianificazionePMO(CA)'!$M$4:$DL$33,ROW(A52)-28,0),0)</f>
        <v>0</v>
      </c>
      <c r="AR52" s="244">
        <f t="shared" si="11"/>
        <v>0</v>
      </c>
      <c r="AS52" s="245">
        <f>(AD52+AE52)-IFERROR(HLOOKUP($T$5-1,'PianificazionePMO(CA)'!$PY$7:$NKW$9,ROW(A52)-25,0),0)-IFERROR(HLOOKUP($T$5-1,'PianificazionePMO(CA)'!$UB$7:$ACD$9,ROW(A52)-25,0),0)</f>
        <v>0</v>
      </c>
      <c r="AT52" s="244">
        <f t="shared" si="12"/>
        <v>0</v>
      </c>
      <c r="AU52" s="220"/>
      <c r="AV52" s="515">
        <f t="shared" si="13"/>
        <v>0</v>
      </c>
      <c r="AW52" s="515">
        <f t="shared" si="14"/>
        <v>0</v>
      </c>
    </row>
    <row r="53" spans="2:49" s="247" customFormat="1">
      <c r="B53" s="238" t="str">
        <f>IF('Sintesi Quantitativa (Overall)'!B54&lt;&gt;"",'Sintesi Quantitativa (Overall)'!B54,"")</f>
        <v/>
      </c>
      <c r="C53" s="238" t="str">
        <f>IF('Sintesi Quantitativa (Overall)'!C54&lt;&gt;"",'Sintesi Quantitativa (Overall)'!C54,"")</f>
        <v/>
      </c>
      <c r="D53" s="238"/>
      <c r="E53" s="238"/>
      <c r="F53" s="238"/>
      <c r="G53" s="238"/>
      <c r="H53" s="238"/>
      <c r="I53" s="238"/>
      <c r="J53" s="238"/>
      <c r="K53" s="238"/>
      <c r="L53" s="238"/>
      <c r="M53" s="238"/>
      <c r="N53" s="238" t="str">
        <f>IF('Sintesi Quantitativa (Overall)'!D54&lt;&gt;"",'Sintesi Quantitativa (Overall)'!D54,"")</f>
        <v/>
      </c>
      <c r="O53" s="240">
        <f>'Sintesi Quantitativa (Overall)'!E54</f>
        <v>0</v>
      </c>
      <c r="P53" s="241">
        <f>IFERROR(VLOOKUP(C53,'Lista PMO'!$B:$AN,19,0),0)</f>
        <v>0</v>
      </c>
      <c r="Q53" s="242">
        <v>0</v>
      </c>
      <c r="R53" s="242">
        <v>0</v>
      </c>
      <c r="S53" s="242">
        <v>0</v>
      </c>
      <c r="T53" s="241">
        <f t="shared" si="0"/>
        <v>0</v>
      </c>
      <c r="U53" s="241">
        <f>IFERROR(VLOOKUP(C53,'Lista PMO'!$B:$AN,3,0),0)</f>
        <v>0</v>
      </c>
      <c r="V53" s="242"/>
      <c r="W53" s="241">
        <f t="shared" si="1"/>
        <v>0</v>
      </c>
      <c r="X53" s="243">
        <f>IFERROR(VLOOKUP(C53,'Lista PMO'!$B:$AN,12,0),0)</f>
        <v>0</v>
      </c>
      <c r="Y53" s="241">
        <f t="shared" si="2"/>
        <v>0</v>
      </c>
      <c r="Z53" s="243">
        <f t="shared" si="3"/>
        <v>0</v>
      </c>
      <c r="AA53" s="243">
        <f>IFERROR(VLOOKUP(C53,'Lista PMO'!$B:$AN,13,0),0)</f>
        <v>0</v>
      </c>
      <c r="AB53" s="243">
        <f>IFERROR(VLOOKUP(C53,'Lista PMO'!$B:$AN,14,0),0)</f>
        <v>0</v>
      </c>
      <c r="AC53" s="243">
        <f>IFERROR(VLOOKUP(C53,'Lista PMO'!$B:$AN,15,0),0)</f>
        <v>0</v>
      </c>
      <c r="AD53" s="243">
        <f>IFERROR(VLOOKUP(C53,'Lista PMO'!$B:$AN,16,0),0)</f>
        <v>0</v>
      </c>
      <c r="AE53" s="243">
        <f>IFERROR(VLOOKUP(C53,'Lista PMO'!$B:$AN,17,0),0)</f>
        <v>0</v>
      </c>
      <c r="AF53" s="244">
        <f t="shared" si="4"/>
        <v>0</v>
      </c>
      <c r="AG53" s="244">
        <f t="shared" si="5"/>
        <v>0</v>
      </c>
      <c r="AH53" s="243">
        <f t="shared" si="6"/>
        <v>0</v>
      </c>
      <c r="AI53" s="244">
        <f t="shared" si="7"/>
        <v>0</v>
      </c>
      <c r="AJ53" s="245">
        <f>'PianificazionePMO(CA)'!ACI28</f>
        <v>0</v>
      </c>
      <c r="AK53" s="245">
        <f>HLOOKUP($S$4,'PianificazionePMO(CA)'!$ACL$4:$AGK$38,ROW(A53)-28,0)</f>
        <v>0</v>
      </c>
      <c r="AL53" s="244">
        <f t="shared" si="8"/>
        <v>0</v>
      </c>
      <c r="AM53" s="245">
        <f>HLOOKUP($S$4,'PianificazionePMO(CA)'!$M$4:$DL$39,ROW(A53)-28,0)</f>
        <v>0</v>
      </c>
      <c r="AN53" s="244">
        <f t="shared" si="9"/>
        <v>0</v>
      </c>
      <c r="AO53" s="245">
        <f>IFERROR(AK53-HLOOKUP($T$5-1,'PianificazionePMO(CA)'!$ACL$4:$AGK$33,ROW(A53)-28,0),0)</f>
        <v>0</v>
      </c>
      <c r="AP53" s="244">
        <f t="shared" si="10"/>
        <v>0</v>
      </c>
      <c r="AQ53" s="245">
        <f>IFERROR(AM53-HLOOKUP($T$5-1,'PianificazionePMO(CA)'!$M$4:$DL$33,ROW(A53)-28,0),0)</f>
        <v>0</v>
      </c>
      <c r="AR53" s="244">
        <f t="shared" si="11"/>
        <v>0</v>
      </c>
      <c r="AS53" s="245">
        <f>(AD53+AE53)-IFERROR(HLOOKUP($T$5-1,'PianificazionePMO(CA)'!$PY$7:$NKW$9,ROW(A53)-25,0),0)-IFERROR(HLOOKUP($T$5-1,'PianificazionePMO(CA)'!$UB$7:$ACD$9,ROW(A53)-25,0),0)</f>
        <v>0</v>
      </c>
      <c r="AT53" s="244">
        <f t="shared" si="12"/>
        <v>0</v>
      </c>
      <c r="AU53" s="220"/>
      <c r="AV53" s="515">
        <f t="shared" si="13"/>
        <v>0</v>
      </c>
      <c r="AW53" s="515">
        <f t="shared" si="14"/>
        <v>0</v>
      </c>
    </row>
    <row r="54" spans="2:49" s="247" customFormat="1">
      <c r="B54" s="238" t="str">
        <f>IF('Sintesi Quantitativa (Overall)'!B55&lt;&gt;"",'Sintesi Quantitativa (Overall)'!B55,"")</f>
        <v/>
      </c>
      <c r="C54" s="238" t="str">
        <f>IF('Sintesi Quantitativa (Overall)'!C55&lt;&gt;"",'Sintesi Quantitativa (Overall)'!C55,"")</f>
        <v/>
      </c>
      <c r="D54" s="238"/>
      <c r="E54" s="238"/>
      <c r="F54" s="238"/>
      <c r="G54" s="238"/>
      <c r="H54" s="238"/>
      <c r="I54" s="238"/>
      <c r="J54" s="238"/>
      <c r="K54" s="238"/>
      <c r="L54" s="238"/>
      <c r="M54" s="238"/>
      <c r="N54" s="238" t="str">
        <f>IF('Sintesi Quantitativa (Overall)'!D55&lt;&gt;"",'Sintesi Quantitativa (Overall)'!D55,"")</f>
        <v/>
      </c>
      <c r="O54" s="240">
        <f>'Sintesi Quantitativa (Overall)'!E55</f>
        <v>0</v>
      </c>
      <c r="P54" s="241">
        <f>IFERROR(VLOOKUP(C54,'Lista PMO'!$B:$AN,19,0),0)</f>
        <v>0</v>
      </c>
      <c r="Q54" s="242">
        <v>0</v>
      </c>
      <c r="R54" s="242">
        <v>0</v>
      </c>
      <c r="S54" s="242">
        <v>0</v>
      </c>
      <c r="T54" s="241">
        <f t="shared" si="0"/>
        <v>0</v>
      </c>
      <c r="U54" s="241">
        <f>IFERROR(VLOOKUP(C54,'Lista PMO'!$B:$AN,3,0),0)</f>
        <v>0</v>
      </c>
      <c r="V54" s="242"/>
      <c r="W54" s="241">
        <f t="shared" si="1"/>
        <v>0</v>
      </c>
      <c r="X54" s="243">
        <f>IFERROR(VLOOKUP(C54,'Lista PMO'!$B:$AN,12,0),0)</f>
        <v>0</v>
      </c>
      <c r="Y54" s="241">
        <f t="shared" si="2"/>
        <v>0</v>
      </c>
      <c r="Z54" s="243">
        <f t="shared" si="3"/>
        <v>0</v>
      </c>
      <c r="AA54" s="243">
        <f>IFERROR(VLOOKUP(C54,'Lista PMO'!$B:$AN,13,0),0)</f>
        <v>0</v>
      </c>
      <c r="AB54" s="243">
        <f>IFERROR(VLOOKUP(C54,'Lista PMO'!$B:$AN,14,0),0)</f>
        <v>0</v>
      </c>
      <c r="AC54" s="243">
        <f>IFERROR(VLOOKUP(C54,'Lista PMO'!$B:$AN,15,0),0)</f>
        <v>0</v>
      </c>
      <c r="AD54" s="243">
        <f>IFERROR(VLOOKUP(C54,'Lista PMO'!$B:$AN,16,0),0)</f>
        <v>0</v>
      </c>
      <c r="AE54" s="243">
        <f>IFERROR(VLOOKUP(C54,'Lista PMO'!$B:$AN,17,0),0)</f>
        <v>0</v>
      </c>
      <c r="AF54" s="244">
        <f t="shared" si="4"/>
        <v>0</v>
      </c>
      <c r="AG54" s="244">
        <f t="shared" si="5"/>
        <v>0</v>
      </c>
      <c r="AH54" s="243">
        <f t="shared" si="6"/>
        <v>0</v>
      </c>
      <c r="AI54" s="244">
        <f t="shared" si="7"/>
        <v>0</v>
      </c>
      <c r="AJ54" s="245">
        <f>'PianificazionePMO(CA)'!ACI29</f>
        <v>0</v>
      </c>
      <c r="AK54" s="245">
        <f>HLOOKUP($S$4,'PianificazionePMO(CA)'!$ACL$4:$AGK$38,ROW(A54)-28,0)</f>
        <v>0</v>
      </c>
      <c r="AL54" s="244">
        <f t="shared" si="8"/>
        <v>0</v>
      </c>
      <c r="AM54" s="245">
        <f>HLOOKUP($S$4,'PianificazionePMO(CA)'!$M$4:$DL$39,ROW(A54)-28,0)</f>
        <v>0</v>
      </c>
      <c r="AN54" s="244">
        <f t="shared" si="9"/>
        <v>0</v>
      </c>
      <c r="AO54" s="245">
        <f>IFERROR(AK54-HLOOKUP($T$5-1,'PianificazionePMO(CA)'!$ACL$4:$AGK$33,ROW(A54)-28,0),0)</f>
        <v>0</v>
      </c>
      <c r="AP54" s="244">
        <f t="shared" si="10"/>
        <v>0</v>
      </c>
      <c r="AQ54" s="245">
        <f>IFERROR(AM54-HLOOKUP($T$5-1,'PianificazionePMO(CA)'!$M$4:$DL$33,ROW(A54)-28,0),0)</f>
        <v>0</v>
      </c>
      <c r="AR54" s="244">
        <f t="shared" si="11"/>
        <v>0</v>
      </c>
      <c r="AS54" s="245">
        <f>(AD54+AE54)-IFERROR(HLOOKUP($T$5-1,'PianificazionePMO(CA)'!$PY$7:$NKW$9,ROW(A54)-25,0),0)-IFERROR(HLOOKUP($T$5-1,'PianificazionePMO(CA)'!$UB$7:$ACD$9,ROW(A54)-25,0),0)</f>
        <v>0</v>
      </c>
      <c r="AT54" s="244">
        <f t="shared" si="12"/>
        <v>0</v>
      </c>
      <c r="AU54" s="220"/>
      <c r="AV54" s="515">
        <f t="shared" si="13"/>
        <v>0</v>
      </c>
      <c r="AW54" s="515">
        <f t="shared" si="14"/>
        <v>0</v>
      </c>
    </row>
    <row r="55" spans="2:49" s="247" customFormat="1">
      <c r="B55" s="238" t="str">
        <f>IF('Sintesi Quantitativa (Overall)'!B56&lt;&gt;"",'Sintesi Quantitativa (Overall)'!B56,"")</f>
        <v/>
      </c>
      <c r="C55" s="238" t="str">
        <f>IF('Sintesi Quantitativa (Overall)'!C56&lt;&gt;"",'Sintesi Quantitativa (Overall)'!C56,"")</f>
        <v/>
      </c>
      <c r="D55" s="238"/>
      <c r="E55" s="238"/>
      <c r="F55" s="238"/>
      <c r="G55" s="238"/>
      <c r="H55" s="238"/>
      <c r="I55" s="238"/>
      <c r="J55" s="238"/>
      <c r="K55" s="238"/>
      <c r="L55" s="238"/>
      <c r="M55" s="238"/>
      <c r="N55" s="238" t="str">
        <f>IF('Sintesi Quantitativa (Overall)'!D56&lt;&gt;"",'Sintesi Quantitativa (Overall)'!D56,"")</f>
        <v/>
      </c>
      <c r="O55" s="240">
        <f>'Sintesi Quantitativa (Overall)'!E56</f>
        <v>0</v>
      </c>
      <c r="P55" s="241">
        <f>IFERROR(VLOOKUP(C55,'Lista PMO'!$B:$AN,19,0),0)</f>
        <v>0</v>
      </c>
      <c r="Q55" s="242">
        <v>0</v>
      </c>
      <c r="R55" s="242">
        <v>0</v>
      </c>
      <c r="S55" s="242">
        <v>0</v>
      </c>
      <c r="T55" s="241">
        <f t="shared" si="0"/>
        <v>0</v>
      </c>
      <c r="U55" s="241">
        <f>IFERROR(VLOOKUP(C55,'Lista PMO'!$B:$AN,3,0),0)</f>
        <v>0</v>
      </c>
      <c r="V55" s="242"/>
      <c r="W55" s="241">
        <f t="shared" si="1"/>
        <v>0</v>
      </c>
      <c r="X55" s="243">
        <f>IFERROR(VLOOKUP(C55,'Lista PMO'!$B:$AN,12,0),0)</f>
        <v>0</v>
      </c>
      <c r="Y55" s="241">
        <f t="shared" si="2"/>
        <v>0</v>
      </c>
      <c r="Z55" s="243">
        <f t="shared" si="3"/>
        <v>0</v>
      </c>
      <c r="AA55" s="243">
        <f>IFERROR(VLOOKUP(C55,'Lista PMO'!$B:$AN,13,0),0)</f>
        <v>0</v>
      </c>
      <c r="AB55" s="243">
        <f>IFERROR(VLOOKUP(C55,'Lista PMO'!$B:$AN,14,0),0)</f>
        <v>0</v>
      </c>
      <c r="AC55" s="243">
        <f>IFERROR(VLOOKUP(C55,'Lista PMO'!$B:$AN,15,0),0)</f>
        <v>0</v>
      </c>
      <c r="AD55" s="243">
        <f>IFERROR(VLOOKUP(C55,'Lista PMO'!$B:$AN,16,0),0)</f>
        <v>0</v>
      </c>
      <c r="AE55" s="243">
        <f>IFERROR(VLOOKUP(C55,'Lista PMO'!$B:$AN,17,0),0)</f>
        <v>0</v>
      </c>
      <c r="AF55" s="244">
        <f t="shared" si="4"/>
        <v>0</v>
      </c>
      <c r="AG55" s="244">
        <f t="shared" si="5"/>
        <v>0</v>
      </c>
      <c r="AH55" s="243">
        <f t="shared" si="6"/>
        <v>0</v>
      </c>
      <c r="AI55" s="244">
        <f t="shared" si="7"/>
        <v>0</v>
      </c>
      <c r="AJ55" s="245">
        <f>'PianificazionePMO(CA)'!ACI30</f>
        <v>0</v>
      </c>
      <c r="AK55" s="245">
        <f>HLOOKUP($S$4,'PianificazionePMO(CA)'!$ACL$4:$AGK$38,ROW(A55)-28,0)</f>
        <v>0</v>
      </c>
      <c r="AL55" s="244">
        <f t="shared" si="8"/>
        <v>0</v>
      </c>
      <c r="AM55" s="245">
        <f>HLOOKUP($S$4,'PianificazionePMO(CA)'!$M$4:$DL$39,ROW(A55)-28,0)</f>
        <v>0</v>
      </c>
      <c r="AN55" s="244">
        <f t="shared" si="9"/>
        <v>0</v>
      </c>
      <c r="AO55" s="245">
        <f>IFERROR(AK55-HLOOKUP($T$5-1,'PianificazionePMO(CA)'!$ACL$4:$AGK$33,ROW(A55)-28,0),0)</f>
        <v>0</v>
      </c>
      <c r="AP55" s="244">
        <f t="shared" si="10"/>
        <v>0</v>
      </c>
      <c r="AQ55" s="245">
        <f>IFERROR(AM55-HLOOKUP($T$5-1,'PianificazionePMO(CA)'!$M$4:$DL$33,ROW(A55)-28,0),0)</f>
        <v>0</v>
      </c>
      <c r="AR55" s="244">
        <f t="shared" si="11"/>
        <v>0</v>
      </c>
      <c r="AS55" s="245">
        <f>(AD55+AE55)-IFERROR(HLOOKUP($T$5-1,'PianificazionePMO(CA)'!$PY$7:$NKW$9,ROW(A55)-25,0),0)-IFERROR(HLOOKUP($T$5-1,'PianificazionePMO(CA)'!$UB$7:$ACD$9,ROW(A55)-25,0),0)</f>
        <v>0</v>
      </c>
      <c r="AT55" s="244">
        <f t="shared" si="12"/>
        <v>0</v>
      </c>
      <c r="AU55" s="220"/>
      <c r="AV55" s="515">
        <f t="shared" si="13"/>
        <v>0</v>
      </c>
      <c r="AW55" s="515">
        <f t="shared" si="14"/>
        <v>0</v>
      </c>
    </row>
    <row r="56" spans="2:49" s="247" customFormat="1">
      <c r="B56" s="238" t="str">
        <f>IF('Sintesi Quantitativa (Overall)'!B57&lt;&gt;"",'Sintesi Quantitativa (Overall)'!B57,"")</f>
        <v/>
      </c>
      <c r="C56" s="238" t="str">
        <f>IF('Sintesi Quantitativa (Overall)'!C57&lt;&gt;"",'Sintesi Quantitativa (Overall)'!C57,"")</f>
        <v/>
      </c>
      <c r="D56" s="238"/>
      <c r="E56" s="238"/>
      <c r="F56" s="238"/>
      <c r="G56" s="238"/>
      <c r="H56" s="238"/>
      <c r="I56" s="238"/>
      <c r="J56" s="238"/>
      <c r="K56" s="238"/>
      <c r="L56" s="238"/>
      <c r="M56" s="238"/>
      <c r="N56" s="238" t="str">
        <f>IF('Sintesi Quantitativa (Overall)'!D57&lt;&gt;"",'Sintesi Quantitativa (Overall)'!D57,"")</f>
        <v/>
      </c>
      <c r="O56" s="240">
        <f>'Sintesi Quantitativa (Overall)'!E57</f>
        <v>0</v>
      </c>
      <c r="P56" s="241">
        <f>IFERROR(VLOOKUP(C56,'Lista PMO'!$B:$AN,19,0),0)</f>
        <v>0</v>
      </c>
      <c r="Q56" s="242">
        <v>0</v>
      </c>
      <c r="R56" s="242">
        <v>0</v>
      </c>
      <c r="S56" s="242">
        <v>0</v>
      </c>
      <c r="T56" s="241">
        <f t="shared" si="0"/>
        <v>0</v>
      </c>
      <c r="U56" s="241">
        <f>IFERROR(VLOOKUP(C56,'Lista PMO'!$B:$AN,3,0),0)</f>
        <v>0</v>
      </c>
      <c r="V56" s="242"/>
      <c r="W56" s="241">
        <f t="shared" si="1"/>
        <v>0</v>
      </c>
      <c r="X56" s="243">
        <f>IFERROR(VLOOKUP(C56,'Lista PMO'!$B:$AN,12,0),0)</f>
        <v>0</v>
      </c>
      <c r="Y56" s="241">
        <f t="shared" si="2"/>
        <v>0</v>
      </c>
      <c r="Z56" s="243">
        <f t="shared" si="3"/>
        <v>0</v>
      </c>
      <c r="AA56" s="243">
        <f>IFERROR(VLOOKUP(C56,'Lista PMO'!$B:$AN,13,0),0)</f>
        <v>0</v>
      </c>
      <c r="AB56" s="243">
        <f>IFERROR(VLOOKUP(C56,'Lista PMO'!$B:$AN,14,0),0)</f>
        <v>0</v>
      </c>
      <c r="AC56" s="243">
        <f>IFERROR(VLOOKUP(C56,'Lista PMO'!$B:$AN,15,0),0)</f>
        <v>0</v>
      </c>
      <c r="AD56" s="243">
        <f>IFERROR(VLOOKUP(C56,'Lista PMO'!$B:$AN,16,0),0)</f>
        <v>0</v>
      </c>
      <c r="AE56" s="243">
        <f>IFERROR(VLOOKUP(C56,'Lista PMO'!$B:$AN,17,0),0)</f>
        <v>0</v>
      </c>
      <c r="AF56" s="244">
        <f t="shared" si="4"/>
        <v>0</v>
      </c>
      <c r="AG56" s="244">
        <f t="shared" si="5"/>
        <v>0</v>
      </c>
      <c r="AH56" s="243">
        <f t="shared" si="6"/>
        <v>0</v>
      </c>
      <c r="AI56" s="244">
        <f t="shared" si="7"/>
        <v>0</v>
      </c>
      <c r="AJ56" s="245">
        <f>'PianificazionePMO(CA)'!ACI31</f>
        <v>0</v>
      </c>
      <c r="AK56" s="245">
        <f>HLOOKUP($S$4,'PianificazionePMO(CA)'!$ACL$4:$AGK$38,ROW(A56)-28,0)</f>
        <v>0</v>
      </c>
      <c r="AL56" s="244">
        <f t="shared" si="8"/>
        <v>0</v>
      </c>
      <c r="AM56" s="245">
        <f>HLOOKUP($S$4,'PianificazionePMO(CA)'!$M$4:$DL$39,ROW(A56)-28,0)</f>
        <v>0</v>
      </c>
      <c r="AN56" s="244">
        <f t="shared" si="9"/>
        <v>0</v>
      </c>
      <c r="AO56" s="245">
        <f>IFERROR(AK56-HLOOKUP($T$5-1,'PianificazionePMO(CA)'!$ACL$4:$AGK$33,ROW(A56)-28,0),0)</f>
        <v>0</v>
      </c>
      <c r="AP56" s="244">
        <f t="shared" si="10"/>
        <v>0</v>
      </c>
      <c r="AQ56" s="245">
        <f>IFERROR(AM56-HLOOKUP($T$5-1,'PianificazionePMO(CA)'!$M$4:$DL$33,ROW(A56)-28,0),0)</f>
        <v>0</v>
      </c>
      <c r="AR56" s="244">
        <f t="shared" si="11"/>
        <v>0</v>
      </c>
      <c r="AS56" s="245">
        <f>(AD56+AE56)-IFERROR(HLOOKUP($T$5-1,'PianificazionePMO(CA)'!$PY$7:$NKW$9,ROW(A56)-25,0),0)-IFERROR(HLOOKUP($T$5-1,'PianificazionePMO(CA)'!$UB$7:$ACD$9,ROW(A56)-25,0),0)</f>
        <v>0</v>
      </c>
      <c r="AT56" s="244">
        <f t="shared" si="12"/>
        <v>0</v>
      </c>
      <c r="AU56" s="220"/>
      <c r="AV56" s="515">
        <f t="shared" si="13"/>
        <v>0</v>
      </c>
      <c r="AW56" s="515">
        <f t="shared" si="14"/>
        <v>0</v>
      </c>
    </row>
    <row r="57" spans="2:49" s="247" customFormat="1">
      <c r="B57" s="238" t="str">
        <f>IF('Sintesi Quantitativa (Overall)'!B58&lt;&gt;"",'Sintesi Quantitativa (Overall)'!B58,"")</f>
        <v/>
      </c>
      <c r="C57" s="238" t="str">
        <f>IF('Sintesi Quantitativa (Overall)'!C58&lt;&gt;"",'Sintesi Quantitativa (Overall)'!C58,"")</f>
        <v/>
      </c>
      <c r="D57" s="238"/>
      <c r="E57" s="238"/>
      <c r="F57" s="238"/>
      <c r="G57" s="238"/>
      <c r="H57" s="238"/>
      <c r="I57" s="238"/>
      <c r="J57" s="238"/>
      <c r="K57" s="238"/>
      <c r="L57" s="238"/>
      <c r="M57" s="238"/>
      <c r="N57" s="238" t="str">
        <f>IF('Sintesi Quantitativa (Overall)'!D58&lt;&gt;"",'Sintesi Quantitativa (Overall)'!D58,"")</f>
        <v/>
      </c>
      <c r="O57" s="240">
        <f>'Sintesi Quantitativa (Overall)'!E58</f>
        <v>0</v>
      </c>
      <c r="P57" s="241">
        <f>IFERROR(VLOOKUP(C57,'Lista PMO'!$B:$AN,19,0),0)</f>
        <v>0</v>
      </c>
      <c r="Q57" s="242">
        <v>0</v>
      </c>
      <c r="R57" s="242">
        <v>0</v>
      </c>
      <c r="S57" s="242">
        <v>0</v>
      </c>
      <c r="T57" s="241">
        <f t="shared" si="0"/>
        <v>0</v>
      </c>
      <c r="U57" s="241">
        <f>IFERROR(VLOOKUP(C57,'Lista PMO'!$B:$AN,3,0),0)</f>
        <v>0</v>
      </c>
      <c r="V57" s="242"/>
      <c r="W57" s="241">
        <f t="shared" si="1"/>
        <v>0</v>
      </c>
      <c r="X57" s="243">
        <f>IFERROR(VLOOKUP(C57,'Lista PMO'!$B:$AN,12,0),0)</f>
        <v>0</v>
      </c>
      <c r="Y57" s="241">
        <f t="shared" si="2"/>
        <v>0</v>
      </c>
      <c r="Z57" s="243">
        <f t="shared" si="3"/>
        <v>0</v>
      </c>
      <c r="AA57" s="243">
        <f>IFERROR(VLOOKUP(C57,'Lista PMO'!$B:$AN,13,0),0)</f>
        <v>0</v>
      </c>
      <c r="AB57" s="243">
        <f>IFERROR(VLOOKUP(C57,'Lista PMO'!$B:$AN,14,0),0)</f>
        <v>0</v>
      </c>
      <c r="AC57" s="243">
        <f>IFERROR(VLOOKUP(C57,'Lista PMO'!$B:$AN,15,0),0)</f>
        <v>0</v>
      </c>
      <c r="AD57" s="243">
        <f>IFERROR(VLOOKUP(C57,'Lista PMO'!$B:$AN,16,0),0)</f>
        <v>0</v>
      </c>
      <c r="AE57" s="243">
        <f>IFERROR(VLOOKUP(C57,'Lista PMO'!$B:$AN,17,0),0)</f>
        <v>0</v>
      </c>
      <c r="AF57" s="244">
        <f t="shared" si="4"/>
        <v>0</v>
      </c>
      <c r="AG57" s="244">
        <f t="shared" si="5"/>
        <v>0</v>
      </c>
      <c r="AH57" s="243">
        <f t="shared" si="6"/>
        <v>0</v>
      </c>
      <c r="AI57" s="244">
        <f t="shared" si="7"/>
        <v>0</v>
      </c>
      <c r="AJ57" s="245">
        <f>'PianificazionePMO(CA)'!ACI32</f>
        <v>0</v>
      </c>
      <c r="AK57" s="245">
        <f>HLOOKUP($S$4,'PianificazionePMO(CA)'!$ACL$4:$AGK$38,ROW(A57)-28,0)</f>
        <v>0</v>
      </c>
      <c r="AL57" s="244">
        <f t="shared" si="8"/>
        <v>0</v>
      </c>
      <c r="AM57" s="245">
        <f>HLOOKUP($S$4,'PianificazionePMO(CA)'!$M$4:$DL$39,ROW(A57)-28,0)</f>
        <v>0</v>
      </c>
      <c r="AN57" s="244">
        <f t="shared" si="9"/>
        <v>0</v>
      </c>
      <c r="AO57" s="245">
        <f>IFERROR(AK57-HLOOKUP($T$5-1,'PianificazionePMO(CA)'!$ACL$4:$AGK$33,ROW(A57)-28,0),0)</f>
        <v>0</v>
      </c>
      <c r="AP57" s="244">
        <f t="shared" si="10"/>
        <v>0</v>
      </c>
      <c r="AQ57" s="245">
        <f>IFERROR(AM57-HLOOKUP($T$5-1,'PianificazionePMO(CA)'!$M$4:$DL$33,ROW(A57)-28,0),0)</f>
        <v>0</v>
      </c>
      <c r="AR57" s="244">
        <f t="shared" si="11"/>
        <v>0</v>
      </c>
      <c r="AS57" s="245">
        <f>(AD57+AE57)-IFERROR(HLOOKUP($T$5-1,'PianificazionePMO(CA)'!$PY$7:$NKW$9,ROW(A57)-25,0),0)-IFERROR(HLOOKUP($T$5-1,'PianificazionePMO(CA)'!$UB$7:$ACD$9,ROW(A57)-25,0),0)</f>
        <v>0</v>
      </c>
      <c r="AT57" s="244">
        <f t="shared" si="12"/>
        <v>0</v>
      </c>
      <c r="AU57" s="220"/>
      <c r="AV57" s="515">
        <f t="shared" si="13"/>
        <v>0</v>
      </c>
      <c r="AW57" s="515">
        <f t="shared" si="14"/>
        <v>0</v>
      </c>
    </row>
    <row r="58" spans="2:49" s="247" customFormat="1">
      <c r="B58" s="238" t="str">
        <f>IF('Sintesi Quantitativa (Overall)'!B59&lt;&gt;"",'Sintesi Quantitativa (Overall)'!B59,"")</f>
        <v/>
      </c>
      <c r="C58" s="238" t="str">
        <f>IF('Sintesi Quantitativa (Overall)'!C59&lt;&gt;"",'Sintesi Quantitativa (Overall)'!C59,"")</f>
        <v/>
      </c>
      <c r="D58" s="238"/>
      <c r="E58" s="238"/>
      <c r="F58" s="238"/>
      <c r="G58" s="238"/>
      <c r="H58" s="238"/>
      <c r="I58" s="238"/>
      <c r="J58" s="238"/>
      <c r="K58" s="238"/>
      <c r="L58" s="238"/>
      <c r="M58" s="238"/>
      <c r="N58" s="238" t="str">
        <f>IF('Sintesi Quantitativa (Overall)'!D59&lt;&gt;"",'Sintesi Quantitativa (Overall)'!D59,"")</f>
        <v/>
      </c>
      <c r="O58" s="240">
        <f>'Sintesi Quantitativa (Overall)'!E59</f>
        <v>0</v>
      </c>
      <c r="P58" s="241">
        <f>IFERROR(VLOOKUP(C58,'Lista PMO'!$B:$AN,19,0),0)</f>
        <v>0</v>
      </c>
      <c r="Q58" s="242">
        <v>0</v>
      </c>
      <c r="R58" s="242">
        <v>0</v>
      </c>
      <c r="S58" s="242">
        <v>0</v>
      </c>
      <c r="T58" s="241">
        <f t="shared" si="0"/>
        <v>0</v>
      </c>
      <c r="U58" s="241">
        <f>IFERROR(VLOOKUP(C58,'Lista PMO'!$B:$AN,3,0),0)</f>
        <v>0</v>
      </c>
      <c r="V58" s="242"/>
      <c r="W58" s="241">
        <f t="shared" si="1"/>
        <v>0</v>
      </c>
      <c r="X58" s="243">
        <f>IFERROR(VLOOKUP(C58,'Lista PMO'!$B:$AN,12,0),0)</f>
        <v>0</v>
      </c>
      <c r="Y58" s="241">
        <f t="shared" si="2"/>
        <v>0</v>
      </c>
      <c r="Z58" s="243">
        <f t="shared" si="3"/>
        <v>0</v>
      </c>
      <c r="AA58" s="243">
        <f>IFERROR(VLOOKUP(C58,'Lista PMO'!$B:$AN,13,0),0)</f>
        <v>0</v>
      </c>
      <c r="AB58" s="243">
        <f>IFERROR(VLOOKUP(C58,'Lista PMO'!$B:$AN,14,0),0)</f>
        <v>0</v>
      </c>
      <c r="AC58" s="243">
        <f>IFERROR(VLOOKUP(C58,'Lista PMO'!$B:$AN,15,0),0)</f>
        <v>0</v>
      </c>
      <c r="AD58" s="243">
        <f>IFERROR(VLOOKUP(C58,'Lista PMO'!$B:$AN,16,0),0)</f>
        <v>0</v>
      </c>
      <c r="AE58" s="243">
        <f>IFERROR(VLOOKUP(C58,'Lista PMO'!$B:$AN,17,0),0)</f>
        <v>0</v>
      </c>
      <c r="AF58" s="244">
        <f t="shared" si="4"/>
        <v>0</v>
      </c>
      <c r="AG58" s="244">
        <f t="shared" si="5"/>
        <v>0</v>
      </c>
      <c r="AH58" s="243">
        <f t="shared" si="6"/>
        <v>0</v>
      </c>
      <c r="AI58" s="244">
        <f t="shared" si="7"/>
        <v>0</v>
      </c>
      <c r="AJ58" s="245">
        <f>'PianificazionePMO(CA)'!ACI33</f>
        <v>0</v>
      </c>
      <c r="AK58" s="245">
        <f>HLOOKUP($S$4,'PianificazionePMO(CA)'!$ACL$4:$AGK$38,ROW(A58)-28,0)</f>
        <v>0</v>
      </c>
      <c r="AL58" s="244">
        <f t="shared" si="8"/>
        <v>0</v>
      </c>
      <c r="AM58" s="245">
        <f>HLOOKUP($S$4,'PianificazionePMO(CA)'!$M$4:$DL$39,ROW(A58)-28,0)</f>
        <v>0</v>
      </c>
      <c r="AN58" s="244">
        <f t="shared" si="9"/>
        <v>0</v>
      </c>
      <c r="AO58" s="245">
        <f>IFERROR(AK58-HLOOKUP($T$5-1,'PianificazionePMO(CA)'!$ACL$4:$AGK$33,ROW(A58)-28,0),0)</f>
        <v>0</v>
      </c>
      <c r="AP58" s="244">
        <f t="shared" si="10"/>
        <v>0</v>
      </c>
      <c r="AQ58" s="245">
        <f>IFERROR(AM58-HLOOKUP($T$5-1,'PianificazionePMO(CA)'!$M$4:$DL$33,ROW(A58)-28,0),0)</f>
        <v>0</v>
      </c>
      <c r="AR58" s="244">
        <f t="shared" si="11"/>
        <v>0</v>
      </c>
      <c r="AS58" s="245">
        <f>(AD58+AE58)-IFERROR(HLOOKUP($T$5-1,'PianificazionePMO(CA)'!$PY$7:$NKW$9,ROW(A58)-25,0),0)-IFERROR(HLOOKUP($T$5-1,'PianificazionePMO(CA)'!$UB$7:$ACD$9,ROW(A58)-25,0),0)</f>
        <v>0</v>
      </c>
      <c r="AT58" s="244">
        <f t="shared" si="12"/>
        <v>0</v>
      </c>
      <c r="AU58" s="220"/>
      <c r="AV58" s="515">
        <f t="shared" si="13"/>
        <v>0</v>
      </c>
      <c r="AW58" s="515">
        <f t="shared" si="14"/>
        <v>0</v>
      </c>
    </row>
    <row r="59" spans="2:49" s="247" customFormat="1">
      <c r="B59" s="238" t="str">
        <f>IF('Sintesi Quantitativa (Overall)'!B60&lt;&gt;"",'Sintesi Quantitativa (Overall)'!B60,"")</f>
        <v/>
      </c>
      <c r="C59" s="238" t="str">
        <f>IF('Sintesi Quantitativa (Overall)'!C60&lt;&gt;"",'Sintesi Quantitativa (Overall)'!C60,"")</f>
        <v/>
      </c>
      <c r="D59" s="238"/>
      <c r="E59" s="238"/>
      <c r="F59" s="238"/>
      <c r="G59" s="238"/>
      <c r="H59" s="238"/>
      <c r="I59" s="238"/>
      <c r="J59" s="238"/>
      <c r="K59" s="238"/>
      <c r="L59" s="238"/>
      <c r="M59" s="238"/>
      <c r="N59" s="238" t="str">
        <f>IF('Sintesi Quantitativa (Overall)'!D60&lt;&gt;"",'Sintesi Quantitativa (Overall)'!D60,"")</f>
        <v/>
      </c>
      <c r="O59" s="240">
        <f>'Sintesi Quantitativa (Overall)'!E60</f>
        <v>0</v>
      </c>
      <c r="P59" s="241">
        <f>IFERROR(VLOOKUP(C59,'Lista PMO'!$B:$AN,19,0),0)</f>
        <v>0</v>
      </c>
      <c r="Q59" s="242">
        <v>0</v>
      </c>
      <c r="R59" s="242">
        <v>0</v>
      </c>
      <c r="S59" s="242">
        <v>0</v>
      </c>
      <c r="T59" s="241">
        <f t="shared" si="0"/>
        <v>0</v>
      </c>
      <c r="U59" s="241">
        <f>IFERROR(VLOOKUP(C59,'Lista PMO'!$B:$AN,3,0),0)</f>
        <v>0</v>
      </c>
      <c r="V59" s="242"/>
      <c r="W59" s="241">
        <f t="shared" si="1"/>
        <v>0</v>
      </c>
      <c r="X59" s="243">
        <f>IFERROR(VLOOKUP(C59,'Lista PMO'!$B:$AN,12,0),0)</f>
        <v>0</v>
      </c>
      <c r="Y59" s="241">
        <f t="shared" si="2"/>
        <v>0</v>
      </c>
      <c r="Z59" s="243">
        <f t="shared" si="3"/>
        <v>0</v>
      </c>
      <c r="AA59" s="243">
        <f>IFERROR(VLOOKUP(C59,'Lista PMO'!$B:$AN,13,0),0)</f>
        <v>0</v>
      </c>
      <c r="AB59" s="243">
        <f>IFERROR(VLOOKUP(C59,'Lista PMO'!$B:$AN,14,0),0)</f>
        <v>0</v>
      </c>
      <c r="AC59" s="243">
        <f>IFERROR(VLOOKUP(C59,'Lista PMO'!$B:$AN,15,0),0)</f>
        <v>0</v>
      </c>
      <c r="AD59" s="243">
        <f>IFERROR(VLOOKUP(C59,'Lista PMO'!$B:$AN,16,0),0)</f>
        <v>0</v>
      </c>
      <c r="AE59" s="243">
        <f>IFERROR(VLOOKUP(C59,'Lista PMO'!$B:$AN,17,0),0)</f>
        <v>0</v>
      </c>
      <c r="AF59" s="244">
        <f t="shared" si="4"/>
        <v>0</v>
      </c>
      <c r="AG59" s="244">
        <f t="shared" si="5"/>
        <v>0</v>
      </c>
      <c r="AH59" s="243">
        <f t="shared" si="6"/>
        <v>0</v>
      </c>
      <c r="AI59" s="244">
        <f t="shared" si="7"/>
        <v>0</v>
      </c>
      <c r="AJ59" s="245">
        <f>'PianificazionePMO(CA)'!ACI34</f>
        <v>0</v>
      </c>
      <c r="AK59" s="245">
        <f>HLOOKUP($S$4,'PianificazionePMO(CA)'!$ACL$4:$AGK$38,ROW(A59)-28,0)</f>
        <v>0</v>
      </c>
      <c r="AL59" s="244">
        <f t="shared" si="8"/>
        <v>0</v>
      </c>
      <c r="AM59" s="245">
        <f>HLOOKUP($S$4,'PianificazionePMO(CA)'!$M$4:$DL$39,ROW(A59)-28,0)</f>
        <v>0</v>
      </c>
      <c r="AN59" s="244">
        <f t="shared" si="9"/>
        <v>0</v>
      </c>
      <c r="AO59" s="245">
        <f>IFERROR(AK59-HLOOKUP($T$5-1,'PianificazionePMO(CA)'!$ACL$4:$AGK$33,ROW(A59)-28,0),0)</f>
        <v>0</v>
      </c>
      <c r="AP59" s="244">
        <f t="shared" si="10"/>
        <v>0</v>
      </c>
      <c r="AQ59" s="245">
        <f>IFERROR(AM59-HLOOKUP($T$5-1,'PianificazionePMO(CA)'!$M$4:$DL$33,ROW(A59)-28,0),0)</f>
        <v>0</v>
      </c>
      <c r="AR59" s="244">
        <f t="shared" si="11"/>
        <v>0</v>
      </c>
      <c r="AS59" s="245">
        <f>(AD59+AE59)-IFERROR(HLOOKUP($T$5-1,'PianificazionePMO(CA)'!$PY$7:$NKW$9,ROW(A59)-25,0),0)-IFERROR(HLOOKUP($T$5-1,'PianificazionePMO(CA)'!$UB$7:$ACD$9,ROW(A59)-25,0),0)</f>
        <v>0</v>
      </c>
      <c r="AT59" s="244">
        <f t="shared" si="12"/>
        <v>0</v>
      </c>
      <c r="AU59" s="220"/>
      <c r="AV59" s="515">
        <f t="shared" si="13"/>
        <v>0</v>
      </c>
      <c r="AW59" s="515">
        <f t="shared" si="14"/>
        <v>0</v>
      </c>
    </row>
    <row r="60" spans="2:49" s="247" customFormat="1">
      <c r="B60" s="238" t="str">
        <f>IF('Sintesi Quantitativa (Overall)'!B61&lt;&gt;"",'Sintesi Quantitativa (Overall)'!B61,"")</f>
        <v/>
      </c>
      <c r="C60" s="238" t="str">
        <f>IF('Sintesi Quantitativa (Overall)'!C61&lt;&gt;"",'Sintesi Quantitativa (Overall)'!C61,"")</f>
        <v/>
      </c>
      <c r="D60" s="238"/>
      <c r="E60" s="238"/>
      <c r="F60" s="238"/>
      <c r="G60" s="238"/>
      <c r="H60" s="238"/>
      <c r="I60" s="238"/>
      <c r="J60" s="238"/>
      <c r="K60" s="238"/>
      <c r="L60" s="238"/>
      <c r="M60" s="238"/>
      <c r="N60" s="238" t="str">
        <f>IF('Sintesi Quantitativa (Overall)'!D61&lt;&gt;"",'Sintesi Quantitativa (Overall)'!D61,"")</f>
        <v/>
      </c>
      <c r="O60" s="240">
        <f>'Sintesi Quantitativa (Overall)'!E61</f>
        <v>0</v>
      </c>
      <c r="P60" s="241">
        <f>IFERROR(VLOOKUP(C60,'Lista PMO'!$B:$AN,19,0),0)</f>
        <v>0</v>
      </c>
      <c r="Q60" s="242">
        <v>0</v>
      </c>
      <c r="R60" s="242">
        <v>0</v>
      </c>
      <c r="S60" s="242">
        <v>0</v>
      </c>
      <c r="T60" s="241">
        <f t="shared" si="0"/>
        <v>0</v>
      </c>
      <c r="U60" s="241">
        <f>IFERROR(VLOOKUP(C60,'Lista PMO'!$B:$AN,3,0),0)</f>
        <v>0</v>
      </c>
      <c r="V60" s="242"/>
      <c r="W60" s="241">
        <f t="shared" si="1"/>
        <v>0</v>
      </c>
      <c r="X60" s="243">
        <f>IFERROR(VLOOKUP(C60,'Lista PMO'!$B:$AN,12,0),0)</f>
        <v>0</v>
      </c>
      <c r="Y60" s="241">
        <f t="shared" si="2"/>
        <v>0</v>
      </c>
      <c r="Z60" s="243">
        <f t="shared" si="3"/>
        <v>0</v>
      </c>
      <c r="AA60" s="243">
        <f>IFERROR(VLOOKUP(C60,'Lista PMO'!$B:$AN,13,0),0)</f>
        <v>0</v>
      </c>
      <c r="AB60" s="243">
        <f>IFERROR(VLOOKUP(C60,'Lista PMO'!$B:$AN,14,0),0)</f>
        <v>0</v>
      </c>
      <c r="AC60" s="243">
        <f>IFERROR(VLOOKUP(C60,'Lista PMO'!$B:$AN,15,0),0)</f>
        <v>0</v>
      </c>
      <c r="AD60" s="243">
        <f>IFERROR(VLOOKUP(C60,'Lista PMO'!$B:$AN,16,0),0)</f>
        <v>0</v>
      </c>
      <c r="AE60" s="243">
        <f>IFERROR(VLOOKUP(C60,'Lista PMO'!$B:$AN,17,0),0)</f>
        <v>0</v>
      </c>
      <c r="AF60" s="244">
        <f t="shared" si="4"/>
        <v>0</v>
      </c>
      <c r="AG60" s="244">
        <f t="shared" si="5"/>
        <v>0</v>
      </c>
      <c r="AH60" s="243">
        <f t="shared" si="6"/>
        <v>0</v>
      </c>
      <c r="AI60" s="244">
        <f t="shared" si="7"/>
        <v>0</v>
      </c>
      <c r="AJ60" s="245">
        <f>'PianificazionePMO(CA)'!ACI35</f>
        <v>0</v>
      </c>
      <c r="AK60" s="245">
        <f>HLOOKUP($S$4,'PianificazionePMO(CA)'!$ACL$4:$AGK$38,ROW(A60)-28,0)</f>
        <v>0</v>
      </c>
      <c r="AL60" s="244">
        <f t="shared" si="8"/>
        <v>0</v>
      </c>
      <c r="AM60" s="245">
        <f>HLOOKUP($S$4,'PianificazionePMO(CA)'!$M$4:$DL$39,ROW(A60)-28,0)</f>
        <v>0</v>
      </c>
      <c r="AN60" s="244">
        <f t="shared" si="9"/>
        <v>0</v>
      </c>
      <c r="AO60" s="245">
        <f>IFERROR(AK60-HLOOKUP($T$5-1,'PianificazionePMO(CA)'!$ACL$4:$AGK$33,ROW(A60)-28,0),0)</f>
        <v>0</v>
      </c>
      <c r="AP60" s="244">
        <f t="shared" si="10"/>
        <v>0</v>
      </c>
      <c r="AQ60" s="245">
        <f>IFERROR(AM60-HLOOKUP($T$5-1,'PianificazionePMO(CA)'!$M$4:$DL$33,ROW(A60)-28,0),0)</f>
        <v>0</v>
      </c>
      <c r="AR60" s="244">
        <f t="shared" si="11"/>
        <v>0</v>
      </c>
      <c r="AS60" s="245">
        <f>(AD60+AE60)-IFERROR(HLOOKUP($T$5-1,'PianificazionePMO(CA)'!$PY$7:$NKW$9,ROW(A60)-25,0),0)-IFERROR(HLOOKUP($T$5-1,'PianificazionePMO(CA)'!$UB$7:$ACD$9,ROW(A60)-25,0),0)</f>
        <v>0</v>
      </c>
      <c r="AT60" s="244">
        <f t="shared" si="12"/>
        <v>0</v>
      </c>
      <c r="AU60" s="220"/>
      <c r="AV60" s="515">
        <f t="shared" si="13"/>
        <v>0</v>
      </c>
      <c r="AW60" s="515">
        <f t="shared" si="14"/>
        <v>0</v>
      </c>
    </row>
    <row r="61" spans="2:49" s="247" customFormat="1" ht="13.5" thickBot="1">
      <c r="B61" s="238" t="str">
        <f>IF('Sintesi Quantitativa (Overall)'!B62&lt;&gt;"",'Sintesi Quantitativa (Overall)'!B62,"")</f>
        <v/>
      </c>
      <c r="C61" s="238" t="str">
        <f>IF('Sintesi Quantitativa (Overall)'!C62&lt;&gt;"",'Sintesi Quantitativa (Overall)'!C62,"")</f>
        <v/>
      </c>
      <c r="D61" s="238"/>
      <c r="E61" s="238"/>
      <c r="F61" s="238"/>
      <c r="G61" s="238"/>
      <c r="H61" s="238"/>
      <c r="I61" s="238"/>
      <c r="J61" s="238"/>
      <c r="K61" s="238"/>
      <c r="L61" s="238"/>
      <c r="M61" s="238"/>
      <c r="N61" s="238" t="str">
        <f>IF('Sintesi Quantitativa (Overall)'!D62&lt;&gt;"",'Sintesi Quantitativa (Overall)'!D62,"")</f>
        <v/>
      </c>
      <c r="O61" s="240">
        <f>'Sintesi Quantitativa (Overall)'!E63</f>
        <v>0</v>
      </c>
      <c r="P61" s="241">
        <f>IFERROR(VLOOKUP(C61,'Lista PMO'!$B:$AN,19,0),0)</f>
        <v>0</v>
      </c>
      <c r="Q61" s="242">
        <v>0</v>
      </c>
      <c r="R61" s="242">
        <v>0</v>
      </c>
      <c r="S61" s="242">
        <v>0</v>
      </c>
      <c r="T61" s="241">
        <f>P61-U61</f>
        <v>0</v>
      </c>
      <c r="U61" s="241">
        <f>IFERROR(VLOOKUP(C61,'Lista PMO'!$B:$AN,3,0),0)</f>
        <v>0</v>
      </c>
      <c r="V61" s="242"/>
      <c r="W61" s="241">
        <f>+Q61+T61+U61</f>
        <v>0</v>
      </c>
      <c r="X61" s="243">
        <f>IFERROR(VLOOKUP(C61,'Lista PMO'!$B:$AN,12,0),0)</f>
        <v>0</v>
      </c>
      <c r="Y61" s="241">
        <f>W61-X61</f>
        <v>0</v>
      </c>
      <c r="Z61" s="243">
        <f>IFERROR(AA61+AB61+AD61+AE61+AC61,0)</f>
        <v>0</v>
      </c>
      <c r="AA61" s="243">
        <f>IFERROR(VLOOKUP(C61,'Lista PMO'!$B:$AN,13,0),0)</f>
        <v>0</v>
      </c>
      <c r="AB61" s="243">
        <f>IFERROR(VLOOKUP(C61,'Lista PMO'!$B:$AN,14,0),0)</f>
        <v>0</v>
      </c>
      <c r="AC61" s="243">
        <f>IFERROR(VLOOKUP(C61,'Lista PMO'!$B:$AN,15,0),0)</f>
        <v>0</v>
      </c>
      <c r="AD61" s="243">
        <f>IFERROR(VLOOKUP(C61,'Lista PMO'!$B:$AN,16,0),0)</f>
        <v>0</v>
      </c>
      <c r="AE61" s="243">
        <f>IFERROR(VLOOKUP(C61,'Lista PMO'!$B:$AN,17,0),0)</f>
        <v>0</v>
      </c>
      <c r="AF61" s="244">
        <f>IFERROR(Z61/Y61,0)</f>
        <v>0</v>
      </c>
      <c r="AG61" s="244">
        <f>IFERROR((AD61+AE61)/(Y61),0)</f>
        <v>0</v>
      </c>
      <c r="AH61" s="243">
        <f>IFERROR(Y61-AD61-AE61,0)</f>
        <v>0</v>
      </c>
      <c r="AI61" s="244">
        <f>IFERROR((AD61+AE61+X61)/(W61),0)</f>
        <v>0</v>
      </c>
      <c r="AJ61" s="245">
        <f>'PianificazionePMO(CA)'!ACI36</f>
        <v>0</v>
      </c>
      <c r="AK61" s="245">
        <f>HLOOKUP($S$4,'PianificazionePMO(CA)'!$ACL$4:$AGK$38,ROW(A61)-28,0)</f>
        <v>0</v>
      </c>
      <c r="AL61" s="244">
        <f>IFERROR(AK61/AJ61,0)</f>
        <v>0</v>
      </c>
      <c r="AM61" s="245">
        <f>HLOOKUP($S$4,'PianificazionePMO(CA)'!$M$4:$DL$39,ROW(A61)-28,0)</f>
        <v>0</v>
      </c>
      <c r="AN61" s="244">
        <f t="shared" si="9"/>
        <v>0</v>
      </c>
      <c r="AO61" s="245">
        <f>IFERROR(AK61-HLOOKUP($T$5-1,'PianificazionePMO(CA)'!$ACL$4:$AGK$33,ROW(A61)-28,0),0)</f>
        <v>0</v>
      </c>
      <c r="AP61" s="244">
        <f>IFERROR(AO61/W61,0)</f>
        <v>0</v>
      </c>
      <c r="AQ61" s="245">
        <f>IFERROR(AM61-HLOOKUP($T$5-1,'PianificazionePMO(CA)'!$M$4:$DL$33,ROW(A61)-28,0),0)</f>
        <v>0</v>
      </c>
      <c r="AR61" s="244">
        <f>IFERROR(AQ61/Y61,0)</f>
        <v>0</v>
      </c>
      <c r="AS61" s="245">
        <f>(AD61+AE61)-IFERROR(HLOOKUP($T$5-1,'PianificazionePMO(CA)'!$PY$7:$NKW$9,ROW(A61)-25,0),0)-IFERROR(HLOOKUP($T$5-1,'PianificazionePMO(CA)'!$UB$7:$ACD$9,ROW(A61)-25,0),0)</f>
        <v>0</v>
      </c>
      <c r="AT61" s="244">
        <f>IFERROR(AS61/Y61,0)</f>
        <v>0</v>
      </c>
      <c r="AU61" s="220"/>
      <c r="AV61" s="515">
        <f t="shared" si="13"/>
        <v>0</v>
      </c>
      <c r="AW61" s="515">
        <f t="shared" si="14"/>
        <v>0</v>
      </c>
    </row>
    <row r="62" spans="2:49" ht="13.5" thickBot="1">
      <c r="P62" s="294">
        <f t="shared" ref="P62:AE62" si="15">SUBTOTAL(9,P31:P61)</f>
        <v>43</v>
      </c>
      <c r="Q62" s="294">
        <f t="shared" si="15"/>
        <v>0</v>
      </c>
      <c r="R62" s="294">
        <f t="shared" si="15"/>
        <v>0</v>
      </c>
      <c r="S62" s="294">
        <f t="shared" si="15"/>
        <v>0</v>
      </c>
      <c r="T62" s="294">
        <f t="shared" si="15"/>
        <v>-190</v>
      </c>
      <c r="U62" s="294">
        <f t="shared" si="15"/>
        <v>233</v>
      </c>
      <c r="V62" s="294">
        <f t="shared" si="15"/>
        <v>0</v>
      </c>
      <c r="W62" s="294">
        <f t="shared" si="15"/>
        <v>43</v>
      </c>
      <c r="X62" s="294">
        <f t="shared" si="15"/>
        <v>0</v>
      </c>
      <c r="Y62" s="294">
        <f t="shared" si="15"/>
        <v>43</v>
      </c>
      <c r="Z62" s="294">
        <f t="shared" si="15"/>
        <v>24</v>
      </c>
      <c r="AA62" s="294">
        <f t="shared" si="15"/>
        <v>2</v>
      </c>
      <c r="AB62" s="294">
        <f t="shared" si="15"/>
        <v>18</v>
      </c>
      <c r="AC62" s="294">
        <f t="shared" si="15"/>
        <v>1</v>
      </c>
      <c r="AD62" s="294">
        <f t="shared" si="15"/>
        <v>0</v>
      </c>
      <c r="AE62" s="294">
        <f t="shared" si="15"/>
        <v>3</v>
      </c>
      <c r="AF62" s="295">
        <f>IFERROR(Z62/W62,0)</f>
        <v>0.55813953488372092</v>
      </c>
      <c r="AG62" s="295">
        <f>IFERROR((AD62+AE62)/(W62-X62),0)</f>
        <v>6.9767441860465115E-2</v>
      </c>
      <c r="AH62" s="294">
        <f>SUBTOTAL(9,AH31:AH61)</f>
        <v>40</v>
      </c>
      <c r="AI62" s="295">
        <f>IFERROR((AD62+AE62+X62)/(W62),0)</f>
        <v>6.9767441860465115E-2</v>
      </c>
      <c r="AJ62" s="294">
        <f>SUBTOTAL(9,AJ31:AJ61)</f>
        <v>0</v>
      </c>
      <c r="AK62" s="294">
        <f>SUBTOTAL(9,AK31:AK61)</f>
        <v>40</v>
      </c>
      <c r="AL62" s="295">
        <f>IFERROR(AK62/AJ62,0)</f>
        <v>0</v>
      </c>
      <c r="AM62" s="294">
        <f>SUBTOTAL(9,AM31:AM61)</f>
        <v>40</v>
      </c>
      <c r="AN62" s="295">
        <f>IFERROR(AM62/Y62,0)</f>
        <v>0.93023255813953487</v>
      </c>
      <c r="AO62" s="294">
        <f>SUBTOTAL(9,AO31:AO61)</f>
        <v>0</v>
      </c>
      <c r="AP62" s="295">
        <f>IFERROR(AO62/W62,0)</f>
        <v>0</v>
      </c>
      <c r="AQ62" s="294">
        <f>SUBTOTAL(9,AQ31:AQ61)</f>
        <v>0</v>
      </c>
      <c r="AR62" s="295">
        <f>IFERROR(AQ62/Y62,0)</f>
        <v>0</v>
      </c>
      <c r="AS62" s="294">
        <f>SUBTOTAL(9,AS31:AS61)</f>
        <v>3</v>
      </c>
      <c r="AT62" s="295">
        <f>IFERROR(AS62/Y62,0)</f>
        <v>6.9767441860465115E-2</v>
      </c>
      <c r="AV62" s="481">
        <f t="shared" ref="AV62" si="16">(AD62+AE62+X62)-AK62</f>
        <v>-37</v>
      </c>
      <c r="AW62" s="481">
        <f t="shared" ref="AW62" si="17">(AE62+AD62+X62)-AM62</f>
        <v>-37</v>
      </c>
    </row>
    <row r="63" spans="2:49" ht="13.5" thickBot="1">
      <c r="S63" s="225"/>
    </row>
    <row r="64" spans="2:49" ht="13.5" thickBot="1">
      <c r="B64" s="679" t="s">
        <v>25</v>
      </c>
      <c r="C64" s="680"/>
      <c r="D64" s="680"/>
      <c r="E64" s="680"/>
      <c r="F64" s="680"/>
      <c r="G64" s="680"/>
      <c r="H64" s="680"/>
      <c r="I64" s="680"/>
      <c r="J64" s="680"/>
      <c r="K64" s="680"/>
      <c r="L64" s="680"/>
      <c r="M64" s="680"/>
      <c r="N64" s="680"/>
      <c r="O64" s="681"/>
    </row>
    <row r="65" spans="2:41">
      <c r="B65" s="678" t="s">
        <v>175</v>
      </c>
      <c r="C65" s="678"/>
      <c r="D65" s="678"/>
      <c r="E65" s="678"/>
      <c r="F65" s="678"/>
      <c r="G65" s="678"/>
      <c r="H65" s="678"/>
      <c r="I65" s="678"/>
      <c r="J65" s="678"/>
      <c r="K65" s="678"/>
      <c r="L65" s="678"/>
      <c r="M65" s="678"/>
      <c r="N65" s="678"/>
      <c r="O65" s="678"/>
      <c r="R65" s="225"/>
      <c r="AM65" s="225"/>
    </row>
    <row r="66" spans="2:41">
      <c r="B66" s="660" t="s">
        <v>181</v>
      </c>
      <c r="C66" s="660"/>
      <c r="D66" s="660"/>
      <c r="E66" s="660"/>
      <c r="F66" s="660"/>
      <c r="G66" s="660"/>
      <c r="H66" s="660"/>
      <c r="I66" s="660"/>
      <c r="J66" s="660"/>
      <c r="K66" s="660"/>
      <c r="L66" s="660"/>
      <c r="M66" s="660"/>
      <c r="N66" s="660"/>
      <c r="O66" s="660"/>
    </row>
    <row r="67" spans="2:41">
      <c r="B67" s="660" t="s">
        <v>177</v>
      </c>
      <c r="C67" s="660"/>
      <c r="D67" s="660"/>
      <c r="E67" s="660"/>
      <c r="F67" s="660"/>
      <c r="G67" s="660"/>
      <c r="H67" s="660"/>
      <c r="I67" s="660"/>
      <c r="J67" s="660"/>
      <c r="K67" s="660"/>
      <c r="L67" s="660"/>
      <c r="M67" s="660"/>
      <c r="N67" s="660"/>
      <c r="O67" s="660"/>
      <c r="AI67" s="254"/>
      <c r="AN67" s="254"/>
      <c r="AO67" s="254"/>
    </row>
    <row r="68" spans="2:41">
      <c r="B68" s="660" t="s">
        <v>178</v>
      </c>
      <c r="C68" s="660"/>
      <c r="D68" s="660"/>
      <c r="E68" s="660"/>
      <c r="F68" s="660"/>
      <c r="G68" s="660"/>
      <c r="H68" s="660"/>
      <c r="I68" s="660"/>
      <c r="J68" s="660"/>
      <c r="K68" s="660"/>
      <c r="L68" s="660"/>
      <c r="M68" s="660"/>
      <c r="N68" s="660"/>
      <c r="O68" s="660"/>
      <c r="AI68" s="254"/>
      <c r="AN68" s="254"/>
      <c r="AO68" s="254"/>
    </row>
    <row r="69" spans="2:41">
      <c r="AI69" s="254"/>
      <c r="AN69" s="255"/>
      <c r="AO69" s="254"/>
    </row>
    <row r="70" spans="2:41">
      <c r="AI70" s="254"/>
      <c r="AN70" s="255"/>
      <c r="AO70" s="254"/>
    </row>
    <row r="71" spans="2:41" ht="13.5" thickBot="1">
      <c r="B71" s="661" t="s">
        <v>73</v>
      </c>
      <c r="C71" s="661"/>
      <c r="D71" s="661"/>
      <c r="E71" s="661"/>
      <c r="F71" s="661"/>
      <c r="G71" s="661"/>
      <c r="H71" s="661"/>
      <c r="I71" s="661"/>
      <c r="J71" s="661"/>
      <c r="K71" s="661"/>
      <c r="L71" s="661"/>
      <c r="M71" s="661"/>
      <c r="N71" s="661"/>
      <c r="O71" s="661"/>
      <c r="P71" s="661"/>
      <c r="Q71" s="661"/>
      <c r="R71" s="661"/>
      <c r="S71" s="661"/>
      <c r="T71" s="661"/>
      <c r="U71" s="661"/>
      <c r="V71" s="661"/>
      <c r="W71" s="661"/>
      <c r="X71" s="661"/>
      <c r="Y71" s="661"/>
      <c r="Z71" s="661"/>
      <c r="AI71" s="254"/>
      <c r="AN71" s="255"/>
      <c r="AO71" s="254"/>
    </row>
    <row r="72" spans="2:41" ht="13.5" thickBot="1">
      <c r="B72" s="218"/>
      <c r="C72" s="218"/>
      <c r="D72" s="218"/>
      <c r="E72" s="218"/>
      <c r="F72" s="218"/>
      <c r="G72" s="218"/>
      <c r="H72" s="218"/>
      <c r="I72" s="218"/>
      <c r="J72" s="218"/>
      <c r="K72" s="218"/>
      <c r="L72" s="218"/>
      <c r="M72" s="218"/>
      <c r="N72" s="219"/>
      <c r="O72" s="662" t="s">
        <v>26</v>
      </c>
      <c r="P72" s="663"/>
      <c r="Q72" s="663"/>
      <c r="R72" s="663"/>
      <c r="S72" s="663"/>
      <c r="T72" s="663"/>
      <c r="U72" s="663"/>
      <c r="V72" s="663"/>
      <c r="W72" s="663"/>
      <c r="X72" s="663"/>
      <c r="Y72" s="663"/>
      <c r="Z72" s="664"/>
      <c r="AI72" s="254"/>
      <c r="AN72" s="255"/>
      <c r="AO72" s="254"/>
    </row>
    <row r="73" spans="2:41" ht="13.5" thickBot="1">
      <c r="B73" s="666" t="s">
        <v>0</v>
      </c>
      <c r="C73" s="670" t="s">
        <v>34</v>
      </c>
      <c r="D73" s="296"/>
      <c r="E73" s="296"/>
      <c r="F73" s="296"/>
      <c r="G73" s="296"/>
      <c r="H73" s="296"/>
      <c r="I73" s="296"/>
      <c r="J73" s="296"/>
      <c r="K73" s="296"/>
      <c r="L73" s="296"/>
      <c r="M73" s="296"/>
      <c r="N73" s="668" t="s">
        <v>53</v>
      </c>
      <c r="O73" s="662" t="s">
        <v>27</v>
      </c>
      <c r="P73" s="664"/>
      <c r="Q73" s="662" t="s">
        <v>28</v>
      </c>
      <c r="R73" s="664"/>
      <c r="S73" s="662" t="s">
        <v>29</v>
      </c>
      <c r="T73" s="664"/>
      <c r="U73" s="662" t="s">
        <v>30</v>
      </c>
      <c r="V73" s="664"/>
      <c r="W73" s="662" t="s">
        <v>31</v>
      </c>
      <c r="X73" s="664"/>
      <c r="Y73" s="662" t="s">
        <v>32</v>
      </c>
      <c r="Z73" s="664"/>
      <c r="AI73" s="254"/>
      <c r="AN73" s="255"/>
      <c r="AO73" s="254"/>
    </row>
    <row r="74" spans="2:41" ht="26.25" thickBot="1">
      <c r="B74" s="667"/>
      <c r="C74" s="671"/>
      <c r="D74" s="297"/>
      <c r="E74" s="297"/>
      <c r="F74" s="297"/>
      <c r="G74" s="297"/>
      <c r="H74" s="297"/>
      <c r="I74" s="297"/>
      <c r="J74" s="297"/>
      <c r="K74" s="297"/>
      <c r="L74" s="297"/>
      <c r="M74" s="297"/>
      <c r="N74" s="669"/>
      <c r="O74" s="298" t="s">
        <v>144</v>
      </c>
      <c r="P74" s="298" t="s">
        <v>33</v>
      </c>
      <c r="Q74" s="298" t="s">
        <v>144</v>
      </c>
      <c r="R74" s="299" t="s">
        <v>33</v>
      </c>
      <c r="S74" s="298" t="s">
        <v>144</v>
      </c>
      <c r="T74" s="298" t="s">
        <v>33</v>
      </c>
      <c r="U74" s="298" t="s">
        <v>144</v>
      </c>
      <c r="V74" s="299" t="s">
        <v>33</v>
      </c>
      <c r="W74" s="298" t="s">
        <v>144</v>
      </c>
      <c r="X74" s="298" t="s">
        <v>33</v>
      </c>
      <c r="Y74" s="298" t="s">
        <v>144</v>
      </c>
      <c r="Z74" s="298" t="s">
        <v>33</v>
      </c>
      <c r="AI74" s="254"/>
      <c r="AN74" s="255"/>
      <c r="AO74" s="254"/>
    </row>
    <row r="75" spans="2:41" ht="14.25" customHeight="1">
      <c r="B75" s="300" t="str">
        <f t="shared" ref="B75:B103" si="18">B32</f>
        <v>P59-Deploy &amp; Change CRMT</v>
      </c>
      <c r="C75" s="238" t="str">
        <f>'Sintesi Quantitativa (Overall)'!C33</f>
        <v>AO004511</v>
      </c>
      <c r="D75" s="301" t="str">
        <f>CONCATENATE(C75,$O$73,$O$74)</f>
        <v>AO004511ApertoBloccante per il collaudo</v>
      </c>
      <c r="E75" s="301" t="str">
        <f>CONCATENATE(C75,$O$73,$P$74)</f>
        <v>AO004511ApertoNon Bloccante</v>
      </c>
      <c r="F75" s="301" t="str">
        <f>CONCATENATE(C75,$Q$73,$Q$74)</f>
        <v>AO004511RespintoBloccante per il collaudo</v>
      </c>
      <c r="G75" s="301" t="str">
        <f>CONCATENATE(C75,$Q$73,$R$74)</f>
        <v>AO004511RespintoNon Bloccante</v>
      </c>
      <c r="H75" s="301" t="str">
        <f>CONCATENATE(C75,$S$73,$S$74)</f>
        <v>AO004511In LavorazioneBloccante per il collaudo</v>
      </c>
      <c r="I75" s="301" t="str">
        <f>CONCATENATE(C75,$S$73,$T$74)</f>
        <v>AO004511In LavorazioneNon Bloccante</v>
      </c>
      <c r="J75" s="301" t="str">
        <f>CONCATENATE(C75,$U$73,$U$74)</f>
        <v>AO004511RilasciatoBloccante per il collaudo</v>
      </c>
      <c r="K75" s="301" t="str">
        <f>CONCATENATE(C75,$U$73,$V$74)</f>
        <v>AO004511RilasciatoNon Bloccante</v>
      </c>
      <c r="L75" s="301" t="str">
        <f>CONCATENATE(C75,$W$73,$W$74)</f>
        <v>AO004511ChiusoBloccante per il collaudo</v>
      </c>
      <c r="M75" s="301" t="str">
        <f>CONCATENATE(C75,$W$73,$X$74)</f>
        <v>AO004511ChiusoNon Bloccante</v>
      </c>
      <c r="N75" s="302" t="str">
        <f t="shared" ref="N75:N103" si="19">N32</f>
        <v>Cross</v>
      </c>
      <c r="O75" s="303">
        <f>COUNTIFS(ListaAnomalieALL!$N:$N,D75,ListaAnomalieALL!$F:$F,"CA")</f>
        <v>0</v>
      </c>
      <c r="P75" s="303">
        <f>COUNTIFS(ListaAnomalieALL!$N:$N,E75,ListaAnomalieALL!$F:$F,"CA")</f>
        <v>0</v>
      </c>
      <c r="Q75" s="303">
        <f>COUNTIFS(ListaAnomalieALL!$N:$N,F75,ListaAnomalieALL!$F:$F,"CA")</f>
        <v>0</v>
      </c>
      <c r="R75" s="303">
        <f>COUNTIFS(ListaAnomalieALL!$N:$N,G75,ListaAnomalieALL!$F:$F,"CA")</f>
        <v>1</v>
      </c>
      <c r="S75" s="303">
        <f>COUNTIFS(ListaAnomalieALL!$N:$N,H75,ListaAnomalieALL!$F:$F,"CA")</f>
        <v>0</v>
      </c>
      <c r="T75" s="303">
        <f>COUNTIFS(ListaAnomalieALL!$N:$N,I75,ListaAnomalieALL!$F:$F,"CA")</f>
        <v>2</v>
      </c>
      <c r="U75" s="303">
        <f>COUNTIFS(ListaAnomalieALL!$N:$N,J75,ListaAnomalieALL!$F:$F,"CA")</f>
        <v>0</v>
      </c>
      <c r="V75" s="303">
        <f>COUNTIFS(ListaAnomalieALL!$N:$N,K75,ListaAnomalieALL!$F:$F,"CA")</f>
        <v>0</v>
      </c>
      <c r="W75" s="303">
        <f>COUNTIFS(ListaAnomalieALL!$N:$N,L75,ListaAnomalieALL!$F:$F,"CA")</f>
        <v>0</v>
      </c>
      <c r="X75" s="303">
        <f>COUNTIFS(ListaAnomalieALL!$N:$N,M75,ListaAnomalieALL!$F:$F,"CA")</f>
        <v>0</v>
      </c>
      <c r="Y75" s="303">
        <f>O75+Q75+S75+U75+W75</f>
        <v>0</v>
      </c>
      <c r="Z75" s="303">
        <f>P75+R75+T75+V75+X75</f>
        <v>3</v>
      </c>
      <c r="AI75" s="254"/>
      <c r="AN75" s="255"/>
      <c r="AO75" s="254"/>
    </row>
    <row r="76" spans="2:41" s="229" customFormat="1" ht="14.25" customHeight="1">
      <c r="B76" s="300" t="str">
        <f t="shared" si="18"/>
        <v>P59-Deploy &amp; Change CRMT</v>
      </c>
      <c r="C76" s="238" t="str">
        <f>'Sintesi Quantitativa (Overall)'!C34</f>
        <v>AO004511_YYY103</v>
      </c>
      <c r="D76" s="301" t="str">
        <f t="shared" ref="D76:D103" si="20">CONCATENATE(C76,$O$73,$O$74)</f>
        <v>AO004511_YYY103ApertoBloccante per il collaudo</v>
      </c>
      <c r="E76" s="301" t="str">
        <f t="shared" ref="E76:E103" si="21">CONCATENATE(C76,$O$73,$P$74)</f>
        <v>AO004511_YYY103ApertoNon Bloccante</v>
      </c>
      <c r="F76" s="301" t="str">
        <f t="shared" ref="F76:F103" si="22">CONCATENATE(C76,$Q$73,$Q$74)</f>
        <v>AO004511_YYY103RespintoBloccante per il collaudo</v>
      </c>
      <c r="G76" s="301" t="str">
        <f t="shared" ref="G76:G103" si="23">CONCATENATE(C76,$Q$73,$R$74)</f>
        <v>AO004511_YYY103RespintoNon Bloccante</v>
      </c>
      <c r="H76" s="301" t="str">
        <f t="shared" ref="H76:H103" si="24">CONCATENATE(C76,$S$73,$S$74)</f>
        <v>AO004511_YYY103In LavorazioneBloccante per il collaudo</v>
      </c>
      <c r="I76" s="301" t="str">
        <f t="shared" ref="I76:I103" si="25">CONCATENATE(C76,$S$73,$T$74)</f>
        <v>AO004511_YYY103In LavorazioneNon Bloccante</v>
      </c>
      <c r="J76" s="301" t="str">
        <f t="shared" ref="J76:J103" si="26">CONCATENATE(C76,$U$73,$U$74)</f>
        <v>AO004511_YYY103RilasciatoBloccante per il collaudo</v>
      </c>
      <c r="K76" s="301" t="str">
        <f t="shared" ref="K76:K103" si="27">CONCATENATE(C76,$U$73,$V$74)</f>
        <v>AO004511_YYY103RilasciatoNon Bloccante</v>
      </c>
      <c r="L76" s="301" t="str">
        <f t="shared" ref="L76:L103" si="28">CONCATENATE(C76,$W$73,$W$74)</f>
        <v>AO004511_YYY103ChiusoBloccante per il collaudo</v>
      </c>
      <c r="M76" s="301" t="str">
        <f t="shared" ref="M76:M103" si="29">CONCATENATE(C76,$W$73,$X$74)</f>
        <v>AO004511_YYY103ChiusoNon Bloccante</v>
      </c>
      <c r="N76" s="302" t="str">
        <f t="shared" si="19"/>
        <v>Prima Attivazione</v>
      </c>
      <c r="O76" s="303">
        <f>COUNTIFS(ListaAnomalieALL!$N:$N,D76,ListaAnomalieALL!$F:$F,"CA")</f>
        <v>0</v>
      </c>
      <c r="P76" s="303">
        <f>COUNTIFS(ListaAnomalieALL!$N:$N,E76,ListaAnomalieALL!$F:$F,"CA")</f>
        <v>0</v>
      </c>
      <c r="Q76" s="303">
        <f>COUNTIFS(ListaAnomalieALL!$N:$N,F76,ListaAnomalieALL!$F:$F,"CA")</f>
        <v>1</v>
      </c>
      <c r="R76" s="303">
        <f>COUNTIFS(ListaAnomalieALL!$N:$N,G76,ListaAnomalieALL!$F:$F,"CA")</f>
        <v>4</v>
      </c>
      <c r="S76" s="303">
        <f>COUNTIFS(ListaAnomalieALL!$N:$N,H76,ListaAnomalieALL!$F:$F,"CA")</f>
        <v>1</v>
      </c>
      <c r="T76" s="303">
        <f>COUNTIFS(ListaAnomalieALL!$N:$N,I76,ListaAnomalieALL!$F:$F,"CA")</f>
        <v>8</v>
      </c>
      <c r="U76" s="303">
        <f>COUNTIFS(ListaAnomalieALL!$N:$N,J76,ListaAnomalieALL!$F:$F,"CA")</f>
        <v>0</v>
      </c>
      <c r="V76" s="303">
        <f>COUNTIFS(ListaAnomalieALL!$N:$N,K76,ListaAnomalieALL!$F:$F,"CA")</f>
        <v>1</v>
      </c>
      <c r="W76" s="303">
        <f>COUNTIFS(ListaAnomalieALL!$N:$N,L76,ListaAnomalieALL!$F:$F,"CA")</f>
        <v>0</v>
      </c>
      <c r="X76" s="303">
        <f>COUNTIFS(ListaAnomalieALL!$N:$N,M76,ListaAnomalieALL!$F:$F,"CA")</f>
        <v>13</v>
      </c>
      <c r="Y76" s="303">
        <f t="shared" ref="Y76:Y116" si="30">O76+Q76+S76+U76+W76</f>
        <v>2</v>
      </c>
      <c r="Z76" s="303">
        <f t="shared" ref="Z76:Z116" si="31">P76+R76+T76+V76+X76</f>
        <v>26</v>
      </c>
      <c r="AI76" s="262"/>
      <c r="AJ76" s="221"/>
      <c r="AK76" s="221"/>
      <c r="AL76" s="221"/>
      <c r="AM76" s="221"/>
      <c r="AN76" s="262"/>
      <c r="AO76" s="262"/>
    </row>
    <row r="77" spans="2:41" s="229" customFormat="1" ht="14.25" customHeight="1">
      <c r="B77" s="300" t="str">
        <f t="shared" si="18"/>
        <v>P59-Deploy &amp; Change CRMT</v>
      </c>
      <c r="C77" s="238" t="str">
        <f>'Sintesi Quantitativa (Overall)'!C35</f>
        <v>AO004511_YYY104</v>
      </c>
      <c r="D77" s="301" t="str">
        <f t="shared" si="20"/>
        <v>AO004511_YYY104ApertoBloccante per il collaudo</v>
      </c>
      <c r="E77" s="301" t="str">
        <f t="shared" si="21"/>
        <v>AO004511_YYY104ApertoNon Bloccante</v>
      </c>
      <c r="F77" s="301" t="str">
        <f t="shared" si="22"/>
        <v>AO004511_YYY104RespintoBloccante per il collaudo</v>
      </c>
      <c r="G77" s="301" t="str">
        <f t="shared" si="23"/>
        <v>AO004511_YYY104RespintoNon Bloccante</v>
      </c>
      <c r="H77" s="301" t="str">
        <f t="shared" si="24"/>
        <v>AO004511_YYY104In LavorazioneBloccante per il collaudo</v>
      </c>
      <c r="I77" s="301" t="str">
        <f t="shared" si="25"/>
        <v>AO004511_YYY104In LavorazioneNon Bloccante</v>
      </c>
      <c r="J77" s="301" t="str">
        <f t="shared" si="26"/>
        <v>AO004511_YYY104RilasciatoBloccante per il collaudo</v>
      </c>
      <c r="K77" s="301" t="str">
        <f t="shared" si="27"/>
        <v>AO004511_YYY104RilasciatoNon Bloccante</v>
      </c>
      <c r="L77" s="301" t="str">
        <f t="shared" si="28"/>
        <v>AO004511_YYY104ChiusoBloccante per il collaudo</v>
      </c>
      <c r="M77" s="301" t="str">
        <f t="shared" si="29"/>
        <v>AO004511_YYY104ChiusoNon Bloccante</v>
      </c>
      <c r="N77" s="302" t="str">
        <f t="shared" si="19"/>
        <v>Prima_Attivazione_combinata</v>
      </c>
      <c r="O77" s="303">
        <f>COUNTIFS(ListaAnomalieALL!$N:$N,D77,ListaAnomalieALL!$F:$F,"CA")</f>
        <v>0</v>
      </c>
      <c r="P77" s="303">
        <f>COUNTIFS(ListaAnomalieALL!$N:$N,E77,ListaAnomalieALL!$F:$F,"CA")</f>
        <v>0</v>
      </c>
      <c r="Q77" s="303">
        <f>COUNTIFS(ListaAnomalieALL!$N:$N,F77,ListaAnomalieALL!$F:$F,"CA")</f>
        <v>0</v>
      </c>
      <c r="R77" s="303">
        <f>COUNTIFS(ListaAnomalieALL!$N:$N,G77,ListaAnomalieALL!$F:$F,"CA")</f>
        <v>3</v>
      </c>
      <c r="S77" s="303">
        <f>COUNTIFS(ListaAnomalieALL!$N:$N,H77,ListaAnomalieALL!$F:$F,"CA")</f>
        <v>0</v>
      </c>
      <c r="T77" s="303">
        <f>COUNTIFS(ListaAnomalieALL!$N:$N,I77,ListaAnomalieALL!$F:$F,"CA")</f>
        <v>23</v>
      </c>
      <c r="U77" s="303">
        <f>COUNTIFS(ListaAnomalieALL!$N:$N,J77,ListaAnomalieALL!$F:$F,"CA")</f>
        <v>0</v>
      </c>
      <c r="V77" s="303">
        <f>COUNTIFS(ListaAnomalieALL!$N:$N,K77,ListaAnomalieALL!$F:$F,"CA")</f>
        <v>0</v>
      </c>
      <c r="W77" s="303">
        <f>COUNTIFS(ListaAnomalieALL!$N:$N,L77,ListaAnomalieALL!$F:$F,"CA")</f>
        <v>5</v>
      </c>
      <c r="X77" s="303">
        <f>COUNTIFS(ListaAnomalieALL!$N:$N,M77,ListaAnomalieALL!$F:$F,"CA")</f>
        <v>16</v>
      </c>
      <c r="Y77" s="303">
        <f t="shared" si="30"/>
        <v>5</v>
      </c>
      <c r="Z77" s="303">
        <f t="shared" si="31"/>
        <v>42</v>
      </c>
      <c r="AI77" s="262"/>
      <c r="AJ77" s="262"/>
      <c r="AK77" s="262"/>
      <c r="AL77" s="262"/>
      <c r="AM77" s="262"/>
      <c r="AN77" s="262"/>
      <c r="AO77" s="262"/>
    </row>
    <row r="78" spans="2:41" s="229" customFormat="1" ht="14.25" customHeight="1">
      <c r="B78" s="300" t="str">
        <f t="shared" si="18"/>
        <v>P59-Deploy &amp; Change CRMT</v>
      </c>
      <c r="C78" s="238" t="str">
        <f>'Sintesi Quantitativa (Overall)'!C36</f>
        <v>AO004511_YYY109</v>
      </c>
      <c r="D78" s="301" t="str">
        <f t="shared" si="20"/>
        <v>AO004511_YYY109ApertoBloccante per il collaudo</v>
      </c>
      <c r="E78" s="301" t="str">
        <f t="shared" si="21"/>
        <v>AO004511_YYY109ApertoNon Bloccante</v>
      </c>
      <c r="F78" s="301" t="str">
        <f t="shared" si="22"/>
        <v>AO004511_YYY109RespintoBloccante per il collaudo</v>
      </c>
      <c r="G78" s="301" t="str">
        <f t="shared" si="23"/>
        <v>AO004511_YYY109RespintoNon Bloccante</v>
      </c>
      <c r="H78" s="301" t="str">
        <f t="shared" si="24"/>
        <v>AO004511_YYY109In LavorazioneBloccante per il collaudo</v>
      </c>
      <c r="I78" s="301" t="str">
        <f t="shared" si="25"/>
        <v>AO004511_YYY109In LavorazioneNon Bloccante</v>
      </c>
      <c r="J78" s="301" t="str">
        <f t="shared" si="26"/>
        <v>AO004511_YYY109RilasciatoBloccante per il collaudo</v>
      </c>
      <c r="K78" s="301" t="str">
        <f t="shared" si="27"/>
        <v>AO004511_YYY109RilasciatoNon Bloccante</v>
      </c>
      <c r="L78" s="301" t="str">
        <f t="shared" si="28"/>
        <v>AO004511_YYY109ChiusoBloccante per il collaudo</v>
      </c>
      <c r="M78" s="301" t="str">
        <f t="shared" si="29"/>
        <v>AO004511_YYY109ChiusoNon Bloccante</v>
      </c>
      <c r="N78" s="302" t="str">
        <f t="shared" si="19"/>
        <v>Ricontrattualizzazione</v>
      </c>
      <c r="O78" s="303">
        <f>COUNTIFS(ListaAnomalieALL!$N:$N,D78,ListaAnomalieALL!$F:$F,"CA")</f>
        <v>0</v>
      </c>
      <c r="P78" s="303">
        <f>COUNTIFS(ListaAnomalieALL!$N:$N,E78,ListaAnomalieALL!$F:$F,"CA")</f>
        <v>0</v>
      </c>
      <c r="Q78" s="303">
        <f>COUNTIFS(ListaAnomalieALL!$N:$N,F78,ListaAnomalieALL!$F:$F,"CA")</f>
        <v>0</v>
      </c>
      <c r="R78" s="303">
        <f>COUNTIFS(ListaAnomalieALL!$N:$N,G78,ListaAnomalieALL!$F:$F,"CA")</f>
        <v>3</v>
      </c>
      <c r="S78" s="303">
        <f>COUNTIFS(ListaAnomalieALL!$N:$N,H78,ListaAnomalieALL!$F:$F,"CA")</f>
        <v>9</v>
      </c>
      <c r="T78" s="303">
        <f>COUNTIFS(ListaAnomalieALL!$N:$N,I78,ListaAnomalieALL!$F:$F,"CA")</f>
        <v>18</v>
      </c>
      <c r="U78" s="303">
        <f>COUNTIFS(ListaAnomalieALL!$N:$N,J78,ListaAnomalieALL!$F:$F,"CA")</f>
        <v>0</v>
      </c>
      <c r="V78" s="303">
        <f>COUNTIFS(ListaAnomalieALL!$N:$N,K78,ListaAnomalieALL!$F:$F,"CA")</f>
        <v>1</v>
      </c>
      <c r="W78" s="303">
        <f>COUNTIFS(ListaAnomalieALL!$N:$N,L78,ListaAnomalieALL!$F:$F,"CA")</f>
        <v>1</v>
      </c>
      <c r="X78" s="303">
        <f>COUNTIFS(ListaAnomalieALL!$N:$N,M78,ListaAnomalieALL!$F:$F,"CA")</f>
        <v>6</v>
      </c>
      <c r="Y78" s="303">
        <f t="shared" si="30"/>
        <v>10</v>
      </c>
      <c r="Z78" s="303">
        <f t="shared" si="31"/>
        <v>28</v>
      </c>
      <c r="AI78" s="262"/>
      <c r="AJ78" s="262"/>
      <c r="AK78" s="262"/>
      <c r="AL78" s="262"/>
      <c r="AM78" s="262"/>
      <c r="AN78" s="262"/>
      <c r="AO78" s="262"/>
    </row>
    <row r="79" spans="2:41" s="229" customFormat="1" ht="14.25" customHeight="1">
      <c r="B79" s="300" t="str">
        <f t="shared" si="18"/>
        <v>P59-Deploy &amp; Change CRMT</v>
      </c>
      <c r="C79" s="238" t="str">
        <f>'Sintesi Quantitativa (Overall)'!C37</f>
        <v>AO004511_YYY121</v>
      </c>
      <c r="D79" s="301" t="str">
        <f t="shared" si="20"/>
        <v>AO004511_YYY121ApertoBloccante per il collaudo</v>
      </c>
      <c r="E79" s="301" t="str">
        <f t="shared" si="21"/>
        <v>AO004511_YYY121ApertoNon Bloccante</v>
      </c>
      <c r="F79" s="301" t="str">
        <f t="shared" si="22"/>
        <v>AO004511_YYY121RespintoBloccante per il collaudo</v>
      </c>
      <c r="G79" s="301" t="str">
        <f t="shared" si="23"/>
        <v>AO004511_YYY121RespintoNon Bloccante</v>
      </c>
      <c r="H79" s="301" t="str">
        <f t="shared" si="24"/>
        <v>AO004511_YYY121In LavorazioneBloccante per il collaudo</v>
      </c>
      <c r="I79" s="301" t="str">
        <f t="shared" si="25"/>
        <v>AO004511_YYY121In LavorazioneNon Bloccante</v>
      </c>
      <c r="J79" s="301" t="str">
        <f t="shared" si="26"/>
        <v>AO004511_YYY121RilasciatoBloccante per il collaudo</v>
      </c>
      <c r="K79" s="301" t="str">
        <f t="shared" si="27"/>
        <v>AO004511_YYY121RilasciatoNon Bloccante</v>
      </c>
      <c r="L79" s="301" t="str">
        <f t="shared" si="28"/>
        <v>AO004511_YYY121ChiusoBloccante per il collaudo</v>
      </c>
      <c r="M79" s="301" t="str">
        <f t="shared" si="29"/>
        <v>AO004511_YYY121ChiusoNon Bloccante</v>
      </c>
      <c r="N79" s="302" t="str">
        <f t="shared" si="19"/>
        <v>Agent_Desktop</v>
      </c>
      <c r="O79" s="303">
        <f>COUNTIFS(ListaAnomalieALL!$N:$N,D79,ListaAnomalieALL!$F:$F,"CA")</f>
        <v>0</v>
      </c>
      <c r="P79" s="303">
        <f>COUNTIFS(ListaAnomalieALL!$N:$N,E79,ListaAnomalieALL!$F:$F,"CA")</f>
        <v>0</v>
      </c>
      <c r="Q79" s="303">
        <f>COUNTIFS(ListaAnomalieALL!$N:$N,F79,ListaAnomalieALL!$F:$F,"CA")</f>
        <v>0</v>
      </c>
      <c r="R79" s="303">
        <f>COUNTIFS(ListaAnomalieALL!$N:$N,G79,ListaAnomalieALL!$F:$F,"CA")</f>
        <v>0</v>
      </c>
      <c r="S79" s="303">
        <f>COUNTIFS(ListaAnomalieALL!$N:$N,H79,ListaAnomalieALL!$F:$F,"CA")</f>
        <v>0</v>
      </c>
      <c r="T79" s="303">
        <f>COUNTIFS(ListaAnomalieALL!$N:$N,I79,ListaAnomalieALL!$F:$F,"CA")</f>
        <v>0</v>
      </c>
      <c r="U79" s="303">
        <f>COUNTIFS(ListaAnomalieALL!$N:$N,J79,ListaAnomalieALL!$F:$F,"CA")</f>
        <v>0</v>
      </c>
      <c r="V79" s="303">
        <f>COUNTIFS(ListaAnomalieALL!$N:$N,K79,ListaAnomalieALL!$F:$F,"CA")</f>
        <v>0</v>
      </c>
      <c r="W79" s="303">
        <f>COUNTIFS(ListaAnomalieALL!$N:$N,L79,ListaAnomalieALL!$F:$F,"CA")</f>
        <v>0</v>
      </c>
      <c r="X79" s="303">
        <f>COUNTIFS(ListaAnomalieALL!$N:$N,M79,ListaAnomalieALL!$F:$F,"CA")</f>
        <v>0</v>
      </c>
      <c r="Y79" s="303">
        <f t="shared" si="30"/>
        <v>0</v>
      </c>
      <c r="Z79" s="303">
        <f t="shared" si="31"/>
        <v>0</v>
      </c>
    </row>
    <row r="80" spans="2:41" s="229" customFormat="1" ht="14.25" customHeight="1">
      <c r="B80" s="300" t="str">
        <f t="shared" si="18"/>
        <v>P59-Deploy &amp; Change CRMT</v>
      </c>
      <c r="C80" s="238" t="str">
        <f>'Sintesi Quantitativa (Overall)'!C38</f>
        <v>AO004511_YYY127</v>
      </c>
      <c r="D80" s="301" t="str">
        <f t="shared" si="20"/>
        <v>AO004511_YYY127ApertoBloccante per il collaudo</v>
      </c>
      <c r="E80" s="301" t="str">
        <f t="shared" si="21"/>
        <v>AO004511_YYY127ApertoNon Bloccante</v>
      </c>
      <c r="F80" s="301" t="str">
        <f t="shared" si="22"/>
        <v>AO004511_YYY127RespintoBloccante per il collaudo</v>
      </c>
      <c r="G80" s="301" t="str">
        <f t="shared" si="23"/>
        <v>AO004511_YYY127RespintoNon Bloccante</v>
      </c>
      <c r="H80" s="301" t="str">
        <f t="shared" si="24"/>
        <v>AO004511_YYY127In LavorazioneBloccante per il collaudo</v>
      </c>
      <c r="I80" s="301" t="str">
        <f t="shared" si="25"/>
        <v>AO004511_YYY127In LavorazioneNon Bloccante</v>
      </c>
      <c r="J80" s="301" t="str">
        <f t="shared" si="26"/>
        <v>AO004511_YYY127RilasciatoBloccante per il collaudo</v>
      </c>
      <c r="K80" s="301" t="str">
        <f t="shared" si="27"/>
        <v>AO004511_YYY127RilasciatoNon Bloccante</v>
      </c>
      <c r="L80" s="301" t="str">
        <f t="shared" si="28"/>
        <v>AO004511_YYY127ChiusoBloccante per il collaudo</v>
      </c>
      <c r="M80" s="301" t="str">
        <f t="shared" si="29"/>
        <v>AO004511_YYY127ChiusoNon Bloccante</v>
      </c>
      <c r="N80" s="302" t="str">
        <f t="shared" si="19"/>
        <v>Gestione Consensi e Acquisizione Prospect</v>
      </c>
      <c r="O80" s="303">
        <f>COUNTIFS(ListaAnomalieALL!$N:$N,D80,ListaAnomalieALL!$F:$F,"CA")</f>
        <v>0</v>
      </c>
      <c r="P80" s="303">
        <f>COUNTIFS(ListaAnomalieALL!$N:$N,E80,ListaAnomalieALL!$F:$F,"CA")</f>
        <v>0</v>
      </c>
      <c r="Q80" s="303">
        <f>COUNTIFS(ListaAnomalieALL!$N:$N,F80,ListaAnomalieALL!$F:$F,"CA")</f>
        <v>0</v>
      </c>
      <c r="R80" s="303">
        <f>COUNTIFS(ListaAnomalieALL!$N:$N,G80,ListaAnomalieALL!$F:$F,"CA")</f>
        <v>0</v>
      </c>
      <c r="S80" s="303">
        <f>COUNTIFS(ListaAnomalieALL!$N:$N,H80,ListaAnomalieALL!$F:$F,"CA")</f>
        <v>0</v>
      </c>
      <c r="T80" s="303">
        <f>COUNTIFS(ListaAnomalieALL!$N:$N,I80,ListaAnomalieALL!$F:$F,"CA")</f>
        <v>2</v>
      </c>
      <c r="U80" s="303">
        <f>COUNTIFS(ListaAnomalieALL!$N:$N,J80,ListaAnomalieALL!$F:$F,"CA")</f>
        <v>0</v>
      </c>
      <c r="V80" s="303">
        <f>COUNTIFS(ListaAnomalieALL!$N:$N,K80,ListaAnomalieALL!$F:$F,"CA")</f>
        <v>0</v>
      </c>
      <c r="W80" s="303">
        <f>COUNTIFS(ListaAnomalieALL!$N:$N,L80,ListaAnomalieALL!$F:$F,"CA")</f>
        <v>0</v>
      </c>
      <c r="X80" s="303">
        <f>COUNTIFS(ListaAnomalieALL!$N:$N,M80,ListaAnomalieALL!$F:$F,"CA")</f>
        <v>0</v>
      </c>
      <c r="Y80" s="303">
        <f t="shared" si="30"/>
        <v>0</v>
      </c>
      <c r="Z80" s="303">
        <f t="shared" si="31"/>
        <v>2</v>
      </c>
    </row>
    <row r="81" spans="2:26" s="229" customFormat="1" ht="14.25" customHeight="1">
      <c r="B81" s="300" t="str">
        <f t="shared" si="18"/>
        <v>P59-Deploy &amp; Change CRMT</v>
      </c>
      <c r="C81" s="238" t="str">
        <f>'Sintesi Quantitativa (Overall)'!C39</f>
        <v>AO004511_YYY39</v>
      </c>
      <c r="D81" s="301" t="str">
        <f t="shared" si="20"/>
        <v>AO004511_YYY39ApertoBloccante per il collaudo</v>
      </c>
      <c r="E81" s="301" t="str">
        <f t="shared" si="21"/>
        <v>AO004511_YYY39ApertoNon Bloccante</v>
      </c>
      <c r="F81" s="301" t="str">
        <f t="shared" si="22"/>
        <v>AO004511_YYY39RespintoBloccante per il collaudo</v>
      </c>
      <c r="G81" s="301" t="str">
        <f t="shared" si="23"/>
        <v>AO004511_YYY39RespintoNon Bloccante</v>
      </c>
      <c r="H81" s="301" t="str">
        <f t="shared" si="24"/>
        <v>AO004511_YYY39In LavorazioneBloccante per il collaudo</v>
      </c>
      <c r="I81" s="301" t="str">
        <f t="shared" si="25"/>
        <v>AO004511_YYY39In LavorazioneNon Bloccante</v>
      </c>
      <c r="J81" s="301" t="str">
        <f t="shared" si="26"/>
        <v>AO004511_YYY39RilasciatoBloccante per il collaudo</v>
      </c>
      <c r="K81" s="301" t="str">
        <f t="shared" si="27"/>
        <v>AO004511_YYY39RilasciatoNon Bloccante</v>
      </c>
      <c r="L81" s="301" t="str">
        <f t="shared" si="28"/>
        <v>AO004511_YYY39ChiusoBloccante per il collaudo</v>
      </c>
      <c r="M81" s="301" t="str">
        <f t="shared" si="29"/>
        <v>AO004511_YYY39ChiusoNon Bloccante</v>
      </c>
      <c r="N81" s="302" t="str">
        <f t="shared" si="19"/>
        <v>BOLLETTA_2.0</v>
      </c>
      <c r="O81" s="303">
        <f>COUNTIFS(ListaAnomalieALL!$N:$N,D81,ListaAnomalieALL!$F:$F,"CA")</f>
        <v>0</v>
      </c>
      <c r="P81" s="303">
        <f>COUNTIFS(ListaAnomalieALL!$N:$N,E81,ListaAnomalieALL!$F:$F,"CA")</f>
        <v>0</v>
      </c>
      <c r="Q81" s="303">
        <f>COUNTIFS(ListaAnomalieALL!$N:$N,F81,ListaAnomalieALL!$F:$F,"CA")</f>
        <v>0</v>
      </c>
      <c r="R81" s="303">
        <f>COUNTIFS(ListaAnomalieALL!$N:$N,G81,ListaAnomalieALL!$F:$F,"CA")</f>
        <v>0</v>
      </c>
      <c r="S81" s="303">
        <f>COUNTIFS(ListaAnomalieALL!$N:$N,H81,ListaAnomalieALL!$F:$F,"CA")</f>
        <v>1</v>
      </c>
      <c r="T81" s="303">
        <f>COUNTIFS(ListaAnomalieALL!$N:$N,I81,ListaAnomalieALL!$F:$F,"CA")</f>
        <v>1</v>
      </c>
      <c r="U81" s="303">
        <f>COUNTIFS(ListaAnomalieALL!$N:$N,J81,ListaAnomalieALL!$F:$F,"CA")</f>
        <v>0</v>
      </c>
      <c r="V81" s="303">
        <f>COUNTIFS(ListaAnomalieALL!$N:$N,K81,ListaAnomalieALL!$F:$F,"CA")</f>
        <v>0</v>
      </c>
      <c r="W81" s="303">
        <f>COUNTIFS(ListaAnomalieALL!$N:$N,L81,ListaAnomalieALL!$F:$F,"CA")</f>
        <v>0</v>
      </c>
      <c r="X81" s="303">
        <f>COUNTIFS(ListaAnomalieALL!$N:$N,M81,ListaAnomalieALL!$F:$F,"CA")</f>
        <v>0</v>
      </c>
      <c r="Y81" s="303">
        <f t="shared" si="30"/>
        <v>1</v>
      </c>
      <c r="Z81" s="303">
        <f t="shared" si="31"/>
        <v>1</v>
      </c>
    </row>
    <row r="82" spans="2:26" s="229" customFormat="1" ht="14.25" customHeight="1">
      <c r="B82" s="300" t="str">
        <f t="shared" si="18"/>
        <v>P59-Deploy &amp; Change CRMT</v>
      </c>
      <c r="C82" s="238" t="str">
        <f>'Sintesi Quantitativa (Overall)'!C40</f>
        <v>AO004511_YYY40</v>
      </c>
      <c r="D82" s="301" t="str">
        <f t="shared" si="20"/>
        <v>AO004511_YYY40ApertoBloccante per il collaudo</v>
      </c>
      <c r="E82" s="301" t="str">
        <f t="shared" si="21"/>
        <v>AO004511_YYY40ApertoNon Bloccante</v>
      </c>
      <c r="F82" s="301" t="str">
        <f t="shared" si="22"/>
        <v>AO004511_YYY40RespintoBloccante per il collaudo</v>
      </c>
      <c r="G82" s="301" t="str">
        <f t="shared" si="23"/>
        <v>AO004511_YYY40RespintoNon Bloccante</v>
      </c>
      <c r="H82" s="301" t="str">
        <f t="shared" si="24"/>
        <v>AO004511_YYY40In LavorazioneBloccante per il collaudo</v>
      </c>
      <c r="I82" s="301" t="str">
        <f t="shared" si="25"/>
        <v>AO004511_YYY40In LavorazioneNon Bloccante</v>
      </c>
      <c r="J82" s="301" t="str">
        <f t="shared" si="26"/>
        <v>AO004511_YYY40RilasciatoBloccante per il collaudo</v>
      </c>
      <c r="K82" s="301" t="str">
        <f t="shared" si="27"/>
        <v>AO004511_YYY40RilasciatoNon Bloccante</v>
      </c>
      <c r="L82" s="301" t="str">
        <f t="shared" si="28"/>
        <v>AO004511_YYY40ChiusoBloccante per il collaudo</v>
      </c>
      <c r="M82" s="301" t="str">
        <f t="shared" si="29"/>
        <v>AO004511_YYY40ChiusoNon Bloccante</v>
      </c>
      <c r="N82" s="302" t="str">
        <f t="shared" si="19"/>
        <v>DIMOSTRATO_PAGAMENTO</v>
      </c>
      <c r="O82" s="303">
        <f>COUNTIFS(ListaAnomalieALL!$N:$N,D82,ListaAnomalieALL!$F:$F,"CA")</f>
        <v>0</v>
      </c>
      <c r="P82" s="303">
        <f>COUNTIFS(ListaAnomalieALL!$N:$N,E82,ListaAnomalieALL!$F:$F,"CA")</f>
        <v>0</v>
      </c>
      <c r="Q82" s="303">
        <f>COUNTIFS(ListaAnomalieALL!$N:$N,F82,ListaAnomalieALL!$F:$F,"CA")</f>
        <v>0</v>
      </c>
      <c r="R82" s="303">
        <f>COUNTIFS(ListaAnomalieALL!$N:$N,G82,ListaAnomalieALL!$F:$F,"CA")</f>
        <v>0</v>
      </c>
      <c r="S82" s="303">
        <f>COUNTIFS(ListaAnomalieALL!$N:$N,H82,ListaAnomalieALL!$F:$F,"CA")</f>
        <v>0</v>
      </c>
      <c r="T82" s="303">
        <f>COUNTIFS(ListaAnomalieALL!$N:$N,I82,ListaAnomalieALL!$F:$F,"CA")</f>
        <v>1</v>
      </c>
      <c r="U82" s="303">
        <f>COUNTIFS(ListaAnomalieALL!$N:$N,J82,ListaAnomalieALL!$F:$F,"CA")</f>
        <v>0</v>
      </c>
      <c r="V82" s="303">
        <f>COUNTIFS(ListaAnomalieALL!$N:$N,K82,ListaAnomalieALL!$F:$F,"CA")</f>
        <v>0</v>
      </c>
      <c r="W82" s="303">
        <f>COUNTIFS(ListaAnomalieALL!$N:$N,L82,ListaAnomalieALL!$F:$F,"CA")</f>
        <v>1</v>
      </c>
      <c r="X82" s="303">
        <f>COUNTIFS(ListaAnomalieALL!$N:$N,M82,ListaAnomalieALL!$F:$F,"CA")</f>
        <v>0</v>
      </c>
      <c r="Y82" s="303">
        <f t="shared" si="30"/>
        <v>1</v>
      </c>
      <c r="Z82" s="303">
        <f t="shared" si="31"/>
        <v>1</v>
      </c>
    </row>
    <row r="83" spans="2:26" s="229" customFormat="1" ht="14.25" customHeight="1">
      <c r="B83" s="300" t="str">
        <f t="shared" si="18"/>
        <v>P59-Deploy &amp; Change CRMT</v>
      </c>
      <c r="C83" s="238" t="str">
        <f>'Sintesi Quantitativa (Overall)'!C41</f>
        <v>AO004511_YYY50</v>
      </c>
      <c r="D83" s="301" t="str">
        <f t="shared" si="20"/>
        <v>AO004511_YYY50ApertoBloccante per il collaudo</v>
      </c>
      <c r="E83" s="301" t="str">
        <f t="shared" si="21"/>
        <v>AO004511_YYY50ApertoNon Bloccante</v>
      </c>
      <c r="F83" s="301" t="str">
        <f t="shared" si="22"/>
        <v>AO004511_YYY50RespintoBloccante per il collaudo</v>
      </c>
      <c r="G83" s="301" t="str">
        <f t="shared" si="23"/>
        <v>AO004511_YYY50RespintoNon Bloccante</v>
      </c>
      <c r="H83" s="301" t="str">
        <f t="shared" si="24"/>
        <v>AO004511_YYY50In LavorazioneBloccante per il collaudo</v>
      </c>
      <c r="I83" s="301" t="str">
        <f t="shared" si="25"/>
        <v>AO004511_YYY50In LavorazioneNon Bloccante</v>
      </c>
      <c r="J83" s="301" t="str">
        <f t="shared" si="26"/>
        <v>AO004511_YYY50RilasciatoBloccante per il collaudo</v>
      </c>
      <c r="K83" s="301" t="str">
        <f t="shared" si="27"/>
        <v>AO004511_YYY50RilasciatoNon Bloccante</v>
      </c>
      <c r="L83" s="301" t="str">
        <f t="shared" si="28"/>
        <v>AO004511_YYY50ChiusoBloccante per il collaudo</v>
      </c>
      <c r="M83" s="301" t="str">
        <f t="shared" si="29"/>
        <v>AO004511_YYY50ChiusoNon Bloccante</v>
      </c>
      <c r="N83" s="302" t="str">
        <f t="shared" si="19"/>
        <v>Gestione VAS</v>
      </c>
      <c r="O83" s="303">
        <f>COUNTIFS(ListaAnomalieALL!$N:$N,D83,ListaAnomalieALL!$F:$F,"CA")</f>
        <v>0</v>
      </c>
      <c r="P83" s="303">
        <f>COUNTIFS(ListaAnomalieALL!$N:$N,E83,ListaAnomalieALL!$F:$F,"CA")</f>
        <v>0</v>
      </c>
      <c r="Q83" s="303">
        <f>COUNTIFS(ListaAnomalieALL!$N:$N,F83,ListaAnomalieALL!$F:$F,"CA")</f>
        <v>0</v>
      </c>
      <c r="R83" s="303">
        <f>COUNTIFS(ListaAnomalieALL!$N:$N,G83,ListaAnomalieALL!$F:$F,"CA")</f>
        <v>0</v>
      </c>
      <c r="S83" s="303">
        <f>COUNTIFS(ListaAnomalieALL!$N:$N,H83,ListaAnomalieALL!$F:$F,"CA")</f>
        <v>1</v>
      </c>
      <c r="T83" s="303">
        <f>COUNTIFS(ListaAnomalieALL!$N:$N,I83,ListaAnomalieALL!$F:$F,"CA")</f>
        <v>8</v>
      </c>
      <c r="U83" s="303">
        <f>COUNTIFS(ListaAnomalieALL!$N:$N,J83,ListaAnomalieALL!$F:$F,"CA")</f>
        <v>0</v>
      </c>
      <c r="V83" s="303">
        <f>COUNTIFS(ListaAnomalieALL!$N:$N,K83,ListaAnomalieALL!$F:$F,"CA")</f>
        <v>0</v>
      </c>
      <c r="W83" s="303">
        <f>COUNTIFS(ListaAnomalieALL!$N:$N,L83,ListaAnomalieALL!$F:$F,"CA")</f>
        <v>0</v>
      </c>
      <c r="X83" s="303">
        <f>COUNTIFS(ListaAnomalieALL!$N:$N,M83,ListaAnomalieALL!$F:$F,"CA")</f>
        <v>0</v>
      </c>
      <c r="Y83" s="303">
        <f t="shared" si="30"/>
        <v>1</v>
      </c>
      <c r="Z83" s="303">
        <f t="shared" si="31"/>
        <v>8</v>
      </c>
    </row>
    <row r="84" spans="2:26" s="229" customFormat="1" ht="14.25" customHeight="1">
      <c r="B84" s="300" t="str">
        <f t="shared" si="18"/>
        <v>P59-Deploy &amp; Change CRMT</v>
      </c>
      <c r="C84" s="238" t="str">
        <f>'Sintesi Quantitativa (Overall)'!C42</f>
        <v>AO004511_YYY64</v>
      </c>
      <c r="D84" s="301" t="str">
        <f t="shared" si="20"/>
        <v>AO004511_YYY64ApertoBloccante per il collaudo</v>
      </c>
      <c r="E84" s="301" t="str">
        <f t="shared" si="21"/>
        <v>AO004511_YYY64ApertoNon Bloccante</v>
      </c>
      <c r="F84" s="301" t="str">
        <f t="shared" si="22"/>
        <v>AO004511_YYY64RespintoBloccante per il collaudo</v>
      </c>
      <c r="G84" s="301" t="str">
        <f t="shared" si="23"/>
        <v>AO004511_YYY64RespintoNon Bloccante</v>
      </c>
      <c r="H84" s="301" t="str">
        <f t="shared" si="24"/>
        <v>AO004511_YYY64In LavorazioneBloccante per il collaudo</v>
      </c>
      <c r="I84" s="301" t="str">
        <f t="shared" si="25"/>
        <v>AO004511_YYY64In LavorazioneNon Bloccante</v>
      </c>
      <c r="J84" s="301" t="str">
        <f t="shared" si="26"/>
        <v>AO004511_YYY64RilasciatoBloccante per il collaudo</v>
      </c>
      <c r="K84" s="301" t="str">
        <f t="shared" si="27"/>
        <v>AO004511_YYY64RilasciatoNon Bloccante</v>
      </c>
      <c r="L84" s="301" t="str">
        <f t="shared" si="28"/>
        <v>AO004511_YYY64ChiusoBloccante per il collaudo</v>
      </c>
      <c r="M84" s="301" t="str">
        <f t="shared" si="29"/>
        <v>AO004511_YYY64ChiusoNon Bloccante</v>
      </c>
      <c r="N84" s="302" t="str">
        <f t="shared" si="19"/>
        <v>Piano di Rientro</v>
      </c>
      <c r="O84" s="303">
        <f>COUNTIFS(ListaAnomalieALL!$N:$N,D84,ListaAnomalieALL!$F:$F,"CA")</f>
        <v>0</v>
      </c>
      <c r="P84" s="303">
        <f>COUNTIFS(ListaAnomalieALL!$N:$N,E84,ListaAnomalieALL!$F:$F,"CA")</f>
        <v>0</v>
      </c>
      <c r="Q84" s="303">
        <f>COUNTIFS(ListaAnomalieALL!$N:$N,F84,ListaAnomalieALL!$F:$F,"CA")</f>
        <v>0</v>
      </c>
      <c r="R84" s="303">
        <f>COUNTIFS(ListaAnomalieALL!$N:$N,G84,ListaAnomalieALL!$F:$F,"CA")</f>
        <v>2</v>
      </c>
      <c r="S84" s="303">
        <f>COUNTIFS(ListaAnomalieALL!$N:$N,H84,ListaAnomalieALL!$F:$F,"CA")</f>
        <v>0</v>
      </c>
      <c r="T84" s="303">
        <f>COUNTIFS(ListaAnomalieALL!$N:$N,I84,ListaAnomalieALL!$F:$F,"CA")</f>
        <v>9</v>
      </c>
      <c r="U84" s="303">
        <f>COUNTIFS(ListaAnomalieALL!$N:$N,J84,ListaAnomalieALL!$F:$F,"CA")</f>
        <v>0</v>
      </c>
      <c r="V84" s="303">
        <f>COUNTIFS(ListaAnomalieALL!$N:$N,K84,ListaAnomalieALL!$F:$F,"CA")</f>
        <v>0</v>
      </c>
      <c r="W84" s="303">
        <f>COUNTIFS(ListaAnomalieALL!$N:$N,L84,ListaAnomalieALL!$F:$F,"CA")</f>
        <v>0</v>
      </c>
      <c r="X84" s="303">
        <f>COUNTIFS(ListaAnomalieALL!$N:$N,M84,ListaAnomalieALL!$F:$F,"CA")</f>
        <v>12</v>
      </c>
      <c r="Y84" s="303">
        <f t="shared" si="30"/>
        <v>0</v>
      </c>
      <c r="Z84" s="303">
        <f t="shared" si="31"/>
        <v>23</v>
      </c>
    </row>
    <row r="85" spans="2:26" s="229" customFormat="1" ht="14.25" customHeight="1">
      <c r="B85" s="300" t="str">
        <f t="shared" si="18"/>
        <v>P59-Deploy &amp; Change CRMT</v>
      </c>
      <c r="C85" s="238" t="str">
        <f>'Sintesi Quantitativa (Overall)'!C43</f>
        <v>AO004511_YYY66</v>
      </c>
      <c r="D85" s="301" t="str">
        <f t="shared" si="20"/>
        <v>AO004511_YYY66ApertoBloccante per il collaudo</v>
      </c>
      <c r="E85" s="301" t="str">
        <f t="shared" si="21"/>
        <v>AO004511_YYY66ApertoNon Bloccante</v>
      </c>
      <c r="F85" s="301" t="str">
        <f t="shared" si="22"/>
        <v>AO004511_YYY66RespintoBloccante per il collaudo</v>
      </c>
      <c r="G85" s="301" t="str">
        <f t="shared" si="23"/>
        <v>AO004511_YYY66RespintoNon Bloccante</v>
      </c>
      <c r="H85" s="301" t="str">
        <f t="shared" si="24"/>
        <v>AO004511_YYY66In LavorazioneBloccante per il collaudo</v>
      </c>
      <c r="I85" s="301" t="str">
        <f t="shared" si="25"/>
        <v>AO004511_YYY66In LavorazioneNon Bloccante</v>
      </c>
      <c r="J85" s="301" t="str">
        <f t="shared" si="26"/>
        <v>AO004511_YYY66RilasciatoBloccante per il collaudo</v>
      </c>
      <c r="K85" s="301" t="str">
        <f t="shared" si="27"/>
        <v>AO004511_YYY66RilasciatoNon Bloccante</v>
      </c>
      <c r="L85" s="301" t="str">
        <f t="shared" si="28"/>
        <v>AO004511_YYY66ChiusoBloccante per il collaudo</v>
      </c>
      <c r="M85" s="301" t="str">
        <f t="shared" si="29"/>
        <v>AO004511_YYY66ChiusoNon Bloccante</v>
      </c>
      <c r="N85" s="302" t="str">
        <f t="shared" si="19"/>
        <v>Copia_Documenti</v>
      </c>
      <c r="O85" s="303">
        <f>COUNTIFS(ListaAnomalieALL!$N:$N,D85,ListaAnomalieALL!$F:$F,"CA")</f>
        <v>0</v>
      </c>
      <c r="P85" s="303">
        <f>COUNTIFS(ListaAnomalieALL!$N:$N,E85,ListaAnomalieALL!$F:$F,"CA")</f>
        <v>0</v>
      </c>
      <c r="Q85" s="303">
        <f>COUNTIFS(ListaAnomalieALL!$N:$N,F85,ListaAnomalieALL!$F:$F,"CA")</f>
        <v>0</v>
      </c>
      <c r="R85" s="303">
        <f>COUNTIFS(ListaAnomalieALL!$N:$N,G85,ListaAnomalieALL!$F:$F,"CA")</f>
        <v>0</v>
      </c>
      <c r="S85" s="303">
        <f>COUNTIFS(ListaAnomalieALL!$N:$N,H85,ListaAnomalieALL!$F:$F,"CA")</f>
        <v>1</v>
      </c>
      <c r="T85" s="303">
        <f>COUNTIFS(ListaAnomalieALL!$N:$N,I85,ListaAnomalieALL!$F:$F,"CA")</f>
        <v>3</v>
      </c>
      <c r="U85" s="303">
        <f>COUNTIFS(ListaAnomalieALL!$N:$N,J85,ListaAnomalieALL!$F:$F,"CA")</f>
        <v>0</v>
      </c>
      <c r="V85" s="303">
        <f>COUNTIFS(ListaAnomalieALL!$N:$N,K85,ListaAnomalieALL!$F:$F,"CA")</f>
        <v>0</v>
      </c>
      <c r="W85" s="303">
        <f>COUNTIFS(ListaAnomalieALL!$N:$N,L85,ListaAnomalieALL!$F:$F,"CA")</f>
        <v>0</v>
      </c>
      <c r="X85" s="303">
        <f>COUNTIFS(ListaAnomalieALL!$N:$N,M85,ListaAnomalieALL!$F:$F,"CA")</f>
        <v>0</v>
      </c>
      <c r="Y85" s="303">
        <f t="shared" si="30"/>
        <v>1</v>
      </c>
      <c r="Z85" s="303">
        <f t="shared" si="31"/>
        <v>3</v>
      </c>
    </row>
    <row r="86" spans="2:26" s="229" customFormat="1" ht="14.25" customHeight="1">
      <c r="B86" s="300" t="str">
        <f t="shared" si="18"/>
        <v>P59-Deploy &amp; Change CRMT</v>
      </c>
      <c r="C86" s="238" t="str">
        <f>'Sintesi Quantitativa (Overall)'!C44</f>
        <v>AO004511_YYY68</v>
      </c>
      <c r="D86" s="301" t="str">
        <f t="shared" si="20"/>
        <v>AO004511_YYY68ApertoBloccante per il collaudo</v>
      </c>
      <c r="E86" s="301" t="str">
        <f t="shared" si="21"/>
        <v>AO004511_YYY68ApertoNon Bloccante</v>
      </c>
      <c r="F86" s="301" t="str">
        <f t="shared" si="22"/>
        <v>AO004511_YYY68RespintoBloccante per il collaudo</v>
      </c>
      <c r="G86" s="301" t="str">
        <f t="shared" si="23"/>
        <v>AO004511_YYY68RespintoNon Bloccante</v>
      </c>
      <c r="H86" s="301" t="str">
        <f t="shared" si="24"/>
        <v>AO004511_YYY68In LavorazioneBloccante per il collaudo</v>
      </c>
      <c r="I86" s="301" t="str">
        <f t="shared" si="25"/>
        <v>AO004511_YYY68In LavorazioneNon Bloccante</v>
      </c>
      <c r="J86" s="301" t="str">
        <f t="shared" si="26"/>
        <v>AO004511_YYY68RilasciatoBloccante per il collaudo</v>
      </c>
      <c r="K86" s="301" t="str">
        <f t="shared" si="27"/>
        <v>AO004511_YYY68RilasciatoNon Bloccante</v>
      </c>
      <c r="L86" s="301" t="str">
        <f t="shared" si="28"/>
        <v>AO004511_YYY68ChiusoBloccante per il collaudo</v>
      </c>
      <c r="M86" s="301" t="str">
        <f t="shared" si="29"/>
        <v>AO004511_YYY68ChiusoNon Bloccante</v>
      </c>
      <c r="N86" s="302" t="str">
        <f t="shared" si="19"/>
        <v>Subentro</v>
      </c>
      <c r="O86" s="303">
        <f>COUNTIFS(ListaAnomalieALL!$N:$N,D86,ListaAnomalieALL!$F:$F,"CA")</f>
        <v>0</v>
      </c>
      <c r="P86" s="303">
        <f>COUNTIFS(ListaAnomalieALL!$N:$N,E86,ListaAnomalieALL!$F:$F,"CA")</f>
        <v>0</v>
      </c>
      <c r="Q86" s="303">
        <f>COUNTIFS(ListaAnomalieALL!$N:$N,F86,ListaAnomalieALL!$F:$F,"CA")</f>
        <v>1</v>
      </c>
      <c r="R86" s="303">
        <f>COUNTIFS(ListaAnomalieALL!$N:$N,G86,ListaAnomalieALL!$F:$F,"CA")</f>
        <v>1</v>
      </c>
      <c r="S86" s="303">
        <f>COUNTIFS(ListaAnomalieALL!$N:$N,H86,ListaAnomalieALL!$F:$F,"CA")</f>
        <v>0</v>
      </c>
      <c r="T86" s="303">
        <f>COUNTIFS(ListaAnomalieALL!$N:$N,I86,ListaAnomalieALL!$F:$F,"CA")</f>
        <v>3</v>
      </c>
      <c r="U86" s="303">
        <f>COUNTIFS(ListaAnomalieALL!$N:$N,J86,ListaAnomalieALL!$F:$F,"CA")</f>
        <v>0</v>
      </c>
      <c r="V86" s="303">
        <f>COUNTIFS(ListaAnomalieALL!$N:$N,K86,ListaAnomalieALL!$F:$F,"CA")</f>
        <v>0</v>
      </c>
      <c r="W86" s="303">
        <f>COUNTIFS(ListaAnomalieALL!$N:$N,L86,ListaAnomalieALL!$F:$F,"CA")</f>
        <v>0</v>
      </c>
      <c r="X86" s="303">
        <f>COUNTIFS(ListaAnomalieALL!$N:$N,M86,ListaAnomalieALL!$F:$F,"CA")</f>
        <v>3</v>
      </c>
      <c r="Y86" s="303">
        <f t="shared" si="30"/>
        <v>1</v>
      </c>
      <c r="Z86" s="303">
        <f t="shared" si="31"/>
        <v>7</v>
      </c>
    </row>
    <row r="87" spans="2:26" s="229" customFormat="1" ht="14.25" customHeight="1">
      <c r="B87" s="300" t="str">
        <f t="shared" si="18"/>
        <v>P59-Deploy &amp; Change CRMT</v>
      </c>
      <c r="C87" s="238" t="str">
        <f>'Sintesi Quantitativa (Overall)'!C45</f>
        <v>AO004511_YYY69</v>
      </c>
      <c r="D87" s="301" t="str">
        <f t="shared" si="20"/>
        <v>AO004511_YYY69ApertoBloccante per il collaudo</v>
      </c>
      <c r="E87" s="301" t="str">
        <f t="shared" si="21"/>
        <v>AO004511_YYY69ApertoNon Bloccante</v>
      </c>
      <c r="F87" s="301" t="str">
        <f t="shared" si="22"/>
        <v>AO004511_YYY69RespintoBloccante per il collaudo</v>
      </c>
      <c r="G87" s="301" t="str">
        <f t="shared" si="23"/>
        <v>AO004511_YYY69RespintoNon Bloccante</v>
      </c>
      <c r="H87" s="301" t="str">
        <f t="shared" si="24"/>
        <v>AO004511_YYY69In LavorazioneBloccante per il collaudo</v>
      </c>
      <c r="I87" s="301" t="str">
        <f t="shared" si="25"/>
        <v>AO004511_YYY69In LavorazioneNon Bloccante</v>
      </c>
      <c r="J87" s="301" t="str">
        <f t="shared" si="26"/>
        <v>AO004511_YYY69RilasciatoBloccante per il collaudo</v>
      </c>
      <c r="K87" s="301" t="str">
        <f t="shared" si="27"/>
        <v>AO004511_YYY69RilasciatoNon Bloccante</v>
      </c>
      <c r="L87" s="301" t="str">
        <f t="shared" si="28"/>
        <v>AO004511_YYY69ChiusoBloccante per il collaudo</v>
      </c>
      <c r="M87" s="301" t="str">
        <f t="shared" si="29"/>
        <v>AO004511_YYY69ChiusoNon Bloccante</v>
      </c>
      <c r="N87" s="302" t="str">
        <f t="shared" si="19"/>
        <v>Subentro_Combinato</v>
      </c>
      <c r="O87" s="303">
        <f>COUNTIFS(ListaAnomalieALL!$N:$N,D87,ListaAnomalieALL!$F:$F,"CA")</f>
        <v>0</v>
      </c>
      <c r="P87" s="303">
        <f>COUNTIFS(ListaAnomalieALL!$N:$N,E87,ListaAnomalieALL!$F:$F,"CA")</f>
        <v>0</v>
      </c>
      <c r="Q87" s="303">
        <f>COUNTIFS(ListaAnomalieALL!$N:$N,F87,ListaAnomalieALL!$F:$F,"CA")</f>
        <v>0</v>
      </c>
      <c r="R87" s="303">
        <f>COUNTIFS(ListaAnomalieALL!$N:$N,G87,ListaAnomalieALL!$F:$F,"CA")</f>
        <v>5</v>
      </c>
      <c r="S87" s="303">
        <f>COUNTIFS(ListaAnomalieALL!$N:$N,H87,ListaAnomalieALL!$F:$F,"CA")</f>
        <v>1</v>
      </c>
      <c r="T87" s="303">
        <f>COUNTIFS(ListaAnomalieALL!$N:$N,I87,ListaAnomalieALL!$F:$F,"CA")</f>
        <v>4</v>
      </c>
      <c r="U87" s="303">
        <f>COUNTIFS(ListaAnomalieALL!$N:$N,J87,ListaAnomalieALL!$F:$F,"CA")</f>
        <v>0</v>
      </c>
      <c r="V87" s="303">
        <f>COUNTIFS(ListaAnomalieALL!$N:$N,K87,ListaAnomalieALL!$F:$F,"CA")</f>
        <v>0</v>
      </c>
      <c r="W87" s="303">
        <f>COUNTIFS(ListaAnomalieALL!$N:$N,L87,ListaAnomalieALL!$F:$F,"CA")</f>
        <v>1</v>
      </c>
      <c r="X87" s="303">
        <f>COUNTIFS(ListaAnomalieALL!$N:$N,M87,ListaAnomalieALL!$F:$F,"CA")</f>
        <v>4</v>
      </c>
      <c r="Y87" s="303">
        <f t="shared" si="30"/>
        <v>2</v>
      </c>
      <c r="Z87" s="303">
        <f t="shared" si="31"/>
        <v>13</v>
      </c>
    </row>
    <row r="88" spans="2:26" s="229" customFormat="1" ht="14.25" customHeight="1">
      <c r="B88" s="300" t="str">
        <f t="shared" si="18"/>
        <v>P59-Deploy &amp; Change CRMT</v>
      </c>
      <c r="C88" s="238" t="str">
        <f>'Sintesi Quantitativa (Overall)'!C46</f>
        <v>AO004511_YYY70</v>
      </c>
      <c r="D88" s="301" t="str">
        <f t="shared" si="20"/>
        <v>AO004511_YYY70ApertoBloccante per il collaudo</v>
      </c>
      <c r="E88" s="301" t="str">
        <f t="shared" si="21"/>
        <v>AO004511_YYY70ApertoNon Bloccante</v>
      </c>
      <c r="F88" s="301" t="str">
        <f t="shared" si="22"/>
        <v>AO004511_YYY70RespintoBloccante per il collaudo</v>
      </c>
      <c r="G88" s="301" t="str">
        <f t="shared" si="23"/>
        <v>AO004511_YYY70RespintoNon Bloccante</v>
      </c>
      <c r="H88" s="301" t="str">
        <f t="shared" si="24"/>
        <v>AO004511_YYY70In LavorazioneBloccante per il collaudo</v>
      </c>
      <c r="I88" s="301" t="str">
        <f t="shared" si="25"/>
        <v>AO004511_YYY70In LavorazioneNon Bloccante</v>
      </c>
      <c r="J88" s="301" t="str">
        <f t="shared" si="26"/>
        <v>AO004511_YYY70RilasciatoBloccante per il collaudo</v>
      </c>
      <c r="K88" s="301" t="str">
        <f t="shared" si="27"/>
        <v>AO004511_YYY70RilasciatoNon Bloccante</v>
      </c>
      <c r="L88" s="301" t="str">
        <f t="shared" si="28"/>
        <v>AO004511_YYY70ChiusoBloccante per il collaudo</v>
      </c>
      <c r="M88" s="301" t="str">
        <f t="shared" si="29"/>
        <v>AO004511_YYY70ChiusoNon Bloccante</v>
      </c>
      <c r="N88" s="302" t="str">
        <f t="shared" si="19"/>
        <v>SWA</v>
      </c>
      <c r="O88" s="303">
        <f>COUNTIFS(ListaAnomalieALL!$N:$N,D88,ListaAnomalieALL!$F:$F,"CA")</f>
        <v>0</v>
      </c>
      <c r="P88" s="303">
        <f>COUNTIFS(ListaAnomalieALL!$N:$N,E88,ListaAnomalieALL!$F:$F,"CA")</f>
        <v>0</v>
      </c>
      <c r="Q88" s="303">
        <f>COUNTIFS(ListaAnomalieALL!$N:$N,F88,ListaAnomalieALL!$F:$F,"CA")</f>
        <v>0</v>
      </c>
      <c r="R88" s="303">
        <f>COUNTIFS(ListaAnomalieALL!$N:$N,G88,ListaAnomalieALL!$F:$F,"CA")</f>
        <v>0</v>
      </c>
      <c r="S88" s="303">
        <f>COUNTIFS(ListaAnomalieALL!$N:$N,H88,ListaAnomalieALL!$F:$F,"CA")</f>
        <v>0</v>
      </c>
      <c r="T88" s="303">
        <f>COUNTIFS(ListaAnomalieALL!$N:$N,I88,ListaAnomalieALL!$F:$F,"CA")</f>
        <v>1</v>
      </c>
      <c r="U88" s="303">
        <f>COUNTIFS(ListaAnomalieALL!$N:$N,J88,ListaAnomalieALL!$F:$F,"CA")</f>
        <v>0</v>
      </c>
      <c r="V88" s="303">
        <f>COUNTIFS(ListaAnomalieALL!$N:$N,K88,ListaAnomalieALL!$F:$F,"CA")</f>
        <v>0</v>
      </c>
      <c r="W88" s="303">
        <f>COUNTIFS(ListaAnomalieALL!$N:$N,L88,ListaAnomalieALL!$F:$F,"CA")</f>
        <v>0</v>
      </c>
      <c r="X88" s="303">
        <f>COUNTIFS(ListaAnomalieALL!$N:$N,M88,ListaAnomalieALL!$F:$F,"CA")</f>
        <v>0</v>
      </c>
      <c r="Y88" s="303">
        <f t="shared" si="30"/>
        <v>0</v>
      </c>
      <c r="Z88" s="303">
        <f t="shared" si="31"/>
        <v>1</v>
      </c>
    </row>
    <row r="89" spans="2:26" s="229" customFormat="1" ht="14.25" customHeight="1">
      <c r="B89" s="300" t="str">
        <f t="shared" si="18"/>
        <v>P59-Deploy &amp; Change CRMT</v>
      </c>
      <c r="C89" s="238" t="str">
        <f>'Sintesi Quantitativa (Overall)'!C47</f>
        <v>AO004511_YYY72</v>
      </c>
      <c r="D89" s="301" t="str">
        <f t="shared" si="20"/>
        <v>AO004511_YYY72ApertoBloccante per il collaudo</v>
      </c>
      <c r="E89" s="301" t="str">
        <f t="shared" si="21"/>
        <v>AO004511_YYY72ApertoNon Bloccante</v>
      </c>
      <c r="F89" s="301" t="str">
        <f t="shared" si="22"/>
        <v>AO004511_YYY72RespintoBloccante per il collaudo</v>
      </c>
      <c r="G89" s="301" t="str">
        <f t="shared" si="23"/>
        <v>AO004511_YYY72RespintoNon Bloccante</v>
      </c>
      <c r="H89" s="301" t="str">
        <f t="shared" si="24"/>
        <v>AO004511_YYY72In LavorazioneBloccante per il collaudo</v>
      </c>
      <c r="I89" s="301" t="str">
        <f t="shared" si="25"/>
        <v>AO004511_YYY72In LavorazioneNon Bloccante</v>
      </c>
      <c r="J89" s="301" t="str">
        <f t="shared" si="26"/>
        <v>AO004511_YYY72RilasciatoBloccante per il collaudo</v>
      </c>
      <c r="K89" s="301" t="str">
        <f t="shared" si="27"/>
        <v>AO004511_YYY72RilasciatoNon Bloccante</v>
      </c>
      <c r="L89" s="301" t="str">
        <f t="shared" si="28"/>
        <v>AO004511_YYY72ChiusoBloccante per il collaudo</v>
      </c>
      <c r="M89" s="301" t="str">
        <f t="shared" si="29"/>
        <v>AO004511_YYY72ChiusoNon Bloccante</v>
      </c>
      <c r="N89" s="302" t="str">
        <f t="shared" si="19"/>
        <v>VARIAZIONE_ANAGRAFICA_MOGE</v>
      </c>
      <c r="O89" s="303">
        <f>COUNTIFS(ListaAnomalieALL!$N:$N,D89,ListaAnomalieALL!$F:$F,"CA")</f>
        <v>0</v>
      </c>
      <c r="P89" s="303">
        <f>COUNTIFS(ListaAnomalieALL!$N:$N,E89,ListaAnomalieALL!$F:$F,"CA")</f>
        <v>0</v>
      </c>
      <c r="Q89" s="303">
        <f>COUNTIFS(ListaAnomalieALL!$N:$N,F89,ListaAnomalieALL!$F:$F,"CA")</f>
        <v>0</v>
      </c>
      <c r="R89" s="303">
        <f>COUNTIFS(ListaAnomalieALL!$N:$N,G89,ListaAnomalieALL!$F:$F,"CA")</f>
        <v>1</v>
      </c>
      <c r="S89" s="303">
        <f>COUNTIFS(ListaAnomalieALL!$N:$N,H89,ListaAnomalieALL!$F:$F,"CA")</f>
        <v>1</v>
      </c>
      <c r="T89" s="303">
        <f>COUNTIFS(ListaAnomalieALL!$N:$N,I89,ListaAnomalieALL!$F:$F,"CA")</f>
        <v>0</v>
      </c>
      <c r="U89" s="303">
        <f>COUNTIFS(ListaAnomalieALL!$N:$N,J89,ListaAnomalieALL!$F:$F,"CA")</f>
        <v>0</v>
      </c>
      <c r="V89" s="303">
        <f>COUNTIFS(ListaAnomalieALL!$N:$N,K89,ListaAnomalieALL!$F:$F,"CA")</f>
        <v>0</v>
      </c>
      <c r="W89" s="303">
        <f>COUNTIFS(ListaAnomalieALL!$N:$N,L89,ListaAnomalieALL!$F:$F,"CA")</f>
        <v>0</v>
      </c>
      <c r="X89" s="303">
        <f>COUNTIFS(ListaAnomalieALL!$N:$N,M89,ListaAnomalieALL!$F:$F,"CA")</f>
        <v>0</v>
      </c>
      <c r="Y89" s="303">
        <f t="shared" si="30"/>
        <v>1</v>
      </c>
      <c r="Z89" s="303">
        <f t="shared" si="31"/>
        <v>1</v>
      </c>
    </row>
    <row r="90" spans="2:26" s="229" customFormat="1" ht="14.25" customHeight="1">
      <c r="B90" s="300" t="str">
        <f t="shared" si="18"/>
        <v>P59-Deploy &amp; Change CRMT</v>
      </c>
      <c r="C90" s="238" t="str">
        <f>'Sintesi Quantitativa (Overall)'!C48</f>
        <v>AO004511_YYY74</v>
      </c>
      <c r="D90" s="301" t="str">
        <f t="shared" si="20"/>
        <v>AO004511_YYY74ApertoBloccante per il collaudo</v>
      </c>
      <c r="E90" s="301" t="str">
        <f t="shared" si="21"/>
        <v>AO004511_YYY74ApertoNon Bloccante</v>
      </c>
      <c r="F90" s="301" t="str">
        <f t="shared" si="22"/>
        <v>AO004511_YYY74RespintoBloccante per il collaudo</v>
      </c>
      <c r="G90" s="301" t="str">
        <f t="shared" si="23"/>
        <v>AO004511_YYY74RespintoNon Bloccante</v>
      </c>
      <c r="H90" s="301" t="str">
        <f t="shared" si="24"/>
        <v>AO004511_YYY74In LavorazioneBloccante per il collaudo</v>
      </c>
      <c r="I90" s="301" t="str">
        <f t="shared" si="25"/>
        <v>AO004511_YYY74In LavorazioneNon Bloccante</v>
      </c>
      <c r="J90" s="301" t="str">
        <f t="shared" si="26"/>
        <v>AO004511_YYY74RilasciatoBloccante per il collaudo</v>
      </c>
      <c r="K90" s="301" t="str">
        <f t="shared" si="27"/>
        <v>AO004511_YYY74RilasciatoNon Bloccante</v>
      </c>
      <c r="L90" s="301" t="str">
        <f t="shared" si="28"/>
        <v>AO004511_YYY74ChiusoBloccante per il collaudo</v>
      </c>
      <c r="M90" s="301" t="str">
        <f t="shared" si="29"/>
        <v>AO004511_YYY74ChiusoNon Bloccante</v>
      </c>
      <c r="N90" s="302" t="str">
        <f t="shared" si="19"/>
        <v>Variazione Indirizzo Fatturazione</v>
      </c>
      <c r="O90" s="303">
        <f>COUNTIFS(ListaAnomalieALL!$N:$N,D90,ListaAnomalieALL!$F:$F,"CA")</f>
        <v>0</v>
      </c>
      <c r="P90" s="303">
        <f>COUNTIFS(ListaAnomalieALL!$N:$N,E90,ListaAnomalieALL!$F:$F,"CA")</f>
        <v>0</v>
      </c>
      <c r="Q90" s="303">
        <f>COUNTIFS(ListaAnomalieALL!$N:$N,F90,ListaAnomalieALL!$F:$F,"CA")</f>
        <v>0</v>
      </c>
      <c r="R90" s="303">
        <f>COUNTIFS(ListaAnomalieALL!$N:$N,G90,ListaAnomalieALL!$F:$F,"CA")</f>
        <v>1</v>
      </c>
      <c r="S90" s="303">
        <f>COUNTIFS(ListaAnomalieALL!$N:$N,H90,ListaAnomalieALL!$F:$F,"CA")</f>
        <v>0</v>
      </c>
      <c r="T90" s="303">
        <f>COUNTIFS(ListaAnomalieALL!$N:$N,I90,ListaAnomalieALL!$F:$F,"CA")</f>
        <v>4</v>
      </c>
      <c r="U90" s="303">
        <f>COUNTIFS(ListaAnomalieALL!$N:$N,J90,ListaAnomalieALL!$F:$F,"CA")</f>
        <v>0</v>
      </c>
      <c r="V90" s="303">
        <f>COUNTIFS(ListaAnomalieALL!$N:$N,K90,ListaAnomalieALL!$F:$F,"CA")</f>
        <v>0</v>
      </c>
      <c r="W90" s="303">
        <f>COUNTIFS(ListaAnomalieALL!$N:$N,L90,ListaAnomalieALL!$F:$F,"CA")</f>
        <v>0</v>
      </c>
      <c r="X90" s="303">
        <f>COUNTIFS(ListaAnomalieALL!$N:$N,M90,ListaAnomalieALL!$F:$F,"CA")</f>
        <v>0</v>
      </c>
      <c r="Y90" s="303">
        <f t="shared" si="30"/>
        <v>0</v>
      </c>
      <c r="Z90" s="303">
        <f t="shared" si="31"/>
        <v>5</v>
      </c>
    </row>
    <row r="91" spans="2:26" s="229" customFormat="1" ht="14.25" customHeight="1">
      <c r="B91" s="300" t="str">
        <f t="shared" si="18"/>
        <v>P59-Deploy &amp; Change CRMT</v>
      </c>
      <c r="C91" s="238" t="str">
        <f>'Sintesi Quantitativa (Overall)'!C49</f>
        <v>AO004511_YYY77</v>
      </c>
      <c r="D91" s="301" t="str">
        <f t="shared" si="20"/>
        <v>AO004511_YYY77ApertoBloccante per il collaudo</v>
      </c>
      <c r="E91" s="301" t="str">
        <f t="shared" si="21"/>
        <v>AO004511_YYY77ApertoNon Bloccante</v>
      </c>
      <c r="F91" s="301" t="str">
        <f t="shared" si="22"/>
        <v>AO004511_YYY77RespintoBloccante per il collaudo</v>
      </c>
      <c r="G91" s="301" t="str">
        <f t="shared" si="23"/>
        <v>AO004511_YYY77RespintoNon Bloccante</v>
      </c>
      <c r="H91" s="301" t="str">
        <f t="shared" si="24"/>
        <v>AO004511_YYY77In LavorazioneBloccante per il collaudo</v>
      </c>
      <c r="I91" s="301" t="str">
        <f t="shared" si="25"/>
        <v>AO004511_YYY77In LavorazioneNon Bloccante</v>
      </c>
      <c r="J91" s="301" t="str">
        <f t="shared" si="26"/>
        <v>AO004511_YYY77RilasciatoBloccante per il collaudo</v>
      </c>
      <c r="K91" s="301" t="str">
        <f t="shared" si="27"/>
        <v>AO004511_YYY77RilasciatoNon Bloccante</v>
      </c>
      <c r="L91" s="301" t="str">
        <f t="shared" si="28"/>
        <v>AO004511_YYY77ChiusoBloccante per il collaudo</v>
      </c>
      <c r="M91" s="301" t="str">
        <f t="shared" si="29"/>
        <v>AO004511_YYY77ChiusoNon Bloccante</v>
      </c>
      <c r="N91" s="302" t="str">
        <f t="shared" si="19"/>
        <v>VSA</v>
      </c>
      <c r="O91" s="303">
        <f>COUNTIFS(ListaAnomalieALL!$N:$N,D91,ListaAnomalieALL!$F:$F,"CA")</f>
        <v>0</v>
      </c>
      <c r="P91" s="303">
        <f>COUNTIFS(ListaAnomalieALL!$N:$N,E91,ListaAnomalieALL!$F:$F,"CA")</f>
        <v>0</v>
      </c>
      <c r="Q91" s="303">
        <f>COUNTIFS(ListaAnomalieALL!$N:$N,F91,ListaAnomalieALL!$F:$F,"CA")</f>
        <v>0</v>
      </c>
      <c r="R91" s="303">
        <f>COUNTIFS(ListaAnomalieALL!$N:$N,G91,ListaAnomalieALL!$F:$F,"CA")</f>
        <v>0</v>
      </c>
      <c r="S91" s="303">
        <f>COUNTIFS(ListaAnomalieALL!$N:$N,H91,ListaAnomalieALL!$F:$F,"CA")</f>
        <v>1</v>
      </c>
      <c r="T91" s="303">
        <f>COUNTIFS(ListaAnomalieALL!$N:$N,I91,ListaAnomalieALL!$F:$F,"CA")</f>
        <v>3</v>
      </c>
      <c r="U91" s="303">
        <f>COUNTIFS(ListaAnomalieALL!$N:$N,J91,ListaAnomalieALL!$F:$F,"CA")</f>
        <v>0</v>
      </c>
      <c r="V91" s="303">
        <f>COUNTIFS(ListaAnomalieALL!$N:$N,K91,ListaAnomalieALL!$F:$F,"CA")</f>
        <v>0</v>
      </c>
      <c r="W91" s="303">
        <f>COUNTIFS(ListaAnomalieALL!$N:$N,L91,ListaAnomalieALL!$F:$F,"CA")</f>
        <v>0</v>
      </c>
      <c r="X91" s="303">
        <f>COUNTIFS(ListaAnomalieALL!$N:$N,M91,ListaAnomalieALL!$F:$F,"CA")</f>
        <v>0</v>
      </c>
      <c r="Y91" s="303">
        <f t="shared" si="30"/>
        <v>1</v>
      </c>
      <c r="Z91" s="303">
        <f t="shared" si="31"/>
        <v>3</v>
      </c>
    </row>
    <row r="92" spans="2:26" s="229" customFormat="1" ht="14.25" customHeight="1">
      <c r="B92" s="300" t="str">
        <f t="shared" si="18"/>
        <v/>
      </c>
      <c r="C92" s="238" t="str">
        <f>'Sintesi Quantitativa (Overall)'!C50</f>
        <v/>
      </c>
      <c r="D92" s="301" t="str">
        <f t="shared" si="20"/>
        <v>ApertoBloccante per il collaudo</v>
      </c>
      <c r="E92" s="301" t="str">
        <f t="shared" si="21"/>
        <v>ApertoNon Bloccante</v>
      </c>
      <c r="F92" s="301" t="str">
        <f t="shared" si="22"/>
        <v>RespintoBloccante per il collaudo</v>
      </c>
      <c r="G92" s="301" t="str">
        <f t="shared" si="23"/>
        <v>RespintoNon Bloccante</v>
      </c>
      <c r="H92" s="301" t="str">
        <f t="shared" si="24"/>
        <v>In LavorazioneBloccante per il collaudo</v>
      </c>
      <c r="I92" s="301" t="str">
        <f t="shared" si="25"/>
        <v>In LavorazioneNon Bloccante</v>
      </c>
      <c r="J92" s="301" t="str">
        <f t="shared" si="26"/>
        <v>RilasciatoBloccante per il collaudo</v>
      </c>
      <c r="K92" s="301" t="str">
        <f t="shared" si="27"/>
        <v>RilasciatoNon Bloccante</v>
      </c>
      <c r="L92" s="301" t="str">
        <f t="shared" si="28"/>
        <v>ChiusoBloccante per il collaudo</v>
      </c>
      <c r="M92" s="301" t="str">
        <f t="shared" si="29"/>
        <v>ChiusoNon Bloccante</v>
      </c>
      <c r="N92" s="302" t="str">
        <f t="shared" si="19"/>
        <v/>
      </c>
      <c r="O92" s="303">
        <f>COUNTIFS(ListaAnomalieALL!$N:$N,D92,ListaAnomalieALL!$F:$F,"CA")</f>
        <v>0</v>
      </c>
      <c r="P92" s="303">
        <f>COUNTIFS(ListaAnomalieALL!$N:$N,E92,ListaAnomalieALL!$F:$F,"CA")</f>
        <v>0</v>
      </c>
      <c r="Q92" s="303">
        <f>COUNTIFS(ListaAnomalieALL!$N:$N,F92,ListaAnomalieALL!$F:$F,"CA")</f>
        <v>0</v>
      </c>
      <c r="R92" s="303">
        <f>COUNTIFS(ListaAnomalieALL!$N:$N,G92,ListaAnomalieALL!$F:$F,"CA")</f>
        <v>0</v>
      </c>
      <c r="S92" s="303">
        <f>COUNTIFS(ListaAnomalieALL!$N:$N,H92,ListaAnomalieALL!$F:$F,"CA")</f>
        <v>0</v>
      </c>
      <c r="T92" s="303">
        <f>COUNTIFS(ListaAnomalieALL!$N:$N,I92,ListaAnomalieALL!$F:$F,"CA")</f>
        <v>0</v>
      </c>
      <c r="U92" s="303">
        <f>COUNTIFS(ListaAnomalieALL!$N:$N,J92,ListaAnomalieALL!$F:$F,"CA")</f>
        <v>0</v>
      </c>
      <c r="V92" s="303">
        <f>COUNTIFS(ListaAnomalieALL!$N:$N,K92,ListaAnomalieALL!$F:$F,"CA")</f>
        <v>0</v>
      </c>
      <c r="W92" s="303">
        <f>COUNTIFS(ListaAnomalieALL!$N:$N,L92,ListaAnomalieALL!$F:$F,"CA")</f>
        <v>0</v>
      </c>
      <c r="X92" s="303">
        <f>COUNTIFS(ListaAnomalieALL!$N:$N,M92,ListaAnomalieALL!$F:$F,"CA")</f>
        <v>0</v>
      </c>
      <c r="Y92" s="303">
        <f t="shared" si="30"/>
        <v>0</v>
      </c>
      <c r="Z92" s="303">
        <f t="shared" si="31"/>
        <v>0</v>
      </c>
    </row>
    <row r="93" spans="2:26" s="229" customFormat="1" ht="14.25" customHeight="1">
      <c r="B93" s="300" t="str">
        <f t="shared" si="18"/>
        <v/>
      </c>
      <c r="C93" s="238" t="str">
        <f>'Sintesi Quantitativa (Overall)'!C51</f>
        <v/>
      </c>
      <c r="D93" s="301" t="str">
        <f t="shared" si="20"/>
        <v>ApertoBloccante per il collaudo</v>
      </c>
      <c r="E93" s="301" t="str">
        <f t="shared" si="21"/>
        <v>ApertoNon Bloccante</v>
      </c>
      <c r="F93" s="301" t="str">
        <f t="shared" si="22"/>
        <v>RespintoBloccante per il collaudo</v>
      </c>
      <c r="G93" s="301" t="str">
        <f t="shared" si="23"/>
        <v>RespintoNon Bloccante</v>
      </c>
      <c r="H93" s="301" t="str">
        <f t="shared" si="24"/>
        <v>In LavorazioneBloccante per il collaudo</v>
      </c>
      <c r="I93" s="301" t="str">
        <f t="shared" si="25"/>
        <v>In LavorazioneNon Bloccante</v>
      </c>
      <c r="J93" s="301" t="str">
        <f t="shared" si="26"/>
        <v>RilasciatoBloccante per il collaudo</v>
      </c>
      <c r="K93" s="301" t="str">
        <f t="shared" si="27"/>
        <v>RilasciatoNon Bloccante</v>
      </c>
      <c r="L93" s="301" t="str">
        <f t="shared" si="28"/>
        <v>ChiusoBloccante per il collaudo</v>
      </c>
      <c r="M93" s="301" t="str">
        <f t="shared" si="29"/>
        <v>ChiusoNon Bloccante</v>
      </c>
      <c r="N93" s="302" t="str">
        <f t="shared" si="19"/>
        <v/>
      </c>
      <c r="O93" s="303">
        <f>COUNTIFS(ListaAnomalieALL!$N:$N,D93,ListaAnomalieALL!$F:$F,"CA")</f>
        <v>0</v>
      </c>
      <c r="P93" s="303">
        <f>COUNTIFS(ListaAnomalieALL!$N:$N,E93,ListaAnomalieALL!$F:$F,"CA")</f>
        <v>0</v>
      </c>
      <c r="Q93" s="303">
        <f>COUNTIFS(ListaAnomalieALL!$N:$N,F93,ListaAnomalieALL!$F:$F,"CA")</f>
        <v>0</v>
      </c>
      <c r="R93" s="303">
        <f>COUNTIFS(ListaAnomalieALL!$N:$N,G93,ListaAnomalieALL!$F:$F,"CA")</f>
        <v>0</v>
      </c>
      <c r="S93" s="303">
        <f>COUNTIFS(ListaAnomalieALL!$N:$N,H93,ListaAnomalieALL!$F:$F,"CA")</f>
        <v>0</v>
      </c>
      <c r="T93" s="303">
        <f>COUNTIFS(ListaAnomalieALL!$N:$N,I93,ListaAnomalieALL!$F:$F,"CA")</f>
        <v>0</v>
      </c>
      <c r="U93" s="303">
        <f>COUNTIFS(ListaAnomalieALL!$N:$N,J93,ListaAnomalieALL!$F:$F,"CA")</f>
        <v>0</v>
      </c>
      <c r="V93" s="303">
        <f>COUNTIFS(ListaAnomalieALL!$N:$N,K93,ListaAnomalieALL!$F:$F,"CA")</f>
        <v>0</v>
      </c>
      <c r="W93" s="303">
        <f>COUNTIFS(ListaAnomalieALL!$N:$N,L93,ListaAnomalieALL!$F:$F,"CA")</f>
        <v>0</v>
      </c>
      <c r="X93" s="303">
        <f>COUNTIFS(ListaAnomalieALL!$N:$N,M93,ListaAnomalieALL!$F:$F,"CA")</f>
        <v>0</v>
      </c>
      <c r="Y93" s="303">
        <f t="shared" si="30"/>
        <v>0</v>
      </c>
      <c r="Z93" s="303">
        <f t="shared" si="31"/>
        <v>0</v>
      </c>
    </row>
    <row r="94" spans="2:26" s="229" customFormat="1" ht="14.25" customHeight="1">
      <c r="B94" s="300" t="str">
        <f t="shared" si="18"/>
        <v/>
      </c>
      <c r="C94" s="238" t="str">
        <f>'Sintesi Quantitativa (Overall)'!C52</f>
        <v/>
      </c>
      <c r="D94" s="301" t="str">
        <f t="shared" si="20"/>
        <v>ApertoBloccante per il collaudo</v>
      </c>
      <c r="E94" s="301" t="str">
        <f t="shared" si="21"/>
        <v>ApertoNon Bloccante</v>
      </c>
      <c r="F94" s="301" t="str">
        <f t="shared" si="22"/>
        <v>RespintoBloccante per il collaudo</v>
      </c>
      <c r="G94" s="301" t="str">
        <f t="shared" si="23"/>
        <v>RespintoNon Bloccante</v>
      </c>
      <c r="H94" s="301" t="str">
        <f t="shared" si="24"/>
        <v>In LavorazioneBloccante per il collaudo</v>
      </c>
      <c r="I94" s="301" t="str">
        <f t="shared" si="25"/>
        <v>In LavorazioneNon Bloccante</v>
      </c>
      <c r="J94" s="301" t="str">
        <f t="shared" si="26"/>
        <v>RilasciatoBloccante per il collaudo</v>
      </c>
      <c r="K94" s="301" t="str">
        <f t="shared" si="27"/>
        <v>RilasciatoNon Bloccante</v>
      </c>
      <c r="L94" s="301" t="str">
        <f t="shared" si="28"/>
        <v>ChiusoBloccante per il collaudo</v>
      </c>
      <c r="M94" s="301" t="str">
        <f t="shared" si="29"/>
        <v>ChiusoNon Bloccante</v>
      </c>
      <c r="N94" s="302" t="str">
        <f t="shared" si="19"/>
        <v/>
      </c>
      <c r="O94" s="303">
        <f>COUNTIFS(ListaAnomalieALL!$N:$N,D94,ListaAnomalieALL!$F:$F,"CA")</f>
        <v>0</v>
      </c>
      <c r="P94" s="303">
        <f>COUNTIFS(ListaAnomalieALL!$N:$N,E94,ListaAnomalieALL!$F:$F,"CA")</f>
        <v>0</v>
      </c>
      <c r="Q94" s="303">
        <f>COUNTIFS(ListaAnomalieALL!$N:$N,F94,ListaAnomalieALL!$F:$F,"CA")</f>
        <v>0</v>
      </c>
      <c r="R94" s="303">
        <f>COUNTIFS(ListaAnomalieALL!$N:$N,G94,ListaAnomalieALL!$F:$F,"CA")</f>
        <v>0</v>
      </c>
      <c r="S94" s="303">
        <f>COUNTIFS(ListaAnomalieALL!$N:$N,H94,ListaAnomalieALL!$F:$F,"CA")</f>
        <v>0</v>
      </c>
      <c r="T94" s="303">
        <f>COUNTIFS(ListaAnomalieALL!$N:$N,I94,ListaAnomalieALL!$F:$F,"CA")</f>
        <v>0</v>
      </c>
      <c r="U94" s="303">
        <f>COUNTIFS(ListaAnomalieALL!$N:$N,J94,ListaAnomalieALL!$F:$F,"CA")</f>
        <v>0</v>
      </c>
      <c r="V94" s="303">
        <f>COUNTIFS(ListaAnomalieALL!$N:$N,K94,ListaAnomalieALL!$F:$F,"CA")</f>
        <v>0</v>
      </c>
      <c r="W94" s="303">
        <f>COUNTIFS(ListaAnomalieALL!$N:$N,L94,ListaAnomalieALL!$F:$F,"CA")</f>
        <v>0</v>
      </c>
      <c r="X94" s="303">
        <f>COUNTIFS(ListaAnomalieALL!$N:$N,M94,ListaAnomalieALL!$F:$F,"CA")</f>
        <v>0</v>
      </c>
      <c r="Y94" s="303">
        <f t="shared" si="30"/>
        <v>0</v>
      </c>
      <c r="Z94" s="303">
        <f t="shared" si="31"/>
        <v>0</v>
      </c>
    </row>
    <row r="95" spans="2:26" s="229" customFormat="1" ht="14.25" customHeight="1">
      <c r="B95" s="300" t="str">
        <f t="shared" si="18"/>
        <v/>
      </c>
      <c r="C95" s="238" t="str">
        <f>'Sintesi Quantitativa (Overall)'!C53</f>
        <v/>
      </c>
      <c r="D95" s="301" t="str">
        <f t="shared" si="20"/>
        <v>ApertoBloccante per il collaudo</v>
      </c>
      <c r="E95" s="301" t="str">
        <f t="shared" si="21"/>
        <v>ApertoNon Bloccante</v>
      </c>
      <c r="F95" s="301" t="str">
        <f t="shared" si="22"/>
        <v>RespintoBloccante per il collaudo</v>
      </c>
      <c r="G95" s="301" t="str">
        <f t="shared" si="23"/>
        <v>RespintoNon Bloccante</v>
      </c>
      <c r="H95" s="301" t="str">
        <f t="shared" si="24"/>
        <v>In LavorazioneBloccante per il collaudo</v>
      </c>
      <c r="I95" s="301" t="str">
        <f t="shared" si="25"/>
        <v>In LavorazioneNon Bloccante</v>
      </c>
      <c r="J95" s="301" t="str">
        <f t="shared" si="26"/>
        <v>RilasciatoBloccante per il collaudo</v>
      </c>
      <c r="K95" s="301" t="str">
        <f t="shared" si="27"/>
        <v>RilasciatoNon Bloccante</v>
      </c>
      <c r="L95" s="301" t="str">
        <f t="shared" si="28"/>
        <v>ChiusoBloccante per il collaudo</v>
      </c>
      <c r="M95" s="301" t="str">
        <f t="shared" si="29"/>
        <v>ChiusoNon Bloccante</v>
      </c>
      <c r="N95" s="302" t="str">
        <f t="shared" si="19"/>
        <v/>
      </c>
      <c r="O95" s="303">
        <f>COUNTIFS(ListaAnomalieALL!$N:$N,D95,ListaAnomalieALL!$F:$F,"CA")</f>
        <v>0</v>
      </c>
      <c r="P95" s="303">
        <f>COUNTIFS(ListaAnomalieALL!$N:$N,E95,ListaAnomalieALL!$F:$F,"CA")</f>
        <v>0</v>
      </c>
      <c r="Q95" s="303">
        <f>COUNTIFS(ListaAnomalieALL!$N:$N,F95,ListaAnomalieALL!$F:$F,"CA")</f>
        <v>0</v>
      </c>
      <c r="R95" s="303">
        <f>COUNTIFS(ListaAnomalieALL!$N:$N,G95,ListaAnomalieALL!$F:$F,"CA")</f>
        <v>0</v>
      </c>
      <c r="S95" s="303">
        <f>COUNTIFS(ListaAnomalieALL!$N:$N,H95,ListaAnomalieALL!$F:$F,"CA")</f>
        <v>0</v>
      </c>
      <c r="T95" s="303">
        <f>COUNTIFS(ListaAnomalieALL!$N:$N,I95,ListaAnomalieALL!$F:$F,"CA")</f>
        <v>0</v>
      </c>
      <c r="U95" s="303">
        <f>COUNTIFS(ListaAnomalieALL!$N:$N,J95,ListaAnomalieALL!$F:$F,"CA")</f>
        <v>0</v>
      </c>
      <c r="V95" s="303">
        <f>COUNTIFS(ListaAnomalieALL!$N:$N,K95,ListaAnomalieALL!$F:$F,"CA")</f>
        <v>0</v>
      </c>
      <c r="W95" s="303">
        <f>COUNTIFS(ListaAnomalieALL!$N:$N,L95,ListaAnomalieALL!$F:$F,"CA")</f>
        <v>0</v>
      </c>
      <c r="X95" s="303">
        <f>COUNTIFS(ListaAnomalieALL!$N:$N,M95,ListaAnomalieALL!$F:$F,"CA")</f>
        <v>0</v>
      </c>
      <c r="Y95" s="303">
        <f t="shared" si="30"/>
        <v>0</v>
      </c>
      <c r="Z95" s="303">
        <f t="shared" si="31"/>
        <v>0</v>
      </c>
    </row>
    <row r="96" spans="2:26" s="229" customFormat="1" ht="14.25" customHeight="1">
      <c r="B96" s="300" t="str">
        <f t="shared" si="18"/>
        <v/>
      </c>
      <c r="C96" s="238" t="str">
        <f>'Sintesi Quantitativa (Overall)'!C54</f>
        <v/>
      </c>
      <c r="D96" s="301" t="str">
        <f t="shared" si="20"/>
        <v>ApertoBloccante per il collaudo</v>
      </c>
      <c r="E96" s="301" t="str">
        <f t="shared" si="21"/>
        <v>ApertoNon Bloccante</v>
      </c>
      <c r="F96" s="301" t="str">
        <f t="shared" si="22"/>
        <v>RespintoBloccante per il collaudo</v>
      </c>
      <c r="G96" s="301" t="str">
        <f t="shared" si="23"/>
        <v>RespintoNon Bloccante</v>
      </c>
      <c r="H96" s="301" t="str">
        <f t="shared" si="24"/>
        <v>In LavorazioneBloccante per il collaudo</v>
      </c>
      <c r="I96" s="301" t="str">
        <f t="shared" si="25"/>
        <v>In LavorazioneNon Bloccante</v>
      </c>
      <c r="J96" s="301" t="str">
        <f t="shared" si="26"/>
        <v>RilasciatoBloccante per il collaudo</v>
      </c>
      <c r="K96" s="301" t="str">
        <f t="shared" si="27"/>
        <v>RilasciatoNon Bloccante</v>
      </c>
      <c r="L96" s="301" t="str">
        <f t="shared" si="28"/>
        <v>ChiusoBloccante per il collaudo</v>
      </c>
      <c r="M96" s="301" t="str">
        <f t="shared" si="29"/>
        <v>ChiusoNon Bloccante</v>
      </c>
      <c r="N96" s="302" t="str">
        <f t="shared" si="19"/>
        <v/>
      </c>
      <c r="O96" s="303">
        <f>COUNTIFS(ListaAnomalieALL!$N:$N,D96,ListaAnomalieALL!$F:$F,"CA")</f>
        <v>0</v>
      </c>
      <c r="P96" s="303">
        <f>COUNTIFS(ListaAnomalieALL!$N:$N,E96,ListaAnomalieALL!$F:$F,"CA")</f>
        <v>0</v>
      </c>
      <c r="Q96" s="303">
        <f>COUNTIFS(ListaAnomalieALL!$N:$N,F96,ListaAnomalieALL!$F:$F,"CA")</f>
        <v>0</v>
      </c>
      <c r="R96" s="303">
        <f>COUNTIFS(ListaAnomalieALL!$N:$N,G96,ListaAnomalieALL!$F:$F,"CA")</f>
        <v>0</v>
      </c>
      <c r="S96" s="303">
        <f>COUNTIFS(ListaAnomalieALL!$N:$N,H96,ListaAnomalieALL!$F:$F,"CA")</f>
        <v>0</v>
      </c>
      <c r="T96" s="303">
        <f>COUNTIFS(ListaAnomalieALL!$N:$N,I96,ListaAnomalieALL!$F:$F,"CA")</f>
        <v>0</v>
      </c>
      <c r="U96" s="303">
        <f>COUNTIFS(ListaAnomalieALL!$N:$N,J96,ListaAnomalieALL!$F:$F,"CA")</f>
        <v>0</v>
      </c>
      <c r="V96" s="303">
        <f>COUNTIFS(ListaAnomalieALL!$N:$N,K96,ListaAnomalieALL!$F:$F,"CA")</f>
        <v>0</v>
      </c>
      <c r="W96" s="303">
        <f>COUNTIFS(ListaAnomalieALL!$N:$N,L96,ListaAnomalieALL!$F:$F,"CA")</f>
        <v>0</v>
      </c>
      <c r="X96" s="303">
        <f>COUNTIFS(ListaAnomalieALL!$N:$N,M96,ListaAnomalieALL!$F:$F,"CA")</f>
        <v>0</v>
      </c>
      <c r="Y96" s="303">
        <f t="shared" si="30"/>
        <v>0</v>
      </c>
      <c r="Z96" s="303">
        <f t="shared" si="31"/>
        <v>0</v>
      </c>
    </row>
    <row r="97" spans="2:26" s="229" customFormat="1" ht="14.25" customHeight="1">
      <c r="B97" s="300" t="str">
        <f t="shared" si="18"/>
        <v/>
      </c>
      <c r="C97" s="238" t="str">
        <f>'Sintesi Quantitativa (Overall)'!C55</f>
        <v/>
      </c>
      <c r="D97" s="301" t="str">
        <f t="shared" si="20"/>
        <v>ApertoBloccante per il collaudo</v>
      </c>
      <c r="E97" s="301" t="str">
        <f t="shared" si="21"/>
        <v>ApertoNon Bloccante</v>
      </c>
      <c r="F97" s="301" t="str">
        <f t="shared" si="22"/>
        <v>RespintoBloccante per il collaudo</v>
      </c>
      <c r="G97" s="301" t="str">
        <f t="shared" si="23"/>
        <v>RespintoNon Bloccante</v>
      </c>
      <c r="H97" s="301" t="str">
        <f t="shared" si="24"/>
        <v>In LavorazioneBloccante per il collaudo</v>
      </c>
      <c r="I97" s="301" t="str">
        <f t="shared" si="25"/>
        <v>In LavorazioneNon Bloccante</v>
      </c>
      <c r="J97" s="301" t="str">
        <f t="shared" si="26"/>
        <v>RilasciatoBloccante per il collaudo</v>
      </c>
      <c r="K97" s="301" t="str">
        <f t="shared" si="27"/>
        <v>RilasciatoNon Bloccante</v>
      </c>
      <c r="L97" s="301" t="str">
        <f t="shared" si="28"/>
        <v>ChiusoBloccante per il collaudo</v>
      </c>
      <c r="M97" s="301" t="str">
        <f t="shared" si="29"/>
        <v>ChiusoNon Bloccante</v>
      </c>
      <c r="N97" s="302" t="str">
        <f t="shared" si="19"/>
        <v/>
      </c>
      <c r="O97" s="303">
        <f>COUNTIFS(ListaAnomalieALL!$N:$N,D97,ListaAnomalieALL!$F:$F,"CA")</f>
        <v>0</v>
      </c>
      <c r="P97" s="303">
        <f>COUNTIFS(ListaAnomalieALL!$N:$N,E97,ListaAnomalieALL!$F:$F,"CA")</f>
        <v>0</v>
      </c>
      <c r="Q97" s="303">
        <f>COUNTIFS(ListaAnomalieALL!$N:$N,F97,ListaAnomalieALL!$F:$F,"CA")</f>
        <v>0</v>
      </c>
      <c r="R97" s="303">
        <f>COUNTIFS(ListaAnomalieALL!$N:$N,G97,ListaAnomalieALL!$F:$F,"CA")</f>
        <v>0</v>
      </c>
      <c r="S97" s="303">
        <f>COUNTIFS(ListaAnomalieALL!$N:$N,H97,ListaAnomalieALL!$F:$F,"CA")</f>
        <v>0</v>
      </c>
      <c r="T97" s="303">
        <f>COUNTIFS(ListaAnomalieALL!$N:$N,I97,ListaAnomalieALL!$F:$F,"CA")</f>
        <v>0</v>
      </c>
      <c r="U97" s="303">
        <f>COUNTIFS(ListaAnomalieALL!$N:$N,J97,ListaAnomalieALL!$F:$F,"CA")</f>
        <v>0</v>
      </c>
      <c r="V97" s="303">
        <f>COUNTIFS(ListaAnomalieALL!$N:$N,K97,ListaAnomalieALL!$F:$F,"CA")</f>
        <v>0</v>
      </c>
      <c r="W97" s="303">
        <f>COUNTIFS(ListaAnomalieALL!$N:$N,L97,ListaAnomalieALL!$F:$F,"CA")</f>
        <v>0</v>
      </c>
      <c r="X97" s="303">
        <f>COUNTIFS(ListaAnomalieALL!$N:$N,M97,ListaAnomalieALL!$F:$F,"CA")</f>
        <v>0</v>
      </c>
      <c r="Y97" s="303">
        <f t="shared" si="30"/>
        <v>0</v>
      </c>
      <c r="Z97" s="303">
        <f t="shared" si="31"/>
        <v>0</v>
      </c>
    </row>
    <row r="98" spans="2:26" s="229" customFormat="1" ht="14.25" customHeight="1">
      <c r="B98" s="300" t="str">
        <f t="shared" si="18"/>
        <v/>
      </c>
      <c r="C98" s="238" t="str">
        <f>'Sintesi Quantitativa (Overall)'!C56</f>
        <v/>
      </c>
      <c r="D98" s="301" t="str">
        <f t="shared" si="20"/>
        <v>ApertoBloccante per il collaudo</v>
      </c>
      <c r="E98" s="301" t="str">
        <f t="shared" si="21"/>
        <v>ApertoNon Bloccante</v>
      </c>
      <c r="F98" s="301" t="str">
        <f t="shared" si="22"/>
        <v>RespintoBloccante per il collaudo</v>
      </c>
      <c r="G98" s="301" t="str">
        <f t="shared" si="23"/>
        <v>RespintoNon Bloccante</v>
      </c>
      <c r="H98" s="301" t="str">
        <f t="shared" si="24"/>
        <v>In LavorazioneBloccante per il collaudo</v>
      </c>
      <c r="I98" s="301" t="str">
        <f t="shared" si="25"/>
        <v>In LavorazioneNon Bloccante</v>
      </c>
      <c r="J98" s="301" t="str">
        <f t="shared" si="26"/>
        <v>RilasciatoBloccante per il collaudo</v>
      </c>
      <c r="K98" s="301" t="str">
        <f t="shared" si="27"/>
        <v>RilasciatoNon Bloccante</v>
      </c>
      <c r="L98" s="301" t="str">
        <f t="shared" si="28"/>
        <v>ChiusoBloccante per il collaudo</v>
      </c>
      <c r="M98" s="301" t="str">
        <f t="shared" si="29"/>
        <v>ChiusoNon Bloccante</v>
      </c>
      <c r="N98" s="302" t="str">
        <f t="shared" si="19"/>
        <v/>
      </c>
      <c r="O98" s="303">
        <f>COUNTIFS(ListaAnomalieALL!$N:$N,D98,ListaAnomalieALL!$F:$F,"CA")</f>
        <v>0</v>
      </c>
      <c r="P98" s="303">
        <f>COUNTIFS(ListaAnomalieALL!$N:$N,E98,ListaAnomalieALL!$F:$F,"CA")</f>
        <v>0</v>
      </c>
      <c r="Q98" s="303">
        <f>COUNTIFS(ListaAnomalieALL!$N:$N,F98,ListaAnomalieALL!$F:$F,"CA")</f>
        <v>0</v>
      </c>
      <c r="R98" s="303">
        <f>COUNTIFS(ListaAnomalieALL!$N:$N,G98,ListaAnomalieALL!$F:$F,"CA")</f>
        <v>0</v>
      </c>
      <c r="S98" s="303">
        <f>COUNTIFS(ListaAnomalieALL!$N:$N,H98,ListaAnomalieALL!$F:$F,"CA")</f>
        <v>0</v>
      </c>
      <c r="T98" s="303">
        <f>COUNTIFS(ListaAnomalieALL!$N:$N,I98,ListaAnomalieALL!$F:$F,"CA")</f>
        <v>0</v>
      </c>
      <c r="U98" s="303">
        <f>COUNTIFS(ListaAnomalieALL!$N:$N,J98,ListaAnomalieALL!$F:$F,"CA")</f>
        <v>0</v>
      </c>
      <c r="V98" s="303">
        <f>COUNTIFS(ListaAnomalieALL!$N:$N,K98,ListaAnomalieALL!$F:$F,"CA")</f>
        <v>0</v>
      </c>
      <c r="W98" s="303">
        <f>COUNTIFS(ListaAnomalieALL!$N:$N,L98,ListaAnomalieALL!$F:$F,"CA")</f>
        <v>0</v>
      </c>
      <c r="X98" s="303">
        <f>COUNTIFS(ListaAnomalieALL!$N:$N,M98,ListaAnomalieALL!$F:$F,"CA")</f>
        <v>0</v>
      </c>
      <c r="Y98" s="303">
        <f t="shared" si="30"/>
        <v>0</v>
      </c>
      <c r="Z98" s="303">
        <f t="shared" si="31"/>
        <v>0</v>
      </c>
    </row>
    <row r="99" spans="2:26" s="229" customFormat="1" ht="14.25" customHeight="1">
      <c r="B99" s="300" t="str">
        <f t="shared" si="18"/>
        <v/>
      </c>
      <c r="C99" s="238" t="str">
        <f>'Sintesi Quantitativa (Overall)'!C57</f>
        <v/>
      </c>
      <c r="D99" s="301" t="str">
        <f t="shared" si="20"/>
        <v>ApertoBloccante per il collaudo</v>
      </c>
      <c r="E99" s="301" t="str">
        <f t="shared" si="21"/>
        <v>ApertoNon Bloccante</v>
      </c>
      <c r="F99" s="301" t="str">
        <f t="shared" si="22"/>
        <v>RespintoBloccante per il collaudo</v>
      </c>
      <c r="G99" s="301" t="str">
        <f t="shared" si="23"/>
        <v>RespintoNon Bloccante</v>
      </c>
      <c r="H99" s="301" t="str">
        <f t="shared" si="24"/>
        <v>In LavorazioneBloccante per il collaudo</v>
      </c>
      <c r="I99" s="301" t="str">
        <f t="shared" si="25"/>
        <v>In LavorazioneNon Bloccante</v>
      </c>
      <c r="J99" s="301" t="str">
        <f t="shared" si="26"/>
        <v>RilasciatoBloccante per il collaudo</v>
      </c>
      <c r="K99" s="301" t="str">
        <f t="shared" si="27"/>
        <v>RilasciatoNon Bloccante</v>
      </c>
      <c r="L99" s="301" t="str">
        <f t="shared" si="28"/>
        <v>ChiusoBloccante per il collaudo</v>
      </c>
      <c r="M99" s="301" t="str">
        <f t="shared" si="29"/>
        <v>ChiusoNon Bloccante</v>
      </c>
      <c r="N99" s="302" t="str">
        <f t="shared" si="19"/>
        <v/>
      </c>
      <c r="O99" s="303">
        <f>COUNTIFS(ListaAnomalieALL!$N:$N,D99,ListaAnomalieALL!$F:$F,"CA")</f>
        <v>0</v>
      </c>
      <c r="P99" s="303">
        <f>COUNTIFS(ListaAnomalieALL!$N:$N,E99,ListaAnomalieALL!$F:$F,"CA")</f>
        <v>0</v>
      </c>
      <c r="Q99" s="303">
        <f>COUNTIFS(ListaAnomalieALL!$N:$N,F99,ListaAnomalieALL!$F:$F,"CA")</f>
        <v>0</v>
      </c>
      <c r="R99" s="303">
        <f>COUNTIFS(ListaAnomalieALL!$N:$N,G99,ListaAnomalieALL!$F:$F,"CA")</f>
        <v>0</v>
      </c>
      <c r="S99" s="303">
        <f>COUNTIFS(ListaAnomalieALL!$N:$N,H99,ListaAnomalieALL!$F:$F,"CA")</f>
        <v>0</v>
      </c>
      <c r="T99" s="303">
        <f>COUNTIFS(ListaAnomalieALL!$N:$N,I99,ListaAnomalieALL!$F:$F,"CA")</f>
        <v>0</v>
      </c>
      <c r="U99" s="303">
        <f>COUNTIFS(ListaAnomalieALL!$N:$N,J99,ListaAnomalieALL!$F:$F,"CA")</f>
        <v>0</v>
      </c>
      <c r="V99" s="303">
        <f>COUNTIFS(ListaAnomalieALL!$N:$N,K99,ListaAnomalieALL!$F:$F,"CA")</f>
        <v>0</v>
      </c>
      <c r="W99" s="303">
        <f>COUNTIFS(ListaAnomalieALL!$N:$N,L99,ListaAnomalieALL!$F:$F,"CA")</f>
        <v>0</v>
      </c>
      <c r="X99" s="303">
        <f>COUNTIFS(ListaAnomalieALL!$N:$N,M99,ListaAnomalieALL!$F:$F,"CA")</f>
        <v>0</v>
      </c>
      <c r="Y99" s="303">
        <f t="shared" si="30"/>
        <v>0</v>
      </c>
      <c r="Z99" s="303">
        <f t="shared" si="31"/>
        <v>0</v>
      </c>
    </row>
    <row r="100" spans="2:26" s="229" customFormat="1" ht="14.25" customHeight="1">
      <c r="B100" s="300" t="str">
        <f t="shared" si="18"/>
        <v/>
      </c>
      <c r="C100" s="238" t="str">
        <f>'Sintesi Quantitativa (Overall)'!C58</f>
        <v/>
      </c>
      <c r="D100" s="301" t="str">
        <f t="shared" si="20"/>
        <v>ApertoBloccante per il collaudo</v>
      </c>
      <c r="E100" s="301" t="str">
        <f t="shared" si="21"/>
        <v>ApertoNon Bloccante</v>
      </c>
      <c r="F100" s="301" t="str">
        <f t="shared" si="22"/>
        <v>RespintoBloccante per il collaudo</v>
      </c>
      <c r="G100" s="301" t="str">
        <f t="shared" si="23"/>
        <v>RespintoNon Bloccante</v>
      </c>
      <c r="H100" s="301" t="str">
        <f t="shared" si="24"/>
        <v>In LavorazioneBloccante per il collaudo</v>
      </c>
      <c r="I100" s="301" t="str">
        <f t="shared" si="25"/>
        <v>In LavorazioneNon Bloccante</v>
      </c>
      <c r="J100" s="301" t="str">
        <f t="shared" si="26"/>
        <v>RilasciatoBloccante per il collaudo</v>
      </c>
      <c r="K100" s="301" t="str">
        <f t="shared" si="27"/>
        <v>RilasciatoNon Bloccante</v>
      </c>
      <c r="L100" s="301" t="str">
        <f t="shared" si="28"/>
        <v>ChiusoBloccante per il collaudo</v>
      </c>
      <c r="M100" s="301" t="str">
        <f t="shared" si="29"/>
        <v>ChiusoNon Bloccante</v>
      </c>
      <c r="N100" s="302" t="str">
        <f t="shared" si="19"/>
        <v/>
      </c>
      <c r="O100" s="303">
        <f>COUNTIFS(ListaAnomalieALL!$N:$N,D100,ListaAnomalieALL!$F:$F,"CA")</f>
        <v>0</v>
      </c>
      <c r="P100" s="303">
        <f>COUNTIFS(ListaAnomalieALL!$N:$N,E100,ListaAnomalieALL!$F:$F,"CA")</f>
        <v>0</v>
      </c>
      <c r="Q100" s="303">
        <f>COUNTIFS(ListaAnomalieALL!$N:$N,F100,ListaAnomalieALL!$F:$F,"CA")</f>
        <v>0</v>
      </c>
      <c r="R100" s="303">
        <f>COUNTIFS(ListaAnomalieALL!$N:$N,G100,ListaAnomalieALL!$F:$F,"CA")</f>
        <v>0</v>
      </c>
      <c r="S100" s="303">
        <f>COUNTIFS(ListaAnomalieALL!$N:$N,H100,ListaAnomalieALL!$F:$F,"CA")</f>
        <v>0</v>
      </c>
      <c r="T100" s="303">
        <f>COUNTIFS(ListaAnomalieALL!$N:$N,I100,ListaAnomalieALL!$F:$F,"CA")</f>
        <v>0</v>
      </c>
      <c r="U100" s="303">
        <f>COUNTIFS(ListaAnomalieALL!$N:$N,J100,ListaAnomalieALL!$F:$F,"CA")</f>
        <v>0</v>
      </c>
      <c r="V100" s="303">
        <f>COUNTIFS(ListaAnomalieALL!$N:$N,K100,ListaAnomalieALL!$F:$F,"CA")</f>
        <v>0</v>
      </c>
      <c r="W100" s="303">
        <f>COUNTIFS(ListaAnomalieALL!$N:$N,L100,ListaAnomalieALL!$F:$F,"CA")</f>
        <v>0</v>
      </c>
      <c r="X100" s="303">
        <f>COUNTIFS(ListaAnomalieALL!$N:$N,M100,ListaAnomalieALL!$F:$F,"CA")</f>
        <v>0</v>
      </c>
      <c r="Y100" s="303">
        <f t="shared" si="30"/>
        <v>0</v>
      </c>
      <c r="Z100" s="303">
        <f t="shared" si="31"/>
        <v>0</v>
      </c>
    </row>
    <row r="101" spans="2:26" s="229" customFormat="1" ht="14.25" customHeight="1">
      <c r="B101" s="300" t="str">
        <f t="shared" si="18"/>
        <v/>
      </c>
      <c r="C101" s="238" t="str">
        <f>'Sintesi Quantitativa (Overall)'!C59</f>
        <v/>
      </c>
      <c r="D101" s="301" t="str">
        <f t="shared" si="20"/>
        <v>ApertoBloccante per il collaudo</v>
      </c>
      <c r="E101" s="301" t="str">
        <f t="shared" si="21"/>
        <v>ApertoNon Bloccante</v>
      </c>
      <c r="F101" s="301" t="str">
        <f t="shared" si="22"/>
        <v>RespintoBloccante per il collaudo</v>
      </c>
      <c r="G101" s="301" t="str">
        <f t="shared" si="23"/>
        <v>RespintoNon Bloccante</v>
      </c>
      <c r="H101" s="301" t="str">
        <f t="shared" si="24"/>
        <v>In LavorazioneBloccante per il collaudo</v>
      </c>
      <c r="I101" s="301" t="str">
        <f t="shared" si="25"/>
        <v>In LavorazioneNon Bloccante</v>
      </c>
      <c r="J101" s="301" t="str">
        <f t="shared" si="26"/>
        <v>RilasciatoBloccante per il collaudo</v>
      </c>
      <c r="K101" s="301" t="str">
        <f t="shared" si="27"/>
        <v>RilasciatoNon Bloccante</v>
      </c>
      <c r="L101" s="301" t="str">
        <f t="shared" si="28"/>
        <v>ChiusoBloccante per il collaudo</v>
      </c>
      <c r="M101" s="301" t="str">
        <f t="shared" si="29"/>
        <v>ChiusoNon Bloccante</v>
      </c>
      <c r="N101" s="302" t="str">
        <f t="shared" si="19"/>
        <v/>
      </c>
      <c r="O101" s="303">
        <f>COUNTIFS(ListaAnomalieALL!$N:$N,D101,ListaAnomalieALL!$F:$F,"CA")</f>
        <v>0</v>
      </c>
      <c r="P101" s="303">
        <f>COUNTIFS(ListaAnomalieALL!$N:$N,E101,ListaAnomalieALL!$F:$F,"CA")</f>
        <v>0</v>
      </c>
      <c r="Q101" s="303">
        <f>COUNTIFS(ListaAnomalieALL!$N:$N,F101,ListaAnomalieALL!$F:$F,"CA")</f>
        <v>0</v>
      </c>
      <c r="R101" s="303">
        <f>COUNTIFS(ListaAnomalieALL!$N:$N,G101,ListaAnomalieALL!$F:$F,"CA")</f>
        <v>0</v>
      </c>
      <c r="S101" s="303">
        <f>COUNTIFS(ListaAnomalieALL!$N:$N,H101,ListaAnomalieALL!$F:$F,"CA")</f>
        <v>0</v>
      </c>
      <c r="T101" s="303">
        <f>COUNTIFS(ListaAnomalieALL!$N:$N,I101,ListaAnomalieALL!$F:$F,"CA")</f>
        <v>0</v>
      </c>
      <c r="U101" s="303">
        <f>COUNTIFS(ListaAnomalieALL!$N:$N,J101,ListaAnomalieALL!$F:$F,"CA")</f>
        <v>0</v>
      </c>
      <c r="V101" s="303">
        <f>COUNTIFS(ListaAnomalieALL!$N:$N,K101,ListaAnomalieALL!$F:$F,"CA")</f>
        <v>0</v>
      </c>
      <c r="W101" s="303">
        <f>COUNTIFS(ListaAnomalieALL!$N:$N,L101,ListaAnomalieALL!$F:$F,"CA")</f>
        <v>0</v>
      </c>
      <c r="X101" s="303">
        <f>COUNTIFS(ListaAnomalieALL!$N:$N,M101,ListaAnomalieALL!$F:$F,"CA")</f>
        <v>0</v>
      </c>
      <c r="Y101" s="303">
        <f t="shared" si="30"/>
        <v>0</v>
      </c>
      <c r="Z101" s="303">
        <f t="shared" si="31"/>
        <v>0</v>
      </c>
    </row>
    <row r="102" spans="2:26" s="229" customFormat="1" ht="14.25" customHeight="1">
      <c r="B102" s="300" t="str">
        <f t="shared" si="18"/>
        <v/>
      </c>
      <c r="C102" s="238" t="str">
        <f>'Sintesi Quantitativa (Overall)'!C60</f>
        <v/>
      </c>
      <c r="D102" s="301" t="str">
        <f t="shared" si="20"/>
        <v>ApertoBloccante per il collaudo</v>
      </c>
      <c r="E102" s="301" t="str">
        <f t="shared" si="21"/>
        <v>ApertoNon Bloccante</v>
      </c>
      <c r="F102" s="301" t="str">
        <f t="shared" si="22"/>
        <v>RespintoBloccante per il collaudo</v>
      </c>
      <c r="G102" s="301" t="str">
        <f t="shared" si="23"/>
        <v>RespintoNon Bloccante</v>
      </c>
      <c r="H102" s="301" t="str">
        <f t="shared" si="24"/>
        <v>In LavorazioneBloccante per il collaudo</v>
      </c>
      <c r="I102" s="301" t="str">
        <f t="shared" si="25"/>
        <v>In LavorazioneNon Bloccante</v>
      </c>
      <c r="J102" s="301" t="str">
        <f t="shared" si="26"/>
        <v>RilasciatoBloccante per il collaudo</v>
      </c>
      <c r="K102" s="301" t="str">
        <f t="shared" si="27"/>
        <v>RilasciatoNon Bloccante</v>
      </c>
      <c r="L102" s="301" t="str">
        <f t="shared" si="28"/>
        <v>ChiusoBloccante per il collaudo</v>
      </c>
      <c r="M102" s="301" t="str">
        <f t="shared" si="29"/>
        <v>ChiusoNon Bloccante</v>
      </c>
      <c r="N102" s="302" t="str">
        <f t="shared" si="19"/>
        <v/>
      </c>
      <c r="O102" s="303">
        <f>COUNTIFS(ListaAnomalieALL!$N:$N,D102,ListaAnomalieALL!$F:$F,"CA")</f>
        <v>0</v>
      </c>
      <c r="P102" s="303">
        <f>COUNTIFS(ListaAnomalieALL!$N:$N,E102,ListaAnomalieALL!$F:$F,"CA")</f>
        <v>0</v>
      </c>
      <c r="Q102" s="303">
        <f>COUNTIFS(ListaAnomalieALL!$N:$N,F102,ListaAnomalieALL!$F:$F,"CA")</f>
        <v>0</v>
      </c>
      <c r="R102" s="303">
        <f>COUNTIFS(ListaAnomalieALL!$N:$N,G102,ListaAnomalieALL!$F:$F,"CA")</f>
        <v>0</v>
      </c>
      <c r="S102" s="303">
        <f>COUNTIFS(ListaAnomalieALL!$N:$N,H102,ListaAnomalieALL!$F:$F,"CA")</f>
        <v>0</v>
      </c>
      <c r="T102" s="303">
        <f>COUNTIFS(ListaAnomalieALL!$N:$N,I102,ListaAnomalieALL!$F:$F,"CA")</f>
        <v>0</v>
      </c>
      <c r="U102" s="303">
        <f>COUNTIFS(ListaAnomalieALL!$N:$N,J102,ListaAnomalieALL!$F:$F,"CA")</f>
        <v>0</v>
      </c>
      <c r="V102" s="303">
        <f>COUNTIFS(ListaAnomalieALL!$N:$N,K102,ListaAnomalieALL!$F:$F,"CA")</f>
        <v>0</v>
      </c>
      <c r="W102" s="303">
        <f>COUNTIFS(ListaAnomalieALL!$N:$N,L102,ListaAnomalieALL!$F:$F,"CA")</f>
        <v>0</v>
      </c>
      <c r="X102" s="303">
        <f>COUNTIFS(ListaAnomalieALL!$N:$N,M102,ListaAnomalieALL!$F:$F,"CA")</f>
        <v>0</v>
      </c>
      <c r="Y102" s="303">
        <f t="shared" si="30"/>
        <v>0</v>
      </c>
      <c r="Z102" s="303">
        <f t="shared" si="31"/>
        <v>0</v>
      </c>
    </row>
    <row r="103" spans="2:26" s="229" customFormat="1" ht="14.25" customHeight="1">
      <c r="B103" s="300" t="str">
        <f t="shared" si="18"/>
        <v/>
      </c>
      <c r="C103" s="238" t="str">
        <f>'Sintesi Quantitativa (Overall)'!C61</f>
        <v/>
      </c>
      <c r="D103" s="301" t="str">
        <f t="shared" si="20"/>
        <v>ApertoBloccante per il collaudo</v>
      </c>
      <c r="E103" s="301" t="str">
        <f t="shared" si="21"/>
        <v>ApertoNon Bloccante</v>
      </c>
      <c r="F103" s="301" t="str">
        <f t="shared" si="22"/>
        <v>RespintoBloccante per il collaudo</v>
      </c>
      <c r="G103" s="301" t="str">
        <f t="shared" si="23"/>
        <v>RespintoNon Bloccante</v>
      </c>
      <c r="H103" s="301" t="str">
        <f t="shared" si="24"/>
        <v>In LavorazioneBloccante per il collaudo</v>
      </c>
      <c r="I103" s="301" t="str">
        <f t="shared" si="25"/>
        <v>In LavorazioneNon Bloccante</v>
      </c>
      <c r="J103" s="301" t="str">
        <f t="shared" si="26"/>
        <v>RilasciatoBloccante per il collaudo</v>
      </c>
      <c r="K103" s="301" t="str">
        <f t="shared" si="27"/>
        <v>RilasciatoNon Bloccante</v>
      </c>
      <c r="L103" s="301" t="str">
        <f t="shared" si="28"/>
        <v>ChiusoBloccante per il collaudo</v>
      </c>
      <c r="M103" s="301" t="str">
        <f t="shared" si="29"/>
        <v>ChiusoNon Bloccante</v>
      </c>
      <c r="N103" s="302" t="str">
        <f t="shared" si="19"/>
        <v/>
      </c>
      <c r="O103" s="303">
        <f>COUNTIFS(ListaAnomalieALL!$N:$N,D103,ListaAnomalieALL!$F:$F,"CA")</f>
        <v>0</v>
      </c>
      <c r="P103" s="303">
        <f>COUNTIFS(ListaAnomalieALL!$N:$N,E103,ListaAnomalieALL!$F:$F,"CA")</f>
        <v>0</v>
      </c>
      <c r="Q103" s="303">
        <f>COUNTIFS(ListaAnomalieALL!$N:$N,F103,ListaAnomalieALL!$F:$F,"CA")</f>
        <v>0</v>
      </c>
      <c r="R103" s="303">
        <f>COUNTIFS(ListaAnomalieALL!$N:$N,G103,ListaAnomalieALL!$F:$F,"CA")</f>
        <v>0</v>
      </c>
      <c r="S103" s="303">
        <f>COUNTIFS(ListaAnomalieALL!$N:$N,H103,ListaAnomalieALL!$F:$F,"CA")</f>
        <v>0</v>
      </c>
      <c r="T103" s="303">
        <f>COUNTIFS(ListaAnomalieALL!$N:$N,I103,ListaAnomalieALL!$F:$F,"CA")</f>
        <v>0</v>
      </c>
      <c r="U103" s="303">
        <f>COUNTIFS(ListaAnomalieALL!$N:$N,J103,ListaAnomalieALL!$F:$F,"CA")</f>
        <v>0</v>
      </c>
      <c r="V103" s="303">
        <f>COUNTIFS(ListaAnomalieALL!$N:$N,K103,ListaAnomalieALL!$F:$F,"CA")</f>
        <v>0</v>
      </c>
      <c r="W103" s="303">
        <f>COUNTIFS(ListaAnomalieALL!$N:$N,L103,ListaAnomalieALL!$F:$F,"CA")</f>
        <v>0</v>
      </c>
      <c r="X103" s="303">
        <f>COUNTIFS(ListaAnomalieALL!$N:$N,M103,ListaAnomalieALL!$F:$F,"CA")</f>
        <v>0</v>
      </c>
      <c r="Y103" s="303">
        <f t="shared" si="30"/>
        <v>0</v>
      </c>
      <c r="Z103" s="303">
        <f t="shared" si="31"/>
        <v>0</v>
      </c>
    </row>
    <row r="104" spans="2:26" s="229" customFormat="1" ht="14.25" customHeight="1">
      <c r="B104" s="300"/>
      <c r="C104" s="238"/>
      <c r="D104" s="301"/>
      <c r="E104" s="301"/>
      <c r="F104" s="301"/>
      <c r="G104" s="301"/>
      <c r="H104" s="301"/>
      <c r="I104" s="301"/>
      <c r="J104" s="301"/>
      <c r="K104" s="301"/>
      <c r="L104" s="301"/>
      <c r="M104" s="301"/>
      <c r="N104" s="302"/>
      <c r="O104" s="303">
        <f>COUNTIFS(ListaAnomalieALL!$N:$N,D104,ListaAnomalieALL!$F:$F,"CA")</f>
        <v>0</v>
      </c>
      <c r="P104" s="303">
        <f>COUNTIFS(ListaAnomalieALL!$N:$N,E104,ListaAnomalieALL!$F:$F,"CA")</f>
        <v>0</v>
      </c>
      <c r="Q104" s="303">
        <f>COUNTIFS(ListaAnomalieALL!$N:$N,F104,ListaAnomalieALL!$F:$F,"CA")</f>
        <v>0</v>
      </c>
      <c r="R104" s="303">
        <f>COUNTIFS(ListaAnomalieALL!$N:$N,G104,ListaAnomalieALL!$F:$F,"CA")</f>
        <v>0</v>
      </c>
      <c r="S104" s="303">
        <f>COUNTIFS(ListaAnomalieALL!$N:$N,H104,ListaAnomalieALL!$F:$F,"CA")</f>
        <v>0</v>
      </c>
      <c r="T104" s="303">
        <f>COUNTIFS(ListaAnomalieALL!$N:$N,I104,ListaAnomalieALL!$F:$F,"CA")</f>
        <v>0</v>
      </c>
      <c r="U104" s="303">
        <f>COUNTIFS(ListaAnomalieALL!$N:$N,J104,ListaAnomalieALL!$F:$F,"CA")</f>
        <v>0</v>
      </c>
      <c r="V104" s="303">
        <f>COUNTIFS(ListaAnomalieALL!$N:$N,K104,ListaAnomalieALL!$F:$F,"CA")</f>
        <v>0</v>
      </c>
      <c r="W104" s="303">
        <f>COUNTIFS(ListaAnomalieALL!$N:$N,L104,ListaAnomalieALL!$F:$F,"CA")</f>
        <v>0</v>
      </c>
      <c r="X104" s="303">
        <f>COUNTIFS(ListaAnomalieALL!$N:$N,M104,ListaAnomalieALL!$F:$F,"CA")</f>
        <v>0</v>
      </c>
      <c r="Y104" s="303">
        <f t="shared" si="30"/>
        <v>0</v>
      </c>
      <c r="Z104" s="303">
        <f t="shared" si="31"/>
        <v>0</v>
      </c>
    </row>
    <row r="105" spans="2:26" s="229" customFormat="1" ht="14.25" customHeight="1">
      <c r="B105" s="300"/>
      <c r="C105" s="238"/>
      <c r="D105" s="301"/>
      <c r="E105" s="301"/>
      <c r="F105" s="301"/>
      <c r="G105" s="301"/>
      <c r="H105" s="301"/>
      <c r="I105" s="301"/>
      <c r="J105" s="301"/>
      <c r="K105" s="301"/>
      <c r="L105" s="301"/>
      <c r="M105" s="301"/>
      <c r="N105" s="302"/>
      <c r="O105" s="303">
        <f>COUNTIFS(ListaAnomalieALL!$N:$N,D105,ListaAnomalieALL!$F:$F,"CA")</f>
        <v>0</v>
      </c>
      <c r="P105" s="303">
        <f>COUNTIFS(ListaAnomalieALL!$N:$N,E105,ListaAnomalieALL!$F:$F,"CA")</f>
        <v>0</v>
      </c>
      <c r="Q105" s="303">
        <f>COUNTIFS(ListaAnomalieALL!$N:$N,F105,ListaAnomalieALL!$F:$F,"CA")</f>
        <v>0</v>
      </c>
      <c r="R105" s="303">
        <f>COUNTIFS(ListaAnomalieALL!$N:$N,G105,ListaAnomalieALL!$F:$F,"CA")</f>
        <v>0</v>
      </c>
      <c r="S105" s="303">
        <f>COUNTIFS(ListaAnomalieALL!$N:$N,H105,ListaAnomalieALL!$F:$F,"CA")</f>
        <v>0</v>
      </c>
      <c r="T105" s="303">
        <f>COUNTIFS(ListaAnomalieALL!$N:$N,I105,ListaAnomalieALL!$F:$F,"CA")</f>
        <v>0</v>
      </c>
      <c r="U105" s="303">
        <f>COUNTIFS(ListaAnomalieALL!$N:$N,J105,ListaAnomalieALL!$F:$F,"CA")</f>
        <v>0</v>
      </c>
      <c r="V105" s="303">
        <f>COUNTIFS(ListaAnomalieALL!$N:$N,K105,ListaAnomalieALL!$F:$F,"CA")</f>
        <v>0</v>
      </c>
      <c r="W105" s="303">
        <f>COUNTIFS(ListaAnomalieALL!$N:$N,L105,ListaAnomalieALL!$F:$F,"CA")</f>
        <v>0</v>
      </c>
      <c r="X105" s="303">
        <f>COUNTIFS(ListaAnomalieALL!$N:$N,M105,ListaAnomalieALL!$F:$F,"CA")</f>
        <v>0</v>
      </c>
      <c r="Y105" s="303">
        <f t="shared" si="30"/>
        <v>0</v>
      </c>
      <c r="Z105" s="303">
        <f t="shared" si="31"/>
        <v>0</v>
      </c>
    </row>
    <row r="106" spans="2:26" s="229" customFormat="1" ht="14.25" customHeight="1">
      <c r="B106" s="300"/>
      <c r="C106" s="238"/>
      <c r="D106" s="301"/>
      <c r="E106" s="301"/>
      <c r="F106" s="301"/>
      <c r="G106" s="301"/>
      <c r="H106" s="301"/>
      <c r="I106" s="301"/>
      <c r="J106" s="301"/>
      <c r="K106" s="301"/>
      <c r="L106" s="301"/>
      <c r="M106" s="301"/>
      <c r="N106" s="302"/>
      <c r="O106" s="303">
        <f>COUNTIFS(ListaAnomalieALL!$N:$N,D106,ListaAnomalieALL!$F:$F,"CA")</f>
        <v>0</v>
      </c>
      <c r="P106" s="303">
        <f>COUNTIFS(ListaAnomalieALL!$N:$N,E106,ListaAnomalieALL!$F:$F,"CA")</f>
        <v>0</v>
      </c>
      <c r="Q106" s="303">
        <f>COUNTIFS(ListaAnomalieALL!$N:$N,F106,ListaAnomalieALL!$F:$F,"CA")</f>
        <v>0</v>
      </c>
      <c r="R106" s="303">
        <f>COUNTIFS(ListaAnomalieALL!$N:$N,G106,ListaAnomalieALL!$F:$F,"CA")</f>
        <v>0</v>
      </c>
      <c r="S106" s="303">
        <f>COUNTIFS(ListaAnomalieALL!$N:$N,H106,ListaAnomalieALL!$F:$F,"CA")</f>
        <v>0</v>
      </c>
      <c r="T106" s="303">
        <f>COUNTIFS(ListaAnomalieALL!$N:$N,I106,ListaAnomalieALL!$F:$F,"CA")</f>
        <v>0</v>
      </c>
      <c r="U106" s="303">
        <f>COUNTIFS(ListaAnomalieALL!$N:$N,J106,ListaAnomalieALL!$F:$F,"CA")</f>
        <v>0</v>
      </c>
      <c r="V106" s="303">
        <f>COUNTIFS(ListaAnomalieALL!$N:$N,K106,ListaAnomalieALL!$F:$F,"CA")</f>
        <v>0</v>
      </c>
      <c r="W106" s="303">
        <f>COUNTIFS(ListaAnomalieALL!$N:$N,L106,ListaAnomalieALL!$F:$F,"CA")</f>
        <v>0</v>
      </c>
      <c r="X106" s="303">
        <f>COUNTIFS(ListaAnomalieALL!$N:$N,M106,ListaAnomalieALL!$F:$F,"CA")</f>
        <v>0</v>
      </c>
      <c r="Y106" s="303">
        <f t="shared" si="30"/>
        <v>0</v>
      </c>
      <c r="Z106" s="303">
        <f t="shared" si="31"/>
        <v>0</v>
      </c>
    </row>
    <row r="107" spans="2:26" s="229" customFormat="1" ht="14.25" customHeight="1">
      <c r="B107" s="300"/>
      <c r="C107" s="238"/>
      <c r="D107" s="301"/>
      <c r="E107" s="301"/>
      <c r="F107" s="301"/>
      <c r="G107" s="301"/>
      <c r="H107" s="301"/>
      <c r="I107" s="301"/>
      <c r="J107" s="301"/>
      <c r="K107" s="301"/>
      <c r="L107" s="301"/>
      <c r="M107" s="301"/>
      <c r="N107" s="302"/>
      <c r="O107" s="303">
        <f>COUNTIFS(ListaAnomalieALL!$N:$N,D107,ListaAnomalieALL!$F:$F,"CA")</f>
        <v>0</v>
      </c>
      <c r="P107" s="303">
        <f>COUNTIFS(ListaAnomalieALL!$N:$N,E107,ListaAnomalieALL!$F:$F,"CA")</f>
        <v>0</v>
      </c>
      <c r="Q107" s="303">
        <f>COUNTIFS(ListaAnomalieALL!$N:$N,F107,ListaAnomalieALL!$F:$F,"CA")</f>
        <v>0</v>
      </c>
      <c r="R107" s="303">
        <f>COUNTIFS(ListaAnomalieALL!$N:$N,G107,ListaAnomalieALL!$F:$F,"CA")</f>
        <v>0</v>
      </c>
      <c r="S107" s="303">
        <f>COUNTIFS(ListaAnomalieALL!$N:$N,H107,ListaAnomalieALL!$F:$F,"CA")</f>
        <v>0</v>
      </c>
      <c r="T107" s="303">
        <f>COUNTIFS(ListaAnomalieALL!$N:$N,I107,ListaAnomalieALL!$F:$F,"CA")</f>
        <v>0</v>
      </c>
      <c r="U107" s="303">
        <f>COUNTIFS(ListaAnomalieALL!$N:$N,J107,ListaAnomalieALL!$F:$F,"CA")</f>
        <v>0</v>
      </c>
      <c r="V107" s="303">
        <f>COUNTIFS(ListaAnomalieALL!$N:$N,K107,ListaAnomalieALL!$F:$F,"CA")</f>
        <v>0</v>
      </c>
      <c r="W107" s="303">
        <f>COUNTIFS(ListaAnomalieALL!$N:$N,L107,ListaAnomalieALL!$F:$F,"CA")</f>
        <v>0</v>
      </c>
      <c r="X107" s="303">
        <f>COUNTIFS(ListaAnomalieALL!$N:$N,M107,ListaAnomalieALL!$F:$F,"CA")</f>
        <v>0</v>
      </c>
      <c r="Y107" s="303">
        <f t="shared" si="30"/>
        <v>0</v>
      </c>
      <c r="Z107" s="303">
        <f t="shared" si="31"/>
        <v>0</v>
      </c>
    </row>
    <row r="108" spans="2:26" s="229" customFormat="1" ht="14.25" customHeight="1">
      <c r="B108" s="300"/>
      <c r="C108" s="238"/>
      <c r="D108" s="301"/>
      <c r="E108" s="301"/>
      <c r="F108" s="301"/>
      <c r="G108" s="301"/>
      <c r="H108" s="301"/>
      <c r="I108" s="301"/>
      <c r="J108" s="301"/>
      <c r="K108" s="301"/>
      <c r="L108" s="301"/>
      <c r="M108" s="301"/>
      <c r="N108" s="302"/>
      <c r="O108" s="303">
        <f>COUNTIFS(ListaAnomalieALL!$N:$N,D108,ListaAnomalieALL!$F:$F,"CA")</f>
        <v>0</v>
      </c>
      <c r="P108" s="303">
        <f>COUNTIFS(ListaAnomalieALL!$N:$N,E108,ListaAnomalieALL!$F:$F,"CA")</f>
        <v>0</v>
      </c>
      <c r="Q108" s="303">
        <f>COUNTIFS(ListaAnomalieALL!$N:$N,F108,ListaAnomalieALL!$F:$F,"CA")</f>
        <v>0</v>
      </c>
      <c r="R108" s="303">
        <f>COUNTIFS(ListaAnomalieALL!$N:$N,G108,ListaAnomalieALL!$F:$F,"CA")</f>
        <v>0</v>
      </c>
      <c r="S108" s="303">
        <f>COUNTIFS(ListaAnomalieALL!$N:$N,H108,ListaAnomalieALL!$F:$F,"CA")</f>
        <v>0</v>
      </c>
      <c r="T108" s="303">
        <f>COUNTIFS(ListaAnomalieALL!$N:$N,I108,ListaAnomalieALL!$F:$F,"CA")</f>
        <v>0</v>
      </c>
      <c r="U108" s="303">
        <f>COUNTIFS(ListaAnomalieALL!$N:$N,J108,ListaAnomalieALL!$F:$F,"CA")</f>
        <v>0</v>
      </c>
      <c r="V108" s="303">
        <f>COUNTIFS(ListaAnomalieALL!$N:$N,K108,ListaAnomalieALL!$F:$F,"CA")</f>
        <v>0</v>
      </c>
      <c r="W108" s="303">
        <f>COUNTIFS(ListaAnomalieALL!$N:$N,L108,ListaAnomalieALL!$F:$F,"CA")</f>
        <v>0</v>
      </c>
      <c r="X108" s="303">
        <f>COUNTIFS(ListaAnomalieALL!$N:$N,M108,ListaAnomalieALL!$F:$F,"CA")</f>
        <v>0</v>
      </c>
      <c r="Y108" s="303">
        <f t="shared" si="30"/>
        <v>0</v>
      </c>
      <c r="Z108" s="303">
        <f t="shared" si="31"/>
        <v>0</v>
      </c>
    </row>
    <row r="109" spans="2:26" s="229" customFormat="1" ht="14.25" customHeight="1">
      <c r="B109" s="300"/>
      <c r="C109" s="238"/>
      <c r="D109" s="301"/>
      <c r="E109" s="301"/>
      <c r="F109" s="301"/>
      <c r="G109" s="301"/>
      <c r="H109" s="301"/>
      <c r="I109" s="301"/>
      <c r="J109" s="301"/>
      <c r="K109" s="301"/>
      <c r="L109" s="301"/>
      <c r="M109" s="301"/>
      <c r="N109" s="302"/>
      <c r="O109" s="303">
        <f>COUNTIFS(ListaAnomalieALL!$N:$N,D109,ListaAnomalieALL!$F:$F,"CA")</f>
        <v>0</v>
      </c>
      <c r="P109" s="303">
        <f>COUNTIFS(ListaAnomalieALL!$N:$N,E109,ListaAnomalieALL!$F:$F,"CA")</f>
        <v>0</v>
      </c>
      <c r="Q109" s="303">
        <f>COUNTIFS(ListaAnomalieALL!$N:$N,F109,ListaAnomalieALL!$F:$F,"CA")</f>
        <v>0</v>
      </c>
      <c r="R109" s="303">
        <f>COUNTIFS(ListaAnomalieALL!$N:$N,G109,ListaAnomalieALL!$F:$F,"CA")</f>
        <v>0</v>
      </c>
      <c r="S109" s="303">
        <f>COUNTIFS(ListaAnomalieALL!$N:$N,H109,ListaAnomalieALL!$F:$F,"CA")</f>
        <v>0</v>
      </c>
      <c r="T109" s="303">
        <f>COUNTIFS(ListaAnomalieALL!$N:$N,I109,ListaAnomalieALL!$F:$F,"CA")</f>
        <v>0</v>
      </c>
      <c r="U109" s="303">
        <f>COUNTIFS(ListaAnomalieALL!$N:$N,J109,ListaAnomalieALL!$F:$F,"CA")</f>
        <v>0</v>
      </c>
      <c r="V109" s="303">
        <f>COUNTIFS(ListaAnomalieALL!$N:$N,K109,ListaAnomalieALL!$F:$F,"CA")</f>
        <v>0</v>
      </c>
      <c r="W109" s="303">
        <f>COUNTIFS(ListaAnomalieALL!$N:$N,L109,ListaAnomalieALL!$F:$F,"CA")</f>
        <v>0</v>
      </c>
      <c r="X109" s="303">
        <f>COUNTIFS(ListaAnomalieALL!$N:$N,M109,ListaAnomalieALL!$F:$F,"CA")</f>
        <v>0</v>
      </c>
      <c r="Y109" s="303">
        <f t="shared" si="30"/>
        <v>0</v>
      </c>
      <c r="Z109" s="303">
        <f t="shared" si="31"/>
        <v>0</v>
      </c>
    </row>
    <row r="110" spans="2:26" s="229" customFormat="1" ht="14.25" customHeight="1">
      <c r="B110" s="300"/>
      <c r="C110" s="238"/>
      <c r="D110" s="301"/>
      <c r="E110" s="301"/>
      <c r="F110" s="301"/>
      <c r="G110" s="301"/>
      <c r="H110" s="301"/>
      <c r="I110" s="301"/>
      <c r="J110" s="301"/>
      <c r="K110" s="301"/>
      <c r="L110" s="301"/>
      <c r="M110" s="301"/>
      <c r="N110" s="302"/>
      <c r="O110" s="303">
        <f>COUNTIFS(ListaAnomalieALL!$N:$N,D110,ListaAnomalieALL!$F:$F,"CA")</f>
        <v>0</v>
      </c>
      <c r="P110" s="303">
        <f>COUNTIFS(ListaAnomalieALL!$N:$N,E110,ListaAnomalieALL!$F:$F,"CA")</f>
        <v>0</v>
      </c>
      <c r="Q110" s="303">
        <f>COUNTIFS(ListaAnomalieALL!$N:$N,F110,ListaAnomalieALL!$F:$F,"CA")</f>
        <v>0</v>
      </c>
      <c r="R110" s="303">
        <f>COUNTIFS(ListaAnomalieALL!$N:$N,G110,ListaAnomalieALL!$F:$F,"CA")</f>
        <v>0</v>
      </c>
      <c r="S110" s="303">
        <f>COUNTIFS(ListaAnomalieALL!$N:$N,H110,ListaAnomalieALL!$F:$F,"CA")</f>
        <v>0</v>
      </c>
      <c r="T110" s="303">
        <f>COUNTIFS(ListaAnomalieALL!$N:$N,I110,ListaAnomalieALL!$F:$F,"CA")</f>
        <v>0</v>
      </c>
      <c r="U110" s="303">
        <f>COUNTIFS(ListaAnomalieALL!$N:$N,J110,ListaAnomalieALL!$F:$F,"CA")</f>
        <v>0</v>
      </c>
      <c r="V110" s="303">
        <f>COUNTIFS(ListaAnomalieALL!$N:$N,K110,ListaAnomalieALL!$F:$F,"CA")</f>
        <v>0</v>
      </c>
      <c r="W110" s="303">
        <f>COUNTIFS(ListaAnomalieALL!$N:$N,L110,ListaAnomalieALL!$F:$F,"CA")</f>
        <v>0</v>
      </c>
      <c r="X110" s="303">
        <f>COUNTIFS(ListaAnomalieALL!$N:$N,M110,ListaAnomalieALL!$F:$F,"CA")</f>
        <v>0</v>
      </c>
      <c r="Y110" s="303">
        <f t="shared" si="30"/>
        <v>0</v>
      </c>
      <c r="Z110" s="303">
        <f t="shared" si="31"/>
        <v>0</v>
      </c>
    </row>
    <row r="111" spans="2:26" s="229" customFormat="1" ht="14.25" customHeight="1">
      <c r="B111" s="300"/>
      <c r="C111" s="238"/>
      <c r="D111" s="301"/>
      <c r="E111" s="301"/>
      <c r="F111" s="301"/>
      <c r="G111" s="301"/>
      <c r="H111" s="301"/>
      <c r="I111" s="301"/>
      <c r="J111" s="301"/>
      <c r="K111" s="301"/>
      <c r="L111" s="301"/>
      <c r="M111" s="301"/>
      <c r="N111" s="302"/>
      <c r="O111" s="303">
        <f>COUNTIFS(ListaAnomalieALL!$N:$N,D111,ListaAnomalieALL!$F:$F,"CA")</f>
        <v>0</v>
      </c>
      <c r="P111" s="303">
        <f>COUNTIFS(ListaAnomalieALL!$N:$N,E111,ListaAnomalieALL!$F:$F,"CA")</f>
        <v>0</v>
      </c>
      <c r="Q111" s="303">
        <f>COUNTIFS(ListaAnomalieALL!$N:$N,F111,ListaAnomalieALL!$F:$F,"CA")</f>
        <v>0</v>
      </c>
      <c r="R111" s="303">
        <f>COUNTIFS(ListaAnomalieALL!$N:$N,G111,ListaAnomalieALL!$F:$F,"CA")</f>
        <v>0</v>
      </c>
      <c r="S111" s="303">
        <f>COUNTIFS(ListaAnomalieALL!$N:$N,H111,ListaAnomalieALL!$F:$F,"CA")</f>
        <v>0</v>
      </c>
      <c r="T111" s="303">
        <f>COUNTIFS(ListaAnomalieALL!$N:$N,I111,ListaAnomalieALL!$F:$F,"CA")</f>
        <v>0</v>
      </c>
      <c r="U111" s="303">
        <f>COUNTIFS(ListaAnomalieALL!$N:$N,J111,ListaAnomalieALL!$F:$F,"CA")</f>
        <v>0</v>
      </c>
      <c r="V111" s="303">
        <f>COUNTIFS(ListaAnomalieALL!$N:$N,K111,ListaAnomalieALL!$F:$F,"CA")</f>
        <v>0</v>
      </c>
      <c r="W111" s="303">
        <f>COUNTIFS(ListaAnomalieALL!$N:$N,L111,ListaAnomalieALL!$F:$F,"CA")</f>
        <v>0</v>
      </c>
      <c r="X111" s="303">
        <f>COUNTIFS(ListaAnomalieALL!$N:$N,M111,ListaAnomalieALL!$F:$F,"CA")</f>
        <v>0</v>
      </c>
      <c r="Y111" s="303">
        <f t="shared" si="30"/>
        <v>0</v>
      </c>
      <c r="Z111" s="303">
        <f t="shared" si="31"/>
        <v>0</v>
      </c>
    </row>
    <row r="112" spans="2:26" s="229" customFormat="1" ht="14.25" customHeight="1">
      <c r="B112" s="300"/>
      <c r="C112" s="238"/>
      <c r="D112" s="301"/>
      <c r="E112" s="301"/>
      <c r="F112" s="301"/>
      <c r="G112" s="301"/>
      <c r="H112" s="301"/>
      <c r="I112" s="301"/>
      <c r="J112" s="301"/>
      <c r="K112" s="301"/>
      <c r="L112" s="301"/>
      <c r="M112" s="301"/>
      <c r="N112" s="302"/>
      <c r="O112" s="303">
        <f>COUNTIFS(ListaAnomalieALL!$N:$N,D112,ListaAnomalieALL!$F:$F,"CA")</f>
        <v>0</v>
      </c>
      <c r="P112" s="303">
        <f>COUNTIFS(ListaAnomalieALL!$N:$N,E112,ListaAnomalieALL!$F:$F,"CA")</f>
        <v>0</v>
      </c>
      <c r="Q112" s="303">
        <f>COUNTIFS(ListaAnomalieALL!$N:$N,F112,ListaAnomalieALL!$F:$F,"CA")</f>
        <v>0</v>
      </c>
      <c r="R112" s="303">
        <f>COUNTIFS(ListaAnomalieALL!$N:$N,G112,ListaAnomalieALL!$F:$F,"CA")</f>
        <v>0</v>
      </c>
      <c r="S112" s="303">
        <f>COUNTIFS(ListaAnomalieALL!$N:$N,H112,ListaAnomalieALL!$F:$F,"CA")</f>
        <v>0</v>
      </c>
      <c r="T112" s="303">
        <f>COUNTIFS(ListaAnomalieALL!$N:$N,I112,ListaAnomalieALL!$F:$F,"CA")</f>
        <v>0</v>
      </c>
      <c r="U112" s="303">
        <f>COUNTIFS(ListaAnomalieALL!$N:$N,J112,ListaAnomalieALL!$F:$F,"CA")</f>
        <v>0</v>
      </c>
      <c r="V112" s="303">
        <f>COUNTIFS(ListaAnomalieALL!$N:$N,K112,ListaAnomalieALL!$F:$F,"CA")</f>
        <v>0</v>
      </c>
      <c r="W112" s="303">
        <f>COUNTIFS(ListaAnomalieALL!$N:$N,L112,ListaAnomalieALL!$F:$F,"CA")</f>
        <v>0</v>
      </c>
      <c r="X112" s="303">
        <f>COUNTIFS(ListaAnomalieALL!$N:$N,M112,ListaAnomalieALL!$F:$F,"CA")</f>
        <v>0</v>
      </c>
      <c r="Y112" s="303">
        <f t="shared" si="30"/>
        <v>0</v>
      </c>
      <c r="Z112" s="303">
        <f t="shared" si="31"/>
        <v>0</v>
      </c>
    </row>
    <row r="113" spans="2:26" s="229" customFormat="1" ht="14.25" customHeight="1">
      <c r="B113" s="300"/>
      <c r="C113" s="238"/>
      <c r="D113" s="301"/>
      <c r="E113" s="301"/>
      <c r="F113" s="301"/>
      <c r="G113" s="301"/>
      <c r="H113" s="301"/>
      <c r="I113" s="301"/>
      <c r="J113" s="301"/>
      <c r="K113" s="301"/>
      <c r="L113" s="301"/>
      <c r="M113" s="301"/>
      <c r="N113" s="302"/>
      <c r="O113" s="303">
        <f>COUNTIFS(ListaAnomalieALL!$N:$N,D113,ListaAnomalieALL!$F:$F,"CA")</f>
        <v>0</v>
      </c>
      <c r="P113" s="303">
        <f>COUNTIFS(ListaAnomalieALL!$N:$N,E113,ListaAnomalieALL!$F:$F,"CA")</f>
        <v>0</v>
      </c>
      <c r="Q113" s="303">
        <f>COUNTIFS(ListaAnomalieALL!$N:$N,F113,ListaAnomalieALL!$F:$F,"CA")</f>
        <v>0</v>
      </c>
      <c r="R113" s="303">
        <f>COUNTIFS(ListaAnomalieALL!$N:$N,G113,ListaAnomalieALL!$F:$F,"CA")</f>
        <v>0</v>
      </c>
      <c r="S113" s="303">
        <f>COUNTIFS(ListaAnomalieALL!$N:$N,H113,ListaAnomalieALL!$F:$F,"CA")</f>
        <v>0</v>
      </c>
      <c r="T113" s="303">
        <f>COUNTIFS(ListaAnomalieALL!$N:$N,I113,ListaAnomalieALL!$F:$F,"CA")</f>
        <v>0</v>
      </c>
      <c r="U113" s="303">
        <f>COUNTIFS(ListaAnomalieALL!$N:$N,J113,ListaAnomalieALL!$F:$F,"CA")</f>
        <v>0</v>
      </c>
      <c r="V113" s="303">
        <f>COUNTIFS(ListaAnomalieALL!$N:$N,K113,ListaAnomalieALL!$F:$F,"CA")</f>
        <v>0</v>
      </c>
      <c r="W113" s="303">
        <f>COUNTIFS(ListaAnomalieALL!$N:$N,L113,ListaAnomalieALL!$F:$F,"CA")</f>
        <v>0</v>
      </c>
      <c r="X113" s="303">
        <f>COUNTIFS(ListaAnomalieALL!$N:$N,M113,ListaAnomalieALL!$F:$F,"CA")</f>
        <v>0</v>
      </c>
      <c r="Y113" s="303">
        <f t="shared" si="30"/>
        <v>0</v>
      </c>
      <c r="Z113" s="303">
        <f t="shared" si="31"/>
        <v>0</v>
      </c>
    </row>
    <row r="114" spans="2:26" s="229" customFormat="1" ht="14.25" customHeight="1">
      <c r="B114" s="300"/>
      <c r="C114" s="238"/>
      <c r="D114" s="301"/>
      <c r="E114" s="301"/>
      <c r="F114" s="301"/>
      <c r="G114" s="301"/>
      <c r="H114" s="301"/>
      <c r="I114" s="301"/>
      <c r="J114" s="301"/>
      <c r="K114" s="301"/>
      <c r="L114" s="301"/>
      <c r="M114" s="301"/>
      <c r="N114" s="302"/>
      <c r="O114" s="303">
        <f>COUNTIFS(ListaAnomalieALL!$N:$N,D114,ListaAnomalieALL!$F:$F,"CA")</f>
        <v>0</v>
      </c>
      <c r="P114" s="303">
        <f>COUNTIFS(ListaAnomalieALL!$N:$N,E114,ListaAnomalieALL!$F:$F,"CA")</f>
        <v>0</v>
      </c>
      <c r="Q114" s="303">
        <f>COUNTIFS(ListaAnomalieALL!$N:$N,F114,ListaAnomalieALL!$F:$F,"CA")</f>
        <v>0</v>
      </c>
      <c r="R114" s="303">
        <f>COUNTIFS(ListaAnomalieALL!$N:$N,G114,ListaAnomalieALL!$F:$F,"CA")</f>
        <v>0</v>
      </c>
      <c r="S114" s="303">
        <f>COUNTIFS(ListaAnomalieALL!$N:$N,H114,ListaAnomalieALL!$F:$F,"CA")</f>
        <v>0</v>
      </c>
      <c r="T114" s="303">
        <f>COUNTIFS(ListaAnomalieALL!$N:$N,I114,ListaAnomalieALL!$F:$F,"CA")</f>
        <v>0</v>
      </c>
      <c r="U114" s="303">
        <f>COUNTIFS(ListaAnomalieALL!$N:$N,J114,ListaAnomalieALL!$F:$F,"CA")</f>
        <v>0</v>
      </c>
      <c r="V114" s="303">
        <f>COUNTIFS(ListaAnomalieALL!$N:$N,K114,ListaAnomalieALL!$F:$F,"CA")</f>
        <v>0</v>
      </c>
      <c r="W114" s="303">
        <f>COUNTIFS(ListaAnomalieALL!$N:$N,L114,ListaAnomalieALL!$F:$F,"CA")</f>
        <v>0</v>
      </c>
      <c r="X114" s="303">
        <f>COUNTIFS(ListaAnomalieALL!$N:$N,M114,ListaAnomalieALL!$F:$F,"CA")</f>
        <v>0</v>
      </c>
      <c r="Y114" s="303">
        <f t="shared" si="30"/>
        <v>0</v>
      </c>
      <c r="Z114" s="303">
        <f t="shared" si="31"/>
        <v>0</v>
      </c>
    </row>
    <row r="115" spans="2:26" s="229" customFormat="1" ht="14.25" customHeight="1">
      <c r="B115" s="300"/>
      <c r="C115" s="238"/>
      <c r="D115" s="301"/>
      <c r="E115" s="301"/>
      <c r="F115" s="301"/>
      <c r="G115" s="301"/>
      <c r="H115" s="301"/>
      <c r="I115" s="301"/>
      <c r="J115" s="301"/>
      <c r="K115" s="301"/>
      <c r="L115" s="301"/>
      <c r="M115" s="301"/>
      <c r="N115" s="302"/>
      <c r="O115" s="303">
        <f>COUNTIFS(ListaAnomalieALL!$N:$N,D115,ListaAnomalieALL!$F:$F,"CA")</f>
        <v>0</v>
      </c>
      <c r="P115" s="303">
        <f>COUNTIFS(ListaAnomalieALL!$N:$N,E115,ListaAnomalieALL!$F:$F,"CA")</f>
        <v>0</v>
      </c>
      <c r="Q115" s="303">
        <f>COUNTIFS(ListaAnomalieALL!$N:$N,F115,ListaAnomalieALL!$F:$F,"CA")</f>
        <v>0</v>
      </c>
      <c r="R115" s="303">
        <f>COUNTIFS(ListaAnomalieALL!$N:$N,G115,ListaAnomalieALL!$F:$F,"CA")</f>
        <v>0</v>
      </c>
      <c r="S115" s="303">
        <f>COUNTIFS(ListaAnomalieALL!$N:$N,H115,ListaAnomalieALL!$F:$F,"CA")</f>
        <v>0</v>
      </c>
      <c r="T115" s="303">
        <f>COUNTIFS(ListaAnomalieALL!$N:$N,I115,ListaAnomalieALL!$F:$F,"CA")</f>
        <v>0</v>
      </c>
      <c r="U115" s="303">
        <f>COUNTIFS(ListaAnomalieALL!$N:$N,J115,ListaAnomalieALL!$F:$F,"CA")</f>
        <v>0</v>
      </c>
      <c r="V115" s="303">
        <f>COUNTIFS(ListaAnomalieALL!$N:$N,K115,ListaAnomalieALL!$F:$F,"CA")</f>
        <v>0</v>
      </c>
      <c r="W115" s="303">
        <f>COUNTIFS(ListaAnomalieALL!$N:$N,L115,ListaAnomalieALL!$F:$F,"CA")</f>
        <v>0</v>
      </c>
      <c r="X115" s="303">
        <f>COUNTIFS(ListaAnomalieALL!$N:$N,M115,ListaAnomalieALL!$F:$F,"CA")</f>
        <v>0</v>
      </c>
      <c r="Y115" s="303">
        <f t="shared" si="30"/>
        <v>0</v>
      </c>
      <c r="Z115" s="303">
        <f t="shared" si="31"/>
        <v>0</v>
      </c>
    </row>
    <row r="116" spans="2:26" s="229" customFormat="1" ht="14.25" customHeight="1" thickBot="1">
      <c r="B116" s="300"/>
      <c r="C116" s="238"/>
      <c r="D116" s="301"/>
      <c r="E116" s="301"/>
      <c r="F116" s="301"/>
      <c r="G116" s="301"/>
      <c r="H116" s="301"/>
      <c r="I116" s="301"/>
      <c r="J116" s="301"/>
      <c r="K116" s="301"/>
      <c r="L116" s="301"/>
      <c r="M116" s="301"/>
      <c r="N116" s="302"/>
      <c r="O116" s="303">
        <f>COUNTIFS(ListaAnomalieALL!$N:$N,D116,ListaAnomalieALL!$F:$F,"CA")</f>
        <v>0</v>
      </c>
      <c r="P116" s="303">
        <f>COUNTIFS(ListaAnomalieALL!$N:$N,E116,ListaAnomalieALL!$F:$F,"CA")</f>
        <v>0</v>
      </c>
      <c r="Q116" s="303">
        <f>COUNTIFS(ListaAnomalieALL!$N:$N,F116,ListaAnomalieALL!$F:$F,"CA")</f>
        <v>0</v>
      </c>
      <c r="R116" s="303">
        <f>COUNTIFS(ListaAnomalieALL!$N:$N,G116,ListaAnomalieALL!$F:$F,"CA")</f>
        <v>0</v>
      </c>
      <c r="S116" s="303">
        <f>COUNTIFS(ListaAnomalieALL!$N:$N,H116,ListaAnomalieALL!$F:$F,"CA")</f>
        <v>0</v>
      </c>
      <c r="T116" s="303">
        <f>COUNTIFS(ListaAnomalieALL!$N:$N,I116,ListaAnomalieALL!$F:$F,"CA")</f>
        <v>0</v>
      </c>
      <c r="U116" s="303">
        <f>COUNTIFS(ListaAnomalieALL!$N:$N,J116,ListaAnomalieALL!$F:$F,"CA")</f>
        <v>0</v>
      </c>
      <c r="V116" s="303">
        <f>COUNTIFS(ListaAnomalieALL!$N:$N,K116,ListaAnomalieALL!$F:$F,"CA")</f>
        <v>0</v>
      </c>
      <c r="W116" s="303">
        <f>COUNTIFS(ListaAnomalieALL!$N:$N,L116,ListaAnomalieALL!$F:$F,"CA")</f>
        <v>0</v>
      </c>
      <c r="X116" s="303">
        <f>COUNTIFS(ListaAnomalieALL!$N:$N,M116,ListaAnomalieALL!$F:$F,"CA")</f>
        <v>0</v>
      </c>
      <c r="Y116" s="303">
        <f t="shared" si="30"/>
        <v>0</v>
      </c>
      <c r="Z116" s="303">
        <f t="shared" si="31"/>
        <v>0</v>
      </c>
    </row>
    <row r="117" spans="2:26" ht="13.5" thickBot="1">
      <c r="B117" s="665" t="s">
        <v>54</v>
      </c>
      <c r="C117" s="665"/>
      <c r="D117" s="665"/>
      <c r="E117" s="665"/>
      <c r="F117" s="665"/>
      <c r="G117" s="665"/>
      <c r="H117" s="665"/>
      <c r="I117" s="665"/>
      <c r="J117" s="665"/>
      <c r="K117" s="665"/>
      <c r="L117" s="665"/>
      <c r="M117" s="665"/>
      <c r="N117" s="665"/>
      <c r="O117" s="263">
        <f t="shared" ref="O117:Z117" si="32">SUBTOTAL(9,O75:O116)</f>
        <v>0</v>
      </c>
      <c r="P117" s="263">
        <f t="shared" si="32"/>
        <v>0</v>
      </c>
      <c r="Q117" s="263">
        <f t="shared" si="32"/>
        <v>2</v>
      </c>
      <c r="R117" s="263">
        <f t="shared" si="32"/>
        <v>21</v>
      </c>
      <c r="S117" s="263">
        <f t="shared" si="32"/>
        <v>16</v>
      </c>
      <c r="T117" s="263">
        <f t="shared" si="32"/>
        <v>90</v>
      </c>
      <c r="U117" s="263">
        <f t="shared" si="32"/>
        <v>0</v>
      </c>
      <c r="V117" s="263">
        <f t="shared" si="32"/>
        <v>2</v>
      </c>
      <c r="W117" s="263">
        <f t="shared" si="32"/>
        <v>8</v>
      </c>
      <c r="X117" s="263">
        <f t="shared" si="32"/>
        <v>54</v>
      </c>
      <c r="Y117" s="263">
        <f t="shared" si="32"/>
        <v>26</v>
      </c>
      <c r="Z117" s="263">
        <f t="shared" si="32"/>
        <v>167</v>
      </c>
    </row>
    <row r="120" spans="2:26" ht="13.5" thickBot="1"/>
    <row r="121" spans="2:26" ht="13.5" thickBot="1">
      <c r="B121" s="658" t="s">
        <v>146</v>
      </c>
      <c r="C121" s="659"/>
    </row>
    <row r="122" spans="2:26" ht="13.5" thickBot="1">
      <c r="B122" s="265" t="s">
        <v>49</v>
      </c>
      <c r="C122" s="304" t="s">
        <v>50</v>
      </c>
    </row>
    <row r="123" spans="2:26">
      <c r="B123" s="305" t="s">
        <v>27</v>
      </c>
      <c r="C123" s="306" t="s">
        <v>45</v>
      </c>
    </row>
    <row r="124" spans="2:26">
      <c r="B124" s="307" t="s">
        <v>28</v>
      </c>
      <c r="C124" s="308" t="s">
        <v>64</v>
      </c>
      <c r="D124" s="269"/>
      <c r="E124" s="269"/>
      <c r="F124" s="269"/>
      <c r="G124" s="269"/>
      <c r="H124" s="269"/>
      <c r="I124" s="269"/>
      <c r="J124" s="269"/>
      <c r="K124" s="269"/>
      <c r="L124" s="269"/>
      <c r="M124" s="269"/>
    </row>
    <row r="125" spans="2:26">
      <c r="B125" s="307" t="s">
        <v>29</v>
      </c>
      <c r="C125" s="308" t="s">
        <v>63</v>
      </c>
      <c r="D125" s="269"/>
      <c r="E125" s="269"/>
      <c r="F125" s="269"/>
      <c r="G125" s="269"/>
      <c r="H125" s="269"/>
      <c r="I125" s="269"/>
      <c r="J125" s="269"/>
      <c r="K125" s="269"/>
      <c r="L125" s="269"/>
      <c r="M125" s="269"/>
    </row>
    <row r="126" spans="2:26">
      <c r="B126" s="307" t="s">
        <v>30</v>
      </c>
      <c r="C126" s="308" t="s">
        <v>41</v>
      </c>
      <c r="D126" s="269"/>
      <c r="E126" s="269"/>
      <c r="F126" s="269"/>
      <c r="G126" s="269"/>
      <c r="H126" s="269"/>
      <c r="I126" s="269"/>
      <c r="J126" s="269"/>
      <c r="K126" s="269"/>
      <c r="L126" s="269"/>
      <c r="M126" s="269"/>
    </row>
    <row r="127" spans="2:26">
      <c r="B127" s="307" t="s">
        <v>31</v>
      </c>
      <c r="C127" s="308" t="s">
        <v>38</v>
      </c>
      <c r="D127" s="269"/>
      <c r="E127" s="269"/>
      <c r="F127" s="269"/>
      <c r="G127" s="269"/>
      <c r="H127" s="269"/>
      <c r="I127" s="269"/>
      <c r="J127" s="269"/>
      <c r="K127" s="269"/>
      <c r="L127" s="269"/>
      <c r="M127" s="269"/>
    </row>
  </sheetData>
  <autoFilter ref="A74:AW116"/>
  <mergeCells count="50">
    <mergeCell ref="R14:T14"/>
    <mergeCell ref="B15:N15"/>
    <mergeCell ref="R15:T15"/>
    <mergeCell ref="O4:R4"/>
    <mergeCell ref="B8:T10"/>
    <mergeCell ref="O11:T11"/>
    <mergeCell ref="B12:T12"/>
    <mergeCell ref="B13:N13"/>
    <mergeCell ref="B14:N14"/>
    <mergeCell ref="S4:W4"/>
    <mergeCell ref="R21:T21"/>
    <mergeCell ref="B23:N23"/>
    <mergeCell ref="R23:T23"/>
    <mergeCell ref="B24:N24"/>
    <mergeCell ref="R24:T24"/>
    <mergeCell ref="B21:N21"/>
    <mergeCell ref="B22:N22"/>
    <mergeCell ref="R22:T22"/>
    <mergeCell ref="R16:T16"/>
    <mergeCell ref="B17:N17"/>
    <mergeCell ref="R17:T17"/>
    <mergeCell ref="B19:N19"/>
    <mergeCell ref="R19:T19"/>
    <mergeCell ref="B16:N16"/>
    <mergeCell ref="B18:N18"/>
    <mergeCell ref="R18:T18"/>
    <mergeCell ref="R25:T25"/>
    <mergeCell ref="B26:N26"/>
    <mergeCell ref="R26:T26"/>
    <mergeCell ref="B67:O67"/>
    <mergeCell ref="B66:O66"/>
    <mergeCell ref="B65:O65"/>
    <mergeCell ref="B64:O64"/>
    <mergeCell ref="B25:N25"/>
    <mergeCell ref="B20:N20"/>
    <mergeCell ref="R20:T20"/>
    <mergeCell ref="B121:C121"/>
    <mergeCell ref="B68:O68"/>
    <mergeCell ref="B71:Z71"/>
    <mergeCell ref="O72:Z72"/>
    <mergeCell ref="Y73:Z73"/>
    <mergeCell ref="B117:N117"/>
    <mergeCell ref="S73:T73"/>
    <mergeCell ref="U73:V73"/>
    <mergeCell ref="W73:X73"/>
    <mergeCell ref="B73:B74"/>
    <mergeCell ref="N73:N74"/>
    <mergeCell ref="O73:P73"/>
    <mergeCell ref="Q73:R73"/>
    <mergeCell ref="C73:C74"/>
  </mergeCells>
  <conditionalFormatting sqref="AV32:AW62">
    <cfRule type="cellIs" dxfId="111" priority="15" operator="lessThan">
      <formula>0</formula>
    </cfRule>
    <cfRule type="cellIs" dxfId="110" priority="16" operator="greaterThan">
      <formula>0</formula>
    </cfRule>
  </conditionalFormatting>
  <conditionalFormatting sqref="AV31:AW31">
    <cfRule type="cellIs" dxfId="109" priority="7" operator="lessThan">
      <formula>0</formula>
    </cfRule>
    <cfRule type="cellIs" dxfId="108" priority="8" operator="greaterThan">
      <formula>0</formula>
    </cfRule>
  </conditionalFormatting>
  <pageMargins left="0.7" right="0.7" top="0.75" bottom="0.75" header="0.3" footer="0.3"/>
  <pageSetup paperSize="9" scale="4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outlinePr summaryRight="0"/>
  </sheetPr>
  <dimension ref="A1:XEW40"/>
  <sheetViews>
    <sheetView topLeftCell="ADO2" zoomScaleNormal="100" workbookViewId="0">
      <selection activeCell="AEE20" sqref="AEE20"/>
    </sheetView>
  </sheetViews>
  <sheetFormatPr defaultColWidth="16.85546875" defaultRowHeight="12.75" outlineLevelRow="1"/>
  <cols>
    <col min="1" max="1" width="21.85546875" style="43" customWidth="1" collapsed="1"/>
    <col min="2" max="2" width="18.85546875" style="420" customWidth="1" collapsed="1"/>
    <col min="3" max="3" width="45.42578125" style="42" bestFit="1" customWidth="1" collapsed="1"/>
    <col min="4" max="4" width="8" style="44" customWidth="1" collapsed="1"/>
    <col min="5" max="5" width="7.7109375" style="44" customWidth="1" collapsed="1"/>
    <col min="6" max="6" width="9.85546875" style="44" customWidth="1" collapsed="1"/>
    <col min="7" max="7" width="6.85546875" style="46" customWidth="1" collapsed="1"/>
    <col min="8" max="8" width="8.85546875" style="45" customWidth="1" collapsed="1"/>
    <col min="9" max="9" width="8.28515625" style="45" customWidth="1" collapsed="1"/>
    <col min="10" max="10" width="8.7109375" style="45" bestFit="1" customWidth="1" collapsed="1"/>
    <col min="11" max="11" width="8.5703125" style="45" customWidth="1" collapsed="1"/>
    <col min="12" max="12" width="9.7109375" style="45" customWidth="1" collapsed="1"/>
    <col min="13" max="13" width="9.42578125" style="184" customWidth="1" collapsed="1"/>
    <col min="14" max="17" width="9.140625" style="184" customWidth="1" collapsed="1"/>
    <col min="18" max="19" width="9.28515625" style="184" customWidth="1" collapsed="1"/>
    <col min="20" max="119" width="9.140625" style="184" customWidth="1" collapsed="1"/>
    <col min="120" max="120" width="11.140625" style="48" bestFit="1" customWidth="1" collapsed="1"/>
    <col min="121" max="124" width="9.28515625" style="48" customWidth="1" collapsed="1"/>
    <col min="125" max="126" width="9.42578125" style="48" customWidth="1" collapsed="1"/>
    <col min="127" max="131" width="9.28515625" style="48" customWidth="1" collapsed="1"/>
    <col min="132" max="133" width="9.42578125" style="48" customWidth="1" collapsed="1"/>
    <col min="134" max="138" width="9.28515625" style="48" customWidth="1" collapsed="1"/>
    <col min="139" max="140" width="9.42578125" style="48" customWidth="1" collapsed="1"/>
    <col min="141" max="141" width="11.140625" style="48" bestFit="1" customWidth="1" collapsed="1"/>
    <col min="142" max="145" width="9.28515625" style="48" customWidth="1" collapsed="1"/>
    <col min="146" max="147" width="9.42578125" style="48" customWidth="1" collapsed="1"/>
    <col min="148" max="152" width="9.28515625" style="48" customWidth="1" collapsed="1"/>
    <col min="153" max="154" width="9.42578125" style="48" customWidth="1" collapsed="1"/>
    <col min="155" max="159" width="9.28515625" style="48" customWidth="1" collapsed="1"/>
    <col min="160" max="161" width="9.42578125" style="48" customWidth="1" collapsed="1"/>
    <col min="162" max="163" width="9.28515625" style="48" customWidth="1" collapsed="1"/>
    <col min="164" max="165" width="9.42578125" style="48" customWidth="1" collapsed="1"/>
    <col min="166" max="170" width="9.28515625" style="48" customWidth="1" collapsed="1"/>
    <col min="171" max="205" width="9.42578125" style="48" customWidth="1" collapsed="1"/>
    <col min="206" max="226" width="9.28515625" style="48" customWidth="1" collapsed="1"/>
    <col min="227" max="227" width="9.28515625" style="48" bestFit="1" customWidth="1" collapsed="1"/>
    <col min="228" max="231" width="9.28515625" style="48" customWidth="1" collapsed="1"/>
    <col min="232" max="233" width="9.42578125" style="48" customWidth="1" collapsed="1"/>
    <col min="234" max="238" width="9.28515625" style="48" customWidth="1" collapsed="1"/>
    <col min="239" max="240" width="9.42578125" style="48" customWidth="1" collapsed="1"/>
    <col min="241" max="245" width="9.28515625" style="48" customWidth="1" collapsed="1"/>
    <col min="246" max="247" width="9.42578125" style="48" customWidth="1" collapsed="1"/>
    <col min="248" max="248" width="9.28515625" style="48" bestFit="1" customWidth="1" collapsed="1"/>
    <col min="249" max="252" width="9.28515625" style="48" customWidth="1" collapsed="1"/>
    <col min="253" max="254" width="9.42578125" style="48" customWidth="1" collapsed="1"/>
    <col min="255" max="259" width="9.28515625" style="48" customWidth="1" collapsed="1"/>
    <col min="260" max="261" width="9.42578125" style="48" customWidth="1" collapsed="1"/>
    <col min="262" max="266" width="9.28515625" style="48" customWidth="1" collapsed="1"/>
    <col min="267" max="268" width="9.42578125" style="48" customWidth="1" collapsed="1"/>
    <col min="269" max="269" width="9.28515625" style="48" bestFit="1" customWidth="1" collapsed="1"/>
    <col min="270" max="273" width="9.28515625" style="48" customWidth="1" collapsed="1"/>
    <col min="274" max="275" width="9.42578125" style="48" customWidth="1" collapsed="1"/>
    <col min="276" max="300" width="9.28515625" style="48" customWidth="1" collapsed="1"/>
    <col min="301" max="302" width="9.42578125" style="48" customWidth="1" collapsed="1"/>
    <col min="303" max="304" width="9.28515625" style="48" customWidth="1" collapsed="1"/>
    <col min="305" max="306" width="9.42578125" style="48" customWidth="1" collapsed="1"/>
    <col min="307" max="315" width="9.28515625" style="48" customWidth="1" collapsed="1"/>
    <col min="316" max="317" width="9.42578125" style="48" customWidth="1" collapsed="1"/>
    <col min="318" max="323" width="9.28515625" style="48" customWidth="1" collapsed="1"/>
    <col min="324" max="325" width="9.42578125" style="48" customWidth="1" collapsed="1"/>
    <col min="326" max="327" width="9.28515625" style="48" customWidth="1" collapsed="1"/>
    <col min="328" max="329" width="9.42578125" style="48" customWidth="1" collapsed="1"/>
    <col min="330" max="333" width="9.28515625" style="48" customWidth="1" collapsed="1"/>
    <col min="334" max="334" width="9.28515625" style="48" bestFit="1" customWidth="1" collapsed="1"/>
    <col min="335" max="338" width="9.28515625" style="48" customWidth="1" collapsed="1"/>
    <col min="339" max="340" width="9.42578125" style="48" customWidth="1" collapsed="1"/>
    <col min="341" max="345" width="9.28515625" style="48" customWidth="1" collapsed="1"/>
    <col min="346" max="347" width="9.42578125" style="48" customWidth="1" collapsed="1"/>
    <col min="348" max="352" width="9.28515625" style="48" customWidth="1" collapsed="1"/>
    <col min="353" max="354" width="9.42578125" style="48" customWidth="1" collapsed="1"/>
    <col min="355" max="355" width="9.28515625" style="48" bestFit="1" customWidth="1" collapsed="1"/>
    <col min="356" max="359" width="9.28515625" style="48" customWidth="1" collapsed="1"/>
    <col min="360" max="361" width="9.42578125" style="48" customWidth="1" collapsed="1"/>
    <col min="362" max="366" width="9.28515625" style="48" customWidth="1" collapsed="1"/>
    <col min="367" max="368" width="9.42578125" style="48" customWidth="1" collapsed="1"/>
    <col min="369" max="373" width="9.28515625" style="48" customWidth="1" collapsed="1"/>
    <col min="374" max="375" width="9.42578125" style="48" customWidth="1" collapsed="1"/>
    <col min="376" max="376" width="9.28515625" style="48" bestFit="1" customWidth="1" collapsed="1"/>
    <col min="377" max="380" width="9.28515625" style="48" customWidth="1" collapsed="1"/>
    <col min="381" max="382" width="9.42578125" style="48" customWidth="1" collapsed="1"/>
    <col min="383" max="387" width="9.28515625" style="48" customWidth="1" collapsed="1"/>
    <col min="388" max="401" width="9.42578125" style="48" customWidth="1" collapsed="1"/>
    <col min="402" max="403" width="9.28515625" style="48" customWidth="1" collapsed="1"/>
    <col min="404" max="404" width="9.42578125" style="48" customWidth="1" collapsed="1"/>
    <col min="405" max="406" width="9.28515625" style="48" customWidth="1" collapsed="1"/>
    <col min="407" max="431" width="9.42578125" style="48" customWidth="1" collapsed="1"/>
    <col min="432" max="433" width="9.28515625" style="48" customWidth="1" collapsed="1"/>
    <col min="434" max="436" width="9.42578125" style="48" customWidth="1" collapsed="1"/>
    <col min="437" max="440" width="9.28515625" style="48" customWidth="1" collapsed="1"/>
    <col min="441" max="441" width="11.5703125" style="48" bestFit="1" customWidth="1" collapsed="1"/>
    <col min="442" max="445" width="9.28515625" style="48" customWidth="1" collapsed="1"/>
    <col min="446" max="447" width="9.42578125" style="48" customWidth="1" collapsed="1"/>
    <col min="448" max="452" width="9.28515625" style="48" customWidth="1" collapsed="1"/>
    <col min="453" max="454" width="9.42578125" style="48" customWidth="1" collapsed="1"/>
    <col min="455" max="459" width="9.28515625" style="48" customWidth="1" collapsed="1"/>
    <col min="460" max="462" width="9.42578125" style="48" customWidth="1" collapsed="1"/>
    <col min="463" max="466" width="9.28515625" style="48" customWidth="1" collapsed="1"/>
    <col min="467" max="468" width="9.42578125" style="48" customWidth="1" collapsed="1"/>
    <col min="469" max="473" width="9.28515625" style="48" customWidth="1" collapsed="1"/>
    <col min="474" max="475" width="9.42578125" style="48" customWidth="1" collapsed="1"/>
    <col min="476" max="480" width="9.28515625" style="48" customWidth="1" collapsed="1"/>
    <col min="481" max="482" width="9.42578125" style="48" customWidth="1" collapsed="1"/>
    <col min="483" max="483" width="9.140625" style="48" customWidth="1" collapsed="1"/>
    <col min="484" max="487" width="9.28515625" style="48" customWidth="1" collapsed="1"/>
    <col min="488" max="489" width="9.42578125" style="48" customWidth="1" collapsed="1"/>
    <col min="490" max="518" width="9.28515625" style="48" customWidth="1" collapsed="1"/>
    <col min="519" max="520" width="9.42578125" style="48" customWidth="1" collapsed="1"/>
    <col min="521" max="522" width="9.28515625" style="48" customWidth="1" collapsed="1"/>
    <col min="523" max="524" width="9.42578125" style="48" customWidth="1" collapsed="1"/>
    <col min="525" max="534" width="9.28515625" style="48" customWidth="1" collapsed="1"/>
    <col min="535" max="536" width="9.42578125" style="48" customWidth="1" collapsed="1"/>
    <col min="537" max="538" width="9.28515625" style="48" customWidth="1" collapsed="1"/>
    <col min="539" max="540" width="9.42578125" style="48" customWidth="1" collapsed="1"/>
    <col min="541" max="547" width="9.28515625" style="48" customWidth="1" collapsed="1"/>
    <col min="548" max="548" width="9.28515625" style="48" bestFit="1" customWidth="1" collapsed="1"/>
    <col min="549" max="552" width="9.28515625" style="48" customWidth="1" collapsed="1"/>
    <col min="553" max="554" width="9.42578125" style="48" customWidth="1" collapsed="1"/>
    <col min="555" max="559" width="9.28515625" style="48" customWidth="1" collapsed="1"/>
    <col min="560" max="561" width="9.42578125" style="48" customWidth="1" collapsed="1"/>
    <col min="562" max="566" width="9.28515625" style="48" customWidth="1" collapsed="1"/>
    <col min="567" max="568" width="9.42578125" style="48" customWidth="1" collapsed="1"/>
    <col min="569" max="569" width="9.28515625" style="48" bestFit="1" customWidth="1" collapsed="1"/>
    <col min="570" max="573" width="9.28515625" style="48" customWidth="1" collapsed="1"/>
    <col min="574" max="575" width="9.42578125" style="48" customWidth="1" collapsed="1"/>
    <col min="576" max="580" width="9.28515625" style="48" customWidth="1" collapsed="1"/>
    <col min="581" max="582" width="9.42578125" style="48" customWidth="1" collapsed="1"/>
    <col min="583" max="587" width="9.28515625" style="48" customWidth="1" collapsed="1"/>
    <col min="588" max="589" width="9.42578125" style="48" customWidth="1" collapsed="1"/>
    <col min="590" max="590" width="9.28515625" style="48" bestFit="1" customWidth="1" collapsed="1"/>
    <col min="591" max="594" width="9.28515625" style="48" customWidth="1" collapsed="1"/>
    <col min="595" max="596" width="9.42578125" style="48" customWidth="1" collapsed="1"/>
    <col min="597" max="653" width="9.28515625" style="48" customWidth="1" collapsed="1"/>
    <col min="654" max="654" width="9.42578125" style="48" customWidth="1" collapsed="1"/>
    <col min="655" max="655" width="9.28515625" style="48" bestFit="1" customWidth="1" collapsed="1"/>
    <col min="656" max="659" width="9.28515625" style="48" customWidth="1" collapsed="1"/>
    <col min="660" max="661" width="9.42578125" style="48" customWidth="1" collapsed="1"/>
    <col min="662" max="666" width="9.28515625" style="48" customWidth="1" collapsed="1"/>
    <col min="667" max="668" width="9.42578125" style="48" customWidth="1" collapsed="1"/>
    <col min="669" max="673" width="9.28515625" style="48" customWidth="1" collapsed="1"/>
    <col min="674" max="675" width="9.42578125" style="48" customWidth="1" collapsed="1"/>
    <col min="676" max="676" width="9.28515625" style="48" bestFit="1" customWidth="1" collapsed="1"/>
    <col min="677" max="680" width="9.28515625" style="48" customWidth="1" collapsed="1"/>
    <col min="681" max="682" width="9.42578125" style="48" customWidth="1" collapsed="1"/>
    <col min="683" max="687" width="9.28515625" style="48" customWidth="1" collapsed="1"/>
    <col min="688" max="689" width="9.42578125" style="48" customWidth="1" collapsed="1"/>
    <col min="690" max="694" width="9.28515625" style="48" customWidth="1" collapsed="1"/>
    <col min="695" max="696" width="9.42578125" style="48" customWidth="1" collapsed="1"/>
    <col min="697" max="697" width="9.28515625" style="48" bestFit="1" customWidth="1" collapsed="1"/>
    <col min="698" max="701" width="9.28515625" style="48" customWidth="1" collapsed="1"/>
    <col min="702" max="703" width="9.42578125" style="48" customWidth="1" collapsed="1"/>
    <col min="704" max="732" width="9.28515625" style="48" customWidth="1" collapsed="1"/>
    <col min="733" max="734" width="9.42578125" style="48" customWidth="1" collapsed="1"/>
    <col min="735" max="736" width="9.28515625" style="48" customWidth="1" collapsed="1"/>
    <col min="737" max="738" width="9.42578125" style="48" customWidth="1" collapsed="1"/>
    <col min="739" max="740" width="9.28515625" style="48" customWidth="1" collapsed="1"/>
    <col min="741" max="749" width="9.42578125" style="48" customWidth="1" collapsed="1"/>
    <col min="750" max="751" width="9.28515625" style="48" customWidth="1" collapsed="1"/>
    <col min="752" max="753" width="9.42578125" style="48" customWidth="1" collapsed="1"/>
    <col min="754" max="755" width="9.28515625" style="48" customWidth="1" collapsed="1"/>
    <col min="756" max="756" width="9.42578125" style="48" customWidth="1" collapsed="1"/>
    <col min="757" max="758" width="9.28515625" style="48" customWidth="1" collapsed="1"/>
    <col min="759" max="760" width="9.42578125" style="48" customWidth="1" collapsed="1"/>
    <col min="761" max="761" width="9.28515625" style="48" customWidth="1" collapsed="1"/>
    <col min="762" max="762" width="2.85546875" style="49" customWidth="1" collapsed="1"/>
    <col min="763" max="763" width="11.85546875" style="42" customWidth="1" collapsed="1"/>
    <col min="764" max="765" width="8.5703125" style="42" customWidth="1" collapsed="1"/>
    <col min="766" max="770" width="9.42578125" style="42" customWidth="1" collapsed="1"/>
    <col min="771" max="772" width="9.5703125" style="42" customWidth="1" collapsed="1"/>
    <col min="773" max="777" width="9.42578125" style="42" customWidth="1" collapsed="1"/>
    <col min="778" max="779" width="9.5703125" style="42" customWidth="1" collapsed="1"/>
    <col min="780" max="784" width="9.42578125" style="42" customWidth="1" collapsed="1"/>
    <col min="785" max="786" width="9.5703125" style="42" customWidth="1" collapsed="1"/>
    <col min="787" max="791" width="9.42578125" style="42" customWidth="1" collapsed="1"/>
    <col min="792" max="793" width="9.5703125" style="42" customWidth="1" collapsed="1"/>
    <col min="794" max="798" width="9.42578125" style="42" customWidth="1" collapsed="1"/>
    <col min="799" max="800" width="9.5703125" style="42" customWidth="1" collapsed="1"/>
    <col min="801" max="805" width="9.42578125" style="42" customWidth="1" collapsed="1"/>
    <col min="806" max="807" width="9.5703125" style="42" customWidth="1" collapsed="1"/>
    <col min="808" max="810" width="9.42578125" style="42" customWidth="1" collapsed="1"/>
    <col min="811" max="812" width="9.5703125" style="42" customWidth="1" collapsed="1"/>
    <col min="813" max="817" width="9.42578125" style="42" customWidth="1" collapsed="1"/>
    <col min="818" max="848" width="9.5703125" style="42" customWidth="1" collapsed="1"/>
    <col min="849" max="859" width="9.42578125" style="42" customWidth="1" collapsed="1"/>
    <col min="860" max="860" width="9.5703125" style="42" customWidth="1" collapsed="1"/>
    <col min="861" max="863" width="9.42578125" style="42" customWidth="1" collapsed="1"/>
    <col min="864" max="864" width="9.5703125" style="42" customWidth="1" collapsed="1"/>
    <col min="865" max="867" width="9.42578125" style="42" customWidth="1" collapsed="1"/>
    <col min="868" max="868" width="9.5703125" style="42" customWidth="1" collapsed="1"/>
    <col min="869" max="871" width="9.42578125" style="42" customWidth="1" collapsed="1"/>
    <col min="872" max="16384" width="16.85546875" style="42" collapsed="1"/>
  </cols>
  <sheetData>
    <row r="1" spans="1:16377" ht="408.75" customHeight="1">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ACI1" s="652" t="s">
        <v>79</v>
      </c>
      <c r="ACJ1" s="652"/>
      <c r="ACK1" s="652"/>
      <c r="ACL1" s="652"/>
      <c r="ACM1" s="652"/>
      <c r="ACN1" s="652"/>
      <c r="ACO1" s="652"/>
      <c r="ACP1" s="652"/>
      <c r="ACQ1" s="652"/>
      <c r="ACR1" s="652"/>
      <c r="ACS1" s="652"/>
      <c r="ACT1" s="652"/>
      <c r="ACU1" s="652"/>
      <c r="ACV1" s="652"/>
      <c r="ACW1" s="652"/>
      <c r="ACX1" s="652"/>
      <c r="ACY1" s="652"/>
      <c r="ACZ1" s="652"/>
      <c r="ADA1" s="652"/>
      <c r="ADB1" s="652"/>
      <c r="ADC1" s="652"/>
      <c r="ADD1" s="652"/>
      <c r="ADE1" s="652"/>
      <c r="ADF1" s="652"/>
      <c r="ADG1" s="518"/>
      <c r="ADH1" s="518"/>
      <c r="ADI1" s="518"/>
      <c r="ADJ1" s="518"/>
      <c r="ADK1" s="518"/>
      <c r="ADL1" s="518"/>
      <c r="ADM1" s="518"/>
      <c r="ADN1" s="518"/>
      <c r="ADO1" s="518"/>
      <c r="ADP1" s="518"/>
      <c r="ADQ1" s="518"/>
      <c r="ADR1" s="518"/>
      <c r="ADS1" s="518"/>
      <c r="ADT1" s="518"/>
      <c r="ADU1" s="518"/>
      <c r="ADV1" s="518"/>
      <c r="ADW1" s="518"/>
      <c r="ADX1" s="518"/>
      <c r="ADY1" s="518"/>
      <c r="ADZ1" s="518"/>
      <c r="AEA1" s="518"/>
      <c r="AEB1" s="518"/>
      <c r="AEC1" s="518"/>
      <c r="AED1" s="518"/>
      <c r="AEE1" s="518"/>
      <c r="AEF1" s="518"/>
      <c r="AEG1" s="518"/>
      <c r="AEH1" s="518"/>
      <c r="AEI1" s="518"/>
      <c r="AEJ1" s="518"/>
      <c r="AEK1" s="518"/>
      <c r="AEL1" s="518"/>
      <c r="AEM1" s="518"/>
      <c r="AEN1" s="518"/>
      <c r="AEO1" s="518"/>
      <c r="AEP1" s="518"/>
      <c r="AEQ1" s="518"/>
      <c r="AER1" s="518"/>
      <c r="AES1" s="518"/>
      <c r="AET1" s="518"/>
      <c r="AEU1" s="518"/>
      <c r="AEV1" s="518"/>
      <c r="AEW1" s="518"/>
      <c r="AEX1" s="518"/>
      <c r="AEY1" s="518"/>
      <c r="AEZ1" s="518"/>
      <c r="AFA1" s="518"/>
      <c r="AFB1" s="518"/>
      <c r="AFC1" s="518"/>
      <c r="AFD1" s="518"/>
      <c r="AFE1" s="518"/>
      <c r="AFF1" s="518"/>
      <c r="AFG1" s="518"/>
      <c r="AFH1" s="518"/>
      <c r="AFI1" s="518"/>
      <c r="AFJ1" s="518"/>
      <c r="AFK1" s="518"/>
      <c r="AFL1" s="518"/>
      <c r="AFM1" s="518"/>
      <c r="AFN1" s="518"/>
      <c r="AFO1" s="518"/>
      <c r="AFP1" s="518"/>
      <c r="AFQ1" s="518"/>
      <c r="AFR1" s="518"/>
      <c r="AFS1" s="518"/>
      <c r="AFT1" s="518"/>
      <c r="AFU1" s="518"/>
      <c r="AFV1" s="518"/>
      <c r="AFW1" s="518"/>
      <c r="AFX1" s="518"/>
      <c r="AFY1" s="518"/>
      <c r="AFZ1" s="518"/>
      <c r="AGA1" s="518"/>
      <c r="AGB1" s="518"/>
      <c r="AGC1" s="518"/>
      <c r="AGD1" s="518"/>
      <c r="AGE1" s="518"/>
      <c r="AGF1" s="518"/>
      <c r="AGG1" s="518"/>
      <c r="AGH1" s="518"/>
      <c r="AGI1" s="518"/>
      <c r="AGJ1" s="518"/>
      <c r="AGK1" s="518"/>
      <c r="AGL1" s="518"/>
      <c r="AGM1" s="518"/>
    </row>
    <row r="2" spans="1:16377" ht="12.75" customHeight="1">
      <c r="D2" s="45"/>
      <c r="E2" s="45"/>
      <c r="F2" s="45"/>
      <c r="G2" s="45"/>
      <c r="M2" s="50" t="s">
        <v>80</v>
      </c>
      <c r="N2" s="48"/>
      <c r="O2" s="48" t="s">
        <v>158</v>
      </c>
      <c r="P2" s="48" t="s">
        <v>158</v>
      </c>
      <c r="Q2" s="48"/>
      <c r="R2" s="48"/>
      <c r="S2" s="48"/>
      <c r="T2" s="48"/>
      <c r="U2" s="48"/>
      <c r="V2" s="48" t="s">
        <v>158</v>
      </c>
      <c r="W2" s="48" t="s">
        <v>158</v>
      </c>
      <c r="X2" s="48"/>
      <c r="Y2" s="48"/>
      <c r="Z2" s="48"/>
      <c r="AA2" s="48"/>
      <c r="AB2" s="48"/>
      <c r="AC2" s="48" t="s">
        <v>158</v>
      </c>
      <c r="AD2" s="48" t="s">
        <v>158</v>
      </c>
      <c r="AE2" s="48"/>
      <c r="AF2" s="48"/>
      <c r="AG2" s="48"/>
      <c r="AH2" s="48"/>
      <c r="AI2" s="48"/>
      <c r="AJ2" s="48" t="s">
        <v>158</v>
      </c>
      <c r="AK2" s="48" t="s">
        <v>158</v>
      </c>
      <c r="AL2" s="48"/>
      <c r="AM2" s="48"/>
      <c r="AN2" s="48"/>
      <c r="AO2" s="48"/>
      <c r="AP2" s="48"/>
      <c r="AQ2" s="48" t="s">
        <v>158</v>
      </c>
      <c r="AR2" s="48" t="s">
        <v>158</v>
      </c>
      <c r="AS2" s="48"/>
      <c r="AT2" s="48"/>
      <c r="AU2" s="48"/>
      <c r="AV2" s="48"/>
      <c r="AW2" s="48"/>
      <c r="AX2" s="48" t="s">
        <v>158</v>
      </c>
      <c r="AY2" s="48" t="s">
        <v>158</v>
      </c>
      <c r="AZ2" s="48"/>
      <c r="BA2" s="48"/>
      <c r="BB2" s="48"/>
      <c r="BC2" s="48"/>
      <c r="BD2" s="48"/>
      <c r="BE2" s="48" t="s">
        <v>158</v>
      </c>
      <c r="BF2" s="48" t="s">
        <v>158</v>
      </c>
      <c r="BG2" s="48"/>
      <c r="BH2" s="48"/>
      <c r="BI2" s="48"/>
      <c r="BJ2" s="48"/>
      <c r="BK2" s="48"/>
      <c r="BL2" s="48" t="s">
        <v>158</v>
      </c>
      <c r="BM2" s="48" t="s">
        <v>158</v>
      </c>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c r="DC2" s="48"/>
      <c r="DD2" s="48"/>
      <c r="DE2" s="48"/>
      <c r="DF2" s="48"/>
      <c r="DG2" s="48"/>
      <c r="DH2" s="48"/>
      <c r="DI2" s="48"/>
      <c r="DJ2" s="48"/>
      <c r="DK2" s="48"/>
      <c r="DL2" s="48"/>
      <c r="DM2" s="48"/>
      <c r="DN2" s="48"/>
      <c r="DO2" s="48"/>
      <c r="DP2" s="50" t="s">
        <v>81</v>
      </c>
      <c r="DQ2" s="48" t="str">
        <f t="shared" ref="DQ2:EE2" si="0">IF(N2&lt;&gt;"",N2,"")</f>
        <v/>
      </c>
      <c r="DR2" s="48" t="str">
        <f t="shared" si="0"/>
        <v xml:space="preserve">  </v>
      </c>
      <c r="DS2" s="48" t="str">
        <f t="shared" si="0"/>
        <v xml:space="preserve">  </v>
      </c>
      <c r="DT2" s="48" t="str">
        <f t="shared" si="0"/>
        <v/>
      </c>
      <c r="DU2" s="48" t="str">
        <f t="shared" si="0"/>
        <v/>
      </c>
      <c r="DV2" s="48" t="str">
        <f t="shared" si="0"/>
        <v/>
      </c>
      <c r="DW2" s="48" t="str">
        <f t="shared" si="0"/>
        <v/>
      </c>
      <c r="DX2" s="48" t="str">
        <f t="shared" si="0"/>
        <v/>
      </c>
      <c r="DY2" s="48" t="str">
        <f t="shared" si="0"/>
        <v xml:space="preserve">  </v>
      </c>
      <c r="DZ2" s="48" t="str">
        <f t="shared" si="0"/>
        <v xml:space="preserve">  </v>
      </c>
      <c r="EA2" s="48" t="str">
        <f t="shared" si="0"/>
        <v/>
      </c>
      <c r="EB2" s="48" t="str">
        <f t="shared" si="0"/>
        <v/>
      </c>
      <c r="EC2" s="48" t="str">
        <f t="shared" si="0"/>
        <v/>
      </c>
      <c r="ED2" s="48" t="str">
        <f t="shared" si="0"/>
        <v/>
      </c>
      <c r="EE2" s="48" t="str">
        <f t="shared" si="0"/>
        <v/>
      </c>
      <c r="EH2" s="48" t="str">
        <f>IF(AE2&lt;&gt;"",AE2,"")</f>
        <v/>
      </c>
      <c r="EI2" s="50"/>
      <c r="EJ2" s="48" t="str">
        <f t="shared" ref="EJ2:EZ2" si="1">IF(AG2&lt;&gt;"",AG2,"")</f>
        <v/>
      </c>
      <c r="EK2" s="48" t="str">
        <f t="shared" si="1"/>
        <v/>
      </c>
      <c r="EL2" s="48" t="str">
        <f t="shared" si="1"/>
        <v/>
      </c>
      <c r="EM2" s="48" t="str">
        <f t="shared" si="1"/>
        <v xml:space="preserve">  </v>
      </c>
      <c r="EN2" s="48" t="str">
        <f t="shared" si="1"/>
        <v xml:space="preserve">  </v>
      </c>
      <c r="EO2" s="48" t="str">
        <f t="shared" si="1"/>
        <v/>
      </c>
      <c r="EP2" s="48" t="str">
        <f t="shared" si="1"/>
        <v/>
      </c>
      <c r="EQ2" s="48" t="str">
        <f t="shared" si="1"/>
        <v/>
      </c>
      <c r="ER2" s="48" t="str">
        <f t="shared" si="1"/>
        <v/>
      </c>
      <c r="ES2" s="48" t="str">
        <f t="shared" si="1"/>
        <v/>
      </c>
      <c r="ET2" s="48" t="str">
        <f t="shared" si="1"/>
        <v xml:space="preserve">  </v>
      </c>
      <c r="EU2" s="48" t="str">
        <f t="shared" si="1"/>
        <v xml:space="preserve">  </v>
      </c>
      <c r="EV2" s="48" t="str">
        <f t="shared" si="1"/>
        <v/>
      </c>
      <c r="EW2" s="48" t="str">
        <f t="shared" si="1"/>
        <v/>
      </c>
      <c r="EX2" s="48" t="str">
        <f t="shared" si="1"/>
        <v/>
      </c>
      <c r="EY2" s="48" t="str">
        <f t="shared" si="1"/>
        <v/>
      </c>
      <c r="EZ2" s="48" t="str">
        <f t="shared" si="1"/>
        <v/>
      </c>
      <c r="FC2" s="48" t="str">
        <f t="shared" ref="FC2:FK2" si="2">IF(AZ2&lt;&gt;"",AZ2,"")</f>
        <v/>
      </c>
      <c r="FD2" s="48" t="str">
        <f t="shared" si="2"/>
        <v/>
      </c>
      <c r="FE2" s="48" t="str">
        <f t="shared" si="2"/>
        <v/>
      </c>
      <c r="FF2" s="48" t="str">
        <f t="shared" si="2"/>
        <v/>
      </c>
      <c r="FG2" s="48" t="str">
        <f t="shared" si="2"/>
        <v/>
      </c>
      <c r="FH2" s="48" t="str">
        <f t="shared" si="2"/>
        <v xml:space="preserve">  </v>
      </c>
      <c r="FI2" s="48" t="str">
        <f t="shared" si="2"/>
        <v xml:space="preserve">  </v>
      </c>
      <c r="FJ2" s="48" t="str">
        <f t="shared" si="2"/>
        <v/>
      </c>
      <c r="FK2" s="48" t="str">
        <f t="shared" si="2"/>
        <v/>
      </c>
      <c r="FN2" s="48" t="str">
        <f>IF(BK2&lt;&gt;"",BK2,"")</f>
        <v/>
      </c>
      <c r="FO2" s="48" t="str">
        <f>IF(BL2&lt;&gt;"",BL2,"")</f>
        <v xml:space="preserve">  </v>
      </c>
      <c r="FP2" s="48" t="str">
        <f>IF(BM2&lt;&gt;"",BM2,"")</f>
        <v xml:space="preserve">  </v>
      </c>
      <c r="FQ2" s="48" t="str">
        <f>IF(BN2&lt;&gt;"",BN2,"")</f>
        <v/>
      </c>
      <c r="GX2" s="48" t="str">
        <f>IF(BK2&lt;&gt;"",BK2,"")</f>
        <v/>
      </c>
      <c r="GY2" s="48" t="str">
        <f>IF(BL2&lt;&gt;"",BL2,"")</f>
        <v xml:space="preserve">  </v>
      </c>
      <c r="HL2" s="48" t="str">
        <f>IF(BJ2&lt;&gt;"",BJ2,"")</f>
        <v/>
      </c>
      <c r="HM2" s="48" t="str">
        <f>IF(BK2&lt;&gt;"",BK2,"")</f>
        <v/>
      </c>
      <c r="HQ2" s="48" t="str">
        <f>IF(BO2&lt;&gt;"",BO2,"")</f>
        <v/>
      </c>
      <c r="HR2" s="48" t="str">
        <f>IF(BP2&lt;&gt;"",BP2,"")</f>
        <v/>
      </c>
      <c r="HS2" s="51" t="s">
        <v>82</v>
      </c>
      <c r="HT2" s="48" t="str">
        <f t="shared" ref="HT2:IH2" si="3">IF(DQ2&lt;&gt;"",DQ2,"")</f>
        <v/>
      </c>
      <c r="HU2" s="48" t="str">
        <f t="shared" si="3"/>
        <v xml:space="preserve">  </v>
      </c>
      <c r="HV2" s="48" t="str">
        <f t="shared" si="3"/>
        <v xml:space="preserve">  </v>
      </c>
      <c r="HW2" s="48" t="str">
        <f t="shared" si="3"/>
        <v/>
      </c>
      <c r="HX2" s="48" t="str">
        <f t="shared" si="3"/>
        <v/>
      </c>
      <c r="HY2" s="48" t="str">
        <f t="shared" si="3"/>
        <v/>
      </c>
      <c r="HZ2" s="48" t="str">
        <f t="shared" si="3"/>
        <v/>
      </c>
      <c r="IA2" s="48" t="str">
        <f t="shared" si="3"/>
        <v/>
      </c>
      <c r="IB2" s="48" t="str">
        <f t="shared" si="3"/>
        <v xml:space="preserve">  </v>
      </c>
      <c r="IC2" s="48" t="str">
        <f t="shared" si="3"/>
        <v xml:space="preserve">  </v>
      </c>
      <c r="ID2" s="48" t="str">
        <f t="shared" si="3"/>
        <v/>
      </c>
      <c r="IE2" s="48" t="str">
        <f t="shared" si="3"/>
        <v/>
      </c>
      <c r="IF2" s="48" t="str">
        <f t="shared" si="3"/>
        <v/>
      </c>
      <c r="IG2" s="48" t="str">
        <f t="shared" si="3"/>
        <v/>
      </c>
      <c r="IH2" s="48" t="str">
        <f t="shared" si="3"/>
        <v/>
      </c>
      <c r="IK2" s="48" t="str">
        <f>IF(EH2&lt;&gt;"",EH2,"")</f>
        <v/>
      </c>
      <c r="IL2" s="51"/>
      <c r="IM2" s="48" t="str">
        <f t="shared" ref="IM2:JC2" si="4">IF(EJ2&lt;&gt;"",EJ2,"")</f>
        <v/>
      </c>
      <c r="IN2" s="48" t="str">
        <f t="shared" si="4"/>
        <v/>
      </c>
      <c r="IO2" s="48" t="str">
        <f t="shared" si="4"/>
        <v/>
      </c>
      <c r="IP2" s="48" t="str">
        <f t="shared" si="4"/>
        <v xml:space="preserve">  </v>
      </c>
      <c r="IQ2" s="48" t="str">
        <f t="shared" si="4"/>
        <v xml:space="preserve">  </v>
      </c>
      <c r="IR2" s="48" t="str">
        <f t="shared" si="4"/>
        <v/>
      </c>
      <c r="IS2" s="48" t="str">
        <f t="shared" si="4"/>
        <v/>
      </c>
      <c r="IT2" s="48" t="str">
        <f t="shared" si="4"/>
        <v/>
      </c>
      <c r="IU2" s="48" t="str">
        <f t="shared" si="4"/>
        <v/>
      </c>
      <c r="IV2" s="48" t="str">
        <f t="shared" si="4"/>
        <v/>
      </c>
      <c r="IW2" s="48" t="str">
        <f t="shared" si="4"/>
        <v xml:space="preserve">  </v>
      </c>
      <c r="IX2" s="48" t="str">
        <f t="shared" si="4"/>
        <v xml:space="preserve">  </v>
      </c>
      <c r="IY2" s="48" t="str">
        <f t="shared" si="4"/>
        <v/>
      </c>
      <c r="IZ2" s="48" t="str">
        <f t="shared" si="4"/>
        <v/>
      </c>
      <c r="JA2" s="48" t="str">
        <f t="shared" si="4"/>
        <v/>
      </c>
      <c r="JB2" s="48" t="str">
        <f t="shared" si="4"/>
        <v/>
      </c>
      <c r="JC2" s="48" t="str">
        <f t="shared" si="4"/>
        <v/>
      </c>
      <c r="JF2" s="48" t="str">
        <f>IF(FC2&lt;&gt;"",FC2,"")</f>
        <v/>
      </c>
      <c r="JG2" s="51"/>
      <c r="JH2" s="48" t="str">
        <f t="shared" ref="JH2:JT2" si="5">IF(FE2&lt;&gt;"",FE2,"")</f>
        <v/>
      </c>
      <c r="JI2" s="48" t="str">
        <f t="shared" si="5"/>
        <v/>
      </c>
      <c r="JJ2" s="48" t="str">
        <f t="shared" si="5"/>
        <v/>
      </c>
      <c r="JK2" s="48" t="str">
        <f t="shared" si="5"/>
        <v xml:space="preserve">  </v>
      </c>
      <c r="JL2" s="48" t="str">
        <f t="shared" si="5"/>
        <v xml:space="preserve">  </v>
      </c>
      <c r="JM2" s="48" t="str">
        <f t="shared" si="5"/>
        <v/>
      </c>
      <c r="JN2" s="48" t="str">
        <f t="shared" si="5"/>
        <v/>
      </c>
      <c r="JO2" s="48" t="str">
        <f t="shared" si="5"/>
        <v/>
      </c>
      <c r="JP2" s="48" t="str">
        <f t="shared" si="5"/>
        <v/>
      </c>
      <c r="JQ2" s="48" t="str">
        <f t="shared" si="5"/>
        <v/>
      </c>
      <c r="JR2" s="48" t="str">
        <f t="shared" si="5"/>
        <v xml:space="preserve">  </v>
      </c>
      <c r="JS2" s="48" t="str">
        <f t="shared" si="5"/>
        <v xml:space="preserve">  </v>
      </c>
      <c r="JT2" s="48" t="str">
        <f t="shared" si="5"/>
        <v/>
      </c>
      <c r="KO2" s="48" t="str">
        <f t="shared" ref="KO2:KV2" si="6">IF(GX2&lt;&gt;"",GX2,"")</f>
        <v/>
      </c>
      <c r="KP2" s="48" t="str">
        <f t="shared" si="6"/>
        <v xml:space="preserve">  </v>
      </c>
      <c r="KQ2" s="48" t="str">
        <f t="shared" si="6"/>
        <v/>
      </c>
      <c r="KR2" s="48" t="str">
        <f t="shared" si="6"/>
        <v/>
      </c>
      <c r="KS2" s="48" t="str">
        <f t="shared" si="6"/>
        <v/>
      </c>
      <c r="KT2" s="48" t="str">
        <f t="shared" si="6"/>
        <v/>
      </c>
      <c r="KU2" s="48" t="str">
        <f t="shared" si="6"/>
        <v/>
      </c>
      <c r="KV2" s="48" t="str">
        <f t="shared" si="6"/>
        <v/>
      </c>
      <c r="LD2" s="48" t="str">
        <f>IF(HM2&lt;&gt;"",HM2,"")</f>
        <v/>
      </c>
      <c r="LE2" s="48" t="str">
        <f>IF(HN2&lt;&gt;"",HN2,"")</f>
        <v/>
      </c>
      <c r="LF2" s="48" t="str">
        <f>IF(HO2&lt;&gt;"",HO2,"")</f>
        <v/>
      </c>
      <c r="LG2" s="48" t="str">
        <f>IF(HP2&lt;&gt;"",HP2,"")</f>
        <v/>
      </c>
      <c r="LL2" s="48" t="str">
        <f t="shared" ref="LL2:LQ2" si="7">IF(HM2&lt;&gt;"",HM2,"")</f>
        <v/>
      </c>
      <c r="LM2" s="48" t="str">
        <f t="shared" si="7"/>
        <v/>
      </c>
      <c r="LN2" s="48" t="str">
        <f t="shared" si="7"/>
        <v/>
      </c>
      <c r="LO2" s="48" t="str">
        <f t="shared" si="7"/>
        <v/>
      </c>
      <c r="LP2" s="48" t="str">
        <f t="shared" si="7"/>
        <v/>
      </c>
      <c r="LQ2" s="48" t="str">
        <f t="shared" si="7"/>
        <v/>
      </c>
      <c r="LV2" s="51" t="s">
        <v>83</v>
      </c>
      <c r="LW2" s="48" t="str">
        <f t="shared" ref="LW2:MK2" si="8">IF(HT2&lt;&gt;"",HT2,"")</f>
        <v/>
      </c>
      <c r="LX2" s="48" t="str">
        <f t="shared" si="8"/>
        <v xml:space="preserve">  </v>
      </c>
      <c r="LY2" s="48" t="str">
        <f t="shared" si="8"/>
        <v xml:space="preserve">  </v>
      </c>
      <c r="LZ2" s="48" t="str">
        <f t="shared" si="8"/>
        <v/>
      </c>
      <c r="MA2" s="48" t="str">
        <f t="shared" si="8"/>
        <v/>
      </c>
      <c r="MB2" s="48" t="str">
        <f t="shared" si="8"/>
        <v/>
      </c>
      <c r="MC2" s="48" t="str">
        <f t="shared" si="8"/>
        <v/>
      </c>
      <c r="MD2" s="48" t="str">
        <f t="shared" si="8"/>
        <v/>
      </c>
      <c r="ME2" s="48" t="str">
        <f t="shared" si="8"/>
        <v xml:space="preserve">  </v>
      </c>
      <c r="MF2" s="48" t="str">
        <f t="shared" si="8"/>
        <v xml:space="preserve">  </v>
      </c>
      <c r="MG2" s="48" t="str">
        <f t="shared" si="8"/>
        <v/>
      </c>
      <c r="MH2" s="48" t="str">
        <f t="shared" si="8"/>
        <v/>
      </c>
      <c r="MI2" s="48" t="str">
        <f t="shared" si="8"/>
        <v/>
      </c>
      <c r="MJ2" s="48" t="str">
        <f t="shared" si="8"/>
        <v/>
      </c>
      <c r="MK2" s="48" t="str">
        <f t="shared" si="8"/>
        <v/>
      </c>
      <c r="MN2" s="48" t="str">
        <f>IF(IK2&lt;&gt;"",IK2,"")</f>
        <v/>
      </c>
      <c r="MO2" s="51"/>
      <c r="MP2" s="48" t="str">
        <f t="shared" ref="MP2:NF2" si="9">IF(IM2&lt;&gt;"",IM2,"")</f>
        <v/>
      </c>
      <c r="MQ2" s="48" t="str">
        <f t="shared" si="9"/>
        <v/>
      </c>
      <c r="MR2" s="48" t="str">
        <f t="shared" si="9"/>
        <v/>
      </c>
      <c r="MS2" s="48" t="str">
        <f t="shared" si="9"/>
        <v xml:space="preserve">  </v>
      </c>
      <c r="MT2" s="48" t="str">
        <f t="shared" si="9"/>
        <v xml:space="preserve">  </v>
      </c>
      <c r="MU2" s="48" t="str">
        <f t="shared" si="9"/>
        <v/>
      </c>
      <c r="MV2" s="48" t="str">
        <f t="shared" si="9"/>
        <v/>
      </c>
      <c r="MW2" s="48" t="str">
        <f t="shared" si="9"/>
        <v/>
      </c>
      <c r="MX2" s="48" t="str">
        <f t="shared" si="9"/>
        <v/>
      </c>
      <c r="MY2" s="48" t="str">
        <f t="shared" si="9"/>
        <v/>
      </c>
      <c r="MZ2" s="48" t="str">
        <f t="shared" si="9"/>
        <v xml:space="preserve">  </v>
      </c>
      <c r="NA2" s="48" t="str">
        <f t="shared" si="9"/>
        <v xml:space="preserve">  </v>
      </c>
      <c r="NB2" s="48" t="str">
        <f t="shared" si="9"/>
        <v/>
      </c>
      <c r="NC2" s="48" t="str">
        <f t="shared" si="9"/>
        <v/>
      </c>
      <c r="ND2" s="48" t="str">
        <f t="shared" si="9"/>
        <v/>
      </c>
      <c r="NE2" s="48" t="str">
        <f t="shared" si="9"/>
        <v/>
      </c>
      <c r="NF2" s="48" t="str">
        <f t="shared" si="9"/>
        <v/>
      </c>
      <c r="NI2" s="48" t="str">
        <f>IF(JF2&lt;&gt;"",JF2,"")</f>
        <v/>
      </c>
      <c r="NJ2" s="51"/>
      <c r="NK2" s="48" t="str">
        <f t="shared" ref="NK2:NW2" si="10">IF(JH2&lt;&gt;"",JH2,"")</f>
        <v/>
      </c>
      <c r="NL2" s="48" t="str">
        <f t="shared" si="10"/>
        <v/>
      </c>
      <c r="NM2" s="48" t="str">
        <f t="shared" si="10"/>
        <v/>
      </c>
      <c r="NN2" s="48" t="str">
        <f t="shared" si="10"/>
        <v xml:space="preserve">  </v>
      </c>
      <c r="NO2" s="48" t="str">
        <f t="shared" si="10"/>
        <v xml:space="preserve">  </v>
      </c>
      <c r="NP2" s="48" t="str">
        <f t="shared" si="10"/>
        <v/>
      </c>
      <c r="NQ2" s="48" t="str">
        <f t="shared" si="10"/>
        <v/>
      </c>
      <c r="NR2" s="48" t="str">
        <f t="shared" si="10"/>
        <v/>
      </c>
      <c r="NS2" s="48" t="str">
        <f t="shared" si="10"/>
        <v/>
      </c>
      <c r="NT2" s="48" t="str">
        <f t="shared" si="10"/>
        <v/>
      </c>
      <c r="NU2" s="48" t="str">
        <f t="shared" si="10"/>
        <v xml:space="preserve">  </v>
      </c>
      <c r="NV2" s="48" t="str">
        <f t="shared" si="10"/>
        <v xml:space="preserve">  </v>
      </c>
      <c r="NW2" s="48" t="str">
        <f t="shared" si="10"/>
        <v/>
      </c>
      <c r="NX2" s="48" t="str">
        <f t="shared" ref="NX2" si="11">IF(LP2&lt;&gt;"",LP2,"")</f>
        <v/>
      </c>
      <c r="OK2" s="48" t="str">
        <f t="shared" ref="OK2:OP2" si="12">IF(KV2&lt;&gt;"",KV2,"")</f>
        <v/>
      </c>
      <c r="OL2" s="48" t="str">
        <f t="shared" si="12"/>
        <v/>
      </c>
      <c r="OM2" s="48" t="str">
        <f t="shared" si="12"/>
        <v/>
      </c>
      <c r="ON2" s="48" t="str">
        <f t="shared" si="12"/>
        <v/>
      </c>
      <c r="OO2" s="48" t="str">
        <f t="shared" si="12"/>
        <v/>
      </c>
      <c r="OP2" s="48" t="str">
        <f t="shared" si="12"/>
        <v/>
      </c>
      <c r="PO2" s="48" t="str">
        <f>IF(LN2&lt;&gt;"",LN2,"")</f>
        <v/>
      </c>
      <c r="PP2" s="48" t="str">
        <f>IF(LO2&lt;&gt;"",LO2,"")</f>
        <v/>
      </c>
      <c r="PQ2" s="48" t="str">
        <f>IF(LP2&lt;&gt;"",LP2,"")</f>
        <v/>
      </c>
      <c r="PR2" s="48" t="str">
        <f>IF(LQ2&lt;&gt;"",LQ2,"")</f>
        <v/>
      </c>
      <c r="PU2" s="48" t="str">
        <f>IF(LP2&lt;&gt;"",LP2,"")</f>
        <v/>
      </c>
      <c r="PV2" s="48" t="str">
        <f>IF(LQ2&lt;&gt;"",LQ2,"")</f>
        <v/>
      </c>
      <c r="PW2" s="48" t="str">
        <f>IF(LR2&lt;&gt;"",LR2,"")</f>
        <v/>
      </c>
      <c r="PX2" s="48" t="str">
        <f>IF(LU2&lt;&gt;"",LU2,"")</f>
        <v/>
      </c>
      <c r="PY2" s="50" t="s">
        <v>138</v>
      </c>
      <c r="PZ2" s="48" t="str">
        <f t="shared" ref="PZ2:QQ2" si="13">IF(LW2&lt;&gt;"",LW2,"")</f>
        <v/>
      </c>
      <c r="QA2" s="48" t="str">
        <f t="shared" si="13"/>
        <v xml:space="preserve">  </v>
      </c>
      <c r="QB2" s="48" t="str">
        <f t="shared" si="13"/>
        <v xml:space="preserve">  </v>
      </c>
      <c r="QC2" s="48" t="str">
        <f t="shared" si="13"/>
        <v/>
      </c>
      <c r="QD2" s="48" t="str">
        <f t="shared" si="13"/>
        <v/>
      </c>
      <c r="QE2" s="48" t="str">
        <f t="shared" si="13"/>
        <v/>
      </c>
      <c r="QF2" s="48" t="str">
        <f t="shared" si="13"/>
        <v/>
      </c>
      <c r="QG2" s="48" t="str">
        <f t="shared" si="13"/>
        <v/>
      </c>
      <c r="QH2" s="48" t="str">
        <f t="shared" si="13"/>
        <v xml:space="preserve">  </v>
      </c>
      <c r="QI2" s="48" t="str">
        <f t="shared" si="13"/>
        <v xml:space="preserve">  </v>
      </c>
      <c r="QJ2" s="48" t="str">
        <f t="shared" si="13"/>
        <v/>
      </c>
      <c r="QK2" s="48" t="str">
        <f t="shared" si="13"/>
        <v/>
      </c>
      <c r="QL2" s="48" t="str">
        <f t="shared" si="13"/>
        <v/>
      </c>
      <c r="QM2" s="48" t="str">
        <f t="shared" si="13"/>
        <v/>
      </c>
      <c r="QN2" s="48" t="str">
        <f t="shared" si="13"/>
        <v/>
      </c>
      <c r="QO2" s="48" t="str">
        <f t="shared" si="13"/>
        <v/>
      </c>
      <c r="QP2" s="48" t="str">
        <f t="shared" si="13"/>
        <v/>
      </c>
      <c r="QQ2" s="48" t="str">
        <f t="shared" si="13"/>
        <v/>
      </c>
      <c r="QR2" s="50"/>
      <c r="QS2" s="48" t="str">
        <f t="shared" ref="QS2:RI2" si="14">IF(MP2&lt;&gt;"",MP2,"")</f>
        <v/>
      </c>
      <c r="QT2" s="48" t="str">
        <f t="shared" si="14"/>
        <v/>
      </c>
      <c r="QU2" s="48" t="str">
        <f t="shared" si="14"/>
        <v/>
      </c>
      <c r="QV2" s="48" t="str">
        <f t="shared" si="14"/>
        <v xml:space="preserve">  </v>
      </c>
      <c r="QW2" s="48" t="str">
        <f t="shared" si="14"/>
        <v xml:space="preserve">  </v>
      </c>
      <c r="QX2" s="48" t="str">
        <f t="shared" si="14"/>
        <v/>
      </c>
      <c r="QY2" s="48" t="str">
        <f t="shared" si="14"/>
        <v/>
      </c>
      <c r="QZ2" s="48" t="str">
        <f t="shared" si="14"/>
        <v/>
      </c>
      <c r="RA2" s="48" t="str">
        <f t="shared" si="14"/>
        <v/>
      </c>
      <c r="RB2" s="48" t="str">
        <f t="shared" si="14"/>
        <v/>
      </c>
      <c r="RC2" s="48" t="str">
        <f t="shared" si="14"/>
        <v xml:space="preserve">  </v>
      </c>
      <c r="RD2" s="48" t="str">
        <f t="shared" si="14"/>
        <v xml:space="preserve">  </v>
      </c>
      <c r="RE2" s="48" t="str">
        <f t="shared" si="14"/>
        <v/>
      </c>
      <c r="RF2" s="48" t="str">
        <f t="shared" si="14"/>
        <v/>
      </c>
      <c r="RG2" s="48" t="str">
        <f t="shared" si="14"/>
        <v/>
      </c>
      <c r="RH2" s="48" t="str">
        <f t="shared" si="14"/>
        <v/>
      </c>
      <c r="RI2" s="48" t="str">
        <f t="shared" si="14"/>
        <v/>
      </c>
      <c r="RL2" s="48" t="str">
        <f>IF(NI2&lt;&gt;"",NI2,"")</f>
        <v/>
      </c>
      <c r="RM2" s="50"/>
      <c r="RN2" s="48" t="str">
        <f t="shared" ref="RN2:RZ2" si="15">IF(NK2&lt;&gt;"",NK2,"")</f>
        <v/>
      </c>
      <c r="RO2" s="48" t="str">
        <f t="shared" si="15"/>
        <v/>
      </c>
      <c r="RP2" s="48" t="str">
        <f t="shared" si="15"/>
        <v/>
      </c>
      <c r="RQ2" s="48" t="str">
        <f t="shared" si="15"/>
        <v xml:space="preserve">  </v>
      </c>
      <c r="RR2" s="48" t="str">
        <f t="shared" si="15"/>
        <v xml:space="preserve">  </v>
      </c>
      <c r="RS2" s="48" t="str">
        <f t="shared" si="15"/>
        <v/>
      </c>
      <c r="RT2" s="48" t="str">
        <f t="shared" si="15"/>
        <v/>
      </c>
      <c r="RU2" s="48" t="str">
        <f t="shared" si="15"/>
        <v/>
      </c>
      <c r="RV2" s="48" t="str">
        <f t="shared" si="15"/>
        <v/>
      </c>
      <c r="RW2" s="48" t="str">
        <f t="shared" si="15"/>
        <v/>
      </c>
      <c r="RX2" s="48" t="str">
        <f t="shared" si="15"/>
        <v xml:space="preserve">  </v>
      </c>
      <c r="RY2" s="48" t="str">
        <f t="shared" si="15"/>
        <v xml:space="preserve">  </v>
      </c>
      <c r="RZ2" s="48" t="str">
        <f t="shared" si="15"/>
        <v/>
      </c>
      <c r="SY2" s="48" t="str">
        <f>IF(ND2&lt;&gt;"",ND2,"")</f>
        <v/>
      </c>
      <c r="SZ2" s="48" t="str">
        <f t="shared" ref="SZ2" si="16">IF(OX2&lt;&gt;"",OX2,"")</f>
        <v/>
      </c>
      <c r="TC2" s="48" t="str">
        <f>IF(NH2&lt;&gt;"",NH2,"")</f>
        <v/>
      </c>
      <c r="TD2" s="48" t="str">
        <f t="shared" ref="TD2" si="17">IF(PB2&lt;&gt;"",PB2,"")</f>
        <v/>
      </c>
      <c r="TO2" s="48" t="str">
        <f>IF(NB2&lt;&gt;"",NB2,"")</f>
        <v/>
      </c>
      <c r="TP2" s="48" t="str">
        <f t="shared" ref="TP2" si="18">IF(OV2&lt;&gt;"",OV2,"")</f>
        <v/>
      </c>
      <c r="TS2" s="48" t="str">
        <f>IF(NF2&lt;&gt;"",NF2,"")</f>
        <v/>
      </c>
      <c r="TT2" s="48" t="str">
        <f t="shared" ref="TT2" si="19">IF(OZ2&lt;&gt;"",OZ2,"")</f>
        <v/>
      </c>
      <c r="UB2" s="50" t="s">
        <v>85</v>
      </c>
      <c r="UC2" s="48" t="str">
        <f t="shared" ref="UC2:UQ2" si="20">IF(PZ2&lt;&gt;"",PZ2,"")</f>
        <v/>
      </c>
      <c r="UD2" s="48" t="str">
        <f t="shared" si="20"/>
        <v xml:space="preserve">  </v>
      </c>
      <c r="UE2" s="48" t="str">
        <f t="shared" si="20"/>
        <v xml:space="preserve">  </v>
      </c>
      <c r="UF2" s="48" t="str">
        <f t="shared" si="20"/>
        <v/>
      </c>
      <c r="UG2" s="48" t="str">
        <f t="shared" si="20"/>
        <v/>
      </c>
      <c r="UH2" s="48" t="str">
        <f t="shared" si="20"/>
        <v/>
      </c>
      <c r="UI2" s="48" t="str">
        <f t="shared" si="20"/>
        <v/>
      </c>
      <c r="UJ2" s="48" t="str">
        <f t="shared" si="20"/>
        <v/>
      </c>
      <c r="UK2" s="48" t="str">
        <f t="shared" si="20"/>
        <v xml:space="preserve">  </v>
      </c>
      <c r="UL2" s="48" t="str">
        <f t="shared" si="20"/>
        <v xml:space="preserve">  </v>
      </c>
      <c r="UM2" s="48" t="str">
        <f t="shared" si="20"/>
        <v/>
      </c>
      <c r="UN2" s="48" t="str">
        <f t="shared" si="20"/>
        <v/>
      </c>
      <c r="UO2" s="48" t="str">
        <f t="shared" si="20"/>
        <v/>
      </c>
      <c r="UP2" s="48" t="str">
        <f t="shared" si="20"/>
        <v/>
      </c>
      <c r="UQ2" s="48" t="str">
        <f t="shared" si="20"/>
        <v/>
      </c>
      <c r="UT2" s="48" t="str">
        <f>IF(QQ2&lt;&gt;"",QQ2,"")</f>
        <v/>
      </c>
      <c r="UU2" s="50"/>
      <c r="UV2" s="48" t="str">
        <f t="shared" ref="UV2:VL2" si="21">IF(QS2&lt;&gt;"",QS2,"")</f>
        <v/>
      </c>
      <c r="UW2" s="48" t="str">
        <f t="shared" si="21"/>
        <v/>
      </c>
      <c r="UX2" s="48" t="str">
        <f t="shared" si="21"/>
        <v/>
      </c>
      <c r="UY2" s="48" t="str">
        <f t="shared" si="21"/>
        <v xml:space="preserve">  </v>
      </c>
      <c r="UZ2" s="48" t="str">
        <f t="shared" si="21"/>
        <v xml:space="preserve">  </v>
      </c>
      <c r="VA2" s="48" t="str">
        <f t="shared" si="21"/>
        <v/>
      </c>
      <c r="VB2" s="48" t="str">
        <f t="shared" si="21"/>
        <v/>
      </c>
      <c r="VC2" s="48" t="str">
        <f t="shared" si="21"/>
        <v/>
      </c>
      <c r="VD2" s="48" t="str">
        <f t="shared" si="21"/>
        <v/>
      </c>
      <c r="VE2" s="48" t="str">
        <f t="shared" si="21"/>
        <v/>
      </c>
      <c r="VF2" s="48" t="str">
        <f t="shared" si="21"/>
        <v xml:space="preserve">  </v>
      </c>
      <c r="VG2" s="48" t="str">
        <f t="shared" si="21"/>
        <v xml:space="preserve">  </v>
      </c>
      <c r="VH2" s="48" t="str">
        <f t="shared" si="21"/>
        <v/>
      </c>
      <c r="VI2" s="48" t="str">
        <f t="shared" si="21"/>
        <v/>
      </c>
      <c r="VJ2" s="48" t="str">
        <f t="shared" si="21"/>
        <v/>
      </c>
      <c r="VK2" s="48" t="str">
        <f t="shared" si="21"/>
        <v/>
      </c>
      <c r="VL2" s="48" t="str">
        <f t="shared" si="21"/>
        <v/>
      </c>
      <c r="VO2" s="48" t="str">
        <f>IF(RL2&lt;&gt;"",RL2,"")</f>
        <v/>
      </c>
      <c r="VP2" s="50"/>
      <c r="VQ2" s="48" t="str">
        <f t="shared" ref="VQ2:VW2" si="22">IF(RN2&lt;&gt;"",RN2,"")</f>
        <v/>
      </c>
      <c r="VR2" s="48" t="str">
        <f t="shared" si="22"/>
        <v/>
      </c>
      <c r="VS2" s="48" t="str">
        <f t="shared" si="22"/>
        <v/>
      </c>
      <c r="VT2" s="48" t="str">
        <f t="shared" si="22"/>
        <v xml:space="preserve">  </v>
      </c>
      <c r="VU2" s="48" t="str">
        <f t="shared" si="22"/>
        <v xml:space="preserve">  </v>
      </c>
      <c r="VV2" s="48" t="str">
        <f t="shared" si="22"/>
        <v/>
      </c>
      <c r="VW2" s="48" t="str">
        <f t="shared" si="22"/>
        <v/>
      </c>
      <c r="VZ2" s="48" t="str">
        <f>IF(RW2&lt;&gt;"",RW2,"")</f>
        <v/>
      </c>
      <c r="WA2" s="48" t="str">
        <f>IF(RX2&lt;&gt;"",RX2,"")</f>
        <v xml:space="preserve">  </v>
      </c>
      <c r="WB2" s="48" t="str">
        <f>IF(RY2&lt;&gt;"",RY2,"")</f>
        <v xml:space="preserve">  </v>
      </c>
      <c r="WC2" s="48" t="str">
        <f>IF(RZ2&lt;&gt;"",RZ2,"")</f>
        <v/>
      </c>
      <c r="YE2" s="50" t="s">
        <v>76</v>
      </c>
      <c r="YF2" s="48" t="str">
        <f t="shared" ref="YF2:YT2" si="23">IF(UC2&lt;&gt;"",UC2,"")</f>
        <v/>
      </c>
      <c r="YG2" s="48" t="str">
        <f t="shared" si="23"/>
        <v xml:space="preserve">  </v>
      </c>
      <c r="YH2" s="48" t="str">
        <f t="shared" si="23"/>
        <v xml:space="preserve">  </v>
      </c>
      <c r="YI2" s="48" t="str">
        <f t="shared" si="23"/>
        <v/>
      </c>
      <c r="YJ2" s="48" t="str">
        <f t="shared" si="23"/>
        <v/>
      </c>
      <c r="YK2" s="48" t="str">
        <f t="shared" si="23"/>
        <v/>
      </c>
      <c r="YL2" s="48" t="str">
        <f t="shared" si="23"/>
        <v/>
      </c>
      <c r="YM2" s="48" t="str">
        <f t="shared" si="23"/>
        <v/>
      </c>
      <c r="YN2" s="48" t="str">
        <f t="shared" si="23"/>
        <v xml:space="preserve">  </v>
      </c>
      <c r="YO2" s="48" t="str">
        <f t="shared" si="23"/>
        <v xml:space="preserve">  </v>
      </c>
      <c r="YP2" s="48" t="str">
        <f t="shared" si="23"/>
        <v/>
      </c>
      <c r="YQ2" s="48" t="str">
        <f t="shared" si="23"/>
        <v/>
      </c>
      <c r="YR2" s="48" t="str">
        <f t="shared" si="23"/>
        <v/>
      </c>
      <c r="YS2" s="48" t="str">
        <f t="shared" si="23"/>
        <v/>
      </c>
      <c r="YT2" s="48" t="str">
        <f t="shared" si="23"/>
        <v/>
      </c>
      <c r="YW2" s="48" t="str">
        <f>IF(UT2&lt;&gt;"",UT2,"")</f>
        <v/>
      </c>
      <c r="YX2" s="50"/>
      <c r="YY2" s="48" t="str">
        <f t="shared" ref="YY2:ZO2" si="24">IF(UV2&lt;&gt;"",UV2,"")</f>
        <v/>
      </c>
      <c r="YZ2" s="48" t="str">
        <f t="shared" si="24"/>
        <v/>
      </c>
      <c r="ZA2" s="48" t="str">
        <f t="shared" si="24"/>
        <v/>
      </c>
      <c r="ZB2" s="48" t="str">
        <f t="shared" si="24"/>
        <v xml:space="preserve">  </v>
      </c>
      <c r="ZC2" s="48" t="str">
        <f t="shared" si="24"/>
        <v xml:space="preserve">  </v>
      </c>
      <c r="ZD2" s="48" t="str">
        <f t="shared" si="24"/>
        <v/>
      </c>
      <c r="ZE2" s="48" t="str">
        <f t="shared" si="24"/>
        <v/>
      </c>
      <c r="ZF2" s="48" t="str">
        <f t="shared" si="24"/>
        <v/>
      </c>
      <c r="ZG2" s="48" t="str">
        <f t="shared" si="24"/>
        <v/>
      </c>
      <c r="ZH2" s="48" t="str">
        <f t="shared" si="24"/>
        <v/>
      </c>
      <c r="ZI2" s="48" t="str">
        <f t="shared" si="24"/>
        <v xml:space="preserve">  </v>
      </c>
      <c r="ZJ2" s="48" t="str">
        <f t="shared" si="24"/>
        <v xml:space="preserve">  </v>
      </c>
      <c r="ZK2" s="48" t="str">
        <f t="shared" si="24"/>
        <v/>
      </c>
      <c r="ZL2" s="48" t="str">
        <f t="shared" si="24"/>
        <v/>
      </c>
      <c r="ZM2" s="48" t="str">
        <f t="shared" si="24"/>
        <v/>
      </c>
      <c r="ZN2" s="48" t="str">
        <f t="shared" si="24"/>
        <v/>
      </c>
      <c r="ZO2" s="48" t="str">
        <f t="shared" si="24"/>
        <v/>
      </c>
      <c r="ZR2" s="48" t="str">
        <f>IF(VO2&lt;&gt;"",VO2,"")</f>
        <v/>
      </c>
      <c r="ZS2" s="50"/>
      <c r="ZT2" s="48" t="str">
        <f t="shared" ref="ZT2:ZZ2" si="25">IF(VQ2&lt;&gt;"",VQ2,"")</f>
        <v/>
      </c>
      <c r="ZU2" s="48" t="str">
        <f t="shared" si="25"/>
        <v/>
      </c>
      <c r="ZV2" s="48" t="str">
        <f t="shared" si="25"/>
        <v/>
      </c>
      <c r="ZW2" s="48" t="str">
        <f t="shared" si="25"/>
        <v xml:space="preserve">  </v>
      </c>
      <c r="ZX2" s="48" t="str">
        <f t="shared" si="25"/>
        <v xml:space="preserve">  </v>
      </c>
      <c r="ZY2" s="48" t="str">
        <f t="shared" si="25"/>
        <v/>
      </c>
      <c r="ZZ2" s="48" t="str">
        <f t="shared" si="25"/>
        <v/>
      </c>
      <c r="AAC2" s="48" t="str">
        <f>IF(VZ2&lt;&gt;"",VZ2,"")</f>
        <v/>
      </c>
      <c r="AAD2" s="48" t="str">
        <f>IF(WA2&lt;&gt;"",WA2,"")</f>
        <v xml:space="preserve">  </v>
      </c>
      <c r="AAE2" s="48" t="str">
        <f>IF(WB2&lt;&gt;"",WB2,"")</f>
        <v xml:space="preserve">  </v>
      </c>
      <c r="AAF2" s="48" t="str">
        <f>IF(WC2&lt;&gt;"",WC2,"")</f>
        <v/>
      </c>
      <c r="ACH2" s="42"/>
      <c r="ACJ2" s="48"/>
      <c r="ACK2" s="48"/>
      <c r="ACL2" s="48"/>
      <c r="ACM2" s="48"/>
      <c r="ACN2" s="48"/>
      <c r="ACO2" s="48"/>
      <c r="ACP2" s="48"/>
      <c r="ACQ2" s="48"/>
      <c r="ACR2" s="48"/>
      <c r="ACS2" s="48"/>
      <c r="ACT2" s="48"/>
      <c r="ACU2" s="48"/>
      <c r="ACV2" s="48"/>
      <c r="ACW2" s="48"/>
      <c r="ACX2" s="48"/>
      <c r="ACY2" s="48"/>
      <c r="ACZ2" s="48"/>
      <c r="ADA2" s="48"/>
      <c r="ADB2" s="48"/>
      <c r="ADC2" s="48"/>
      <c r="ADD2" s="48"/>
      <c r="ADE2" s="48"/>
      <c r="ADF2" s="48"/>
      <c r="ADG2" s="48"/>
      <c r="ADH2" s="48"/>
      <c r="ADI2" s="48"/>
      <c r="ADJ2" s="48"/>
      <c r="ADK2" s="48"/>
      <c r="ADL2" s="48"/>
      <c r="ADM2" s="48"/>
      <c r="ADN2" s="48"/>
      <c r="ADO2" s="48"/>
      <c r="ADP2" s="48"/>
      <c r="ADQ2" s="48"/>
      <c r="ADR2" s="48"/>
      <c r="ADS2" s="48"/>
      <c r="ADT2" s="48"/>
      <c r="ADU2" s="48"/>
      <c r="ADV2" s="48"/>
      <c r="ADW2" s="48"/>
      <c r="ADX2" s="48"/>
      <c r="ADY2" s="48"/>
      <c r="ADZ2" s="48"/>
      <c r="AEA2" s="48"/>
      <c r="AEB2" s="48"/>
      <c r="AEC2" s="48"/>
      <c r="AED2" s="48"/>
      <c r="AEE2" s="48"/>
      <c r="AEF2" s="48"/>
      <c r="AEG2" s="48"/>
      <c r="AEH2" s="48"/>
      <c r="AEI2" s="48"/>
      <c r="AEJ2" s="48"/>
      <c r="AEK2" s="48"/>
      <c r="AEL2" s="48"/>
      <c r="AEM2" s="48"/>
      <c r="AEN2" s="48"/>
      <c r="AEO2" s="48"/>
      <c r="AEP2" s="48"/>
      <c r="AEQ2" s="48"/>
      <c r="AER2" s="48"/>
      <c r="AES2" s="48"/>
      <c r="AET2" s="48"/>
      <c r="AEU2" s="48"/>
      <c r="AEV2" s="48"/>
      <c r="AEW2" s="48"/>
      <c r="AEX2" s="48"/>
      <c r="AEY2" s="48"/>
      <c r="AEZ2" s="48"/>
      <c r="AFA2" s="48"/>
      <c r="AFB2" s="48"/>
      <c r="AFC2" s="48"/>
      <c r="AFD2" s="48"/>
      <c r="AFE2" s="48"/>
      <c r="AFF2" s="48"/>
      <c r="AFG2" s="48"/>
      <c r="AFH2" s="48"/>
      <c r="AFI2" s="48"/>
      <c r="AFJ2" s="48"/>
      <c r="AFK2" s="48"/>
      <c r="AFL2" s="48"/>
      <c r="AFM2" s="48"/>
      <c r="AFN2" s="48"/>
      <c r="AFO2" s="48"/>
      <c r="AFP2" s="48"/>
      <c r="AFQ2" s="48"/>
      <c r="AFR2" s="48"/>
      <c r="AFS2" s="48"/>
      <c r="AFT2" s="48"/>
      <c r="AFU2" s="48"/>
      <c r="AFV2" s="48"/>
      <c r="AFW2" s="48"/>
      <c r="AFX2" s="48"/>
      <c r="AFY2" s="48"/>
      <c r="AFZ2" s="48"/>
      <c r="AGA2" s="48"/>
      <c r="AGB2" s="48"/>
      <c r="AGC2" s="48"/>
      <c r="AGD2" s="48"/>
      <c r="AGE2" s="48"/>
      <c r="AGF2" s="48"/>
      <c r="AGG2" s="48"/>
      <c r="AGH2" s="48"/>
      <c r="AGI2" s="48"/>
      <c r="AGJ2" s="48"/>
      <c r="AGK2" s="48"/>
      <c r="AGL2" s="48"/>
      <c r="AGM2" s="48"/>
    </row>
    <row r="3" spans="1:16377" s="52" customFormat="1" ht="12">
      <c r="A3" s="53"/>
      <c r="B3" s="421"/>
      <c r="D3" s="54"/>
      <c r="E3" s="54"/>
      <c r="F3" s="54"/>
      <c r="G3" s="56"/>
      <c r="H3" s="54"/>
      <c r="I3" s="57"/>
      <c r="J3" s="57"/>
      <c r="K3" s="57"/>
      <c r="L3" s="57"/>
      <c r="M3" s="58">
        <f t="shared" ref="M3:AR3" si="26">SUBTOTAL(9,M7:M37)</f>
        <v>3</v>
      </c>
      <c r="N3" s="58">
        <f t="shared" si="26"/>
        <v>4</v>
      </c>
      <c r="O3" s="58">
        <f t="shared" si="26"/>
        <v>5</v>
      </c>
      <c r="P3" s="58">
        <f t="shared" si="26"/>
        <v>5</v>
      </c>
      <c r="Q3" s="58">
        <f t="shared" si="26"/>
        <v>5</v>
      </c>
      <c r="R3" s="58">
        <f t="shared" si="26"/>
        <v>6</v>
      </c>
      <c r="S3" s="58">
        <f t="shared" si="26"/>
        <v>7</v>
      </c>
      <c r="T3" s="58">
        <f t="shared" si="26"/>
        <v>9</v>
      </c>
      <c r="U3" s="58">
        <f t="shared" si="26"/>
        <v>12</v>
      </c>
      <c r="V3" s="58">
        <f t="shared" si="26"/>
        <v>15</v>
      </c>
      <c r="W3" s="58">
        <f t="shared" si="26"/>
        <v>17</v>
      </c>
      <c r="X3" s="58">
        <f t="shared" si="26"/>
        <v>17</v>
      </c>
      <c r="Y3" s="58">
        <f t="shared" si="26"/>
        <v>17</v>
      </c>
      <c r="Z3" s="58">
        <f t="shared" si="26"/>
        <v>20</v>
      </c>
      <c r="AA3" s="58">
        <f t="shared" si="26"/>
        <v>22</v>
      </c>
      <c r="AB3" s="58">
        <f t="shared" si="26"/>
        <v>25</v>
      </c>
      <c r="AC3" s="58">
        <f t="shared" si="26"/>
        <v>28</v>
      </c>
      <c r="AD3" s="58">
        <f t="shared" si="26"/>
        <v>28</v>
      </c>
      <c r="AE3" s="58">
        <f t="shared" si="26"/>
        <v>28</v>
      </c>
      <c r="AF3" s="58">
        <f t="shared" si="26"/>
        <v>28</v>
      </c>
      <c r="AG3" s="58">
        <f t="shared" si="26"/>
        <v>33</v>
      </c>
      <c r="AH3" s="58">
        <f t="shared" si="26"/>
        <v>40</v>
      </c>
      <c r="AI3" s="58">
        <f t="shared" si="26"/>
        <v>40</v>
      </c>
      <c r="AJ3" s="58">
        <f t="shared" si="26"/>
        <v>40</v>
      </c>
      <c r="AK3" s="58">
        <f t="shared" si="26"/>
        <v>40</v>
      </c>
      <c r="AL3" s="58">
        <f t="shared" si="26"/>
        <v>40</v>
      </c>
      <c r="AM3" s="58">
        <f t="shared" si="26"/>
        <v>40</v>
      </c>
      <c r="AN3" s="58">
        <f t="shared" si="26"/>
        <v>40</v>
      </c>
      <c r="AO3" s="58">
        <f t="shared" si="26"/>
        <v>40</v>
      </c>
      <c r="AP3" s="58">
        <f t="shared" si="26"/>
        <v>40</v>
      </c>
      <c r="AQ3" s="58">
        <f t="shared" si="26"/>
        <v>40</v>
      </c>
      <c r="AR3" s="58">
        <f t="shared" si="26"/>
        <v>40</v>
      </c>
      <c r="AS3" s="58">
        <f t="shared" ref="AS3:BX3" si="27">SUBTOTAL(9,AS7:AS37)</f>
        <v>40</v>
      </c>
      <c r="AT3" s="58">
        <f t="shared" si="27"/>
        <v>40</v>
      </c>
      <c r="AU3" s="58">
        <f t="shared" si="27"/>
        <v>40</v>
      </c>
      <c r="AV3" s="58">
        <f t="shared" si="27"/>
        <v>40</v>
      </c>
      <c r="AW3" s="58">
        <f t="shared" si="27"/>
        <v>40</v>
      </c>
      <c r="AX3" s="58">
        <f t="shared" si="27"/>
        <v>40</v>
      </c>
      <c r="AY3" s="58">
        <f t="shared" si="27"/>
        <v>40</v>
      </c>
      <c r="AZ3" s="58">
        <f t="shared" si="27"/>
        <v>40</v>
      </c>
      <c r="BA3" s="58">
        <f t="shared" si="27"/>
        <v>40</v>
      </c>
      <c r="BB3" s="58">
        <f t="shared" si="27"/>
        <v>40</v>
      </c>
      <c r="BC3" s="58">
        <f t="shared" si="27"/>
        <v>40</v>
      </c>
      <c r="BD3" s="58">
        <f t="shared" si="27"/>
        <v>40</v>
      </c>
      <c r="BE3" s="58">
        <f t="shared" si="27"/>
        <v>40</v>
      </c>
      <c r="BF3" s="58">
        <f t="shared" si="27"/>
        <v>40</v>
      </c>
      <c r="BG3" s="58">
        <f t="shared" si="27"/>
        <v>40</v>
      </c>
      <c r="BH3" s="58">
        <f t="shared" si="27"/>
        <v>0</v>
      </c>
      <c r="BI3" s="58">
        <f t="shared" si="27"/>
        <v>0</v>
      </c>
      <c r="BJ3" s="58">
        <f t="shared" si="27"/>
        <v>0</v>
      </c>
      <c r="BK3" s="58">
        <f t="shared" si="27"/>
        <v>0</v>
      </c>
      <c r="BL3" s="58">
        <f t="shared" si="27"/>
        <v>0</v>
      </c>
      <c r="BM3" s="58">
        <f t="shared" si="27"/>
        <v>0</v>
      </c>
      <c r="BN3" s="58">
        <f t="shared" si="27"/>
        <v>0</v>
      </c>
      <c r="BO3" s="58">
        <f t="shared" si="27"/>
        <v>0</v>
      </c>
      <c r="BP3" s="58">
        <f t="shared" si="27"/>
        <v>0</v>
      </c>
      <c r="BQ3" s="58">
        <f t="shared" si="27"/>
        <v>0</v>
      </c>
      <c r="BR3" s="58">
        <f t="shared" si="27"/>
        <v>0</v>
      </c>
      <c r="BS3" s="58">
        <f t="shared" si="27"/>
        <v>0</v>
      </c>
      <c r="BT3" s="58">
        <f t="shared" si="27"/>
        <v>0</v>
      </c>
      <c r="BU3" s="58">
        <f t="shared" si="27"/>
        <v>0</v>
      </c>
      <c r="BV3" s="58">
        <f t="shared" si="27"/>
        <v>0</v>
      </c>
      <c r="BW3" s="58">
        <f t="shared" si="27"/>
        <v>0</v>
      </c>
      <c r="BX3" s="58">
        <f t="shared" si="27"/>
        <v>0</v>
      </c>
      <c r="BY3" s="58">
        <f t="shared" ref="BY3:DD3" si="28">SUBTOTAL(9,BY7:BY37)</f>
        <v>0</v>
      </c>
      <c r="BZ3" s="58">
        <f t="shared" si="28"/>
        <v>0</v>
      </c>
      <c r="CA3" s="58">
        <f t="shared" si="28"/>
        <v>0</v>
      </c>
      <c r="CB3" s="58">
        <f t="shared" si="28"/>
        <v>0</v>
      </c>
      <c r="CC3" s="58">
        <f t="shared" si="28"/>
        <v>0</v>
      </c>
      <c r="CD3" s="58">
        <f t="shared" si="28"/>
        <v>0</v>
      </c>
      <c r="CE3" s="58">
        <f t="shared" si="28"/>
        <v>0</v>
      </c>
      <c r="CF3" s="58">
        <f t="shared" si="28"/>
        <v>0</v>
      </c>
      <c r="CG3" s="58">
        <f t="shared" si="28"/>
        <v>0</v>
      </c>
      <c r="CH3" s="58">
        <f t="shared" si="28"/>
        <v>0</v>
      </c>
      <c r="CI3" s="58">
        <f t="shared" si="28"/>
        <v>0</v>
      </c>
      <c r="CJ3" s="58">
        <f t="shared" si="28"/>
        <v>0</v>
      </c>
      <c r="CK3" s="58">
        <f t="shared" si="28"/>
        <v>0</v>
      </c>
      <c r="CL3" s="58">
        <f t="shared" si="28"/>
        <v>0</v>
      </c>
      <c r="CM3" s="58">
        <f t="shared" si="28"/>
        <v>0</v>
      </c>
      <c r="CN3" s="58">
        <f t="shared" si="28"/>
        <v>0</v>
      </c>
      <c r="CO3" s="58">
        <f t="shared" si="28"/>
        <v>0</v>
      </c>
      <c r="CP3" s="58">
        <f t="shared" si="28"/>
        <v>0</v>
      </c>
      <c r="CQ3" s="58">
        <f t="shared" si="28"/>
        <v>0</v>
      </c>
      <c r="CR3" s="58">
        <f t="shared" si="28"/>
        <v>0</v>
      </c>
      <c r="CS3" s="58">
        <f t="shared" si="28"/>
        <v>0</v>
      </c>
      <c r="CT3" s="58">
        <f t="shared" si="28"/>
        <v>0</v>
      </c>
      <c r="CU3" s="58">
        <f t="shared" si="28"/>
        <v>0</v>
      </c>
      <c r="CV3" s="58">
        <f t="shared" si="28"/>
        <v>0</v>
      </c>
      <c r="CW3" s="58">
        <f t="shared" si="28"/>
        <v>0</v>
      </c>
      <c r="CX3" s="58">
        <f t="shared" si="28"/>
        <v>0</v>
      </c>
      <c r="CY3" s="58">
        <f t="shared" si="28"/>
        <v>0</v>
      </c>
      <c r="CZ3" s="58">
        <f t="shared" si="28"/>
        <v>0</v>
      </c>
      <c r="DA3" s="58">
        <f t="shared" si="28"/>
        <v>0</v>
      </c>
      <c r="DB3" s="58">
        <f t="shared" si="28"/>
        <v>0</v>
      </c>
      <c r="DC3" s="58">
        <f t="shared" si="28"/>
        <v>0</v>
      </c>
      <c r="DD3" s="58">
        <f t="shared" si="28"/>
        <v>0</v>
      </c>
      <c r="DE3" s="58">
        <f t="shared" ref="DE3:DL3" si="29">SUBTOTAL(9,DE7:DE37)</f>
        <v>0</v>
      </c>
      <c r="DF3" s="58">
        <f t="shared" si="29"/>
        <v>0</v>
      </c>
      <c r="DG3" s="58">
        <f t="shared" si="29"/>
        <v>0</v>
      </c>
      <c r="DH3" s="58">
        <f t="shared" si="29"/>
        <v>0</v>
      </c>
      <c r="DI3" s="58">
        <f t="shared" si="29"/>
        <v>0</v>
      </c>
      <c r="DJ3" s="58">
        <f t="shared" si="29"/>
        <v>0</v>
      </c>
      <c r="DK3" s="58">
        <f t="shared" si="29"/>
        <v>0</v>
      </c>
      <c r="DL3" s="58">
        <f t="shared" si="29"/>
        <v>0</v>
      </c>
      <c r="DM3" s="58"/>
      <c r="DN3" s="58"/>
      <c r="DO3" s="58"/>
      <c r="DP3" s="58">
        <f t="shared" ref="DP3:EU3" si="30">SUBTOTAL(9,DP7:DP37)</f>
        <v>0</v>
      </c>
      <c r="DQ3" s="58">
        <f t="shared" si="30"/>
        <v>0</v>
      </c>
      <c r="DR3" s="58">
        <f t="shared" si="30"/>
        <v>0</v>
      </c>
      <c r="DS3" s="58">
        <f t="shared" si="30"/>
        <v>0</v>
      </c>
      <c r="DT3" s="58">
        <f t="shared" si="30"/>
        <v>0</v>
      </c>
      <c r="DU3" s="58">
        <f t="shared" si="30"/>
        <v>0</v>
      </c>
      <c r="DV3" s="58">
        <f t="shared" si="30"/>
        <v>0</v>
      </c>
      <c r="DW3" s="58">
        <f t="shared" si="30"/>
        <v>1</v>
      </c>
      <c r="DX3" s="58">
        <f t="shared" si="30"/>
        <v>1</v>
      </c>
      <c r="DY3" s="58">
        <f t="shared" si="30"/>
        <v>1</v>
      </c>
      <c r="DZ3" s="58">
        <f t="shared" si="30"/>
        <v>1</v>
      </c>
      <c r="EA3" s="58">
        <f t="shared" si="30"/>
        <v>1</v>
      </c>
      <c r="EB3" s="58">
        <f t="shared" si="30"/>
        <v>3</v>
      </c>
      <c r="EC3" s="58">
        <f t="shared" si="30"/>
        <v>2</v>
      </c>
      <c r="ED3" s="58">
        <f t="shared" si="30"/>
        <v>2</v>
      </c>
      <c r="EE3" s="58">
        <f t="shared" si="30"/>
        <v>3</v>
      </c>
      <c r="EF3" s="58">
        <f t="shared" si="30"/>
        <v>3</v>
      </c>
      <c r="EG3" s="58">
        <f t="shared" si="30"/>
        <v>3</v>
      </c>
      <c r="EH3" s="58">
        <f t="shared" si="30"/>
        <v>3</v>
      </c>
      <c r="EI3" s="58">
        <f t="shared" si="30"/>
        <v>3</v>
      </c>
      <c r="EJ3" s="58">
        <f t="shared" si="30"/>
        <v>2</v>
      </c>
      <c r="EK3" s="58">
        <f t="shared" si="30"/>
        <v>2</v>
      </c>
      <c r="EL3" s="58">
        <f t="shared" si="30"/>
        <v>2</v>
      </c>
      <c r="EM3" s="58">
        <f t="shared" si="30"/>
        <v>2</v>
      </c>
      <c r="EN3" s="58">
        <f t="shared" si="30"/>
        <v>2</v>
      </c>
      <c r="EO3" s="58">
        <f t="shared" si="30"/>
        <v>2</v>
      </c>
      <c r="EP3" s="58">
        <f t="shared" si="30"/>
        <v>2</v>
      </c>
      <c r="EQ3" s="58">
        <f t="shared" si="30"/>
        <v>2</v>
      </c>
      <c r="ER3" s="58">
        <f t="shared" si="30"/>
        <v>2</v>
      </c>
      <c r="ES3" s="58">
        <f t="shared" si="30"/>
        <v>2</v>
      </c>
      <c r="ET3" s="58">
        <f t="shared" si="30"/>
        <v>2</v>
      </c>
      <c r="EU3" s="58">
        <f t="shared" si="30"/>
        <v>2</v>
      </c>
      <c r="EV3" s="58">
        <f t="shared" ref="EV3:GA3" si="31">SUBTOTAL(9,EV7:EV37)</f>
        <v>2</v>
      </c>
      <c r="EW3" s="58">
        <f t="shared" si="31"/>
        <v>2</v>
      </c>
      <c r="EX3" s="58">
        <f t="shared" si="31"/>
        <v>2</v>
      </c>
      <c r="EY3" s="58">
        <f t="shared" si="31"/>
        <v>2</v>
      </c>
      <c r="EZ3" s="58">
        <f t="shared" si="31"/>
        <v>2</v>
      </c>
      <c r="FA3" s="58">
        <f t="shared" si="31"/>
        <v>2</v>
      </c>
      <c r="FB3" s="58">
        <f t="shared" si="31"/>
        <v>2</v>
      </c>
      <c r="FC3" s="58">
        <f t="shared" si="31"/>
        <v>2</v>
      </c>
      <c r="FD3" s="58">
        <f t="shared" si="31"/>
        <v>2</v>
      </c>
      <c r="FE3" s="58">
        <f t="shared" si="31"/>
        <v>2</v>
      </c>
      <c r="FF3" s="58">
        <f t="shared" si="31"/>
        <v>2</v>
      </c>
      <c r="FG3" s="58">
        <f t="shared" si="31"/>
        <v>2</v>
      </c>
      <c r="FH3" s="58">
        <f t="shared" si="31"/>
        <v>2</v>
      </c>
      <c r="FI3" s="58">
        <f t="shared" si="31"/>
        <v>2</v>
      </c>
      <c r="FJ3" s="58">
        <f t="shared" si="31"/>
        <v>2</v>
      </c>
      <c r="FK3" s="58">
        <f t="shared" si="31"/>
        <v>2</v>
      </c>
      <c r="FL3" s="58">
        <f t="shared" si="31"/>
        <v>2</v>
      </c>
      <c r="FM3" s="58">
        <f t="shared" si="31"/>
        <v>2</v>
      </c>
      <c r="FN3" s="58">
        <f t="shared" si="31"/>
        <v>2</v>
      </c>
      <c r="FO3" s="58">
        <f t="shared" si="31"/>
        <v>2</v>
      </c>
      <c r="FP3" s="58">
        <f t="shared" si="31"/>
        <v>2</v>
      </c>
      <c r="FQ3" s="58">
        <f t="shared" si="31"/>
        <v>2</v>
      </c>
      <c r="FR3" s="58">
        <f t="shared" si="31"/>
        <v>2</v>
      </c>
      <c r="FS3" s="58">
        <f t="shared" si="31"/>
        <v>2</v>
      </c>
      <c r="FT3" s="58">
        <f t="shared" si="31"/>
        <v>2</v>
      </c>
      <c r="FU3" s="58">
        <f t="shared" si="31"/>
        <v>2</v>
      </c>
      <c r="FV3" s="58">
        <f t="shared" si="31"/>
        <v>2</v>
      </c>
      <c r="FW3" s="58">
        <f t="shared" si="31"/>
        <v>2</v>
      </c>
      <c r="FX3" s="58">
        <f t="shared" si="31"/>
        <v>2</v>
      </c>
      <c r="FY3" s="58">
        <f t="shared" si="31"/>
        <v>2</v>
      </c>
      <c r="FZ3" s="58">
        <f t="shared" si="31"/>
        <v>2</v>
      </c>
      <c r="GA3" s="58">
        <f t="shared" si="31"/>
        <v>2</v>
      </c>
      <c r="GB3" s="58">
        <f t="shared" ref="GB3:HG3" si="32">SUBTOTAL(9,GB7:GB37)</f>
        <v>2</v>
      </c>
      <c r="GC3" s="58">
        <f t="shared" si="32"/>
        <v>2</v>
      </c>
      <c r="GD3" s="58">
        <f t="shared" si="32"/>
        <v>2</v>
      </c>
      <c r="GE3" s="58">
        <f t="shared" si="32"/>
        <v>2</v>
      </c>
      <c r="GF3" s="58">
        <f t="shared" si="32"/>
        <v>2</v>
      </c>
      <c r="GG3" s="58">
        <f t="shared" si="32"/>
        <v>2</v>
      </c>
      <c r="GH3" s="58">
        <f t="shared" si="32"/>
        <v>2</v>
      </c>
      <c r="GI3" s="58">
        <f t="shared" si="32"/>
        <v>2</v>
      </c>
      <c r="GJ3" s="58">
        <f t="shared" si="32"/>
        <v>2</v>
      </c>
      <c r="GK3" s="58">
        <f t="shared" si="32"/>
        <v>2</v>
      </c>
      <c r="GL3" s="58">
        <f t="shared" si="32"/>
        <v>2</v>
      </c>
      <c r="GM3" s="58">
        <f t="shared" si="32"/>
        <v>2</v>
      </c>
      <c r="GN3" s="58">
        <f t="shared" si="32"/>
        <v>2</v>
      </c>
      <c r="GO3" s="58">
        <f t="shared" si="32"/>
        <v>2</v>
      </c>
      <c r="GP3" s="58">
        <f t="shared" si="32"/>
        <v>2</v>
      </c>
      <c r="GQ3" s="58">
        <f t="shared" si="32"/>
        <v>2</v>
      </c>
      <c r="GR3" s="58">
        <f t="shared" si="32"/>
        <v>2</v>
      </c>
      <c r="GS3" s="58">
        <f t="shared" si="32"/>
        <v>2</v>
      </c>
      <c r="GT3" s="58">
        <f t="shared" si="32"/>
        <v>2</v>
      </c>
      <c r="GU3" s="58">
        <f t="shared" si="32"/>
        <v>2</v>
      </c>
      <c r="GV3" s="58">
        <f t="shared" si="32"/>
        <v>2</v>
      </c>
      <c r="GW3" s="58">
        <f t="shared" si="32"/>
        <v>2</v>
      </c>
      <c r="GX3" s="58">
        <f t="shared" si="32"/>
        <v>2</v>
      </c>
      <c r="GY3" s="58">
        <f t="shared" si="32"/>
        <v>2</v>
      </c>
      <c r="GZ3" s="58">
        <f t="shared" si="32"/>
        <v>2</v>
      </c>
      <c r="HA3" s="58">
        <f t="shared" si="32"/>
        <v>2</v>
      </c>
      <c r="HB3" s="58">
        <f t="shared" si="32"/>
        <v>2</v>
      </c>
      <c r="HC3" s="58">
        <f t="shared" si="32"/>
        <v>2</v>
      </c>
      <c r="HD3" s="58">
        <f t="shared" si="32"/>
        <v>2</v>
      </c>
      <c r="HE3" s="58">
        <f t="shared" si="32"/>
        <v>2</v>
      </c>
      <c r="HF3" s="58">
        <f t="shared" si="32"/>
        <v>2</v>
      </c>
      <c r="HG3" s="58">
        <f t="shared" si="32"/>
        <v>2</v>
      </c>
      <c r="HH3" s="58">
        <f t="shared" ref="HH3:HO3" si="33">SUBTOTAL(9,HH7:HH37)</f>
        <v>2</v>
      </c>
      <c r="HI3" s="58">
        <f t="shared" si="33"/>
        <v>2</v>
      </c>
      <c r="HJ3" s="58">
        <f t="shared" si="33"/>
        <v>2</v>
      </c>
      <c r="HK3" s="58">
        <f t="shared" si="33"/>
        <v>2</v>
      </c>
      <c r="HL3" s="58">
        <f t="shared" si="33"/>
        <v>2</v>
      </c>
      <c r="HM3" s="58">
        <f t="shared" si="33"/>
        <v>2</v>
      </c>
      <c r="HN3" s="58">
        <f t="shared" si="33"/>
        <v>2</v>
      </c>
      <c r="HO3" s="58">
        <f t="shared" si="33"/>
        <v>2</v>
      </c>
      <c r="HP3" s="58"/>
      <c r="HQ3" s="58"/>
      <c r="HR3" s="58"/>
      <c r="HS3" s="58">
        <f t="shared" ref="HS3:IX3" si="34">SUBTOTAL(9,HS7:HS37)</f>
        <v>0</v>
      </c>
      <c r="HT3" s="58">
        <f t="shared" si="34"/>
        <v>0</v>
      </c>
      <c r="HU3" s="58">
        <f t="shared" si="34"/>
        <v>0</v>
      </c>
      <c r="HV3" s="58">
        <f t="shared" si="34"/>
        <v>0</v>
      </c>
      <c r="HW3" s="58">
        <f t="shared" si="34"/>
        <v>0</v>
      </c>
      <c r="HX3" s="58">
        <f t="shared" si="34"/>
        <v>0</v>
      </c>
      <c r="HY3" s="58">
        <f t="shared" si="34"/>
        <v>0</v>
      </c>
      <c r="HZ3" s="58">
        <f t="shared" si="34"/>
        <v>0</v>
      </c>
      <c r="IA3" s="58">
        <f t="shared" si="34"/>
        <v>0</v>
      </c>
      <c r="IB3" s="58">
        <f t="shared" si="34"/>
        <v>0</v>
      </c>
      <c r="IC3" s="58">
        <f t="shared" si="34"/>
        <v>0</v>
      </c>
      <c r="ID3" s="58">
        <f t="shared" si="34"/>
        <v>0</v>
      </c>
      <c r="IE3" s="58">
        <f t="shared" si="34"/>
        <v>0</v>
      </c>
      <c r="IF3" s="58">
        <f t="shared" si="34"/>
        <v>0</v>
      </c>
      <c r="IG3" s="58">
        <f t="shared" si="34"/>
        <v>0</v>
      </c>
      <c r="IH3" s="58">
        <f t="shared" si="34"/>
        <v>0</v>
      </c>
      <c r="II3" s="58">
        <f t="shared" si="34"/>
        <v>0</v>
      </c>
      <c r="IJ3" s="58">
        <f t="shared" si="34"/>
        <v>0</v>
      </c>
      <c r="IK3" s="58">
        <f t="shared" si="34"/>
        <v>0</v>
      </c>
      <c r="IL3" s="58">
        <f t="shared" si="34"/>
        <v>0</v>
      </c>
      <c r="IM3" s="58">
        <f t="shared" si="34"/>
        <v>1</v>
      </c>
      <c r="IN3" s="58">
        <f t="shared" si="34"/>
        <v>1</v>
      </c>
      <c r="IO3" s="58">
        <f t="shared" si="34"/>
        <v>1</v>
      </c>
      <c r="IP3" s="58">
        <f t="shared" si="34"/>
        <v>1</v>
      </c>
      <c r="IQ3" s="58">
        <f t="shared" si="34"/>
        <v>1</v>
      </c>
      <c r="IR3" s="58">
        <f t="shared" si="34"/>
        <v>1</v>
      </c>
      <c r="IS3" s="58">
        <f t="shared" si="34"/>
        <v>1</v>
      </c>
      <c r="IT3" s="58">
        <f t="shared" si="34"/>
        <v>1</v>
      </c>
      <c r="IU3" s="58">
        <f t="shared" si="34"/>
        <v>1</v>
      </c>
      <c r="IV3" s="58">
        <f t="shared" si="34"/>
        <v>1</v>
      </c>
      <c r="IW3" s="58">
        <f t="shared" si="34"/>
        <v>1</v>
      </c>
      <c r="IX3" s="58">
        <f t="shared" si="34"/>
        <v>1</v>
      </c>
      <c r="IY3" s="58">
        <f t="shared" ref="IY3:KD3" si="35">SUBTOTAL(9,IY7:IY37)</f>
        <v>1</v>
      </c>
      <c r="IZ3" s="58">
        <f t="shared" si="35"/>
        <v>1</v>
      </c>
      <c r="JA3" s="58">
        <f t="shared" si="35"/>
        <v>1</v>
      </c>
      <c r="JB3" s="58">
        <f t="shared" si="35"/>
        <v>1</v>
      </c>
      <c r="JC3" s="58">
        <f t="shared" si="35"/>
        <v>1</v>
      </c>
      <c r="JD3" s="58">
        <f t="shared" si="35"/>
        <v>1</v>
      </c>
      <c r="JE3" s="58">
        <f t="shared" si="35"/>
        <v>1</v>
      </c>
      <c r="JF3" s="58">
        <f t="shared" si="35"/>
        <v>1</v>
      </c>
      <c r="JG3" s="58">
        <f t="shared" si="35"/>
        <v>1</v>
      </c>
      <c r="JH3" s="58">
        <f t="shared" si="35"/>
        <v>1</v>
      </c>
      <c r="JI3" s="58">
        <f t="shared" si="35"/>
        <v>1</v>
      </c>
      <c r="JJ3" s="58">
        <f t="shared" si="35"/>
        <v>1</v>
      </c>
      <c r="JK3" s="58">
        <f t="shared" si="35"/>
        <v>1</v>
      </c>
      <c r="JL3" s="58">
        <f t="shared" si="35"/>
        <v>1</v>
      </c>
      <c r="JM3" s="58">
        <f t="shared" si="35"/>
        <v>1</v>
      </c>
      <c r="JN3" s="58">
        <f t="shared" si="35"/>
        <v>1</v>
      </c>
      <c r="JO3" s="58">
        <f t="shared" si="35"/>
        <v>1</v>
      </c>
      <c r="JP3" s="58">
        <f t="shared" si="35"/>
        <v>1</v>
      </c>
      <c r="JQ3" s="58">
        <f t="shared" si="35"/>
        <v>1</v>
      </c>
      <c r="JR3" s="58">
        <f t="shared" si="35"/>
        <v>1</v>
      </c>
      <c r="JS3" s="58">
        <f t="shared" si="35"/>
        <v>1</v>
      </c>
      <c r="JT3" s="58">
        <f t="shared" si="35"/>
        <v>1</v>
      </c>
      <c r="JU3" s="58">
        <f t="shared" si="35"/>
        <v>1</v>
      </c>
      <c r="JV3" s="58">
        <f t="shared" si="35"/>
        <v>1</v>
      </c>
      <c r="JW3" s="58">
        <f t="shared" si="35"/>
        <v>1</v>
      </c>
      <c r="JX3" s="58">
        <f t="shared" si="35"/>
        <v>1</v>
      </c>
      <c r="JY3" s="58">
        <f t="shared" si="35"/>
        <v>1</v>
      </c>
      <c r="JZ3" s="58">
        <f t="shared" si="35"/>
        <v>1</v>
      </c>
      <c r="KA3" s="58">
        <f t="shared" si="35"/>
        <v>1</v>
      </c>
      <c r="KB3" s="58">
        <f t="shared" si="35"/>
        <v>1</v>
      </c>
      <c r="KC3" s="58">
        <f t="shared" si="35"/>
        <v>1</v>
      </c>
      <c r="KD3" s="58">
        <f t="shared" si="35"/>
        <v>1</v>
      </c>
      <c r="KE3" s="58">
        <f t="shared" ref="KE3:LJ3" si="36">SUBTOTAL(9,KE7:KE37)</f>
        <v>1</v>
      </c>
      <c r="KF3" s="58">
        <f t="shared" si="36"/>
        <v>1</v>
      </c>
      <c r="KG3" s="58">
        <f t="shared" si="36"/>
        <v>1</v>
      </c>
      <c r="KH3" s="58">
        <f t="shared" si="36"/>
        <v>1</v>
      </c>
      <c r="KI3" s="58">
        <f t="shared" si="36"/>
        <v>1</v>
      </c>
      <c r="KJ3" s="58">
        <f t="shared" si="36"/>
        <v>1</v>
      </c>
      <c r="KK3" s="58">
        <f t="shared" si="36"/>
        <v>1</v>
      </c>
      <c r="KL3" s="58">
        <f t="shared" si="36"/>
        <v>1</v>
      </c>
      <c r="KM3" s="58">
        <f t="shared" si="36"/>
        <v>1</v>
      </c>
      <c r="KN3" s="58">
        <f t="shared" si="36"/>
        <v>1</v>
      </c>
      <c r="KO3" s="58">
        <f t="shared" si="36"/>
        <v>1</v>
      </c>
      <c r="KP3" s="58">
        <f t="shared" si="36"/>
        <v>1</v>
      </c>
      <c r="KQ3" s="58">
        <f t="shared" si="36"/>
        <v>1</v>
      </c>
      <c r="KR3" s="58">
        <f t="shared" si="36"/>
        <v>1</v>
      </c>
      <c r="KS3" s="58">
        <f t="shared" si="36"/>
        <v>1</v>
      </c>
      <c r="KT3" s="58">
        <f t="shared" si="36"/>
        <v>1</v>
      </c>
      <c r="KU3" s="58">
        <f t="shared" si="36"/>
        <v>1</v>
      </c>
      <c r="KV3" s="58">
        <f t="shared" si="36"/>
        <v>1</v>
      </c>
      <c r="KW3" s="58">
        <f t="shared" si="36"/>
        <v>1</v>
      </c>
      <c r="KX3" s="58">
        <f t="shared" si="36"/>
        <v>1</v>
      </c>
      <c r="KY3" s="58">
        <f t="shared" si="36"/>
        <v>1</v>
      </c>
      <c r="KZ3" s="58">
        <f t="shared" si="36"/>
        <v>1</v>
      </c>
      <c r="LA3" s="58">
        <f t="shared" si="36"/>
        <v>1</v>
      </c>
      <c r="LB3" s="58">
        <f t="shared" si="36"/>
        <v>1</v>
      </c>
      <c r="LC3" s="58">
        <f t="shared" si="36"/>
        <v>1</v>
      </c>
      <c r="LD3" s="58">
        <f t="shared" si="36"/>
        <v>1</v>
      </c>
      <c r="LE3" s="58">
        <f t="shared" si="36"/>
        <v>1</v>
      </c>
      <c r="LF3" s="58">
        <f t="shared" si="36"/>
        <v>1</v>
      </c>
      <c r="LG3" s="58">
        <f t="shared" si="36"/>
        <v>1</v>
      </c>
      <c r="LH3" s="58">
        <f t="shared" si="36"/>
        <v>1</v>
      </c>
      <c r="LI3" s="58">
        <f t="shared" si="36"/>
        <v>1</v>
      </c>
      <c r="LJ3" s="58">
        <f t="shared" si="36"/>
        <v>1</v>
      </c>
      <c r="LK3" s="58">
        <f t="shared" ref="LK3:LR3" si="37">SUBTOTAL(9,LK7:LK37)</f>
        <v>1</v>
      </c>
      <c r="LL3" s="58">
        <f t="shared" si="37"/>
        <v>1</v>
      </c>
      <c r="LM3" s="58">
        <f t="shared" si="37"/>
        <v>1</v>
      </c>
      <c r="LN3" s="58">
        <f t="shared" si="37"/>
        <v>1</v>
      </c>
      <c r="LO3" s="58">
        <f t="shared" si="37"/>
        <v>1</v>
      </c>
      <c r="LP3" s="58">
        <f t="shared" si="37"/>
        <v>1</v>
      </c>
      <c r="LQ3" s="58">
        <f t="shared" si="37"/>
        <v>1</v>
      </c>
      <c r="LR3" s="58">
        <f t="shared" si="37"/>
        <v>1</v>
      </c>
      <c r="LS3" s="58"/>
      <c r="LT3" s="58"/>
      <c r="LU3" s="58"/>
      <c r="LV3" s="58">
        <f t="shared" ref="LV3:NA3" si="38">SUBTOTAL(9,LV7:LV37)</f>
        <v>5</v>
      </c>
      <c r="LW3" s="58">
        <f t="shared" si="38"/>
        <v>6</v>
      </c>
      <c r="LX3" s="58">
        <f t="shared" si="38"/>
        <v>6</v>
      </c>
      <c r="LY3" s="58">
        <f t="shared" si="38"/>
        <v>7</v>
      </c>
      <c r="LZ3" s="58">
        <f t="shared" si="38"/>
        <v>7</v>
      </c>
      <c r="MA3" s="58">
        <f t="shared" si="38"/>
        <v>7</v>
      </c>
      <c r="MB3" s="58">
        <f t="shared" si="38"/>
        <v>7</v>
      </c>
      <c r="MC3" s="58">
        <f t="shared" si="38"/>
        <v>6</v>
      </c>
      <c r="MD3" s="58">
        <f t="shared" si="38"/>
        <v>6</v>
      </c>
      <c r="ME3" s="58">
        <f t="shared" si="38"/>
        <v>6</v>
      </c>
      <c r="MF3" s="58">
        <f t="shared" si="38"/>
        <v>6</v>
      </c>
      <c r="MG3" s="58">
        <f t="shared" si="38"/>
        <v>6</v>
      </c>
      <c r="MH3" s="58">
        <f t="shared" si="38"/>
        <v>9</v>
      </c>
      <c r="MI3" s="58">
        <f t="shared" si="38"/>
        <v>10</v>
      </c>
      <c r="MJ3" s="58">
        <f t="shared" si="38"/>
        <v>10</v>
      </c>
      <c r="MK3" s="58">
        <f t="shared" si="38"/>
        <v>13</v>
      </c>
      <c r="ML3" s="58">
        <f t="shared" si="38"/>
        <v>13</v>
      </c>
      <c r="MM3" s="58">
        <f t="shared" si="38"/>
        <v>13</v>
      </c>
      <c r="MN3" s="58">
        <f t="shared" si="38"/>
        <v>13</v>
      </c>
      <c r="MO3" s="58">
        <f t="shared" si="38"/>
        <v>13</v>
      </c>
      <c r="MP3" s="58">
        <f t="shared" si="38"/>
        <v>18</v>
      </c>
      <c r="MQ3" s="58">
        <f t="shared" si="38"/>
        <v>18</v>
      </c>
      <c r="MR3" s="58">
        <f t="shared" si="38"/>
        <v>18</v>
      </c>
      <c r="MS3" s="58">
        <f t="shared" si="38"/>
        <v>18</v>
      </c>
      <c r="MT3" s="58">
        <f t="shared" si="38"/>
        <v>18</v>
      </c>
      <c r="MU3" s="58">
        <f t="shared" si="38"/>
        <v>18</v>
      </c>
      <c r="MV3" s="58">
        <f t="shared" si="38"/>
        <v>18</v>
      </c>
      <c r="MW3" s="58">
        <f t="shared" si="38"/>
        <v>18</v>
      </c>
      <c r="MX3" s="58">
        <f t="shared" si="38"/>
        <v>18</v>
      </c>
      <c r="MY3" s="58">
        <f t="shared" si="38"/>
        <v>18</v>
      </c>
      <c r="MZ3" s="58">
        <f t="shared" si="38"/>
        <v>18</v>
      </c>
      <c r="NA3" s="58">
        <f t="shared" si="38"/>
        <v>18</v>
      </c>
      <c r="NB3" s="58">
        <f t="shared" ref="NB3:OG3" si="39">SUBTOTAL(9,NB7:NB37)</f>
        <v>18</v>
      </c>
      <c r="NC3" s="58">
        <f t="shared" si="39"/>
        <v>18</v>
      </c>
      <c r="ND3" s="58">
        <f t="shared" si="39"/>
        <v>18</v>
      </c>
      <c r="NE3" s="58">
        <f t="shared" si="39"/>
        <v>18</v>
      </c>
      <c r="NF3" s="58">
        <f t="shared" si="39"/>
        <v>18</v>
      </c>
      <c r="NG3" s="58">
        <f t="shared" si="39"/>
        <v>18</v>
      </c>
      <c r="NH3" s="58">
        <f t="shared" si="39"/>
        <v>18</v>
      </c>
      <c r="NI3" s="58">
        <f t="shared" si="39"/>
        <v>18</v>
      </c>
      <c r="NJ3" s="58">
        <f t="shared" si="39"/>
        <v>18</v>
      </c>
      <c r="NK3" s="58">
        <f t="shared" si="39"/>
        <v>18</v>
      </c>
      <c r="NL3" s="58">
        <f t="shared" si="39"/>
        <v>18</v>
      </c>
      <c r="NM3" s="58">
        <f t="shared" si="39"/>
        <v>18</v>
      </c>
      <c r="NN3" s="58">
        <f t="shared" si="39"/>
        <v>18</v>
      </c>
      <c r="NO3" s="58">
        <f t="shared" si="39"/>
        <v>18</v>
      </c>
      <c r="NP3" s="58">
        <f t="shared" si="39"/>
        <v>18</v>
      </c>
      <c r="NQ3" s="58">
        <f t="shared" si="39"/>
        <v>18</v>
      </c>
      <c r="NR3" s="58">
        <f t="shared" si="39"/>
        <v>18</v>
      </c>
      <c r="NS3" s="58">
        <f t="shared" si="39"/>
        <v>18</v>
      </c>
      <c r="NT3" s="58">
        <f t="shared" si="39"/>
        <v>18</v>
      </c>
      <c r="NU3" s="58">
        <f t="shared" si="39"/>
        <v>18</v>
      </c>
      <c r="NV3" s="58">
        <f t="shared" si="39"/>
        <v>18</v>
      </c>
      <c r="NW3" s="58">
        <f t="shared" si="39"/>
        <v>18</v>
      </c>
      <c r="NX3" s="58">
        <f t="shared" si="39"/>
        <v>18</v>
      </c>
      <c r="NY3" s="58">
        <f t="shared" si="39"/>
        <v>18</v>
      </c>
      <c r="NZ3" s="58">
        <f t="shared" si="39"/>
        <v>18</v>
      </c>
      <c r="OA3" s="58">
        <f t="shared" si="39"/>
        <v>18</v>
      </c>
      <c r="OB3" s="58">
        <f t="shared" si="39"/>
        <v>18</v>
      </c>
      <c r="OC3" s="58">
        <f t="shared" si="39"/>
        <v>18</v>
      </c>
      <c r="OD3" s="58">
        <f t="shared" si="39"/>
        <v>18</v>
      </c>
      <c r="OE3" s="58">
        <f t="shared" si="39"/>
        <v>18</v>
      </c>
      <c r="OF3" s="58">
        <f t="shared" si="39"/>
        <v>18</v>
      </c>
      <c r="OG3" s="58">
        <f t="shared" si="39"/>
        <v>18</v>
      </c>
      <c r="OH3" s="58">
        <f t="shared" ref="OH3:PM3" si="40">SUBTOTAL(9,OH7:OH37)</f>
        <v>18</v>
      </c>
      <c r="OI3" s="58">
        <f t="shared" si="40"/>
        <v>18</v>
      </c>
      <c r="OJ3" s="58">
        <f t="shared" si="40"/>
        <v>18</v>
      </c>
      <c r="OK3" s="58">
        <f t="shared" si="40"/>
        <v>18</v>
      </c>
      <c r="OL3" s="58">
        <f t="shared" si="40"/>
        <v>18</v>
      </c>
      <c r="OM3" s="58">
        <f t="shared" si="40"/>
        <v>18</v>
      </c>
      <c r="ON3" s="58">
        <f t="shared" si="40"/>
        <v>18</v>
      </c>
      <c r="OO3" s="58">
        <f t="shared" si="40"/>
        <v>18</v>
      </c>
      <c r="OP3" s="58">
        <f t="shared" si="40"/>
        <v>18</v>
      </c>
      <c r="OQ3" s="58">
        <f t="shared" si="40"/>
        <v>18</v>
      </c>
      <c r="OR3" s="58">
        <f t="shared" si="40"/>
        <v>18</v>
      </c>
      <c r="OS3" s="58">
        <f t="shared" si="40"/>
        <v>18</v>
      </c>
      <c r="OT3" s="58">
        <f t="shared" si="40"/>
        <v>18</v>
      </c>
      <c r="OU3" s="58">
        <f t="shared" si="40"/>
        <v>18</v>
      </c>
      <c r="OV3" s="58">
        <f t="shared" si="40"/>
        <v>18</v>
      </c>
      <c r="OW3" s="58">
        <f t="shared" si="40"/>
        <v>18</v>
      </c>
      <c r="OX3" s="58">
        <f t="shared" si="40"/>
        <v>18</v>
      </c>
      <c r="OY3" s="58">
        <f t="shared" si="40"/>
        <v>18</v>
      </c>
      <c r="OZ3" s="58">
        <f t="shared" si="40"/>
        <v>18</v>
      </c>
      <c r="PA3" s="58">
        <f t="shared" si="40"/>
        <v>18</v>
      </c>
      <c r="PB3" s="58">
        <f t="shared" si="40"/>
        <v>18</v>
      </c>
      <c r="PC3" s="58">
        <f t="shared" si="40"/>
        <v>18</v>
      </c>
      <c r="PD3" s="58">
        <f t="shared" si="40"/>
        <v>18</v>
      </c>
      <c r="PE3" s="58">
        <f t="shared" si="40"/>
        <v>18</v>
      </c>
      <c r="PF3" s="58">
        <f t="shared" si="40"/>
        <v>18</v>
      </c>
      <c r="PG3" s="58">
        <f t="shared" si="40"/>
        <v>18</v>
      </c>
      <c r="PH3" s="58">
        <f t="shared" si="40"/>
        <v>18</v>
      </c>
      <c r="PI3" s="58">
        <f t="shared" si="40"/>
        <v>18</v>
      </c>
      <c r="PJ3" s="58">
        <f t="shared" si="40"/>
        <v>18</v>
      </c>
      <c r="PK3" s="58">
        <f t="shared" si="40"/>
        <v>18</v>
      </c>
      <c r="PL3" s="58">
        <f t="shared" si="40"/>
        <v>18</v>
      </c>
      <c r="PM3" s="58">
        <f t="shared" si="40"/>
        <v>18</v>
      </c>
      <c r="PN3" s="58">
        <f t="shared" ref="PN3:PU3" si="41">SUBTOTAL(9,PN7:PN37)</f>
        <v>18</v>
      </c>
      <c r="PO3" s="58">
        <f t="shared" si="41"/>
        <v>18</v>
      </c>
      <c r="PP3" s="58">
        <f t="shared" si="41"/>
        <v>18</v>
      </c>
      <c r="PQ3" s="58">
        <f t="shared" si="41"/>
        <v>18</v>
      </c>
      <c r="PR3" s="58">
        <f t="shared" si="41"/>
        <v>18</v>
      </c>
      <c r="PS3" s="58">
        <f t="shared" si="41"/>
        <v>18</v>
      </c>
      <c r="PT3" s="58">
        <f t="shared" si="41"/>
        <v>18</v>
      </c>
      <c r="PU3" s="58">
        <f t="shared" si="41"/>
        <v>18</v>
      </c>
      <c r="PV3" s="58"/>
      <c r="PW3" s="58"/>
      <c r="PX3" s="58"/>
      <c r="PY3" s="58">
        <f t="shared" ref="PY3:RD3" si="42">SUBTOTAL(9,PY7:PY37)</f>
        <v>0</v>
      </c>
      <c r="PZ3" s="58">
        <f t="shared" si="42"/>
        <v>0</v>
      </c>
      <c r="QA3" s="58">
        <f t="shared" si="42"/>
        <v>0</v>
      </c>
      <c r="QB3" s="58">
        <f t="shared" si="42"/>
        <v>0</v>
      </c>
      <c r="QC3" s="58">
        <f t="shared" si="42"/>
        <v>0</v>
      </c>
      <c r="QD3" s="58">
        <f t="shared" si="42"/>
        <v>0</v>
      </c>
      <c r="QE3" s="58">
        <f t="shared" si="42"/>
        <v>0</v>
      </c>
      <c r="QF3" s="58">
        <f t="shared" si="42"/>
        <v>0</v>
      </c>
      <c r="QG3" s="58">
        <f t="shared" si="42"/>
        <v>0</v>
      </c>
      <c r="QH3" s="58">
        <f t="shared" si="42"/>
        <v>0</v>
      </c>
      <c r="QI3" s="58">
        <f t="shared" si="42"/>
        <v>0</v>
      </c>
      <c r="QJ3" s="58">
        <f t="shared" si="42"/>
        <v>0</v>
      </c>
      <c r="QK3" s="58">
        <f t="shared" si="42"/>
        <v>0</v>
      </c>
      <c r="QL3" s="58">
        <f t="shared" si="42"/>
        <v>0</v>
      </c>
      <c r="QM3" s="58">
        <f t="shared" si="42"/>
        <v>0</v>
      </c>
      <c r="QN3" s="58">
        <f t="shared" si="42"/>
        <v>0</v>
      </c>
      <c r="QO3" s="58">
        <f t="shared" si="42"/>
        <v>0</v>
      </c>
      <c r="QP3" s="58">
        <f t="shared" si="42"/>
        <v>0</v>
      </c>
      <c r="QQ3" s="58">
        <f t="shared" si="42"/>
        <v>0</v>
      </c>
      <c r="QR3" s="58">
        <f t="shared" si="42"/>
        <v>0</v>
      </c>
      <c r="QS3" s="58">
        <f t="shared" si="42"/>
        <v>0</v>
      </c>
      <c r="QT3" s="58">
        <f t="shared" si="42"/>
        <v>0</v>
      </c>
      <c r="QU3" s="58">
        <f t="shared" si="42"/>
        <v>0</v>
      </c>
      <c r="QV3" s="58">
        <f t="shared" si="42"/>
        <v>0</v>
      </c>
      <c r="QW3" s="58">
        <f t="shared" si="42"/>
        <v>0</v>
      </c>
      <c r="QX3" s="58">
        <f t="shared" si="42"/>
        <v>0</v>
      </c>
      <c r="QY3" s="58">
        <f t="shared" si="42"/>
        <v>0</v>
      </c>
      <c r="QZ3" s="58">
        <f t="shared" si="42"/>
        <v>0</v>
      </c>
      <c r="RA3" s="58">
        <f t="shared" si="42"/>
        <v>0</v>
      </c>
      <c r="RB3" s="58">
        <f t="shared" si="42"/>
        <v>0</v>
      </c>
      <c r="RC3" s="58">
        <f t="shared" si="42"/>
        <v>0</v>
      </c>
      <c r="RD3" s="58">
        <f t="shared" si="42"/>
        <v>0</v>
      </c>
      <c r="RE3" s="58">
        <f t="shared" ref="RE3:SJ3" si="43">SUBTOTAL(9,RE7:RE37)</f>
        <v>0</v>
      </c>
      <c r="RF3" s="58">
        <f t="shared" si="43"/>
        <v>0</v>
      </c>
      <c r="RG3" s="58">
        <f t="shared" si="43"/>
        <v>0</v>
      </c>
      <c r="RH3" s="58">
        <f t="shared" si="43"/>
        <v>0</v>
      </c>
      <c r="RI3" s="58">
        <f t="shared" si="43"/>
        <v>0</v>
      </c>
      <c r="RJ3" s="58">
        <f t="shared" si="43"/>
        <v>0</v>
      </c>
      <c r="RK3" s="58">
        <f t="shared" si="43"/>
        <v>0</v>
      </c>
      <c r="RL3" s="58">
        <f t="shared" si="43"/>
        <v>0</v>
      </c>
      <c r="RM3" s="58">
        <f t="shared" si="43"/>
        <v>0</v>
      </c>
      <c r="RN3" s="58">
        <f t="shared" si="43"/>
        <v>0</v>
      </c>
      <c r="RO3" s="58">
        <f t="shared" si="43"/>
        <v>0</v>
      </c>
      <c r="RP3" s="58">
        <f t="shared" si="43"/>
        <v>0</v>
      </c>
      <c r="RQ3" s="58">
        <f t="shared" si="43"/>
        <v>0</v>
      </c>
      <c r="RR3" s="58">
        <f t="shared" si="43"/>
        <v>0</v>
      </c>
      <c r="RS3" s="58">
        <f t="shared" si="43"/>
        <v>0</v>
      </c>
      <c r="RT3" s="58">
        <f t="shared" si="43"/>
        <v>0</v>
      </c>
      <c r="RU3" s="58">
        <f t="shared" si="43"/>
        <v>0</v>
      </c>
      <c r="RV3" s="58">
        <f t="shared" si="43"/>
        <v>0</v>
      </c>
      <c r="RW3" s="58">
        <f t="shared" si="43"/>
        <v>0</v>
      </c>
      <c r="RX3" s="58">
        <f t="shared" si="43"/>
        <v>0</v>
      </c>
      <c r="RY3" s="58">
        <f t="shared" si="43"/>
        <v>0</v>
      </c>
      <c r="RZ3" s="58">
        <f t="shared" si="43"/>
        <v>0</v>
      </c>
      <c r="SA3" s="58">
        <f t="shared" si="43"/>
        <v>0</v>
      </c>
      <c r="SB3" s="58">
        <f t="shared" si="43"/>
        <v>0</v>
      </c>
      <c r="SC3" s="58">
        <f t="shared" si="43"/>
        <v>0</v>
      </c>
      <c r="SD3" s="58">
        <f t="shared" si="43"/>
        <v>0</v>
      </c>
      <c r="SE3" s="58">
        <f t="shared" si="43"/>
        <v>0</v>
      </c>
      <c r="SF3" s="58">
        <f t="shared" si="43"/>
        <v>0</v>
      </c>
      <c r="SG3" s="58">
        <f t="shared" si="43"/>
        <v>0</v>
      </c>
      <c r="SH3" s="58">
        <f t="shared" si="43"/>
        <v>0</v>
      </c>
      <c r="SI3" s="58">
        <f t="shared" si="43"/>
        <v>0</v>
      </c>
      <c r="SJ3" s="58">
        <f t="shared" si="43"/>
        <v>0</v>
      </c>
      <c r="SK3" s="58">
        <f t="shared" ref="SK3:TP3" si="44">SUBTOTAL(9,SK7:SK37)</f>
        <v>0</v>
      </c>
      <c r="SL3" s="58">
        <f t="shared" si="44"/>
        <v>0</v>
      </c>
      <c r="SM3" s="58">
        <f t="shared" si="44"/>
        <v>0</v>
      </c>
      <c r="SN3" s="58">
        <f t="shared" si="44"/>
        <v>0</v>
      </c>
      <c r="SO3" s="58">
        <f t="shared" si="44"/>
        <v>0</v>
      </c>
      <c r="SP3" s="58">
        <f t="shared" si="44"/>
        <v>0</v>
      </c>
      <c r="SQ3" s="58">
        <f t="shared" si="44"/>
        <v>0</v>
      </c>
      <c r="SR3" s="58">
        <f t="shared" si="44"/>
        <v>0</v>
      </c>
      <c r="SS3" s="58">
        <f t="shared" si="44"/>
        <v>0</v>
      </c>
      <c r="ST3" s="58">
        <f t="shared" si="44"/>
        <v>0</v>
      </c>
      <c r="SU3" s="58">
        <f t="shared" si="44"/>
        <v>0</v>
      </c>
      <c r="SV3" s="58">
        <f t="shared" si="44"/>
        <v>0</v>
      </c>
      <c r="SW3" s="58">
        <f t="shared" si="44"/>
        <v>0</v>
      </c>
      <c r="SX3" s="58">
        <f t="shared" si="44"/>
        <v>0</v>
      </c>
      <c r="SY3" s="58">
        <f t="shared" si="44"/>
        <v>0</v>
      </c>
      <c r="SZ3" s="58">
        <f t="shared" si="44"/>
        <v>0</v>
      </c>
      <c r="TA3" s="58">
        <f t="shared" si="44"/>
        <v>0</v>
      </c>
      <c r="TB3" s="58">
        <f t="shared" si="44"/>
        <v>0</v>
      </c>
      <c r="TC3" s="58">
        <f t="shared" si="44"/>
        <v>0</v>
      </c>
      <c r="TD3" s="58">
        <f t="shared" si="44"/>
        <v>0</v>
      </c>
      <c r="TE3" s="58">
        <f t="shared" si="44"/>
        <v>0</v>
      </c>
      <c r="TF3" s="58">
        <f t="shared" si="44"/>
        <v>0</v>
      </c>
      <c r="TG3" s="58">
        <f t="shared" si="44"/>
        <v>0</v>
      </c>
      <c r="TH3" s="58">
        <f t="shared" si="44"/>
        <v>0</v>
      </c>
      <c r="TI3" s="58">
        <f t="shared" si="44"/>
        <v>0</v>
      </c>
      <c r="TJ3" s="58">
        <f t="shared" si="44"/>
        <v>0</v>
      </c>
      <c r="TK3" s="58">
        <f t="shared" si="44"/>
        <v>0</v>
      </c>
      <c r="TL3" s="58">
        <f t="shared" si="44"/>
        <v>0</v>
      </c>
      <c r="TM3" s="58">
        <f t="shared" si="44"/>
        <v>0</v>
      </c>
      <c r="TN3" s="58">
        <f t="shared" si="44"/>
        <v>0</v>
      </c>
      <c r="TO3" s="58">
        <f t="shared" si="44"/>
        <v>0</v>
      </c>
      <c r="TP3" s="58">
        <f t="shared" si="44"/>
        <v>0</v>
      </c>
      <c r="TQ3" s="58">
        <f t="shared" ref="TQ3:TX3" si="45">SUBTOTAL(9,TQ7:TQ37)</f>
        <v>0</v>
      </c>
      <c r="TR3" s="58">
        <f t="shared" si="45"/>
        <v>0</v>
      </c>
      <c r="TS3" s="58">
        <f t="shared" si="45"/>
        <v>0</v>
      </c>
      <c r="TT3" s="58">
        <f t="shared" si="45"/>
        <v>0</v>
      </c>
      <c r="TU3" s="58">
        <f t="shared" si="45"/>
        <v>0</v>
      </c>
      <c r="TV3" s="58">
        <f t="shared" si="45"/>
        <v>0</v>
      </c>
      <c r="TW3" s="58">
        <f t="shared" si="45"/>
        <v>0</v>
      </c>
      <c r="TX3" s="58">
        <f t="shared" si="45"/>
        <v>0</v>
      </c>
      <c r="TY3" s="58"/>
      <c r="TZ3" s="58"/>
      <c r="UA3" s="58"/>
      <c r="UB3" s="58">
        <f t="shared" ref="UB3:VG3" si="46">SUBTOTAL(9,UB7:UB37)</f>
        <v>0</v>
      </c>
      <c r="UC3" s="58">
        <f t="shared" si="46"/>
        <v>0</v>
      </c>
      <c r="UD3" s="58">
        <f t="shared" si="46"/>
        <v>0</v>
      </c>
      <c r="UE3" s="58">
        <f t="shared" si="46"/>
        <v>0</v>
      </c>
      <c r="UF3" s="58">
        <f t="shared" si="46"/>
        <v>0</v>
      </c>
      <c r="UG3" s="58">
        <f t="shared" si="46"/>
        <v>0</v>
      </c>
      <c r="UH3" s="58">
        <f t="shared" si="46"/>
        <v>0</v>
      </c>
      <c r="UI3" s="58">
        <f t="shared" si="46"/>
        <v>0</v>
      </c>
      <c r="UJ3" s="58">
        <f t="shared" si="46"/>
        <v>0</v>
      </c>
      <c r="UK3" s="58">
        <f t="shared" si="46"/>
        <v>0</v>
      </c>
      <c r="UL3" s="58">
        <f t="shared" si="46"/>
        <v>0</v>
      </c>
      <c r="UM3" s="58">
        <f t="shared" si="46"/>
        <v>0</v>
      </c>
      <c r="UN3" s="58">
        <f t="shared" si="46"/>
        <v>0</v>
      </c>
      <c r="UO3" s="58">
        <f t="shared" si="46"/>
        <v>0</v>
      </c>
      <c r="UP3" s="58">
        <f t="shared" si="46"/>
        <v>0</v>
      </c>
      <c r="UQ3" s="58">
        <f t="shared" si="46"/>
        <v>1</v>
      </c>
      <c r="UR3" s="58">
        <f t="shared" si="46"/>
        <v>1</v>
      </c>
      <c r="US3" s="58">
        <f t="shared" si="46"/>
        <v>1</v>
      </c>
      <c r="UT3" s="58">
        <f t="shared" si="46"/>
        <v>1</v>
      </c>
      <c r="UU3" s="58">
        <f t="shared" si="46"/>
        <v>1</v>
      </c>
      <c r="UV3" s="58">
        <f t="shared" si="46"/>
        <v>3</v>
      </c>
      <c r="UW3" s="58">
        <f t="shared" si="46"/>
        <v>3</v>
      </c>
      <c r="UX3" s="58">
        <f t="shared" si="46"/>
        <v>3</v>
      </c>
      <c r="UY3" s="58">
        <f t="shared" si="46"/>
        <v>3</v>
      </c>
      <c r="UZ3" s="58">
        <f t="shared" si="46"/>
        <v>3</v>
      </c>
      <c r="VA3" s="58">
        <f t="shared" si="46"/>
        <v>3</v>
      </c>
      <c r="VB3" s="58">
        <f t="shared" si="46"/>
        <v>3</v>
      </c>
      <c r="VC3" s="58">
        <f t="shared" si="46"/>
        <v>3</v>
      </c>
      <c r="VD3" s="58">
        <f t="shared" si="46"/>
        <v>3</v>
      </c>
      <c r="VE3" s="58">
        <f t="shared" si="46"/>
        <v>3</v>
      </c>
      <c r="VF3" s="58">
        <f t="shared" si="46"/>
        <v>3</v>
      </c>
      <c r="VG3" s="58">
        <f t="shared" si="46"/>
        <v>3</v>
      </c>
      <c r="VH3" s="58">
        <f t="shared" ref="VH3:WM3" si="47">SUBTOTAL(9,VH7:VH37)</f>
        <v>3</v>
      </c>
      <c r="VI3" s="58">
        <f t="shared" si="47"/>
        <v>3</v>
      </c>
      <c r="VJ3" s="58">
        <f t="shared" si="47"/>
        <v>3</v>
      </c>
      <c r="VK3" s="58">
        <f t="shared" si="47"/>
        <v>3</v>
      </c>
      <c r="VL3" s="58">
        <f t="shared" si="47"/>
        <v>3</v>
      </c>
      <c r="VM3" s="58">
        <f t="shared" si="47"/>
        <v>3</v>
      </c>
      <c r="VN3" s="58">
        <f t="shared" si="47"/>
        <v>3</v>
      </c>
      <c r="VO3" s="58">
        <f t="shared" si="47"/>
        <v>3</v>
      </c>
      <c r="VP3" s="58">
        <f t="shared" si="47"/>
        <v>3</v>
      </c>
      <c r="VQ3" s="58">
        <f t="shared" si="47"/>
        <v>3</v>
      </c>
      <c r="VR3" s="58">
        <f t="shared" si="47"/>
        <v>3</v>
      </c>
      <c r="VS3" s="58">
        <f t="shared" si="47"/>
        <v>3</v>
      </c>
      <c r="VT3" s="58">
        <f t="shared" si="47"/>
        <v>3</v>
      </c>
      <c r="VU3" s="58">
        <f t="shared" si="47"/>
        <v>3</v>
      </c>
      <c r="VV3" s="58">
        <f t="shared" si="47"/>
        <v>3</v>
      </c>
      <c r="VW3" s="58">
        <f t="shared" si="47"/>
        <v>3</v>
      </c>
      <c r="VX3" s="58">
        <f t="shared" si="47"/>
        <v>3</v>
      </c>
      <c r="VY3" s="58">
        <f t="shared" si="47"/>
        <v>3</v>
      </c>
      <c r="VZ3" s="58">
        <f t="shared" si="47"/>
        <v>3</v>
      </c>
      <c r="WA3" s="58">
        <f t="shared" si="47"/>
        <v>3</v>
      </c>
      <c r="WB3" s="58">
        <f t="shared" si="47"/>
        <v>3</v>
      </c>
      <c r="WC3" s="58">
        <f t="shared" si="47"/>
        <v>3</v>
      </c>
      <c r="WD3" s="58">
        <f t="shared" si="47"/>
        <v>3</v>
      </c>
      <c r="WE3" s="58">
        <f t="shared" si="47"/>
        <v>3</v>
      </c>
      <c r="WF3" s="58">
        <f t="shared" si="47"/>
        <v>3</v>
      </c>
      <c r="WG3" s="58">
        <f t="shared" si="47"/>
        <v>3</v>
      </c>
      <c r="WH3" s="58">
        <f t="shared" si="47"/>
        <v>3</v>
      </c>
      <c r="WI3" s="58">
        <f t="shared" si="47"/>
        <v>3</v>
      </c>
      <c r="WJ3" s="58">
        <f t="shared" si="47"/>
        <v>3</v>
      </c>
      <c r="WK3" s="58">
        <f t="shared" si="47"/>
        <v>3</v>
      </c>
      <c r="WL3" s="58">
        <f t="shared" si="47"/>
        <v>3</v>
      </c>
      <c r="WM3" s="58">
        <f t="shared" si="47"/>
        <v>3</v>
      </c>
      <c r="WN3" s="58">
        <f t="shared" ref="WN3:XS3" si="48">SUBTOTAL(9,WN7:WN37)</f>
        <v>3</v>
      </c>
      <c r="WO3" s="58">
        <f t="shared" si="48"/>
        <v>3</v>
      </c>
      <c r="WP3" s="58">
        <f t="shared" si="48"/>
        <v>3</v>
      </c>
      <c r="WQ3" s="58">
        <f t="shared" si="48"/>
        <v>3</v>
      </c>
      <c r="WR3" s="58">
        <f t="shared" si="48"/>
        <v>3</v>
      </c>
      <c r="WS3" s="58">
        <f t="shared" si="48"/>
        <v>3</v>
      </c>
      <c r="WT3" s="58">
        <f t="shared" si="48"/>
        <v>3</v>
      </c>
      <c r="WU3" s="58">
        <f t="shared" si="48"/>
        <v>3</v>
      </c>
      <c r="WV3" s="58">
        <f t="shared" si="48"/>
        <v>3</v>
      </c>
      <c r="WW3" s="58">
        <f t="shared" si="48"/>
        <v>3</v>
      </c>
      <c r="WX3" s="58">
        <f t="shared" si="48"/>
        <v>3</v>
      </c>
      <c r="WY3" s="58">
        <f t="shared" si="48"/>
        <v>3</v>
      </c>
      <c r="WZ3" s="58">
        <f t="shared" si="48"/>
        <v>3</v>
      </c>
      <c r="XA3" s="58">
        <f t="shared" si="48"/>
        <v>3</v>
      </c>
      <c r="XB3" s="58">
        <f t="shared" si="48"/>
        <v>3</v>
      </c>
      <c r="XC3" s="58">
        <f t="shared" si="48"/>
        <v>3</v>
      </c>
      <c r="XD3" s="58">
        <f t="shared" si="48"/>
        <v>3</v>
      </c>
      <c r="XE3" s="58">
        <f t="shared" si="48"/>
        <v>3</v>
      </c>
      <c r="XF3" s="58">
        <f t="shared" si="48"/>
        <v>3</v>
      </c>
      <c r="XG3" s="58">
        <f t="shared" si="48"/>
        <v>3</v>
      </c>
      <c r="XH3" s="58">
        <f t="shared" si="48"/>
        <v>3</v>
      </c>
      <c r="XI3" s="58">
        <f t="shared" si="48"/>
        <v>3</v>
      </c>
      <c r="XJ3" s="58">
        <f t="shared" si="48"/>
        <v>3</v>
      </c>
      <c r="XK3" s="58">
        <f t="shared" si="48"/>
        <v>3</v>
      </c>
      <c r="XL3" s="58">
        <f t="shared" si="48"/>
        <v>3</v>
      </c>
      <c r="XM3" s="58">
        <f t="shared" si="48"/>
        <v>3</v>
      </c>
      <c r="XN3" s="58">
        <f t="shared" si="48"/>
        <v>3</v>
      </c>
      <c r="XO3" s="58">
        <f t="shared" si="48"/>
        <v>3</v>
      </c>
      <c r="XP3" s="58">
        <f t="shared" si="48"/>
        <v>3</v>
      </c>
      <c r="XQ3" s="58">
        <f t="shared" si="48"/>
        <v>3</v>
      </c>
      <c r="XR3" s="58">
        <f t="shared" si="48"/>
        <v>3</v>
      </c>
      <c r="XS3" s="58">
        <f t="shared" si="48"/>
        <v>3</v>
      </c>
      <c r="XT3" s="58">
        <f t="shared" ref="XT3:YA3" si="49">SUBTOTAL(9,XT7:XT37)</f>
        <v>3</v>
      </c>
      <c r="XU3" s="58">
        <f t="shared" si="49"/>
        <v>3</v>
      </c>
      <c r="XV3" s="58">
        <f t="shared" si="49"/>
        <v>3</v>
      </c>
      <c r="XW3" s="58">
        <f t="shared" si="49"/>
        <v>3</v>
      </c>
      <c r="XX3" s="58">
        <f t="shared" si="49"/>
        <v>3</v>
      </c>
      <c r="XY3" s="58">
        <f t="shared" si="49"/>
        <v>3</v>
      </c>
      <c r="XZ3" s="58">
        <f t="shared" si="49"/>
        <v>3</v>
      </c>
      <c r="YA3" s="58">
        <f t="shared" si="49"/>
        <v>3</v>
      </c>
      <c r="YB3" s="58"/>
      <c r="YC3" s="58"/>
      <c r="YD3" s="58"/>
      <c r="YE3" s="58">
        <f t="shared" ref="YE3:ZJ3" si="50">SUBTOTAL(9,YE7:YE37)</f>
        <v>0</v>
      </c>
      <c r="YF3" s="58">
        <f t="shared" si="50"/>
        <v>0</v>
      </c>
      <c r="YG3" s="58">
        <f t="shared" si="50"/>
        <v>0</v>
      </c>
      <c r="YH3" s="58">
        <f t="shared" si="50"/>
        <v>0</v>
      </c>
      <c r="YI3" s="58">
        <f t="shared" si="50"/>
        <v>0</v>
      </c>
      <c r="YJ3" s="58">
        <f t="shared" si="50"/>
        <v>0</v>
      </c>
      <c r="YK3" s="58">
        <f t="shared" si="50"/>
        <v>0</v>
      </c>
      <c r="YL3" s="58">
        <f t="shared" si="50"/>
        <v>0</v>
      </c>
      <c r="YM3" s="58">
        <f t="shared" si="50"/>
        <v>0</v>
      </c>
      <c r="YN3" s="58">
        <f t="shared" si="50"/>
        <v>0</v>
      </c>
      <c r="YO3" s="58">
        <f t="shared" si="50"/>
        <v>0</v>
      </c>
      <c r="YP3" s="58">
        <f t="shared" si="50"/>
        <v>0</v>
      </c>
      <c r="YQ3" s="58">
        <f t="shared" si="50"/>
        <v>0</v>
      </c>
      <c r="YR3" s="58">
        <f t="shared" si="50"/>
        <v>0</v>
      </c>
      <c r="YS3" s="58">
        <f t="shared" si="50"/>
        <v>0</v>
      </c>
      <c r="YT3" s="58">
        <f t="shared" si="50"/>
        <v>0</v>
      </c>
      <c r="YU3" s="58">
        <f t="shared" si="50"/>
        <v>0</v>
      </c>
      <c r="YV3" s="58">
        <f t="shared" si="50"/>
        <v>0</v>
      </c>
      <c r="YW3" s="58">
        <f t="shared" si="50"/>
        <v>0</v>
      </c>
      <c r="YX3" s="58">
        <f t="shared" si="50"/>
        <v>0</v>
      </c>
      <c r="YY3" s="58">
        <f t="shared" si="50"/>
        <v>0</v>
      </c>
      <c r="YZ3" s="58">
        <f t="shared" si="50"/>
        <v>0</v>
      </c>
      <c r="ZA3" s="58">
        <f t="shared" si="50"/>
        <v>0</v>
      </c>
      <c r="ZB3" s="58">
        <f t="shared" si="50"/>
        <v>0</v>
      </c>
      <c r="ZC3" s="58">
        <f t="shared" si="50"/>
        <v>0</v>
      </c>
      <c r="ZD3" s="58">
        <f t="shared" si="50"/>
        <v>0</v>
      </c>
      <c r="ZE3" s="58">
        <f t="shared" si="50"/>
        <v>0</v>
      </c>
      <c r="ZF3" s="58">
        <f t="shared" si="50"/>
        <v>0</v>
      </c>
      <c r="ZG3" s="58">
        <f t="shared" si="50"/>
        <v>0</v>
      </c>
      <c r="ZH3" s="58">
        <f t="shared" si="50"/>
        <v>0</v>
      </c>
      <c r="ZI3" s="58">
        <f t="shared" si="50"/>
        <v>0</v>
      </c>
      <c r="ZJ3" s="58">
        <f t="shared" si="50"/>
        <v>0</v>
      </c>
      <c r="ZK3" s="58">
        <f t="shared" ref="ZK3:AAP3" si="51">SUBTOTAL(9,ZK7:ZK37)</f>
        <v>0</v>
      </c>
      <c r="ZL3" s="58">
        <f t="shared" si="51"/>
        <v>0</v>
      </c>
      <c r="ZM3" s="58">
        <f t="shared" si="51"/>
        <v>0</v>
      </c>
      <c r="ZN3" s="58">
        <f t="shared" si="51"/>
        <v>0</v>
      </c>
      <c r="ZO3" s="58">
        <f t="shared" si="51"/>
        <v>0</v>
      </c>
      <c r="ZP3" s="58">
        <f t="shared" si="51"/>
        <v>0</v>
      </c>
      <c r="ZQ3" s="58">
        <f t="shared" si="51"/>
        <v>0</v>
      </c>
      <c r="ZR3" s="58">
        <f t="shared" si="51"/>
        <v>0</v>
      </c>
      <c r="ZS3" s="58">
        <f t="shared" si="51"/>
        <v>0</v>
      </c>
      <c r="ZT3" s="58">
        <f t="shared" si="51"/>
        <v>0</v>
      </c>
      <c r="ZU3" s="58">
        <f t="shared" si="51"/>
        <v>0</v>
      </c>
      <c r="ZV3" s="58">
        <f t="shared" si="51"/>
        <v>0</v>
      </c>
      <c r="ZW3" s="58">
        <f t="shared" si="51"/>
        <v>0</v>
      </c>
      <c r="ZX3" s="58">
        <f t="shared" si="51"/>
        <v>0</v>
      </c>
      <c r="ZY3" s="58">
        <f t="shared" si="51"/>
        <v>0</v>
      </c>
      <c r="ZZ3" s="58">
        <f t="shared" si="51"/>
        <v>0</v>
      </c>
      <c r="AAA3" s="58">
        <f t="shared" si="51"/>
        <v>0</v>
      </c>
      <c r="AAB3" s="58">
        <f t="shared" si="51"/>
        <v>0</v>
      </c>
      <c r="AAC3" s="58">
        <f t="shared" si="51"/>
        <v>0</v>
      </c>
      <c r="AAD3" s="58">
        <f t="shared" si="51"/>
        <v>0</v>
      </c>
      <c r="AAE3" s="58">
        <f t="shared" si="51"/>
        <v>0</v>
      </c>
      <c r="AAF3" s="58">
        <f t="shared" si="51"/>
        <v>0</v>
      </c>
      <c r="AAG3" s="58">
        <f t="shared" si="51"/>
        <v>0</v>
      </c>
      <c r="AAH3" s="58">
        <f t="shared" si="51"/>
        <v>0</v>
      </c>
      <c r="AAI3" s="58">
        <f t="shared" si="51"/>
        <v>0</v>
      </c>
      <c r="AAJ3" s="58">
        <f t="shared" si="51"/>
        <v>0</v>
      </c>
      <c r="AAK3" s="58">
        <f t="shared" si="51"/>
        <v>0</v>
      </c>
      <c r="AAL3" s="58">
        <f t="shared" si="51"/>
        <v>0</v>
      </c>
      <c r="AAM3" s="58">
        <f t="shared" si="51"/>
        <v>0</v>
      </c>
      <c r="AAN3" s="58">
        <f t="shared" si="51"/>
        <v>0</v>
      </c>
      <c r="AAO3" s="58">
        <f t="shared" si="51"/>
        <v>0</v>
      </c>
      <c r="AAP3" s="58">
        <f t="shared" si="51"/>
        <v>0</v>
      </c>
      <c r="AAQ3" s="58">
        <f t="shared" ref="AAQ3:ABV3" si="52">SUBTOTAL(9,AAQ7:AAQ37)</f>
        <v>0</v>
      </c>
      <c r="AAR3" s="58">
        <f t="shared" si="52"/>
        <v>0</v>
      </c>
      <c r="AAS3" s="58">
        <f t="shared" si="52"/>
        <v>0</v>
      </c>
      <c r="AAT3" s="58">
        <f t="shared" si="52"/>
        <v>0</v>
      </c>
      <c r="AAU3" s="58">
        <f t="shared" si="52"/>
        <v>0</v>
      </c>
      <c r="AAV3" s="58">
        <f t="shared" si="52"/>
        <v>0</v>
      </c>
      <c r="AAW3" s="58">
        <f t="shared" si="52"/>
        <v>0</v>
      </c>
      <c r="AAX3" s="58">
        <f t="shared" si="52"/>
        <v>0</v>
      </c>
      <c r="AAY3" s="58">
        <f t="shared" si="52"/>
        <v>0</v>
      </c>
      <c r="AAZ3" s="58">
        <f t="shared" si="52"/>
        <v>0</v>
      </c>
      <c r="ABA3" s="58">
        <f t="shared" si="52"/>
        <v>0</v>
      </c>
      <c r="ABB3" s="58">
        <f t="shared" si="52"/>
        <v>0</v>
      </c>
      <c r="ABC3" s="58">
        <f t="shared" si="52"/>
        <v>0</v>
      </c>
      <c r="ABD3" s="58">
        <f t="shared" si="52"/>
        <v>0</v>
      </c>
      <c r="ABE3" s="58">
        <f t="shared" si="52"/>
        <v>0</v>
      </c>
      <c r="ABF3" s="58">
        <f t="shared" si="52"/>
        <v>0</v>
      </c>
      <c r="ABG3" s="58">
        <f t="shared" si="52"/>
        <v>0</v>
      </c>
      <c r="ABH3" s="58">
        <f t="shared" si="52"/>
        <v>0</v>
      </c>
      <c r="ABI3" s="58">
        <f t="shared" si="52"/>
        <v>0</v>
      </c>
      <c r="ABJ3" s="58">
        <f t="shared" si="52"/>
        <v>0</v>
      </c>
      <c r="ABK3" s="58">
        <f t="shared" si="52"/>
        <v>0</v>
      </c>
      <c r="ABL3" s="58">
        <f t="shared" si="52"/>
        <v>0</v>
      </c>
      <c r="ABM3" s="58">
        <f t="shared" si="52"/>
        <v>0</v>
      </c>
      <c r="ABN3" s="58">
        <f t="shared" si="52"/>
        <v>0</v>
      </c>
      <c r="ABO3" s="58">
        <f t="shared" si="52"/>
        <v>0</v>
      </c>
      <c r="ABP3" s="58">
        <f t="shared" si="52"/>
        <v>0</v>
      </c>
      <c r="ABQ3" s="58">
        <f t="shared" si="52"/>
        <v>0</v>
      </c>
      <c r="ABR3" s="58">
        <f t="shared" si="52"/>
        <v>0</v>
      </c>
      <c r="ABS3" s="58">
        <f t="shared" si="52"/>
        <v>0</v>
      </c>
      <c r="ABT3" s="58">
        <f t="shared" si="52"/>
        <v>0</v>
      </c>
      <c r="ABU3" s="58">
        <f t="shared" si="52"/>
        <v>0</v>
      </c>
      <c r="ABV3" s="58">
        <f t="shared" si="52"/>
        <v>0</v>
      </c>
      <c r="ABW3" s="58">
        <f t="shared" ref="ABW3:ACD3" si="53">SUBTOTAL(9,ABW7:ABW37)</f>
        <v>0</v>
      </c>
      <c r="ABX3" s="58">
        <f t="shared" si="53"/>
        <v>0</v>
      </c>
      <c r="ABY3" s="58">
        <f t="shared" si="53"/>
        <v>0</v>
      </c>
      <c r="ABZ3" s="58">
        <f t="shared" si="53"/>
        <v>0</v>
      </c>
      <c r="ACA3" s="58">
        <f t="shared" si="53"/>
        <v>0</v>
      </c>
      <c r="ACB3" s="58">
        <f t="shared" si="53"/>
        <v>0</v>
      </c>
      <c r="ACC3" s="58">
        <f t="shared" si="53"/>
        <v>0</v>
      </c>
      <c r="ACD3" s="58">
        <f t="shared" si="53"/>
        <v>0</v>
      </c>
      <c r="ACE3" s="58"/>
      <c r="ACF3" s="58"/>
      <c r="ACG3" s="58"/>
      <c r="ACH3" s="58">
        <f>SUBTOTAL(9,ACH7:ACH37)</f>
        <v>0</v>
      </c>
      <c r="ACI3" s="58">
        <f>SUBTOTAL(9,ACI7:ACI37)</f>
        <v>0</v>
      </c>
      <c r="ACJ3" s="58"/>
      <c r="ACK3" s="58"/>
      <c r="ACL3" s="58">
        <f t="shared" ref="ACL3:ADQ3" si="54">SUBTOTAL(9,ACL7:ACL37)</f>
        <v>3</v>
      </c>
      <c r="ACM3" s="58">
        <f t="shared" si="54"/>
        <v>4</v>
      </c>
      <c r="ACN3" s="58">
        <f t="shared" si="54"/>
        <v>5</v>
      </c>
      <c r="ACO3" s="58">
        <f t="shared" si="54"/>
        <v>5</v>
      </c>
      <c r="ACP3" s="58">
        <f t="shared" si="54"/>
        <v>5</v>
      </c>
      <c r="ACQ3" s="58">
        <f t="shared" si="54"/>
        <v>6</v>
      </c>
      <c r="ACR3" s="58">
        <f t="shared" si="54"/>
        <v>7</v>
      </c>
      <c r="ACS3" s="58">
        <f t="shared" si="54"/>
        <v>9</v>
      </c>
      <c r="ACT3" s="58">
        <f t="shared" si="54"/>
        <v>12</v>
      </c>
      <c r="ACU3" s="58">
        <f t="shared" si="54"/>
        <v>15</v>
      </c>
      <c r="ACV3" s="58">
        <f t="shared" si="54"/>
        <v>17</v>
      </c>
      <c r="ACW3" s="58">
        <f t="shared" si="54"/>
        <v>17</v>
      </c>
      <c r="ACX3" s="58">
        <f t="shared" si="54"/>
        <v>17</v>
      </c>
      <c r="ACY3" s="58">
        <f t="shared" si="54"/>
        <v>20</v>
      </c>
      <c r="ACZ3" s="58">
        <f t="shared" si="54"/>
        <v>22</v>
      </c>
      <c r="ADA3" s="58">
        <f t="shared" si="54"/>
        <v>25</v>
      </c>
      <c r="ADB3" s="58">
        <f t="shared" si="54"/>
        <v>28</v>
      </c>
      <c r="ADC3" s="58">
        <f t="shared" si="54"/>
        <v>28</v>
      </c>
      <c r="ADD3" s="58">
        <f t="shared" si="54"/>
        <v>28</v>
      </c>
      <c r="ADE3" s="58">
        <f t="shared" si="54"/>
        <v>28</v>
      </c>
      <c r="ADF3" s="58">
        <f t="shared" si="54"/>
        <v>33</v>
      </c>
      <c r="ADG3" s="58">
        <f t="shared" si="54"/>
        <v>40</v>
      </c>
      <c r="ADH3" s="58">
        <f t="shared" si="54"/>
        <v>40</v>
      </c>
      <c r="ADI3" s="58">
        <f t="shared" si="54"/>
        <v>40</v>
      </c>
      <c r="ADJ3" s="58">
        <f t="shared" si="54"/>
        <v>40</v>
      </c>
      <c r="ADK3" s="58">
        <f t="shared" si="54"/>
        <v>40</v>
      </c>
      <c r="ADL3" s="58">
        <f t="shared" si="54"/>
        <v>40</v>
      </c>
      <c r="ADM3" s="58">
        <f t="shared" si="54"/>
        <v>40</v>
      </c>
      <c r="ADN3" s="58">
        <f t="shared" si="54"/>
        <v>40</v>
      </c>
      <c r="ADO3" s="58">
        <f t="shared" si="54"/>
        <v>40</v>
      </c>
      <c r="ADP3" s="58">
        <f t="shared" si="54"/>
        <v>40</v>
      </c>
      <c r="ADQ3" s="58">
        <f t="shared" si="54"/>
        <v>40</v>
      </c>
      <c r="ADR3" s="58">
        <f t="shared" ref="ADR3:AGC3" si="55">SUBTOTAL(9,ADR7:ADR37)</f>
        <v>40</v>
      </c>
      <c r="ADS3" s="58">
        <f t="shared" si="55"/>
        <v>40</v>
      </c>
      <c r="ADT3" s="58">
        <f t="shared" si="55"/>
        <v>40</v>
      </c>
      <c r="ADU3" s="58">
        <f t="shared" si="55"/>
        <v>40</v>
      </c>
      <c r="ADV3" s="58">
        <f t="shared" si="55"/>
        <v>40</v>
      </c>
      <c r="ADW3" s="58">
        <f t="shared" si="55"/>
        <v>40</v>
      </c>
      <c r="ADX3" s="58">
        <f t="shared" si="55"/>
        <v>40</v>
      </c>
      <c r="ADY3" s="58">
        <f t="shared" si="55"/>
        <v>40</v>
      </c>
      <c r="ADZ3" s="58">
        <f t="shared" si="55"/>
        <v>40</v>
      </c>
      <c r="AEA3" s="58">
        <f t="shared" si="55"/>
        <v>40</v>
      </c>
      <c r="AEB3" s="58">
        <f t="shared" si="55"/>
        <v>40</v>
      </c>
      <c r="AEC3" s="58">
        <f t="shared" si="55"/>
        <v>40</v>
      </c>
      <c r="AED3" s="58">
        <f t="shared" si="55"/>
        <v>40</v>
      </c>
      <c r="AEE3" s="58">
        <f t="shared" si="55"/>
        <v>0</v>
      </c>
      <c r="AEF3" s="58">
        <f t="shared" si="55"/>
        <v>0</v>
      </c>
      <c r="AEG3" s="58">
        <f t="shared" si="55"/>
        <v>0</v>
      </c>
      <c r="AEH3" s="58">
        <f t="shared" si="55"/>
        <v>0</v>
      </c>
      <c r="AEI3" s="58">
        <f t="shared" si="55"/>
        <v>0</v>
      </c>
      <c r="AEJ3" s="58">
        <f t="shared" si="55"/>
        <v>0</v>
      </c>
      <c r="AEK3" s="58">
        <f t="shared" si="55"/>
        <v>0</v>
      </c>
      <c r="AEL3" s="58">
        <f t="shared" si="55"/>
        <v>0</v>
      </c>
      <c r="AEM3" s="58">
        <f t="shared" si="55"/>
        <v>0</v>
      </c>
      <c r="AEN3" s="58">
        <f t="shared" si="55"/>
        <v>0</v>
      </c>
      <c r="AEO3" s="58">
        <f t="shared" si="55"/>
        <v>0</v>
      </c>
      <c r="AEP3" s="58">
        <f t="shared" si="55"/>
        <v>0</v>
      </c>
      <c r="AEQ3" s="58">
        <f t="shared" si="55"/>
        <v>0</v>
      </c>
      <c r="AER3" s="58">
        <f t="shared" si="55"/>
        <v>0</v>
      </c>
      <c r="AES3" s="58">
        <f t="shared" si="55"/>
        <v>0</v>
      </c>
      <c r="AET3" s="58">
        <f t="shared" si="55"/>
        <v>0</v>
      </c>
      <c r="AEU3" s="58">
        <f t="shared" si="55"/>
        <v>0</v>
      </c>
      <c r="AEV3" s="58">
        <f t="shared" si="55"/>
        <v>0</v>
      </c>
      <c r="AEW3" s="58">
        <f t="shared" si="55"/>
        <v>0</v>
      </c>
      <c r="AEX3" s="58">
        <f t="shared" si="55"/>
        <v>0</v>
      </c>
      <c r="AEY3" s="58">
        <f t="shared" si="55"/>
        <v>0</v>
      </c>
      <c r="AEZ3" s="58">
        <f t="shared" si="55"/>
        <v>0</v>
      </c>
      <c r="AFA3" s="58">
        <f t="shared" si="55"/>
        <v>0</v>
      </c>
      <c r="AFB3" s="58">
        <f t="shared" si="55"/>
        <v>0</v>
      </c>
      <c r="AFC3" s="58">
        <f t="shared" si="55"/>
        <v>0</v>
      </c>
      <c r="AFD3" s="58">
        <f t="shared" si="55"/>
        <v>0</v>
      </c>
      <c r="AFE3" s="58">
        <f t="shared" si="55"/>
        <v>0</v>
      </c>
      <c r="AFF3" s="58">
        <f t="shared" si="55"/>
        <v>0</v>
      </c>
      <c r="AFG3" s="58">
        <f t="shared" si="55"/>
        <v>0</v>
      </c>
      <c r="AFH3" s="58">
        <f t="shared" si="55"/>
        <v>0</v>
      </c>
      <c r="AFI3" s="58">
        <f t="shared" si="55"/>
        <v>0</v>
      </c>
      <c r="AFJ3" s="58">
        <f t="shared" si="55"/>
        <v>0</v>
      </c>
      <c r="AFK3" s="58">
        <f t="shared" si="55"/>
        <v>0</v>
      </c>
      <c r="AFL3" s="58">
        <f t="shared" si="55"/>
        <v>0</v>
      </c>
      <c r="AFM3" s="58">
        <f t="shared" si="55"/>
        <v>0</v>
      </c>
      <c r="AFN3" s="58">
        <f t="shared" si="55"/>
        <v>0</v>
      </c>
      <c r="AFO3" s="58">
        <f t="shared" si="55"/>
        <v>0</v>
      </c>
      <c r="AFP3" s="58">
        <f t="shared" si="55"/>
        <v>0</v>
      </c>
      <c r="AFQ3" s="58">
        <f t="shared" si="55"/>
        <v>0</v>
      </c>
      <c r="AFR3" s="58">
        <f t="shared" si="55"/>
        <v>0</v>
      </c>
      <c r="AFS3" s="58">
        <f t="shared" si="55"/>
        <v>0</v>
      </c>
      <c r="AFT3" s="58">
        <f t="shared" si="55"/>
        <v>0</v>
      </c>
      <c r="AFU3" s="58">
        <f t="shared" si="55"/>
        <v>0</v>
      </c>
      <c r="AFV3" s="58">
        <f t="shared" si="55"/>
        <v>0</v>
      </c>
      <c r="AFW3" s="58">
        <f t="shared" si="55"/>
        <v>0</v>
      </c>
      <c r="AFX3" s="58">
        <f t="shared" si="55"/>
        <v>0</v>
      </c>
      <c r="AFY3" s="58">
        <f t="shared" si="55"/>
        <v>0</v>
      </c>
      <c r="AFZ3" s="58">
        <f t="shared" si="55"/>
        <v>0</v>
      </c>
      <c r="AGA3" s="58">
        <f t="shared" si="55"/>
        <v>0</v>
      </c>
      <c r="AGB3" s="58">
        <f t="shared" si="55"/>
        <v>0</v>
      </c>
      <c r="AGC3" s="58">
        <f t="shared" si="55"/>
        <v>0</v>
      </c>
      <c r="AGD3" s="58">
        <f t="shared" ref="AGD3:AGK3" si="56">SUBTOTAL(9,AGD7:AGD37)</f>
        <v>0</v>
      </c>
      <c r="AGE3" s="58">
        <f t="shared" si="56"/>
        <v>0</v>
      </c>
      <c r="AGF3" s="58">
        <f t="shared" si="56"/>
        <v>0</v>
      </c>
      <c r="AGG3" s="58">
        <f t="shared" si="56"/>
        <v>0</v>
      </c>
      <c r="AGH3" s="58">
        <f t="shared" si="56"/>
        <v>0</v>
      </c>
      <c r="AGI3" s="58">
        <f t="shared" si="56"/>
        <v>0</v>
      </c>
      <c r="AGJ3" s="58">
        <f t="shared" si="56"/>
        <v>0</v>
      </c>
      <c r="AGK3" s="58">
        <f t="shared" si="56"/>
        <v>0</v>
      </c>
      <c r="AGL3" s="58"/>
      <c r="AGM3" s="58"/>
      <c r="AGN3" s="58"/>
    </row>
    <row r="4" spans="1:16377" s="52" customFormat="1" ht="54" customHeight="1">
      <c r="A4" s="59" t="s">
        <v>0</v>
      </c>
      <c r="B4" s="61" t="s">
        <v>256</v>
      </c>
      <c r="C4" s="60" t="s">
        <v>14</v>
      </c>
      <c r="D4" s="62" t="s">
        <v>24</v>
      </c>
      <c r="E4" s="62" t="s">
        <v>86</v>
      </c>
      <c r="F4" s="62" t="s">
        <v>87</v>
      </c>
      <c r="G4" s="63" t="s">
        <v>88</v>
      </c>
      <c r="H4" s="61" t="s">
        <v>2</v>
      </c>
      <c r="I4" s="61" t="s">
        <v>3</v>
      </c>
      <c r="J4" s="64" t="s">
        <v>23</v>
      </c>
      <c r="K4" s="64" t="s">
        <v>78</v>
      </c>
      <c r="L4" s="64" t="s">
        <v>70</v>
      </c>
      <c r="M4" s="65">
        <f>Cover!D5</f>
        <v>43271</v>
      </c>
      <c r="N4" s="66">
        <f t="shared" ref="N4:BY4" si="57">M4+1</f>
        <v>43272</v>
      </c>
      <c r="O4" s="67">
        <f t="shared" si="57"/>
        <v>43273</v>
      </c>
      <c r="P4" s="66">
        <f t="shared" si="57"/>
        <v>43274</v>
      </c>
      <c r="Q4" s="66">
        <f t="shared" si="57"/>
        <v>43275</v>
      </c>
      <c r="R4" s="66">
        <f t="shared" si="57"/>
        <v>43276</v>
      </c>
      <c r="S4" s="66">
        <f t="shared" si="57"/>
        <v>43277</v>
      </c>
      <c r="T4" s="66">
        <f t="shared" si="57"/>
        <v>43278</v>
      </c>
      <c r="U4" s="67">
        <f t="shared" si="57"/>
        <v>43279</v>
      </c>
      <c r="V4" s="66">
        <f t="shared" si="57"/>
        <v>43280</v>
      </c>
      <c r="W4" s="66">
        <f t="shared" si="57"/>
        <v>43281</v>
      </c>
      <c r="X4" s="66">
        <f t="shared" si="57"/>
        <v>43282</v>
      </c>
      <c r="Y4" s="66">
        <f t="shared" si="57"/>
        <v>43283</v>
      </c>
      <c r="Z4" s="66">
        <f t="shared" si="57"/>
        <v>43284</v>
      </c>
      <c r="AA4" s="66">
        <f t="shared" si="57"/>
        <v>43285</v>
      </c>
      <c r="AB4" s="66">
        <f t="shared" si="57"/>
        <v>43286</v>
      </c>
      <c r="AC4" s="66">
        <f t="shared" si="57"/>
        <v>43287</v>
      </c>
      <c r="AD4" s="66">
        <f t="shared" si="57"/>
        <v>43288</v>
      </c>
      <c r="AE4" s="66">
        <f t="shared" si="57"/>
        <v>43289</v>
      </c>
      <c r="AF4" s="66">
        <f t="shared" si="57"/>
        <v>43290</v>
      </c>
      <c r="AG4" s="66">
        <f t="shared" si="57"/>
        <v>43291</v>
      </c>
      <c r="AH4" s="466">
        <f t="shared" si="57"/>
        <v>43292</v>
      </c>
      <c r="AI4" s="66">
        <f t="shared" si="57"/>
        <v>43293</v>
      </c>
      <c r="AJ4" s="66">
        <f t="shared" si="57"/>
        <v>43294</v>
      </c>
      <c r="AK4" s="66">
        <f t="shared" si="57"/>
        <v>43295</v>
      </c>
      <c r="AL4" s="66">
        <f t="shared" si="57"/>
        <v>43296</v>
      </c>
      <c r="AM4" s="66">
        <f t="shared" si="57"/>
        <v>43297</v>
      </c>
      <c r="AN4" s="466">
        <f t="shared" si="57"/>
        <v>43298</v>
      </c>
      <c r="AO4" s="67">
        <f t="shared" si="57"/>
        <v>43299</v>
      </c>
      <c r="AP4" s="66">
        <f t="shared" si="57"/>
        <v>43300</v>
      </c>
      <c r="AQ4" s="66">
        <f t="shared" si="57"/>
        <v>43301</v>
      </c>
      <c r="AR4" s="66">
        <f t="shared" si="57"/>
        <v>43302</v>
      </c>
      <c r="AS4" s="66">
        <f t="shared" si="57"/>
        <v>43303</v>
      </c>
      <c r="AT4" s="66">
        <f t="shared" si="57"/>
        <v>43304</v>
      </c>
      <c r="AU4" s="66">
        <f t="shared" si="57"/>
        <v>43305</v>
      </c>
      <c r="AV4" s="66">
        <f t="shared" si="57"/>
        <v>43306</v>
      </c>
      <c r="AW4" s="66">
        <f t="shared" si="57"/>
        <v>43307</v>
      </c>
      <c r="AX4" s="66">
        <f t="shared" si="57"/>
        <v>43308</v>
      </c>
      <c r="AY4" s="66">
        <f t="shared" si="57"/>
        <v>43309</v>
      </c>
      <c r="AZ4" s="66">
        <f t="shared" si="57"/>
        <v>43310</v>
      </c>
      <c r="BA4" s="66">
        <f t="shared" si="57"/>
        <v>43311</v>
      </c>
      <c r="BB4" s="66">
        <f t="shared" si="57"/>
        <v>43312</v>
      </c>
      <c r="BC4" s="66">
        <f t="shared" si="57"/>
        <v>43313</v>
      </c>
      <c r="BD4" s="66">
        <f t="shared" si="57"/>
        <v>43314</v>
      </c>
      <c r="BE4" s="66">
        <f t="shared" si="57"/>
        <v>43315</v>
      </c>
      <c r="BF4" s="66">
        <f t="shared" si="57"/>
        <v>43316</v>
      </c>
      <c r="BG4" s="66">
        <f t="shared" si="57"/>
        <v>43317</v>
      </c>
      <c r="BH4" s="66">
        <f t="shared" si="57"/>
        <v>43318</v>
      </c>
      <c r="BI4" s="66">
        <f t="shared" si="57"/>
        <v>43319</v>
      </c>
      <c r="BJ4" s="66">
        <f t="shared" si="57"/>
        <v>43320</v>
      </c>
      <c r="BK4" s="66">
        <f t="shared" si="57"/>
        <v>43321</v>
      </c>
      <c r="BL4" s="67">
        <f t="shared" si="57"/>
        <v>43322</v>
      </c>
      <c r="BM4" s="66">
        <f t="shared" si="57"/>
        <v>43323</v>
      </c>
      <c r="BN4" s="67">
        <f t="shared" si="57"/>
        <v>43324</v>
      </c>
      <c r="BO4" s="66">
        <f t="shared" si="57"/>
        <v>43325</v>
      </c>
      <c r="BP4" s="66">
        <f t="shared" si="57"/>
        <v>43326</v>
      </c>
      <c r="BQ4" s="67">
        <f t="shared" si="57"/>
        <v>43327</v>
      </c>
      <c r="BR4" s="67">
        <f t="shared" si="57"/>
        <v>43328</v>
      </c>
      <c r="BS4" s="67">
        <f t="shared" si="57"/>
        <v>43329</v>
      </c>
      <c r="BT4" s="67">
        <f t="shared" si="57"/>
        <v>43330</v>
      </c>
      <c r="BU4" s="67">
        <f t="shared" si="57"/>
        <v>43331</v>
      </c>
      <c r="BV4" s="67">
        <f t="shared" si="57"/>
        <v>43332</v>
      </c>
      <c r="BW4" s="67">
        <f t="shared" si="57"/>
        <v>43333</v>
      </c>
      <c r="BX4" s="67">
        <f t="shared" si="57"/>
        <v>43334</v>
      </c>
      <c r="BY4" s="67">
        <f t="shared" si="57"/>
        <v>43335</v>
      </c>
      <c r="BZ4" s="67">
        <f t="shared" ref="BZ4:DL4" si="58">BY4+1</f>
        <v>43336</v>
      </c>
      <c r="CA4" s="67">
        <f t="shared" si="58"/>
        <v>43337</v>
      </c>
      <c r="CB4" s="67">
        <f t="shared" si="58"/>
        <v>43338</v>
      </c>
      <c r="CC4" s="67">
        <f t="shared" si="58"/>
        <v>43339</v>
      </c>
      <c r="CD4" s="67">
        <f t="shared" si="58"/>
        <v>43340</v>
      </c>
      <c r="CE4" s="67">
        <f t="shared" si="58"/>
        <v>43341</v>
      </c>
      <c r="CF4" s="67">
        <f t="shared" si="58"/>
        <v>43342</v>
      </c>
      <c r="CG4" s="67">
        <f t="shared" si="58"/>
        <v>43343</v>
      </c>
      <c r="CH4" s="67">
        <f t="shared" si="58"/>
        <v>43344</v>
      </c>
      <c r="CI4" s="67">
        <f t="shared" si="58"/>
        <v>43345</v>
      </c>
      <c r="CJ4" s="67">
        <f t="shared" si="58"/>
        <v>43346</v>
      </c>
      <c r="CK4" s="67">
        <f t="shared" si="58"/>
        <v>43347</v>
      </c>
      <c r="CL4" s="67">
        <f t="shared" si="58"/>
        <v>43348</v>
      </c>
      <c r="CM4" s="67">
        <f t="shared" si="58"/>
        <v>43349</v>
      </c>
      <c r="CN4" s="67">
        <f t="shared" si="58"/>
        <v>43350</v>
      </c>
      <c r="CO4" s="67">
        <f t="shared" si="58"/>
        <v>43351</v>
      </c>
      <c r="CP4" s="67">
        <f t="shared" si="58"/>
        <v>43352</v>
      </c>
      <c r="CQ4" s="67">
        <f t="shared" si="58"/>
        <v>43353</v>
      </c>
      <c r="CR4" s="67">
        <f t="shared" si="58"/>
        <v>43354</v>
      </c>
      <c r="CS4" s="67">
        <f t="shared" si="58"/>
        <v>43355</v>
      </c>
      <c r="CT4" s="67">
        <f t="shared" si="58"/>
        <v>43356</v>
      </c>
      <c r="CU4" s="67">
        <f t="shared" si="58"/>
        <v>43357</v>
      </c>
      <c r="CV4" s="67">
        <f t="shared" si="58"/>
        <v>43358</v>
      </c>
      <c r="CW4" s="67">
        <f t="shared" si="58"/>
        <v>43359</v>
      </c>
      <c r="CX4" s="67">
        <f t="shared" si="58"/>
        <v>43360</v>
      </c>
      <c r="CY4" s="67">
        <f t="shared" si="58"/>
        <v>43361</v>
      </c>
      <c r="CZ4" s="67">
        <f t="shared" si="58"/>
        <v>43362</v>
      </c>
      <c r="DA4" s="67">
        <f t="shared" si="58"/>
        <v>43363</v>
      </c>
      <c r="DB4" s="67">
        <f t="shared" si="58"/>
        <v>43364</v>
      </c>
      <c r="DC4" s="67">
        <f t="shared" si="58"/>
        <v>43365</v>
      </c>
      <c r="DD4" s="67">
        <f t="shared" si="58"/>
        <v>43366</v>
      </c>
      <c r="DE4" s="67">
        <f t="shared" si="58"/>
        <v>43367</v>
      </c>
      <c r="DF4" s="67">
        <f t="shared" si="58"/>
        <v>43368</v>
      </c>
      <c r="DG4" s="67">
        <f t="shared" si="58"/>
        <v>43369</v>
      </c>
      <c r="DH4" s="67">
        <f t="shared" si="58"/>
        <v>43370</v>
      </c>
      <c r="DI4" s="67">
        <f t="shared" si="58"/>
        <v>43371</v>
      </c>
      <c r="DJ4" s="67">
        <f t="shared" si="58"/>
        <v>43372</v>
      </c>
      <c r="DK4" s="67">
        <f t="shared" si="58"/>
        <v>43373</v>
      </c>
      <c r="DL4" s="67">
        <f t="shared" si="58"/>
        <v>43374</v>
      </c>
      <c r="DM4" s="67"/>
      <c r="DN4" s="67"/>
      <c r="DO4" s="67"/>
      <c r="DP4" s="68">
        <f t="shared" ref="DP4:GA4" si="59">M4</f>
        <v>43271</v>
      </c>
      <c r="DQ4" s="68">
        <f t="shared" si="59"/>
        <v>43272</v>
      </c>
      <c r="DR4" s="68">
        <f t="shared" si="59"/>
        <v>43273</v>
      </c>
      <c r="DS4" s="68">
        <f t="shared" si="59"/>
        <v>43274</v>
      </c>
      <c r="DT4" s="68">
        <f t="shared" si="59"/>
        <v>43275</v>
      </c>
      <c r="DU4" s="68">
        <f t="shared" si="59"/>
        <v>43276</v>
      </c>
      <c r="DV4" s="68">
        <f t="shared" si="59"/>
        <v>43277</v>
      </c>
      <c r="DW4" s="68">
        <f t="shared" si="59"/>
        <v>43278</v>
      </c>
      <c r="DX4" s="68">
        <f t="shared" si="59"/>
        <v>43279</v>
      </c>
      <c r="DY4" s="68">
        <f t="shared" si="59"/>
        <v>43280</v>
      </c>
      <c r="DZ4" s="68">
        <f t="shared" si="59"/>
        <v>43281</v>
      </c>
      <c r="EA4" s="68">
        <f t="shared" si="59"/>
        <v>43282</v>
      </c>
      <c r="EB4" s="68">
        <f t="shared" si="59"/>
        <v>43283</v>
      </c>
      <c r="EC4" s="68">
        <f t="shared" si="59"/>
        <v>43284</v>
      </c>
      <c r="ED4" s="68">
        <f t="shared" si="59"/>
        <v>43285</v>
      </c>
      <c r="EE4" s="68">
        <f t="shared" si="59"/>
        <v>43286</v>
      </c>
      <c r="EF4" s="68">
        <f t="shared" si="59"/>
        <v>43287</v>
      </c>
      <c r="EG4" s="68">
        <f t="shared" si="59"/>
        <v>43288</v>
      </c>
      <c r="EH4" s="68">
        <f t="shared" si="59"/>
        <v>43289</v>
      </c>
      <c r="EI4" s="68">
        <f t="shared" si="59"/>
        <v>43290</v>
      </c>
      <c r="EJ4" s="68">
        <f t="shared" si="59"/>
        <v>43291</v>
      </c>
      <c r="EK4" s="468">
        <f t="shared" si="59"/>
        <v>43292</v>
      </c>
      <c r="EL4" s="68">
        <f t="shared" si="59"/>
        <v>43293</v>
      </c>
      <c r="EM4" s="68">
        <f t="shared" si="59"/>
        <v>43294</v>
      </c>
      <c r="EN4" s="68">
        <f t="shared" si="59"/>
        <v>43295</v>
      </c>
      <c r="EO4" s="68">
        <f t="shared" si="59"/>
        <v>43296</v>
      </c>
      <c r="EP4" s="68">
        <f t="shared" si="59"/>
        <v>43297</v>
      </c>
      <c r="EQ4" s="468">
        <f t="shared" si="59"/>
        <v>43298</v>
      </c>
      <c r="ER4" s="519">
        <f t="shared" si="59"/>
        <v>43299</v>
      </c>
      <c r="ES4" s="68">
        <f t="shared" si="59"/>
        <v>43300</v>
      </c>
      <c r="ET4" s="68">
        <f t="shared" si="59"/>
        <v>43301</v>
      </c>
      <c r="EU4" s="68">
        <f t="shared" si="59"/>
        <v>43302</v>
      </c>
      <c r="EV4" s="68">
        <f t="shared" si="59"/>
        <v>43303</v>
      </c>
      <c r="EW4" s="68">
        <f t="shared" si="59"/>
        <v>43304</v>
      </c>
      <c r="EX4" s="68">
        <f t="shared" si="59"/>
        <v>43305</v>
      </c>
      <c r="EY4" s="68">
        <f t="shared" si="59"/>
        <v>43306</v>
      </c>
      <c r="EZ4" s="68">
        <f t="shared" si="59"/>
        <v>43307</v>
      </c>
      <c r="FA4" s="68">
        <f t="shared" si="59"/>
        <v>43308</v>
      </c>
      <c r="FB4" s="68">
        <f t="shared" si="59"/>
        <v>43309</v>
      </c>
      <c r="FC4" s="68">
        <f t="shared" si="59"/>
        <v>43310</v>
      </c>
      <c r="FD4" s="68">
        <f t="shared" si="59"/>
        <v>43311</v>
      </c>
      <c r="FE4" s="68">
        <f t="shared" si="59"/>
        <v>43312</v>
      </c>
      <c r="FF4" s="68">
        <f t="shared" si="59"/>
        <v>43313</v>
      </c>
      <c r="FG4" s="68">
        <f t="shared" si="59"/>
        <v>43314</v>
      </c>
      <c r="FH4" s="68">
        <f t="shared" si="59"/>
        <v>43315</v>
      </c>
      <c r="FI4" s="68">
        <f t="shared" si="59"/>
        <v>43316</v>
      </c>
      <c r="FJ4" s="68">
        <f t="shared" si="59"/>
        <v>43317</v>
      </c>
      <c r="FK4" s="68">
        <f t="shared" si="59"/>
        <v>43318</v>
      </c>
      <c r="FL4" s="68">
        <f t="shared" si="59"/>
        <v>43319</v>
      </c>
      <c r="FM4" s="68">
        <f t="shared" si="59"/>
        <v>43320</v>
      </c>
      <c r="FN4" s="68">
        <f t="shared" si="59"/>
        <v>43321</v>
      </c>
      <c r="FO4" s="519">
        <f t="shared" si="59"/>
        <v>43322</v>
      </c>
      <c r="FP4" s="68">
        <f t="shared" si="59"/>
        <v>43323</v>
      </c>
      <c r="FQ4" s="68">
        <f t="shared" si="59"/>
        <v>43324</v>
      </c>
      <c r="FR4" s="68">
        <f t="shared" si="59"/>
        <v>43325</v>
      </c>
      <c r="FS4" s="68">
        <f t="shared" si="59"/>
        <v>43326</v>
      </c>
      <c r="FT4" s="68">
        <f t="shared" si="59"/>
        <v>43327</v>
      </c>
      <c r="FU4" s="68">
        <f t="shared" si="59"/>
        <v>43328</v>
      </c>
      <c r="FV4" s="68">
        <f t="shared" si="59"/>
        <v>43329</v>
      </c>
      <c r="FW4" s="68">
        <f t="shared" si="59"/>
        <v>43330</v>
      </c>
      <c r="FX4" s="68">
        <f t="shared" si="59"/>
        <v>43331</v>
      </c>
      <c r="FY4" s="68">
        <f t="shared" si="59"/>
        <v>43332</v>
      </c>
      <c r="FZ4" s="68">
        <f t="shared" si="59"/>
        <v>43333</v>
      </c>
      <c r="GA4" s="68">
        <f t="shared" si="59"/>
        <v>43334</v>
      </c>
      <c r="GB4" s="68">
        <f t="shared" ref="GB4:HO4" si="60">BY4</f>
        <v>43335</v>
      </c>
      <c r="GC4" s="68">
        <f t="shared" si="60"/>
        <v>43336</v>
      </c>
      <c r="GD4" s="68">
        <f t="shared" si="60"/>
        <v>43337</v>
      </c>
      <c r="GE4" s="68">
        <f t="shared" si="60"/>
        <v>43338</v>
      </c>
      <c r="GF4" s="68">
        <f t="shared" si="60"/>
        <v>43339</v>
      </c>
      <c r="GG4" s="68">
        <f t="shared" si="60"/>
        <v>43340</v>
      </c>
      <c r="GH4" s="68">
        <f t="shared" si="60"/>
        <v>43341</v>
      </c>
      <c r="GI4" s="68">
        <f t="shared" si="60"/>
        <v>43342</v>
      </c>
      <c r="GJ4" s="68">
        <f t="shared" si="60"/>
        <v>43343</v>
      </c>
      <c r="GK4" s="68">
        <f t="shared" si="60"/>
        <v>43344</v>
      </c>
      <c r="GL4" s="68">
        <f t="shared" si="60"/>
        <v>43345</v>
      </c>
      <c r="GM4" s="68">
        <f t="shared" si="60"/>
        <v>43346</v>
      </c>
      <c r="GN4" s="68">
        <f t="shared" si="60"/>
        <v>43347</v>
      </c>
      <c r="GO4" s="68">
        <f t="shared" si="60"/>
        <v>43348</v>
      </c>
      <c r="GP4" s="68">
        <f t="shared" si="60"/>
        <v>43349</v>
      </c>
      <c r="GQ4" s="68">
        <f t="shared" si="60"/>
        <v>43350</v>
      </c>
      <c r="GR4" s="68">
        <f t="shared" si="60"/>
        <v>43351</v>
      </c>
      <c r="GS4" s="68">
        <f t="shared" si="60"/>
        <v>43352</v>
      </c>
      <c r="GT4" s="68">
        <f t="shared" si="60"/>
        <v>43353</v>
      </c>
      <c r="GU4" s="68">
        <f t="shared" si="60"/>
        <v>43354</v>
      </c>
      <c r="GV4" s="68">
        <f t="shared" si="60"/>
        <v>43355</v>
      </c>
      <c r="GW4" s="68">
        <f t="shared" si="60"/>
        <v>43356</v>
      </c>
      <c r="GX4" s="68">
        <f t="shared" si="60"/>
        <v>43357</v>
      </c>
      <c r="GY4" s="68">
        <f t="shared" si="60"/>
        <v>43358</v>
      </c>
      <c r="GZ4" s="68">
        <f t="shared" si="60"/>
        <v>43359</v>
      </c>
      <c r="HA4" s="68">
        <f t="shared" si="60"/>
        <v>43360</v>
      </c>
      <c r="HB4" s="68">
        <f t="shared" si="60"/>
        <v>43361</v>
      </c>
      <c r="HC4" s="68">
        <f t="shared" si="60"/>
        <v>43362</v>
      </c>
      <c r="HD4" s="68">
        <f t="shared" si="60"/>
        <v>43363</v>
      </c>
      <c r="HE4" s="68">
        <f t="shared" si="60"/>
        <v>43364</v>
      </c>
      <c r="HF4" s="68">
        <f t="shared" si="60"/>
        <v>43365</v>
      </c>
      <c r="HG4" s="68">
        <f t="shared" si="60"/>
        <v>43366</v>
      </c>
      <c r="HH4" s="68">
        <f t="shared" si="60"/>
        <v>43367</v>
      </c>
      <c r="HI4" s="68">
        <f t="shared" si="60"/>
        <v>43368</v>
      </c>
      <c r="HJ4" s="68">
        <f t="shared" si="60"/>
        <v>43369</v>
      </c>
      <c r="HK4" s="68">
        <f t="shared" si="60"/>
        <v>43370</v>
      </c>
      <c r="HL4" s="68">
        <f t="shared" si="60"/>
        <v>43371</v>
      </c>
      <c r="HM4" s="68">
        <f t="shared" si="60"/>
        <v>43372</v>
      </c>
      <c r="HN4" s="68">
        <f t="shared" si="60"/>
        <v>43373</v>
      </c>
      <c r="HO4" s="68">
        <f t="shared" si="60"/>
        <v>43374</v>
      </c>
      <c r="HP4" s="68"/>
      <c r="HQ4" s="68"/>
      <c r="HR4" s="68"/>
      <c r="HS4" s="69">
        <f t="shared" ref="HS4:KD4" si="61">M4</f>
        <v>43271</v>
      </c>
      <c r="HT4" s="69">
        <f t="shared" si="61"/>
        <v>43272</v>
      </c>
      <c r="HU4" s="69">
        <f t="shared" si="61"/>
        <v>43273</v>
      </c>
      <c r="HV4" s="69">
        <f t="shared" si="61"/>
        <v>43274</v>
      </c>
      <c r="HW4" s="69">
        <f t="shared" si="61"/>
        <v>43275</v>
      </c>
      <c r="HX4" s="69">
        <f t="shared" si="61"/>
        <v>43276</v>
      </c>
      <c r="HY4" s="69">
        <f t="shared" si="61"/>
        <v>43277</v>
      </c>
      <c r="HZ4" s="69">
        <f t="shared" si="61"/>
        <v>43278</v>
      </c>
      <c r="IA4" s="69">
        <f t="shared" si="61"/>
        <v>43279</v>
      </c>
      <c r="IB4" s="69">
        <f t="shared" si="61"/>
        <v>43280</v>
      </c>
      <c r="IC4" s="69">
        <f t="shared" si="61"/>
        <v>43281</v>
      </c>
      <c r="ID4" s="69">
        <f t="shared" si="61"/>
        <v>43282</v>
      </c>
      <c r="IE4" s="69">
        <f t="shared" si="61"/>
        <v>43283</v>
      </c>
      <c r="IF4" s="69">
        <f t="shared" si="61"/>
        <v>43284</v>
      </c>
      <c r="IG4" s="69">
        <f t="shared" si="61"/>
        <v>43285</v>
      </c>
      <c r="IH4" s="69">
        <f t="shared" si="61"/>
        <v>43286</v>
      </c>
      <c r="II4" s="69">
        <f t="shared" si="61"/>
        <v>43287</v>
      </c>
      <c r="IJ4" s="69">
        <f t="shared" si="61"/>
        <v>43288</v>
      </c>
      <c r="IK4" s="69">
        <f t="shared" si="61"/>
        <v>43289</v>
      </c>
      <c r="IL4" s="69">
        <f t="shared" si="61"/>
        <v>43290</v>
      </c>
      <c r="IM4" s="69">
        <f t="shared" si="61"/>
        <v>43291</v>
      </c>
      <c r="IN4" s="469">
        <f t="shared" si="61"/>
        <v>43292</v>
      </c>
      <c r="IO4" s="69">
        <f t="shared" si="61"/>
        <v>43293</v>
      </c>
      <c r="IP4" s="69">
        <f t="shared" si="61"/>
        <v>43294</v>
      </c>
      <c r="IQ4" s="69">
        <f t="shared" si="61"/>
        <v>43295</v>
      </c>
      <c r="IR4" s="69">
        <f t="shared" si="61"/>
        <v>43296</v>
      </c>
      <c r="IS4" s="69">
        <f t="shared" si="61"/>
        <v>43297</v>
      </c>
      <c r="IT4" s="469">
        <f t="shared" si="61"/>
        <v>43298</v>
      </c>
      <c r="IU4" s="520">
        <f t="shared" si="61"/>
        <v>43299</v>
      </c>
      <c r="IV4" s="69">
        <f t="shared" si="61"/>
        <v>43300</v>
      </c>
      <c r="IW4" s="69">
        <f t="shared" si="61"/>
        <v>43301</v>
      </c>
      <c r="IX4" s="69">
        <f t="shared" si="61"/>
        <v>43302</v>
      </c>
      <c r="IY4" s="69">
        <f t="shared" si="61"/>
        <v>43303</v>
      </c>
      <c r="IZ4" s="69">
        <f t="shared" si="61"/>
        <v>43304</v>
      </c>
      <c r="JA4" s="69">
        <f t="shared" si="61"/>
        <v>43305</v>
      </c>
      <c r="JB4" s="69">
        <f t="shared" si="61"/>
        <v>43306</v>
      </c>
      <c r="JC4" s="69">
        <f t="shared" si="61"/>
        <v>43307</v>
      </c>
      <c r="JD4" s="69">
        <f t="shared" si="61"/>
        <v>43308</v>
      </c>
      <c r="JE4" s="69">
        <f t="shared" si="61"/>
        <v>43309</v>
      </c>
      <c r="JF4" s="69">
        <f t="shared" si="61"/>
        <v>43310</v>
      </c>
      <c r="JG4" s="69">
        <f t="shared" si="61"/>
        <v>43311</v>
      </c>
      <c r="JH4" s="69">
        <f t="shared" si="61"/>
        <v>43312</v>
      </c>
      <c r="JI4" s="69">
        <f t="shared" si="61"/>
        <v>43313</v>
      </c>
      <c r="JJ4" s="69">
        <f t="shared" si="61"/>
        <v>43314</v>
      </c>
      <c r="JK4" s="69">
        <f t="shared" si="61"/>
        <v>43315</v>
      </c>
      <c r="JL4" s="69">
        <f t="shared" si="61"/>
        <v>43316</v>
      </c>
      <c r="JM4" s="69">
        <f t="shared" si="61"/>
        <v>43317</v>
      </c>
      <c r="JN4" s="69">
        <f t="shared" si="61"/>
        <v>43318</v>
      </c>
      <c r="JO4" s="69">
        <f t="shared" si="61"/>
        <v>43319</v>
      </c>
      <c r="JP4" s="69">
        <f t="shared" si="61"/>
        <v>43320</v>
      </c>
      <c r="JQ4" s="69">
        <f t="shared" si="61"/>
        <v>43321</v>
      </c>
      <c r="JR4" s="520">
        <f t="shared" si="61"/>
        <v>43322</v>
      </c>
      <c r="JS4" s="69">
        <f t="shared" si="61"/>
        <v>43323</v>
      </c>
      <c r="JT4" s="69">
        <f t="shared" si="61"/>
        <v>43324</v>
      </c>
      <c r="JU4" s="69">
        <f t="shared" si="61"/>
        <v>43325</v>
      </c>
      <c r="JV4" s="69">
        <f t="shared" si="61"/>
        <v>43326</v>
      </c>
      <c r="JW4" s="69">
        <f t="shared" si="61"/>
        <v>43327</v>
      </c>
      <c r="JX4" s="69">
        <f t="shared" si="61"/>
        <v>43328</v>
      </c>
      <c r="JY4" s="69">
        <f t="shared" si="61"/>
        <v>43329</v>
      </c>
      <c r="JZ4" s="69">
        <f t="shared" si="61"/>
        <v>43330</v>
      </c>
      <c r="KA4" s="69">
        <f t="shared" si="61"/>
        <v>43331</v>
      </c>
      <c r="KB4" s="69">
        <f t="shared" si="61"/>
        <v>43332</v>
      </c>
      <c r="KC4" s="69">
        <f t="shared" si="61"/>
        <v>43333</v>
      </c>
      <c r="KD4" s="69">
        <f t="shared" si="61"/>
        <v>43334</v>
      </c>
      <c r="KE4" s="69">
        <f t="shared" ref="KE4:LR4" si="62">BY4</f>
        <v>43335</v>
      </c>
      <c r="KF4" s="69">
        <f t="shared" si="62"/>
        <v>43336</v>
      </c>
      <c r="KG4" s="69">
        <f t="shared" si="62"/>
        <v>43337</v>
      </c>
      <c r="KH4" s="69">
        <f t="shared" si="62"/>
        <v>43338</v>
      </c>
      <c r="KI4" s="69">
        <f t="shared" si="62"/>
        <v>43339</v>
      </c>
      <c r="KJ4" s="69">
        <f t="shared" si="62"/>
        <v>43340</v>
      </c>
      <c r="KK4" s="69">
        <f t="shared" si="62"/>
        <v>43341</v>
      </c>
      <c r="KL4" s="69">
        <f t="shared" si="62"/>
        <v>43342</v>
      </c>
      <c r="KM4" s="69">
        <f t="shared" si="62"/>
        <v>43343</v>
      </c>
      <c r="KN4" s="69">
        <f t="shared" si="62"/>
        <v>43344</v>
      </c>
      <c r="KO4" s="69">
        <f t="shared" si="62"/>
        <v>43345</v>
      </c>
      <c r="KP4" s="69">
        <f t="shared" si="62"/>
        <v>43346</v>
      </c>
      <c r="KQ4" s="69">
        <f t="shared" si="62"/>
        <v>43347</v>
      </c>
      <c r="KR4" s="69">
        <f t="shared" si="62"/>
        <v>43348</v>
      </c>
      <c r="KS4" s="69">
        <f t="shared" si="62"/>
        <v>43349</v>
      </c>
      <c r="KT4" s="69">
        <f t="shared" si="62"/>
        <v>43350</v>
      </c>
      <c r="KU4" s="69">
        <f t="shared" si="62"/>
        <v>43351</v>
      </c>
      <c r="KV4" s="69">
        <f t="shared" si="62"/>
        <v>43352</v>
      </c>
      <c r="KW4" s="69">
        <f t="shared" si="62"/>
        <v>43353</v>
      </c>
      <c r="KX4" s="69">
        <f t="shared" si="62"/>
        <v>43354</v>
      </c>
      <c r="KY4" s="69">
        <f t="shared" si="62"/>
        <v>43355</v>
      </c>
      <c r="KZ4" s="69">
        <f t="shared" si="62"/>
        <v>43356</v>
      </c>
      <c r="LA4" s="69">
        <f t="shared" si="62"/>
        <v>43357</v>
      </c>
      <c r="LB4" s="69">
        <f t="shared" si="62"/>
        <v>43358</v>
      </c>
      <c r="LC4" s="69">
        <f t="shared" si="62"/>
        <v>43359</v>
      </c>
      <c r="LD4" s="69">
        <f t="shared" si="62"/>
        <v>43360</v>
      </c>
      <c r="LE4" s="69">
        <f t="shared" si="62"/>
        <v>43361</v>
      </c>
      <c r="LF4" s="69">
        <f t="shared" si="62"/>
        <v>43362</v>
      </c>
      <c r="LG4" s="69">
        <f t="shared" si="62"/>
        <v>43363</v>
      </c>
      <c r="LH4" s="69">
        <f t="shared" si="62"/>
        <v>43364</v>
      </c>
      <c r="LI4" s="69">
        <f t="shared" si="62"/>
        <v>43365</v>
      </c>
      <c r="LJ4" s="69">
        <f t="shared" si="62"/>
        <v>43366</v>
      </c>
      <c r="LK4" s="69">
        <f t="shared" si="62"/>
        <v>43367</v>
      </c>
      <c r="LL4" s="69">
        <f t="shared" si="62"/>
        <v>43368</v>
      </c>
      <c r="LM4" s="69">
        <f t="shared" si="62"/>
        <v>43369</v>
      </c>
      <c r="LN4" s="69">
        <f t="shared" si="62"/>
        <v>43370</v>
      </c>
      <c r="LO4" s="69">
        <f t="shared" si="62"/>
        <v>43371</v>
      </c>
      <c r="LP4" s="69">
        <f t="shared" si="62"/>
        <v>43372</v>
      </c>
      <c r="LQ4" s="69">
        <f t="shared" si="62"/>
        <v>43373</v>
      </c>
      <c r="LR4" s="69">
        <f t="shared" si="62"/>
        <v>43374</v>
      </c>
      <c r="LS4" s="69"/>
      <c r="LT4" s="497"/>
      <c r="LU4" s="497"/>
      <c r="LV4" s="70">
        <f t="shared" ref="LV4:OG4" si="63">DP4</f>
        <v>43271</v>
      </c>
      <c r="LW4" s="70">
        <f t="shared" si="63"/>
        <v>43272</v>
      </c>
      <c r="LX4" s="70">
        <f t="shared" si="63"/>
        <v>43273</v>
      </c>
      <c r="LY4" s="70">
        <f t="shared" si="63"/>
        <v>43274</v>
      </c>
      <c r="LZ4" s="70">
        <f t="shared" si="63"/>
        <v>43275</v>
      </c>
      <c r="MA4" s="70">
        <f t="shared" si="63"/>
        <v>43276</v>
      </c>
      <c r="MB4" s="70">
        <f t="shared" si="63"/>
        <v>43277</v>
      </c>
      <c r="MC4" s="70">
        <f t="shared" si="63"/>
        <v>43278</v>
      </c>
      <c r="MD4" s="70">
        <f t="shared" si="63"/>
        <v>43279</v>
      </c>
      <c r="ME4" s="70">
        <f t="shared" si="63"/>
        <v>43280</v>
      </c>
      <c r="MF4" s="70">
        <f t="shared" si="63"/>
        <v>43281</v>
      </c>
      <c r="MG4" s="70">
        <f t="shared" si="63"/>
        <v>43282</v>
      </c>
      <c r="MH4" s="70">
        <f t="shared" si="63"/>
        <v>43283</v>
      </c>
      <c r="MI4" s="70">
        <f t="shared" si="63"/>
        <v>43284</v>
      </c>
      <c r="MJ4" s="70">
        <f t="shared" si="63"/>
        <v>43285</v>
      </c>
      <c r="MK4" s="70">
        <f t="shared" si="63"/>
        <v>43286</v>
      </c>
      <c r="ML4" s="70">
        <f t="shared" si="63"/>
        <v>43287</v>
      </c>
      <c r="MM4" s="70">
        <f t="shared" si="63"/>
        <v>43288</v>
      </c>
      <c r="MN4" s="70">
        <f t="shared" si="63"/>
        <v>43289</v>
      </c>
      <c r="MO4" s="70">
        <f t="shared" si="63"/>
        <v>43290</v>
      </c>
      <c r="MP4" s="70">
        <f t="shared" si="63"/>
        <v>43291</v>
      </c>
      <c r="MQ4" s="470">
        <f t="shared" si="63"/>
        <v>43292</v>
      </c>
      <c r="MR4" s="70">
        <f t="shared" si="63"/>
        <v>43293</v>
      </c>
      <c r="MS4" s="70">
        <f t="shared" si="63"/>
        <v>43294</v>
      </c>
      <c r="MT4" s="70">
        <f t="shared" si="63"/>
        <v>43295</v>
      </c>
      <c r="MU4" s="70">
        <f t="shared" si="63"/>
        <v>43296</v>
      </c>
      <c r="MV4" s="70">
        <f t="shared" si="63"/>
        <v>43297</v>
      </c>
      <c r="MW4" s="470">
        <f t="shared" si="63"/>
        <v>43298</v>
      </c>
      <c r="MX4" s="70">
        <f t="shared" si="63"/>
        <v>43299</v>
      </c>
      <c r="MY4" s="70">
        <f t="shared" si="63"/>
        <v>43300</v>
      </c>
      <c r="MZ4" s="70">
        <f t="shared" si="63"/>
        <v>43301</v>
      </c>
      <c r="NA4" s="70">
        <f t="shared" si="63"/>
        <v>43302</v>
      </c>
      <c r="NB4" s="70">
        <f t="shared" si="63"/>
        <v>43303</v>
      </c>
      <c r="NC4" s="70">
        <f t="shared" si="63"/>
        <v>43304</v>
      </c>
      <c r="ND4" s="70">
        <f t="shared" si="63"/>
        <v>43305</v>
      </c>
      <c r="NE4" s="70">
        <f t="shared" si="63"/>
        <v>43306</v>
      </c>
      <c r="NF4" s="70">
        <f t="shared" si="63"/>
        <v>43307</v>
      </c>
      <c r="NG4" s="70">
        <f t="shared" si="63"/>
        <v>43308</v>
      </c>
      <c r="NH4" s="70">
        <f t="shared" si="63"/>
        <v>43309</v>
      </c>
      <c r="NI4" s="70">
        <f t="shared" si="63"/>
        <v>43310</v>
      </c>
      <c r="NJ4" s="70">
        <f t="shared" si="63"/>
        <v>43311</v>
      </c>
      <c r="NK4" s="70">
        <f t="shared" si="63"/>
        <v>43312</v>
      </c>
      <c r="NL4" s="70">
        <f t="shared" si="63"/>
        <v>43313</v>
      </c>
      <c r="NM4" s="70">
        <f t="shared" si="63"/>
        <v>43314</v>
      </c>
      <c r="NN4" s="70">
        <f t="shared" si="63"/>
        <v>43315</v>
      </c>
      <c r="NO4" s="70">
        <f t="shared" si="63"/>
        <v>43316</v>
      </c>
      <c r="NP4" s="70">
        <f t="shared" si="63"/>
        <v>43317</v>
      </c>
      <c r="NQ4" s="70">
        <f t="shared" si="63"/>
        <v>43318</v>
      </c>
      <c r="NR4" s="70">
        <f t="shared" si="63"/>
        <v>43319</v>
      </c>
      <c r="NS4" s="70">
        <f t="shared" si="63"/>
        <v>43320</v>
      </c>
      <c r="NT4" s="70">
        <f t="shared" si="63"/>
        <v>43321</v>
      </c>
      <c r="NU4" s="70">
        <f t="shared" si="63"/>
        <v>43322</v>
      </c>
      <c r="NV4" s="70">
        <f t="shared" si="63"/>
        <v>43323</v>
      </c>
      <c r="NW4" s="70">
        <f t="shared" si="63"/>
        <v>43324</v>
      </c>
      <c r="NX4" s="70">
        <f t="shared" si="63"/>
        <v>43325</v>
      </c>
      <c r="NY4" s="70">
        <f t="shared" si="63"/>
        <v>43326</v>
      </c>
      <c r="NZ4" s="70">
        <f t="shared" si="63"/>
        <v>43327</v>
      </c>
      <c r="OA4" s="70">
        <f t="shared" si="63"/>
        <v>43328</v>
      </c>
      <c r="OB4" s="70">
        <f t="shared" si="63"/>
        <v>43329</v>
      </c>
      <c r="OC4" s="70">
        <f t="shared" si="63"/>
        <v>43330</v>
      </c>
      <c r="OD4" s="70">
        <f t="shared" si="63"/>
        <v>43331</v>
      </c>
      <c r="OE4" s="70">
        <f t="shared" si="63"/>
        <v>43332</v>
      </c>
      <c r="OF4" s="70">
        <f t="shared" si="63"/>
        <v>43333</v>
      </c>
      <c r="OG4" s="70">
        <f t="shared" si="63"/>
        <v>43334</v>
      </c>
      <c r="OH4" s="70">
        <f t="shared" ref="OH4:PV4" si="64">GB4</f>
        <v>43335</v>
      </c>
      <c r="OI4" s="70">
        <f t="shared" si="64"/>
        <v>43336</v>
      </c>
      <c r="OJ4" s="70">
        <f t="shared" si="64"/>
        <v>43337</v>
      </c>
      <c r="OK4" s="70">
        <f t="shared" si="64"/>
        <v>43338</v>
      </c>
      <c r="OL4" s="70">
        <f t="shared" si="64"/>
        <v>43339</v>
      </c>
      <c r="OM4" s="70">
        <f t="shared" si="64"/>
        <v>43340</v>
      </c>
      <c r="ON4" s="70">
        <f t="shared" si="64"/>
        <v>43341</v>
      </c>
      <c r="OO4" s="70">
        <f t="shared" si="64"/>
        <v>43342</v>
      </c>
      <c r="OP4" s="70">
        <f t="shared" si="64"/>
        <v>43343</v>
      </c>
      <c r="OQ4" s="70">
        <f t="shared" si="64"/>
        <v>43344</v>
      </c>
      <c r="OR4" s="70">
        <f t="shared" si="64"/>
        <v>43345</v>
      </c>
      <c r="OS4" s="70">
        <f t="shared" si="64"/>
        <v>43346</v>
      </c>
      <c r="OT4" s="70">
        <f t="shared" si="64"/>
        <v>43347</v>
      </c>
      <c r="OU4" s="70">
        <f t="shared" si="64"/>
        <v>43348</v>
      </c>
      <c r="OV4" s="70">
        <f t="shared" si="64"/>
        <v>43349</v>
      </c>
      <c r="OW4" s="70">
        <f t="shared" si="64"/>
        <v>43350</v>
      </c>
      <c r="OX4" s="70">
        <f t="shared" si="64"/>
        <v>43351</v>
      </c>
      <c r="OY4" s="70">
        <f t="shared" si="64"/>
        <v>43352</v>
      </c>
      <c r="OZ4" s="70">
        <f t="shared" si="64"/>
        <v>43353</v>
      </c>
      <c r="PA4" s="70">
        <f t="shared" si="64"/>
        <v>43354</v>
      </c>
      <c r="PB4" s="70">
        <f t="shared" si="64"/>
        <v>43355</v>
      </c>
      <c r="PC4" s="70">
        <f t="shared" si="64"/>
        <v>43356</v>
      </c>
      <c r="PD4" s="70">
        <f t="shared" si="64"/>
        <v>43357</v>
      </c>
      <c r="PE4" s="70">
        <f t="shared" si="64"/>
        <v>43358</v>
      </c>
      <c r="PF4" s="70">
        <f t="shared" si="64"/>
        <v>43359</v>
      </c>
      <c r="PG4" s="70">
        <f t="shared" si="64"/>
        <v>43360</v>
      </c>
      <c r="PH4" s="70">
        <f t="shared" si="64"/>
        <v>43361</v>
      </c>
      <c r="PI4" s="70">
        <f t="shared" si="64"/>
        <v>43362</v>
      </c>
      <c r="PJ4" s="70">
        <f t="shared" si="64"/>
        <v>43363</v>
      </c>
      <c r="PK4" s="70">
        <f t="shared" si="64"/>
        <v>43364</v>
      </c>
      <c r="PL4" s="70">
        <f t="shared" si="64"/>
        <v>43365</v>
      </c>
      <c r="PM4" s="70">
        <f t="shared" si="64"/>
        <v>43366</v>
      </c>
      <c r="PN4" s="70">
        <f t="shared" si="64"/>
        <v>43367</v>
      </c>
      <c r="PO4" s="70">
        <f t="shared" si="64"/>
        <v>43368</v>
      </c>
      <c r="PP4" s="70">
        <f t="shared" si="64"/>
        <v>43369</v>
      </c>
      <c r="PQ4" s="70">
        <f t="shared" si="64"/>
        <v>43370</v>
      </c>
      <c r="PR4" s="70">
        <f t="shared" si="64"/>
        <v>43371</v>
      </c>
      <c r="PS4" s="70">
        <f t="shared" si="64"/>
        <v>43372</v>
      </c>
      <c r="PT4" s="70">
        <f t="shared" si="64"/>
        <v>43373</v>
      </c>
      <c r="PU4" s="70">
        <f t="shared" si="64"/>
        <v>43374</v>
      </c>
      <c r="PV4" s="70">
        <f t="shared" si="64"/>
        <v>0</v>
      </c>
      <c r="PW4" s="70">
        <f>HM4</f>
        <v>43372</v>
      </c>
      <c r="PX4" s="498" t="e">
        <f>#REF!</f>
        <v>#REF!</v>
      </c>
      <c r="PY4" s="71">
        <f t="shared" ref="PY4:SJ4" si="65">LV4</f>
        <v>43271</v>
      </c>
      <c r="PZ4" s="71">
        <f t="shared" si="65"/>
        <v>43272</v>
      </c>
      <c r="QA4" s="71">
        <f t="shared" si="65"/>
        <v>43273</v>
      </c>
      <c r="QB4" s="71">
        <f t="shared" si="65"/>
        <v>43274</v>
      </c>
      <c r="QC4" s="71">
        <f t="shared" si="65"/>
        <v>43275</v>
      </c>
      <c r="QD4" s="71">
        <f t="shared" si="65"/>
        <v>43276</v>
      </c>
      <c r="QE4" s="71">
        <f t="shared" si="65"/>
        <v>43277</v>
      </c>
      <c r="QF4" s="71">
        <f t="shared" si="65"/>
        <v>43278</v>
      </c>
      <c r="QG4" s="71">
        <f t="shared" si="65"/>
        <v>43279</v>
      </c>
      <c r="QH4" s="71">
        <f t="shared" si="65"/>
        <v>43280</v>
      </c>
      <c r="QI4" s="71">
        <f t="shared" si="65"/>
        <v>43281</v>
      </c>
      <c r="QJ4" s="71">
        <f t="shared" si="65"/>
        <v>43282</v>
      </c>
      <c r="QK4" s="71">
        <f t="shared" si="65"/>
        <v>43283</v>
      </c>
      <c r="QL4" s="71">
        <f t="shared" si="65"/>
        <v>43284</v>
      </c>
      <c r="QM4" s="71">
        <f t="shared" si="65"/>
        <v>43285</v>
      </c>
      <c r="QN4" s="71">
        <f t="shared" si="65"/>
        <v>43286</v>
      </c>
      <c r="QO4" s="71">
        <f t="shared" si="65"/>
        <v>43287</v>
      </c>
      <c r="QP4" s="71">
        <f t="shared" si="65"/>
        <v>43288</v>
      </c>
      <c r="QQ4" s="71">
        <f t="shared" si="65"/>
        <v>43289</v>
      </c>
      <c r="QR4" s="71">
        <f t="shared" si="65"/>
        <v>43290</v>
      </c>
      <c r="QS4" s="71">
        <f t="shared" si="65"/>
        <v>43291</v>
      </c>
      <c r="QT4" s="471">
        <f t="shared" si="65"/>
        <v>43292</v>
      </c>
      <c r="QU4" s="71">
        <f t="shared" si="65"/>
        <v>43293</v>
      </c>
      <c r="QV4" s="71">
        <f t="shared" si="65"/>
        <v>43294</v>
      </c>
      <c r="QW4" s="71">
        <f t="shared" si="65"/>
        <v>43295</v>
      </c>
      <c r="QX4" s="71">
        <f t="shared" si="65"/>
        <v>43296</v>
      </c>
      <c r="QY4" s="71">
        <f t="shared" si="65"/>
        <v>43297</v>
      </c>
      <c r="QZ4" s="471">
        <f t="shared" si="65"/>
        <v>43298</v>
      </c>
      <c r="RA4" s="521">
        <f t="shared" si="65"/>
        <v>43299</v>
      </c>
      <c r="RB4" s="71">
        <f t="shared" si="65"/>
        <v>43300</v>
      </c>
      <c r="RC4" s="71">
        <f t="shared" si="65"/>
        <v>43301</v>
      </c>
      <c r="RD4" s="71">
        <f t="shared" si="65"/>
        <v>43302</v>
      </c>
      <c r="RE4" s="71">
        <f t="shared" si="65"/>
        <v>43303</v>
      </c>
      <c r="RF4" s="71">
        <f t="shared" si="65"/>
        <v>43304</v>
      </c>
      <c r="RG4" s="71">
        <f t="shared" si="65"/>
        <v>43305</v>
      </c>
      <c r="RH4" s="71">
        <f t="shared" si="65"/>
        <v>43306</v>
      </c>
      <c r="RI4" s="71">
        <f t="shared" si="65"/>
        <v>43307</v>
      </c>
      <c r="RJ4" s="71">
        <f t="shared" si="65"/>
        <v>43308</v>
      </c>
      <c r="RK4" s="71">
        <f t="shared" si="65"/>
        <v>43309</v>
      </c>
      <c r="RL4" s="71">
        <f t="shared" si="65"/>
        <v>43310</v>
      </c>
      <c r="RM4" s="71">
        <f t="shared" si="65"/>
        <v>43311</v>
      </c>
      <c r="RN4" s="71">
        <f t="shared" si="65"/>
        <v>43312</v>
      </c>
      <c r="RO4" s="71">
        <f t="shared" si="65"/>
        <v>43313</v>
      </c>
      <c r="RP4" s="71">
        <f t="shared" si="65"/>
        <v>43314</v>
      </c>
      <c r="RQ4" s="71">
        <f t="shared" si="65"/>
        <v>43315</v>
      </c>
      <c r="RR4" s="71">
        <f t="shared" si="65"/>
        <v>43316</v>
      </c>
      <c r="RS4" s="71">
        <f t="shared" si="65"/>
        <v>43317</v>
      </c>
      <c r="RT4" s="71">
        <f t="shared" si="65"/>
        <v>43318</v>
      </c>
      <c r="RU4" s="71">
        <f t="shared" si="65"/>
        <v>43319</v>
      </c>
      <c r="RV4" s="71">
        <f t="shared" si="65"/>
        <v>43320</v>
      </c>
      <c r="RW4" s="71">
        <f t="shared" si="65"/>
        <v>43321</v>
      </c>
      <c r="RX4" s="521">
        <f t="shared" si="65"/>
        <v>43322</v>
      </c>
      <c r="RY4" s="71">
        <f t="shared" si="65"/>
        <v>43323</v>
      </c>
      <c r="RZ4" s="71">
        <f t="shared" si="65"/>
        <v>43324</v>
      </c>
      <c r="SA4" s="71">
        <f t="shared" si="65"/>
        <v>43325</v>
      </c>
      <c r="SB4" s="71">
        <f t="shared" si="65"/>
        <v>43326</v>
      </c>
      <c r="SC4" s="71">
        <f t="shared" si="65"/>
        <v>43327</v>
      </c>
      <c r="SD4" s="71">
        <f t="shared" si="65"/>
        <v>43328</v>
      </c>
      <c r="SE4" s="71">
        <f t="shared" si="65"/>
        <v>43329</v>
      </c>
      <c r="SF4" s="71">
        <f t="shared" si="65"/>
        <v>43330</v>
      </c>
      <c r="SG4" s="71">
        <f t="shared" si="65"/>
        <v>43331</v>
      </c>
      <c r="SH4" s="71">
        <f t="shared" si="65"/>
        <v>43332</v>
      </c>
      <c r="SI4" s="71">
        <f t="shared" si="65"/>
        <v>43333</v>
      </c>
      <c r="SJ4" s="71">
        <f t="shared" si="65"/>
        <v>43334</v>
      </c>
      <c r="SK4" s="71">
        <f t="shared" ref="SK4:SO4" si="66">OH4</f>
        <v>43335</v>
      </c>
      <c r="SL4" s="71">
        <f t="shared" si="66"/>
        <v>43336</v>
      </c>
      <c r="SM4" s="71">
        <f t="shared" si="66"/>
        <v>43337</v>
      </c>
      <c r="SN4" s="71">
        <f t="shared" si="66"/>
        <v>43338</v>
      </c>
      <c r="SO4" s="71">
        <f t="shared" si="66"/>
        <v>43339</v>
      </c>
      <c r="SP4" s="71">
        <f>OM4</f>
        <v>43340</v>
      </c>
      <c r="SQ4" s="71">
        <f t="shared" ref="SQ4:TX4" si="67">ON4</f>
        <v>43341</v>
      </c>
      <c r="SR4" s="71">
        <f t="shared" si="67"/>
        <v>43342</v>
      </c>
      <c r="SS4" s="71">
        <f t="shared" si="67"/>
        <v>43343</v>
      </c>
      <c r="ST4" s="71">
        <f t="shared" si="67"/>
        <v>43344</v>
      </c>
      <c r="SU4" s="71">
        <f t="shared" si="67"/>
        <v>43345</v>
      </c>
      <c r="SV4" s="71">
        <f t="shared" si="67"/>
        <v>43346</v>
      </c>
      <c r="SW4" s="71">
        <f t="shared" si="67"/>
        <v>43347</v>
      </c>
      <c r="SX4" s="71">
        <f t="shared" si="67"/>
        <v>43348</v>
      </c>
      <c r="SY4" s="71">
        <f t="shared" si="67"/>
        <v>43349</v>
      </c>
      <c r="SZ4" s="71">
        <f t="shared" si="67"/>
        <v>43350</v>
      </c>
      <c r="TA4" s="71">
        <f t="shared" si="67"/>
        <v>43351</v>
      </c>
      <c r="TB4" s="71">
        <f t="shared" si="67"/>
        <v>43352</v>
      </c>
      <c r="TC4" s="71">
        <f t="shared" si="67"/>
        <v>43353</v>
      </c>
      <c r="TD4" s="71">
        <f t="shared" si="67"/>
        <v>43354</v>
      </c>
      <c r="TE4" s="71">
        <f t="shared" si="67"/>
        <v>43355</v>
      </c>
      <c r="TF4" s="71">
        <f t="shared" si="67"/>
        <v>43356</v>
      </c>
      <c r="TG4" s="71">
        <f t="shared" si="67"/>
        <v>43357</v>
      </c>
      <c r="TH4" s="71">
        <f t="shared" si="67"/>
        <v>43358</v>
      </c>
      <c r="TI4" s="71">
        <f t="shared" si="67"/>
        <v>43359</v>
      </c>
      <c r="TJ4" s="71">
        <f t="shared" si="67"/>
        <v>43360</v>
      </c>
      <c r="TK4" s="71">
        <f t="shared" si="67"/>
        <v>43361</v>
      </c>
      <c r="TL4" s="71">
        <f t="shared" si="67"/>
        <v>43362</v>
      </c>
      <c r="TM4" s="71">
        <f t="shared" si="67"/>
        <v>43363</v>
      </c>
      <c r="TN4" s="71">
        <f t="shared" si="67"/>
        <v>43364</v>
      </c>
      <c r="TO4" s="71">
        <f t="shared" si="67"/>
        <v>43365</v>
      </c>
      <c r="TP4" s="71">
        <f t="shared" si="67"/>
        <v>43366</v>
      </c>
      <c r="TQ4" s="71">
        <f t="shared" si="67"/>
        <v>43367</v>
      </c>
      <c r="TR4" s="71">
        <f t="shared" si="67"/>
        <v>43368</v>
      </c>
      <c r="TS4" s="71">
        <f t="shared" si="67"/>
        <v>43369</v>
      </c>
      <c r="TT4" s="71">
        <f t="shared" si="67"/>
        <v>43370</v>
      </c>
      <c r="TU4" s="71">
        <f t="shared" si="67"/>
        <v>43371</v>
      </c>
      <c r="TV4" s="71">
        <f t="shared" si="67"/>
        <v>43372</v>
      </c>
      <c r="TW4" s="71">
        <f t="shared" si="67"/>
        <v>43373</v>
      </c>
      <c r="TX4" s="71">
        <f t="shared" si="67"/>
        <v>43374</v>
      </c>
      <c r="TY4" s="71"/>
      <c r="TZ4" s="71"/>
      <c r="UA4" s="71"/>
      <c r="UB4" s="72">
        <f t="shared" ref="UB4:WM4" si="68">PY4</f>
        <v>43271</v>
      </c>
      <c r="UC4" s="72">
        <f t="shared" si="68"/>
        <v>43272</v>
      </c>
      <c r="UD4" s="72">
        <f t="shared" si="68"/>
        <v>43273</v>
      </c>
      <c r="UE4" s="72">
        <f t="shared" si="68"/>
        <v>43274</v>
      </c>
      <c r="UF4" s="72">
        <f t="shared" si="68"/>
        <v>43275</v>
      </c>
      <c r="UG4" s="72">
        <f t="shared" si="68"/>
        <v>43276</v>
      </c>
      <c r="UH4" s="72">
        <f t="shared" si="68"/>
        <v>43277</v>
      </c>
      <c r="UI4" s="72">
        <f t="shared" si="68"/>
        <v>43278</v>
      </c>
      <c r="UJ4" s="72">
        <f t="shared" si="68"/>
        <v>43279</v>
      </c>
      <c r="UK4" s="72">
        <f t="shared" si="68"/>
        <v>43280</v>
      </c>
      <c r="UL4" s="72">
        <f t="shared" si="68"/>
        <v>43281</v>
      </c>
      <c r="UM4" s="72">
        <f t="shared" si="68"/>
        <v>43282</v>
      </c>
      <c r="UN4" s="72">
        <f t="shared" si="68"/>
        <v>43283</v>
      </c>
      <c r="UO4" s="72">
        <f t="shared" si="68"/>
        <v>43284</v>
      </c>
      <c r="UP4" s="72">
        <f t="shared" si="68"/>
        <v>43285</v>
      </c>
      <c r="UQ4" s="72">
        <f t="shared" si="68"/>
        <v>43286</v>
      </c>
      <c r="UR4" s="72">
        <f t="shared" si="68"/>
        <v>43287</v>
      </c>
      <c r="US4" s="72">
        <f t="shared" si="68"/>
        <v>43288</v>
      </c>
      <c r="UT4" s="72">
        <f t="shared" si="68"/>
        <v>43289</v>
      </c>
      <c r="UU4" s="72">
        <f t="shared" si="68"/>
        <v>43290</v>
      </c>
      <c r="UV4" s="72">
        <f t="shared" si="68"/>
        <v>43291</v>
      </c>
      <c r="UW4" s="467">
        <f t="shared" si="68"/>
        <v>43292</v>
      </c>
      <c r="UX4" s="72">
        <f t="shared" si="68"/>
        <v>43293</v>
      </c>
      <c r="UY4" s="72">
        <f t="shared" si="68"/>
        <v>43294</v>
      </c>
      <c r="UZ4" s="72">
        <f t="shared" si="68"/>
        <v>43295</v>
      </c>
      <c r="VA4" s="72">
        <f t="shared" si="68"/>
        <v>43296</v>
      </c>
      <c r="VB4" s="72">
        <f t="shared" si="68"/>
        <v>43297</v>
      </c>
      <c r="VC4" s="467">
        <f t="shared" si="68"/>
        <v>43298</v>
      </c>
      <c r="VD4" s="522">
        <f t="shared" si="68"/>
        <v>43299</v>
      </c>
      <c r="VE4" s="72">
        <f t="shared" si="68"/>
        <v>43300</v>
      </c>
      <c r="VF4" s="72">
        <f t="shared" si="68"/>
        <v>43301</v>
      </c>
      <c r="VG4" s="72">
        <f t="shared" si="68"/>
        <v>43302</v>
      </c>
      <c r="VH4" s="72">
        <f t="shared" si="68"/>
        <v>43303</v>
      </c>
      <c r="VI4" s="72">
        <f t="shared" si="68"/>
        <v>43304</v>
      </c>
      <c r="VJ4" s="72">
        <f t="shared" si="68"/>
        <v>43305</v>
      </c>
      <c r="VK4" s="72">
        <f t="shared" si="68"/>
        <v>43306</v>
      </c>
      <c r="VL4" s="72">
        <f t="shared" si="68"/>
        <v>43307</v>
      </c>
      <c r="VM4" s="72">
        <f t="shared" si="68"/>
        <v>43308</v>
      </c>
      <c r="VN4" s="72">
        <f t="shared" si="68"/>
        <v>43309</v>
      </c>
      <c r="VO4" s="72">
        <f t="shared" si="68"/>
        <v>43310</v>
      </c>
      <c r="VP4" s="72">
        <f t="shared" si="68"/>
        <v>43311</v>
      </c>
      <c r="VQ4" s="72">
        <f t="shared" si="68"/>
        <v>43312</v>
      </c>
      <c r="VR4" s="72">
        <f t="shared" si="68"/>
        <v>43313</v>
      </c>
      <c r="VS4" s="72">
        <f t="shared" si="68"/>
        <v>43314</v>
      </c>
      <c r="VT4" s="72">
        <f t="shared" si="68"/>
        <v>43315</v>
      </c>
      <c r="VU4" s="72">
        <f t="shared" si="68"/>
        <v>43316</v>
      </c>
      <c r="VV4" s="72">
        <f t="shared" si="68"/>
        <v>43317</v>
      </c>
      <c r="VW4" s="72">
        <f t="shared" si="68"/>
        <v>43318</v>
      </c>
      <c r="VX4" s="72">
        <f t="shared" si="68"/>
        <v>43319</v>
      </c>
      <c r="VY4" s="72">
        <f t="shared" si="68"/>
        <v>43320</v>
      </c>
      <c r="VZ4" s="72">
        <f t="shared" si="68"/>
        <v>43321</v>
      </c>
      <c r="WA4" s="522">
        <f t="shared" si="68"/>
        <v>43322</v>
      </c>
      <c r="WB4" s="72">
        <f t="shared" si="68"/>
        <v>43323</v>
      </c>
      <c r="WC4" s="72">
        <f t="shared" si="68"/>
        <v>43324</v>
      </c>
      <c r="WD4" s="72">
        <f t="shared" si="68"/>
        <v>43325</v>
      </c>
      <c r="WE4" s="72">
        <f t="shared" si="68"/>
        <v>43326</v>
      </c>
      <c r="WF4" s="72">
        <f t="shared" si="68"/>
        <v>43327</v>
      </c>
      <c r="WG4" s="72">
        <f t="shared" si="68"/>
        <v>43328</v>
      </c>
      <c r="WH4" s="72">
        <f t="shared" si="68"/>
        <v>43329</v>
      </c>
      <c r="WI4" s="72">
        <f t="shared" si="68"/>
        <v>43330</v>
      </c>
      <c r="WJ4" s="72">
        <f t="shared" si="68"/>
        <v>43331</v>
      </c>
      <c r="WK4" s="72">
        <f t="shared" si="68"/>
        <v>43332</v>
      </c>
      <c r="WL4" s="72">
        <f t="shared" si="68"/>
        <v>43333</v>
      </c>
      <c r="WM4" s="72">
        <f t="shared" si="68"/>
        <v>43334</v>
      </c>
      <c r="WN4" s="72">
        <f t="shared" ref="WN4:WY4" si="69">SK4</f>
        <v>43335</v>
      </c>
      <c r="WO4" s="72">
        <f t="shared" si="69"/>
        <v>43336</v>
      </c>
      <c r="WP4" s="72">
        <f t="shared" si="69"/>
        <v>43337</v>
      </c>
      <c r="WQ4" s="72">
        <f t="shared" si="69"/>
        <v>43338</v>
      </c>
      <c r="WR4" s="72">
        <f t="shared" si="69"/>
        <v>43339</v>
      </c>
      <c r="WS4" s="72">
        <f t="shared" si="69"/>
        <v>43340</v>
      </c>
      <c r="WT4" s="72">
        <f t="shared" si="69"/>
        <v>43341</v>
      </c>
      <c r="WU4" s="72">
        <f t="shared" si="69"/>
        <v>43342</v>
      </c>
      <c r="WV4" s="72">
        <f t="shared" si="69"/>
        <v>43343</v>
      </c>
      <c r="WW4" s="72">
        <f t="shared" si="69"/>
        <v>43344</v>
      </c>
      <c r="WX4" s="72">
        <f t="shared" si="69"/>
        <v>43345</v>
      </c>
      <c r="WY4" s="72">
        <f t="shared" si="69"/>
        <v>43346</v>
      </c>
      <c r="WZ4" s="72">
        <f>SW4</f>
        <v>43347</v>
      </c>
      <c r="XA4" s="72">
        <f t="shared" ref="XA4:YA4" si="70">SX4</f>
        <v>43348</v>
      </c>
      <c r="XB4" s="72">
        <f t="shared" si="70"/>
        <v>43349</v>
      </c>
      <c r="XC4" s="72">
        <f t="shared" si="70"/>
        <v>43350</v>
      </c>
      <c r="XD4" s="72">
        <f t="shared" si="70"/>
        <v>43351</v>
      </c>
      <c r="XE4" s="72">
        <f t="shared" si="70"/>
        <v>43352</v>
      </c>
      <c r="XF4" s="72">
        <f t="shared" si="70"/>
        <v>43353</v>
      </c>
      <c r="XG4" s="72">
        <f t="shared" si="70"/>
        <v>43354</v>
      </c>
      <c r="XH4" s="72">
        <f t="shared" si="70"/>
        <v>43355</v>
      </c>
      <c r="XI4" s="72">
        <f t="shared" si="70"/>
        <v>43356</v>
      </c>
      <c r="XJ4" s="72">
        <f t="shared" si="70"/>
        <v>43357</v>
      </c>
      <c r="XK4" s="72">
        <f t="shared" si="70"/>
        <v>43358</v>
      </c>
      <c r="XL4" s="72">
        <f t="shared" si="70"/>
        <v>43359</v>
      </c>
      <c r="XM4" s="72">
        <f t="shared" si="70"/>
        <v>43360</v>
      </c>
      <c r="XN4" s="72">
        <f t="shared" si="70"/>
        <v>43361</v>
      </c>
      <c r="XO4" s="72">
        <f t="shared" si="70"/>
        <v>43362</v>
      </c>
      <c r="XP4" s="72">
        <f t="shared" si="70"/>
        <v>43363</v>
      </c>
      <c r="XQ4" s="72">
        <f t="shared" si="70"/>
        <v>43364</v>
      </c>
      <c r="XR4" s="72">
        <f t="shared" si="70"/>
        <v>43365</v>
      </c>
      <c r="XS4" s="72">
        <f t="shared" si="70"/>
        <v>43366</v>
      </c>
      <c r="XT4" s="72">
        <f t="shared" si="70"/>
        <v>43367</v>
      </c>
      <c r="XU4" s="72">
        <f t="shared" si="70"/>
        <v>43368</v>
      </c>
      <c r="XV4" s="72">
        <f t="shared" si="70"/>
        <v>43369</v>
      </c>
      <c r="XW4" s="72">
        <f t="shared" si="70"/>
        <v>43370</v>
      </c>
      <c r="XX4" s="72">
        <f t="shared" si="70"/>
        <v>43371</v>
      </c>
      <c r="XY4" s="72">
        <f t="shared" si="70"/>
        <v>43372</v>
      </c>
      <c r="XZ4" s="72">
        <f t="shared" si="70"/>
        <v>43373</v>
      </c>
      <c r="YA4" s="72">
        <f t="shared" si="70"/>
        <v>43374</v>
      </c>
      <c r="YB4" s="72"/>
      <c r="YC4" s="72"/>
      <c r="YD4" s="72"/>
      <c r="YE4" s="502">
        <f t="shared" ref="YE4:AAP4" si="71">UB4</f>
        <v>43271</v>
      </c>
      <c r="YF4" s="502">
        <f t="shared" si="71"/>
        <v>43272</v>
      </c>
      <c r="YG4" s="502">
        <f t="shared" si="71"/>
        <v>43273</v>
      </c>
      <c r="YH4" s="502">
        <f t="shared" si="71"/>
        <v>43274</v>
      </c>
      <c r="YI4" s="502">
        <f t="shared" si="71"/>
        <v>43275</v>
      </c>
      <c r="YJ4" s="502">
        <f t="shared" si="71"/>
        <v>43276</v>
      </c>
      <c r="YK4" s="502">
        <f t="shared" si="71"/>
        <v>43277</v>
      </c>
      <c r="YL4" s="502">
        <f t="shared" si="71"/>
        <v>43278</v>
      </c>
      <c r="YM4" s="502">
        <f t="shared" si="71"/>
        <v>43279</v>
      </c>
      <c r="YN4" s="502">
        <f t="shared" si="71"/>
        <v>43280</v>
      </c>
      <c r="YO4" s="502">
        <f t="shared" si="71"/>
        <v>43281</v>
      </c>
      <c r="YP4" s="502">
        <f t="shared" si="71"/>
        <v>43282</v>
      </c>
      <c r="YQ4" s="502">
        <f t="shared" si="71"/>
        <v>43283</v>
      </c>
      <c r="YR4" s="502">
        <f t="shared" si="71"/>
        <v>43284</v>
      </c>
      <c r="YS4" s="502">
        <f t="shared" si="71"/>
        <v>43285</v>
      </c>
      <c r="YT4" s="502">
        <f t="shared" si="71"/>
        <v>43286</v>
      </c>
      <c r="YU4" s="502">
        <f t="shared" si="71"/>
        <v>43287</v>
      </c>
      <c r="YV4" s="502">
        <f t="shared" si="71"/>
        <v>43288</v>
      </c>
      <c r="YW4" s="502">
        <f t="shared" si="71"/>
        <v>43289</v>
      </c>
      <c r="YX4" s="502">
        <f t="shared" si="71"/>
        <v>43290</v>
      </c>
      <c r="YY4" s="502">
        <f t="shared" si="71"/>
        <v>43291</v>
      </c>
      <c r="YZ4" s="503">
        <f t="shared" si="71"/>
        <v>43292</v>
      </c>
      <c r="ZA4" s="502">
        <f t="shared" si="71"/>
        <v>43293</v>
      </c>
      <c r="ZB4" s="502">
        <f t="shared" si="71"/>
        <v>43294</v>
      </c>
      <c r="ZC4" s="502">
        <f t="shared" si="71"/>
        <v>43295</v>
      </c>
      <c r="ZD4" s="502">
        <f t="shared" si="71"/>
        <v>43296</v>
      </c>
      <c r="ZE4" s="502">
        <f t="shared" si="71"/>
        <v>43297</v>
      </c>
      <c r="ZF4" s="503">
        <f t="shared" si="71"/>
        <v>43298</v>
      </c>
      <c r="ZG4" s="523">
        <f t="shared" si="71"/>
        <v>43299</v>
      </c>
      <c r="ZH4" s="502">
        <f t="shared" si="71"/>
        <v>43300</v>
      </c>
      <c r="ZI4" s="502">
        <f t="shared" si="71"/>
        <v>43301</v>
      </c>
      <c r="ZJ4" s="502">
        <f t="shared" si="71"/>
        <v>43302</v>
      </c>
      <c r="ZK4" s="502">
        <f t="shared" si="71"/>
        <v>43303</v>
      </c>
      <c r="ZL4" s="502">
        <f t="shared" si="71"/>
        <v>43304</v>
      </c>
      <c r="ZM4" s="502">
        <f t="shared" si="71"/>
        <v>43305</v>
      </c>
      <c r="ZN4" s="502">
        <f t="shared" si="71"/>
        <v>43306</v>
      </c>
      <c r="ZO4" s="502">
        <f t="shared" si="71"/>
        <v>43307</v>
      </c>
      <c r="ZP4" s="502">
        <f t="shared" si="71"/>
        <v>43308</v>
      </c>
      <c r="ZQ4" s="502">
        <f t="shared" si="71"/>
        <v>43309</v>
      </c>
      <c r="ZR4" s="502">
        <f t="shared" si="71"/>
        <v>43310</v>
      </c>
      <c r="ZS4" s="502">
        <f t="shared" si="71"/>
        <v>43311</v>
      </c>
      <c r="ZT4" s="502">
        <f t="shared" si="71"/>
        <v>43312</v>
      </c>
      <c r="ZU4" s="502">
        <f t="shared" si="71"/>
        <v>43313</v>
      </c>
      <c r="ZV4" s="502">
        <f t="shared" si="71"/>
        <v>43314</v>
      </c>
      <c r="ZW4" s="502">
        <f t="shared" si="71"/>
        <v>43315</v>
      </c>
      <c r="ZX4" s="502">
        <f t="shared" si="71"/>
        <v>43316</v>
      </c>
      <c r="ZY4" s="502">
        <f t="shared" si="71"/>
        <v>43317</v>
      </c>
      <c r="ZZ4" s="502">
        <f t="shared" si="71"/>
        <v>43318</v>
      </c>
      <c r="AAA4" s="502">
        <f t="shared" si="71"/>
        <v>43319</v>
      </c>
      <c r="AAB4" s="502">
        <f t="shared" si="71"/>
        <v>43320</v>
      </c>
      <c r="AAC4" s="502">
        <f t="shared" si="71"/>
        <v>43321</v>
      </c>
      <c r="AAD4" s="523">
        <f t="shared" si="71"/>
        <v>43322</v>
      </c>
      <c r="AAE4" s="502">
        <f t="shared" si="71"/>
        <v>43323</v>
      </c>
      <c r="AAF4" s="502">
        <f t="shared" si="71"/>
        <v>43324</v>
      </c>
      <c r="AAG4" s="502">
        <f t="shared" si="71"/>
        <v>43325</v>
      </c>
      <c r="AAH4" s="502">
        <f t="shared" si="71"/>
        <v>43326</v>
      </c>
      <c r="AAI4" s="502">
        <f t="shared" si="71"/>
        <v>43327</v>
      </c>
      <c r="AAJ4" s="502">
        <f t="shared" si="71"/>
        <v>43328</v>
      </c>
      <c r="AAK4" s="502">
        <f t="shared" si="71"/>
        <v>43329</v>
      </c>
      <c r="AAL4" s="502">
        <f t="shared" si="71"/>
        <v>43330</v>
      </c>
      <c r="AAM4" s="502">
        <f t="shared" si="71"/>
        <v>43331</v>
      </c>
      <c r="AAN4" s="502">
        <f t="shared" si="71"/>
        <v>43332</v>
      </c>
      <c r="AAO4" s="502">
        <f t="shared" si="71"/>
        <v>43333</v>
      </c>
      <c r="AAP4" s="502">
        <f t="shared" si="71"/>
        <v>43334</v>
      </c>
      <c r="AAQ4" s="502">
        <f t="shared" ref="AAQ4:ACD4" si="72">WN4</f>
        <v>43335</v>
      </c>
      <c r="AAR4" s="502">
        <f t="shared" si="72"/>
        <v>43336</v>
      </c>
      <c r="AAS4" s="502">
        <f t="shared" si="72"/>
        <v>43337</v>
      </c>
      <c r="AAT4" s="502">
        <f t="shared" si="72"/>
        <v>43338</v>
      </c>
      <c r="AAU4" s="502">
        <f t="shared" si="72"/>
        <v>43339</v>
      </c>
      <c r="AAV4" s="502">
        <f t="shared" si="72"/>
        <v>43340</v>
      </c>
      <c r="AAW4" s="502">
        <f t="shared" si="72"/>
        <v>43341</v>
      </c>
      <c r="AAX4" s="502">
        <f t="shared" si="72"/>
        <v>43342</v>
      </c>
      <c r="AAY4" s="502">
        <f t="shared" si="72"/>
        <v>43343</v>
      </c>
      <c r="AAZ4" s="502">
        <f t="shared" si="72"/>
        <v>43344</v>
      </c>
      <c r="ABA4" s="502">
        <f t="shared" si="72"/>
        <v>43345</v>
      </c>
      <c r="ABB4" s="502">
        <f t="shared" si="72"/>
        <v>43346</v>
      </c>
      <c r="ABC4" s="502">
        <f t="shared" si="72"/>
        <v>43347</v>
      </c>
      <c r="ABD4" s="502">
        <f t="shared" si="72"/>
        <v>43348</v>
      </c>
      <c r="ABE4" s="502">
        <f t="shared" si="72"/>
        <v>43349</v>
      </c>
      <c r="ABF4" s="502">
        <f t="shared" si="72"/>
        <v>43350</v>
      </c>
      <c r="ABG4" s="502">
        <f t="shared" si="72"/>
        <v>43351</v>
      </c>
      <c r="ABH4" s="502">
        <f t="shared" si="72"/>
        <v>43352</v>
      </c>
      <c r="ABI4" s="502">
        <f t="shared" si="72"/>
        <v>43353</v>
      </c>
      <c r="ABJ4" s="502">
        <f t="shared" si="72"/>
        <v>43354</v>
      </c>
      <c r="ABK4" s="502">
        <f t="shared" si="72"/>
        <v>43355</v>
      </c>
      <c r="ABL4" s="502">
        <f t="shared" si="72"/>
        <v>43356</v>
      </c>
      <c r="ABM4" s="502">
        <f t="shared" si="72"/>
        <v>43357</v>
      </c>
      <c r="ABN4" s="502">
        <f t="shared" si="72"/>
        <v>43358</v>
      </c>
      <c r="ABO4" s="502">
        <f t="shared" si="72"/>
        <v>43359</v>
      </c>
      <c r="ABP4" s="502">
        <f t="shared" si="72"/>
        <v>43360</v>
      </c>
      <c r="ABQ4" s="502">
        <f t="shared" si="72"/>
        <v>43361</v>
      </c>
      <c r="ABR4" s="502">
        <f t="shared" si="72"/>
        <v>43362</v>
      </c>
      <c r="ABS4" s="502">
        <f t="shared" si="72"/>
        <v>43363</v>
      </c>
      <c r="ABT4" s="502">
        <f t="shared" si="72"/>
        <v>43364</v>
      </c>
      <c r="ABU4" s="502">
        <f t="shared" si="72"/>
        <v>43365</v>
      </c>
      <c r="ABV4" s="502">
        <f t="shared" si="72"/>
        <v>43366</v>
      </c>
      <c r="ABW4" s="502">
        <f t="shared" si="72"/>
        <v>43367</v>
      </c>
      <c r="ABX4" s="502">
        <f t="shared" si="72"/>
        <v>43368</v>
      </c>
      <c r="ABY4" s="502">
        <f t="shared" si="72"/>
        <v>43369</v>
      </c>
      <c r="ABZ4" s="502">
        <f t="shared" si="72"/>
        <v>43370</v>
      </c>
      <c r="ACA4" s="502">
        <f t="shared" si="72"/>
        <v>43371</v>
      </c>
      <c r="ACB4" s="502">
        <f t="shared" si="72"/>
        <v>43372</v>
      </c>
      <c r="ACC4" s="502">
        <f t="shared" si="72"/>
        <v>43373</v>
      </c>
      <c r="ACD4" s="502">
        <f t="shared" si="72"/>
        <v>43374</v>
      </c>
      <c r="ACE4" s="502"/>
      <c r="ACF4" s="502"/>
      <c r="ACG4" s="500"/>
      <c r="ACH4" s="73"/>
      <c r="ACI4" s="62" t="s">
        <v>24</v>
      </c>
      <c r="ACJ4" s="61" t="s">
        <v>2</v>
      </c>
      <c r="ACK4" s="61" t="s">
        <v>3</v>
      </c>
      <c r="ACL4" s="65">
        <f t="shared" ref="ACL4:AEW4" si="73">M4</f>
        <v>43271</v>
      </c>
      <c r="ACM4" s="65">
        <f t="shared" si="73"/>
        <v>43272</v>
      </c>
      <c r="ACN4" s="65">
        <f t="shared" si="73"/>
        <v>43273</v>
      </c>
      <c r="ACO4" s="65">
        <f t="shared" si="73"/>
        <v>43274</v>
      </c>
      <c r="ACP4" s="65">
        <f t="shared" si="73"/>
        <v>43275</v>
      </c>
      <c r="ACQ4" s="65">
        <f t="shared" si="73"/>
        <v>43276</v>
      </c>
      <c r="ACR4" s="65">
        <f t="shared" si="73"/>
        <v>43277</v>
      </c>
      <c r="ACS4" s="65">
        <f t="shared" si="73"/>
        <v>43278</v>
      </c>
      <c r="ACT4" s="65">
        <f t="shared" si="73"/>
        <v>43279</v>
      </c>
      <c r="ACU4" s="65">
        <f t="shared" si="73"/>
        <v>43280</v>
      </c>
      <c r="ACV4" s="65">
        <f t="shared" si="73"/>
        <v>43281</v>
      </c>
      <c r="ACW4" s="65">
        <f t="shared" si="73"/>
        <v>43282</v>
      </c>
      <c r="ACX4" s="65">
        <f t="shared" si="73"/>
        <v>43283</v>
      </c>
      <c r="ACY4" s="65">
        <f t="shared" si="73"/>
        <v>43284</v>
      </c>
      <c r="ACZ4" s="65">
        <f t="shared" si="73"/>
        <v>43285</v>
      </c>
      <c r="ADA4" s="65">
        <f t="shared" si="73"/>
        <v>43286</v>
      </c>
      <c r="ADB4" s="65">
        <f t="shared" si="73"/>
        <v>43287</v>
      </c>
      <c r="ADC4" s="65">
        <f t="shared" si="73"/>
        <v>43288</v>
      </c>
      <c r="ADD4" s="65">
        <f t="shared" si="73"/>
        <v>43289</v>
      </c>
      <c r="ADE4" s="65">
        <f t="shared" si="73"/>
        <v>43290</v>
      </c>
      <c r="ADF4" s="65">
        <f t="shared" si="73"/>
        <v>43291</v>
      </c>
      <c r="ADG4" s="148">
        <f t="shared" si="73"/>
        <v>43292</v>
      </c>
      <c r="ADH4" s="65">
        <f t="shared" si="73"/>
        <v>43293</v>
      </c>
      <c r="ADI4" s="65">
        <f t="shared" si="73"/>
        <v>43294</v>
      </c>
      <c r="ADJ4" s="516">
        <f t="shared" si="73"/>
        <v>43295</v>
      </c>
      <c r="ADK4" s="516">
        <f t="shared" si="73"/>
        <v>43296</v>
      </c>
      <c r="ADL4" s="65">
        <f t="shared" si="73"/>
        <v>43297</v>
      </c>
      <c r="ADM4" s="148">
        <f t="shared" si="73"/>
        <v>43298</v>
      </c>
      <c r="ADN4" s="524">
        <f t="shared" si="73"/>
        <v>43299</v>
      </c>
      <c r="ADO4" s="65">
        <f t="shared" si="73"/>
        <v>43300</v>
      </c>
      <c r="ADP4" s="65">
        <f t="shared" si="73"/>
        <v>43301</v>
      </c>
      <c r="ADQ4" s="65">
        <f t="shared" si="73"/>
        <v>43302</v>
      </c>
      <c r="ADR4" s="65">
        <f t="shared" si="73"/>
        <v>43303</v>
      </c>
      <c r="ADS4" s="65">
        <f t="shared" si="73"/>
        <v>43304</v>
      </c>
      <c r="ADT4" s="65">
        <f t="shared" si="73"/>
        <v>43305</v>
      </c>
      <c r="ADU4" s="65">
        <f t="shared" si="73"/>
        <v>43306</v>
      </c>
      <c r="ADV4" s="65">
        <f t="shared" si="73"/>
        <v>43307</v>
      </c>
      <c r="ADW4" s="65">
        <f t="shared" si="73"/>
        <v>43308</v>
      </c>
      <c r="ADX4" s="65">
        <f t="shared" si="73"/>
        <v>43309</v>
      </c>
      <c r="ADY4" s="65">
        <f t="shared" si="73"/>
        <v>43310</v>
      </c>
      <c r="ADZ4" s="65">
        <f t="shared" si="73"/>
        <v>43311</v>
      </c>
      <c r="AEA4" s="65">
        <f t="shared" si="73"/>
        <v>43312</v>
      </c>
      <c r="AEB4" s="65">
        <f t="shared" si="73"/>
        <v>43313</v>
      </c>
      <c r="AEC4" s="65">
        <f t="shared" si="73"/>
        <v>43314</v>
      </c>
      <c r="AED4" s="65">
        <f t="shared" si="73"/>
        <v>43315</v>
      </c>
      <c r="AEE4" s="65">
        <f t="shared" si="73"/>
        <v>43316</v>
      </c>
      <c r="AEF4" s="65">
        <f t="shared" si="73"/>
        <v>43317</v>
      </c>
      <c r="AEG4" s="65">
        <f t="shared" si="73"/>
        <v>43318</v>
      </c>
      <c r="AEH4" s="65">
        <f t="shared" si="73"/>
        <v>43319</v>
      </c>
      <c r="AEI4" s="65">
        <f t="shared" si="73"/>
        <v>43320</v>
      </c>
      <c r="AEJ4" s="65">
        <f t="shared" si="73"/>
        <v>43321</v>
      </c>
      <c r="AEK4" s="524">
        <f t="shared" si="73"/>
        <v>43322</v>
      </c>
      <c r="AEL4" s="65">
        <f t="shared" si="73"/>
        <v>43323</v>
      </c>
      <c r="AEM4" s="65">
        <f t="shared" si="73"/>
        <v>43324</v>
      </c>
      <c r="AEN4" s="65">
        <f t="shared" si="73"/>
        <v>43325</v>
      </c>
      <c r="AEO4" s="65">
        <f t="shared" si="73"/>
        <v>43326</v>
      </c>
      <c r="AEP4" s="65">
        <f t="shared" si="73"/>
        <v>43327</v>
      </c>
      <c r="AEQ4" s="65">
        <f t="shared" si="73"/>
        <v>43328</v>
      </c>
      <c r="AER4" s="65">
        <f t="shared" si="73"/>
        <v>43329</v>
      </c>
      <c r="AES4" s="65">
        <f t="shared" si="73"/>
        <v>43330</v>
      </c>
      <c r="AET4" s="65">
        <f t="shared" si="73"/>
        <v>43331</v>
      </c>
      <c r="AEU4" s="65">
        <f t="shared" si="73"/>
        <v>43332</v>
      </c>
      <c r="AEV4" s="65">
        <f t="shared" si="73"/>
        <v>43333</v>
      </c>
      <c r="AEW4" s="65">
        <f t="shared" si="73"/>
        <v>43334</v>
      </c>
      <c r="AEX4" s="65">
        <f t="shared" ref="AEX4:AGK4" si="74">BY4</f>
        <v>43335</v>
      </c>
      <c r="AEY4" s="65">
        <f t="shared" si="74"/>
        <v>43336</v>
      </c>
      <c r="AEZ4" s="65">
        <f t="shared" si="74"/>
        <v>43337</v>
      </c>
      <c r="AFA4" s="65">
        <f t="shared" si="74"/>
        <v>43338</v>
      </c>
      <c r="AFB4" s="65">
        <f t="shared" si="74"/>
        <v>43339</v>
      </c>
      <c r="AFC4" s="65">
        <f t="shared" si="74"/>
        <v>43340</v>
      </c>
      <c r="AFD4" s="65">
        <f t="shared" si="74"/>
        <v>43341</v>
      </c>
      <c r="AFE4" s="65">
        <f t="shared" si="74"/>
        <v>43342</v>
      </c>
      <c r="AFF4" s="65">
        <f t="shared" si="74"/>
        <v>43343</v>
      </c>
      <c r="AFG4" s="65">
        <f t="shared" si="74"/>
        <v>43344</v>
      </c>
      <c r="AFH4" s="65">
        <f t="shared" si="74"/>
        <v>43345</v>
      </c>
      <c r="AFI4" s="65">
        <f t="shared" si="74"/>
        <v>43346</v>
      </c>
      <c r="AFJ4" s="65">
        <f t="shared" si="74"/>
        <v>43347</v>
      </c>
      <c r="AFK4" s="65">
        <f t="shared" si="74"/>
        <v>43348</v>
      </c>
      <c r="AFL4" s="65">
        <f t="shared" si="74"/>
        <v>43349</v>
      </c>
      <c r="AFM4" s="65">
        <f t="shared" si="74"/>
        <v>43350</v>
      </c>
      <c r="AFN4" s="65">
        <f t="shared" si="74"/>
        <v>43351</v>
      </c>
      <c r="AFO4" s="65">
        <f t="shared" si="74"/>
        <v>43352</v>
      </c>
      <c r="AFP4" s="65">
        <f t="shared" si="74"/>
        <v>43353</v>
      </c>
      <c r="AFQ4" s="65">
        <f t="shared" si="74"/>
        <v>43354</v>
      </c>
      <c r="AFR4" s="65">
        <f t="shared" si="74"/>
        <v>43355</v>
      </c>
      <c r="AFS4" s="65">
        <f t="shared" si="74"/>
        <v>43356</v>
      </c>
      <c r="AFT4" s="65">
        <f t="shared" si="74"/>
        <v>43357</v>
      </c>
      <c r="AFU4" s="65">
        <f t="shared" si="74"/>
        <v>43358</v>
      </c>
      <c r="AFV4" s="65">
        <f t="shared" si="74"/>
        <v>43359</v>
      </c>
      <c r="AFW4" s="65">
        <f t="shared" si="74"/>
        <v>43360</v>
      </c>
      <c r="AFX4" s="65">
        <f t="shared" si="74"/>
        <v>43361</v>
      </c>
      <c r="AFY4" s="65">
        <f t="shared" si="74"/>
        <v>43362</v>
      </c>
      <c r="AFZ4" s="65">
        <f t="shared" si="74"/>
        <v>43363</v>
      </c>
      <c r="AGA4" s="65">
        <f t="shared" si="74"/>
        <v>43364</v>
      </c>
      <c r="AGB4" s="65">
        <f t="shared" si="74"/>
        <v>43365</v>
      </c>
      <c r="AGC4" s="65">
        <f t="shared" si="74"/>
        <v>43366</v>
      </c>
      <c r="AGD4" s="65">
        <f t="shared" si="74"/>
        <v>43367</v>
      </c>
      <c r="AGE4" s="65">
        <f t="shared" si="74"/>
        <v>43368</v>
      </c>
      <c r="AGF4" s="65">
        <f t="shared" si="74"/>
        <v>43369</v>
      </c>
      <c r="AGG4" s="65">
        <f t="shared" si="74"/>
        <v>43370</v>
      </c>
      <c r="AGH4" s="65">
        <f t="shared" si="74"/>
        <v>43371</v>
      </c>
      <c r="AGI4" s="65">
        <f t="shared" si="74"/>
        <v>43372</v>
      </c>
      <c r="AGJ4" s="65">
        <f t="shared" si="74"/>
        <v>43373</v>
      </c>
      <c r="AGK4" s="65">
        <f t="shared" si="74"/>
        <v>43374</v>
      </c>
      <c r="AGL4" s="499"/>
      <c r="AGM4" s="499"/>
    </row>
    <row r="5" spans="1:16377" s="97" customFormat="1" ht="12" customHeight="1" outlineLevel="1">
      <c r="A5" s="90"/>
      <c r="B5" s="95"/>
      <c r="C5" s="91"/>
      <c r="D5" s="92"/>
      <c r="E5" s="92"/>
      <c r="F5" s="92"/>
      <c r="G5" s="93"/>
      <c r="H5" s="94"/>
      <c r="I5" s="94"/>
      <c r="J5" s="95"/>
      <c r="K5" s="94"/>
      <c r="L5" s="94"/>
      <c r="M5" s="98">
        <f>IF(WEEKDAY(M4,2)&gt;5,1,0)</f>
        <v>0</v>
      </c>
      <c r="N5" s="98">
        <f t="shared" ref="N5:BY5" si="75">IF(WEEKDAY(N4,2)&gt;5,1,0)</f>
        <v>0</v>
      </c>
      <c r="O5" s="98">
        <f t="shared" si="75"/>
        <v>0</v>
      </c>
      <c r="P5" s="98">
        <f t="shared" si="75"/>
        <v>1</v>
      </c>
      <c r="Q5" s="98">
        <f t="shared" si="75"/>
        <v>1</v>
      </c>
      <c r="R5" s="98">
        <f t="shared" si="75"/>
        <v>0</v>
      </c>
      <c r="S5" s="98">
        <f t="shared" si="75"/>
        <v>0</v>
      </c>
      <c r="T5" s="98">
        <f t="shared" si="75"/>
        <v>0</v>
      </c>
      <c r="U5" s="98">
        <f t="shared" si="75"/>
        <v>0</v>
      </c>
      <c r="V5" s="98">
        <f t="shared" si="75"/>
        <v>0</v>
      </c>
      <c r="W5" s="98">
        <f t="shared" si="75"/>
        <v>1</v>
      </c>
      <c r="X5" s="98">
        <f t="shared" si="75"/>
        <v>1</v>
      </c>
      <c r="Y5" s="98">
        <f t="shared" si="75"/>
        <v>0</v>
      </c>
      <c r="Z5" s="98">
        <f t="shared" si="75"/>
        <v>0</v>
      </c>
      <c r="AA5" s="98">
        <f t="shared" si="75"/>
        <v>0</v>
      </c>
      <c r="AB5" s="98">
        <f t="shared" si="75"/>
        <v>0</v>
      </c>
      <c r="AC5" s="98">
        <f t="shared" si="75"/>
        <v>0</v>
      </c>
      <c r="AD5" s="98">
        <f t="shared" si="75"/>
        <v>1</v>
      </c>
      <c r="AE5" s="98">
        <f t="shared" si="75"/>
        <v>1</v>
      </c>
      <c r="AF5" s="98">
        <f t="shared" si="75"/>
        <v>0</v>
      </c>
      <c r="AG5" s="98">
        <f t="shared" si="75"/>
        <v>0</v>
      </c>
      <c r="AH5" s="98">
        <f t="shared" si="75"/>
        <v>0</v>
      </c>
      <c r="AI5" s="98">
        <f t="shared" si="75"/>
        <v>0</v>
      </c>
      <c r="AJ5" s="98">
        <f t="shared" si="75"/>
        <v>0</v>
      </c>
      <c r="AK5" s="98">
        <f t="shared" si="75"/>
        <v>1</v>
      </c>
      <c r="AL5" s="98">
        <f t="shared" si="75"/>
        <v>1</v>
      </c>
      <c r="AM5" s="98">
        <f t="shared" si="75"/>
        <v>0</v>
      </c>
      <c r="AN5" s="98">
        <f t="shared" si="75"/>
        <v>0</v>
      </c>
      <c r="AO5" s="98">
        <f t="shared" si="75"/>
        <v>0</v>
      </c>
      <c r="AP5" s="98">
        <f t="shared" si="75"/>
        <v>0</v>
      </c>
      <c r="AQ5" s="98">
        <f t="shared" si="75"/>
        <v>0</v>
      </c>
      <c r="AR5" s="98">
        <f t="shared" si="75"/>
        <v>1</v>
      </c>
      <c r="AS5" s="98">
        <f t="shared" si="75"/>
        <v>1</v>
      </c>
      <c r="AT5" s="98">
        <f t="shared" si="75"/>
        <v>0</v>
      </c>
      <c r="AU5" s="98">
        <f t="shared" si="75"/>
        <v>0</v>
      </c>
      <c r="AV5" s="98">
        <f t="shared" si="75"/>
        <v>0</v>
      </c>
      <c r="AW5" s="98">
        <f t="shared" si="75"/>
        <v>0</v>
      </c>
      <c r="AX5" s="98">
        <f t="shared" si="75"/>
        <v>0</v>
      </c>
      <c r="AY5" s="98">
        <f t="shared" si="75"/>
        <v>1</v>
      </c>
      <c r="AZ5" s="98">
        <f t="shared" si="75"/>
        <v>1</v>
      </c>
      <c r="BA5" s="98">
        <f t="shared" si="75"/>
        <v>0</v>
      </c>
      <c r="BB5" s="98">
        <f t="shared" si="75"/>
        <v>0</v>
      </c>
      <c r="BC5" s="98">
        <f t="shared" si="75"/>
        <v>0</v>
      </c>
      <c r="BD5" s="98">
        <f t="shared" si="75"/>
        <v>0</v>
      </c>
      <c r="BE5" s="98">
        <f t="shared" si="75"/>
        <v>0</v>
      </c>
      <c r="BF5" s="98">
        <f t="shared" si="75"/>
        <v>1</v>
      </c>
      <c r="BG5" s="98">
        <f t="shared" si="75"/>
        <v>1</v>
      </c>
      <c r="BH5" s="98">
        <f t="shared" si="75"/>
        <v>0</v>
      </c>
      <c r="BI5" s="98">
        <f t="shared" si="75"/>
        <v>0</v>
      </c>
      <c r="BJ5" s="98">
        <f t="shared" si="75"/>
        <v>0</v>
      </c>
      <c r="BK5" s="98">
        <f t="shared" si="75"/>
        <v>0</v>
      </c>
      <c r="BL5" s="98">
        <f t="shared" si="75"/>
        <v>0</v>
      </c>
      <c r="BM5" s="98">
        <f t="shared" si="75"/>
        <v>1</v>
      </c>
      <c r="BN5" s="98">
        <f t="shared" si="75"/>
        <v>1</v>
      </c>
      <c r="BO5" s="98">
        <f t="shared" si="75"/>
        <v>0</v>
      </c>
      <c r="BP5" s="98">
        <f t="shared" si="75"/>
        <v>0</v>
      </c>
      <c r="BQ5" s="98">
        <f t="shared" si="75"/>
        <v>0</v>
      </c>
      <c r="BR5" s="98">
        <f t="shared" si="75"/>
        <v>0</v>
      </c>
      <c r="BS5" s="98">
        <f t="shared" si="75"/>
        <v>0</v>
      </c>
      <c r="BT5" s="98">
        <f t="shared" si="75"/>
        <v>1</v>
      </c>
      <c r="BU5" s="98">
        <f t="shared" si="75"/>
        <v>1</v>
      </c>
      <c r="BV5" s="98">
        <f t="shared" si="75"/>
        <v>0</v>
      </c>
      <c r="BW5" s="98">
        <f t="shared" si="75"/>
        <v>0</v>
      </c>
      <c r="BX5" s="98">
        <f t="shared" si="75"/>
        <v>0</v>
      </c>
      <c r="BY5" s="98">
        <f t="shared" si="75"/>
        <v>0</v>
      </c>
      <c r="BZ5" s="98">
        <f t="shared" ref="BZ5:DL5" si="76">IF(WEEKDAY(BZ4,2)&gt;5,1,0)</f>
        <v>0</v>
      </c>
      <c r="CA5" s="98">
        <f t="shared" si="76"/>
        <v>1</v>
      </c>
      <c r="CB5" s="98">
        <f t="shared" si="76"/>
        <v>1</v>
      </c>
      <c r="CC5" s="98">
        <f t="shared" si="76"/>
        <v>0</v>
      </c>
      <c r="CD5" s="98">
        <f t="shared" si="76"/>
        <v>0</v>
      </c>
      <c r="CE5" s="98">
        <f t="shared" si="76"/>
        <v>0</v>
      </c>
      <c r="CF5" s="98">
        <f t="shared" si="76"/>
        <v>0</v>
      </c>
      <c r="CG5" s="98">
        <f t="shared" si="76"/>
        <v>0</v>
      </c>
      <c r="CH5" s="98">
        <f t="shared" si="76"/>
        <v>1</v>
      </c>
      <c r="CI5" s="98">
        <f t="shared" si="76"/>
        <v>1</v>
      </c>
      <c r="CJ5" s="98">
        <f t="shared" si="76"/>
        <v>0</v>
      </c>
      <c r="CK5" s="98">
        <f t="shared" si="76"/>
        <v>0</v>
      </c>
      <c r="CL5" s="98">
        <f t="shared" si="76"/>
        <v>0</v>
      </c>
      <c r="CM5" s="98">
        <f t="shared" si="76"/>
        <v>0</v>
      </c>
      <c r="CN5" s="98">
        <f t="shared" si="76"/>
        <v>0</v>
      </c>
      <c r="CO5" s="98">
        <f t="shared" si="76"/>
        <v>1</v>
      </c>
      <c r="CP5" s="98">
        <f t="shared" si="76"/>
        <v>1</v>
      </c>
      <c r="CQ5" s="98">
        <f t="shared" si="76"/>
        <v>0</v>
      </c>
      <c r="CR5" s="98">
        <f t="shared" si="76"/>
        <v>0</v>
      </c>
      <c r="CS5" s="98">
        <f t="shared" si="76"/>
        <v>0</v>
      </c>
      <c r="CT5" s="98">
        <f t="shared" si="76"/>
        <v>0</v>
      </c>
      <c r="CU5" s="98">
        <f t="shared" si="76"/>
        <v>0</v>
      </c>
      <c r="CV5" s="98">
        <f t="shared" si="76"/>
        <v>1</v>
      </c>
      <c r="CW5" s="98">
        <f t="shared" si="76"/>
        <v>1</v>
      </c>
      <c r="CX5" s="98">
        <f t="shared" si="76"/>
        <v>0</v>
      </c>
      <c r="CY5" s="98">
        <f t="shared" si="76"/>
        <v>0</v>
      </c>
      <c r="CZ5" s="98">
        <f t="shared" si="76"/>
        <v>0</v>
      </c>
      <c r="DA5" s="98">
        <f t="shared" si="76"/>
        <v>0</v>
      </c>
      <c r="DB5" s="98">
        <f t="shared" si="76"/>
        <v>0</v>
      </c>
      <c r="DC5" s="98">
        <f t="shared" si="76"/>
        <v>1</v>
      </c>
      <c r="DD5" s="98">
        <f t="shared" si="76"/>
        <v>1</v>
      </c>
      <c r="DE5" s="98">
        <f t="shared" si="76"/>
        <v>0</v>
      </c>
      <c r="DF5" s="98">
        <f t="shared" si="76"/>
        <v>0</v>
      </c>
      <c r="DG5" s="98">
        <f t="shared" si="76"/>
        <v>0</v>
      </c>
      <c r="DH5" s="98">
        <f t="shared" si="76"/>
        <v>0</v>
      </c>
      <c r="DI5" s="98">
        <f t="shared" si="76"/>
        <v>0</v>
      </c>
      <c r="DJ5" s="98">
        <f t="shared" si="76"/>
        <v>1</v>
      </c>
      <c r="DK5" s="98">
        <f t="shared" si="76"/>
        <v>1</v>
      </c>
      <c r="DL5" s="98">
        <f t="shared" si="76"/>
        <v>0</v>
      </c>
      <c r="DM5" s="98"/>
      <c r="DN5" s="98"/>
      <c r="DO5" s="98"/>
      <c r="DP5" s="98">
        <f t="shared" ref="DP5:GA5" si="77">IF(WEEKDAY(DP4,2)&gt;5,1,0)</f>
        <v>0</v>
      </c>
      <c r="DQ5" s="98">
        <f t="shared" si="77"/>
        <v>0</v>
      </c>
      <c r="DR5" s="98">
        <f t="shared" si="77"/>
        <v>0</v>
      </c>
      <c r="DS5" s="98">
        <f t="shared" si="77"/>
        <v>1</v>
      </c>
      <c r="DT5" s="98">
        <f t="shared" si="77"/>
        <v>1</v>
      </c>
      <c r="DU5" s="98">
        <f t="shared" si="77"/>
        <v>0</v>
      </c>
      <c r="DV5" s="98">
        <f t="shared" si="77"/>
        <v>0</v>
      </c>
      <c r="DW5" s="98">
        <f t="shared" si="77"/>
        <v>0</v>
      </c>
      <c r="DX5" s="98">
        <f t="shared" si="77"/>
        <v>0</v>
      </c>
      <c r="DY5" s="98">
        <f t="shared" si="77"/>
        <v>0</v>
      </c>
      <c r="DZ5" s="98">
        <f t="shared" si="77"/>
        <v>1</v>
      </c>
      <c r="EA5" s="98">
        <f t="shared" si="77"/>
        <v>1</v>
      </c>
      <c r="EB5" s="98">
        <f t="shared" si="77"/>
        <v>0</v>
      </c>
      <c r="EC5" s="98">
        <f t="shared" si="77"/>
        <v>0</v>
      </c>
      <c r="ED5" s="98">
        <f t="shared" si="77"/>
        <v>0</v>
      </c>
      <c r="EE5" s="98">
        <f t="shared" si="77"/>
        <v>0</v>
      </c>
      <c r="EF5" s="98">
        <f t="shared" si="77"/>
        <v>0</v>
      </c>
      <c r="EG5" s="98">
        <f t="shared" si="77"/>
        <v>1</v>
      </c>
      <c r="EH5" s="98">
        <f t="shared" si="77"/>
        <v>1</v>
      </c>
      <c r="EI5" s="98">
        <f t="shared" si="77"/>
        <v>0</v>
      </c>
      <c r="EJ5" s="98">
        <f t="shared" si="77"/>
        <v>0</v>
      </c>
      <c r="EK5" s="98">
        <f t="shared" si="77"/>
        <v>0</v>
      </c>
      <c r="EL5" s="98">
        <f t="shared" si="77"/>
        <v>0</v>
      </c>
      <c r="EM5" s="98">
        <f t="shared" si="77"/>
        <v>0</v>
      </c>
      <c r="EN5" s="98">
        <f t="shared" si="77"/>
        <v>1</v>
      </c>
      <c r="EO5" s="98">
        <f t="shared" si="77"/>
        <v>1</v>
      </c>
      <c r="EP5" s="98">
        <f t="shared" si="77"/>
        <v>0</v>
      </c>
      <c r="EQ5" s="98">
        <f t="shared" si="77"/>
        <v>0</v>
      </c>
      <c r="ER5" s="98">
        <f t="shared" si="77"/>
        <v>0</v>
      </c>
      <c r="ES5" s="98">
        <f t="shared" si="77"/>
        <v>0</v>
      </c>
      <c r="ET5" s="98">
        <f t="shared" si="77"/>
        <v>0</v>
      </c>
      <c r="EU5" s="98">
        <f t="shared" si="77"/>
        <v>1</v>
      </c>
      <c r="EV5" s="98">
        <f t="shared" si="77"/>
        <v>1</v>
      </c>
      <c r="EW5" s="98">
        <f t="shared" si="77"/>
        <v>0</v>
      </c>
      <c r="EX5" s="98">
        <f t="shared" si="77"/>
        <v>0</v>
      </c>
      <c r="EY5" s="98">
        <f t="shared" si="77"/>
        <v>0</v>
      </c>
      <c r="EZ5" s="98">
        <f t="shared" si="77"/>
        <v>0</v>
      </c>
      <c r="FA5" s="98">
        <f t="shared" si="77"/>
        <v>0</v>
      </c>
      <c r="FB5" s="98">
        <f t="shared" si="77"/>
        <v>1</v>
      </c>
      <c r="FC5" s="98">
        <f t="shared" si="77"/>
        <v>1</v>
      </c>
      <c r="FD5" s="98">
        <f t="shared" si="77"/>
        <v>0</v>
      </c>
      <c r="FE5" s="98">
        <f t="shared" si="77"/>
        <v>0</v>
      </c>
      <c r="FF5" s="98">
        <f t="shared" si="77"/>
        <v>0</v>
      </c>
      <c r="FG5" s="98">
        <f t="shared" si="77"/>
        <v>0</v>
      </c>
      <c r="FH5" s="98">
        <f t="shared" si="77"/>
        <v>0</v>
      </c>
      <c r="FI5" s="98">
        <f t="shared" si="77"/>
        <v>1</v>
      </c>
      <c r="FJ5" s="98">
        <f t="shared" si="77"/>
        <v>1</v>
      </c>
      <c r="FK5" s="98">
        <f t="shared" si="77"/>
        <v>0</v>
      </c>
      <c r="FL5" s="98">
        <f t="shared" si="77"/>
        <v>0</v>
      </c>
      <c r="FM5" s="98">
        <f t="shared" si="77"/>
        <v>0</v>
      </c>
      <c r="FN5" s="98">
        <f t="shared" si="77"/>
        <v>0</v>
      </c>
      <c r="FO5" s="98">
        <f t="shared" si="77"/>
        <v>0</v>
      </c>
      <c r="FP5" s="98">
        <f t="shared" si="77"/>
        <v>1</v>
      </c>
      <c r="FQ5" s="98">
        <f t="shared" si="77"/>
        <v>1</v>
      </c>
      <c r="FR5" s="98">
        <f t="shared" si="77"/>
        <v>0</v>
      </c>
      <c r="FS5" s="98">
        <f t="shared" si="77"/>
        <v>0</v>
      </c>
      <c r="FT5" s="98">
        <f t="shared" si="77"/>
        <v>0</v>
      </c>
      <c r="FU5" s="98">
        <f t="shared" si="77"/>
        <v>0</v>
      </c>
      <c r="FV5" s="98">
        <f t="shared" si="77"/>
        <v>0</v>
      </c>
      <c r="FW5" s="98">
        <f t="shared" si="77"/>
        <v>1</v>
      </c>
      <c r="FX5" s="98">
        <f t="shared" si="77"/>
        <v>1</v>
      </c>
      <c r="FY5" s="98">
        <f t="shared" si="77"/>
        <v>0</v>
      </c>
      <c r="FZ5" s="98">
        <f t="shared" si="77"/>
        <v>0</v>
      </c>
      <c r="GA5" s="98">
        <f t="shared" si="77"/>
        <v>0</v>
      </c>
      <c r="GB5" s="98">
        <f t="shared" ref="GB5:HO5" si="78">IF(WEEKDAY(GB4,2)&gt;5,1,0)</f>
        <v>0</v>
      </c>
      <c r="GC5" s="98">
        <f t="shared" si="78"/>
        <v>0</v>
      </c>
      <c r="GD5" s="98">
        <f t="shared" si="78"/>
        <v>1</v>
      </c>
      <c r="GE5" s="98">
        <f t="shared" si="78"/>
        <v>1</v>
      </c>
      <c r="GF5" s="98">
        <f t="shared" si="78"/>
        <v>0</v>
      </c>
      <c r="GG5" s="98">
        <f t="shared" si="78"/>
        <v>0</v>
      </c>
      <c r="GH5" s="98">
        <f t="shared" si="78"/>
        <v>0</v>
      </c>
      <c r="GI5" s="98">
        <f t="shared" si="78"/>
        <v>0</v>
      </c>
      <c r="GJ5" s="98">
        <f t="shared" si="78"/>
        <v>0</v>
      </c>
      <c r="GK5" s="98">
        <f t="shared" si="78"/>
        <v>1</v>
      </c>
      <c r="GL5" s="98">
        <f t="shared" si="78"/>
        <v>1</v>
      </c>
      <c r="GM5" s="98">
        <f t="shared" si="78"/>
        <v>0</v>
      </c>
      <c r="GN5" s="98">
        <f t="shared" si="78"/>
        <v>0</v>
      </c>
      <c r="GO5" s="98">
        <f t="shared" si="78"/>
        <v>0</v>
      </c>
      <c r="GP5" s="98">
        <f t="shared" si="78"/>
        <v>0</v>
      </c>
      <c r="GQ5" s="98">
        <f t="shared" si="78"/>
        <v>0</v>
      </c>
      <c r="GR5" s="98">
        <f t="shared" si="78"/>
        <v>1</v>
      </c>
      <c r="GS5" s="98">
        <f t="shared" si="78"/>
        <v>1</v>
      </c>
      <c r="GT5" s="98">
        <f t="shared" si="78"/>
        <v>0</v>
      </c>
      <c r="GU5" s="98">
        <f t="shared" si="78"/>
        <v>0</v>
      </c>
      <c r="GV5" s="98">
        <f t="shared" si="78"/>
        <v>0</v>
      </c>
      <c r="GW5" s="98">
        <f t="shared" si="78"/>
        <v>0</v>
      </c>
      <c r="GX5" s="98">
        <f t="shared" si="78"/>
        <v>0</v>
      </c>
      <c r="GY5" s="98">
        <f t="shared" si="78"/>
        <v>1</v>
      </c>
      <c r="GZ5" s="98">
        <f t="shared" si="78"/>
        <v>1</v>
      </c>
      <c r="HA5" s="98">
        <f t="shared" si="78"/>
        <v>0</v>
      </c>
      <c r="HB5" s="98">
        <f t="shared" si="78"/>
        <v>0</v>
      </c>
      <c r="HC5" s="98">
        <f t="shared" si="78"/>
        <v>0</v>
      </c>
      <c r="HD5" s="98">
        <f t="shared" si="78"/>
        <v>0</v>
      </c>
      <c r="HE5" s="98">
        <f t="shared" si="78"/>
        <v>0</v>
      </c>
      <c r="HF5" s="98">
        <f t="shared" si="78"/>
        <v>1</v>
      </c>
      <c r="HG5" s="98">
        <f t="shared" si="78"/>
        <v>1</v>
      </c>
      <c r="HH5" s="98">
        <f t="shared" si="78"/>
        <v>0</v>
      </c>
      <c r="HI5" s="98">
        <f t="shared" si="78"/>
        <v>0</v>
      </c>
      <c r="HJ5" s="98">
        <f t="shared" si="78"/>
        <v>0</v>
      </c>
      <c r="HK5" s="98">
        <f t="shared" si="78"/>
        <v>0</v>
      </c>
      <c r="HL5" s="98">
        <f t="shared" si="78"/>
        <v>0</v>
      </c>
      <c r="HM5" s="98">
        <f t="shared" si="78"/>
        <v>1</v>
      </c>
      <c r="HN5" s="98">
        <f t="shared" si="78"/>
        <v>1</v>
      </c>
      <c r="HO5" s="98">
        <f t="shared" si="78"/>
        <v>0</v>
      </c>
      <c r="HP5" s="98"/>
      <c r="HQ5" s="98"/>
      <c r="HR5" s="98"/>
      <c r="HS5" s="98">
        <f t="shared" ref="HS5:KD5" si="79">IF(WEEKDAY(HS4,2)&gt;5,1,0)</f>
        <v>0</v>
      </c>
      <c r="HT5" s="98">
        <f t="shared" si="79"/>
        <v>0</v>
      </c>
      <c r="HU5" s="98">
        <f t="shared" si="79"/>
        <v>0</v>
      </c>
      <c r="HV5" s="98">
        <f t="shared" si="79"/>
        <v>1</v>
      </c>
      <c r="HW5" s="98">
        <f t="shared" si="79"/>
        <v>1</v>
      </c>
      <c r="HX5" s="98">
        <f t="shared" si="79"/>
        <v>0</v>
      </c>
      <c r="HY5" s="98">
        <f t="shared" si="79"/>
        <v>0</v>
      </c>
      <c r="HZ5" s="98">
        <f t="shared" si="79"/>
        <v>0</v>
      </c>
      <c r="IA5" s="98">
        <f t="shared" si="79"/>
        <v>0</v>
      </c>
      <c r="IB5" s="98">
        <f t="shared" si="79"/>
        <v>0</v>
      </c>
      <c r="IC5" s="98">
        <f t="shared" si="79"/>
        <v>1</v>
      </c>
      <c r="ID5" s="98">
        <f t="shared" si="79"/>
        <v>1</v>
      </c>
      <c r="IE5" s="98">
        <f t="shared" si="79"/>
        <v>0</v>
      </c>
      <c r="IF5" s="98">
        <f t="shared" si="79"/>
        <v>0</v>
      </c>
      <c r="IG5" s="98">
        <f t="shared" si="79"/>
        <v>0</v>
      </c>
      <c r="IH5" s="98">
        <f t="shared" si="79"/>
        <v>0</v>
      </c>
      <c r="II5" s="98">
        <f t="shared" si="79"/>
        <v>0</v>
      </c>
      <c r="IJ5" s="98">
        <f t="shared" si="79"/>
        <v>1</v>
      </c>
      <c r="IK5" s="98">
        <f t="shared" si="79"/>
        <v>1</v>
      </c>
      <c r="IL5" s="98">
        <f t="shared" si="79"/>
        <v>0</v>
      </c>
      <c r="IM5" s="98">
        <f t="shared" si="79"/>
        <v>0</v>
      </c>
      <c r="IN5" s="98">
        <f t="shared" si="79"/>
        <v>0</v>
      </c>
      <c r="IO5" s="98">
        <f t="shared" si="79"/>
        <v>0</v>
      </c>
      <c r="IP5" s="98">
        <f t="shared" si="79"/>
        <v>0</v>
      </c>
      <c r="IQ5" s="98">
        <f t="shared" si="79"/>
        <v>1</v>
      </c>
      <c r="IR5" s="98">
        <f t="shared" si="79"/>
        <v>1</v>
      </c>
      <c r="IS5" s="98">
        <f t="shared" si="79"/>
        <v>0</v>
      </c>
      <c r="IT5" s="98">
        <f t="shared" si="79"/>
        <v>0</v>
      </c>
      <c r="IU5" s="98">
        <f t="shared" si="79"/>
        <v>0</v>
      </c>
      <c r="IV5" s="98">
        <f t="shared" si="79"/>
        <v>0</v>
      </c>
      <c r="IW5" s="98">
        <f t="shared" si="79"/>
        <v>0</v>
      </c>
      <c r="IX5" s="98">
        <f t="shared" si="79"/>
        <v>1</v>
      </c>
      <c r="IY5" s="98">
        <f t="shared" si="79"/>
        <v>1</v>
      </c>
      <c r="IZ5" s="98">
        <f t="shared" si="79"/>
        <v>0</v>
      </c>
      <c r="JA5" s="98">
        <f t="shared" si="79"/>
        <v>0</v>
      </c>
      <c r="JB5" s="98">
        <f t="shared" si="79"/>
        <v>0</v>
      </c>
      <c r="JC5" s="98">
        <f t="shared" si="79"/>
        <v>0</v>
      </c>
      <c r="JD5" s="98">
        <f t="shared" si="79"/>
        <v>0</v>
      </c>
      <c r="JE5" s="98">
        <f t="shared" si="79"/>
        <v>1</v>
      </c>
      <c r="JF5" s="98">
        <f t="shared" si="79"/>
        <v>1</v>
      </c>
      <c r="JG5" s="98">
        <f t="shared" si="79"/>
        <v>0</v>
      </c>
      <c r="JH5" s="98">
        <f t="shared" si="79"/>
        <v>0</v>
      </c>
      <c r="JI5" s="98">
        <f t="shared" si="79"/>
        <v>0</v>
      </c>
      <c r="JJ5" s="98">
        <f t="shared" si="79"/>
        <v>0</v>
      </c>
      <c r="JK5" s="98">
        <f t="shared" si="79"/>
        <v>0</v>
      </c>
      <c r="JL5" s="98">
        <f t="shared" si="79"/>
        <v>1</v>
      </c>
      <c r="JM5" s="98">
        <f t="shared" si="79"/>
        <v>1</v>
      </c>
      <c r="JN5" s="98">
        <f t="shared" si="79"/>
        <v>0</v>
      </c>
      <c r="JO5" s="98">
        <f t="shared" si="79"/>
        <v>0</v>
      </c>
      <c r="JP5" s="98">
        <f t="shared" si="79"/>
        <v>0</v>
      </c>
      <c r="JQ5" s="98">
        <f t="shared" si="79"/>
        <v>0</v>
      </c>
      <c r="JR5" s="98">
        <f t="shared" si="79"/>
        <v>0</v>
      </c>
      <c r="JS5" s="98">
        <f t="shared" si="79"/>
        <v>1</v>
      </c>
      <c r="JT5" s="98">
        <f t="shared" si="79"/>
        <v>1</v>
      </c>
      <c r="JU5" s="98">
        <f t="shared" si="79"/>
        <v>0</v>
      </c>
      <c r="JV5" s="98">
        <f t="shared" si="79"/>
        <v>0</v>
      </c>
      <c r="JW5" s="98">
        <f t="shared" si="79"/>
        <v>0</v>
      </c>
      <c r="JX5" s="98">
        <f t="shared" si="79"/>
        <v>0</v>
      </c>
      <c r="JY5" s="98">
        <f t="shared" si="79"/>
        <v>0</v>
      </c>
      <c r="JZ5" s="98">
        <f t="shared" si="79"/>
        <v>1</v>
      </c>
      <c r="KA5" s="98">
        <f t="shared" si="79"/>
        <v>1</v>
      </c>
      <c r="KB5" s="98">
        <f t="shared" si="79"/>
        <v>0</v>
      </c>
      <c r="KC5" s="98">
        <f t="shared" si="79"/>
        <v>0</v>
      </c>
      <c r="KD5" s="98">
        <f t="shared" si="79"/>
        <v>0</v>
      </c>
      <c r="KE5" s="98">
        <f t="shared" ref="KE5:LR5" si="80">IF(WEEKDAY(KE4,2)&gt;5,1,0)</f>
        <v>0</v>
      </c>
      <c r="KF5" s="98">
        <f t="shared" si="80"/>
        <v>0</v>
      </c>
      <c r="KG5" s="98">
        <f t="shared" si="80"/>
        <v>1</v>
      </c>
      <c r="KH5" s="98">
        <f t="shared" si="80"/>
        <v>1</v>
      </c>
      <c r="KI5" s="98">
        <f t="shared" si="80"/>
        <v>0</v>
      </c>
      <c r="KJ5" s="98">
        <f t="shared" si="80"/>
        <v>0</v>
      </c>
      <c r="KK5" s="98">
        <f t="shared" si="80"/>
        <v>0</v>
      </c>
      <c r="KL5" s="98">
        <f t="shared" si="80"/>
        <v>0</v>
      </c>
      <c r="KM5" s="98">
        <f t="shared" si="80"/>
        <v>0</v>
      </c>
      <c r="KN5" s="98">
        <f t="shared" si="80"/>
        <v>1</v>
      </c>
      <c r="KO5" s="98">
        <f t="shared" si="80"/>
        <v>1</v>
      </c>
      <c r="KP5" s="98">
        <f t="shared" si="80"/>
        <v>0</v>
      </c>
      <c r="KQ5" s="98">
        <f t="shared" si="80"/>
        <v>0</v>
      </c>
      <c r="KR5" s="98">
        <f t="shared" si="80"/>
        <v>0</v>
      </c>
      <c r="KS5" s="98">
        <f t="shared" si="80"/>
        <v>0</v>
      </c>
      <c r="KT5" s="98">
        <f t="shared" si="80"/>
        <v>0</v>
      </c>
      <c r="KU5" s="98">
        <f t="shared" si="80"/>
        <v>1</v>
      </c>
      <c r="KV5" s="98">
        <f t="shared" si="80"/>
        <v>1</v>
      </c>
      <c r="KW5" s="98">
        <f t="shared" si="80"/>
        <v>0</v>
      </c>
      <c r="KX5" s="98">
        <f t="shared" si="80"/>
        <v>0</v>
      </c>
      <c r="KY5" s="98">
        <f t="shared" si="80"/>
        <v>0</v>
      </c>
      <c r="KZ5" s="98">
        <f t="shared" si="80"/>
        <v>0</v>
      </c>
      <c r="LA5" s="98">
        <f t="shared" si="80"/>
        <v>0</v>
      </c>
      <c r="LB5" s="98">
        <f t="shared" si="80"/>
        <v>1</v>
      </c>
      <c r="LC5" s="98">
        <f t="shared" si="80"/>
        <v>1</v>
      </c>
      <c r="LD5" s="98">
        <f t="shared" si="80"/>
        <v>0</v>
      </c>
      <c r="LE5" s="98">
        <f t="shared" si="80"/>
        <v>0</v>
      </c>
      <c r="LF5" s="98">
        <f t="shared" si="80"/>
        <v>0</v>
      </c>
      <c r="LG5" s="98">
        <f t="shared" si="80"/>
        <v>0</v>
      </c>
      <c r="LH5" s="98">
        <f t="shared" si="80"/>
        <v>0</v>
      </c>
      <c r="LI5" s="98">
        <f t="shared" si="80"/>
        <v>1</v>
      </c>
      <c r="LJ5" s="98">
        <f t="shared" si="80"/>
        <v>1</v>
      </c>
      <c r="LK5" s="98">
        <f t="shared" si="80"/>
        <v>0</v>
      </c>
      <c r="LL5" s="98">
        <f t="shared" si="80"/>
        <v>0</v>
      </c>
      <c r="LM5" s="98">
        <f t="shared" si="80"/>
        <v>0</v>
      </c>
      <c r="LN5" s="98">
        <f t="shared" si="80"/>
        <v>0</v>
      </c>
      <c r="LO5" s="98">
        <f t="shared" si="80"/>
        <v>0</v>
      </c>
      <c r="LP5" s="98">
        <f t="shared" si="80"/>
        <v>1</v>
      </c>
      <c r="LQ5" s="98">
        <f t="shared" si="80"/>
        <v>1</v>
      </c>
      <c r="LR5" s="98">
        <f t="shared" si="80"/>
        <v>0</v>
      </c>
      <c r="LS5" s="98"/>
      <c r="LT5" s="98"/>
      <c r="LU5" s="98"/>
      <c r="LV5" s="98">
        <f t="shared" ref="LV5:OG5" si="81">IF(WEEKDAY(LV4,2)&gt;5,1,0)</f>
        <v>0</v>
      </c>
      <c r="LW5" s="98">
        <f t="shared" si="81"/>
        <v>0</v>
      </c>
      <c r="LX5" s="98">
        <f t="shared" si="81"/>
        <v>0</v>
      </c>
      <c r="LY5" s="98">
        <f t="shared" si="81"/>
        <v>1</v>
      </c>
      <c r="LZ5" s="98">
        <f t="shared" si="81"/>
        <v>1</v>
      </c>
      <c r="MA5" s="98">
        <f t="shared" si="81"/>
        <v>0</v>
      </c>
      <c r="MB5" s="98">
        <f t="shared" si="81"/>
        <v>0</v>
      </c>
      <c r="MC5" s="98">
        <f t="shared" si="81"/>
        <v>0</v>
      </c>
      <c r="MD5" s="98">
        <f t="shared" si="81"/>
        <v>0</v>
      </c>
      <c r="ME5" s="98">
        <f t="shared" si="81"/>
        <v>0</v>
      </c>
      <c r="MF5" s="98">
        <f t="shared" si="81"/>
        <v>1</v>
      </c>
      <c r="MG5" s="98">
        <f t="shared" si="81"/>
        <v>1</v>
      </c>
      <c r="MH5" s="98">
        <f t="shared" si="81"/>
        <v>0</v>
      </c>
      <c r="MI5" s="98">
        <f t="shared" si="81"/>
        <v>0</v>
      </c>
      <c r="MJ5" s="98">
        <f t="shared" si="81"/>
        <v>0</v>
      </c>
      <c r="MK5" s="98">
        <f t="shared" si="81"/>
        <v>0</v>
      </c>
      <c r="ML5" s="98">
        <f t="shared" si="81"/>
        <v>0</v>
      </c>
      <c r="MM5" s="98">
        <f t="shared" si="81"/>
        <v>1</v>
      </c>
      <c r="MN5" s="98">
        <f t="shared" si="81"/>
        <v>1</v>
      </c>
      <c r="MO5" s="98">
        <f t="shared" si="81"/>
        <v>0</v>
      </c>
      <c r="MP5" s="98">
        <f t="shared" si="81"/>
        <v>0</v>
      </c>
      <c r="MQ5" s="98">
        <f t="shared" si="81"/>
        <v>0</v>
      </c>
      <c r="MR5" s="98">
        <f t="shared" si="81"/>
        <v>0</v>
      </c>
      <c r="MS5" s="98">
        <f t="shared" si="81"/>
        <v>0</v>
      </c>
      <c r="MT5" s="98">
        <f t="shared" si="81"/>
        <v>1</v>
      </c>
      <c r="MU5" s="98">
        <f t="shared" si="81"/>
        <v>1</v>
      </c>
      <c r="MV5" s="98">
        <f t="shared" si="81"/>
        <v>0</v>
      </c>
      <c r="MW5" s="98">
        <f t="shared" si="81"/>
        <v>0</v>
      </c>
      <c r="MX5" s="98">
        <f t="shared" si="81"/>
        <v>0</v>
      </c>
      <c r="MY5" s="98">
        <f t="shared" si="81"/>
        <v>0</v>
      </c>
      <c r="MZ5" s="98">
        <f t="shared" si="81"/>
        <v>0</v>
      </c>
      <c r="NA5" s="98">
        <f t="shared" si="81"/>
        <v>1</v>
      </c>
      <c r="NB5" s="98">
        <f t="shared" si="81"/>
        <v>1</v>
      </c>
      <c r="NC5" s="98">
        <f t="shared" si="81"/>
        <v>0</v>
      </c>
      <c r="ND5" s="98">
        <f t="shared" si="81"/>
        <v>0</v>
      </c>
      <c r="NE5" s="98">
        <f t="shared" si="81"/>
        <v>0</v>
      </c>
      <c r="NF5" s="98">
        <f t="shared" si="81"/>
        <v>0</v>
      </c>
      <c r="NG5" s="98">
        <f t="shared" si="81"/>
        <v>0</v>
      </c>
      <c r="NH5" s="98">
        <f t="shared" si="81"/>
        <v>1</v>
      </c>
      <c r="NI5" s="98">
        <f t="shared" si="81"/>
        <v>1</v>
      </c>
      <c r="NJ5" s="98">
        <f t="shared" si="81"/>
        <v>0</v>
      </c>
      <c r="NK5" s="98">
        <f t="shared" si="81"/>
        <v>0</v>
      </c>
      <c r="NL5" s="98">
        <f t="shared" si="81"/>
        <v>0</v>
      </c>
      <c r="NM5" s="98">
        <f t="shared" si="81"/>
        <v>0</v>
      </c>
      <c r="NN5" s="98">
        <f t="shared" si="81"/>
        <v>0</v>
      </c>
      <c r="NO5" s="98">
        <f t="shared" si="81"/>
        <v>1</v>
      </c>
      <c r="NP5" s="98">
        <f t="shared" si="81"/>
        <v>1</v>
      </c>
      <c r="NQ5" s="98">
        <f t="shared" si="81"/>
        <v>0</v>
      </c>
      <c r="NR5" s="98">
        <f t="shared" si="81"/>
        <v>0</v>
      </c>
      <c r="NS5" s="98">
        <f t="shared" si="81"/>
        <v>0</v>
      </c>
      <c r="NT5" s="98">
        <f t="shared" si="81"/>
        <v>0</v>
      </c>
      <c r="NU5" s="98">
        <f t="shared" si="81"/>
        <v>0</v>
      </c>
      <c r="NV5" s="98">
        <f t="shared" si="81"/>
        <v>1</v>
      </c>
      <c r="NW5" s="98">
        <f t="shared" si="81"/>
        <v>1</v>
      </c>
      <c r="NX5" s="98">
        <f t="shared" si="81"/>
        <v>0</v>
      </c>
      <c r="NY5" s="98">
        <f t="shared" si="81"/>
        <v>0</v>
      </c>
      <c r="NZ5" s="98">
        <f t="shared" si="81"/>
        <v>0</v>
      </c>
      <c r="OA5" s="98">
        <f t="shared" si="81"/>
        <v>0</v>
      </c>
      <c r="OB5" s="98">
        <f t="shared" si="81"/>
        <v>0</v>
      </c>
      <c r="OC5" s="98">
        <f t="shared" si="81"/>
        <v>1</v>
      </c>
      <c r="OD5" s="98">
        <f t="shared" si="81"/>
        <v>1</v>
      </c>
      <c r="OE5" s="98">
        <f t="shared" si="81"/>
        <v>0</v>
      </c>
      <c r="OF5" s="98">
        <f t="shared" si="81"/>
        <v>0</v>
      </c>
      <c r="OG5" s="98">
        <f t="shared" si="81"/>
        <v>0</v>
      </c>
      <c r="OH5" s="98">
        <f t="shared" ref="OH5:PU5" si="82">IF(WEEKDAY(OH4,2)&gt;5,1,0)</f>
        <v>0</v>
      </c>
      <c r="OI5" s="98">
        <f t="shared" si="82"/>
        <v>0</v>
      </c>
      <c r="OJ5" s="98">
        <f t="shared" si="82"/>
        <v>1</v>
      </c>
      <c r="OK5" s="98">
        <f t="shared" si="82"/>
        <v>1</v>
      </c>
      <c r="OL5" s="98">
        <f t="shared" si="82"/>
        <v>0</v>
      </c>
      <c r="OM5" s="98">
        <f t="shared" si="82"/>
        <v>0</v>
      </c>
      <c r="ON5" s="98">
        <f t="shared" si="82"/>
        <v>0</v>
      </c>
      <c r="OO5" s="98">
        <f t="shared" si="82"/>
        <v>0</v>
      </c>
      <c r="OP5" s="98">
        <f t="shared" si="82"/>
        <v>0</v>
      </c>
      <c r="OQ5" s="98">
        <f t="shared" si="82"/>
        <v>1</v>
      </c>
      <c r="OR5" s="98">
        <f t="shared" si="82"/>
        <v>1</v>
      </c>
      <c r="OS5" s="98">
        <f t="shared" si="82"/>
        <v>0</v>
      </c>
      <c r="OT5" s="98">
        <f t="shared" si="82"/>
        <v>0</v>
      </c>
      <c r="OU5" s="98">
        <f t="shared" si="82"/>
        <v>0</v>
      </c>
      <c r="OV5" s="98">
        <f t="shared" si="82"/>
        <v>0</v>
      </c>
      <c r="OW5" s="98">
        <f t="shared" si="82"/>
        <v>0</v>
      </c>
      <c r="OX5" s="98">
        <f t="shared" si="82"/>
        <v>1</v>
      </c>
      <c r="OY5" s="98">
        <f t="shared" si="82"/>
        <v>1</v>
      </c>
      <c r="OZ5" s="98">
        <f t="shared" si="82"/>
        <v>0</v>
      </c>
      <c r="PA5" s="98">
        <f t="shared" si="82"/>
        <v>0</v>
      </c>
      <c r="PB5" s="98">
        <f t="shared" si="82"/>
        <v>0</v>
      </c>
      <c r="PC5" s="98">
        <f t="shared" si="82"/>
        <v>0</v>
      </c>
      <c r="PD5" s="98">
        <f t="shared" si="82"/>
        <v>0</v>
      </c>
      <c r="PE5" s="98">
        <f t="shared" si="82"/>
        <v>1</v>
      </c>
      <c r="PF5" s="98">
        <f t="shared" si="82"/>
        <v>1</v>
      </c>
      <c r="PG5" s="98">
        <f t="shared" si="82"/>
        <v>0</v>
      </c>
      <c r="PH5" s="98">
        <f t="shared" si="82"/>
        <v>0</v>
      </c>
      <c r="PI5" s="98">
        <f t="shared" si="82"/>
        <v>0</v>
      </c>
      <c r="PJ5" s="98">
        <f t="shared" si="82"/>
        <v>0</v>
      </c>
      <c r="PK5" s="98">
        <f t="shared" si="82"/>
        <v>0</v>
      </c>
      <c r="PL5" s="98">
        <f t="shared" si="82"/>
        <v>1</v>
      </c>
      <c r="PM5" s="98">
        <f t="shared" si="82"/>
        <v>1</v>
      </c>
      <c r="PN5" s="98">
        <f t="shared" si="82"/>
        <v>0</v>
      </c>
      <c r="PO5" s="98">
        <f t="shared" si="82"/>
        <v>0</v>
      </c>
      <c r="PP5" s="98">
        <f t="shared" si="82"/>
        <v>0</v>
      </c>
      <c r="PQ5" s="98">
        <f t="shared" si="82"/>
        <v>0</v>
      </c>
      <c r="PR5" s="98">
        <f t="shared" si="82"/>
        <v>0</v>
      </c>
      <c r="PS5" s="98">
        <f t="shared" si="82"/>
        <v>1</v>
      </c>
      <c r="PT5" s="98">
        <f t="shared" si="82"/>
        <v>1</v>
      </c>
      <c r="PU5" s="98">
        <f t="shared" si="82"/>
        <v>0</v>
      </c>
      <c r="PV5" s="98"/>
      <c r="PW5" s="98"/>
      <c r="PX5" s="98"/>
      <c r="PY5" s="98">
        <f t="shared" ref="PY5:SJ5" si="83">IF(WEEKDAY(PY4,2)&gt;5,1,0)</f>
        <v>0</v>
      </c>
      <c r="PZ5" s="98">
        <f t="shared" si="83"/>
        <v>0</v>
      </c>
      <c r="QA5" s="98">
        <f t="shared" si="83"/>
        <v>0</v>
      </c>
      <c r="QB5" s="98">
        <f t="shared" si="83"/>
        <v>1</v>
      </c>
      <c r="QC5" s="98">
        <f t="shared" si="83"/>
        <v>1</v>
      </c>
      <c r="QD5" s="98">
        <f t="shared" si="83"/>
        <v>0</v>
      </c>
      <c r="QE5" s="98">
        <f t="shared" si="83"/>
        <v>0</v>
      </c>
      <c r="QF5" s="98">
        <f t="shared" si="83"/>
        <v>0</v>
      </c>
      <c r="QG5" s="98">
        <f t="shared" si="83"/>
        <v>0</v>
      </c>
      <c r="QH5" s="98">
        <f t="shared" si="83"/>
        <v>0</v>
      </c>
      <c r="QI5" s="98">
        <f t="shared" si="83"/>
        <v>1</v>
      </c>
      <c r="QJ5" s="98">
        <f t="shared" si="83"/>
        <v>1</v>
      </c>
      <c r="QK5" s="98">
        <f t="shared" si="83"/>
        <v>0</v>
      </c>
      <c r="QL5" s="98">
        <f t="shared" si="83"/>
        <v>0</v>
      </c>
      <c r="QM5" s="98">
        <f t="shared" si="83"/>
        <v>0</v>
      </c>
      <c r="QN5" s="98">
        <f t="shared" si="83"/>
        <v>0</v>
      </c>
      <c r="QO5" s="98">
        <f t="shared" si="83"/>
        <v>0</v>
      </c>
      <c r="QP5" s="98">
        <f t="shared" si="83"/>
        <v>1</v>
      </c>
      <c r="QQ5" s="98">
        <f t="shared" si="83"/>
        <v>1</v>
      </c>
      <c r="QR5" s="98">
        <f t="shared" si="83"/>
        <v>0</v>
      </c>
      <c r="QS5" s="98">
        <f t="shared" si="83"/>
        <v>0</v>
      </c>
      <c r="QT5" s="98">
        <f t="shared" si="83"/>
        <v>0</v>
      </c>
      <c r="QU5" s="98">
        <f t="shared" si="83"/>
        <v>0</v>
      </c>
      <c r="QV5" s="98">
        <f t="shared" si="83"/>
        <v>0</v>
      </c>
      <c r="QW5" s="98">
        <f t="shared" si="83"/>
        <v>1</v>
      </c>
      <c r="QX5" s="98">
        <f t="shared" si="83"/>
        <v>1</v>
      </c>
      <c r="QY5" s="98">
        <f t="shared" si="83"/>
        <v>0</v>
      </c>
      <c r="QZ5" s="98">
        <f t="shared" si="83"/>
        <v>0</v>
      </c>
      <c r="RA5" s="98">
        <f t="shared" si="83"/>
        <v>0</v>
      </c>
      <c r="RB5" s="98">
        <f t="shared" si="83"/>
        <v>0</v>
      </c>
      <c r="RC5" s="98">
        <f t="shared" si="83"/>
        <v>0</v>
      </c>
      <c r="RD5" s="98">
        <f t="shared" si="83"/>
        <v>1</v>
      </c>
      <c r="RE5" s="98">
        <f t="shared" si="83"/>
        <v>1</v>
      </c>
      <c r="RF5" s="98">
        <f t="shared" si="83"/>
        <v>0</v>
      </c>
      <c r="RG5" s="98">
        <f t="shared" si="83"/>
        <v>0</v>
      </c>
      <c r="RH5" s="98">
        <f t="shared" si="83"/>
        <v>0</v>
      </c>
      <c r="RI5" s="98">
        <f t="shared" si="83"/>
        <v>0</v>
      </c>
      <c r="RJ5" s="98">
        <f t="shared" si="83"/>
        <v>0</v>
      </c>
      <c r="RK5" s="98">
        <f t="shared" si="83"/>
        <v>1</v>
      </c>
      <c r="RL5" s="98">
        <f t="shared" si="83"/>
        <v>1</v>
      </c>
      <c r="RM5" s="98">
        <f t="shared" si="83"/>
        <v>0</v>
      </c>
      <c r="RN5" s="98">
        <f t="shared" si="83"/>
        <v>0</v>
      </c>
      <c r="RO5" s="98">
        <f t="shared" si="83"/>
        <v>0</v>
      </c>
      <c r="RP5" s="98">
        <f t="shared" si="83"/>
        <v>0</v>
      </c>
      <c r="RQ5" s="98">
        <f t="shared" si="83"/>
        <v>0</v>
      </c>
      <c r="RR5" s="98">
        <f t="shared" si="83"/>
        <v>1</v>
      </c>
      <c r="RS5" s="98">
        <f t="shared" si="83"/>
        <v>1</v>
      </c>
      <c r="RT5" s="98">
        <f t="shared" si="83"/>
        <v>0</v>
      </c>
      <c r="RU5" s="98">
        <f t="shared" si="83"/>
        <v>0</v>
      </c>
      <c r="RV5" s="98">
        <f t="shared" si="83"/>
        <v>0</v>
      </c>
      <c r="RW5" s="98">
        <f t="shared" si="83"/>
        <v>0</v>
      </c>
      <c r="RX5" s="98">
        <f t="shared" si="83"/>
        <v>0</v>
      </c>
      <c r="RY5" s="98">
        <f t="shared" si="83"/>
        <v>1</v>
      </c>
      <c r="RZ5" s="98">
        <f t="shared" si="83"/>
        <v>1</v>
      </c>
      <c r="SA5" s="98">
        <f t="shared" si="83"/>
        <v>0</v>
      </c>
      <c r="SB5" s="98">
        <f t="shared" si="83"/>
        <v>0</v>
      </c>
      <c r="SC5" s="98">
        <f t="shared" si="83"/>
        <v>0</v>
      </c>
      <c r="SD5" s="98">
        <f t="shared" si="83"/>
        <v>0</v>
      </c>
      <c r="SE5" s="98">
        <f t="shared" si="83"/>
        <v>0</v>
      </c>
      <c r="SF5" s="98">
        <f t="shared" si="83"/>
        <v>1</v>
      </c>
      <c r="SG5" s="98">
        <f t="shared" si="83"/>
        <v>1</v>
      </c>
      <c r="SH5" s="98">
        <f t="shared" si="83"/>
        <v>0</v>
      </c>
      <c r="SI5" s="98">
        <f t="shared" si="83"/>
        <v>0</v>
      </c>
      <c r="SJ5" s="98">
        <f t="shared" si="83"/>
        <v>0</v>
      </c>
      <c r="SK5" s="98">
        <f t="shared" ref="SK5:TX5" si="84">IF(WEEKDAY(SK4,2)&gt;5,1,0)</f>
        <v>0</v>
      </c>
      <c r="SL5" s="98">
        <f t="shared" si="84"/>
        <v>0</v>
      </c>
      <c r="SM5" s="98">
        <f t="shared" si="84"/>
        <v>1</v>
      </c>
      <c r="SN5" s="98">
        <f t="shared" si="84"/>
        <v>1</v>
      </c>
      <c r="SO5" s="98">
        <f t="shared" si="84"/>
        <v>0</v>
      </c>
      <c r="SP5" s="98">
        <f t="shared" si="84"/>
        <v>0</v>
      </c>
      <c r="SQ5" s="98">
        <f t="shared" si="84"/>
        <v>0</v>
      </c>
      <c r="SR5" s="98">
        <f t="shared" si="84"/>
        <v>0</v>
      </c>
      <c r="SS5" s="98">
        <f t="shared" si="84"/>
        <v>0</v>
      </c>
      <c r="ST5" s="98">
        <f t="shared" si="84"/>
        <v>1</v>
      </c>
      <c r="SU5" s="98">
        <f t="shared" si="84"/>
        <v>1</v>
      </c>
      <c r="SV5" s="98">
        <f t="shared" si="84"/>
        <v>0</v>
      </c>
      <c r="SW5" s="98">
        <f t="shared" si="84"/>
        <v>0</v>
      </c>
      <c r="SX5" s="98">
        <f t="shared" si="84"/>
        <v>0</v>
      </c>
      <c r="SY5" s="98">
        <f t="shared" si="84"/>
        <v>0</v>
      </c>
      <c r="SZ5" s="98">
        <f t="shared" si="84"/>
        <v>0</v>
      </c>
      <c r="TA5" s="98">
        <f t="shared" si="84"/>
        <v>1</v>
      </c>
      <c r="TB5" s="98">
        <f t="shared" si="84"/>
        <v>1</v>
      </c>
      <c r="TC5" s="98">
        <f t="shared" si="84"/>
        <v>0</v>
      </c>
      <c r="TD5" s="98">
        <f t="shared" si="84"/>
        <v>0</v>
      </c>
      <c r="TE5" s="98">
        <f t="shared" si="84"/>
        <v>0</v>
      </c>
      <c r="TF5" s="98">
        <f t="shared" si="84"/>
        <v>0</v>
      </c>
      <c r="TG5" s="98">
        <f t="shared" si="84"/>
        <v>0</v>
      </c>
      <c r="TH5" s="98">
        <f t="shared" si="84"/>
        <v>1</v>
      </c>
      <c r="TI5" s="98">
        <f t="shared" si="84"/>
        <v>1</v>
      </c>
      <c r="TJ5" s="98">
        <f t="shared" si="84"/>
        <v>0</v>
      </c>
      <c r="TK5" s="98">
        <f t="shared" si="84"/>
        <v>0</v>
      </c>
      <c r="TL5" s="98">
        <f t="shared" si="84"/>
        <v>0</v>
      </c>
      <c r="TM5" s="98">
        <f t="shared" si="84"/>
        <v>0</v>
      </c>
      <c r="TN5" s="98">
        <f t="shared" si="84"/>
        <v>0</v>
      </c>
      <c r="TO5" s="98">
        <f t="shared" si="84"/>
        <v>1</v>
      </c>
      <c r="TP5" s="98">
        <f t="shared" si="84"/>
        <v>1</v>
      </c>
      <c r="TQ5" s="98">
        <f t="shared" si="84"/>
        <v>0</v>
      </c>
      <c r="TR5" s="98">
        <f t="shared" si="84"/>
        <v>0</v>
      </c>
      <c r="TS5" s="98">
        <f t="shared" si="84"/>
        <v>0</v>
      </c>
      <c r="TT5" s="98">
        <f t="shared" si="84"/>
        <v>0</v>
      </c>
      <c r="TU5" s="98">
        <f t="shared" si="84"/>
        <v>0</v>
      </c>
      <c r="TV5" s="98">
        <f t="shared" si="84"/>
        <v>1</v>
      </c>
      <c r="TW5" s="98">
        <f t="shared" si="84"/>
        <v>1</v>
      </c>
      <c r="TX5" s="98">
        <f t="shared" si="84"/>
        <v>0</v>
      </c>
      <c r="TY5" s="98"/>
      <c r="TZ5" s="98"/>
      <c r="UA5" s="98"/>
      <c r="UB5" s="98">
        <f t="shared" ref="UB5:WM5" si="85">IF(WEEKDAY(UB4,2)&gt;5,1,0)</f>
        <v>0</v>
      </c>
      <c r="UC5" s="98">
        <f t="shared" si="85"/>
        <v>0</v>
      </c>
      <c r="UD5" s="98">
        <f t="shared" si="85"/>
        <v>0</v>
      </c>
      <c r="UE5" s="98">
        <f t="shared" si="85"/>
        <v>1</v>
      </c>
      <c r="UF5" s="98">
        <f t="shared" si="85"/>
        <v>1</v>
      </c>
      <c r="UG5" s="98">
        <f t="shared" si="85"/>
        <v>0</v>
      </c>
      <c r="UH5" s="98">
        <f t="shared" si="85"/>
        <v>0</v>
      </c>
      <c r="UI5" s="98">
        <f t="shared" si="85"/>
        <v>0</v>
      </c>
      <c r="UJ5" s="98">
        <f t="shared" si="85"/>
        <v>0</v>
      </c>
      <c r="UK5" s="98">
        <f t="shared" si="85"/>
        <v>0</v>
      </c>
      <c r="UL5" s="98">
        <f t="shared" si="85"/>
        <v>1</v>
      </c>
      <c r="UM5" s="98">
        <f t="shared" si="85"/>
        <v>1</v>
      </c>
      <c r="UN5" s="98">
        <f t="shared" si="85"/>
        <v>0</v>
      </c>
      <c r="UO5" s="98">
        <f t="shared" si="85"/>
        <v>0</v>
      </c>
      <c r="UP5" s="98">
        <f t="shared" si="85"/>
        <v>0</v>
      </c>
      <c r="UQ5" s="98">
        <f t="shared" si="85"/>
        <v>0</v>
      </c>
      <c r="UR5" s="98">
        <f t="shared" si="85"/>
        <v>0</v>
      </c>
      <c r="US5" s="98">
        <f t="shared" si="85"/>
        <v>1</v>
      </c>
      <c r="UT5" s="98">
        <f t="shared" si="85"/>
        <v>1</v>
      </c>
      <c r="UU5" s="98">
        <f t="shared" si="85"/>
        <v>0</v>
      </c>
      <c r="UV5" s="98">
        <f t="shared" si="85"/>
        <v>0</v>
      </c>
      <c r="UW5" s="98">
        <f t="shared" si="85"/>
        <v>0</v>
      </c>
      <c r="UX5" s="98">
        <f t="shared" si="85"/>
        <v>0</v>
      </c>
      <c r="UY5" s="98">
        <f t="shared" si="85"/>
        <v>0</v>
      </c>
      <c r="UZ5" s="98">
        <f t="shared" si="85"/>
        <v>1</v>
      </c>
      <c r="VA5" s="98">
        <f t="shared" si="85"/>
        <v>1</v>
      </c>
      <c r="VB5" s="98">
        <f t="shared" si="85"/>
        <v>0</v>
      </c>
      <c r="VC5" s="98">
        <f t="shared" si="85"/>
        <v>0</v>
      </c>
      <c r="VD5" s="98">
        <f t="shared" si="85"/>
        <v>0</v>
      </c>
      <c r="VE5" s="98">
        <f t="shared" si="85"/>
        <v>0</v>
      </c>
      <c r="VF5" s="98">
        <f t="shared" si="85"/>
        <v>0</v>
      </c>
      <c r="VG5" s="98">
        <f t="shared" si="85"/>
        <v>1</v>
      </c>
      <c r="VH5" s="98">
        <f t="shared" si="85"/>
        <v>1</v>
      </c>
      <c r="VI5" s="98">
        <f t="shared" si="85"/>
        <v>0</v>
      </c>
      <c r="VJ5" s="98">
        <f t="shared" si="85"/>
        <v>0</v>
      </c>
      <c r="VK5" s="98">
        <f t="shared" si="85"/>
        <v>0</v>
      </c>
      <c r="VL5" s="98">
        <f t="shared" si="85"/>
        <v>0</v>
      </c>
      <c r="VM5" s="98">
        <f t="shared" si="85"/>
        <v>0</v>
      </c>
      <c r="VN5" s="98">
        <f t="shared" si="85"/>
        <v>1</v>
      </c>
      <c r="VO5" s="98">
        <f t="shared" si="85"/>
        <v>1</v>
      </c>
      <c r="VP5" s="98">
        <f t="shared" si="85"/>
        <v>0</v>
      </c>
      <c r="VQ5" s="98">
        <f t="shared" si="85"/>
        <v>0</v>
      </c>
      <c r="VR5" s="98">
        <f t="shared" si="85"/>
        <v>0</v>
      </c>
      <c r="VS5" s="98">
        <f t="shared" si="85"/>
        <v>0</v>
      </c>
      <c r="VT5" s="98">
        <f t="shared" si="85"/>
        <v>0</v>
      </c>
      <c r="VU5" s="98">
        <f t="shared" si="85"/>
        <v>1</v>
      </c>
      <c r="VV5" s="98">
        <f t="shared" si="85"/>
        <v>1</v>
      </c>
      <c r="VW5" s="98">
        <f t="shared" si="85"/>
        <v>0</v>
      </c>
      <c r="VX5" s="98">
        <f t="shared" si="85"/>
        <v>0</v>
      </c>
      <c r="VY5" s="98">
        <f t="shared" si="85"/>
        <v>0</v>
      </c>
      <c r="VZ5" s="98">
        <f t="shared" si="85"/>
        <v>0</v>
      </c>
      <c r="WA5" s="98">
        <f t="shared" si="85"/>
        <v>0</v>
      </c>
      <c r="WB5" s="98">
        <f t="shared" si="85"/>
        <v>1</v>
      </c>
      <c r="WC5" s="98">
        <f t="shared" si="85"/>
        <v>1</v>
      </c>
      <c r="WD5" s="98">
        <f t="shared" si="85"/>
        <v>0</v>
      </c>
      <c r="WE5" s="98">
        <f t="shared" si="85"/>
        <v>0</v>
      </c>
      <c r="WF5" s="98">
        <f t="shared" si="85"/>
        <v>0</v>
      </c>
      <c r="WG5" s="98">
        <f t="shared" si="85"/>
        <v>0</v>
      </c>
      <c r="WH5" s="98">
        <f t="shared" si="85"/>
        <v>0</v>
      </c>
      <c r="WI5" s="98">
        <f t="shared" si="85"/>
        <v>1</v>
      </c>
      <c r="WJ5" s="98">
        <f t="shared" si="85"/>
        <v>1</v>
      </c>
      <c r="WK5" s="98">
        <f t="shared" si="85"/>
        <v>0</v>
      </c>
      <c r="WL5" s="98">
        <f t="shared" si="85"/>
        <v>0</v>
      </c>
      <c r="WM5" s="98">
        <f t="shared" si="85"/>
        <v>0</v>
      </c>
      <c r="WN5" s="98">
        <f t="shared" ref="WN5:YA5" si="86">IF(WEEKDAY(WN4,2)&gt;5,1,0)</f>
        <v>0</v>
      </c>
      <c r="WO5" s="98">
        <f t="shared" si="86"/>
        <v>0</v>
      </c>
      <c r="WP5" s="98">
        <f t="shared" si="86"/>
        <v>1</v>
      </c>
      <c r="WQ5" s="98">
        <f t="shared" si="86"/>
        <v>1</v>
      </c>
      <c r="WR5" s="98">
        <f t="shared" si="86"/>
        <v>0</v>
      </c>
      <c r="WS5" s="98">
        <f t="shared" si="86"/>
        <v>0</v>
      </c>
      <c r="WT5" s="98">
        <f t="shared" si="86"/>
        <v>0</v>
      </c>
      <c r="WU5" s="98">
        <f t="shared" si="86"/>
        <v>0</v>
      </c>
      <c r="WV5" s="98">
        <f t="shared" si="86"/>
        <v>0</v>
      </c>
      <c r="WW5" s="98">
        <f t="shared" si="86"/>
        <v>1</v>
      </c>
      <c r="WX5" s="98">
        <f t="shared" si="86"/>
        <v>1</v>
      </c>
      <c r="WY5" s="98">
        <f t="shared" si="86"/>
        <v>0</v>
      </c>
      <c r="WZ5" s="98">
        <f t="shared" si="86"/>
        <v>0</v>
      </c>
      <c r="XA5" s="98">
        <f t="shared" si="86"/>
        <v>0</v>
      </c>
      <c r="XB5" s="98">
        <f t="shared" si="86"/>
        <v>0</v>
      </c>
      <c r="XC5" s="98">
        <f t="shared" si="86"/>
        <v>0</v>
      </c>
      <c r="XD5" s="98">
        <f t="shared" si="86"/>
        <v>1</v>
      </c>
      <c r="XE5" s="98">
        <f t="shared" si="86"/>
        <v>1</v>
      </c>
      <c r="XF5" s="98">
        <f t="shared" si="86"/>
        <v>0</v>
      </c>
      <c r="XG5" s="98">
        <f t="shared" si="86"/>
        <v>0</v>
      </c>
      <c r="XH5" s="98">
        <f t="shared" si="86"/>
        <v>0</v>
      </c>
      <c r="XI5" s="98">
        <f t="shared" si="86"/>
        <v>0</v>
      </c>
      <c r="XJ5" s="98">
        <f t="shared" si="86"/>
        <v>0</v>
      </c>
      <c r="XK5" s="98">
        <f t="shared" si="86"/>
        <v>1</v>
      </c>
      <c r="XL5" s="98">
        <f t="shared" si="86"/>
        <v>1</v>
      </c>
      <c r="XM5" s="98">
        <f t="shared" si="86"/>
        <v>0</v>
      </c>
      <c r="XN5" s="98">
        <f t="shared" si="86"/>
        <v>0</v>
      </c>
      <c r="XO5" s="98">
        <f t="shared" si="86"/>
        <v>0</v>
      </c>
      <c r="XP5" s="98">
        <f t="shared" si="86"/>
        <v>0</v>
      </c>
      <c r="XQ5" s="98">
        <f t="shared" si="86"/>
        <v>0</v>
      </c>
      <c r="XR5" s="98">
        <f t="shared" si="86"/>
        <v>1</v>
      </c>
      <c r="XS5" s="98">
        <f t="shared" si="86"/>
        <v>1</v>
      </c>
      <c r="XT5" s="98">
        <f t="shared" si="86"/>
        <v>0</v>
      </c>
      <c r="XU5" s="98">
        <f t="shared" si="86"/>
        <v>0</v>
      </c>
      <c r="XV5" s="98">
        <f t="shared" si="86"/>
        <v>0</v>
      </c>
      <c r="XW5" s="98">
        <f t="shared" si="86"/>
        <v>0</v>
      </c>
      <c r="XX5" s="98">
        <f t="shared" si="86"/>
        <v>0</v>
      </c>
      <c r="XY5" s="98">
        <f t="shared" si="86"/>
        <v>1</v>
      </c>
      <c r="XZ5" s="98">
        <f t="shared" si="86"/>
        <v>1</v>
      </c>
      <c r="YA5" s="98">
        <f t="shared" si="86"/>
        <v>0</v>
      </c>
      <c r="YB5" s="98"/>
      <c r="YC5" s="98"/>
      <c r="YD5" s="98"/>
      <c r="YE5" s="98">
        <f t="shared" ref="YE5:ACD5" si="87">IF(WEEKDAY(YE4,2)&gt;5,1,0)</f>
        <v>0</v>
      </c>
      <c r="YF5" s="98">
        <f t="shared" si="87"/>
        <v>0</v>
      </c>
      <c r="YG5" s="98">
        <f t="shared" si="87"/>
        <v>0</v>
      </c>
      <c r="YH5" s="98">
        <f t="shared" si="87"/>
        <v>1</v>
      </c>
      <c r="YI5" s="98">
        <f t="shared" si="87"/>
        <v>1</v>
      </c>
      <c r="YJ5" s="98">
        <f t="shared" si="87"/>
        <v>0</v>
      </c>
      <c r="YK5" s="98">
        <f t="shared" si="87"/>
        <v>0</v>
      </c>
      <c r="YL5" s="98">
        <f t="shared" si="87"/>
        <v>0</v>
      </c>
      <c r="YM5" s="98">
        <f t="shared" si="87"/>
        <v>0</v>
      </c>
      <c r="YN5" s="98">
        <f t="shared" si="87"/>
        <v>0</v>
      </c>
      <c r="YO5" s="98">
        <f t="shared" si="87"/>
        <v>1</v>
      </c>
      <c r="YP5" s="98">
        <f t="shared" si="87"/>
        <v>1</v>
      </c>
      <c r="YQ5" s="98">
        <f t="shared" si="87"/>
        <v>0</v>
      </c>
      <c r="YR5" s="98">
        <f t="shared" si="87"/>
        <v>0</v>
      </c>
      <c r="YS5" s="98">
        <f t="shared" si="87"/>
        <v>0</v>
      </c>
      <c r="YT5" s="98">
        <f t="shared" si="87"/>
        <v>0</v>
      </c>
      <c r="YU5" s="98">
        <f t="shared" si="87"/>
        <v>0</v>
      </c>
      <c r="YV5" s="98">
        <f t="shared" si="87"/>
        <v>1</v>
      </c>
      <c r="YW5" s="98">
        <f t="shared" si="87"/>
        <v>1</v>
      </c>
      <c r="YX5" s="98">
        <f t="shared" si="87"/>
        <v>0</v>
      </c>
      <c r="YY5" s="98">
        <f t="shared" si="87"/>
        <v>0</v>
      </c>
      <c r="YZ5" s="98">
        <f t="shared" si="87"/>
        <v>0</v>
      </c>
      <c r="ZA5" s="98">
        <f t="shared" si="87"/>
        <v>0</v>
      </c>
      <c r="ZB5" s="98">
        <f t="shared" si="87"/>
        <v>0</v>
      </c>
      <c r="ZC5" s="98">
        <f t="shared" si="87"/>
        <v>1</v>
      </c>
      <c r="ZD5" s="98">
        <f t="shared" si="87"/>
        <v>1</v>
      </c>
      <c r="ZE5" s="98">
        <f t="shared" si="87"/>
        <v>0</v>
      </c>
      <c r="ZF5" s="98">
        <f t="shared" si="87"/>
        <v>0</v>
      </c>
      <c r="ZG5" s="98">
        <f t="shared" si="87"/>
        <v>0</v>
      </c>
      <c r="ZH5" s="98">
        <f t="shared" si="87"/>
        <v>0</v>
      </c>
      <c r="ZI5" s="98">
        <f t="shared" si="87"/>
        <v>0</v>
      </c>
      <c r="ZJ5" s="98">
        <f t="shared" si="87"/>
        <v>1</v>
      </c>
      <c r="ZK5" s="98">
        <f t="shared" si="87"/>
        <v>1</v>
      </c>
      <c r="ZL5" s="98">
        <f t="shared" si="87"/>
        <v>0</v>
      </c>
      <c r="ZM5" s="98">
        <f t="shared" si="87"/>
        <v>0</v>
      </c>
      <c r="ZN5" s="98">
        <f t="shared" si="87"/>
        <v>0</v>
      </c>
      <c r="ZO5" s="98">
        <f t="shared" si="87"/>
        <v>0</v>
      </c>
      <c r="ZP5" s="98">
        <f t="shared" si="87"/>
        <v>0</v>
      </c>
      <c r="ZQ5" s="98">
        <f t="shared" si="87"/>
        <v>1</v>
      </c>
      <c r="ZR5" s="98">
        <f t="shared" si="87"/>
        <v>1</v>
      </c>
      <c r="ZS5" s="98">
        <f t="shared" si="87"/>
        <v>0</v>
      </c>
      <c r="ZT5" s="98">
        <f t="shared" si="87"/>
        <v>0</v>
      </c>
      <c r="ZU5" s="98">
        <f t="shared" si="87"/>
        <v>0</v>
      </c>
      <c r="ZV5" s="98">
        <f t="shared" si="87"/>
        <v>0</v>
      </c>
      <c r="ZW5" s="98">
        <f t="shared" si="87"/>
        <v>0</v>
      </c>
      <c r="ZX5" s="98">
        <f t="shared" si="87"/>
        <v>1</v>
      </c>
      <c r="ZY5" s="98">
        <f t="shared" si="87"/>
        <v>1</v>
      </c>
      <c r="ZZ5" s="98">
        <f t="shared" si="87"/>
        <v>0</v>
      </c>
      <c r="AAA5" s="98">
        <f t="shared" si="87"/>
        <v>0</v>
      </c>
      <c r="AAB5" s="98">
        <f t="shared" si="87"/>
        <v>0</v>
      </c>
      <c r="AAC5" s="98">
        <f t="shared" si="87"/>
        <v>0</v>
      </c>
      <c r="AAD5" s="98">
        <f t="shared" si="87"/>
        <v>0</v>
      </c>
      <c r="AAE5" s="98">
        <f t="shared" si="87"/>
        <v>1</v>
      </c>
      <c r="AAF5" s="98">
        <f t="shared" si="87"/>
        <v>1</v>
      </c>
      <c r="AAG5" s="98">
        <f t="shared" si="87"/>
        <v>0</v>
      </c>
      <c r="AAH5" s="98">
        <f t="shared" si="87"/>
        <v>0</v>
      </c>
      <c r="AAI5" s="98">
        <f t="shared" si="87"/>
        <v>0</v>
      </c>
      <c r="AAJ5" s="98">
        <f t="shared" si="87"/>
        <v>0</v>
      </c>
      <c r="AAK5" s="98">
        <f t="shared" si="87"/>
        <v>0</v>
      </c>
      <c r="AAL5" s="98">
        <f t="shared" si="87"/>
        <v>1</v>
      </c>
      <c r="AAM5" s="98">
        <f t="shared" si="87"/>
        <v>1</v>
      </c>
      <c r="AAN5" s="98">
        <f t="shared" si="87"/>
        <v>0</v>
      </c>
      <c r="AAO5" s="98">
        <f t="shared" si="87"/>
        <v>0</v>
      </c>
      <c r="AAP5" s="98">
        <f t="shared" si="87"/>
        <v>0</v>
      </c>
      <c r="AAQ5" s="98">
        <f t="shared" si="87"/>
        <v>0</v>
      </c>
      <c r="AAR5" s="98">
        <f t="shared" si="87"/>
        <v>0</v>
      </c>
      <c r="AAS5" s="98">
        <f t="shared" si="87"/>
        <v>1</v>
      </c>
      <c r="AAT5" s="98">
        <f t="shared" si="87"/>
        <v>1</v>
      </c>
      <c r="AAU5" s="98">
        <f t="shared" si="87"/>
        <v>0</v>
      </c>
      <c r="AAV5" s="98">
        <f t="shared" si="87"/>
        <v>0</v>
      </c>
      <c r="AAW5" s="98">
        <f t="shared" si="87"/>
        <v>0</v>
      </c>
      <c r="AAX5" s="98">
        <f t="shared" si="87"/>
        <v>0</v>
      </c>
      <c r="AAY5" s="98">
        <f t="shared" si="87"/>
        <v>0</v>
      </c>
      <c r="AAZ5" s="98">
        <f t="shared" si="87"/>
        <v>1</v>
      </c>
      <c r="ABA5" s="98">
        <f t="shared" si="87"/>
        <v>1</v>
      </c>
      <c r="ABB5" s="98">
        <f t="shared" si="87"/>
        <v>0</v>
      </c>
      <c r="ABC5" s="98">
        <f t="shared" si="87"/>
        <v>0</v>
      </c>
      <c r="ABD5" s="98">
        <f t="shared" si="87"/>
        <v>0</v>
      </c>
      <c r="ABE5" s="98">
        <f t="shared" si="87"/>
        <v>0</v>
      </c>
      <c r="ABF5" s="98">
        <f t="shared" si="87"/>
        <v>0</v>
      </c>
      <c r="ABG5" s="98">
        <f t="shared" si="87"/>
        <v>1</v>
      </c>
      <c r="ABH5" s="98">
        <f t="shared" si="87"/>
        <v>1</v>
      </c>
      <c r="ABI5" s="98">
        <f t="shared" si="87"/>
        <v>0</v>
      </c>
      <c r="ABJ5" s="98">
        <f t="shared" si="87"/>
        <v>0</v>
      </c>
      <c r="ABK5" s="98">
        <f t="shared" si="87"/>
        <v>0</v>
      </c>
      <c r="ABL5" s="98">
        <f t="shared" si="87"/>
        <v>0</v>
      </c>
      <c r="ABM5" s="98">
        <f t="shared" si="87"/>
        <v>0</v>
      </c>
      <c r="ABN5" s="98">
        <f t="shared" si="87"/>
        <v>1</v>
      </c>
      <c r="ABO5" s="98">
        <f t="shared" si="87"/>
        <v>1</v>
      </c>
      <c r="ABP5" s="98">
        <f t="shared" si="87"/>
        <v>0</v>
      </c>
      <c r="ABQ5" s="98">
        <f t="shared" si="87"/>
        <v>0</v>
      </c>
      <c r="ABR5" s="98">
        <f t="shared" si="87"/>
        <v>0</v>
      </c>
      <c r="ABS5" s="98">
        <f t="shared" si="87"/>
        <v>0</v>
      </c>
      <c r="ABT5" s="98">
        <f t="shared" si="87"/>
        <v>0</v>
      </c>
      <c r="ABU5" s="98">
        <f t="shared" si="87"/>
        <v>1</v>
      </c>
      <c r="ABV5" s="98">
        <f t="shared" si="87"/>
        <v>1</v>
      </c>
      <c r="ABW5" s="98">
        <f t="shared" si="87"/>
        <v>0</v>
      </c>
      <c r="ABX5" s="98">
        <f t="shared" si="87"/>
        <v>0</v>
      </c>
      <c r="ABY5" s="98">
        <f t="shared" si="87"/>
        <v>0</v>
      </c>
      <c r="ABZ5" s="98">
        <f t="shared" si="87"/>
        <v>0</v>
      </c>
      <c r="ACA5" s="98">
        <f t="shared" si="87"/>
        <v>0</v>
      </c>
      <c r="ACB5" s="98">
        <f t="shared" si="87"/>
        <v>1</v>
      </c>
      <c r="ACC5" s="98">
        <f t="shared" si="87"/>
        <v>1</v>
      </c>
      <c r="ACD5" s="98">
        <f t="shared" si="87"/>
        <v>0</v>
      </c>
      <c r="ACE5" s="98"/>
      <c r="ACF5" s="98"/>
      <c r="ACG5" s="98"/>
      <c r="ACH5" s="98"/>
      <c r="ACI5" s="98"/>
      <c r="ACJ5" s="98"/>
      <c r="ACK5" s="98"/>
      <c r="ACL5" s="98">
        <f t="shared" ref="ACL5:AEW5" si="88">IF(WEEKDAY(ACL4,2)&gt;5,1,0)</f>
        <v>0</v>
      </c>
      <c r="ACM5" s="98">
        <f t="shared" si="88"/>
        <v>0</v>
      </c>
      <c r="ACN5" s="98">
        <f t="shared" si="88"/>
        <v>0</v>
      </c>
      <c r="ACO5" s="98">
        <f t="shared" si="88"/>
        <v>1</v>
      </c>
      <c r="ACP5" s="98">
        <f t="shared" si="88"/>
        <v>1</v>
      </c>
      <c r="ACQ5" s="98">
        <f t="shared" si="88"/>
        <v>0</v>
      </c>
      <c r="ACR5" s="98">
        <f t="shared" si="88"/>
        <v>0</v>
      </c>
      <c r="ACS5" s="98">
        <f t="shared" si="88"/>
        <v>0</v>
      </c>
      <c r="ACT5" s="98">
        <f t="shared" si="88"/>
        <v>0</v>
      </c>
      <c r="ACU5" s="98">
        <f t="shared" si="88"/>
        <v>0</v>
      </c>
      <c r="ACV5" s="98">
        <f t="shared" si="88"/>
        <v>1</v>
      </c>
      <c r="ACW5" s="98">
        <f t="shared" si="88"/>
        <v>1</v>
      </c>
      <c r="ACX5" s="98">
        <f t="shared" si="88"/>
        <v>0</v>
      </c>
      <c r="ACY5" s="98">
        <f t="shared" si="88"/>
        <v>0</v>
      </c>
      <c r="ACZ5" s="98">
        <f t="shared" si="88"/>
        <v>0</v>
      </c>
      <c r="ADA5" s="98">
        <f t="shared" si="88"/>
        <v>0</v>
      </c>
      <c r="ADB5" s="98">
        <f t="shared" si="88"/>
        <v>0</v>
      </c>
      <c r="ADC5" s="98">
        <f t="shared" si="88"/>
        <v>1</v>
      </c>
      <c r="ADD5" s="98">
        <f t="shared" si="88"/>
        <v>1</v>
      </c>
      <c r="ADE5" s="98">
        <f t="shared" si="88"/>
        <v>0</v>
      </c>
      <c r="ADF5" s="98">
        <f t="shared" si="88"/>
        <v>0</v>
      </c>
      <c r="ADG5" s="98">
        <f t="shared" si="88"/>
        <v>0</v>
      </c>
      <c r="ADH5" s="98">
        <f t="shared" si="88"/>
        <v>0</v>
      </c>
      <c r="ADI5" s="98">
        <f t="shared" si="88"/>
        <v>0</v>
      </c>
      <c r="ADJ5" s="98">
        <f t="shared" si="88"/>
        <v>1</v>
      </c>
      <c r="ADK5" s="98">
        <f t="shared" si="88"/>
        <v>1</v>
      </c>
      <c r="ADL5" s="98">
        <f t="shared" si="88"/>
        <v>0</v>
      </c>
      <c r="ADM5" s="98">
        <f t="shared" si="88"/>
        <v>0</v>
      </c>
      <c r="ADN5" s="98">
        <f t="shared" si="88"/>
        <v>0</v>
      </c>
      <c r="ADO5" s="98">
        <f t="shared" si="88"/>
        <v>0</v>
      </c>
      <c r="ADP5" s="98">
        <f t="shared" si="88"/>
        <v>0</v>
      </c>
      <c r="ADQ5" s="98">
        <f t="shared" si="88"/>
        <v>1</v>
      </c>
      <c r="ADR5" s="98">
        <f t="shared" si="88"/>
        <v>1</v>
      </c>
      <c r="ADS5" s="98">
        <f t="shared" si="88"/>
        <v>0</v>
      </c>
      <c r="ADT5" s="98">
        <f t="shared" si="88"/>
        <v>0</v>
      </c>
      <c r="ADU5" s="98">
        <f t="shared" si="88"/>
        <v>0</v>
      </c>
      <c r="ADV5" s="98">
        <f t="shared" si="88"/>
        <v>0</v>
      </c>
      <c r="ADW5" s="98">
        <f t="shared" si="88"/>
        <v>0</v>
      </c>
      <c r="ADX5" s="98">
        <f t="shared" si="88"/>
        <v>1</v>
      </c>
      <c r="ADY5" s="98">
        <f t="shared" si="88"/>
        <v>1</v>
      </c>
      <c r="ADZ5" s="98">
        <f t="shared" si="88"/>
        <v>0</v>
      </c>
      <c r="AEA5" s="98">
        <f t="shared" si="88"/>
        <v>0</v>
      </c>
      <c r="AEB5" s="98">
        <f t="shared" si="88"/>
        <v>0</v>
      </c>
      <c r="AEC5" s="98">
        <f t="shared" si="88"/>
        <v>0</v>
      </c>
      <c r="AED5" s="98">
        <f t="shared" si="88"/>
        <v>0</v>
      </c>
      <c r="AEE5" s="98">
        <f t="shared" si="88"/>
        <v>1</v>
      </c>
      <c r="AEF5" s="98">
        <f t="shared" si="88"/>
        <v>1</v>
      </c>
      <c r="AEG5" s="98">
        <f t="shared" si="88"/>
        <v>0</v>
      </c>
      <c r="AEH5" s="98">
        <f t="shared" si="88"/>
        <v>0</v>
      </c>
      <c r="AEI5" s="98">
        <f t="shared" si="88"/>
        <v>0</v>
      </c>
      <c r="AEJ5" s="98">
        <f t="shared" si="88"/>
        <v>0</v>
      </c>
      <c r="AEK5" s="98">
        <f t="shared" si="88"/>
        <v>0</v>
      </c>
      <c r="AEL5" s="98">
        <f t="shared" si="88"/>
        <v>1</v>
      </c>
      <c r="AEM5" s="98">
        <f t="shared" si="88"/>
        <v>1</v>
      </c>
      <c r="AEN5" s="98">
        <f t="shared" si="88"/>
        <v>0</v>
      </c>
      <c r="AEO5" s="98">
        <f t="shared" si="88"/>
        <v>0</v>
      </c>
      <c r="AEP5" s="98">
        <f t="shared" si="88"/>
        <v>0</v>
      </c>
      <c r="AEQ5" s="98">
        <f t="shared" si="88"/>
        <v>0</v>
      </c>
      <c r="AER5" s="98">
        <f t="shared" si="88"/>
        <v>0</v>
      </c>
      <c r="AES5" s="98">
        <f t="shared" si="88"/>
        <v>1</v>
      </c>
      <c r="AET5" s="98">
        <f t="shared" si="88"/>
        <v>1</v>
      </c>
      <c r="AEU5" s="98">
        <f t="shared" si="88"/>
        <v>0</v>
      </c>
      <c r="AEV5" s="98">
        <f t="shared" si="88"/>
        <v>0</v>
      </c>
      <c r="AEW5" s="98">
        <f t="shared" si="88"/>
        <v>0</v>
      </c>
      <c r="AEX5" s="98">
        <f t="shared" ref="AEX5:AGK5" si="89">IF(WEEKDAY(AEX4,2)&gt;5,1,0)</f>
        <v>0</v>
      </c>
      <c r="AEY5" s="98">
        <f t="shared" si="89"/>
        <v>0</v>
      </c>
      <c r="AEZ5" s="98">
        <f t="shared" si="89"/>
        <v>1</v>
      </c>
      <c r="AFA5" s="98">
        <f t="shared" si="89"/>
        <v>1</v>
      </c>
      <c r="AFB5" s="98">
        <f t="shared" si="89"/>
        <v>0</v>
      </c>
      <c r="AFC5" s="98">
        <f t="shared" si="89"/>
        <v>0</v>
      </c>
      <c r="AFD5" s="98">
        <f t="shared" si="89"/>
        <v>0</v>
      </c>
      <c r="AFE5" s="98">
        <f t="shared" si="89"/>
        <v>0</v>
      </c>
      <c r="AFF5" s="98">
        <f t="shared" si="89"/>
        <v>0</v>
      </c>
      <c r="AFG5" s="98">
        <f t="shared" si="89"/>
        <v>1</v>
      </c>
      <c r="AFH5" s="98">
        <f t="shared" si="89"/>
        <v>1</v>
      </c>
      <c r="AFI5" s="98">
        <f t="shared" si="89"/>
        <v>0</v>
      </c>
      <c r="AFJ5" s="98">
        <f t="shared" si="89"/>
        <v>0</v>
      </c>
      <c r="AFK5" s="98">
        <f t="shared" si="89"/>
        <v>0</v>
      </c>
      <c r="AFL5" s="98">
        <f t="shared" si="89"/>
        <v>0</v>
      </c>
      <c r="AFM5" s="98">
        <f t="shared" si="89"/>
        <v>0</v>
      </c>
      <c r="AFN5" s="98">
        <f t="shared" si="89"/>
        <v>1</v>
      </c>
      <c r="AFO5" s="98">
        <f t="shared" si="89"/>
        <v>1</v>
      </c>
      <c r="AFP5" s="98">
        <f t="shared" si="89"/>
        <v>0</v>
      </c>
      <c r="AFQ5" s="98">
        <f t="shared" si="89"/>
        <v>0</v>
      </c>
      <c r="AFR5" s="98">
        <f t="shared" si="89"/>
        <v>0</v>
      </c>
      <c r="AFS5" s="98">
        <f t="shared" si="89"/>
        <v>0</v>
      </c>
      <c r="AFT5" s="98">
        <f t="shared" si="89"/>
        <v>0</v>
      </c>
      <c r="AFU5" s="98">
        <f t="shared" si="89"/>
        <v>1</v>
      </c>
      <c r="AFV5" s="98">
        <f t="shared" si="89"/>
        <v>1</v>
      </c>
      <c r="AFW5" s="98">
        <f t="shared" si="89"/>
        <v>0</v>
      </c>
      <c r="AFX5" s="98">
        <f t="shared" si="89"/>
        <v>0</v>
      </c>
      <c r="AFY5" s="98">
        <f t="shared" si="89"/>
        <v>0</v>
      </c>
      <c r="AFZ5" s="98">
        <f t="shared" si="89"/>
        <v>0</v>
      </c>
      <c r="AGA5" s="98">
        <f t="shared" si="89"/>
        <v>0</v>
      </c>
      <c r="AGB5" s="98">
        <f t="shared" si="89"/>
        <v>1</v>
      </c>
      <c r="AGC5" s="98">
        <f t="shared" si="89"/>
        <v>1</v>
      </c>
      <c r="AGD5" s="98">
        <f t="shared" si="89"/>
        <v>0</v>
      </c>
      <c r="AGE5" s="98">
        <f t="shared" si="89"/>
        <v>0</v>
      </c>
      <c r="AGF5" s="98">
        <f t="shared" si="89"/>
        <v>0</v>
      </c>
      <c r="AGG5" s="98">
        <f t="shared" si="89"/>
        <v>0</v>
      </c>
      <c r="AGH5" s="98">
        <f t="shared" si="89"/>
        <v>0</v>
      </c>
      <c r="AGI5" s="98">
        <f t="shared" si="89"/>
        <v>1</v>
      </c>
      <c r="AGJ5" s="98">
        <f t="shared" si="89"/>
        <v>1</v>
      </c>
      <c r="AGK5" s="98">
        <f t="shared" si="89"/>
        <v>0</v>
      </c>
      <c r="AGL5" s="98"/>
      <c r="AGM5" s="98"/>
    </row>
    <row r="6" spans="1:16377" s="97" customFormat="1" ht="12" customHeight="1" outlineLevel="1">
      <c r="A6" s="90"/>
      <c r="B6" s="95"/>
      <c r="C6" s="91"/>
      <c r="D6" s="92"/>
      <c r="E6" s="92"/>
      <c r="F6" s="92"/>
      <c r="G6" s="93"/>
      <c r="H6" s="94"/>
      <c r="I6" s="94"/>
      <c r="J6" s="95"/>
      <c r="K6" s="94"/>
      <c r="L6" s="94"/>
      <c r="M6" s="98">
        <f t="shared" ref="M6:AR6" si="90">SUBTOTAL(9,M7:M901)</f>
        <v>3</v>
      </c>
      <c r="N6" s="98">
        <f t="shared" si="90"/>
        <v>4</v>
      </c>
      <c r="O6" s="98">
        <f t="shared" si="90"/>
        <v>5</v>
      </c>
      <c r="P6" s="98">
        <f t="shared" si="90"/>
        <v>5</v>
      </c>
      <c r="Q6" s="98">
        <f t="shared" si="90"/>
        <v>5</v>
      </c>
      <c r="R6" s="98">
        <f t="shared" si="90"/>
        <v>6</v>
      </c>
      <c r="S6" s="98">
        <f t="shared" si="90"/>
        <v>7</v>
      </c>
      <c r="T6" s="98">
        <f t="shared" si="90"/>
        <v>9</v>
      </c>
      <c r="U6" s="98">
        <f t="shared" si="90"/>
        <v>12</v>
      </c>
      <c r="V6" s="98">
        <f t="shared" si="90"/>
        <v>15</v>
      </c>
      <c r="W6" s="98">
        <f t="shared" si="90"/>
        <v>17</v>
      </c>
      <c r="X6" s="98">
        <f t="shared" si="90"/>
        <v>17</v>
      </c>
      <c r="Y6" s="98">
        <f t="shared" si="90"/>
        <v>17</v>
      </c>
      <c r="Z6" s="98">
        <f t="shared" si="90"/>
        <v>20</v>
      </c>
      <c r="AA6" s="98">
        <f t="shared" si="90"/>
        <v>22</v>
      </c>
      <c r="AB6" s="98">
        <f t="shared" si="90"/>
        <v>25</v>
      </c>
      <c r="AC6" s="98">
        <f t="shared" si="90"/>
        <v>28</v>
      </c>
      <c r="AD6" s="98">
        <f t="shared" si="90"/>
        <v>28</v>
      </c>
      <c r="AE6" s="98">
        <f t="shared" si="90"/>
        <v>28</v>
      </c>
      <c r="AF6" s="98">
        <f t="shared" si="90"/>
        <v>28</v>
      </c>
      <c r="AG6" s="98">
        <f t="shared" si="90"/>
        <v>33</v>
      </c>
      <c r="AH6" s="98">
        <f t="shared" si="90"/>
        <v>40</v>
      </c>
      <c r="AI6" s="98">
        <f t="shared" si="90"/>
        <v>40</v>
      </c>
      <c r="AJ6" s="98">
        <f t="shared" si="90"/>
        <v>40</v>
      </c>
      <c r="AK6" s="98">
        <f t="shared" si="90"/>
        <v>40</v>
      </c>
      <c r="AL6" s="98">
        <f t="shared" si="90"/>
        <v>40</v>
      </c>
      <c r="AM6" s="98">
        <f t="shared" si="90"/>
        <v>40</v>
      </c>
      <c r="AN6" s="98">
        <f t="shared" si="90"/>
        <v>40</v>
      </c>
      <c r="AO6" s="98">
        <f t="shared" si="90"/>
        <v>40</v>
      </c>
      <c r="AP6" s="98">
        <f t="shared" si="90"/>
        <v>40</v>
      </c>
      <c r="AQ6" s="98">
        <f t="shared" si="90"/>
        <v>40</v>
      </c>
      <c r="AR6" s="98">
        <f t="shared" si="90"/>
        <v>40</v>
      </c>
      <c r="AS6" s="98">
        <f t="shared" ref="AS6:BX6" si="91">SUBTOTAL(9,AS7:AS901)</f>
        <v>40</v>
      </c>
      <c r="AT6" s="98">
        <f t="shared" si="91"/>
        <v>40</v>
      </c>
      <c r="AU6" s="98">
        <f t="shared" si="91"/>
        <v>40</v>
      </c>
      <c r="AV6" s="98">
        <f t="shared" si="91"/>
        <v>40</v>
      </c>
      <c r="AW6" s="98">
        <f t="shared" si="91"/>
        <v>40</v>
      </c>
      <c r="AX6" s="98">
        <f t="shared" si="91"/>
        <v>40</v>
      </c>
      <c r="AY6" s="98">
        <f t="shared" si="91"/>
        <v>40</v>
      </c>
      <c r="AZ6" s="98">
        <f t="shared" si="91"/>
        <v>40</v>
      </c>
      <c r="BA6" s="98">
        <f t="shared" si="91"/>
        <v>40</v>
      </c>
      <c r="BB6" s="98">
        <f t="shared" si="91"/>
        <v>40</v>
      </c>
      <c r="BC6" s="98">
        <f t="shared" si="91"/>
        <v>40</v>
      </c>
      <c r="BD6" s="98">
        <f t="shared" si="91"/>
        <v>40</v>
      </c>
      <c r="BE6" s="98">
        <f t="shared" si="91"/>
        <v>40</v>
      </c>
      <c r="BF6" s="98">
        <f t="shared" si="91"/>
        <v>40</v>
      </c>
      <c r="BG6" s="98">
        <f t="shared" si="91"/>
        <v>40</v>
      </c>
      <c r="BH6" s="98">
        <f t="shared" si="91"/>
        <v>0</v>
      </c>
      <c r="BI6" s="98">
        <f t="shared" si="91"/>
        <v>0</v>
      </c>
      <c r="BJ6" s="98">
        <f t="shared" si="91"/>
        <v>0</v>
      </c>
      <c r="BK6" s="98">
        <f t="shared" si="91"/>
        <v>0</v>
      </c>
      <c r="BL6" s="98">
        <f t="shared" si="91"/>
        <v>0</v>
      </c>
      <c r="BM6" s="98">
        <f t="shared" si="91"/>
        <v>0</v>
      </c>
      <c r="BN6" s="98">
        <f t="shared" si="91"/>
        <v>0</v>
      </c>
      <c r="BO6" s="98">
        <f t="shared" si="91"/>
        <v>0</v>
      </c>
      <c r="BP6" s="98">
        <f t="shared" si="91"/>
        <v>0</v>
      </c>
      <c r="BQ6" s="98">
        <f t="shared" si="91"/>
        <v>0</v>
      </c>
      <c r="BR6" s="98">
        <f t="shared" si="91"/>
        <v>0</v>
      </c>
      <c r="BS6" s="98">
        <f t="shared" si="91"/>
        <v>0</v>
      </c>
      <c r="BT6" s="98">
        <f t="shared" si="91"/>
        <v>0</v>
      </c>
      <c r="BU6" s="98">
        <f t="shared" si="91"/>
        <v>0</v>
      </c>
      <c r="BV6" s="98">
        <f t="shared" si="91"/>
        <v>0</v>
      </c>
      <c r="BW6" s="98">
        <f t="shared" si="91"/>
        <v>0</v>
      </c>
      <c r="BX6" s="98">
        <f t="shared" si="91"/>
        <v>0</v>
      </c>
      <c r="BY6" s="98">
        <f t="shared" ref="BY6:DD6" si="92">SUBTOTAL(9,BY7:BY901)</f>
        <v>0</v>
      </c>
      <c r="BZ6" s="98">
        <f t="shared" si="92"/>
        <v>0</v>
      </c>
      <c r="CA6" s="98">
        <f t="shared" si="92"/>
        <v>0</v>
      </c>
      <c r="CB6" s="98">
        <f t="shared" si="92"/>
        <v>0</v>
      </c>
      <c r="CC6" s="98">
        <f t="shared" si="92"/>
        <v>0</v>
      </c>
      <c r="CD6" s="98">
        <f t="shared" si="92"/>
        <v>0</v>
      </c>
      <c r="CE6" s="98">
        <f t="shared" si="92"/>
        <v>0</v>
      </c>
      <c r="CF6" s="98">
        <f t="shared" si="92"/>
        <v>0</v>
      </c>
      <c r="CG6" s="98">
        <f t="shared" si="92"/>
        <v>0</v>
      </c>
      <c r="CH6" s="98">
        <f t="shared" si="92"/>
        <v>0</v>
      </c>
      <c r="CI6" s="98">
        <f t="shared" si="92"/>
        <v>0</v>
      </c>
      <c r="CJ6" s="98">
        <f t="shared" si="92"/>
        <v>0</v>
      </c>
      <c r="CK6" s="98">
        <f t="shared" si="92"/>
        <v>0</v>
      </c>
      <c r="CL6" s="98">
        <f t="shared" si="92"/>
        <v>0</v>
      </c>
      <c r="CM6" s="98">
        <f t="shared" si="92"/>
        <v>0</v>
      </c>
      <c r="CN6" s="98">
        <f t="shared" si="92"/>
        <v>0</v>
      </c>
      <c r="CO6" s="98">
        <f t="shared" si="92"/>
        <v>0</v>
      </c>
      <c r="CP6" s="98">
        <f t="shared" si="92"/>
        <v>0</v>
      </c>
      <c r="CQ6" s="98">
        <f t="shared" si="92"/>
        <v>0</v>
      </c>
      <c r="CR6" s="98">
        <f t="shared" si="92"/>
        <v>0</v>
      </c>
      <c r="CS6" s="98">
        <f t="shared" si="92"/>
        <v>0</v>
      </c>
      <c r="CT6" s="98">
        <f t="shared" si="92"/>
        <v>0</v>
      </c>
      <c r="CU6" s="98">
        <f t="shared" si="92"/>
        <v>0</v>
      </c>
      <c r="CV6" s="98">
        <f t="shared" si="92"/>
        <v>0</v>
      </c>
      <c r="CW6" s="98">
        <f t="shared" si="92"/>
        <v>0</v>
      </c>
      <c r="CX6" s="98">
        <f t="shared" si="92"/>
        <v>0</v>
      </c>
      <c r="CY6" s="98">
        <f t="shared" si="92"/>
        <v>0</v>
      </c>
      <c r="CZ6" s="98">
        <f t="shared" si="92"/>
        <v>0</v>
      </c>
      <c r="DA6" s="98">
        <f t="shared" si="92"/>
        <v>0</v>
      </c>
      <c r="DB6" s="98">
        <f t="shared" si="92"/>
        <v>0</v>
      </c>
      <c r="DC6" s="98">
        <f t="shared" si="92"/>
        <v>0</v>
      </c>
      <c r="DD6" s="98">
        <f t="shared" si="92"/>
        <v>0</v>
      </c>
      <c r="DE6" s="98">
        <f t="shared" ref="DE6:DL6" si="93">SUBTOTAL(9,DE7:DE901)</f>
        <v>0</v>
      </c>
      <c r="DF6" s="98">
        <f t="shared" si="93"/>
        <v>0</v>
      </c>
      <c r="DG6" s="98">
        <f t="shared" si="93"/>
        <v>0</v>
      </c>
      <c r="DH6" s="98">
        <f t="shared" si="93"/>
        <v>0</v>
      </c>
      <c r="DI6" s="98">
        <f t="shared" si="93"/>
        <v>0</v>
      </c>
      <c r="DJ6" s="98">
        <f t="shared" si="93"/>
        <v>0</v>
      </c>
      <c r="DK6" s="98">
        <f t="shared" si="93"/>
        <v>0</v>
      </c>
      <c r="DL6" s="98">
        <f t="shared" si="93"/>
        <v>0</v>
      </c>
      <c r="DM6" s="98"/>
      <c r="DN6" s="98"/>
      <c r="DO6" s="98"/>
      <c r="DP6" s="98">
        <f t="shared" ref="DP6:EU6" si="94">SUBTOTAL(9,DP7:DP901)</f>
        <v>0</v>
      </c>
      <c r="DQ6" s="98">
        <f t="shared" si="94"/>
        <v>0</v>
      </c>
      <c r="DR6" s="98">
        <f t="shared" si="94"/>
        <v>0</v>
      </c>
      <c r="DS6" s="98">
        <f t="shared" si="94"/>
        <v>0</v>
      </c>
      <c r="DT6" s="98">
        <f t="shared" si="94"/>
        <v>0</v>
      </c>
      <c r="DU6" s="98">
        <f t="shared" si="94"/>
        <v>0</v>
      </c>
      <c r="DV6" s="98">
        <f t="shared" si="94"/>
        <v>0</v>
      </c>
      <c r="DW6" s="98">
        <f t="shared" si="94"/>
        <v>1</v>
      </c>
      <c r="DX6" s="98">
        <f t="shared" si="94"/>
        <v>1</v>
      </c>
      <c r="DY6" s="98">
        <f t="shared" si="94"/>
        <v>1</v>
      </c>
      <c r="DZ6" s="98">
        <f t="shared" si="94"/>
        <v>1</v>
      </c>
      <c r="EA6" s="98">
        <f t="shared" si="94"/>
        <v>1</v>
      </c>
      <c r="EB6" s="98">
        <f t="shared" si="94"/>
        <v>3</v>
      </c>
      <c r="EC6" s="98">
        <f t="shared" si="94"/>
        <v>2</v>
      </c>
      <c r="ED6" s="98">
        <f t="shared" si="94"/>
        <v>2</v>
      </c>
      <c r="EE6" s="98">
        <f t="shared" si="94"/>
        <v>3</v>
      </c>
      <c r="EF6" s="98">
        <f t="shared" si="94"/>
        <v>3</v>
      </c>
      <c r="EG6" s="98">
        <f t="shared" si="94"/>
        <v>3</v>
      </c>
      <c r="EH6" s="98">
        <f t="shared" si="94"/>
        <v>3</v>
      </c>
      <c r="EI6" s="98">
        <f t="shared" si="94"/>
        <v>3</v>
      </c>
      <c r="EJ6" s="98">
        <f t="shared" si="94"/>
        <v>2</v>
      </c>
      <c r="EK6" s="98">
        <f t="shared" si="94"/>
        <v>2</v>
      </c>
      <c r="EL6" s="98">
        <f t="shared" si="94"/>
        <v>2</v>
      </c>
      <c r="EM6" s="98">
        <f t="shared" si="94"/>
        <v>2</v>
      </c>
      <c r="EN6" s="98">
        <f t="shared" si="94"/>
        <v>2</v>
      </c>
      <c r="EO6" s="98">
        <f t="shared" si="94"/>
        <v>2</v>
      </c>
      <c r="EP6" s="98">
        <f t="shared" si="94"/>
        <v>2</v>
      </c>
      <c r="EQ6" s="98">
        <f t="shared" si="94"/>
        <v>2</v>
      </c>
      <c r="ER6" s="98">
        <f t="shared" si="94"/>
        <v>2</v>
      </c>
      <c r="ES6" s="98">
        <f t="shared" si="94"/>
        <v>2</v>
      </c>
      <c r="ET6" s="98">
        <f t="shared" si="94"/>
        <v>2</v>
      </c>
      <c r="EU6" s="98">
        <f t="shared" si="94"/>
        <v>2</v>
      </c>
      <c r="EV6" s="98">
        <f t="shared" ref="EV6:GA6" si="95">SUBTOTAL(9,EV7:EV901)</f>
        <v>2</v>
      </c>
      <c r="EW6" s="98">
        <f t="shared" si="95"/>
        <v>2</v>
      </c>
      <c r="EX6" s="98">
        <f t="shared" si="95"/>
        <v>2</v>
      </c>
      <c r="EY6" s="98">
        <f t="shared" si="95"/>
        <v>2</v>
      </c>
      <c r="EZ6" s="98">
        <f t="shared" si="95"/>
        <v>2</v>
      </c>
      <c r="FA6" s="98">
        <f t="shared" si="95"/>
        <v>2</v>
      </c>
      <c r="FB6" s="98">
        <f t="shared" si="95"/>
        <v>2</v>
      </c>
      <c r="FC6" s="98">
        <f t="shared" si="95"/>
        <v>2</v>
      </c>
      <c r="FD6" s="98">
        <f t="shared" si="95"/>
        <v>2</v>
      </c>
      <c r="FE6" s="98">
        <f t="shared" si="95"/>
        <v>2</v>
      </c>
      <c r="FF6" s="98">
        <f t="shared" si="95"/>
        <v>2</v>
      </c>
      <c r="FG6" s="98">
        <f t="shared" si="95"/>
        <v>2</v>
      </c>
      <c r="FH6" s="98">
        <f t="shared" si="95"/>
        <v>2</v>
      </c>
      <c r="FI6" s="98">
        <f t="shared" si="95"/>
        <v>2</v>
      </c>
      <c r="FJ6" s="98">
        <f t="shared" si="95"/>
        <v>2</v>
      </c>
      <c r="FK6" s="98">
        <f t="shared" si="95"/>
        <v>2</v>
      </c>
      <c r="FL6" s="98">
        <f t="shared" si="95"/>
        <v>2</v>
      </c>
      <c r="FM6" s="98">
        <f t="shared" si="95"/>
        <v>2</v>
      </c>
      <c r="FN6" s="98">
        <f t="shared" si="95"/>
        <v>2</v>
      </c>
      <c r="FO6" s="98">
        <f t="shared" si="95"/>
        <v>2</v>
      </c>
      <c r="FP6" s="98">
        <f t="shared" si="95"/>
        <v>2</v>
      </c>
      <c r="FQ6" s="98">
        <f t="shared" si="95"/>
        <v>2</v>
      </c>
      <c r="FR6" s="98">
        <f t="shared" si="95"/>
        <v>2</v>
      </c>
      <c r="FS6" s="98">
        <f t="shared" si="95"/>
        <v>2</v>
      </c>
      <c r="FT6" s="98">
        <f t="shared" si="95"/>
        <v>2</v>
      </c>
      <c r="FU6" s="98">
        <f t="shared" si="95"/>
        <v>2</v>
      </c>
      <c r="FV6" s="98">
        <f t="shared" si="95"/>
        <v>2</v>
      </c>
      <c r="FW6" s="98">
        <f t="shared" si="95"/>
        <v>2</v>
      </c>
      <c r="FX6" s="98">
        <f t="shared" si="95"/>
        <v>2</v>
      </c>
      <c r="FY6" s="98">
        <f t="shared" si="95"/>
        <v>2</v>
      </c>
      <c r="FZ6" s="98">
        <f t="shared" si="95"/>
        <v>2</v>
      </c>
      <c r="GA6" s="98">
        <f t="shared" si="95"/>
        <v>2</v>
      </c>
      <c r="GB6" s="98">
        <f t="shared" ref="GB6:HG6" si="96">SUBTOTAL(9,GB7:GB901)</f>
        <v>2</v>
      </c>
      <c r="GC6" s="98">
        <f t="shared" si="96"/>
        <v>2</v>
      </c>
      <c r="GD6" s="98">
        <f t="shared" si="96"/>
        <v>2</v>
      </c>
      <c r="GE6" s="98">
        <f t="shared" si="96"/>
        <v>2</v>
      </c>
      <c r="GF6" s="98">
        <f t="shared" si="96"/>
        <v>2</v>
      </c>
      <c r="GG6" s="98">
        <f t="shared" si="96"/>
        <v>2</v>
      </c>
      <c r="GH6" s="98">
        <f t="shared" si="96"/>
        <v>2</v>
      </c>
      <c r="GI6" s="98">
        <f t="shared" si="96"/>
        <v>2</v>
      </c>
      <c r="GJ6" s="98">
        <f t="shared" si="96"/>
        <v>2</v>
      </c>
      <c r="GK6" s="98">
        <f t="shared" si="96"/>
        <v>2</v>
      </c>
      <c r="GL6" s="98">
        <f t="shared" si="96"/>
        <v>2</v>
      </c>
      <c r="GM6" s="98">
        <f t="shared" si="96"/>
        <v>2</v>
      </c>
      <c r="GN6" s="98">
        <f t="shared" si="96"/>
        <v>2</v>
      </c>
      <c r="GO6" s="98">
        <f t="shared" si="96"/>
        <v>2</v>
      </c>
      <c r="GP6" s="98">
        <f t="shared" si="96"/>
        <v>2</v>
      </c>
      <c r="GQ6" s="98">
        <f t="shared" si="96"/>
        <v>2</v>
      </c>
      <c r="GR6" s="98">
        <f t="shared" si="96"/>
        <v>2</v>
      </c>
      <c r="GS6" s="98">
        <f t="shared" si="96"/>
        <v>2</v>
      </c>
      <c r="GT6" s="98">
        <f t="shared" si="96"/>
        <v>2</v>
      </c>
      <c r="GU6" s="98">
        <f t="shared" si="96"/>
        <v>2</v>
      </c>
      <c r="GV6" s="98">
        <f t="shared" si="96"/>
        <v>2</v>
      </c>
      <c r="GW6" s="98">
        <f t="shared" si="96"/>
        <v>2</v>
      </c>
      <c r="GX6" s="98">
        <f t="shared" si="96"/>
        <v>2</v>
      </c>
      <c r="GY6" s="98">
        <f t="shared" si="96"/>
        <v>2</v>
      </c>
      <c r="GZ6" s="98">
        <f t="shared" si="96"/>
        <v>2</v>
      </c>
      <c r="HA6" s="98">
        <f t="shared" si="96"/>
        <v>2</v>
      </c>
      <c r="HB6" s="98">
        <f t="shared" si="96"/>
        <v>2</v>
      </c>
      <c r="HC6" s="98">
        <f t="shared" si="96"/>
        <v>2</v>
      </c>
      <c r="HD6" s="98">
        <f t="shared" si="96"/>
        <v>2</v>
      </c>
      <c r="HE6" s="98">
        <f t="shared" si="96"/>
        <v>2</v>
      </c>
      <c r="HF6" s="98">
        <f t="shared" si="96"/>
        <v>2</v>
      </c>
      <c r="HG6" s="98">
        <f t="shared" si="96"/>
        <v>2</v>
      </c>
      <c r="HH6" s="98">
        <f t="shared" ref="HH6:HO6" si="97">SUBTOTAL(9,HH7:HH901)</f>
        <v>2</v>
      </c>
      <c r="HI6" s="98">
        <f t="shared" si="97"/>
        <v>2</v>
      </c>
      <c r="HJ6" s="98">
        <f t="shared" si="97"/>
        <v>2</v>
      </c>
      <c r="HK6" s="98">
        <f t="shared" si="97"/>
        <v>2</v>
      </c>
      <c r="HL6" s="98">
        <f t="shared" si="97"/>
        <v>2</v>
      </c>
      <c r="HM6" s="98">
        <f t="shared" si="97"/>
        <v>2</v>
      </c>
      <c r="HN6" s="98">
        <f t="shared" si="97"/>
        <v>2</v>
      </c>
      <c r="HO6" s="98">
        <f t="shared" si="97"/>
        <v>2</v>
      </c>
      <c r="HP6" s="98"/>
      <c r="HQ6" s="98"/>
      <c r="HR6" s="98"/>
      <c r="HS6" s="98">
        <f t="shared" ref="HS6:IX6" si="98">SUBTOTAL(9,HS7:HS901)</f>
        <v>0</v>
      </c>
      <c r="HT6" s="98">
        <f t="shared" si="98"/>
        <v>0</v>
      </c>
      <c r="HU6" s="98">
        <f t="shared" si="98"/>
        <v>0</v>
      </c>
      <c r="HV6" s="98">
        <f t="shared" si="98"/>
        <v>0</v>
      </c>
      <c r="HW6" s="98">
        <f t="shared" si="98"/>
        <v>0</v>
      </c>
      <c r="HX6" s="98">
        <f t="shared" si="98"/>
        <v>0</v>
      </c>
      <c r="HY6" s="98">
        <f t="shared" si="98"/>
        <v>0</v>
      </c>
      <c r="HZ6" s="98">
        <f t="shared" si="98"/>
        <v>0</v>
      </c>
      <c r="IA6" s="98">
        <f t="shared" si="98"/>
        <v>0</v>
      </c>
      <c r="IB6" s="98">
        <f t="shared" si="98"/>
        <v>0</v>
      </c>
      <c r="IC6" s="98">
        <f t="shared" si="98"/>
        <v>0</v>
      </c>
      <c r="ID6" s="98">
        <f t="shared" si="98"/>
        <v>0</v>
      </c>
      <c r="IE6" s="98">
        <f t="shared" si="98"/>
        <v>0</v>
      </c>
      <c r="IF6" s="98">
        <f t="shared" si="98"/>
        <v>0</v>
      </c>
      <c r="IG6" s="98">
        <f t="shared" si="98"/>
        <v>0</v>
      </c>
      <c r="IH6" s="98">
        <f t="shared" si="98"/>
        <v>0</v>
      </c>
      <c r="II6" s="98">
        <f t="shared" si="98"/>
        <v>0</v>
      </c>
      <c r="IJ6" s="98">
        <f t="shared" si="98"/>
        <v>0</v>
      </c>
      <c r="IK6" s="98">
        <f t="shared" si="98"/>
        <v>0</v>
      </c>
      <c r="IL6" s="98">
        <f t="shared" si="98"/>
        <v>0</v>
      </c>
      <c r="IM6" s="98">
        <f t="shared" si="98"/>
        <v>1</v>
      </c>
      <c r="IN6" s="98">
        <f t="shared" si="98"/>
        <v>1</v>
      </c>
      <c r="IO6" s="98">
        <f t="shared" si="98"/>
        <v>1</v>
      </c>
      <c r="IP6" s="98">
        <f t="shared" si="98"/>
        <v>1</v>
      </c>
      <c r="IQ6" s="98">
        <f t="shared" si="98"/>
        <v>1</v>
      </c>
      <c r="IR6" s="98">
        <f t="shared" si="98"/>
        <v>1</v>
      </c>
      <c r="IS6" s="98">
        <f t="shared" si="98"/>
        <v>1</v>
      </c>
      <c r="IT6" s="98">
        <f t="shared" si="98"/>
        <v>1</v>
      </c>
      <c r="IU6" s="98">
        <f t="shared" si="98"/>
        <v>1</v>
      </c>
      <c r="IV6" s="98">
        <f t="shared" si="98"/>
        <v>1</v>
      </c>
      <c r="IW6" s="98">
        <f t="shared" si="98"/>
        <v>1</v>
      </c>
      <c r="IX6" s="98">
        <f t="shared" si="98"/>
        <v>1</v>
      </c>
      <c r="IY6" s="98">
        <f t="shared" ref="IY6:KD6" si="99">SUBTOTAL(9,IY7:IY901)</f>
        <v>1</v>
      </c>
      <c r="IZ6" s="98">
        <f t="shared" si="99"/>
        <v>1</v>
      </c>
      <c r="JA6" s="98">
        <f t="shared" si="99"/>
        <v>1</v>
      </c>
      <c r="JB6" s="98">
        <f t="shared" si="99"/>
        <v>1</v>
      </c>
      <c r="JC6" s="98">
        <f t="shared" si="99"/>
        <v>1</v>
      </c>
      <c r="JD6" s="98">
        <f t="shared" si="99"/>
        <v>1</v>
      </c>
      <c r="JE6" s="98">
        <f t="shared" si="99"/>
        <v>1</v>
      </c>
      <c r="JF6" s="98">
        <f t="shared" si="99"/>
        <v>1</v>
      </c>
      <c r="JG6" s="98">
        <f t="shared" si="99"/>
        <v>1</v>
      </c>
      <c r="JH6" s="98">
        <f t="shared" si="99"/>
        <v>1</v>
      </c>
      <c r="JI6" s="98">
        <f t="shared" si="99"/>
        <v>1</v>
      </c>
      <c r="JJ6" s="98">
        <f t="shared" si="99"/>
        <v>1</v>
      </c>
      <c r="JK6" s="98">
        <f t="shared" si="99"/>
        <v>1</v>
      </c>
      <c r="JL6" s="98">
        <f t="shared" si="99"/>
        <v>1</v>
      </c>
      <c r="JM6" s="98">
        <f t="shared" si="99"/>
        <v>1</v>
      </c>
      <c r="JN6" s="98">
        <f t="shared" si="99"/>
        <v>1</v>
      </c>
      <c r="JO6" s="98">
        <f t="shared" si="99"/>
        <v>1</v>
      </c>
      <c r="JP6" s="98">
        <f t="shared" si="99"/>
        <v>1</v>
      </c>
      <c r="JQ6" s="98">
        <f t="shared" si="99"/>
        <v>1</v>
      </c>
      <c r="JR6" s="98">
        <f t="shared" si="99"/>
        <v>1</v>
      </c>
      <c r="JS6" s="98">
        <f t="shared" si="99"/>
        <v>1</v>
      </c>
      <c r="JT6" s="98">
        <f t="shared" si="99"/>
        <v>1</v>
      </c>
      <c r="JU6" s="98">
        <f t="shared" si="99"/>
        <v>1</v>
      </c>
      <c r="JV6" s="98">
        <f t="shared" si="99"/>
        <v>1</v>
      </c>
      <c r="JW6" s="98">
        <f t="shared" si="99"/>
        <v>1</v>
      </c>
      <c r="JX6" s="98">
        <f t="shared" si="99"/>
        <v>1</v>
      </c>
      <c r="JY6" s="98">
        <f t="shared" si="99"/>
        <v>1</v>
      </c>
      <c r="JZ6" s="98">
        <f t="shared" si="99"/>
        <v>1</v>
      </c>
      <c r="KA6" s="98">
        <f t="shared" si="99"/>
        <v>1</v>
      </c>
      <c r="KB6" s="98">
        <f t="shared" si="99"/>
        <v>1</v>
      </c>
      <c r="KC6" s="98">
        <f t="shared" si="99"/>
        <v>1</v>
      </c>
      <c r="KD6" s="98">
        <f t="shared" si="99"/>
        <v>1</v>
      </c>
      <c r="KE6" s="98">
        <f t="shared" ref="KE6:LJ6" si="100">SUBTOTAL(9,KE7:KE901)</f>
        <v>1</v>
      </c>
      <c r="KF6" s="98">
        <f t="shared" si="100"/>
        <v>1</v>
      </c>
      <c r="KG6" s="98">
        <f t="shared" si="100"/>
        <v>1</v>
      </c>
      <c r="KH6" s="98">
        <f t="shared" si="100"/>
        <v>1</v>
      </c>
      <c r="KI6" s="98">
        <f t="shared" si="100"/>
        <v>1</v>
      </c>
      <c r="KJ6" s="98">
        <f t="shared" si="100"/>
        <v>1</v>
      </c>
      <c r="KK6" s="98">
        <f t="shared" si="100"/>
        <v>1</v>
      </c>
      <c r="KL6" s="98">
        <f t="shared" si="100"/>
        <v>1</v>
      </c>
      <c r="KM6" s="98">
        <f t="shared" si="100"/>
        <v>1</v>
      </c>
      <c r="KN6" s="98">
        <f t="shared" si="100"/>
        <v>1</v>
      </c>
      <c r="KO6" s="98">
        <f t="shared" si="100"/>
        <v>1</v>
      </c>
      <c r="KP6" s="98">
        <f t="shared" si="100"/>
        <v>1</v>
      </c>
      <c r="KQ6" s="98">
        <f t="shared" si="100"/>
        <v>1</v>
      </c>
      <c r="KR6" s="98">
        <f t="shared" si="100"/>
        <v>1</v>
      </c>
      <c r="KS6" s="98">
        <f t="shared" si="100"/>
        <v>1</v>
      </c>
      <c r="KT6" s="98">
        <f t="shared" si="100"/>
        <v>1</v>
      </c>
      <c r="KU6" s="98">
        <f t="shared" si="100"/>
        <v>1</v>
      </c>
      <c r="KV6" s="98">
        <f t="shared" si="100"/>
        <v>1</v>
      </c>
      <c r="KW6" s="98">
        <f t="shared" si="100"/>
        <v>1</v>
      </c>
      <c r="KX6" s="98">
        <f t="shared" si="100"/>
        <v>1</v>
      </c>
      <c r="KY6" s="98">
        <f t="shared" si="100"/>
        <v>1</v>
      </c>
      <c r="KZ6" s="98">
        <f t="shared" si="100"/>
        <v>1</v>
      </c>
      <c r="LA6" s="98">
        <f t="shared" si="100"/>
        <v>1</v>
      </c>
      <c r="LB6" s="98">
        <f t="shared" si="100"/>
        <v>1</v>
      </c>
      <c r="LC6" s="98">
        <f t="shared" si="100"/>
        <v>1</v>
      </c>
      <c r="LD6" s="98">
        <f t="shared" si="100"/>
        <v>1</v>
      </c>
      <c r="LE6" s="98">
        <f t="shared" si="100"/>
        <v>1</v>
      </c>
      <c r="LF6" s="98">
        <f t="shared" si="100"/>
        <v>1</v>
      </c>
      <c r="LG6" s="98">
        <f t="shared" si="100"/>
        <v>1</v>
      </c>
      <c r="LH6" s="98">
        <f t="shared" si="100"/>
        <v>1</v>
      </c>
      <c r="LI6" s="98">
        <f t="shared" si="100"/>
        <v>1</v>
      </c>
      <c r="LJ6" s="98">
        <f t="shared" si="100"/>
        <v>1</v>
      </c>
      <c r="LK6" s="98">
        <f t="shared" ref="LK6:LR6" si="101">SUBTOTAL(9,LK7:LK901)</f>
        <v>1</v>
      </c>
      <c r="LL6" s="98">
        <f t="shared" si="101"/>
        <v>1</v>
      </c>
      <c r="LM6" s="98">
        <f t="shared" si="101"/>
        <v>1</v>
      </c>
      <c r="LN6" s="98">
        <f t="shared" si="101"/>
        <v>1</v>
      </c>
      <c r="LO6" s="98">
        <f t="shared" si="101"/>
        <v>1</v>
      </c>
      <c r="LP6" s="98">
        <f t="shared" si="101"/>
        <v>1</v>
      </c>
      <c r="LQ6" s="98">
        <f t="shared" si="101"/>
        <v>1</v>
      </c>
      <c r="LR6" s="98">
        <f t="shared" si="101"/>
        <v>1</v>
      </c>
      <c r="LS6" s="98"/>
      <c r="LT6" s="98"/>
      <c r="LU6" s="98"/>
      <c r="LV6" s="98">
        <f t="shared" ref="LV6:NA6" si="102">SUBTOTAL(9,LV7:LV901)</f>
        <v>5</v>
      </c>
      <c r="LW6" s="98">
        <f t="shared" si="102"/>
        <v>6</v>
      </c>
      <c r="LX6" s="98">
        <f t="shared" si="102"/>
        <v>6</v>
      </c>
      <c r="LY6" s="98">
        <f t="shared" si="102"/>
        <v>7</v>
      </c>
      <c r="LZ6" s="98">
        <f t="shared" si="102"/>
        <v>7</v>
      </c>
      <c r="MA6" s="98">
        <f t="shared" si="102"/>
        <v>7</v>
      </c>
      <c r="MB6" s="98">
        <f t="shared" si="102"/>
        <v>7</v>
      </c>
      <c r="MC6" s="98">
        <f t="shared" si="102"/>
        <v>6</v>
      </c>
      <c r="MD6" s="98">
        <f t="shared" si="102"/>
        <v>6</v>
      </c>
      <c r="ME6" s="98">
        <f t="shared" si="102"/>
        <v>6</v>
      </c>
      <c r="MF6" s="98">
        <f t="shared" si="102"/>
        <v>6</v>
      </c>
      <c r="MG6" s="98">
        <f t="shared" si="102"/>
        <v>6</v>
      </c>
      <c r="MH6" s="98">
        <f t="shared" si="102"/>
        <v>9</v>
      </c>
      <c r="MI6" s="98">
        <f t="shared" si="102"/>
        <v>10</v>
      </c>
      <c r="MJ6" s="98">
        <f t="shared" si="102"/>
        <v>10</v>
      </c>
      <c r="MK6" s="98">
        <f t="shared" si="102"/>
        <v>13</v>
      </c>
      <c r="ML6" s="98">
        <f t="shared" si="102"/>
        <v>13</v>
      </c>
      <c r="MM6" s="98">
        <f t="shared" si="102"/>
        <v>13</v>
      </c>
      <c r="MN6" s="98">
        <f t="shared" si="102"/>
        <v>13</v>
      </c>
      <c r="MO6" s="98">
        <f t="shared" si="102"/>
        <v>13</v>
      </c>
      <c r="MP6" s="98">
        <f t="shared" si="102"/>
        <v>18</v>
      </c>
      <c r="MQ6" s="98">
        <f t="shared" si="102"/>
        <v>18</v>
      </c>
      <c r="MR6" s="98">
        <f t="shared" si="102"/>
        <v>18</v>
      </c>
      <c r="MS6" s="98">
        <f t="shared" si="102"/>
        <v>18</v>
      </c>
      <c r="MT6" s="98">
        <f t="shared" si="102"/>
        <v>18</v>
      </c>
      <c r="MU6" s="98">
        <f t="shared" si="102"/>
        <v>18</v>
      </c>
      <c r="MV6" s="98">
        <f t="shared" si="102"/>
        <v>18</v>
      </c>
      <c r="MW6" s="98">
        <f t="shared" si="102"/>
        <v>18</v>
      </c>
      <c r="MX6" s="98">
        <f t="shared" si="102"/>
        <v>18</v>
      </c>
      <c r="MY6" s="98">
        <f t="shared" si="102"/>
        <v>18</v>
      </c>
      <c r="MZ6" s="98">
        <f t="shared" si="102"/>
        <v>18</v>
      </c>
      <c r="NA6" s="98">
        <f t="shared" si="102"/>
        <v>18</v>
      </c>
      <c r="NB6" s="98">
        <f t="shared" ref="NB6:OG6" si="103">SUBTOTAL(9,NB7:NB901)</f>
        <v>18</v>
      </c>
      <c r="NC6" s="98">
        <f t="shared" si="103"/>
        <v>18</v>
      </c>
      <c r="ND6" s="98">
        <f t="shared" si="103"/>
        <v>18</v>
      </c>
      <c r="NE6" s="98">
        <f t="shared" si="103"/>
        <v>18</v>
      </c>
      <c r="NF6" s="98">
        <f t="shared" si="103"/>
        <v>18</v>
      </c>
      <c r="NG6" s="98">
        <f t="shared" si="103"/>
        <v>18</v>
      </c>
      <c r="NH6" s="98">
        <f t="shared" si="103"/>
        <v>18</v>
      </c>
      <c r="NI6" s="98">
        <f t="shared" si="103"/>
        <v>18</v>
      </c>
      <c r="NJ6" s="98">
        <f t="shared" si="103"/>
        <v>18</v>
      </c>
      <c r="NK6" s="98">
        <f t="shared" si="103"/>
        <v>18</v>
      </c>
      <c r="NL6" s="98">
        <f t="shared" si="103"/>
        <v>18</v>
      </c>
      <c r="NM6" s="98">
        <f t="shared" si="103"/>
        <v>18</v>
      </c>
      <c r="NN6" s="98">
        <f t="shared" si="103"/>
        <v>18</v>
      </c>
      <c r="NO6" s="98">
        <f t="shared" si="103"/>
        <v>18</v>
      </c>
      <c r="NP6" s="98">
        <f t="shared" si="103"/>
        <v>18</v>
      </c>
      <c r="NQ6" s="98">
        <f t="shared" si="103"/>
        <v>18</v>
      </c>
      <c r="NR6" s="98">
        <f t="shared" si="103"/>
        <v>18</v>
      </c>
      <c r="NS6" s="98">
        <f t="shared" si="103"/>
        <v>18</v>
      </c>
      <c r="NT6" s="98">
        <f t="shared" si="103"/>
        <v>18</v>
      </c>
      <c r="NU6" s="98">
        <f t="shared" si="103"/>
        <v>18</v>
      </c>
      <c r="NV6" s="98">
        <f t="shared" si="103"/>
        <v>18</v>
      </c>
      <c r="NW6" s="98">
        <f t="shared" si="103"/>
        <v>18</v>
      </c>
      <c r="NX6" s="98">
        <f t="shared" si="103"/>
        <v>18</v>
      </c>
      <c r="NY6" s="98">
        <f t="shared" si="103"/>
        <v>18</v>
      </c>
      <c r="NZ6" s="98">
        <f t="shared" si="103"/>
        <v>18</v>
      </c>
      <c r="OA6" s="98">
        <f t="shared" si="103"/>
        <v>18</v>
      </c>
      <c r="OB6" s="98">
        <f t="shared" si="103"/>
        <v>18</v>
      </c>
      <c r="OC6" s="98">
        <f t="shared" si="103"/>
        <v>18</v>
      </c>
      <c r="OD6" s="98">
        <f t="shared" si="103"/>
        <v>18</v>
      </c>
      <c r="OE6" s="98">
        <f t="shared" si="103"/>
        <v>18</v>
      </c>
      <c r="OF6" s="98">
        <f t="shared" si="103"/>
        <v>18</v>
      </c>
      <c r="OG6" s="98">
        <f t="shared" si="103"/>
        <v>18</v>
      </c>
      <c r="OH6" s="98">
        <f t="shared" ref="OH6:PM6" si="104">SUBTOTAL(9,OH7:OH901)</f>
        <v>18</v>
      </c>
      <c r="OI6" s="98">
        <f t="shared" si="104"/>
        <v>18</v>
      </c>
      <c r="OJ6" s="98">
        <f t="shared" si="104"/>
        <v>18</v>
      </c>
      <c r="OK6" s="98">
        <f t="shared" si="104"/>
        <v>18</v>
      </c>
      <c r="OL6" s="98">
        <f t="shared" si="104"/>
        <v>18</v>
      </c>
      <c r="OM6" s="98">
        <f t="shared" si="104"/>
        <v>18</v>
      </c>
      <c r="ON6" s="98">
        <f t="shared" si="104"/>
        <v>18</v>
      </c>
      <c r="OO6" s="98">
        <f t="shared" si="104"/>
        <v>18</v>
      </c>
      <c r="OP6" s="98">
        <f t="shared" si="104"/>
        <v>18</v>
      </c>
      <c r="OQ6" s="98">
        <f t="shared" si="104"/>
        <v>18</v>
      </c>
      <c r="OR6" s="98">
        <f t="shared" si="104"/>
        <v>18</v>
      </c>
      <c r="OS6" s="98">
        <f t="shared" si="104"/>
        <v>18</v>
      </c>
      <c r="OT6" s="98">
        <f t="shared" si="104"/>
        <v>18</v>
      </c>
      <c r="OU6" s="98">
        <f t="shared" si="104"/>
        <v>18</v>
      </c>
      <c r="OV6" s="98">
        <f t="shared" si="104"/>
        <v>18</v>
      </c>
      <c r="OW6" s="98">
        <f t="shared" si="104"/>
        <v>18</v>
      </c>
      <c r="OX6" s="98">
        <f t="shared" si="104"/>
        <v>18</v>
      </c>
      <c r="OY6" s="98">
        <f t="shared" si="104"/>
        <v>18</v>
      </c>
      <c r="OZ6" s="98">
        <f t="shared" si="104"/>
        <v>18</v>
      </c>
      <c r="PA6" s="98">
        <f t="shared" si="104"/>
        <v>18</v>
      </c>
      <c r="PB6" s="98">
        <f t="shared" si="104"/>
        <v>18</v>
      </c>
      <c r="PC6" s="98">
        <f t="shared" si="104"/>
        <v>18</v>
      </c>
      <c r="PD6" s="98">
        <f t="shared" si="104"/>
        <v>18</v>
      </c>
      <c r="PE6" s="98">
        <f t="shared" si="104"/>
        <v>18</v>
      </c>
      <c r="PF6" s="98">
        <f t="shared" si="104"/>
        <v>18</v>
      </c>
      <c r="PG6" s="98">
        <f t="shared" si="104"/>
        <v>18</v>
      </c>
      <c r="PH6" s="98">
        <f t="shared" si="104"/>
        <v>18</v>
      </c>
      <c r="PI6" s="98">
        <f t="shared" si="104"/>
        <v>18</v>
      </c>
      <c r="PJ6" s="98">
        <f t="shared" si="104"/>
        <v>18</v>
      </c>
      <c r="PK6" s="98">
        <f t="shared" si="104"/>
        <v>18</v>
      </c>
      <c r="PL6" s="98">
        <f t="shared" si="104"/>
        <v>18</v>
      </c>
      <c r="PM6" s="98">
        <f t="shared" si="104"/>
        <v>18</v>
      </c>
      <c r="PN6" s="98">
        <f t="shared" ref="PN6:PU6" si="105">SUBTOTAL(9,PN7:PN901)</f>
        <v>18</v>
      </c>
      <c r="PO6" s="98">
        <f t="shared" si="105"/>
        <v>18</v>
      </c>
      <c r="PP6" s="98">
        <f t="shared" si="105"/>
        <v>18</v>
      </c>
      <c r="PQ6" s="98">
        <f t="shared" si="105"/>
        <v>18</v>
      </c>
      <c r="PR6" s="98">
        <f t="shared" si="105"/>
        <v>18</v>
      </c>
      <c r="PS6" s="98">
        <f t="shared" si="105"/>
        <v>18</v>
      </c>
      <c r="PT6" s="98">
        <f t="shared" si="105"/>
        <v>18</v>
      </c>
      <c r="PU6" s="98">
        <f t="shared" si="105"/>
        <v>18</v>
      </c>
      <c r="PV6" s="98"/>
      <c r="PW6" s="98"/>
      <c r="PX6" s="98"/>
      <c r="PY6" s="98">
        <f t="shared" ref="PY6:RD6" si="106">SUBTOTAL(9,PY7:PY901)</f>
        <v>0</v>
      </c>
      <c r="PZ6" s="98">
        <f t="shared" si="106"/>
        <v>0</v>
      </c>
      <c r="QA6" s="98">
        <f t="shared" si="106"/>
        <v>0</v>
      </c>
      <c r="QB6" s="98">
        <f t="shared" si="106"/>
        <v>0</v>
      </c>
      <c r="QC6" s="98">
        <f t="shared" si="106"/>
        <v>0</v>
      </c>
      <c r="QD6" s="98">
        <f t="shared" si="106"/>
        <v>0</v>
      </c>
      <c r="QE6" s="98">
        <f t="shared" si="106"/>
        <v>0</v>
      </c>
      <c r="QF6" s="98">
        <f t="shared" si="106"/>
        <v>0</v>
      </c>
      <c r="QG6" s="98">
        <f t="shared" si="106"/>
        <v>0</v>
      </c>
      <c r="QH6" s="98">
        <f t="shared" si="106"/>
        <v>0</v>
      </c>
      <c r="QI6" s="98">
        <f t="shared" si="106"/>
        <v>0</v>
      </c>
      <c r="QJ6" s="98">
        <f t="shared" si="106"/>
        <v>0</v>
      </c>
      <c r="QK6" s="98">
        <f t="shared" si="106"/>
        <v>0</v>
      </c>
      <c r="QL6" s="98">
        <f t="shared" si="106"/>
        <v>0</v>
      </c>
      <c r="QM6" s="98">
        <f t="shared" si="106"/>
        <v>0</v>
      </c>
      <c r="QN6" s="98">
        <f t="shared" si="106"/>
        <v>0</v>
      </c>
      <c r="QO6" s="98">
        <f t="shared" si="106"/>
        <v>0</v>
      </c>
      <c r="QP6" s="98">
        <f t="shared" si="106"/>
        <v>0</v>
      </c>
      <c r="QQ6" s="98">
        <f t="shared" si="106"/>
        <v>0</v>
      </c>
      <c r="QR6" s="98">
        <f t="shared" si="106"/>
        <v>0</v>
      </c>
      <c r="QS6" s="98">
        <f t="shared" si="106"/>
        <v>0</v>
      </c>
      <c r="QT6" s="98">
        <f t="shared" si="106"/>
        <v>0</v>
      </c>
      <c r="QU6" s="98">
        <f t="shared" si="106"/>
        <v>0</v>
      </c>
      <c r="QV6" s="98">
        <f t="shared" si="106"/>
        <v>0</v>
      </c>
      <c r="QW6" s="98">
        <f t="shared" si="106"/>
        <v>0</v>
      </c>
      <c r="QX6" s="98">
        <f t="shared" si="106"/>
        <v>0</v>
      </c>
      <c r="QY6" s="98">
        <f t="shared" si="106"/>
        <v>0</v>
      </c>
      <c r="QZ6" s="98">
        <f t="shared" si="106"/>
        <v>0</v>
      </c>
      <c r="RA6" s="98">
        <f t="shared" si="106"/>
        <v>0</v>
      </c>
      <c r="RB6" s="98">
        <f t="shared" si="106"/>
        <v>0</v>
      </c>
      <c r="RC6" s="98">
        <f t="shared" si="106"/>
        <v>0</v>
      </c>
      <c r="RD6" s="98">
        <f t="shared" si="106"/>
        <v>0</v>
      </c>
      <c r="RE6" s="98">
        <f t="shared" ref="RE6:SJ6" si="107">SUBTOTAL(9,RE7:RE901)</f>
        <v>0</v>
      </c>
      <c r="RF6" s="98">
        <f t="shared" si="107"/>
        <v>0</v>
      </c>
      <c r="RG6" s="98">
        <f t="shared" si="107"/>
        <v>0</v>
      </c>
      <c r="RH6" s="98">
        <f t="shared" si="107"/>
        <v>0</v>
      </c>
      <c r="RI6" s="98">
        <f t="shared" si="107"/>
        <v>0</v>
      </c>
      <c r="RJ6" s="98">
        <f t="shared" si="107"/>
        <v>0</v>
      </c>
      <c r="RK6" s="98">
        <f t="shared" si="107"/>
        <v>0</v>
      </c>
      <c r="RL6" s="98">
        <f t="shared" si="107"/>
        <v>0</v>
      </c>
      <c r="RM6" s="98">
        <f t="shared" si="107"/>
        <v>0</v>
      </c>
      <c r="RN6" s="98">
        <f t="shared" si="107"/>
        <v>0</v>
      </c>
      <c r="RO6" s="98">
        <f t="shared" si="107"/>
        <v>0</v>
      </c>
      <c r="RP6" s="98">
        <f t="shared" si="107"/>
        <v>0</v>
      </c>
      <c r="RQ6" s="98">
        <f t="shared" si="107"/>
        <v>0</v>
      </c>
      <c r="RR6" s="98">
        <f t="shared" si="107"/>
        <v>0</v>
      </c>
      <c r="RS6" s="98">
        <f t="shared" si="107"/>
        <v>0</v>
      </c>
      <c r="RT6" s="98">
        <f t="shared" si="107"/>
        <v>0</v>
      </c>
      <c r="RU6" s="98">
        <f t="shared" si="107"/>
        <v>0</v>
      </c>
      <c r="RV6" s="98">
        <f t="shared" si="107"/>
        <v>0</v>
      </c>
      <c r="RW6" s="98">
        <f t="shared" si="107"/>
        <v>0</v>
      </c>
      <c r="RX6" s="98">
        <f t="shared" si="107"/>
        <v>0</v>
      </c>
      <c r="RY6" s="98">
        <f t="shared" si="107"/>
        <v>0</v>
      </c>
      <c r="RZ6" s="98">
        <f t="shared" si="107"/>
        <v>0</v>
      </c>
      <c r="SA6" s="98">
        <f t="shared" si="107"/>
        <v>0</v>
      </c>
      <c r="SB6" s="98">
        <f t="shared" si="107"/>
        <v>0</v>
      </c>
      <c r="SC6" s="98">
        <f t="shared" si="107"/>
        <v>0</v>
      </c>
      <c r="SD6" s="98">
        <f t="shared" si="107"/>
        <v>0</v>
      </c>
      <c r="SE6" s="98">
        <f t="shared" si="107"/>
        <v>0</v>
      </c>
      <c r="SF6" s="98">
        <f t="shared" si="107"/>
        <v>0</v>
      </c>
      <c r="SG6" s="98">
        <f t="shared" si="107"/>
        <v>0</v>
      </c>
      <c r="SH6" s="98">
        <f t="shared" si="107"/>
        <v>0</v>
      </c>
      <c r="SI6" s="98">
        <f t="shared" si="107"/>
        <v>0</v>
      </c>
      <c r="SJ6" s="98">
        <f t="shared" si="107"/>
        <v>0</v>
      </c>
      <c r="SK6" s="98">
        <f t="shared" ref="SK6:TP6" si="108">SUBTOTAL(9,SK7:SK901)</f>
        <v>0</v>
      </c>
      <c r="SL6" s="98">
        <f t="shared" si="108"/>
        <v>0</v>
      </c>
      <c r="SM6" s="98">
        <f t="shared" si="108"/>
        <v>0</v>
      </c>
      <c r="SN6" s="98">
        <f t="shared" si="108"/>
        <v>0</v>
      </c>
      <c r="SO6" s="98">
        <f t="shared" si="108"/>
        <v>0</v>
      </c>
      <c r="SP6" s="98">
        <f t="shared" si="108"/>
        <v>0</v>
      </c>
      <c r="SQ6" s="98">
        <f t="shared" si="108"/>
        <v>0</v>
      </c>
      <c r="SR6" s="98">
        <f t="shared" si="108"/>
        <v>0</v>
      </c>
      <c r="SS6" s="98">
        <f t="shared" si="108"/>
        <v>0</v>
      </c>
      <c r="ST6" s="98">
        <f t="shared" si="108"/>
        <v>0</v>
      </c>
      <c r="SU6" s="98">
        <f t="shared" si="108"/>
        <v>0</v>
      </c>
      <c r="SV6" s="98">
        <f t="shared" si="108"/>
        <v>0</v>
      </c>
      <c r="SW6" s="98">
        <f t="shared" si="108"/>
        <v>0</v>
      </c>
      <c r="SX6" s="98">
        <f t="shared" si="108"/>
        <v>0</v>
      </c>
      <c r="SY6" s="98">
        <f t="shared" si="108"/>
        <v>0</v>
      </c>
      <c r="SZ6" s="98">
        <f t="shared" si="108"/>
        <v>0</v>
      </c>
      <c r="TA6" s="98">
        <f t="shared" si="108"/>
        <v>0</v>
      </c>
      <c r="TB6" s="98">
        <f t="shared" si="108"/>
        <v>0</v>
      </c>
      <c r="TC6" s="98">
        <f t="shared" si="108"/>
        <v>0</v>
      </c>
      <c r="TD6" s="98">
        <f t="shared" si="108"/>
        <v>0</v>
      </c>
      <c r="TE6" s="98">
        <f t="shared" si="108"/>
        <v>0</v>
      </c>
      <c r="TF6" s="98">
        <f t="shared" si="108"/>
        <v>0</v>
      </c>
      <c r="TG6" s="98">
        <f t="shared" si="108"/>
        <v>0</v>
      </c>
      <c r="TH6" s="98">
        <f t="shared" si="108"/>
        <v>0</v>
      </c>
      <c r="TI6" s="98">
        <f t="shared" si="108"/>
        <v>0</v>
      </c>
      <c r="TJ6" s="98">
        <f t="shared" si="108"/>
        <v>0</v>
      </c>
      <c r="TK6" s="98">
        <f t="shared" si="108"/>
        <v>0</v>
      </c>
      <c r="TL6" s="98">
        <f t="shared" si="108"/>
        <v>0</v>
      </c>
      <c r="TM6" s="98">
        <f t="shared" si="108"/>
        <v>0</v>
      </c>
      <c r="TN6" s="98">
        <f t="shared" si="108"/>
        <v>0</v>
      </c>
      <c r="TO6" s="98">
        <f t="shared" si="108"/>
        <v>0</v>
      </c>
      <c r="TP6" s="98">
        <f t="shared" si="108"/>
        <v>0</v>
      </c>
      <c r="TQ6" s="98">
        <f t="shared" ref="TQ6:TX6" si="109">SUBTOTAL(9,TQ7:TQ901)</f>
        <v>0</v>
      </c>
      <c r="TR6" s="98">
        <f t="shared" si="109"/>
        <v>0</v>
      </c>
      <c r="TS6" s="98">
        <f t="shared" si="109"/>
        <v>0</v>
      </c>
      <c r="TT6" s="98">
        <f t="shared" si="109"/>
        <v>0</v>
      </c>
      <c r="TU6" s="98">
        <f t="shared" si="109"/>
        <v>0</v>
      </c>
      <c r="TV6" s="98">
        <f t="shared" si="109"/>
        <v>0</v>
      </c>
      <c r="TW6" s="98">
        <f t="shared" si="109"/>
        <v>0</v>
      </c>
      <c r="TX6" s="98">
        <f t="shared" si="109"/>
        <v>0</v>
      </c>
      <c r="TY6" s="98"/>
      <c r="TZ6" s="98"/>
      <c r="UA6" s="98"/>
      <c r="UB6" s="98">
        <f t="shared" ref="UB6:VM6" si="110">SUBTOTAL(9,UB7:UB901)</f>
        <v>0</v>
      </c>
      <c r="UC6" s="98">
        <f t="shared" si="110"/>
        <v>0</v>
      </c>
      <c r="UD6" s="98">
        <f t="shared" si="110"/>
        <v>0</v>
      </c>
      <c r="UE6" s="98">
        <f t="shared" si="110"/>
        <v>0</v>
      </c>
      <c r="UF6" s="98">
        <f t="shared" si="110"/>
        <v>0</v>
      </c>
      <c r="UG6" s="98">
        <f t="shared" si="110"/>
        <v>0</v>
      </c>
      <c r="UH6" s="98">
        <f t="shared" si="110"/>
        <v>0</v>
      </c>
      <c r="UI6" s="98">
        <f t="shared" si="110"/>
        <v>0</v>
      </c>
      <c r="UJ6" s="98">
        <f t="shared" si="110"/>
        <v>0</v>
      </c>
      <c r="UK6" s="98">
        <f t="shared" si="110"/>
        <v>0</v>
      </c>
      <c r="UL6" s="98">
        <f t="shared" si="110"/>
        <v>0</v>
      </c>
      <c r="UM6" s="98">
        <f t="shared" si="110"/>
        <v>0</v>
      </c>
      <c r="UN6" s="98">
        <f t="shared" si="110"/>
        <v>0</v>
      </c>
      <c r="UO6" s="98">
        <f t="shared" si="110"/>
        <v>0</v>
      </c>
      <c r="UP6" s="98">
        <f t="shared" si="110"/>
        <v>0</v>
      </c>
      <c r="UQ6" s="98">
        <f t="shared" si="110"/>
        <v>1</v>
      </c>
      <c r="UR6" s="98">
        <f t="shared" si="110"/>
        <v>1</v>
      </c>
      <c r="US6" s="98">
        <f t="shared" si="110"/>
        <v>1</v>
      </c>
      <c r="UT6" s="98">
        <f t="shared" si="110"/>
        <v>1</v>
      </c>
      <c r="UU6" s="98">
        <f t="shared" si="110"/>
        <v>1</v>
      </c>
      <c r="UV6" s="98">
        <f t="shared" si="110"/>
        <v>3</v>
      </c>
      <c r="UW6" s="98">
        <f t="shared" si="110"/>
        <v>3</v>
      </c>
      <c r="UX6" s="98">
        <f t="shared" si="110"/>
        <v>3</v>
      </c>
      <c r="UY6" s="98">
        <f t="shared" si="110"/>
        <v>3</v>
      </c>
      <c r="UZ6" s="98">
        <f t="shared" si="110"/>
        <v>3</v>
      </c>
      <c r="VA6" s="98">
        <f t="shared" si="110"/>
        <v>3</v>
      </c>
      <c r="VB6" s="98">
        <f t="shared" si="110"/>
        <v>3</v>
      </c>
      <c r="VC6" s="98">
        <f t="shared" si="110"/>
        <v>3</v>
      </c>
      <c r="VD6" s="98">
        <f t="shared" si="110"/>
        <v>3</v>
      </c>
      <c r="VE6" s="98">
        <f t="shared" si="110"/>
        <v>3</v>
      </c>
      <c r="VF6" s="98">
        <f t="shared" si="110"/>
        <v>3</v>
      </c>
      <c r="VG6" s="98">
        <f t="shared" si="110"/>
        <v>3</v>
      </c>
      <c r="VH6" s="98">
        <f t="shared" si="110"/>
        <v>3</v>
      </c>
      <c r="VI6" s="98">
        <f t="shared" si="110"/>
        <v>3</v>
      </c>
      <c r="VJ6" s="98">
        <f t="shared" si="110"/>
        <v>3</v>
      </c>
      <c r="VK6" s="98">
        <f t="shared" si="110"/>
        <v>3</v>
      </c>
      <c r="VL6" s="98">
        <f t="shared" si="110"/>
        <v>3</v>
      </c>
      <c r="VM6" s="98">
        <f t="shared" si="110"/>
        <v>3</v>
      </c>
      <c r="VN6" s="98">
        <f>SUBTOTAL(9,VN8:VN902)</f>
        <v>3</v>
      </c>
      <c r="VO6" s="98">
        <f t="shared" ref="VO6:WT6" si="111">SUBTOTAL(9,VO7:VO901)</f>
        <v>3</v>
      </c>
      <c r="VP6" s="98">
        <f t="shared" si="111"/>
        <v>3</v>
      </c>
      <c r="VQ6" s="98">
        <f t="shared" si="111"/>
        <v>3</v>
      </c>
      <c r="VR6" s="98">
        <f t="shared" si="111"/>
        <v>3</v>
      </c>
      <c r="VS6" s="98">
        <f t="shared" si="111"/>
        <v>3</v>
      </c>
      <c r="VT6" s="98">
        <f t="shared" si="111"/>
        <v>3</v>
      </c>
      <c r="VU6" s="98">
        <f t="shared" si="111"/>
        <v>3</v>
      </c>
      <c r="VV6" s="98">
        <f t="shared" si="111"/>
        <v>3</v>
      </c>
      <c r="VW6" s="98">
        <f t="shared" si="111"/>
        <v>3</v>
      </c>
      <c r="VX6" s="98">
        <f t="shared" si="111"/>
        <v>3</v>
      </c>
      <c r="VY6" s="98">
        <f t="shared" si="111"/>
        <v>3</v>
      </c>
      <c r="VZ6" s="98">
        <f t="shared" si="111"/>
        <v>3</v>
      </c>
      <c r="WA6" s="98">
        <f t="shared" si="111"/>
        <v>3</v>
      </c>
      <c r="WB6" s="98">
        <f t="shared" si="111"/>
        <v>3</v>
      </c>
      <c r="WC6" s="98">
        <f t="shared" si="111"/>
        <v>3</v>
      </c>
      <c r="WD6" s="98">
        <f t="shared" si="111"/>
        <v>3</v>
      </c>
      <c r="WE6" s="98">
        <f t="shared" si="111"/>
        <v>3</v>
      </c>
      <c r="WF6" s="98">
        <f t="shared" si="111"/>
        <v>3</v>
      </c>
      <c r="WG6" s="98">
        <f t="shared" si="111"/>
        <v>3</v>
      </c>
      <c r="WH6" s="98">
        <f t="shared" si="111"/>
        <v>3</v>
      </c>
      <c r="WI6" s="98">
        <f t="shared" si="111"/>
        <v>3</v>
      </c>
      <c r="WJ6" s="98">
        <f t="shared" si="111"/>
        <v>3</v>
      </c>
      <c r="WK6" s="98">
        <f t="shared" si="111"/>
        <v>3</v>
      </c>
      <c r="WL6" s="98">
        <f t="shared" si="111"/>
        <v>3</v>
      </c>
      <c r="WM6" s="98">
        <f t="shared" si="111"/>
        <v>3</v>
      </c>
      <c r="WN6" s="98">
        <f t="shared" si="111"/>
        <v>3</v>
      </c>
      <c r="WO6" s="98">
        <f t="shared" si="111"/>
        <v>3</v>
      </c>
      <c r="WP6" s="98">
        <f t="shared" si="111"/>
        <v>3</v>
      </c>
      <c r="WQ6" s="98">
        <f t="shared" si="111"/>
        <v>3</v>
      </c>
      <c r="WR6" s="98">
        <f t="shared" si="111"/>
        <v>3</v>
      </c>
      <c r="WS6" s="98">
        <f t="shared" si="111"/>
        <v>3</v>
      </c>
      <c r="WT6" s="98">
        <f t="shared" si="111"/>
        <v>3</v>
      </c>
      <c r="WU6" s="98">
        <f t="shared" ref="WU6:XZ6" si="112">SUBTOTAL(9,WU7:WU901)</f>
        <v>3</v>
      </c>
      <c r="WV6" s="98">
        <f t="shared" si="112"/>
        <v>3</v>
      </c>
      <c r="WW6" s="98">
        <f t="shared" si="112"/>
        <v>3</v>
      </c>
      <c r="WX6" s="98">
        <f t="shared" si="112"/>
        <v>3</v>
      </c>
      <c r="WY6" s="98">
        <f t="shared" si="112"/>
        <v>3</v>
      </c>
      <c r="WZ6" s="98">
        <f t="shared" si="112"/>
        <v>3</v>
      </c>
      <c r="XA6" s="98">
        <f t="shared" si="112"/>
        <v>3</v>
      </c>
      <c r="XB6" s="98">
        <f t="shared" si="112"/>
        <v>3</v>
      </c>
      <c r="XC6" s="98">
        <f t="shared" si="112"/>
        <v>3</v>
      </c>
      <c r="XD6" s="98">
        <f t="shared" si="112"/>
        <v>3</v>
      </c>
      <c r="XE6" s="98">
        <f t="shared" si="112"/>
        <v>3</v>
      </c>
      <c r="XF6" s="98">
        <f t="shared" si="112"/>
        <v>3</v>
      </c>
      <c r="XG6" s="98">
        <f t="shared" si="112"/>
        <v>3</v>
      </c>
      <c r="XH6" s="98">
        <f t="shared" si="112"/>
        <v>3</v>
      </c>
      <c r="XI6" s="98">
        <f t="shared" si="112"/>
        <v>3</v>
      </c>
      <c r="XJ6" s="98">
        <f t="shared" si="112"/>
        <v>3</v>
      </c>
      <c r="XK6" s="98">
        <f t="shared" si="112"/>
        <v>3</v>
      </c>
      <c r="XL6" s="98">
        <f t="shared" si="112"/>
        <v>3</v>
      </c>
      <c r="XM6" s="98">
        <f t="shared" si="112"/>
        <v>3</v>
      </c>
      <c r="XN6" s="98">
        <f t="shared" si="112"/>
        <v>3</v>
      </c>
      <c r="XO6" s="98">
        <f t="shared" si="112"/>
        <v>3</v>
      </c>
      <c r="XP6" s="98">
        <f t="shared" si="112"/>
        <v>3</v>
      </c>
      <c r="XQ6" s="98">
        <f t="shared" si="112"/>
        <v>3</v>
      </c>
      <c r="XR6" s="98">
        <f t="shared" si="112"/>
        <v>3</v>
      </c>
      <c r="XS6" s="98">
        <f t="shared" si="112"/>
        <v>3</v>
      </c>
      <c r="XT6" s="98">
        <f t="shared" si="112"/>
        <v>3</v>
      </c>
      <c r="XU6" s="98">
        <f t="shared" si="112"/>
        <v>3</v>
      </c>
      <c r="XV6" s="98">
        <f t="shared" si="112"/>
        <v>3</v>
      </c>
      <c r="XW6" s="98">
        <f t="shared" si="112"/>
        <v>3</v>
      </c>
      <c r="XX6" s="98">
        <f t="shared" si="112"/>
        <v>3</v>
      </c>
      <c r="XY6" s="98">
        <f t="shared" si="112"/>
        <v>3</v>
      </c>
      <c r="XZ6" s="98">
        <f t="shared" si="112"/>
        <v>3</v>
      </c>
      <c r="YA6" s="98">
        <f t="shared" ref="YA6" si="113">SUBTOTAL(9,YA7:YA901)</f>
        <v>3</v>
      </c>
      <c r="YB6" s="98"/>
      <c r="YC6" s="98"/>
      <c r="YD6" s="98"/>
      <c r="YE6" s="98">
        <f t="shared" ref="YE6:ZP6" si="114">SUBTOTAL(9,YE7:YE901)</f>
        <v>0</v>
      </c>
      <c r="YF6" s="98">
        <f t="shared" si="114"/>
        <v>0</v>
      </c>
      <c r="YG6" s="98">
        <f t="shared" si="114"/>
        <v>0</v>
      </c>
      <c r="YH6" s="98">
        <f t="shared" si="114"/>
        <v>0</v>
      </c>
      <c r="YI6" s="98">
        <f t="shared" si="114"/>
        <v>0</v>
      </c>
      <c r="YJ6" s="98">
        <f t="shared" si="114"/>
        <v>0</v>
      </c>
      <c r="YK6" s="98">
        <f t="shared" si="114"/>
        <v>0</v>
      </c>
      <c r="YL6" s="98">
        <f t="shared" si="114"/>
        <v>0</v>
      </c>
      <c r="YM6" s="98">
        <f t="shared" si="114"/>
        <v>0</v>
      </c>
      <c r="YN6" s="98">
        <f t="shared" si="114"/>
        <v>0</v>
      </c>
      <c r="YO6" s="98">
        <f t="shared" si="114"/>
        <v>0</v>
      </c>
      <c r="YP6" s="98">
        <f t="shared" si="114"/>
        <v>0</v>
      </c>
      <c r="YQ6" s="98">
        <f t="shared" si="114"/>
        <v>0</v>
      </c>
      <c r="YR6" s="98">
        <f t="shared" si="114"/>
        <v>0</v>
      </c>
      <c r="YS6" s="98">
        <f t="shared" si="114"/>
        <v>0</v>
      </c>
      <c r="YT6" s="98">
        <f t="shared" si="114"/>
        <v>0</v>
      </c>
      <c r="YU6" s="98">
        <f t="shared" si="114"/>
        <v>0</v>
      </c>
      <c r="YV6" s="98">
        <f t="shared" si="114"/>
        <v>0</v>
      </c>
      <c r="YW6" s="98">
        <f t="shared" si="114"/>
        <v>0</v>
      </c>
      <c r="YX6" s="98">
        <f t="shared" si="114"/>
        <v>0</v>
      </c>
      <c r="YY6" s="98">
        <f t="shared" si="114"/>
        <v>0</v>
      </c>
      <c r="YZ6" s="98">
        <f t="shared" si="114"/>
        <v>0</v>
      </c>
      <c r="ZA6" s="98">
        <f t="shared" si="114"/>
        <v>0</v>
      </c>
      <c r="ZB6" s="98">
        <f t="shared" si="114"/>
        <v>0</v>
      </c>
      <c r="ZC6" s="98">
        <f t="shared" si="114"/>
        <v>0</v>
      </c>
      <c r="ZD6" s="98">
        <f t="shared" si="114"/>
        <v>0</v>
      </c>
      <c r="ZE6" s="98">
        <f t="shared" si="114"/>
        <v>0</v>
      </c>
      <c r="ZF6" s="98">
        <f t="shared" si="114"/>
        <v>0</v>
      </c>
      <c r="ZG6" s="98">
        <f t="shared" si="114"/>
        <v>0</v>
      </c>
      <c r="ZH6" s="98">
        <f t="shared" si="114"/>
        <v>0</v>
      </c>
      <c r="ZI6" s="98">
        <f t="shared" si="114"/>
        <v>0</v>
      </c>
      <c r="ZJ6" s="98">
        <f t="shared" si="114"/>
        <v>0</v>
      </c>
      <c r="ZK6" s="98">
        <f t="shared" si="114"/>
        <v>0</v>
      </c>
      <c r="ZL6" s="98">
        <f t="shared" si="114"/>
        <v>0</v>
      </c>
      <c r="ZM6" s="98">
        <f t="shared" si="114"/>
        <v>0</v>
      </c>
      <c r="ZN6" s="98">
        <f t="shared" si="114"/>
        <v>0</v>
      </c>
      <c r="ZO6" s="98">
        <f t="shared" si="114"/>
        <v>0</v>
      </c>
      <c r="ZP6" s="98">
        <f t="shared" si="114"/>
        <v>0</v>
      </c>
      <c r="ZQ6" s="98">
        <f>SUBTOTAL(9,ZQ8:ZQ902)</f>
        <v>0</v>
      </c>
      <c r="ZR6" s="98">
        <f t="shared" ref="ZR6:AAW6" si="115">SUBTOTAL(9,ZR7:ZR901)</f>
        <v>0</v>
      </c>
      <c r="ZS6" s="98">
        <f t="shared" si="115"/>
        <v>0</v>
      </c>
      <c r="ZT6" s="98">
        <f t="shared" si="115"/>
        <v>0</v>
      </c>
      <c r="ZU6" s="98">
        <f t="shared" si="115"/>
        <v>0</v>
      </c>
      <c r="ZV6" s="98">
        <f t="shared" si="115"/>
        <v>0</v>
      </c>
      <c r="ZW6" s="98">
        <f t="shared" si="115"/>
        <v>0</v>
      </c>
      <c r="ZX6" s="98">
        <f t="shared" si="115"/>
        <v>0</v>
      </c>
      <c r="ZY6" s="98">
        <f t="shared" si="115"/>
        <v>0</v>
      </c>
      <c r="ZZ6" s="98">
        <f t="shared" si="115"/>
        <v>0</v>
      </c>
      <c r="AAA6" s="98">
        <f t="shared" si="115"/>
        <v>0</v>
      </c>
      <c r="AAB6" s="98">
        <f t="shared" si="115"/>
        <v>0</v>
      </c>
      <c r="AAC6" s="98">
        <f t="shared" si="115"/>
        <v>0</v>
      </c>
      <c r="AAD6" s="98">
        <f t="shared" si="115"/>
        <v>0</v>
      </c>
      <c r="AAE6" s="98">
        <f t="shared" si="115"/>
        <v>0</v>
      </c>
      <c r="AAF6" s="98">
        <f t="shared" si="115"/>
        <v>0</v>
      </c>
      <c r="AAG6" s="98">
        <f t="shared" si="115"/>
        <v>0</v>
      </c>
      <c r="AAH6" s="98">
        <f t="shared" si="115"/>
        <v>0</v>
      </c>
      <c r="AAI6" s="98">
        <f t="shared" si="115"/>
        <v>0</v>
      </c>
      <c r="AAJ6" s="98">
        <f t="shared" si="115"/>
        <v>0</v>
      </c>
      <c r="AAK6" s="98">
        <f t="shared" si="115"/>
        <v>0</v>
      </c>
      <c r="AAL6" s="98">
        <f t="shared" si="115"/>
        <v>0</v>
      </c>
      <c r="AAM6" s="98">
        <f t="shared" si="115"/>
        <v>0</v>
      </c>
      <c r="AAN6" s="98">
        <f t="shared" si="115"/>
        <v>0</v>
      </c>
      <c r="AAO6" s="98">
        <f t="shared" si="115"/>
        <v>0</v>
      </c>
      <c r="AAP6" s="98">
        <f t="shared" si="115"/>
        <v>0</v>
      </c>
      <c r="AAQ6" s="98">
        <f t="shared" si="115"/>
        <v>0</v>
      </c>
      <c r="AAR6" s="98">
        <f t="shared" si="115"/>
        <v>0</v>
      </c>
      <c r="AAS6" s="98">
        <f t="shared" si="115"/>
        <v>0</v>
      </c>
      <c r="AAT6" s="98">
        <f t="shared" si="115"/>
        <v>0</v>
      </c>
      <c r="AAU6" s="98">
        <f t="shared" si="115"/>
        <v>0</v>
      </c>
      <c r="AAV6" s="98">
        <f t="shared" si="115"/>
        <v>0</v>
      </c>
      <c r="AAW6" s="98">
        <f t="shared" si="115"/>
        <v>0</v>
      </c>
      <c r="AAX6" s="98">
        <f t="shared" ref="AAX6:ACC6" si="116">SUBTOTAL(9,AAX7:AAX901)</f>
        <v>0</v>
      </c>
      <c r="AAY6" s="98">
        <f t="shared" si="116"/>
        <v>0</v>
      </c>
      <c r="AAZ6" s="98">
        <f t="shared" si="116"/>
        <v>0</v>
      </c>
      <c r="ABA6" s="98">
        <f t="shared" si="116"/>
        <v>0</v>
      </c>
      <c r="ABB6" s="98">
        <f t="shared" si="116"/>
        <v>0</v>
      </c>
      <c r="ABC6" s="98">
        <f t="shared" si="116"/>
        <v>0</v>
      </c>
      <c r="ABD6" s="98">
        <f t="shared" si="116"/>
        <v>0</v>
      </c>
      <c r="ABE6" s="98">
        <f t="shared" si="116"/>
        <v>0</v>
      </c>
      <c r="ABF6" s="98">
        <f t="shared" si="116"/>
        <v>0</v>
      </c>
      <c r="ABG6" s="98">
        <f t="shared" si="116"/>
        <v>0</v>
      </c>
      <c r="ABH6" s="98">
        <f t="shared" si="116"/>
        <v>0</v>
      </c>
      <c r="ABI6" s="98">
        <f t="shared" si="116"/>
        <v>0</v>
      </c>
      <c r="ABJ6" s="98">
        <f t="shared" si="116"/>
        <v>0</v>
      </c>
      <c r="ABK6" s="98">
        <f t="shared" si="116"/>
        <v>0</v>
      </c>
      <c r="ABL6" s="98">
        <f t="shared" si="116"/>
        <v>0</v>
      </c>
      <c r="ABM6" s="98">
        <f t="shared" si="116"/>
        <v>0</v>
      </c>
      <c r="ABN6" s="98">
        <f t="shared" si="116"/>
        <v>0</v>
      </c>
      <c r="ABO6" s="98">
        <f t="shared" si="116"/>
        <v>0</v>
      </c>
      <c r="ABP6" s="98">
        <f t="shared" si="116"/>
        <v>0</v>
      </c>
      <c r="ABQ6" s="98">
        <f t="shared" si="116"/>
        <v>0</v>
      </c>
      <c r="ABR6" s="98">
        <f t="shared" si="116"/>
        <v>0</v>
      </c>
      <c r="ABS6" s="98">
        <f t="shared" si="116"/>
        <v>0</v>
      </c>
      <c r="ABT6" s="98">
        <f t="shared" si="116"/>
        <v>0</v>
      </c>
      <c r="ABU6" s="98">
        <f t="shared" si="116"/>
        <v>0</v>
      </c>
      <c r="ABV6" s="98">
        <f t="shared" si="116"/>
        <v>0</v>
      </c>
      <c r="ABW6" s="98">
        <f t="shared" si="116"/>
        <v>0</v>
      </c>
      <c r="ABX6" s="98">
        <f t="shared" si="116"/>
        <v>0</v>
      </c>
      <c r="ABY6" s="98">
        <f t="shared" si="116"/>
        <v>0</v>
      </c>
      <c r="ABZ6" s="98">
        <f t="shared" si="116"/>
        <v>0</v>
      </c>
      <c r="ACA6" s="98">
        <f t="shared" si="116"/>
        <v>0</v>
      </c>
      <c r="ACB6" s="98">
        <f t="shared" si="116"/>
        <v>0</v>
      </c>
      <c r="ACC6" s="98">
        <f t="shared" si="116"/>
        <v>0</v>
      </c>
      <c r="ACD6" s="98">
        <f t="shared" ref="ACD6" si="117">SUBTOTAL(9,ACD7:ACD901)</f>
        <v>0</v>
      </c>
      <c r="ACE6" s="98"/>
      <c r="ACF6" s="98"/>
      <c r="ACG6" s="98"/>
      <c r="ACH6" s="98"/>
      <c r="ACI6" s="98"/>
      <c r="ACJ6" s="98"/>
      <c r="ACK6" s="98"/>
      <c r="ACL6" s="98">
        <f t="shared" ref="ACL6:ADQ6" si="118">SUBTOTAL(9,ACL7:ACL901)</f>
        <v>3</v>
      </c>
      <c r="ACM6" s="98">
        <f t="shared" si="118"/>
        <v>4</v>
      </c>
      <c r="ACN6" s="98">
        <f t="shared" si="118"/>
        <v>5</v>
      </c>
      <c r="ACO6" s="98">
        <f t="shared" si="118"/>
        <v>5</v>
      </c>
      <c r="ACP6" s="98">
        <f t="shared" si="118"/>
        <v>5</v>
      </c>
      <c r="ACQ6" s="98">
        <f t="shared" si="118"/>
        <v>6</v>
      </c>
      <c r="ACR6" s="98">
        <f t="shared" si="118"/>
        <v>7</v>
      </c>
      <c r="ACS6" s="98">
        <f t="shared" si="118"/>
        <v>9</v>
      </c>
      <c r="ACT6" s="98">
        <f t="shared" si="118"/>
        <v>12</v>
      </c>
      <c r="ACU6" s="98">
        <f t="shared" si="118"/>
        <v>15</v>
      </c>
      <c r="ACV6" s="98">
        <f t="shared" si="118"/>
        <v>17</v>
      </c>
      <c r="ACW6" s="98">
        <f t="shared" si="118"/>
        <v>17</v>
      </c>
      <c r="ACX6" s="98">
        <f t="shared" si="118"/>
        <v>17</v>
      </c>
      <c r="ACY6" s="98">
        <f t="shared" si="118"/>
        <v>20</v>
      </c>
      <c r="ACZ6" s="98">
        <f t="shared" si="118"/>
        <v>22</v>
      </c>
      <c r="ADA6" s="98">
        <f t="shared" si="118"/>
        <v>25</v>
      </c>
      <c r="ADB6" s="98">
        <f t="shared" si="118"/>
        <v>28</v>
      </c>
      <c r="ADC6" s="98">
        <f t="shared" si="118"/>
        <v>28</v>
      </c>
      <c r="ADD6" s="98">
        <f t="shared" si="118"/>
        <v>28</v>
      </c>
      <c r="ADE6" s="98">
        <f t="shared" si="118"/>
        <v>28</v>
      </c>
      <c r="ADF6" s="98">
        <f t="shared" si="118"/>
        <v>33</v>
      </c>
      <c r="ADG6" s="98">
        <f t="shared" si="118"/>
        <v>40</v>
      </c>
      <c r="ADH6" s="98">
        <f t="shared" si="118"/>
        <v>40</v>
      </c>
      <c r="ADI6" s="98">
        <f t="shared" si="118"/>
        <v>40</v>
      </c>
      <c r="ADJ6" s="98">
        <f t="shared" si="118"/>
        <v>40</v>
      </c>
      <c r="ADK6" s="98">
        <f t="shared" si="118"/>
        <v>40</v>
      </c>
      <c r="ADL6" s="98">
        <f t="shared" si="118"/>
        <v>40</v>
      </c>
      <c r="ADM6" s="98">
        <f t="shared" si="118"/>
        <v>40</v>
      </c>
      <c r="ADN6" s="98">
        <f t="shared" si="118"/>
        <v>40</v>
      </c>
      <c r="ADO6" s="98">
        <f t="shared" si="118"/>
        <v>40</v>
      </c>
      <c r="ADP6" s="98">
        <f t="shared" si="118"/>
        <v>40</v>
      </c>
      <c r="ADQ6" s="98">
        <f t="shared" si="118"/>
        <v>40</v>
      </c>
      <c r="ADR6" s="98">
        <f t="shared" ref="ADR6:AEW6" si="119">SUBTOTAL(9,ADR7:ADR901)</f>
        <v>40</v>
      </c>
      <c r="ADS6" s="98">
        <f t="shared" si="119"/>
        <v>40</v>
      </c>
      <c r="ADT6" s="98">
        <f t="shared" si="119"/>
        <v>40</v>
      </c>
      <c r="ADU6" s="98">
        <f t="shared" si="119"/>
        <v>40</v>
      </c>
      <c r="ADV6" s="98">
        <f t="shared" si="119"/>
        <v>40</v>
      </c>
      <c r="ADW6" s="98">
        <f t="shared" si="119"/>
        <v>40</v>
      </c>
      <c r="ADX6" s="98">
        <f t="shared" si="119"/>
        <v>40</v>
      </c>
      <c r="ADY6" s="98">
        <f t="shared" si="119"/>
        <v>40</v>
      </c>
      <c r="ADZ6" s="98">
        <f t="shared" si="119"/>
        <v>40</v>
      </c>
      <c r="AEA6" s="98">
        <f t="shared" si="119"/>
        <v>40</v>
      </c>
      <c r="AEB6" s="98">
        <f t="shared" si="119"/>
        <v>40</v>
      </c>
      <c r="AEC6" s="98">
        <f t="shared" si="119"/>
        <v>40</v>
      </c>
      <c r="AED6" s="98">
        <f t="shared" si="119"/>
        <v>40</v>
      </c>
      <c r="AEE6" s="98">
        <f t="shared" si="119"/>
        <v>0</v>
      </c>
      <c r="AEF6" s="98">
        <f t="shared" si="119"/>
        <v>0</v>
      </c>
      <c r="AEG6" s="98">
        <f t="shared" si="119"/>
        <v>0</v>
      </c>
      <c r="AEH6" s="98">
        <f t="shared" si="119"/>
        <v>0</v>
      </c>
      <c r="AEI6" s="98">
        <f t="shared" si="119"/>
        <v>0</v>
      </c>
      <c r="AEJ6" s="98">
        <f t="shared" si="119"/>
        <v>0</v>
      </c>
      <c r="AEK6" s="98">
        <f t="shared" si="119"/>
        <v>0</v>
      </c>
      <c r="AEL6" s="98">
        <f t="shared" si="119"/>
        <v>0</v>
      </c>
      <c r="AEM6" s="98">
        <f t="shared" si="119"/>
        <v>0</v>
      </c>
      <c r="AEN6" s="98">
        <f t="shared" si="119"/>
        <v>0</v>
      </c>
      <c r="AEO6" s="98">
        <f t="shared" si="119"/>
        <v>0</v>
      </c>
      <c r="AEP6" s="98">
        <f t="shared" si="119"/>
        <v>0</v>
      </c>
      <c r="AEQ6" s="98">
        <f t="shared" si="119"/>
        <v>0</v>
      </c>
      <c r="AER6" s="98">
        <f t="shared" si="119"/>
        <v>0</v>
      </c>
      <c r="AES6" s="98">
        <f t="shared" si="119"/>
        <v>0</v>
      </c>
      <c r="AET6" s="98">
        <f t="shared" si="119"/>
        <v>0</v>
      </c>
      <c r="AEU6" s="98">
        <f t="shared" si="119"/>
        <v>0</v>
      </c>
      <c r="AEV6" s="98">
        <f t="shared" si="119"/>
        <v>0</v>
      </c>
      <c r="AEW6" s="98">
        <f t="shared" si="119"/>
        <v>0</v>
      </c>
      <c r="AEX6" s="98">
        <f t="shared" ref="AEX6:AGC6" si="120">SUBTOTAL(9,AEX7:AEX901)</f>
        <v>0</v>
      </c>
      <c r="AEY6" s="98">
        <f t="shared" si="120"/>
        <v>0</v>
      </c>
      <c r="AEZ6" s="98">
        <f t="shared" si="120"/>
        <v>0</v>
      </c>
      <c r="AFA6" s="98">
        <f t="shared" si="120"/>
        <v>0</v>
      </c>
      <c r="AFB6" s="98">
        <f t="shared" si="120"/>
        <v>0</v>
      </c>
      <c r="AFC6" s="98">
        <f t="shared" si="120"/>
        <v>0</v>
      </c>
      <c r="AFD6" s="98">
        <f t="shared" si="120"/>
        <v>0</v>
      </c>
      <c r="AFE6" s="98">
        <f t="shared" si="120"/>
        <v>0</v>
      </c>
      <c r="AFF6" s="98">
        <f t="shared" si="120"/>
        <v>0</v>
      </c>
      <c r="AFG6" s="98">
        <f t="shared" si="120"/>
        <v>0</v>
      </c>
      <c r="AFH6" s="98">
        <f t="shared" si="120"/>
        <v>0</v>
      </c>
      <c r="AFI6" s="98">
        <f t="shared" si="120"/>
        <v>0</v>
      </c>
      <c r="AFJ6" s="98">
        <f t="shared" si="120"/>
        <v>0</v>
      </c>
      <c r="AFK6" s="98">
        <f t="shared" si="120"/>
        <v>0</v>
      </c>
      <c r="AFL6" s="98">
        <f t="shared" si="120"/>
        <v>0</v>
      </c>
      <c r="AFM6" s="98">
        <f t="shared" si="120"/>
        <v>0</v>
      </c>
      <c r="AFN6" s="98">
        <f t="shared" si="120"/>
        <v>0</v>
      </c>
      <c r="AFO6" s="98">
        <f t="shared" si="120"/>
        <v>0</v>
      </c>
      <c r="AFP6" s="98">
        <f t="shared" si="120"/>
        <v>0</v>
      </c>
      <c r="AFQ6" s="98">
        <f t="shared" si="120"/>
        <v>0</v>
      </c>
      <c r="AFR6" s="98">
        <f t="shared" si="120"/>
        <v>0</v>
      </c>
      <c r="AFS6" s="98">
        <f t="shared" si="120"/>
        <v>0</v>
      </c>
      <c r="AFT6" s="98">
        <f t="shared" si="120"/>
        <v>0</v>
      </c>
      <c r="AFU6" s="98">
        <f t="shared" si="120"/>
        <v>0</v>
      </c>
      <c r="AFV6" s="98">
        <f t="shared" si="120"/>
        <v>0</v>
      </c>
      <c r="AFW6" s="98">
        <f t="shared" si="120"/>
        <v>0</v>
      </c>
      <c r="AFX6" s="98">
        <f t="shared" si="120"/>
        <v>0</v>
      </c>
      <c r="AFY6" s="98">
        <f t="shared" si="120"/>
        <v>0</v>
      </c>
      <c r="AFZ6" s="98">
        <f t="shared" si="120"/>
        <v>0</v>
      </c>
      <c r="AGA6" s="98">
        <f t="shared" si="120"/>
        <v>0</v>
      </c>
      <c r="AGB6" s="98">
        <f t="shared" si="120"/>
        <v>0</v>
      </c>
      <c r="AGC6" s="98">
        <f t="shared" si="120"/>
        <v>0</v>
      </c>
      <c r="AGD6" s="98">
        <f t="shared" ref="AGD6:AGK6" si="121">SUBTOTAL(9,AGD7:AGD901)</f>
        <v>0</v>
      </c>
      <c r="AGE6" s="98">
        <f t="shared" si="121"/>
        <v>0</v>
      </c>
      <c r="AGF6" s="98">
        <f t="shared" si="121"/>
        <v>0</v>
      </c>
      <c r="AGG6" s="98">
        <f t="shared" si="121"/>
        <v>0</v>
      </c>
      <c r="AGH6" s="98">
        <f t="shared" si="121"/>
        <v>0</v>
      </c>
      <c r="AGI6" s="98">
        <f t="shared" si="121"/>
        <v>0</v>
      </c>
      <c r="AGJ6" s="98">
        <f t="shared" si="121"/>
        <v>0</v>
      </c>
      <c r="AGK6" s="98">
        <f t="shared" si="121"/>
        <v>0</v>
      </c>
      <c r="AGL6" s="98"/>
      <c r="AGM6" s="98"/>
    </row>
    <row r="7" spans="1:16377" s="97" customFormat="1" ht="12.75" customHeight="1">
      <c r="A7" s="74" t="str">
        <f>IF('Sintesi (CA)'!B32&lt;&gt;"",'Sintesi (CA)'!B32,"")</f>
        <v>P59-Deploy &amp; Change CRMT</v>
      </c>
      <c r="B7" s="145" t="str">
        <f>IF('Sintesi (CA)'!C32&lt;&gt;"",'Sintesi (CA)'!C32,"")</f>
        <v>AO004511</v>
      </c>
      <c r="C7" s="74" t="str">
        <f>IF('Sintesi (CA)'!N32&lt;&gt;"",'Sintesi (CA)'!N32,"")</f>
        <v>Cross</v>
      </c>
      <c r="D7" s="75">
        <f>'Sintesi (CA)'!W32</f>
        <v>0</v>
      </c>
      <c r="E7" s="75">
        <f>'Sintesi (CA)'!X32</f>
        <v>0</v>
      </c>
      <c r="F7" s="75">
        <f>'Sintesi (CA)'!Y32</f>
        <v>0</v>
      </c>
      <c r="G7" s="175">
        <v>1</v>
      </c>
      <c r="H7" s="183">
        <v>43271</v>
      </c>
      <c r="I7" s="183">
        <v>43315</v>
      </c>
      <c r="J7" s="78">
        <f>IF(I7&lt;&gt;"",NETWORKDAYS(H7,I7)+K7,0)</f>
        <v>33</v>
      </c>
      <c r="K7" s="78">
        <v>0</v>
      </c>
      <c r="L7" s="79">
        <f t="shared" ref="L7:L22" si="122">IFERROR(IF(F7&gt;0,F7/(J7+K7),0),0)</f>
        <v>0</v>
      </c>
      <c r="M7" s="80">
        <v>0</v>
      </c>
      <c r="N7" s="80">
        <v>0</v>
      </c>
      <c r="O7" s="80">
        <v>0</v>
      </c>
      <c r="P7" s="80">
        <v>0</v>
      </c>
      <c r="Q7" s="80">
        <v>0</v>
      </c>
      <c r="R7" s="80">
        <v>0</v>
      </c>
      <c r="S7" s="80">
        <v>0</v>
      </c>
      <c r="T7" s="80">
        <v>0</v>
      </c>
      <c r="U7" s="80">
        <v>0</v>
      </c>
      <c r="V7" s="80">
        <v>0</v>
      </c>
      <c r="W7" s="80">
        <v>0</v>
      </c>
      <c r="X7" s="80">
        <v>0</v>
      </c>
      <c r="Y7" s="80">
        <v>0</v>
      </c>
      <c r="Z7" s="80">
        <v>0</v>
      </c>
      <c r="AA7" s="80">
        <v>0</v>
      </c>
      <c r="AB7" s="80">
        <v>0</v>
      </c>
      <c r="AC7" s="80">
        <v>0</v>
      </c>
      <c r="AD7" s="80">
        <v>0</v>
      </c>
      <c r="AE7" s="80">
        <v>0</v>
      </c>
      <c r="AF7" s="80">
        <v>0</v>
      </c>
      <c r="AG7" s="80">
        <v>0</v>
      </c>
      <c r="AH7" s="80">
        <v>0</v>
      </c>
      <c r="AI7" s="80">
        <v>0</v>
      </c>
      <c r="AJ7" s="80">
        <v>0</v>
      </c>
      <c r="AK7" s="80">
        <v>0</v>
      </c>
      <c r="AL7" s="80">
        <v>0</v>
      </c>
      <c r="AM7" s="80">
        <v>0</v>
      </c>
      <c r="AN7" s="80">
        <v>0</v>
      </c>
      <c r="AO7" s="80">
        <v>0</v>
      </c>
      <c r="AP7" s="80">
        <v>0</v>
      </c>
      <c r="AQ7" s="80">
        <v>0</v>
      </c>
      <c r="AR7" s="80">
        <v>0</v>
      </c>
      <c r="AS7" s="80">
        <v>0</v>
      </c>
      <c r="AT7" s="80">
        <v>0</v>
      </c>
      <c r="AU7" s="80">
        <v>0</v>
      </c>
      <c r="AV7" s="80">
        <v>0</v>
      </c>
      <c r="AW7" s="80">
        <v>0</v>
      </c>
      <c r="AX7" s="80">
        <v>0</v>
      </c>
      <c r="AY7" s="80">
        <v>0</v>
      </c>
      <c r="AZ7" s="80">
        <v>0</v>
      </c>
      <c r="BA7" s="80">
        <v>0</v>
      </c>
      <c r="BB7" s="80">
        <v>0</v>
      </c>
      <c r="BC7" s="80">
        <v>0</v>
      </c>
      <c r="BD7" s="80">
        <v>0</v>
      </c>
      <c r="BE7" s="80">
        <v>0</v>
      </c>
      <c r="BF7" s="80">
        <v>0</v>
      </c>
      <c r="BG7" s="80">
        <v>0</v>
      </c>
      <c r="BH7" s="80">
        <v>0</v>
      </c>
      <c r="BI7" s="80">
        <v>0</v>
      </c>
      <c r="BJ7" s="80">
        <v>0</v>
      </c>
      <c r="BK7" s="80">
        <v>0</v>
      </c>
      <c r="BL7" s="80">
        <v>0</v>
      </c>
      <c r="BM7" s="80">
        <v>0</v>
      </c>
      <c r="BN7" s="80">
        <v>0</v>
      </c>
      <c r="BO7" s="80">
        <v>0</v>
      </c>
      <c r="BP7" s="80">
        <v>0</v>
      </c>
      <c r="BQ7" s="80">
        <v>0</v>
      </c>
      <c r="BR7" s="80">
        <v>0</v>
      </c>
      <c r="BS7" s="80">
        <v>0</v>
      </c>
      <c r="BT7" s="80">
        <v>0</v>
      </c>
      <c r="BU7" s="80">
        <v>0</v>
      </c>
      <c r="BV7" s="80">
        <v>0</v>
      </c>
      <c r="BW7" s="80">
        <v>0</v>
      </c>
      <c r="BX7" s="80">
        <v>0</v>
      </c>
      <c r="BY7" s="80">
        <v>0</v>
      </c>
      <c r="BZ7" s="80">
        <v>0</v>
      </c>
      <c r="CA7" s="80">
        <v>0</v>
      </c>
      <c r="CB7" s="80">
        <v>0</v>
      </c>
      <c r="CC7" s="80">
        <v>0</v>
      </c>
      <c r="CD7" s="80">
        <v>0</v>
      </c>
      <c r="CE7" s="80">
        <v>0</v>
      </c>
      <c r="CF7" s="80">
        <v>0</v>
      </c>
      <c r="CG7" s="80">
        <v>0</v>
      </c>
      <c r="CH7" s="80">
        <v>0</v>
      </c>
      <c r="CI7" s="80">
        <v>0</v>
      </c>
      <c r="CJ7" s="80">
        <v>0</v>
      </c>
      <c r="CK7" s="80">
        <v>0</v>
      </c>
      <c r="CL7" s="80">
        <v>0</v>
      </c>
      <c r="CM7" s="80">
        <v>0</v>
      </c>
      <c r="CN7" s="80">
        <v>0</v>
      </c>
      <c r="CO7" s="80">
        <v>0</v>
      </c>
      <c r="CP7" s="80">
        <v>0</v>
      </c>
      <c r="CQ7" s="80">
        <v>0</v>
      </c>
      <c r="CR7" s="80">
        <v>0</v>
      </c>
      <c r="CS7" s="80">
        <v>0</v>
      </c>
      <c r="CT7" s="80">
        <v>0</v>
      </c>
      <c r="CU7" s="80">
        <v>0</v>
      </c>
      <c r="CV7" s="80">
        <v>0</v>
      </c>
      <c r="CW7" s="80">
        <v>0</v>
      </c>
      <c r="CX7" s="80">
        <v>0</v>
      </c>
      <c r="CY7" s="80">
        <v>0</v>
      </c>
      <c r="CZ7" s="80">
        <v>0</v>
      </c>
      <c r="DA7" s="80">
        <v>0</v>
      </c>
      <c r="DB7" s="80">
        <v>0</v>
      </c>
      <c r="DC7" s="80">
        <v>0</v>
      </c>
      <c r="DD7" s="80">
        <v>0</v>
      </c>
      <c r="DE7" s="80">
        <v>0</v>
      </c>
      <c r="DF7" s="80">
        <v>0</v>
      </c>
      <c r="DG7" s="80">
        <v>0</v>
      </c>
      <c r="DH7" s="80">
        <v>0</v>
      </c>
      <c r="DI7" s="80">
        <v>0</v>
      </c>
      <c r="DJ7" s="80"/>
      <c r="DK7" s="80"/>
      <c r="DL7" s="80"/>
      <c r="DM7" s="80"/>
      <c r="DN7" s="80"/>
      <c r="DO7" s="80"/>
      <c r="DP7" s="318">
        <v>0</v>
      </c>
      <c r="DQ7" s="318">
        <v>0</v>
      </c>
      <c r="DR7" s="318">
        <v>0</v>
      </c>
      <c r="DS7" s="318">
        <v>0</v>
      </c>
      <c r="DT7" s="318">
        <v>0</v>
      </c>
      <c r="DU7" s="318">
        <v>0</v>
      </c>
      <c r="DV7" s="318">
        <v>0</v>
      </c>
      <c r="DW7" s="318">
        <v>0</v>
      </c>
      <c r="DX7" s="318">
        <v>0</v>
      </c>
      <c r="DY7" s="318">
        <v>0</v>
      </c>
      <c r="DZ7" s="318">
        <v>0</v>
      </c>
      <c r="EA7" s="318">
        <v>0</v>
      </c>
      <c r="EB7" s="318">
        <v>0</v>
      </c>
      <c r="EC7" s="318">
        <v>0</v>
      </c>
      <c r="ED7" s="318">
        <v>0</v>
      </c>
      <c r="EE7" s="318">
        <v>0</v>
      </c>
      <c r="EF7" s="318">
        <v>0</v>
      </c>
      <c r="EG7" s="318">
        <v>0</v>
      </c>
      <c r="EH7" s="318">
        <v>0</v>
      </c>
      <c r="EI7" s="318">
        <v>0</v>
      </c>
      <c r="EJ7" s="318">
        <v>0</v>
      </c>
      <c r="EK7" s="318">
        <v>0</v>
      </c>
      <c r="EL7" s="318">
        <v>0</v>
      </c>
      <c r="EM7" s="318">
        <f>VLOOKUP($B7,'Sintesi (CA)'!$C$30:$AE$56,25,FALSE)</f>
        <v>0</v>
      </c>
      <c r="EN7" s="318">
        <f>VLOOKUP($B7,'Sintesi (CA)'!$C$30:$AE$56,25,FALSE)</f>
        <v>0</v>
      </c>
      <c r="EO7" s="318">
        <f>VLOOKUP($B7,'Sintesi (CA)'!$C$30:$AE$56,25,FALSE)</f>
        <v>0</v>
      </c>
      <c r="EP7" s="318">
        <f>VLOOKUP($B7,'Sintesi (CA)'!$C$30:$AE$56,25,FALSE)</f>
        <v>0</v>
      </c>
      <c r="EQ7" s="318">
        <f>VLOOKUP($B7,'Sintesi (CA)'!$C$30:$AE$56,25,FALSE)</f>
        <v>0</v>
      </c>
      <c r="ER7" s="318">
        <f>VLOOKUP($B7,'Sintesi (CA)'!$C$30:$AE$56,25,FALSE)</f>
        <v>0</v>
      </c>
      <c r="ES7" s="318">
        <f>VLOOKUP($B7,'Sintesi (CA)'!$C$30:$AE$56,25,FALSE)</f>
        <v>0</v>
      </c>
      <c r="ET7" s="318">
        <f>VLOOKUP($B7,'Sintesi (CA)'!$C$30:$AE$56,25,FALSE)</f>
        <v>0</v>
      </c>
      <c r="EU7" s="318">
        <f>VLOOKUP($B7,'Sintesi (CA)'!$C$30:$AE$56,25,FALSE)</f>
        <v>0</v>
      </c>
      <c r="EV7" s="318">
        <f>VLOOKUP($B7,'Sintesi (CA)'!$C$30:$AE$56,25,FALSE)</f>
        <v>0</v>
      </c>
      <c r="EW7" s="318">
        <f>VLOOKUP($B7,'Sintesi (CA)'!$C$30:$AE$56,25,FALSE)</f>
        <v>0</v>
      </c>
      <c r="EX7" s="318">
        <f>VLOOKUP($B7,'Sintesi (CA)'!$C$30:$AE$56,25,FALSE)</f>
        <v>0</v>
      </c>
      <c r="EY7" s="318">
        <f>VLOOKUP($B7,'Sintesi (CA)'!$C$30:$AE$56,25,FALSE)</f>
        <v>0</v>
      </c>
      <c r="EZ7" s="318">
        <f>VLOOKUP($B7,'Sintesi (CA)'!$C$30:$AE$56,25,FALSE)</f>
        <v>0</v>
      </c>
      <c r="FA7" s="318">
        <f>VLOOKUP($B7,'Sintesi (CA)'!$C$30:$AE$56,25,FALSE)</f>
        <v>0</v>
      </c>
      <c r="FB7" s="318">
        <f>VLOOKUP($B7,'Sintesi (CA)'!$C$30:$AE$56,25,FALSE)</f>
        <v>0</v>
      </c>
      <c r="FC7" s="318">
        <f>VLOOKUP($B7,'Sintesi (CA)'!$C$30:$AE$56,25,FALSE)</f>
        <v>0</v>
      </c>
      <c r="FD7" s="318">
        <f>VLOOKUP($B7,'Sintesi (CA)'!$C$30:$AE$56,25,FALSE)</f>
        <v>0</v>
      </c>
      <c r="FE7" s="318">
        <f>VLOOKUP($B7,'Sintesi (CA)'!$C$30:$AE$56,25,FALSE)</f>
        <v>0</v>
      </c>
      <c r="FF7" s="318">
        <f>VLOOKUP($B7,'Sintesi (CA)'!$C$30:$AE$56,25,FALSE)</f>
        <v>0</v>
      </c>
      <c r="FG7" s="318">
        <f>VLOOKUP($B7,'Sintesi (CA)'!$C$30:$AE$56,25,FALSE)</f>
        <v>0</v>
      </c>
      <c r="FH7" s="318">
        <f>VLOOKUP($B7,'Sintesi (CA)'!$C$30:$AE$56,25,FALSE)</f>
        <v>0</v>
      </c>
      <c r="FI7" s="318">
        <f>VLOOKUP($B7,'Sintesi (CA)'!$C$30:$AE$56,25,FALSE)</f>
        <v>0</v>
      </c>
      <c r="FJ7" s="318">
        <f>VLOOKUP($B7,'Sintesi (CA)'!$C$30:$AE$56,25,FALSE)</f>
        <v>0</v>
      </c>
      <c r="FK7" s="318">
        <f>VLOOKUP($B7,'Sintesi (CA)'!$C$30:$AE$56,25,FALSE)</f>
        <v>0</v>
      </c>
      <c r="FL7" s="318">
        <f>VLOOKUP($B7,'Sintesi (CA)'!$C$30:$AE$56,25,FALSE)</f>
        <v>0</v>
      </c>
      <c r="FM7" s="318">
        <f>VLOOKUP($B7,'Sintesi (CA)'!$C$30:$AE$56,25,FALSE)</f>
        <v>0</v>
      </c>
      <c r="FN7" s="318">
        <f>VLOOKUP($B7,'Sintesi (CA)'!$C$30:$AE$56,25,FALSE)</f>
        <v>0</v>
      </c>
      <c r="FO7" s="318">
        <f>VLOOKUP($B7,'Sintesi (CA)'!$C$30:$AE$56,25,FALSE)</f>
        <v>0</v>
      </c>
      <c r="FP7" s="318">
        <f>VLOOKUP($B7,'Sintesi (CA)'!$C$30:$AE$56,25,FALSE)</f>
        <v>0</v>
      </c>
      <c r="FQ7" s="318">
        <f>VLOOKUP($B7,'Sintesi (CA)'!$C$30:$AE$56,25,FALSE)</f>
        <v>0</v>
      </c>
      <c r="FR7" s="318">
        <f>VLOOKUP($B7,'Sintesi (CA)'!$C$30:$AE$56,25,FALSE)</f>
        <v>0</v>
      </c>
      <c r="FS7" s="318">
        <f>VLOOKUP($B7,'Sintesi (CA)'!$C$30:$AE$56,25,FALSE)</f>
        <v>0</v>
      </c>
      <c r="FT7" s="318">
        <f>VLOOKUP($B7,'Sintesi (CA)'!$C$30:$AE$56,25,FALSE)</f>
        <v>0</v>
      </c>
      <c r="FU7" s="318">
        <f>VLOOKUP($B7,'Sintesi (CA)'!$C$30:$AE$56,25,FALSE)</f>
        <v>0</v>
      </c>
      <c r="FV7" s="318">
        <f>VLOOKUP($B7,'Sintesi (CA)'!$C$30:$AE$56,25,FALSE)</f>
        <v>0</v>
      </c>
      <c r="FW7" s="318">
        <f>VLOOKUP($B7,'Sintesi (CA)'!$C$30:$AE$56,25,FALSE)</f>
        <v>0</v>
      </c>
      <c r="FX7" s="318">
        <f>VLOOKUP($B7,'Sintesi (CA)'!$C$30:$AE$56,25,FALSE)</f>
        <v>0</v>
      </c>
      <c r="FY7" s="318">
        <f>VLOOKUP($B7,'Sintesi (CA)'!$C$30:$AE$56,25,FALSE)</f>
        <v>0</v>
      </c>
      <c r="FZ7" s="318">
        <f>VLOOKUP($B7,'Sintesi (CA)'!$C$30:$AE$56,25,FALSE)</f>
        <v>0</v>
      </c>
      <c r="GA7" s="318">
        <f>VLOOKUP($B7,'Sintesi (CA)'!$C$30:$AE$56,25,FALSE)</f>
        <v>0</v>
      </c>
      <c r="GB7" s="318">
        <f>VLOOKUP($B7,'Sintesi (CA)'!$C$30:$AE$56,25,FALSE)</f>
        <v>0</v>
      </c>
      <c r="GC7" s="318">
        <f>VLOOKUP($B7,'Sintesi (CA)'!$C$30:$AE$56,25,FALSE)</f>
        <v>0</v>
      </c>
      <c r="GD7" s="318">
        <f>VLOOKUP($B7,'Sintesi (CA)'!$C$30:$AE$56,25,FALSE)</f>
        <v>0</v>
      </c>
      <c r="GE7" s="318">
        <f>VLOOKUP($B7,'Sintesi (CA)'!$C$30:$AE$56,25,FALSE)</f>
        <v>0</v>
      </c>
      <c r="GF7" s="318">
        <f>VLOOKUP($B7,'Sintesi (CA)'!$C$30:$AE$56,25,FALSE)</f>
        <v>0</v>
      </c>
      <c r="GG7" s="318">
        <f>VLOOKUP($B7,'Sintesi (CA)'!$C$30:$AE$56,25,FALSE)</f>
        <v>0</v>
      </c>
      <c r="GH7" s="318">
        <f>VLOOKUP($B7,'Sintesi (CA)'!$C$30:$AE$56,25,FALSE)</f>
        <v>0</v>
      </c>
      <c r="GI7" s="318">
        <f>VLOOKUP($B7,'Sintesi (CA)'!$C$30:$AE$56,25,FALSE)</f>
        <v>0</v>
      </c>
      <c r="GJ7" s="318">
        <f>VLOOKUP($B7,'Sintesi (CA)'!$C$30:$AE$56,25,FALSE)</f>
        <v>0</v>
      </c>
      <c r="GK7" s="318">
        <f>VLOOKUP($B7,'Sintesi (CA)'!$C$30:$AE$56,25,FALSE)</f>
        <v>0</v>
      </c>
      <c r="GL7" s="318">
        <f>VLOOKUP($B7,'Sintesi (CA)'!$C$30:$AE$56,25,FALSE)</f>
        <v>0</v>
      </c>
      <c r="GM7" s="318">
        <f>VLOOKUP($B7,'Sintesi (CA)'!$C$30:$AE$56,25,FALSE)</f>
        <v>0</v>
      </c>
      <c r="GN7" s="318">
        <f>VLOOKUP($B7,'Sintesi (CA)'!$C$30:$AE$56,25,FALSE)</f>
        <v>0</v>
      </c>
      <c r="GO7" s="318">
        <f>VLOOKUP($B7,'Sintesi (CA)'!$C$30:$AE$56,25,FALSE)</f>
        <v>0</v>
      </c>
      <c r="GP7" s="318">
        <f>VLOOKUP($B7,'Sintesi (CA)'!$C$30:$AE$56,25,FALSE)</f>
        <v>0</v>
      </c>
      <c r="GQ7" s="318">
        <f>VLOOKUP($B7,'Sintesi (CA)'!$C$30:$AE$56,25,FALSE)</f>
        <v>0</v>
      </c>
      <c r="GR7" s="318">
        <f>VLOOKUP($B7,'Sintesi (CA)'!$C$30:$AE$56,25,FALSE)</f>
        <v>0</v>
      </c>
      <c r="GS7" s="318">
        <f>VLOOKUP($B7,'Sintesi (CA)'!$C$30:$AE$56,25,FALSE)</f>
        <v>0</v>
      </c>
      <c r="GT7" s="318">
        <f>VLOOKUP($B7,'Sintesi (CA)'!$C$30:$AE$56,25,FALSE)</f>
        <v>0</v>
      </c>
      <c r="GU7" s="318">
        <f>VLOOKUP($B7,'Sintesi (CA)'!$C$30:$AE$56,25,FALSE)</f>
        <v>0</v>
      </c>
      <c r="GV7" s="318">
        <f>VLOOKUP($B7,'Sintesi (CA)'!$C$30:$AE$56,25,FALSE)</f>
        <v>0</v>
      </c>
      <c r="GW7" s="318">
        <f>VLOOKUP($B7,'Sintesi (CA)'!$C$30:$AE$56,25,FALSE)</f>
        <v>0</v>
      </c>
      <c r="GX7" s="318">
        <f>VLOOKUP($B7,'Sintesi (CA)'!$C$30:$AE$56,25,FALSE)</f>
        <v>0</v>
      </c>
      <c r="GY7" s="318">
        <f>VLOOKUP($B7,'Sintesi (CA)'!$C$30:$AE$56,25,FALSE)</f>
        <v>0</v>
      </c>
      <c r="GZ7" s="318">
        <f>VLOOKUP($B7,'Sintesi (CA)'!$C$30:$AE$56,25,FALSE)</f>
        <v>0</v>
      </c>
      <c r="HA7" s="318">
        <f>VLOOKUP($B7,'Sintesi (CA)'!$C$30:$AE$56,25,FALSE)</f>
        <v>0</v>
      </c>
      <c r="HB7" s="318">
        <f>VLOOKUP($B7,'Sintesi (CA)'!$C$30:$AE$56,25,FALSE)</f>
        <v>0</v>
      </c>
      <c r="HC7" s="318">
        <f>VLOOKUP($B7,'Sintesi (CA)'!$C$30:$AE$56,25,FALSE)</f>
        <v>0</v>
      </c>
      <c r="HD7" s="318">
        <f>VLOOKUP($B7,'Sintesi (CA)'!$C$30:$AE$56,25,FALSE)</f>
        <v>0</v>
      </c>
      <c r="HE7" s="318">
        <f>VLOOKUP($B7,'Sintesi (CA)'!$C$30:$AE$56,25,FALSE)</f>
        <v>0</v>
      </c>
      <c r="HF7" s="318">
        <f>VLOOKUP($B7,'Sintesi (CA)'!$C$30:$AE$56,25,FALSE)</f>
        <v>0</v>
      </c>
      <c r="HG7" s="318">
        <f>VLOOKUP($B7,'Sintesi (CA)'!$C$30:$AE$56,25,FALSE)</f>
        <v>0</v>
      </c>
      <c r="HH7" s="318">
        <f>VLOOKUP($B7,'Sintesi (CA)'!$C$30:$AE$56,25,FALSE)</f>
        <v>0</v>
      </c>
      <c r="HI7" s="318">
        <f>VLOOKUP($B7,'Sintesi (CA)'!$C$30:$AE$56,25,FALSE)</f>
        <v>0</v>
      </c>
      <c r="HJ7" s="318">
        <f>VLOOKUP($B7,'Sintesi (CA)'!$C$30:$AE$56,25,FALSE)</f>
        <v>0</v>
      </c>
      <c r="HK7" s="318">
        <f>VLOOKUP($B7,'Sintesi (CA)'!$C$30:$AE$56,25,FALSE)</f>
        <v>0</v>
      </c>
      <c r="HL7" s="318">
        <f>VLOOKUP($B7,'Sintesi (CA)'!$C$30:$AE$56,25,FALSE)</f>
        <v>0</v>
      </c>
      <c r="HM7" s="318">
        <f>VLOOKUP($B7,'Sintesi (CA)'!$C$30:$AE$56,25,FALSE)</f>
        <v>0</v>
      </c>
      <c r="HN7" s="318">
        <f>VLOOKUP($B7,'Sintesi (CA)'!$C$30:$AE$56,25,FALSE)</f>
        <v>0</v>
      </c>
      <c r="HO7" s="318">
        <f>VLOOKUP($B7,'Sintesi (CA)'!$C$30:$AE$56,25,FALSE)</f>
        <v>0</v>
      </c>
      <c r="HP7" s="318"/>
      <c r="HQ7" s="318"/>
      <c r="HR7" s="318"/>
      <c r="HS7" s="319">
        <v>0</v>
      </c>
      <c r="HT7" s="319">
        <v>0</v>
      </c>
      <c r="HU7" s="319">
        <v>0</v>
      </c>
      <c r="HV7" s="319">
        <v>0</v>
      </c>
      <c r="HW7" s="319">
        <v>0</v>
      </c>
      <c r="HX7" s="319">
        <v>0</v>
      </c>
      <c r="HY7" s="319">
        <v>0</v>
      </c>
      <c r="HZ7" s="319">
        <v>0</v>
      </c>
      <c r="IA7" s="319">
        <v>0</v>
      </c>
      <c r="IB7" s="319">
        <v>0</v>
      </c>
      <c r="IC7" s="319">
        <v>0</v>
      </c>
      <c r="ID7" s="319">
        <v>0</v>
      </c>
      <c r="IE7" s="319">
        <v>0</v>
      </c>
      <c r="IF7" s="319">
        <v>0</v>
      </c>
      <c r="IG7" s="319">
        <v>0</v>
      </c>
      <c r="IH7" s="319">
        <v>0</v>
      </c>
      <c r="II7" s="319">
        <v>0</v>
      </c>
      <c r="IJ7" s="319">
        <v>0</v>
      </c>
      <c r="IK7" s="319">
        <v>0</v>
      </c>
      <c r="IL7" s="319">
        <v>0</v>
      </c>
      <c r="IM7" s="319">
        <v>0</v>
      </c>
      <c r="IN7" s="319">
        <v>0</v>
      </c>
      <c r="IO7" s="319">
        <v>0</v>
      </c>
      <c r="IP7" s="319">
        <f>VLOOKUP($B7,'Sintesi (CA)'!$C$30:$AE$56,27,FALSE)</f>
        <v>0</v>
      </c>
      <c r="IQ7" s="319">
        <f>VLOOKUP($B7,'Sintesi (CA)'!$C$30:$AE$56,27,FALSE)</f>
        <v>0</v>
      </c>
      <c r="IR7" s="319">
        <f>VLOOKUP($B7,'Sintesi (CA)'!$C$30:$AE$56,27,FALSE)</f>
        <v>0</v>
      </c>
      <c r="IS7" s="319">
        <f>VLOOKUP($B7,'Sintesi (CA)'!$C$30:$AE$56,27,FALSE)</f>
        <v>0</v>
      </c>
      <c r="IT7" s="319">
        <f>VLOOKUP($B7,'Sintesi (CA)'!$C$30:$AE$56,27,FALSE)</f>
        <v>0</v>
      </c>
      <c r="IU7" s="319">
        <f>VLOOKUP($B7,'Sintesi (CA)'!$C$30:$AE$56,27,FALSE)</f>
        <v>0</v>
      </c>
      <c r="IV7" s="319">
        <f>VLOOKUP($B7,'Sintesi (CA)'!$C$30:$AE$56,27,FALSE)</f>
        <v>0</v>
      </c>
      <c r="IW7" s="319">
        <f>VLOOKUP($B7,'Sintesi (CA)'!$C$30:$AE$56,27,FALSE)</f>
        <v>0</v>
      </c>
      <c r="IX7" s="319">
        <f>VLOOKUP($B7,'Sintesi (CA)'!$C$30:$AE$56,27,FALSE)</f>
        <v>0</v>
      </c>
      <c r="IY7" s="319">
        <f>VLOOKUP($B7,'Sintesi (CA)'!$C$30:$AE$56,27,FALSE)</f>
        <v>0</v>
      </c>
      <c r="IZ7" s="319">
        <f>VLOOKUP($B7,'Sintesi (CA)'!$C$30:$AE$56,27,FALSE)</f>
        <v>0</v>
      </c>
      <c r="JA7" s="319">
        <f>VLOOKUP($B7,'Sintesi (CA)'!$C$30:$AE$56,27,FALSE)</f>
        <v>0</v>
      </c>
      <c r="JB7" s="319">
        <f>VLOOKUP($B7,'Sintesi (CA)'!$C$30:$AE$56,27,FALSE)</f>
        <v>0</v>
      </c>
      <c r="JC7" s="319">
        <f>VLOOKUP($B7,'Sintesi (CA)'!$C$30:$AE$56,27,FALSE)</f>
        <v>0</v>
      </c>
      <c r="JD7" s="319">
        <f>VLOOKUP($B7,'Sintesi (CA)'!$C$30:$AE$56,27,FALSE)</f>
        <v>0</v>
      </c>
      <c r="JE7" s="319">
        <f>VLOOKUP($B7,'Sintesi (CA)'!$C$30:$AE$56,27,FALSE)</f>
        <v>0</v>
      </c>
      <c r="JF7" s="319">
        <f>VLOOKUP($B7,'Sintesi (CA)'!$C$30:$AE$56,27,FALSE)</f>
        <v>0</v>
      </c>
      <c r="JG7" s="319">
        <f>VLOOKUP($B7,'Sintesi (CA)'!$C$30:$AE$56,27,FALSE)</f>
        <v>0</v>
      </c>
      <c r="JH7" s="319">
        <f>VLOOKUP($B7,'Sintesi (CA)'!$C$30:$AE$56,27,FALSE)</f>
        <v>0</v>
      </c>
      <c r="JI7" s="319">
        <f>VLOOKUP($B7,'Sintesi (CA)'!$C$30:$AE$56,27,FALSE)</f>
        <v>0</v>
      </c>
      <c r="JJ7" s="319">
        <f>VLOOKUP($B7,'Sintesi (CA)'!$C$30:$AE$56,27,FALSE)</f>
        <v>0</v>
      </c>
      <c r="JK7" s="319">
        <f>VLOOKUP($B7,'Sintesi (CA)'!$C$30:$AE$56,27,FALSE)</f>
        <v>0</v>
      </c>
      <c r="JL7" s="319">
        <f>VLOOKUP($B7,'Sintesi (CA)'!$C$30:$AE$56,27,FALSE)</f>
        <v>0</v>
      </c>
      <c r="JM7" s="319">
        <f>VLOOKUP($B7,'Sintesi (CA)'!$C$30:$AE$56,27,FALSE)</f>
        <v>0</v>
      </c>
      <c r="JN7" s="319">
        <f>VLOOKUP($B7,'Sintesi (CA)'!$C$30:$AE$56,27,FALSE)</f>
        <v>0</v>
      </c>
      <c r="JO7" s="319">
        <f>VLOOKUP($B7,'Sintesi (CA)'!$C$30:$AE$56,27,FALSE)</f>
        <v>0</v>
      </c>
      <c r="JP7" s="319">
        <f>VLOOKUP($B7,'Sintesi (CA)'!$C$30:$AE$56,27,FALSE)</f>
        <v>0</v>
      </c>
      <c r="JQ7" s="319">
        <f>VLOOKUP($B7,'Sintesi (CA)'!$C$30:$AE$56,27,FALSE)</f>
        <v>0</v>
      </c>
      <c r="JR7" s="319">
        <f>VLOOKUP($B7,'Sintesi (CA)'!$C$30:$AE$56,27,FALSE)</f>
        <v>0</v>
      </c>
      <c r="JS7" s="319">
        <f>VLOOKUP($B7,'Sintesi (CA)'!$C$30:$AE$56,27,FALSE)</f>
        <v>0</v>
      </c>
      <c r="JT7" s="319">
        <f>VLOOKUP($B7,'Sintesi (CA)'!$C$30:$AE$56,27,FALSE)</f>
        <v>0</v>
      </c>
      <c r="JU7" s="319">
        <f>VLOOKUP($B7,'Sintesi (CA)'!$C$30:$AE$56,27,FALSE)</f>
        <v>0</v>
      </c>
      <c r="JV7" s="319">
        <f>VLOOKUP($B7,'Sintesi (CA)'!$C$30:$AE$56,27,FALSE)</f>
        <v>0</v>
      </c>
      <c r="JW7" s="319">
        <f>VLOOKUP($B7,'Sintesi (CA)'!$C$30:$AE$56,27,FALSE)</f>
        <v>0</v>
      </c>
      <c r="JX7" s="319">
        <f>VLOOKUP($B7,'Sintesi (CA)'!$C$30:$AE$56,27,FALSE)</f>
        <v>0</v>
      </c>
      <c r="JY7" s="319">
        <f>VLOOKUP($B7,'Sintesi (CA)'!$C$30:$AE$56,27,FALSE)</f>
        <v>0</v>
      </c>
      <c r="JZ7" s="319">
        <f>VLOOKUP($B7,'Sintesi (CA)'!$C$30:$AE$56,27,FALSE)</f>
        <v>0</v>
      </c>
      <c r="KA7" s="319">
        <f>VLOOKUP($B7,'Sintesi (CA)'!$C$30:$AE$56,27,FALSE)</f>
        <v>0</v>
      </c>
      <c r="KB7" s="319">
        <f>VLOOKUP($B7,'Sintesi (CA)'!$C$30:$AE$56,27,FALSE)</f>
        <v>0</v>
      </c>
      <c r="KC7" s="319">
        <f>VLOOKUP($B7,'Sintesi (CA)'!$C$30:$AE$56,27,FALSE)</f>
        <v>0</v>
      </c>
      <c r="KD7" s="319">
        <f>VLOOKUP($B7,'Sintesi (CA)'!$C$30:$AE$56,27,FALSE)</f>
        <v>0</v>
      </c>
      <c r="KE7" s="319">
        <f>VLOOKUP($B7,'Sintesi (CA)'!$C$30:$AE$56,27,FALSE)</f>
        <v>0</v>
      </c>
      <c r="KF7" s="319">
        <f>VLOOKUP($B7,'Sintesi (CA)'!$C$30:$AE$56,27,FALSE)</f>
        <v>0</v>
      </c>
      <c r="KG7" s="319">
        <f>VLOOKUP($B7,'Sintesi (CA)'!$C$30:$AE$56,27,FALSE)</f>
        <v>0</v>
      </c>
      <c r="KH7" s="319">
        <f>VLOOKUP($B7,'Sintesi (CA)'!$C$30:$AE$56,27,FALSE)</f>
        <v>0</v>
      </c>
      <c r="KI7" s="319">
        <f>VLOOKUP($B7,'Sintesi (CA)'!$C$30:$AE$56,27,FALSE)</f>
        <v>0</v>
      </c>
      <c r="KJ7" s="319">
        <f>VLOOKUP($B7,'Sintesi (CA)'!$C$30:$AE$56,27,FALSE)</f>
        <v>0</v>
      </c>
      <c r="KK7" s="319">
        <f>VLOOKUP($B7,'Sintesi (CA)'!$C$30:$AE$56,27,FALSE)</f>
        <v>0</v>
      </c>
      <c r="KL7" s="319">
        <f>VLOOKUP($B7,'Sintesi (CA)'!$C$30:$AE$56,27,FALSE)</f>
        <v>0</v>
      </c>
      <c r="KM7" s="319">
        <f>VLOOKUP($B7,'Sintesi (CA)'!$C$30:$AE$56,27,FALSE)</f>
        <v>0</v>
      </c>
      <c r="KN7" s="319">
        <f>VLOOKUP($B7,'Sintesi (CA)'!$C$30:$AE$56,27,FALSE)</f>
        <v>0</v>
      </c>
      <c r="KO7" s="319">
        <f>VLOOKUP($B7,'Sintesi (CA)'!$C$30:$AE$56,27,FALSE)</f>
        <v>0</v>
      </c>
      <c r="KP7" s="319">
        <f>VLOOKUP($B7,'Sintesi (CA)'!$C$30:$AE$56,27,FALSE)</f>
        <v>0</v>
      </c>
      <c r="KQ7" s="319">
        <f>VLOOKUP($B7,'Sintesi (CA)'!$C$30:$AE$56,27,FALSE)</f>
        <v>0</v>
      </c>
      <c r="KR7" s="319">
        <f>VLOOKUP($B7,'Sintesi (CA)'!$C$30:$AE$56,27,FALSE)</f>
        <v>0</v>
      </c>
      <c r="KS7" s="319">
        <f>VLOOKUP($B7,'Sintesi (CA)'!$C$30:$AE$56,27,FALSE)</f>
        <v>0</v>
      </c>
      <c r="KT7" s="319">
        <f>VLOOKUP($B7,'Sintesi (CA)'!$C$30:$AE$56,27,FALSE)</f>
        <v>0</v>
      </c>
      <c r="KU7" s="319">
        <f>VLOOKUP($B7,'Sintesi (CA)'!$C$30:$AE$56,27,FALSE)</f>
        <v>0</v>
      </c>
      <c r="KV7" s="319">
        <f>VLOOKUP($B7,'Sintesi (CA)'!$C$30:$AE$56,27,FALSE)</f>
        <v>0</v>
      </c>
      <c r="KW7" s="319">
        <f>VLOOKUP($B7,'Sintesi (CA)'!$C$30:$AE$56,27,FALSE)</f>
        <v>0</v>
      </c>
      <c r="KX7" s="319">
        <f>VLOOKUP($B7,'Sintesi (CA)'!$C$30:$AE$56,27,FALSE)</f>
        <v>0</v>
      </c>
      <c r="KY7" s="319">
        <f>VLOOKUP($B7,'Sintesi (CA)'!$C$30:$AE$56,27,FALSE)</f>
        <v>0</v>
      </c>
      <c r="KZ7" s="319">
        <f>VLOOKUP($B7,'Sintesi (CA)'!$C$30:$AE$56,27,FALSE)</f>
        <v>0</v>
      </c>
      <c r="LA7" s="319">
        <f>VLOOKUP($B7,'Sintesi (CA)'!$C$30:$AE$56,27,FALSE)</f>
        <v>0</v>
      </c>
      <c r="LB7" s="319">
        <f>VLOOKUP($B7,'Sintesi (CA)'!$C$30:$AE$56,27,FALSE)</f>
        <v>0</v>
      </c>
      <c r="LC7" s="319">
        <f>VLOOKUP($B7,'Sintesi (CA)'!$C$30:$AE$56,27,FALSE)</f>
        <v>0</v>
      </c>
      <c r="LD7" s="319">
        <f>VLOOKUP($B7,'Sintesi (CA)'!$C$30:$AE$56,27,FALSE)</f>
        <v>0</v>
      </c>
      <c r="LE7" s="319">
        <f>VLOOKUP($B7,'Sintesi (CA)'!$C$30:$AE$56,27,FALSE)</f>
        <v>0</v>
      </c>
      <c r="LF7" s="319">
        <f>VLOOKUP($B7,'Sintesi (CA)'!$C$30:$AE$56,27,FALSE)</f>
        <v>0</v>
      </c>
      <c r="LG7" s="319">
        <f>VLOOKUP($B7,'Sintesi (CA)'!$C$30:$AE$56,27,FALSE)</f>
        <v>0</v>
      </c>
      <c r="LH7" s="319">
        <f>VLOOKUP($B7,'Sintesi (CA)'!$C$30:$AE$56,27,FALSE)</f>
        <v>0</v>
      </c>
      <c r="LI7" s="319">
        <f>VLOOKUP($B7,'Sintesi (CA)'!$C$30:$AE$56,27,FALSE)</f>
        <v>0</v>
      </c>
      <c r="LJ7" s="319">
        <f>VLOOKUP($B7,'Sintesi (CA)'!$C$30:$AE$56,27,FALSE)</f>
        <v>0</v>
      </c>
      <c r="LK7" s="319">
        <f>VLOOKUP($B7,'Sintesi (CA)'!$C$30:$AE$56,27,FALSE)</f>
        <v>0</v>
      </c>
      <c r="LL7" s="319">
        <f>VLOOKUP($B7,'Sintesi (CA)'!$C$30:$AE$56,27,FALSE)</f>
        <v>0</v>
      </c>
      <c r="LM7" s="319">
        <f>VLOOKUP($B7,'Sintesi (CA)'!$C$30:$AE$56,27,FALSE)</f>
        <v>0</v>
      </c>
      <c r="LN7" s="319">
        <f>VLOOKUP($B7,'Sintesi (CA)'!$C$30:$AE$56,27,FALSE)</f>
        <v>0</v>
      </c>
      <c r="LO7" s="319">
        <f>VLOOKUP($B7,'Sintesi (CA)'!$C$30:$AE$56,27,FALSE)</f>
        <v>0</v>
      </c>
      <c r="LP7" s="319">
        <f>VLOOKUP($B7,'Sintesi (CA)'!$C$30:$AE$56,27,FALSE)</f>
        <v>0</v>
      </c>
      <c r="LQ7" s="319">
        <f>VLOOKUP($B7,'Sintesi (CA)'!$C$30:$AE$56,27,FALSE)</f>
        <v>0</v>
      </c>
      <c r="LR7" s="319">
        <f>VLOOKUP($B7,'Sintesi (CA)'!$C$30:$AE$56,27,FALSE)</f>
        <v>0</v>
      </c>
      <c r="LS7" s="319"/>
      <c r="LT7" s="319"/>
      <c r="LU7" s="319"/>
      <c r="LV7" s="320">
        <v>0</v>
      </c>
      <c r="LW7" s="320">
        <v>0</v>
      </c>
      <c r="LX7" s="320">
        <v>0</v>
      </c>
      <c r="LY7" s="320">
        <v>0</v>
      </c>
      <c r="LZ7" s="320">
        <v>0</v>
      </c>
      <c r="MA7" s="320">
        <v>0</v>
      </c>
      <c r="MB7" s="320">
        <v>0</v>
      </c>
      <c r="MC7" s="320">
        <v>0</v>
      </c>
      <c r="MD7" s="320">
        <v>0</v>
      </c>
      <c r="ME7" s="320">
        <v>0</v>
      </c>
      <c r="MF7" s="320">
        <v>0</v>
      </c>
      <c r="MG7" s="320">
        <v>0</v>
      </c>
      <c r="MH7" s="320">
        <v>0</v>
      </c>
      <c r="MI7" s="320">
        <v>0</v>
      </c>
      <c r="MJ7" s="320">
        <v>0</v>
      </c>
      <c r="MK7" s="320">
        <v>0</v>
      </c>
      <c r="ML7" s="320">
        <v>0</v>
      </c>
      <c r="MM7" s="320">
        <v>0</v>
      </c>
      <c r="MN7" s="320">
        <v>0</v>
      </c>
      <c r="MO7" s="320">
        <v>0</v>
      </c>
      <c r="MP7" s="320">
        <v>0</v>
      </c>
      <c r="MQ7" s="320">
        <v>0</v>
      </c>
      <c r="MR7" s="320">
        <v>0</v>
      </c>
      <c r="MS7" s="320">
        <f>VLOOKUP($B7,'Sintesi (CA)'!$C$30:$AE$56,26,FALSE)</f>
        <v>0</v>
      </c>
      <c r="MT7" s="320">
        <f>VLOOKUP($B7,'Sintesi (CA)'!$C$30:$AE$56,26,FALSE)</f>
        <v>0</v>
      </c>
      <c r="MU7" s="320">
        <f>VLOOKUP($B7,'Sintesi (CA)'!$C$30:$AE$56,26,FALSE)</f>
        <v>0</v>
      </c>
      <c r="MV7" s="320">
        <f>VLOOKUP($B7,'Sintesi (CA)'!$C$30:$AE$56,26,FALSE)</f>
        <v>0</v>
      </c>
      <c r="MW7" s="320">
        <f>VLOOKUP($B7,'Sintesi (CA)'!$C$30:$AE$56,26,FALSE)</f>
        <v>0</v>
      </c>
      <c r="MX7" s="320">
        <f>VLOOKUP($B7,'Sintesi (CA)'!$C$30:$AE$56,26,FALSE)</f>
        <v>0</v>
      </c>
      <c r="MY7" s="320">
        <f>VLOOKUP($B7,'Sintesi (CA)'!$C$30:$AE$56,26,FALSE)</f>
        <v>0</v>
      </c>
      <c r="MZ7" s="320">
        <f>VLOOKUP($B7,'Sintesi (CA)'!$C$30:$AE$56,26,FALSE)</f>
        <v>0</v>
      </c>
      <c r="NA7" s="320">
        <f>VLOOKUP($B7,'Sintesi (CA)'!$C$30:$AE$56,26,FALSE)</f>
        <v>0</v>
      </c>
      <c r="NB7" s="320">
        <f>VLOOKUP($B7,'Sintesi (CA)'!$C$30:$AE$56,26,FALSE)</f>
        <v>0</v>
      </c>
      <c r="NC7" s="320">
        <f>VLOOKUP($B7,'Sintesi (CA)'!$C$30:$AE$56,26,FALSE)</f>
        <v>0</v>
      </c>
      <c r="ND7" s="320">
        <f>VLOOKUP($B7,'Sintesi (CA)'!$C$30:$AE$56,26,FALSE)</f>
        <v>0</v>
      </c>
      <c r="NE7" s="320">
        <f>VLOOKUP($B7,'Sintesi (CA)'!$C$30:$AE$56,26,FALSE)</f>
        <v>0</v>
      </c>
      <c r="NF7" s="320">
        <f>VLOOKUP($B7,'Sintesi (CA)'!$C$30:$AE$56,26,FALSE)</f>
        <v>0</v>
      </c>
      <c r="NG7" s="320">
        <f>VLOOKUP($B7,'Sintesi (CA)'!$C$30:$AE$56,26,FALSE)</f>
        <v>0</v>
      </c>
      <c r="NH7" s="320">
        <f>VLOOKUP($B7,'Sintesi (CA)'!$C$30:$AE$56,26,FALSE)</f>
        <v>0</v>
      </c>
      <c r="NI7" s="320">
        <f>VLOOKUP($B7,'Sintesi (CA)'!$C$30:$AE$56,26,FALSE)</f>
        <v>0</v>
      </c>
      <c r="NJ7" s="320">
        <f>VLOOKUP($B7,'Sintesi (CA)'!$C$30:$AE$56,26,FALSE)</f>
        <v>0</v>
      </c>
      <c r="NK7" s="320">
        <f>VLOOKUP($B7,'Sintesi (CA)'!$C$30:$AE$56,26,FALSE)</f>
        <v>0</v>
      </c>
      <c r="NL7" s="320">
        <f>VLOOKUP($B7,'Sintesi (CA)'!$C$30:$AE$56,26,FALSE)</f>
        <v>0</v>
      </c>
      <c r="NM7" s="320">
        <f>VLOOKUP($B7,'Sintesi (CA)'!$C$30:$AE$56,26,FALSE)</f>
        <v>0</v>
      </c>
      <c r="NN7" s="320">
        <f>VLOOKUP($B7,'Sintesi (CA)'!$C$30:$AE$56,26,FALSE)</f>
        <v>0</v>
      </c>
      <c r="NO7" s="320">
        <f>VLOOKUP($B7,'Sintesi (CA)'!$C$30:$AE$56,26,FALSE)</f>
        <v>0</v>
      </c>
      <c r="NP7" s="320">
        <f>VLOOKUP($B7,'Sintesi (CA)'!$C$30:$AE$56,26,FALSE)</f>
        <v>0</v>
      </c>
      <c r="NQ7" s="320">
        <f>VLOOKUP($B7,'Sintesi (CA)'!$C$30:$AE$56,26,FALSE)</f>
        <v>0</v>
      </c>
      <c r="NR7" s="320">
        <f>VLOOKUP($B7,'Sintesi (CA)'!$C$30:$AE$56,26,FALSE)</f>
        <v>0</v>
      </c>
      <c r="NS7" s="320">
        <f>VLOOKUP($B7,'Sintesi (CA)'!$C$30:$AE$56,26,FALSE)</f>
        <v>0</v>
      </c>
      <c r="NT7" s="320">
        <f>VLOOKUP($B7,'Sintesi (CA)'!$C$30:$AE$56,26,FALSE)</f>
        <v>0</v>
      </c>
      <c r="NU7" s="320">
        <f>VLOOKUP($B7,'Sintesi (CA)'!$C$30:$AE$56,26,FALSE)</f>
        <v>0</v>
      </c>
      <c r="NV7" s="320">
        <f>VLOOKUP($B7,'Sintesi (CA)'!$C$30:$AE$56,26,FALSE)</f>
        <v>0</v>
      </c>
      <c r="NW7" s="320">
        <f>VLOOKUP($B7,'Sintesi (CA)'!$C$30:$AE$56,26,FALSE)</f>
        <v>0</v>
      </c>
      <c r="NX7" s="320">
        <f>VLOOKUP($B7,'Sintesi (CA)'!$C$30:$AE$56,26,FALSE)</f>
        <v>0</v>
      </c>
      <c r="NY7" s="320">
        <f>VLOOKUP($B7,'Sintesi (CA)'!$C$30:$AE$56,26,FALSE)</f>
        <v>0</v>
      </c>
      <c r="NZ7" s="320">
        <f>VLOOKUP($B7,'Sintesi (CA)'!$C$30:$AE$56,26,FALSE)</f>
        <v>0</v>
      </c>
      <c r="OA7" s="320">
        <f>VLOOKUP($B7,'Sintesi (CA)'!$C$30:$AE$56,26,FALSE)</f>
        <v>0</v>
      </c>
      <c r="OB7" s="320">
        <f>VLOOKUP($B7,'Sintesi (CA)'!$C$30:$AE$56,26,FALSE)</f>
        <v>0</v>
      </c>
      <c r="OC7" s="320">
        <f>VLOOKUP($B7,'Sintesi (CA)'!$C$30:$AE$56,26,FALSE)</f>
        <v>0</v>
      </c>
      <c r="OD7" s="320">
        <f>VLOOKUP($B7,'Sintesi (CA)'!$C$30:$AE$56,26,FALSE)</f>
        <v>0</v>
      </c>
      <c r="OE7" s="320">
        <f>VLOOKUP($B7,'Sintesi (CA)'!$C$30:$AE$56,26,FALSE)</f>
        <v>0</v>
      </c>
      <c r="OF7" s="320">
        <f>VLOOKUP($B7,'Sintesi (CA)'!$C$30:$AE$56,26,FALSE)</f>
        <v>0</v>
      </c>
      <c r="OG7" s="320">
        <f>VLOOKUP($B7,'Sintesi (CA)'!$C$30:$AE$56,26,FALSE)</f>
        <v>0</v>
      </c>
      <c r="OH7" s="320">
        <f>VLOOKUP($B7,'Sintesi (CA)'!$C$30:$AE$56,26,FALSE)</f>
        <v>0</v>
      </c>
      <c r="OI7" s="320">
        <f>VLOOKUP($B7,'Sintesi (CA)'!$C$30:$AE$56,26,FALSE)</f>
        <v>0</v>
      </c>
      <c r="OJ7" s="320">
        <f>VLOOKUP($B7,'Sintesi (CA)'!$C$30:$AE$56,26,FALSE)</f>
        <v>0</v>
      </c>
      <c r="OK7" s="320">
        <f>VLOOKUP($B7,'Sintesi (CA)'!$C$30:$AE$56,26,FALSE)</f>
        <v>0</v>
      </c>
      <c r="OL7" s="320">
        <f>VLOOKUP($B7,'Sintesi (CA)'!$C$30:$AE$56,26,FALSE)</f>
        <v>0</v>
      </c>
      <c r="OM7" s="320">
        <f>VLOOKUP($B7,'Sintesi (CA)'!$C$30:$AE$56,26,FALSE)</f>
        <v>0</v>
      </c>
      <c r="ON7" s="320">
        <f>VLOOKUP($B7,'Sintesi (CA)'!$C$30:$AE$56,26,FALSE)</f>
        <v>0</v>
      </c>
      <c r="OO7" s="320">
        <f>VLOOKUP($B7,'Sintesi (CA)'!$C$30:$AE$56,26,FALSE)</f>
        <v>0</v>
      </c>
      <c r="OP7" s="320">
        <f>VLOOKUP($B7,'Sintesi (CA)'!$C$30:$AE$56,26,FALSE)</f>
        <v>0</v>
      </c>
      <c r="OQ7" s="320">
        <f>VLOOKUP($B7,'Sintesi (CA)'!$C$30:$AE$56,26,FALSE)</f>
        <v>0</v>
      </c>
      <c r="OR7" s="320">
        <f>VLOOKUP($B7,'Sintesi (CA)'!$C$30:$AE$56,26,FALSE)</f>
        <v>0</v>
      </c>
      <c r="OS7" s="320">
        <f>VLOOKUP($B7,'Sintesi (CA)'!$C$30:$AE$56,26,FALSE)</f>
        <v>0</v>
      </c>
      <c r="OT7" s="320">
        <f>VLOOKUP($B7,'Sintesi (CA)'!$C$30:$AE$56,26,FALSE)</f>
        <v>0</v>
      </c>
      <c r="OU7" s="320">
        <f>VLOOKUP($B7,'Sintesi (CA)'!$C$30:$AE$56,26,FALSE)</f>
        <v>0</v>
      </c>
      <c r="OV7" s="320">
        <f>VLOOKUP($B7,'Sintesi (CA)'!$C$30:$AE$56,26,FALSE)</f>
        <v>0</v>
      </c>
      <c r="OW7" s="320">
        <f>VLOOKUP($B7,'Sintesi (CA)'!$C$30:$AE$56,26,FALSE)</f>
        <v>0</v>
      </c>
      <c r="OX7" s="320">
        <f>VLOOKUP($B7,'Sintesi (CA)'!$C$30:$AE$56,26,FALSE)</f>
        <v>0</v>
      </c>
      <c r="OY7" s="320">
        <f>VLOOKUP($B7,'Sintesi (CA)'!$C$30:$AE$56,26,FALSE)</f>
        <v>0</v>
      </c>
      <c r="OZ7" s="320">
        <f>VLOOKUP($B7,'Sintesi (CA)'!$C$30:$AE$56,26,FALSE)</f>
        <v>0</v>
      </c>
      <c r="PA7" s="320">
        <f>VLOOKUP($B7,'Sintesi (CA)'!$C$30:$AE$56,26,FALSE)</f>
        <v>0</v>
      </c>
      <c r="PB7" s="320">
        <f>VLOOKUP($B7,'Sintesi (CA)'!$C$30:$AE$56,26,FALSE)</f>
        <v>0</v>
      </c>
      <c r="PC7" s="320">
        <f>VLOOKUP($B7,'Sintesi (CA)'!$C$30:$AE$56,26,FALSE)</f>
        <v>0</v>
      </c>
      <c r="PD7" s="320">
        <f>VLOOKUP($B7,'Sintesi (CA)'!$C$30:$AE$56,26,FALSE)</f>
        <v>0</v>
      </c>
      <c r="PE7" s="320">
        <f>VLOOKUP($B7,'Sintesi (CA)'!$C$30:$AE$56,26,FALSE)</f>
        <v>0</v>
      </c>
      <c r="PF7" s="320">
        <f>VLOOKUP($B7,'Sintesi (CA)'!$C$30:$AE$56,26,FALSE)</f>
        <v>0</v>
      </c>
      <c r="PG7" s="320">
        <f>VLOOKUP($B7,'Sintesi (CA)'!$C$30:$AE$56,26,FALSE)</f>
        <v>0</v>
      </c>
      <c r="PH7" s="320">
        <f>VLOOKUP($B7,'Sintesi (CA)'!$C$30:$AE$56,26,FALSE)</f>
        <v>0</v>
      </c>
      <c r="PI7" s="320">
        <f>VLOOKUP($B7,'Sintesi (CA)'!$C$30:$AE$56,26,FALSE)</f>
        <v>0</v>
      </c>
      <c r="PJ7" s="320">
        <f>VLOOKUP($B7,'Sintesi (CA)'!$C$30:$AE$56,26,FALSE)</f>
        <v>0</v>
      </c>
      <c r="PK7" s="320">
        <f>VLOOKUP($B7,'Sintesi (CA)'!$C$30:$AE$56,26,FALSE)</f>
        <v>0</v>
      </c>
      <c r="PL7" s="320">
        <f>VLOOKUP($B7,'Sintesi (CA)'!$C$30:$AE$56,26,FALSE)</f>
        <v>0</v>
      </c>
      <c r="PM7" s="320">
        <f>VLOOKUP($B7,'Sintesi (CA)'!$C$30:$AE$56,26,FALSE)</f>
        <v>0</v>
      </c>
      <c r="PN7" s="320">
        <f>VLOOKUP($B7,'Sintesi (CA)'!$C$30:$AE$56,26,FALSE)</f>
        <v>0</v>
      </c>
      <c r="PO7" s="320">
        <f>VLOOKUP($B7,'Sintesi (CA)'!$C$30:$AE$56,26,FALSE)</f>
        <v>0</v>
      </c>
      <c r="PP7" s="320">
        <f>VLOOKUP($B7,'Sintesi (CA)'!$C$30:$AE$56,26,FALSE)</f>
        <v>0</v>
      </c>
      <c r="PQ7" s="320">
        <f>VLOOKUP($B7,'Sintesi (CA)'!$C$30:$AE$56,26,FALSE)</f>
        <v>0</v>
      </c>
      <c r="PR7" s="320">
        <f>VLOOKUP($B7,'Sintesi (CA)'!$C$30:$AE$56,26,FALSE)</f>
        <v>0</v>
      </c>
      <c r="PS7" s="320">
        <f>VLOOKUP($B7,'Sintesi (CA)'!$C$30:$AE$56,26,FALSE)</f>
        <v>0</v>
      </c>
      <c r="PT7" s="320">
        <f>VLOOKUP($B7,'Sintesi (CA)'!$C$30:$AE$56,26,FALSE)</f>
        <v>0</v>
      </c>
      <c r="PU7" s="320">
        <f>VLOOKUP($B7,'Sintesi (CA)'!$C$30:$AE$56,26,FALSE)</f>
        <v>0</v>
      </c>
      <c r="PV7" s="320"/>
      <c r="PW7" s="320"/>
      <c r="PX7" s="320"/>
      <c r="PY7" s="321">
        <v>0</v>
      </c>
      <c r="PZ7" s="321">
        <v>0</v>
      </c>
      <c r="QA7" s="321">
        <v>0</v>
      </c>
      <c r="QB7" s="321">
        <v>0</v>
      </c>
      <c r="QC7" s="321">
        <v>0</v>
      </c>
      <c r="QD7" s="321">
        <v>0</v>
      </c>
      <c r="QE7" s="321">
        <v>0</v>
      </c>
      <c r="QF7" s="321">
        <v>0</v>
      </c>
      <c r="QG7" s="321">
        <v>0</v>
      </c>
      <c r="QH7" s="321">
        <v>0</v>
      </c>
      <c r="QI7" s="321">
        <v>0</v>
      </c>
      <c r="QJ7" s="321">
        <v>0</v>
      </c>
      <c r="QK7" s="321">
        <v>0</v>
      </c>
      <c r="QL7" s="321">
        <v>0</v>
      </c>
      <c r="QM7" s="321">
        <v>0</v>
      </c>
      <c r="QN7" s="321">
        <v>0</v>
      </c>
      <c r="QO7" s="321">
        <v>0</v>
      </c>
      <c r="QP7" s="321">
        <v>0</v>
      </c>
      <c r="QQ7" s="321">
        <v>0</v>
      </c>
      <c r="QR7" s="321">
        <v>0</v>
      </c>
      <c r="QS7" s="321">
        <v>0</v>
      </c>
      <c r="QT7" s="321">
        <v>0</v>
      </c>
      <c r="QU7" s="321">
        <v>0</v>
      </c>
      <c r="QV7" s="321">
        <f>VLOOKUP($B7,'Sintesi (CA)'!$C$30:$AE$56,28,FALSE)</f>
        <v>0</v>
      </c>
      <c r="QW7" s="321">
        <f>VLOOKUP($B7,'Sintesi (CA)'!$C$30:$AE$56,28,FALSE)</f>
        <v>0</v>
      </c>
      <c r="QX7" s="321">
        <f>VLOOKUP($B7,'Sintesi (CA)'!$C$30:$AE$56,28,FALSE)</f>
        <v>0</v>
      </c>
      <c r="QY7" s="321">
        <f>VLOOKUP($B7,'Sintesi (CA)'!$C$30:$AE$56,28,FALSE)</f>
        <v>0</v>
      </c>
      <c r="QZ7" s="321">
        <f>VLOOKUP($B7,'Sintesi (CA)'!$C$30:$AE$56,28,FALSE)</f>
        <v>0</v>
      </c>
      <c r="RA7" s="321">
        <f>VLOOKUP($B7,'Sintesi (CA)'!$C$30:$AE$56,28,FALSE)</f>
        <v>0</v>
      </c>
      <c r="RB7" s="321">
        <f>VLOOKUP($B7,'Sintesi (CA)'!$C$30:$AE$56,28,FALSE)</f>
        <v>0</v>
      </c>
      <c r="RC7" s="321">
        <f>VLOOKUP($B7,'Sintesi (CA)'!$C$30:$AE$56,28,FALSE)</f>
        <v>0</v>
      </c>
      <c r="RD7" s="321">
        <f>VLOOKUP($B7,'Sintesi (CA)'!$C$30:$AE$56,28,FALSE)</f>
        <v>0</v>
      </c>
      <c r="RE7" s="321">
        <f>VLOOKUP($B7,'Sintesi (CA)'!$C$30:$AE$56,28,FALSE)</f>
        <v>0</v>
      </c>
      <c r="RF7" s="321">
        <f>VLOOKUP($B7,'Sintesi (CA)'!$C$30:$AE$56,28,FALSE)</f>
        <v>0</v>
      </c>
      <c r="RG7" s="321">
        <f>VLOOKUP($B7,'Sintesi (CA)'!$C$30:$AE$56,28,FALSE)</f>
        <v>0</v>
      </c>
      <c r="RH7" s="321">
        <f>VLOOKUP($B7,'Sintesi (CA)'!$C$30:$AE$56,28,FALSE)</f>
        <v>0</v>
      </c>
      <c r="RI7" s="321">
        <f>VLOOKUP($B7,'Sintesi (CA)'!$C$30:$AE$56,28,FALSE)</f>
        <v>0</v>
      </c>
      <c r="RJ7" s="321">
        <f>VLOOKUP($B7,'Sintesi (CA)'!$C$30:$AE$56,28,FALSE)</f>
        <v>0</v>
      </c>
      <c r="RK7" s="321">
        <f>VLOOKUP($B7,'Sintesi (CA)'!$C$30:$AE$56,28,FALSE)</f>
        <v>0</v>
      </c>
      <c r="RL7" s="321">
        <f>VLOOKUP($B7,'Sintesi (CA)'!$C$30:$AE$56,28,FALSE)</f>
        <v>0</v>
      </c>
      <c r="RM7" s="321">
        <f>VLOOKUP($B7,'Sintesi (CA)'!$C$30:$AE$56,28,FALSE)</f>
        <v>0</v>
      </c>
      <c r="RN7" s="321">
        <f>VLOOKUP($B7,'Sintesi (CA)'!$C$30:$AE$56,28,FALSE)</f>
        <v>0</v>
      </c>
      <c r="RO7" s="321">
        <f>VLOOKUP($B7,'Sintesi (CA)'!$C$30:$AE$56,28,FALSE)</f>
        <v>0</v>
      </c>
      <c r="RP7" s="321">
        <f>VLOOKUP($B7,'Sintesi (CA)'!$C$30:$AE$56,28,FALSE)</f>
        <v>0</v>
      </c>
      <c r="RQ7" s="321">
        <f>VLOOKUP($B7,'Sintesi (CA)'!$C$30:$AE$56,28,FALSE)</f>
        <v>0</v>
      </c>
      <c r="RR7" s="321">
        <f>VLOOKUP($B7,'Sintesi (CA)'!$C$30:$AE$56,28,FALSE)</f>
        <v>0</v>
      </c>
      <c r="RS7" s="321">
        <f>VLOOKUP($B7,'Sintesi (CA)'!$C$30:$AE$56,28,FALSE)</f>
        <v>0</v>
      </c>
      <c r="RT7" s="321">
        <f>VLOOKUP($B7,'Sintesi (CA)'!$C$30:$AE$56,28,FALSE)</f>
        <v>0</v>
      </c>
      <c r="RU7" s="321">
        <f>VLOOKUP($B7,'Sintesi (CA)'!$C$30:$AE$56,28,FALSE)</f>
        <v>0</v>
      </c>
      <c r="RV7" s="321">
        <f>VLOOKUP($B7,'Sintesi (CA)'!$C$30:$AE$56,28,FALSE)</f>
        <v>0</v>
      </c>
      <c r="RW7" s="321">
        <f>VLOOKUP($B7,'Sintesi (CA)'!$C$30:$AE$56,28,FALSE)</f>
        <v>0</v>
      </c>
      <c r="RX7" s="321">
        <f>VLOOKUP($B7,'Sintesi (CA)'!$C$30:$AE$56,28,FALSE)</f>
        <v>0</v>
      </c>
      <c r="RY7" s="321">
        <f>VLOOKUP($B7,'Sintesi (CA)'!$C$30:$AE$56,28,FALSE)</f>
        <v>0</v>
      </c>
      <c r="RZ7" s="321">
        <f>VLOOKUP($B7,'Sintesi (CA)'!$C$30:$AE$56,28,FALSE)</f>
        <v>0</v>
      </c>
      <c r="SA7" s="321">
        <f>VLOOKUP($B7,'Sintesi (CA)'!$C$30:$AE$56,28,FALSE)</f>
        <v>0</v>
      </c>
      <c r="SB7" s="321">
        <f>VLOOKUP($B7,'Sintesi (CA)'!$C$30:$AE$56,28,FALSE)</f>
        <v>0</v>
      </c>
      <c r="SC7" s="321">
        <f>VLOOKUP($B7,'Sintesi (CA)'!$C$30:$AE$56,28,FALSE)</f>
        <v>0</v>
      </c>
      <c r="SD7" s="321">
        <f>VLOOKUP($B7,'Sintesi (CA)'!$C$30:$AE$56,28,FALSE)</f>
        <v>0</v>
      </c>
      <c r="SE7" s="321">
        <f>VLOOKUP($B7,'Sintesi (CA)'!$C$30:$AE$56,28,FALSE)</f>
        <v>0</v>
      </c>
      <c r="SF7" s="321">
        <f>VLOOKUP($B7,'Sintesi (CA)'!$C$30:$AE$56,28,FALSE)</f>
        <v>0</v>
      </c>
      <c r="SG7" s="321">
        <f>VLOOKUP($B7,'Sintesi (CA)'!$C$30:$AE$56,28,FALSE)</f>
        <v>0</v>
      </c>
      <c r="SH7" s="321">
        <f>VLOOKUP($B7,'Sintesi (CA)'!$C$30:$AE$56,28,FALSE)</f>
        <v>0</v>
      </c>
      <c r="SI7" s="321">
        <f>VLOOKUP($B7,'Sintesi (CA)'!$C$30:$AE$56,28,FALSE)</f>
        <v>0</v>
      </c>
      <c r="SJ7" s="321">
        <f>VLOOKUP($B7,'Sintesi (CA)'!$C$30:$AE$56,28,FALSE)</f>
        <v>0</v>
      </c>
      <c r="SK7" s="321">
        <f>VLOOKUP($B7,'Sintesi (CA)'!$C$30:$AE$56,28,FALSE)</f>
        <v>0</v>
      </c>
      <c r="SL7" s="321">
        <f>VLOOKUP($B7,'Sintesi (CA)'!$C$30:$AE$56,28,FALSE)</f>
        <v>0</v>
      </c>
      <c r="SM7" s="321">
        <f>VLOOKUP($B7,'Sintesi (CA)'!$C$30:$AE$56,28,FALSE)</f>
        <v>0</v>
      </c>
      <c r="SN7" s="321">
        <f>VLOOKUP($B7,'Sintesi (CA)'!$C$30:$AE$56,28,FALSE)</f>
        <v>0</v>
      </c>
      <c r="SO7" s="321">
        <f>VLOOKUP($B7,'Sintesi (CA)'!$C$30:$AE$56,28,FALSE)</f>
        <v>0</v>
      </c>
      <c r="SP7" s="321">
        <f>VLOOKUP($B7,'Sintesi (CA)'!$C$30:$AE$56,28,FALSE)</f>
        <v>0</v>
      </c>
      <c r="SQ7" s="321">
        <f>VLOOKUP($B7,'Sintesi (CA)'!$C$30:$AE$56,28,FALSE)</f>
        <v>0</v>
      </c>
      <c r="SR7" s="321">
        <f>VLOOKUP($B7,'Sintesi (CA)'!$C$30:$AE$56,28,FALSE)</f>
        <v>0</v>
      </c>
      <c r="SS7" s="321">
        <f>VLOOKUP($B7,'Sintesi (CA)'!$C$30:$AE$56,28,FALSE)</f>
        <v>0</v>
      </c>
      <c r="ST7" s="321">
        <f>VLOOKUP($B7,'Sintesi (CA)'!$C$30:$AE$56,28,FALSE)</f>
        <v>0</v>
      </c>
      <c r="SU7" s="321">
        <f>VLOOKUP($B7,'Sintesi (CA)'!$C$30:$AE$56,28,FALSE)</f>
        <v>0</v>
      </c>
      <c r="SV7" s="321">
        <f>VLOOKUP($B7,'Sintesi (CA)'!$C$30:$AE$56,28,FALSE)</f>
        <v>0</v>
      </c>
      <c r="SW7" s="321">
        <f>VLOOKUP($B7,'Sintesi (CA)'!$C$30:$AE$56,28,FALSE)</f>
        <v>0</v>
      </c>
      <c r="SX7" s="321">
        <f>VLOOKUP($B7,'Sintesi (CA)'!$C$30:$AE$56,28,FALSE)</f>
        <v>0</v>
      </c>
      <c r="SY7" s="321">
        <f>VLOOKUP($B7,'Sintesi (CA)'!$C$30:$AE$56,28,FALSE)</f>
        <v>0</v>
      </c>
      <c r="SZ7" s="321">
        <f>VLOOKUP($B7,'Sintesi (CA)'!$C$30:$AE$56,28,FALSE)</f>
        <v>0</v>
      </c>
      <c r="TA7" s="321">
        <f>VLOOKUP($B7,'Sintesi (CA)'!$C$30:$AE$56,28,FALSE)</f>
        <v>0</v>
      </c>
      <c r="TB7" s="321">
        <f>VLOOKUP($B7,'Sintesi (CA)'!$C$30:$AE$56,28,FALSE)</f>
        <v>0</v>
      </c>
      <c r="TC7" s="321">
        <f>VLOOKUP($B7,'Sintesi (CA)'!$C$30:$AE$56,28,FALSE)</f>
        <v>0</v>
      </c>
      <c r="TD7" s="321">
        <f>VLOOKUP($B7,'Sintesi (CA)'!$C$30:$AE$56,28,FALSE)</f>
        <v>0</v>
      </c>
      <c r="TE7" s="321">
        <f>VLOOKUP($B7,'Sintesi (CA)'!$C$30:$AE$56,28,FALSE)</f>
        <v>0</v>
      </c>
      <c r="TF7" s="321">
        <f>VLOOKUP($B7,'Sintesi (CA)'!$C$30:$AE$56,28,FALSE)</f>
        <v>0</v>
      </c>
      <c r="TG7" s="321">
        <f>VLOOKUP($B7,'Sintesi (CA)'!$C$30:$AE$56,28,FALSE)</f>
        <v>0</v>
      </c>
      <c r="TH7" s="321">
        <f>VLOOKUP($B7,'Sintesi (CA)'!$C$30:$AE$56,28,FALSE)</f>
        <v>0</v>
      </c>
      <c r="TI7" s="321">
        <f>VLOOKUP($B7,'Sintesi (CA)'!$C$30:$AE$56,28,FALSE)</f>
        <v>0</v>
      </c>
      <c r="TJ7" s="321">
        <f>VLOOKUP($B7,'Sintesi (CA)'!$C$30:$AE$56,28,FALSE)</f>
        <v>0</v>
      </c>
      <c r="TK7" s="321">
        <f>VLOOKUP($B7,'Sintesi (CA)'!$C$30:$AE$56,28,FALSE)</f>
        <v>0</v>
      </c>
      <c r="TL7" s="321">
        <f>VLOOKUP($B7,'Sintesi (CA)'!$C$30:$AE$56,28,FALSE)</f>
        <v>0</v>
      </c>
      <c r="TM7" s="321">
        <f>VLOOKUP($B7,'Sintesi (CA)'!$C$30:$AE$56,28,FALSE)</f>
        <v>0</v>
      </c>
      <c r="TN7" s="321">
        <f>VLOOKUP($B7,'Sintesi (CA)'!$C$30:$AE$56,28,FALSE)</f>
        <v>0</v>
      </c>
      <c r="TO7" s="321">
        <f>VLOOKUP($B7,'Sintesi (CA)'!$C$30:$AE$56,28,FALSE)</f>
        <v>0</v>
      </c>
      <c r="TP7" s="321">
        <f>VLOOKUP($B7,'Sintesi (CA)'!$C$30:$AE$56,28,FALSE)</f>
        <v>0</v>
      </c>
      <c r="TQ7" s="321">
        <f>VLOOKUP($B7,'Sintesi (CA)'!$C$30:$AE$56,28,FALSE)</f>
        <v>0</v>
      </c>
      <c r="TR7" s="321">
        <f>VLOOKUP($B7,'Sintesi (CA)'!$C$30:$AE$56,28,FALSE)</f>
        <v>0</v>
      </c>
      <c r="TS7" s="321">
        <f>VLOOKUP($B7,'Sintesi (CA)'!$C$30:$AE$56,28,FALSE)</f>
        <v>0</v>
      </c>
      <c r="TT7" s="321">
        <f>VLOOKUP($B7,'Sintesi (CA)'!$C$30:$AE$56,28,FALSE)</f>
        <v>0</v>
      </c>
      <c r="TU7" s="321">
        <f>VLOOKUP($B7,'Sintesi (CA)'!$C$30:$AE$56,28,FALSE)</f>
        <v>0</v>
      </c>
      <c r="TV7" s="321">
        <f>VLOOKUP($B7,'Sintesi (CA)'!$C$30:$AE$56,28,FALSE)</f>
        <v>0</v>
      </c>
      <c r="TW7" s="321">
        <f>VLOOKUP($B7,'Sintesi (CA)'!$C$30:$AE$56,28,FALSE)</f>
        <v>0</v>
      </c>
      <c r="TX7" s="321">
        <f>VLOOKUP($B7,'Sintesi (CA)'!$C$30:$AE$56,28,FALSE)</f>
        <v>0</v>
      </c>
      <c r="TY7" s="321"/>
      <c r="TZ7" s="321"/>
      <c r="UA7" s="321"/>
      <c r="UB7" s="322">
        <v>0</v>
      </c>
      <c r="UC7" s="322">
        <v>0</v>
      </c>
      <c r="UD7" s="322">
        <v>0</v>
      </c>
      <c r="UE7" s="322">
        <v>0</v>
      </c>
      <c r="UF7" s="322">
        <v>0</v>
      </c>
      <c r="UG7" s="322">
        <v>0</v>
      </c>
      <c r="UH7" s="322">
        <v>0</v>
      </c>
      <c r="UI7" s="322">
        <v>0</v>
      </c>
      <c r="UJ7" s="322">
        <v>0</v>
      </c>
      <c r="UK7" s="322">
        <v>0</v>
      </c>
      <c r="UL7" s="322">
        <v>0</v>
      </c>
      <c r="UM7" s="322">
        <v>0</v>
      </c>
      <c r="UN7" s="322">
        <v>0</v>
      </c>
      <c r="UO7" s="322">
        <v>0</v>
      </c>
      <c r="UP7" s="322">
        <v>0</v>
      </c>
      <c r="UQ7" s="322">
        <v>0</v>
      </c>
      <c r="UR7" s="322">
        <v>0</v>
      </c>
      <c r="US7" s="322">
        <v>0</v>
      </c>
      <c r="UT7" s="322">
        <v>0</v>
      </c>
      <c r="UU7" s="322">
        <v>0</v>
      </c>
      <c r="UV7" s="322">
        <v>0</v>
      </c>
      <c r="UW7" s="322">
        <v>0</v>
      </c>
      <c r="UX7" s="322">
        <v>0</v>
      </c>
      <c r="UY7" s="322">
        <f>VLOOKUP($B7,'Sintesi (CA)'!$C$30:$AE$56,29,FALSE)</f>
        <v>0</v>
      </c>
      <c r="UZ7" s="322">
        <f>VLOOKUP($B7,'Sintesi (CA)'!$C$30:$AE$56,29,FALSE)</f>
        <v>0</v>
      </c>
      <c r="VA7" s="322">
        <f>VLOOKUP($B7,'Sintesi (CA)'!$C$30:$AE$56,29,FALSE)</f>
        <v>0</v>
      </c>
      <c r="VB7" s="322">
        <f>VLOOKUP($B7,'Sintesi (CA)'!$C$30:$AE$56,29,FALSE)</f>
        <v>0</v>
      </c>
      <c r="VC7" s="322">
        <f>VLOOKUP($B7,'Sintesi (CA)'!$C$30:$AE$56,29,FALSE)</f>
        <v>0</v>
      </c>
      <c r="VD7" s="322">
        <f>VLOOKUP($B7,'Sintesi (CA)'!$C$30:$AE$56,29,FALSE)</f>
        <v>0</v>
      </c>
      <c r="VE7" s="322">
        <f>VLOOKUP($B7,'Sintesi (CA)'!$C$30:$AE$56,29,FALSE)</f>
        <v>0</v>
      </c>
      <c r="VF7" s="322">
        <f>VLOOKUP($B7,'Sintesi (CA)'!$C$30:$AE$56,29,FALSE)</f>
        <v>0</v>
      </c>
      <c r="VG7" s="322">
        <f>VLOOKUP($B7,'Sintesi (CA)'!$C$30:$AE$56,29,FALSE)</f>
        <v>0</v>
      </c>
      <c r="VH7" s="322">
        <f>VLOOKUP($B7,'Sintesi (CA)'!$C$30:$AE$56,29,FALSE)</f>
        <v>0</v>
      </c>
      <c r="VI7" s="322">
        <f>VLOOKUP($B7,'Sintesi (CA)'!$C$30:$AE$56,29,FALSE)</f>
        <v>0</v>
      </c>
      <c r="VJ7" s="322">
        <f>VLOOKUP($B7,'Sintesi (CA)'!$C$30:$AE$56,29,FALSE)</f>
        <v>0</v>
      </c>
      <c r="VK7" s="322">
        <f>VLOOKUP($B7,'Sintesi (CA)'!$C$30:$AE$56,29,FALSE)</f>
        <v>0</v>
      </c>
      <c r="VL7" s="322">
        <f>VLOOKUP($B7,'Sintesi (CA)'!$C$30:$AE$56,29,FALSE)</f>
        <v>0</v>
      </c>
      <c r="VM7" s="322">
        <f>VLOOKUP($B7,'Sintesi (CA)'!$C$30:$AE$56,29,FALSE)</f>
        <v>0</v>
      </c>
      <c r="VN7" s="322">
        <f>VLOOKUP($B7,'Sintesi (CA)'!$C$30:$AE$56,29,FALSE)</f>
        <v>0</v>
      </c>
      <c r="VO7" s="322">
        <f>VLOOKUP($B7,'Sintesi (CA)'!$C$30:$AE$56,29,FALSE)</f>
        <v>0</v>
      </c>
      <c r="VP7" s="322">
        <f>VLOOKUP($B7,'Sintesi (CA)'!$C$30:$AE$56,29,FALSE)</f>
        <v>0</v>
      </c>
      <c r="VQ7" s="322">
        <f>VLOOKUP($B7,'Sintesi (CA)'!$C$30:$AE$56,29,FALSE)</f>
        <v>0</v>
      </c>
      <c r="VR7" s="322">
        <f>VLOOKUP($B7,'Sintesi (CA)'!$C$30:$AE$56,29,FALSE)</f>
        <v>0</v>
      </c>
      <c r="VS7" s="322">
        <f>VLOOKUP($B7,'Sintesi (CA)'!$C$30:$AE$56,29,FALSE)</f>
        <v>0</v>
      </c>
      <c r="VT7" s="322">
        <f>VLOOKUP($B7,'Sintesi (CA)'!$C$30:$AE$56,29,FALSE)</f>
        <v>0</v>
      </c>
      <c r="VU7" s="322">
        <f>VLOOKUP($B7,'Sintesi (CA)'!$C$30:$AE$56,29,FALSE)</f>
        <v>0</v>
      </c>
      <c r="VV7" s="322">
        <f>VLOOKUP($B7,'Sintesi (CA)'!$C$30:$AE$56,29,FALSE)</f>
        <v>0</v>
      </c>
      <c r="VW7" s="322">
        <f>VLOOKUP($B7,'Sintesi (CA)'!$C$30:$AE$56,29,FALSE)</f>
        <v>0</v>
      </c>
      <c r="VX7" s="322">
        <f>VLOOKUP($B7,'Sintesi (CA)'!$C$30:$AE$56,29,FALSE)</f>
        <v>0</v>
      </c>
      <c r="VY7" s="322">
        <f>VLOOKUP($B7,'Sintesi (CA)'!$C$30:$AE$56,29,FALSE)</f>
        <v>0</v>
      </c>
      <c r="VZ7" s="322">
        <f>VLOOKUP($B7,'Sintesi (CA)'!$C$30:$AE$56,29,FALSE)</f>
        <v>0</v>
      </c>
      <c r="WA7" s="322">
        <f>VLOOKUP($B7,'Sintesi (CA)'!$C$30:$AE$56,29,FALSE)</f>
        <v>0</v>
      </c>
      <c r="WB7" s="322">
        <f>VLOOKUP($B7,'Sintesi (CA)'!$C$30:$AE$56,29,FALSE)</f>
        <v>0</v>
      </c>
      <c r="WC7" s="322">
        <f>VLOOKUP($B7,'Sintesi (CA)'!$C$30:$AE$56,29,FALSE)</f>
        <v>0</v>
      </c>
      <c r="WD7" s="322">
        <f>VLOOKUP($B7,'Sintesi (CA)'!$C$30:$AE$56,29,FALSE)</f>
        <v>0</v>
      </c>
      <c r="WE7" s="322">
        <f>VLOOKUP($B7,'Sintesi (CA)'!$C$30:$AE$56,29,FALSE)</f>
        <v>0</v>
      </c>
      <c r="WF7" s="322">
        <f>VLOOKUP($B7,'Sintesi (CA)'!$C$30:$AE$56,29,FALSE)</f>
        <v>0</v>
      </c>
      <c r="WG7" s="322">
        <f>VLOOKUP($B7,'Sintesi (CA)'!$C$30:$AE$56,29,FALSE)</f>
        <v>0</v>
      </c>
      <c r="WH7" s="322">
        <f>VLOOKUP($B7,'Sintesi (CA)'!$C$30:$AE$56,29,FALSE)</f>
        <v>0</v>
      </c>
      <c r="WI7" s="322">
        <f>VLOOKUP($B7,'Sintesi (CA)'!$C$30:$AE$56,29,FALSE)</f>
        <v>0</v>
      </c>
      <c r="WJ7" s="322">
        <f>VLOOKUP($B7,'Sintesi (CA)'!$C$30:$AE$56,29,FALSE)</f>
        <v>0</v>
      </c>
      <c r="WK7" s="322">
        <f>VLOOKUP($B7,'Sintesi (CA)'!$C$30:$AE$56,29,FALSE)</f>
        <v>0</v>
      </c>
      <c r="WL7" s="322">
        <f>VLOOKUP($B7,'Sintesi (CA)'!$C$30:$AE$56,29,FALSE)</f>
        <v>0</v>
      </c>
      <c r="WM7" s="322">
        <f>VLOOKUP($B7,'Sintesi (CA)'!$C$30:$AE$56,29,FALSE)</f>
        <v>0</v>
      </c>
      <c r="WN7" s="322">
        <f>VLOOKUP($B7,'Sintesi (CA)'!$C$30:$AE$56,29,FALSE)</f>
        <v>0</v>
      </c>
      <c r="WO7" s="322">
        <f>VLOOKUP($B7,'Sintesi (CA)'!$C$30:$AE$56,29,FALSE)</f>
        <v>0</v>
      </c>
      <c r="WP7" s="322">
        <f>VLOOKUP($B7,'Sintesi (CA)'!$C$30:$AE$56,29,FALSE)</f>
        <v>0</v>
      </c>
      <c r="WQ7" s="322">
        <f>VLOOKUP($B7,'Sintesi (CA)'!$C$30:$AE$56,29,FALSE)</f>
        <v>0</v>
      </c>
      <c r="WR7" s="322">
        <f>VLOOKUP($B7,'Sintesi (CA)'!$C$30:$AE$56,29,FALSE)</f>
        <v>0</v>
      </c>
      <c r="WS7" s="322">
        <f>VLOOKUP($B7,'Sintesi (CA)'!$C$30:$AE$56,29,FALSE)</f>
        <v>0</v>
      </c>
      <c r="WT7" s="322">
        <f>VLOOKUP($B7,'Sintesi (CA)'!$C$30:$AE$56,29,FALSE)</f>
        <v>0</v>
      </c>
      <c r="WU7" s="322">
        <f>VLOOKUP($B7,'Sintesi (CA)'!$C$30:$AE$56,29,FALSE)</f>
        <v>0</v>
      </c>
      <c r="WV7" s="322">
        <f>VLOOKUP($B7,'Sintesi (CA)'!$C$30:$AE$56,29,FALSE)</f>
        <v>0</v>
      </c>
      <c r="WW7" s="322">
        <f>VLOOKUP($B7,'Sintesi (CA)'!$C$30:$AE$56,29,FALSE)</f>
        <v>0</v>
      </c>
      <c r="WX7" s="322">
        <f>VLOOKUP($B7,'Sintesi (CA)'!$C$30:$AE$56,29,FALSE)</f>
        <v>0</v>
      </c>
      <c r="WY7" s="322">
        <f>VLOOKUP($B7,'Sintesi (CA)'!$C$30:$AE$56,29,FALSE)</f>
        <v>0</v>
      </c>
      <c r="WZ7" s="322">
        <f>VLOOKUP($B7,'Sintesi (CA)'!$C$30:$AE$56,29,FALSE)</f>
        <v>0</v>
      </c>
      <c r="XA7" s="322">
        <f>VLOOKUP($B7,'Sintesi (CA)'!$C$30:$AE$56,29,FALSE)</f>
        <v>0</v>
      </c>
      <c r="XB7" s="322">
        <f>VLOOKUP($B7,'Sintesi (CA)'!$C$30:$AE$56,29,FALSE)</f>
        <v>0</v>
      </c>
      <c r="XC7" s="322">
        <f>VLOOKUP($B7,'Sintesi (CA)'!$C$30:$AE$56,29,FALSE)</f>
        <v>0</v>
      </c>
      <c r="XD7" s="322">
        <f>VLOOKUP($B7,'Sintesi (CA)'!$C$30:$AE$56,29,FALSE)</f>
        <v>0</v>
      </c>
      <c r="XE7" s="322">
        <f>VLOOKUP($B7,'Sintesi (CA)'!$C$30:$AE$56,29,FALSE)</f>
        <v>0</v>
      </c>
      <c r="XF7" s="322">
        <f>VLOOKUP($B7,'Sintesi (CA)'!$C$30:$AE$56,29,FALSE)</f>
        <v>0</v>
      </c>
      <c r="XG7" s="322">
        <f>VLOOKUP($B7,'Sintesi (CA)'!$C$30:$AE$56,29,FALSE)</f>
        <v>0</v>
      </c>
      <c r="XH7" s="322">
        <f>VLOOKUP($B7,'Sintesi (CA)'!$C$30:$AE$56,29,FALSE)</f>
        <v>0</v>
      </c>
      <c r="XI7" s="322">
        <f>VLOOKUP($B7,'Sintesi (CA)'!$C$30:$AE$56,29,FALSE)</f>
        <v>0</v>
      </c>
      <c r="XJ7" s="322">
        <f>VLOOKUP($B7,'Sintesi (CA)'!$C$30:$AE$56,29,FALSE)</f>
        <v>0</v>
      </c>
      <c r="XK7" s="322">
        <f>VLOOKUP($B7,'Sintesi (CA)'!$C$30:$AE$56,29,FALSE)</f>
        <v>0</v>
      </c>
      <c r="XL7" s="322">
        <f>VLOOKUP($B7,'Sintesi (CA)'!$C$30:$AE$56,29,FALSE)</f>
        <v>0</v>
      </c>
      <c r="XM7" s="322">
        <f>VLOOKUP($B7,'Sintesi (CA)'!$C$30:$AE$56,29,FALSE)</f>
        <v>0</v>
      </c>
      <c r="XN7" s="322">
        <f>VLOOKUP($B7,'Sintesi (CA)'!$C$30:$AE$56,29,FALSE)</f>
        <v>0</v>
      </c>
      <c r="XO7" s="322">
        <f>VLOOKUP($B7,'Sintesi (CA)'!$C$30:$AE$56,29,FALSE)</f>
        <v>0</v>
      </c>
      <c r="XP7" s="322">
        <f>VLOOKUP($B7,'Sintesi (CA)'!$C$30:$AE$56,29,FALSE)</f>
        <v>0</v>
      </c>
      <c r="XQ7" s="322">
        <f>VLOOKUP($B7,'Sintesi (CA)'!$C$30:$AE$56,29,FALSE)</f>
        <v>0</v>
      </c>
      <c r="XR7" s="322">
        <f>VLOOKUP($B7,'Sintesi (CA)'!$C$30:$AE$56,29,FALSE)</f>
        <v>0</v>
      </c>
      <c r="XS7" s="322">
        <f>VLOOKUP($B7,'Sintesi (CA)'!$C$30:$AE$56,29,FALSE)</f>
        <v>0</v>
      </c>
      <c r="XT7" s="322">
        <f>VLOOKUP($B7,'Sintesi (CA)'!$C$30:$AE$56,29,FALSE)</f>
        <v>0</v>
      </c>
      <c r="XU7" s="322">
        <f>VLOOKUP($B7,'Sintesi (CA)'!$C$30:$AE$56,29,FALSE)</f>
        <v>0</v>
      </c>
      <c r="XV7" s="322">
        <f>VLOOKUP($B7,'Sintesi (CA)'!$C$30:$AE$56,29,FALSE)</f>
        <v>0</v>
      </c>
      <c r="XW7" s="322">
        <f>VLOOKUP($B7,'Sintesi (CA)'!$C$30:$AE$56,29,FALSE)</f>
        <v>0</v>
      </c>
      <c r="XX7" s="322">
        <f>VLOOKUP($B7,'Sintesi (CA)'!$C$30:$AE$56,29,FALSE)</f>
        <v>0</v>
      </c>
      <c r="XY7" s="322">
        <f>VLOOKUP($B7,'Sintesi (CA)'!$C$30:$AE$56,29,FALSE)</f>
        <v>0</v>
      </c>
      <c r="XZ7" s="322">
        <f>VLOOKUP($B7,'Sintesi (CA)'!$C$30:$AE$56,29,FALSE)</f>
        <v>0</v>
      </c>
      <c r="YA7" s="322">
        <f>VLOOKUP($B7,'Sintesi (CA)'!$C$30:$AE$56,29,FALSE)</f>
        <v>0</v>
      </c>
      <c r="YB7" s="322"/>
      <c r="YC7" s="322"/>
      <c r="YD7" s="322"/>
      <c r="YE7" s="501">
        <v>0</v>
      </c>
      <c r="YF7" s="501">
        <v>0</v>
      </c>
      <c r="YG7" s="501">
        <v>0</v>
      </c>
      <c r="YH7" s="501">
        <v>0</v>
      </c>
      <c r="YI7" s="501">
        <v>0</v>
      </c>
      <c r="YJ7" s="501">
        <v>0</v>
      </c>
      <c r="YK7" s="501">
        <v>0</v>
      </c>
      <c r="YL7" s="501">
        <v>0</v>
      </c>
      <c r="YM7" s="501">
        <v>0</v>
      </c>
      <c r="YN7" s="501">
        <v>0</v>
      </c>
      <c r="YO7" s="501">
        <v>0</v>
      </c>
      <c r="YP7" s="501">
        <v>0</v>
      </c>
      <c r="YQ7" s="501">
        <v>0</v>
      </c>
      <c r="YR7" s="501">
        <v>0</v>
      </c>
      <c r="YS7" s="501">
        <v>0</v>
      </c>
      <c r="YT7" s="501">
        <v>0</v>
      </c>
      <c r="YU7" s="501">
        <v>0</v>
      </c>
      <c r="YV7" s="501">
        <v>0</v>
      </c>
      <c r="YW7" s="501">
        <v>0</v>
      </c>
      <c r="YX7" s="501">
        <v>0</v>
      </c>
      <c r="YY7" s="501">
        <v>0</v>
      </c>
      <c r="YZ7" s="501">
        <v>0</v>
      </c>
      <c r="ZA7" s="501">
        <v>0</v>
      </c>
      <c r="ZB7" s="501">
        <f>VLOOKUP($B7,'Sintesi (CA)'!$C$30:$AE$56,22,FALSE)</f>
        <v>0</v>
      </c>
      <c r="ZC7" s="501">
        <f>VLOOKUP($B7,'Sintesi (CA)'!$C$30:$AE$56,22,FALSE)</f>
        <v>0</v>
      </c>
      <c r="ZD7" s="501">
        <f>VLOOKUP($B7,'Sintesi (CA)'!$C$30:$AE$56,22,FALSE)</f>
        <v>0</v>
      </c>
      <c r="ZE7" s="501">
        <f>VLOOKUP($B7,'Sintesi (CA)'!$C$30:$AE$56,22,FALSE)</f>
        <v>0</v>
      </c>
      <c r="ZF7" s="501">
        <f>VLOOKUP($B7,'Sintesi (CA)'!$C$30:$AE$56,22,FALSE)</f>
        <v>0</v>
      </c>
      <c r="ZG7" s="501">
        <f>VLOOKUP($B7,'Sintesi (CA)'!$C$30:$AE$56,22,FALSE)</f>
        <v>0</v>
      </c>
      <c r="ZH7" s="501">
        <f>VLOOKUP($B7,'Sintesi (CA)'!$C$30:$AE$56,22,FALSE)</f>
        <v>0</v>
      </c>
      <c r="ZI7" s="501">
        <f>VLOOKUP($B7,'Sintesi (CA)'!$C$30:$AE$56,22,FALSE)</f>
        <v>0</v>
      </c>
      <c r="ZJ7" s="501">
        <f>VLOOKUP($B7,'Sintesi (CA)'!$C$30:$AE$56,22,FALSE)</f>
        <v>0</v>
      </c>
      <c r="ZK7" s="501">
        <f>VLOOKUP($B7,'Sintesi (CA)'!$C$30:$AE$56,22,FALSE)</f>
        <v>0</v>
      </c>
      <c r="ZL7" s="501">
        <f>VLOOKUP($B7,'Sintesi (CA)'!$C$30:$AE$56,22,FALSE)</f>
        <v>0</v>
      </c>
      <c r="ZM7" s="501">
        <f>VLOOKUP($B7,'Sintesi (CA)'!$C$30:$AE$56,22,FALSE)</f>
        <v>0</v>
      </c>
      <c r="ZN7" s="501">
        <f>VLOOKUP($B7,'Sintesi (CA)'!$C$30:$AE$56,22,FALSE)</f>
        <v>0</v>
      </c>
      <c r="ZO7" s="501">
        <f>VLOOKUP($B7,'Sintesi (CA)'!$C$30:$AE$56,22,FALSE)</f>
        <v>0</v>
      </c>
      <c r="ZP7" s="501">
        <f>VLOOKUP($B7,'Sintesi (CA)'!$C$30:$AE$56,22,FALSE)</f>
        <v>0</v>
      </c>
      <c r="ZQ7" s="501">
        <f>VLOOKUP($B7,'Sintesi (CA)'!$C$30:$AE$56,22,FALSE)</f>
        <v>0</v>
      </c>
      <c r="ZR7" s="501">
        <f>VLOOKUP($B7,'Sintesi (CA)'!$C$30:$AE$56,22,FALSE)</f>
        <v>0</v>
      </c>
      <c r="ZS7" s="501">
        <f>VLOOKUP($B7,'Sintesi (CA)'!$C$30:$AE$56,22,FALSE)</f>
        <v>0</v>
      </c>
      <c r="ZT7" s="501">
        <f>VLOOKUP($B7,'Sintesi (CA)'!$C$30:$AE$56,22,FALSE)</f>
        <v>0</v>
      </c>
      <c r="ZU7" s="501">
        <f>VLOOKUP($B7,'Sintesi (CA)'!$C$30:$AE$56,22,FALSE)</f>
        <v>0</v>
      </c>
      <c r="ZV7" s="501">
        <f>VLOOKUP($B7,'Sintesi (CA)'!$C$30:$AE$56,22,FALSE)</f>
        <v>0</v>
      </c>
      <c r="ZW7" s="501">
        <f>VLOOKUP($B7,'Sintesi (CA)'!$C$30:$AE$56,22,FALSE)</f>
        <v>0</v>
      </c>
      <c r="ZX7" s="501">
        <f>VLOOKUP($B7,'Sintesi (CA)'!$C$30:$AE$56,22,FALSE)</f>
        <v>0</v>
      </c>
      <c r="ZY7" s="501">
        <f>VLOOKUP($B7,'Sintesi (CA)'!$C$30:$AE$56,22,FALSE)</f>
        <v>0</v>
      </c>
      <c r="ZZ7" s="501">
        <f>VLOOKUP($B7,'Sintesi (CA)'!$C$30:$AE$56,22,FALSE)</f>
        <v>0</v>
      </c>
      <c r="AAA7" s="501">
        <f>VLOOKUP($B7,'Sintesi (CA)'!$C$30:$AE$56,22,FALSE)</f>
        <v>0</v>
      </c>
      <c r="AAB7" s="501">
        <f>VLOOKUP($B7,'Sintesi (CA)'!$C$30:$AE$56,22,FALSE)</f>
        <v>0</v>
      </c>
      <c r="AAC7" s="501">
        <f>VLOOKUP($B7,'Sintesi (CA)'!$C$30:$AE$56,22,FALSE)</f>
        <v>0</v>
      </c>
      <c r="AAD7" s="501">
        <f>VLOOKUP($B7,'Sintesi (CA)'!$C$30:$AE$56,22,FALSE)</f>
        <v>0</v>
      </c>
      <c r="AAE7" s="501">
        <f>VLOOKUP($B7,'Sintesi (CA)'!$C$30:$AE$56,22,FALSE)</f>
        <v>0</v>
      </c>
      <c r="AAF7" s="501">
        <f>VLOOKUP($B7,'Sintesi (CA)'!$C$30:$AE$56,22,FALSE)</f>
        <v>0</v>
      </c>
      <c r="AAG7" s="501">
        <f>VLOOKUP($B7,'Sintesi (CA)'!$C$30:$AE$56,22,FALSE)</f>
        <v>0</v>
      </c>
      <c r="AAH7" s="501">
        <f>VLOOKUP($B7,'Sintesi (CA)'!$C$30:$AE$56,22,FALSE)</f>
        <v>0</v>
      </c>
      <c r="AAI7" s="501">
        <f>VLOOKUP($B7,'Sintesi (CA)'!$C$30:$AE$56,22,FALSE)</f>
        <v>0</v>
      </c>
      <c r="AAJ7" s="501">
        <f>VLOOKUP($B7,'Sintesi (CA)'!$C$30:$AE$56,22,FALSE)</f>
        <v>0</v>
      </c>
      <c r="AAK7" s="501">
        <f>VLOOKUP($B7,'Sintesi (CA)'!$C$30:$AE$56,22,FALSE)</f>
        <v>0</v>
      </c>
      <c r="AAL7" s="501">
        <f>VLOOKUP($B7,'Sintesi (CA)'!$C$30:$AE$56,22,FALSE)</f>
        <v>0</v>
      </c>
      <c r="AAM7" s="501">
        <f>VLOOKUP($B7,'Sintesi (CA)'!$C$30:$AE$56,22,FALSE)</f>
        <v>0</v>
      </c>
      <c r="AAN7" s="501">
        <f>VLOOKUP($B7,'Sintesi (CA)'!$C$30:$AE$56,22,FALSE)</f>
        <v>0</v>
      </c>
      <c r="AAO7" s="501">
        <f>VLOOKUP($B7,'Sintesi (CA)'!$C$30:$AE$56,22,FALSE)</f>
        <v>0</v>
      </c>
      <c r="AAP7" s="501">
        <f>VLOOKUP($B7,'Sintesi (CA)'!$C$30:$AE$56,22,FALSE)</f>
        <v>0</v>
      </c>
      <c r="AAQ7" s="501">
        <f>VLOOKUP($B7,'Sintesi (CA)'!$C$30:$AE$56,22,FALSE)</f>
        <v>0</v>
      </c>
      <c r="AAR7" s="501">
        <f>VLOOKUP($B7,'Sintesi (CA)'!$C$30:$AE$56,22,FALSE)</f>
        <v>0</v>
      </c>
      <c r="AAS7" s="501">
        <f>VLOOKUP($B7,'Sintesi (CA)'!$C$30:$AE$56,22,FALSE)</f>
        <v>0</v>
      </c>
      <c r="AAT7" s="501">
        <f>VLOOKUP($B7,'Sintesi (CA)'!$C$30:$AE$56,22,FALSE)</f>
        <v>0</v>
      </c>
      <c r="AAU7" s="501">
        <f>VLOOKUP($B7,'Sintesi (CA)'!$C$30:$AE$56,22,FALSE)</f>
        <v>0</v>
      </c>
      <c r="AAV7" s="501">
        <f>VLOOKUP($B7,'Sintesi (CA)'!$C$30:$AE$56,22,FALSE)</f>
        <v>0</v>
      </c>
      <c r="AAW7" s="501">
        <f>VLOOKUP($B7,'Sintesi (CA)'!$C$30:$AE$56,22,FALSE)</f>
        <v>0</v>
      </c>
      <c r="AAX7" s="501">
        <f>VLOOKUP($B7,'Sintesi (CA)'!$C$30:$AE$56,22,FALSE)</f>
        <v>0</v>
      </c>
      <c r="AAY7" s="501">
        <f>VLOOKUP($B7,'Sintesi (CA)'!$C$30:$AE$56,22,FALSE)</f>
        <v>0</v>
      </c>
      <c r="AAZ7" s="501">
        <f>VLOOKUP($B7,'Sintesi (CA)'!$C$30:$AE$56,22,FALSE)</f>
        <v>0</v>
      </c>
      <c r="ABA7" s="501">
        <f>VLOOKUP($B7,'Sintesi (CA)'!$C$30:$AE$56,22,FALSE)</f>
        <v>0</v>
      </c>
      <c r="ABB7" s="501">
        <f>VLOOKUP($B7,'Sintesi (CA)'!$C$30:$AE$56,22,FALSE)</f>
        <v>0</v>
      </c>
      <c r="ABC7" s="501">
        <f>VLOOKUP($B7,'Sintesi (CA)'!$C$30:$AE$56,22,FALSE)</f>
        <v>0</v>
      </c>
      <c r="ABD7" s="501">
        <f>VLOOKUP($B7,'Sintesi (CA)'!$C$30:$AE$56,22,FALSE)</f>
        <v>0</v>
      </c>
      <c r="ABE7" s="501">
        <f>VLOOKUP($B7,'Sintesi (CA)'!$C$30:$AE$56,22,FALSE)</f>
        <v>0</v>
      </c>
      <c r="ABF7" s="501">
        <f>VLOOKUP($B7,'Sintesi (CA)'!$C$30:$AE$56,22,FALSE)</f>
        <v>0</v>
      </c>
      <c r="ABG7" s="501">
        <f>VLOOKUP($B7,'Sintesi (CA)'!$C$30:$AE$56,22,FALSE)</f>
        <v>0</v>
      </c>
      <c r="ABH7" s="501">
        <f>VLOOKUP($B7,'Sintesi (CA)'!$C$30:$AE$56,22,FALSE)</f>
        <v>0</v>
      </c>
      <c r="ABI7" s="501">
        <f>VLOOKUP($B7,'Sintesi (CA)'!$C$30:$AE$56,22,FALSE)</f>
        <v>0</v>
      </c>
      <c r="ABJ7" s="501">
        <f>VLOOKUP($B7,'Sintesi (CA)'!$C$30:$AE$56,22,FALSE)</f>
        <v>0</v>
      </c>
      <c r="ABK7" s="501">
        <f>VLOOKUP($B7,'Sintesi (CA)'!$C$30:$AE$56,22,FALSE)</f>
        <v>0</v>
      </c>
      <c r="ABL7" s="501">
        <f>VLOOKUP($B7,'Sintesi (CA)'!$C$30:$AE$56,22,FALSE)</f>
        <v>0</v>
      </c>
      <c r="ABM7" s="501">
        <f>VLOOKUP($B7,'Sintesi (CA)'!$C$30:$AE$56,22,FALSE)</f>
        <v>0</v>
      </c>
      <c r="ABN7" s="501">
        <f>VLOOKUP($B7,'Sintesi (CA)'!$C$30:$AE$56,22,FALSE)</f>
        <v>0</v>
      </c>
      <c r="ABO7" s="501">
        <f>VLOOKUP($B7,'Sintesi (CA)'!$C$30:$AE$56,22,FALSE)</f>
        <v>0</v>
      </c>
      <c r="ABP7" s="501">
        <f>VLOOKUP($B7,'Sintesi (CA)'!$C$30:$AE$56,22,FALSE)</f>
        <v>0</v>
      </c>
      <c r="ABQ7" s="501">
        <f>VLOOKUP($B7,'Sintesi (CA)'!$C$30:$AE$56,22,FALSE)</f>
        <v>0</v>
      </c>
      <c r="ABR7" s="501">
        <f>VLOOKUP($B7,'Sintesi (CA)'!$C$30:$AE$56,22,FALSE)</f>
        <v>0</v>
      </c>
      <c r="ABS7" s="501">
        <f>VLOOKUP($B7,'Sintesi (CA)'!$C$30:$AE$56,22,FALSE)</f>
        <v>0</v>
      </c>
      <c r="ABT7" s="501">
        <f>VLOOKUP($B7,'Sintesi (CA)'!$C$30:$AE$56,22,FALSE)</f>
        <v>0</v>
      </c>
      <c r="ABU7" s="501">
        <f>VLOOKUP($B7,'Sintesi (CA)'!$C$30:$AE$56,22,FALSE)</f>
        <v>0</v>
      </c>
      <c r="ABV7" s="501">
        <f>VLOOKUP($B7,'Sintesi (CA)'!$C$30:$AE$56,22,FALSE)</f>
        <v>0</v>
      </c>
      <c r="ABW7" s="501">
        <f>VLOOKUP($B7,'Sintesi (CA)'!$C$30:$AE$56,22,FALSE)</f>
        <v>0</v>
      </c>
      <c r="ABX7" s="501">
        <f>VLOOKUP($B7,'Sintesi (CA)'!$C$30:$AE$56,22,FALSE)</f>
        <v>0</v>
      </c>
      <c r="ABY7" s="501">
        <f>VLOOKUP($B7,'Sintesi (CA)'!$C$30:$AE$56,22,FALSE)</f>
        <v>0</v>
      </c>
      <c r="ABZ7" s="501">
        <f>VLOOKUP($B7,'Sintesi (CA)'!$C$30:$AE$56,22,FALSE)</f>
        <v>0</v>
      </c>
      <c r="ACA7" s="501">
        <f>VLOOKUP($B7,'Sintesi (CA)'!$C$30:$AE$56,22,FALSE)</f>
        <v>0</v>
      </c>
      <c r="ACB7" s="501">
        <f>VLOOKUP($B7,'Sintesi (CA)'!$C$30:$AE$56,22,FALSE)</f>
        <v>0</v>
      </c>
      <c r="ACC7" s="501">
        <f>VLOOKUP($B7,'Sintesi (CA)'!$C$30:$AE$56,22,FALSE)</f>
        <v>0</v>
      </c>
      <c r="ACD7" s="501">
        <f>VLOOKUP($B7,'Sintesi (CA)'!$C$30:$AE$56,22,FALSE)</f>
        <v>0</v>
      </c>
      <c r="ACE7" s="501"/>
      <c r="ACF7" s="501"/>
      <c r="ACG7" s="501"/>
      <c r="ACH7" s="86"/>
      <c r="ACI7" s="88">
        <v>0</v>
      </c>
      <c r="ACJ7" s="89">
        <v>43271</v>
      </c>
      <c r="ACK7" s="89">
        <v>43294</v>
      </c>
      <c r="ACL7" s="80">
        <v>0</v>
      </c>
      <c r="ACM7" s="80">
        <v>0</v>
      </c>
      <c r="ACN7" s="80">
        <v>0</v>
      </c>
      <c r="ACO7" s="80">
        <v>0</v>
      </c>
      <c r="ACP7" s="80">
        <v>0</v>
      </c>
      <c r="ACQ7" s="80">
        <v>0</v>
      </c>
      <c r="ACR7" s="80">
        <v>0</v>
      </c>
      <c r="ACS7" s="80">
        <v>0</v>
      </c>
      <c r="ACT7" s="80">
        <v>0</v>
      </c>
      <c r="ACU7" s="80">
        <v>0</v>
      </c>
      <c r="ACV7" s="80">
        <v>0</v>
      </c>
      <c r="ACW7" s="80">
        <v>0</v>
      </c>
      <c r="ACX7" s="80">
        <v>0</v>
      </c>
      <c r="ACY7" s="80">
        <v>0</v>
      </c>
      <c r="ACZ7" s="80">
        <v>0</v>
      </c>
      <c r="ADA7" s="80">
        <v>0</v>
      </c>
      <c r="ADB7" s="80">
        <v>0</v>
      </c>
      <c r="ADC7" s="80">
        <v>0</v>
      </c>
      <c r="ADD7" s="80">
        <v>0</v>
      </c>
      <c r="ADE7" s="80">
        <v>0</v>
      </c>
      <c r="ADF7" s="80">
        <v>0</v>
      </c>
      <c r="ADG7" s="80">
        <v>0</v>
      </c>
      <c r="ADH7" s="80">
        <v>0</v>
      </c>
      <c r="ADI7" s="80">
        <v>0</v>
      </c>
      <c r="ADJ7" s="80">
        <v>0</v>
      </c>
      <c r="ADK7" s="80">
        <v>0</v>
      </c>
      <c r="ADL7" s="80">
        <v>0</v>
      </c>
      <c r="ADM7" s="80">
        <v>0</v>
      </c>
      <c r="ADN7" s="80">
        <v>0</v>
      </c>
      <c r="ADO7" s="80">
        <v>0</v>
      </c>
      <c r="ADP7" s="80">
        <v>0</v>
      </c>
      <c r="ADQ7" s="80">
        <v>0</v>
      </c>
      <c r="ADR7" s="80">
        <v>0</v>
      </c>
      <c r="ADS7" s="80">
        <v>0</v>
      </c>
      <c r="ADT7" s="80">
        <v>0</v>
      </c>
      <c r="ADU7" s="80">
        <v>0</v>
      </c>
      <c r="ADV7" s="80">
        <v>0</v>
      </c>
      <c r="ADW7" s="80">
        <v>0</v>
      </c>
      <c r="ADX7" s="80">
        <v>0</v>
      </c>
      <c r="ADY7" s="80">
        <v>0</v>
      </c>
      <c r="ADZ7" s="80">
        <v>0</v>
      </c>
      <c r="AEA7" s="80">
        <v>0</v>
      </c>
      <c r="AEB7" s="80">
        <v>0</v>
      </c>
      <c r="AEC7" s="80">
        <v>0</v>
      </c>
      <c r="AED7" s="80">
        <v>0</v>
      </c>
      <c r="AEE7" s="80">
        <v>0</v>
      </c>
      <c r="AEF7" s="80">
        <v>0</v>
      </c>
      <c r="AEG7" s="80">
        <v>0</v>
      </c>
      <c r="AEH7" s="80">
        <v>0</v>
      </c>
      <c r="AEI7" s="80">
        <v>0</v>
      </c>
      <c r="AEJ7" s="80">
        <v>0</v>
      </c>
      <c r="AEK7" s="80">
        <v>0</v>
      </c>
      <c r="AEL7" s="80">
        <v>0</v>
      </c>
      <c r="AEM7" s="80">
        <v>0</v>
      </c>
      <c r="AEN7" s="80">
        <v>0</v>
      </c>
      <c r="AEO7" s="80">
        <v>0</v>
      </c>
      <c r="AEP7" s="80">
        <v>0</v>
      </c>
      <c r="AEQ7" s="80">
        <v>0</v>
      </c>
      <c r="AER7" s="80">
        <v>0</v>
      </c>
      <c r="AES7" s="80">
        <v>0</v>
      </c>
      <c r="AET7" s="80">
        <v>0</v>
      </c>
      <c r="AEU7" s="80">
        <v>0</v>
      </c>
      <c r="AEV7" s="80">
        <v>0</v>
      </c>
      <c r="AEW7" s="80">
        <v>0</v>
      </c>
      <c r="AEX7" s="80">
        <v>0</v>
      </c>
      <c r="AEY7" s="80">
        <v>0</v>
      </c>
      <c r="AEZ7" s="80">
        <v>0</v>
      </c>
      <c r="AFA7" s="80">
        <v>0</v>
      </c>
      <c r="AFB7" s="80">
        <v>0</v>
      </c>
      <c r="AFC7" s="80">
        <v>0</v>
      </c>
      <c r="AFD7" s="80">
        <v>0</v>
      </c>
      <c r="AFE7" s="80">
        <v>0</v>
      </c>
      <c r="AFF7" s="80">
        <v>0</v>
      </c>
      <c r="AFG7" s="80">
        <v>0</v>
      </c>
      <c r="AFH7" s="80">
        <v>0</v>
      </c>
      <c r="AFI7" s="80">
        <v>0</v>
      </c>
      <c r="AFJ7" s="80">
        <v>0</v>
      </c>
      <c r="AFK7" s="80">
        <v>0</v>
      </c>
      <c r="AFL7" s="80">
        <v>0</v>
      </c>
      <c r="AFM7" s="80">
        <v>0</v>
      </c>
      <c r="AFN7" s="80">
        <v>0</v>
      </c>
      <c r="AFO7" s="80">
        <v>0</v>
      </c>
      <c r="AFP7" s="80">
        <v>0</v>
      </c>
      <c r="AFQ7" s="80">
        <v>0</v>
      </c>
      <c r="AFR7" s="80">
        <v>0</v>
      </c>
      <c r="AFS7" s="80">
        <v>0</v>
      </c>
      <c r="AFT7" s="80">
        <v>0</v>
      </c>
      <c r="AFU7" s="80">
        <v>0</v>
      </c>
      <c r="AFV7" s="80">
        <v>0</v>
      </c>
      <c r="AFW7" s="80">
        <v>0</v>
      </c>
      <c r="AFX7" s="80">
        <v>0</v>
      </c>
      <c r="AFY7" s="80">
        <v>0</v>
      </c>
      <c r="AFZ7" s="80">
        <v>0</v>
      </c>
      <c r="AGA7" s="80">
        <v>0</v>
      </c>
      <c r="AGB7" s="80">
        <v>0</v>
      </c>
      <c r="AGC7" s="80">
        <v>0</v>
      </c>
      <c r="AGD7" s="80">
        <v>0</v>
      </c>
      <c r="AGE7" s="80">
        <v>0</v>
      </c>
      <c r="AGF7" s="80">
        <v>0</v>
      </c>
      <c r="AGG7" s="80">
        <v>0</v>
      </c>
      <c r="AGH7" s="80">
        <v>0</v>
      </c>
      <c r="AGI7" s="177"/>
      <c r="AGJ7" s="177"/>
      <c r="AGK7" s="177"/>
      <c r="AGL7" s="177"/>
      <c r="AGM7" s="177"/>
      <c r="AGN7" s="104"/>
      <c r="AGO7" s="104"/>
      <c r="AGP7" s="104"/>
      <c r="AGQ7" s="104"/>
      <c r="AGR7" s="104"/>
      <c r="AGS7" s="104"/>
      <c r="AGT7" s="104"/>
      <c r="AGU7" s="104"/>
      <c r="AGV7" s="104"/>
      <c r="AGW7" s="104"/>
      <c r="AGX7" s="104"/>
      <c r="AGY7" s="104"/>
      <c r="AGZ7" s="104"/>
      <c r="AHA7" s="104"/>
      <c r="AHB7" s="104"/>
      <c r="AHC7" s="104"/>
      <c r="AHD7" s="104"/>
      <c r="AHE7" s="104"/>
      <c r="AHF7" s="104"/>
      <c r="AHG7" s="104"/>
      <c r="AHH7" s="104"/>
      <c r="AHI7" s="104"/>
      <c r="AHJ7" s="104"/>
      <c r="AHK7" s="104"/>
      <c r="AHL7" s="104"/>
      <c r="AHM7" s="104"/>
      <c r="AHN7" s="104"/>
      <c r="AHO7" s="104"/>
      <c r="AHP7" s="104"/>
      <c r="AHQ7" s="104"/>
      <c r="AHR7" s="104"/>
      <c r="AHS7" s="104"/>
      <c r="AHT7" s="104"/>
      <c r="AHU7" s="104"/>
      <c r="AHV7" s="104"/>
      <c r="AHW7" s="104"/>
      <c r="AHX7" s="104"/>
      <c r="AHY7" s="104"/>
      <c r="AHZ7" s="104"/>
      <c r="AIA7" s="104"/>
      <c r="AIB7" s="104"/>
      <c r="AIC7" s="104"/>
      <c r="AID7" s="104"/>
      <c r="AIE7" s="104"/>
      <c r="AIF7" s="104"/>
      <c r="AIG7" s="104"/>
      <c r="AIH7" s="104"/>
      <c r="AII7" s="104"/>
      <c r="AIJ7" s="104"/>
      <c r="AIK7" s="104"/>
      <c r="AIL7" s="104"/>
      <c r="AIM7" s="104"/>
      <c r="AIN7" s="104"/>
      <c r="AIO7" s="104"/>
      <c r="AIP7" s="104"/>
      <c r="AIQ7" s="104"/>
      <c r="AIR7" s="104"/>
      <c r="AIS7" s="104"/>
      <c r="AIT7" s="104"/>
      <c r="AIU7" s="104"/>
      <c r="AIV7" s="104"/>
      <c r="AIW7" s="104"/>
      <c r="AIX7" s="104"/>
      <c r="AIY7" s="104"/>
      <c r="AIZ7" s="104"/>
      <c r="AJA7" s="104"/>
      <c r="AJB7" s="104"/>
      <c r="AJC7" s="104"/>
      <c r="AJD7" s="104"/>
      <c r="AJE7" s="104"/>
      <c r="AJF7" s="104"/>
      <c r="AJG7" s="104"/>
      <c r="AJH7" s="104"/>
      <c r="AJI7" s="104"/>
      <c r="AJJ7" s="104"/>
      <c r="AJK7" s="104"/>
      <c r="AJL7" s="104"/>
      <c r="AJM7" s="104"/>
      <c r="AJN7" s="104"/>
      <c r="AJO7" s="104"/>
      <c r="AJP7" s="104"/>
      <c r="AJQ7" s="104"/>
      <c r="AJR7" s="104"/>
      <c r="AJS7" s="104"/>
      <c r="AJT7" s="104"/>
      <c r="AJU7" s="104"/>
      <c r="AJV7" s="104"/>
      <c r="AJW7" s="104"/>
      <c r="AJX7" s="104"/>
      <c r="AJY7" s="104"/>
      <c r="AJZ7" s="104"/>
      <c r="AKA7" s="104"/>
      <c r="AKB7" s="104"/>
      <c r="AKC7" s="104"/>
      <c r="AKD7" s="104"/>
      <c r="AKE7" s="104"/>
      <c r="AKF7" s="104"/>
      <c r="AKG7" s="104"/>
      <c r="AKH7" s="104"/>
      <c r="AKI7" s="104"/>
      <c r="AKJ7" s="104"/>
      <c r="AKK7" s="104"/>
      <c r="AKL7" s="104"/>
      <c r="AKM7" s="104"/>
      <c r="AKN7" s="104"/>
      <c r="AKO7" s="104"/>
      <c r="AKP7" s="104"/>
      <c r="AKQ7" s="104"/>
      <c r="AKR7" s="104"/>
      <c r="AKS7" s="104"/>
      <c r="AKT7" s="104"/>
      <c r="AKU7" s="104"/>
      <c r="AKV7" s="104"/>
      <c r="AKW7" s="104"/>
      <c r="AKX7" s="104"/>
      <c r="AKY7" s="104"/>
      <c r="AKZ7" s="104"/>
      <c r="ALA7" s="104"/>
      <c r="ALB7" s="104"/>
      <c r="ALC7" s="104"/>
      <c r="ALD7" s="104"/>
      <c r="ALE7" s="104"/>
      <c r="ALF7" s="104"/>
      <c r="ALG7" s="104"/>
      <c r="ALH7" s="104"/>
      <c r="ALI7" s="104"/>
      <c r="ALJ7" s="104"/>
      <c r="ALK7" s="104"/>
      <c r="ALL7" s="104"/>
      <c r="ALM7" s="104"/>
      <c r="ALN7" s="104"/>
      <c r="ALO7" s="104"/>
      <c r="ALP7" s="104"/>
      <c r="ALQ7" s="104"/>
      <c r="ALR7" s="104"/>
      <c r="ALS7" s="104"/>
      <c r="ALT7" s="104"/>
      <c r="ALU7" s="104"/>
      <c r="ALV7" s="104"/>
      <c r="ALW7" s="104"/>
      <c r="ALX7" s="104"/>
      <c r="ALY7" s="104"/>
      <c r="ALZ7" s="104"/>
      <c r="AMA7" s="104"/>
      <c r="AMB7" s="104"/>
      <c r="AMC7" s="104"/>
      <c r="AMD7" s="104"/>
      <c r="AME7" s="104"/>
      <c r="AMF7" s="104"/>
      <c r="AMG7" s="104"/>
      <c r="AMH7" s="104"/>
      <c r="AMI7" s="104"/>
      <c r="AMJ7" s="104"/>
      <c r="AMK7" s="104"/>
      <c r="AML7" s="104"/>
      <c r="AMM7" s="104"/>
      <c r="AMN7" s="104"/>
      <c r="AMO7" s="104"/>
      <c r="AMP7" s="104"/>
      <c r="AMQ7" s="104"/>
      <c r="AMR7" s="104"/>
      <c r="AMS7" s="104"/>
      <c r="AMT7" s="104"/>
      <c r="AMU7" s="104"/>
      <c r="AMV7" s="104"/>
      <c r="AMW7" s="104"/>
      <c r="AMX7" s="104"/>
      <c r="AMY7" s="104"/>
      <c r="AMZ7" s="104"/>
      <c r="ANA7" s="104"/>
      <c r="ANB7" s="104"/>
      <c r="ANC7" s="104"/>
      <c r="AND7" s="104"/>
      <c r="ANE7" s="104"/>
      <c r="ANF7" s="104"/>
      <c r="ANG7" s="104"/>
      <c r="ANH7" s="104"/>
      <c r="ANI7" s="104"/>
      <c r="ANJ7" s="104"/>
      <c r="ANK7" s="104"/>
      <c r="ANL7" s="104"/>
      <c r="ANM7" s="104"/>
      <c r="ANN7" s="104"/>
      <c r="ANO7" s="104"/>
      <c r="ANP7" s="104"/>
      <c r="ANQ7" s="104"/>
      <c r="ANR7" s="104"/>
      <c r="ANS7" s="104"/>
      <c r="ANT7" s="104"/>
      <c r="ANU7" s="104"/>
      <c r="ANV7" s="104"/>
      <c r="ANW7" s="104"/>
      <c r="ANX7" s="104"/>
      <c r="ANY7" s="104"/>
      <c r="ANZ7" s="104"/>
      <c r="AOA7" s="104"/>
      <c r="AOB7" s="104"/>
      <c r="AOC7" s="104"/>
      <c r="AOD7" s="104"/>
      <c r="AOE7" s="104"/>
      <c r="AOF7" s="104"/>
      <c r="AOG7" s="104"/>
      <c r="AOH7" s="104"/>
      <c r="AOI7" s="104"/>
      <c r="AOJ7" s="104"/>
      <c r="AOK7" s="104"/>
      <c r="AOL7" s="104"/>
      <c r="AOM7" s="104"/>
      <c r="AON7" s="104"/>
      <c r="AOO7" s="104"/>
      <c r="AOP7" s="104"/>
      <c r="AOQ7" s="104"/>
      <c r="AOR7" s="104"/>
      <c r="AOS7" s="104"/>
      <c r="AOT7" s="104"/>
      <c r="AOU7" s="104"/>
      <c r="AOV7" s="104"/>
      <c r="AOW7" s="104"/>
      <c r="AOX7" s="104"/>
      <c r="AOY7" s="104"/>
      <c r="AOZ7" s="104"/>
      <c r="APA7" s="104"/>
      <c r="APB7" s="104"/>
      <c r="APC7" s="104"/>
      <c r="APD7" s="104"/>
      <c r="APE7" s="104"/>
      <c r="APF7" s="104"/>
      <c r="APG7" s="104"/>
      <c r="APH7" s="104"/>
      <c r="API7" s="104"/>
      <c r="APJ7" s="104"/>
      <c r="APK7" s="104"/>
      <c r="APL7" s="104"/>
      <c r="APM7" s="104"/>
      <c r="APN7" s="104"/>
      <c r="APO7" s="104"/>
      <c r="APP7" s="104"/>
      <c r="APQ7" s="104"/>
      <c r="APR7" s="104"/>
      <c r="APS7" s="104"/>
      <c r="APT7" s="104"/>
      <c r="APU7" s="104"/>
      <c r="APV7" s="104"/>
      <c r="APW7" s="104"/>
      <c r="APX7" s="104"/>
      <c r="APY7" s="104"/>
      <c r="APZ7" s="104"/>
      <c r="AQA7" s="104"/>
      <c r="AQB7" s="104"/>
      <c r="AQC7" s="104"/>
      <c r="AQD7" s="104"/>
      <c r="AQE7" s="104"/>
      <c r="AQF7" s="104"/>
      <c r="AQG7" s="104"/>
      <c r="AQH7" s="104"/>
      <c r="AQI7" s="104"/>
      <c r="AQJ7" s="104"/>
      <c r="AQK7" s="104"/>
      <c r="AQL7" s="104"/>
      <c r="AQM7" s="104"/>
      <c r="AQN7" s="104"/>
      <c r="AQO7" s="104"/>
      <c r="AQP7" s="104"/>
      <c r="AQQ7" s="104"/>
      <c r="AQR7" s="104"/>
      <c r="AQS7" s="104"/>
      <c r="AQT7" s="104"/>
      <c r="AQU7" s="104"/>
      <c r="AQV7" s="104"/>
      <c r="AQW7" s="104"/>
      <c r="AQX7" s="104"/>
      <c r="AQY7" s="104"/>
      <c r="AQZ7" s="104"/>
      <c r="ARA7" s="104"/>
      <c r="ARB7" s="104"/>
      <c r="ARC7" s="104"/>
      <c r="ARD7" s="104"/>
      <c r="ARE7" s="104"/>
      <c r="ARF7" s="104"/>
      <c r="ARG7" s="104"/>
      <c r="ARH7" s="104"/>
      <c r="ARI7" s="104"/>
      <c r="ARJ7" s="104"/>
      <c r="ARK7" s="104"/>
      <c r="ARL7" s="104"/>
      <c r="ARM7" s="104"/>
      <c r="ARN7" s="104"/>
      <c r="ARO7" s="104"/>
      <c r="ARP7" s="104"/>
      <c r="ARQ7" s="104"/>
      <c r="ARR7" s="104"/>
      <c r="ARS7" s="104"/>
      <c r="ART7" s="104"/>
      <c r="ARU7" s="104"/>
      <c r="ARV7" s="104"/>
      <c r="ARW7" s="104"/>
      <c r="ARX7" s="104"/>
      <c r="ARY7" s="104"/>
      <c r="ARZ7" s="104"/>
      <c r="ASA7" s="104"/>
      <c r="ASB7" s="104"/>
      <c r="ASC7" s="104"/>
      <c r="ASD7" s="104"/>
      <c r="ASE7" s="104"/>
      <c r="ASF7" s="104"/>
      <c r="ASG7" s="104"/>
      <c r="ASH7" s="104"/>
      <c r="ASI7" s="104"/>
      <c r="ASJ7" s="104"/>
      <c r="ASK7" s="104"/>
      <c r="ASL7" s="104"/>
      <c r="ASM7" s="104"/>
      <c r="ASN7" s="104"/>
      <c r="ASO7" s="104"/>
      <c r="ASP7" s="104"/>
      <c r="ASQ7" s="104"/>
      <c r="ASR7" s="104"/>
      <c r="ASS7" s="104"/>
      <c r="AST7" s="104"/>
      <c r="ASU7" s="104"/>
      <c r="ASV7" s="104"/>
      <c r="ASW7" s="104"/>
      <c r="ASX7" s="104"/>
      <c r="ASY7" s="104"/>
      <c r="ASZ7" s="104"/>
      <c r="ATA7" s="104"/>
      <c r="ATB7" s="104"/>
      <c r="ATC7" s="104"/>
      <c r="ATD7" s="104"/>
      <c r="ATE7" s="104"/>
      <c r="ATF7" s="104"/>
      <c r="ATG7" s="104"/>
      <c r="ATH7" s="104"/>
      <c r="ATI7" s="104"/>
      <c r="ATJ7" s="104"/>
      <c r="ATK7" s="104"/>
      <c r="ATL7" s="104"/>
      <c r="ATM7" s="104"/>
      <c r="ATN7" s="104"/>
      <c r="ATO7" s="104"/>
      <c r="ATP7" s="104"/>
      <c r="ATQ7" s="104"/>
      <c r="ATR7" s="104"/>
      <c r="ATS7" s="104"/>
      <c r="ATT7" s="104"/>
      <c r="ATU7" s="104"/>
      <c r="ATV7" s="104"/>
      <c r="ATW7" s="104"/>
      <c r="ATX7" s="104"/>
      <c r="ATY7" s="104"/>
      <c r="ATZ7" s="104"/>
      <c r="AUA7" s="104"/>
      <c r="AUB7" s="104"/>
      <c r="AUC7" s="104"/>
      <c r="AUD7" s="104"/>
      <c r="AUE7" s="104"/>
      <c r="AUF7" s="104"/>
      <c r="AUG7" s="104"/>
      <c r="AUH7" s="104"/>
      <c r="AUI7" s="104"/>
      <c r="AUJ7" s="104"/>
      <c r="AUK7" s="104"/>
      <c r="AUL7" s="104"/>
      <c r="AUM7" s="104"/>
      <c r="AUN7" s="104"/>
      <c r="AUO7" s="104"/>
      <c r="AUP7" s="104"/>
      <c r="AUQ7" s="104"/>
      <c r="AUR7" s="104"/>
      <c r="AUS7" s="104"/>
      <c r="AUT7" s="104"/>
      <c r="AUU7" s="104"/>
      <c r="AUV7" s="104"/>
      <c r="AUW7" s="104"/>
      <c r="AUX7" s="104"/>
      <c r="AUY7" s="104"/>
      <c r="AUZ7" s="104"/>
      <c r="AVA7" s="104"/>
      <c r="AVB7" s="104"/>
      <c r="AVC7" s="104"/>
      <c r="AVD7" s="104"/>
      <c r="AVE7" s="104"/>
      <c r="AVF7" s="104"/>
      <c r="AVG7" s="104"/>
      <c r="AVH7" s="104"/>
      <c r="AVI7" s="104"/>
      <c r="AVJ7" s="104"/>
      <c r="AVK7" s="104"/>
      <c r="AVL7" s="104"/>
      <c r="AVM7" s="104"/>
      <c r="AVN7" s="104"/>
      <c r="AVO7" s="104"/>
      <c r="AVP7" s="104"/>
      <c r="AVQ7" s="104"/>
      <c r="AVR7" s="104"/>
      <c r="AVS7" s="104"/>
      <c r="AVT7" s="104"/>
      <c r="AVU7" s="104"/>
      <c r="AVV7" s="104"/>
      <c r="AVW7" s="104"/>
      <c r="AVX7" s="104"/>
      <c r="AVY7" s="104"/>
      <c r="AVZ7" s="104"/>
      <c r="AWA7" s="104"/>
      <c r="AWB7" s="104"/>
      <c r="AWC7" s="104"/>
      <c r="AWD7" s="104"/>
      <c r="AWE7" s="104"/>
      <c r="AWF7" s="104"/>
      <c r="AWG7" s="104"/>
      <c r="AWH7" s="104"/>
      <c r="AWI7" s="104"/>
      <c r="AWJ7" s="104"/>
      <c r="AWK7" s="104"/>
      <c r="AWL7" s="104"/>
      <c r="AWM7" s="104"/>
      <c r="AWN7" s="104"/>
      <c r="AWO7" s="104"/>
      <c r="AWP7" s="104"/>
      <c r="AWQ7" s="104"/>
      <c r="AWR7" s="104"/>
      <c r="AWS7" s="104"/>
      <c r="AWT7" s="104"/>
      <c r="AWU7" s="104"/>
      <c r="AWV7" s="104"/>
      <c r="AWW7" s="104"/>
      <c r="AWX7" s="104"/>
      <c r="AWY7" s="104"/>
      <c r="AWZ7" s="104"/>
      <c r="AXA7" s="104"/>
      <c r="AXB7" s="104"/>
      <c r="AXC7" s="104"/>
      <c r="AXD7" s="104"/>
      <c r="AXE7" s="104"/>
      <c r="AXF7" s="104"/>
      <c r="AXG7" s="104"/>
      <c r="AXH7" s="104"/>
      <c r="AXI7" s="104"/>
      <c r="AXJ7" s="104"/>
      <c r="AXK7" s="104"/>
      <c r="AXL7" s="104"/>
      <c r="AXM7" s="104"/>
      <c r="AXN7" s="104"/>
      <c r="AXO7" s="104"/>
      <c r="AXP7" s="104"/>
      <c r="AXQ7" s="104"/>
      <c r="AXR7" s="104"/>
      <c r="AXS7" s="104"/>
      <c r="AXT7" s="104"/>
      <c r="AXU7" s="104"/>
      <c r="AXV7" s="104"/>
      <c r="AXW7" s="104"/>
      <c r="AXX7" s="104"/>
      <c r="AXY7" s="104"/>
      <c r="AXZ7" s="104"/>
      <c r="AYA7" s="104"/>
      <c r="AYB7" s="104"/>
      <c r="AYC7" s="104"/>
      <c r="AYD7" s="104"/>
      <c r="AYE7" s="104"/>
      <c r="AYF7" s="104"/>
      <c r="AYG7" s="104"/>
      <c r="AYH7" s="104"/>
      <c r="AYI7" s="104"/>
      <c r="AYJ7" s="104"/>
      <c r="AYK7" s="104"/>
      <c r="AYL7" s="104"/>
      <c r="AYM7" s="104"/>
      <c r="AYN7" s="104"/>
      <c r="AYO7" s="104"/>
      <c r="AYP7" s="104"/>
      <c r="AYQ7" s="104"/>
      <c r="AYR7" s="104"/>
      <c r="AYS7" s="104"/>
      <c r="AYT7" s="104"/>
      <c r="AYU7" s="104"/>
      <c r="AYV7" s="104"/>
      <c r="AYW7" s="104"/>
      <c r="AYX7" s="104"/>
      <c r="AYY7" s="104"/>
      <c r="AYZ7" s="104"/>
      <c r="AZA7" s="104"/>
      <c r="AZB7" s="104"/>
      <c r="AZC7" s="104"/>
      <c r="AZD7" s="104"/>
      <c r="AZE7" s="104"/>
      <c r="AZF7" s="104"/>
      <c r="AZG7" s="104"/>
      <c r="AZH7" s="104"/>
      <c r="AZI7" s="104"/>
      <c r="AZJ7" s="104"/>
      <c r="AZK7" s="104"/>
      <c r="AZL7" s="104"/>
      <c r="AZM7" s="104"/>
      <c r="AZN7" s="104"/>
      <c r="AZO7" s="104"/>
      <c r="AZP7" s="104"/>
      <c r="AZQ7" s="104"/>
      <c r="AZR7" s="104"/>
      <c r="AZS7" s="104"/>
      <c r="AZT7" s="104"/>
      <c r="AZU7" s="104"/>
      <c r="AZV7" s="104"/>
      <c r="AZW7" s="104"/>
      <c r="AZX7" s="104"/>
      <c r="AZY7" s="104"/>
      <c r="AZZ7" s="104"/>
      <c r="BAA7" s="104"/>
      <c r="BAB7" s="104"/>
      <c r="BAC7" s="104"/>
      <c r="BAD7" s="104"/>
      <c r="BAE7" s="104"/>
      <c r="BAF7" s="104"/>
      <c r="BAG7" s="104"/>
      <c r="BAH7" s="104"/>
      <c r="BAI7" s="104"/>
      <c r="BAJ7" s="104"/>
      <c r="BAK7" s="104"/>
      <c r="BAL7" s="104"/>
      <c r="BAM7" s="104"/>
      <c r="BAN7" s="104"/>
      <c r="BAO7" s="104"/>
      <c r="BAP7" s="104"/>
      <c r="BAQ7" s="104"/>
      <c r="BAR7" s="104"/>
      <c r="BAS7" s="104"/>
      <c r="BAT7" s="104"/>
      <c r="BAU7" s="104"/>
      <c r="BAV7" s="104"/>
      <c r="BAW7" s="104"/>
      <c r="BAX7" s="104"/>
      <c r="BAY7" s="104"/>
      <c r="BAZ7" s="104"/>
      <c r="BBA7" s="104"/>
      <c r="BBB7" s="104"/>
      <c r="BBC7" s="104"/>
      <c r="BBD7" s="104"/>
      <c r="BBE7" s="104"/>
      <c r="BBF7" s="104"/>
      <c r="BBG7" s="104"/>
      <c r="BBH7" s="104"/>
      <c r="BBI7" s="104"/>
      <c r="BBJ7" s="104"/>
      <c r="BBK7" s="104"/>
      <c r="BBL7" s="104"/>
      <c r="BBM7" s="104"/>
      <c r="BBN7" s="104"/>
      <c r="BBO7" s="104"/>
      <c r="BBP7" s="104"/>
      <c r="BBQ7" s="104"/>
      <c r="BBR7" s="104"/>
      <c r="BBS7" s="104"/>
      <c r="BBT7" s="104"/>
      <c r="BBU7" s="104"/>
      <c r="BBV7" s="104"/>
      <c r="BBW7" s="104"/>
      <c r="BBX7" s="104"/>
      <c r="BBY7" s="104"/>
      <c r="BBZ7" s="104"/>
      <c r="BCA7" s="104"/>
      <c r="BCB7" s="104"/>
      <c r="BCC7" s="104"/>
      <c r="BCD7" s="104"/>
      <c r="BCE7" s="104"/>
      <c r="BCF7" s="104"/>
      <c r="BCG7" s="104"/>
      <c r="BCH7" s="104"/>
      <c r="BCI7" s="104"/>
      <c r="BCJ7" s="104"/>
      <c r="BCK7" s="104"/>
      <c r="BCL7" s="104"/>
      <c r="BCM7" s="104"/>
      <c r="BCN7" s="104"/>
      <c r="BCO7" s="104"/>
      <c r="BCP7" s="104"/>
      <c r="BCQ7" s="104"/>
      <c r="BCR7" s="104"/>
      <c r="BCS7" s="104"/>
      <c r="BCT7" s="104"/>
      <c r="BCU7" s="104"/>
      <c r="BCV7" s="104"/>
      <c r="BCW7" s="104"/>
      <c r="BCX7" s="104"/>
      <c r="BCY7" s="104"/>
      <c r="BCZ7" s="104"/>
      <c r="BDA7" s="104"/>
      <c r="BDB7" s="104"/>
      <c r="BDC7" s="104"/>
      <c r="BDD7" s="104"/>
      <c r="BDE7" s="104"/>
      <c r="BDF7" s="104"/>
      <c r="BDG7" s="104"/>
      <c r="BDH7" s="104"/>
      <c r="BDI7" s="104"/>
      <c r="BDJ7" s="104"/>
      <c r="BDK7" s="104"/>
      <c r="BDL7" s="104"/>
      <c r="BDM7" s="104"/>
      <c r="BDN7" s="104"/>
      <c r="BDO7" s="104"/>
      <c r="BDP7" s="104"/>
      <c r="BDQ7" s="104"/>
      <c r="BDR7" s="104"/>
      <c r="BDS7" s="104"/>
      <c r="BDT7" s="104"/>
      <c r="BDU7" s="104"/>
      <c r="BDV7" s="104"/>
      <c r="BDW7" s="104"/>
      <c r="BDX7" s="104"/>
      <c r="BDY7" s="104"/>
      <c r="BDZ7" s="104"/>
      <c r="BEA7" s="104"/>
      <c r="BEB7" s="104"/>
      <c r="BEC7" s="104"/>
      <c r="BED7" s="104"/>
      <c r="BEE7" s="104"/>
      <c r="BEF7" s="104"/>
      <c r="BEG7" s="104"/>
      <c r="BEH7" s="104"/>
      <c r="BEI7" s="104"/>
      <c r="BEJ7" s="104"/>
      <c r="BEK7" s="104"/>
      <c r="BEL7" s="104"/>
      <c r="BEM7" s="104"/>
      <c r="BEN7" s="104"/>
      <c r="BEO7" s="104"/>
      <c r="BEP7" s="104"/>
      <c r="BEQ7" s="104"/>
      <c r="BER7" s="104"/>
      <c r="BES7" s="104"/>
      <c r="BET7" s="104"/>
      <c r="BEU7" s="104"/>
      <c r="BEV7" s="104"/>
      <c r="BEW7" s="104"/>
      <c r="BEX7" s="104"/>
      <c r="BEY7" s="104"/>
      <c r="BEZ7" s="104"/>
      <c r="BFA7" s="104"/>
      <c r="BFB7" s="104"/>
      <c r="BFC7" s="104"/>
      <c r="BFD7" s="104"/>
      <c r="BFE7" s="104"/>
      <c r="BFF7" s="104"/>
      <c r="BFG7" s="104"/>
      <c r="BFH7" s="104"/>
      <c r="BFI7" s="104"/>
      <c r="BFJ7" s="104"/>
      <c r="BFK7" s="104"/>
      <c r="BFL7" s="104"/>
      <c r="BFM7" s="104"/>
      <c r="BFN7" s="104"/>
      <c r="BFO7" s="104"/>
      <c r="BFP7" s="104"/>
      <c r="BFQ7" s="104"/>
      <c r="BFR7" s="104"/>
      <c r="BFS7" s="104"/>
      <c r="BFT7" s="104"/>
      <c r="BFU7" s="104"/>
      <c r="BFV7" s="104"/>
      <c r="BFW7" s="104"/>
      <c r="BFX7" s="104"/>
      <c r="BFY7" s="104"/>
      <c r="BFZ7" s="104"/>
      <c r="BGA7" s="104"/>
      <c r="BGB7" s="104"/>
      <c r="BGC7" s="104"/>
      <c r="BGD7" s="104"/>
      <c r="BGE7" s="104"/>
      <c r="BGF7" s="104"/>
      <c r="BGG7" s="104"/>
      <c r="BGH7" s="104"/>
      <c r="BGI7" s="104"/>
      <c r="BGJ7" s="104"/>
      <c r="BGK7" s="104"/>
      <c r="BGL7" s="104"/>
      <c r="BGM7" s="104"/>
      <c r="BGN7" s="104"/>
      <c r="BGO7" s="104"/>
      <c r="BGP7" s="104"/>
      <c r="BGQ7" s="104"/>
      <c r="BGR7" s="104"/>
      <c r="BGS7" s="104"/>
      <c r="BGT7" s="104"/>
      <c r="BGU7" s="104"/>
      <c r="BGV7" s="104"/>
      <c r="BGW7" s="104"/>
      <c r="BGX7" s="104"/>
      <c r="BGY7" s="104"/>
      <c r="BGZ7" s="104"/>
      <c r="BHA7" s="104"/>
      <c r="BHB7" s="104"/>
      <c r="BHC7" s="104"/>
      <c r="BHD7" s="104"/>
      <c r="BHE7" s="104"/>
      <c r="BHF7" s="104"/>
      <c r="BHG7" s="104"/>
      <c r="BHH7" s="104"/>
      <c r="BHI7" s="104"/>
      <c r="BHJ7" s="104"/>
      <c r="BHK7" s="104"/>
      <c r="BHL7" s="104"/>
      <c r="BHM7" s="104"/>
      <c r="BHN7" s="104"/>
      <c r="BHO7" s="104"/>
      <c r="BHP7" s="104"/>
      <c r="BHQ7" s="104"/>
      <c r="BHR7" s="104"/>
      <c r="BHS7" s="104"/>
      <c r="BHT7" s="104"/>
      <c r="BHU7" s="104"/>
      <c r="BHV7" s="104"/>
      <c r="BHW7" s="104"/>
      <c r="BHX7" s="104"/>
      <c r="BHY7" s="104"/>
      <c r="BHZ7" s="104"/>
      <c r="BIA7" s="104"/>
      <c r="BIB7" s="104"/>
      <c r="BIC7" s="104"/>
      <c r="BID7" s="104"/>
      <c r="BIE7" s="104"/>
      <c r="BIF7" s="104"/>
      <c r="BIG7" s="104"/>
      <c r="BIH7" s="104"/>
      <c r="BII7" s="104"/>
      <c r="BIJ7" s="104"/>
      <c r="BIK7" s="104"/>
      <c r="BIL7" s="104"/>
      <c r="BIM7" s="104"/>
      <c r="BIN7" s="104"/>
      <c r="BIO7" s="104"/>
      <c r="BIP7" s="104"/>
      <c r="BIQ7" s="104"/>
      <c r="BIR7" s="104"/>
      <c r="BIS7" s="104"/>
      <c r="BIT7" s="104"/>
      <c r="BIU7" s="104"/>
      <c r="BIV7" s="104"/>
      <c r="BIW7" s="104"/>
      <c r="BIX7" s="104"/>
      <c r="BIY7" s="104"/>
      <c r="BIZ7" s="104"/>
      <c r="BJA7" s="104"/>
      <c r="BJB7" s="104"/>
      <c r="BJC7" s="104"/>
      <c r="BJD7" s="104"/>
      <c r="BJE7" s="104"/>
      <c r="BJF7" s="104"/>
      <c r="BJG7" s="104"/>
      <c r="BJH7" s="104"/>
      <c r="BJI7" s="104"/>
      <c r="BJJ7" s="104"/>
      <c r="BJK7" s="104"/>
      <c r="BJL7" s="104"/>
      <c r="BJM7" s="104"/>
      <c r="BJN7" s="104"/>
      <c r="BJO7" s="104"/>
      <c r="BJP7" s="104"/>
      <c r="BJQ7" s="104"/>
      <c r="BJR7" s="104"/>
      <c r="BJS7" s="104"/>
      <c r="BJT7" s="104"/>
      <c r="BJU7" s="104"/>
      <c r="BJV7" s="104"/>
      <c r="BJW7" s="104"/>
      <c r="BJX7" s="104"/>
      <c r="BJY7" s="104"/>
      <c r="BJZ7" s="104"/>
      <c r="BKA7" s="104"/>
      <c r="BKB7" s="104"/>
      <c r="BKC7" s="104"/>
      <c r="BKD7" s="104"/>
      <c r="BKE7" s="104"/>
      <c r="BKF7" s="104"/>
      <c r="BKG7" s="104"/>
      <c r="BKH7" s="104"/>
      <c r="BKI7" s="104"/>
      <c r="BKJ7" s="104"/>
      <c r="BKK7" s="104"/>
      <c r="BKL7" s="104"/>
      <c r="BKM7" s="104"/>
      <c r="BKN7" s="104"/>
      <c r="BKO7" s="104"/>
      <c r="BKP7" s="104"/>
      <c r="BKQ7" s="104"/>
      <c r="BKR7" s="104"/>
      <c r="BKS7" s="104"/>
      <c r="BKT7" s="104"/>
      <c r="BKU7" s="104"/>
      <c r="BKV7" s="104"/>
      <c r="BKW7" s="104"/>
      <c r="BKX7" s="104"/>
      <c r="BKY7" s="104"/>
      <c r="BKZ7" s="104"/>
      <c r="BLA7" s="104"/>
      <c r="BLB7" s="104"/>
      <c r="BLC7" s="104"/>
      <c r="BLD7" s="104"/>
      <c r="BLE7" s="104"/>
      <c r="BLF7" s="104"/>
      <c r="BLG7" s="104"/>
      <c r="BLH7" s="104"/>
      <c r="BLI7" s="104"/>
      <c r="BLJ7" s="104"/>
      <c r="BLK7" s="104"/>
      <c r="BLL7" s="104"/>
      <c r="BLM7" s="104"/>
      <c r="BLN7" s="104"/>
      <c r="BLO7" s="104"/>
      <c r="BLP7" s="104"/>
      <c r="BLQ7" s="104"/>
      <c r="BLR7" s="104"/>
      <c r="BLS7" s="104"/>
      <c r="BLT7" s="104"/>
      <c r="BLU7" s="104"/>
      <c r="BLV7" s="104"/>
      <c r="BLW7" s="104"/>
      <c r="BLX7" s="104"/>
      <c r="BLY7" s="104"/>
      <c r="BLZ7" s="104"/>
      <c r="BMA7" s="104"/>
      <c r="BMB7" s="104"/>
      <c r="BMC7" s="104"/>
      <c r="BMD7" s="104"/>
      <c r="BME7" s="104"/>
      <c r="BMF7" s="104"/>
      <c r="BMG7" s="104"/>
      <c r="BMH7" s="104"/>
      <c r="BMI7" s="104"/>
      <c r="BMJ7" s="104"/>
      <c r="BMK7" s="104"/>
      <c r="BML7" s="104"/>
      <c r="BMM7" s="104"/>
      <c r="BMN7" s="104"/>
      <c r="BMO7" s="104"/>
      <c r="BMP7" s="104"/>
      <c r="BMQ7" s="104"/>
      <c r="BMR7" s="104"/>
      <c r="BMS7" s="104"/>
      <c r="BMT7" s="104"/>
      <c r="BMU7" s="104"/>
      <c r="BMV7" s="104"/>
      <c r="BMW7" s="104"/>
      <c r="BMX7" s="104"/>
      <c r="BMY7" s="104"/>
      <c r="BMZ7" s="104"/>
      <c r="BNA7" s="104"/>
      <c r="BNB7" s="104"/>
      <c r="BNC7" s="104"/>
      <c r="BND7" s="104"/>
      <c r="BNE7" s="104"/>
      <c r="BNF7" s="104"/>
      <c r="BNG7" s="104"/>
      <c r="BNH7" s="104"/>
      <c r="BNI7" s="104"/>
      <c r="BNJ7" s="104"/>
      <c r="BNK7" s="104"/>
      <c r="BNL7" s="104"/>
      <c r="BNM7" s="104"/>
      <c r="BNN7" s="104"/>
      <c r="BNO7" s="104"/>
      <c r="BNP7" s="104"/>
      <c r="BNQ7" s="104"/>
      <c r="BNR7" s="104"/>
      <c r="BNS7" s="104"/>
      <c r="BNT7" s="104"/>
      <c r="BNU7" s="104"/>
      <c r="BNV7" s="104"/>
      <c r="BNW7" s="104"/>
      <c r="BNX7" s="104"/>
      <c r="BNY7" s="104"/>
      <c r="BNZ7" s="104"/>
      <c r="BOA7" s="104"/>
      <c r="BOB7" s="104"/>
      <c r="BOC7" s="104"/>
      <c r="BOD7" s="104"/>
      <c r="BOE7" s="104"/>
      <c r="BOF7" s="104"/>
      <c r="BOG7" s="104"/>
      <c r="BOH7" s="104"/>
      <c r="BOI7" s="104"/>
      <c r="BOJ7" s="104"/>
      <c r="BOK7" s="104"/>
      <c r="BOL7" s="104"/>
      <c r="BOM7" s="104"/>
      <c r="BON7" s="104"/>
      <c r="BOO7" s="104"/>
      <c r="BOP7" s="104"/>
      <c r="BOQ7" s="104"/>
      <c r="BOR7" s="104"/>
      <c r="BOS7" s="104"/>
      <c r="BOT7" s="104"/>
      <c r="BOU7" s="104"/>
      <c r="BOV7" s="104"/>
      <c r="BOW7" s="104"/>
      <c r="BOX7" s="104"/>
      <c r="BOY7" s="104"/>
      <c r="BOZ7" s="104"/>
      <c r="BPA7" s="104"/>
      <c r="BPB7" s="104"/>
      <c r="BPC7" s="104"/>
      <c r="BPD7" s="104"/>
      <c r="BPE7" s="104"/>
      <c r="BPF7" s="104"/>
      <c r="BPG7" s="104"/>
      <c r="BPH7" s="104"/>
      <c r="BPI7" s="104"/>
      <c r="BPJ7" s="104"/>
      <c r="BPK7" s="104"/>
      <c r="BPL7" s="104"/>
      <c r="BPM7" s="104"/>
      <c r="BPN7" s="104"/>
      <c r="BPO7" s="104"/>
      <c r="BPP7" s="104"/>
      <c r="BPQ7" s="104"/>
      <c r="BPR7" s="104"/>
      <c r="BPS7" s="104"/>
      <c r="BPT7" s="104"/>
      <c r="BPU7" s="104"/>
      <c r="BPV7" s="104"/>
      <c r="BPW7" s="104"/>
      <c r="BPX7" s="104"/>
      <c r="BPY7" s="104"/>
      <c r="BPZ7" s="104"/>
      <c r="BQA7" s="104"/>
      <c r="BQB7" s="104"/>
      <c r="BQC7" s="104"/>
      <c r="BQD7" s="104"/>
      <c r="BQE7" s="104"/>
      <c r="BQF7" s="104"/>
      <c r="BQG7" s="104"/>
      <c r="BQH7" s="104"/>
      <c r="BQI7" s="104"/>
      <c r="BQJ7" s="104"/>
      <c r="BQK7" s="104"/>
      <c r="BQL7" s="104"/>
      <c r="BQM7" s="104"/>
      <c r="BQN7" s="104"/>
      <c r="BQO7" s="104"/>
      <c r="BQP7" s="104"/>
      <c r="BQQ7" s="104"/>
      <c r="BQR7" s="104"/>
      <c r="BQS7" s="104"/>
      <c r="BQT7" s="104"/>
      <c r="BQU7" s="104"/>
      <c r="BQV7" s="104"/>
      <c r="BQW7" s="104"/>
      <c r="BQX7" s="104"/>
      <c r="BQY7" s="104"/>
      <c r="BQZ7" s="104"/>
      <c r="BRA7" s="104"/>
      <c r="BRB7" s="104"/>
      <c r="BRC7" s="104"/>
      <c r="BRD7" s="104"/>
      <c r="BRE7" s="104"/>
      <c r="BRF7" s="104"/>
      <c r="BRG7" s="104"/>
      <c r="BRH7" s="104"/>
      <c r="BRI7" s="104"/>
      <c r="BRJ7" s="104"/>
      <c r="BRK7" s="104"/>
      <c r="BRL7" s="104"/>
      <c r="BRM7" s="104"/>
      <c r="BRN7" s="104"/>
      <c r="BRO7" s="104"/>
      <c r="BRP7" s="104"/>
      <c r="BRQ7" s="104"/>
      <c r="BRR7" s="104"/>
      <c r="BRS7" s="104"/>
      <c r="BRT7" s="104"/>
      <c r="BRU7" s="104"/>
      <c r="BRV7" s="104"/>
      <c r="BRW7" s="104"/>
      <c r="BRX7" s="104"/>
      <c r="BRY7" s="104"/>
      <c r="BRZ7" s="104"/>
      <c r="BSA7" s="104"/>
      <c r="BSB7" s="104"/>
      <c r="BSC7" s="104"/>
      <c r="BSD7" s="104"/>
      <c r="BSE7" s="104"/>
      <c r="BSF7" s="104"/>
      <c r="BSG7" s="104"/>
      <c r="BSH7" s="104"/>
      <c r="BSI7" s="104"/>
      <c r="BSJ7" s="104"/>
      <c r="BSK7" s="104"/>
      <c r="BSL7" s="104"/>
      <c r="BSM7" s="104"/>
      <c r="BSN7" s="104"/>
      <c r="BSO7" s="104"/>
      <c r="BSP7" s="104"/>
      <c r="BSQ7" s="104"/>
      <c r="BSR7" s="104"/>
      <c r="BSS7" s="104"/>
      <c r="BST7" s="104"/>
      <c r="BSU7" s="104"/>
      <c r="BSV7" s="104"/>
      <c r="BSW7" s="104"/>
      <c r="BSX7" s="104"/>
      <c r="BSY7" s="104"/>
      <c r="BSZ7" s="104"/>
      <c r="BTA7" s="104"/>
      <c r="BTB7" s="104"/>
      <c r="BTC7" s="104"/>
      <c r="BTD7" s="104"/>
      <c r="BTE7" s="104"/>
      <c r="BTF7" s="104"/>
      <c r="BTG7" s="104"/>
      <c r="BTH7" s="104"/>
      <c r="BTI7" s="104"/>
      <c r="BTJ7" s="104"/>
      <c r="BTK7" s="104"/>
      <c r="BTL7" s="104"/>
      <c r="BTM7" s="104"/>
      <c r="BTN7" s="104"/>
      <c r="BTO7" s="104"/>
      <c r="BTP7" s="104"/>
      <c r="BTQ7" s="104"/>
      <c r="BTR7" s="104"/>
      <c r="BTS7" s="104"/>
      <c r="BTT7" s="104"/>
      <c r="BTU7" s="104"/>
      <c r="BTV7" s="104"/>
      <c r="BTW7" s="104"/>
      <c r="BTX7" s="104"/>
      <c r="BTY7" s="104"/>
      <c r="BTZ7" s="104"/>
      <c r="BUA7" s="104"/>
      <c r="BUB7" s="104"/>
      <c r="BUC7" s="104"/>
      <c r="BUD7" s="104"/>
      <c r="BUE7" s="104"/>
      <c r="BUF7" s="104"/>
      <c r="BUG7" s="104"/>
      <c r="BUH7" s="104"/>
      <c r="BUI7" s="104"/>
      <c r="BUJ7" s="104"/>
      <c r="BUK7" s="104"/>
      <c r="BUL7" s="104"/>
      <c r="BUM7" s="104"/>
      <c r="BUN7" s="104"/>
      <c r="BUO7" s="104"/>
      <c r="BUP7" s="104"/>
      <c r="BUQ7" s="104"/>
      <c r="BUR7" s="104"/>
      <c r="BUS7" s="104"/>
      <c r="BUT7" s="104"/>
      <c r="BUU7" s="104"/>
      <c r="BUV7" s="104"/>
      <c r="BUW7" s="104"/>
      <c r="BUX7" s="104"/>
      <c r="BUY7" s="104"/>
      <c r="BUZ7" s="104"/>
      <c r="BVA7" s="104"/>
      <c r="BVB7" s="104"/>
      <c r="BVC7" s="104"/>
      <c r="BVD7" s="104"/>
      <c r="BVE7" s="104"/>
      <c r="BVF7" s="104"/>
      <c r="BVG7" s="104"/>
      <c r="BVH7" s="104"/>
      <c r="BVI7" s="104"/>
      <c r="BVJ7" s="104"/>
      <c r="BVK7" s="104"/>
      <c r="BVL7" s="104"/>
      <c r="BVM7" s="104"/>
      <c r="BVN7" s="104"/>
      <c r="BVO7" s="104"/>
      <c r="BVP7" s="104"/>
      <c r="BVQ7" s="104"/>
      <c r="BVR7" s="104"/>
      <c r="BVS7" s="104"/>
      <c r="BVT7" s="104"/>
      <c r="BVU7" s="104"/>
      <c r="BVV7" s="104"/>
      <c r="BVW7" s="104"/>
      <c r="BVX7" s="104"/>
      <c r="BVY7" s="104"/>
      <c r="BVZ7" s="104"/>
      <c r="BWA7" s="104"/>
      <c r="BWB7" s="104"/>
      <c r="BWC7" s="104"/>
      <c r="BWD7" s="104"/>
      <c r="BWE7" s="104"/>
      <c r="BWF7" s="104"/>
      <c r="BWG7" s="104"/>
      <c r="BWH7" s="104"/>
      <c r="BWI7" s="104"/>
      <c r="BWJ7" s="104"/>
      <c r="BWK7" s="104"/>
      <c r="BWL7" s="104"/>
      <c r="BWM7" s="104"/>
      <c r="BWN7" s="104"/>
      <c r="BWO7" s="104"/>
      <c r="BWP7" s="104"/>
      <c r="BWQ7" s="104"/>
      <c r="BWR7" s="104"/>
      <c r="BWS7" s="104"/>
      <c r="BWT7" s="104"/>
      <c r="BWU7" s="104"/>
      <c r="BWV7" s="104"/>
      <c r="BWW7" s="104"/>
      <c r="BWX7" s="104"/>
      <c r="BWY7" s="104"/>
      <c r="BWZ7" s="104"/>
      <c r="BXA7" s="104"/>
      <c r="BXB7" s="104"/>
      <c r="BXC7" s="104"/>
      <c r="BXD7" s="104"/>
      <c r="BXE7" s="104"/>
      <c r="BXF7" s="104"/>
      <c r="BXG7" s="104"/>
      <c r="BXH7" s="104"/>
      <c r="BXI7" s="104"/>
      <c r="BXJ7" s="104"/>
      <c r="BXK7" s="104"/>
      <c r="BXL7" s="104"/>
      <c r="BXM7" s="104"/>
      <c r="BXN7" s="104"/>
      <c r="BXO7" s="104"/>
      <c r="BXP7" s="104"/>
      <c r="BXQ7" s="104"/>
      <c r="BXR7" s="104"/>
      <c r="BXS7" s="104"/>
      <c r="BXT7" s="104"/>
      <c r="BXU7" s="104"/>
      <c r="BXV7" s="104"/>
      <c r="BXW7" s="104"/>
      <c r="BXX7" s="104"/>
      <c r="BXY7" s="104"/>
      <c r="BXZ7" s="104"/>
      <c r="BYA7" s="104"/>
      <c r="BYB7" s="104"/>
      <c r="BYC7" s="104"/>
      <c r="BYD7" s="104"/>
      <c r="BYE7" s="104"/>
      <c r="BYF7" s="104"/>
      <c r="BYG7" s="104"/>
      <c r="BYH7" s="104"/>
      <c r="BYI7" s="104"/>
      <c r="BYJ7" s="104"/>
      <c r="BYK7" s="104"/>
      <c r="BYL7" s="104"/>
      <c r="BYM7" s="104"/>
      <c r="BYN7" s="104"/>
      <c r="BYO7" s="104"/>
      <c r="BYP7" s="104"/>
      <c r="BYQ7" s="104"/>
      <c r="BYR7" s="104"/>
      <c r="BYS7" s="104"/>
      <c r="BYT7" s="104"/>
      <c r="BYU7" s="104"/>
      <c r="BYV7" s="104"/>
      <c r="BYW7" s="104"/>
      <c r="BYX7" s="104"/>
      <c r="BYY7" s="104"/>
      <c r="BYZ7" s="104"/>
      <c r="BZA7" s="104"/>
      <c r="BZB7" s="104"/>
      <c r="BZC7" s="104"/>
      <c r="BZD7" s="104"/>
      <c r="BZE7" s="104"/>
      <c r="BZF7" s="104"/>
      <c r="BZG7" s="104"/>
      <c r="BZH7" s="104"/>
      <c r="BZI7" s="104"/>
      <c r="BZJ7" s="104"/>
      <c r="BZK7" s="104"/>
      <c r="BZL7" s="104"/>
      <c r="BZM7" s="104"/>
      <c r="BZN7" s="104"/>
      <c r="BZO7" s="104"/>
      <c r="BZP7" s="104"/>
      <c r="BZQ7" s="104"/>
      <c r="BZR7" s="104"/>
      <c r="BZS7" s="104"/>
      <c r="BZT7" s="104"/>
      <c r="BZU7" s="104"/>
      <c r="BZV7" s="104"/>
      <c r="BZW7" s="104"/>
      <c r="BZX7" s="104"/>
      <c r="BZY7" s="104"/>
      <c r="BZZ7" s="104"/>
      <c r="CAA7" s="104"/>
      <c r="CAB7" s="104"/>
      <c r="CAC7" s="104"/>
      <c r="CAD7" s="104"/>
      <c r="CAE7" s="104"/>
      <c r="CAF7" s="104"/>
      <c r="CAG7" s="104"/>
      <c r="CAH7" s="104"/>
      <c r="CAI7" s="104"/>
      <c r="CAJ7" s="104"/>
      <c r="CAK7" s="104"/>
      <c r="CAL7" s="104"/>
      <c r="CAM7" s="104"/>
      <c r="CAN7" s="104"/>
      <c r="CAO7" s="104"/>
      <c r="CAP7" s="104"/>
      <c r="CAQ7" s="104"/>
      <c r="CAR7" s="104"/>
      <c r="CAS7" s="104"/>
      <c r="CAT7" s="104"/>
      <c r="CAU7" s="104"/>
      <c r="CAV7" s="104"/>
      <c r="CAW7" s="104"/>
      <c r="CAX7" s="104"/>
      <c r="CAY7" s="104"/>
      <c r="CAZ7" s="104"/>
      <c r="CBA7" s="104"/>
      <c r="CBB7" s="104"/>
      <c r="CBC7" s="104"/>
      <c r="CBD7" s="104"/>
      <c r="CBE7" s="104"/>
      <c r="CBF7" s="104"/>
      <c r="CBG7" s="104"/>
      <c r="CBH7" s="104"/>
      <c r="CBI7" s="104"/>
      <c r="CBJ7" s="104"/>
      <c r="CBK7" s="104"/>
      <c r="CBL7" s="104"/>
      <c r="CBM7" s="104"/>
      <c r="CBN7" s="104"/>
      <c r="CBO7" s="104"/>
      <c r="CBP7" s="104"/>
      <c r="CBQ7" s="104"/>
      <c r="CBR7" s="104"/>
      <c r="CBS7" s="104"/>
      <c r="CBT7" s="104"/>
      <c r="CBU7" s="104"/>
      <c r="CBV7" s="104"/>
      <c r="CBW7" s="104"/>
      <c r="CBX7" s="104"/>
      <c r="CBY7" s="104"/>
      <c r="CBZ7" s="104"/>
      <c r="CCA7" s="104"/>
      <c r="CCB7" s="104"/>
      <c r="CCC7" s="104"/>
      <c r="CCD7" s="104"/>
      <c r="CCE7" s="104"/>
      <c r="CCF7" s="104"/>
      <c r="CCG7" s="104"/>
      <c r="CCH7" s="104"/>
      <c r="CCI7" s="104"/>
      <c r="CCJ7" s="104"/>
      <c r="CCK7" s="104"/>
      <c r="CCL7" s="104"/>
      <c r="CCM7" s="104"/>
      <c r="CCN7" s="104"/>
      <c r="CCO7" s="104"/>
      <c r="CCP7" s="104"/>
      <c r="CCQ7" s="104"/>
      <c r="CCR7" s="104"/>
      <c r="CCS7" s="104"/>
      <c r="CCT7" s="104"/>
      <c r="CCU7" s="104"/>
      <c r="CCV7" s="104"/>
      <c r="CCW7" s="104"/>
      <c r="CCX7" s="104"/>
      <c r="CCY7" s="104"/>
      <c r="CCZ7" s="104"/>
      <c r="CDA7" s="104"/>
      <c r="CDB7" s="104"/>
      <c r="CDC7" s="104"/>
      <c r="CDD7" s="104"/>
      <c r="CDE7" s="104"/>
      <c r="CDF7" s="104"/>
      <c r="CDG7" s="104"/>
      <c r="CDH7" s="104"/>
      <c r="CDI7" s="104"/>
      <c r="CDJ7" s="104"/>
      <c r="CDK7" s="104"/>
      <c r="CDL7" s="104"/>
      <c r="CDM7" s="104"/>
      <c r="CDN7" s="104"/>
      <c r="CDO7" s="104"/>
      <c r="CDP7" s="104"/>
      <c r="CDQ7" s="104"/>
      <c r="CDR7" s="104"/>
      <c r="CDS7" s="104"/>
      <c r="CDT7" s="104"/>
      <c r="CDU7" s="104"/>
      <c r="CDV7" s="104"/>
      <c r="CDW7" s="104"/>
      <c r="CDX7" s="104"/>
      <c r="CDY7" s="104"/>
      <c r="CDZ7" s="104"/>
      <c r="CEA7" s="104"/>
      <c r="CEB7" s="104"/>
      <c r="CEC7" s="104"/>
      <c r="CED7" s="104"/>
      <c r="CEE7" s="104"/>
      <c r="CEF7" s="104"/>
      <c r="CEG7" s="104"/>
      <c r="CEH7" s="104"/>
      <c r="CEI7" s="104"/>
      <c r="CEJ7" s="104"/>
      <c r="CEK7" s="104"/>
      <c r="CEL7" s="104"/>
      <c r="CEM7" s="104"/>
      <c r="CEN7" s="104"/>
      <c r="CEO7" s="104"/>
      <c r="CEP7" s="104"/>
      <c r="CEQ7" s="104"/>
      <c r="CER7" s="104"/>
      <c r="CES7" s="104"/>
      <c r="CET7" s="104"/>
      <c r="CEU7" s="104"/>
      <c r="CEV7" s="104"/>
      <c r="CEW7" s="104"/>
      <c r="CEX7" s="104"/>
      <c r="CEY7" s="104"/>
      <c r="CEZ7" s="104"/>
      <c r="CFA7" s="104"/>
      <c r="CFB7" s="104"/>
      <c r="CFC7" s="104"/>
      <c r="CFD7" s="104"/>
      <c r="CFE7" s="104"/>
      <c r="CFF7" s="104"/>
      <c r="CFG7" s="104"/>
      <c r="CFH7" s="104"/>
      <c r="CFI7" s="104"/>
      <c r="CFJ7" s="104"/>
      <c r="CFK7" s="104"/>
      <c r="CFL7" s="104"/>
      <c r="CFM7" s="104"/>
      <c r="CFN7" s="104"/>
      <c r="CFO7" s="104"/>
      <c r="CFP7" s="104"/>
      <c r="CFQ7" s="104"/>
      <c r="CFR7" s="104"/>
      <c r="CFS7" s="104"/>
      <c r="CFT7" s="104"/>
      <c r="CFU7" s="104"/>
      <c r="CFV7" s="104"/>
      <c r="CFW7" s="104"/>
      <c r="CFX7" s="104"/>
      <c r="CFY7" s="104"/>
      <c r="CFZ7" s="104"/>
      <c r="CGA7" s="104"/>
      <c r="CGB7" s="104"/>
      <c r="CGC7" s="104"/>
      <c r="CGD7" s="104"/>
      <c r="CGE7" s="104"/>
      <c r="CGF7" s="104"/>
      <c r="CGG7" s="104"/>
      <c r="CGH7" s="104"/>
      <c r="CGI7" s="104"/>
      <c r="CGJ7" s="104"/>
      <c r="CGK7" s="104"/>
      <c r="CGL7" s="104"/>
      <c r="CGM7" s="104"/>
      <c r="CGN7" s="104"/>
      <c r="CGO7" s="104"/>
      <c r="CGP7" s="104"/>
      <c r="CGQ7" s="104"/>
      <c r="CGR7" s="104"/>
      <c r="CGS7" s="104"/>
      <c r="CGT7" s="104"/>
      <c r="CGU7" s="104"/>
      <c r="CGV7" s="104"/>
      <c r="CGW7" s="104"/>
      <c r="CGX7" s="104"/>
      <c r="CGY7" s="104"/>
      <c r="CGZ7" s="104"/>
      <c r="CHA7" s="104"/>
      <c r="CHB7" s="104"/>
      <c r="CHC7" s="104"/>
      <c r="CHD7" s="104"/>
      <c r="CHE7" s="104"/>
      <c r="CHF7" s="104"/>
      <c r="CHG7" s="104"/>
      <c r="CHH7" s="104"/>
      <c r="CHI7" s="104"/>
      <c r="CHJ7" s="104"/>
      <c r="CHK7" s="104"/>
      <c r="CHL7" s="104"/>
      <c r="CHM7" s="104"/>
      <c r="CHN7" s="104"/>
      <c r="CHO7" s="104"/>
      <c r="CHP7" s="104"/>
      <c r="CHQ7" s="104"/>
      <c r="CHR7" s="104"/>
      <c r="CHS7" s="104"/>
      <c r="CHT7" s="104"/>
      <c r="CHU7" s="104"/>
      <c r="CHV7" s="104"/>
      <c r="CHW7" s="104"/>
      <c r="CHX7" s="104"/>
      <c r="CHY7" s="104"/>
      <c r="CHZ7" s="104"/>
      <c r="CIA7" s="104"/>
      <c r="CIB7" s="104"/>
      <c r="CIC7" s="104"/>
      <c r="CID7" s="104"/>
      <c r="CIE7" s="104"/>
      <c r="CIF7" s="104"/>
      <c r="CIG7" s="104"/>
      <c r="CIH7" s="104"/>
      <c r="CII7" s="104"/>
      <c r="CIJ7" s="104"/>
      <c r="CIK7" s="104"/>
      <c r="CIL7" s="104"/>
      <c r="CIM7" s="104"/>
      <c r="CIN7" s="104"/>
      <c r="CIO7" s="104"/>
      <c r="CIP7" s="104"/>
      <c r="CIQ7" s="104"/>
      <c r="CIR7" s="104"/>
      <c r="CIS7" s="104"/>
      <c r="CIT7" s="104"/>
      <c r="CIU7" s="104"/>
      <c r="CIV7" s="104"/>
      <c r="CIW7" s="104"/>
      <c r="CIX7" s="104"/>
      <c r="CIY7" s="104"/>
      <c r="CIZ7" s="104"/>
      <c r="CJA7" s="104"/>
      <c r="CJB7" s="104"/>
      <c r="CJC7" s="104"/>
      <c r="CJD7" s="104"/>
      <c r="CJE7" s="104"/>
      <c r="CJF7" s="104"/>
      <c r="CJG7" s="104"/>
      <c r="CJH7" s="104"/>
      <c r="CJI7" s="104"/>
      <c r="CJJ7" s="104"/>
      <c r="CJK7" s="104"/>
      <c r="CJL7" s="104"/>
      <c r="CJM7" s="104"/>
      <c r="CJN7" s="104"/>
      <c r="CJO7" s="104"/>
      <c r="CJP7" s="104"/>
      <c r="CJQ7" s="104"/>
      <c r="CJR7" s="104"/>
      <c r="CJS7" s="104"/>
      <c r="CJT7" s="104"/>
      <c r="CJU7" s="104"/>
      <c r="CJV7" s="104"/>
      <c r="CJW7" s="104"/>
      <c r="CJX7" s="104"/>
      <c r="CJY7" s="104"/>
      <c r="CJZ7" s="104"/>
      <c r="CKA7" s="104"/>
      <c r="CKB7" s="104"/>
      <c r="CKC7" s="104"/>
      <c r="CKD7" s="104"/>
      <c r="CKE7" s="104"/>
      <c r="CKF7" s="104"/>
      <c r="CKG7" s="104"/>
      <c r="CKH7" s="104"/>
      <c r="CKI7" s="104"/>
      <c r="CKJ7" s="104"/>
      <c r="CKK7" s="104"/>
      <c r="CKL7" s="104"/>
      <c r="CKM7" s="104"/>
      <c r="CKN7" s="104"/>
      <c r="CKO7" s="104"/>
      <c r="CKP7" s="104"/>
      <c r="CKQ7" s="104"/>
      <c r="CKR7" s="104"/>
      <c r="CKS7" s="104"/>
      <c r="CKT7" s="104"/>
      <c r="CKU7" s="104"/>
      <c r="CKV7" s="104"/>
      <c r="CKW7" s="104"/>
      <c r="CKX7" s="104"/>
      <c r="CKY7" s="104"/>
      <c r="CKZ7" s="104"/>
      <c r="CLA7" s="104"/>
      <c r="CLB7" s="104"/>
      <c r="CLC7" s="104"/>
      <c r="CLD7" s="104"/>
      <c r="CLE7" s="104"/>
      <c r="CLF7" s="104"/>
      <c r="CLG7" s="104"/>
      <c r="CLH7" s="104"/>
      <c r="CLI7" s="104"/>
      <c r="CLJ7" s="104"/>
      <c r="CLK7" s="104"/>
      <c r="CLL7" s="104"/>
      <c r="CLM7" s="104"/>
      <c r="CLN7" s="104"/>
      <c r="CLO7" s="104"/>
      <c r="CLP7" s="104"/>
      <c r="CLQ7" s="104"/>
      <c r="CLR7" s="104"/>
      <c r="CLS7" s="104"/>
      <c r="CLT7" s="104"/>
      <c r="CLU7" s="104"/>
      <c r="CLV7" s="104"/>
      <c r="CLW7" s="104"/>
      <c r="CLX7" s="104"/>
      <c r="CLY7" s="104"/>
      <c r="CLZ7" s="104"/>
      <c r="CMA7" s="104"/>
      <c r="CMB7" s="104"/>
      <c r="CMC7" s="104"/>
      <c r="CMD7" s="104"/>
      <c r="CME7" s="104"/>
      <c r="CMF7" s="104"/>
      <c r="CMG7" s="104"/>
      <c r="CMH7" s="104"/>
      <c r="CMI7" s="104"/>
      <c r="CMJ7" s="104"/>
      <c r="CMK7" s="104"/>
      <c r="CML7" s="104"/>
      <c r="CMM7" s="104"/>
      <c r="CMN7" s="104"/>
      <c r="CMO7" s="104"/>
      <c r="CMP7" s="104"/>
      <c r="CMQ7" s="104"/>
      <c r="CMR7" s="104"/>
      <c r="CMS7" s="104"/>
      <c r="CMT7" s="104"/>
      <c r="CMU7" s="104"/>
      <c r="CMV7" s="104"/>
      <c r="CMW7" s="104"/>
      <c r="CMX7" s="104"/>
      <c r="CMY7" s="104"/>
      <c r="CMZ7" s="104"/>
      <c r="CNA7" s="104"/>
      <c r="CNB7" s="104"/>
      <c r="CNC7" s="104"/>
      <c r="CND7" s="104"/>
      <c r="CNE7" s="104"/>
      <c r="CNF7" s="104"/>
      <c r="CNG7" s="104"/>
      <c r="CNH7" s="104"/>
      <c r="CNI7" s="104"/>
      <c r="CNJ7" s="104"/>
      <c r="CNK7" s="104"/>
      <c r="CNL7" s="104"/>
      <c r="CNM7" s="104"/>
      <c r="CNN7" s="104"/>
      <c r="CNO7" s="104"/>
      <c r="CNP7" s="104"/>
      <c r="CNQ7" s="104"/>
      <c r="CNR7" s="104"/>
      <c r="CNS7" s="104"/>
      <c r="CNT7" s="104"/>
      <c r="CNU7" s="104"/>
      <c r="CNV7" s="104"/>
      <c r="CNW7" s="104"/>
      <c r="CNX7" s="104"/>
      <c r="CNY7" s="104"/>
      <c r="CNZ7" s="104"/>
      <c r="COA7" s="104"/>
      <c r="COB7" s="104"/>
      <c r="COC7" s="104"/>
      <c r="COD7" s="104"/>
      <c r="COE7" s="104"/>
      <c r="COF7" s="104"/>
      <c r="COG7" s="104"/>
      <c r="COH7" s="104"/>
      <c r="COI7" s="104"/>
      <c r="COJ7" s="104"/>
      <c r="COK7" s="104"/>
      <c r="COL7" s="104"/>
      <c r="COM7" s="104"/>
      <c r="CON7" s="104"/>
      <c r="COO7" s="104"/>
      <c r="COP7" s="104"/>
      <c r="COQ7" s="104"/>
      <c r="COR7" s="104"/>
      <c r="COS7" s="104"/>
      <c r="COT7" s="104"/>
      <c r="COU7" s="104"/>
      <c r="COV7" s="104"/>
      <c r="COW7" s="104"/>
      <c r="COX7" s="104"/>
      <c r="COY7" s="104"/>
      <c r="COZ7" s="104"/>
      <c r="CPA7" s="104"/>
      <c r="CPB7" s="104"/>
      <c r="CPC7" s="104"/>
      <c r="CPD7" s="104"/>
      <c r="CPE7" s="104"/>
      <c r="CPF7" s="104"/>
      <c r="CPG7" s="104"/>
      <c r="CPH7" s="104"/>
      <c r="CPI7" s="104"/>
      <c r="CPJ7" s="104"/>
      <c r="CPK7" s="104"/>
      <c r="CPL7" s="104"/>
      <c r="CPM7" s="104"/>
      <c r="CPN7" s="104"/>
      <c r="CPO7" s="104"/>
      <c r="CPP7" s="104"/>
      <c r="CPQ7" s="104"/>
      <c r="CPR7" s="104"/>
      <c r="CPS7" s="104"/>
      <c r="CPT7" s="104"/>
      <c r="CPU7" s="104"/>
      <c r="CPV7" s="104"/>
      <c r="CPW7" s="104"/>
      <c r="CPX7" s="104"/>
      <c r="CPY7" s="104"/>
      <c r="CPZ7" s="104"/>
      <c r="CQA7" s="104"/>
      <c r="CQB7" s="104"/>
      <c r="CQC7" s="104"/>
      <c r="CQD7" s="104"/>
      <c r="CQE7" s="104"/>
      <c r="CQF7" s="104"/>
      <c r="CQG7" s="104"/>
      <c r="CQH7" s="104"/>
      <c r="CQI7" s="104"/>
      <c r="CQJ7" s="104"/>
      <c r="CQK7" s="104"/>
      <c r="CQL7" s="104"/>
      <c r="CQM7" s="104"/>
      <c r="CQN7" s="104"/>
      <c r="CQO7" s="104"/>
      <c r="CQP7" s="104"/>
      <c r="CQQ7" s="104"/>
      <c r="CQR7" s="104"/>
      <c r="CQS7" s="104"/>
      <c r="CQT7" s="104"/>
      <c r="CQU7" s="104"/>
      <c r="CQV7" s="104"/>
      <c r="CQW7" s="104"/>
      <c r="CQX7" s="104"/>
      <c r="CQY7" s="104"/>
      <c r="CQZ7" s="104"/>
      <c r="CRA7" s="104"/>
      <c r="CRB7" s="104"/>
      <c r="CRC7" s="104"/>
      <c r="CRD7" s="104"/>
      <c r="CRE7" s="104"/>
      <c r="CRF7" s="104"/>
      <c r="CRG7" s="104"/>
      <c r="CRH7" s="104"/>
      <c r="CRI7" s="104"/>
      <c r="CRJ7" s="104"/>
      <c r="CRK7" s="104"/>
      <c r="CRL7" s="104"/>
      <c r="CRM7" s="104"/>
      <c r="CRN7" s="104"/>
      <c r="CRO7" s="104"/>
      <c r="CRP7" s="104"/>
      <c r="CRQ7" s="104"/>
      <c r="CRR7" s="104"/>
      <c r="CRS7" s="104"/>
      <c r="CRT7" s="104"/>
      <c r="CRU7" s="104"/>
      <c r="CRV7" s="104"/>
      <c r="CRW7" s="104"/>
      <c r="CRX7" s="104"/>
      <c r="CRY7" s="104"/>
      <c r="CRZ7" s="104"/>
      <c r="CSA7" s="104"/>
      <c r="CSB7" s="104"/>
      <c r="CSC7" s="104"/>
      <c r="CSD7" s="104"/>
      <c r="CSE7" s="104"/>
      <c r="CSF7" s="104"/>
      <c r="CSG7" s="104"/>
      <c r="CSH7" s="104"/>
      <c r="CSI7" s="104"/>
      <c r="CSJ7" s="104"/>
      <c r="CSK7" s="104"/>
      <c r="CSL7" s="104"/>
      <c r="CSM7" s="104"/>
      <c r="CSN7" s="104"/>
      <c r="CSO7" s="104"/>
      <c r="CSP7" s="104"/>
      <c r="CSQ7" s="104"/>
      <c r="CSR7" s="104"/>
      <c r="CSS7" s="104"/>
      <c r="CST7" s="104"/>
      <c r="CSU7" s="104"/>
      <c r="CSV7" s="104"/>
      <c r="CSW7" s="104"/>
      <c r="CSX7" s="104"/>
      <c r="CSY7" s="104"/>
      <c r="CSZ7" s="104"/>
      <c r="CTA7" s="104"/>
      <c r="CTB7" s="104"/>
      <c r="CTC7" s="104"/>
      <c r="CTD7" s="104"/>
      <c r="CTE7" s="104"/>
      <c r="CTF7" s="104"/>
      <c r="CTG7" s="104"/>
      <c r="CTH7" s="104"/>
      <c r="CTI7" s="104"/>
      <c r="CTJ7" s="104"/>
      <c r="CTK7" s="104"/>
      <c r="CTL7" s="104"/>
      <c r="CTM7" s="104"/>
      <c r="CTN7" s="104"/>
      <c r="CTO7" s="104"/>
      <c r="CTP7" s="104"/>
      <c r="CTQ7" s="104"/>
      <c r="CTR7" s="104"/>
      <c r="CTS7" s="104"/>
      <c r="CTT7" s="104"/>
      <c r="CTU7" s="104"/>
      <c r="CTV7" s="104"/>
      <c r="CTW7" s="104"/>
      <c r="CTX7" s="104"/>
      <c r="CTY7" s="104"/>
      <c r="CTZ7" s="104"/>
      <c r="CUA7" s="104"/>
      <c r="CUB7" s="104"/>
      <c r="CUC7" s="104"/>
      <c r="CUD7" s="104"/>
      <c r="CUE7" s="104"/>
      <c r="CUF7" s="104"/>
      <c r="CUG7" s="104"/>
      <c r="CUH7" s="104"/>
      <c r="CUI7" s="104"/>
      <c r="CUJ7" s="104"/>
      <c r="CUK7" s="104"/>
      <c r="CUL7" s="104"/>
      <c r="CUM7" s="104"/>
      <c r="CUN7" s="104"/>
      <c r="CUO7" s="104"/>
      <c r="CUP7" s="104"/>
      <c r="CUQ7" s="104"/>
      <c r="CUR7" s="104"/>
      <c r="CUS7" s="104"/>
      <c r="CUT7" s="104"/>
      <c r="CUU7" s="104"/>
      <c r="CUV7" s="104"/>
      <c r="CUW7" s="104"/>
      <c r="CUX7" s="104"/>
      <c r="CUY7" s="104"/>
      <c r="CUZ7" s="104"/>
      <c r="CVA7" s="104"/>
      <c r="CVB7" s="104"/>
      <c r="CVC7" s="104"/>
      <c r="CVD7" s="104"/>
      <c r="CVE7" s="104"/>
      <c r="CVF7" s="104"/>
      <c r="CVG7" s="104"/>
      <c r="CVH7" s="104"/>
      <c r="CVI7" s="104"/>
      <c r="CVJ7" s="104"/>
      <c r="CVK7" s="104"/>
      <c r="CVL7" s="104"/>
      <c r="CVM7" s="104"/>
      <c r="CVN7" s="104"/>
      <c r="CVO7" s="104"/>
      <c r="CVP7" s="104"/>
      <c r="CVQ7" s="104"/>
      <c r="CVR7" s="104"/>
      <c r="CVS7" s="104"/>
      <c r="CVT7" s="104"/>
      <c r="CVU7" s="104"/>
      <c r="CVV7" s="104"/>
      <c r="CVW7" s="104"/>
      <c r="CVX7" s="104"/>
      <c r="CVY7" s="104"/>
      <c r="CVZ7" s="104"/>
      <c r="CWA7" s="104"/>
      <c r="CWB7" s="104"/>
      <c r="CWC7" s="104"/>
      <c r="CWD7" s="104"/>
      <c r="CWE7" s="104"/>
      <c r="CWF7" s="104"/>
      <c r="CWG7" s="104"/>
      <c r="CWH7" s="104"/>
      <c r="CWI7" s="104"/>
      <c r="CWJ7" s="104"/>
      <c r="CWK7" s="104"/>
      <c r="CWL7" s="104"/>
      <c r="CWM7" s="104"/>
      <c r="CWN7" s="104"/>
      <c r="CWO7" s="104"/>
      <c r="CWP7" s="104"/>
      <c r="CWQ7" s="104"/>
      <c r="CWR7" s="104"/>
      <c r="CWS7" s="104"/>
      <c r="CWT7" s="104"/>
      <c r="CWU7" s="104"/>
      <c r="CWV7" s="104"/>
      <c r="CWW7" s="104"/>
      <c r="CWX7" s="104"/>
      <c r="CWY7" s="104"/>
      <c r="CWZ7" s="104"/>
      <c r="CXA7" s="104"/>
      <c r="CXB7" s="104"/>
      <c r="CXC7" s="104"/>
      <c r="CXD7" s="104"/>
      <c r="CXE7" s="104"/>
      <c r="CXF7" s="104"/>
      <c r="CXG7" s="104"/>
      <c r="CXH7" s="104"/>
      <c r="CXI7" s="104"/>
      <c r="CXJ7" s="104"/>
      <c r="CXK7" s="104"/>
      <c r="CXL7" s="104"/>
      <c r="CXM7" s="104"/>
      <c r="CXN7" s="104"/>
      <c r="CXO7" s="104"/>
      <c r="CXP7" s="104"/>
      <c r="CXQ7" s="104"/>
      <c r="CXR7" s="104"/>
      <c r="CXS7" s="104"/>
      <c r="CXT7" s="104"/>
      <c r="CXU7" s="104"/>
      <c r="CXV7" s="104"/>
      <c r="CXW7" s="104"/>
      <c r="CXX7" s="104"/>
      <c r="CXY7" s="104"/>
      <c r="CXZ7" s="104"/>
      <c r="CYA7" s="104"/>
      <c r="CYB7" s="104"/>
      <c r="CYC7" s="104"/>
      <c r="CYD7" s="104"/>
      <c r="CYE7" s="104"/>
      <c r="CYF7" s="104"/>
      <c r="CYG7" s="104"/>
      <c r="CYH7" s="104"/>
      <c r="CYI7" s="104"/>
      <c r="CYJ7" s="104"/>
      <c r="CYK7" s="104"/>
      <c r="CYL7" s="104"/>
      <c r="CYM7" s="104"/>
      <c r="CYN7" s="104"/>
      <c r="CYO7" s="104"/>
      <c r="CYP7" s="104"/>
      <c r="CYQ7" s="104"/>
      <c r="CYR7" s="104"/>
      <c r="CYS7" s="104"/>
      <c r="CYT7" s="104"/>
      <c r="CYU7" s="104"/>
      <c r="CYV7" s="104"/>
      <c r="CYW7" s="104"/>
      <c r="CYX7" s="104"/>
      <c r="CYY7" s="104"/>
      <c r="CYZ7" s="104"/>
      <c r="CZA7" s="104"/>
      <c r="CZB7" s="104"/>
      <c r="CZC7" s="104"/>
      <c r="CZD7" s="104"/>
      <c r="CZE7" s="104"/>
      <c r="CZF7" s="104"/>
      <c r="CZG7" s="104"/>
      <c r="CZH7" s="104"/>
      <c r="CZI7" s="104"/>
      <c r="CZJ7" s="104"/>
      <c r="CZK7" s="104"/>
      <c r="CZL7" s="104"/>
      <c r="CZM7" s="104"/>
      <c r="CZN7" s="104"/>
      <c r="CZO7" s="104"/>
      <c r="CZP7" s="104"/>
      <c r="CZQ7" s="104"/>
      <c r="CZR7" s="104"/>
      <c r="CZS7" s="104"/>
      <c r="CZT7" s="104"/>
      <c r="CZU7" s="104"/>
      <c r="CZV7" s="104"/>
      <c r="CZW7" s="104"/>
      <c r="CZX7" s="104"/>
      <c r="CZY7" s="104"/>
      <c r="CZZ7" s="104"/>
      <c r="DAA7" s="104"/>
      <c r="DAB7" s="104"/>
      <c r="DAC7" s="104"/>
      <c r="DAD7" s="104"/>
      <c r="DAE7" s="104"/>
      <c r="DAF7" s="104"/>
      <c r="DAG7" s="104"/>
      <c r="DAH7" s="104"/>
      <c r="DAI7" s="104"/>
      <c r="DAJ7" s="104"/>
      <c r="DAK7" s="104"/>
      <c r="DAL7" s="104"/>
      <c r="DAM7" s="104"/>
      <c r="DAN7" s="104"/>
      <c r="DAO7" s="104"/>
      <c r="DAP7" s="104"/>
      <c r="DAQ7" s="104"/>
      <c r="DAR7" s="104"/>
      <c r="DAS7" s="104"/>
      <c r="DAT7" s="104"/>
      <c r="DAU7" s="104"/>
      <c r="DAV7" s="104"/>
      <c r="DAW7" s="104"/>
      <c r="DAX7" s="104"/>
      <c r="DAY7" s="104"/>
      <c r="DAZ7" s="104"/>
      <c r="DBA7" s="104"/>
      <c r="DBB7" s="104"/>
      <c r="DBC7" s="104"/>
      <c r="DBD7" s="104"/>
      <c r="DBE7" s="104"/>
      <c r="DBF7" s="104"/>
      <c r="DBG7" s="104"/>
      <c r="DBH7" s="104"/>
      <c r="DBI7" s="104"/>
      <c r="DBJ7" s="104"/>
      <c r="DBK7" s="104"/>
      <c r="DBL7" s="104"/>
      <c r="DBM7" s="104"/>
      <c r="DBN7" s="104"/>
      <c r="DBO7" s="104"/>
      <c r="DBP7" s="104"/>
      <c r="DBQ7" s="104"/>
      <c r="DBR7" s="104"/>
      <c r="DBS7" s="104"/>
      <c r="DBT7" s="104"/>
      <c r="DBU7" s="104"/>
      <c r="DBV7" s="104"/>
      <c r="DBW7" s="104"/>
      <c r="DBX7" s="104"/>
      <c r="DBY7" s="104"/>
      <c r="DBZ7" s="104"/>
      <c r="DCA7" s="104"/>
      <c r="DCB7" s="104"/>
      <c r="DCC7" s="104"/>
      <c r="DCD7" s="104"/>
      <c r="DCE7" s="104"/>
      <c r="DCF7" s="104"/>
      <c r="DCG7" s="104"/>
      <c r="DCH7" s="104"/>
      <c r="DCI7" s="104"/>
      <c r="DCJ7" s="104"/>
      <c r="DCK7" s="104"/>
      <c r="DCL7" s="104"/>
      <c r="DCM7" s="104"/>
      <c r="DCN7" s="104"/>
      <c r="DCO7" s="104"/>
      <c r="DCP7" s="104"/>
      <c r="DCQ7" s="104"/>
      <c r="DCR7" s="104"/>
      <c r="DCS7" s="104"/>
      <c r="DCT7" s="104"/>
      <c r="DCU7" s="104"/>
      <c r="DCV7" s="104"/>
      <c r="DCW7" s="104"/>
      <c r="DCX7" s="104"/>
      <c r="DCY7" s="104"/>
      <c r="DCZ7" s="104"/>
      <c r="DDA7" s="104"/>
      <c r="DDB7" s="104"/>
      <c r="DDC7" s="104"/>
      <c r="DDD7" s="104"/>
      <c r="DDE7" s="104"/>
      <c r="DDF7" s="104"/>
      <c r="DDG7" s="104"/>
      <c r="DDH7" s="104"/>
      <c r="DDI7" s="104"/>
      <c r="DDJ7" s="104"/>
      <c r="DDK7" s="104"/>
      <c r="DDL7" s="104"/>
      <c r="DDM7" s="104"/>
      <c r="DDN7" s="104"/>
      <c r="DDO7" s="104"/>
      <c r="DDP7" s="104"/>
      <c r="DDQ7" s="104"/>
      <c r="DDR7" s="104"/>
      <c r="DDS7" s="104"/>
      <c r="DDT7" s="104"/>
      <c r="DDU7" s="104"/>
      <c r="DDV7" s="104"/>
      <c r="DDW7" s="104"/>
      <c r="DDX7" s="104"/>
      <c r="DDY7" s="104"/>
      <c r="DDZ7" s="104"/>
      <c r="DEA7" s="104"/>
      <c r="DEB7" s="104"/>
      <c r="DEC7" s="104"/>
      <c r="DED7" s="104"/>
      <c r="DEE7" s="104"/>
      <c r="DEF7" s="104"/>
      <c r="DEG7" s="104"/>
      <c r="DEH7" s="104"/>
      <c r="DEI7" s="104"/>
      <c r="DEJ7" s="104"/>
      <c r="DEK7" s="104"/>
      <c r="DEL7" s="104"/>
      <c r="DEM7" s="104"/>
      <c r="DEN7" s="104"/>
      <c r="DEO7" s="104"/>
      <c r="DEP7" s="104"/>
      <c r="DEQ7" s="104"/>
      <c r="DER7" s="104"/>
      <c r="DES7" s="104"/>
      <c r="DET7" s="104"/>
      <c r="DEU7" s="104"/>
      <c r="DEV7" s="104"/>
      <c r="DEW7" s="104"/>
      <c r="DEX7" s="104"/>
      <c r="DEY7" s="104"/>
      <c r="DEZ7" s="104"/>
      <c r="DFA7" s="104"/>
      <c r="DFB7" s="104"/>
      <c r="DFC7" s="104"/>
      <c r="DFD7" s="104"/>
      <c r="DFE7" s="104"/>
      <c r="DFF7" s="104"/>
      <c r="DFG7" s="104"/>
      <c r="DFH7" s="104"/>
      <c r="DFI7" s="104"/>
      <c r="DFJ7" s="104"/>
      <c r="DFK7" s="104"/>
      <c r="DFL7" s="104"/>
      <c r="DFM7" s="104"/>
      <c r="DFN7" s="104"/>
      <c r="DFO7" s="104"/>
      <c r="DFP7" s="104"/>
      <c r="DFQ7" s="104"/>
      <c r="DFR7" s="104"/>
      <c r="DFS7" s="104"/>
      <c r="DFT7" s="104"/>
      <c r="DFU7" s="104"/>
      <c r="DFV7" s="104"/>
      <c r="DFW7" s="104"/>
      <c r="DFX7" s="104"/>
      <c r="DFY7" s="104"/>
      <c r="DFZ7" s="104"/>
      <c r="DGA7" s="104"/>
      <c r="DGB7" s="104"/>
      <c r="DGC7" s="104"/>
      <c r="DGD7" s="104"/>
      <c r="DGE7" s="104"/>
      <c r="DGF7" s="104"/>
      <c r="DGG7" s="104"/>
      <c r="DGH7" s="104"/>
      <c r="DGI7" s="104"/>
      <c r="DGJ7" s="104"/>
      <c r="DGK7" s="104"/>
      <c r="DGL7" s="104"/>
      <c r="DGM7" s="104"/>
      <c r="DGN7" s="104"/>
      <c r="DGO7" s="104"/>
      <c r="DGP7" s="104"/>
      <c r="DGQ7" s="104"/>
      <c r="DGR7" s="104"/>
      <c r="DGS7" s="104"/>
      <c r="DGT7" s="104"/>
      <c r="DGU7" s="104"/>
      <c r="DGV7" s="104"/>
      <c r="DGW7" s="104"/>
      <c r="DGX7" s="104"/>
      <c r="DGY7" s="104"/>
      <c r="DGZ7" s="104"/>
      <c r="DHA7" s="104"/>
      <c r="DHB7" s="104"/>
      <c r="DHC7" s="104"/>
      <c r="DHD7" s="104"/>
      <c r="DHE7" s="104"/>
      <c r="DHF7" s="104"/>
      <c r="DHG7" s="104"/>
      <c r="DHH7" s="104"/>
      <c r="DHI7" s="104"/>
      <c r="DHJ7" s="104"/>
      <c r="DHK7" s="104"/>
      <c r="DHL7" s="104"/>
      <c r="DHM7" s="104"/>
      <c r="DHN7" s="104"/>
      <c r="DHO7" s="104"/>
      <c r="DHP7" s="104"/>
      <c r="DHQ7" s="104"/>
      <c r="DHR7" s="104"/>
      <c r="DHS7" s="104"/>
      <c r="DHT7" s="104"/>
      <c r="DHU7" s="104"/>
      <c r="DHV7" s="104"/>
      <c r="DHW7" s="104"/>
      <c r="DHX7" s="104"/>
      <c r="DHY7" s="104"/>
      <c r="DHZ7" s="104"/>
      <c r="DIA7" s="104"/>
      <c r="DIB7" s="104"/>
      <c r="DIC7" s="104"/>
      <c r="DID7" s="104"/>
      <c r="DIE7" s="104"/>
      <c r="DIF7" s="104"/>
      <c r="DIG7" s="104"/>
      <c r="DIH7" s="104"/>
      <c r="DII7" s="104"/>
      <c r="DIJ7" s="104"/>
      <c r="DIK7" s="104"/>
      <c r="DIL7" s="104"/>
      <c r="DIM7" s="104"/>
      <c r="DIN7" s="104"/>
      <c r="DIO7" s="104"/>
      <c r="DIP7" s="104"/>
      <c r="DIQ7" s="104"/>
      <c r="DIR7" s="104"/>
      <c r="DIS7" s="104"/>
      <c r="DIT7" s="104"/>
      <c r="DIU7" s="104"/>
      <c r="DIV7" s="104"/>
      <c r="DIW7" s="104"/>
      <c r="DIX7" s="104"/>
      <c r="DIY7" s="104"/>
      <c r="DIZ7" s="104"/>
      <c r="DJA7" s="104"/>
      <c r="DJB7" s="104"/>
      <c r="DJC7" s="104"/>
      <c r="DJD7" s="104"/>
      <c r="DJE7" s="104"/>
      <c r="DJF7" s="104"/>
      <c r="DJG7" s="104"/>
      <c r="DJH7" s="104"/>
      <c r="DJI7" s="104"/>
      <c r="DJJ7" s="104"/>
      <c r="DJK7" s="104"/>
      <c r="DJL7" s="104"/>
      <c r="DJM7" s="104"/>
      <c r="DJN7" s="104"/>
      <c r="DJO7" s="104"/>
      <c r="DJP7" s="104"/>
      <c r="DJQ7" s="104"/>
      <c r="DJR7" s="104"/>
      <c r="DJS7" s="104"/>
      <c r="DJT7" s="104"/>
      <c r="DJU7" s="104"/>
      <c r="DJV7" s="104"/>
      <c r="DJW7" s="104"/>
      <c r="DJX7" s="104"/>
      <c r="DJY7" s="104"/>
      <c r="DJZ7" s="104"/>
      <c r="DKA7" s="104"/>
      <c r="DKB7" s="104"/>
      <c r="DKC7" s="104"/>
      <c r="DKD7" s="104"/>
      <c r="DKE7" s="104"/>
      <c r="DKF7" s="104"/>
      <c r="DKG7" s="104"/>
      <c r="DKH7" s="104"/>
      <c r="DKI7" s="104"/>
      <c r="DKJ7" s="104"/>
      <c r="DKK7" s="104"/>
      <c r="DKL7" s="104"/>
      <c r="DKM7" s="104"/>
      <c r="DKN7" s="104"/>
      <c r="DKO7" s="104"/>
      <c r="DKP7" s="104"/>
      <c r="DKQ7" s="104"/>
      <c r="DKR7" s="104"/>
      <c r="DKS7" s="104"/>
      <c r="DKT7" s="104"/>
      <c r="DKU7" s="104"/>
      <c r="DKV7" s="104"/>
      <c r="DKW7" s="104"/>
      <c r="DKX7" s="104"/>
      <c r="DKY7" s="104"/>
      <c r="DKZ7" s="104"/>
      <c r="DLA7" s="104"/>
      <c r="DLB7" s="104"/>
      <c r="DLC7" s="104"/>
      <c r="DLD7" s="104"/>
      <c r="DLE7" s="104"/>
      <c r="DLF7" s="104"/>
      <c r="DLG7" s="104"/>
      <c r="DLH7" s="104"/>
      <c r="DLI7" s="104"/>
      <c r="DLJ7" s="104"/>
      <c r="DLK7" s="104"/>
      <c r="DLL7" s="104"/>
      <c r="DLM7" s="104"/>
      <c r="DLN7" s="104"/>
      <c r="DLO7" s="104"/>
      <c r="DLP7" s="104"/>
      <c r="DLQ7" s="104"/>
      <c r="DLR7" s="104"/>
      <c r="DLS7" s="104"/>
      <c r="DLT7" s="104"/>
      <c r="DLU7" s="104"/>
      <c r="DLV7" s="104"/>
      <c r="DLW7" s="104"/>
      <c r="DLX7" s="104"/>
      <c r="DLY7" s="104"/>
      <c r="DLZ7" s="104"/>
      <c r="DMA7" s="104"/>
      <c r="DMB7" s="104"/>
      <c r="DMC7" s="104"/>
      <c r="DMD7" s="104"/>
      <c r="DME7" s="104"/>
      <c r="DMF7" s="104"/>
      <c r="DMG7" s="104"/>
      <c r="DMH7" s="104"/>
      <c r="DMI7" s="104"/>
      <c r="DMJ7" s="104"/>
      <c r="DMK7" s="104"/>
      <c r="DML7" s="104"/>
      <c r="DMM7" s="104"/>
      <c r="DMN7" s="104"/>
      <c r="DMO7" s="104"/>
      <c r="DMP7" s="104"/>
      <c r="DMQ7" s="104"/>
      <c r="DMR7" s="104"/>
      <c r="DMS7" s="104"/>
      <c r="DMT7" s="104"/>
      <c r="DMU7" s="104"/>
      <c r="DMV7" s="104"/>
      <c r="DMW7" s="104"/>
      <c r="DMX7" s="104"/>
      <c r="DMY7" s="104"/>
      <c r="DMZ7" s="104"/>
      <c r="DNA7" s="104"/>
      <c r="DNB7" s="104"/>
      <c r="DNC7" s="104"/>
      <c r="DND7" s="104"/>
      <c r="DNE7" s="104"/>
      <c r="DNF7" s="104"/>
      <c r="DNG7" s="104"/>
      <c r="DNH7" s="104"/>
      <c r="DNI7" s="104"/>
      <c r="DNJ7" s="104"/>
      <c r="DNK7" s="104"/>
      <c r="DNL7" s="104"/>
      <c r="DNM7" s="104"/>
      <c r="DNN7" s="104"/>
      <c r="DNO7" s="104"/>
      <c r="DNP7" s="104"/>
      <c r="DNQ7" s="104"/>
      <c r="DNR7" s="104"/>
      <c r="DNS7" s="104"/>
      <c r="DNT7" s="104"/>
      <c r="DNU7" s="104"/>
      <c r="DNV7" s="104"/>
      <c r="DNW7" s="104"/>
      <c r="DNX7" s="104"/>
      <c r="DNY7" s="104"/>
      <c r="DNZ7" s="104"/>
      <c r="DOA7" s="104"/>
      <c r="DOB7" s="104"/>
      <c r="DOC7" s="104"/>
      <c r="DOD7" s="104"/>
      <c r="DOE7" s="104"/>
      <c r="DOF7" s="104"/>
      <c r="DOG7" s="104"/>
      <c r="DOH7" s="104"/>
      <c r="DOI7" s="104"/>
      <c r="DOJ7" s="104"/>
      <c r="DOK7" s="104"/>
      <c r="DOL7" s="104"/>
      <c r="DOM7" s="104"/>
      <c r="DON7" s="104"/>
      <c r="DOO7" s="104"/>
      <c r="DOP7" s="104"/>
      <c r="DOQ7" s="104"/>
      <c r="DOR7" s="104"/>
      <c r="DOS7" s="104"/>
      <c r="DOT7" s="104"/>
      <c r="DOU7" s="104"/>
      <c r="DOV7" s="104"/>
      <c r="DOW7" s="104"/>
      <c r="DOX7" s="104"/>
      <c r="DOY7" s="104"/>
      <c r="DOZ7" s="104"/>
      <c r="DPA7" s="104"/>
      <c r="DPB7" s="104"/>
      <c r="DPC7" s="104"/>
      <c r="DPD7" s="104"/>
      <c r="DPE7" s="104"/>
      <c r="DPF7" s="104"/>
      <c r="DPG7" s="104"/>
      <c r="DPH7" s="104"/>
      <c r="DPI7" s="104"/>
      <c r="DPJ7" s="104"/>
      <c r="DPK7" s="104"/>
      <c r="DPL7" s="104"/>
      <c r="DPM7" s="104"/>
      <c r="DPN7" s="104"/>
      <c r="DPO7" s="104"/>
      <c r="DPP7" s="104"/>
      <c r="DPQ7" s="104"/>
      <c r="DPR7" s="104"/>
      <c r="DPS7" s="104"/>
      <c r="DPT7" s="104"/>
      <c r="DPU7" s="104"/>
      <c r="DPV7" s="104"/>
      <c r="DPW7" s="104"/>
      <c r="DPX7" s="104"/>
      <c r="DPY7" s="104"/>
      <c r="DPZ7" s="104"/>
      <c r="DQA7" s="104"/>
      <c r="DQB7" s="104"/>
      <c r="DQC7" s="104"/>
      <c r="DQD7" s="104"/>
      <c r="DQE7" s="104"/>
      <c r="DQF7" s="104"/>
      <c r="DQG7" s="104"/>
      <c r="DQH7" s="104"/>
      <c r="DQI7" s="104"/>
      <c r="DQJ7" s="104"/>
      <c r="DQK7" s="104"/>
      <c r="DQL7" s="104"/>
      <c r="DQM7" s="104"/>
      <c r="DQN7" s="104"/>
      <c r="DQO7" s="104"/>
      <c r="DQP7" s="104"/>
      <c r="DQQ7" s="104"/>
      <c r="DQR7" s="104"/>
      <c r="DQS7" s="104"/>
      <c r="DQT7" s="104"/>
      <c r="DQU7" s="104"/>
      <c r="DQV7" s="104"/>
      <c r="DQW7" s="104"/>
      <c r="DQX7" s="104"/>
      <c r="DQY7" s="104"/>
      <c r="DQZ7" s="104"/>
      <c r="DRA7" s="104"/>
      <c r="DRB7" s="104"/>
      <c r="DRC7" s="104"/>
      <c r="DRD7" s="104"/>
      <c r="DRE7" s="104"/>
      <c r="DRF7" s="104"/>
      <c r="DRG7" s="104"/>
      <c r="DRH7" s="104"/>
      <c r="DRI7" s="104"/>
      <c r="DRJ7" s="104"/>
      <c r="DRK7" s="104"/>
      <c r="DRL7" s="104"/>
      <c r="DRM7" s="104"/>
      <c r="DRN7" s="104"/>
      <c r="DRO7" s="104"/>
      <c r="DRP7" s="104"/>
      <c r="DRQ7" s="104"/>
      <c r="DRR7" s="104"/>
      <c r="DRS7" s="104"/>
      <c r="DRT7" s="104"/>
      <c r="DRU7" s="104"/>
      <c r="DRV7" s="104"/>
      <c r="DRW7" s="104"/>
      <c r="DRX7" s="104"/>
      <c r="DRY7" s="104"/>
      <c r="DRZ7" s="104"/>
      <c r="DSA7" s="104"/>
      <c r="DSB7" s="104"/>
      <c r="DSC7" s="104"/>
      <c r="DSD7" s="104"/>
      <c r="DSE7" s="104"/>
      <c r="DSF7" s="104"/>
      <c r="DSG7" s="104"/>
      <c r="DSH7" s="104"/>
      <c r="DSI7" s="104"/>
      <c r="DSJ7" s="104"/>
      <c r="DSK7" s="104"/>
      <c r="DSL7" s="104"/>
      <c r="DSM7" s="104"/>
      <c r="DSN7" s="104"/>
      <c r="DSO7" s="104"/>
      <c r="DSP7" s="104"/>
      <c r="DSQ7" s="104"/>
      <c r="DSR7" s="104"/>
      <c r="DSS7" s="104"/>
      <c r="DST7" s="104"/>
      <c r="DSU7" s="104"/>
      <c r="DSV7" s="104"/>
      <c r="DSW7" s="104"/>
      <c r="DSX7" s="104"/>
      <c r="DSY7" s="104"/>
      <c r="DSZ7" s="104"/>
      <c r="DTA7" s="104"/>
      <c r="DTB7" s="104"/>
      <c r="DTC7" s="104"/>
      <c r="DTD7" s="104"/>
      <c r="DTE7" s="104"/>
      <c r="DTF7" s="104"/>
      <c r="DTG7" s="104"/>
      <c r="DTH7" s="104"/>
      <c r="DTI7" s="104"/>
      <c r="DTJ7" s="104"/>
      <c r="DTK7" s="104"/>
      <c r="DTL7" s="104"/>
      <c r="DTM7" s="104"/>
      <c r="DTN7" s="104"/>
      <c r="DTO7" s="104"/>
      <c r="DTP7" s="104"/>
      <c r="DTQ7" s="104"/>
      <c r="DTR7" s="104"/>
      <c r="DTS7" s="104"/>
      <c r="DTT7" s="104"/>
      <c r="DTU7" s="104"/>
      <c r="DTV7" s="104"/>
      <c r="DTW7" s="104"/>
      <c r="DTX7" s="104"/>
      <c r="DTY7" s="104"/>
      <c r="DTZ7" s="104"/>
      <c r="DUA7" s="104"/>
      <c r="DUB7" s="104"/>
      <c r="DUC7" s="104"/>
      <c r="DUD7" s="104"/>
      <c r="DUE7" s="104"/>
      <c r="DUF7" s="104"/>
      <c r="DUG7" s="104"/>
      <c r="DUH7" s="104"/>
      <c r="DUI7" s="104"/>
      <c r="DUJ7" s="104"/>
      <c r="DUK7" s="104"/>
      <c r="DUL7" s="104"/>
      <c r="DUM7" s="104"/>
      <c r="DUN7" s="104"/>
      <c r="DUO7" s="104"/>
      <c r="DUP7" s="104"/>
      <c r="DUQ7" s="104"/>
      <c r="DUR7" s="104"/>
      <c r="DUS7" s="104"/>
      <c r="DUT7" s="104"/>
      <c r="DUU7" s="104"/>
      <c r="DUV7" s="104"/>
      <c r="DUW7" s="104"/>
      <c r="DUX7" s="104"/>
      <c r="DUY7" s="104"/>
      <c r="DUZ7" s="104"/>
      <c r="DVA7" s="104"/>
      <c r="DVB7" s="104"/>
      <c r="DVC7" s="104"/>
      <c r="DVD7" s="104"/>
      <c r="DVE7" s="104"/>
      <c r="DVF7" s="104"/>
      <c r="DVG7" s="104"/>
      <c r="DVH7" s="104"/>
      <c r="DVI7" s="104"/>
      <c r="DVJ7" s="104"/>
      <c r="DVK7" s="104"/>
      <c r="DVL7" s="104"/>
      <c r="DVM7" s="104"/>
      <c r="DVN7" s="104"/>
      <c r="DVO7" s="104"/>
      <c r="DVP7" s="104"/>
      <c r="DVQ7" s="104"/>
      <c r="DVR7" s="104"/>
      <c r="DVS7" s="104"/>
      <c r="DVT7" s="104"/>
      <c r="DVU7" s="104"/>
      <c r="DVV7" s="104"/>
      <c r="DVW7" s="104"/>
      <c r="DVX7" s="104"/>
      <c r="DVY7" s="104"/>
      <c r="DVZ7" s="104"/>
      <c r="DWA7" s="104"/>
      <c r="DWB7" s="104"/>
      <c r="DWC7" s="104"/>
      <c r="DWD7" s="104"/>
      <c r="DWE7" s="104"/>
      <c r="DWF7" s="104"/>
      <c r="DWG7" s="104"/>
      <c r="DWH7" s="104"/>
      <c r="DWI7" s="104"/>
      <c r="DWJ7" s="104"/>
      <c r="DWK7" s="104"/>
      <c r="DWL7" s="104"/>
      <c r="DWM7" s="104"/>
      <c r="DWN7" s="104"/>
      <c r="DWO7" s="104"/>
      <c r="DWP7" s="104"/>
      <c r="DWQ7" s="104"/>
      <c r="DWR7" s="104"/>
      <c r="DWS7" s="104"/>
      <c r="DWT7" s="104"/>
      <c r="DWU7" s="104"/>
      <c r="DWV7" s="104"/>
      <c r="DWW7" s="104"/>
      <c r="DWX7" s="104"/>
      <c r="DWY7" s="104"/>
      <c r="DWZ7" s="104"/>
      <c r="DXA7" s="104"/>
      <c r="DXB7" s="104"/>
      <c r="DXC7" s="104"/>
      <c r="DXD7" s="104"/>
      <c r="DXE7" s="104"/>
      <c r="DXF7" s="104"/>
      <c r="DXG7" s="104"/>
      <c r="DXH7" s="104"/>
      <c r="DXI7" s="104"/>
      <c r="DXJ7" s="104"/>
      <c r="DXK7" s="104"/>
      <c r="DXL7" s="104"/>
      <c r="DXM7" s="104"/>
      <c r="DXN7" s="104"/>
      <c r="DXO7" s="104"/>
      <c r="DXP7" s="104"/>
      <c r="DXQ7" s="104"/>
      <c r="DXR7" s="104"/>
      <c r="DXS7" s="104"/>
      <c r="DXT7" s="104"/>
      <c r="DXU7" s="104"/>
      <c r="DXV7" s="104"/>
      <c r="DXW7" s="104"/>
      <c r="DXX7" s="104"/>
      <c r="DXY7" s="104"/>
      <c r="DXZ7" s="104"/>
      <c r="DYA7" s="104"/>
      <c r="DYB7" s="104"/>
      <c r="DYC7" s="104"/>
      <c r="DYD7" s="104"/>
      <c r="DYE7" s="104"/>
      <c r="DYF7" s="104"/>
      <c r="DYG7" s="104"/>
      <c r="DYH7" s="104"/>
      <c r="DYI7" s="104"/>
      <c r="DYJ7" s="104"/>
      <c r="DYK7" s="104"/>
      <c r="DYL7" s="104"/>
      <c r="DYM7" s="104"/>
      <c r="DYN7" s="104"/>
      <c r="DYO7" s="104"/>
      <c r="DYP7" s="104"/>
      <c r="DYQ7" s="104"/>
      <c r="DYR7" s="104"/>
      <c r="DYS7" s="104"/>
      <c r="DYT7" s="104"/>
      <c r="DYU7" s="104"/>
      <c r="DYV7" s="104"/>
      <c r="DYW7" s="104"/>
      <c r="DYX7" s="104"/>
      <c r="DYY7" s="104"/>
      <c r="DYZ7" s="104"/>
      <c r="DZA7" s="104"/>
      <c r="DZB7" s="104"/>
      <c r="DZC7" s="104"/>
      <c r="DZD7" s="104"/>
      <c r="DZE7" s="104"/>
      <c r="DZF7" s="104"/>
      <c r="DZG7" s="104"/>
      <c r="DZH7" s="104"/>
      <c r="DZI7" s="104"/>
      <c r="DZJ7" s="104"/>
      <c r="DZK7" s="104"/>
      <c r="DZL7" s="104"/>
      <c r="DZM7" s="104"/>
      <c r="DZN7" s="104"/>
      <c r="DZO7" s="104"/>
      <c r="DZP7" s="104"/>
      <c r="DZQ7" s="104"/>
      <c r="DZR7" s="104"/>
      <c r="DZS7" s="104"/>
      <c r="DZT7" s="104"/>
      <c r="DZU7" s="104"/>
      <c r="DZV7" s="104"/>
      <c r="DZW7" s="104"/>
      <c r="DZX7" s="104"/>
      <c r="DZY7" s="104"/>
      <c r="DZZ7" s="104"/>
      <c r="EAA7" s="104"/>
      <c r="EAB7" s="104"/>
      <c r="EAC7" s="104"/>
      <c r="EAD7" s="104"/>
      <c r="EAE7" s="104"/>
      <c r="EAF7" s="104"/>
      <c r="EAG7" s="104"/>
      <c r="EAH7" s="104"/>
      <c r="EAI7" s="104"/>
      <c r="EAJ7" s="104"/>
      <c r="EAK7" s="104"/>
      <c r="EAL7" s="104"/>
      <c r="EAM7" s="104"/>
      <c r="EAN7" s="104"/>
      <c r="EAO7" s="104"/>
      <c r="EAP7" s="104"/>
      <c r="EAQ7" s="104"/>
      <c r="EAR7" s="104"/>
      <c r="EAS7" s="104"/>
      <c r="EAT7" s="104"/>
      <c r="EAU7" s="104"/>
      <c r="EAV7" s="104"/>
      <c r="EAW7" s="104"/>
      <c r="EAX7" s="104"/>
      <c r="EAY7" s="104"/>
      <c r="EAZ7" s="104"/>
      <c r="EBA7" s="104"/>
      <c r="EBB7" s="104"/>
      <c r="EBC7" s="104"/>
      <c r="EBD7" s="104"/>
      <c r="EBE7" s="104"/>
      <c r="EBF7" s="104"/>
      <c r="EBG7" s="104"/>
      <c r="EBH7" s="104"/>
      <c r="EBI7" s="104"/>
      <c r="EBJ7" s="104"/>
      <c r="EBK7" s="104"/>
      <c r="EBL7" s="104"/>
      <c r="EBM7" s="104"/>
      <c r="EBN7" s="104"/>
      <c r="EBO7" s="104"/>
      <c r="EBP7" s="104"/>
      <c r="EBQ7" s="104"/>
      <c r="EBR7" s="104"/>
      <c r="EBS7" s="104"/>
      <c r="EBT7" s="104"/>
      <c r="EBU7" s="104"/>
      <c r="EBV7" s="104"/>
      <c r="EBW7" s="104"/>
      <c r="EBX7" s="104"/>
      <c r="EBY7" s="104"/>
      <c r="EBZ7" s="104"/>
      <c r="ECA7" s="104"/>
      <c r="ECB7" s="104"/>
      <c r="ECC7" s="104"/>
      <c r="ECD7" s="104"/>
      <c r="ECE7" s="104"/>
      <c r="ECF7" s="104"/>
      <c r="ECG7" s="104"/>
      <c r="ECH7" s="104"/>
      <c r="ECI7" s="104"/>
      <c r="ECJ7" s="104"/>
      <c r="ECK7" s="104"/>
      <c r="ECL7" s="104"/>
      <c r="ECM7" s="104"/>
      <c r="ECN7" s="104"/>
      <c r="ECO7" s="104"/>
      <c r="ECP7" s="104"/>
      <c r="ECQ7" s="104"/>
      <c r="ECR7" s="104"/>
      <c r="ECS7" s="104"/>
      <c r="ECT7" s="104"/>
      <c r="ECU7" s="104"/>
      <c r="ECV7" s="104"/>
      <c r="ECW7" s="104"/>
      <c r="ECX7" s="104"/>
      <c r="ECY7" s="104"/>
      <c r="ECZ7" s="104"/>
      <c r="EDA7" s="104"/>
      <c r="EDB7" s="104"/>
      <c r="EDC7" s="104"/>
      <c r="EDD7" s="104"/>
      <c r="EDE7" s="104"/>
      <c r="EDF7" s="104"/>
      <c r="EDG7" s="104"/>
      <c r="EDH7" s="104"/>
      <c r="EDI7" s="104"/>
      <c r="EDJ7" s="104"/>
      <c r="EDK7" s="104"/>
      <c r="EDL7" s="104"/>
      <c r="EDM7" s="104"/>
      <c r="EDN7" s="104"/>
      <c r="EDO7" s="104"/>
      <c r="EDP7" s="104"/>
      <c r="EDQ7" s="104"/>
      <c r="EDR7" s="104"/>
      <c r="EDS7" s="104"/>
      <c r="EDT7" s="104"/>
      <c r="EDU7" s="104"/>
      <c r="EDV7" s="104"/>
      <c r="EDW7" s="104"/>
      <c r="EDX7" s="104"/>
      <c r="EDY7" s="104"/>
      <c r="EDZ7" s="104"/>
      <c r="EEA7" s="104"/>
      <c r="EEB7" s="104"/>
      <c r="EEC7" s="104"/>
      <c r="EED7" s="104"/>
      <c r="EEE7" s="104"/>
      <c r="EEF7" s="104"/>
      <c r="EEG7" s="104"/>
      <c r="EEH7" s="104"/>
      <c r="EEI7" s="104"/>
      <c r="EEJ7" s="104"/>
      <c r="EEK7" s="104"/>
      <c r="EEL7" s="104"/>
      <c r="EEM7" s="104"/>
      <c r="EEN7" s="104"/>
      <c r="EEO7" s="104"/>
      <c r="EEP7" s="104"/>
      <c r="EEQ7" s="104"/>
      <c r="EER7" s="104"/>
      <c r="EES7" s="104"/>
      <c r="EET7" s="104"/>
      <c r="EEU7" s="104"/>
      <c r="EEV7" s="104"/>
      <c r="EEW7" s="104"/>
      <c r="EEX7" s="104"/>
      <c r="EEY7" s="104"/>
      <c r="EEZ7" s="104"/>
      <c r="EFA7" s="104"/>
      <c r="EFB7" s="104"/>
      <c r="EFC7" s="104"/>
      <c r="EFD7" s="104"/>
      <c r="EFE7" s="104"/>
      <c r="EFF7" s="104"/>
      <c r="EFG7" s="104"/>
      <c r="EFH7" s="104"/>
      <c r="EFI7" s="104"/>
      <c r="EFJ7" s="104"/>
      <c r="EFK7" s="104"/>
      <c r="EFL7" s="104"/>
      <c r="EFM7" s="104"/>
      <c r="EFN7" s="104"/>
      <c r="EFO7" s="104"/>
      <c r="EFP7" s="104"/>
      <c r="EFQ7" s="104"/>
      <c r="EFR7" s="104"/>
      <c r="EFS7" s="104"/>
      <c r="EFT7" s="104"/>
      <c r="EFU7" s="104"/>
      <c r="EFV7" s="104"/>
      <c r="EFW7" s="104"/>
      <c r="EFX7" s="104"/>
      <c r="EFY7" s="104"/>
      <c r="EFZ7" s="104"/>
      <c r="EGA7" s="104"/>
      <c r="EGB7" s="104"/>
      <c r="EGC7" s="104"/>
      <c r="EGD7" s="104"/>
      <c r="EGE7" s="104"/>
      <c r="EGF7" s="104"/>
      <c r="EGG7" s="104"/>
      <c r="EGH7" s="104"/>
      <c r="EGI7" s="104"/>
      <c r="EGJ7" s="104"/>
      <c r="EGK7" s="104"/>
      <c r="EGL7" s="104"/>
      <c r="EGM7" s="104"/>
      <c r="EGN7" s="104"/>
      <c r="EGO7" s="104"/>
      <c r="EGP7" s="104"/>
      <c r="EGQ7" s="104"/>
      <c r="EGR7" s="104"/>
      <c r="EGS7" s="104"/>
      <c r="EGT7" s="104"/>
      <c r="EGU7" s="104"/>
      <c r="EGV7" s="104"/>
      <c r="EGW7" s="104"/>
      <c r="EGX7" s="104"/>
      <c r="EGY7" s="104"/>
      <c r="EGZ7" s="104"/>
      <c r="EHA7" s="104"/>
      <c r="EHB7" s="104"/>
      <c r="EHC7" s="104"/>
      <c r="EHD7" s="104"/>
      <c r="EHE7" s="104"/>
      <c r="EHF7" s="104"/>
      <c r="EHG7" s="104"/>
      <c r="EHH7" s="104"/>
      <c r="EHI7" s="104"/>
      <c r="EHJ7" s="104"/>
      <c r="EHK7" s="104"/>
      <c r="EHL7" s="104"/>
      <c r="EHM7" s="104"/>
      <c r="EHN7" s="104"/>
      <c r="EHO7" s="104"/>
      <c r="EHP7" s="104"/>
      <c r="EHQ7" s="104"/>
      <c r="EHR7" s="104"/>
      <c r="EHS7" s="104"/>
      <c r="EHT7" s="104"/>
      <c r="EHU7" s="104"/>
      <c r="EHV7" s="104"/>
      <c r="EHW7" s="104"/>
      <c r="EHX7" s="104"/>
      <c r="EHY7" s="104"/>
      <c r="EHZ7" s="104"/>
      <c r="EIA7" s="104"/>
      <c r="EIB7" s="104"/>
      <c r="EIC7" s="104"/>
      <c r="EID7" s="104"/>
      <c r="EIE7" s="104"/>
      <c r="EIF7" s="104"/>
      <c r="EIG7" s="104"/>
      <c r="EIH7" s="104"/>
      <c r="EII7" s="104"/>
      <c r="EIJ7" s="104"/>
      <c r="EIK7" s="104"/>
      <c r="EIL7" s="104"/>
      <c r="EIM7" s="104"/>
      <c r="EIN7" s="104"/>
      <c r="EIO7" s="104"/>
      <c r="EIP7" s="104"/>
      <c r="EIQ7" s="104"/>
      <c r="EIR7" s="104"/>
      <c r="EIS7" s="104"/>
      <c r="EIT7" s="104"/>
      <c r="EIU7" s="104"/>
      <c r="EIV7" s="104"/>
      <c r="EIW7" s="104"/>
      <c r="EIX7" s="104"/>
      <c r="EIY7" s="104"/>
      <c r="EIZ7" s="104"/>
      <c r="EJA7" s="104"/>
      <c r="EJB7" s="104"/>
      <c r="EJC7" s="104"/>
      <c r="EJD7" s="104"/>
      <c r="EJE7" s="104"/>
      <c r="EJF7" s="104"/>
      <c r="EJG7" s="104"/>
      <c r="EJH7" s="104"/>
      <c r="EJI7" s="104"/>
      <c r="EJJ7" s="104"/>
      <c r="EJK7" s="104"/>
      <c r="EJL7" s="104"/>
      <c r="EJM7" s="104"/>
      <c r="EJN7" s="104"/>
      <c r="EJO7" s="104"/>
      <c r="EJP7" s="104"/>
      <c r="EJQ7" s="104"/>
      <c r="EJR7" s="104"/>
      <c r="EJS7" s="104"/>
      <c r="EJT7" s="104"/>
      <c r="EJU7" s="104"/>
      <c r="EJV7" s="104"/>
      <c r="EJW7" s="104"/>
      <c r="EJX7" s="104"/>
      <c r="EJY7" s="104"/>
      <c r="EJZ7" s="104"/>
      <c r="EKA7" s="104"/>
      <c r="EKB7" s="104"/>
      <c r="EKC7" s="104"/>
      <c r="EKD7" s="104"/>
      <c r="EKE7" s="104"/>
      <c r="EKF7" s="104"/>
      <c r="EKG7" s="104"/>
      <c r="EKH7" s="104"/>
      <c r="EKI7" s="104"/>
      <c r="EKJ7" s="104"/>
      <c r="EKK7" s="104"/>
      <c r="EKL7" s="104"/>
      <c r="EKM7" s="104"/>
      <c r="EKN7" s="104"/>
      <c r="EKO7" s="104"/>
      <c r="EKP7" s="104"/>
      <c r="EKQ7" s="104"/>
      <c r="EKR7" s="104"/>
      <c r="EKS7" s="104"/>
      <c r="EKT7" s="104"/>
      <c r="EKU7" s="104"/>
      <c r="EKV7" s="104"/>
      <c r="EKW7" s="104"/>
      <c r="EKX7" s="104"/>
      <c r="EKY7" s="104"/>
      <c r="EKZ7" s="104"/>
      <c r="ELA7" s="104"/>
      <c r="ELB7" s="104"/>
      <c r="ELC7" s="104"/>
      <c r="ELD7" s="104"/>
      <c r="ELE7" s="104"/>
      <c r="ELF7" s="104"/>
      <c r="ELG7" s="104"/>
      <c r="ELH7" s="104"/>
      <c r="ELI7" s="104"/>
      <c r="ELJ7" s="104"/>
      <c r="ELK7" s="104"/>
      <c r="ELL7" s="104"/>
      <c r="ELM7" s="104"/>
      <c r="ELN7" s="104"/>
      <c r="ELO7" s="104"/>
      <c r="ELP7" s="104"/>
      <c r="ELQ7" s="104"/>
      <c r="ELR7" s="104"/>
      <c r="ELS7" s="104"/>
      <c r="ELT7" s="104"/>
      <c r="ELU7" s="104"/>
      <c r="ELV7" s="104"/>
      <c r="ELW7" s="104"/>
      <c r="ELX7" s="104"/>
      <c r="ELY7" s="104"/>
      <c r="ELZ7" s="104"/>
      <c r="EMA7" s="104"/>
      <c r="EMB7" s="104"/>
      <c r="EMC7" s="104"/>
      <c r="EMD7" s="104"/>
      <c r="EME7" s="104"/>
      <c r="EMF7" s="104"/>
      <c r="EMG7" s="104"/>
      <c r="EMH7" s="104"/>
      <c r="EMI7" s="104"/>
      <c r="EMJ7" s="104"/>
      <c r="EMK7" s="104"/>
      <c r="EML7" s="104"/>
      <c r="EMM7" s="104"/>
      <c r="EMN7" s="104"/>
      <c r="EMO7" s="104"/>
      <c r="EMP7" s="104"/>
      <c r="EMQ7" s="104"/>
      <c r="EMR7" s="104"/>
      <c r="EMS7" s="104"/>
      <c r="EMT7" s="104"/>
      <c r="EMU7" s="104"/>
      <c r="EMV7" s="104"/>
      <c r="EMW7" s="104"/>
      <c r="EMX7" s="104"/>
      <c r="EMY7" s="104"/>
      <c r="EMZ7" s="104"/>
      <c r="ENA7" s="104"/>
      <c r="ENB7" s="104"/>
      <c r="ENC7" s="104"/>
      <c r="END7" s="104"/>
      <c r="ENE7" s="104"/>
      <c r="ENF7" s="104"/>
      <c r="ENG7" s="104"/>
      <c r="ENH7" s="104"/>
      <c r="ENI7" s="104"/>
      <c r="ENJ7" s="104"/>
      <c r="ENK7" s="104"/>
      <c r="ENL7" s="104"/>
      <c r="ENM7" s="104"/>
      <c r="ENN7" s="104"/>
      <c r="ENO7" s="104"/>
      <c r="ENP7" s="104"/>
      <c r="ENQ7" s="104"/>
      <c r="ENR7" s="104"/>
      <c r="ENS7" s="104"/>
      <c r="ENT7" s="104"/>
      <c r="ENU7" s="104"/>
      <c r="ENV7" s="104"/>
      <c r="ENW7" s="104"/>
      <c r="ENX7" s="104"/>
      <c r="ENY7" s="104"/>
      <c r="ENZ7" s="104"/>
      <c r="EOA7" s="104"/>
      <c r="EOB7" s="104"/>
      <c r="EOC7" s="104"/>
      <c r="EOD7" s="104"/>
      <c r="EOE7" s="104"/>
      <c r="EOF7" s="104"/>
      <c r="EOG7" s="104"/>
      <c r="EOH7" s="104"/>
      <c r="EOI7" s="104"/>
      <c r="EOJ7" s="104"/>
      <c r="EOK7" s="104"/>
      <c r="EOL7" s="104"/>
      <c r="EOM7" s="104"/>
      <c r="EON7" s="104"/>
      <c r="EOO7" s="104"/>
      <c r="EOP7" s="104"/>
      <c r="EOQ7" s="104"/>
      <c r="EOR7" s="104"/>
      <c r="EOS7" s="104"/>
      <c r="EOT7" s="104"/>
      <c r="EOU7" s="104"/>
      <c r="EOV7" s="104"/>
      <c r="EOW7" s="104"/>
      <c r="EOX7" s="104"/>
      <c r="EOY7" s="104"/>
      <c r="EOZ7" s="104"/>
      <c r="EPA7" s="104"/>
      <c r="EPB7" s="104"/>
      <c r="EPC7" s="104"/>
      <c r="EPD7" s="104"/>
      <c r="EPE7" s="104"/>
      <c r="EPF7" s="104"/>
      <c r="EPG7" s="104"/>
      <c r="EPH7" s="104"/>
      <c r="EPI7" s="104"/>
      <c r="EPJ7" s="104"/>
      <c r="EPK7" s="104"/>
      <c r="EPL7" s="104"/>
      <c r="EPM7" s="104"/>
      <c r="EPN7" s="104"/>
      <c r="EPO7" s="104"/>
      <c r="EPP7" s="104"/>
      <c r="EPQ7" s="104"/>
      <c r="EPR7" s="104"/>
      <c r="EPS7" s="104"/>
      <c r="EPT7" s="104"/>
      <c r="EPU7" s="104"/>
      <c r="EPV7" s="104"/>
      <c r="EPW7" s="104"/>
      <c r="EPX7" s="104"/>
      <c r="EPY7" s="104"/>
      <c r="EPZ7" s="104"/>
      <c r="EQA7" s="104"/>
      <c r="EQB7" s="104"/>
      <c r="EQC7" s="104"/>
      <c r="EQD7" s="104"/>
      <c r="EQE7" s="104"/>
      <c r="EQF7" s="104"/>
      <c r="EQG7" s="104"/>
      <c r="EQH7" s="104"/>
      <c r="EQI7" s="104"/>
      <c r="EQJ7" s="104"/>
      <c r="EQK7" s="104"/>
      <c r="EQL7" s="104"/>
      <c r="EQM7" s="104"/>
      <c r="EQN7" s="104"/>
      <c r="EQO7" s="104"/>
      <c r="EQP7" s="104"/>
      <c r="EQQ7" s="104"/>
      <c r="EQR7" s="104"/>
      <c r="EQS7" s="104"/>
      <c r="EQT7" s="104"/>
      <c r="EQU7" s="104"/>
      <c r="EQV7" s="104"/>
      <c r="EQW7" s="104"/>
      <c r="EQX7" s="104"/>
      <c r="EQY7" s="104"/>
      <c r="EQZ7" s="104"/>
      <c r="ERA7" s="104"/>
      <c r="ERB7" s="104"/>
      <c r="ERC7" s="104"/>
      <c r="ERD7" s="104"/>
      <c r="ERE7" s="104"/>
      <c r="ERF7" s="104"/>
      <c r="ERG7" s="104"/>
      <c r="ERH7" s="104"/>
      <c r="ERI7" s="104"/>
      <c r="ERJ7" s="104"/>
      <c r="ERK7" s="104"/>
      <c r="ERL7" s="104"/>
      <c r="ERM7" s="104"/>
      <c r="ERN7" s="104"/>
      <c r="ERO7" s="104"/>
      <c r="ERP7" s="104"/>
      <c r="ERQ7" s="104"/>
      <c r="ERR7" s="104"/>
      <c r="ERS7" s="104"/>
      <c r="ERT7" s="104"/>
      <c r="ERU7" s="104"/>
      <c r="ERV7" s="104"/>
      <c r="ERW7" s="104"/>
      <c r="ERX7" s="104"/>
      <c r="ERY7" s="104"/>
      <c r="ERZ7" s="104"/>
      <c r="ESA7" s="104"/>
      <c r="ESB7" s="104"/>
      <c r="ESC7" s="104"/>
      <c r="ESD7" s="104"/>
      <c r="ESE7" s="104"/>
      <c r="ESF7" s="104"/>
      <c r="ESG7" s="104"/>
      <c r="ESH7" s="104"/>
      <c r="ESI7" s="104"/>
      <c r="ESJ7" s="104"/>
      <c r="ESK7" s="104"/>
      <c r="ESL7" s="104"/>
      <c r="ESM7" s="104"/>
      <c r="ESN7" s="104"/>
      <c r="ESO7" s="104"/>
      <c r="ESP7" s="104"/>
      <c r="ESQ7" s="104"/>
      <c r="ESR7" s="104"/>
      <c r="ESS7" s="104"/>
      <c r="EST7" s="104"/>
      <c r="ESU7" s="104"/>
      <c r="ESV7" s="104"/>
      <c r="ESW7" s="104"/>
      <c r="ESX7" s="104"/>
      <c r="ESY7" s="104"/>
      <c r="ESZ7" s="104"/>
      <c r="ETA7" s="104"/>
      <c r="ETB7" s="104"/>
      <c r="ETC7" s="104"/>
      <c r="ETD7" s="104"/>
      <c r="ETE7" s="104"/>
      <c r="ETF7" s="104"/>
      <c r="ETG7" s="104"/>
      <c r="ETH7" s="104"/>
      <c r="ETI7" s="104"/>
      <c r="ETJ7" s="104"/>
      <c r="ETK7" s="104"/>
      <c r="ETL7" s="104"/>
      <c r="ETM7" s="104"/>
      <c r="ETN7" s="104"/>
      <c r="ETO7" s="104"/>
      <c r="ETP7" s="104"/>
      <c r="ETQ7" s="104"/>
      <c r="ETR7" s="104"/>
      <c r="ETS7" s="104"/>
      <c r="ETT7" s="104"/>
      <c r="ETU7" s="104"/>
      <c r="ETV7" s="104"/>
      <c r="ETW7" s="104"/>
      <c r="ETX7" s="104"/>
      <c r="ETY7" s="104"/>
      <c r="ETZ7" s="104"/>
      <c r="EUA7" s="104"/>
      <c r="EUB7" s="104"/>
      <c r="EUC7" s="104"/>
      <c r="EUD7" s="104"/>
      <c r="EUE7" s="104"/>
      <c r="EUF7" s="104"/>
      <c r="EUG7" s="104"/>
      <c r="EUH7" s="104"/>
      <c r="EUI7" s="104"/>
      <c r="EUJ7" s="104"/>
      <c r="EUK7" s="104"/>
      <c r="EUL7" s="104"/>
      <c r="EUM7" s="104"/>
      <c r="EUN7" s="104"/>
      <c r="EUO7" s="104"/>
      <c r="EUP7" s="104"/>
      <c r="EUQ7" s="104"/>
      <c r="EUR7" s="104"/>
      <c r="EUS7" s="104"/>
      <c r="EUT7" s="104"/>
      <c r="EUU7" s="104"/>
      <c r="EUV7" s="104"/>
      <c r="EUW7" s="104"/>
      <c r="EUX7" s="104"/>
      <c r="EUY7" s="104"/>
      <c r="EUZ7" s="104"/>
      <c r="EVA7" s="104"/>
      <c r="EVB7" s="104"/>
      <c r="EVC7" s="104"/>
      <c r="EVD7" s="104"/>
      <c r="EVE7" s="104"/>
      <c r="EVF7" s="104"/>
      <c r="EVG7" s="104"/>
      <c r="EVH7" s="104"/>
      <c r="EVI7" s="104"/>
      <c r="EVJ7" s="104"/>
      <c r="EVK7" s="104"/>
      <c r="EVL7" s="104"/>
      <c r="EVM7" s="104"/>
      <c r="EVN7" s="104"/>
      <c r="EVO7" s="104"/>
      <c r="EVP7" s="104"/>
      <c r="EVQ7" s="104"/>
      <c r="EVR7" s="104"/>
      <c r="EVS7" s="104"/>
      <c r="EVT7" s="104"/>
      <c r="EVU7" s="104"/>
      <c r="EVV7" s="104"/>
      <c r="EVW7" s="104"/>
      <c r="EVX7" s="104"/>
      <c r="EVY7" s="104"/>
      <c r="EVZ7" s="104"/>
      <c r="EWA7" s="104"/>
      <c r="EWB7" s="104"/>
      <c r="EWC7" s="104"/>
      <c r="EWD7" s="104"/>
      <c r="EWE7" s="104"/>
      <c r="EWF7" s="104"/>
      <c r="EWG7" s="104"/>
      <c r="EWH7" s="104"/>
      <c r="EWI7" s="104"/>
      <c r="EWJ7" s="104"/>
      <c r="EWK7" s="104"/>
      <c r="EWL7" s="104"/>
      <c r="EWM7" s="104"/>
      <c r="EWN7" s="104"/>
      <c r="EWO7" s="104"/>
      <c r="EWP7" s="104"/>
      <c r="EWQ7" s="104"/>
      <c r="EWR7" s="104"/>
      <c r="EWS7" s="104"/>
      <c r="EWT7" s="104"/>
      <c r="EWU7" s="104"/>
      <c r="EWV7" s="104"/>
      <c r="EWW7" s="104"/>
      <c r="EWX7" s="104"/>
      <c r="EWY7" s="104"/>
      <c r="EWZ7" s="104"/>
      <c r="EXA7" s="104"/>
      <c r="EXB7" s="104"/>
      <c r="EXC7" s="104"/>
      <c r="EXD7" s="104"/>
      <c r="EXE7" s="104"/>
      <c r="EXF7" s="104"/>
      <c r="EXG7" s="104"/>
      <c r="EXH7" s="104"/>
      <c r="EXI7" s="104"/>
      <c r="EXJ7" s="104"/>
      <c r="EXK7" s="104"/>
      <c r="EXL7" s="104"/>
      <c r="EXM7" s="104"/>
      <c r="EXN7" s="104"/>
      <c r="EXO7" s="104"/>
      <c r="EXP7" s="104"/>
      <c r="EXQ7" s="104"/>
      <c r="EXR7" s="104"/>
      <c r="EXS7" s="104"/>
      <c r="EXT7" s="104"/>
      <c r="EXU7" s="104"/>
      <c r="EXV7" s="104"/>
      <c r="EXW7" s="104"/>
      <c r="EXX7" s="104"/>
      <c r="EXY7" s="104"/>
      <c r="EXZ7" s="104"/>
      <c r="EYA7" s="104"/>
      <c r="EYB7" s="104"/>
      <c r="EYC7" s="104"/>
      <c r="EYD7" s="104"/>
      <c r="EYE7" s="104"/>
      <c r="EYF7" s="104"/>
      <c r="EYG7" s="104"/>
      <c r="EYH7" s="104"/>
      <c r="EYI7" s="104"/>
      <c r="EYJ7" s="104"/>
      <c r="EYK7" s="104"/>
      <c r="EYL7" s="104"/>
      <c r="EYM7" s="104"/>
      <c r="EYN7" s="104"/>
      <c r="EYO7" s="104"/>
      <c r="EYP7" s="104"/>
      <c r="EYQ7" s="104"/>
      <c r="EYR7" s="104"/>
      <c r="EYS7" s="104"/>
      <c r="EYT7" s="104"/>
      <c r="EYU7" s="104"/>
      <c r="EYV7" s="104"/>
      <c r="EYW7" s="104"/>
      <c r="EYX7" s="104"/>
      <c r="EYY7" s="104"/>
      <c r="EYZ7" s="104"/>
      <c r="EZA7" s="104"/>
      <c r="EZB7" s="104"/>
      <c r="EZC7" s="104"/>
      <c r="EZD7" s="104"/>
      <c r="EZE7" s="104"/>
      <c r="EZF7" s="104"/>
      <c r="EZG7" s="104"/>
      <c r="EZH7" s="104"/>
      <c r="EZI7" s="104"/>
      <c r="EZJ7" s="104"/>
      <c r="EZK7" s="104"/>
      <c r="EZL7" s="104"/>
      <c r="EZM7" s="104"/>
      <c r="EZN7" s="104"/>
      <c r="EZO7" s="104"/>
      <c r="EZP7" s="104"/>
      <c r="EZQ7" s="104"/>
      <c r="EZR7" s="104"/>
      <c r="EZS7" s="104"/>
      <c r="EZT7" s="104"/>
      <c r="EZU7" s="104"/>
      <c r="EZV7" s="104"/>
      <c r="EZW7" s="104"/>
      <c r="EZX7" s="104"/>
      <c r="EZY7" s="104"/>
      <c r="EZZ7" s="104"/>
      <c r="FAA7" s="104"/>
      <c r="FAB7" s="104"/>
      <c r="FAC7" s="104"/>
      <c r="FAD7" s="104"/>
      <c r="FAE7" s="104"/>
      <c r="FAF7" s="104"/>
      <c r="FAG7" s="104"/>
      <c r="FAH7" s="104"/>
      <c r="FAI7" s="104"/>
      <c r="FAJ7" s="104"/>
      <c r="FAK7" s="104"/>
      <c r="FAL7" s="104"/>
      <c r="FAM7" s="104"/>
      <c r="FAN7" s="104"/>
      <c r="FAO7" s="104"/>
      <c r="FAP7" s="104"/>
      <c r="FAQ7" s="104"/>
      <c r="FAR7" s="104"/>
      <c r="FAS7" s="104"/>
      <c r="FAT7" s="104"/>
      <c r="FAU7" s="104"/>
      <c r="FAV7" s="104"/>
      <c r="FAW7" s="104"/>
      <c r="FAX7" s="104"/>
      <c r="FAY7" s="104"/>
      <c r="FAZ7" s="104"/>
      <c r="FBA7" s="104"/>
      <c r="FBB7" s="104"/>
      <c r="FBC7" s="104"/>
      <c r="FBD7" s="104"/>
      <c r="FBE7" s="104"/>
      <c r="FBF7" s="104"/>
      <c r="FBG7" s="104"/>
      <c r="FBH7" s="104"/>
      <c r="FBI7" s="104"/>
      <c r="FBJ7" s="104"/>
      <c r="FBK7" s="104"/>
      <c r="FBL7" s="104"/>
      <c r="FBM7" s="104"/>
      <c r="FBN7" s="104"/>
      <c r="FBO7" s="104"/>
      <c r="FBP7" s="104"/>
      <c r="FBQ7" s="104"/>
      <c r="FBR7" s="104"/>
      <c r="FBS7" s="104"/>
      <c r="FBT7" s="104"/>
      <c r="FBU7" s="104"/>
      <c r="FBV7" s="104"/>
      <c r="FBW7" s="104"/>
      <c r="FBX7" s="104"/>
      <c r="FBY7" s="104"/>
      <c r="FBZ7" s="104"/>
      <c r="FCA7" s="104"/>
      <c r="FCB7" s="104"/>
      <c r="FCC7" s="104"/>
      <c r="FCD7" s="104"/>
      <c r="FCE7" s="104"/>
      <c r="FCF7" s="104"/>
      <c r="FCG7" s="104"/>
      <c r="FCH7" s="104"/>
      <c r="FCI7" s="104"/>
      <c r="FCJ7" s="104"/>
      <c r="FCK7" s="104"/>
      <c r="FCL7" s="104"/>
      <c r="FCM7" s="104"/>
      <c r="FCN7" s="104"/>
      <c r="FCO7" s="104"/>
      <c r="FCP7" s="104"/>
      <c r="FCQ7" s="104"/>
      <c r="FCR7" s="104"/>
      <c r="FCS7" s="104"/>
      <c r="FCT7" s="104"/>
      <c r="FCU7" s="104"/>
      <c r="FCV7" s="104"/>
      <c r="FCW7" s="104"/>
      <c r="FCX7" s="104"/>
      <c r="FCY7" s="104"/>
      <c r="FCZ7" s="104"/>
      <c r="FDA7" s="104"/>
      <c r="FDB7" s="104"/>
      <c r="FDC7" s="104"/>
      <c r="FDD7" s="104"/>
      <c r="FDE7" s="104"/>
      <c r="FDF7" s="104"/>
      <c r="FDG7" s="104"/>
      <c r="FDH7" s="104"/>
      <c r="FDI7" s="104"/>
      <c r="FDJ7" s="104"/>
      <c r="FDK7" s="104"/>
      <c r="FDL7" s="104"/>
      <c r="FDM7" s="104"/>
      <c r="FDN7" s="104"/>
      <c r="FDO7" s="104"/>
      <c r="FDP7" s="104"/>
      <c r="FDQ7" s="104"/>
      <c r="FDR7" s="104"/>
      <c r="FDS7" s="104"/>
      <c r="FDT7" s="104"/>
      <c r="FDU7" s="104"/>
      <c r="FDV7" s="104"/>
      <c r="FDW7" s="104"/>
      <c r="FDX7" s="104"/>
      <c r="FDY7" s="104"/>
      <c r="FDZ7" s="104"/>
      <c r="FEA7" s="104"/>
      <c r="FEB7" s="104"/>
      <c r="FEC7" s="104"/>
      <c r="FED7" s="104"/>
      <c r="FEE7" s="104"/>
      <c r="FEF7" s="104"/>
      <c r="FEG7" s="104"/>
      <c r="FEH7" s="104"/>
      <c r="FEI7" s="104"/>
      <c r="FEJ7" s="104"/>
      <c r="FEK7" s="104"/>
      <c r="FEL7" s="104"/>
      <c r="FEM7" s="104"/>
      <c r="FEN7" s="104"/>
      <c r="FEO7" s="104"/>
      <c r="FEP7" s="104"/>
      <c r="FEQ7" s="104"/>
      <c r="FER7" s="104"/>
      <c r="FES7" s="104"/>
      <c r="FET7" s="104"/>
      <c r="FEU7" s="104"/>
      <c r="FEV7" s="104"/>
      <c r="FEW7" s="104"/>
      <c r="FEX7" s="104"/>
      <c r="FEY7" s="104"/>
      <c r="FEZ7" s="104"/>
      <c r="FFA7" s="104"/>
      <c r="FFB7" s="104"/>
      <c r="FFC7" s="104"/>
      <c r="FFD7" s="104"/>
      <c r="FFE7" s="104"/>
      <c r="FFF7" s="104"/>
      <c r="FFG7" s="104"/>
      <c r="FFH7" s="104"/>
      <c r="FFI7" s="104"/>
      <c r="FFJ7" s="104"/>
      <c r="FFK7" s="104"/>
      <c r="FFL7" s="104"/>
      <c r="FFM7" s="104"/>
      <c r="FFN7" s="104"/>
      <c r="FFO7" s="104"/>
      <c r="FFP7" s="104"/>
      <c r="FFQ7" s="104"/>
      <c r="FFR7" s="104"/>
      <c r="FFS7" s="104"/>
      <c r="FFT7" s="104"/>
      <c r="FFU7" s="104"/>
      <c r="FFV7" s="104"/>
      <c r="FFW7" s="104"/>
      <c r="FFX7" s="104"/>
      <c r="FFY7" s="104"/>
      <c r="FFZ7" s="104"/>
      <c r="FGA7" s="104"/>
      <c r="FGB7" s="104"/>
      <c r="FGC7" s="104"/>
      <c r="FGD7" s="104"/>
      <c r="FGE7" s="104"/>
      <c r="FGF7" s="104"/>
      <c r="FGG7" s="104"/>
      <c r="FGH7" s="104"/>
      <c r="FGI7" s="104"/>
      <c r="FGJ7" s="104"/>
      <c r="FGK7" s="104"/>
      <c r="FGL7" s="104"/>
      <c r="FGM7" s="104"/>
      <c r="FGN7" s="104"/>
      <c r="FGO7" s="104"/>
      <c r="FGP7" s="104"/>
      <c r="FGQ7" s="104"/>
      <c r="FGR7" s="104"/>
      <c r="FGS7" s="104"/>
      <c r="FGT7" s="104"/>
      <c r="FGU7" s="104"/>
      <c r="FGV7" s="104"/>
      <c r="FGW7" s="104"/>
      <c r="FGX7" s="104"/>
      <c r="FGY7" s="104"/>
      <c r="FGZ7" s="104"/>
      <c r="FHA7" s="104"/>
      <c r="FHB7" s="104"/>
      <c r="FHC7" s="104"/>
      <c r="FHD7" s="104"/>
      <c r="FHE7" s="104"/>
      <c r="FHF7" s="104"/>
      <c r="FHG7" s="104"/>
      <c r="FHH7" s="104"/>
      <c r="FHI7" s="104"/>
      <c r="FHJ7" s="104"/>
      <c r="FHK7" s="104"/>
      <c r="FHL7" s="104"/>
      <c r="FHM7" s="104"/>
      <c r="FHN7" s="104"/>
      <c r="FHO7" s="104"/>
      <c r="FHP7" s="104"/>
      <c r="FHQ7" s="104"/>
      <c r="FHR7" s="104"/>
      <c r="FHS7" s="104"/>
      <c r="FHT7" s="104"/>
      <c r="FHU7" s="104"/>
      <c r="FHV7" s="104"/>
      <c r="FHW7" s="104"/>
      <c r="FHX7" s="104"/>
      <c r="FHY7" s="104"/>
      <c r="FHZ7" s="104"/>
      <c r="FIA7" s="104"/>
      <c r="FIB7" s="104"/>
      <c r="FIC7" s="104"/>
      <c r="FID7" s="104"/>
      <c r="FIE7" s="104"/>
      <c r="FIF7" s="104"/>
      <c r="FIG7" s="104"/>
      <c r="FIH7" s="104"/>
      <c r="FII7" s="104"/>
      <c r="FIJ7" s="104"/>
      <c r="FIK7" s="104"/>
      <c r="FIL7" s="104"/>
      <c r="FIM7" s="104"/>
      <c r="FIN7" s="104"/>
      <c r="FIO7" s="104"/>
      <c r="FIP7" s="104"/>
      <c r="FIQ7" s="104"/>
      <c r="FIR7" s="104"/>
      <c r="FIS7" s="104"/>
      <c r="FIT7" s="104"/>
      <c r="FIU7" s="104"/>
      <c r="FIV7" s="104"/>
      <c r="FIW7" s="104"/>
      <c r="FIX7" s="104"/>
      <c r="FIY7" s="104"/>
      <c r="FIZ7" s="104"/>
      <c r="FJA7" s="104"/>
      <c r="FJB7" s="104"/>
      <c r="FJC7" s="104"/>
      <c r="FJD7" s="104"/>
      <c r="FJE7" s="104"/>
      <c r="FJF7" s="104"/>
      <c r="FJG7" s="104"/>
      <c r="FJH7" s="104"/>
      <c r="FJI7" s="104"/>
      <c r="FJJ7" s="104"/>
      <c r="FJK7" s="104"/>
      <c r="FJL7" s="104"/>
      <c r="FJM7" s="104"/>
      <c r="FJN7" s="104"/>
      <c r="FJO7" s="104"/>
      <c r="FJP7" s="104"/>
      <c r="FJQ7" s="104"/>
      <c r="FJR7" s="104"/>
      <c r="FJS7" s="104"/>
      <c r="FJT7" s="104"/>
      <c r="FJU7" s="104"/>
      <c r="FJV7" s="104"/>
      <c r="FJW7" s="104"/>
      <c r="FJX7" s="104"/>
      <c r="FJY7" s="104"/>
      <c r="FJZ7" s="104"/>
      <c r="FKA7" s="104"/>
      <c r="FKB7" s="104"/>
      <c r="FKC7" s="104"/>
      <c r="FKD7" s="104"/>
      <c r="FKE7" s="104"/>
      <c r="FKF7" s="104"/>
      <c r="FKG7" s="104"/>
      <c r="FKH7" s="104"/>
      <c r="FKI7" s="104"/>
      <c r="FKJ7" s="104"/>
      <c r="FKK7" s="104"/>
      <c r="FKL7" s="104"/>
      <c r="FKM7" s="104"/>
      <c r="FKN7" s="104"/>
      <c r="FKO7" s="104"/>
      <c r="FKP7" s="104"/>
      <c r="FKQ7" s="104"/>
      <c r="FKR7" s="104"/>
      <c r="FKS7" s="104"/>
      <c r="FKT7" s="104"/>
      <c r="FKU7" s="104"/>
      <c r="FKV7" s="104"/>
      <c r="FKW7" s="104"/>
      <c r="FKX7" s="104"/>
      <c r="FKY7" s="104"/>
      <c r="FKZ7" s="104"/>
      <c r="FLA7" s="104"/>
      <c r="FLB7" s="104"/>
      <c r="FLC7" s="104"/>
      <c r="FLD7" s="104"/>
      <c r="FLE7" s="104"/>
      <c r="FLF7" s="104"/>
      <c r="FLG7" s="104"/>
      <c r="FLH7" s="104"/>
      <c r="FLI7" s="104"/>
      <c r="FLJ7" s="104"/>
      <c r="FLK7" s="104"/>
      <c r="FLL7" s="104"/>
      <c r="FLM7" s="104"/>
      <c r="FLN7" s="104"/>
      <c r="FLO7" s="104"/>
      <c r="FLP7" s="104"/>
      <c r="FLQ7" s="104"/>
      <c r="FLR7" s="104"/>
      <c r="FLS7" s="104"/>
      <c r="FLT7" s="104"/>
      <c r="FLU7" s="104"/>
      <c r="FLV7" s="104"/>
      <c r="FLW7" s="104"/>
      <c r="FLX7" s="104"/>
      <c r="FLY7" s="104"/>
      <c r="FLZ7" s="104"/>
      <c r="FMA7" s="104"/>
      <c r="FMB7" s="104"/>
      <c r="FMC7" s="104"/>
      <c r="FMD7" s="104"/>
      <c r="FME7" s="104"/>
      <c r="FMF7" s="104"/>
      <c r="FMG7" s="104"/>
      <c r="FMH7" s="104"/>
      <c r="FMI7" s="104"/>
      <c r="FMJ7" s="104"/>
      <c r="FMK7" s="104"/>
      <c r="FML7" s="104"/>
      <c r="FMM7" s="104"/>
      <c r="FMN7" s="104"/>
      <c r="FMO7" s="104"/>
      <c r="FMP7" s="104"/>
      <c r="FMQ7" s="104"/>
      <c r="FMR7" s="104"/>
      <c r="FMS7" s="104"/>
      <c r="FMT7" s="104"/>
      <c r="FMU7" s="104"/>
      <c r="FMV7" s="104"/>
      <c r="FMW7" s="104"/>
      <c r="FMX7" s="104"/>
      <c r="FMY7" s="104"/>
      <c r="FMZ7" s="104"/>
      <c r="FNA7" s="104"/>
      <c r="FNB7" s="104"/>
      <c r="FNC7" s="104"/>
      <c r="FND7" s="104"/>
      <c r="FNE7" s="104"/>
      <c r="FNF7" s="104"/>
      <c r="FNG7" s="104"/>
      <c r="FNH7" s="104"/>
      <c r="FNI7" s="104"/>
      <c r="FNJ7" s="104"/>
      <c r="FNK7" s="104"/>
      <c r="FNL7" s="104"/>
      <c r="FNM7" s="104"/>
      <c r="FNN7" s="104"/>
      <c r="FNO7" s="104"/>
      <c r="FNP7" s="104"/>
      <c r="FNQ7" s="104"/>
      <c r="FNR7" s="104"/>
      <c r="FNS7" s="104"/>
      <c r="FNT7" s="104"/>
      <c r="FNU7" s="104"/>
      <c r="FNV7" s="104"/>
      <c r="FNW7" s="104"/>
      <c r="FNX7" s="104"/>
      <c r="FNY7" s="104"/>
      <c r="FNZ7" s="104"/>
      <c r="FOA7" s="104"/>
      <c r="FOB7" s="104"/>
      <c r="FOC7" s="104"/>
      <c r="FOD7" s="104"/>
      <c r="FOE7" s="104"/>
      <c r="FOF7" s="104"/>
      <c r="FOG7" s="104"/>
      <c r="FOH7" s="104"/>
      <c r="FOI7" s="104"/>
      <c r="FOJ7" s="104"/>
      <c r="FOK7" s="104"/>
      <c r="FOL7" s="104"/>
      <c r="FOM7" s="104"/>
      <c r="FON7" s="104"/>
      <c r="FOO7" s="104"/>
      <c r="FOP7" s="104"/>
      <c r="FOQ7" s="104"/>
      <c r="FOR7" s="104"/>
      <c r="FOS7" s="104"/>
      <c r="FOT7" s="104"/>
      <c r="FOU7" s="104"/>
      <c r="FOV7" s="104"/>
      <c r="FOW7" s="104"/>
      <c r="FOX7" s="104"/>
      <c r="FOY7" s="104"/>
      <c r="FOZ7" s="104"/>
      <c r="FPA7" s="104"/>
      <c r="FPB7" s="104"/>
      <c r="FPC7" s="104"/>
      <c r="FPD7" s="104"/>
      <c r="FPE7" s="104"/>
      <c r="FPF7" s="104"/>
      <c r="FPG7" s="104"/>
      <c r="FPH7" s="104"/>
      <c r="FPI7" s="104"/>
      <c r="FPJ7" s="104"/>
      <c r="FPK7" s="104"/>
      <c r="FPL7" s="104"/>
      <c r="FPM7" s="104"/>
      <c r="FPN7" s="104"/>
      <c r="FPO7" s="104"/>
      <c r="FPP7" s="104"/>
      <c r="FPQ7" s="104"/>
      <c r="FPR7" s="104"/>
      <c r="FPS7" s="104"/>
      <c r="FPT7" s="104"/>
      <c r="FPU7" s="104"/>
      <c r="FPV7" s="104"/>
      <c r="FPW7" s="104"/>
      <c r="FPX7" s="104"/>
      <c r="FPY7" s="104"/>
      <c r="FPZ7" s="104"/>
      <c r="FQA7" s="104"/>
      <c r="FQB7" s="104"/>
      <c r="FQC7" s="104"/>
      <c r="FQD7" s="104"/>
      <c r="FQE7" s="104"/>
      <c r="FQF7" s="104"/>
      <c r="FQG7" s="104"/>
      <c r="FQH7" s="104"/>
      <c r="FQI7" s="104"/>
      <c r="FQJ7" s="104"/>
      <c r="FQK7" s="104"/>
      <c r="FQL7" s="104"/>
      <c r="FQM7" s="104"/>
      <c r="FQN7" s="104"/>
      <c r="FQO7" s="104"/>
      <c r="FQP7" s="104"/>
      <c r="FQQ7" s="104"/>
      <c r="FQR7" s="104"/>
      <c r="FQS7" s="104"/>
      <c r="FQT7" s="104"/>
      <c r="FQU7" s="104"/>
      <c r="FQV7" s="104"/>
      <c r="FQW7" s="104"/>
      <c r="FQX7" s="104"/>
      <c r="FQY7" s="104"/>
      <c r="FQZ7" s="104"/>
      <c r="FRA7" s="104"/>
      <c r="FRB7" s="104"/>
      <c r="FRC7" s="104"/>
      <c r="FRD7" s="104"/>
      <c r="FRE7" s="104"/>
      <c r="FRF7" s="104"/>
      <c r="FRG7" s="104"/>
      <c r="FRH7" s="104"/>
      <c r="FRI7" s="104"/>
      <c r="FRJ7" s="104"/>
      <c r="FRK7" s="104"/>
      <c r="FRL7" s="104"/>
      <c r="FRM7" s="104"/>
      <c r="FRN7" s="104"/>
      <c r="FRO7" s="104"/>
      <c r="FRP7" s="104"/>
      <c r="FRQ7" s="104"/>
      <c r="FRR7" s="104"/>
      <c r="FRS7" s="104"/>
      <c r="FRT7" s="104"/>
      <c r="FRU7" s="104"/>
      <c r="FRV7" s="104"/>
      <c r="FRW7" s="104"/>
      <c r="FRX7" s="104"/>
      <c r="FRY7" s="104"/>
      <c r="FRZ7" s="104"/>
      <c r="FSA7" s="104"/>
      <c r="FSB7" s="104"/>
      <c r="FSC7" s="104"/>
      <c r="FSD7" s="104"/>
      <c r="FSE7" s="104"/>
      <c r="FSF7" s="104"/>
      <c r="FSG7" s="104"/>
      <c r="FSH7" s="104"/>
      <c r="FSI7" s="104"/>
      <c r="FSJ7" s="104"/>
      <c r="FSK7" s="104"/>
      <c r="FSL7" s="104"/>
      <c r="FSM7" s="104"/>
      <c r="FSN7" s="104"/>
      <c r="FSO7" s="104"/>
      <c r="FSP7" s="104"/>
      <c r="FSQ7" s="104"/>
      <c r="FSR7" s="104"/>
      <c r="FSS7" s="104"/>
      <c r="FST7" s="104"/>
      <c r="FSU7" s="104"/>
      <c r="FSV7" s="104"/>
      <c r="FSW7" s="104"/>
      <c r="FSX7" s="104"/>
      <c r="FSY7" s="104"/>
      <c r="FSZ7" s="104"/>
      <c r="FTA7" s="104"/>
      <c r="FTB7" s="104"/>
      <c r="FTC7" s="104"/>
      <c r="FTD7" s="104"/>
      <c r="FTE7" s="104"/>
      <c r="FTF7" s="104"/>
      <c r="FTG7" s="104"/>
      <c r="FTH7" s="104"/>
      <c r="FTI7" s="104"/>
      <c r="FTJ7" s="104"/>
      <c r="FTK7" s="104"/>
      <c r="FTL7" s="104"/>
      <c r="FTM7" s="104"/>
      <c r="FTN7" s="104"/>
      <c r="FTO7" s="104"/>
      <c r="FTP7" s="104"/>
      <c r="FTQ7" s="104"/>
      <c r="FTR7" s="104"/>
      <c r="FTS7" s="104"/>
      <c r="FTT7" s="104"/>
      <c r="FTU7" s="104"/>
      <c r="FTV7" s="104"/>
      <c r="FTW7" s="104"/>
      <c r="FTX7" s="104"/>
      <c r="FTY7" s="104"/>
      <c r="FTZ7" s="104"/>
      <c r="FUA7" s="104"/>
      <c r="FUB7" s="104"/>
      <c r="FUC7" s="104"/>
      <c r="FUD7" s="104"/>
      <c r="FUE7" s="104"/>
      <c r="FUF7" s="104"/>
      <c r="FUG7" s="104"/>
      <c r="FUH7" s="104"/>
      <c r="FUI7" s="104"/>
      <c r="FUJ7" s="104"/>
      <c r="FUK7" s="104"/>
      <c r="FUL7" s="104"/>
      <c r="FUM7" s="104"/>
      <c r="FUN7" s="104"/>
      <c r="FUO7" s="104"/>
      <c r="FUP7" s="104"/>
      <c r="FUQ7" s="104"/>
      <c r="FUR7" s="104"/>
      <c r="FUS7" s="104"/>
      <c r="FUT7" s="104"/>
      <c r="FUU7" s="104"/>
      <c r="FUV7" s="104"/>
      <c r="FUW7" s="104"/>
      <c r="FUX7" s="104"/>
      <c r="FUY7" s="104"/>
      <c r="FUZ7" s="104"/>
      <c r="FVA7" s="104"/>
      <c r="FVB7" s="104"/>
      <c r="FVC7" s="104"/>
      <c r="FVD7" s="104"/>
      <c r="FVE7" s="104"/>
      <c r="FVF7" s="104"/>
      <c r="FVG7" s="104"/>
      <c r="FVH7" s="104"/>
      <c r="FVI7" s="104"/>
      <c r="FVJ7" s="104"/>
      <c r="FVK7" s="104"/>
      <c r="FVL7" s="104"/>
      <c r="FVM7" s="104"/>
      <c r="FVN7" s="104"/>
      <c r="FVO7" s="104"/>
      <c r="FVP7" s="104"/>
      <c r="FVQ7" s="104"/>
      <c r="FVR7" s="104"/>
      <c r="FVS7" s="104"/>
      <c r="FVT7" s="104"/>
      <c r="FVU7" s="104"/>
      <c r="FVV7" s="104"/>
      <c r="FVW7" s="104"/>
      <c r="FVX7" s="104"/>
      <c r="FVY7" s="104"/>
      <c r="FVZ7" s="104"/>
      <c r="FWA7" s="104"/>
      <c r="FWB7" s="104"/>
      <c r="FWC7" s="104"/>
      <c r="FWD7" s="104"/>
      <c r="FWE7" s="104"/>
      <c r="FWF7" s="104"/>
      <c r="FWG7" s="104"/>
      <c r="FWH7" s="104"/>
      <c r="FWI7" s="104"/>
      <c r="FWJ7" s="104"/>
      <c r="FWK7" s="104"/>
      <c r="FWL7" s="104"/>
      <c r="FWM7" s="104"/>
      <c r="FWN7" s="104"/>
      <c r="FWO7" s="104"/>
      <c r="FWP7" s="104"/>
      <c r="FWQ7" s="104"/>
      <c r="FWR7" s="104"/>
      <c r="FWS7" s="104"/>
      <c r="FWT7" s="104"/>
      <c r="FWU7" s="104"/>
      <c r="FWV7" s="104"/>
      <c r="FWW7" s="104"/>
      <c r="FWX7" s="104"/>
      <c r="FWY7" s="104"/>
      <c r="FWZ7" s="104"/>
      <c r="FXA7" s="104"/>
      <c r="FXB7" s="104"/>
      <c r="FXC7" s="104"/>
      <c r="FXD7" s="104"/>
      <c r="FXE7" s="104"/>
      <c r="FXF7" s="104"/>
      <c r="FXG7" s="104"/>
      <c r="FXH7" s="104"/>
      <c r="FXI7" s="104"/>
      <c r="FXJ7" s="104"/>
      <c r="FXK7" s="104"/>
      <c r="FXL7" s="104"/>
      <c r="FXM7" s="104"/>
      <c r="FXN7" s="104"/>
      <c r="FXO7" s="104"/>
      <c r="FXP7" s="104"/>
      <c r="FXQ7" s="104"/>
      <c r="FXR7" s="104"/>
      <c r="FXS7" s="104"/>
      <c r="FXT7" s="104"/>
      <c r="FXU7" s="104"/>
      <c r="FXV7" s="104"/>
      <c r="FXW7" s="104"/>
      <c r="FXX7" s="104"/>
      <c r="FXY7" s="104"/>
      <c r="FXZ7" s="104"/>
      <c r="FYA7" s="104"/>
      <c r="FYB7" s="104"/>
      <c r="FYC7" s="104"/>
      <c r="FYD7" s="104"/>
      <c r="FYE7" s="104"/>
      <c r="FYF7" s="104"/>
      <c r="FYG7" s="104"/>
      <c r="FYH7" s="104"/>
      <c r="FYI7" s="104"/>
      <c r="FYJ7" s="104"/>
      <c r="FYK7" s="104"/>
      <c r="FYL7" s="104"/>
      <c r="FYM7" s="104"/>
      <c r="FYN7" s="104"/>
      <c r="FYO7" s="104"/>
      <c r="FYP7" s="104"/>
      <c r="FYQ7" s="104"/>
      <c r="FYR7" s="104"/>
      <c r="FYS7" s="104"/>
      <c r="FYT7" s="104"/>
      <c r="FYU7" s="104"/>
      <c r="FYV7" s="104"/>
      <c r="FYW7" s="104"/>
      <c r="FYX7" s="104"/>
      <c r="FYY7" s="104"/>
      <c r="FYZ7" s="104"/>
      <c r="FZA7" s="104"/>
      <c r="FZB7" s="104"/>
      <c r="FZC7" s="104"/>
      <c r="FZD7" s="104"/>
      <c r="FZE7" s="104"/>
      <c r="FZF7" s="104"/>
      <c r="FZG7" s="104"/>
      <c r="FZH7" s="104"/>
      <c r="FZI7" s="104"/>
      <c r="FZJ7" s="104"/>
      <c r="FZK7" s="104"/>
      <c r="FZL7" s="104"/>
      <c r="FZM7" s="104"/>
      <c r="FZN7" s="104"/>
      <c r="FZO7" s="104"/>
      <c r="FZP7" s="104"/>
      <c r="FZQ7" s="104"/>
      <c r="FZR7" s="104"/>
      <c r="FZS7" s="104"/>
      <c r="FZT7" s="104"/>
      <c r="FZU7" s="104"/>
      <c r="FZV7" s="104"/>
      <c r="FZW7" s="104"/>
      <c r="FZX7" s="104"/>
      <c r="FZY7" s="104"/>
      <c r="FZZ7" s="104"/>
      <c r="GAA7" s="104"/>
      <c r="GAB7" s="104"/>
      <c r="GAC7" s="104"/>
      <c r="GAD7" s="104"/>
      <c r="GAE7" s="104"/>
      <c r="GAF7" s="104"/>
      <c r="GAG7" s="104"/>
      <c r="GAH7" s="104"/>
      <c r="GAI7" s="104"/>
      <c r="GAJ7" s="104"/>
      <c r="GAK7" s="104"/>
      <c r="GAL7" s="104"/>
      <c r="GAM7" s="104"/>
      <c r="GAN7" s="104"/>
      <c r="GAO7" s="104"/>
      <c r="GAP7" s="104"/>
      <c r="GAQ7" s="104"/>
      <c r="GAR7" s="104"/>
      <c r="GAS7" s="104"/>
      <c r="GAT7" s="104"/>
      <c r="GAU7" s="104"/>
      <c r="GAV7" s="104"/>
      <c r="GAW7" s="104"/>
      <c r="GAX7" s="104"/>
      <c r="GAY7" s="104"/>
      <c r="GAZ7" s="104"/>
      <c r="GBA7" s="104"/>
      <c r="GBB7" s="104"/>
      <c r="GBC7" s="104"/>
      <c r="GBD7" s="104"/>
      <c r="GBE7" s="104"/>
      <c r="GBF7" s="104"/>
      <c r="GBG7" s="104"/>
      <c r="GBH7" s="104"/>
      <c r="GBI7" s="104"/>
      <c r="GBJ7" s="104"/>
      <c r="GBK7" s="104"/>
      <c r="GBL7" s="104"/>
      <c r="GBM7" s="104"/>
      <c r="GBN7" s="104"/>
      <c r="GBO7" s="104"/>
      <c r="GBP7" s="104"/>
      <c r="GBQ7" s="104"/>
      <c r="GBR7" s="104"/>
      <c r="GBS7" s="104"/>
      <c r="GBT7" s="104"/>
      <c r="GBU7" s="104"/>
      <c r="GBV7" s="104"/>
      <c r="GBW7" s="104"/>
      <c r="GBX7" s="104"/>
      <c r="GBY7" s="104"/>
      <c r="GBZ7" s="104"/>
      <c r="GCA7" s="104"/>
      <c r="GCB7" s="104"/>
      <c r="GCC7" s="104"/>
      <c r="GCD7" s="104"/>
      <c r="GCE7" s="104"/>
      <c r="GCF7" s="104"/>
      <c r="GCG7" s="104"/>
      <c r="GCH7" s="104"/>
      <c r="GCI7" s="104"/>
      <c r="GCJ7" s="104"/>
      <c r="GCK7" s="104"/>
      <c r="GCL7" s="104"/>
      <c r="GCM7" s="104"/>
      <c r="GCN7" s="104"/>
      <c r="GCO7" s="104"/>
      <c r="GCP7" s="104"/>
      <c r="GCQ7" s="104"/>
      <c r="GCR7" s="104"/>
      <c r="GCS7" s="104"/>
      <c r="GCT7" s="104"/>
      <c r="GCU7" s="104"/>
      <c r="GCV7" s="104"/>
      <c r="GCW7" s="104"/>
      <c r="GCX7" s="104"/>
      <c r="GCY7" s="104"/>
      <c r="GCZ7" s="104"/>
      <c r="GDA7" s="104"/>
      <c r="GDB7" s="104"/>
      <c r="GDC7" s="104"/>
      <c r="GDD7" s="104"/>
      <c r="GDE7" s="104"/>
      <c r="GDF7" s="104"/>
      <c r="GDG7" s="104"/>
      <c r="GDH7" s="104"/>
      <c r="GDI7" s="104"/>
      <c r="GDJ7" s="104"/>
      <c r="GDK7" s="104"/>
      <c r="GDL7" s="104"/>
      <c r="GDM7" s="104"/>
      <c r="GDN7" s="104"/>
      <c r="GDO7" s="104"/>
      <c r="GDP7" s="104"/>
      <c r="GDQ7" s="104"/>
      <c r="GDR7" s="104"/>
      <c r="GDS7" s="104"/>
      <c r="GDT7" s="104"/>
      <c r="GDU7" s="104"/>
      <c r="GDV7" s="104"/>
      <c r="GDW7" s="104"/>
      <c r="GDX7" s="104"/>
      <c r="GDY7" s="104"/>
      <c r="GDZ7" s="104"/>
      <c r="GEA7" s="104"/>
      <c r="GEB7" s="104"/>
      <c r="GEC7" s="104"/>
      <c r="GED7" s="104"/>
      <c r="GEE7" s="104"/>
      <c r="GEF7" s="104"/>
      <c r="GEG7" s="104"/>
      <c r="GEH7" s="104"/>
      <c r="GEI7" s="104"/>
      <c r="GEJ7" s="104"/>
      <c r="GEK7" s="104"/>
      <c r="GEL7" s="104"/>
      <c r="GEM7" s="104"/>
      <c r="GEN7" s="104"/>
      <c r="GEO7" s="104"/>
      <c r="GEP7" s="104"/>
      <c r="GEQ7" s="104"/>
      <c r="GER7" s="104"/>
      <c r="GES7" s="104"/>
      <c r="GET7" s="104"/>
      <c r="GEU7" s="104"/>
      <c r="GEV7" s="104"/>
      <c r="GEW7" s="104"/>
      <c r="GEX7" s="104"/>
      <c r="GEY7" s="104"/>
      <c r="GEZ7" s="104"/>
      <c r="GFA7" s="104"/>
      <c r="GFB7" s="104"/>
      <c r="GFC7" s="104"/>
      <c r="GFD7" s="104"/>
      <c r="GFE7" s="104"/>
      <c r="GFF7" s="104"/>
      <c r="GFG7" s="104"/>
      <c r="GFH7" s="104"/>
      <c r="GFI7" s="104"/>
      <c r="GFJ7" s="104"/>
      <c r="GFK7" s="104"/>
      <c r="GFL7" s="104"/>
      <c r="GFM7" s="104"/>
      <c r="GFN7" s="104"/>
      <c r="GFO7" s="104"/>
      <c r="GFP7" s="104"/>
      <c r="GFQ7" s="104"/>
      <c r="GFR7" s="104"/>
      <c r="GFS7" s="104"/>
      <c r="GFT7" s="104"/>
      <c r="GFU7" s="104"/>
      <c r="GFV7" s="104"/>
      <c r="GFW7" s="104"/>
      <c r="GFX7" s="104"/>
      <c r="GFY7" s="104"/>
      <c r="GFZ7" s="104"/>
      <c r="GGA7" s="104"/>
      <c r="GGB7" s="104"/>
      <c r="GGC7" s="104"/>
      <c r="GGD7" s="104"/>
      <c r="GGE7" s="104"/>
      <c r="GGF7" s="104"/>
      <c r="GGG7" s="104"/>
      <c r="GGH7" s="104"/>
      <c r="GGI7" s="104"/>
      <c r="GGJ7" s="104"/>
      <c r="GGK7" s="104"/>
      <c r="GGL7" s="104"/>
      <c r="GGM7" s="104"/>
      <c r="GGN7" s="104"/>
      <c r="GGO7" s="104"/>
      <c r="GGP7" s="104"/>
      <c r="GGQ7" s="104"/>
      <c r="GGR7" s="104"/>
      <c r="GGS7" s="104"/>
      <c r="GGT7" s="104"/>
      <c r="GGU7" s="104"/>
      <c r="GGV7" s="104"/>
      <c r="GGW7" s="104"/>
      <c r="GGX7" s="104"/>
      <c r="GGY7" s="104"/>
      <c r="GGZ7" s="104"/>
      <c r="GHA7" s="104"/>
      <c r="GHB7" s="104"/>
      <c r="GHC7" s="104"/>
      <c r="GHD7" s="104"/>
      <c r="GHE7" s="104"/>
      <c r="GHF7" s="104"/>
      <c r="GHG7" s="104"/>
      <c r="GHH7" s="104"/>
      <c r="GHI7" s="104"/>
      <c r="GHJ7" s="104"/>
      <c r="GHK7" s="104"/>
      <c r="GHL7" s="104"/>
      <c r="GHM7" s="104"/>
      <c r="GHN7" s="104"/>
      <c r="GHO7" s="104"/>
      <c r="GHP7" s="104"/>
      <c r="GHQ7" s="104"/>
      <c r="GHR7" s="104"/>
      <c r="GHS7" s="104"/>
      <c r="GHT7" s="104"/>
      <c r="GHU7" s="104"/>
      <c r="GHV7" s="104"/>
      <c r="GHW7" s="104"/>
      <c r="GHX7" s="104"/>
      <c r="GHY7" s="104"/>
      <c r="GHZ7" s="104"/>
      <c r="GIA7" s="104"/>
      <c r="GIB7" s="104"/>
      <c r="GIC7" s="104"/>
      <c r="GID7" s="104"/>
      <c r="GIE7" s="104"/>
      <c r="GIF7" s="104"/>
      <c r="GIG7" s="104"/>
      <c r="GIH7" s="104"/>
      <c r="GII7" s="104"/>
      <c r="GIJ7" s="104"/>
      <c r="GIK7" s="104"/>
      <c r="GIL7" s="104"/>
      <c r="GIM7" s="104"/>
      <c r="GIN7" s="104"/>
      <c r="GIO7" s="104"/>
      <c r="GIP7" s="104"/>
      <c r="GIQ7" s="104"/>
      <c r="GIR7" s="104"/>
      <c r="GIS7" s="104"/>
      <c r="GIT7" s="104"/>
      <c r="GIU7" s="104"/>
      <c r="GIV7" s="104"/>
      <c r="GIW7" s="104"/>
      <c r="GIX7" s="104"/>
      <c r="GIY7" s="104"/>
      <c r="GIZ7" s="104"/>
      <c r="GJA7" s="104"/>
      <c r="GJB7" s="104"/>
      <c r="GJC7" s="104"/>
      <c r="GJD7" s="104"/>
      <c r="GJE7" s="104"/>
      <c r="GJF7" s="104"/>
      <c r="GJG7" s="104"/>
      <c r="GJH7" s="104"/>
      <c r="GJI7" s="104"/>
      <c r="GJJ7" s="104"/>
      <c r="GJK7" s="104"/>
      <c r="GJL7" s="104"/>
      <c r="GJM7" s="104"/>
      <c r="GJN7" s="104"/>
      <c r="GJO7" s="104"/>
      <c r="GJP7" s="104"/>
      <c r="GJQ7" s="104"/>
      <c r="GJR7" s="104"/>
      <c r="GJS7" s="104"/>
      <c r="GJT7" s="104"/>
      <c r="GJU7" s="104"/>
      <c r="GJV7" s="104"/>
      <c r="GJW7" s="104"/>
      <c r="GJX7" s="104"/>
      <c r="GJY7" s="104"/>
      <c r="GJZ7" s="104"/>
      <c r="GKA7" s="104"/>
      <c r="GKB7" s="104"/>
      <c r="GKC7" s="104"/>
      <c r="GKD7" s="104"/>
      <c r="GKE7" s="104"/>
      <c r="GKF7" s="104"/>
      <c r="GKG7" s="104"/>
      <c r="GKH7" s="104"/>
      <c r="GKI7" s="104"/>
      <c r="GKJ7" s="104"/>
      <c r="GKK7" s="104"/>
      <c r="GKL7" s="104"/>
      <c r="GKM7" s="104"/>
      <c r="GKN7" s="104"/>
      <c r="GKO7" s="104"/>
      <c r="GKP7" s="104"/>
      <c r="GKQ7" s="104"/>
      <c r="GKR7" s="104"/>
      <c r="GKS7" s="104"/>
      <c r="GKT7" s="104"/>
      <c r="GKU7" s="104"/>
      <c r="GKV7" s="104"/>
      <c r="GKW7" s="104"/>
      <c r="GKX7" s="104"/>
      <c r="GKY7" s="104"/>
      <c r="GKZ7" s="104"/>
      <c r="GLA7" s="104"/>
      <c r="GLB7" s="104"/>
      <c r="GLC7" s="104"/>
      <c r="GLD7" s="104"/>
      <c r="GLE7" s="104"/>
      <c r="GLF7" s="104"/>
      <c r="GLG7" s="104"/>
      <c r="GLH7" s="104"/>
      <c r="GLI7" s="104"/>
      <c r="GLJ7" s="104"/>
      <c r="GLK7" s="104"/>
      <c r="GLL7" s="104"/>
      <c r="GLM7" s="104"/>
      <c r="GLN7" s="104"/>
      <c r="GLO7" s="104"/>
      <c r="GLP7" s="104"/>
      <c r="GLQ7" s="104"/>
      <c r="GLR7" s="104"/>
      <c r="GLS7" s="104"/>
      <c r="GLT7" s="104"/>
      <c r="GLU7" s="104"/>
      <c r="GLV7" s="104"/>
      <c r="GLW7" s="104"/>
      <c r="GLX7" s="104"/>
      <c r="GLY7" s="104"/>
      <c r="GLZ7" s="104"/>
      <c r="GMA7" s="104"/>
      <c r="GMB7" s="104"/>
      <c r="GMC7" s="104"/>
      <c r="GMD7" s="104"/>
      <c r="GME7" s="104"/>
      <c r="GMF7" s="104"/>
      <c r="GMG7" s="104"/>
      <c r="GMH7" s="104"/>
      <c r="GMI7" s="104"/>
      <c r="GMJ7" s="104"/>
      <c r="GMK7" s="104"/>
      <c r="GML7" s="104"/>
      <c r="GMM7" s="104"/>
      <c r="GMN7" s="104"/>
      <c r="GMO7" s="104"/>
      <c r="GMP7" s="104"/>
      <c r="GMQ7" s="104"/>
      <c r="GMR7" s="104"/>
      <c r="GMS7" s="104"/>
      <c r="GMT7" s="104"/>
      <c r="GMU7" s="104"/>
      <c r="GMV7" s="104"/>
      <c r="GMW7" s="104"/>
      <c r="GMX7" s="104"/>
      <c r="GMY7" s="104"/>
      <c r="GMZ7" s="104"/>
      <c r="GNA7" s="104"/>
      <c r="GNB7" s="104"/>
      <c r="GNC7" s="104"/>
      <c r="GND7" s="104"/>
      <c r="GNE7" s="104"/>
      <c r="GNF7" s="104"/>
      <c r="GNG7" s="104"/>
      <c r="GNH7" s="104"/>
      <c r="GNI7" s="104"/>
      <c r="GNJ7" s="104"/>
      <c r="GNK7" s="104"/>
      <c r="GNL7" s="104"/>
      <c r="GNM7" s="104"/>
      <c r="GNN7" s="104"/>
      <c r="GNO7" s="104"/>
      <c r="GNP7" s="104"/>
      <c r="GNQ7" s="104"/>
      <c r="GNR7" s="104"/>
      <c r="GNS7" s="104"/>
      <c r="GNT7" s="104"/>
      <c r="GNU7" s="104"/>
      <c r="GNV7" s="104"/>
      <c r="GNW7" s="104"/>
      <c r="GNX7" s="104"/>
      <c r="GNY7" s="104"/>
      <c r="GNZ7" s="104"/>
      <c r="GOA7" s="104"/>
      <c r="GOB7" s="104"/>
      <c r="GOC7" s="104"/>
      <c r="GOD7" s="104"/>
      <c r="GOE7" s="104"/>
      <c r="GOF7" s="104"/>
      <c r="GOG7" s="104"/>
      <c r="GOH7" s="104"/>
      <c r="GOI7" s="104"/>
      <c r="GOJ7" s="104"/>
      <c r="GOK7" s="104"/>
      <c r="GOL7" s="104"/>
      <c r="GOM7" s="104"/>
      <c r="GON7" s="104"/>
      <c r="GOO7" s="104"/>
      <c r="GOP7" s="104"/>
      <c r="GOQ7" s="104"/>
      <c r="GOR7" s="104"/>
      <c r="GOS7" s="104"/>
      <c r="GOT7" s="104"/>
      <c r="GOU7" s="104"/>
      <c r="GOV7" s="104"/>
      <c r="GOW7" s="104"/>
      <c r="GOX7" s="104"/>
      <c r="GOY7" s="104"/>
      <c r="GOZ7" s="104"/>
      <c r="GPA7" s="104"/>
      <c r="GPB7" s="104"/>
      <c r="GPC7" s="104"/>
      <c r="GPD7" s="104"/>
      <c r="GPE7" s="104"/>
      <c r="GPF7" s="104"/>
      <c r="GPG7" s="104"/>
      <c r="GPH7" s="104"/>
      <c r="GPI7" s="104"/>
      <c r="GPJ7" s="104"/>
      <c r="GPK7" s="104"/>
      <c r="GPL7" s="104"/>
      <c r="GPM7" s="104"/>
      <c r="GPN7" s="104"/>
      <c r="GPO7" s="104"/>
      <c r="GPP7" s="104"/>
      <c r="GPQ7" s="104"/>
      <c r="GPR7" s="104"/>
      <c r="GPS7" s="104"/>
      <c r="GPT7" s="104"/>
      <c r="GPU7" s="104"/>
      <c r="GPV7" s="104"/>
      <c r="GPW7" s="104"/>
      <c r="GPX7" s="104"/>
      <c r="GPY7" s="104"/>
      <c r="GPZ7" s="104"/>
      <c r="GQA7" s="104"/>
      <c r="GQB7" s="104"/>
      <c r="GQC7" s="104"/>
      <c r="GQD7" s="104"/>
      <c r="GQE7" s="104"/>
      <c r="GQF7" s="104"/>
      <c r="GQG7" s="104"/>
      <c r="GQH7" s="104"/>
      <c r="GQI7" s="104"/>
      <c r="GQJ7" s="104"/>
      <c r="GQK7" s="104"/>
      <c r="GQL7" s="104"/>
      <c r="GQM7" s="104"/>
      <c r="GQN7" s="104"/>
      <c r="GQO7" s="104"/>
      <c r="GQP7" s="104"/>
      <c r="GQQ7" s="104"/>
      <c r="GQR7" s="104"/>
      <c r="GQS7" s="104"/>
      <c r="GQT7" s="104"/>
      <c r="GQU7" s="104"/>
      <c r="GQV7" s="104"/>
      <c r="GQW7" s="104"/>
      <c r="GQX7" s="104"/>
      <c r="GQY7" s="104"/>
      <c r="GQZ7" s="104"/>
      <c r="GRA7" s="104"/>
      <c r="GRB7" s="104"/>
      <c r="GRC7" s="104"/>
      <c r="GRD7" s="104"/>
      <c r="GRE7" s="104"/>
      <c r="GRF7" s="104"/>
      <c r="GRG7" s="104"/>
      <c r="GRH7" s="104"/>
      <c r="GRI7" s="104"/>
      <c r="GRJ7" s="104"/>
      <c r="GRK7" s="104"/>
      <c r="GRL7" s="104"/>
      <c r="GRM7" s="104"/>
      <c r="GRN7" s="104"/>
      <c r="GRO7" s="104"/>
      <c r="GRP7" s="104"/>
      <c r="GRQ7" s="104"/>
      <c r="GRR7" s="104"/>
      <c r="GRS7" s="104"/>
      <c r="GRT7" s="104"/>
      <c r="GRU7" s="104"/>
      <c r="GRV7" s="104"/>
      <c r="GRW7" s="104"/>
      <c r="GRX7" s="104"/>
      <c r="GRY7" s="104"/>
      <c r="GRZ7" s="104"/>
      <c r="GSA7" s="104"/>
      <c r="GSB7" s="104"/>
      <c r="GSC7" s="104"/>
      <c r="GSD7" s="104"/>
      <c r="GSE7" s="104"/>
      <c r="GSF7" s="104"/>
      <c r="GSG7" s="104"/>
      <c r="GSH7" s="104"/>
      <c r="GSI7" s="104"/>
      <c r="GSJ7" s="104"/>
      <c r="GSK7" s="104"/>
      <c r="GSL7" s="104"/>
      <c r="GSM7" s="104"/>
      <c r="GSN7" s="104"/>
      <c r="GSO7" s="104"/>
      <c r="GSP7" s="104"/>
      <c r="GSQ7" s="104"/>
      <c r="GSR7" s="104"/>
      <c r="GSS7" s="104"/>
      <c r="GST7" s="104"/>
      <c r="GSU7" s="104"/>
      <c r="GSV7" s="104"/>
      <c r="GSW7" s="104"/>
      <c r="GSX7" s="104"/>
      <c r="GSY7" s="104"/>
      <c r="GSZ7" s="104"/>
      <c r="GTA7" s="104"/>
      <c r="GTB7" s="104"/>
      <c r="GTC7" s="104"/>
      <c r="GTD7" s="104"/>
      <c r="GTE7" s="104"/>
      <c r="GTF7" s="104"/>
      <c r="GTG7" s="104"/>
      <c r="GTH7" s="104"/>
      <c r="GTI7" s="104"/>
      <c r="GTJ7" s="104"/>
      <c r="GTK7" s="104"/>
      <c r="GTL7" s="104"/>
      <c r="GTM7" s="104"/>
      <c r="GTN7" s="104"/>
      <c r="GTO7" s="104"/>
      <c r="GTP7" s="104"/>
      <c r="GTQ7" s="104"/>
      <c r="GTR7" s="104"/>
      <c r="GTS7" s="104"/>
      <c r="GTT7" s="104"/>
      <c r="GTU7" s="104"/>
      <c r="GTV7" s="104"/>
      <c r="GTW7" s="104"/>
      <c r="GTX7" s="104"/>
      <c r="GTY7" s="104"/>
      <c r="GTZ7" s="104"/>
      <c r="GUA7" s="104"/>
      <c r="GUB7" s="104"/>
      <c r="GUC7" s="104"/>
      <c r="GUD7" s="104"/>
      <c r="GUE7" s="104"/>
      <c r="GUF7" s="104"/>
      <c r="GUG7" s="104"/>
      <c r="GUH7" s="104"/>
      <c r="GUI7" s="104"/>
      <c r="GUJ7" s="104"/>
      <c r="GUK7" s="104"/>
      <c r="GUL7" s="104"/>
      <c r="GUM7" s="104"/>
      <c r="GUN7" s="104"/>
      <c r="GUO7" s="104"/>
      <c r="GUP7" s="104"/>
      <c r="GUQ7" s="104"/>
      <c r="GUR7" s="104"/>
      <c r="GUS7" s="104"/>
      <c r="GUT7" s="104"/>
      <c r="GUU7" s="104"/>
      <c r="GUV7" s="104"/>
      <c r="GUW7" s="104"/>
      <c r="GUX7" s="104"/>
      <c r="GUY7" s="104"/>
      <c r="GUZ7" s="104"/>
      <c r="GVA7" s="104"/>
      <c r="GVB7" s="104"/>
      <c r="GVC7" s="104"/>
      <c r="GVD7" s="104"/>
      <c r="GVE7" s="104"/>
      <c r="GVF7" s="104"/>
      <c r="GVG7" s="104"/>
      <c r="GVH7" s="104"/>
      <c r="GVI7" s="104"/>
      <c r="GVJ7" s="104"/>
      <c r="GVK7" s="104"/>
      <c r="GVL7" s="104"/>
      <c r="GVM7" s="104"/>
      <c r="GVN7" s="104"/>
      <c r="GVO7" s="104"/>
      <c r="GVP7" s="104"/>
      <c r="GVQ7" s="104"/>
      <c r="GVR7" s="104"/>
      <c r="GVS7" s="104"/>
      <c r="GVT7" s="104"/>
      <c r="GVU7" s="104"/>
      <c r="GVV7" s="104"/>
      <c r="GVW7" s="104"/>
      <c r="GVX7" s="104"/>
      <c r="GVY7" s="104"/>
      <c r="GVZ7" s="104"/>
      <c r="GWA7" s="104"/>
      <c r="GWB7" s="104"/>
      <c r="GWC7" s="104"/>
      <c r="GWD7" s="104"/>
      <c r="GWE7" s="104"/>
      <c r="GWF7" s="104"/>
      <c r="GWG7" s="104"/>
      <c r="GWH7" s="104"/>
      <c r="GWI7" s="104"/>
      <c r="GWJ7" s="104"/>
      <c r="GWK7" s="104"/>
      <c r="GWL7" s="104"/>
      <c r="GWM7" s="104"/>
      <c r="GWN7" s="104"/>
      <c r="GWO7" s="104"/>
      <c r="GWP7" s="104"/>
      <c r="GWQ7" s="104"/>
      <c r="GWR7" s="104"/>
      <c r="GWS7" s="104"/>
      <c r="GWT7" s="104"/>
      <c r="GWU7" s="104"/>
      <c r="GWV7" s="104"/>
      <c r="GWW7" s="104"/>
      <c r="GWX7" s="104"/>
      <c r="GWY7" s="104"/>
      <c r="GWZ7" s="104"/>
      <c r="GXA7" s="104"/>
      <c r="GXB7" s="104"/>
      <c r="GXC7" s="104"/>
      <c r="GXD7" s="104"/>
      <c r="GXE7" s="104"/>
      <c r="GXF7" s="104"/>
      <c r="GXG7" s="104"/>
      <c r="GXH7" s="104"/>
      <c r="GXI7" s="104"/>
      <c r="GXJ7" s="104"/>
      <c r="GXK7" s="104"/>
      <c r="GXL7" s="104"/>
      <c r="GXM7" s="104"/>
      <c r="GXN7" s="104"/>
      <c r="GXO7" s="104"/>
      <c r="GXP7" s="104"/>
      <c r="GXQ7" s="104"/>
      <c r="GXR7" s="104"/>
      <c r="GXS7" s="104"/>
      <c r="GXT7" s="104"/>
      <c r="GXU7" s="104"/>
      <c r="GXV7" s="104"/>
      <c r="GXW7" s="104"/>
      <c r="GXX7" s="104"/>
      <c r="GXY7" s="104"/>
      <c r="GXZ7" s="104"/>
      <c r="GYA7" s="104"/>
      <c r="GYB7" s="104"/>
      <c r="GYC7" s="104"/>
      <c r="GYD7" s="104"/>
      <c r="GYE7" s="104"/>
      <c r="GYF7" s="104"/>
      <c r="GYG7" s="104"/>
      <c r="GYH7" s="104"/>
      <c r="GYI7" s="104"/>
      <c r="GYJ7" s="104"/>
      <c r="GYK7" s="104"/>
      <c r="GYL7" s="104"/>
      <c r="GYM7" s="104"/>
      <c r="GYN7" s="104"/>
      <c r="GYO7" s="104"/>
      <c r="GYP7" s="104"/>
      <c r="GYQ7" s="104"/>
      <c r="GYR7" s="104"/>
      <c r="GYS7" s="104"/>
      <c r="GYT7" s="104"/>
      <c r="GYU7" s="104"/>
      <c r="GYV7" s="104"/>
      <c r="GYW7" s="104"/>
      <c r="GYX7" s="104"/>
      <c r="GYY7" s="104"/>
      <c r="GYZ7" s="104"/>
      <c r="GZA7" s="104"/>
      <c r="GZB7" s="104"/>
      <c r="GZC7" s="104"/>
      <c r="GZD7" s="104"/>
      <c r="GZE7" s="104"/>
      <c r="GZF7" s="104"/>
      <c r="GZG7" s="104"/>
      <c r="GZH7" s="104"/>
      <c r="GZI7" s="104"/>
      <c r="GZJ7" s="104"/>
      <c r="GZK7" s="104"/>
      <c r="GZL7" s="104"/>
      <c r="GZM7" s="104"/>
      <c r="GZN7" s="104"/>
      <c r="GZO7" s="104"/>
      <c r="GZP7" s="104"/>
      <c r="GZQ7" s="104"/>
      <c r="GZR7" s="104"/>
      <c r="GZS7" s="104"/>
      <c r="GZT7" s="104"/>
      <c r="GZU7" s="104"/>
      <c r="GZV7" s="104"/>
      <c r="GZW7" s="104"/>
      <c r="GZX7" s="104"/>
      <c r="GZY7" s="104"/>
      <c r="GZZ7" s="104"/>
      <c r="HAA7" s="104"/>
      <c r="HAB7" s="104"/>
      <c r="HAC7" s="104"/>
      <c r="HAD7" s="104"/>
      <c r="HAE7" s="104"/>
      <c r="HAF7" s="104"/>
      <c r="HAG7" s="104"/>
      <c r="HAH7" s="104"/>
      <c r="HAI7" s="104"/>
      <c r="HAJ7" s="104"/>
      <c r="HAK7" s="104"/>
      <c r="HAL7" s="104"/>
      <c r="HAM7" s="104"/>
      <c r="HAN7" s="104"/>
      <c r="HAO7" s="104"/>
      <c r="HAP7" s="104"/>
      <c r="HAQ7" s="104"/>
      <c r="HAR7" s="104"/>
      <c r="HAS7" s="104"/>
      <c r="HAT7" s="104"/>
      <c r="HAU7" s="104"/>
      <c r="HAV7" s="104"/>
      <c r="HAW7" s="104"/>
      <c r="HAX7" s="104"/>
      <c r="HAY7" s="104"/>
      <c r="HAZ7" s="104"/>
      <c r="HBA7" s="104"/>
      <c r="HBB7" s="104"/>
      <c r="HBC7" s="104"/>
      <c r="HBD7" s="104"/>
      <c r="HBE7" s="104"/>
      <c r="HBF7" s="104"/>
      <c r="HBG7" s="104"/>
      <c r="HBH7" s="104"/>
      <c r="HBI7" s="104"/>
      <c r="HBJ7" s="104"/>
      <c r="HBK7" s="104"/>
      <c r="HBL7" s="104"/>
      <c r="HBM7" s="104"/>
      <c r="HBN7" s="104"/>
      <c r="HBO7" s="104"/>
      <c r="HBP7" s="104"/>
      <c r="HBQ7" s="104"/>
      <c r="HBR7" s="104"/>
      <c r="HBS7" s="104"/>
      <c r="HBT7" s="104"/>
      <c r="HBU7" s="104"/>
      <c r="HBV7" s="104"/>
      <c r="HBW7" s="104"/>
      <c r="HBX7" s="104"/>
      <c r="HBY7" s="104"/>
      <c r="HBZ7" s="104"/>
      <c r="HCA7" s="104"/>
      <c r="HCB7" s="104"/>
      <c r="HCC7" s="104"/>
      <c r="HCD7" s="104"/>
      <c r="HCE7" s="104"/>
      <c r="HCF7" s="104"/>
      <c r="HCG7" s="104"/>
      <c r="HCH7" s="104"/>
      <c r="HCI7" s="104"/>
      <c r="HCJ7" s="104"/>
      <c r="HCK7" s="104"/>
      <c r="HCL7" s="104"/>
      <c r="HCM7" s="104"/>
      <c r="HCN7" s="104"/>
      <c r="HCO7" s="104"/>
      <c r="HCP7" s="104"/>
      <c r="HCQ7" s="104"/>
      <c r="HCR7" s="104"/>
      <c r="HCS7" s="104"/>
      <c r="HCT7" s="104"/>
      <c r="HCU7" s="104"/>
      <c r="HCV7" s="104"/>
      <c r="HCW7" s="104"/>
      <c r="HCX7" s="104"/>
      <c r="HCY7" s="104"/>
      <c r="HCZ7" s="104"/>
      <c r="HDA7" s="104"/>
      <c r="HDB7" s="104"/>
      <c r="HDC7" s="104"/>
      <c r="HDD7" s="104"/>
      <c r="HDE7" s="104"/>
      <c r="HDF7" s="104"/>
      <c r="HDG7" s="104"/>
      <c r="HDH7" s="104"/>
      <c r="HDI7" s="104"/>
      <c r="HDJ7" s="104"/>
      <c r="HDK7" s="104"/>
      <c r="HDL7" s="104"/>
      <c r="HDM7" s="104"/>
      <c r="HDN7" s="104"/>
      <c r="HDO7" s="104"/>
      <c r="HDP7" s="104"/>
      <c r="HDQ7" s="104"/>
      <c r="HDR7" s="104"/>
      <c r="HDS7" s="104"/>
      <c r="HDT7" s="104"/>
      <c r="HDU7" s="104"/>
      <c r="HDV7" s="104"/>
      <c r="HDW7" s="104"/>
      <c r="HDX7" s="104"/>
      <c r="HDY7" s="104"/>
      <c r="HDZ7" s="104"/>
      <c r="HEA7" s="104"/>
      <c r="HEB7" s="104"/>
      <c r="HEC7" s="104"/>
      <c r="HED7" s="104"/>
      <c r="HEE7" s="104"/>
      <c r="HEF7" s="104"/>
      <c r="HEG7" s="104"/>
      <c r="HEH7" s="104"/>
      <c r="HEI7" s="104"/>
      <c r="HEJ7" s="104"/>
      <c r="HEK7" s="104"/>
      <c r="HEL7" s="104"/>
      <c r="HEM7" s="104"/>
      <c r="HEN7" s="104"/>
      <c r="HEO7" s="104"/>
      <c r="HEP7" s="104"/>
      <c r="HEQ7" s="104"/>
      <c r="HER7" s="104"/>
      <c r="HES7" s="104"/>
      <c r="HET7" s="104"/>
      <c r="HEU7" s="104"/>
      <c r="HEV7" s="104"/>
      <c r="HEW7" s="104"/>
      <c r="HEX7" s="104"/>
      <c r="HEY7" s="104"/>
      <c r="HEZ7" s="104"/>
      <c r="HFA7" s="104"/>
      <c r="HFB7" s="104"/>
      <c r="HFC7" s="104"/>
      <c r="HFD7" s="104"/>
      <c r="HFE7" s="104"/>
      <c r="HFF7" s="104"/>
      <c r="HFG7" s="104"/>
      <c r="HFH7" s="104"/>
      <c r="HFI7" s="104"/>
      <c r="HFJ7" s="104"/>
      <c r="HFK7" s="104"/>
      <c r="HFL7" s="104"/>
      <c r="HFM7" s="104"/>
      <c r="HFN7" s="104"/>
      <c r="HFO7" s="104"/>
      <c r="HFP7" s="104"/>
      <c r="HFQ7" s="104"/>
      <c r="HFR7" s="104"/>
      <c r="HFS7" s="104"/>
      <c r="HFT7" s="104"/>
      <c r="HFU7" s="104"/>
      <c r="HFV7" s="104"/>
      <c r="HFW7" s="104"/>
      <c r="HFX7" s="104"/>
      <c r="HFY7" s="104"/>
      <c r="HFZ7" s="104"/>
      <c r="HGA7" s="104"/>
      <c r="HGB7" s="104"/>
      <c r="HGC7" s="104"/>
      <c r="HGD7" s="104"/>
      <c r="HGE7" s="104"/>
      <c r="HGF7" s="104"/>
      <c r="HGG7" s="104"/>
      <c r="HGH7" s="104"/>
      <c r="HGI7" s="104"/>
      <c r="HGJ7" s="104"/>
      <c r="HGK7" s="104"/>
      <c r="HGL7" s="104"/>
      <c r="HGM7" s="104"/>
      <c r="HGN7" s="104"/>
      <c r="HGO7" s="104"/>
      <c r="HGP7" s="104"/>
      <c r="HGQ7" s="104"/>
      <c r="HGR7" s="104"/>
      <c r="HGS7" s="104"/>
      <c r="HGT7" s="104"/>
      <c r="HGU7" s="104"/>
      <c r="HGV7" s="104"/>
      <c r="HGW7" s="104"/>
      <c r="HGX7" s="104"/>
      <c r="HGY7" s="104"/>
      <c r="HGZ7" s="104"/>
      <c r="HHA7" s="104"/>
      <c r="HHB7" s="104"/>
      <c r="HHC7" s="104"/>
      <c r="HHD7" s="104"/>
      <c r="HHE7" s="104"/>
      <c r="HHF7" s="104"/>
      <c r="HHG7" s="104"/>
      <c r="HHH7" s="104"/>
      <c r="HHI7" s="104"/>
      <c r="HHJ7" s="104"/>
      <c r="HHK7" s="104"/>
      <c r="HHL7" s="104"/>
      <c r="HHM7" s="104"/>
      <c r="HHN7" s="104"/>
      <c r="HHO7" s="104"/>
      <c r="HHP7" s="104"/>
      <c r="HHQ7" s="104"/>
      <c r="HHR7" s="104"/>
      <c r="HHS7" s="104"/>
      <c r="HHT7" s="104"/>
      <c r="HHU7" s="104"/>
      <c r="HHV7" s="104"/>
      <c r="HHW7" s="104"/>
      <c r="HHX7" s="104"/>
      <c r="HHY7" s="104"/>
      <c r="HHZ7" s="104"/>
      <c r="HIA7" s="104"/>
      <c r="HIB7" s="104"/>
      <c r="HIC7" s="104"/>
      <c r="HID7" s="104"/>
      <c r="HIE7" s="104"/>
      <c r="HIF7" s="104"/>
      <c r="HIG7" s="104"/>
      <c r="HIH7" s="104"/>
      <c r="HII7" s="104"/>
      <c r="HIJ7" s="104"/>
      <c r="HIK7" s="104"/>
      <c r="HIL7" s="104"/>
      <c r="HIM7" s="104"/>
      <c r="HIN7" s="104"/>
      <c r="HIO7" s="104"/>
      <c r="HIP7" s="104"/>
      <c r="HIQ7" s="104"/>
      <c r="HIR7" s="104"/>
      <c r="HIS7" s="104"/>
      <c r="HIT7" s="104"/>
      <c r="HIU7" s="104"/>
      <c r="HIV7" s="104"/>
      <c r="HIW7" s="104"/>
      <c r="HIX7" s="104"/>
      <c r="HIY7" s="104"/>
      <c r="HIZ7" s="104"/>
      <c r="HJA7" s="104"/>
      <c r="HJB7" s="104"/>
      <c r="HJC7" s="104"/>
      <c r="HJD7" s="104"/>
      <c r="HJE7" s="104"/>
      <c r="HJF7" s="104"/>
      <c r="HJG7" s="104"/>
      <c r="HJH7" s="104"/>
      <c r="HJI7" s="104"/>
      <c r="HJJ7" s="104"/>
      <c r="HJK7" s="104"/>
      <c r="HJL7" s="104"/>
      <c r="HJM7" s="104"/>
      <c r="HJN7" s="104"/>
      <c r="HJO7" s="104"/>
      <c r="HJP7" s="104"/>
      <c r="HJQ7" s="104"/>
      <c r="HJR7" s="104"/>
      <c r="HJS7" s="104"/>
      <c r="HJT7" s="104"/>
      <c r="HJU7" s="104"/>
      <c r="HJV7" s="104"/>
      <c r="HJW7" s="104"/>
      <c r="HJX7" s="104"/>
      <c r="HJY7" s="104"/>
      <c r="HJZ7" s="104"/>
      <c r="HKA7" s="104"/>
      <c r="HKB7" s="104"/>
      <c r="HKC7" s="104"/>
      <c r="HKD7" s="104"/>
      <c r="HKE7" s="104"/>
      <c r="HKF7" s="104"/>
      <c r="HKG7" s="104"/>
      <c r="HKH7" s="104"/>
      <c r="HKI7" s="104"/>
      <c r="HKJ7" s="104"/>
      <c r="HKK7" s="104"/>
      <c r="HKL7" s="104"/>
      <c r="HKM7" s="104"/>
      <c r="HKN7" s="104"/>
      <c r="HKO7" s="104"/>
      <c r="HKP7" s="104"/>
      <c r="HKQ7" s="104"/>
      <c r="HKR7" s="104"/>
      <c r="HKS7" s="104"/>
      <c r="HKT7" s="104"/>
      <c r="HKU7" s="104"/>
      <c r="HKV7" s="104"/>
      <c r="HKW7" s="104"/>
      <c r="HKX7" s="104"/>
      <c r="HKY7" s="104"/>
      <c r="HKZ7" s="104"/>
      <c r="HLA7" s="104"/>
      <c r="HLB7" s="104"/>
      <c r="HLC7" s="104"/>
      <c r="HLD7" s="104"/>
      <c r="HLE7" s="104"/>
      <c r="HLF7" s="104"/>
      <c r="HLG7" s="104"/>
      <c r="HLH7" s="104"/>
      <c r="HLI7" s="104"/>
      <c r="HLJ7" s="104"/>
      <c r="HLK7" s="104"/>
      <c r="HLL7" s="104"/>
      <c r="HLM7" s="104"/>
      <c r="HLN7" s="104"/>
      <c r="HLO7" s="104"/>
      <c r="HLP7" s="104"/>
      <c r="HLQ7" s="104"/>
      <c r="HLR7" s="104"/>
      <c r="HLS7" s="104"/>
      <c r="HLT7" s="104"/>
      <c r="HLU7" s="104"/>
      <c r="HLV7" s="104"/>
      <c r="HLW7" s="104"/>
      <c r="HLX7" s="104"/>
      <c r="HLY7" s="104"/>
      <c r="HLZ7" s="104"/>
      <c r="HMA7" s="104"/>
      <c r="HMB7" s="104"/>
      <c r="HMC7" s="104"/>
      <c r="HMD7" s="104"/>
      <c r="HME7" s="104"/>
      <c r="HMF7" s="104"/>
      <c r="HMG7" s="104"/>
      <c r="HMH7" s="104"/>
      <c r="HMI7" s="104"/>
      <c r="HMJ7" s="104"/>
      <c r="HMK7" s="104"/>
      <c r="HML7" s="104"/>
      <c r="HMM7" s="104"/>
      <c r="HMN7" s="104"/>
      <c r="HMO7" s="104"/>
      <c r="HMP7" s="104"/>
      <c r="HMQ7" s="104"/>
      <c r="HMR7" s="104"/>
      <c r="HMS7" s="104"/>
      <c r="HMT7" s="104"/>
      <c r="HMU7" s="104"/>
      <c r="HMV7" s="104"/>
      <c r="HMW7" s="104"/>
      <c r="HMX7" s="104"/>
      <c r="HMY7" s="104"/>
      <c r="HMZ7" s="104"/>
      <c r="HNA7" s="104"/>
      <c r="HNB7" s="104"/>
      <c r="HNC7" s="104"/>
      <c r="HND7" s="104"/>
      <c r="HNE7" s="104"/>
      <c r="HNF7" s="104"/>
      <c r="HNG7" s="104"/>
      <c r="HNH7" s="104"/>
      <c r="HNI7" s="104"/>
      <c r="HNJ7" s="104"/>
      <c r="HNK7" s="104"/>
      <c r="HNL7" s="104"/>
      <c r="HNM7" s="104"/>
      <c r="HNN7" s="104"/>
      <c r="HNO7" s="104"/>
      <c r="HNP7" s="104"/>
      <c r="HNQ7" s="104"/>
      <c r="HNR7" s="104"/>
      <c r="HNS7" s="104"/>
      <c r="HNT7" s="104"/>
      <c r="HNU7" s="104"/>
      <c r="HNV7" s="104"/>
      <c r="HNW7" s="104"/>
      <c r="HNX7" s="104"/>
      <c r="HNY7" s="104"/>
      <c r="HNZ7" s="104"/>
      <c r="HOA7" s="104"/>
      <c r="HOB7" s="104"/>
      <c r="HOC7" s="104"/>
      <c r="HOD7" s="104"/>
      <c r="HOE7" s="104"/>
      <c r="HOF7" s="104"/>
      <c r="HOG7" s="104"/>
      <c r="HOH7" s="104"/>
      <c r="HOI7" s="104"/>
      <c r="HOJ7" s="104"/>
      <c r="HOK7" s="104"/>
      <c r="HOL7" s="104"/>
      <c r="HOM7" s="104"/>
      <c r="HON7" s="104"/>
      <c r="HOO7" s="104"/>
      <c r="HOP7" s="104"/>
      <c r="HOQ7" s="104"/>
      <c r="HOR7" s="104"/>
      <c r="HOS7" s="104"/>
      <c r="HOT7" s="104"/>
      <c r="HOU7" s="104"/>
      <c r="HOV7" s="104"/>
      <c r="HOW7" s="104"/>
      <c r="HOX7" s="104"/>
      <c r="HOY7" s="104"/>
      <c r="HOZ7" s="104"/>
      <c r="HPA7" s="104"/>
      <c r="HPB7" s="104"/>
      <c r="HPC7" s="104"/>
      <c r="HPD7" s="104"/>
      <c r="HPE7" s="104"/>
      <c r="HPF7" s="104"/>
      <c r="HPG7" s="104"/>
      <c r="HPH7" s="104"/>
      <c r="HPI7" s="104"/>
      <c r="HPJ7" s="104"/>
      <c r="HPK7" s="104"/>
      <c r="HPL7" s="104"/>
      <c r="HPM7" s="104"/>
      <c r="HPN7" s="104"/>
      <c r="HPO7" s="104"/>
      <c r="HPP7" s="104"/>
      <c r="HPQ7" s="104"/>
      <c r="HPR7" s="104"/>
      <c r="HPS7" s="104"/>
      <c r="HPT7" s="104"/>
      <c r="HPU7" s="104"/>
      <c r="HPV7" s="104"/>
      <c r="HPW7" s="104"/>
      <c r="HPX7" s="104"/>
      <c r="HPY7" s="104"/>
      <c r="HPZ7" s="104"/>
      <c r="HQA7" s="104"/>
      <c r="HQB7" s="104"/>
      <c r="HQC7" s="104"/>
      <c r="HQD7" s="104"/>
      <c r="HQE7" s="104"/>
      <c r="HQF7" s="104"/>
      <c r="HQG7" s="104"/>
      <c r="HQH7" s="104"/>
      <c r="HQI7" s="104"/>
      <c r="HQJ7" s="104"/>
      <c r="HQK7" s="104"/>
      <c r="HQL7" s="104"/>
      <c r="HQM7" s="104"/>
      <c r="HQN7" s="104"/>
      <c r="HQO7" s="104"/>
      <c r="HQP7" s="104"/>
      <c r="HQQ7" s="104"/>
      <c r="HQR7" s="104"/>
      <c r="HQS7" s="104"/>
      <c r="HQT7" s="104"/>
      <c r="HQU7" s="104"/>
      <c r="HQV7" s="104"/>
      <c r="HQW7" s="104"/>
      <c r="HQX7" s="104"/>
      <c r="HQY7" s="104"/>
      <c r="HQZ7" s="104"/>
      <c r="HRA7" s="104"/>
      <c r="HRB7" s="104"/>
      <c r="HRC7" s="104"/>
      <c r="HRD7" s="104"/>
      <c r="HRE7" s="104"/>
      <c r="HRF7" s="104"/>
      <c r="HRG7" s="104"/>
      <c r="HRH7" s="104"/>
      <c r="HRI7" s="104"/>
      <c r="HRJ7" s="104"/>
      <c r="HRK7" s="104"/>
      <c r="HRL7" s="104"/>
      <c r="HRM7" s="104"/>
      <c r="HRN7" s="104"/>
      <c r="HRO7" s="104"/>
      <c r="HRP7" s="104"/>
      <c r="HRQ7" s="104"/>
      <c r="HRR7" s="104"/>
      <c r="HRS7" s="104"/>
      <c r="HRT7" s="104"/>
      <c r="HRU7" s="104"/>
      <c r="HRV7" s="104"/>
      <c r="HRW7" s="104"/>
      <c r="HRX7" s="104"/>
      <c r="HRY7" s="104"/>
      <c r="HRZ7" s="104"/>
      <c r="HSA7" s="104"/>
      <c r="HSB7" s="104"/>
      <c r="HSC7" s="104"/>
      <c r="HSD7" s="104"/>
      <c r="HSE7" s="104"/>
      <c r="HSF7" s="104"/>
      <c r="HSG7" s="104"/>
      <c r="HSH7" s="104"/>
      <c r="HSI7" s="104"/>
      <c r="HSJ7" s="104"/>
      <c r="HSK7" s="104"/>
      <c r="HSL7" s="104"/>
      <c r="HSM7" s="104"/>
      <c r="HSN7" s="104"/>
      <c r="HSO7" s="104"/>
      <c r="HSP7" s="104"/>
      <c r="HSQ7" s="104"/>
      <c r="HSR7" s="104"/>
      <c r="HSS7" s="104"/>
      <c r="HST7" s="104"/>
      <c r="HSU7" s="104"/>
      <c r="HSV7" s="104"/>
      <c r="HSW7" s="104"/>
      <c r="HSX7" s="104"/>
      <c r="HSY7" s="104"/>
      <c r="HSZ7" s="104"/>
      <c r="HTA7" s="104"/>
      <c r="HTB7" s="104"/>
      <c r="HTC7" s="104"/>
      <c r="HTD7" s="104"/>
      <c r="HTE7" s="104"/>
      <c r="HTF7" s="104"/>
      <c r="HTG7" s="104"/>
      <c r="HTH7" s="104"/>
      <c r="HTI7" s="104"/>
      <c r="HTJ7" s="104"/>
      <c r="HTK7" s="104"/>
      <c r="HTL7" s="104"/>
      <c r="HTM7" s="104"/>
      <c r="HTN7" s="104"/>
      <c r="HTO7" s="104"/>
      <c r="HTP7" s="104"/>
      <c r="HTQ7" s="104"/>
      <c r="HTR7" s="104"/>
      <c r="HTS7" s="104"/>
      <c r="HTT7" s="104"/>
      <c r="HTU7" s="104"/>
      <c r="HTV7" s="104"/>
      <c r="HTW7" s="104"/>
      <c r="HTX7" s="104"/>
      <c r="HTY7" s="104"/>
      <c r="HTZ7" s="104"/>
      <c r="HUA7" s="104"/>
      <c r="HUB7" s="104"/>
      <c r="HUC7" s="104"/>
      <c r="HUD7" s="104"/>
      <c r="HUE7" s="104"/>
      <c r="HUF7" s="104"/>
      <c r="HUG7" s="104"/>
      <c r="HUH7" s="104"/>
      <c r="HUI7" s="104"/>
      <c r="HUJ7" s="104"/>
      <c r="HUK7" s="104"/>
      <c r="HUL7" s="104"/>
      <c r="HUM7" s="104"/>
      <c r="HUN7" s="104"/>
      <c r="HUO7" s="104"/>
      <c r="HUP7" s="104"/>
      <c r="HUQ7" s="104"/>
      <c r="HUR7" s="104"/>
      <c r="HUS7" s="104"/>
      <c r="HUT7" s="104"/>
      <c r="HUU7" s="104"/>
      <c r="HUV7" s="104"/>
      <c r="HUW7" s="104"/>
      <c r="HUX7" s="104"/>
      <c r="HUY7" s="104"/>
      <c r="HUZ7" s="104"/>
      <c r="HVA7" s="104"/>
      <c r="HVB7" s="104"/>
      <c r="HVC7" s="104"/>
      <c r="HVD7" s="104"/>
      <c r="HVE7" s="104"/>
      <c r="HVF7" s="104"/>
      <c r="HVG7" s="104"/>
      <c r="HVH7" s="104"/>
      <c r="HVI7" s="104"/>
      <c r="HVJ7" s="104"/>
      <c r="HVK7" s="104"/>
      <c r="HVL7" s="104"/>
      <c r="HVM7" s="104"/>
      <c r="HVN7" s="104"/>
      <c r="HVO7" s="104"/>
      <c r="HVP7" s="104"/>
      <c r="HVQ7" s="104"/>
      <c r="HVR7" s="104"/>
      <c r="HVS7" s="104"/>
      <c r="HVT7" s="104"/>
      <c r="HVU7" s="104"/>
      <c r="HVV7" s="104"/>
      <c r="HVW7" s="104"/>
      <c r="HVX7" s="104"/>
      <c r="HVY7" s="104"/>
      <c r="HVZ7" s="104"/>
      <c r="HWA7" s="104"/>
      <c r="HWB7" s="104"/>
      <c r="HWC7" s="104"/>
      <c r="HWD7" s="104"/>
      <c r="HWE7" s="104"/>
      <c r="HWF7" s="104"/>
      <c r="HWG7" s="104"/>
      <c r="HWH7" s="104"/>
      <c r="HWI7" s="104"/>
      <c r="HWJ7" s="104"/>
      <c r="HWK7" s="104"/>
      <c r="HWL7" s="104"/>
      <c r="HWM7" s="104"/>
      <c r="HWN7" s="104"/>
      <c r="HWO7" s="104"/>
      <c r="HWP7" s="104"/>
      <c r="HWQ7" s="104"/>
      <c r="HWR7" s="104"/>
      <c r="HWS7" s="104"/>
      <c r="HWT7" s="104"/>
      <c r="HWU7" s="104"/>
      <c r="HWV7" s="104"/>
      <c r="HWW7" s="104"/>
      <c r="HWX7" s="104"/>
      <c r="HWY7" s="104"/>
      <c r="HWZ7" s="104"/>
      <c r="HXA7" s="104"/>
      <c r="HXB7" s="104"/>
      <c r="HXC7" s="104"/>
      <c r="HXD7" s="104"/>
      <c r="HXE7" s="104"/>
      <c r="HXF7" s="104"/>
      <c r="HXG7" s="104"/>
      <c r="HXH7" s="104"/>
      <c r="HXI7" s="104"/>
      <c r="HXJ7" s="104"/>
      <c r="HXK7" s="104"/>
      <c r="HXL7" s="104"/>
      <c r="HXM7" s="104"/>
      <c r="HXN7" s="104"/>
      <c r="HXO7" s="104"/>
      <c r="HXP7" s="104"/>
      <c r="HXQ7" s="104"/>
      <c r="HXR7" s="104"/>
      <c r="HXS7" s="104"/>
      <c r="HXT7" s="104"/>
      <c r="HXU7" s="104"/>
      <c r="HXV7" s="104"/>
      <c r="HXW7" s="104"/>
      <c r="HXX7" s="104"/>
      <c r="HXY7" s="104"/>
      <c r="HXZ7" s="104"/>
      <c r="HYA7" s="104"/>
      <c r="HYB7" s="104"/>
      <c r="HYC7" s="104"/>
      <c r="HYD7" s="104"/>
      <c r="HYE7" s="104"/>
      <c r="HYF7" s="104"/>
      <c r="HYG7" s="104"/>
      <c r="HYH7" s="104"/>
      <c r="HYI7" s="104"/>
      <c r="HYJ7" s="104"/>
      <c r="HYK7" s="104"/>
      <c r="HYL7" s="104"/>
      <c r="HYM7" s="104"/>
      <c r="HYN7" s="104"/>
      <c r="HYO7" s="104"/>
      <c r="HYP7" s="104"/>
      <c r="HYQ7" s="104"/>
      <c r="HYR7" s="104"/>
      <c r="HYS7" s="104"/>
      <c r="HYT7" s="104"/>
      <c r="HYU7" s="104"/>
      <c r="HYV7" s="104"/>
      <c r="HYW7" s="104"/>
      <c r="HYX7" s="104"/>
      <c r="HYY7" s="104"/>
      <c r="HYZ7" s="104"/>
      <c r="HZA7" s="104"/>
      <c r="HZB7" s="104"/>
      <c r="HZC7" s="104"/>
      <c r="HZD7" s="104"/>
      <c r="HZE7" s="104"/>
      <c r="HZF7" s="104"/>
      <c r="HZG7" s="104"/>
      <c r="HZH7" s="104"/>
      <c r="HZI7" s="104"/>
      <c r="HZJ7" s="104"/>
      <c r="HZK7" s="104"/>
      <c r="HZL7" s="104"/>
      <c r="HZM7" s="104"/>
      <c r="HZN7" s="104"/>
      <c r="HZO7" s="104"/>
      <c r="HZP7" s="104"/>
      <c r="HZQ7" s="104"/>
      <c r="HZR7" s="104"/>
      <c r="HZS7" s="104"/>
      <c r="HZT7" s="104"/>
      <c r="HZU7" s="104"/>
      <c r="HZV7" s="104"/>
      <c r="HZW7" s="104"/>
      <c r="HZX7" s="104"/>
      <c r="HZY7" s="104"/>
      <c r="HZZ7" s="104"/>
      <c r="IAA7" s="104"/>
      <c r="IAB7" s="104"/>
      <c r="IAC7" s="104"/>
      <c r="IAD7" s="104"/>
      <c r="IAE7" s="104"/>
      <c r="IAF7" s="104"/>
      <c r="IAG7" s="104"/>
      <c r="IAH7" s="104"/>
      <c r="IAI7" s="104"/>
      <c r="IAJ7" s="104"/>
      <c r="IAK7" s="104"/>
      <c r="IAL7" s="104"/>
      <c r="IAM7" s="104"/>
      <c r="IAN7" s="104"/>
      <c r="IAO7" s="104"/>
      <c r="IAP7" s="104"/>
      <c r="IAQ7" s="104"/>
      <c r="IAR7" s="104"/>
      <c r="IAS7" s="104"/>
      <c r="IAT7" s="104"/>
      <c r="IAU7" s="104"/>
      <c r="IAV7" s="104"/>
      <c r="IAW7" s="104"/>
      <c r="IAX7" s="104"/>
      <c r="IAY7" s="104"/>
      <c r="IAZ7" s="104"/>
      <c r="IBA7" s="104"/>
      <c r="IBB7" s="104"/>
      <c r="IBC7" s="104"/>
      <c r="IBD7" s="104"/>
      <c r="IBE7" s="104"/>
      <c r="IBF7" s="104"/>
      <c r="IBG7" s="104"/>
      <c r="IBH7" s="104"/>
      <c r="IBI7" s="104"/>
      <c r="IBJ7" s="104"/>
      <c r="IBK7" s="104"/>
      <c r="IBL7" s="104"/>
      <c r="IBM7" s="104"/>
      <c r="IBN7" s="104"/>
      <c r="IBO7" s="104"/>
      <c r="IBP7" s="104"/>
      <c r="IBQ7" s="104"/>
      <c r="IBR7" s="104"/>
      <c r="IBS7" s="104"/>
      <c r="IBT7" s="104"/>
      <c r="IBU7" s="104"/>
      <c r="IBV7" s="104"/>
      <c r="IBW7" s="104"/>
      <c r="IBX7" s="104"/>
      <c r="IBY7" s="104"/>
      <c r="IBZ7" s="104"/>
      <c r="ICA7" s="104"/>
      <c r="ICB7" s="104"/>
      <c r="ICC7" s="104"/>
      <c r="ICD7" s="104"/>
      <c r="ICE7" s="104"/>
      <c r="ICF7" s="104"/>
      <c r="ICG7" s="104"/>
      <c r="ICH7" s="104"/>
      <c r="ICI7" s="104"/>
      <c r="ICJ7" s="104"/>
      <c r="ICK7" s="104"/>
      <c r="ICL7" s="104"/>
      <c r="ICM7" s="104"/>
      <c r="ICN7" s="104"/>
      <c r="ICO7" s="104"/>
      <c r="ICP7" s="104"/>
      <c r="ICQ7" s="104"/>
      <c r="ICR7" s="104"/>
      <c r="ICS7" s="104"/>
      <c r="ICT7" s="104"/>
      <c r="ICU7" s="104"/>
      <c r="ICV7" s="104"/>
      <c r="ICW7" s="104"/>
      <c r="ICX7" s="104"/>
      <c r="ICY7" s="104"/>
      <c r="ICZ7" s="104"/>
      <c r="IDA7" s="104"/>
      <c r="IDB7" s="104"/>
      <c r="IDC7" s="104"/>
      <c r="IDD7" s="104"/>
      <c r="IDE7" s="104"/>
      <c r="IDF7" s="104"/>
      <c r="IDG7" s="104"/>
      <c r="IDH7" s="104"/>
      <c r="IDI7" s="104"/>
      <c r="IDJ7" s="104"/>
      <c r="IDK7" s="104"/>
      <c r="IDL7" s="104"/>
      <c r="IDM7" s="104"/>
      <c r="IDN7" s="104"/>
      <c r="IDO7" s="104"/>
      <c r="IDP7" s="104"/>
      <c r="IDQ7" s="104"/>
      <c r="IDR7" s="104"/>
      <c r="IDS7" s="104"/>
      <c r="IDT7" s="104"/>
      <c r="IDU7" s="104"/>
      <c r="IDV7" s="104"/>
      <c r="IDW7" s="104"/>
      <c r="IDX7" s="104"/>
      <c r="IDY7" s="104"/>
      <c r="IDZ7" s="104"/>
      <c r="IEA7" s="104"/>
      <c r="IEB7" s="104"/>
      <c r="IEC7" s="104"/>
      <c r="IED7" s="104"/>
      <c r="IEE7" s="104"/>
      <c r="IEF7" s="104"/>
      <c r="IEG7" s="104"/>
      <c r="IEH7" s="104"/>
      <c r="IEI7" s="104"/>
      <c r="IEJ7" s="104"/>
      <c r="IEK7" s="104"/>
      <c r="IEL7" s="104"/>
      <c r="IEM7" s="104"/>
      <c r="IEN7" s="104"/>
      <c r="IEO7" s="104"/>
      <c r="IEP7" s="104"/>
      <c r="IEQ7" s="104"/>
      <c r="IER7" s="104"/>
      <c r="IES7" s="104"/>
      <c r="IET7" s="104"/>
      <c r="IEU7" s="104"/>
      <c r="IEV7" s="104"/>
      <c r="IEW7" s="104"/>
      <c r="IEX7" s="104"/>
      <c r="IEY7" s="104"/>
      <c r="IEZ7" s="104"/>
      <c r="IFA7" s="104"/>
      <c r="IFB7" s="104"/>
      <c r="IFC7" s="104"/>
      <c r="IFD7" s="104"/>
      <c r="IFE7" s="104"/>
      <c r="IFF7" s="104"/>
      <c r="IFG7" s="104"/>
      <c r="IFH7" s="104"/>
      <c r="IFI7" s="104"/>
      <c r="IFJ7" s="104"/>
      <c r="IFK7" s="104"/>
      <c r="IFL7" s="104"/>
      <c r="IFM7" s="104"/>
      <c r="IFN7" s="104"/>
      <c r="IFO7" s="104"/>
      <c r="IFP7" s="104"/>
      <c r="IFQ7" s="104"/>
      <c r="IFR7" s="104"/>
      <c r="IFS7" s="104"/>
      <c r="IFT7" s="104"/>
      <c r="IFU7" s="104"/>
      <c r="IFV7" s="104"/>
      <c r="IFW7" s="104"/>
      <c r="IFX7" s="104"/>
      <c r="IFY7" s="104"/>
      <c r="IFZ7" s="104"/>
      <c r="IGA7" s="104"/>
      <c r="IGB7" s="104"/>
      <c r="IGC7" s="104"/>
      <c r="IGD7" s="104"/>
      <c r="IGE7" s="104"/>
      <c r="IGF7" s="104"/>
      <c r="IGG7" s="104"/>
      <c r="IGH7" s="104"/>
      <c r="IGI7" s="104"/>
      <c r="IGJ7" s="104"/>
      <c r="IGK7" s="104"/>
      <c r="IGL7" s="104"/>
      <c r="IGM7" s="104"/>
      <c r="IGN7" s="104"/>
      <c r="IGO7" s="104"/>
      <c r="IGP7" s="104"/>
      <c r="IGQ7" s="104"/>
      <c r="IGR7" s="104"/>
      <c r="IGS7" s="104"/>
      <c r="IGT7" s="104"/>
      <c r="IGU7" s="104"/>
      <c r="IGV7" s="104"/>
      <c r="IGW7" s="104"/>
      <c r="IGX7" s="104"/>
      <c r="IGY7" s="104"/>
      <c r="IGZ7" s="104"/>
      <c r="IHA7" s="104"/>
      <c r="IHB7" s="104"/>
      <c r="IHC7" s="104"/>
      <c r="IHD7" s="104"/>
      <c r="IHE7" s="104"/>
      <c r="IHF7" s="104"/>
      <c r="IHG7" s="104"/>
      <c r="IHH7" s="104"/>
      <c r="IHI7" s="104"/>
      <c r="IHJ7" s="104"/>
      <c r="IHK7" s="104"/>
      <c r="IHL7" s="104"/>
      <c r="IHM7" s="104"/>
      <c r="IHN7" s="104"/>
      <c r="IHO7" s="104"/>
      <c r="IHP7" s="104"/>
      <c r="IHQ7" s="104"/>
      <c r="IHR7" s="104"/>
      <c r="IHS7" s="104"/>
      <c r="IHT7" s="104"/>
      <c r="IHU7" s="104"/>
      <c r="IHV7" s="104"/>
      <c r="IHW7" s="104"/>
      <c r="IHX7" s="104"/>
      <c r="IHY7" s="104"/>
      <c r="IHZ7" s="104"/>
      <c r="IIA7" s="104"/>
      <c r="IIB7" s="104"/>
      <c r="IIC7" s="104"/>
      <c r="IID7" s="104"/>
      <c r="IIE7" s="104"/>
      <c r="IIF7" s="104"/>
      <c r="IIG7" s="104"/>
      <c r="IIH7" s="104"/>
      <c r="III7" s="104"/>
      <c r="IIJ7" s="104"/>
      <c r="IIK7" s="104"/>
      <c r="IIL7" s="104"/>
      <c r="IIM7" s="104"/>
      <c r="IIN7" s="104"/>
      <c r="IIO7" s="104"/>
      <c r="IIP7" s="104"/>
      <c r="IIQ7" s="104"/>
      <c r="IIR7" s="104"/>
      <c r="IIS7" s="104"/>
      <c r="IIT7" s="104"/>
      <c r="IIU7" s="104"/>
      <c r="IIV7" s="104"/>
      <c r="IIW7" s="104"/>
      <c r="IIX7" s="104"/>
      <c r="IIY7" s="104"/>
      <c r="IIZ7" s="104"/>
      <c r="IJA7" s="104"/>
      <c r="IJB7" s="104"/>
      <c r="IJC7" s="104"/>
      <c r="IJD7" s="104"/>
      <c r="IJE7" s="104"/>
      <c r="IJF7" s="104"/>
      <c r="IJG7" s="104"/>
      <c r="IJH7" s="104"/>
      <c r="IJI7" s="104"/>
      <c r="IJJ7" s="104"/>
      <c r="IJK7" s="104"/>
      <c r="IJL7" s="104"/>
      <c r="IJM7" s="104"/>
      <c r="IJN7" s="104"/>
      <c r="IJO7" s="104"/>
      <c r="IJP7" s="104"/>
      <c r="IJQ7" s="104"/>
      <c r="IJR7" s="104"/>
      <c r="IJS7" s="104"/>
      <c r="IJT7" s="104"/>
      <c r="IJU7" s="104"/>
      <c r="IJV7" s="104"/>
      <c r="IJW7" s="104"/>
      <c r="IJX7" s="104"/>
      <c r="IJY7" s="104"/>
      <c r="IJZ7" s="104"/>
      <c r="IKA7" s="104"/>
      <c r="IKB7" s="104"/>
      <c r="IKC7" s="104"/>
      <c r="IKD7" s="104"/>
      <c r="IKE7" s="104"/>
      <c r="IKF7" s="104"/>
      <c r="IKG7" s="104"/>
      <c r="IKH7" s="104"/>
      <c r="IKI7" s="104"/>
      <c r="IKJ7" s="104"/>
      <c r="IKK7" s="104"/>
      <c r="IKL7" s="104"/>
      <c r="IKM7" s="104"/>
      <c r="IKN7" s="104"/>
      <c r="IKO7" s="104"/>
      <c r="IKP7" s="104"/>
      <c r="IKQ7" s="104"/>
      <c r="IKR7" s="104"/>
      <c r="IKS7" s="104"/>
      <c r="IKT7" s="104"/>
      <c r="IKU7" s="104"/>
      <c r="IKV7" s="104"/>
      <c r="IKW7" s="104"/>
      <c r="IKX7" s="104"/>
      <c r="IKY7" s="104"/>
      <c r="IKZ7" s="104"/>
      <c r="ILA7" s="104"/>
      <c r="ILB7" s="104"/>
      <c r="ILC7" s="104"/>
      <c r="ILD7" s="104"/>
      <c r="ILE7" s="104"/>
      <c r="ILF7" s="104"/>
      <c r="ILG7" s="104"/>
      <c r="ILH7" s="104"/>
      <c r="ILI7" s="104"/>
      <c r="ILJ7" s="104"/>
      <c r="ILK7" s="104"/>
      <c r="ILL7" s="104"/>
      <c r="ILM7" s="104"/>
      <c r="ILN7" s="104"/>
      <c r="ILO7" s="104"/>
      <c r="ILP7" s="104"/>
      <c r="ILQ7" s="104"/>
      <c r="ILR7" s="104"/>
      <c r="ILS7" s="104"/>
      <c r="ILT7" s="104"/>
      <c r="ILU7" s="104"/>
      <c r="ILV7" s="104"/>
      <c r="ILW7" s="104"/>
      <c r="ILX7" s="104"/>
      <c r="ILY7" s="104"/>
      <c r="ILZ7" s="104"/>
      <c r="IMA7" s="104"/>
      <c r="IMB7" s="104"/>
      <c r="IMC7" s="104"/>
      <c r="IMD7" s="104"/>
      <c r="IME7" s="104"/>
      <c r="IMF7" s="104"/>
      <c r="IMG7" s="104"/>
      <c r="IMH7" s="104"/>
      <c r="IMI7" s="104"/>
      <c r="IMJ7" s="104"/>
      <c r="IMK7" s="104"/>
      <c r="IML7" s="104"/>
      <c r="IMM7" s="104"/>
      <c r="IMN7" s="104"/>
      <c r="IMO7" s="104"/>
      <c r="IMP7" s="104"/>
      <c r="IMQ7" s="104"/>
      <c r="IMR7" s="104"/>
      <c r="IMS7" s="104"/>
      <c r="IMT7" s="104"/>
      <c r="IMU7" s="104"/>
      <c r="IMV7" s="104"/>
      <c r="IMW7" s="104"/>
      <c r="IMX7" s="104"/>
      <c r="IMY7" s="104"/>
      <c r="IMZ7" s="104"/>
      <c r="INA7" s="104"/>
      <c r="INB7" s="104"/>
      <c r="INC7" s="104"/>
      <c r="IND7" s="104"/>
      <c r="INE7" s="104"/>
      <c r="INF7" s="104"/>
      <c r="ING7" s="104"/>
      <c r="INH7" s="104"/>
      <c r="INI7" s="104"/>
      <c r="INJ7" s="104"/>
      <c r="INK7" s="104"/>
      <c r="INL7" s="104"/>
      <c r="INM7" s="104"/>
      <c r="INN7" s="104"/>
      <c r="INO7" s="104"/>
      <c r="INP7" s="104"/>
      <c r="INQ7" s="104"/>
      <c r="INR7" s="104"/>
      <c r="INS7" s="104"/>
      <c r="INT7" s="104"/>
      <c r="INU7" s="104"/>
      <c r="INV7" s="104"/>
      <c r="INW7" s="104"/>
      <c r="INX7" s="104"/>
      <c r="INY7" s="104"/>
      <c r="INZ7" s="104"/>
      <c r="IOA7" s="104"/>
      <c r="IOB7" s="104"/>
      <c r="IOC7" s="104"/>
      <c r="IOD7" s="104"/>
      <c r="IOE7" s="104"/>
      <c r="IOF7" s="104"/>
      <c r="IOG7" s="104"/>
      <c r="IOH7" s="104"/>
      <c r="IOI7" s="104"/>
      <c r="IOJ7" s="104"/>
      <c r="IOK7" s="104"/>
      <c r="IOL7" s="104"/>
      <c r="IOM7" s="104"/>
      <c r="ION7" s="104"/>
      <c r="IOO7" s="104"/>
      <c r="IOP7" s="104"/>
      <c r="IOQ7" s="104"/>
      <c r="IOR7" s="104"/>
      <c r="IOS7" s="104"/>
      <c r="IOT7" s="104"/>
      <c r="IOU7" s="104"/>
      <c r="IOV7" s="104"/>
      <c r="IOW7" s="104"/>
      <c r="IOX7" s="104"/>
      <c r="IOY7" s="104"/>
      <c r="IOZ7" s="104"/>
      <c r="IPA7" s="104"/>
      <c r="IPB7" s="104"/>
      <c r="IPC7" s="104"/>
      <c r="IPD7" s="104"/>
      <c r="IPE7" s="104"/>
      <c r="IPF7" s="104"/>
      <c r="IPG7" s="104"/>
      <c r="IPH7" s="104"/>
      <c r="IPI7" s="104"/>
      <c r="IPJ7" s="104"/>
      <c r="IPK7" s="104"/>
      <c r="IPL7" s="104"/>
      <c r="IPM7" s="104"/>
      <c r="IPN7" s="104"/>
      <c r="IPO7" s="104"/>
      <c r="IPP7" s="104"/>
      <c r="IPQ7" s="104"/>
      <c r="IPR7" s="104"/>
      <c r="IPS7" s="104"/>
      <c r="IPT7" s="104"/>
      <c r="IPU7" s="104"/>
      <c r="IPV7" s="104"/>
      <c r="IPW7" s="104"/>
      <c r="IPX7" s="104"/>
      <c r="IPY7" s="104"/>
      <c r="IPZ7" s="104"/>
      <c r="IQA7" s="104"/>
      <c r="IQB7" s="104"/>
      <c r="IQC7" s="104"/>
      <c r="IQD7" s="104"/>
      <c r="IQE7" s="104"/>
      <c r="IQF7" s="104"/>
      <c r="IQG7" s="104"/>
      <c r="IQH7" s="104"/>
      <c r="IQI7" s="104"/>
      <c r="IQJ7" s="104"/>
      <c r="IQK7" s="104"/>
      <c r="IQL7" s="104"/>
      <c r="IQM7" s="104"/>
      <c r="IQN7" s="104"/>
      <c r="IQO7" s="104"/>
      <c r="IQP7" s="104"/>
      <c r="IQQ7" s="104"/>
      <c r="IQR7" s="104"/>
      <c r="IQS7" s="104"/>
      <c r="IQT7" s="104"/>
      <c r="IQU7" s="104"/>
      <c r="IQV7" s="104"/>
      <c r="IQW7" s="104"/>
      <c r="IQX7" s="104"/>
      <c r="IQY7" s="104"/>
      <c r="IQZ7" s="104"/>
      <c r="IRA7" s="104"/>
      <c r="IRB7" s="104"/>
      <c r="IRC7" s="104"/>
      <c r="IRD7" s="104"/>
      <c r="IRE7" s="104"/>
      <c r="IRF7" s="104"/>
      <c r="IRG7" s="104"/>
      <c r="IRH7" s="104"/>
      <c r="IRI7" s="104"/>
      <c r="IRJ7" s="104"/>
      <c r="IRK7" s="104"/>
      <c r="IRL7" s="104"/>
      <c r="IRM7" s="104"/>
      <c r="IRN7" s="104"/>
      <c r="IRO7" s="104"/>
      <c r="IRP7" s="104"/>
      <c r="IRQ7" s="104"/>
      <c r="IRR7" s="104"/>
      <c r="IRS7" s="104"/>
      <c r="IRT7" s="104"/>
      <c r="IRU7" s="104"/>
      <c r="IRV7" s="104"/>
      <c r="IRW7" s="104"/>
      <c r="IRX7" s="104"/>
      <c r="IRY7" s="104"/>
      <c r="IRZ7" s="104"/>
      <c r="ISA7" s="104"/>
      <c r="ISB7" s="104"/>
      <c r="ISC7" s="104"/>
      <c r="ISD7" s="104"/>
      <c r="ISE7" s="104"/>
      <c r="ISF7" s="104"/>
      <c r="ISG7" s="104"/>
      <c r="ISH7" s="104"/>
      <c r="ISI7" s="104"/>
      <c r="ISJ7" s="104"/>
      <c r="ISK7" s="104"/>
      <c r="ISL7" s="104"/>
      <c r="ISM7" s="104"/>
      <c r="ISN7" s="104"/>
      <c r="ISO7" s="104"/>
      <c r="ISP7" s="104"/>
      <c r="ISQ7" s="104"/>
      <c r="ISR7" s="104"/>
      <c r="ISS7" s="104"/>
      <c r="IST7" s="104"/>
      <c r="ISU7" s="104"/>
      <c r="ISV7" s="104"/>
      <c r="ISW7" s="104"/>
      <c r="ISX7" s="104"/>
      <c r="ISY7" s="104"/>
      <c r="ISZ7" s="104"/>
      <c r="ITA7" s="104"/>
      <c r="ITB7" s="104"/>
      <c r="ITC7" s="104"/>
      <c r="ITD7" s="104"/>
      <c r="ITE7" s="104"/>
      <c r="ITF7" s="104"/>
      <c r="ITG7" s="104"/>
      <c r="ITH7" s="104"/>
      <c r="ITI7" s="104"/>
      <c r="ITJ7" s="104"/>
      <c r="ITK7" s="104"/>
      <c r="ITL7" s="104"/>
      <c r="ITM7" s="104"/>
      <c r="ITN7" s="104"/>
      <c r="ITO7" s="104"/>
      <c r="ITP7" s="104"/>
      <c r="ITQ7" s="104"/>
      <c r="ITR7" s="104"/>
      <c r="ITS7" s="104"/>
      <c r="ITT7" s="104"/>
      <c r="ITU7" s="104"/>
      <c r="ITV7" s="104"/>
      <c r="ITW7" s="104"/>
      <c r="ITX7" s="104"/>
      <c r="ITY7" s="104"/>
      <c r="ITZ7" s="104"/>
      <c r="IUA7" s="104"/>
      <c r="IUB7" s="104"/>
      <c r="IUC7" s="104"/>
      <c r="IUD7" s="104"/>
      <c r="IUE7" s="104"/>
      <c r="IUF7" s="104"/>
      <c r="IUG7" s="104"/>
      <c r="IUH7" s="104"/>
      <c r="IUI7" s="104"/>
      <c r="IUJ7" s="104"/>
      <c r="IUK7" s="104"/>
      <c r="IUL7" s="104"/>
      <c r="IUM7" s="104"/>
      <c r="IUN7" s="104"/>
      <c r="IUO7" s="104"/>
      <c r="IUP7" s="104"/>
      <c r="IUQ7" s="104"/>
      <c r="IUR7" s="104"/>
      <c r="IUS7" s="104"/>
      <c r="IUT7" s="104"/>
      <c r="IUU7" s="104"/>
      <c r="IUV7" s="104"/>
      <c r="IUW7" s="104"/>
      <c r="IUX7" s="104"/>
      <c r="IUY7" s="104"/>
      <c r="IUZ7" s="104"/>
      <c r="IVA7" s="104"/>
      <c r="IVB7" s="104"/>
      <c r="IVC7" s="104"/>
      <c r="IVD7" s="104"/>
      <c r="IVE7" s="104"/>
      <c r="IVF7" s="104"/>
      <c r="IVG7" s="104"/>
      <c r="IVH7" s="104"/>
      <c r="IVI7" s="104"/>
      <c r="IVJ7" s="104"/>
      <c r="IVK7" s="104"/>
      <c r="IVL7" s="104"/>
      <c r="IVM7" s="104"/>
      <c r="IVN7" s="104"/>
      <c r="IVO7" s="104"/>
      <c r="IVP7" s="104"/>
      <c r="IVQ7" s="104"/>
      <c r="IVR7" s="104"/>
      <c r="IVS7" s="104"/>
      <c r="IVT7" s="104"/>
      <c r="IVU7" s="104"/>
      <c r="IVV7" s="104"/>
      <c r="IVW7" s="104"/>
      <c r="IVX7" s="104"/>
      <c r="IVY7" s="104"/>
      <c r="IVZ7" s="104"/>
      <c r="IWA7" s="104"/>
      <c r="IWB7" s="104"/>
      <c r="IWC7" s="104"/>
      <c r="IWD7" s="104"/>
      <c r="IWE7" s="104"/>
      <c r="IWF7" s="104"/>
      <c r="IWG7" s="104"/>
      <c r="IWH7" s="104"/>
      <c r="IWI7" s="104"/>
      <c r="IWJ7" s="104"/>
      <c r="IWK7" s="104"/>
      <c r="IWL7" s="104"/>
      <c r="IWM7" s="104"/>
      <c r="IWN7" s="104"/>
      <c r="IWO7" s="104"/>
      <c r="IWP7" s="104"/>
      <c r="IWQ7" s="104"/>
      <c r="IWR7" s="104"/>
      <c r="IWS7" s="104"/>
      <c r="IWT7" s="104"/>
      <c r="IWU7" s="104"/>
      <c r="IWV7" s="104"/>
      <c r="IWW7" s="104"/>
      <c r="IWX7" s="104"/>
      <c r="IWY7" s="104"/>
      <c r="IWZ7" s="104"/>
      <c r="IXA7" s="104"/>
      <c r="IXB7" s="104"/>
      <c r="IXC7" s="104"/>
      <c r="IXD7" s="104"/>
      <c r="IXE7" s="104"/>
      <c r="IXF7" s="104"/>
      <c r="IXG7" s="104"/>
      <c r="IXH7" s="104"/>
      <c r="IXI7" s="104"/>
      <c r="IXJ7" s="104"/>
      <c r="IXK7" s="104"/>
      <c r="IXL7" s="104"/>
      <c r="IXM7" s="104"/>
      <c r="IXN7" s="104"/>
      <c r="IXO7" s="104"/>
      <c r="IXP7" s="104"/>
      <c r="IXQ7" s="104"/>
      <c r="IXR7" s="104"/>
      <c r="IXS7" s="104"/>
      <c r="IXT7" s="104"/>
      <c r="IXU7" s="104"/>
      <c r="IXV7" s="104"/>
      <c r="IXW7" s="104"/>
      <c r="IXX7" s="104"/>
      <c r="IXY7" s="104"/>
      <c r="IXZ7" s="104"/>
      <c r="IYA7" s="104"/>
      <c r="IYB7" s="104"/>
      <c r="IYC7" s="104"/>
      <c r="IYD7" s="104"/>
      <c r="IYE7" s="104"/>
      <c r="IYF7" s="104"/>
      <c r="IYG7" s="104"/>
      <c r="IYH7" s="104"/>
      <c r="IYI7" s="104"/>
      <c r="IYJ7" s="104"/>
      <c r="IYK7" s="104"/>
      <c r="IYL7" s="104"/>
      <c r="IYM7" s="104"/>
      <c r="IYN7" s="104"/>
      <c r="IYO7" s="104"/>
      <c r="IYP7" s="104"/>
      <c r="IYQ7" s="104"/>
      <c r="IYR7" s="104"/>
      <c r="IYS7" s="104"/>
      <c r="IYT7" s="104"/>
      <c r="IYU7" s="104"/>
      <c r="IYV7" s="104"/>
      <c r="IYW7" s="104"/>
      <c r="IYX7" s="104"/>
      <c r="IYY7" s="104"/>
      <c r="IYZ7" s="104"/>
      <c r="IZA7" s="104"/>
      <c r="IZB7" s="104"/>
      <c r="IZC7" s="104"/>
      <c r="IZD7" s="104"/>
      <c r="IZE7" s="104"/>
      <c r="IZF7" s="104"/>
      <c r="IZG7" s="104"/>
      <c r="IZH7" s="104"/>
      <c r="IZI7" s="104"/>
      <c r="IZJ7" s="104"/>
      <c r="IZK7" s="104"/>
      <c r="IZL7" s="104"/>
      <c r="IZM7" s="104"/>
      <c r="IZN7" s="104"/>
      <c r="IZO7" s="104"/>
      <c r="IZP7" s="104"/>
      <c r="IZQ7" s="104"/>
      <c r="IZR7" s="104"/>
      <c r="IZS7" s="104"/>
      <c r="IZT7" s="104"/>
      <c r="IZU7" s="104"/>
      <c r="IZV7" s="104"/>
      <c r="IZW7" s="104"/>
      <c r="IZX7" s="104"/>
      <c r="IZY7" s="104"/>
      <c r="IZZ7" s="104"/>
      <c r="JAA7" s="104"/>
      <c r="JAB7" s="104"/>
      <c r="JAC7" s="104"/>
      <c r="JAD7" s="104"/>
      <c r="JAE7" s="104"/>
      <c r="JAF7" s="104"/>
      <c r="JAG7" s="104"/>
      <c r="JAH7" s="104"/>
      <c r="JAI7" s="104"/>
      <c r="JAJ7" s="104"/>
      <c r="JAK7" s="104"/>
      <c r="JAL7" s="104"/>
      <c r="JAM7" s="104"/>
      <c r="JAN7" s="104"/>
      <c r="JAO7" s="104"/>
      <c r="JAP7" s="104"/>
      <c r="JAQ7" s="104"/>
      <c r="JAR7" s="104"/>
      <c r="JAS7" s="104"/>
      <c r="JAT7" s="104"/>
      <c r="JAU7" s="104"/>
      <c r="JAV7" s="104"/>
      <c r="JAW7" s="104"/>
      <c r="JAX7" s="104"/>
      <c r="JAY7" s="104"/>
      <c r="JAZ7" s="104"/>
      <c r="JBA7" s="104"/>
      <c r="JBB7" s="104"/>
      <c r="JBC7" s="104"/>
      <c r="JBD7" s="104"/>
      <c r="JBE7" s="104"/>
      <c r="JBF7" s="104"/>
      <c r="JBG7" s="104"/>
      <c r="JBH7" s="104"/>
      <c r="JBI7" s="104"/>
      <c r="JBJ7" s="104"/>
      <c r="JBK7" s="104"/>
      <c r="JBL7" s="104"/>
      <c r="JBM7" s="104"/>
      <c r="JBN7" s="104"/>
      <c r="JBO7" s="104"/>
      <c r="JBP7" s="104"/>
      <c r="JBQ7" s="104"/>
      <c r="JBR7" s="104"/>
      <c r="JBS7" s="104"/>
      <c r="JBT7" s="104"/>
      <c r="JBU7" s="104"/>
      <c r="JBV7" s="104"/>
      <c r="JBW7" s="104"/>
      <c r="JBX7" s="104"/>
      <c r="JBY7" s="104"/>
      <c r="JBZ7" s="104"/>
      <c r="JCA7" s="104"/>
      <c r="JCB7" s="104"/>
      <c r="JCC7" s="104"/>
      <c r="JCD7" s="104"/>
      <c r="JCE7" s="104"/>
      <c r="JCF7" s="104"/>
      <c r="JCG7" s="104"/>
      <c r="JCH7" s="104"/>
      <c r="JCI7" s="104"/>
      <c r="JCJ7" s="104"/>
      <c r="JCK7" s="104"/>
      <c r="JCL7" s="104"/>
      <c r="JCM7" s="104"/>
      <c r="JCN7" s="104"/>
      <c r="JCO7" s="104"/>
      <c r="JCP7" s="104"/>
      <c r="JCQ7" s="104"/>
      <c r="JCR7" s="104"/>
      <c r="JCS7" s="104"/>
      <c r="JCT7" s="104"/>
      <c r="JCU7" s="104"/>
      <c r="JCV7" s="104"/>
      <c r="JCW7" s="104"/>
      <c r="JCX7" s="104"/>
      <c r="JCY7" s="104"/>
      <c r="JCZ7" s="104"/>
      <c r="JDA7" s="104"/>
      <c r="JDB7" s="104"/>
      <c r="JDC7" s="104"/>
      <c r="JDD7" s="104"/>
      <c r="JDE7" s="104"/>
      <c r="JDF7" s="104"/>
      <c r="JDG7" s="104"/>
      <c r="JDH7" s="104"/>
      <c r="JDI7" s="104"/>
      <c r="JDJ7" s="104"/>
      <c r="JDK7" s="104"/>
      <c r="JDL7" s="104"/>
      <c r="JDM7" s="104"/>
      <c r="JDN7" s="104"/>
      <c r="JDO7" s="104"/>
      <c r="JDP7" s="104"/>
      <c r="JDQ7" s="104"/>
      <c r="JDR7" s="104"/>
      <c r="JDS7" s="104"/>
      <c r="JDT7" s="104"/>
      <c r="JDU7" s="104"/>
      <c r="JDV7" s="104"/>
      <c r="JDW7" s="104"/>
      <c r="JDX7" s="104"/>
      <c r="JDY7" s="104"/>
      <c r="JDZ7" s="104"/>
      <c r="JEA7" s="104"/>
      <c r="JEB7" s="104"/>
      <c r="JEC7" s="104"/>
      <c r="JED7" s="104"/>
      <c r="JEE7" s="104"/>
      <c r="JEF7" s="104"/>
      <c r="JEG7" s="104"/>
      <c r="JEH7" s="104"/>
      <c r="JEI7" s="104"/>
      <c r="JEJ7" s="104"/>
      <c r="JEK7" s="104"/>
      <c r="JEL7" s="104"/>
      <c r="JEM7" s="104"/>
      <c r="JEN7" s="104"/>
      <c r="JEO7" s="104"/>
      <c r="JEP7" s="104"/>
      <c r="JEQ7" s="104"/>
      <c r="JER7" s="104"/>
      <c r="JES7" s="104"/>
      <c r="JET7" s="104"/>
      <c r="JEU7" s="104"/>
      <c r="JEV7" s="104"/>
      <c r="JEW7" s="104"/>
      <c r="JEX7" s="104"/>
      <c r="JEY7" s="104"/>
      <c r="JEZ7" s="104"/>
      <c r="JFA7" s="104"/>
      <c r="JFB7" s="104"/>
      <c r="JFC7" s="104"/>
      <c r="JFD7" s="104"/>
      <c r="JFE7" s="104"/>
      <c r="JFF7" s="104"/>
      <c r="JFG7" s="104"/>
      <c r="JFH7" s="104"/>
      <c r="JFI7" s="104"/>
      <c r="JFJ7" s="104"/>
      <c r="JFK7" s="104"/>
      <c r="JFL7" s="104"/>
      <c r="JFM7" s="104"/>
      <c r="JFN7" s="104"/>
      <c r="JFO7" s="104"/>
      <c r="JFP7" s="104"/>
      <c r="JFQ7" s="104"/>
      <c r="JFR7" s="104"/>
      <c r="JFS7" s="104"/>
      <c r="JFT7" s="104"/>
      <c r="JFU7" s="104"/>
      <c r="JFV7" s="104"/>
      <c r="JFW7" s="104"/>
      <c r="JFX7" s="104"/>
      <c r="JFY7" s="104"/>
      <c r="JFZ7" s="104"/>
      <c r="JGA7" s="104"/>
      <c r="JGB7" s="104"/>
      <c r="JGC7" s="104"/>
      <c r="JGD7" s="104"/>
      <c r="JGE7" s="104"/>
      <c r="JGF7" s="104"/>
      <c r="JGG7" s="104"/>
      <c r="JGH7" s="104"/>
      <c r="JGI7" s="104"/>
      <c r="JGJ7" s="104"/>
      <c r="JGK7" s="104"/>
      <c r="JGL7" s="104"/>
      <c r="JGM7" s="104"/>
      <c r="JGN7" s="104"/>
      <c r="JGO7" s="104"/>
      <c r="JGP7" s="104"/>
      <c r="JGQ7" s="104"/>
      <c r="JGR7" s="104"/>
      <c r="JGS7" s="104"/>
      <c r="JGT7" s="104"/>
      <c r="JGU7" s="104"/>
      <c r="JGV7" s="104"/>
      <c r="JGW7" s="104"/>
      <c r="JGX7" s="104"/>
      <c r="JGY7" s="104"/>
      <c r="JGZ7" s="104"/>
      <c r="JHA7" s="104"/>
      <c r="JHB7" s="104"/>
      <c r="JHC7" s="104"/>
      <c r="JHD7" s="104"/>
      <c r="JHE7" s="104"/>
      <c r="JHF7" s="104"/>
      <c r="JHG7" s="104"/>
      <c r="JHH7" s="104"/>
      <c r="JHI7" s="104"/>
      <c r="JHJ7" s="104"/>
      <c r="JHK7" s="104"/>
      <c r="JHL7" s="104"/>
      <c r="JHM7" s="104"/>
      <c r="JHN7" s="104"/>
      <c r="JHO7" s="104"/>
      <c r="JHP7" s="104"/>
      <c r="JHQ7" s="104"/>
      <c r="JHR7" s="104"/>
      <c r="JHS7" s="104"/>
      <c r="JHT7" s="104"/>
      <c r="JHU7" s="104"/>
      <c r="JHV7" s="104"/>
      <c r="JHW7" s="104"/>
      <c r="JHX7" s="104"/>
      <c r="JHY7" s="104"/>
      <c r="JHZ7" s="104"/>
      <c r="JIA7" s="104"/>
      <c r="JIB7" s="104"/>
      <c r="JIC7" s="104"/>
      <c r="JID7" s="104"/>
      <c r="JIE7" s="104"/>
      <c r="JIF7" s="104"/>
      <c r="JIG7" s="104"/>
      <c r="JIH7" s="104"/>
      <c r="JII7" s="104"/>
      <c r="JIJ7" s="104"/>
      <c r="JIK7" s="104"/>
      <c r="JIL7" s="104"/>
      <c r="JIM7" s="104"/>
      <c r="JIN7" s="104"/>
      <c r="JIO7" s="104"/>
      <c r="JIP7" s="104"/>
      <c r="JIQ7" s="104"/>
      <c r="JIR7" s="104"/>
      <c r="JIS7" s="104"/>
      <c r="JIT7" s="104"/>
      <c r="JIU7" s="104"/>
      <c r="JIV7" s="104"/>
      <c r="JIW7" s="104"/>
      <c r="JIX7" s="104"/>
      <c r="JIY7" s="104"/>
      <c r="JIZ7" s="104"/>
      <c r="JJA7" s="104"/>
      <c r="JJB7" s="104"/>
      <c r="JJC7" s="104"/>
      <c r="JJD7" s="104"/>
      <c r="JJE7" s="104"/>
      <c r="JJF7" s="104"/>
      <c r="JJG7" s="104"/>
      <c r="JJH7" s="104"/>
      <c r="JJI7" s="104"/>
      <c r="JJJ7" s="104"/>
      <c r="JJK7" s="104"/>
      <c r="JJL7" s="104"/>
      <c r="JJM7" s="104"/>
      <c r="JJN7" s="104"/>
      <c r="JJO7" s="104"/>
      <c r="JJP7" s="104"/>
      <c r="JJQ7" s="104"/>
      <c r="JJR7" s="104"/>
      <c r="JJS7" s="104"/>
      <c r="JJT7" s="104"/>
      <c r="JJU7" s="104"/>
      <c r="JJV7" s="104"/>
      <c r="JJW7" s="104"/>
      <c r="JJX7" s="104"/>
      <c r="JJY7" s="104"/>
      <c r="JJZ7" s="104"/>
      <c r="JKA7" s="104"/>
      <c r="JKB7" s="104"/>
      <c r="JKC7" s="104"/>
      <c r="JKD7" s="104"/>
      <c r="JKE7" s="104"/>
      <c r="JKF7" s="104"/>
      <c r="JKG7" s="104"/>
      <c r="JKH7" s="104"/>
      <c r="JKI7" s="104"/>
      <c r="JKJ7" s="104"/>
      <c r="JKK7" s="104"/>
      <c r="JKL7" s="104"/>
      <c r="JKM7" s="104"/>
      <c r="JKN7" s="104"/>
      <c r="JKO7" s="104"/>
      <c r="JKP7" s="104"/>
      <c r="JKQ7" s="104"/>
      <c r="JKR7" s="104"/>
      <c r="JKS7" s="104"/>
      <c r="JKT7" s="104"/>
      <c r="JKU7" s="104"/>
      <c r="JKV7" s="104"/>
      <c r="JKW7" s="104"/>
      <c r="JKX7" s="104"/>
      <c r="JKY7" s="104"/>
      <c r="JKZ7" s="104"/>
      <c r="JLA7" s="104"/>
      <c r="JLB7" s="104"/>
      <c r="JLC7" s="104"/>
      <c r="JLD7" s="104"/>
      <c r="JLE7" s="104"/>
      <c r="JLF7" s="104"/>
      <c r="JLG7" s="104"/>
      <c r="JLH7" s="104"/>
      <c r="JLI7" s="104"/>
      <c r="JLJ7" s="104"/>
      <c r="JLK7" s="104"/>
      <c r="JLL7" s="104"/>
      <c r="JLM7" s="104"/>
      <c r="JLN7" s="104"/>
      <c r="JLO7" s="104"/>
      <c r="JLP7" s="104"/>
      <c r="JLQ7" s="104"/>
      <c r="JLR7" s="104"/>
      <c r="JLS7" s="104"/>
      <c r="JLT7" s="104"/>
      <c r="JLU7" s="104"/>
      <c r="JLV7" s="104"/>
      <c r="JLW7" s="104"/>
      <c r="JLX7" s="104"/>
      <c r="JLY7" s="104"/>
      <c r="JLZ7" s="104"/>
      <c r="JMA7" s="104"/>
      <c r="JMB7" s="104"/>
      <c r="JMC7" s="104"/>
      <c r="JMD7" s="104"/>
      <c r="JME7" s="104"/>
      <c r="JMF7" s="104"/>
      <c r="JMG7" s="104"/>
      <c r="JMH7" s="104"/>
      <c r="JMI7" s="104"/>
      <c r="JMJ7" s="104"/>
      <c r="JMK7" s="104"/>
      <c r="JML7" s="104"/>
      <c r="JMM7" s="104"/>
      <c r="JMN7" s="104"/>
      <c r="JMO7" s="104"/>
      <c r="JMP7" s="104"/>
      <c r="JMQ7" s="104"/>
      <c r="JMR7" s="104"/>
      <c r="JMS7" s="104"/>
      <c r="JMT7" s="104"/>
      <c r="JMU7" s="104"/>
      <c r="JMV7" s="104"/>
      <c r="JMW7" s="104"/>
      <c r="JMX7" s="104"/>
      <c r="JMY7" s="104"/>
      <c r="JMZ7" s="104"/>
      <c r="JNA7" s="104"/>
      <c r="JNB7" s="104"/>
      <c r="JNC7" s="104"/>
      <c r="JND7" s="104"/>
      <c r="JNE7" s="104"/>
      <c r="JNF7" s="104"/>
      <c r="JNG7" s="104"/>
      <c r="JNH7" s="104"/>
      <c r="JNI7" s="104"/>
      <c r="JNJ7" s="104"/>
      <c r="JNK7" s="104"/>
      <c r="JNL7" s="104"/>
      <c r="JNM7" s="104"/>
      <c r="JNN7" s="104"/>
      <c r="JNO7" s="104"/>
      <c r="JNP7" s="104"/>
      <c r="JNQ7" s="104"/>
      <c r="JNR7" s="104"/>
      <c r="JNS7" s="104"/>
      <c r="JNT7" s="104"/>
      <c r="JNU7" s="104"/>
      <c r="JNV7" s="104"/>
      <c r="JNW7" s="104"/>
      <c r="JNX7" s="104"/>
      <c r="JNY7" s="104"/>
      <c r="JNZ7" s="104"/>
      <c r="JOA7" s="104"/>
      <c r="JOB7" s="104"/>
      <c r="JOC7" s="104"/>
      <c r="JOD7" s="104"/>
      <c r="JOE7" s="104"/>
      <c r="JOF7" s="104"/>
      <c r="JOG7" s="104"/>
      <c r="JOH7" s="104"/>
      <c r="JOI7" s="104"/>
      <c r="JOJ7" s="104"/>
      <c r="JOK7" s="104"/>
      <c r="JOL7" s="104"/>
      <c r="JOM7" s="104"/>
      <c r="JON7" s="104"/>
      <c r="JOO7" s="104"/>
      <c r="JOP7" s="104"/>
      <c r="JOQ7" s="104"/>
      <c r="JOR7" s="104"/>
      <c r="JOS7" s="104"/>
      <c r="JOT7" s="104"/>
      <c r="JOU7" s="104"/>
      <c r="JOV7" s="104"/>
      <c r="JOW7" s="104"/>
      <c r="JOX7" s="104"/>
      <c r="JOY7" s="104"/>
      <c r="JOZ7" s="104"/>
      <c r="JPA7" s="104"/>
      <c r="JPB7" s="104"/>
      <c r="JPC7" s="104"/>
      <c r="JPD7" s="104"/>
      <c r="JPE7" s="104"/>
      <c r="JPF7" s="104"/>
      <c r="JPG7" s="104"/>
      <c r="JPH7" s="104"/>
      <c r="JPI7" s="104"/>
      <c r="JPJ7" s="104"/>
      <c r="JPK7" s="104"/>
      <c r="JPL7" s="104"/>
      <c r="JPM7" s="104"/>
      <c r="JPN7" s="104"/>
      <c r="JPO7" s="104"/>
      <c r="JPP7" s="104"/>
      <c r="JPQ7" s="104"/>
      <c r="JPR7" s="104"/>
      <c r="JPS7" s="104"/>
      <c r="JPT7" s="104"/>
      <c r="JPU7" s="104"/>
      <c r="JPV7" s="104"/>
      <c r="JPW7" s="104"/>
      <c r="JPX7" s="104"/>
      <c r="JPY7" s="104"/>
      <c r="JPZ7" s="104"/>
      <c r="JQA7" s="104"/>
      <c r="JQB7" s="104"/>
      <c r="JQC7" s="104"/>
      <c r="JQD7" s="104"/>
      <c r="JQE7" s="104"/>
      <c r="JQF7" s="104"/>
      <c r="JQG7" s="104"/>
      <c r="JQH7" s="104"/>
      <c r="JQI7" s="104"/>
      <c r="JQJ7" s="104"/>
      <c r="JQK7" s="104"/>
      <c r="JQL7" s="104"/>
      <c r="JQM7" s="104"/>
      <c r="JQN7" s="104"/>
      <c r="JQO7" s="104"/>
      <c r="JQP7" s="104"/>
      <c r="JQQ7" s="104"/>
      <c r="JQR7" s="104"/>
      <c r="JQS7" s="104"/>
      <c r="JQT7" s="104"/>
      <c r="JQU7" s="104"/>
      <c r="JQV7" s="104"/>
      <c r="JQW7" s="104"/>
      <c r="JQX7" s="104"/>
      <c r="JQY7" s="104"/>
      <c r="JQZ7" s="104"/>
      <c r="JRA7" s="104"/>
      <c r="JRB7" s="104"/>
      <c r="JRC7" s="104"/>
      <c r="JRD7" s="104"/>
      <c r="JRE7" s="104"/>
      <c r="JRF7" s="104"/>
      <c r="JRG7" s="104"/>
      <c r="JRH7" s="104"/>
      <c r="JRI7" s="104"/>
      <c r="JRJ7" s="104"/>
      <c r="JRK7" s="104"/>
      <c r="JRL7" s="104"/>
      <c r="JRM7" s="104"/>
      <c r="JRN7" s="104"/>
      <c r="JRO7" s="104"/>
      <c r="JRP7" s="104"/>
      <c r="JRQ7" s="104"/>
      <c r="JRR7" s="104"/>
      <c r="JRS7" s="104"/>
      <c r="JRT7" s="104"/>
      <c r="JRU7" s="104"/>
      <c r="JRV7" s="104"/>
      <c r="JRW7" s="104"/>
      <c r="JRX7" s="104"/>
      <c r="JRY7" s="104"/>
      <c r="JRZ7" s="104"/>
      <c r="JSA7" s="104"/>
      <c r="JSB7" s="104"/>
      <c r="JSC7" s="104"/>
      <c r="JSD7" s="104"/>
      <c r="JSE7" s="104"/>
      <c r="JSF7" s="104"/>
      <c r="JSG7" s="104"/>
      <c r="JSH7" s="104"/>
      <c r="JSI7" s="104"/>
      <c r="JSJ7" s="104"/>
      <c r="JSK7" s="104"/>
      <c r="JSL7" s="104"/>
      <c r="JSM7" s="104"/>
      <c r="JSN7" s="104"/>
      <c r="JSO7" s="104"/>
      <c r="JSP7" s="104"/>
      <c r="JSQ7" s="104"/>
      <c r="JSR7" s="104"/>
      <c r="JSS7" s="104"/>
      <c r="JST7" s="104"/>
      <c r="JSU7" s="104"/>
      <c r="JSV7" s="104"/>
      <c r="JSW7" s="104"/>
      <c r="JSX7" s="104"/>
      <c r="JSY7" s="104"/>
      <c r="JSZ7" s="104"/>
      <c r="JTA7" s="104"/>
      <c r="JTB7" s="104"/>
      <c r="JTC7" s="104"/>
      <c r="JTD7" s="104"/>
      <c r="JTE7" s="104"/>
      <c r="JTF7" s="104"/>
      <c r="JTG7" s="104"/>
      <c r="JTH7" s="104"/>
      <c r="JTI7" s="104"/>
      <c r="JTJ7" s="104"/>
      <c r="JTK7" s="104"/>
      <c r="JTL7" s="104"/>
      <c r="JTM7" s="104"/>
      <c r="JTN7" s="104"/>
      <c r="JTO7" s="104"/>
      <c r="JTP7" s="104"/>
      <c r="JTQ7" s="104"/>
      <c r="JTR7" s="104"/>
      <c r="JTS7" s="104"/>
      <c r="JTT7" s="104"/>
      <c r="JTU7" s="104"/>
      <c r="JTV7" s="104"/>
      <c r="JTW7" s="104"/>
      <c r="JTX7" s="104"/>
      <c r="JTY7" s="104"/>
      <c r="JTZ7" s="104"/>
      <c r="JUA7" s="104"/>
      <c r="JUB7" s="104"/>
      <c r="JUC7" s="104"/>
      <c r="JUD7" s="104"/>
      <c r="JUE7" s="104"/>
      <c r="JUF7" s="104"/>
      <c r="JUG7" s="104"/>
      <c r="JUH7" s="104"/>
      <c r="JUI7" s="104"/>
      <c r="JUJ7" s="104"/>
      <c r="JUK7" s="104"/>
      <c r="JUL7" s="104"/>
      <c r="JUM7" s="104"/>
      <c r="JUN7" s="104"/>
      <c r="JUO7" s="104"/>
      <c r="JUP7" s="104"/>
      <c r="JUQ7" s="104"/>
      <c r="JUR7" s="104"/>
      <c r="JUS7" s="104"/>
      <c r="JUT7" s="104"/>
      <c r="JUU7" s="104"/>
      <c r="JUV7" s="104"/>
      <c r="JUW7" s="104"/>
      <c r="JUX7" s="104"/>
      <c r="JUY7" s="104"/>
      <c r="JUZ7" s="104"/>
      <c r="JVA7" s="104"/>
      <c r="JVB7" s="104"/>
      <c r="JVC7" s="104"/>
      <c r="JVD7" s="104"/>
      <c r="JVE7" s="104"/>
      <c r="JVF7" s="104"/>
      <c r="JVG7" s="104"/>
      <c r="JVH7" s="104"/>
      <c r="JVI7" s="104"/>
      <c r="JVJ7" s="104"/>
      <c r="JVK7" s="104"/>
      <c r="JVL7" s="104"/>
      <c r="JVM7" s="104"/>
      <c r="JVN7" s="104"/>
      <c r="JVO7" s="104"/>
      <c r="JVP7" s="104"/>
      <c r="JVQ7" s="104"/>
      <c r="JVR7" s="104"/>
      <c r="JVS7" s="104"/>
      <c r="JVT7" s="104"/>
      <c r="JVU7" s="104"/>
      <c r="JVV7" s="104"/>
      <c r="JVW7" s="104"/>
      <c r="JVX7" s="104"/>
      <c r="JVY7" s="104"/>
      <c r="JVZ7" s="104"/>
      <c r="JWA7" s="104"/>
      <c r="JWB7" s="104"/>
      <c r="JWC7" s="104"/>
      <c r="JWD7" s="104"/>
      <c r="JWE7" s="104"/>
      <c r="JWF7" s="104"/>
      <c r="JWG7" s="104"/>
      <c r="JWH7" s="104"/>
      <c r="JWI7" s="104"/>
      <c r="JWJ7" s="104"/>
      <c r="JWK7" s="104"/>
      <c r="JWL7" s="104"/>
      <c r="JWM7" s="104"/>
      <c r="JWN7" s="104"/>
      <c r="JWO7" s="104"/>
      <c r="JWP7" s="104"/>
      <c r="JWQ7" s="104"/>
      <c r="JWR7" s="104"/>
      <c r="JWS7" s="104"/>
      <c r="JWT7" s="104"/>
      <c r="JWU7" s="104"/>
      <c r="JWV7" s="104"/>
      <c r="JWW7" s="104"/>
      <c r="JWX7" s="104"/>
      <c r="JWY7" s="104"/>
      <c r="JWZ7" s="104"/>
      <c r="JXA7" s="104"/>
      <c r="JXB7" s="104"/>
      <c r="JXC7" s="104"/>
      <c r="JXD7" s="104"/>
      <c r="JXE7" s="104"/>
      <c r="JXF7" s="104"/>
      <c r="JXG7" s="104"/>
      <c r="JXH7" s="104"/>
      <c r="JXI7" s="104"/>
      <c r="JXJ7" s="104"/>
      <c r="JXK7" s="104"/>
      <c r="JXL7" s="104"/>
      <c r="JXM7" s="104"/>
      <c r="JXN7" s="104"/>
      <c r="JXO7" s="104"/>
      <c r="JXP7" s="104"/>
      <c r="JXQ7" s="104"/>
      <c r="JXR7" s="104"/>
      <c r="JXS7" s="104"/>
      <c r="JXT7" s="104"/>
      <c r="JXU7" s="104"/>
      <c r="JXV7" s="104"/>
      <c r="JXW7" s="104"/>
      <c r="JXX7" s="104"/>
      <c r="JXY7" s="104"/>
      <c r="JXZ7" s="104"/>
      <c r="JYA7" s="104"/>
      <c r="JYB7" s="104"/>
      <c r="JYC7" s="104"/>
      <c r="JYD7" s="104"/>
      <c r="JYE7" s="104"/>
      <c r="JYF7" s="104"/>
      <c r="JYG7" s="104"/>
      <c r="JYH7" s="104"/>
      <c r="JYI7" s="104"/>
      <c r="JYJ7" s="104"/>
      <c r="JYK7" s="104"/>
      <c r="JYL7" s="104"/>
      <c r="JYM7" s="104"/>
      <c r="JYN7" s="104"/>
      <c r="JYO7" s="104"/>
      <c r="JYP7" s="104"/>
      <c r="JYQ7" s="104"/>
      <c r="JYR7" s="104"/>
      <c r="JYS7" s="104"/>
      <c r="JYT7" s="104"/>
      <c r="JYU7" s="104"/>
      <c r="JYV7" s="104"/>
      <c r="JYW7" s="104"/>
      <c r="JYX7" s="104"/>
      <c r="JYY7" s="104"/>
      <c r="JYZ7" s="104"/>
      <c r="JZA7" s="104"/>
      <c r="JZB7" s="104"/>
      <c r="JZC7" s="104"/>
      <c r="JZD7" s="104"/>
      <c r="JZE7" s="104"/>
      <c r="JZF7" s="104"/>
      <c r="JZG7" s="104"/>
      <c r="JZH7" s="104"/>
      <c r="JZI7" s="104"/>
      <c r="JZJ7" s="104"/>
      <c r="JZK7" s="104"/>
      <c r="JZL7" s="104"/>
      <c r="JZM7" s="104"/>
      <c r="JZN7" s="104"/>
      <c r="JZO7" s="104"/>
      <c r="JZP7" s="104"/>
      <c r="JZQ7" s="104"/>
      <c r="JZR7" s="104"/>
      <c r="JZS7" s="104"/>
      <c r="JZT7" s="104"/>
      <c r="JZU7" s="104"/>
      <c r="JZV7" s="104"/>
      <c r="JZW7" s="104"/>
      <c r="JZX7" s="104"/>
      <c r="JZY7" s="104"/>
      <c r="JZZ7" s="104"/>
      <c r="KAA7" s="104"/>
      <c r="KAB7" s="104"/>
      <c r="KAC7" s="104"/>
      <c r="KAD7" s="104"/>
      <c r="KAE7" s="104"/>
      <c r="KAF7" s="104"/>
      <c r="KAG7" s="104"/>
      <c r="KAH7" s="104"/>
      <c r="KAI7" s="104"/>
      <c r="KAJ7" s="104"/>
      <c r="KAK7" s="104"/>
      <c r="KAL7" s="104"/>
      <c r="KAM7" s="104"/>
      <c r="KAN7" s="104"/>
      <c r="KAO7" s="104"/>
      <c r="KAP7" s="104"/>
      <c r="KAQ7" s="104"/>
      <c r="KAR7" s="104"/>
      <c r="KAS7" s="104"/>
      <c r="KAT7" s="104"/>
      <c r="KAU7" s="104"/>
      <c r="KAV7" s="104"/>
      <c r="KAW7" s="104"/>
      <c r="KAX7" s="104"/>
      <c r="KAY7" s="104"/>
      <c r="KAZ7" s="104"/>
      <c r="KBA7" s="104"/>
      <c r="KBB7" s="104"/>
      <c r="KBC7" s="104"/>
      <c r="KBD7" s="104"/>
      <c r="KBE7" s="104"/>
      <c r="KBF7" s="104"/>
      <c r="KBG7" s="104"/>
      <c r="KBH7" s="104"/>
      <c r="KBI7" s="104"/>
      <c r="KBJ7" s="104"/>
      <c r="KBK7" s="104"/>
      <c r="KBL7" s="104"/>
      <c r="KBM7" s="104"/>
      <c r="KBN7" s="104"/>
      <c r="KBO7" s="104"/>
      <c r="KBP7" s="104"/>
      <c r="KBQ7" s="104"/>
      <c r="KBR7" s="104"/>
      <c r="KBS7" s="104"/>
      <c r="KBT7" s="104"/>
      <c r="KBU7" s="104"/>
      <c r="KBV7" s="104"/>
      <c r="KBW7" s="104"/>
      <c r="KBX7" s="104"/>
      <c r="KBY7" s="104"/>
      <c r="KBZ7" s="104"/>
      <c r="KCA7" s="104"/>
      <c r="KCB7" s="104"/>
      <c r="KCC7" s="104"/>
      <c r="KCD7" s="104"/>
      <c r="KCE7" s="104"/>
      <c r="KCF7" s="104"/>
      <c r="KCG7" s="104"/>
      <c r="KCH7" s="104"/>
      <c r="KCI7" s="104"/>
      <c r="KCJ7" s="104"/>
      <c r="KCK7" s="104"/>
      <c r="KCL7" s="104"/>
      <c r="KCM7" s="104"/>
      <c r="KCN7" s="104"/>
      <c r="KCO7" s="104"/>
      <c r="KCP7" s="104"/>
      <c r="KCQ7" s="104"/>
      <c r="KCR7" s="104"/>
      <c r="KCS7" s="104"/>
      <c r="KCT7" s="104"/>
      <c r="KCU7" s="104"/>
      <c r="KCV7" s="104"/>
      <c r="KCW7" s="104"/>
      <c r="KCX7" s="104"/>
      <c r="KCY7" s="104"/>
      <c r="KCZ7" s="104"/>
      <c r="KDA7" s="104"/>
      <c r="KDB7" s="104"/>
      <c r="KDC7" s="104"/>
      <c r="KDD7" s="104"/>
      <c r="KDE7" s="104"/>
      <c r="KDF7" s="104"/>
      <c r="KDG7" s="104"/>
      <c r="KDH7" s="104"/>
      <c r="KDI7" s="104"/>
      <c r="KDJ7" s="104"/>
      <c r="KDK7" s="104"/>
      <c r="KDL7" s="104"/>
      <c r="KDM7" s="104"/>
      <c r="KDN7" s="104"/>
      <c r="KDO7" s="104"/>
      <c r="KDP7" s="104"/>
      <c r="KDQ7" s="104"/>
      <c r="KDR7" s="104"/>
      <c r="KDS7" s="104"/>
      <c r="KDT7" s="104"/>
      <c r="KDU7" s="104"/>
      <c r="KDV7" s="104"/>
      <c r="KDW7" s="104"/>
      <c r="KDX7" s="104"/>
      <c r="KDY7" s="104"/>
      <c r="KDZ7" s="104"/>
      <c r="KEA7" s="104"/>
      <c r="KEB7" s="104"/>
      <c r="KEC7" s="104"/>
      <c r="KED7" s="104"/>
      <c r="KEE7" s="104"/>
      <c r="KEF7" s="104"/>
      <c r="KEG7" s="104"/>
      <c r="KEH7" s="104"/>
      <c r="KEI7" s="104"/>
      <c r="KEJ7" s="104"/>
      <c r="KEK7" s="104"/>
      <c r="KEL7" s="104"/>
      <c r="KEM7" s="104"/>
      <c r="KEN7" s="104"/>
      <c r="KEO7" s="104"/>
      <c r="KEP7" s="104"/>
      <c r="KEQ7" s="104"/>
      <c r="KER7" s="104"/>
      <c r="KES7" s="104"/>
      <c r="KET7" s="104"/>
      <c r="KEU7" s="104"/>
      <c r="KEV7" s="104"/>
      <c r="KEW7" s="104"/>
      <c r="KEX7" s="104"/>
      <c r="KEY7" s="104"/>
      <c r="KEZ7" s="104"/>
      <c r="KFA7" s="104"/>
      <c r="KFB7" s="104"/>
      <c r="KFC7" s="104"/>
      <c r="KFD7" s="104"/>
      <c r="KFE7" s="104"/>
      <c r="KFF7" s="104"/>
      <c r="KFG7" s="104"/>
      <c r="KFH7" s="104"/>
      <c r="KFI7" s="104"/>
      <c r="KFJ7" s="104"/>
      <c r="KFK7" s="104"/>
      <c r="KFL7" s="104"/>
      <c r="KFM7" s="104"/>
      <c r="KFN7" s="104"/>
      <c r="KFO7" s="104"/>
      <c r="KFP7" s="104"/>
      <c r="KFQ7" s="104"/>
      <c r="KFR7" s="104"/>
      <c r="KFS7" s="104"/>
      <c r="KFT7" s="104"/>
      <c r="KFU7" s="104"/>
      <c r="KFV7" s="104"/>
      <c r="KFW7" s="104"/>
      <c r="KFX7" s="104"/>
      <c r="KFY7" s="104"/>
      <c r="KFZ7" s="104"/>
      <c r="KGA7" s="104"/>
      <c r="KGB7" s="104"/>
      <c r="KGC7" s="104"/>
      <c r="KGD7" s="104"/>
      <c r="KGE7" s="104"/>
      <c r="KGF7" s="104"/>
      <c r="KGG7" s="104"/>
      <c r="KGH7" s="104"/>
      <c r="KGI7" s="104"/>
      <c r="KGJ7" s="104"/>
      <c r="KGK7" s="104"/>
      <c r="KGL7" s="104"/>
      <c r="KGM7" s="104"/>
      <c r="KGN7" s="104"/>
      <c r="KGO7" s="104"/>
      <c r="KGP7" s="104"/>
      <c r="KGQ7" s="104"/>
      <c r="KGR7" s="104"/>
      <c r="KGS7" s="104"/>
      <c r="KGT7" s="104"/>
      <c r="KGU7" s="104"/>
      <c r="KGV7" s="104"/>
      <c r="KGW7" s="104"/>
      <c r="KGX7" s="104"/>
      <c r="KGY7" s="104"/>
      <c r="KGZ7" s="104"/>
      <c r="KHA7" s="104"/>
      <c r="KHB7" s="104"/>
      <c r="KHC7" s="104"/>
      <c r="KHD7" s="104"/>
      <c r="KHE7" s="104"/>
      <c r="KHF7" s="104"/>
      <c r="KHG7" s="104"/>
      <c r="KHH7" s="104"/>
      <c r="KHI7" s="104"/>
      <c r="KHJ7" s="104"/>
      <c r="KHK7" s="104"/>
      <c r="KHL7" s="104"/>
      <c r="KHM7" s="104"/>
      <c r="KHN7" s="104"/>
      <c r="KHO7" s="104"/>
      <c r="KHP7" s="104"/>
      <c r="KHQ7" s="104"/>
      <c r="KHR7" s="104"/>
      <c r="KHS7" s="104"/>
      <c r="KHT7" s="104"/>
      <c r="KHU7" s="104"/>
      <c r="KHV7" s="104"/>
      <c r="KHW7" s="104"/>
      <c r="KHX7" s="104"/>
      <c r="KHY7" s="104"/>
      <c r="KHZ7" s="104"/>
      <c r="KIA7" s="104"/>
      <c r="KIB7" s="104"/>
      <c r="KIC7" s="104"/>
      <c r="KID7" s="104"/>
      <c r="KIE7" s="104"/>
      <c r="KIF7" s="104"/>
      <c r="KIG7" s="104"/>
      <c r="KIH7" s="104"/>
      <c r="KII7" s="104"/>
      <c r="KIJ7" s="104"/>
      <c r="KIK7" s="104"/>
      <c r="KIL7" s="104"/>
      <c r="KIM7" s="104"/>
      <c r="KIN7" s="104"/>
      <c r="KIO7" s="104"/>
      <c r="KIP7" s="104"/>
      <c r="KIQ7" s="104"/>
      <c r="KIR7" s="104"/>
      <c r="KIS7" s="104"/>
      <c r="KIT7" s="104"/>
      <c r="KIU7" s="104"/>
      <c r="KIV7" s="104"/>
      <c r="KIW7" s="104"/>
      <c r="KIX7" s="104"/>
      <c r="KIY7" s="104"/>
      <c r="KIZ7" s="104"/>
      <c r="KJA7" s="104"/>
      <c r="KJB7" s="104"/>
      <c r="KJC7" s="104"/>
      <c r="KJD7" s="104"/>
      <c r="KJE7" s="104"/>
      <c r="KJF7" s="104"/>
      <c r="KJG7" s="104"/>
      <c r="KJH7" s="104"/>
      <c r="KJI7" s="104"/>
      <c r="KJJ7" s="104"/>
      <c r="KJK7" s="104"/>
      <c r="KJL7" s="104"/>
      <c r="KJM7" s="104"/>
      <c r="KJN7" s="104"/>
      <c r="KJO7" s="104"/>
      <c r="KJP7" s="104"/>
      <c r="KJQ7" s="104"/>
      <c r="KJR7" s="104"/>
      <c r="KJS7" s="104"/>
      <c r="KJT7" s="104"/>
      <c r="KJU7" s="104"/>
      <c r="KJV7" s="104"/>
      <c r="KJW7" s="104"/>
      <c r="KJX7" s="104"/>
      <c r="KJY7" s="104"/>
      <c r="KJZ7" s="104"/>
      <c r="KKA7" s="104"/>
      <c r="KKB7" s="104"/>
      <c r="KKC7" s="104"/>
      <c r="KKD7" s="104"/>
      <c r="KKE7" s="104"/>
      <c r="KKF7" s="104"/>
      <c r="KKG7" s="104"/>
      <c r="KKH7" s="104"/>
      <c r="KKI7" s="104"/>
      <c r="KKJ7" s="104"/>
      <c r="KKK7" s="104"/>
      <c r="KKL7" s="104"/>
      <c r="KKM7" s="104"/>
      <c r="KKN7" s="104"/>
      <c r="KKO7" s="104"/>
      <c r="KKP7" s="104"/>
      <c r="KKQ7" s="104"/>
      <c r="KKR7" s="104"/>
      <c r="KKS7" s="104"/>
      <c r="KKT7" s="104"/>
      <c r="KKU7" s="104"/>
      <c r="KKV7" s="104"/>
      <c r="KKW7" s="104"/>
      <c r="KKX7" s="104"/>
      <c r="KKY7" s="104"/>
      <c r="KKZ7" s="104"/>
      <c r="KLA7" s="104"/>
      <c r="KLB7" s="104"/>
      <c r="KLC7" s="104"/>
      <c r="KLD7" s="104"/>
      <c r="KLE7" s="104"/>
      <c r="KLF7" s="104"/>
      <c r="KLG7" s="104"/>
      <c r="KLH7" s="104"/>
      <c r="KLI7" s="104"/>
      <c r="KLJ7" s="104"/>
      <c r="KLK7" s="104"/>
      <c r="KLL7" s="104"/>
      <c r="KLM7" s="104"/>
      <c r="KLN7" s="104"/>
      <c r="KLO7" s="104"/>
      <c r="KLP7" s="104"/>
      <c r="KLQ7" s="104"/>
      <c r="KLR7" s="104"/>
      <c r="KLS7" s="104"/>
      <c r="KLT7" s="104"/>
      <c r="KLU7" s="104"/>
      <c r="KLV7" s="104"/>
      <c r="KLW7" s="104"/>
      <c r="KLX7" s="104"/>
      <c r="KLY7" s="104"/>
      <c r="KLZ7" s="104"/>
      <c r="KMA7" s="104"/>
      <c r="KMB7" s="104"/>
      <c r="KMC7" s="104"/>
      <c r="KMD7" s="104"/>
      <c r="KME7" s="104"/>
      <c r="KMF7" s="104"/>
      <c r="KMG7" s="104"/>
      <c r="KMH7" s="104"/>
      <c r="KMI7" s="104"/>
      <c r="KMJ7" s="104"/>
      <c r="KMK7" s="104"/>
      <c r="KML7" s="104"/>
      <c r="KMM7" s="104"/>
      <c r="KMN7" s="104"/>
      <c r="KMO7" s="104"/>
      <c r="KMP7" s="104"/>
      <c r="KMQ7" s="104"/>
      <c r="KMR7" s="104"/>
      <c r="KMS7" s="104"/>
      <c r="KMT7" s="104"/>
      <c r="KMU7" s="104"/>
      <c r="KMV7" s="104"/>
      <c r="KMW7" s="104"/>
      <c r="KMX7" s="104"/>
      <c r="KMY7" s="104"/>
      <c r="KMZ7" s="104"/>
      <c r="KNA7" s="104"/>
      <c r="KNB7" s="104"/>
      <c r="KNC7" s="104"/>
      <c r="KND7" s="104"/>
      <c r="KNE7" s="104"/>
      <c r="KNF7" s="104"/>
      <c r="KNG7" s="104"/>
      <c r="KNH7" s="104"/>
      <c r="KNI7" s="104"/>
      <c r="KNJ7" s="104"/>
      <c r="KNK7" s="104"/>
      <c r="KNL7" s="104"/>
      <c r="KNM7" s="104"/>
      <c r="KNN7" s="104"/>
      <c r="KNO7" s="104"/>
      <c r="KNP7" s="104"/>
      <c r="KNQ7" s="104"/>
      <c r="KNR7" s="104"/>
      <c r="KNS7" s="104"/>
      <c r="KNT7" s="104"/>
      <c r="KNU7" s="104"/>
      <c r="KNV7" s="104"/>
      <c r="KNW7" s="104"/>
      <c r="KNX7" s="104"/>
      <c r="KNY7" s="104"/>
      <c r="KNZ7" s="104"/>
      <c r="KOA7" s="104"/>
      <c r="KOB7" s="104"/>
      <c r="KOC7" s="104"/>
      <c r="KOD7" s="104"/>
      <c r="KOE7" s="104"/>
      <c r="KOF7" s="104"/>
      <c r="KOG7" s="104"/>
      <c r="KOH7" s="104"/>
      <c r="KOI7" s="104"/>
      <c r="KOJ7" s="104"/>
      <c r="KOK7" s="104"/>
      <c r="KOL7" s="104"/>
      <c r="KOM7" s="104"/>
      <c r="KON7" s="104"/>
      <c r="KOO7" s="104"/>
      <c r="KOP7" s="104"/>
      <c r="KOQ7" s="104"/>
      <c r="KOR7" s="104"/>
      <c r="KOS7" s="104"/>
      <c r="KOT7" s="104"/>
      <c r="KOU7" s="104"/>
      <c r="KOV7" s="104"/>
      <c r="KOW7" s="104"/>
      <c r="KOX7" s="104"/>
      <c r="KOY7" s="104"/>
      <c r="KOZ7" s="104"/>
      <c r="KPA7" s="104"/>
      <c r="KPB7" s="104"/>
      <c r="KPC7" s="104"/>
      <c r="KPD7" s="104"/>
      <c r="KPE7" s="104"/>
      <c r="KPF7" s="104"/>
      <c r="KPG7" s="104"/>
      <c r="KPH7" s="104"/>
      <c r="KPI7" s="104"/>
      <c r="KPJ7" s="104"/>
      <c r="KPK7" s="104"/>
      <c r="KPL7" s="104"/>
      <c r="KPM7" s="104"/>
      <c r="KPN7" s="104"/>
      <c r="KPO7" s="104"/>
      <c r="KPP7" s="104"/>
      <c r="KPQ7" s="104"/>
      <c r="KPR7" s="104"/>
      <c r="KPS7" s="104"/>
      <c r="KPT7" s="104"/>
      <c r="KPU7" s="104"/>
      <c r="KPV7" s="104"/>
      <c r="KPW7" s="104"/>
      <c r="KPX7" s="104"/>
      <c r="KPY7" s="104"/>
      <c r="KPZ7" s="104"/>
      <c r="KQA7" s="104"/>
      <c r="KQB7" s="104"/>
      <c r="KQC7" s="104"/>
      <c r="KQD7" s="104"/>
      <c r="KQE7" s="104"/>
      <c r="KQF7" s="104"/>
      <c r="KQG7" s="104"/>
      <c r="KQH7" s="104"/>
      <c r="KQI7" s="104"/>
      <c r="KQJ7" s="104"/>
      <c r="KQK7" s="104"/>
      <c r="KQL7" s="104"/>
      <c r="KQM7" s="104"/>
      <c r="KQN7" s="104"/>
      <c r="KQO7" s="104"/>
      <c r="KQP7" s="104"/>
      <c r="KQQ7" s="104"/>
      <c r="KQR7" s="104"/>
      <c r="KQS7" s="104"/>
      <c r="KQT7" s="104"/>
      <c r="KQU7" s="104"/>
      <c r="KQV7" s="104"/>
      <c r="KQW7" s="104"/>
      <c r="KQX7" s="104"/>
      <c r="KQY7" s="104"/>
      <c r="KQZ7" s="104"/>
      <c r="KRA7" s="104"/>
      <c r="KRB7" s="104"/>
      <c r="KRC7" s="104"/>
      <c r="KRD7" s="104"/>
      <c r="KRE7" s="104"/>
      <c r="KRF7" s="104"/>
      <c r="KRG7" s="104"/>
      <c r="KRH7" s="104"/>
      <c r="KRI7" s="104"/>
      <c r="KRJ7" s="104"/>
      <c r="KRK7" s="104"/>
      <c r="KRL7" s="104"/>
      <c r="KRM7" s="104"/>
      <c r="KRN7" s="104"/>
      <c r="KRO7" s="104"/>
      <c r="KRP7" s="104"/>
      <c r="KRQ7" s="104"/>
      <c r="KRR7" s="104"/>
      <c r="KRS7" s="104"/>
      <c r="KRT7" s="104"/>
      <c r="KRU7" s="104"/>
      <c r="KRV7" s="104"/>
      <c r="KRW7" s="104"/>
      <c r="KRX7" s="104"/>
      <c r="KRY7" s="104"/>
      <c r="KRZ7" s="104"/>
      <c r="KSA7" s="104"/>
      <c r="KSB7" s="104"/>
      <c r="KSC7" s="104"/>
      <c r="KSD7" s="104"/>
      <c r="KSE7" s="104"/>
      <c r="KSF7" s="104"/>
      <c r="KSG7" s="104"/>
      <c r="KSH7" s="104"/>
      <c r="KSI7" s="104"/>
      <c r="KSJ7" s="104"/>
      <c r="KSK7" s="104"/>
      <c r="KSL7" s="104"/>
      <c r="KSM7" s="104"/>
      <c r="KSN7" s="104"/>
      <c r="KSO7" s="104"/>
      <c r="KSP7" s="104"/>
      <c r="KSQ7" s="104"/>
      <c r="KSR7" s="104"/>
      <c r="KSS7" s="104"/>
      <c r="KST7" s="104"/>
      <c r="KSU7" s="104"/>
      <c r="KSV7" s="104"/>
      <c r="KSW7" s="104"/>
      <c r="KSX7" s="104"/>
      <c r="KSY7" s="104"/>
      <c r="KSZ7" s="104"/>
      <c r="KTA7" s="104"/>
      <c r="KTB7" s="104"/>
      <c r="KTC7" s="104"/>
      <c r="KTD7" s="104"/>
      <c r="KTE7" s="104"/>
      <c r="KTF7" s="104"/>
      <c r="KTG7" s="104"/>
      <c r="KTH7" s="104"/>
      <c r="KTI7" s="104"/>
      <c r="KTJ7" s="104"/>
      <c r="KTK7" s="104"/>
      <c r="KTL7" s="104"/>
      <c r="KTM7" s="104"/>
      <c r="KTN7" s="104"/>
      <c r="KTO7" s="104"/>
      <c r="KTP7" s="104"/>
      <c r="KTQ7" s="104"/>
      <c r="KTR7" s="104"/>
      <c r="KTS7" s="104"/>
      <c r="KTT7" s="104"/>
      <c r="KTU7" s="104"/>
      <c r="KTV7" s="104"/>
      <c r="KTW7" s="104"/>
      <c r="KTX7" s="104"/>
      <c r="KTY7" s="104"/>
      <c r="KTZ7" s="104"/>
      <c r="KUA7" s="104"/>
      <c r="KUB7" s="104"/>
      <c r="KUC7" s="104"/>
      <c r="KUD7" s="104"/>
      <c r="KUE7" s="104"/>
      <c r="KUF7" s="104"/>
      <c r="KUG7" s="104"/>
      <c r="KUH7" s="104"/>
      <c r="KUI7" s="104"/>
      <c r="KUJ7" s="104"/>
      <c r="KUK7" s="104"/>
      <c r="KUL7" s="104"/>
      <c r="KUM7" s="104"/>
      <c r="KUN7" s="104"/>
      <c r="KUO7" s="104"/>
      <c r="KUP7" s="104"/>
      <c r="KUQ7" s="104"/>
      <c r="KUR7" s="104"/>
      <c r="KUS7" s="104"/>
      <c r="KUT7" s="104"/>
      <c r="KUU7" s="104"/>
      <c r="KUV7" s="104"/>
      <c r="KUW7" s="104"/>
      <c r="KUX7" s="104"/>
      <c r="KUY7" s="104"/>
      <c r="KUZ7" s="104"/>
      <c r="KVA7" s="104"/>
      <c r="KVB7" s="104"/>
      <c r="KVC7" s="104"/>
      <c r="KVD7" s="104"/>
      <c r="KVE7" s="104"/>
      <c r="KVF7" s="104"/>
      <c r="KVG7" s="104"/>
      <c r="KVH7" s="104"/>
      <c r="KVI7" s="104"/>
      <c r="KVJ7" s="104"/>
      <c r="KVK7" s="104"/>
      <c r="KVL7" s="104"/>
      <c r="KVM7" s="104"/>
      <c r="KVN7" s="104"/>
      <c r="KVO7" s="104"/>
      <c r="KVP7" s="104"/>
      <c r="KVQ7" s="104"/>
      <c r="KVR7" s="104"/>
      <c r="KVS7" s="104"/>
      <c r="KVT7" s="104"/>
      <c r="KVU7" s="104"/>
      <c r="KVV7" s="104"/>
      <c r="KVW7" s="104"/>
      <c r="KVX7" s="104"/>
      <c r="KVY7" s="104"/>
      <c r="KVZ7" s="104"/>
      <c r="KWA7" s="104"/>
      <c r="KWB7" s="104"/>
      <c r="KWC7" s="104"/>
      <c r="KWD7" s="104"/>
      <c r="KWE7" s="104"/>
      <c r="KWF7" s="104"/>
      <c r="KWG7" s="104"/>
      <c r="KWH7" s="104"/>
      <c r="KWI7" s="104"/>
      <c r="KWJ7" s="104"/>
      <c r="KWK7" s="104"/>
      <c r="KWL7" s="104"/>
      <c r="KWM7" s="104"/>
      <c r="KWN7" s="104"/>
      <c r="KWO7" s="104"/>
      <c r="KWP7" s="104"/>
      <c r="KWQ7" s="104"/>
      <c r="KWR7" s="104"/>
      <c r="KWS7" s="104"/>
      <c r="KWT7" s="104"/>
      <c r="KWU7" s="104"/>
      <c r="KWV7" s="104"/>
      <c r="KWW7" s="104"/>
      <c r="KWX7" s="104"/>
      <c r="KWY7" s="104"/>
      <c r="KWZ7" s="104"/>
      <c r="KXA7" s="104"/>
      <c r="KXB7" s="104"/>
      <c r="KXC7" s="104"/>
      <c r="KXD7" s="104"/>
      <c r="KXE7" s="104"/>
      <c r="KXF7" s="104"/>
      <c r="KXG7" s="104"/>
      <c r="KXH7" s="104"/>
      <c r="KXI7" s="104"/>
      <c r="KXJ7" s="104"/>
      <c r="KXK7" s="104"/>
      <c r="KXL7" s="104"/>
      <c r="KXM7" s="104"/>
      <c r="KXN7" s="104"/>
      <c r="KXO7" s="104"/>
      <c r="KXP7" s="104"/>
      <c r="KXQ7" s="104"/>
      <c r="KXR7" s="104"/>
      <c r="KXS7" s="104"/>
      <c r="KXT7" s="104"/>
      <c r="KXU7" s="104"/>
      <c r="KXV7" s="104"/>
      <c r="KXW7" s="104"/>
      <c r="KXX7" s="104"/>
      <c r="KXY7" s="104"/>
      <c r="KXZ7" s="104"/>
      <c r="KYA7" s="104"/>
      <c r="KYB7" s="104"/>
      <c r="KYC7" s="104"/>
      <c r="KYD7" s="104"/>
      <c r="KYE7" s="104"/>
      <c r="KYF7" s="104"/>
      <c r="KYG7" s="104"/>
      <c r="KYH7" s="104"/>
      <c r="KYI7" s="104"/>
      <c r="KYJ7" s="104"/>
      <c r="KYK7" s="104"/>
      <c r="KYL7" s="104"/>
      <c r="KYM7" s="104"/>
      <c r="KYN7" s="104"/>
      <c r="KYO7" s="104"/>
      <c r="KYP7" s="104"/>
      <c r="KYQ7" s="104"/>
      <c r="KYR7" s="104"/>
      <c r="KYS7" s="104"/>
      <c r="KYT7" s="104"/>
      <c r="KYU7" s="104"/>
      <c r="KYV7" s="104"/>
      <c r="KYW7" s="104"/>
      <c r="KYX7" s="104"/>
      <c r="KYY7" s="104"/>
      <c r="KYZ7" s="104"/>
      <c r="KZA7" s="104"/>
      <c r="KZB7" s="104"/>
      <c r="KZC7" s="104"/>
      <c r="KZD7" s="104"/>
      <c r="KZE7" s="104"/>
      <c r="KZF7" s="104"/>
      <c r="KZG7" s="104"/>
      <c r="KZH7" s="104"/>
      <c r="KZI7" s="104"/>
      <c r="KZJ7" s="104"/>
      <c r="KZK7" s="104"/>
      <c r="KZL7" s="104"/>
      <c r="KZM7" s="104"/>
      <c r="KZN7" s="104"/>
      <c r="KZO7" s="104"/>
      <c r="KZP7" s="104"/>
      <c r="KZQ7" s="104"/>
      <c r="KZR7" s="104"/>
      <c r="KZS7" s="104"/>
      <c r="KZT7" s="104"/>
      <c r="KZU7" s="104"/>
      <c r="KZV7" s="104"/>
      <c r="KZW7" s="104"/>
      <c r="KZX7" s="104"/>
      <c r="KZY7" s="104"/>
      <c r="KZZ7" s="104"/>
      <c r="LAA7" s="104"/>
      <c r="LAB7" s="104"/>
      <c r="LAC7" s="104"/>
      <c r="LAD7" s="104"/>
      <c r="LAE7" s="104"/>
      <c r="LAF7" s="104"/>
      <c r="LAG7" s="104"/>
      <c r="LAH7" s="104"/>
      <c r="LAI7" s="104"/>
      <c r="LAJ7" s="104"/>
      <c r="LAK7" s="104"/>
      <c r="LAL7" s="104"/>
      <c r="LAM7" s="104"/>
      <c r="LAN7" s="104"/>
      <c r="LAO7" s="104"/>
      <c r="LAP7" s="104"/>
      <c r="LAQ7" s="104"/>
      <c r="LAR7" s="104"/>
      <c r="LAS7" s="104"/>
      <c r="LAT7" s="104"/>
      <c r="LAU7" s="104"/>
      <c r="LAV7" s="104"/>
      <c r="LAW7" s="104"/>
      <c r="LAX7" s="104"/>
      <c r="LAY7" s="104"/>
      <c r="LAZ7" s="104"/>
      <c r="LBA7" s="104"/>
      <c r="LBB7" s="104"/>
      <c r="LBC7" s="104"/>
      <c r="LBD7" s="104"/>
      <c r="LBE7" s="104"/>
      <c r="LBF7" s="104"/>
      <c r="LBG7" s="104"/>
      <c r="LBH7" s="104"/>
      <c r="LBI7" s="104"/>
      <c r="LBJ7" s="104"/>
      <c r="LBK7" s="104"/>
      <c r="LBL7" s="104"/>
      <c r="LBM7" s="104"/>
      <c r="LBN7" s="104"/>
      <c r="LBO7" s="104"/>
      <c r="LBP7" s="104"/>
      <c r="LBQ7" s="104"/>
      <c r="LBR7" s="104"/>
      <c r="LBS7" s="104"/>
      <c r="LBT7" s="104"/>
      <c r="LBU7" s="104"/>
      <c r="LBV7" s="104"/>
      <c r="LBW7" s="104"/>
      <c r="LBX7" s="104"/>
      <c r="LBY7" s="104"/>
      <c r="LBZ7" s="104"/>
      <c r="LCA7" s="104"/>
      <c r="LCB7" s="104"/>
      <c r="LCC7" s="104"/>
      <c r="LCD7" s="104"/>
      <c r="LCE7" s="104"/>
      <c r="LCF7" s="104"/>
      <c r="LCG7" s="104"/>
      <c r="LCH7" s="104"/>
      <c r="LCI7" s="104"/>
      <c r="LCJ7" s="104"/>
      <c r="LCK7" s="104"/>
      <c r="LCL7" s="104"/>
      <c r="LCM7" s="104"/>
      <c r="LCN7" s="104"/>
      <c r="LCO7" s="104"/>
      <c r="LCP7" s="104"/>
      <c r="LCQ7" s="104"/>
      <c r="LCR7" s="104"/>
      <c r="LCS7" s="104"/>
      <c r="LCT7" s="104"/>
      <c r="LCU7" s="104"/>
      <c r="LCV7" s="104"/>
      <c r="LCW7" s="104"/>
      <c r="LCX7" s="104"/>
      <c r="LCY7" s="104"/>
      <c r="LCZ7" s="104"/>
      <c r="LDA7" s="104"/>
      <c r="LDB7" s="104"/>
      <c r="LDC7" s="104"/>
      <c r="LDD7" s="104"/>
      <c r="LDE7" s="104"/>
      <c r="LDF7" s="104"/>
      <c r="LDG7" s="104"/>
      <c r="LDH7" s="104"/>
      <c r="LDI7" s="104"/>
      <c r="LDJ7" s="104"/>
      <c r="LDK7" s="104"/>
      <c r="LDL7" s="104"/>
      <c r="LDM7" s="104"/>
      <c r="LDN7" s="104"/>
      <c r="LDO7" s="104"/>
      <c r="LDP7" s="104"/>
      <c r="LDQ7" s="104"/>
      <c r="LDR7" s="104"/>
      <c r="LDS7" s="104"/>
      <c r="LDT7" s="104"/>
      <c r="LDU7" s="104"/>
      <c r="LDV7" s="104"/>
      <c r="LDW7" s="104"/>
      <c r="LDX7" s="104"/>
      <c r="LDY7" s="104"/>
      <c r="LDZ7" s="104"/>
      <c r="LEA7" s="104"/>
      <c r="LEB7" s="104"/>
      <c r="LEC7" s="104"/>
      <c r="LED7" s="104"/>
      <c r="LEE7" s="104"/>
      <c r="LEF7" s="104"/>
      <c r="LEG7" s="104"/>
      <c r="LEH7" s="104"/>
      <c r="LEI7" s="104"/>
      <c r="LEJ7" s="104"/>
      <c r="LEK7" s="104"/>
      <c r="LEL7" s="104"/>
      <c r="LEM7" s="104"/>
      <c r="LEN7" s="104"/>
      <c r="LEO7" s="104"/>
      <c r="LEP7" s="104"/>
      <c r="LEQ7" s="104"/>
      <c r="LER7" s="104"/>
      <c r="LES7" s="104"/>
      <c r="LET7" s="104"/>
      <c r="LEU7" s="104"/>
      <c r="LEV7" s="104"/>
      <c r="LEW7" s="104"/>
      <c r="LEX7" s="104"/>
      <c r="LEY7" s="104"/>
      <c r="LEZ7" s="104"/>
      <c r="LFA7" s="104"/>
      <c r="LFB7" s="104"/>
      <c r="LFC7" s="104"/>
      <c r="LFD7" s="104"/>
      <c r="LFE7" s="104"/>
      <c r="LFF7" s="104"/>
      <c r="LFG7" s="104"/>
      <c r="LFH7" s="104"/>
      <c r="LFI7" s="104"/>
      <c r="LFJ7" s="104"/>
      <c r="LFK7" s="104"/>
      <c r="LFL7" s="104"/>
      <c r="LFM7" s="104"/>
      <c r="LFN7" s="104"/>
      <c r="LFO7" s="104"/>
      <c r="LFP7" s="104"/>
      <c r="LFQ7" s="104"/>
      <c r="LFR7" s="104"/>
      <c r="LFS7" s="104"/>
      <c r="LFT7" s="104"/>
      <c r="LFU7" s="104"/>
      <c r="LFV7" s="104"/>
      <c r="LFW7" s="104"/>
      <c r="LFX7" s="104"/>
      <c r="LFY7" s="104"/>
      <c r="LFZ7" s="104"/>
      <c r="LGA7" s="104"/>
      <c r="LGB7" s="104"/>
      <c r="LGC7" s="104"/>
      <c r="LGD7" s="104"/>
      <c r="LGE7" s="104"/>
      <c r="LGF7" s="104"/>
      <c r="LGG7" s="104"/>
      <c r="LGH7" s="104"/>
      <c r="LGI7" s="104"/>
      <c r="LGJ7" s="104"/>
      <c r="LGK7" s="104"/>
      <c r="LGL7" s="104"/>
      <c r="LGM7" s="104"/>
      <c r="LGN7" s="104"/>
      <c r="LGO7" s="104"/>
      <c r="LGP7" s="104"/>
      <c r="LGQ7" s="104"/>
      <c r="LGR7" s="104"/>
      <c r="LGS7" s="104"/>
      <c r="LGT7" s="104"/>
      <c r="LGU7" s="104"/>
      <c r="LGV7" s="104"/>
      <c r="LGW7" s="104"/>
      <c r="LGX7" s="104"/>
      <c r="LGY7" s="104"/>
      <c r="LGZ7" s="104"/>
      <c r="LHA7" s="104"/>
      <c r="LHB7" s="104"/>
      <c r="LHC7" s="104"/>
      <c r="LHD7" s="104"/>
      <c r="LHE7" s="104"/>
      <c r="LHF7" s="104"/>
      <c r="LHG7" s="104"/>
      <c r="LHH7" s="104"/>
      <c r="LHI7" s="104"/>
      <c r="LHJ7" s="104"/>
      <c r="LHK7" s="104"/>
      <c r="LHL7" s="104"/>
      <c r="LHM7" s="104"/>
      <c r="LHN7" s="104"/>
      <c r="LHO7" s="104"/>
      <c r="LHP7" s="104"/>
      <c r="LHQ7" s="104"/>
      <c r="LHR7" s="104"/>
      <c r="LHS7" s="104"/>
      <c r="LHT7" s="104"/>
      <c r="LHU7" s="104"/>
      <c r="LHV7" s="104"/>
      <c r="LHW7" s="104"/>
      <c r="LHX7" s="104"/>
      <c r="LHY7" s="104"/>
      <c r="LHZ7" s="104"/>
      <c r="LIA7" s="104"/>
      <c r="LIB7" s="104"/>
      <c r="LIC7" s="104"/>
      <c r="LID7" s="104"/>
      <c r="LIE7" s="104"/>
      <c r="LIF7" s="104"/>
      <c r="LIG7" s="104"/>
      <c r="LIH7" s="104"/>
      <c r="LII7" s="104"/>
      <c r="LIJ7" s="104"/>
      <c r="LIK7" s="104"/>
      <c r="LIL7" s="104"/>
      <c r="LIM7" s="104"/>
      <c r="LIN7" s="104"/>
      <c r="LIO7" s="104"/>
      <c r="LIP7" s="104"/>
      <c r="LIQ7" s="104"/>
      <c r="LIR7" s="104"/>
      <c r="LIS7" s="104"/>
      <c r="LIT7" s="104"/>
      <c r="LIU7" s="104"/>
      <c r="LIV7" s="104"/>
      <c r="LIW7" s="104"/>
      <c r="LIX7" s="104"/>
      <c r="LIY7" s="104"/>
      <c r="LIZ7" s="104"/>
      <c r="LJA7" s="104"/>
      <c r="LJB7" s="104"/>
      <c r="LJC7" s="104"/>
      <c r="LJD7" s="104"/>
      <c r="LJE7" s="104"/>
      <c r="LJF7" s="104"/>
      <c r="LJG7" s="104"/>
      <c r="LJH7" s="104"/>
      <c r="LJI7" s="104"/>
      <c r="LJJ7" s="104"/>
      <c r="LJK7" s="104"/>
      <c r="LJL7" s="104"/>
      <c r="LJM7" s="104"/>
      <c r="LJN7" s="104"/>
      <c r="LJO7" s="104"/>
      <c r="LJP7" s="104"/>
      <c r="LJQ7" s="104"/>
      <c r="LJR7" s="104"/>
      <c r="LJS7" s="104"/>
      <c r="LJT7" s="104"/>
      <c r="LJU7" s="104"/>
      <c r="LJV7" s="104"/>
      <c r="LJW7" s="104"/>
      <c r="LJX7" s="104"/>
      <c r="LJY7" s="104"/>
      <c r="LJZ7" s="104"/>
      <c r="LKA7" s="104"/>
      <c r="LKB7" s="104"/>
      <c r="LKC7" s="104"/>
      <c r="LKD7" s="104"/>
      <c r="LKE7" s="104"/>
      <c r="LKF7" s="104"/>
      <c r="LKG7" s="104"/>
      <c r="LKH7" s="104"/>
      <c r="LKI7" s="104"/>
      <c r="LKJ7" s="104"/>
      <c r="LKK7" s="104"/>
      <c r="LKL7" s="104"/>
      <c r="LKM7" s="104"/>
      <c r="LKN7" s="104"/>
      <c r="LKO7" s="104"/>
      <c r="LKP7" s="104"/>
      <c r="LKQ7" s="104"/>
      <c r="LKR7" s="104"/>
      <c r="LKS7" s="104"/>
      <c r="LKT7" s="104"/>
      <c r="LKU7" s="104"/>
      <c r="LKV7" s="104"/>
      <c r="LKW7" s="104"/>
      <c r="LKX7" s="104"/>
      <c r="LKY7" s="104"/>
      <c r="LKZ7" s="104"/>
      <c r="LLA7" s="104"/>
      <c r="LLB7" s="104"/>
      <c r="LLC7" s="104"/>
      <c r="LLD7" s="104"/>
      <c r="LLE7" s="104"/>
      <c r="LLF7" s="104"/>
      <c r="LLG7" s="104"/>
      <c r="LLH7" s="104"/>
      <c r="LLI7" s="104"/>
      <c r="LLJ7" s="104"/>
      <c r="LLK7" s="104"/>
      <c r="LLL7" s="104"/>
      <c r="LLM7" s="104"/>
      <c r="LLN7" s="104"/>
      <c r="LLO7" s="104"/>
      <c r="LLP7" s="104"/>
      <c r="LLQ7" s="104"/>
      <c r="LLR7" s="104"/>
      <c r="LLS7" s="104"/>
      <c r="LLT7" s="104"/>
      <c r="LLU7" s="104"/>
      <c r="LLV7" s="104"/>
      <c r="LLW7" s="104"/>
      <c r="LLX7" s="104"/>
      <c r="LLY7" s="104"/>
      <c r="LLZ7" s="104"/>
      <c r="LMA7" s="104"/>
      <c r="LMB7" s="104"/>
      <c r="LMC7" s="104"/>
      <c r="LMD7" s="104"/>
      <c r="LME7" s="104"/>
      <c r="LMF7" s="104"/>
      <c r="LMG7" s="104"/>
      <c r="LMH7" s="104"/>
      <c r="LMI7" s="104"/>
      <c r="LMJ7" s="104"/>
      <c r="LMK7" s="104"/>
      <c r="LML7" s="104"/>
      <c r="LMM7" s="104"/>
      <c r="LMN7" s="104"/>
      <c r="LMO7" s="104"/>
      <c r="LMP7" s="104"/>
      <c r="LMQ7" s="104"/>
      <c r="LMR7" s="104"/>
      <c r="LMS7" s="104"/>
      <c r="LMT7" s="104"/>
      <c r="LMU7" s="104"/>
      <c r="LMV7" s="104"/>
      <c r="LMW7" s="104"/>
      <c r="LMX7" s="104"/>
      <c r="LMY7" s="104"/>
      <c r="LMZ7" s="104"/>
      <c r="LNA7" s="104"/>
      <c r="LNB7" s="104"/>
      <c r="LNC7" s="104"/>
      <c r="LND7" s="104"/>
      <c r="LNE7" s="104"/>
      <c r="LNF7" s="104"/>
      <c r="LNG7" s="104"/>
      <c r="LNH7" s="104"/>
      <c r="LNI7" s="104"/>
      <c r="LNJ7" s="104"/>
      <c r="LNK7" s="104"/>
      <c r="LNL7" s="104"/>
      <c r="LNM7" s="104"/>
      <c r="LNN7" s="104"/>
      <c r="LNO7" s="104"/>
      <c r="LNP7" s="104"/>
      <c r="LNQ7" s="104"/>
      <c r="LNR7" s="104"/>
      <c r="LNS7" s="104"/>
      <c r="LNT7" s="104"/>
      <c r="LNU7" s="104"/>
      <c r="LNV7" s="104"/>
      <c r="LNW7" s="104"/>
      <c r="LNX7" s="104"/>
      <c r="LNY7" s="104"/>
      <c r="LNZ7" s="104"/>
      <c r="LOA7" s="104"/>
      <c r="LOB7" s="104"/>
      <c r="LOC7" s="104"/>
      <c r="LOD7" s="104"/>
      <c r="LOE7" s="104"/>
      <c r="LOF7" s="104"/>
      <c r="LOG7" s="104"/>
      <c r="LOH7" s="104"/>
      <c r="LOI7" s="104"/>
      <c r="LOJ7" s="104"/>
      <c r="LOK7" s="104"/>
      <c r="LOL7" s="104"/>
      <c r="LOM7" s="104"/>
      <c r="LON7" s="104"/>
      <c r="LOO7" s="104"/>
      <c r="LOP7" s="104"/>
      <c r="LOQ7" s="104"/>
      <c r="LOR7" s="104"/>
      <c r="LOS7" s="104"/>
      <c r="LOT7" s="104"/>
      <c r="LOU7" s="104"/>
      <c r="LOV7" s="104"/>
      <c r="LOW7" s="104"/>
      <c r="LOX7" s="104"/>
      <c r="LOY7" s="104"/>
      <c r="LOZ7" s="104"/>
      <c r="LPA7" s="104"/>
      <c r="LPB7" s="104"/>
      <c r="LPC7" s="104"/>
      <c r="LPD7" s="104"/>
      <c r="LPE7" s="104"/>
      <c r="LPF7" s="104"/>
      <c r="LPG7" s="104"/>
      <c r="LPH7" s="104"/>
      <c r="LPI7" s="104"/>
      <c r="LPJ7" s="104"/>
      <c r="LPK7" s="104"/>
      <c r="LPL7" s="104"/>
      <c r="LPM7" s="104"/>
      <c r="LPN7" s="104"/>
      <c r="LPO7" s="104"/>
      <c r="LPP7" s="104"/>
      <c r="LPQ7" s="104"/>
      <c r="LPR7" s="104"/>
      <c r="LPS7" s="104"/>
      <c r="LPT7" s="104"/>
      <c r="LPU7" s="104"/>
      <c r="LPV7" s="104"/>
      <c r="LPW7" s="104"/>
      <c r="LPX7" s="104"/>
      <c r="LPY7" s="104"/>
      <c r="LPZ7" s="104"/>
      <c r="LQA7" s="104"/>
      <c r="LQB7" s="104"/>
      <c r="LQC7" s="104"/>
      <c r="LQD7" s="104"/>
      <c r="LQE7" s="104"/>
      <c r="LQF7" s="104"/>
      <c r="LQG7" s="104"/>
      <c r="LQH7" s="104"/>
      <c r="LQI7" s="104"/>
      <c r="LQJ7" s="104"/>
      <c r="LQK7" s="104"/>
      <c r="LQL7" s="104"/>
      <c r="LQM7" s="104"/>
      <c r="LQN7" s="104"/>
      <c r="LQO7" s="104"/>
      <c r="LQP7" s="104"/>
      <c r="LQQ7" s="104"/>
      <c r="LQR7" s="104"/>
      <c r="LQS7" s="104"/>
      <c r="LQT7" s="104"/>
      <c r="LQU7" s="104"/>
      <c r="LQV7" s="104"/>
      <c r="LQW7" s="104"/>
      <c r="LQX7" s="104"/>
      <c r="LQY7" s="104"/>
      <c r="LQZ7" s="104"/>
      <c r="LRA7" s="104"/>
      <c r="LRB7" s="104"/>
      <c r="LRC7" s="104"/>
      <c r="LRD7" s="104"/>
      <c r="LRE7" s="104"/>
      <c r="LRF7" s="104"/>
      <c r="LRG7" s="104"/>
      <c r="LRH7" s="104"/>
      <c r="LRI7" s="104"/>
      <c r="LRJ7" s="104"/>
      <c r="LRK7" s="104"/>
      <c r="LRL7" s="104"/>
      <c r="LRM7" s="104"/>
      <c r="LRN7" s="104"/>
      <c r="LRO7" s="104"/>
      <c r="LRP7" s="104"/>
      <c r="LRQ7" s="104"/>
      <c r="LRR7" s="104"/>
      <c r="LRS7" s="104"/>
      <c r="LRT7" s="104"/>
      <c r="LRU7" s="104"/>
      <c r="LRV7" s="104"/>
      <c r="LRW7" s="104"/>
      <c r="LRX7" s="104"/>
      <c r="LRY7" s="104"/>
      <c r="LRZ7" s="104"/>
      <c r="LSA7" s="104"/>
      <c r="LSB7" s="104"/>
      <c r="LSC7" s="104"/>
      <c r="LSD7" s="104"/>
      <c r="LSE7" s="104"/>
      <c r="LSF7" s="104"/>
      <c r="LSG7" s="104"/>
      <c r="LSH7" s="104"/>
      <c r="LSI7" s="104"/>
      <c r="LSJ7" s="104"/>
      <c r="LSK7" s="104"/>
      <c r="LSL7" s="104"/>
      <c r="LSM7" s="104"/>
      <c r="LSN7" s="104"/>
      <c r="LSO7" s="104"/>
      <c r="LSP7" s="104"/>
      <c r="LSQ7" s="104"/>
      <c r="LSR7" s="104"/>
      <c r="LSS7" s="104"/>
      <c r="LST7" s="104"/>
      <c r="LSU7" s="104"/>
      <c r="LSV7" s="104"/>
      <c r="LSW7" s="104"/>
      <c r="LSX7" s="104"/>
      <c r="LSY7" s="104"/>
      <c r="LSZ7" s="104"/>
      <c r="LTA7" s="104"/>
      <c r="LTB7" s="104"/>
      <c r="LTC7" s="104"/>
      <c r="LTD7" s="104"/>
      <c r="LTE7" s="104"/>
      <c r="LTF7" s="104"/>
      <c r="LTG7" s="104"/>
      <c r="LTH7" s="104"/>
      <c r="LTI7" s="104"/>
      <c r="LTJ7" s="104"/>
      <c r="LTK7" s="104"/>
      <c r="LTL7" s="104"/>
      <c r="LTM7" s="104"/>
      <c r="LTN7" s="104"/>
      <c r="LTO7" s="104"/>
      <c r="LTP7" s="104"/>
      <c r="LTQ7" s="104"/>
      <c r="LTR7" s="104"/>
      <c r="LTS7" s="104"/>
      <c r="LTT7" s="104"/>
      <c r="LTU7" s="104"/>
      <c r="LTV7" s="104"/>
      <c r="LTW7" s="104"/>
      <c r="LTX7" s="104"/>
      <c r="LTY7" s="104"/>
      <c r="LTZ7" s="104"/>
      <c r="LUA7" s="104"/>
      <c r="LUB7" s="104"/>
      <c r="LUC7" s="104"/>
      <c r="LUD7" s="104"/>
      <c r="LUE7" s="104"/>
      <c r="LUF7" s="104"/>
      <c r="LUG7" s="104"/>
      <c r="LUH7" s="104"/>
      <c r="LUI7" s="104"/>
      <c r="LUJ7" s="104"/>
      <c r="LUK7" s="104"/>
      <c r="LUL7" s="104"/>
      <c r="LUM7" s="104"/>
      <c r="LUN7" s="104"/>
      <c r="LUO7" s="104"/>
      <c r="LUP7" s="104"/>
      <c r="LUQ7" s="104"/>
      <c r="LUR7" s="104"/>
      <c r="LUS7" s="104"/>
      <c r="LUT7" s="104"/>
      <c r="LUU7" s="104"/>
      <c r="LUV7" s="104"/>
      <c r="LUW7" s="104"/>
      <c r="LUX7" s="104"/>
      <c r="LUY7" s="104"/>
      <c r="LUZ7" s="104"/>
      <c r="LVA7" s="104"/>
      <c r="LVB7" s="104"/>
      <c r="LVC7" s="104"/>
      <c r="LVD7" s="104"/>
      <c r="LVE7" s="104"/>
      <c r="LVF7" s="104"/>
      <c r="LVG7" s="104"/>
      <c r="LVH7" s="104"/>
      <c r="LVI7" s="104"/>
      <c r="LVJ7" s="104"/>
      <c r="LVK7" s="104"/>
      <c r="LVL7" s="104"/>
      <c r="LVM7" s="104"/>
      <c r="LVN7" s="104"/>
      <c r="LVO7" s="104"/>
      <c r="LVP7" s="104"/>
      <c r="LVQ7" s="104"/>
      <c r="LVR7" s="104"/>
      <c r="LVS7" s="104"/>
      <c r="LVT7" s="104"/>
      <c r="LVU7" s="104"/>
      <c r="LVV7" s="104"/>
      <c r="LVW7" s="104"/>
      <c r="LVX7" s="104"/>
      <c r="LVY7" s="104"/>
      <c r="LVZ7" s="104"/>
      <c r="LWA7" s="104"/>
      <c r="LWB7" s="104"/>
      <c r="LWC7" s="104"/>
      <c r="LWD7" s="104"/>
      <c r="LWE7" s="104"/>
      <c r="LWF7" s="104"/>
      <c r="LWG7" s="104"/>
      <c r="LWH7" s="104"/>
      <c r="LWI7" s="104"/>
      <c r="LWJ7" s="104"/>
      <c r="LWK7" s="104"/>
      <c r="LWL7" s="104"/>
      <c r="LWM7" s="104"/>
      <c r="LWN7" s="104"/>
      <c r="LWO7" s="104"/>
      <c r="LWP7" s="104"/>
      <c r="LWQ7" s="104"/>
      <c r="LWR7" s="104"/>
      <c r="LWS7" s="104"/>
      <c r="LWT7" s="104"/>
      <c r="LWU7" s="104"/>
      <c r="LWV7" s="104"/>
      <c r="LWW7" s="104"/>
      <c r="LWX7" s="104"/>
      <c r="LWY7" s="104"/>
      <c r="LWZ7" s="104"/>
      <c r="LXA7" s="104"/>
      <c r="LXB7" s="104"/>
      <c r="LXC7" s="104"/>
      <c r="LXD7" s="104"/>
      <c r="LXE7" s="104"/>
      <c r="LXF7" s="104"/>
      <c r="LXG7" s="104"/>
      <c r="LXH7" s="104"/>
      <c r="LXI7" s="104"/>
      <c r="LXJ7" s="104"/>
      <c r="LXK7" s="104"/>
      <c r="LXL7" s="104"/>
      <c r="LXM7" s="104"/>
      <c r="LXN7" s="104"/>
      <c r="LXO7" s="104"/>
      <c r="LXP7" s="104"/>
      <c r="LXQ7" s="104"/>
      <c r="LXR7" s="104"/>
      <c r="LXS7" s="104"/>
      <c r="LXT7" s="104"/>
      <c r="LXU7" s="104"/>
      <c r="LXV7" s="104"/>
      <c r="LXW7" s="104"/>
      <c r="LXX7" s="104"/>
      <c r="LXY7" s="104"/>
      <c r="LXZ7" s="104"/>
      <c r="LYA7" s="104"/>
      <c r="LYB7" s="104"/>
      <c r="LYC7" s="104"/>
      <c r="LYD7" s="104"/>
      <c r="LYE7" s="104"/>
      <c r="LYF7" s="104"/>
      <c r="LYG7" s="104"/>
      <c r="LYH7" s="104"/>
      <c r="LYI7" s="104"/>
      <c r="LYJ7" s="104"/>
      <c r="LYK7" s="104"/>
      <c r="LYL7" s="104"/>
      <c r="LYM7" s="104"/>
      <c r="LYN7" s="104"/>
      <c r="LYO7" s="104"/>
      <c r="LYP7" s="104"/>
      <c r="LYQ7" s="104"/>
      <c r="LYR7" s="104"/>
      <c r="LYS7" s="104"/>
      <c r="LYT7" s="104"/>
      <c r="LYU7" s="104"/>
      <c r="LYV7" s="104"/>
      <c r="LYW7" s="104"/>
      <c r="LYX7" s="104"/>
      <c r="LYY7" s="104"/>
      <c r="LYZ7" s="104"/>
      <c r="LZA7" s="104"/>
      <c r="LZB7" s="104"/>
      <c r="LZC7" s="104"/>
      <c r="LZD7" s="104"/>
      <c r="LZE7" s="104"/>
      <c r="LZF7" s="104"/>
      <c r="LZG7" s="104"/>
      <c r="LZH7" s="104"/>
      <c r="LZI7" s="104"/>
      <c r="LZJ7" s="104"/>
      <c r="LZK7" s="104"/>
      <c r="LZL7" s="104"/>
      <c r="LZM7" s="104"/>
      <c r="LZN7" s="104"/>
      <c r="LZO7" s="104"/>
      <c r="LZP7" s="104"/>
      <c r="LZQ7" s="104"/>
      <c r="LZR7" s="104"/>
      <c r="LZS7" s="104"/>
      <c r="LZT7" s="104"/>
      <c r="LZU7" s="104"/>
      <c r="LZV7" s="104"/>
      <c r="LZW7" s="104"/>
      <c r="LZX7" s="104"/>
      <c r="LZY7" s="104"/>
      <c r="LZZ7" s="104"/>
      <c r="MAA7" s="104"/>
      <c r="MAB7" s="104"/>
      <c r="MAC7" s="104"/>
      <c r="MAD7" s="104"/>
      <c r="MAE7" s="104"/>
      <c r="MAF7" s="104"/>
      <c r="MAG7" s="104"/>
      <c r="MAH7" s="104"/>
      <c r="MAI7" s="104"/>
      <c r="MAJ7" s="104"/>
      <c r="MAK7" s="104"/>
      <c r="MAL7" s="104"/>
      <c r="MAM7" s="104"/>
      <c r="MAN7" s="104"/>
      <c r="MAO7" s="104"/>
      <c r="MAP7" s="104"/>
      <c r="MAQ7" s="104"/>
      <c r="MAR7" s="104"/>
      <c r="MAS7" s="104"/>
      <c r="MAT7" s="104"/>
      <c r="MAU7" s="104"/>
      <c r="MAV7" s="104"/>
      <c r="MAW7" s="104"/>
      <c r="MAX7" s="104"/>
      <c r="MAY7" s="104"/>
      <c r="MAZ7" s="104"/>
      <c r="MBA7" s="104"/>
      <c r="MBB7" s="104"/>
      <c r="MBC7" s="104"/>
      <c r="MBD7" s="104"/>
      <c r="MBE7" s="104"/>
      <c r="MBF7" s="104"/>
      <c r="MBG7" s="104"/>
      <c r="MBH7" s="104"/>
      <c r="MBI7" s="104"/>
      <c r="MBJ7" s="104"/>
      <c r="MBK7" s="104"/>
      <c r="MBL7" s="104"/>
      <c r="MBM7" s="104"/>
      <c r="MBN7" s="104"/>
      <c r="MBO7" s="104"/>
      <c r="MBP7" s="104"/>
      <c r="MBQ7" s="104"/>
      <c r="MBR7" s="104"/>
      <c r="MBS7" s="104"/>
      <c r="MBT7" s="104"/>
      <c r="MBU7" s="104"/>
      <c r="MBV7" s="104"/>
      <c r="MBW7" s="104"/>
      <c r="MBX7" s="104"/>
      <c r="MBY7" s="104"/>
      <c r="MBZ7" s="104"/>
      <c r="MCA7" s="104"/>
      <c r="MCB7" s="104"/>
      <c r="MCC7" s="104"/>
      <c r="MCD7" s="104"/>
      <c r="MCE7" s="104"/>
      <c r="MCF7" s="104"/>
      <c r="MCG7" s="104"/>
      <c r="MCH7" s="104"/>
      <c r="MCI7" s="104"/>
      <c r="MCJ7" s="104"/>
      <c r="MCK7" s="104"/>
      <c r="MCL7" s="104"/>
      <c r="MCM7" s="104"/>
      <c r="MCN7" s="104"/>
      <c r="MCO7" s="104"/>
      <c r="MCP7" s="104"/>
      <c r="MCQ7" s="104"/>
      <c r="MCR7" s="104"/>
      <c r="MCS7" s="104"/>
      <c r="MCT7" s="104"/>
      <c r="MCU7" s="104"/>
      <c r="MCV7" s="104"/>
      <c r="MCW7" s="104"/>
      <c r="MCX7" s="104"/>
      <c r="MCY7" s="104"/>
      <c r="MCZ7" s="104"/>
      <c r="MDA7" s="104"/>
      <c r="MDB7" s="104"/>
      <c r="MDC7" s="104"/>
      <c r="MDD7" s="104"/>
      <c r="MDE7" s="104"/>
      <c r="MDF7" s="104"/>
      <c r="MDG7" s="104"/>
      <c r="MDH7" s="104"/>
      <c r="MDI7" s="104"/>
      <c r="MDJ7" s="104"/>
      <c r="MDK7" s="104"/>
      <c r="MDL7" s="104"/>
      <c r="MDM7" s="104"/>
      <c r="MDN7" s="104"/>
      <c r="MDO7" s="104"/>
      <c r="MDP7" s="104"/>
      <c r="MDQ7" s="104"/>
      <c r="MDR7" s="104"/>
      <c r="MDS7" s="104"/>
      <c r="MDT7" s="104"/>
      <c r="MDU7" s="104"/>
      <c r="MDV7" s="104"/>
      <c r="MDW7" s="104"/>
      <c r="MDX7" s="104"/>
      <c r="MDY7" s="104"/>
      <c r="MDZ7" s="104"/>
      <c r="MEA7" s="104"/>
      <c r="MEB7" s="104"/>
      <c r="MEC7" s="104"/>
      <c r="MED7" s="104"/>
      <c r="MEE7" s="104"/>
      <c r="MEF7" s="104"/>
      <c r="MEG7" s="104"/>
      <c r="MEH7" s="104"/>
      <c r="MEI7" s="104"/>
      <c r="MEJ7" s="104"/>
      <c r="MEK7" s="104"/>
      <c r="MEL7" s="104"/>
      <c r="MEM7" s="104"/>
      <c r="MEN7" s="104"/>
      <c r="MEO7" s="104"/>
      <c r="MEP7" s="104"/>
      <c r="MEQ7" s="104"/>
      <c r="MER7" s="104"/>
      <c r="MES7" s="104"/>
      <c r="MET7" s="104"/>
      <c r="MEU7" s="104"/>
      <c r="MEV7" s="104"/>
      <c r="MEW7" s="104"/>
      <c r="MEX7" s="104"/>
      <c r="MEY7" s="104"/>
      <c r="MEZ7" s="104"/>
      <c r="MFA7" s="104"/>
      <c r="MFB7" s="104"/>
      <c r="MFC7" s="104"/>
      <c r="MFD7" s="104"/>
      <c r="MFE7" s="104"/>
      <c r="MFF7" s="104"/>
      <c r="MFG7" s="104"/>
      <c r="MFH7" s="104"/>
      <c r="MFI7" s="104"/>
      <c r="MFJ7" s="104"/>
      <c r="MFK7" s="104"/>
      <c r="MFL7" s="104"/>
      <c r="MFM7" s="104"/>
      <c r="MFN7" s="104"/>
      <c r="MFO7" s="104"/>
      <c r="MFP7" s="104"/>
      <c r="MFQ7" s="104"/>
      <c r="MFR7" s="104"/>
      <c r="MFS7" s="104"/>
      <c r="MFT7" s="104"/>
      <c r="MFU7" s="104"/>
      <c r="MFV7" s="104"/>
      <c r="MFW7" s="104"/>
      <c r="MFX7" s="104"/>
      <c r="MFY7" s="104"/>
      <c r="MFZ7" s="104"/>
      <c r="MGA7" s="104"/>
      <c r="MGB7" s="104"/>
      <c r="MGC7" s="104"/>
      <c r="MGD7" s="104"/>
      <c r="MGE7" s="104"/>
      <c r="MGF7" s="104"/>
      <c r="MGG7" s="104"/>
      <c r="MGH7" s="104"/>
      <c r="MGI7" s="104"/>
      <c r="MGJ7" s="104"/>
      <c r="MGK7" s="104"/>
      <c r="MGL7" s="104"/>
      <c r="MGM7" s="104"/>
      <c r="MGN7" s="104"/>
      <c r="MGO7" s="104"/>
      <c r="MGP7" s="104"/>
      <c r="MGQ7" s="104"/>
      <c r="MGR7" s="104"/>
      <c r="MGS7" s="104"/>
      <c r="MGT7" s="104"/>
      <c r="MGU7" s="104"/>
      <c r="MGV7" s="104"/>
      <c r="MGW7" s="104"/>
      <c r="MGX7" s="104"/>
      <c r="MGY7" s="104"/>
      <c r="MGZ7" s="104"/>
      <c r="MHA7" s="104"/>
      <c r="MHB7" s="104"/>
      <c r="MHC7" s="104"/>
      <c r="MHD7" s="104"/>
      <c r="MHE7" s="104"/>
      <c r="MHF7" s="104"/>
      <c r="MHG7" s="104"/>
      <c r="MHH7" s="104"/>
      <c r="MHI7" s="104"/>
      <c r="MHJ7" s="104"/>
      <c r="MHK7" s="104"/>
      <c r="MHL7" s="104"/>
      <c r="MHM7" s="104"/>
      <c r="MHN7" s="104"/>
      <c r="MHO7" s="104"/>
      <c r="MHP7" s="104"/>
      <c r="MHQ7" s="104"/>
      <c r="MHR7" s="104"/>
      <c r="MHS7" s="104"/>
      <c r="MHT7" s="104"/>
      <c r="MHU7" s="104"/>
      <c r="MHV7" s="104"/>
      <c r="MHW7" s="104"/>
      <c r="MHX7" s="104"/>
      <c r="MHY7" s="104"/>
      <c r="MHZ7" s="104"/>
      <c r="MIA7" s="104"/>
      <c r="MIB7" s="104"/>
      <c r="MIC7" s="104"/>
      <c r="MID7" s="104"/>
      <c r="MIE7" s="104"/>
      <c r="MIF7" s="104"/>
      <c r="MIG7" s="104"/>
      <c r="MIH7" s="104"/>
      <c r="MII7" s="104"/>
      <c r="MIJ7" s="104"/>
      <c r="MIK7" s="104"/>
      <c r="MIL7" s="104"/>
      <c r="MIM7" s="104"/>
      <c r="MIN7" s="104"/>
      <c r="MIO7" s="104"/>
      <c r="MIP7" s="104"/>
      <c r="MIQ7" s="104"/>
      <c r="MIR7" s="104"/>
      <c r="MIS7" s="104"/>
      <c r="MIT7" s="104"/>
      <c r="MIU7" s="104"/>
      <c r="MIV7" s="104"/>
      <c r="MIW7" s="104"/>
      <c r="MIX7" s="104"/>
      <c r="MIY7" s="104"/>
      <c r="MIZ7" s="104"/>
      <c r="MJA7" s="104"/>
      <c r="MJB7" s="104"/>
      <c r="MJC7" s="104"/>
      <c r="MJD7" s="104"/>
      <c r="MJE7" s="104"/>
      <c r="MJF7" s="104"/>
      <c r="MJG7" s="104"/>
      <c r="MJH7" s="104"/>
      <c r="MJI7" s="104"/>
      <c r="MJJ7" s="104"/>
      <c r="MJK7" s="104"/>
      <c r="MJL7" s="104"/>
      <c r="MJM7" s="104"/>
      <c r="MJN7" s="104"/>
      <c r="MJO7" s="104"/>
      <c r="MJP7" s="104"/>
      <c r="MJQ7" s="104"/>
      <c r="MJR7" s="104"/>
      <c r="MJS7" s="104"/>
      <c r="MJT7" s="104"/>
      <c r="MJU7" s="104"/>
      <c r="MJV7" s="104"/>
      <c r="MJW7" s="104"/>
      <c r="MJX7" s="104"/>
      <c r="MJY7" s="104"/>
      <c r="MJZ7" s="104"/>
      <c r="MKA7" s="104"/>
      <c r="MKB7" s="104"/>
      <c r="MKC7" s="104"/>
      <c r="MKD7" s="104"/>
      <c r="MKE7" s="104"/>
      <c r="MKF7" s="104"/>
      <c r="MKG7" s="104"/>
      <c r="MKH7" s="104"/>
      <c r="MKI7" s="104"/>
      <c r="MKJ7" s="104"/>
      <c r="MKK7" s="104"/>
      <c r="MKL7" s="104"/>
      <c r="MKM7" s="104"/>
      <c r="MKN7" s="104"/>
      <c r="MKO7" s="104"/>
      <c r="MKP7" s="104"/>
      <c r="MKQ7" s="104"/>
      <c r="MKR7" s="104"/>
      <c r="MKS7" s="104"/>
      <c r="MKT7" s="104"/>
      <c r="MKU7" s="104"/>
      <c r="MKV7" s="104"/>
      <c r="MKW7" s="104"/>
      <c r="MKX7" s="104"/>
      <c r="MKY7" s="104"/>
      <c r="MKZ7" s="104"/>
      <c r="MLA7" s="104"/>
      <c r="MLB7" s="104"/>
      <c r="MLC7" s="104"/>
      <c r="MLD7" s="104"/>
      <c r="MLE7" s="104"/>
      <c r="MLF7" s="104"/>
      <c r="MLG7" s="104"/>
      <c r="MLH7" s="104"/>
      <c r="MLI7" s="104"/>
      <c r="MLJ7" s="104"/>
      <c r="MLK7" s="104"/>
      <c r="MLL7" s="104"/>
      <c r="MLM7" s="104"/>
      <c r="MLN7" s="104"/>
      <c r="MLO7" s="104"/>
      <c r="MLP7" s="104"/>
      <c r="MLQ7" s="104"/>
      <c r="MLR7" s="104"/>
      <c r="MLS7" s="104"/>
      <c r="MLT7" s="104"/>
      <c r="MLU7" s="104"/>
      <c r="MLV7" s="104"/>
      <c r="MLW7" s="104"/>
      <c r="MLX7" s="104"/>
      <c r="MLY7" s="104"/>
      <c r="MLZ7" s="104"/>
      <c r="MMA7" s="104"/>
      <c r="MMB7" s="104"/>
      <c r="MMC7" s="104"/>
      <c r="MMD7" s="104"/>
      <c r="MME7" s="104"/>
      <c r="MMF7" s="104"/>
      <c r="MMG7" s="104"/>
      <c r="MMH7" s="104"/>
      <c r="MMI7" s="104"/>
      <c r="MMJ7" s="104"/>
      <c r="MMK7" s="104"/>
      <c r="MML7" s="104"/>
      <c r="MMM7" s="104"/>
      <c r="MMN7" s="104"/>
      <c r="MMO7" s="104"/>
      <c r="MMP7" s="104"/>
      <c r="MMQ7" s="104"/>
      <c r="MMR7" s="104"/>
      <c r="MMS7" s="104"/>
      <c r="MMT7" s="104"/>
      <c r="MMU7" s="104"/>
      <c r="MMV7" s="104"/>
      <c r="MMW7" s="104"/>
      <c r="MMX7" s="104"/>
      <c r="MMY7" s="104"/>
      <c r="MMZ7" s="104"/>
      <c r="MNA7" s="104"/>
      <c r="MNB7" s="104"/>
      <c r="MNC7" s="104"/>
      <c r="MND7" s="104"/>
      <c r="MNE7" s="104"/>
      <c r="MNF7" s="104"/>
      <c r="MNG7" s="104"/>
      <c r="MNH7" s="104"/>
      <c r="MNI7" s="104"/>
      <c r="MNJ7" s="104"/>
      <c r="MNK7" s="104"/>
      <c r="MNL7" s="104"/>
      <c r="MNM7" s="104"/>
      <c r="MNN7" s="104"/>
      <c r="MNO7" s="104"/>
      <c r="MNP7" s="104"/>
      <c r="MNQ7" s="104"/>
      <c r="MNR7" s="104"/>
      <c r="MNS7" s="104"/>
      <c r="MNT7" s="104"/>
      <c r="MNU7" s="104"/>
      <c r="MNV7" s="104"/>
      <c r="MNW7" s="104"/>
      <c r="MNX7" s="104"/>
      <c r="MNY7" s="104"/>
      <c r="MNZ7" s="104"/>
      <c r="MOA7" s="104"/>
      <c r="MOB7" s="104"/>
      <c r="MOC7" s="104"/>
      <c r="MOD7" s="104"/>
      <c r="MOE7" s="104"/>
      <c r="MOF7" s="104"/>
      <c r="MOG7" s="104"/>
      <c r="MOH7" s="104"/>
      <c r="MOI7" s="104"/>
      <c r="MOJ7" s="104"/>
      <c r="MOK7" s="104"/>
      <c r="MOL7" s="104"/>
      <c r="MOM7" s="104"/>
      <c r="MON7" s="104"/>
      <c r="MOO7" s="104"/>
      <c r="MOP7" s="104"/>
      <c r="MOQ7" s="104"/>
      <c r="MOR7" s="104"/>
      <c r="MOS7" s="104"/>
      <c r="MOT7" s="104"/>
      <c r="MOU7" s="104"/>
      <c r="MOV7" s="104"/>
      <c r="MOW7" s="104"/>
      <c r="MOX7" s="104"/>
      <c r="MOY7" s="104"/>
      <c r="MOZ7" s="104"/>
      <c r="MPA7" s="104"/>
      <c r="MPB7" s="104"/>
      <c r="MPC7" s="104"/>
      <c r="MPD7" s="104"/>
      <c r="MPE7" s="104"/>
      <c r="MPF7" s="104"/>
      <c r="MPG7" s="104"/>
      <c r="MPH7" s="104"/>
      <c r="MPI7" s="104"/>
      <c r="MPJ7" s="104"/>
      <c r="MPK7" s="104"/>
      <c r="MPL7" s="104"/>
      <c r="MPM7" s="104"/>
      <c r="MPN7" s="104"/>
      <c r="MPO7" s="104"/>
      <c r="MPP7" s="104"/>
      <c r="MPQ7" s="104"/>
      <c r="MPR7" s="104"/>
      <c r="MPS7" s="104"/>
      <c r="MPT7" s="104"/>
      <c r="MPU7" s="104"/>
      <c r="MPV7" s="104"/>
      <c r="MPW7" s="104"/>
      <c r="MPX7" s="104"/>
      <c r="MPY7" s="104"/>
      <c r="MPZ7" s="104"/>
      <c r="MQA7" s="104"/>
      <c r="MQB7" s="104"/>
      <c r="MQC7" s="104"/>
      <c r="MQD7" s="104"/>
      <c r="MQE7" s="104"/>
      <c r="MQF7" s="104"/>
      <c r="MQG7" s="104"/>
      <c r="MQH7" s="104"/>
      <c r="MQI7" s="104"/>
      <c r="MQJ7" s="104"/>
      <c r="MQK7" s="104"/>
      <c r="MQL7" s="104"/>
      <c r="MQM7" s="104"/>
      <c r="MQN7" s="104"/>
      <c r="MQO7" s="104"/>
      <c r="MQP7" s="104"/>
      <c r="MQQ7" s="104"/>
      <c r="MQR7" s="104"/>
      <c r="MQS7" s="104"/>
      <c r="MQT7" s="104"/>
      <c r="MQU7" s="104"/>
      <c r="MQV7" s="104"/>
      <c r="MQW7" s="104"/>
      <c r="MQX7" s="104"/>
      <c r="MQY7" s="104"/>
      <c r="MQZ7" s="104"/>
      <c r="MRA7" s="104"/>
      <c r="MRB7" s="104"/>
      <c r="MRC7" s="104"/>
      <c r="MRD7" s="104"/>
      <c r="MRE7" s="104"/>
      <c r="MRF7" s="104"/>
      <c r="MRG7" s="104"/>
      <c r="MRH7" s="104"/>
      <c r="MRI7" s="104"/>
      <c r="MRJ7" s="104"/>
      <c r="MRK7" s="104"/>
      <c r="MRL7" s="104"/>
      <c r="MRM7" s="104"/>
      <c r="MRN7" s="104"/>
      <c r="MRO7" s="104"/>
      <c r="MRP7" s="104"/>
      <c r="MRQ7" s="104"/>
      <c r="MRR7" s="104"/>
      <c r="MRS7" s="104"/>
      <c r="MRT7" s="104"/>
      <c r="MRU7" s="104"/>
      <c r="MRV7" s="104"/>
      <c r="MRW7" s="104"/>
      <c r="MRX7" s="104"/>
      <c r="MRY7" s="104"/>
      <c r="MRZ7" s="104"/>
      <c r="MSA7" s="104"/>
      <c r="MSB7" s="104"/>
      <c r="MSC7" s="104"/>
      <c r="MSD7" s="104"/>
      <c r="MSE7" s="104"/>
      <c r="MSF7" s="104"/>
      <c r="MSG7" s="104"/>
      <c r="MSH7" s="104"/>
      <c r="MSI7" s="104"/>
      <c r="MSJ7" s="104"/>
      <c r="MSK7" s="104"/>
      <c r="MSL7" s="104"/>
      <c r="MSM7" s="104"/>
      <c r="MSN7" s="104"/>
      <c r="MSO7" s="104"/>
      <c r="MSP7" s="104"/>
      <c r="MSQ7" s="104"/>
      <c r="MSR7" s="104"/>
      <c r="MSS7" s="104"/>
      <c r="MST7" s="104"/>
      <c r="MSU7" s="104"/>
      <c r="MSV7" s="104"/>
      <c r="MSW7" s="104"/>
      <c r="MSX7" s="104"/>
      <c r="MSY7" s="104"/>
      <c r="MSZ7" s="104"/>
      <c r="MTA7" s="104"/>
      <c r="MTB7" s="104"/>
      <c r="MTC7" s="104"/>
      <c r="MTD7" s="104"/>
      <c r="MTE7" s="104"/>
      <c r="MTF7" s="104"/>
      <c r="MTG7" s="104"/>
      <c r="MTH7" s="104"/>
      <c r="MTI7" s="104"/>
      <c r="MTJ7" s="104"/>
      <c r="MTK7" s="104"/>
      <c r="MTL7" s="104"/>
      <c r="MTM7" s="104"/>
      <c r="MTN7" s="104"/>
      <c r="MTO7" s="104"/>
      <c r="MTP7" s="104"/>
      <c r="MTQ7" s="104"/>
      <c r="MTR7" s="104"/>
      <c r="MTS7" s="104"/>
      <c r="MTT7" s="104"/>
      <c r="MTU7" s="104"/>
      <c r="MTV7" s="104"/>
      <c r="MTW7" s="104"/>
      <c r="MTX7" s="104"/>
      <c r="MTY7" s="104"/>
      <c r="MTZ7" s="104"/>
      <c r="MUA7" s="104"/>
      <c r="MUB7" s="104"/>
      <c r="MUC7" s="104"/>
      <c r="MUD7" s="104"/>
      <c r="MUE7" s="104"/>
      <c r="MUF7" s="104"/>
      <c r="MUG7" s="104"/>
      <c r="MUH7" s="104"/>
      <c r="MUI7" s="104"/>
      <c r="MUJ7" s="104"/>
      <c r="MUK7" s="104"/>
      <c r="MUL7" s="104"/>
      <c r="MUM7" s="104"/>
      <c r="MUN7" s="104"/>
      <c r="MUO7" s="104"/>
      <c r="MUP7" s="104"/>
      <c r="MUQ7" s="104"/>
      <c r="MUR7" s="104"/>
      <c r="MUS7" s="104"/>
      <c r="MUT7" s="104"/>
      <c r="MUU7" s="104"/>
      <c r="MUV7" s="104"/>
      <c r="MUW7" s="104"/>
      <c r="MUX7" s="104"/>
      <c r="MUY7" s="104"/>
      <c r="MUZ7" s="104"/>
      <c r="MVA7" s="104"/>
      <c r="MVB7" s="104"/>
      <c r="MVC7" s="104"/>
      <c r="MVD7" s="104"/>
      <c r="MVE7" s="104"/>
      <c r="MVF7" s="104"/>
      <c r="MVG7" s="104"/>
      <c r="MVH7" s="104"/>
      <c r="MVI7" s="104"/>
      <c r="MVJ7" s="104"/>
      <c r="MVK7" s="104"/>
      <c r="MVL7" s="104"/>
      <c r="MVM7" s="104"/>
      <c r="MVN7" s="104"/>
      <c r="MVO7" s="104"/>
      <c r="MVP7" s="104"/>
      <c r="MVQ7" s="104"/>
      <c r="MVR7" s="104"/>
      <c r="MVS7" s="104"/>
      <c r="MVT7" s="104"/>
      <c r="MVU7" s="104"/>
      <c r="MVV7" s="104"/>
      <c r="MVW7" s="104"/>
      <c r="MVX7" s="104"/>
      <c r="MVY7" s="104"/>
      <c r="MVZ7" s="104"/>
      <c r="MWA7" s="104"/>
      <c r="MWB7" s="104"/>
      <c r="MWC7" s="104"/>
      <c r="MWD7" s="104"/>
      <c r="MWE7" s="104"/>
      <c r="MWF7" s="104"/>
      <c r="MWG7" s="104"/>
      <c r="MWH7" s="104"/>
      <c r="MWI7" s="104"/>
      <c r="MWJ7" s="104"/>
      <c r="MWK7" s="104"/>
      <c r="MWL7" s="104"/>
      <c r="MWM7" s="104"/>
      <c r="MWN7" s="104"/>
      <c r="MWO7" s="104"/>
      <c r="MWP7" s="104"/>
      <c r="MWQ7" s="104"/>
      <c r="MWR7" s="104"/>
      <c r="MWS7" s="104"/>
      <c r="MWT7" s="104"/>
      <c r="MWU7" s="104"/>
      <c r="MWV7" s="104"/>
      <c r="MWW7" s="104"/>
      <c r="MWX7" s="104"/>
      <c r="MWY7" s="104"/>
      <c r="MWZ7" s="104"/>
      <c r="MXA7" s="104"/>
      <c r="MXB7" s="104"/>
      <c r="MXC7" s="104"/>
      <c r="MXD7" s="104"/>
      <c r="MXE7" s="104"/>
      <c r="MXF7" s="104"/>
      <c r="MXG7" s="104"/>
      <c r="MXH7" s="104"/>
      <c r="MXI7" s="104"/>
      <c r="MXJ7" s="104"/>
      <c r="MXK7" s="104"/>
      <c r="MXL7" s="104"/>
      <c r="MXM7" s="104"/>
      <c r="MXN7" s="104"/>
      <c r="MXO7" s="104"/>
      <c r="MXP7" s="104"/>
      <c r="MXQ7" s="104"/>
      <c r="MXR7" s="104"/>
      <c r="MXS7" s="104"/>
      <c r="MXT7" s="104"/>
      <c r="MXU7" s="104"/>
      <c r="MXV7" s="104"/>
      <c r="MXW7" s="104"/>
      <c r="MXX7" s="104"/>
      <c r="MXY7" s="104"/>
      <c r="MXZ7" s="104"/>
      <c r="MYA7" s="104"/>
      <c r="MYB7" s="104"/>
      <c r="MYC7" s="104"/>
      <c r="MYD7" s="104"/>
      <c r="MYE7" s="104"/>
      <c r="MYF7" s="104"/>
      <c r="MYG7" s="104"/>
      <c r="MYH7" s="104"/>
      <c r="MYI7" s="104"/>
      <c r="MYJ7" s="104"/>
      <c r="MYK7" s="104"/>
      <c r="MYL7" s="104"/>
      <c r="MYM7" s="104"/>
      <c r="MYN7" s="104"/>
      <c r="MYO7" s="104"/>
      <c r="MYP7" s="104"/>
      <c r="MYQ7" s="104"/>
      <c r="MYR7" s="104"/>
      <c r="MYS7" s="104"/>
      <c r="MYT7" s="104"/>
      <c r="MYU7" s="104"/>
      <c r="MYV7" s="104"/>
      <c r="MYW7" s="104"/>
      <c r="MYX7" s="104"/>
      <c r="MYY7" s="104"/>
      <c r="MYZ7" s="104"/>
      <c r="MZA7" s="104"/>
      <c r="MZB7" s="104"/>
      <c r="MZC7" s="104"/>
      <c r="MZD7" s="104"/>
      <c r="MZE7" s="104"/>
      <c r="MZF7" s="104"/>
      <c r="MZG7" s="104"/>
      <c r="MZH7" s="104"/>
      <c r="MZI7" s="104"/>
      <c r="MZJ7" s="104"/>
      <c r="MZK7" s="104"/>
      <c r="MZL7" s="104"/>
      <c r="MZM7" s="104"/>
      <c r="MZN7" s="104"/>
      <c r="MZO7" s="104"/>
      <c r="MZP7" s="104"/>
      <c r="MZQ7" s="104"/>
      <c r="MZR7" s="104"/>
      <c r="MZS7" s="104"/>
      <c r="MZT7" s="104"/>
      <c r="MZU7" s="104"/>
      <c r="MZV7" s="104"/>
      <c r="MZW7" s="104"/>
      <c r="MZX7" s="104"/>
      <c r="MZY7" s="104"/>
      <c r="MZZ7" s="104"/>
      <c r="NAA7" s="104"/>
      <c r="NAB7" s="104"/>
      <c r="NAC7" s="104"/>
      <c r="NAD7" s="104"/>
      <c r="NAE7" s="104"/>
      <c r="NAF7" s="104"/>
      <c r="NAG7" s="104"/>
      <c r="NAH7" s="104"/>
      <c r="NAI7" s="104"/>
      <c r="NAJ7" s="104"/>
      <c r="NAK7" s="104"/>
      <c r="NAL7" s="104"/>
      <c r="NAM7" s="104"/>
      <c r="NAN7" s="104"/>
      <c r="NAO7" s="104"/>
      <c r="NAP7" s="104"/>
      <c r="NAQ7" s="104"/>
      <c r="NAR7" s="104"/>
      <c r="NAS7" s="104"/>
      <c r="NAT7" s="104"/>
      <c r="NAU7" s="104"/>
      <c r="NAV7" s="104"/>
      <c r="NAW7" s="104"/>
      <c r="NAX7" s="104"/>
      <c r="NAY7" s="104"/>
      <c r="NAZ7" s="104"/>
      <c r="NBA7" s="104"/>
      <c r="NBB7" s="104"/>
      <c r="NBC7" s="104"/>
      <c r="NBD7" s="104"/>
      <c r="NBE7" s="104"/>
      <c r="NBF7" s="104"/>
      <c r="NBG7" s="104"/>
      <c r="NBH7" s="104"/>
      <c r="NBI7" s="104"/>
      <c r="NBJ7" s="104"/>
      <c r="NBK7" s="104"/>
      <c r="NBL7" s="104"/>
      <c r="NBM7" s="104"/>
      <c r="NBN7" s="104"/>
      <c r="NBO7" s="104"/>
      <c r="NBP7" s="104"/>
      <c r="NBQ7" s="104"/>
      <c r="NBR7" s="104"/>
      <c r="NBS7" s="104"/>
      <c r="NBT7" s="104"/>
      <c r="NBU7" s="104"/>
      <c r="NBV7" s="104"/>
      <c r="NBW7" s="104"/>
      <c r="NBX7" s="104"/>
      <c r="NBY7" s="104"/>
      <c r="NBZ7" s="104"/>
      <c r="NCA7" s="104"/>
      <c r="NCB7" s="104"/>
      <c r="NCC7" s="104"/>
      <c r="NCD7" s="104"/>
      <c r="NCE7" s="104"/>
      <c r="NCF7" s="104"/>
      <c r="NCG7" s="104"/>
      <c r="NCH7" s="104"/>
      <c r="NCI7" s="104"/>
      <c r="NCJ7" s="104"/>
      <c r="NCK7" s="104"/>
      <c r="NCL7" s="104"/>
      <c r="NCM7" s="104"/>
      <c r="NCN7" s="104"/>
      <c r="NCO7" s="104"/>
      <c r="NCP7" s="104"/>
      <c r="NCQ7" s="104"/>
      <c r="NCR7" s="104"/>
      <c r="NCS7" s="104"/>
      <c r="NCT7" s="104"/>
      <c r="NCU7" s="104"/>
      <c r="NCV7" s="104"/>
      <c r="NCW7" s="104"/>
      <c r="NCX7" s="104"/>
      <c r="NCY7" s="104"/>
      <c r="NCZ7" s="104"/>
      <c r="NDA7" s="104"/>
      <c r="NDB7" s="104"/>
      <c r="NDC7" s="104"/>
      <c r="NDD7" s="104"/>
      <c r="NDE7" s="104"/>
      <c r="NDF7" s="104"/>
      <c r="NDG7" s="104"/>
      <c r="NDH7" s="104"/>
      <c r="NDI7" s="104"/>
      <c r="NDJ7" s="104"/>
      <c r="NDK7" s="104"/>
      <c r="NDL7" s="104"/>
      <c r="NDM7" s="104"/>
      <c r="NDN7" s="104"/>
      <c r="NDO7" s="104"/>
      <c r="NDP7" s="104"/>
      <c r="NDQ7" s="104"/>
      <c r="NDR7" s="104"/>
      <c r="NDS7" s="104"/>
      <c r="NDT7" s="104"/>
      <c r="NDU7" s="104"/>
      <c r="NDV7" s="104"/>
      <c r="NDW7" s="104"/>
      <c r="NDX7" s="104"/>
      <c r="NDY7" s="104"/>
      <c r="NDZ7" s="104"/>
      <c r="NEA7" s="104"/>
      <c r="NEB7" s="104"/>
      <c r="NEC7" s="104"/>
      <c r="NED7" s="104"/>
      <c r="NEE7" s="104"/>
      <c r="NEF7" s="104"/>
      <c r="NEG7" s="104"/>
      <c r="NEH7" s="104"/>
      <c r="NEI7" s="104"/>
      <c r="NEJ7" s="104"/>
      <c r="NEK7" s="104"/>
      <c r="NEL7" s="104"/>
      <c r="NEM7" s="104"/>
      <c r="NEN7" s="104"/>
      <c r="NEO7" s="104"/>
      <c r="NEP7" s="104"/>
      <c r="NEQ7" s="104"/>
      <c r="NER7" s="104"/>
      <c r="NES7" s="104"/>
      <c r="NET7" s="104"/>
      <c r="NEU7" s="104"/>
      <c r="NEV7" s="104"/>
      <c r="NEW7" s="104"/>
      <c r="NEX7" s="104"/>
      <c r="NEY7" s="104"/>
      <c r="NEZ7" s="104"/>
      <c r="NFA7" s="104"/>
      <c r="NFB7" s="104"/>
      <c r="NFC7" s="104"/>
      <c r="NFD7" s="104"/>
      <c r="NFE7" s="104"/>
      <c r="NFF7" s="104"/>
      <c r="NFG7" s="104"/>
      <c r="NFH7" s="104"/>
      <c r="NFI7" s="104"/>
      <c r="NFJ7" s="104"/>
      <c r="NFK7" s="104"/>
      <c r="NFL7" s="104"/>
      <c r="NFM7" s="104"/>
      <c r="NFN7" s="104"/>
      <c r="NFO7" s="104"/>
      <c r="NFP7" s="104"/>
      <c r="NFQ7" s="104"/>
      <c r="NFR7" s="104"/>
      <c r="NFS7" s="104"/>
      <c r="NFT7" s="104"/>
      <c r="NFU7" s="104"/>
      <c r="NFV7" s="104"/>
      <c r="NFW7" s="104"/>
      <c r="NFX7" s="104"/>
      <c r="NFY7" s="104"/>
      <c r="NFZ7" s="104"/>
      <c r="NGA7" s="104"/>
      <c r="NGB7" s="104"/>
      <c r="NGC7" s="104"/>
      <c r="NGD7" s="104"/>
      <c r="NGE7" s="104"/>
      <c r="NGF7" s="104"/>
      <c r="NGG7" s="104"/>
      <c r="NGH7" s="104"/>
      <c r="NGI7" s="104"/>
      <c r="NGJ7" s="104"/>
      <c r="NGK7" s="104"/>
      <c r="NGL7" s="104"/>
      <c r="NGM7" s="104"/>
      <c r="NGN7" s="104"/>
      <c r="NGO7" s="104"/>
      <c r="NGP7" s="104"/>
      <c r="NGQ7" s="104"/>
      <c r="NGR7" s="104"/>
      <c r="NGS7" s="104"/>
      <c r="NGT7" s="104"/>
      <c r="NGU7" s="104"/>
      <c r="NGV7" s="104"/>
      <c r="NGW7" s="104"/>
      <c r="NGX7" s="104"/>
      <c r="NGY7" s="104"/>
      <c r="NGZ7" s="104"/>
      <c r="NHA7" s="104"/>
      <c r="NHB7" s="104"/>
      <c r="NHC7" s="104"/>
      <c r="NHD7" s="104"/>
      <c r="NHE7" s="104"/>
      <c r="NHF7" s="104"/>
      <c r="NHG7" s="104"/>
      <c r="NHH7" s="104"/>
      <c r="NHI7" s="104"/>
      <c r="NHJ7" s="104"/>
      <c r="NHK7" s="104"/>
      <c r="NHL7" s="104"/>
      <c r="NHM7" s="104"/>
      <c r="NHN7" s="104"/>
      <c r="NHO7" s="104"/>
      <c r="NHP7" s="104"/>
      <c r="NHQ7" s="104"/>
      <c r="NHR7" s="104"/>
      <c r="NHS7" s="104"/>
      <c r="NHT7" s="104"/>
      <c r="NHU7" s="104"/>
      <c r="NHV7" s="104"/>
      <c r="NHW7" s="104"/>
      <c r="NHX7" s="104"/>
      <c r="NHY7" s="104"/>
      <c r="NHZ7" s="104"/>
      <c r="NIA7" s="104"/>
      <c r="NIB7" s="104"/>
      <c r="NIC7" s="104"/>
      <c r="NID7" s="104"/>
      <c r="NIE7" s="104"/>
      <c r="NIF7" s="104"/>
      <c r="NIG7" s="104"/>
      <c r="NIH7" s="104"/>
      <c r="NII7" s="104"/>
      <c r="NIJ7" s="104"/>
      <c r="NIK7" s="104"/>
      <c r="NIL7" s="104"/>
      <c r="NIM7" s="104"/>
      <c r="NIN7" s="104"/>
      <c r="NIO7" s="104"/>
      <c r="NIP7" s="104"/>
      <c r="NIQ7" s="104"/>
      <c r="NIR7" s="104"/>
      <c r="NIS7" s="104"/>
      <c r="NIT7" s="104"/>
      <c r="NIU7" s="104"/>
      <c r="NIV7" s="104"/>
      <c r="NIW7" s="104"/>
      <c r="NIX7" s="104"/>
      <c r="NIY7" s="104"/>
      <c r="NIZ7" s="104"/>
      <c r="NJA7" s="104"/>
      <c r="NJB7" s="104"/>
      <c r="NJC7" s="104"/>
      <c r="NJD7" s="104"/>
      <c r="NJE7" s="104"/>
      <c r="NJF7" s="104"/>
      <c r="NJG7" s="104"/>
      <c r="NJH7" s="104"/>
      <c r="NJI7" s="104"/>
      <c r="NJJ7" s="104"/>
      <c r="NJK7" s="104"/>
      <c r="NJL7" s="104"/>
      <c r="NJM7" s="104"/>
      <c r="NJN7" s="104"/>
      <c r="NJO7" s="104"/>
      <c r="NJP7" s="104"/>
      <c r="NJQ7" s="104"/>
      <c r="NJR7" s="104"/>
      <c r="NJS7" s="104"/>
      <c r="NJT7" s="104"/>
      <c r="NJU7" s="104"/>
      <c r="NJV7" s="104"/>
      <c r="NJW7" s="104"/>
      <c r="NJX7" s="104"/>
      <c r="NJY7" s="104"/>
      <c r="NJZ7" s="104"/>
      <c r="NKA7" s="104"/>
      <c r="NKB7" s="104"/>
      <c r="NKC7" s="104"/>
      <c r="NKD7" s="104"/>
      <c r="NKE7" s="104"/>
      <c r="NKF7" s="104"/>
      <c r="NKG7" s="104"/>
      <c r="NKH7" s="104"/>
      <c r="NKI7" s="104"/>
      <c r="NKJ7" s="104"/>
      <c r="NKK7" s="104"/>
      <c r="NKL7" s="104"/>
      <c r="NKM7" s="104"/>
      <c r="NKN7" s="104"/>
      <c r="NKO7" s="104"/>
      <c r="NKP7" s="104"/>
      <c r="NKQ7" s="104"/>
      <c r="NKR7" s="104"/>
      <c r="NKS7" s="104"/>
      <c r="NKT7" s="104"/>
      <c r="NKU7" s="104"/>
      <c r="NKV7" s="104"/>
      <c r="NKW7" s="104"/>
      <c r="NKX7" s="104"/>
      <c r="NKY7" s="104"/>
      <c r="NKZ7" s="104"/>
      <c r="NLA7" s="104"/>
      <c r="NLB7" s="104"/>
      <c r="NLC7" s="104"/>
      <c r="NLD7" s="104"/>
      <c r="NLE7" s="104"/>
      <c r="NLF7" s="104"/>
      <c r="NLG7" s="104"/>
      <c r="NLH7" s="104"/>
      <c r="NLI7" s="104"/>
      <c r="NLJ7" s="104"/>
      <c r="NLK7" s="104"/>
      <c r="NLL7" s="104"/>
      <c r="NLM7" s="104"/>
      <c r="NLN7" s="104"/>
      <c r="NLO7" s="104"/>
      <c r="NLP7" s="104"/>
      <c r="NLQ7" s="104"/>
      <c r="NLR7" s="104"/>
      <c r="NLS7" s="104"/>
      <c r="NLT7" s="104"/>
      <c r="NLU7" s="104"/>
      <c r="NLV7" s="104"/>
      <c r="NLW7" s="104"/>
      <c r="NLX7" s="104"/>
      <c r="NLY7" s="104"/>
      <c r="NLZ7" s="104"/>
      <c r="NMA7" s="104"/>
      <c r="NMB7" s="104"/>
      <c r="NMC7" s="104"/>
      <c r="NMD7" s="104"/>
      <c r="NME7" s="104"/>
      <c r="NMF7" s="104"/>
      <c r="NMG7" s="104"/>
      <c r="NMH7" s="104"/>
      <c r="NMI7" s="104"/>
      <c r="NMJ7" s="104"/>
      <c r="NMK7" s="104"/>
      <c r="NML7" s="104"/>
      <c r="NMM7" s="104"/>
      <c r="NMN7" s="104"/>
      <c r="NMO7" s="104"/>
      <c r="NMP7" s="104"/>
      <c r="NMQ7" s="104"/>
      <c r="NMR7" s="104"/>
      <c r="NMS7" s="104"/>
      <c r="NMT7" s="104"/>
      <c r="NMU7" s="104"/>
      <c r="NMV7" s="104"/>
      <c r="NMW7" s="104"/>
      <c r="NMX7" s="104"/>
      <c r="NMY7" s="104"/>
      <c r="NMZ7" s="104"/>
      <c r="NNA7" s="104"/>
      <c r="NNB7" s="104"/>
      <c r="NNC7" s="104"/>
      <c r="NND7" s="104"/>
      <c r="NNE7" s="104"/>
      <c r="NNF7" s="104"/>
      <c r="NNG7" s="104"/>
      <c r="NNH7" s="104"/>
      <c r="NNI7" s="104"/>
      <c r="NNJ7" s="104"/>
      <c r="NNK7" s="104"/>
      <c r="NNL7" s="104"/>
      <c r="NNM7" s="104"/>
      <c r="NNN7" s="104"/>
      <c r="NNO7" s="104"/>
      <c r="NNP7" s="104"/>
      <c r="NNQ7" s="104"/>
      <c r="NNR7" s="104"/>
      <c r="NNS7" s="104"/>
      <c r="NNT7" s="104"/>
      <c r="NNU7" s="104"/>
      <c r="NNV7" s="104"/>
      <c r="NNW7" s="104"/>
      <c r="NNX7" s="104"/>
      <c r="NNY7" s="104"/>
      <c r="NNZ7" s="104"/>
      <c r="NOA7" s="104"/>
      <c r="NOB7" s="104"/>
      <c r="NOC7" s="104"/>
      <c r="NOD7" s="104"/>
      <c r="NOE7" s="104"/>
      <c r="NOF7" s="104"/>
      <c r="NOG7" s="104"/>
      <c r="NOH7" s="104"/>
      <c r="NOI7" s="104"/>
      <c r="NOJ7" s="104"/>
      <c r="NOK7" s="104"/>
      <c r="NOL7" s="104"/>
      <c r="NOM7" s="104"/>
      <c r="NON7" s="104"/>
      <c r="NOO7" s="104"/>
      <c r="NOP7" s="104"/>
      <c r="NOQ7" s="104"/>
      <c r="NOR7" s="104"/>
      <c r="NOS7" s="104"/>
      <c r="NOT7" s="104"/>
      <c r="NOU7" s="104"/>
      <c r="NOV7" s="104"/>
      <c r="NOW7" s="104"/>
      <c r="NOX7" s="104"/>
      <c r="NOY7" s="104"/>
      <c r="NOZ7" s="104"/>
      <c r="NPA7" s="104"/>
      <c r="NPB7" s="104"/>
      <c r="NPC7" s="104"/>
      <c r="NPD7" s="104"/>
      <c r="NPE7" s="104"/>
      <c r="NPF7" s="104"/>
      <c r="NPG7" s="104"/>
      <c r="NPH7" s="104"/>
      <c r="NPI7" s="104"/>
      <c r="NPJ7" s="104"/>
      <c r="NPK7" s="104"/>
      <c r="NPL7" s="104"/>
      <c r="NPM7" s="104"/>
      <c r="NPN7" s="104"/>
      <c r="NPO7" s="104"/>
      <c r="NPP7" s="104"/>
      <c r="NPQ7" s="104"/>
      <c r="NPR7" s="104"/>
      <c r="NPS7" s="104"/>
      <c r="NPT7" s="104"/>
      <c r="NPU7" s="104"/>
      <c r="NPV7" s="104"/>
      <c r="NPW7" s="104"/>
      <c r="NPX7" s="104"/>
      <c r="NPY7" s="104"/>
      <c r="NPZ7" s="104"/>
      <c r="NQA7" s="104"/>
      <c r="NQB7" s="104"/>
      <c r="NQC7" s="104"/>
      <c r="NQD7" s="104"/>
      <c r="NQE7" s="104"/>
      <c r="NQF7" s="104"/>
      <c r="NQG7" s="104"/>
      <c r="NQH7" s="104"/>
      <c r="NQI7" s="104"/>
      <c r="NQJ7" s="104"/>
      <c r="NQK7" s="104"/>
      <c r="NQL7" s="104"/>
      <c r="NQM7" s="104"/>
      <c r="NQN7" s="104"/>
      <c r="NQO7" s="104"/>
      <c r="NQP7" s="104"/>
      <c r="NQQ7" s="104"/>
      <c r="NQR7" s="104"/>
      <c r="NQS7" s="104"/>
      <c r="NQT7" s="104"/>
      <c r="NQU7" s="104"/>
      <c r="NQV7" s="104"/>
      <c r="NQW7" s="104"/>
      <c r="NQX7" s="104"/>
      <c r="NQY7" s="104"/>
      <c r="NQZ7" s="104"/>
      <c r="NRA7" s="104"/>
      <c r="NRB7" s="104"/>
      <c r="NRC7" s="104"/>
      <c r="NRD7" s="104"/>
      <c r="NRE7" s="104"/>
      <c r="NRF7" s="104"/>
      <c r="NRG7" s="104"/>
      <c r="NRH7" s="104"/>
      <c r="NRI7" s="104"/>
      <c r="NRJ7" s="104"/>
      <c r="NRK7" s="104"/>
      <c r="NRL7" s="104"/>
      <c r="NRM7" s="104"/>
      <c r="NRN7" s="104"/>
      <c r="NRO7" s="104"/>
      <c r="NRP7" s="104"/>
      <c r="NRQ7" s="104"/>
      <c r="NRR7" s="104"/>
      <c r="NRS7" s="104"/>
      <c r="NRT7" s="104"/>
      <c r="NRU7" s="104"/>
      <c r="NRV7" s="104"/>
      <c r="NRW7" s="104"/>
      <c r="NRX7" s="104"/>
      <c r="NRY7" s="104"/>
      <c r="NRZ7" s="104"/>
      <c r="NSA7" s="104"/>
      <c r="NSB7" s="104"/>
      <c r="NSC7" s="104"/>
      <c r="NSD7" s="104"/>
      <c r="NSE7" s="104"/>
      <c r="NSF7" s="104"/>
      <c r="NSG7" s="104"/>
      <c r="NSH7" s="104"/>
      <c r="NSI7" s="104"/>
      <c r="NSJ7" s="104"/>
      <c r="NSK7" s="104"/>
      <c r="NSL7" s="104"/>
      <c r="NSM7" s="104"/>
      <c r="NSN7" s="104"/>
      <c r="NSO7" s="104"/>
      <c r="NSP7" s="104"/>
      <c r="NSQ7" s="104"/>
      <c r="NSR7" s="104"/>
      <c r="NSS7" s="104"/>
      <c r="NST7" s="104"/>
      <c r="NSU7" s="104"/>
      <c r="NSV7" s="104"/>
      <c r="NSW7" s="104"/>
      <c r="NSX7" s="104"/>
      <c r="NSY7" s="104"/>
      <c r="NSZ7" s="104"/>
      <c r="NTA7" s="104"/>
      <c r="NTB7" s="104"/>
      <c r="NTC7" s="104"/>
      <c r="NTD7" s="104"/>
      <c r="NTE7" s="104"/>
      <c r="NTF7" s="104"/>
      <c r="NTG7" s="104"/>
      <c r="NTH7" s="104"/>
      <c r="NTI7" s="104"/>
      <c r="NTJ7" s="104"/>
      <c r="NTK7" s="104"/>
      <c r="NTL7" s="104"/>
      <c r="NTM7" s="104"/>
      <c r="NTN7" s="104"/>
      <c r="NTO7" s="104"/>
      <c r="NTP7" s="104"/>
      <c r="NTQ7" s="104"/>
      <c r="NTR7" s="104"/>
      <c r="NTS7" s="104"/>
      <c r="NTT7" s="104"/>
      <c r="NTU7" s="104"/>
      <c r="NTV7" s="104"/>
      <c r="NTW7" s="104"/>
      <c r="NTX7" s="104"/>
      <c r="NTY7" s="104"/>
      <c r="NTZ7" s="104"/>
      <c r="NUA7" s="104"/>
      <c r="NUB7" s="104"/>
      <c r="NUC7" s="104"/>
      <c r="NUD7" s="104"/>
      <c r="NUE7" s="104"/>
      <c r="NUF7" s="104"/>
      <c r="NUG7" s="104"/>
      <c r="NUH7" s="104"/>
      <c r="NUI7" s="104"/>
      <c r="NUJ7" s="104"/>
      <c r="NUK7" s="104"/>
      <c r="NUL7" s="104"/>
      <c r="NUM7" s="104"/>
      <c r="NUN7" s="104"/>
      <c r="NUO7" s="104"/>
      <c r="NUP7" s="104"/>
      <c r="NUQ7" s="104"/>
      <c r="NUR7" s="104"/>
      <c r="NUS7" s="104"/>
      <c r="NUT7" s="104"/>
      <c r="NUU7" s="104"/>
      <c r="NUV7" s="104"/>
      <c r="NUW7" s="104"/>
      <c r="NUX7" s="104"/>
      <c r="NUY7" s="104"/>
      <c r="NUZ7" s="104"/>
      <c r="NVA7" s="104"/>
      <c r="NVB7" s="104"/>
      <c r="NVC7" s="104"/>
      <c r="NVD7" s="104"/>
      <c r="NVE7" s="104"/>
      <c r="NVF7" s="104"/>
      <c r="NVG7" s="104"/>
      <c r="NVH7" s="104"/>
      <c r="NVI7" s="104"/>
      <c r="NVJ7" s="104"/>
      <c r="NVK7" s="104"/>
      <c r="NVL7" s="104"/>
      <c r="NVM7" s="104"/>
      <c r="NVN7" s="104"/>
      <c r="NVO7" s="104"/>
      <c r="NVP7" s="104"/>
      <c r="NVQ7" s="104"/>
      <c r="NVR7" s="104"/>
      <c r="NVS7" s="104"/>
      <c r="NVT7" s="104"/>
      <c r="NVU7" s="104"/>
      <c r="NVV7" s="104"/>
      <c r="NVW7" s="104"/>
      <c r="NVX7" s="104"/>
      <c r="NVY7" s="104"/>
      <c r="NVZ7" s="104"/>
      <c r="NWA7" s="104"/>
      <c r="NWB7" s="104"/>
      <c r="NWC7" s="104"/>
      <c r="NWD7" s="104"/>
      <c r="NWE7" s="104"/>
      <c r="NWF7" s="104"/>
      <c r="NWG7" s="104"/>
      <c r="NWH7" s="104"/>
      <c r="NWI7" s="104"/>
      <c r="NWJ7" s="104"/>
      <c r="NWK7" s="104"/>
      <c r="NWL7" s="104"/>
      <c r="NWM7" s="104"/>
      <c r="NWN7" s="104"/>
      <c r="NWO7" s="104"/>
      <c r="NWP7" s="104"/>
      <c r="NWQ7" s="104"/>
      <c r="NWR7" s="104"/>
      <c r="NWS7" s="104"/>
      <c r="NWT7" s="104"/>
      <c r="NWU7" s="104"/>
      <c r="NWV7" s="104"/>
      <c r="NWW7" s="104"/>
      <c r="NWX7" s="104"/>
      <c r="NWY7" s="104"/>
      <c r="NWZ7" s="104"/>
      <c r="NXA7" s="104"/>
      <c r="NXB7" s="104"/>
      <c r="NXC7" s="104"/>
      <c r="NXD7" s="104"/>
      <c r="NXE7" s="104"/>
      <c r="NXF7" s="104"/>
      <c r="NXG7" s="104"/>
      <c r="NXH7" s="104"/>
      <c r="NXI7" s="104"/>
      <c r="NXJ7" s="104"/>
      <c r="NXK7" s="104"/>
      <c r="NXL7" s="104"/>
      <c r="NXM7" s="104"/>
      <c r="NXN7" s="104"/>
      <c r="NXO7" s="104"/>
      <c r="NXP7" s="104"/>
      <c r="NXQ7" s="104"/>
      <c r="NXR7" s="104"/>
      <c r="NXS7" s="104"/>
      <c r="NXT7" s="104"/>
      <c r="NXU7" s="104"/>
      <c r="NXV7" s="104"/>
      <c r="NXW7" s="104"/>
      <c r="NXX7" s="104"/>
      <c r="NXY7" s="104"/>
      <c r="NXZ7" s="104"/>
      <c r="NYA7" s="104"/>
      <c r="NYB7" s="104"/>
      <c r="NYC7" s="104"/>
      <c r="NYD7" s="104"/>
      <c r="NYE7" s="104"/>
      <c r="NYF7" s="104"/>
      <c r="NYG7" s="104"/>
      <c r="NYH7" s="104"/>
      <c r="NYI7" s="104"/>
      <c r="NYJ7" s="104"/>
      <c r="NYK7" s="104"/>
      <c r="NYL7" s="104"/>
      <c r="NYM7" s="104"/>
      <c r="NYN7" s="104"/>
      <c r="NYO7" s="104"/>
      <c r="NYP7" s="104"/>
      <c r="NYQ7" s="104"/>
      <c r="NYR7" s="104"/>
      <c r="NYS7" s="104"/>
      <c r="NYT7" s="104"/>
      <c r="NYU7" s="104"/>
      <c r="NYV7" s="104"/>
      <c r="NYW7" s="104"/>
      <c r="NYX7" s="104"/>
      <c r="NYY7" s="104"/>
      <c r="NYZ7" s="104"/>
      <c r="NZA7" s="104"/>
      <c r="NZB7" s="104"/>
      <c r="NZC7" s="104"/>
      <c r="NZD7" s="104"/>
      <c r="NZE7" s="104"/>
      <c r="NZF7" s="104"/>
      <c r="NZG7" s="104"/>
      <c r="NZH7" s="104"/>
      <c r="NZI7" s="104"/>
      <c r="NZJ7" s="104"/>
      <c r="NZK7" s="104"/>
      <c r="NZL7" s="104"/>
      <c r="NZM7" s="104"/>
      <c r="NZN7" s="104"/>
      <c r="NZO7" s="104"/>
      <c r="NZP7" s="104"/>
      <c r="NZQ7" s="104"/>
      <c r="NZR7" s="104"/>
      <c r="NZS7" s="104"/>
      <c r="NZT7" s="104"/>
      <c r="NZU7" s="104"/>
      <c r="NZV7" s="104"/>
      <c r="NZW7" s="104"/>
      <c r="NZX7" s="104"/>
      <c r="NZY7" s="104"/>
      <c r="NZZ7" s="104"/>
      <c r="OAA7" s="104"/>
      <c r="OAB7" s="104"/>
      <c r="OAC7" s="104"/>
      <c r="OAD7" s="104"/>
      <c r="OAE7" s="104"/>
      <c r="OAF7" s="104"/>
      <c r="OAG7" s="104"/>
      <c r="OAH7" s="104"/>
      <c r="OAI7" s="104"/>
      <c r="OAJ7" s="104"/>
      <c r="OAK7" s="104"/>
      <c r="OAL7" s="104"/>
      <c r="OAM7" s="104"/>
      <c r="OAN7" s="104"/>
      <c r="OAO7" s="104"/>
      <c r="OAP7" s="104"/>
      <c r="OAQ7" s="104"/>
      <c r="OAR7" s="104"/>
      <c r="OAS7" s="104"/>
      <c r="OAT7" s="104"/>
      <c r="OAU7" s="104"/>
      <c r="OAV7" s="104"/>
      <c r="OAW7" s="104"/>
      <c r="OAX7" s="104"/>
      <c r="OAY7" s="104"/>
      <c r="OAZ7" s="104"/>
      <c r="OBA7" s="104"/>
      <c r="OBB7" s="104"/>
      <c r="OBC7" s="104"/>
      <c r="OBD7" s="104"/>
      <c r="OBE7" s="104"/>
      <c r="OBF7" s="104"/>
      <c r="OBG7" s="104"/>
      <c r="OBH7" s="104"/>
      <c r="OBI7" s="104"/>
      <c r="OBJ7" s="104"/>
      <c r="OBK7" s="104"/>
      <c r="OBL7" s="104"/>
      <c r="OBM7" s="104"/>
      <c r="OBN7" s="104"/>
      <c r="OBO7" s="104"/>
      <c r="OBP7" s="104"/>
      <c r="OBQ7" s="104"/>
      <c r="OBR7" s="104"/>
      <c r="OBS7" s="104"/>
      <c r="OBT7" s="104"/>
      <c r="OBU7" s="104"/>
      <c r="OBV7" s="104"/>
      <c r="OBW7" s="104"/>
      <c r="OBX7" s="104"/>
      <c r="OBY7" s="104"/>
      <c r="OBZ7" s="104"/>
      <c r="OCA7" s="104"/>
      <c r="OCB7" s="104"/>
      <c r="OCC7" s="104"/>
      <c r="OCD7" s="104"/>
      <c r="OCE7" s="104"/>
      <c r="OCF7" s="104"/>
      <c r="OCG7" s="104"/>
      <c r="OCH7" s="104"/>
      <c r="OCI7" s="104"/>
      <c r="OCJ7" s="104"/>
      <c r="OCK7" s="104"/>
      <c r="OCL7" s="104"/>
      <c r="OCM7" s="104"/>
      <c r="OCN7" s="104"/>
      <c r="OCO7" s="104"/>
      <c r="OCP7" s="104"/>
      <c r="OCQ7" s="104"/>
      <c r="OCR7" s="104"/>
      <c r="OCS7" s="104"/>
      <c r="OCT7" s="104"/>
      <c r="OCU7" s="104"/>
      <c r="OCV7" s="104"/>
      <c r="OCW7" s="104"/>
      <c r="OCX7" s="104"/>
      <c r="OCY7" s="104"/>
      <c r="OCZ7" s="104"/>
      <c r="ODA7" s="104"/>
      <c r="ODB7" s="104"/>
      <c r="ODC7" s="104"/>
      <c r="ODD7" s="104"/>
      <c r="ODE7" s="104"/>
      <c r="ODF7" s="104"/>
      <c r="ODG7" s="104"/>
      <c r="ODH7" s="104"/>
      <c r="ODI7" s="104"/>
      <c r="ODJ7" s="104"/>
      <c r="ODK7" s="104"/>
      <c r="ODL7" s="104"/>
      <c r="ODM7" s="104"/>
      <c r="ODN7" s="104"/>
      <c r="ODO7" s="104"/>
      <c r="ODP7" s="104"/>
      <c r="ODQ7" s="104"/>
      <c r="ODR7" s="104"/>
      <c r="ODS7" s="104"/>
      <c r="ODT7" s="104"/>
      <c r="ODU7" s="104"/>
      <c r="ODV7" s="104"/>
      <c r="ODW7" s="104"/>
      <c r="ODX7" s="104"/>
      <c r="ODY7" s="104"/>
      <c r="ODZ7" s="104"/>
      <c r="OEA7" s="104"/>
      <c r="OEB7" s="104"/>
      <c r="OEC7" s="104"/>
      <c r="OED7" s="104"/>
      <c r="OEE7" s="104"/>
      <c r="OEF7" s="104"/>
      <c r="OEG7" s="104"/>
      <c r="OEH7" s="104"/>
      <c r="OEI7" s="104"/>
      <c r="OEJ7" s="104"/>
      <c r="OEK7" s="104"/>
      <c r="OEL7" s="104"/>
      <c r="OEM7" s="104"/>
      <c r="OEN7" s="104"/>
      <c r="OEO7" s="104"/>
      <c r="OEP7" s="104"/>
      <c r="OEQ7" s="104"/>
      <c r="OER7" s="104"/>
      <c r="OES7" s="104"/>
      <c r="OET7" s="104"/>
      <c r="OEU7" s="104"/>
      <c r="OEV7" s="104"/>
      <c r="OEW7" s="104"/>
      <c r="OEX7" s="104"/>
      <c r="OEY7" s="104"/>
      <c r="OEZ7" s="104"/>
      <c r="OFA7" s="104"/>
      <c r="OFB7" s="104"/>
      <c r="OFC7" s="104"/>
      <c r="OFD7" s="104"/>
      <c r="OFE7" s="104"/>
      <c r="OFF7" s="104"/>
      <c r="OFG7" s="104"/>
      <c r="OFH7" s="104"/>
      <c r="OFI7" s="104"/>
      <c r="OFJ7" s="104"/>
      <c r="OFK7" s="104"/>
      <c r="OFL7" s="104"/>
      <c r="OFM7" s="104"/>
      <c r="OFN7" s="104"/>
      <c r="OFO7" s="104"/>
      <c r="OFP7" s="104"/>
      <c r="OFQ7" s="104"/>
      <c r="OFR7" s="104"/>
      <c r="OFS7" s="104"/>
      <c r="OFT7" s="104"/>
      <c r="OFU7" s="104"/>
      <c r="OFV7" s="104"/>
      <c r="OFW7" s="104"/>
      <c r="OFX7" s="104"/>
      <c r="OFY7" s="104"/>
      <c r="OFZ7" s="104"/>
      <c r="OGA7" s="104"/>
      <c r="OGB7" s="104"/>
      <c r="OGC7" s="104"/>
      <c r="OGD7" s="104"/>
      <c r="OGE7" s="104"/>
      <c r="OGF7" s="104"/>
      <c r="OGG7" s="104"/>
      <c r="OGH7" s="104"/>
      <c r="OGI7" s="104"/>
      <c r="OGJ7" s="104"/>
      <c r="OGK7" s="104"/>
      <c r="OGL7" s="104"/>
      <c r="OGM7" s="104"/>
      <c r="OGN7" s="104"/>
      <c r="OGO7" s="104"/>
      <c r="OGP7" s="104"/>
      <c r="OGQ7" s="104"/>
      <c r="OGR7" s="104"/>
      <c r="OGS7" s="104"/>
      <c r="OGT7" s="104"/>
      <c r="OGU7" s="104"/>
      <c r="OGV7" s="104"/>
      <c r="OGW7" s="104"/>
      <c r="OGX7" s="104"/>
      <c r="OGY7" s="104"/>
      <c r="OGZ7" s="104"/>
      <c r="OHA7" s="104"/>
      <c r="OHB7" s="104"/>
      <c r="OHC7" s="104"/>
      <c r="OHD7" s="104"/>
      <c r="OHE7" s="104"/>
      <c r="OHF7" s="104"/>
      <c r="OHG7" s="104"/>
      <c r="OHH7" s="104"/>
      <c r="OHI7" s="104"/>
      <c r="OHJ7" s="104"/>
      <c r="OHK7" s="104"/>
      <c r="OHL7" s="104"/>
      <c r="OHM7" s="104"/>
      <c r="OHN7" s="104"/>
      <c r="OHO7" s="104"/>
      <c r="OHP7" s="104"/>
      <c r="OHQ7" s="104"/>
      <c r="OHR7" s="104"/>
      <c r="OHS7" s="104"/>
      <c r="OHT7" s="104"/>
      <c r="OHU7" s="104"/>
      <c r="OHV7" s="104"/>
      <c r="OHW7" s="104"/>
      <c r="OHX7" s="104"/>
      <c r="OHY7" s="104"/>
      <c r="OHZ7" s="104"/>
      <c r="OIA7" s="104"/>
      <c r="OIB7" s="104"/>
      <c r="OIC7" s="104"/>
      <c r="OID7" s="104"/>
      <c r="OIE7" s="104"/>
      <c r="OIF7" s="104"/>
      <c r="OIG7" s="104"/>
      <c r="OIH7" s="104"/>
      <c r="OII7" s="104"/>
      <c r="OIJ7" s="104"/>
      <c r="OIK7" s="104"/>
      <c r="OIL7" s="104"/>
      <c r="OIM7" s="104"/>
      <c r="OIN7" s="104"/>
      <c r="OIO7" s="104"/>
      <c r="OIP7" s="104"/>
      <c r="OIQ7" s="104"/>
      <c r="OIR7" s="104"/>
      <c r="OIS7" s="104"/>
      <c r="OIT7" s="104"/>
      <c r="OIU7" s="104"/>
      <c r="OIV7" s="104"/>
      <c r="OIW7" s="104"/>
      <c r="OIX7" s="104"/>
      <c r="OIY7" s="104"/>
      <c r="OIZ7" s="104"/>
      <c r="OJA7" s="104"/>
      <c r="OJB7" s="104"/>
      <c r="OJC7" s="104"/>
      <c r="OJD7" s="104"/>
      <c r="OJE7" s="104"/>
      <c r="OJF7" s="104"/>
      <c r="OJG7" s="104"/>
      <c r="OJH7" s="104"/>
      <c r="OJI7" s="104"/>
      <c r="OJJ7" s="104"/>
      <c r="OJK7" s="104"/>
      <c r="OJL7" s="104"/>
      <c r="OJM7" s="104"/>
      <c r="OJN7" s="104"/>
      <c r="OJO7" s="104"/>
      <c r="OJP7" s="104"/>
      <c r="OJQ7" s="104"/>
      <c r="OJR7" s="104"/>
      <c r="OJS7" s="104"/>
      <c r="OJT7" s="104"/>
      <c r="OJU7" s="104"/>
      <c r="OJV7" s="104"/>
      <c r="OJW7" s="104"/>
      <c r="OJX7" s="104"/>
      <c r="OJY7" s="104"/>
      <c r="OJZ7" s="104"/>
      <c r="OKA7" s="104"/>
      <c r="OKB7" s="104"/>
      <c r="OKC7" s="104"/>
      <c r="OKD7" s="104"/>
      <c r="OKE7" s="104"/>
      <c r="OKF7" s="104"/>
      <c r="OKG7" s="104"/>
      <c r="OKH7" s="104"/>
      <c r="OKI7" s="104"/>
      <c r="OKJ7" s="104"/>
      <c r="OKK7" s="104"/>
      <c r="OKL7" s="104"/>
      <c r="OKM7" s="104"/>
      <c r="OKN7" s="104"/>
      <c r="OKO7" s="104"/>
      <c r="OKP7" s="104"/>
      <c r="OKQ7" s="104"/>
      <c r="OKR7" s="104"/>
      <c r="OKS7" s="104"/>
      <c r="OKT7" s="104"/>
      <c r="OKU7" s="104"/>
      <c r="OKV7" s="104"/>
      <c r="OKW7" s="104"/>
      <c r="OKX7" s="104"/>
      <c r="OKY7" s="104"/>
      <c r="OKZ7" s="104"/>
      <c r="OLA7" s="104"/>
      <c r="OLB7" s="104"/>
      <c r="OLC7" s="104"/>
      <c r="OLD7" s="104"/>
      <c r="OLE7" s="104"/>
      <c r="OLF7" s="104"/>
      <c r="OLG7" s="104"/>
      <c r="OLH7" s="104"/>
      <c r="OLI7" s="104"/>
      <c r="OLJ7" s="104"/>
      <c r="OLK7" s="104"/>
      <c r="OLL7" s="104"/>
      <c r="OLM7" s="104"/>
      <c r="OLN7" s="104"/>
      <c r="OLO7" s="104"/>
      <c r="OLP7" s="104"/>
      <c r="OLQ7" s="104"/>
      <c r="OLR7" s="104"/>
      <c r="OLS7" s="104"/>
      <c r="OLT7" s="104"/>
      <c r="OLU7" s="104"/>
      <c r="OLV7" s="104"/>
      <c r="OLW7" s="104"/>
      <c r="OLX7" s="104"/>
      <c r="OLY7" s="104"/>
      <c r="OLZ7" s="104"/>
      <c r="OMA7" s="104"/>
      <c r="OMB7" s="104"/>
      <c r="OMC7" s="104"/>
      <c r="OMD7" s="104"/>
      <c r="OME7" s="104"/>
      <c r="OMF7" s="104"/>
      <c r="OMG7" s="104"/>
      <c r="OMH7" s="104"/>
      <c r="OMI7" s="104"/>
      <c r="OMJ7" s="104"/>
      <c r="OMK7" s="104"/>
      <c r="OML7" s="104"/>
      <c r="OMM7" s="104"/>
      <c r="OMN7" s="104"/>
      <c r="OMO7" s="104"/>
      <c r="OMP7" s="104"/>
      <c r="OMQ7" s="104"/>
      <c r="OMR7" s="104"/>
      <c r="OMS7" s="104"/>
      <c r="OMT7" s="104"/>
      <c r="OMU7" s="104"/>
      <c r="OMV7" s="104"/>
      <c r="OMW7" s="104"/>
      <c r="OMX7" s="104"/>
      <c r="OMY7" s="104"/>
      <c r="OMZ7" s="104"/>
      <c r="ONA7" s="104"/>
      <c r="ONB7" s="104"/>
      <c r="ONC7" s="104"/>
      <c r="OND7" s="104"/>
      <c r="ONE7" s="104"/>
      <c r="ONF7" s="104"/>
      <c r="ONG7" s="104"/>
      <c r="ONH7" s="104"/>
      <c r="ONI7" s="104"/>
      <c r="ONJ7" s="104"/>
      <c r="ONK7" s="104"/>
      <c r="ONL7" s="104"/>
      <c r="ONM7" s="104"/>
      <c r="ONN7" s="104"/>
      <c r="ONO7" s="104"/>
      <c r="ONP7" s="104"/>
      <c r="ONQ7" s="104"/>
      <c r="ONR7" s="104"/>
      <c r="ONS7" s="104"/>
      <c r="ONT7" s="104"/>
      <c r="ONU7" s="104"/>
      <c r="ONV7" s="104"/>
      <c r="ONW7" s="104"/>
      <c r="ONX7" s="104"/>
      <c r="ONY7" s="104"/>
      <c r="ONZ7" s="104"/>
      <c r="OOA7" s="104"/>
      <c r="OOB7" s="104"/>
      <c r="OOC7" s="104"/>
      <c r="OOD7" s="104"/>
      <c r="OOE7" s="104"/>
      <c r="OOF7" s="104"/>
      <c r="OOG7" s="104"/>
      <c r="OOH7" s="104"/>
      <c r="OOI7" s="104"/>
      <c r="OOJ7" s="104"/>
      <c r="OOK7" s="104"/>
      <c r="OOL7" s="104"/>
      <c r="OOM7" s="104"/>
      <c r="OON7" s="104"/>
      <c r="OOO7" s="104"/>
      <c r="OOP7" s="104"/>
      <c r="OOQ7" s="104"/>
      <c r="OOR7" s="104"/>
      <c r="OOS7" s="104"/>
      <c r="OOT7" s="104"/>
      <c r="OOU7" s="104"/>
      <c r="OOV7" s="104"/>
      <c r="OOW7" s="104"/>
      <c r="OOX7" s="104"/>
      <c r="OOY7" s="104"/>
      <c r="OOZ7" s="104"/>
      <c r="OPA7" s="104"/>
      <c r="OPB7" s="104"/>
      <c r="OPC7" s="104"/>
      <c r="OPD7" s="104"/>
      <c r="OPE7" s="104"/>
      <c r="OPF7" s="104"/>
      <c r="OPG7" s="104"/>
      <c r="OPH7" s="104"/>
      <c r="OPI7" s="104"/>
      <c r="OPJ7" s="104"/>
      <c r="OPK7" s="104"/>
      <c r="OPL7" s="104"/>
      <c r="OPM7" s="104"/>
      <c r="OPN7" s="104"/>
      <c r="OPO7" s="104"/>
      <c r="OPP7" s="104"/>
      <c r="OPQ7" s="104"/>
      <c r="OPR7" s="104"/>
      <c r="OPS7" s="104"/>
      <c r="OPT7" s="104"/>
      <c r="OPU7" s="104"/>
      <c r="OPV7" s="104"/>
      <c r="OPW7" s="104"/>
      <c r="OPX7" s="104"/>
      <c r="OPY7" s="104"/>
      <c r="OPZ7" s="104"/>
      <c r="OQA7" s="104"/>
      <c r="OQB7" s="104"/>
      <c r="OQC7" s="104"/>
      <c r="OQD7" s="104"/>
      <c r="OQE7" s="104"/>
      <c r="OQF7" s="104"/>
      <c r="OQG7" s="104"/>
      <c r="OQH7" s="104"/>
      <c r="OQI7" s="104"/>
      <c r="OQJ7" s="104"/>
      <c r="OQK7" s="104"/>
      <c r="OQL7" s="104"/>
      <c r="OQM7" s="104"/>
      <c r="OQN7" s="104"/>
      <c r="OQO7" s="104"/>
      <c r="OQP7" s="104"/>
      <c r="OQQ7" s="104"/>
      <c r="OQR7" s="104"/>
      <c r="OQS7" s="104"/>
      <c r="OQT7" s="104"/>
      <c r="OQU7" s="104"/>
      <c r="OQV7" s="104"/>
      <c r="OQW7" s="104"/>
      <c r="OQX7" s="104"/>
      <c r="OQY7" s="104"/>
      <c r="OQZ7" s="104"/>
      <c r="ORA7" s="104"/>
      <c r="ORB7" s="104"/>
      <c r="ORC7" s="104"/>
      <c r="ORD7" s="104"/>
      <c r="ORE7" s="104"/>
      <c r="ORF7" s="104"/>
      <c r="ORG7" s="104"/>
      <c r="ORH7" s="104"/>
      <c r="ORI7" s="104"/>
      <c r="ORJ7" s="104"/>
      <c r="ORK7" s="104"/>
      <c r="ORL7" s="104"/>
      <c r="ORM7" s="104"/>
      <c r="ORN7" s="104"/>
      <c r="ORO7" s="104"/>
      <c r="ORP7" s="104"/>
      <c r="ORQ7" s="104"/>
      <c r="ORR7" s="104"/>
      <c r="ORS7" s="104"/>
      <c r="ORT7" s="104"/>
      <c r="ORU7" s="104"/>
      <c r="ORV7" s="104"/>
      <c r="ORW7" s="104"/>
      <c r="ORX7" s="104"/>
      <c r="ORY7" s="104"/>
      <c r="ORZ7" s="104"/>
      <c r="OSA7" s="104"/>
      <c r="OSB7" s="104"/>
      <c r="OSC7" s="104"/>
      <c r="OSD7" s="104"/>
      <c r="OSE7" s="104"/>
      <c r="OSF7" s="104"/>
      <c r="OSG7" s="104"/>
      <c r="OSH7" s="104"/>
      <c r="OSI7" s="104"/>
      <c r="OSJ7" s="104"/>
      <c r="OSK7" s="104"/>
      <c r="OSL7" s="104"/>
      <c r="OSM7" s="104"/>
      <c r="OSN7" s="104"/>
      <c r="OSO7" s="104"/>
      <c r="OSP7" s="104"/>
      <c r="OSQ7" s="104"/>
      <c r="OSR7" s="104"/>
      <c r="OSS7" s="104"/>
      <c r="OST7" s="104"/>
      <c r="OSU7" s="104"/>
      <c r="OSV7" s="104"/>
      <c r="OSW7" s="104"/>
      <c r="OSX7" s="104"/>
      <c r="OSY7" s="104"/>
      <c r="OSZ7" s="104"/>
      <c r="OTA7" s="104"/>
      <c r="OTB7" s="104"/>
      <c r="OTC7" s="104"/>
      <c r="OTD7" s="104"/>
      <c r="OTE7" s="104"/>
      <c r="OTF7" s="104"/>
      <c r="OTG7" s="104"/>
      <c r="OTH7" s="104"/>
      <c r="OTI7" s="104"/>
      <c r="OTJ7" s="104"/>
      <c r="OTK7" s="104"/>
      <c r="OTL7" s="104"/>
      <c r="OTM7" s="104"/>
      <c r="OTN7" s="104"/>
      <c r="OTO7" s="104"/>
      <c r="OTP7" s="104"/>
      <c r="OTQ7" s="104"/>
      <c r="OTR7" s="104"/>
      <c r="OTS7" s="104"/>
      <c r="OTT7" s="104"/>
      <c r="OTU7" s="104"/>
      <c r="OTV7" s="104"/>
      <c r="OTW7" s="104"/>
      <c r="OTX7" s="104"/>
      <c r="OTY7" s="104"/>
      <c r="OTZ7" s="104"/>
      <c r="OUA7" s="104"/>
      <c r="OUB7" s="104"/>
      <c r="OUC7" s="104"/>
      <c r="OUD7" s="104"/>
      <c r="OUE7" s="104"/>
      <c r="OUF7" s="104"/>
      <c r="OUG7" s="104"/>
      <c r="OUH7" s="104"/>
      <c r="OUI7" s="104"/>
      <c r="OUJ7" s="104"/>
      <c r="OUK7" s="104"/>
      <c r="OUL7" s="104"/>
      <c r="OUM7" s="104"/>
      <c r="OUN7" s="104"/>
      <c r="OUO7" s="104"/>
      <c r="OUP7" s="104"/>
      <c r="OUQ7" s="104"/>
      <c r="OUR7" s="104"/>
      <c r="OUS7" s="104"/>
      <c r="OUT7" s="104"/>
      <c r="OUU7" s="104"/>
      <c r="OUV7" s="104"/>
      <c r="OUW7" s="104"/>
      <c r="OUX7" s="104"/>
      <c r="OUY7" s="104"/>
      <c r="OUZ7" s="104"/>
      <c r="OVA7" s="104"/>
      <c r="OVB7" s="104"/>
      <c r="OVC7" s="104"/>
      <c r="OVD7" s="104"/>
      <c r="OVE7" s="104"/>
      <c r="OVF7" s="104"/>
      <c r="OVG7" s="104"/>
      <c r="OVH7" s="104"/>
      <c r="OVI7" s="104"/>
      <c r="OVJ7" s="104"/>
      <c r="OVK7" s="104"/>
      <c r="OVL7" s="104"/>
      <c r="OVM7" s="104"/>
      <c r="OVN7" s="104"/>
      <c r="OVO7" s="104"/>
      <c r="OVP7" s="104"/>
      <c r="OVQ7" s="104"/>
      <c r="OVR7" s="104"/>
      <c r="OVS7" s="104"/>
      <c r="OVT7" s="104"/>
      <c r="OVU7" s="104"/>
      <c r="OVV7" s="104"/>
      <c r="OVW7" s="104"/>
      <c r="OVX7" s="104"/>
      <c r="OVY7" s="104"/>
      <c r="OVZ7" s="104"/>
      <c r="OWA7" s="104"/>
      <c r="OWB7" s="104"/>
      <c r="OWC7" s="104"/>
      <c r="OWD7" s="104"/>
      <c r="OWE7" s="104"/>
      <c r="OWF7" s="104"/>
      <c r="OWG7" s="104"/>
      <c r="OWH7" s="104"/>
      <c r="OWI7" s="104"/>
      <c r="OWJ7" s="104"/>
      <c r="OWK7" s="104"/>
      <c r="OWL7" s="104"/>
      <c r="OWM7" s="104"/>
      <c r="OWN7" s="104"/>
      <c r="OWO7" s="104"/>
      <c r="OWP7" s="104"/>
      <c r="OWQ7" s="104"/>
      <c r="OWR7" s="104"/>
      <c r="OWS7" s="104"/>
      <c r="OWT7" s="104"/>
      <c r="OWU7" s="104"/>
      <c r="OWV7" s="104"/>
      <c r="OWW7" s="104"/>
      <c r="OWX7" s="104"/>
      <c r="OWY7" s="104"/>
      <c r="OWZ7" s="104"/>
      <c r="OXA7" s="104"/>
      <c r="OXB7" s="104"/>
      <c r="OXC7" s="104"/>
      <c r="OXD7" s="104"/>
      <c r="OXE7" s="104"/>
      <c r="OXF7" s="104"/>
      <c r="OXG7" s="104"/>
      <c r="OXH7" s="104"/>
      <c r="OXI7" s="104"/>
      <c r="OXJ7" s="104"/>
      <c r="OXK7" s="104"/>
      <c r="OXL7" s="104"/>
      <c r="OXM7" s="104"/>
      <c r="OXN7" s="104"/>
      <c r="OXO7" s="104"/>
      <c r="OXP7" s="104"/>
      <c r="OXQ7" s="104"/>
      <c r="OXR7" s="104"/>
      <c r="OXS7" s="104"/>
      <c r="OXT7" s="104"/>
      <c r="OXU7" s="104"/>
      <c r="OXV7" s="104"/>
      <c r="OXW7" s="104"/>
      <c r="OXX7" s="104"/>
      <c r="OXY7" s="104"/>
      <c r="OXZ7" s="104"/>
      <c r="OYA7" s="104"/>
      <c r="OYB7" s="104"/>
      <c r="OYC7" s="104"/>
      <c r="OYD7" s="104"/>
      <c r="OYE7" s="104"/>
      <c r="OYF7" s="104"/>
      <c r="OYG7" s="104"/>
      <c r="OYH7" s="104"/>
      <c r="OYI7" s="104"/>
      <c r="OYJ7" s="104"/>
      <c r="OYK7" s="104"/>
      <c r="OYL7" s="104"/>
      <c r="OYM7" s="104"/>
      <c r="OYN7" s="104"/>
      <c r="OYO7" s="104"/>
      <c r="OYP7" s="104"/>
      <c r="OYQ7" s="104"/>
      <c r="OYR7" s="104"/>
      <c r="OYS7" s="104"/>
      <c r="OYT7" s="104"/>
      <c r="OYU7" s="104"/>
      <c r="OYV7" s="104"/>
      <c r="OYW7" s="104"/>
      <c r="OYX7" s="104"/>
      <c r="OYY7" s="104"/>
      <c r="OYZ7" s="104"/>
      <c r="OZA7" s="104"/>
      <c r="OZB7" s="104"/>
      <c r="OZC7" s="104"/>
      <c r="OZD7" s="104"/>
      <c r="OZE7" s="104"/>
      <c r="OZF7" s="104"/>
      <c r="OZG7" s="104"/>
      <c r="OZH7" s="104"/>
      <c r="OZI7" s="104"/>
      <c r="OZJ7" s="104"/>
      <c r="OZK7" s="104"/>
      <c r="OZL7" s="104"/>
      <c r="OZM7" s="104"/>
      <c r="OZN7" s="104"/>
      <c r="OZO7" s="104"/>
      <c r="OZP7" s="104"/>
      <c r="OZQ7" s="104"/>
      <c r="OZR7" s="104"/>
      <c r="OZS7" s="104"/>
      <c r="OZT7" s="104"/>
      <c r="OZU7" s="104"/>
      <c r="OZV7" s="104"/>
      <c r="OZW7" s="104"/>
      <c r="OZX7" s="104"/>
      <c r="OZY7" s="104"/>
      <c r="OZZ7" s="104"/>
      <c r="PAA7" s="104"/>
      <c r="PAB7" s="104"/>
      <c r="PAC7" s="104"/>
      <c r="PAD7" s="104"/>
      <c r="PAE7" s="104"/>
      <c r="PAF7" s="104"/>
      <c r="PAG7" s="104"/>
      <c r="PAH7" s="104"/>
      <c r="PAI7" s="104"/>
      <c r="PAJ7" s="104"/>
      <c r="PAK7" s="104"/>
      <c r="PAL7" s="104"/>
      <c r="PAM7" s="104"/>
      <c r="PAN7" s="104"/>
      <c r="PAO7" s="104"/>
      <c r="PAP7" s="104"/>
      <c r="PAQ7" s="104"/>
      <c r="PAR7" s="104"/>
      <c r="PAS7" s="104"/>
      <c r="PAT7" s="104"/>
      <c r="PAU7" s="104"/>
      <c r="PAV7" s="104"/>
      <c r="PAW7" s="104"/>
      <c r="PAX7" s="104"/>
      <c r="PAY7" s="104"/>
      <c r="PAZ7" s="104"/>
      <c r="PBA7" s="104"/>
      <c r="PBB7" s="104"/>
      <c r="PBC7" s="104"/>
      <c r="PBD7" s="104"/>
      <c r="PBE7" s="104"/>
      <c r="PBF7" s="104"/>
      <c r="PBG7" s="104"/>
      <c r="PBH7" s="104"/>
      <c r="PBI7" s="104"/>
      <c r="PBJ7" s="104"/>
      <c r="PBK7" s="104"/>
      <c r="PBL7" s="104"/>
      <c r="PBM7" s="104"/>
      <c r="PBN7" s="104"/>
      <c r="PBO7" s="104"/>
      <c r="PBP7" s="104"/>
      <c r="PBQ7" s="104"/>
      <c r="PBR7" s="104"/>
      <c r="PBS7" s="104"/>
      <c r="PBT7" s="104"/>
      <c r="PBU7" s="104"/>
      <c r="PBV7" s="104"/>
      <c r="PBW7" s="104"/>
      <c r="PBX7" s="104"/>
      <c r="PBY7" s="104"/>
      <c r="PBZ7" s="104"/>
      <c r="PCA7" s="104"/>
      <c r="PCB7" s="104"/>
      <c r="PCC7" s="104"/>
      <c r="PCD7" s="104"/>
      <c r="PCE7" s="104"/>
      <c r="PCF7" s="104"/>
      <c r="PCG7" s="104"/>
      <c r="PCH7" s="104"/>
      <c r="PCI7" s="104"/>
      <c r="PCJ7" s="104"/>
      <c r="PCK7" s="104"/>
      <c r="PCL7" s="104"/>
      <c r="PCM7" s="104"/>
      <c r="PCN7" s="104"/>
      <c r="PCO7" s="104"/>
      <c r="PCP7" s="104"/>
      <c r="PCQ7" s="104"/>
      <c r="PCR7" s="104"/>
      <c r="PCS7" s="104"/>
      <c r="PCT7" s="104"/>
      <c r="PCU7" s="104"/>
      <c r="PCV7" s="104"/>
      <c r="PCW7" s="104"/>
      <c r="PCX7" s="104"/>
      <c r="PCY7" s="104"/>
      <c r="PCZ7" s="104"/>
      <c r="PDA7" s="104"/>
      <c r="PDB7" s="104"/>
      <c r="PDC7" s="104"/>
      <c r="PDD7" s="104"/>
      <c r="PDE7" s="104"/>
      <c r="PDF7" s="104"/>
      <c r="PDG7" s="104"/>
      <c r="PDH7" s="104"/>
      <c r="PDI7" s="104"/>
      <c r="PDJ7" s="104"/>
      <c r="PDK7" s="104"/>
      <c r="PDL7" s="104"/>
      <c r="PDM7" s="104"/>
      <c r="PDN7" s="104"/>
      <c r="PDO7" s="104"/>
      <c r="PDP7" s="104"/>
      <c r="PDQ7" s="104"/>
      <c r="PDR7" s="104"/>
      <c r="PDS7" s="104"/>
      <c r="PDT7" s="104"/>
      <c r="PDU7" s="104"/>
      <c r="PDV7" s="104"/>
      <c r="PDW7" s="104"/>
      <c r="PDX7" s="104"/>
      <c r="PDY7" s="104"/>
      <c r="PDZ7" s="104"/>
      <c r="PEA7" s="104"/>
      <c r="PEB7" s="104"/>
      <c r="PEC7" s="104"/>
      <c r="PED7" s="104"/>
      <c r="PEE7" s="104"/>
      <c r="PEF7" s="104"/>
      <c r="PEG7" s="104"/>
      <c r="PEH7" s="104"/>
      <c r="PEI7" s="104"/>
      <c r="PEJ7" s="104"/>
      <c r="PEK7" s="104"/>
      <c r="PEL7" s="104"/>
      <c r="PEM7" s="104"/>
      <c r="PEN7" s="104"/>
      <c r="PEO7" s="104"/>
      <c r="PEP7" s="104"/>
      <c r="PEQ7" s="104"/>
      <c r="PER7" s="104"/>
      <c r="PES7" s="104"/>
      <c r="PET7" s="104"/>
      <c r="PEU7" s="104"/>
      <c r="PEV7" s="104"/>
      <c r="PEW7" s="104"/>
      <c r="PEX7" s="104"/>
      <c r="PEY7" s="104"/>
      <c r="PEZ7" s="104"/>
      <c r="PFA7" s="104"/>
      <c r="PFB7" s="104"/>
      <c r="PFC7" s="104"/>
      <c r="PFD7" s="104"/>
      <c r="PFE7" s="104"/>
      <c r="PFF7" s="104"/>
      <c r="PFG7" s="104"/>
      <c r="PFH7" s="104"/>
      <c r="PFI7" s="104"/>
      <c r="PFJ7" s="104"/>
      <c r="PFK7" s="104"/>
      <c r="PFL7" s="104"/>
      <c r="PFM7" s="104"/>
      <c r="PFN7" s="104"/>
      <c r="PFO7" s="104"/>
      <c r="PFP7" s="104"/>
      <c r="PFQ7" s="104"/>
      <c r="PFR7" s="104"/>
      <c r="PFS7" s="104"/>
      <c r="PFT7" s="104"/>
      <c r="PFU7" s="104"/>
      <c r="PFV7" s="104"/>
      <c r="PFW7" s="104"/>
      <c r="PFX7" s="104"/>
      <c r="PFY7" s="104"/>
      <c r="PFZ7" s="104"/>
      <c r="PGA7" s="104"/>
      <c r="PGB7" s="104"/>
      <c r="PGC7" s="104"/>
      <c r="PGD7" s="104"/>
      <c r="PGE7" s="104"/>
      <c r="PGF7" s="104"/>
      <c r="PGG7" s="104"/>
      <c r="PGH7" s="104"/>
      <c r="PGI7" s="104"/>
      <c r="PGJ7" s="104"/>
      <c r="PGK7" s="104"/>
      <c r="PGL7" s="104"/>
      <c r="PGM7" s="104"/>
      <c r="PGN7" s="104"/>
      <c r="PGO7" s="104"/>
      <c r="PGP7" s="104"/>
      <c r="PGQ7" s="104"/>
      <c r="PGR7" s="104"/>
      <c r="PGS7" s="104"/>
      <c r="PGT7" s="104"/>
      <c r="PGU7" s="104"/>
      <c r="PGV7" s="104"/>
      <c r="PGW7" s="104"/>
      <c r="PGX7" s="104"/>
      <c r="PGY7" s="104"/>
      <c r="PGZ7" s="104"/>
      <c r="PHA7" s="104"/>
      <c r="PHB7" s="104"/>
      <c r="PHC7" s="104"/>
      <c r="PHD7" s="104"/>
      <c r="PHE7" s="104"/>
      <c r="PHF7" s="104"/>
      <c r="PHG7" s="104"/>
      <c r="PHH7" s="104"/>
      <c r="PHI7" s="104"/>
      <c r="PHJ7" s="104"/>
      <c r="PHK7" s="104"/>
      <c r="PHL7" s="104"/>
      <c r="PHM7" s="104"/>
      <c r="PHN7" s="104"/>
      <c r="PHO7" s="104"/>
      <c r="PHP7" s="104"/>
      <c r="PHQ7" s="104"/>
      <c r="PHR7" s="104"/>
      <c r="PHS7" s="104"/>
      <c r="PHT7" s="104"/>
      <c r="PHU7" s="104"/>
      <c r="PHV7" s="104"/>
      <c r="PHW7" s="104"/>
      <c r="PHX7" s="104"/>
      <c r="PHY7" s="104"/>
      <c r="PHZ7" s="104"/>
      <c r="PIA7" s="104"/>
      <c r="PIB7" s="104"/>
      <c r="PIC7" s="104"/>
      <c r="PID7" s="104"/>
      <c r="PIE7" s="104"/>
      <c r="PIF7" s="104"/>
      <c r="PIG7" s="104"/>
      <c r="PIH7" s="104"/>
      <c r="PII7" s="104"/>
      <c r="PIJ7" s="104"/>
      <c r="PIK7" s="104"/>
      <c r="PIL7" s="104"/>
      <c r="PIM7" s="104"/>
      <c r="PIN7" s="104"/>
      <c r="PIO7" s="104"/>
      <c r="PIP7" s="104"/>
      <c r="PIQ7" s="104"/>
      <c r="PIR7" s="104"/>
      <c r="PIS7" s="104"/>
      <c r="PIT7" s="104"/>
      <c r="PIU7" s="104"/>
      <c r="PIV7" s="104"/>
      <c r="PIW7" s="104"/>
      <c r="PIX7" s="104"/>
      <c r="PIY7" s="104"/>
      <c r="PIZ7" s="104"/>
      <c r="PJA7" s="104"/>
      <c r="PJB7" s="104"/>
      <c r="PJC7" s="104"/>
      <c r="PJD7" s="104"/>
      <c r="PJE7" s="104"/>
      <c r="PJF7" s="104"/>
      <c r="PJG7" s="104"/>
      <c r="PJH7" s="104"/>
      <c r="PJI7" s="104"/>
      <c r="PJJ7" s="104"/>
      <c r="PJK7" s="104"/>
      <c r="PJL7" s="104"/>
      <c r="PJM7" s="104"/>
      <c r="PJN7" s="104"/>
      <c r="PJO7" s="104"/>
      <c r="PJP7" s="104"/>
      <c r="PJQ7" s="104"/>
      <c r="PJR7" s="104"/>
      <c r="PJS7" s="104"/>
      <c r="PJT7" s="104"/>
      <c r="PJU7" s="104"/>
      <c r="PJV7" s="104"/>
      <c r="PJW7" s="104"/>
      <c r="PJX7" s="104"/>
      <c r="PJY7" s="104"/>
      <c r="PJZ7" s="104"/>
      <c r="PKA7" s="104"/>
      <c r="PKB7" s="104"/>
      <c r="PKC7" s="104"/>
      <c r="PKD7" s="104"/>
      <c r="PKE7" s="104"/>
      <c r="PKF7" s="104"/>
      <c r="PKG7" s="104"/>
      <c r="PKH7" s="104"/>
      <c r="PKI7" s="104"/>
      <c r="PKJ7" s="104"/>
      <c r="PKK7" s="104"/>
      <c r="PKL7" s="104"/>
      <c r="PKM7" s="104"/>
      <c r="PKN7" s="104"/>
      <c r="PKO7" s="104"/>
      <c r="PKP7" s="104"/>
      <c r="PKQ7" s="104"/>
      <c r="PKR7" s="104"/>
      <c r="PKS7" s="104"/>
      <c r="PKT7" s="104"/>
      <c r="PKU7" s="104"/>
      <c r="PKV7" s="104"/>
      <c r="PKW7" s="104"/>
      <c r="PKX7" s="104"/>
      <c r="PKY7" s="104"/>
      <c r="PKZ7" s="104"/>
      <c r="PLA7" s="104"/>
      <c r="PLB7" s="104"/>
      <c r="PLC7" s="104"/>
      <c r="PLD7" s="104"/>
      <c r="PLE7" s="104"/>
      <c r="PLF7" s="104"/>
      <c r="PLG7" s="104"/>
      <c r="PLH7" s="104"/>
      <c r="PLI7" s="104"/>
      <c r="PLJ7" s="104"/>
      <c r="PLK7" s="104"/>
      <c r="PLL7" s="104"/>
      <c r="PLM7" s="104"/>
      <c r="PLN7" s="104"/>
      <c r="PLO7" s="104"/>
      <c r="PLP7" s="104"/>
      <c r="PLQ7" s="104"/>
      <c r="PLR7" s="104"/>
      <c r="PLS7" s="104"/>
      <c r="PLT7" s="104"/>
      <c r="PLU7" s="104"/>
      <c r="PLV7" s="104"/>
      <c r="PLW7" s="104"/>
      <c r="PLX7" s="104"/>
      <c r="PLY7" s="104"/>
      <c r="PLZ7" s="104"/>
      <c r="PMA7" s="104"/>
      <c r="PMB7" s="104"/>
      <c r="PMC7" s="104"/>
      <c r="PMD7" s="104"/>
      <c r="PME7" s="104"/>
      <c r="PMF7" s="104"/>
      <c r="PMG7" s="104"/>
      <c r="PMH7" s="104"/>
      <c r="PMI7" s="104"/>
      <c r="PMJ7" s="104"/>
      <c r="PMK7" s="104"/>
      <c r="PML7" s="104"/>
      <c r="PMM7" s="104"/>
      <c r="PMN7" s="104"/>
      <c r="PMO7" s="104"/>
      <c r="PMP7" s="104"/>
      <c r="PMQ7" s="104"/>
      <c r="PMR7" s="104"/>
      <c r="PMS7" s="104"/>
      <c r="PMT7" s="104"/>
      <c r="PMU7" s="104"/>
      <c r="PMV7" s="104"/>
      <c r="PMW7" s="104"/>
      <c r="PMX7" s="104"/>
      <c r="PMY7" s="104"/>
      <c r="PMZ7" s="104"/>
      <c r="PNA7" s="104"/>
      <c r="PNB7" s="104"/>
      <c r="PNC7" s="104"/>
      <c r="PND7" s="104"/>
      <c r="PNE7" s="104"/>
      <c r="PNF7" s="104"/>
      <c r="PNG7" s="104"/>
      <c r="PNH7" s="104"/>
      <c r="PNI7" s="104"/>
      <c r="PNJ7" s="104"/>
      <c r="PNK7" s="104"/>
      <c r="PNL7" s="104"/>
      <c r="PNM7" s="104"/>
      <c r="PNN7" s="104"/>
      <c r="PNO7" s="104"/>
      <c r="PNP7" s="104"/>
      <c r="PNQ7" s="104"/>
      <c r="PNR7" s="104"/>
      <c r="PNS7" s="104"/>
      <c r="PNT7" s="104"/>
      <c r="PNU7" s="104"/>
      <c r="PNV7" s="104"/>
      <c r="PNW7" s="104"/>
      <c r="PNX7" s="104"/>
      <c r="PNY7" s="104"/>
      <c r="PNZ7" s="104"/>
      <c r="POA7" s="104"/>
      <c r="POB7" s="104"/>
      <c r="POC7" s="104"/>
      <c r="POD7" s="104"/>
      <c r="POE7" s="104"/>
      <c r="POF7" s="104"/>
      <c r="POG7" s="104"/>
      <c r="POH7" s="104"/>
      <c r="POI7" s="104"/>
      <c r="POJ7" s="104"/>
      <c r="POK7" s="104"/>
      <c r="POL7" s="104"/>
      <c r="POM7" s="104"/>
      <c r="PON7" s="104"/>
      <c r="POO7" s="104"/>
      <c r="POP7" s="104"/>
      <c r="POQ7" s="104"/>
      <c r="POR7" s="104"/>
      <c r="POS7" s="104"/>
      <c r="POT7" s="104"/>
      <c r="POU7" s="104"/>
      <c r="POV7" s="104"/>
      <c r="POW7" s="104"/>
      <c r="POX7" s="104"/>
      <c r="POY7" s="104"/>
      <c r="POZ7" s="104"/>
      <c r="PPA7" s="104"/>
      <c r="PPB7" s="104"/>
      <c r="PPC7" s="104"/>
      <c r="PPD7" s="104"/>
      <c r="PPE7" s="104"/>
      <c r="PPF7" s="104"/>
      <c r="PPG7" s="104"/>
      <c r="PPH7" s="104"/>
      <c r="PPI7" s="104"/>
      <c r="PPJ7" s="104"/>
      <c r="PPK7" s="104"/>
      <c r="PPL7" s="104"/>
      <c r="PPM7" s="104"/>
      <c r="PPN7" s="104"/>
      <c r="PPO7" s="104"/>
      <c r="PPP7" s="104"/>
      <c r="PPQ7" s="104"/>
      <c r="PPR7" s="104"/>
      <c r="PPS7" s="104"/>
      <c r="PPT7" s="104"/>
      <c r="PPU7" s="104"/>
      <c r="PPV7" s="104"/>
      <c r="PPW7" s="104"/>
      <c r="PPX7" s="104"/>
      <c r="PPY7" s="104"/>
      <c r="PPZ7" s="104"/>
      <c r="PQA7" s="104"/>
      <c r="PQB7" s="104"/>
      <c r="PQC7" s="104"/>
      <c r="PQD7" s="104"/>
      <c r="PQE7" s="104"/>
      <c r="PQF7" s="104"/>
      <c r="PQG7" s="104"/>
      <c r="PQH7" s="104"/>
      <c r="PQI7" s="104"/>
      <c r="PQJ7" s="104"/>
      <c r="PQK7" s="104"/>
      <c r="PQL7" s="104"/>
      <c r="PQM7" s="104"/>
      <c r="PQN7" s="104"/>
      <c r="PQO7" s="104"/>
      <c r="PQP7" s="104"/>
      <c r="PQQ7" s="104"/>
      <c r="PQR7" s="104"/>
      <c r="PQS7" s="104"/>
      <c r="PQT7" s="104"/>
      <c r="PQU7" s="104"/>
      <c r="PQV7" s="104"/>
      <c r="PQW7" s="104"/>
      <c r="PQX7" s="104"/>
      <c r="PQY7" s="104"/>
      <c r="PQZ7" s="104"/>
      <c r="PRA7" s="104"/>
      <c r="PRB7" s="104"/>
      <c r="PRC7" s="104"/>
      <c r="PRD7" s="104"/>
      <c r="PRE7" s="104"/>
      <c r="PRF7" s="104"/>
      <c r="PRG7" s="104"/>
      <c r="PRH7" s="104"/>
      <c r="PRI7" s="104"/>
      <c r="PRJ7" s="104"/>
      <c r="PRK7" s="104"/>
      <c r="PRL7" s="104"/>
      <c r="PRM7" s="104"/>
      <c r="PRN7" s="104"/>
      <c r="PRO7" s="104"/>
      <c r="PRP7" s="104"/>
      <c r="PRQ7" s="104"/>
      <c r="PRR7" s="104"/>
      <c r="PRS7" s="104"/>
      <c r="PRT7" s="104"/>
      <c r="PRU7" s="104"/>
      <c r="PRV7" s="104"/>
      <c r="PRW7" s="104"/>
      <c r="PRX7" s="104"/>
      <c r="PRY7" s="104"/>
      <c r="PRZ7" s="104"/>
      <c r="PSA7" s="104"/>
      <c r="PSB7" s="104"/>
      <c r="PSC7" s="104"/>
      <c r="PSD7" s="104"/>
      <c r="PSE7" s="104"/>
      <c r="PSF7" s="104"/>
      <c r="PSG7" s="104"/>
      <c r="PSH7" s="104"/>
      <c r="PSI7" s="104"/>
      <c r="PSJ7" s="104"/>
      <c r="PSK7" s="104"/>
      <c r="PSL7" s="104"/>
      <c r="PSM7" s="104"/>
      <c r="PSN7" s="104"/>
      <c r="PSO7" s="104"/>
      <c r="PSP7" s="104"/>
      <c r="PSQ7" s="104"/>
      <c r="PSR7" s="104"/>
      <c r="PSS7" s="104"/>
      <c r="PST7" s="104"/>
      <c r="PSU7" s="104"/>
      <c r="PSV7" s="104"/>
      <c r="PSW7" s="104"/>
      <c r="PSX7" s="104"/>
      <c r="PSY7" s="104"/>
      <c r="PSZ7" s="104"/>
      <c r="PTA7" s="104"/>
      <c r="PTB7" s="104"/>
      <c r="PTC7" s="104"/>
      <c r="PTD7" s="104"/>
      <c r="PTE7" s="104"/>
      <c r="PTF7" s="104"/>
      <c r="PTG7" s="104"/>
      <c r="PTH7" s="104"/>
      <c r="PTI7" s="104"/>
      <c r="PTJ7" s="104"/>
      <c r="PTK7" s="104"/>
      <c r="PTL7" s="104"/>
      <c r="PTM7" s="104"/>
      <c r="PTN7" s="104"/>
      <c r="PTO7" s="104"/>
      <c r="PTP7" s="104"/>
      <c r="PTQ7" s="104"/>
      <c r="PTR7" s="104"/>
      <c r="PTS7" s="104"/>
      <c r="PTT7" s="104"/>
      <c r="PTU7" s="104"/>
      <c r="PTV7" s="104"/>
      <c r="PTW7" s="104"/>
      <c r="PTX7" s="104"/>
      <c r="PTY7" s="104"/>
      <c r="PTZ7" s="104"/>
      <c r="PUA7" s="104"/>
      <c r="PUB7" s="104"/>
      <c r="PUC7" s="104"/>
      <c r="PUD7" s="104"/>
      <c r="PUE7" s="104"/>
      <c r="PUF7" s="104"/>
      <c r="PUG7" s="104"/>
      <c r="PUH7" s="104"/>
      <c r="PUI7" s="104"/>
      <c r="PUJ7" s="104"/>
      <c r="PUK7" s="104"/>
      <c r="PUL7" s="104"/>
      <c r="PUM7" s="104"/>
      <c r="PUN7" s="104"/>
      <c r="PUO7" s="104"/>
      <c r="PUP7" s="104"/>
      <c r="PUQ7" s="104"/>
      <c r="PUR7" s="104"/>
      <c r="PUS7" s="104"/>
      <c r="PUT7" s="104"/>
      <c r="PUU7" s="104"/>
      <c r="PUV7" s="104"/>
      <c r="PUW7" s="104"/>
      <c r="PUX7" s="104"/>
      <c r="PUY7" s="104"/>
      <c r="PUZ7" s="104"/>
      <c r="PVA7" s="104"/>
      <c r="PVB7" s="104"/>
      <c r="PVC7" s="104"/>
      <c r="PVD7" s="104"/>
      <c r="PVE7" s="104"/>
      <c r="PVF7" s="104"/>
      <c r="PVG7" s="104"/>
      <c r="PVH7" s="104"/>
      <c r="PVI7" s="104"/>
      <c r="PVJ7" s="104"/>
      <c r="PVK7" s="104"/>
      <c r="PVL7" s="104"/>
      <c r="PVM7" s="104"/>
      <c r="PVN7" s="104"/>
      <c r="PVO7" s="104"/>
      <c r="PVP7" s="104"/>
      <c r="PVQ7" s="104"/>
      <c r="PVR7" s="104"/>
      <c r="PVS7" s="104"/>
      <c r="PVT7" s="104"/>
      <c r="PVU7" s="104"/>
      <c r="PVV7" s="104"/>
      <c r="PVW7" s="104"/>
      <c r="PVX7" s="104"/>
      <c r="PVY7" s="104"/>
      <c r="PVZ7" s="104"/>
      <c r="PWA7" s="104"/>
      <c r="PWB7" s="104"/>
      <c r="PWC7" s="104"/>
      <c r="PWD7" s="104"/>
      <c r="PWE7" s="104"/>
      <c r="PWF7" s="104"/>
      <c r="PWG7" s="104"/>
      <c r="PWH7" s="104"/>
      <c r="PWI7" s="104"/>
      <c r="PWJ7" s="104"/>
      <c r="PWK7" s="104"/>
      <c r="PWL7" s="104"/>
      <c r="PWM7" s="104"/>
      <c r="PWN7" s="104"/>
      <c r="PWO7" s="104"/>
      <c r="PWP7" s="104"/>
      <c r="PWQ7" s="104"/>
      <c r="PWR7" s="104"/>
      <c r="PWS7" s="104"/>
      <c r="PWT7" s="104"/>
      <c r="PWU7" s="104"/>
      <c r="PWV7" s="104"/>
      <c r="PWW7" s="104"/>
      <c r="PWX7" s="104"/>
      <c r="PWY7" s="104"/>
      <c r="PWZ7" s="104"/>
      <c r="PXA7" s="104"/>
      <c r="PXB7" s="104"/>
      <c r="PXC7" s="104"/>
      <c r="PXD7" s="104"/>
      <c r="PXE7" s="104"/>
      <c r="PXF7" s="104"/>
      <c r="PXG7" s="104"/>
      <c r="PXH7" s="104"/>
      <c r="PXI7" s="104"/>
      <c r="PXJ7" s="104"/>
      <c r="PXK7" s="104"/>
      <c r="PXL7" s="104"/>
      <c r="PXM7" s="104"/>
      <c r="PXN7" s="104"/>
      <c r="PXO7" s="104"/>
      <c r="PXP7" s="104"/>
      <c r="PXQ7" s="104"/>
      <c r="PXR7" s="104"/>
      <c r="PXS7" s="104"/>
      <c r="PXT7" s="104"/>
      <c r="PXU7" s="104"/>
      <c r="PXV7" s="104"/>
      <c r="PXW7" s="104"/>
      <c r="PXX7" s="104"/>
      <c r="PXY7" s="104"/>
      <c r="PXZ7" s="104"/>
      <c r="PYA7" s="104"/>
      <c r="PYB7" s="104"/>
      <c r="PYC7" s="104"/>
      <c r="PYD7" s="104"/>
      <c r="PYE7" s="104"/>
      <c r="PYF7" s="104"/>
      <c r="PYG7" s="104"/>
      <c r="PYH7" s="104"/>
      <c r="PYI7" s="104"/>
      <c r="PYJ7" s="104"/>
      <c r="PYK7" s="104"/>
      <c r="PYL7" s="104"/>
      <c r="PYM7" s="104"/>
      <c r="PYN7" s="104"/>
      <c r="PYO7" s="104"/>
      <c r="PYP7" s="104"/>
      <c r="PYQ7" s="104"/>
      <c r="PYR7" s="104"/>
      <c r="PYS7" s="104"/>
      <c r="PYT7" s="104"/>
      <c r="PYU7" s="104"/>
      <c r="PYV7" s="104"/>
      <c r="PYW7" s="104"/>
      <c r="PYX7" s="104"/>
      <c r="PYY7" s="104"/>
      <c r="PYZ7" s="104"/>
      <c r="PZA7" s="104"/>
      <c r="PZB7" s="104"/>
      <c r="PZC7" s="104"/>
      <c r="PZD7" s="104"/>
      <c r="PZE7" s="104"/>
      <c r="PZF7" s="104"/>
      <c r="PZG7" s="104"/>
      <c r="PZH7" s="104"/>
      <c r="PZI7" s="104"/>
      <c r="PZJ7" s="104"/>
      <c r="PZK7" s="104"/>
      <c r="PZL7" s="104"/>
      <c r="PZM7" s="104"/>
      <c r="PZN7" s="104"/>
      <c r="PZO7" s="104"/>
      <c r="PZP7" s="104"/>
      <c r="PZQ7" s="104"/>
      <c r="PZR7" s="104"/>
      <c r="PZS7" s="104"/>
      <c r="PZT7" s="104"/>
      <c r="PZU7" s="104"/>
      <c r="PZV7" s="104"/>
      <c r="PZW7" s="104"/>
      <c r="PZX7" s="104"/>
      <c r="PZY7" s="104"/>
      <c r="PZZ7" s="104"/>
      <c r="QAA7" s="104"/>
      <c r="QAB7" s="104"/>
      <c r="QAC7" s="104"/>
      <c r="QAD7" s="104"/>
      <c r="QAE7" s="104"/>
      <c r="QAF7" s="104"/>
      <c r="QAG7" s="104"/>
      <c r="QAH7" s="104"/>
      <c r="QAI7" s="104"/>
      <c r="QAJ7" s="104"/>
      <c r="QAK7" s="104"/>
      <c r="QAL7" s="104"/>
      <c r="QAM7" s="104"/>
      <c r="QAN7" s="104"/>
      <c r="QAO7" s="104"/>
      <c r="QAP7" s="104"/>
      <c r="QAQ7" s="104"/>
      <c r="QAR7" s="104"/>
      <c r="QAS7" s="104"/>
      <c r="QAT7" s="104"/>
      <c r="QAU7" s="104"/>
      <c r="QAV7" s="104"/>
      <c r="QAW7" s="104"/>
      <c r="QAX7" s="104"/>
      <c r="QAY7" s="104"/>
      <c r="QAZ7" s="104"/>
      <c r="QBA7" s="104"/>
      <c r="QBB7" s="104"/>
      <c r="QBC7" s="104"/>
      <c r="QBD7" s="104"/>
      <c r="QBE7" s="104"/>
      <c r="QBF7" s="104"/>
      <c r="QBG7" s="104"/>
      <c r="QBH7" s="104"/>
      <c r="QBI7" s="104"/>
      <c r="QBJ7" s="104"/>
      <c r="QBK7" s="104"/>
      <c r="QBL7" s="104"/>
      <c r="QBM7" s="104"/>
      <c r="QBN7" s="104"/>
      <c r="QBO7" s="104"/>
      <c r="QBP7" s="104"/>
      <c r="QBQ7" s="104"/>
      <c r="QBR7" s="104"/>
      <c r="QBS7" s="104"/>
      <c r="QBT7" s="104"/>
      <c r="QBU7" s="104"/>
      <c r="QBV7" s="104"/>
      <c r="QBW7" s="104"/>
      <c r="QBX7" s="104"/>
      <c r="QBY7" s="104"/>
      <c r="QBZ7" s="104"/>
      <c r="QCA7" s="104"/>
      <c r="QCB7" s="104"/>
      <c r="QCC7" s="104"/>
      <c r="QCD7" s="104"/>
      <c r="QCE7" s="104"/>
      <c r="QCF7" s="104"/>
      <c r="QCG7" s="104"/>
      <c r="QCH7" s="104"/>
      <c r="QCI7" s="104"/>
      <c r="QCJ7" s="104"/>
      <c r="QCK7" s="104"/>
      <c r="QCL7" s="104"/>
      <c r="QCM7" s="104"/>
      <c r="QCN7" s="104"/>
      <c r="QCO7" s="104"/>
      <c r="QCP7" s="104"/>
      <c r="QCQ7" s="104"/>
      <c r="QCR7" s="104"/>
      <c r="QCS7" s="104"/>
      <c r="QCT7" s="104"/>
      <c r="QCU7" s="104"/>
      <c r="QCV7" s="104"/>
      <c r="QCW7" s="104"/>
      <c r="QCX7" s="104"/>
      <c r="QCY7" s="104"/>
      <c r="QCZ7" s="104"/>
      <c r="QDA7" s="104"/>
      <c r="QDB7" s="104"/>
      <c r="QDC7" s="104"/>
      <c r="QDD7" s="104"/>
      <c r="QDE7" s="104"/>
      <c r="QDF7" s="104"/>
      <c r="QDG7" s="104"/>
      <c r="QDH7" s="104"/>
      <c r="QDI7" s="104"/>
      <c r="QDJ7" s="104"/>
      <c r="QDK7" s="104"/>
      <c r="QDL7" s="104"/>
      <c r="QDM7" s="104"/>
      <c r="QDN7" s="104"/>
      <c r="QDO7" s="104"/>
      <c r="QDP7" s="104"/>
      <c r="QDQ7" s="104"/>
      <c r="QDR7" s="104"/>
      <c r="QDS7" s="104"/>
      <c r="QDT7" s="104"/>
      <c r="QDU7" s="104"/>
      <c r="QDV7" s="104"/>
      <c r="QDW7" s="104"/>
      <c r="QDX7" s="104"/>
      <c r="QDY7" s="104"/>
      <c r="QDZ7" s="104"/>
      <c r="QEA7" s="104"/>
      <c r="QEB7" s="104"/>
      <c r="QEC7" s="104"/>
      <c r="QED7" s="104"/>
      <c r="QEE7" s="104"/>
      <c r="QEF7" s="104"/>
      <c r="QEG7" s="104"/>
      <c r="QEH7" s="104"/>
      <c r="QEI7" s="104"/>
      <c r="QEJ7" s="104"/>
      <c r="QEK7" s="104"/>
      <c r="QEL7" s="104"/>
      <c r="QEM7" s="104"/>
      <c r="QEN7" s="104"/>
      <c r="QEO7" s="104"/>
      <c r="QEP7" s="104"/>
      <c r="QEQ7" s="104"/>
      <c r="QER7" s="104"/>
      <c r="QES7" s="104"/>
      <c r="QET7" s="104"/>
      <c r="QEU7" s="104"/>
      <c r="QEV7" s="104"/>
      <c r="QEW7" s="104"/>
      <c r="QEX7" s="104"/>
      <c r="QEY7" s="104"/>
      <c r="QEZ7" s="104"/>
      <c r="QFA7" s="104"/>
      <c r="QFB7" s="104"/>
      <c r="QFC7" s="104"/>
      <c r="QFD7" s="104"/>
      <c r="QFE7" s="104"/>
      <c r="QFF7" s="104"/>
      <c r="QFG7" s="104"/>
      <c r="QFH7" s="104"/>
      <c r="QFI7" s="104"/>
      <c r="QFJ7" s="104"/>
      <c r="QFK7" s="104"/>
      <c r="QFL7" s="104"/>
      <c r="QFM7" s="104"/>
      <c r="QFN7" s="104"/>
      <c r="QFO7" s="104"/>
      <c r="QFP7" s="104"/>
      <c r="QFQ7" s="104"/>
      <c r="QFR7" s="104"/>
      <c r="QFS7" s="104"/>
      <c r="QFT7" s="104"/>
      <c r="QFU7" s="104"/>
      <c r="QFV7" s="104"/>
      <c r="QFW7" s="104"/>
      <c r="QFX7" s="104"/>
      <c r="QFY7" s="104"/>
      <c r="QFZ7" s="104"/>
      <c r="QGA7" s="104"/>
      <c r="QGB7" s="104"/>
      <c r="QGC7" s="104"/>
      <c r="QGD7" s="104"/>
      <c r="QGE7" s="104"/>
      <c r="QGF7" s="104"/>
      <c r="QGG7" s="104"/>
      <c r="QGH7" s="104"/>
      <c r="QGI7" s="104"/>
      <c r="QGJ7" s="104"/>
      <c r="QGK7" s="104"/>
      <c r="QGL7" s="104"/>
      <c r="QGM7" s="104"/>
      <c r="QGN7" s="104"/>
      <c r="QGO7" s="104"/>
      <c r="QGP7" s="104"/>
      <c r="QGQ7" s="104"/>
      <c r="QGR7" s="104"/>
      <c r="QGS7" s="104"/>
      <c r="QGT7" s="104"/>
      <c r="QGU7" s="104"/>
      <c r="QGV7" s="104"/>
      <c r="QGW7" s="104"/>
      <c r="QGX7" s="104"/>
      <c r="QGY7" s="104"/>
      <c r="QGZ7" s="104"/>
      <c r="QHA7" s="104"/>
      <c r="QHB7" s="104"/>
      <c r="QHC7" s="104"/>
      <c r="QHD7" s="104"/>
      <c r="QHE7" s="104"/>
      <c r="QHF7" s="104"/>
      <c r="QHG7" s="104"/>
      <c r="QHH7" s="104"/>
      <c r="QHI7" s="104"/>
      <c r="QHJ7" s="104"/>
      <c r="QHK7" s="104"/>
      <c r="QHL7" s="104"/>
      <c r="QHM7" s="104"/>
      <c r="QHN7" s="104"/>
      <c r="QHO7" s="104"/>
      <c r="QHP7" s="104"/>
      <c r="QHQ7" s="104"/>
      <c r="QHR7" s="104"/>
      <c r="QHS7" s="104"/>
      <c r="QHT7" s="104"/>
      <c r="QHU7" s="104"/>
      <c r="QHV7" s="104"/>
      <c r="QHW7" s="104"/>
      <c r="QHX7" s="104"/>
      <c r="QHY7" s="104"/>
      <c r="QHZ7" s="104"/>
      <c r="QIA7" s="104"/>
      <c r="QIB7" s="104"/>
      <c r="QIC7" s="104"/>
      <c r="QID7" s="104"/>
      <c r="QIE7" s="104"/>
      <c r="QIF7" s="104"/>
      <c r="QIG7" s="104"/>
      <c r="QIH7" s="104"/>
      <c r="QII7" s="104"/>
      <c r="QIJ7" s="104"/>
      <c r="QIK7" s="104"/>
      <c r="QIL7" s="104"/>
      <c r="QIM7" s="104"/>
      <c r="QIN7" s="104"/>
      <c r="QIO7" s="104"/>
      <c r="QIP7" s="104"/>
      <c r="QIQ7" s="104"/>
      <c r="QIR7" s="104"/>
      <c r="QIS7" s="104"/>
      <c r="QIT7" s="104"/>
      <c r="QIU7" s="104"/>
      <c r="QIV7" s="104"/>
      <c r="QIW7" s="104"/>
      <c r="QIX7" s="104"/>
      <c r="QIY7" s="104"/>
      <c r="QIZ7" s="104"/>
      <c r="QJA7" s="104"/>
      <c r="QJB7" s="104"/>
      <c r="QJC7" s="104"/>
      <c r="QJD7" s="104"/>
      <c r="QJE7" s="104"/>
      <c r="QJF7" s="104"/>
      <c r="QJG7" s="104"/>
      <c r="QJH7" s="104"/>
      <c r="QJI7" s="104"/>
      <c r="QJJ7" s="104"/>
      <c r="QJK7" s="104"/>
      <c r="QJL7" s="104"/>
      <c r="QJM7" s="104"/>
      <c r="QJN7" s="104"/>
      <c r="QJO7" s="104"/>
      <c r="QJP7" s="104"/>
      <c r="QJQ7" s="104"/>
      <c r="QJR7" s="104"/>
      <c r="QJS7" s="104"/>
      <c r="QJT7" s="104"/>
      <c r="QJU7" s="104"/>
      <c r="QJV7" s="104"/>
      <c r="QJW7" s="104"/>
      <c r="QJX7" s="104"/>
      <c r="QJY7" s="104"/>
      <c r="QJZ7" s="104"/>
      <c r="QKA7" s="104"/>
      <c r="QKB7" s="104"/>
      <c r="QKC7" s="104"/>
      <c r="QKD7" s="104"/>
      <c r="QKE7" s="104"/>
      <c r="QKF7" s="104"/>
      <c r="QKG7" s="104"/>
      <c r="QKH7" s="104"/>
      <c r="QKI7" s="104"/>
      <c r="QKJ7" s="104"/>
      <c r="QKK7" s="104"/>
      <c r="QKL7" s="104"/>
      <c r="QKM7" s="104"/>
      <c r="QKN7" s="104"/>
      <c r="QKO7" s="104"/>
      <c r="QKP7" s="104"/>
      <c r="QKQ7" s="104"/>
      <c r="QKR7" s="104"/>
      <c r="QKS7" s="104"/>
      <c r="QKT7" s="104"/>
      <c r="QKU7" s="104"/>
      <c r="QKV7" s="104"/>
      <c r="QKW7" s="104"/>
      <c r="QKX7" s="104"/>
      <c r="QKY7" s="104"/>
      <c r="QKZ7" s="104"/>
      <c r="QLA7" s="104"/>
      <c r="QLB7" s="104"/>
      <c r="QLC7" s="104"/>
      <c r="QLD7" s="104"/>
      <c r="QLE7" s="104"/>
      <c r="QLF7" s="104"/>
      <c r="QLG7" s="104"/>
      <c r="QLH7" s="104"/>
      <c r="QLI7" s="104"/>
      <c r="QLJ7" s="104"/>
      <c r="QLK7" s="104"/>
      <c r="QLL7" s="104"/>
      <c r="QLM7" s="104"/>
      <c r="QLN7" s="104"/>
      <c r="QLO7" s="104"/>
      <c r="QLP7" s="104"/>
      <c r="QLQ7" s="104"/>
      <c r="QLR7" s="104"/>
      <c r="QLS7" s="104"/>
      <c r="QLT7" s="104"/>
      <c r="QLU7" s="104"/>
      <c r="QLV7" s="104"/>
      <c r="QLW7" s="104"/>
      <c r="QLX7" s="104"/>
      <c r="QLY7" s="104"/>
      <c r="QLZ7" s="104"/>
      <c r="QMA7" s="104"/>
      <c r="QMB7" s="104"/>
      <c r="QMC7" s="104"/>
      <c r="QMD7" s="104"/>
      <c r="QME7" s="104"/>
      <c r="QMF7" s="104"/>
      <c r="QMG7" s="104"/>
      <c r="QMH7" s="104"/>
      <c r="QMI7" s="104"/>
      <c r="QMJ7" s="104"/>
      <c r="QMK7" s="104"/>
      <c r="QML7" s="104"/>
      <c r="QMM7" s="104"/>
      <c r="QMN7" s="104"/>
      <c r="QMO7" s="104"/>
      <c r="QMP7" s="104"/>
      <c r="QMQ7" s="104"/>
      <c r="QMR7" s="104"/>
      <c r="QMS7" s="104"/>
      <c r="QMT7" s="104"/>
      <c r="QMU7" s="104"/>
      <c r="QMV7" s="104"/>
      <c r="QMW7" s="104"/>
      <c r="QMX7" s="104"/>
      <c r="QMY7" s="104"/>
      <c r="QMZ7" s="104"/>
      <c r="QNA7" s="104"/>
      <c r="QNB7" s="104"/>
      <c r="QNC7" s="104"/>
      <c r="QND7" s="104"/>
      <c r="QNE7" s="104"/>
      <c r="QNF7" s="104"/>
      <c r="QNG7" s="104"/>
      <c r="QNH7" s="104"/>
      <c r="QNI7" s="104"/>
      <c r="QNJ7" s="104"/>
      <c r="QNK7" s="104"/>
      <c r="QNL7" s="104"/>
      <c r="QNM7" s="104"/>
      <c r="QNN7" s="104"/>
      <c r="QNO7" s="104"/>
      <c r="QNP7" s="104"/>
      <c r="QNQ7" s="104"/>
      <c r="QNR7" s="104"/>
      <c r="QNS7" s="104"/>
      <c r="QNT7" s="104"/>
      <c r="QNU7" s="104"/>
      <c r="QNV7" s="104"/>
      <c r="QNW7" s="104"/>
      <c r="QNX7" s="104"/>
      <c r="QNY7" s="104"/>
      <c r="QNZ7" s="104"/>
      <c r="QOA7" s="104"/>
      <c r="QOB7" s="104"/>
      <c r="QOC7" s="104"/>
      <c r="QOD7" s="104"/>
      <c r="QOE7" s="104"/>
      <c r="QOF7" s="104"/>
      <c r="QOG7" s="104"/>
      <c r="QOH7" s="104"/>
      <c r="QOI7" s="104"/>
      <c r="QOJ7" s="104"/>
      <c r="QOK7" s="104"/>
      <c r="QOL7" s="104"/>
      <c r="QOM7" s="104"/>
      <c r="QON7" s="104"/>
      <c r="QOO7" s="104"/>
      <c r="QOP7" s="104"/>
      <c r="QOQ7" s="104"/>
      <c r="QOR7" s="104"/>
      <c r="QOS7" s="104"/>
      <c r="QOT7" s="104"/>
      <c r="QOU7" s="104"/>
      <c r="QOV7" s="104"/>
      <c r="QOW7" s="104"/>
      <c r="QOX7" s="104"/>
      <c r="QOY7" s="104"/>
      <c r="QOZ7" s="104"/>
      <c r="QPA7" s="104"/>
      <c r="QPB7" s="104"/>
      <c r="QPC7" s="104"/>
      <c r="QPD7" s="104"/>
      <c r="QPE7" s="104"/>
      <c r="QPF7" s="104"/>
      <c r="QPG7" s="104"/>
      <c r="QPH7" s="104"/>
      <c r="QPI7" s="104"/>
      <c r="QPJ7" s="104"/>
      <c r="QPK7" s="104"/>
      <c r="QPL7" s="104"/>
      <c r="QPM7" s="104"/>
      <c r="QPN7" s="104"/>
      <c r="QPO7" s="104"/>
      <c r="QPP7" s="104"/>
      <c r="QPQ7" s="104"/>
      <c r="QPR7" s="104"/>
      <c r="QPS7" s="104"/>
      <c r="QPT7" s="104"/>
      <c r="QPU7" s="104"/>
      <c r="QPV7" s="104"/>
      <c r="QPW7" s="104"/>
      <c r="QPX7" s="104"/>
      <c r="QPY7" s="104"/>
      <c r="QPZ7" s="104"/>
      <c r="QQA7" s="104"/>
      <c r="QQB7" s="104"/>
      <c r="QQC7" s="104"/>
      <c r="QQD7" s="104"/>
      <c r="QQE7" s="104"/>
      <c r="QQF7" s="104"/>
      <c r="QQG7" s="104"/>
      <c r="QQH7" s="104"/>
      <c r="QQI7" s="104"/>
      <c r="QQJ7" s="104"/>
      <c r="QQK7" s="104"/>
      <c r="QQL7" s="104"/>
      <c r="QQM7" s="104"/>
      <c r="QQN7" s="104"/>
      <c r="QQO7" s="104"/>
      <c r="QQP7" s="104"/>
      <c r="QQQ7" s="104"/>
      <c r="QQR7" s="104"/>
      <c r="QQS7" s="104"/>
      <c r="QQT7" s="104"/>
      <c r="QQU7" s="104"/>
      <c r="QQV7" s="104"/>
      <c r="QQW7" s="104"/>
      <c r="QQX7" s="104"/>
      <c r="QQY7" s="104"/>
      <c r="QQZ7" s="104"/>
      <c r="QRA7" s="104"/>
      <c r="QRB7" s="104"/>
      <c r="QRC7" s="104"/>
      <c r="QRD7" s="104"/>
      <c r="QRE7" s="104"/>
      <c r="QRF7" s="104"/>
      <c r="QRG7" s="104"/>
      <c r="QRH7" s="104"/>
      <c r="QRI7" s="104"/>
      <c r="QRJ7" s="104"/>
      <c r="QRK7" s="104"/>
      <c r="QRL7" s="104"/>
      <c r="QRM7" s="104"/>
      <c r="QRN7" s="104"/>
      <c r="QRO7" s="104"/>
      <c r="QRP7" s="104"/>
      <c r="QRQ7" s="104"/>
      <c r="QRR7" s="104"/>
      <c r="QRS7" s="104"/>
      <c r="QRT7" s="104"/>
      <c r="QRU7" s="104"/>
      <c r="QRV7" s="104"/>
      <c r="QRW7" s="104"/>
      <c r="QRX7" s="104"/>
      <c r="QRY7" s="104"/>
      <c r="QRZ7" s="104"/>
      <c r="QSA7" s="104"/>
      <c r="QSB7" s="104"/>
      <c r="QSC7" s="104"/>
      <c r="QSD7" s="104"/>
      <c r="QSE7" s="104"/>
      <c r="QSF7" s="104"/>
      <c r="QSG7" s="104"/>
      <c r="QSH7" s="104"/>
      <c r="QSI7" s="104"/>
      <c r="QSJ7" s="104"/>
      <c r="QSK7" s="104"/>
      <c r="QSL7" s="104"/>
      <c r="QSM7" s="104"/>
      <c r="QSN7" s="104"/>
      <c r="QSO7" s="104"/>
      <c r="QSP7" s="104"/>
      <c r="QSQ7" s="104"/>
      <c r="QSR7" s="104"/>
      <c r="QSS7" s="104"/>
      <c r="QST7" s="104"/>
      <c r="QSU7" s="104"/>
      <c r="QSV7" s="104"/>
      <c r="QSW7" s="104"/>
      <c r="QSX7" s="104"/>
      <c r="QSY7" s="104"/>
      <c r="QSZ7" s="104"/>
      <c r="QTA7" s="104"/>
      <c r="QTB7" s="104"/>
      <c r="QTC7" s="104"/>
      <c r="QTD7" s="104"/>
      <c r="QTE7" s="104"/>
      <c r="QTF7" s="104"/>
      <c r="QTG7" s="104"/>
      <c r="QTH7" s="104"/>
      <c r="QTI7" s="104"/>
      <c r="QTJ7" s="104"/>
      <c r="QTK7" s="104"/>
      <c r="QTL7" s="104"/>
      <c r="QTM7" s="104"/>
      <c r="QTN7" s="104"/>
      <c r="QTO7" s="104"/>
      <c r="QTP7" s="104"/>
      <c r="QTQ7" s="104"/>
      <c r="QTR7" s="104"/>
      <c r="QTS7" s="104"/>
      <c r="QTT7" s="104"/>
      <c r="QTU7" s="104"/>
      <c r="QTV7" s="104"/>
      <c r="QTW7" s="104"/>
      <c r="QTX7" s="104"/>
      <c r="QTY7" s="104"/>
      <c r="QTZ7" s="104"/>
      <c r="QUA7" s="104"/>
      <c r="QUB7" s="104"/>
      <c r="QUC7" s="104"/>
      <c r="QUD7" s="104"/>
      <c r="QUE7" s="104"/>
      <c r="QUF7" s="104"/>
      <c r="QUG7" s="104"/>
      <c r="QUH7" s="104"/>
      <c r="QUI7" s="104"/>
      <c r="QUJ7" s="104"/>
      <c r="QUK7" s="104"/>
      <c r="QUL7" s="104"/>
      <c r="QUM7" s="104"/>
      <c r="QUN7" s="104"/>
      <c r="QUO7" s="104"/>
      <c r="QUP7" s="104"/>
      <c r="QUQ7" s="104"/>
      <c r="QUR7" s="104"/>
      <c r="QUS7" s="104"/>
      <c r="QUT7" s="104"/>
      <c r="QUU7" s="104"/>
      <c r="QUV7" s="104"/>
      <c r="QUW7" s="104"/>
      <c r="QUX7" s="104"/>
      <c r="QUY7" s="104"/>
      <c r="QUZ7" s="104"/>
      <c r="QVA7" s="104"/>
      <c r="QVB7" s="104"/>
      <c r="QVC7" s="104"/>
      <c r="QVD7" s="104"/>
      <c r="QVE7" s="104"/>
      <c r="QVF7" s="104"/>
      <c r="QVG7" s="104"/>
      <c r="QVH7" s="104"/>
      <c r="QVI7" s="104"/>
      <c r="QVJ7" s="104"/>
      <c r="QVK7" s="104"/>
      <c r="QVL7" s="104"/>
      <c r="QVM7" s="104"/>
      <c r="QVN7" s="104"/>
      <c r="QVO7" s="104"/>
      <c r="QVP7" s="104"/>
      <c r="QVQ7" s="104"/>
      <c r="QVR7" s="104"/>
      <c r="QVS7" s="104"/>
      <c r="QVT7" s="104"/>
      <c r="QVU7" s="104"/>
      <c r="QVV7" s="104"/>
      <c r="QVW7" s="104"/>
      <c r="QVX7" s="104"/>
      <c r="QVY7" s="104"/>
      <c r="QVZ7" s="104"/>
      <c r="QWA7" s="104"/>
      <c r="QWB7" s="104"/>
      <c r="QWC7" s="104"/>
      <c r="QWD7" s="104"/>
      <c r="QWE7" s="104"/>
      <c r="QWF7" s="104"/>
      <c r="QWG7" s="104"/>
      <c r="QWH7" s="104"/>
      <c r="QWI7" s="104"/>
      <c r="QWJ7" s="104"/>
      <c r="QWK7" s="104"/>
      <c r="QWL7" s="104"/>
      <c r="QWM7" s="104"/>
      <c r="QWN7" s="104"/>
      <c r="QWO7" s="104"/>
      <c r="QWP7" s="104"/>
      <c r="QWQ7" s="104"/>
      <c r="QWR7" s="104"/>
      <c r="QWS7" s="104"/>
      <c r="QWT7" s="104"/>
      <c r="QWU7" s="104"/>
      <c r="QWV7" s="104"/>
      <c r="QWW7" s="104"/>
      <c r="QWX7" s="104"/>
      <c r="QWY7" s="104"/>
      <c r="QWZ7" s="104"/>
      <c r="QXA7" s="104"/>
      <c r="QXB7" s="104"/>
      <c r="QXC7" s="104"/>
      <c r="QXD7" s="104"/>
      <c r="QXE7" s="104"/>
      <c r="QXF7" s="104"/>
      <c r="QXG7" s="104"/>
      <c r="QXH7" s="104"/>
      <c r="QXI7" s="104"/>
      <c r="QXJ7" s="104"/>
      <c r="QXK7" s="104"/>
      <c r="QXL7" s="104"/>
      <c r="QXM7" s="104"/>
      <c r="QXN7" s="104"/>
      <c r="QXO7" s="104"/>
      <c r="QXP7" s="104"/>
      <c r="QXQ7" s="104"/>
      <c r="QXR7" s="104"/>
      <c r="QXS7" s="104"/>
      <c r="QXT7" s="104"/>
      <c r="QXU7" s="104"/>
      <c r="QXV7" s="104"/>
      <c r="QXW7" s="104"/>
      <c r="QXX7" s="104"/>
      <c r="QXY7" s="104"/>
      <c r="QXZ7" s="104"/>
      <c r="QYA7" s="104"/>
      <c r="QYB7" s="104"/>
      <c r="QYC7" s="104"/>
      <c r="QYD7" s="104"/>
      <c r="QYE7" s="104"/>
      <c r="QYF7" s="104"/>
      <c r="QYG7" s="104"/>
      <c r="QYH7" s="104"/>
      <c r="QYI7" s="104"/>
      <c r="QYJ7" s="104"/>
      <c r="QYK7" s="104"/>
      <c r="QYL7" s="104"/>
      <c r="QYM7" s="104"/>
      <c r="QYN7" s="104"/>
      <c r="QYO7" s="104"/>
      <c r="QYP7" s="104"/>
      <c r="QYQ7" s="104"/>
      <c r="QYR7" s="104"/>
      <c r="QYS7" s="104"/>
      <c r="QYT7" s="104"/>
      <c r="QYU7" s="104"/>
      <c r="QYV7" s="104"/>
      <c r="QYW7" s="104"/>
      <c r="QYX7" s="104"/>
      <c r="QYY7" s="104"/>
      <c r="QYZ7" s="104"/>
      <c r="QZA7" s="104"/>
      <c r="QZB7" s="104"/>
      <c r="QZC7" s="104"/>
      <c r="QZD7" s="104"/>
      <c r="QZE7" s="104"/>
      <c r="QZF7" s="104"/>
      <c r="QZG7" s="104"/>
      <c r="QZH7" s="104"/>
      <c r="QZI7" s="104"/>
      <c r="QZJ7" s="104"/>
      <c r="QZK7" s="104"/>
      <c r="QZL7" s="104"/>
      <c r="QZM7" s="104"/>
      <c r="QZN7" s="104"/>
      <c r="QZO7" s="104"/>
      <c r="QZP7" s="104"/>
      <c r="QZQ7" s="104"/>
      <c r="QZR7" s="104"/>
      <c r="QZS7" s="104"/>
      <c r="QZT7" s="104"/>
      <c r="QZU7" s="104"/>
      <c r="QZV7" s="104"/>
      <c r="QZW7" s="104"/>
      <c r="QZX7" s="104"/>
      <c r="QZY7" s="104"/>
      <c r="QZZ7" s="104"/>
      <c r="RAA7" s="104"/>
      <c r="RAB7" s="104"/>
      <c r="RAC7" s="104"/>
      <c r="RAD7" s="104"/>
      <c r="RAE7" s="104"/>
      <c r="RAF7" s="104"/>
      <c r="RAG7" s="104"/>
      <c r="RAH7" s="104"/>
      <c r="RAI7" s="104"/>
      <c r="RAJ7" s="104"/>
      <c r="RAK7" s="104"/>
      <c r="RAL7" s="104"/>
      <c r="RAM7" s="104"/>
      <c r="RAN7" s="104"/>
      <c r="RAO7" s="104"/>
      <c r="RAP7" s="104"/>
      <c r="RAQ7" s="104"/>
      <c r="RAR7" s="104"/>
      <c r="RAS7" s="104"/>
      <c r="RAT7" s="104"/>
      <c r="RAU7" s="104"/>
      <c r="RAV7" s="104"/>
      <c r="RAW7" s="104"/>
      <c r="RAX7" s="104"/>
      <c r="RAY7" s="104"/>
      <c r="RAZ7" s="104"/>
      <c r="RBA7" s="104"/>
      <c r="RBB7" s="104"/>
      <c r="RBC7" s="104"/>
      <c r="RBD7" s="104"/>
      <c r="RBE7" s="104"/>
      <c r="RBF7" s="104"/>
      <c r="RBG7" s="104"/>
      <c r="RBH7" s="104"/>
      <c r="RBI7" s="104"/>
      <c r="RBJ7" s="104"/>
      <c r="RBK7" s="104"/>
      <c r="RBL7" s="104"/>
      <c r="RBM7" s="104"/>
      <c r="RBN7" s="104"/>
      <c r="RBO7" s="104"/>
      <c r="RBP7" s="104"/>
      <c r="RBQ7" s="104"/>
      <c r="RBR7" s="104"/>
      <c r="RBS7" s="104"/>
      <c r="RBT7" s="104"/>
      <c r="RBU7" s="104"/>
      <c r="RBV7" s="104"/>
      <c r="RBW7" s="104"/>
      <c r="RBX7" s="104"/>
      <c r="RBY7" s="104"/>
      <c r="RBZ7" s="104"/>
      <c r="RCA7" s="104"/>
      <c r="RCB7" s="104"/>
      <c r="RCC7" s="104"/>
      <c r="RCD7" s="104"/>
      <c r="RCE7" s="104"/>
      <c r="RCF7" s="104"/>
      <c r="RCG7" s="104"/>
      <c r="RCH7" s="104"/>
      <c r="RCI7" s="104"/>
      <c r="RCJ7" s="104"/>
      <c r="RCK7" s="104"/>
      <c r="RCL7" s="104"/>
      <c r="RCM7" s="104"/>
      <c r="RCN7" s="104"/>
      <c r="RCO7" s="104"/>
      <c r="RCP7" s="104"/>
      <c r="RCQ7" s="104"/>
      <c r="RCR7" s="104"/>
      <c r="RCS7" s="104"/>
      <c r="RCT7" s="104"/>
      <c r="RCU7" s="104"/>
      <c r="RCV7" s="104"/>
      <c r="RCW7" s="104"/>
      <c r="RCX7" s="104"/>
      <c r="RCY7" s="104"/>
      <c r="RCZ7" s="104"/>
      <c r="RDA7" s="104"/>
      <c r="RDB7" s="104"/>
      <c r="RDC7" s="104"/>
      <c r="RDD7" s="104"/>
      <c r="RDE7" s="104"/>
      <c r="RDF7" s="104"/>
      <c r="RDG7" s="104"/>
      <c r="RDH7" s="104"/>
      <c r="RDI7" s="104"/>
      <c r="RDJ7" s="104"/>
      <c r="RDK7" s="104"/>
      <c r="RDL7" s="104"/>
      <c r="RDM7" s="104"/>
      <c r="RDN7" s="104"/>
      <c r="RDO7" s="104"/>
      <c r="RDP7" s="104"/>
      <c r="RDQ7" s="104"/>
      <c r="RDR7" s="104"/>
      <c r="RDS7" s="104"/>
      <c r="RDT7" s="104"/>
      <c r="RDU7" s="104"/>
      <c r="RDV7" s="104"/>
      <c r="RDW7" s="104"/>
      <c r="RDX7" s="104"/>
      <c r="RDY7" s="104"/>
      <c r="RDZ7" s="104"/>
      <c r="REA7" s="104"/>
      <c r="REB7" s="104"/>
      <c r="REC7" s="104"/>
      <c r="RED7" s="104"/>
      <c r="REE7" s="104"/>
      <c r="REF7" s="104"/>
      <c r="REG7" s="104"/>
      <c r="REH7" s="104"/>
      <c r="REI7" s="104"/>
      <c r="REJ7" s="104"/>
      <c r="REK7" s="104"/>
      <c r="REL7" s="104"/>
      <c r="REM7" s="104"/>
      <c r="REN7" s="104"/>
      <c r="REO7" s="104"/>
      <c r="REP7" s="104"/>
      <c r="REQ7" s="104"/>
      <c r="RER7" s="104"/>
      <c r="RES7" s="104"/>
      <c r="RET7" s="104"/>
      <c r="REU7" s="104"/>
      <c r="REV7" s="104"/>
      <c r="REW7" s="104"/>
      <c r="REX7" s="104"/>
      <c r="REY7" s="104"/>
      <c r="REZ7" s="104"/>
      <c r="RFA7" s="104"/>
      <c r="RFB7" s="104"/>
      <c r="RFC7" s="104"/>
      <c r="RFD7" s="104"/>
      <c r="RFE7" s="104"/>
      <c r="RFF7" s="104"/>
      <c r="RFG7" s="104"/>
      <c r="RFH7" s="104"/>
      <c r="RFI7" s="104"/>
      <c r="RFJ7" s="104"/>
      <c r="RFK7" s="104"/>
      <c r="RFL7" s="104"/>
      <c r="RFM7" s="104"/>
      <c r="RFN7" s="104"/>
      <c r="RFO7" s="104"/>
      <c r="RFP7" s="104"/>
      <c r="RFQ7" s="104"/>
      <c r="RFR7" s="104"/>
      <c r="RFS7" s="104"/>
      <c r="RFT7" s="104"/>
      <c r="RFU7" s="104"/>
      <c r="RFV7" s="104"/>
      <c r="RFW7" s="104"/>
      <c r="RFX7" s="104"/>
      <c r="RFY7" s="104"/>
      <c r="RFZ7" s="104"/>
      <c r="RGA7" s="104"/>
      <c r="RGB7" s="104"/>
      <c r="RGC7" s="104"/>
      <c r="RGD7" s="104"/>
      <c r="RGE7" s="104"/>
      <c r="RGF7" s="104"/>
      <c r="RGG7" s="104"/>
      <c r="RGH7" s="104"/>
      <c r="RGI7" s="104"/>
      <c r="RGJ7" s="104"/>
      <c r="RGK7" s="104"/>
      <c r="RGL7" s="104"/>
      <c r="RGM7" s="104"/>
      <c r="RGN7" s="104"/>
      <c r="RGO7" s="104"/>
      <c r="RGP7" s="104"/>
      <c r="RGQ7" s="104"/>
      <c r="RGR7" s="104"/>
      <c r="RGS7" s="104"/>
      <c r="RGT7" s="104"/>
      <c r="RGU7" s="104"/>
      <c r="RGV7" s="104"/>
      <c r="RGW7" s="104"/>
      <c r="RGX7" s="104"/>
      <c r="RGY7" s="104"/>
      <c r="RGZ7" s="104"/>
      <c r="RHA7" s="104"/>
      <c r="RHB7" s="104"/>
      <c r="RHC7" s="104"/>
      <c r="RHD7" s="104"/>
      <c r="RHE7" s="104"/>
      <c r="RHF7" s="104"/>
      <c r="RHG7" s="104"/>
      <c r="RHH7" s="104"/>
      <c r="RHI7" s="104"/>
      <c r="RHJ7" s="104"/>
      <c r="RHK7" s="104"/>
      <c r="RHL7" s="104"/>
      <c r="RHM7" s="104"/>
      <c r="RHN7" s="104"/>
      <c r="RHO7" s="104"/>
      <c r="RHP7" s="104"/>
      <c r="RHQ7" s="104"/>
      <c r="RHR7" s="104"/>
      <c r="RHS7" s="104"/>
      <c r="RHT7" s="104"/>
      <c r="RHU7" s="104"/>
      <c r="RHV7" s="104"/>
      <c r="RHW7" s="104"/>
      <c r="RHX7" s="104"/>
      <c r="RHY7" s="104"/>
      <c r="RHZ7" s="104"/>
      <c r="RIA7" s="104"/>
      <c r="RIB7" s="104"/>
      <c r="RIC7" s="104"/>
      <c r="RID7" s="104"/>
      <c r="RIE7" s="104"/>
      <c r="RIF7" s="104"/>
      <c r="RIG7" s="104"/>
      <c r="RIH7" s="104"/>
      <c r="RII7" s="104"/>
      <c r="RIJ7" s="104"/>
      <c r="RIK7" s="104"/>
      <c r="RIL7" s="104"/>
      <c r="RIM7" s="104"/>
      <c r="RIN7" s="104"/>
      <c r="RIO7" s="104"/>
      <c r="RIP7" s="104"/>
      <c r="RIQ7" s="104"/>
      <c r="RIR7" s="104"/>
      <c r="RIS7" s="104"/>
      <c r="RIT7" s="104"/>
      <c r="RIU7" s="104"/>
      <c r="RIV7" s="104"/>
      <c r="RIW7" s="104"/>
      <c r="RIX7" s="104"/>
      <c r="RIY7" s="104"/>
      <c r="RIZ7" s="104"/>
      <c r="RJA7" s="104"/>
      <c r="RJB7" s="104"/>
      <c r="RJC7" s="104"/>
      <c r="RJD7" s="104"/>
      <c r="RJE7" s="104"/>
      <c r="RJF7" s="104"/>
      <c r="RJG7" s="104"/>
      <c r="RJH7" s="104"/>
      <c r="RJI7" s="104"/>
      <c r="RJJ7" s="104"/>
      <c r="RJK7" s="104"/>
      <c r="RJL7" s="104"/>
      <c r="RJM7" s="104"/>
      <c r="RJN7" s="104"/>
      <c r="RJO7" s="104"/>
      <c r="RJP7" s="104"/>
      <c r="RJQ7" s="104"/>
      <c r="RJR7" s="104"/>
      <c r="RJS7" s="104"/>
      <c r="RJT7" s="104"/>
      <c r="RJU7" s="104"/>
      <c r="RJV7" s="104"/>
      <c r="RJW7" s="104"/>
      <c r="RJX7" s="104"/>
      <c r="RJY7" s="104"/>
      <c r="RJZ7" s="104"/>
      <c r="RKA7" s="104"/>
      <c r="RKB7" s="104"/>
      <c r="RKC7" s="104"/>
      <c r="RKD7" s="104"/>
      <c r="RKE7" s="104"/>
      <c r="RKF7" s="104"/>
      <c r="RKG7" s="104"/>
      <c r="RKH7" s="104"/>
      <c r="RKI7" s="104"/>
      <c r="RKJ7" s="104"/>
      <c r="RKK7" s="104"/>
      <c r="RKL7" s="104"/>
      <c r="RKM7" s="104"/>
      <c r="RKN7" s="104"/>
      <c r="RKO7" s="104"/>
      <c r="RKP7" s="104"/>
      <c r="RKQ7" s="104"/>
      <c r="RKR7" s="104"/>
      <c r="RKS7" s="104"/>
      <c r="RKT7" s="104"/>
      <c r="RKU7" s="104"/>
      <c r="RKV7" s="104"/>
      <c r="RKW7" s="104"/>
      <c r="RKX7" s="104"/>
      <c r="RKY7" s="104"/>
      <c r="RKZ7" s="104"/>
      <c r="RLA7" s="104"/>
      <c r="RLB7" s="104"/>
      <c r="RLC7" s="104"/>
      <c r="RLD7" s="104"/>
      <c r="RLE7" s="104"/>
      <c r="RLF7" s="104"/>
      <c r="RLG7" s="104"/>
      <c r="RLH7" s="104"/>
      <c r="RLI7" s="104"/>
      <c r="RLJ7" s="104"/>
      <c r="RLK7" s="104"/>
      <c r="RLL7" s="104"/>
      <c r="RLM7" s="104"/>
      <c r="RLN7" s="104"/>
      <c r="RLO7" s="104"/>
      <c r="RLP7" s="104"/>
      <c r="RLQ7" s="104"/>
      <c r="RLR7" s="104"/>
      <c r="RLS7" s="104"/>
      <c r="RLT7" s="104"/>
      <c r="RLU7" s="104"/>
      <c r="RLV7" s="104"/>
      <c r="RLW7" s="104"/>
      <c r="RLX7" s="104"/>
      <c r="RLY7" s="104"/>
      <c r="RLZ7" s="104"/>
      <c r="RMA7" s="104"/>
      <c r="RMB7" s="104"/>
      <c r="RMC7" s="104"/>
      <c r="RMD7" s="104"/>
      <c r="RME7" s="104"/>
      <c r="RMF7" s="104"/>
      <c r="RMG7" s="104"/>
      <c r="RMH7" s="104"/>
      <c r="RMI7" s="104"/>
      <c r="RMJ7" s="104"/>
      <c r="RMK7" s="104"/>
      <c r="RML7" s="104"/>
      <c r="RMM7" s="104"/>
      <c r="RMN7" s="104"/>
      <c r="RMO7" s="104"/>
      <c r="RMP7" s="104"/>
      <c r="RMQ7" s="104"/>
      <c r="RMR7" s="104"/>
      <c r="RMS7" s="104"/>
      <c r="RMT7" s="104"/>
      <c r="RMU7" s="104"/>
      <c r="RMV7" s="104"/>
      <c r="RMW7" s="104"/>
      <c r="RMX7" s="104"/>
      <c r="RMY7" s="104"/>
      <c r="RMZ7" s="104"/>
      <c r="RNA7" s="104"/>
      <c r="RNB7" s="104"/>
      <c r="RNC7" s="104"/>
      <c r="RND7" s="104"/>
      <c r="RNE7" s="104"/>
      <c r="RNF7" s="104"/>
      <c r="RNG7" s="104"/>
      <c r="RNH7" s="104"/>
      <c r="RNI7" s="104"/>
      <c r="RNJ7" s="104"/>
      <c r="RNK7" s="104"/>
      <c r="RNL7" s="104"/>
      <c r="RNM7" s="104"/>
      <c r="RNN7" s="104"/>
      <c r="RNO7" s="104"/>
      <c r="RNP7" s="104"/>
      <c r="RNQ7" s="104"/>
      <c r="RNR7" s="104"/>
      <c r="RNS7" s="104"/>
      <c r="RNT7" s="104"/>
      <c r="RNU7" s="104"/>
      <c r="RNV7" s="104"/>
      <c r="RNW7" s="104"/>
      <c r="RNX7" s="104"/>
      <c r="RNY7" s="104"/>
      <c r="RNZ7" s="104"/>
      <c r="ROA7" s="104"/>
      <c r="ROB7" s="104"/>
      <c r="ROC7" s="104"/>
      <c r="ROD7" s="104"/>
      <c r="ROE7" s="104"/>
      <c r="ROF7" s="104"/>
      <c r="ROG7" s="104"/>
      <c r="ROH7" s="104"/>
      <c r="ROI7" s="104"/>
      <c r="ROJ7" s="104"/>
      <c r="ROK7" s="104"/>
      <c r="ROL7" s="104"/>
      <c r="ROM7" s="104"/>
      <c r="RON7" s="104"/>
      <c r="ROO7" s="104"/>
      <c r="ROP7" s="104"/>
      <c r="ROQ7" s="104"/>
      <c r="ROR7" s="104"/>
      <c r="ROS7" s="104"/>
      <c r="ROT7" s="104"/>
      <c r="ROU7" s="104"/>
      <c r="ROV7" s="104"/>
      <c r="ROW7" s="104"/>
      <c r="ROX7" s="104"/>
      <c r="ROY7" s="104"/>
      <c r="ROZ7" s="104"/>
      <c r="RPA7" s="104"/>
      <c r="RPB7" s="104"/>
      <c r="RPC7" s="104"/>
      <c r="RPD7" s="104"/>
      <c r="RPE7" s="104"/>
      <c r="RPF7" s="104"/>
      <c r="RPG7" s="104"/>
      <c r="RPH7" s="104"/>
      <c r="RPI7" s="104"/>
      <c r="RPJ7" s="104"/>
      <c r="RPK7" s="104"/>
      <c r="RPL7" s="104"/>
      <c r="RPM7" s="104"/>
      <c r="RPN7" s="104"/>
      <c r="RPO7" s="104"/>
      <c r="RPP7" s="104"/>
      <c r="RPQ7" s="104"/>
      <c r="RPR7" s="104"/>
      <c r="RPS7" s="104"/>
      <c r="RPT7" s="104"/>
      <c r="RPU7" s="104"/>
      <c r="RPV7" s="104"/>
      <c r="RPW7" s="104"/>
      <c r="RPX7" s="104"/>
      <c r="RPY7" s="104"/>
      <c r="RPZ7" s="104"/>
      <c r="RQA7" s="104"/>
      <c r="RQB7" s="104"/>
      <c r="RQC7" s="104"/>
      <c r="RQD7" s="104"/>
      <c r="RQE7" s="104"/>
      <c r="RQF7" s="104"/>
      <c r="RQG7" s="104"/>
      <c r="RQH7" s="104"/>
      <c r="RQI7" s="104"/>
      <c r="RQJ7" s="104"/>
      <c r="RQK7" s="104"/>
      <c r="RQL7" s="104"/>
      <c r="RQM7" s="104"/>
      <c r="RQN7" s="104"/>
      <c r="RQO7" s="104"/>
      <c r="RQP7" s="104"/>
      <c r="RQQ7" s="104"/>
      <c r="RQR7" s="104"/>
      <c r="RQS7" s="104"/>
      <c r="RQT7" s="104"/>
      <c r="RQU7" s="104"/>
      <c r="RQV7" s="104"/>
      <c r="RQW7" s="104"/>
      <c r="RQX7" s="104"/>
      <c r="RQY7" s="104"/>
      <c r="RQZ7" s="104"/>
      <c r="RRA7" s="104"/>
      <c r="RRB7" s="104"/>
      <c r="RRC7" s="104"/>
      <c r="RRD7" s="104"/>
      <c r="RRE7" s="104"/>
      <c r="RRF7" s="104"/>
      <c r="RRG7" s="104"/>
      <c r="RRH7" s="104"/>
      <c r="RRI7" s="104"/>
      <c r="RRJ7" s="104"/>
      <c r="RRK7" s="104"/>
      <c r="RRL7" s="104"/>
      <c r="RRM7" s="104"/>
      <c r="RRN7" s="104"/>
      <c r="RRO7" s="104"/>
      <c r="RRP7" s="104"/>
      <c r="RRQ7" s="104"/>
      <c r="RRR7" s="104"/>
      <c r="RRS7" s="104"/>
      <c r="RRT7" s="104"/>
      <c r="RRU7" s="104"/>
      <c r="RRV7" s="104"/>
      <c r="RRW7" s="104"/>
      <c r="RRX7" s="104"/>
      <c r="RRY7" s="104"/>
      <c r="RRZ7" s="104"/>
      <c r="RSA7" s="104"/>
      <c r="RSB7" s="104"/>
      <c r="RSC7" s="104"/>
      <c r="RSD7" s="104"/>
      <c r="RSE7" s="104"/>
      <c r="RSF7" s="104"/>
      <c r="RSG7" s="104"/>
      <c r="RSH7" s="104"/>
      <c r="RSI7" s="104"/>
      <c r="RSJ7" s="104"/>
      <c r="RSK7" s="104"/>
      <c r="RSL7" s="104"/>
      <c r="RSM7" s="104"/>
      <c r="RSN7" s="104"/>
      <c r="RSO7" s="104"/>
      <c r="RSP7" s="104"/>
      <c r="RSQ7" s="104"/>
      <c r="RSR7" s="104"/>
      <c r="RSS7" s="104"/>
      <c r="RST7" s="104"/>
      <c r="RSU7" s="104"/>
      <c r="RSV7" s="104"/>
      <c r="RSW7" s="104"/>
      <c r="RSX7" s="104"/>
      <c r="RSY7" s="104"/>
      <c r="RSZ7" s="104"/>
      <c r="RTA7" s="104"/>
      <c r="RTB7" s="104"/>
      <c r="RTC7" s="104"/>
      <c r="RTD7" s="104"/>
      <c r="RTE7" s="104"/>
      <c r="RTF7" s="104"/>
      <c r="RTG7" s="104"/>
      <c r="RTH7" s="104"/>
      <c r="RTI7" s="104"/>
      <c r="RTJ7" s="104"/>
      <c r="RTK7" s="104"/>
      <c r="RTL7" s="104"/>
      <c r="RTM7" s="104"/>
      <c r="RTN7" s="104"/>
      <c r="RTO7" s="104"/>
      <c r="RTP7" s="104"/>
      <c r="RTQ7" s="104"/>
      <c r="RTR7" s="104"/>
      <c r="RTS7" s="104"/>
      <c r="RTT7" s="104"/>
      <c r="RTU7" s="104"/>
      <c r="RTV7" s="104"/>
      <c r="RTW7" s="104"/>
      <c r="RTX7" s="104"/>
      <c r="RTY7" s="104"/>
      <c r="RTZ7" s="104"/>
      <c r="RUA7" s="104"/>
      <c r="RUB7" s="104"/>
      <c r="RUC7" s="104"/>
      <c r="RUD7" s="104"/>
      <c r="RUE7" s="104"/>
      <c r="RUF7" s="104"/>
      <c r="RUG7" s="104"/>
      <c r="RUH7" s="104"/>
      <c r="RUI7" s="104"/>
      <c r="RUJ7" s="104"/>
      <c r="RUK7" s="104"/>
      <c r="RUL7" s="104"/>
      <c r="RUM7" s="104"/>
      <c r="RUN7" s="104"/>
      <c r="RUO7" s="104"/>
      <c r="RUP7" s="104"/>
      <c r="RUQ7" s="104"/>
      <c r="RUR7" s="104"/>
      <c r="RUS7" s="104"/>
      <c r="RUT7" s="104"/>
      <c r="RUU7" s="104"/>
      <c r="RUV7" s="104"/>
      <c r="RUW7" s="104"/>
      <c r="RUX7" s="104"/>
      <c r="RUY7" s="104"/>
      <c r="RUZ7" s="104"/>
      <c r="RVA7" s="104"/>
      <c r="RVB7" s="104"/>
      <c r="RVC7" s="104"/>
      <c r="RVD7" s="104"/>
      <c r="RVE7" s="104"/>
      <c r="RVF7" s="104"/>
      <c r="RVG7" s="104"/>
      <c r="RVH7" s="104"/>
      <c r="RVI7" s="104"/>
      <c r="RVJ7" s="104"/>
      <c r="RVK7" s="104"/>
      <c r="RVL7" s="104"/>
      <c r="RVM7" s="104"/>
      <c r="RVN7" s="104"/>
      <c r="RVO7" s="104"/>
      <c r="RVP7" s="104"/>
      <c r="RVQ7" s="104"/>
      <c r="RVR7" s="104"/>
      <c r="RVS7" s="104"/>
      <c r="RVT7" s="104"/>
      <c r="RVU7" s="104"/>
      <c r="RVV7" s="104"/>
      <c r="RVW7" s="104"/>
      <c r="RVX7" s="104"/>
      <c r="RVY7" s="104"/>
      <c r="RVZ7" s="104"/>
      <c r="RWA7" s="104"/>
      <c r="RWB7" s="104"/>
      <c r="RWC7" s="104"/>
      <c r="RWD7" s="104"/>
      <c r="RWE7" s="104"/>
      <c r="RWF7" s="104"/>
      <c r="RWG7" s="104"/>
      <c r="RWH7" s="104"/>
      <c r="RWI7" s="104"/>
      <c r="RWJ7" s="104"/>
      <c r="RWK7" s="104"/>
      <c r="RWL7" s="104"/>
      <c r="RWM7" s="104"/>
      <c r="RWN7" s="104"/>
      <c r="RWO7" s="104"/>
      <c r="RWP7" s="104"/>
      <c r="RWQ7" s="104"/>
      <c r="RWR7" s="104"/>
      <c r="RWS7" s="104"/>
      <c r="RWT7" s="104"/>
      <c r="RWU7" s="104"/>
      <c r="RWV7" s="104"/>
      <c r="RWW7" s="104"/>
      <c r="RWX7" s="104"/>
      <c r="RWY7" s="104"/>
      <c r="RWZ7" s="104"/>
      <c r="RXA7" s="104"/>
      <c r="RXB7" s="104"/>
      <c r="RXC7" s="104"/>
      <c r="RXD7" s="104"/>
      <c r="RXE7" s="104"/>
      <c r="RXF7" s="104"/>
      <c r="RXG7" s="104"/>
      <c r="RXH7" s="104"/>
      <c r="RXI7" s="104"/>
      <c r="RXJ7" s="104"/>
      <c r="RXK7" s="104"/>
      <c r="RXL7" s="104"/>
      <c r="RXM7" s="104"/>
      <c r="RXN7" s="104"/>
      <c r="RXO7" s="104"/>
      <c r="RXP7" s="104"/>
      <c r="RXQ7" s="104"/>
      <c r="RXR7" s="104"/>
      <c r="RXS7" s="104"/>
      <c r="RXT7" s="104"/>
      <c r="RXU7" s="104"/>
      <c r="RXV7" s="104"/>
      <c r="RXW7" s="104"/>
      <c r="RXX7" s="104"/>
      <c r="RXY7" s="104"/>
      <c r="RXZ7" s="104"/>
      <c r="RYA7" s="104"/>
      <c r="RYB7" s="104"/>
      <c r="RYC7" s="104"/>
      <c r="RYD7" s="104"/>
      <c r="RYE7" s="104"/>
      <c r="RYF7" s="104"/>
      <c r="RYG7" s="104"/>
      <c r="RYH7" s="104"/>
      <c r="RYI7" s="104"/>
      <c r="RYJ7" s="104"/>
      <c r="RYK7" s="104"/>
      <c r="RYL7" s="104"/>
      <c r="RYM7" s="104"/>
      <c r="RYN7" s="104"/>
      <c r="RYO7" s="104"/>
      <c r="RYP7" s="104"/>
      <c r="RYQ7" s="104"/>
      <c r="RYR7" s="104"/>
      <c r="RYS7" s="104"/>
      <c r="RYT7" s="104"/>
      <c r="RYU7" s="104"/>
      <c r="RYV7" s="104"/>
      <c r="RYW7" s="104"/>
      <c r="RYX7" s="104"/>
      <c r="RYY7" s="104"/>
      <c r="RYZ7" s="104"/>
      <c r="RZA7" s="104"/>
      <c r="RZB7" s="104"/>
      <c r="RZC7" s="104"/>
      <c r="RZD7" s="104"/>
      <c r="RZE7" s="104"/>
      <c r="RZF7" s="104"/>
      <c r="RZG7" s="104"/>
      <c r="RZH7" s="104"/>
      <c r="RZI7" s="104"/>
      <c r="RZJ7" s="104"/>
      <c r="RZK7" s="104"/>
      <c r="RZL7" s="104"/>
      <c r="RZM7" s="104"/>
      <c r="RZN7" s="104"/>
      <c r="RZO7" s="104"/>
      <c r="RZP7" s="104"/>
      <c r="RZQ7" s="104"/>
      <c r="RZR7" s="104"/>
      <c r="RZS7" s="104"/>
      <c r="RZT7" s="104"/>
      <c r="RZU7" s="104"/>
      <c r="RZV7" s="104"/>
      <c r="RZW7" s="104"/>
      <c r="RZX7" s="104"/>
      <c r="RZY7" s="104"/>
      <c r="RZZ7" s="104"/>
      <c r="SAA7" s="104"/>
      <c r="SAB7" s="104"/>
      <c r="SAC7" s="104"/>
      <c r="SAD7" s="104"/>
      <c r="SAE7" s="104"/>
      <c r="SAF7" s="104"/>
      <c r="SAG7" s="104"/>
      <c r="SAH7" s="104"/>
      <c r="SAI7" s="104"/>
      <c r="SAJ7" s="104"/>
      <c r="SAK7" s="104"/>
      <c r="SAL7" s="104"/>
      <c r="SAM7" s="104"/>
      <c r="SAN7" s="104"/>
      <c r="SAO7" s="104"/>
      <c r="SAP7" s="104"/>
      <c r="SAQ7" s="104"/>
      <c r="SAR7" s="104"/>
      <c r="SAS7" s="104"/>
      <c r="SAT7" s="104"/>
      <c r="SAU7" s="104"/>
      <c r="SAV7" s="104"/>
      <c r="SAW7" s="104"/>
      <c r="SAX7" s="104"/>
      <c r="SAY7" s="104"/>
      <c r="SAZ7" s="104"/>
      <c r="SBA7" s="104"/>
      <c r="SBB7" s="104"/>
      <c r="SBC7" s="104"/>
      <c r="SBD7" s="104"/>
      <c r="SBE7" s="104"/>
      <c r="SBF7" s="104"/>
      <c r="SBG7" s="104"/>
      <c r="SBH7" s="104"/>
      <c r="SBI7" s="104"/>
      <c r="SBJ7" s="104"/>
      <c r="SBK7" s="104"/>
      <c r="SBL7" s="104"/>
      <c r="SBM7" s="104"/>
      <c r="SBN7" s="104"/>
      <c r="SBO7" s="104"/>
      <c r="SBP7" s="104"/>
      <c r="SBQ7" s="104"/>
      <c r="SBR7" s="104"/>
      <c r="SBS7" s="104"/>
      <c r="SBT7" s="104"/>
      <c r="SBU7" s="104"/>
      <c r="SBV7" s="104"/>
      <c r="SBW7" s="104"/>
      <c r="SBX7" s="104"/>
      <c r="SBY7" s="104"/>
      <c r="SBZ7" s="104"/>
      <c r="SCA7" s="104"/>
      <c r="SCB7" s="104"/>
      <c r="SCC7" s="104"/>
      <c r="SCD7" s="104"/>
      <c r="SCE7" s="104"/>
      <c r="SCF7" s="104"/>
      <c r="SCG7" s="104"/>
      <c r="SCH7" s="104"/>
      <c r="SCI7" s="104"/>
      <c r="SCJ7" s="104"/>
      <c r="SCK7" s="104"/>
      <c r="SCL7" s="104"/>
      <c r="SCM7" s="104"/>
      <c r="SCN7" s="104"/>
      <c r="SCO7" s="104"/>
      <c r="SCP7" s="104"/>
      <c r="SCQ7" s="104"/>
      <c r="SCR7" s="104"/>
      <c r="SCS7" s="104"/>
      <c r="SCT7" s="104"/>
      <c r="SCU7" s="104"/>
      <c r="SCV7" s="104"/>
      <c r="SCW7" s="104"/>
      <c r="SCX7" s="104"/>
      <c r="SCY7" s="104"/>
      <c r="SCZ7" s="104"/>
      <c r="SDA7" s="104"/>
      <c r="SDB7" s="104"/>
      <c r="SDC7" s="104"/>
      <c r="SDD7" s="104"/>
      <c r="SDE7" s="104"/>
      <c r="SDF7" s="104"/>
      <c r="SDG7" s="104"/>
      <c r="SDH7" s="104"/>
      <c r="SDI7" s="104"/>
      <c r="SDJ7" s="104"/>
      <c r="SDK7" s="104"/>
      <c r="SDL7" s="104"/>
      <c r="SDM7" s="104"/>
      <c r="SDN7" s="104"/>
      <c r="SDO7" s="104"/>
      <c r="SDP7" s="104"/>
      <c r="SDQ7" s="104"/>
      <c r="SDR7" s="104"/>
      <c r="SDS7" s="104"/>
      <c r="SDT7" s="104"/>
      <c r="SDU7" s="104"/>
      <c r="SDV7" s="104"/>
      <c r="SDW7" s="104"/>
      <c r="SDX7" s="104"/>
      <c r="SDY7" s="104"/>
      <c r="SDZ7" s="104"/>
      <c r="SEA7" s="104"/>
      <c r="SEB7" s="104"/>
      <c r="SEC7" s="104"/>
      <c r="SED7" s="104"/>
      <c r="SEE7" s="104"/>
      <c r="SEF7" s="104"/>
      <c r="SEG7" s="104"/>
      <c r="SEH7" s="104"/>
      <c r="SEI7" s="104"/>
      <c r="SEJ7" s="104"/>
      <c r="SEK7" s="104"/>
      <c r="SEL7" s="104"/>
      <c r="SEM7" s="104"/>
      <c r="SEN7" s="104"/>
      <c r="SEO7" s="104"/>
      <c r="SEP7" s="104"/>
      <c r="SEQ7" s="104"/>
      <c r="SER7" s="104"/>
      <c r="SES7" s="104"/>
      <c r="SET7" s="104"/>
      <c r="SEU7" s="104"/>
      <c r="SEV7" s="104"/>
      <c r="SEW7" s="104"/>
      <c r="SEX7" s="104"/>
      <c r="SEY7" s="104"/>
      <c r="SEZ7" s="104"/>
      <c r="SFA7" s="104"/>
      <c r="SFB7" s="104"/>
      <c r="SFC7" s="104"/>
      <c r="SFD7" s="104"/>
      <c r="SFE7" s="104"/>
      <c r="SFF7" s="104"/>
      <c r="SFG7" s="104"/>
      <c r="SFH7" s="104"/>
      <c r="SFI7" s="104"/>
      <c r="SFJ7" s="104"/>
      <c r="SFK7" s="104"/>
      <c r="SFL7" s="104"/>
      <c r="SFM7" s="104"/>
      <c r="SFN7" s="104"/>
      <c r="SFO7" s="104"/>
      <c r="SFP7" s="104"/>
      <c r="SFQ7" s="104"/>
      <c r="SFR7" s="104"/>
      <c r="SFS7" s="104"/>
      <c r="SFT7" s="104"/>
      <c r="SFU7" s="104"/>
      <c r="SFV7" s="104"/>
      <c r="SFW7" s="104"/>
      <c r="SFX7" s="104"/>
      <c r="SFY7" s="104"/>
      <c r="SFZ7" s="104"/>
      <c r="SGA7" s="104"/>
      <c r="SGB7" s="104"/>
      <c r="SGC7" s="104"/>
      <c r="SGD7" s="104"/>
      <c r="SGE7" s="104"/>
      <c r="SGF7" s="104"/>
      <c r="SGG7" s="104"/>
      <c r="SGH7" s="104"/>
      <c r="SGI7" s="104"/>
      <c r="SGJ7" s="104"/>
      <c r="SGK7" s="104"/>
      <c r="SGL7" s="104"/>
      <c r="SGM7" s="104"/>
      <c r="SGN7" s="104"/>
      <c r="SGO7" s="104"/>
      <c r="SGP7" s="104"/>
      <c r="SGQ7" s="104"/>
      <c r="SGR7" s="104"/>
      <c r="SGS7" s="104"/>
      <c r="SGT7" s="104"/>
      <c r="SGU7" s="104"/>
      <c r="SGV7" s="104"/>
      <c r="SGW7" s="104"/>
      <c r="SGX7" s="104"/>
      <c r="SGY7" s="104"/>
      <c r="SGZ7" s="104"/>
      <c r="SHA7" s="104"/>
      <c r="SHB7" s="104"/>
      <c r="SHC7" s="104"/>
      <c r="SHD7" s="104"/>
      <c r="SHE7" s="104"/>
      <c r="SHF7" s="104"/>
      <c r="SHG7" s="104"/>
      <c r="SHH7" s="104"/>
      <c r="SHI7" s="104"/>
      <c r="SHJ7" s="104"/>
      <c r="SHK7" s="104"/>
      <c r="SHL7" s="104"/>
      <c r="SHM7" s="104"/>
      <c r="SHN7" s="104"/>
      <c r="SHO7" s="104"/>
      <c r="SHP7" s="104"/>
      <c r="SHQ7" s="104"/>
      <c r="SHR7" s="104"/>
      <c r="SHS7" s="104"/>
      <c r="SHT7" s="104"/>
      <c r="SHU7" s="104"/>
      <c r="SHV7" s="104"/>
      <c r="SHW7" s="104"/>
      <c r="SHX7" s="104"/>
      <c r="SHY7" s="104"/>
      <c r="SHZ7" s="104"/>
      <c r="SIA7" s="104"/>
      <c r="SIB7" s="104"/>
      <c r="SIC7" s="104"/>
      <c r="SID7" s="104"/>
      <c r="SIE7" s="104"/>
      <c r="SIF7" s="104"/>
      <c r="SIG7" s="104"/>
      <c r="SIH7" s="104"/>
      <c r="SII7" s="104"/>
      <c r="SIJ7" s="104"/>
      <c r="SIK7" s="104"/>
      <c r="SIL7" s="104"/>
      <c r="SIM7" s="104"/>
      <c r="SIN7" s="104"/>
      <c r="SIO7" s="104"/>
      <c r="SIP7" s="104"/>
      <c r="SIQ7" s="104"/>
      <c r="SIR7" s="104"/>
      <c r="SIS7" s="104"/>
      <c r="SIT7" s="104"/>
      <c r="SIU7" s="104"/>
      <c r="SIV7" s="104"/>
      <c r="SIW7" s="104"/>
      <c r="SIX7" s="104"/>
      <c r="SIY7" s="104"/>
      <c r="SIZ7" s="104"/>
      <c r="SJA7" s="104"/>
      <c r="SJB7" s="104"/>
      <c r="SJC7" s="104"/>
      <c r="SJD7" s="104"/>
      <c r="SJE7" s="104"/>
      <c r="SJF7" s="104"/>
      <c r="SJG7" s="104"/>
      <c r="SJH7" s="104"/>
      <c r="SJI7" s="104"/>
      <c r="SJJ7" s="104"/>
      <c r="SJK7" s="104"/>
      <c r="SJL7" s="104"/>
      <c r="SJM7" s="104"/>
      <c r="SJN7" s="104"/>
      <c r="SJO7" s="104"/>
      <c r="SJP7" s="104"/>
      <c r="SJQ7" s="104"/>
      <c r="SJR7" s="104"/>
      <c r="SJS7" s="104"/>
      <c r="SJT7" s="104"/>
      <c r="SJU7" s="104"/>
      <c r="SJV7" s="104"/>
      <c r="SJW7" s="104"/>
      <c r="SJX7" s="104"/>
      <c r="SJY7" s="104"/>
      <c r="SJZ7" s="104"/>
      <c r="SKA7" s="104"/>
      <c r="SKB7" s="104"/>
      <c r="SKC7" s="104"/>
      <c r="SKD7" s="104"/>
      <c r="SKE7" s="104"/>
      <c r="SKF7" s="104"/>
      <c r="SKG7" s="104"/>
      <c r="SKH7" s="104"/>
      <c r="SKI7" s="104"/>
      <c r="SKJ7" s="104"/>
      <c r="SKK7" s="104"/>
      <c r="SKL7" s="104"/>
      <c r="SKM7" s="104"/>
      <c r="SKN7" s="104"/>
      <c r="SKO7" s="104"/>
      <c r="SKP7" s="104"/>
      <c r="SKQ7" s="104"/>
      <c r="SKR7" s="104"/>
      <c r="SKS7" s="104"/>
      <c r="SKT7" s="104"/>
      <c r="SKU7" s="104"/>
      <c r="SKV7" s="104"/>
      <c r="SKW7" s="104"/>
      <c r="SKX7" s="104"/>
      <c r="SKY7" s="104"/>
      <c r="SKZ7" s="104"/>
      <c r="SLA7" s="104"/>
      <c r="SLB7" s="104"/>
      <c r="SLC7" s="104"/>
      <c r="SLD7" s="104"/>
      <c r="SLE7" s="104"/>
      <c r="SLF7" s="104"/>
      <c r="SLG7" s="104"/>
      <c r="SLH7" s="104"/>
      <c r="SLI7" s="104"/>
      <c r="SLJ7" s="104"/>
      <c r="SLK7" s="104"/>
      <c r="SLL7" s="104"/>
      <c r="SLM7" s="104"/>
      <c r="SLN7" s="104"/>
      <c r="SLO7" s="104"/>
      <c r="SLP7" s="104"/>
      <c r="SLQ7" s="104"/>
      <c r="SLR7" s="104"/>
      <c r="SLS7" s="104"/>
      <c r="SLT7" s="104"/>
      <c r="SLU7" s="104"/>
      <c r="SLV7" s="104"/>
      <c r="SLW7" s="104"/>
      <c r="SLX7" s="104"/>
      <c r="SLY7" s="104"/>
      <c r="SLZ7" s="104"/>
      <c r="SMA7" s="104"/>
      <c r="SMB7" s="104"/>
      <c r="SMC7" s="104"/>
      <c r="SMD7" s="104"/>
      <c r="SME7" s="104"/>
      <c r="SMF7" s="104"/>
      <c r="SMG7" s="104"/>
      <c r="SMH7" s="104"/>
      <c r="SMI7" s="104"/>
      <c r="SMJ7" s="104"/>
      <c r="SMK7" s="104"/>
      <c r="SML7" s="104"/>
      <c r="SMM7" s="104"/>
      <c r="SMN7" s="104"/>
      <c r="SMO7" s="104"/>
      <c r="SMP7" s="104"/>
      <c r="SMQ7" s="104"/>
      <c r="SMR7" s="104"/>
      <c r="SMS7" s="104"/>
      <c r="SMT7" s="104"/>
      <c r="SMU7" s="104"/>
      <c r="SMV7" s="104"/>
      <c r="SMW7" s="104"/>
      <c r="SMX7" s="104"/>
      <c r="SMY7" s="104"/>
      <c r="SMZ7" s="104"/>
      <c r="SNA7" s="104"/>
      <c r="SNB7" s="104"/>
      <c r="SNC7" s="104"/>
      <c r="SND7" s="104"/>
      <c r="SNE7" s="104"/>
      <c r="SNF7" s="104"/>
      <c r="SNG7" s="104"/>
      <c r="SNH7" s="104"/>
      <c r="SNI7" s="104"/>
      <c r="SNJ7" s="104"/>
      <c r="SNK7" s="104"/>
      <c r="SNL7" s="104"/>
      <c r="SNM7" s="104"/>
      <c r="SNN7" s="104"/>
      <c r="SNO7" s="104"/>
      <c r="SNP7" s="104"/>
      <c r="SNQ7" s="104"/>
      <c r="SNR7" s="104"/>
      <c r="SNS7" s="104"/>
      <c r="SNT7" s="104"/>
      <c r="SNU7" s="104"/>
      <c r="SNV7" s="104"/>
      <c r="SNW7" s="104"/>
      <c r="SNX7" s="104"/>
      <c r="SNY7" s="104"/>
      <c r="SNZ7" s="104"/>
      <c r="SOA7" s="104"/>
      <c r="SOB7" s="104"/>
      <c r="SOC7" s="104"/>
      <c r="SOD7" s="104"/>
      <c r="SOE7" s="104"/>
      <c r="SOF7" s="104"/>
      <c r="SOG7" s="104"/>
      <c r="SOH7" s="104"/>
      <c r="SOI7" s="104"/>
      <c r="SOJ7" s="104"/>
      <c r="SOK7" s="104"/>
      <c r="SOL7" s="104"/>
      <c r="SOM7" s="104"/>
      <c r="SON7" s="104"/>
      <c r="SOO7" s="104"/>
      <c r="SOP7" s="104"/>
      <c r="SOQ7" s="104"/>
      <c r="SOR7" s="104"/>
      <c r="SOS7" s="104"/>
      <c r="SOT7" s="104"/>
      <c r="SOU7" s="104"/>
      <c r="SOV7" s="104"/>
      <c r="SOW7" s="104"/>
      <c r="SOX7" s="104"/>
      <c r="SOY7" s="104"/>
      <c r="SOZ7" s="104"/>
      <c r="SPA7" s="104"/>
      <c r="SPB7" s="104"/>
      <c r="SPC7" s="104"/>
      <c r="SPD7" s="104"/>
      <c r="SPE7" s="104"/>
      <c r="SPF7" s="104"/>
      <c r="SPG7" s="104"/>
      <c r="SPH7" s="104"/>
      <c r="SPI7" s="104"/>
      <c r="SPJ7" s="104"/>
      <c r="SPK7" s="104"/>
      <c r="SPL7" s="104"/>
      <c r="SPM7" s="104"/>
      <c r="SPN7" s="104"/>
      <c r="SPO7" s="104"/>
      <c r="SPP7" s="104"/>
      <c r="SPQ7" s="104"/>
      <c r="SPR7" s="104"/>
      <c r="SPS7" s="104"/>
      <c r="SPT7" s="104"/>
      <c r="SPU7" s="104"/>
      <c r="SPV7" s="104"/>
      <c r="SPW7" s="104"/>
      <c r="SPX7" s="104"/>
      <c r="SPY7" s="104"/>
      <c r="SPZ7" s="104"/>
      <c r="SQA7" s="104"/>
      <c r="SQB7" s="104"/>
      <c r="SQC7" s="104"/>
      <c r="SQD7" s="104"/>
      <c r="SQE7" s="104"/>
      <c r="SQF7" s="104"/>
      <c r="SQG7" s="104"/>
      <c r="SQH7" s="104"/>
      <c r="SQI7" s="104"/>
      <c r="SQJ7" s="104"/>
      <c r="SQK7" s="104"/>
      <c r="SQL7" s="104"/>
      <c r="SQM7" s="104"/>
      <c r="SQN7" s="104"/>
      <c r="SQO7" s="104"/>
      <c r="SQP7" s="104"/>
      <c r="SQQ7" s="104"/>
      <c r="SQR7" s="104"/>
      <c r="SQS7" s="104"/>
      <c r="SQT7" s="104"/>
      <c r="SQU7" s="104"/>
      <c r="SQV7" s="104"/>
      <c r="SQW7" s="104"/>
      <c r="SQX7" s="104"/>
      <c r="SQY7" s="104"/>
      <c r="SQZ7" s="104"/>
      <c r="SRA7" s="104"/>
      <c r="SRB7" s="104"/>
      <c r="SRC7" s="104"/>
      <c r="SRD7" s="104"/>
      <c r="SRE7" s="104"/>
      <c r="SRF7" s="104"/>
      <c r="SRG7" s="104"/>
      <c r="SRH7" s="104"/>
      <c r="SRI7" s="104"/>
      <c r="SRJ7" s="104"/>
      <c r="SRK7" s="104"/>
      <c r="SRL7" s="104"/>
      <c r="SRM7" s="104"/>
      <c r="SRN7" s="104"/>
      <c r="SRO7" s="104"/>
      <c r="SRP7" s="104"/>
      <c r="SRQ7" s="104"/>
      <c r="SRR7" s="104"/>
      <c r="SRS7" s="104"/>
      <c r="SRT7" s="104"/>
      <c r="SRU7" s="104"/>
      <c r="SRV7" s="104"/>
      <c r="SRW7" s="104"/>
      <c r="SRX7" s="104"/>
      <c r="SRY7" s="104"/>
      <c r="SRZ7" s="104"/>
      <c r="SSA7" s="104"/>
      <c r="SSB7" s="104"/>
      <c r="SSC7" s="104"/>
      <c r="SSD7" s="104"/>
      <c r="SSE7" s="104"/>
      <c r="SSF7" s="104"/>
      <c r="SSG7" s="104"/>
      <c r="SSH7" s="104"/>
      <c r="SSI7" s="104"/>
      <c r="SSJ7" s="104"/>
      <c r="SSK7" s="104"/>
      <c r="SSL7" s="104"/>
      <c r="SSM7" s="104"/>
      <c r="SSN7" s="104"/>
      <c r="SSO7" s="104"/>
      <c r="SSP7" s="104"/>
      <c r="SSQ7" s="104"/>
      <c r="SSR7" s="104"/>
      <c r="SSS7" s="104"/>
      <c r="SST7" s="104"/>
      <c r="SSU7" s="104"/>
      <c r="SSV7" s="104"/>
      <c r="SSW7" s="104"/>
      <c r="SSX7" s="104"/>
      <c r="SSY7" s="104"/>
      <c r="SSZ7" s="104"/>
      <c r="STA7" s="104"/>
      <c r="STB7" s="104"/>
      <c r="STC7" s="104"/>
      <c r="STD7" s="104"/>
      <c r="STE7" s="104"/>
      <c r="STF7" s="104"/>
      <c r="STG7" s="104"/>
      <c r="STH7" s="104"/>
      <c r="STI7" s="104"/>
      <c r="STJ7" s="104"/>
      <c r="STK7" s="104"/>
      <c r="STL7" s="104"/>
      <c r="STM7" s="104"/>
      <c r="STN7" s="104"/>
      <c r="STO7" s="104"/>
      <c r="STP7" s="104"/>
      <c r="STQ7" s="104"/>
      <c r="STR7" s="104"/>
      <c r="STS7" s="104"/>
      <c r="STT7" s="104"/>
      <c r="STU7" s="104"/>
      <c r="STV7" s="104"/>
      <c r="STW7" s="104"/>
      <c r="STX7" s="104"/>
      <c r="STY7" s="104"/>
      <c r="STZ7" s="104"/>
      <c r="SUA7" s="104"/>
      <c r="SUB7" s="104"/>
      <c r="SUC7" s="104"/>
      <c r="SUD7" s="104"/>
      <c r="SUE7" s="104"/>
      <c r="SUF7" s="104"/>
      <c r="SUG7" s="104"/>
      <c r="SUH7" s="104"/>
      <c r="SUI7" s="104"/>
      <c r="SUJ7" s="104"/>
      <c r="SUK7" s="104"/>
      <c r="SUL7" s="104"/>
      <c r="SUM7" s="104"/>
      <c r="SUN7" s="104"/>
      <c r="SUO7" s="104"/>
      <c r="SUP7" s="104"/>
      <c r="SUQ7" s="104"/>
      <c r="SUR7" s="104"/>
      <c r="SUS7" s="104"/>
      <c r="SUT7" s="104"/>
      <c r="SUU7" s="104"/>
      <c r="SUV7" s="104"/>
      <c r="SUW7" s="104"/>
      <c r="SUX7" s="104"/>
      <c r="SUY7" s="104"/>
      <c r="SUZ7" s="104"/>
      <c r="SVA7" s="104"/>
      <c r="SVB7" s="104"/>
      <c r="SVC7" s="104"/>
      <c r="SVD7" s="104"/>
      <c r="SVE7" s="104"/>
      <c r="SVF7" s="104"/>
      <c r="SVG7" s="104"/>
      <c r="SVH7" s="104"/>
      <c r="SVI7" s="104"/>
      <c r="SVJ7" s="104"/>
      <c r="SVK7" s="104"/>
      <c r="SVL7" s="104"/>
      <c r="SVM7" s="104"/>
      <c r="SVN7" s="104"/>
      <c r="SVO7" s="104"/>
      <c r="SVP7" s="104"/>
      <c r="SVQ7" s="104"/>
      <c r="SVR7" s="104"/>
      <c r="SVS7" s="104"/>
      <c r="SVT7" s="104"/>
      <c r="SVU7" s="104"/>
      <c r="SVV7" s="104"/>
      <c r="SVW7" s="104"/>
      <c r="SVX7" s="104"/>
      <c r="SVY7" s="104"/>
      <c r="SVZ7" s="104"/>
      <c r="SWA7" s="104"/>
      <c r="SWB7" s="104"/>
      <c r="SWC7" s="104"/>
      <c r="SWD7" s="104"/>
      <c r="SWE7" s="104"/>
      <c r="SWF7" s="104"/>
      <c r="SWG7" s="104"/>
      <c r="SWH7" s="104"/>
      <c r="SWI7" s="104"/>
      <c r="SWJ7" s="104"/>
      <c r="SWK7" s="104"/>
      <c r="SWL7" s="104"/>
      <c r="SWM7" s="104"/>
      <c r="SWN7" s="104"/>
      <c r="SWO7" s="104"/>
      <c r="SWP7" s="104"/>
      <c r="SWQ7" s="104"/>
      <c r="SWR7" s="104"/>
      <c r="SWS7" s="104"/>
      <c r="SWT7" s="104"/>
      <c r="SWU7" s="104"/>
      <c r="SWV7" s="104"/>
      <c r="SWW7" s="104"/>
      <c r="SWX7" s="104"/>
      <c r="SWY7" s="104"/>
      <c r="SWZ7" s="104"/>
      <c r="SXA7" s="104"/>
      <c r="SXB7" s="104"/>
      <c r="SXC7" s="104"/>
      <c r="SXD7" s="104"/>
      <c r="SXE7" s="104"/>
      <c r="SXF7" s="104"/>
      <c r="SXG7" s="104"/>
      <c r="SXH7" s="104"/>
      <c r="SXI7" s="104"/>
      <c r="SXJ7" s="104"/>
      <c r="SXK7" s="104"/>
      <c r="SXL7" s="104"/>
      <c r="SXM7" s="104"/>
      <c r="SXN7" s="104"/>
      <c r="SXO7" s="104"/>
      <c r="SXP7" s="104"/>
      <c r="SXQ7" s="104"/>
      <c r="SXR7" s="104"/>
      <c r="SXS7" s="104"/>
      <c r="SXT7" s="104"/>
      <c r="SXU7" s="104"/>
      <c r="SXV7" s="104"/>
      <c r="SXW7" s="104"/>
      <c r="SXX7" s="104"/>
      <c r="SXY7" s="104"/>
      <c r="SXZ7" s="104"/>
      <c r="SYA7" s="104"/>
      <c r="SYB7" s="104"/>
      <c r="SYC7" s="104"/>
      <c r="SYD7" s="104"/>
      <c r="SYE7" s="104"/>
      <c r="SYF7" s="104"/>
      <c r="SYG7" s="104"/>
      <c r="SYH7" s="104"/>
      <c r="SYI7" s="104"/>
      <c r="SYJ7" s="104"/>
      <c r="SYK7" s="104"/>
      <c r="SYL7" s="104"/>
      <c r="SYM7" s="104"/>
      <c r="SYN7" s="104"/>
      <c r="SYO7" s="104"/>
      <c r="SYP7" s="104"/>
      <c r="SYQ7" s="104"/>
      <c r="SYR7" s="104"/>
      <c r="SYS7" s="104"/>
      <c r="SYT7" s="104"/>
      <c r="SYU7" s="104"/>
      <c r="SYV7" s="104"/>
      <c r="SYW7" s="104"/>
      <c r="SYX7" s="104"/>
      <c r="SYY7" s="104"/>
      <c r="SYZ7" s="104"/>
      <c r="SZA7" s="104"/>
      <c r="SZB7" s="104"/>
      <c r="SZC7" s="104"/>
      <c r="SZD7" s="104"/>
      <c r="SZE7" s="104"/>
      <c r="SZF7" s="104"/>
      <c r="SZG7" s="104"/>
      <c r="SZH7" s="104"/>
      <c r="SZI7" s="104"/>
      <c r="SZJ7" s="104"/>
      <c r="SZK7" s="104"/>
      <c r="SZL7" s="104"/>
      <c r="SZM7" s="104"/>
      <c r="SZN7" s="104"/>
      <c r="SZO7" s="104"/>
      <c r="SZP7" s="104"/>
      <c r="SZQ7" s="104"/>
      <c r="SZR7" s="104"/>
      <c r="SZS7" s="104"/>
      <c r="SZT7" s="104"/>
      <c r="SZU7" s="104"/>
      <c r="SZV7" s="104"/>
      <c r="SZW7" s="104"/>
      <c r="SZX7" s="104"/>
      <c r="SZY7" s="104"/>
      <c r="SZZ7" s="104"/>
      <c r="TAA7" s="104"/>
      <c r="TAB7" s="104"/>
      <c r="TAC7" s="104"/>
      <c r="TAD7" s="104"/>
      <c r="TAE7" s="104"/>
      <c r="TAF7" s="104"/>
      <c r="TAG7" s="104"/>
      <c r="TAH7" s="104"/>
      <c r="TAI7" s="104"/>
      <c r="TAJ7" s="104"/>
      <c r="TAK7" s="104"/>
      <c r="TAL7" s="104"/>
      <c r="TAM7" s="104"/>
      <c r="TAN7" s="104"/>
      <c r="TAO7" s="104"/>
      <c r="TAP7" s="104"/>
      <c r="TAQ7" s="104"/>
      <c r="TAR7" s="104"/>
      <c r="TAS7" s="104"/>
      <c r="TAT7" s="104"/>
      <c r="TAU7" s="104"/>
      <c r="TAV7" s="104"/>
      <c r="TAW7" s="104"/>
      <c r="TAX7" s="104"/>
      <c r="TAY7" s="104"/>
      <c r="TAZ7" s="104"/>
      <c r="TBA7" s="104"/>
      <c r="TBB7" s="104"/>
      <c r="TBC7" s="104"/>
      <c r="TBD7" s="104"/>
      <c r="TBE7" s="104"/>
      <c r="TBF7" s="104"/>
      <c r="TBG7" s="104"/>
      <c r="TBH7" s="104"/>
      <c r="TBI7" s="104"/>
      <c r="TBJ7" s="104"/>
      <c r="TBK7" s="104"/>
      <c r="TBL7" s="104"/>
      <c r="TBM7" s="104"/>
      <c r="TBN7" s="104"/>
      <c r="TBO7" s="104"/>
      <c r="TBP7" s="104"/>
      <c r="TBQ7" s="104"/>
      <c r="TBR7" s="104"/>
      <c r="TBS7" s="104"/>
      <c r="TBT7" s="104"/>
      <c r="TBU7" s="104"/>
      <c r="TBV7" s="104"/>
      <c r="TBW7" s="104"/>
      <c r="TBX7" s="104"/>
      <c r="TBY7" s="104"/>
      <c r="TBZ7" s="104"/>
      <c r="TCA7" s="104"/>
      <c r="TCB7" s="104"/>
      <c r="TCC7" s="104"/>
      <c r="TCD7" s="104"/>
      <c r="TCE7" s="104"/>
      <c r="TCF7" s="104"/>
      <c r="TCG7" s="104"/>
      <c r="TCH7" s="104"/>
      <c r="TCI7" s="104"/>
      <c r="TCJ7" s="104"/>
      <c r="TCK7" s="104"/>
      <c r="TCL7" s="104"/>
      <c r="TCM7" s="104"/>
      <c r="TCN7" s="104"/>
      <c r="TCO7" s="104"/>
      <c r="TCP7" s="104"/>
      <c r="TCQ7" s="104"/>
      <c r="TCR7" s="104"/>
      <c r="TCS7" s="104"/>
      <c r="TCT7" s="104"/>
      <c r="TCU7" s="104"/>
      <c r="TCV7" s="104"/>
      <c r="TCW7" s="104"/>
      <c r="TCX7" s="104"/>
      <c r="TCY7" s="104"/>
      <c r="TCZ7" s="104"/>
      <c r="TDA7" s="104"/>
      <c r="TDB7" s="104"/>
      <c r="TDC7" s="104"/>
      <c r="TDD7" s="104"/>
      <c r="TDE7" s="104"/>
      <c r="TDF7" s="104"/>
      <c r="TDG7" s="104"/>
      <c r="TDH7" s="104"/>
      <c r="TDI7" s="104"/>
      <c r="TDJ7" s="104"/>
      <c r="TDK7" s="104"/>
      <c r="TDL7" s="104"/>
      <c r="TDM7" s="104"/>
      <c r="TDN7" s="104"/>
      <c r="TDO7" s="104"/>
      <c r="TDP7" s="104"/>
      <c r="TDQ7" s="104"/>
      <c r="TDR7" s="104"/>
      <c r="TDS7" s="104"/>
      <c r="TDT7" s="104"/>
      <c r="TDU7" s="104"/>
      <c r="TDV7" s="104"/>
      <c r="TDW7" s="104"/>
      <c r="TDX7" s="104"/>
      <c r="TDY7" s="104"/>
      <c r="TDZ7" s="104"/>
      <c r="TEA7" s="104"/>
      <c r="TEB7" s="104"/>
      <c r="TEC7" s="104"/>
      <c r="TED7" s="104"/>
      <c r="TEE7" s="104"/>
      <c r="TEF7" s="104"/>
      <c r="TEG7" s="104"/>
      <c r="TEH7" s="104"/>
      <c r="TEI7" s="104"/>
      <c r="TEJ7" s="104"/>
      <c r="TEK7" s="104"/>
      <c r="TEL7" s="104"/>
      <c r="TEM7" s="104"/>
      <c r="TEN7" s="104"/>
      <c r="TEO7" s="104"/>
      <c r="TEP7" s="104"/>
      <c r="TEQ7" s="104"/>
      <c r="TER7" s="104"/>
      <c r="TES7" s="104"/>
      <c r="TET7" s="104"/>
      <c r="TEU7" s="104"/>
      <c r="TEV7" s="104"/>
      <c r="TEW7" s="104"/>
      <c r="TEX7" s="104"/>
      <c r="TEY7" s="104"/>
      <c r="TEZ7" s="104"/>
      <c r="TFA7" s="104"/>
      <c r="TFB7" s="104"/>
      <c r="TFC7" s="104"/>
      <c r="TFD7" s="104"/>
      <c r="TFE7" s="104"/>
      <c r="TFF7" s="104"/>
      <c r="TFG7" s="104"/>
      <c r="TFH7" s="104"/>
      <c r="TFI7" s="104"/>
      <c r="TFJ7" s="104"/>
      <c r="TFK7" s="104"/>
      <c r="TFL7" s="104"/>
      <c r="TFM7" s="104"/>
      <c r="TFN7" s="104"/>
      <c r="TFO7" s="104"/>
      <c r="TFP7" s="104"/>
      <c r="TFQ7" s="104"/>
      <c r="TFR7" s="104"/>
      <c r="TFS7" s="104"/>
      <c r="TFT7" s="104"/>
      <c r="TFU7" s="104"/>
      <c r="TFV7" s="104"/>
      <c r="TFW7" s="104"/>
      <c r="TFX7" s="104"/>
      <c r="TFY7" s="104"/>
      <c r="TFZ7" s="104"/>
      <c r="TGA7" s="104"/>
      <c r="TGB7" s="104"/>
      <c r="TGC7" s="104"/>
      <c r="TGD7" s="104"/>
      <c r="TGE7" s="104"/>
      <c r="TGF7" s="104"/>
      <c r="TGG7" s="104"/>
      <c r="TGH7" s="104"/>
      <c r="TGI7" s="104"/>
      <c r="TGJ7" s="104"/>
      <c r="TGK7" s="104"/>
      <c r="TGL7" s="104"/>
      <c r="TGM7" s="104"/>
      <c r="TGN7" s="104"/>
      <c r="TGO7" s="104"/>
      <c r="TGP7" s="104"/>
      <c r="TGQ7" s="104"/>
      <c r="TGR7" s="104"/>
      <c r="TGS7" s="104"/>
      <c r="TGT7" s="104"/>
      <c r="TGU7" s="104"/>
      <c r="TGV7" s="104"/>
      <c r="TGW7" s="104"/>
      <c r="TGX7" s="104"/>
      <c r="TGY7" s="104"/>
      <c r="TGZ7" s="104"/>
      <c r="THA7" s="104"/>
      <c r="THB7" s="104"/>
      <c r="THC7" s="104"/>
      <c r="THD7" s="104"/>
      <c r="THE7" s="104"/>
      <c r="THF7" s="104"/>
      <c r="THG7" s="104"/>
      <c r="THH7" s="104"/>
      <c r="THI7" s="104"/>
      <c r="THJ7" s="104"/>
      <c r="THK7" s="104"/>
      <c r="THL7" s="104"/>
      <c r="THM7" s="104"/>
      <c r="THN7" s="104"/>
      <c r="THO7" s="104"/>
      <c r="THP7" s="104"/>
      <c r="THQ7" s="104"/>
      <c r="THR7" s="104"/>
      <c r="THS7" s="104"/>
      <c r="THT7" s="104"/>
      <c r="THU7" s="104"/>
      <c r="THV7" s="104"/>
      <c r="THW7" s="104"/>
      <c r="THX7" s="104"/>
      <c r="THY7" s="104"/>
      <c r="THZ7" s="104"/>
      <c r="TIA7" s="104"/>
      <c r="TIB7" s="104"/>
      <c r="TIC7" s="104"/>
      <c r="TID7" s="104"/>
      <c r="TIE7" s="104"/>
      <c r="TIF7" s="104"/>
      <c r="TIG7" s="104"/>
      <c r="TIH7" s="104"/>
      <c r="TII7" s="104"/>
      <c r="TIJ7" s="104"/>
      <c r="TIK7" s="104"/>
      <c r="TIL7" s="104"/>
      <c r="TIM7" s="104"/>
      <c r="TIN7" s="104"/>
      <c r="TIO7" s="104"/>
      <c r="TIP7" s="104"/>
      <c r="TIQ7" s="104"/>
      <c r="TIR7" s="104"/>
      <c r="TIS7" s="104"/>
      <c r="TIT7" s="104"/>
      <c r="TIU7" s="104"/>
      <c r="TIV7" s="104"/>
      <c r="TIW7" s="104"/>
      <c r="TIX7" s="104"/>
      <c r="TIY7" s="104"/>
      <c r="TIZ7" s="104"/>
      <c r="TJA7" s="104"/>
      <c r="TJB7" s="104"/>
      <c r="TJC7" s="104"/>
      <c r="TJD7" s="104"/>
      <c r="TJE7" s="104"/>
      <c r="TJF7" s="104"/>
      <c r="TJG7" s="104"/>
      <c r="TJH7" s="104"/>
      <c r="TJI7" s="104"/>
      <c r="TJJ7" s="104"/>
      <c r="TJK7" s="104"/>
      <c r="TJL7" s="104"/>
      <c r="TJM7" s="104"/>
      <c r="TJN7" s="104"/>
      <c r="TJO7" s="104"/>
      <c r="TJP7" s="104"/>
      <c r="TJQ7" s="104"/>
      <c r="TJR7" s="104"/>
      <c r="TJS7" s="104"/>
      <c r="TJT7" s="104"/>
      <c r="TJU7" s="104"/>
      <c r="TJV7" s="104"/>
      <c r="TJW7" s="104"/>
      <c r="TJX7" s="104"/>
      <c r="TJY7" s="104"/>
      <c r="TJZ7" s="104"/>
      <c r="TKA7" s="104"/>
      <c r="TKB7" s="104"/>
      <c r="TKC7" s="104"/>
      <c r="TKD7" s="104"/>
      <c r="TKE7" s="104"/>
      <c r="TKF7" s="104"/>
      <c r="TKG7" s="104"/>
      <c r="TKH7" s="104"/>
      <c r="TKI7" s="104"/>
      <c r="TKJ7" s="104"/>
      <c r="TKK7" s="104"/>
      <c r="TKL7" s="104"/>
      <c r="TKM7" s="104"/>
      <c r="TKN7" s="104"/>
      <c r="TKO7" s="104"/>
      <c r="TKP7" s="104"/>
      <c r="TKQ7" s="104"/>
      <c r="TKR7" s="104"/>
      <c r="TKS7" s="104"/>
      <c r="TKT7" s="104"/>
      <c r="TKU7" s="104"/>
      <c r="TKV7" s="104"/>
      <c r="TKW7" s="104"/>
      <c r="TKX7" s="104"/>
      <c r="TKY7" s="104"/>
      <c r="TKZ7" s="104"/>
      <c r="TLA7" s="104"/>
      <c r="TLB7" s="104"/>
      <c r="TLC7" s="104"/>
      <c r="TLD7" s="104"/>
      <c r="TLE7" s="104"/>
      <c r="TLF7" s="104"/>
      <c r="TLG7" s="104"/>
      <c r="TLH7" s="104"/>
      <c r="TLI7" s="104"/>
      <c r="TLJ7" s="104"/>
      <c r="TLK7" s="104"/>
      <c r="TLL7" s="104"/>
      <c r="TLM7" s="104"/>
      <c r="TLN7" s="104"/>
      <c r="TLO7" s="104"/>
      <c r="TLP7" s="104"/>
      <c r="TLQ7" s="104"/>
      <c r="TLR7" s="104"/>
      <c r="TLS7" s="104"/>
      <c r="TLT7" s="104"/>
      <c r="TLU7" s="104"/>
      <c r="TLV7" s="104"/>
      <c r="TLW7" s="104"/>
      <c r="TLX7" s="104"/>
      <c r="TLY7" s="104"/>
      <c r="TLZ7" s="104"/>
      <c r="TMA7" s="104"/>
      <c r="TMB7" s="104"/>
      <c r="TMC7" s="104"/>
      <c r="TMD7" s="104"/>
      <c r="TME7" s="104"/>
      <c r="TMF7" s="104"/>
      <c r="TMG7" s="104"/>
      <c r="TMH7" s="104"/>
      <c r="TMI7" s="104"/>
      <c r="TMJ7" s="104"/>
      <c r="TMK7" s="104"/>
      <c r="TML7" s="104"/>
      <c r="TMM7" s="104"/>
      <c r="TMN7" s="104"/>
      <c r="TMO7" s="104"/>
      <c r="TMP7" s="104"/>
      <c r="TMQ7" s="104"/>
      <c r="TMR7" s="104"/>
      <c r="TMS7" s="104"/>
      <c r="TMT7" s="104"/>
      <c r="TMU7" s="104"/>
      <c r="TMV7" s="104"/>
      <c r="TMW7" s="104"/>
      <c r="TMX7" s="104"/>
      <c r="TMY7" s="104"/>
      <c r="TMZ7" s="104"/>
      <c r="TNA7" s="104"/>
      <c r="TNB7" s="104"/>
      <c r="TNC7" s="104"/>
      <c r="TND7" s="104"/>
      <c r="TNE7" s="104"/>
      <c r="TNF7" s="104"/>
      <c r="TNG7" s="104"/>
      <c r="TNH7" s="104"/>
      <c r="TNI7" s="104"/>
      <c r="TNJ7" s="104"/>
      <c r="TNK7" s="104"/>
      <c r="TNL7" s="104"/>
      <c r="TNM7" s="104"/>
      <c r="TNN7" s="104"/>
      <c r="TNO7" s="104"/>
      <c r="TNP7" s="104"/>
      <c r="TNQ7" s="104"/>
      <c r="TNR7" s="104"/>
      <c r="TNS7" s="104"/>
      <c r="TNT7" s="104"/>
      <c r="TNU7" s="104"/>
      <c r="TNV7" s="104"/>
      <c r="TNW7" s="104"/>
      <c r="TNX7" s="104"/>
      <c r="TNY7" s="104"/>
      <c r="TNZ7" s="104"/>
      <c r="TOA7" s="104"/>
      <c r="TOB7" s="104"/>
      <c r="TOC7" s="104"/>
      <c r="TOD7" s="104"/>
      <c r="TOE7" s="104"/>
      <c r="TOF7" s="104"/>
      <c r="TOG7" s="104"/>
      <c r="TOH7" s="104"/>
      <c r="TOI7" s="104"/>
      <c r="TOJ7" s="104"/>
      <c r="TOK7" s="104"/>
      <c r="TOL7" s="104"/>
      <c r="TOM7" s="104"/>
      <c r="TON7" s="104"/>
      <c r="TOO7" s="104"/>
      <c r="TOP7" s="104"/>
      <c r="TOQ7" s="104"/>
      <c r="TOR7" s="104"/>
      <c r="TOS7" s="104"/>
      <c r="TOT7" s="104"/>
      <c r="TOU7" s="104"/>
      <c r="TOV7" s="104"/>
      <c r="TOW7" s="104"/>
      <c r="TOX7" s="104"/>
      <c r="TOY7" s="104"/>
      <c r="TOZ7" s="104"/>
      <c r="TPA7" s="104"/>
      <c r="TPB7" s="104"/>
      <c r="TPC7" s="104"/>
      <c r="TPD7" s="104"/>
      <c r="TPE7" s="104"/>
      <c r="TPF7" s="104"/>
      <c r="TPG7" s="104"/>
      <c r="TPH7" s="104"/>
      <c r="TPI7" s="104"/>
      <c r="TPJ7" s="104"/>
      <c r="TPK7" s="104"/>
      <c r="TPL7" s="104"/>
      <c r="TPM7" s="104"/>
      <c r="TPN7" s="104"/>
      <c r="TPO7" s="104"/>
      <c r="TPP7" s="104"/>
      <c r="TPQ7" s="104"/>
      <c r="TPR7" s="104"/>
      <c r="TPS7" s="104"/>
      <c r="TPT7" s="104"/>
      <c r="TPU7" s="104"/>
      <c r="TPV7" s="104"/>
      <c r="TPW7" s="104"/>
      <c r="TPX7" s="104"/>
      <c r="TPY7" s="104"/>
      <c r="TPZ7" s="104"/>
      <c r="TQA7" s="104"/>
      <c r="TQB7" s="104"/>
      <c r="TQC7" s="104"/>
      <c r="TQD7" s="104"/>
      <c r="TQE7" s="104"/>
      <c r="TQF7" s="104"/>
      <c r="TQG7" s="104"/>
      <c r="TQH7" s="104"/>
      <c r="TQI7" s="104"/>
      <c r="TQJ7" s="104"/>
      <c r="TQK7" s="104"/>
      <c r="TQL7" s="104"/>
      <c r="TQM7" s="104"/>
      <c r="TQN7" s="104"/>
      <c r="TQO7" s="104"/>
      <c r="TQP7" s="104"/>
      <c r="TQQ7" s="104"/>
      <c r="TQR7" s="104"/>
      <c r="TQS7" s="104"/>
      <c r="TQT7" s="104"/>
      <c r="TQU7" s="104"/>
      <c r="TQV7" s="104"/>
      <c r="TQW7" s="104"/>
      <c r="TQX7" s="104"/>
      <c r="TQY7" s="104"/>
      <c r="TQZ7" s="104"/>
      <c r="TRA7" s="104"/>
      <c r="TRB7" s="104"/>
      <c r="TRC7" s="104"/>
      <c r="TRD7" s="104"/>
      <c r="TRE7" s="104"/>
      <c r="TRF7" s="104"/>
      <c r="TRG7" s="104"/>
      <c r="TRH7" s="104"/>
      <c r="TRI7" s="104"/>
      <c r="TRJ7" s="104"/>
      <c r="TRK7" s="104"/>
      <c r="TRL7" s="104"/>
      <c r="TRM7" s="104"/>
      <c r="TRN7" s="104"/>
      <c r="TRO7" s="104"/>
      <c r="TRP7" s="104"/>
      <c r="TRQ7" s="104"/>
      <c r="TRR7" s="104"/>
      <c r="TRS7" s="104"/>
      <c r="TRT7" s="104"/>
      <c r="TRU7" s="104"/>
      <c r="TRV7" s="104"/>
      <c r="TRW7" s="104"/>
      <c r="TRX7" s="104"/>
      <c r="TRY7" s="104"/>
      <c r="TRZ7" s="104"/>
      <c r="TSA7" s="104"/>
      <c r="TSB7" s="104"/>
      <c r="TSC7" s="104"/>
      <c r="TSD7" s="104"/>
      <c r="TSE7" s="104"/>
      <c r="TSF7" s="104"/>
      <c r="TSG7" s="104"/>
      <c r="TSH7" s="104"/>
      <c r="TSI7" s="104"/>
      <c r="TSJ7" s="104"/>
      <c r="TSK7" s="104"/>
      <c r="TSL7" s="104"/>
      <c r="TSM7" s="104"/>
      <c r="TSN7" s="104"/>
      <c r="TSO7" s="104"/>
      <c r="TSP7" s="104"/>
      <c r="TSQ7" s="104"/>
      <c r="TSR7" s="104"/>
      <c r="TSS7" s="104"/>
      <c r="TST7" s="104"/>
      <c r="TSU7" s="104"/>
      <c r="TSV7" s="104"/>
      <c r="TSW7" s="104"/>
      <c r="TSX7" s="104"/>
      <c r="TSY7" s="104"/>
      <c r="TSZ7" s="104"/>
      <c r="TTA7" s="104"/>
      <c r="TTB7" s="104"/>
      <c r="TTC7" s="104"/>
      <c r="TTD7" s="104"/>
      <c r="TTE7" s="104"/>
      <c r="TTF7" s="104"/>
      <c r="TTG7" s="104"/>
      <c r="TTH7" s="104"/>
      <c r="TTI7" s="104"/>
      <c r="TTJ7" s="104"/>
      <c r="TTK7" s="104"/>
      <c r="TTL7" s="104"/>
      <c r="TTM7" s="104"/>
      <c r="TTN7" s="104"/>
      <c r="TTO7" s="104"/>
      <c r="TTP7" s="104"/>
      <c r="TTQ7" s="104"/>
      <c r="TTR7" s="104"/>
      <c r="TTS7" s="104"/>
      <c r="TTT7" s="104"/>
      <c r="TTU7" s="104"/>
      <c r="TTV7" s="104"/>
      <c r="TTW7" s="104"/>
      <c r="TTX7" s="104"/>
      <c r="TTY7" s="104"/>
      <c r="TTZ7" s="104"/>
      <c r="TUA7" s="104"/>
      <c r="TUB7" s="104"/>
      <c r="TUC7" s="104"/>
      <c r="TUD7" s="104"/>
      <c r="TUE7" s="104"/>
      <c r="TUF7" s="104"/>
      <c r="TUG7" s="104"/>
      <c r="TUH7" s="104"/>
      <c r="TUI7" s="104"/>
      <c r="TUJ7" s="104"/>
      <c r="TUK7" s="104"/>
      <c r="TUL7" s="104"/>
      <c r="TUM7" s="104"/>
      <c r="TUN7" s="104"/>
      <c r="TUO7" s="104"/>
      <c r="TUP7" s="104"/>
      <c r="TUQ7" s="104"/>
      <c r="TUR7" s="104"/>
      <c r="TUS7" s="104"/>
      <c r="TUT7" s="104"/>
      <c r="TUU7" s="104"/>
      <c r="TUV7" s="104"/>
      <c r="TUW7" s="104"/>
      <c r="TUX7" s="104"/>
      <c r="TUY7" s="104"/>
      <c r="TUZ7" s="104"/>
      <c r="TVA7" s="104"/>
      <c r="TVB7" s="104"/>
      <c r="TVC7" s="104"/>
      <c r="TVD7" s="104"/>
      <c r="TVE7" s="104"/>
      <c r="TVF7" s="104"/>
      <c r="TVG7" s="104"/>
      <c r="TVH7" s="104"/>
      <c r="TVI7" s="104"/>
      <c r="TVJ7" s="104"/>
      <c r="TVK7" s="104"/>
      <c r="TVL7" s="104"/>
      <c r="TVM7" s="104"/>
      <c r="TVN7" s="104"/>
      <c r="TVO7" s="104"/>
      <c r="TVP7" s="104"/>
      <c r="TVQ7" s="104"/>
      <c r="TVR7" s="104"/>
      <c r="TVS7" s="104"/>
      <c r="TVT7" s="104"/>
      <c r="TVU7" s="104"/>
      <c r="TVV7" s="104"/>
      <c r="TVW7" s="104"/>
      <c r="TVX7" s="104"/>
      <c r="TVY7" s="104"/>
      <c r="TVZ7" s="104"/>
      <c r="TWA7" s="104"/>
      <c r="TWB7" s="104"/>
      <c r="TWC7" s="104"/>
      <c r="TWD7" s="104"/>
      <c r="TWE7" s="104"/>
      <c r="TWF7" s="104"/>
      <c r="TWG7" s="104"/>
      <c r="TWH7" s="104"/>
      <c r="TWI7" s="104"/>
      <c r="TWJ7" s="104"/>
      <c r="TWK7" s="104"/>
      <c r="TWL7" s="104"/>
      <c r="TWM7" s="104"/>
      <c r="TWN7" s="104"/>
      <c r="TWO7" s="104"/>
      <c r="TWP7" s="104"/>
      <c r="TWQ7" s="104"/>
      <c r="TWR7" s="104"/>
      <c r="TWS7" s="104"/>
      <c r="TWT7" s="104"/>
      <c r="TWU7" s="104"/>
      <c r="TWV7" s="104"/>
      <c r="TWW7" s="104"/>
      <c r="TWX7" s="104"/>
      <c r="TWY7" s="104"/>
      <c r="TWZ7" s="104"/>
      <c r="TXA7" s="104"/>
      <c r="TXB7" s="104"/>
      <c r="TXC7" s="104"/>
      <c r="TXD7" s="104"/>
      <c r="TXE7" s="104"/>
      <c r="TXF7" s="104"/>
      <c r="TXG7" s="104"/>
      <c r="TXH7" s="104"/>
      <c r="TXI7" s="104"/>
      <c r="TXJ7" s="104"/>
      <c r="TXK7" s="104"/>
      <c r="TXL7" s="104"/>
      <c r="TXM7" s="104"/>
      <c r="TXN7" s="104"/>
      <c r="TXO7" s="104"/>
      <c r="TXP7" s="104"/>
      <c r="TXQ7" s="104"/>
      <c r="TXR7" s="104"/>
      <c r="TXS7" s="104"/>
      <c r="TXT7" s="104"/>
      <c r="TXU7" s="104"/>
      <c r="TXV7" s="104"/>
      <c r="TXW7" s="104"/>
      <c r="TXX7" s="104"/>
      <c r="TXY7" s="104"/>
      <c r="TXZ7" s="104"/>
      <c r="TYA7" s="104"/>
      <c r="TYB7" s="104"/>
      <c r="TYC7" s="104"/>
      <c r="TYD7" s="104"/>
      <c r="TYE7" s="104"/>
      <c r="TYF7" s="104"/>
      <c r="TYG7" s="104"/>
      <c r="TYH7" s="104"/>
      <c r="TYI7" s="104"/>
      <c r="TYJ7" s="104"/>
      <c r="TYK7" s="104"/>
      <c r="TYL7" s="104"/>
      <c r="TYM7" s="104"/>
      <c r="TYN7" s="104"/>
      <c r="TYO7" s="104"/>
      <c r="TYP7" s="104"/>
      <c r="TYQ7" s="104"/>
      <c r="TYR7" s="104"/>
      <c r="TYS7" s="104"/>
      <c r="TYT7" s="104"/>
      <c r="TYU7" s="104"/>
      <c r="TYV7" s="104"/>
      <c r="TYW7" s="104"/>
      <c r="TYX7" s="104"/>
      <c r="TYY7" s="104"/>
      <c r="TYZ7" s="104"/>
      <c r="TZA7" s="104"/>
      <c r="TZB7" s="104"/>
      <c r="TZC7" s="104"/>
      <c r="TZD7" s="104"/>
      <c r="TZE7" s="104"/>
      <c r="TZF7" s="104"/>
      <c r="TZG7" s="104"/>
      <c r="TZH7" s="104"/>
      <c r="TZI7" s="104"/>
      <c r="TZJ7" s="104"/>
      <c r="TZK7" s="104"/>
      <c r="TZL7" s="104"/>
      <c r="TZM7" s="104"/>
      <c r="TZN7" s="104"/>
      <c r="TZO7" s="104"/>
      <c r="TZP7" s="104"/>
      <c r="TZQ7" s="104"/>
      <c r="TZR7" s="104"/>
      <c r="TZS7" s="104"/>
      <c r="TZT7" s="104"/>
      <c r="TZU7" s="104"/>
      <c r="TZV7" s="104"/>
      <c r="TZW7" s="104"/>
      <c r="TZX7" s="104"/>
      <c r="TZY7" s="104"/>
      <c r="TZZ7" s="104"/>
      <c r="UAA7" s="104"/>
      <c r="UAB7" s="104"/>
      <c r="UAC7" s="104"/>
      <c r="UAD7" s="104"/>
      <c r="UAE7" s="104"/>
      <c r="UAF7" s="104"/>
      <c r="UAG7" s="104"/>
      <c r="UAH7" s="104"/>
      <c r="UAI7" s="104"/>
      <c r="UAJ7" s="104"/>
      <c r="UAK7" s="104"/>
      <c r="UAL7" s="104"/>
      <c r="UAM7" s="104"/>
      <c r="UAN7" s="104"/>
      <c r="UAO7" s="104"/>
      <c r="UAP7" s="104"/>
      <c r="UAQ7" s="104"/>
      <c r="UAR7" s="104"/>
      <c r="UAS7" s="104"/>
      <c r="UAT7" s="104"/>
      <c r="UAU7" s="104"/>
      <c r="UAV7" s="104"/>
      <c r="UAW7" s="104"/>
      <c r="UAX7" s="104"/>
      <c r="UAY7" s="104"/>
      <c r="UAZ7" s="104"/>
      <c r="UBA7" s="104"/>
      <c r="UBB7" s="104"/>
      <c r="UBC7" s="104"/>
      <c r="UBD7" s="104"/>
      <c r="UBE7" s="104"/>
      <c r="UBF7" s="104"/>
      <c r="UBG7" s="104"/>
      <c r="UBH7" s="104"/>
      <c r="UBI7" s="104"/>
      <c r="UBJ7" s="104"/>
      <c r="UBK7" s="104"/>
      <c r="UBL7" s="104"/>
      <c r="UBM7" s="104"/>
      <c r="UBN7" s="104"/>
      <c r="UBO7" s="104"/>
      <c r="UBP7" s="104"/>
      <c r="UBQ7" s="104"/>
      <c r="UBR7" s="104"/>
      <c r="UBS7" s="104"/>
      <c r="UBT7" s="104"/>
      <c r="UBU7" s="104"/>
      <c r="UBV7" s="104"/>
      <c r="UBW7" s="104"/>
      <c r="UBX7" s="104"/>
      <c r="UBY7" s="104"/>
      <c r="UBZ7" s="104"/>
      <c r="UCA7" s="104"/>
      <c r="UCB7" s="104"/>
      <c r="UCC7" s="104"/>
      <c r="UCD7" s="104"/>
      <c r="UCE7" s="104"/>
      <c r="UCF7" s="104"/>
      <c r="UCG7" s="104"/>
      <c r="UCH7" s="104"/>
      <c r="UCI7" s="104"/>
      <c r="UCJ7" s="104"/>
      <c r="UCK7" s="104"/>
      <c r="UCL7" s="104"/>
      <c r="UCM7" s="104"/>
      <c r="UCN7" s="104"/>
      <c r="UCO7" s="104"/>
      <c r="UCP7" s="104"/>
      <c r="UCQ7" s="104"/>
      <c r="UCR7" s="104"/>
      <c r="UCS7" s="104"/>
      <c r="UCT7" s="104"/>
      <c r="UCU7" s="104"/>
      <c r="UCV7" s="104"/>
      <c r="UCW7" s="104"/>
      <c r="UCX7" s="104"/>
      <c r="UCY7" s="104"/>
      <c r="UCZ7" s="104"/>
      <c r="UDA7" s="104"/>
      <c r="UDB7" s="104"/>
      <c r="UDC7" s="104"/>
      <c r="UDD7" s="104"/>
      <c r="UDE7" s="104"/>
      <c r="UDF7" s="104"/>
      <c r="UDG7" s="104"/>
      <c r="UDH7" s="104"/>
      <c r="UDI7" s="104"/>
      <c r="UDJ7" s="104"/>
      <c r="UDK7" s="104"/>
      <c r="UDL7" s="104"/>
      <c r="UDM7" s="104"/>
      <c r="UDN7" s="104"/>
      <c r="UDO7" s="104"/>
      <c r="UDP7" s="104"/>
      <c r="UDQ7" s="104"/>
      <c r="UDR7" s="104"/>
      <c r="UDS7" s="104"/>
      <c r="UDT7" s="104"/>
      <c r="UDU7" s="104"/>
      <c r="UDV7" s="104"/>
      <c r="UDW7" s="104"/>
      <c r="UDX7" s="104"/>
      <c r="UDY7" s="104"/>
      <c r="UDZ7" s="104"/>
      <c r="UEA7" s="104"/>
      <c r="UEB7" s="104"/>
      <c r="UEC7" s="104"/>
      <c r="UED7" s="104"/>
      <c r="UEE7" s="104"/>
      <c r="UEF7" s="104"/>
      <c r="UEG7" s="104"/>
      <c r="UEH7" s="104"/>
      <c r="UEI7" s="104"/>
      <c r="UEJ7" s="104"/>
      <c r="UEK7" s="104"/>
      <c r="UEL7" s="104"/>
      <c r="UEM7" s="104"/>
      <c r="UEN7" s="104"/>
      <c r="UEO7" s="104"/>
      <c r="UEP7" s="104"/>
      <c r="UEQ7" s="104"/>
      <c r="UER7" s="104"/>
      <c r="UES7" s="104"/>
      <c r="UET7" s="104"/>
      <c r="UEU7" s="104"/>
      <c r="UEV7" s="104"/>
      <c r="UEW7" s="104"/>
      <c r="UEX7" s="104"/>
      <c r="UEY7" s="104"/>
      <c r="UEZ7" s="104"/>
      <c r="UFA7" s="104"/>
      <c r="UFB7" s="104"/>
      <c r="UFC7" s="104"/>
      <c r="UFD7" s="104"/>
      <c r="UFE7" s="104"/>
      <c r="UFF7" s="104"/>
      <c r="UFG7" s="104"/>
      <c r="UFH7" s="104"/>
      <c r="UFI7" s="104"/>
      <c r="UFJ7" s="104"/>
      <c r="UFK7" s="104"/>
      <c r="UFL7" s="104"/>
      <c r="UFM7" s="104"/>
      <c r="UFN7" s="104"/>
      <c r="UFO7" s="104"/>
      <c r="UFP7" s="104"/>
      <c r="UFQ7" s="104"/>
      <c r="UFR7" s="104"/>
      <c r="UFS7" s="104"/>
      <c r="UFT7" s="104"/>
      <c r="UFU7" s="104"/>
      <c r="UFV7" s="104"/>
      <c r="UFW7" s="104"/>
      <c r="UFX7" s="104"/>
      <c r="UFY7" s="104"/>
      <c r="UFZ7" s="104"/>
      <c r="UGA7" s="104"/>
      <c r="UGB7" s="104"/>
      <c r="UGC7" s="104"/>
      <c r="UGD7" s="104"/>
      <c r="UGE7" s="104"/>
      <c r="UGF7" s="104"/>
      <c r="UGG7" s="104"/>
      <c r="UGH7" s="104"/>
      <c r="UGI7" s="104"/>
      <c r="UGJ7" s="104"/>
      <c r="UGK7" s="104"/>
      <c r="UGL7" s="104"/>
      <c r="UGM7" s="104"/>
      <c r="UGN7" s="104"/>
      <c r="UGO7" s="104"/>
      <c r="UGP7" s="104"/>
      <c r="UGQ7" s="104"/>
      <c r="UGR7" s="104"/>
      <c r="UGS7" s="104"/>
      <c r="UGT7" s="104"/>
      <c r="UGU7" s="104"/>
      <c r="UGV7" s="104"/>
      <c r="UGW7" s="104"/>
      <c r="UGX7" s="104"/>
      <c r="UGY7" s="104"/>
      <c r="UGZ7" s="104"/>
      <c r="UHA7" s="104"/>
      <c r="UHB7" s="104"/>
      <c r="UHC7" s="104"/>
      <c r="UHD7" s="104"/>
      <c r="UHE7" s="104"/>
      <c r="UHF7" s="104"/>
      <c r="UHG7" s="104"/>
      <c r="UHH7" s="104"/>
      <c r="UHI7" s="104"/>
      <c r="UHJ7" s="104"/>
      <c r="UHK7" s="104"/>
      <c r="UHL7" s="104"/>
      <c r="UHM7" s="104"/>
      <c r="UHN7" s="104"/>
      <c r="UHO7" s="104"/>
      <c r="UHP7" s="104"/>
      <c r="UHQ7" s="104"/>
      <c r="UHR7" s="104"/>
      <c r="UHS7" s="104"/>
      <c r="UHT7" s="104"/>
      <c r="UHU7" s="104"/>
      <c r="UHV7" s="104"/>
      <c r="UHW7" s="104"/>
      <c r="UHX7" s="104"/>
      <c r="UHY7" s="104"/>
      <c r="UHZ7" s="104"/>
      <c r="UIA7" s="104"/>
      <c r="UIB7" s="104"/>
      <c r="UIC7" s="104"/>
      <c r="UID7" s="104"/>
      <c r="UIE7" s="104"/>
      <c r="UIF7" s="104"/>
      <c r="UIG7" s="104"/>
      <c r="UIH7" s="104"/>
      <c r="UII7" s="104"/>
      <c r="UIJ7" s="104"/>
      <c r="UIK7" s="104"/>
      <c r="UIL7" s="104"/>
      <c r="UIM7" s="104"/>
      <c r="UIN7" s="104"/>
      <c r="UIO7" s="104"/>
      <c r="UIP7" s="104"/>
      <c r="UIQ7" s="104"/>
      <c r="UIR7" s="104"/>
      <c r="UIS7" s="104"/>
      <c r="UIT7" s="104"/>
      <c r="UIU7" s="104"/>
      <c r="UIV7" s="104"/>
      <c r="UIW7" s="104"/>
      <c r="UIX7" s="104"/>
      <c r="UIY7" s="104"/>
      <c r="UIZ7" s="104"/>
      <c r="UJA7" s="104"/>
      <c r="UJB7" s="104"/>
      <c r="UJC7" s="104"/>
      <c r="UJD7" s="104"/>
      <c r="UJE7" s="104"/>
      <c r="UJF7" s="104"/>
      <c r="UJG7" s="104"/>
      <c r="UJH7" s="104"/>
      <c r="UJI7" s="104"/>
      <c r="UJJ7" s="104"/>
      <c r="UJK7" s="104"/>
      <c r="UJL7" s="104"/>
      <c r="UJM7" s="104"/>
      <c r="UJN7" s="104"/>
      <c r="UJO7" s="104"/>
      <c r="UJP7" s="104"/>
      <c r="UJQ7" s="104"/>
      <c r="UJR7" s="104"/>
      <c r="UJS7" s="104"/>
      <c r="UJT7" s="104"/>
      <c r="UJU7" s="104"/>
      <c r="UJV7" s="104"/>
      <c r="UJW7" s="104"/>
      <c r="UJX7" s="104"/>
      <c r="UJY7" s="104"/>
      <c r="UJZ7" s="104"/>
      <c r="UKA7" s="104"/>
      <c r="UKB7" s="104"/>
      <c r="UKC7" s="104"/>
      <c r="UKD7" s="104"/>
      <c r="UKE7" s="104"/>
      <c r="UKF7" s="104"/>
      <c r="UKG7" s="104"/>
      <c r="UKH7" s="104"/>
      <c r="UKI7" s="104"/>
      <c r="UKJ7" s="104"/>
      <c r="UKK7" s="104"/>
      <c r="UKL7" s="104"/>
      <c r="UKM7" s="104"/>
      <c r="UKN7" s="104"/>
      <c r="UKO7" s="104"/>
      <c r="UKP7" s="104"/>
      <c r="UKQ7" s="104"/>
      <c r="UKR7" s="104"/>
      <c r="UKS7" s="104"/>
      <c r="UKT7" s="104"/>
      <c r="UKU7" s="104"/>
      <c r="UKV7" s="104"/>
      <c r="UKW7" s="104"/>
      <c r="UKX7" s="104"/>
      <c r="UKY7" s="104"/>
      <c r="UKZ7" s="104"/>
      <c r="ULA7" s="104"/>
      <c r="ULB7" s="104"/>
      <c r="ULC7" s="104"/>
      <c r="ULD7" s="104"/>
      <c r="ULE7" s="104"/>
      <c r="ULF7" s="104"/>
      <c r="ULG7" s="104"/>
      <c r="ULH7" s="104"/>
      <c r="ULI7" s="104"/>
      <c r="ULJ7" s="104"/>
      <c r="ULK7" s="104"/>
      <c r="ULL7" s="104"/>
      <c r="ULM7" s="104"/>
      <c r="ULN7" s="104"/>
      <c r="ULO7" s="104"/>
      <c r="ULP7" s="104"/>
      <c r="ULQ7" s="104"/>
      <c r="ULR7" s="104"/>
      <c r="ULS7" s="104"/>
      <c r="ULT7" s="104"/>
      <c r="ULU7" s="104"/>
      <c r="ULV7" s="104"/>
      <c r="ULW7" s="104"/>
      <c r="ULX7" s="104"/>
      <c r="ULY7" s="104"/>
      <c r="ULZ7" s="104"/>
      <c r="UMA7" s="104"/>
      <c r="UMB7" s="104"/>
      <c r="UMC7" s="104"/>
      <c r="UMD7" s="104"/>
      <c r="UME7" s="104"/>
      <c r="UMF7" s="104"/>
      <c r="UMG7" s="104"/>
      <c r="UMH7" s="104"/>
      <c r="UMI7" s="104"/>
      <c r="UMJ7" s="104"/>
      <c r="UMK7" s="104"/>
      <c r="UML7" s="104"/>
      <c r="UMM7" s="104"/>
      <c r="UMN7" s="104"/>
      <c r="UMO7" s="104"/>
      <c r="UMP7" s="104"/>
      <c r="UMQ7" s="104"/>
      <c r="UMR7" s="104"/>
      <c r="UMS7" s="104"/>
      <c r="UMT7" s="104"/>
      <c r="UMU7" s="104"/>
      <c r="UMV7" s="104"/>
      <c r="UMW7" s="104"/>
      <c r="UMX7" s="104"/>
      <c r="UMY7" s="104"/>
      <c r="UMZ7" s="104"/>
      <c r="UNA7" s="104"/>
      <c r="UNB7" s="104"/>
      <c r="UNC7" s="104"/>
      <c r="UND7" s="104"/>
      <c r="UNE7" s="104"/>
      <c r="UNF7" s="104"/>
      <c r="UNG7" s="104"/>
      <c r="UNH7" s="104"/>
      <c r="UNI7" s="104"/>
      <c r="UNJ7" s="104"/>
      <c r="UNK7" s="104"/>
      <c r="UNL7" s="104"/>
      <c r="UNM7" s="104"/>
      <c r="UNN7" s="104"/>
      <c r="UNO7" s="104"/>
      <c r="UNP7" s="104"/>
      <c r="UNQ7" s="104"/>
      <c r="UNR7" s="104"/>
      <c r="UNS7" s="104"/>
      <c r="UNT7" s="104"/>
      <c r="UNU7" s="104"/>
      <c r="UNV7" s="104"/>
      <c r="UNW7" s="104"/>
      <c r="UNX7" s="104"/>
      <c r="UNY7" s="104"/>
      <c r="UNZ7" s="104"/>
      <c r="UOA7" s="104"/>
      <c r="UOB7" s="104"/>
      <c r="UOC7" s="104"/>
      <c r="UOD7" s="104"/>
      <c r="UOE7" s="104"/>
      <c r="UOF7" s="104"/>
      <c r="UOG7" s="104"/>
      <c r="UOH7" s="104"/>
      <c r="UOI7" s="104"/>
      <c r="UOJ7" s="104"/>
      <c r="UOK7" s="104"/>
      <c r="UOL7" s="104"/>
      <c r="UOM7" s="104"/>
      <c r="UON7" s="104"/>
      <c r="UOO7" s="104"/>
      <c r="UOP7" s="104"/>
      <c r="UOQ7" s="104"/>
      <c r="UOR7" s="104"/>
      <c r="UOS7" s="104"/>
      <c r="UOT7" s="104"/>
      <c r="UOU7" s="104"/>
      <c r="UOV7" s="104"/>
      <c r="UOW7" s="104"/>
      <c r="UOX7" s="104"/>
      <c r="UOY7" s="104"/>
      <c r="UOZ7" s="104"/>
      <c r="UPA7" s="104"/>
      <c r="UPB7" s="104"/>
      <c r="UPC7" s="104"/>
      <c r="UPD7" s="104"/>
      <c r="UPE7" s="104"/>
      <c r="UPF7" s="104"/>
      <c r="UPG7" s="104"/>
      <c r="UPH7" s="104"/>
      <c r="UPI7" s="104"/>
      <c r="UPJ7" s="104"/>
      <c r="UPK7" s="104"/>
      <c r="UPL7" s="104"/>
      <c r="UPM7" s="104"/>
      <c r="UPN7" s="104"/>
      <c r="UPO7" s="104"/>
      <c r="UPP7" s="104"/>
      <c r="UPQ7" s="104"/>
      <c r="UPR7" s="104"/>
      <c r="UPS7" s="104"/>
      <c r="UPT7" s="104"/>
      <c r="UPU7" s="104"/>
      <c r="UPV7" s="104"/>
      <c r="UPW7" s="104"/>
      <c r="UPX7" s="104"/>
      <c r="UPY7" s="104"/>
      <c r="UPZ7" s="104"/>
      <c r="UQA7" s="104"/>
      <c r="UQB7" s="104"/>
      <c r="UQC7" s="104"/>
      <c r="UQD7" s="104"/>
      <c r="UQE7" s="104"/>
      <c r="UQF7" s="104"/>
      <c r="UQG7" s="104"/>
      <c r="UQH7" s="104"/>
      <c r="UQI7" s="104"/>
      <c r="UQJ7" s="104"/>
      <c r="UQK7" s="104"/>
      <c r="UQL7" s="104"/>
      <c r="UQM7" s="104"/>
      <c r="UQN7" s="104"/>
      <c r="UQO7" s="104"/>
      <c r="UQP7" s="104"/>
      <c r="UQQ7" s="104"/>
      <c r="UQR7" s="104"/>
      <c r="UQS7" s="104"/>
      <c r="UQT7" s="104"/>
      <c r="UQU7" s="104"/>
      <c r="UQV7" s="104"/>
      <c r="UQW7" s="104"/>
      <c r="UQX7" s="104"/>
      <c r="UQY7" s="104"/>
      <c r="UQZ7" s="104"/>
      <c r="URA7" s="104"/>
      <c r="URB7" s="104"/>
      <c r="URC7" s="104"/>
      <c r="URD7" s="104"/>
      <c r="URE7" s="104"/>
      <c r="URF7" s="104"/>
      <c r="URG7" s="104"/>
      <c r="URH7" s="104"/>
      <c r="URI7" s="104"/>
      <c r="URJ7" s="104"/>
      <c r="URK7" s="104"/>
      <c r="URL7" s="104"/>
      <c r="URM7" s="104"/>
      <c r="URN7" s="104"/>
      <c r="URO7" s="104"/>
      <c r="URP7" s="104"/>
      <c r="URQ7" s="104"/>
      <c r="URR7" s="104"/>
      <c r="URS7" s="104"/>
      <c r="URT7" s="104"/>
      <c r="URU7" s="104"/>
      <c r="URV7" s="104"/>
      <c r="URW7" s="104"/>
      <c r="URX7" s="104"/>
      <c r="URY7" s="104"/>
      <c r="URZ7" s="104"/>
      <c r="USA7" s="104"/>
      <c r="USB7" s="104"/>
      <c r="USC7" s="104"/>
      <c r="USD7" s="104"/>
      <c r="USE7" s="104"/>
      <c r="USF7" s="104"/>
      <c r="USG7" s="104"/>
      <c r="USH7" s="104"/>
      <c r="USI7" s="104"/>
      <c r="USJ7" s="104"/>
      <c r="USK7" s="104"/>
      <c r="USL7" s="104"/>
      <c r="USM7" s="104"/>
      <c r="USN7" s="104"/>
      <c r="USO7" s="104"/>
      <c r="USP7" s="104"/>
      <c r="USQ7" s="104"/>
      <c r="USR7" s="104"/>
      <c r="USS7" s="104"/>
      <c r="UST7" s="104"/>
      <c r="USU7" s="104"/>
      <c r="USV7" s="104"/>
      <c r="USW7" s="104"/>
      <c r="USX7" s="104"/>
      <c r="USY7" s="104"/>
      <c r="USZ7" s="104"/>
      <c r="UTA7" s="104"/>
      <c r="UTB7" s="104"/>
      <c r="UTC7" s="104"/>
      <c r="UTD7" s="104"/>
      <c r="UTE7" s="104"/>
      <c r="UTF7" s="104"/>
      <c r="UTG7" s="104"/>
      <c r="UTH7" s="104"/>
      <c r="UTI7" s="104"/>
      <c r="UTJ7" s="104"/>
      <c r="UTK7" s="104"/>
      <c r="UTL7" s="104"/>
      <c r="UTM7" s="104"/>
      <c r="UTN7" s="104"/>
      <c r="UTO7" s="104"/>
      <c r="UTP7" s="104"/>
      <c r="UTQ7" s="104"/>
      <c r="UTR7" s="104"/>
      <c r="UTS7" s="104"/>
      <c r="UTT7" s="104"/>
      <c r="UTU7" s="104"/>
      <c r="UTV7" s="104"/>
      <c r="UTW7" s="104"/>
      <c r="UTX7" s="104"/>
      <c r="UTY7" s="104"/>
      <c r="UTZ7" s="104"/>
      <c r="UUA7" s="104"/>
      <c r="UUB7" s="104"/>
      <c r="UUC7" s="104"/>
      <c r="UUD7" s="104"/>
      <c r="UUE7" s="104"/>
      <c r="UUF7" s="104"/>
      <c r="UUG7" s="104"/>
      <c r="UUH7" s="104"/>
      <c r="UUI7" s="104"/>
      <c r="UUJ7" s="104"/>
      <c r="UUK7" s="104"/>
      <c r="UUL7" s="104"/>
      <c r="UUM7" s="104"/>
      <c r="UUN7" s="104"/>
      <c r="UUO7" s="104"/>
      <c r="UUP7" s="104"/>
      <c r="UUQ7" s="104"/>
      <c r="UUR7" s="104"/>
      <c r="UUS7" s="104"/>
      <c r="UUT7" s="104"/>
      <c r="UUU7" s="104"/>
      <c r="UUV7" s="104"/>
      <c r="UUW7" s="104"/>
      <c r="UUX7" s="104"/>
      <c r="UUY7" s="104"/>
      <c r="UUZ7" s="104"/>
      <c r="UVA7" s="104"/>
      <c r="UVB7" s="104"/>
      <c r="UVC7" s="104"/>
      <c r="UVD7" s="104"/>
      <c r="UVE7" s="104"/>
      <c r="UVF7" s="104"/>
      <c r="UVG7" s="104"/>
      <c r="UVH7" s="104"/>
      <c r="UVI7" s="104"/>
      <c r="UVJ7" s="104"/>
      <c r="UVK7" s="104"/>
      <c r="UVL7" s="104"/>
      <c r="UVM7" s="104"/>
      <c r="UVN7" s="104"/>
      <c r="UVO7" s="104"/>
      <c r="UVP7" s="104"/>
      <c r="UVQ7" s="104"/>
      <c r="UVR7" s="104"/>
      <c r="UVS7" s="104"/>
      <c r="UVT7" s="104"/>
      <c r="UVU7" s="104"/>
      <c r="UVV7" s="104"/>
      <c r="UVW7" s="104"/>
      <c r="UVX7" s="104"/>
      <c r="UVY7" s="104"/>
      <c r="UVZ7" s="104"/>
      <c r="UWA7" s="104"/>
      <c r="UWB7" s="104"/>
      <c r="UWC7" s="104"/>
      <c r="UWD7" s="104"/>
      <c r="UWE7" s="104"/>
      <c r="UWF7" s="104"/>
      <c r="UWG7" s="104"/>
      <c r="UWH7" s="104"/>
      <c r="UWI7" s="104"/>
      <c r="UWJ7" s="104"/>
      <c r="UWK7" s="104"/>
      <c r="UWL7" s="104"/>
      <c r="UWM7" s="104"/>
      <c r="UWN7" s="104"/>
      <c r="UWO7" s="104"/>
      <c r="UWP7" s="104"/>
      <c r="UWQ7" s="104"/>
      <c r="UWR7" s="104"/>
      <c r="UWS7" s="104"/>
      <c r="UWT7" s="104"/>
      <c r="UWU7" s="104"/>
      <c r="UWV7" s="104"/>
      <c r="UWW7" s="104"/>
      <c r="UWX7" s="104"/>
      <c r="UWY7" s="104"/>
      <c r="UWZ7" s="104"/>
      <c r="UXA7" s="104"/>
      <c r="UXB7" s="104"/>
      <c r="UXC7" s="104"/>
      <c r="UXD7" s="104"/>
      <c r="UXE7" s="104"/>
      <c r="UXF7" s="104"/>
      <c r="UXG7" s="104"/>
      <c r="UXH7" s="104"/>
      <c r="UXI7" s="104"/>
      <c r="UXJ7" s="104"/>
      <c r="UXK7" s="104"/>
      <c r="UXL7" s="104"/>
      <c r="UXM7" s="104"/>
      <c r="UXN7" s="104"/>
      <c r="UXO7" s="104"/>
      <c r="UXP7" s="104"/>
      <c r="UXQ7" s="104"/>
      <c r="UXR7" s="104"/>
      <c r="UXS7" s="104"/>
      <c r="UXT7" s="104"/>
      <c r="UXU7" s="104"/>
      <c r="UXV7" s="104"/>
      <c r="UXW7" s="104"/>
      <c r="UXX7" s="104"/>
      <c r="UXY7" s="104"/>
      <c r="UXZ7" s="104"/>
      <c r="UYA7" s="104"/>
      <c r="UYB7" s="104"/>
      <c r="UYC7" s="104"/>
      <c r="UYD7" s="104"/>
      <c r="UYE7" s="104"/>
      <c r="UYF7" s="104"/>
      <c r="UYG7" s="104"/>
      <c r="UYH7" s="104"/>
      <c r="UYI7" s="104"/>
      <c r="UYJ7" s="104"/>
      <c r="UYK7" s="104"/>
      <c r="UYL7" s="104"/>
      <c r="UYM7" s="104"/>
      <c r="UYN7" s="104"/>
      <c r="UYO7" s="104"/>
      <c r="UYP7" s="104"/>
      <c r="UYQ7" s="104"/>
      <c r="UYR7" s="104"/>
      <c r="UYS7" s="104"/>
      <c r="UYT7" s="104"/>
      <c r="UYU7" s="104"/>
      <c r="UYV7" s="104"/>
      <c r="UYW7" s="104"/>
      <c r="UYX7" s="104"/>
      <c r="UYY7" s="104"/>
      <c r="UYZ7" s="104"/>
      <c r="UZA7" s="104"/>
      <c r="UZB7" s="104"/>
      <c r="UZC7" s="104"/>
      <c r="UZD7" s="104"/>
      <c r="UZE7" s="104"/>
      <c r="UZF7" s="104"/>
      <c r="UZG7" s="104"/>
      <c r="UZH7" s="104"/>
      <c r="UZI7" s="104"/>
      <c r="UZJ7" s="104"/>
      <c r="UZK7" s="104"/>
      <c r="UZL7" s="104"/>
      <c r="UZM7" s="104"/>
      <c r="UZN7" s="104"/>
      <c r="UZO7" s="104"/>
      <c r="UZP7" s="104"/>
      <c r="UZQ7" s="104"/>
      <c r="UZR7" s="104"/>
      <c r="UZS7" s="104"/>
      <c r="UZT7" s="104"/>
      <c r="UZU7" s="104"/>
      <c r="UZV7" s="104"/>
      <c r="UZW7" s="104"/>
      <c r="UZX7" s="104"/>
      <c r="UZY7" s="104"/>
      <c r="UZZ7" s="104"/>
      <c r="VAA7" s="104"/>
      <c r="VAB7" s="104"/>
      <c r="VAC7" s="104"/>
      <c r="VAD7" s="104"/>
      <c r="VAE7" s="104"/>
      <c r="VAF7" s="104"/>
      <c r="VAG7" s="104"/>
      <c r="VAH7" s="104"/>
      <c r="VAI7" s="104"/>
      <c r="VAJ7" s="104"/>
      <c r="VAK7" s="104"/>
      <c r="VAL7" s="104"/>
      <c r="VAM7" s="104"/>
      <c r="VAN7" s="104"/>
      <c r="VAO7" s="104"/>
      <c r="VAP7" s="104"/>
      <c r="VAQ7" s="104"/>
      <c r="VAR7" s="104"/>
      <c r="VAS7" s="104"/>
      <c r="VAT7" s="104"/>
      <c r="VAU7" s="104"/>
      <c r="VAV7" s="104"/>
      <c r="VAW7" s="104"/>
      <c r="VAX7" s="104"/>
      <c r="VAY7" s="104"/>
      <c r="VAZ7" s="104"/>
      <c r="VBA7" s="104"/>
      <c r="VBB7" s="104"/>
      <c r="VBC7" s="104"/>
      <c r="VBD7" s="104"/>
      <c r="VBE7" s="104"/>
      <c r="VBF7" s="104"/>
      <c r="VBG7" s="104"/>
      <c r="VBH7" s="104"/>
      <c r="VBI7" s="104"/>
      <c r="VBJ7" s="104"/>
      <c r="VBK7" s="104"/>
      <c r="VBL7" s="104"/>
      <c r="VBM7" s="104"/>
      <c r="VBN7" s="104"/>
      <c r="VBO7" s="104"/>
      <c r="VBP7" s="104"/>
      <c r="VBQ7" s="104"/>
      <c r="VBR7" s="104"/>
      <c r="VBS7" s="104"/>
      <c r="VBT7" s="104"/>
      <c r="VBU7" s="104"/>
      <c r="VBV7" s="104"/>
      <c r="VBW7" s="104"/>
      <c r="VBX7" s="104"/>
      <c r="VBY7" s="104"/>
      <c r="VBZ7" s="104"/>
      <c r="VCA7" s="104"/>
      <c r="VCB7" s="104"/>
      <c r="VCC7" s="104"/>
      <c r="VCD7" s="104"/>
      <c r="VCE7" s="104"/>
      <c r="VCF7" s="104"/>
      <c r="VCG7" s="104"/>
      <c r="VCH7" s="104"/>
      <c r="VCI7" s="104"/>
      <c r="VCJ7" s="104"/>
      <c r="VCK7" s="104"/>
      <c r="VCL7" s="104"/>
      <c r="VCM7" s="104"/>
      <c r="VCN7" s="104"/>
      <c r="VCO7" s="104"/>
      <c r="VCP7" s="104"/>
      <c r="VCQ7" s="104"/>
      <c r="VCR7" s="104"/>
      <c r="VCS7" s="104"/>
      <c r="VCT7" s="104"/>
      <c r="VCU7" s="104"/>
      <c r="VCV7" s="104"/>
      <c r="VCW7" s="104"/>
      <c r="VCX7" s="104"/>
      <c r="VCY7" s="104"/>
      <c r="VCZ7" s="104"/>
      <c r="VDA7" s="104"/>
      <c r="VDB7" s="104"/>
      <c r="VDC7" s="104"/>
      <c r="VDD7" s="104"/>
      <c r="VDE7" s="104"/>
      <c r="VDF7" s="104"/>
      <c r="VDG7" s="104"/>
      <c r="VDH7" s="104"/>
      <c r="VDI7" s="104"/>
      <c r="VDJ7" s="104"/>
      <c r="VDK7" s="104"/>
      <c r="VDL7" s="104"/>
      <c r="VDM7" s="104"/>
      <c r="VDN7" s="104"/>
      <c r="VDO7" s="104"/>
      <c r="VDP7" s="104"/>
      <c r="VDQ7" s="104"/>
      <c r="VDR7" s="104"/>
      <c r="VDS7" s="104"/>
      <c r="VDT7" s="104"/>
      <c r="VDU7" s="104"/>
      <c r="VDV7" s="104"/>
      <c r="VDW7" s="104"/>
      <c r="VDX7" s="104"/>
      <c r="VDY7" s="104"/>
      <c r="VDZ7" s="104"/>
      <c r="VEA7" s="104"/>
      <c r="VEB7" s="104"/>
      <c r="VEC7" s="104"/>
      <c r="VED7" s="104"/>
      <c r="VEE7" s="104"/>
      <c r="VEF7" s="104"/>
      <c r="VEG7" s="104"/>
      <c r="VEH7" s="104"/>
      <c r="VEI7" s="104"/>
      <c r="VEJ7" s="104"/>
      <c r="VEK7" s="104"/>
      <c r="VEL7" s="104"/>
      <c r="VEM7" s="104"/>
      <c r="VEN7" s="104"/>
      <c r="VEO7" s="104"/>
      <c r="VEP7" s="104"/>
      <c r="VEQ7" s="104"/>
      <c r="VER7" s="104"/>
      <c r="VES7" s="104"/>
      <c r="VET7" s="104"/>
      <c r="VEU7" s="104"/>
      <c r="VEV7" s="104"/>
      <c r="VEW7" s="104"/>
      <c r="VEX7" s="104"/>
      <c r="VEY7" s="104"/>
      <c r="VEZ7" s="104"/>
      <c r="VFA7" s="104"/>
      <c r="VFB7" s="104"/>
      <c r="VFC7" s="104"/>
      <c r="VFD7" s="104"/>
      <c r="VFE7" s="104"/>
      <c r="VFF7" s="104"/>
      <c r="VFG7" s="104"/>
      <c r="VFH7" s="104"/>
      <c r="VFI7" s="104"/>
      <c r="VFJ7" s="104"/>
      <c r="VFK7" s="104"/>
      <c r="VFL7" s="104"/>
      <c r="VFM7" s="104"/>
      <c r="VFN7" s="104"/>
      <c r="VFO7" s="104"/>
      <c r="VFP7" s="104"/>
      <c r="VFQ7" s="104"/>
      <c r="VFR7" s="104"/>
      <c r="VFS7" s="104"/>
      <c r="VFT7" s="104"/>
      <c r="VFU7" s="104"/>
      <c r="VFV7" s="104"/>
      <c r="VFW7" s="104"/>
      <c r="VFX7" s="104"/>
      <c r="VFY7" s="104"/>
      <c r="VFZ7" s="104"/>
      <c r="VGA7" s="104"/>
      <c r="VGB7" s="104"/>
      <c r="VGC7" s="104"/>
      <c r="VGD7" s="104"/>
      <c r="VGE7" s="104"/>
      <c r="VGF7" s="104"/>
      <c r="VGG7" s="104"/>
      <c r="VGH7" s="104"/>
      <c r="VGI7" s="104"/>
      <c r="VGJ7" s="104"/>
      <c r="VGK7" s="104"/>
      <c r="VGL7" s="104"/>
      <c r="VGM7" s="104"/>
      <c r="VGN7" s="104"/>
      <c r="VGO7" s="104"/>
      <c r="VGP7" s="104"/>
      <c r="VGQ7" s="104"/>
      <c r="VGR7" s="104"/>
      <c r="VGS7" s="104"/>
      <c r="VGT7" s="104"/>
      <c r="VGU7" s="104"/>
      <c r="VGV7" s="104"/>
      <c r="VGW7" s="104"/>
      <c r="VGX7" s="104"/>
      <c r="VGY7" s="104"/>
      <c r="VGZ7" s="104"/>
      <c r="VHA7" s="104"/>
      <c r="VHB7" s="104"/>
      <c r="VHC7" s="104"/>
      <c r="VHD7" s="104"/>
      <c r="VHE7" s="104"/>
      <c r="VHF7" s="104"/>
      <c r="VHG7" s="104"/>
      <c r="VHH7" s="104"/>
      <c r="VHI7" s="104"/>
      <c r="VHJ7" s="104"/>
      <c r="VHK7" s="104"/>
      <c r="VHL7" s="104"/>
      <c r="VHM7" s="104"/>
      <c r="VHN7" s="104"/>
      <c r="VHO7" s="104"/>
      <c r="VHP7" s="104"/>
      <c r="VHQ7" s="104"/>
      <c r="VHR7" s="104"/>
      <c r="VHS7" s="104"/>
      <c r="VHT7" s="104"/>
      <c r="VHU7" s="104"/>
      <c r="VHV7" s="104"/>
      <c r="VHW7" s="104"/>
      <c r="VHX7" s="104"/>
      <c r="VHY7" s="104"/>
      <c r="VHZ7" s="104"/>
      <c r="VIA7" s="104"/>
      <c r="VIB7" s="104"/>
      <c r="VIC7" s="104"/>
      <c r="VID7" s="104"/>
      <c r="VIE7" s="104"/>
      <c r="VIF7" s="104"/>
      <c r="VIG7" s="104"/>
      <c r="VIH7" s="104"/>
      <c r="VII7" s="104"/>
      <c r="VIJ7" s="104"/>
      <c r="VIK7" s="104"/>
      <c r="VIL7" s="104"/>
      <c r="VIM7" s="104"/>
      <c r="VIN7" s="104"/>
      <c r="VIO7" s="104"/>
      <c r="VIP7" s="104"/>
      <c r="VIQ7" s="104"/>
      <c r="VIR7" s="104"/>
      <c r="VIS7" s="104"/>
      <c r="VIT7" s="104"/>
      <c r="VIU7" s="104"/>
      <c r="VIV7" s="104"/>
      <c r="VIW7" s="104"/>
      <c r="VIX7" s="104"/>
      <c r="VIY7" s="104"/>
      <c r="VIZ7" s="104"/>
      <c r="VJA7" s="104"/>
      <c r="VJB7" s="104"/>
      <c r="VJC7" s="104"/>
      <c r="VJD7" s="104"/>
      <c r="VJE7" s="104"/>
      <c r="VJF7" s="104"/>
      <c r="VJG7" s="104"/>
      <c r="VJH7" s="104"/>
      <c r="VJI7" s="104"/>
      <c r="VJJ7" s="104"/>
      <c r="VJK7" s="104"/>
      <c r="VJL7" s="104"/>
      <c r="VJM7" s="104"/>
      <c r="VJN7" s="104"/>
      <c r="VJO7" s="104"/>
      <c r="VJP7" s="104"/>
      <c r="VJQ7" s="104"/>
      <c r="VJR7" s="104"/>
      <c r="VJS7" s="104"/>
      <c r="VJT7" s="104"/>
      <c r="VJU7" s="104"/>
      <c r="VJV7" s="104"/>
      <c r="VJW7" s="104"/>
      <c r="VJX7" s="104"/>
      <c r="VJY7" s="104"/>
      <c r="VJZ7" s="104"/>
      <c r="VKA7" s="104"/>
      <c r="VKB7" s="104"/>
      <c r="VKC7" s="104"/>
      <c r="VKD7" s="104"/>
      <c r="VKE7" s="104"/>
      <c r="VKF7" s="104"/>
      <c r="VKG7" s="104"/>
      <c r="VKH7" s="104"/>
      <c r="VKI7" s="104"/>
      <c r="VKJ7" s="104"/>
      <c r="VKK7" s="104"/>
      <c r="VKL7" s="104"/>
      <c r="VKM7" s="104"/>
      <c r="VKN7" s="104"/>
      <c r="VKO7" s="104"/>
      <c r="VKP7" s="104"/>
      <c r="VKQ7" s="104"/>
      <c r="VKR7" s="104"/>
      <c r="VKS7" s="104"/>
      <c r="VKT7" s="104"/>
      <c r="VKU7" s="104"/>
      <c r="VKV7" s="104"/>
      <c r="VKW7" s="104"/>
      <c r="VKX7" s="104"/>
      <c r="VKY7" s="104"/>
      <c r="VKZ7" s="104"/>
      <c r="VLA7" s="104"/>
      <c r="VLB7" s="104"/>
      <c r="VLC7" s="104"/>
      <c r="VLD7" s="104"/>
      <c r="VLE7" s="104"/>
      <c r="VLF7" s="104"/>
      <c r="VLG7" s="104"/>
      <c r="VLH7" s="104"/>
      <c r="VLI7" s="104"/>
      <c r="VLJ7" s="104"/>
      <c r="VLK7" s="104"/>
      <c r="VLL7" s="104"/>
      <c r="VLM7" s="104"/>
      <c r="VLN7" s="104"/>
      <c r="VLO7" s="104"/>
      <c r="VLP7" s="104"/>
      <c r="VLQ7" s="104"/>
      <c r="VLR7" s="104"/>
      <c r="VLS7" s="104"/>
      <c r="VLT7" s="104"/>
      <c r="VLU7" s="104"/>
      <c r="VLV7" s="104"/>
      <c r="VLW7" s="104"/>
      <c r="VLX7" s="104"/>
      <c r="VLY7" s="104"/>
      <c r="VLZ7" s="104"/>
      <c r="VMA7" s="104"/>
      <c r="VMB7" s="104"/>
      <c r="VMC7" s="104"/>
      <c r="VMD7" s="104"/>
      <c r="VME7" s="104"/>
      <c r="VMF7" s="104"/>
      <c r="VMG7" s="104"/>
      <c r="VMH7" s="104"/>
      <c r="VMI7" s="104"/>
      <c r="VMJ7" s="104"/>
      <c r="VMK7" s="104"/>
      <c r="VML7" s="104"/>
      <c r="VMM7" s="104"/>
      <c r="VMN7" s="104"/>
      <c r="VMO7" s="104"/>
      <c r="VMP7" s="104"/>
      <c r="VMQ7" s="104"/>
      <c r="VMR7" s="104"/>
      <c r="VMS7" s="104"/>
      <c r="VMT7" s="104"/>
      <c r="VMU7" s="104"/>
      <c r="VMV7" s="104"/>
      <c r="VMW7" s="104"/>
      <c r="VMX7" s="104"/>
      <c r="VMY7" s="104"/>
      <c r="VMZ7" s="104"/>
      <c r="VNA7" s="104"/>
      <c r="VNB7" s="104"/>
      <c r="VNC7" s="104"/>
      <c r="VND7" s="104"/>
      <c r="VNE7" s="104"/>
      <c r="VNF7" s="104"/>
      <c r="VNG7" s="104"/>
      <c r="VNH7" s="104"/>
      <c r="VNI7" s="104"/>
      <c r="VNJ7" s="104"/>
      <c r="VNK7" s="104"/>
      <c r="VNL7" s="104"/>
      <c r="VNM7" s="104"/>
      <c r="VNN7" s="104"/>
      <c r="VNO7" s="104"/>
      <c r="VNP7" s="104"/>
      <c r="VNQ7" s="104"/>
      <c r="VNR7" s="104"/>
      <c r="VNS7" s="104"/>
      <c r="VNT7" s="104"/>
      <c r="VNU7" s="104"/>
      <c r="VNV7" s="104"/>
      <c r="VNW7" s="104"/>
      <c r="VNX7" s="104"/>
      <c r="VNY7" s="104"/>
      <c r="VNZ7" s="104"/>
      <c r="VOA7" s="104"/>
      <c r="VOB7" s="104"/>
      <c r="VOC7" s="104"/>
      <c r="VOD7" s="104"/>
      <c r="VOE7" s="104"/>
      <c r="VOF7" s="104"/>
      <c r="VOG7" s="104"/>
      <c r="VOH7" s="104"/>
      <c r="VOI7" s="104"/>
      <c r="VOJ7" s="104"/>
      <c r="VOK7" s="104"/>
      <c r="VOL7" s="104"/>
      <c r="VOM7" s="104"/>
      <c r="VON7" s="104"/>
      <c r="VOO7" s="104"/>
      <c r="VOP7" s="104"/>
      <c r="VOQ7" s="104"/>
      <c r="VOR7" s="104"/>
      <c r="VOS7" s="104"/>
      <c r="VOT7" s="104"/>
      <c r="VOU7" s="104"/>
      <c r="VOV7" s="104"/>
      <c r="VOW7" s="104"/>
      <c r="VOX7" s="104"/>
      <c r="VOY7" s="104"/>
      <c r="VOZ7" s="104"/>
      <c r="VPA7" s="104"/>
      <c r="VPB7" s="104"/>
      <c r="VPC7" s="104"/>
      <c r="VPD7" s="104"/>
      <c r="VPE7" s="104"/>
      <c r="VPF7" s="104"/>
      <c r="VPG7" s="104"/>
      <c r="VPH7" s="104"/>
      <c r="VPI7" s="104"/>
      <c r="VPJ7" s="104"/>
      <c r="VPK7" s="104"/>
      <c r="VPL7" s="104"/>
      <c r="VPM7" s="104"/>
      <c r="VPN7" s="104"/>
      <c r="VPO7" s="104"/>
      <c r="VPP7" s="104"/>
      <c r="VPQ7" s="104"/>
      <c r="VPR7" s="104"/>
      <c r="VPS7" s="104"/>
      <c r="VPT7" s="104"/>
      <c r="VPU7" s="104"/>
      <c r="VPV7" s="104"/>
      <c r="VPW7" s="104"/>
      <c r="VPX7" s="104"/>
      <c r="VPY7" s="104"/>
      <c r="VPZ7" s="104"/>
      <c r="VQA7" s="104"/>
      <c r="VQB7" s="104"/>
      <c r="VQC7" s="104"/>
      <c r="VQD7" s="104"/>
      <c r="VQE7" s="104"/>
      <c r="VQF7" s="104"/>
      <c r="VQG7" s="104"/>
      <c r="VQH7" s="104"/>
      <c r="VQI7" s="104"/>
      <c r="VQJ7" s="104"/>
      <c r="VQK7" s="104"/>
      <c r="VQL7" s="104"/>
      <c r="VQM7" s="104"/>
      <c r="VQN7" s="104"/>
      <c r="VQO7" s="104"/>
      <c r="VQP7" s="104"/>
      <c r="VQQ7" s="104"/>
      <c r="VQR7" s="104"/>
      <c r="VQS7" s="104"/>
      <c r="VQT7" s="104"/>
      <c r="VQU7" s="104"/>
      <c r="VQV7" s="104"/>
      <c r="VQW7" s="104"/>
      <c r="VQX7" s="104"/>
      <c r="VQY7" s="104"/>
      <c r="VQZ7" s="104"/>
      <c r="VRA7" s="104"/>
      <c r="VRB7" s="104"/>
      <c r="VRC7" s="104"/>
      <c r="VRD7" s="104"/>
      <c r="VRE7" s="104"/>
      <c r="VRF7" s="104"/>
      <c r="VRG7" s="104"/>
      <c r="VRH7" s="104"/>
      <c r="VRI7" s="104"/>
      <c r="VRJ7" s="104"/>
      <c r="VRK7" s="104"/>
      <c r="VRL7" s="104"/>
      <c r="VRM7" s="104"/>
      <c r="VRN7" s="104"/>
      <c r="VRO7" s="104"/>
      <c r="VRP7" s="104"/>
      <c r="VRQ7" s="104"/>
      <c r="VRR7" s="104"/>
      <c r="VRS7" s="104"/>
      <c r="VRT7" s="104"/>
      <c r="VRU7" s="104"/>
      <c r="VRV7" s="104"/>
      <c r="VRW7" s="104"/>
      <c r="VRX7" s="104"/>
      <c r="VRY7" s="104"/>
      <c r="VRZ7" s="104"/>
      <c r="VSA7" s="104"/>
      <c r="VSB7" s="104"/>
      <c r="VSC7" s="104"/>
      <c r="VSD7" s="104"/>
      <c r="VSE7" s="104"/>
      <c r="VSF7" s="104"/>
      <c r="VSG7" s="104"/>
      <c r="VSH7" s="104"/>
      <c r="VSI7" s="104"/>
      <c r="VSJ7" s="104"/>
      <c r="VSK7" s="104"/>
      <c r="VSL7" s="104"/>
      <c r="VSM7" s="104"/>
      <c r="VSN7" s="104"/>
      <c r="VSO7" s="104"/>
      <c r="VSP7" s="104"/>
      <c r="VSQ7" s="104"/>
      <c r="VSR7" s="104"/>
      <c r="VSS7" s="104"/>
      <c r="VST7" s="104"/>
      <c r="VSU7" s="104"/>
      <c r="VSV7" s="104"/>
      <c r="VSW7" s="104"/>
      <c r="VSX7" s="104"/>
      <c r="VSY7" s="104"/>
      <c r="VSZ7" s="104"/>
      <c r="VTA7" s="104"/>
      <c r="VTB7" s="104"/>
      <c r="VTC7" s="104"/>
      <c r="VTD7" s="104"/>
      <c r="VTE7" s="104"/>
      <c r="VTF7" s="104"/>
      <c r="VTG7" s="104"/>
      <c r="VTH7" s="104"/>
      <c r="VTI7" s="104"/>
      <c r="VTJ7" s="104"/>
      <c r="VTK7" s="104"/>
      <c r="VTL7" s="104"/>
      <c r="VTM7" s="104"/>
      <c r="VTN7" s="104"/>
      <c r="VTO7" s="104"/>
      <c r="VTP7" s="104"/>
      <c r="VTQ7" s="104"/>
      <c r="VTR7" s="104"/>
      <c r="VTS7" s="104"/>
      <c r="VTT7" s="104"/>
      <c r="VTU7" s="104"/>
      <c r="VTV7" s="104"/>
      <c r="VTW7" s="104"/>
      <c r="VTX7" s="104"/>
      <c r="VTY7" s="104"/>
      <c r="VTZ7" s="104"/>
      <c r="VUA7" s="104"/>
      <c r="VUB7" s="104"/>
      <c r="VUC7" s="104"/>
      <c r="VUD7" s="104"/>
      <c r="VUE7" s="104"/>
      <c r="VUF7" s="104"/>
      <c r="VUG7" s="104"/>
      <c r="VUH7" s="104"/>
      <c r="VUI7" s="104"/>
      <c r="VUJ7" s="104"/>
      <c r="VUK7" s="104"/>
      <c r="VUL7" s="104"/>
      <c r="VUM7" s="104"/>
      <c r="VUN7" s="104"/>
      <c r="VUO7" s="104"/>
      <c r="VUP7" s="104"/>
      <c r="VUQ7" s="104"/>
      <c r="VUR7" s="104"/>
      <c r="VUS7" s="104"/>
      <c r="VUT7" s="104"/>
      <c r="VUU7" s="104"/>
      <c r="VUV7" s="104"/>
      <c r="VUW7" s="104"/>
      <c r="VUX7" s="104"/>
      <c r="VUY7" s="104"/>
      <c r="VUZ7" s="104"/>
      <c r="VVA7" s="104"/>
      <c r="VVB7" s="104"/>
      <c r="VVC7" s="104"/>
      <c r="VVD7" s="104"/>
      <c r="VVE7" s="104"/>
      <c r="VVF7" s="104"/>
      <c r="VVG7" s="104"/>
      <c r="VVH7" s="104"/>
      <c r="VVI7" s="104"/>
      <c r="VVJ7" s="104"/>
      <c r="VVK7" s="104"/>
      <c r="VVL7" s="104"/>
      <c r="VVM7" s="104"/>
      <c r="VVN7" s="104"/>
      <c r="VVO7" s="104"/>
      <c r="VVP7" s="104"/>
      <c r="VVQ7" s="104"/>
      <c r="VVR7" s="104"/>
      <c r="VVS7" s="104"/>
      <c r="VVT7" s="104"/>
      <c r="VVU7" s="104"/>
      <c r="VVV7" s="104"/>
      <c r="VVW7" s="104"/>
      <c r="VVX7" s="104"/>
      <c r="VVY7" s="104"/>
      <c r="VVZ7" s="104"/>
      <c r="VWA7" s="104"/>
      <c r="VWB7" s="104"/>
      <c r="VWC7" s="104"/>
      <c r="VWD7" s="104"/>
      <c r="VWE7" s="104"/>
      <c r="VWF7" s="104"/>
      <c r="VWG7" s="104"/>
      <c r="VWH7" s="104"/>
      <c r="VWI7" s="104"/>
      <c r="VWJ7" s="104"/>
      <c r="VWK7" s="104"/>
      <c r="VWL7" s="104"/>
      <c r="VWM7" s="104"/>
      <c r="VWN7" s="104"/>
      <c r="VWO7" s="104"/>
      <c r="VWP7" s="104"/>
      <c r="VWQ7" s="104"/>
      <c r="VWR7" s="104"/>
      <c r="VWS7" s="104"/>
      <c r="VWT7" s="104"/>
      <c r="VWU7" s="104"/>
      <c r="VWV7" s="104"/>
      <c r="VWW7" s="104"/>
      <c r="VWX7" s="104"/>
      <c r="VWY7" s="104"/>
      <c r="VWZ7" s="104"/>
      <c r="VXA7" s="104"/>
      <c r="VXB7" s="104"/>
      <c r="VXC7" s="104"/>
      <c r="VXD7" s="104"/>
      <c r="VXE7" s="104"/>
      <c r="VXF7" s="104"/>
      <c r="VXG7" s="104"/>
      <c r="VXH7" s="104"/>
      <c r="VXI7" s="104"/>
      <c r="VXJ7" s="104"/>
      <c r="VXK7" s="104"/>
      <c r="VXL7" s="104"/>
      <c r="VXM7" s="104"/>
      <c r="VXN7" s="104"/>
      <c r="VXO7" s="104"/>
      <c r="VXP7" s="104"/>
      <c r="VXQ7" s="104"/>
      <c r="VXR7" s="104"/>
      <c r="VXS7" s="104"/>
      <c r="VXT7" s="104"/>
      <c r="VXU7" s="104"/>
      <c r="VXV7" s="104"/>
      <c r="VXW7" s="104"/>
      <c r="VXX7" s="104"/>
      <c r="VXY7" s="104"/>
      <c r="VXZ7" s="104"/>
      <c r="VYA7" s="104"/>
      <c r="VYB7" s="104"/>
      <c r="VYC7" s="104"/>
      <c r="VYD7" s="104"/>
      <c r="VYE7" s="104"/>
      <c r="VYF7" s="104"/>
      <c r="VYG7" s="104"/>
      <c r="VYH7" s="104"/>
      <c r="VYI7" s="104"/>
      <c r="VYJ7" s="104"/>
      <c r="VYK7" s="104"/>
      <c r="VYL7" s="104"/>
      <c r="VYM7" s="104"/>
      <c r="VYN7" s="104"/>
      <c r="VYO7" s="104"/>
      <c r="VYP7" s="104"/>
      <c r="VYQ7" s="104"/>
      <c r="VYR7" s="104"/>
      <c r="VYS7" s="104"/>
      <c r="VYT7" s="104"/>
      <c r="VYU7" s="104"/>
      <c r="VYV7" s="104"/>
      <c r="VYW7" s="104"/>
      <c r="VYX7" s="104"/>
      <c r="VYY7" s="104"/>
      <c r="VYZ7" s="104"/>
      <c r="VZA7" s="104"/>
      <c r="VZB7" s="104"/>
      <c r="VZC7" s="104"/>
      <c r="VZD7" s="104"/>
      <c r="VZE7" s="104"/>
      <c r="VZF7" s="104"/>
      <c r="VZG7" s="104"/>
      <c r="VZH7" s="104"/>
      <c r="VZI7" s="104"/>
      <c r="VZJ7" s="104"/>
      <c r="VZK7" s="104"/>
      <c r="VZL7" s="104"/>
      <c r="VZM7" s="104"/>
      <c r="VZN7" s="104"/>
      <c r="VZO7" s="104"/>
      <c r="VZP7" s="104"/>
      <c r="VZQ7" s="104"/>
      <c r="VZR7" s="104"/>
      <c r="VZS7" s="104"/>
      <c r="VZT7" s="104"/>
      <c r="VZU7" s="104"/>
      <c r="VZV7" s="104"/>
      <c r="VZW7" s="104"/>
      <c r="VZX7" s="104"/>
      <c r="VZY7" s="104"/>
      <c r="VZZ7" s="104"/>
      <c r="WAA7" s="104"/>
      <c r="WAB7" s="104"/>
      <c r="WAC7" s="104"/>
      <c r="WAD7" s="104"/>
      <c r="WAE7" s="104"/>
      <c r="WAF7" s="104"/>
      <c r="WAG7" s="104"/>
      <c r="WAH7" s="104"/>
      <c r="WAI7" s="104"/>
      <c r="WAJ7" s="104"/>
      <c r="WAK7" s="104"/>
      <c r="WAL7" s="104"/>
      <c r="WAM7" s="104"/>
      <c r="WAN7" s="104"/>
      <c r="WAO7" s="104"/>
      <c r="WAP7" s="104"/>
      <c r="WAQ7" s="104"/>
      <c r="WAR7" s="104"/>
      <c r="WAS7" s="104"/>
      <c r="WAT7" s="104"/>
      <c r="WAU7" s="104"/>
      <c r="WAV7" s="104"/>
      <c r="WAW7" s="104"/>
      <c r="WAX7" s="104"/>
      <c r="WAY7" s="104"/>
      <c r="WAZ7" s="104"/>
      <c r="WBA7" s="104"/>
      <c r="WBB7" s="104"/>
      <c r="WBC7" s="104"/>
      <c r="WBD7" s="104"/>
      <c r="WBE7" s="104"/>
      <c r="WBF7" s="104"/>
      <c r="WBG7" s="104"/>
      <c r="WBH7" s="104"/>
      <c r="WBI7" s="104"/>
      <c r="WBJ7" s="104"/>
      <c r="WBK7" s="104"/>
      <c r="WBL7" s="104"/>
      <c r="WBM7" s="104"/>
      <c r="WBN7" s="104"/>
      <c r="WBO7" s="104"/>
      <c r="WBP7" s="104"/>
      <c r="WBQ7" s="104"/>
      <c r="WBR7" s="104"/>
      <c r="WBS7" s="104"/>
      <c r="WBT7" s="104"/>
      <c r="WBU7" s="104"/>
      <c r="WBV7" s="104"/>
      <c r="WBW7" s="104"/>
      <c r="WBX7" s="104"/>
      <c r="WBY7" s="104"/>
      <c r="WBZ7" s="104"/>
      <c r="WCA7" s="104"/>
      <c r="WCB7" s="104"/>
      <c r="WCC7" s="104"/>
      <c r="WCD7" s="104"/>
      <c r="WCE7" s="104"/>
      <c r="WCF7" s="104"/>
      <c r="WCG7" s="104"/>
      <c r="WCH7" s="104"/>
      <c r="WCI7" s="104"/>
      <c r="WCJ7" s="104"/>
      <c r="WCK7" s="104"/>
      <c r="WCL7" s="104"/>
      <c r="WCM7" s="104"/>
      <c r="WCN7" s="104"/>
      <c r="WCO7" s="104"/>
      <c r="WCP7" s="104"/>
      <c r="WCQ7" s="104"/>
      <c r="WCR7" s="104"/>
      <c r="WCS7" s="104"/>
      <c r="WCT7" s="104"/>
      <c r="WCU7" s="104"/>
      <c r="WCV7" s="104"/>
      <c r="WCW7" s="104"/>
      <c r="WCX7" s="104"/>
      <c r="WCY7" s="104"/>
      <c r="WCZ7" s="104"/>
      <c r="WDA7" s="104"/>
      <c r="WDB7" s="104"/>
      <c r="WDC7" s="104"/>
      <c r="WDD7" s="104"/>
      <c r="WDE7" s="104"/>
      <c r="WDF7" s="104"/>
      <c r="WDG7" s="104"/>
      <c r="WDH7" s="104"/>
      <c r="WDI7" s="104"/>
      <c r="WDJ7" s="104"/>
      <c r="WDK7" s="104"/>
      <c r="WDL7" s="104"/>
      <c r="WDM7" s="104"/>
      <c r="WDN7" s="104"/>
      <c r="WDO7" s="104"/>
      <c r="WDP7" s="104"/>
      <c r="WDQ7" s="104"/>
      <c r="WDR7" s="104"/>
      <c r="WDS7" s="104"/>
      <c r="WDT7" s="104"/>
      <c r="WDU7" s="104"/>
      <c r="WDV7" s="104"/>
      <c r="WDW7" s="104"/>
      <c r="WDX7" s="104"/>
      <c r="WDY7" s="104"/>
      <c r="WDZ7" s="104"/>
      <c r="WEA7" s="104"/>
      <c r="WEB7" s="104"/>
      <c r="WEC7" s="104"/>
      <c r="WED7" s="104"/>
      <c r="WEE7" s="104"/>
      <c r="WEF7" s="104"/>
      <c r="WEG7" s="104"/>
      <c r="WEH7" s="104"/>
      <c r="WEI7" s="104"/>
      <c r="WEJ7" s="104"/>
      <c r="WEK7" s="104"/>
      <c r="WEL7" s="104"/>
      <c r="WEM7" s="104"/>
      <c r="WEN7" s="104"/>
      <c r="WEO7" s="104"/>
      <c r="WEP7" s="104"/>
      <c r="WEQ7" s="104"/>
      <c r="WER7" s="104"/>
      <c r="WES7" s="104"/>
      <c r="WET7" s="104"/>
      <c r="WEU7" s="104"/>
      <c r="WEV7" s="104"/>
      <c r="WEW7" s="104"/>
      <c r="WEX7" s="104"/>
      <c r="WEY7" s="104"/>
      <c r="WEZ7" s="104"/>
      <c r="WFA7" s="104"/>
      <c r="WFB7" s="104"/>
      <c r="WFC7" s="104"/>
      <c r="WFD7" s="104"/>
      <c r="WFE7" s="104"/>
      <c r="WFF7" s="104"/>
      <c r="WFG7" s="104"/>
      <c r="WFH7" s="104"/>
      <c r="WFI7" s="104"/>
      <c r="WFJ7" s="104"/>
      <c r="WFK7" s="104"/>
      <c r="WFL7" s="104"/>
      <c r="WFM7" s="104"/>
      <c r="WFN7" s="104"/>
      <c r="WFO7" s="104"/>
      <c r="WFP7" s="104"/>
      <c r="WFQ7" s="104"/>
      <c r="WFR7" s="104"/>
      <c r="WFS7" s="104"/>
      <c r="WFT7" s="104"/>
      <c r="WFU7" s="104"/>
      <c r="WFV7" s="104"/>
      <c r="WFW7" s="104"/>
      <c r="WFX7" s="104"/>
      <c r="WFY7" s="104"/>
      <c r="WFZ7" s="104"/>
      <c r="WGA7" s="104"/>
      <c r="WGB7" s="104"/>
      <c r="WGC7" s="104"/>
      <c r="WGD7" s="104"/>
      <c r="WGE7" s="104"/>
      <c r="WGF7" s="104"/>
      <c r="WGG7" s="104"/>
      <c r="WGH7" s="104"/>
      <c r="WGI7" s="104"/>
      <c r="WGJ7" s="104"/>
      <c r="WGK7" s="104"/>
      <c r="WGL7" s="104"/>
      <c r="WGM7" s="104"/>
      <c r="WGN7" s="104"/>
      <c r="WGO7" s="104"/>
      <c r="WGP7" s="104"/>
      <c r="WGQ7" s="104"/>
      <c r="WGR7" s="104"/>
      <c r="WGS7" s="104"/>
      <c r="WGT7" s="104"/>
      <c r="WGU7" s="104"/>
      <c r="WGV7" s="104"/>
      <c r="WGW7" s="104"/>
      <c r="WGX7" s="104"/>
      <c r="WGY7" s="104"/>
      <c r="WGZ7" s="104"/>
      <c r="WHA7" s="104"/>
      <c r="WHB7" s="104"/>
      <c r="WHC7" s="104"/>
      <c r="WHD7" s="104"/>
      <c r="WHE7" s="104"/>
      <c r="WHF7" s="104"/>
      <c r="WHG7" s="104"/>
      <c r="WHH7" s="104"/>
      <c r="WHI7" s="104"/>
      <c r="WHJ7" s="104"/>
      <c r="WHK7" s="104"/>
      <c r="WHL7" s="104"/>
      <c r="WHM7" s="104"/>
      <c r="WHN7" s="104"/>
      <c r="WHO7" s="104"/>
      <c r="WHP7" s="104"/>
      <c r="WHQ7" s="104"/>
      <c r="WHR7" s="104"/>
      <c r="WHS7" s="104"/>
      <c r="WHT7" s="104"/>
      <c r="WHU7" s="104"/>
      <c r="WHV7" s="104"/>
      <c r="WHW7" s="104"/>
      <c r="WHX7" s="104"/>
      <c r="WHY7" s="104"/>
      <c r="WHZ7" s="104"/>
      <c r="WIA7" s="104"/>
      <c r="WIB7" s="104"/>
      <c r="WIC7" s="104"/>
      <c r="WID7" s="104"/>
      <c r="WIE7" s="104"/>
      <c r="WIF7" s="104"/>
      <c r="WIG7" s="104"/>
      <c r="WIH7" s="104"/>
      <c r="WII7" s="104"/>
      <c r="WIJ7" s="104"/>
      <c r="WIK7" s="104"/>
      <c r="WIL7" s="104"/>
      <c r="WIM7" s="104"/>
      <c r="WIN7" s="104"/>
      <c r="WIO7" s="104"/>
      <c r="WIP7" s="104"/>
      <c r="WIQ7" s="104"/>
      <c r="WIR7" s="104"/>
      <c r="WIS7" s="104"/>
      <c r="WIT7" s="104"/>
      <c r="WIU7" s="104"/>
      <c r="WIV7" s="104"/>
      <c r="WIW7" s="104"/>
      <c r="WIX7" s="104"/>
      <c r="WIY7" s="104"/>
      <c r="WIZ7" s="104"/>
      <c r="WJA7" s="104"/>
      <c r="WJB7" s="104"/>
      <c r="WJC7" s="104"/>
      <c r="WJD7" s="104"/>
      <c r="WJE7" s="104"/>
      <c r="WJF7" s="104"/>
      <c r="WJG7" s="104"/>
      <c r="WJH7" s="104"/>
      <c r="WJI7" s="104"/>
      <c r="WJJ7" s="104"/>
      <c r="WJK7" s="104"/>
      <c r="WJL7" s="104"/>
      <c r="WJM7" s="104"/>
      <c r="WJN7" s="104"/>
      <c r="WJO7" s="104"/>
      <c r="WJP7" s="104"/>
      <c r="WJQ7" s="104"/>
      <c r="WJR7" s="104"/>
      <c r="WJS7" s="104"/>
      <c r="WJT7" s="104"/>
      <c r="WJU7" s="104"/>
      <c r="WJV7" s="104"/>
      <c r="WJW7" s="104"/>
      <c r="WJX7" s="104"/>
      <c r="WJY7" s="104"/>
      <c r="WJZ7" s="104"/>
      <c r="WKA7" s="104"/>
      <c r="WKB7" s="104"/>
      <c r="WKC7" s="104"/>
      <c r="WKD7" s="104"/>
      <c r="WKE7" s="104"/>
      <c r="WKF7" s="104"/>
      <c r="WKG7" s="104"/>
      <c r="WKH7" s="104"/>
      <c r="WKI7" s="104"/>
      <c r="WKJ7" s="104"/>
      <c r="WKK7" s="104"/>
      <c r="WKL7" s="104"/>
      <c r="WKM7" s="104"/>
      <c r="WKN7" s="104"/>
      <c r="WKO7" s="104"/>
      <c r="WKP7" s="104"/>
      <c r="WKQ7" s="104"/>
      <c r="WKR7" s="104"/>
      <c r="WKS7" s="104"/>
      <c r="WKT7" s="104"/>
      <c r="WKU7" s="104"/>
      <c r="WKV7" s="104"/>
      <c r="WKW7" s="104"/>
      <c r="WKX7" s="104"/>
      <c r="WKY7" s="104"/>
      <c r="WKZ7" s="104"/>
      <c r="WLA7" s="104"/>
      <c r="WLB7" s="104"/>
      <c r="WLC7" s="104"/>
      <c r="WLD7" s="104"/>
      <c r="WLE7" s="104"/>
      <c r="WLF7" s="104"/>
      <c r="WLG7" s="104"/>
      <c r="WLH7" s="104"/>
      <c r="WLI7" s="104"/>
      <c r="WLJ7" s="104"/>
      <c r="WLK7" s="104"/>
      <c r="WLL7" s="104"/>
      <c r="WLM7" s="104"/>
      <c r="WLN7" s="104"/>
      <c r="WLO7" s="104"/>
      <c r="WLP7" s="104"/>
      <c r="WLQ7" s="104"/>
      <c r="WLR7" s="104"/>
      <c r="WLS7" s="104"/>
      <c r="WLT7" s="104"/>
      <c r="WLU7" s="104"/>
      <c r="WLV7" s="104"/>
      <c r="WLW7" s="104"/>
      <c r="WLX7" s="104"/>
      <c r="WLY7" s="104"/>
      <c r="WLZ7" s="104"/>
      <c r="WMA7" s="104"/>
      <c r="WMB7" s="104"/>
      <c r="WMC7" s="104"/>
      <c r="WMD7" s="104"/>
      <c r="WME7" s="104"/>
      <c r="WMF7" s="104"/>
      <c r="WMG7" s="104"/>
      <c r="WMH7" s="104"/>
      <c r="WMI7" s="104"/>
      <c r="WMJ7" s="104"/>
      <c r="WMK7" s="104"/>
      <c r="WML7" s="104"/>
      <c r="WMM7" s="104"/>
      <c r="WMN7" s="104"/>
      <c r="WMO7" s="104"/>
      <c r="WMP7" s="104"/>
      <c r="WMQ7" s="104"/>
      <c r="WMR7" s="104"/>
      <c r="WMS7" s="104"/>
      <c r="WMT7" s="104"/>
      <c r="WMU7" s="104"/>
      <c r="WMV7" s="104"/>
      <c r="WMW7" s="104"/>
      <c r="WMX7" s="104"/>
      <c r="WMY7" s="104"/>
      <c r="WMZ7" s="104"/>
      <c r="WNA7" s="104"/>
      <c r="WNB7" s="104"/>
      <c r="WNC7" s="104"/>
      <c r="WND7" s="104"/>
      <c r="WNE7" s="104"/>
      <c r="WNF7" s="104"/>
      <c r="WNG7" s="104"/>
      <c r="WNH7" s="104"/>
      <c r="WNI7" s="104"/>
      <c r="WNJ7" s="104"/>
      <c r="WNK7" s="104"/>
      <c r="WNL7" s="104"/>
      <c r="WNM7" s="104"/>
      <c r="WNN7" s="104"/>
      <c r="WNO7" s="104"/>
      <c r="WNP7" s="104"/>
      <c r="WNQ7" s="104"/>
      <c r="WNR7" s="104"/>
      <c r="WNS7" s="104"/>
      <c r="WNT7" s="104"/>
      <c r="WNU7" s="104"/>
      <c r="WNV7" s="104"/>
      <c r="WNW7" s="104"/>
      <c r="WNX7" s="104"/>
      <c r="WNY7" s="104"/>
      <c r="WNZ7" s="104"/>
      <c r="WOA7" s="104"/>
      <c r="WOB7" s="104"/>
      <c r="WOC7" s="104"/>
      <c r="WOD7" s="104"/>
      <c r="WOE7" s="104"/>
      <c r="WOF7" s="104"/>
      <c r="WOG7" s="104"/>
      <c r="WOH7" s="104"/>
      <c r="WOI7" s="104"/>
      <c r="WOJ7" s="104"/>
      <c r="WOK7" s="104"/>
      <c r="WOL7" s="104"/>
      <c r="WOM7" s="104"/>
      <c r="WON7" s="104"/>
      <c r="WOO7" s="104"/>
      <c r="WOP7" s="104"/>
      <c r="WOQ7" s="104"/>
      <c r="WOR7" s="104"/>
      <c r="WOS7" s="104"/>
      <c r="WOT7" s="104"/>
      <c r="WOU7" s="104"/>
      <c r="WOV7" s="104"/>
      <c r="WOW7" s="104"/>
      <c r="WOX7" s="104"/>
      <c r="WOY7" s="104"/>
      <c r="WOZ7" s="104"/>
      <c r="WPA7" s="104"/>
      <c r="WPB7" s="104"/>
      <c r="WPC7" s="104"/>
      <c r="WPD7" s="104"/>
      <c r="WPE7" s="104"/>
      <c r="WPF7" s="104"/>
      <c r="WPG7" s="104"/>
      <c r="WPH7" s="104"/>
      <c r="WPI7" s="104"/>
      <c r="WPJ7" s="104"/>
      <c r="WPK7" s="104"/>
      <c r="WPL7" s="104"/>
      <c r="WPM7" s="104"/>
      <c r="WPN7" s="104"/>
      <c r="WPO7" s="104"/>
      <c r="WPP7" s="104"/>
      <c r="WPQ7" s="104"/>
      <c r="WPR7" s="104"/>
      <c r="WPS7" s="104"/>
      <c r="WPT7" s="104"/>
      <c r="WPU7" s="104"/>
      <c r="WPV7" s="104"/>
      <c r="WPW7" s="104"/>
      <c r="WPX7" s="104"/>
      <c r="WPY7" s="104"/>
      <c r="WPZ7" s="104"/>
      <c r="WQA7" s="104"/>
      <c r="WQB7" s="104"/>
      <c r="WQC7" s="104"/>
      <c r="WQD7" s="104"/>
      <c r="WQE7" s="104"/>
      <c r="WQF7" s="104"/>
      <c r="WQG7" s="104"/>
      <c r="WQH7" s="104"/>
      <c r="WQI7" s="104"/>
      <c r="WQJ7" s="104"/>
      <c r="WQK7" s="104"/>
      <c r="WQL7" s="104"/>
      <c r="WQM7" s="104"/>
      <c r="WQN7" s="104"/>
      <c r="WQO7" s="104"/>
      <c r="WQP7" s="104"/>
      <c r="WQQ7" s="104"/>
      <c r="WQR7" s="104"/>
      <c r="WQS7" s="104"/>
      <c r="WQT7" s="104"/>
      <c r="WQU7" s="104"/>
      <c r="WQV7" s="104"/>
      <c r="WQW7" s="104"/>
      <c r="WQX7" s="104"/>
      <c r="WQY7" s="104"/>
      <c r="WQZ7" s="104"/>
      <c r="WRA7" s="104"/>
      <c r="WRB7" s="104"/>
      <c r="WRC7" s="104"/>
      <c r="WRD7" s="104"/>
      <c r="WRE7" s="104"/>
      <c r="WRF7" s="104"/>
      <c r="WRG7" s="104"/>
      <c r="WRH7" s="104"/>
      <c r="WRI7" s="104"/>
      <c r="WRJ7" s="104"/>
      <c r="WRK7" s="104"/>
      <c r="WRL7" s="104"/>
      <c r="WRM7" s="104"/>
      <c r="WRN7" s="104"/>
      <c r="WRO7" s="104"/>
      <c r="WRP7" s="104"/>
      <c r="WRQ7" s="104"/>
      <c r="WRR7" s="104"/>
      <c r="WRS7" s="104"/>
      <c r="WRT7" s="104"/>
      <c r="WRU7" s="104"/>
      <c r="WRV7" s="104"/>
      <c r="WRW7" s="104"/>
      <c r="WRX7" s="104"/>
      <c r="WRY7" s="104"/>
      <c r="WRZ7" s="104"/>
      <c r="WSA7" s="104"/>
      <c r="WSB7" s="104"/>
      <c r="WSC7" s="104"/>
      <c r="WSD7" s="104"/>
      <c r="WSE7" s="104"/>
      <c r="WSF7" s="104"/>
      <c r="WSG7" s="104"/>
      <c r="WSH7" s="104"/>
      <c r="WSI7" s="104"/>
      <c r="WSJ7" s="104"/>
      <c r="WSK7" s="104"/>
      <c r="WSL7" s="104"/>
      <c r="WSM7" s="104"/>
      <c r="WSN7" s="104"/>
      <c r="WSO7" s="104"/>
      <c r="WSP7" s="104"/>
      <c r="WSQ7" s="104"/>
      <c r="WSR7" s="104"/>
      <c r="WSS7" s="104"/>
      <c r="WST7" s="104"/>
      <c r="WSU7" s="104"/>
      <c r="WSV7" s="104"/>
      <c r="WSW7" s="104"/>
      <c r="WSX7" s="104"/>
      <c r="WSY7" s="104"/>
      <c r="WSZ7" s="104"/>
      <c r="WTA7" s="104"/>
      <c r="WTB7" s="104"/>
      <c r="WTC7" s="104"/>
      <c r="WTD7" s="104"/>
      <c r="WTE7" s="104"/>
      <c r="WTF7" s="104"/>
      <c r="WTG7" s="104"/>
      <c r="WTH7" s="104"/>
      <c r="WTI7" s="104"/>
      <c r="WTJ7" s="104"/>
      <c r="WTK7" s="104"/>
      <c r="WTL7" s="104"/>
      <c r="WTM7" s="104"/>
      <c r="WTN7" s="104"/>
      <c r="WTO7" s="104"/>
      <c r="WTP7" s="104"/>
      <c r="WTQ7" s="104"/>
      <c r="WTR7" s="104"/>
      <c r="WTS7" s="104"/>
      <c r="WTT7" s="104"/>
      <c r="WTU7" s="104"/>
      <c r="WTV7" s="104"/>
      <c r="WTW7" s="104"/>
      <c r="WTX7" s="104"/>
      <c r="WTY7" s="104"/>
      <c r="WTZ7" s="104"/>
      <c r="WUA7" s="104"/>
      <c r="WUB7" s="104"/>
      <c r="WUC7" s="104"/>
      <c r="WUD7" s="104"/>
      <c r="WUE7" s="104"/>
      <c r="WUF7" s="104"/>
      <c r="WUG7" s="104"/>
      <c r="WUH7" s="104"/>
      <c r="WUI7" s="104"/>
      <c r="WUJ7" s="104"/>
      <c r="WUK7" s="104"/>
      <c r="WUL7" s="104"/>
      <c r="WUM7" s="104"/>
      <c r="WUN7" s="104"/>
      <c r="WUO7" s="104"/>
      <c r="WUP7" s="104"/>
      <c r="WUQ7" s="104"/>
      <c r="WUR7" s="104"/>
      <c r="WUS7" s="104"/>
      <c r="WUT7" s="104"/>
      <c r="WUU7" s="104"/>
      <c r="WUV7" s="104"/>
      <c r="WUW7" s="104"/>
      <c r="WUX7" s="104"/>
      <c r="WUY7" s="104"/>
      <c r="WUZ7" s="104"/>
      <c r="WVA7" s="104"/>
      <c r="WVB7" s="104"/>
      <c r="WVC7" s="104"/>
      <c r="WVD7" s="104"/>
      <c r="WVE7" s="104"/>
      <c r="WVF7" s="104"/>
      <c r="WVG7" s="104"/>
      <c r="WVH7" s="104"/>
      <c r="WVI7" s="104"/>
      <c r="WVJ7" s="104"/>
      <c r="WVK7" s="104"/>
      <c r="WVL7" s="104"/>
      <c r="WVM7" s="104"/>
      <c r="WVN7" s="104"/>
      <c r="WVO7" s="104"/>
      <c r="WVP7" s="104"/>
      <c r="WVQ7" s="104"/>
      <c r="WVR7" s="104"/>
      <c r="WVS7" s="104"/>
      <c r="WVT7" s="104"/>
      <c r="WVU7" s="104"/>
      <c r="WVV7" s="104"/>
      <c r="WVW7" s="104"/>
      <c r="WVX7" s="104"/>
      <c r="WVY7" s="104"/>
      <c r="WVZ7" s="104"/>
      <c r="WWA7" s="104"/>
      <c r="WWB7" s="104"/>
      <c r="WWC7" s="104"/>
      <c r="WWD7" s="104"/>
      <c r="WWE7" s="104"/>
      <c r="WWF7" s="104"/>
      <c r="WWG7" s="104"/>
      <c r="WWH7" s="104"/>
      <c r="WWI7" s="104"/>
      <c r="WWJ7" s="104"/>
      <c r="WWK7" s="104"/>
      <c r="WWL7" s="104"/>
      <c r="WWM7" s="104"/>
      <c r="WWN7" s="104"/>
      <c r="WWO7" s="104"/>
      <c r="WWP7" s="104"/>
      <c r="WWQ7" s="104"/>
      <c r="WWR7" s="104"/>
      <c r="WWS7" s="104"/>
      <c r="WWT7" s="104"/>
      <c r="WWU7" s="104"/>
      <c r="WWV7" s="104"/>
      <c r="WWW7" s="104"/>
      <c r="WWX7" s="104"/>
      <c r="WWY7" s="104"/>
      <c r="WWZ7" s="104"/>
      <c r="WXA7" s="104"/>
      <c r="WXB7" s="104"/>
      <c r="WXC7" s="104"/>
      <c r="WXD7" s="104"/>
      <c r="WXE7" s="104"/>
      <c r="WXF7" s="104"/>
      <c r="WXG7" s="104"/>
      <c r="WXH7" s="104"/>
      <c r="WXI7" s="104"/>
      <c r="WXJ7" s="104"/>
      <c r="WXK7" s="104"/>
      <c r="WXL7" s="104"/>
      <c r="WXM7" s="104"/>
      <c r="WXN7" s="104"/>
      <c r="WXO7" s="104"/>
      <c r="WXP7" s="104"/>
      <c r="WXQ7" s="104"/>
      <c r="WXR7" s="104"/>
      <c r="WXS7" s="104"/>
      <c r="WXT7" s="104"/>
      <c r="WXU7" s="104"/>
      <c r="WXV7" s="104"/>
      <c r="WXW7" s="104"/>
      <c r="WXX7" s="104"/>
      <c r="WXY7" s="104"/>
      <c r="WXZ7" s="104"/>
      <c r="WYA7" s="104"/>
      <c r="WYB7" s="104"/>
      <c r="WYC7" s="104"/>
      <c r="WYD7" s="104"/>
      <c r="WYE7" s="104"/>
      <c r="WYF7" s="104"/>
      <c r="WYG7" s="104"/>
      <c r="WYH7" s="104"/>
      <c r="WYI7" s="104"/>
      <c r="WYJ7" s="104"/>
      <c r="WYK7" s="104"/>
      <c r="WYL7" s="104"/>
      <c r="WYM7" s="104"/>
      <c r="WYN7" s="104"/>
      <c r="WYO7" s="104"/>
      <c r="WYP7" s="104"/>
      <c r="WYQ7" s="104"/>
      <c r="WYR7" s="104"/>
      <c r="WYS7" s="104"/>
      <c r="WYT7" s="104"/>
      <c r="WYU7" s="104"/>
      <c r="WYV7" s="104"/>
      <c r="WYW7" s="104"/>
      <c r="WYX7" s="104"/>
      <c r="WYY7" s="104"/>
      <c r="WYZ7" s="104"/>
      <c r="WZA7" s="104"/>
      <c r="WZB7" s="104"/>
      <c r="WZC7" s="104"/>
      <c r="WZD7" s="104"/>
      <c r="WZE7" s="104"/>
      <c r="WZF7" s="104"/>
      <c r="WZG7" s="104"/>
      <c r="WZH7" s="104"/>
      <c r="WZI7" s="104"/>
      <c r="WZJ7" s="104"/>
      <c r="WZK7" s="104"/>
      <c r="WZL7" s="104"/>
      <c r="WZM7" s="104"/>
      <c r="WZN7" s="104"/>
      <c r="WZO7" s="104"/>
      <c r="WZP7" s="104"/>
      <c r="WZQ7" s="104"/>
      <c r="WZR7" s="104"/>
      <c r="WZS7" s="104"/>
      <c r="WZT7" s="104"/>
      <c r="WZU7" s="104"/>
      <c r="WZV7" s="104"/>
      <c r="WZW7" s="104"/>
      <c r="WZX7" s="104"/>
      <c r="WZY7" s="104"/>
      <c r="WZZ7" s="104"/>
      <c r="XAA7" s="104"/>
      <c r="XAB7" s="104"/>
      <c r="XAC7" s="104"/>
      <c r="XAD7" s="104"/>
      <c r="XAE7" s="104"/>
      <c r="XAF7" s="104"/>
      <c r="XAG7" s="104"/>
      <c r="XAH7" s="104"/>
      <c r="XAI7" s="104"/>
      <c r="XAJ7" s="104"/>
      <c r="XAK7" s="104"/>
      <c r="XAL7" s="104"/>
      <c r="XAM7" s="104"/>
      <c r="XAN7" s="104"/>
      <c r="XAO7" s="104"/>
      <c r="XAP7" s="104"/>
      <c r="XAQ7" s="104"/>
      <c r="XAR7" s="104"/>
      <c r="XAS7" s="104"/>
      <c r="XAT7" s="104"/>
      <c r="XAU7" s="104"/>
      <c r="XAV7" s="104"/>
      <c r="XAW7" s="104"/>
      <c r="XAX7" s="104"/>
      <c r="XAY7" s="104"/>
      <c r="XAZ7" s="104"/>
      <c r="XBA7" s="104"/>
      <c r="XBB7" s="104"/>
      <c r="XBC7" s="104"/>
      <c r="XBD7" s="104"/>
      <c r="XBE7" s="104"/>
      <c r="XBF7" s="104"/>
      <c r="XBG7" s="104"/>
      <c r="XBH7" s="104"/>
      <c r="XBI7" s="104"/>
      <c r="XBJ7" s="104"/>
      <c r="XBK7" s="104"/>
      <c r="XBL7" s="104"/>
      <c r="XBM7" s="104"/>
      <c r="XBN7" s="104"/>
      <c r="XBO7" s="104"/>
      <c r="XBP7" s="104"/>
      <c r="XBQ7" s="104"/>
      <c r="XBR7" s="104"/>
      <c r="XBS7" s="104"/>
      <c r="XBT7" s="104"/>
      <c r="XBU7" s="104"/>
      <c r="XBV7" s="104"/>
      <c r="XBW7" s="104"/>
      <c r="XBX7" s="104"/>
      <c r="XBY7" s="104"/>
      <c r="XBZ7" s="104"/>
      <c r="XCA7" s="104"/>
      <c r="XCB7" s="104"/>
      <c r="XCC7" s="104"/>
      <c r="XCD7" s="104"/>
      <c r="XCE7" s="104"/>
      <c r="XCF7" s="104"/>
      <c r="XCG7" s="104"/>
      <c r="XCH7" s="104"/>
      <c r="XCI7" s="104"/>
      <c r="XCJ7" s="104"/>
      <c r="XCK7" s="104"/>
      <c r="XCL7" s="104"/>
      <c r="XCM7" s="104"/>
      <c r="XCN7" s="104"/>
      <c r="XCO7" s="104"/>
      <c r="XCP7" s="104"/>
      <c r="XCQ7" s="104"/>
      <c r="XCR7" s="104"/>
      <c r="XCS7" s="104"/>
      <c r="XCT7" s="104"/>
      <c r="XCU7" s="104"/>
      <c r="XCV7" s="104"/>
      <c r="XCW7" s="104"/>
      <c r="XCX7" s="104"/>
      <c r="XCY7" s="104"/>
      <c r="XCZ7" s="104"/>
      <c r="XDA7" s="104"/>
      <c r="XDB7" s="104"/>
      <c r="XDC7" s="104"/>
      <c r="XDD7" s="104"/>
      <c r="XDE7" s="104"/>
      <c r="XDF7" s="104"/>
      <c r="XDG7" s="104"/>
      <c r="XDH7" s="104"/>
      <c r="XDI7" s="104"/>
      <c r="XDJ7" s="104"/>
      <c r="XDK7" s="104"/>
      <c r="XDL7" s="104"/>
      <c r="XDM7" s="104"/>
      <c r="XDN7" s="104"/>
      <c r="XDO7" s="104"/>
      <c r="XDP7" s="104"/>
      <c r="XDQ7" s="104"/>
      <c r="XDR7" s="104"/>
      <c r="XDS7" s="104"/>
      <c r="XDT7" s="104"/>
      <c r="XDU7" s="104"/>
      <c r="XDV7" s="104"/>
      <c r="XDW7" s="104"/>
      <c r="XDX7" s="104"/>
      <c r="XDY7" s="104"/>
      <c r="XDZ7" s="104"/>
      <c r="XEA7" s="104"/>
      <c r="XEB7" s="104"/>
      <c r="XEC7" s="104"/>
      <c r="XED7" s="104"/>
      <c r="XEE7" s="104"/>
      <c r="XEF7" s="104"/>
      <c r="XEG7" s="104"/>
      <c r="XEH7" s="104"/>
      <c r="XEI7" s="104"/>
      <c r="XEJ7" s="104"/>
      <c r="XEK7" s="104"/>
      <c r="XEL7" s="104"/>
      <c r="XEM7" s="104"/>
      <c r="XEN7" s="104"/>
      <c r="XEO7" s="104"/>
      <c r="XEP7" s="104"/>
      <c r="XEQ7" s="104"/>
      <c r="XER7" s="104"/>
      <c r="XES7" s="104"/>
      <c r="XET7" s="104"/>
      <c r="XEU7" s="104"/>
      <c r="XEV7" s="104"/>
      <c r="XEW7" s="104"/>
    </row>
    <row r="8" spans="1:16377" s="104" customFormat="1">
      <c r="A8" s="74" t="str">
        <f>IF('Sintesi (CA)'!B33&lt;&gt;"",'Sintesi (CA)'!B33,"")</f>
        <v>P59-Deploy &amp; Change CRMT</v>
      </c>
      <c r="B8" s="145" t="str">
        <f>IF('Sintesi (CA)'!C33&lt;&gt;"",'Sintesi (CA)'!C33,"")</f>
        <v>AO004511_YYY103</v>
      </c>
      <c r="C8" s="74" t="str">
        <f>IF('Sintesi (CA)'!N33&lt;&gt;"",'Sintesi (CA)'!N33,"")</f>
        <v>Prima Attivazione</v>
      </c>
      <c r="D8" s="75">
        <f>'Sintesi (CA)'!W33</f>
        <v>1</v>
      </c>
      <c r="E8" s="75">
        <f>'Sintesi (CA)'!X33</f>
        <v>0</v>
      </c>
      <c r="F8" s="75">
        <f>'Sintesi (CA)'!Y33</f>
        <v>1</v>
      </c>
      <c r="G8" s="175">
        <v>1</v>
      </c>
      <c r="H8" s="183">
        <v>43271</v>
      </c>
      <c r="I8" s="183">
        <v>43315</v>
      </c>
      <c r="J8" s="78">
        <f t="shared" ref="J8:J36" si="123">IF(I8&lt;&gt;"",NETWORKDAYS(H8,I8)+K8,0)</f>
        <v>33</v>
      </c>
      <c r="K8" s="78">
        <v>0</v>
      </c>
      <c r="L8" s="79">
        <f t="shared" si="122"/>
        <v>3.0303030303030304E-2</v>
      </c>
      <c r="M8" s="80">
        <v>0</v>
      </c>
      <c r="N8" s="80">
        <v>0</v>
      </c>
      <c r="O8" s="80">
        <v>0</v>
      </c>
      <c r="P8" s="80">
        <v>0</v>
      </c>
      <c r="Q8" s="80">
        <v>0</v>
      </c>
      <c r="R8" s="80">
        <v>0</v>
      </c>
      <c r="S8" s="80">
        <v>0</v>
      </c>
      <c r="T8" s="80">
        <v>0</v>
      </c>
      <c r="U8" s="80">
        <v>0</v>
      </c>
      <c r="V8" s="80">
        <v>0</v>
      </c>
      <c r="W8" s="80">
        <v>0</v>
      </c>
      <c r="X8" s="80">
        <v>0</v>
      </c>
      <c r="Y8" s="80">
        <v>0</v>
      </c>
      <c r="Z8" s="80">
        <v>0</v>
      </c>
      <c r="AA8" s="80">
        <v>0</v>
      </c>
      <c r="AB8" s="80">
        <v>0</v>
      </c>
      <c r="AC8" s="80">
        <v>0</v>
      </c>
      <c r="AD8" s="80">
        <v>0</v>
      </c>
      <c r="AE8" s="80">
        <v>0</v>
      </c>
      <c r="AF8" s="80">
        <v>0</v>
      </c>
      <c r="AG8" s="80">
        <v>0</v>
      </c>
      <c r="AH8" s="80">
        <v>1</v>
      </c>
      <c r="AI8" s="80">
        <v>1</v>
      </c>
      <c r="AJ8" s="80">
        <v>1</v>
      </c>
      <c r="AK8" s="80">
        <v>1</v>
      </c>
      <c r="AL8" s="80">
        <v>1</v>
      </c>
      <c r="AM8" s="80">
        <v>1</v>
      </c>
      <c r="AN8" s="80">
        <v>1</v>
      </c>
      <c r="AO8" s="80">
        <v>1</v>
      </c>
      <c r="AP8" s="80">
        <v>1</v>
      </c>
      <c r="AQ8" s="80">
        <v>1</v>
      </c>
      <c r="AR8" s="80">
        <v>1</v>
      </c>
      <c r="AS8" s="80">
        <v>1</v>
      </c>
      <c r="AT8" s="80">
        <v>1</v>
      </c>
      <c r="AU8" s="80">
        <v>1</v>
      </c>
      <c r="AV8" s="80">
        <v>1</v>
      </c>
      <c r="AW8" s="80">
        <v>1</v>
      </c>
      <c r="AX8" s="80">
        <v>1</v>
      </c>
      <c r="AY8" s="80">
        <v>1</v>
      </c>
      <c r="AZ8" s="80">
        <v>1</v>
      </c>
      <c r="BA8" s="80">
        <v>1</v>
      </c>
      <c r="BB8" s="80">
        <v>1</v>
      </c>
      <c r="BC8" s="80">
        <v>1</v>
      </c>
      <c r="BD8" s="80">
        <v>1</v>
      </c>
      <c r="BE8" s="80">
        <v>1</v>
      </c>
      <c r="BF8" s="80">
        <v>1</v>
      </c>
      <c r="BG8" s="80">
        <v>1</v>
      </c>
      <c r="BH8" s="80">
        <v>0</v>
      </c>
      <c r="BI8" s="80">
        <v>0</v>
      </c>
      <c r="BJ8" s="80">
        <v>0</v>
      </c>
      <c r="BK8" s="80">
        <v>0</v>
      </c>
      <c r="BL8" s="80">
        <v>0</v>
      </c>
      <c r="BM8" s="80">
        <v>0</v>
      </c>
      <c r="BN8" s="80">
        <v>0</v>
      </c>
      <c r="BO8" s="80">
        <v>0</v>
      </c>
      <c r="BP8" s="80">
        <v>0</v>
      </c>
      <c r="BQ8" s="80">
        <v>0</v>
      </c>
      <c r="BR8" s="80">
        <v>0</v>
      </c>
      <c r="BS8" s="80">
        <v>0</v>
      </c>
      <c r="BT8" s="80">
        <v>0</v>
      </c>
      <c r="BU8" s="80">
        <v>0</v>
      </c>
      <c r="BV8" s="80">
        <v>0</v>
      </c>
      <c r="BW8" s="80">
        <v>0</v>
      </c>
      <c r="BX8" s="80">
        <v>0</v>
      </c>
      <c r="BY8" s="80">
        <v>0</v>
      </c>
      <c r="BZ8" s="80">
        <v>0</v>
      </c>
      <c r="CA8" s="80">
        <v>0</v>
      </c>
      <c r="CB8" s="80">
        <v>0</v>
      </c>
      <c r="CC8" s="80">
        <v>0</v>
      </c>
      <c r="CD8" s="80">
        <v>0</v>
      </c>
      <c r="CE8" s="80">
        <v>0</v>
      </c>
      <c r="CF8" s="80">
        <v>0</v>
      </c>
      <c r="CG8" s="80">
        <v>0</v>
      </c>
      <c r="CH8" s="80">
        <v>0</v>
      </c>
      <c r="CI8" s="80">
        <v>0</v>
      </c>
      <c r="CJ8" s="80">
        <v>0</v>
      </c>
      <c r="CK8" s="80">
        <v>0</v>
      </c>
      <c r="CL8" s="80">
        <v>0</v>
      </c>
      <c r="CM8" s="80">
        <v>0</v>
      </c>
      <c r="CN8" s="80">
        <v>0</v>
      </c>
      <c r="CO8" s="80">
        <v>0</v>
      </c>
      <c r="CP8" s="80">
        <v>0</v>
      </c>
      <c r="CQ8" s="80">
        <v>0</v>
      </c>
      <c r="CR8" s="80">
        <v>0</v>
      </c>
      <c r="CS8" s="80">
        <v>0</v>
      </c>
      <c r="CT8" s="80">
        <v>0</v>
      </c>
      <c r="CU8" s="80">
        <v>0</v>
      </c>
      <c r="CV8" s="80">
        <v>0</v>
      </c>
      <c r="CW8" s="80">
        <v>0</v>
      </c>
      <c r="CX8" s="80">
        <v>0</v>
      </c>
      <c r="CY8" s="80">
        <v>0</v>
      </c>
      <c r="CZ8" s="80">
        <v>0</v>
      </c>
      <c r="DA8" s="80">
        <v>0</v>
      </c>
      <c r="DB8" s="80">
        <v>0</v>
      </c>
      <c r="DC8" s="80">
        <v>0</v>
      </c>
      <c r="DD8" s="80">
        <v>0</v>
      </c>
      <c r="DE8" s="80">
        <v>0</v>
      </c>
      <c r="DF8" s="80">
        <v>0</v>
      </c>
      <c r="DG8" s="80">
        <v>0</v>
      </c>
      <c r="DH8" s="80">
        <v>0</v>
      </c>
      <c r="DI8" s="80">
        <v>0</v>
      </c>
      <c r="DJ8" s="80"/>
      <c r="DK8" s="80"/>
      <c r="DL8" s="80"/>
      <c r="DM8" s="80"/>
      <c r="DN8" s="80"/>
      <c r="DO8" s="80"/>
      <c r="DP8" s="318">
        <v>0</v>
      </c>
      <c r="DQ8" s="318">
        <v>0</v>
      </c>
      <c r="DR8" s="318">
        <v>0</v>
      </c>
      <c r="DS8" s="318">
        <v>0</v>
      </c>
      <c r="DT8" s="318">
        <v>0</v>
      </c>
      <c r="DU8" s="318">
        <v>0</v>
      </c>
      <c r="DV8" s="318">
        <v>0</v>
      </c>
      <c r="DW8" s="318">
        <v>1</v>
      </c>
      <c r="DX8" s="318">
        <v>1</v>
      </c>
      <c r="DY8" s="318">
        <v>1</v>
      </c>
      <c r="DZ8" s="318">
        <v>1</v>
      </c>
      <c r="EA8" s="318">
        <v>1</v>
      </c>
      <c r="EB8" s="318">
        <v>1</v>
      </c>
      <c r="EC8" s="318">
        <v>0</v>
      </c>
      <c r="ED8" s="318">
        <v>0</v>
      </c>
      <c r="EE8" s="318">
        <v>0</v>
      </c>
      <c r="EF8" s="318">
        <v>0</v>
      </c>
      <c r="EG8" s="318">
        <v>0</v>
      </c>
      <c r="EH8" s="318">
        <v>0</v>
      </c>
      <c r="EI8" s="318">
        <v>0</v>
      </c>
      <c r="EJ8" s="318">
        <v>0</v>
      </c>
      <c r="EK8" s="318">
        <v>0</v>
      </c>
      <c r="EL8" s="318">
        <v>0</v>
      </c>
      <c r="EM8" s="318">
        <f>VLOOKUP($B8,'Sintesi (CA)'!$C$30:$AE$56,25,FALSE)</f>
        <v>0</v>
      </c>
      <c r="EN8" s="318">
        <f>VLOOKUP($B8,'Sintesi (CA)'!$C$30:$AE$56,25,FALSE)</f>
        <v>0</v>
      </c>
      <c r="EO8" s="318">
        <f>VLOOKUP($B8,'Sintesi (CA)'!$C$30:$AE$56,25,FALSE)</f>
        <v>0</v>
      </c>
      <c r="EP8" s="318">
        <f>VLOOKUP($B8,'Sintesi (CA)'!$C$30:$AE$56,25,FALSE)</f>
        <v>0</v>
      </c>
      <c r="EQ8" s="318">
        <f>VLOOKUP($B8,'Sintesi (CA)'!$C$30:$AE$56,25,FALSE)</f>
        <v>0</v>
      </c>
      <c r="ER8" s="318">
        <f>VLOOKUP($B8,'Sintesi (CA)'!$C$30:$AE$56,25,FALSE)</f>
        <v>0</v>
      </c>
      <c r="ES8" s="318">
        <f>VLOOKUP($B8,'Sintesi (CA)'!$C$30:$AE$56,25,FALSE)</f>
        <v>0</v>
      </c>
      <c r="ET8" s="318">
        <f>VLOOKUP($B8,'Sintesi (CA)'!$C$30:$AE$56,25,FALSE)</f>
        <v>0</v>
      </c>
      <c r="EU8" s="318">
        <f>VLOOKUP($B8,'Sintesi (CA)'!$C$30:$AE$56,25,FALSE)</f>
        <v>0</v>
      </c>
      <c r="EV8" s="318">
        <f>VLOOKUP($B8,'Sintesi (CA)'!$C$30:$AE$56,25,FALSE)</f>
        <v>0</v>
      </c>
      <c r="EW8" s="318">
        <f>VLOOKUP($B8,'Sintesi (CA)'!$C$30:$AE$56,25,FALSE)</f>
        <v>0</v>
      </c>
      <c r="EX8" s="318">
        <f>VLOOKUP($B8,'Sintesi (CA)'!$C$30:$AE$56,25,FALSE)</f>
        <v>0</v>
      </c>
      <c r="EY8" s="318">
        <f>VLOOKUP($B8,'Sintesi (CA)'!$C$30:$AE$56,25,FALSE)</f>
        <v>0</v>
      </c>
      <c r="EZ8" s="318">
        <f>VLOOKUP($B8,'Sintesi (CA)'!$C$30:$AE$56,25,FALSE)</f>
        <v>0</v>
      </c>
      <c r="FA8" s="318">
        <f>VLOOKUP($B8,'Sintesi (CA)'!$C$30:$AE$56,25,FALSE)</f>
        <v>0</v>
      </c>
      <c r="FB8" s="318">
        <f>VLOOKUP($B8,'Sintesi (CA)'!$C$30:$AE$56,25,FALSE)</f>
        <v>0</v>
      </c>
      <c r="FC8" s="318">
        <f>VLOOKUP($B8,'Sintesi (CA)'!$C$30:$AE$56,25,FALSE)</f>
        <v>0</v>
      </c>
      <c r="FD8" s="318">
        <f>VLOOKUP($B8,'Sintesi (CA)'!$C$30:$AE$56,25,FALSE)</f>
        <v>0</v>
      </c>
      <c r="FE8" s="318">
        <f>VLOOKUP($B8,'Sintesi (CA)'!$C$30:$AE$56,25,FALSE)</f>
        <v>0</v>
      </c>
      <c r="FF8" s="318">
        <f>VLOOKUP($B8,'Sintesi (CA)'!$C$30:$AE$56,25,FALSE)</f>
        <v>0</v>
      </c>
      <c r="FG8" s="318">
        <f>VLOOKUP($B8,'Sintesi (CA)'!$C$30:$AE$56,25,FALSE)</f>
        <v>0</v>
      </c>
      <c r="FH8" s="318">
        <f>VLOOKUP($B8,'Sintesi (CA)'!$C$30:$AE$56,25,FALSE)</f>
        <v>0</v>
      </c>
      <c r="FI8" s="318">
        <f>VLOOKUP($B8,'Sintesi (CA)'!$C$30:$AE$56,25,FALSE)</f>
        <v>0</v>
      </c>
      <c r="FJ8" s="318">
        <f>VLOOKUP($B8,'Sintesi (CA)'!$C$30:$AE$56,25,FALSE)</f>
        <v>0</v>
      </c>
      <c r="FK8" s="318">
        <f>VLOOKUP($B8,'Sintesi (CA)'!$C$30:$AE$56,25,FALSE)</f>
        <v>0</v>
      </c>
      <c r="FL8" s="318">
        <f>VLOOKUP($B8,'Sintesi (CA)'!$C$30:$AE$56,25,FALSE)</f>
        <v>0</v>
      </c>
      <c r="FM8" s="318">
        <f>VLOOKUP($B8,'Sintesi (CA)'!$C$30:$AE$56,25,FALSE)</f>
        <v>0</v>
      </c>
      <c r="FN8" s="318">
        <f>VLOOKUP($B8,'Sintesi (CA)'!$C$30:$AE$56,25,FALSE)</f>
        <v>0</v>
      </c>
      <c r="FO8" s="318">
        <f>VLOOKUP($B8,'Sintesi (CA)'!$C$30:$AE$56,25,FALSE)</f>
        <v>0</v>
      </c>
      <c r="FP8" s="318">
        <f>VLOOKUP($B8,'Sintesi (CA)'!$C$30:$AE$56,25,FALSE)</f>
        <v>0</v>
      </c>
      <c r="FQ8" s="318">
        <f>VLOOKUP($B8,'Sintesi (CA)'!$C$30:$AE$56,25,FALSE)</f>
        <v>0</v>
      </c>
      <c r="FR8" s="318">
        <f>VLOOKUP($B8,'Sintesi (CA)'!$C$30:$AE$56,25,FALSE)</f>
        <v>0</v>
      </c>
      <c r="FS8" s="318">
        <f>VLOOKUP($B8,'Sintesi (CA)'!$C$30:$AE$56,25,FALSE)</f>
        <v>0</v>
      </c>
      <c r="FT8" s="318">
        <f>VLOOKUP($B8,'Sintesi (CA)'!$C$30:$AE$56,25,FALSE)</f>
        <v>0</v>
      </c>
      <c r="FU8" s="318">
        <f>VLOOKUP($B8,'Sintesi (CA)'!$C$30:$AE$56,25,FALSE)</f>
        <v>0</v>
      </c>
      <c r="FV8" s="318">
        <f>VLOOKUP($B8,'Sintesi (CA)'!$C$30:$AE$56,25,FALSE)</f>
        <v>0</v>
      </c>
      <c r="FW8" s="318">
        <f>VLOOKUP($B8,'Sintesi (CA)'!$C$30:$AE$56,25,FALSE)</f>
        <v>0</v>
      </c>
      <c r="FX8" s="318">
        <f>VLOOKUP($B8,'Sintesi (CA)'!$C$30:$AE$56,25,FALSE)</f>
        <v>0</v>
      </c>
      <c r="FY8" s="318">
        <f>VLOOKUP($B8,'Sintesi (CA)'!$C$30:$AE$56,25,FALSE)</f>
        <v>0</v>
      </c>
      <c r="FZ8" s="318">
        <f>VLOOKUP($B8,'Sintesi (CA)'!$C$30:$AE$56,25,FALSE)</f>
        <v>0</v>
      </c>
      <c r="GA8" s="318">
        <f>VLOOKUP($B8,'Sintesi (CA)'!$C$30:$AE$56,25,FALSE)</f>
        <v>0</v>
      </c>
      <c r="GB8" s="318">
        <f>VLOOKUP($B8,'Sintesi (CA)'!$C$30:$AE$56,25,FALSE)</f>
        <v>0</v>
      </c>
      <c r="GC8" s="318">
        <f>VLOOKUP($B8,'Sintesi (CA)'!$C$30:$AE$56,25,FALSE)</f>
        <v>0</v>
      </c>
      <c r="GD8" s="318">
        <f>VLOOKUP($B8,'Sintesi (CA)'!$C$30:$AE$56,25,FALSE)</f>
        <v>0</v>
      </c>
      <c r="GE8" s="318">
        <f>VLOOKUP($B8,'Sintesi (CA)'!$C$30:$AE$56,25,FALSE)</f>
        <v>0</v>
      </c>
      <c r="GF8" s="318">
        <f>VLOOKUP($B8,'Sintesi (CA)'!$C$30:$AE$56,25,FALSE)</f>
        <v>0</v>
      </c>
      <c r="GG8" s="318">
        <f>VLOOKUP($B8,'Sintesi (CA)'!$C$30:$AE$56,25,FALSE)</f>
        <v>0</v>
      </c>
      <c r="GH8" s="318">
        <f>VLOOKUP($B8,'Sintesi (CA)'!$C$30:$AE$56,25,FALSE)</f>
        <v>0</v>
      </c>
      <c r="GI8" s="318">
        <f>VLOOKUP($B8,'Sintesi (CA)'!$C$30:$AE$56,25,FALSE)</f>
        <v>0</v>
      </c>
      <c r="GJ8" s="318">
        <f>VLOOKUP($B8,'Sintesi (CA)'!$C$30:$AE$56,25,FALSE)</f>
        <v>0</v>
      </c>
      <c r="GK8" s="318">
        <f>VLOOKUP($B8,'Sintesi (CA)'!$C$30:$AE$56,25,FALSE)</f>
        <v>0</v>
      </c>
      <c r="GL8" s="318">
        <f>VLOOKUP($B8,'Sintesi (CA)'!$C$30:$AE$56,25,FALSE)</f>
        <v>0</v>
      </c>
      <c r="GM8" s="318">
        <f>VLOOKUP($B8,'Sintesi (CA)'!$C$30:$AE$56,25,FALSE)</f>
        <v>0</v>
      </c>
      <c r="GN8" s="318">
        <f>VLOOKUP($B8,'Sintesi (CA)'!$C$30:$AE$56,25,FALSE)</f>
        <v>0</v>
      </c>
      <c r="GO8" s="318">
        <f>VLOOKUP($B8,'Sintesi (CA)'!$C$30:$AE$56,25,FALSE)</f>
        <v>0</v>
      </c>
      <c r="GP8" s="318">
        <f>VLOOKUP($B8,'Sintesi (CA)'!$C$30:$AE$56,25,FALSE)</f>
        <v>0</v>
      </c>
      <c r="GQ8" s="318">
        <f>VLOOKUP($B8,'Sintesi (CA)'!$C$30:$AE$56,25,FALSE)</f>
        <v>0</v>
      </c>
      <c r="GR8" s="318">
        <f>VLOOKUP($B8,'Sintesi (CA)'!$C$30:$AE$56,25,FALSE)</f>
        <v>0</v>
      </c>
      <c r="GS8" s="318">
        <f>VLOOKUP($B8,'Sintesi (CA)'!$C$30:$AE$56,25,FALSE)</f>
        <v>0</v>
      </c>
      <c r="GT8" s="318">
        <f>VLOOKUP($B8,'Sintesi (CA)'!$C$30:$AE$56,25,FALSE)</f>
        <v>0</v>
      </c>
      <c r="GU8" s="318">
        <f>VLOOKUP($B8,'Sintesi (CA)'!$C$30:$AE$56,25,FALSE)</f>
        <v>0</v>
      </c>
      <c r="GV8" s="318">
        <f>VLOOKUP($B8,'Sintesi (CA)'!$C$30:$AE$56,25,FALSE)</f>
        <v>0</v>
      </c>
      <c r="GW8" s="318">
        <f>VLOOKUP($B8,'Sintesi (CA)'!$C$30:$AE$56,25,FALSE)</f>
        <v>0</v>
      </c>
      <c r="GX8" s="318">
        <f>VLOOKUP($B8,'Sintesi (CA)'!$C$30:$AE$56,25,FALSE)</f>
        <v>0</v>
      </c>
      <c r="GY8" s="318">
        <f>VLOOKUP($B8,'Sintesi (CA)'!$C$30:$AE$56,25,FALSE)</f>
        <v>0</v>
      </c>
      <c r="GZ8" s="318">
        <f>VLOOKUP($B8,'Sintesi (CA)'!$C$30:$AE$56,25,FALSE)</f>
        <v>0</v>
      </c>
      <c r="HA8" s="318">
        <f>VLOOKUP($B8,'Sintesi (CA)'!$C$30:$AE$56,25,FALSE)</f>
        <v>0</v>
      </c>
      <c r="HB8" s="318">
        <f>VLOOKUP($B8,'Sintesi (CA)'!$C$30:$AE$56,25,FALSE)</f>
        <v>0</v>
      </c>
      <c r="HC8" s="318">
        <f>VLOOKUP($B8,'Sintesi (CA)'!$C$30:$AE$56,25,FALSE)</f>
        <v>0</v>
      </c>
      <c r="HD8" s="318">
        <f>VLOOKUP($B8,'Sintesi (CA)'!$C$30:$AE$56,25,FALSE)</f>
        <v>0</v>
      </c>
      <c r="HE8" s="318">
        <f>VLOOKUP($B8,'Sintesi (CA)'!$C$30:$AE$56,25,FALSE)</f>
        <v>0</v>
      </c>
      <c r="HF8" s="318">
        <f>VLOOKUP($B8,'Sintesi (CA)'!$C$30:$AE$56,25,FALSE)</f>
        <v>0</v>
      </c>
      <c r="HG8" s="318">
        <f>VLOOKUP($B8,'Sintesi (CA)'!$C$30:$AE$56,25,FALSE)</f>
        <v>0</v>
      </c>
      <c r="HH8" s="318">
        <f>VLOOKUP($B8,'Sintesi (CA)'!$C$30:$AE$56,25,FALSE)</f>
        <v>0</v>
      </c>
      <c r="HI8" s="318">
        <f>VLOOKUP($B8,'Sintesi (CA)'!$C$30:$AE$56,25,FALSE)</f>
        <v>0</v>
      </c>
      <c r="HJ8" s="318">
        <f>VLOOKUP($B8,'Sintesi (CA)'!$C$30:$AE$56,25,FALSE)</f>
        <v>0</v>
      </c>
      <c r="HK8" s="318">
        <f>VLOOKUP($B8,'Sintesi (CA)'!$C$30:$AE$56,25,FALSE)</f>
        <v>0</v>
      </c>
      <c r="HL8" s="318">
        <f>VLOOKUP($B8,'Sintesi (CA)'!$C$30:$AE$56,25,FALSE)</f>
        <v>0</v>
      </c>
      <c r="HM8" s="318">
        <f>VLOOKUP($B8,'Sintesi (CA)'!$C$30:$AE$56,25,FALSE)</f>
        <v>0</v>
      </c>
      <c r="HN8" s="318">
        <f>VLOOKUP($B8,'Sintesi (CA)'!$C$30:$AE$56,25,FALSE)</f>
        <v>0</v>
      </c>
      <c r="HO8" s="318">
        <f>VLOOKUP($B8,'Sintesi (CA)'!$C$30:$AE$56,25,FALSE)</f>
        <v>0</v>
      </c>
      <c r="HP8" s="318"/>
      <c r="HQ8" s="318"/>
      <c r="HR8" s="318"/>
      <c r="HS8" s="319">
        <v>0</v>
      </c>
      <c r="HT8" s="319">
        <v>0</v>
      </c>
      <c r="HU8" s="319">
        <v>0</v>
      </c>
      <c r="HV8" s="319">
        <v>0</v>
      </c>
      <c r="HW8" s="319">
        <v>0</v>
      </c>
      <c r="HX8" s="319">
        <v>0</v>
      </c>
      <c r="HY8" s="319">
        <v>0</v>
      </c>
      <c r="HZ8" s="319">
        <v>0</v>
      </c>
      <c r="IA8" s="319">
        <v>0</v>
      </c>
      <c r="IB8" s="319">
        <v>0</v>
      </c>
      <c r="IC8" s="319">
        <v>0</v>
      </c>
      <c r="ID8" s="319">
        <v>0</v>
      </c>
      <c r="IE8" s="319">
        <v>0</v>
      </c>
      <c r="IF8" s="319">
        <v>0</v>
      </c>
      <c r="IG8" s="319">
        <v>0</v>
      </c>
      <c r="IH8" s="319">
        <v>0</v>
      </c>
      <c r="II8" s="319">
        <v>0</v>
      </c>
      <c r="IJ8" s="319">
        <v>0</v>
      </c>
      <c r="IK8" s="319">
        <v>0</v>
      </c>
      <c r="IL8" s="319">
        <v>0</v>
      </c>
      <c r="IM8" s="319">
        <v>0</v>
      </c>
      <c r="IN8" s="319">
        <v>0</v>
      </c>
      <c r="IO8" s="319">
        <v>0</v>
      </c>
      <c r="IP8" s="319">
        <f>VLOOKUP($B8,'Sintesi (CA)'!$C$30:$AE$56,27,FALSE)</f>
        <v>0</v>
      </c>
      <c r="IQ8" s="319">
        <f>VLOOKUP($B8,'Sintesi (CA)'!$C$30:$AE$56,27,FALSE)</f>
        <v>0</v>
      </c>
      <c r="IR8" s="319">
        <f>VLOOKUP($B8,'Sintesi (CA)'!$C$30:$AE$56,27,FALSE)</f>
        <v>0</v>
      </c>
      <c r="IS8" s="319">
        <f>VLOOKUP($B8,'Sintesi (CA)'!$C$30:$AE$56,27,FALSE)</f>
        <v>0</v>
      </c>
      <c r="IT8" s="319">
        <f>VLOOKUP($B8,'Sintesi (CA)'!$C$30:$AE$56,27,FALSE)</f>
        <v>0</v>
      </c>
      <c r="IU8" s="319">
        <f>VLOOKUP($B8,'Sintesi (CA)'!$C$30:$AE$56,27,FALSE)</f>
        <v>0</v>
      </c>
      <c r="IV8" s="319">
        <f>VLOOKUP($B8,'Sintesi (CA)'!$C$30:$AE$56,27,FALSE)</f>
        <v>0</v>
      </c>
      <c r="IW8" s="319">
        <f>VLOOKUP($B8,'Sintesi (CA)'!$C$30:$AE$56,27,FALSE)</f>
        <v>0</v>
      </c>
      <c r="IX8" s="319">
        <f>VLOOKUP($B8,'Sintesi (CA)'!$C$30:$AE$56,27,FALSE)</f>
        <v>0</v>
      </c>
      <c r="IY8" s="319">
        <f>VLOOKUP($B8,'Sintesi (CA)'!$C$30:$AE$56,27,FALSE)</f>
        <v>0</v>
      </c>
      <c r="IZ8" s="319">
        <f>VLOOKUP($B8,'Sintesi (CA)'!$C$30:$AE$56,27,FALSE)</f>
        <v>0</v>
      </c>
      <c r="JA8" s="319">
        <f>VLOOKUP($B8,'Sintesi (CA)'!$C$30:$AE$56,27,FALSE)</f>
        <v>0</v>
      </c>
      <c r="JB8" s="319">
        <f>VLOOKUP($B8,'Sintesi (CA)'!$C$30:$AE$56,27,FALSE)</f>
        <v>0</v>
      </c>
      <c r="JC8" s="319">
        <f>VLOOKUP($B8,'Sintesi (CA)'!$C$30:$AE$56,27,FALSE)</f>
        <v>0</v>
      </c>
      <c r="JD8" s="319">
        <f>VLOOKUP($B8,'Sintesi (CA)'!$C$30:$AE$56,27,FALSE)</f>
        <v>0</v>
      </c>
      <c r="JE8" s="319">
        <f>VLOOKUP($B8,'Sintesi (CA)'!$C$30:$AE$56,27,FALSE)</f>
        <v>0</v>
      </c>
      <c r="JF8" s="319">
        <f>VLOOKUP($B8,'Sintesi (CA)'!$C$30:$AE$56,27,FALSE)</f>
        <v>0</v>
      </c>
      <c r="JG8" s="319">
        <f>VLOOKUP($B8,'Sintesi (CA)'!$C$30:$AE$56,27,FALSE)</f>
        <v>0</v>
      </c>
      <c r="JH8" s="319">
        <f>VLOOKUP($B8,'Sintesi (CA)'!$C$30:$AE$56,27,FALSE)</f>
        <v>0</v>
      </c>
      <c r="JI8" s="319">
        <f>VLOOKUP($B8,'Sintesi (CA)'!$C$30:$AE$56,27,FALSE)</f>
        <v>0</v>
      </c>
      <c r="JJ8" s="319">
        <f>VLOOKUP($B8,'Sintesi (CA)'!$C$30:$AE$56,27,FALSE)</f>
        <v>0</v>
      </c>
      <c r="JK8" s="319">
        <f>VLOOKUP($B8,'Sintesi (CA)'!$C$30:$AE$56,27,FALSE)</f>
        <v>0</v>
      </c>
      <c r="JL8" s="319">
        <f>VLOOKUP($B8,'Sintesi (CA)'!$C$30:$AE$56,27,FALSE)</f>
        <v>0</v>
      </c>
      <c r="JM8" s="319">
        <f>VLOOKUP($B8,'Sintesi (CA)'!$C$30:$AE$56,27,FALSE)</f>
        <v>0</v>
      </c>
      <c r="JN8" s="319">
        <f>VLOOKUP($B8,'Sintesi (CA)'!$C$30:$AE$56,27,FALSE)</f>
        <v>0</v>
      </c>
      <c r="JO8" s="319">
        <f>VLOOKUP($B8,'Sintesi (CA)'!$C$30:$AE$56,27,FALSE)</f>
        <v>0</v>
      </c>
      <c r="JP8" s="319">
        <f>VLOOKUP($B8,'Sintesi (CA)'!$C$30:$AE$56,27,FALSE)</f>
        <v>0</v>
      </c>
      <c r="JQ8" s="319">
        <f>VLOOKUP($B8,'Sintesi (CA)'!$C$30:$AE$56,27,FALSE)</f>
        <v>0</v>
      </c>
      <c r="JR8" s="319">
        <f>VLOOKUP($B8,'Sintesi (CA)'!$C$30:$AE$56,27,FALSE)</f>
        <v>0</v>
      </c>
      <c r="JS8" s="319">
        <f>VLOOKUP($B8,'Sintesi (CA)'!$C$30:$AE$56,27,FALSE)</f>
        <v>0</v>
      </c>
      <c r="JT8" s="319">
        <f>VLOOKUP($B8,'Sintesi (CA)'!$C$30:$AE$56,27,FALSE)</f>
        <v>0</v>
      </c>
      <c r="JU8" s="319">
        <f>VLOOKUP($B8,'Sintesi (CA)'!$C$30:$AE$56,27,FALSE)</f>
        <v>0</v>
      </c>
      <c r="JV8" s="319">
        <f>VLOOKUP($B8,'Sintesi (CA)'!$C$30:$AE$56,27,FALSE)</f>
        <v>0</v>
      </c>
      <c r="JW8" s="319">
        <f>VLOOKUP($B8,'Sintesi (CA)'!$C$30:$AE$56,27,FALSE)</f>
        <v>0</v>
      </c>
      <c r="JX8" s="319">
        <f>VLOOKUP($B8,'Sintesi (CA)'!$C$30:$AE$56,27,FALSE)</f>
        <v>0</v>
      </c>
      <c r="JY8" s="319">
        <f>VLOOKUP($B8,'Sintesi (CA)'!$C$30:$AE$56,27,FALSE)</f>
        <v>0</v>
      </c>
      <c r="JZ8" s="319">
        <f>VLOOKUP($B8,'Sintesi (CA)'!$C$30:$AE$56,27,FALSE)</f>
        <v>0</v>
      </c>
      <c r="KA8" s="319">
        <f>VLOOKUP($B8,'Sintesi (CA)'!$C$30:$AE$56,27,FALSE)</f>
        <v>0</v>
      </c>
      <c r="KB8" s="319">
        <f>VLOOKUP($B8,'Sintesi (CA)'!$C$30:$AE$56,27,FALSE)</f>
        <v>0</v>
      </c>
      <c r="KC8" s="319">
        <f>VLOOKUP($B8,'Sintesi (CA)'!$C$30:$AE$56,27,FALSE)</f>
        <v>0</v>
      </c>
      <c r="KD8" s="319">
        <f>VLOOKUP($B8,'Sintesi (CA)'!$C$30:$AE$56,27,FALSE)</f>
        <v>0</v>
      </c>
      <c r="KE8" s="319">
        <f>VLOOKUP($B8,'Sintesi (CA)'!$C$30:$AE$56,27,FALSE)</f>
        <v>0</v>
      </c>
      <c r="KF8" s="319">
        <f>VLOOKUP($B8,'Sintesi (CA)'!$C$30:$AE$56,27,FALSE)</f>
        <v>0</v>
      </c>
      <c r="KG8" s="319">
        <f>VLOOKUP($B8,'Sintesi (CA)'!$C$30:$AE$56,27,FALSE)</f>
        <v>0</v>
      </c>
      <c r="KH8" s="319">
        <f>VLOOKUP($B8,'Sintesi (CA)'!$C$30:$AE$56,27,FALSE)</f>
        <v>0</v>
      </c>
      <c r="KI8" s="319">
        <f>VLOOKUP($B8,'Sintesi (CA)'!$C$30:$AE$56,27,FALSE)</f>
        <v>0</v>
      </c>
      <c r="KJ8" s="319">
        <f>VLOOKUP($B8,'Sintesi (CA)'!$C$30:$AE$56,27,FALSE)</f>
        <v>0</v>
      </c>
      <c r="KK8" s="319">
        <f>VLOOKUP($B8,'Sintesi (CA)'!$C$30:$AE$56,27,FALSE)</f>
        <v>0</v>
      </c>
      <c r="KL8" s="319">
        <f>VLOOKUP($B8,'Sintesi (CA)'!$C$30:$AE$56,27,FALSE)</f>
        <v>0</v>
      </c>
      <c r="KM8" s="319">
        <f>VLOOKUP($B8,'Sintesi (CA)'!$C$30:$AE$56,27,FALSE)</f>
        <v>0</v>
      </c>
      <c r="KN8" s="319">
        <f>VLOOKUP($B8,'Sintesi (CA)'!$C$30:$AE$56,27,FALSE)</f>
        <v>0</v>
      </c>
      <c r="KO8" s="319">
        <f>VLOOKUP($B8,'Sintesi (CA)'!$C$30:$AE$56,27,FALSE)</f>
        <v>0</v>
      </c>
      <c r="KP8" s="319">
        <f>VLOOKUP($B8,'Sintesi (CA)'!$C$30:$AE$56,27,FALSE)</f>
        <v>0</v>
      </c>
      <c r="KQ8" s="319">
        <f>VLOOKUP($B8,'Sintesi (CA)'!$C$30:$AE$56,27,FALSE)</f>
        <v>0</v>
      </c>
      <c r="KR8" s="319">
        <f>VLOOKUP($B8,'Sintesi (CA)'!$C$30:$AE$56,27,FALSE)</f>
        <v>0</v>
      </c>
      <c r="KS8" s="319">
        <f>VLOOKUP($B8,'Sintesi (CA)'!$C$30:$AE$56,27,FALSE)</f>
        <v>0</v>
      </c>
      <c r="KT8" s="319">
        <f>VLOOKUP($B8,'Sintesi (CA)'!$C$30:$AE$56,27,FALSE)</f>
        <v>0</v>
      </c>
      <c r="KU8" s="319">
        <f>VLOOKUP($B8,'Sintesi (CA)'!$C$30:$AE$56,27,FALSE)</f>
        <v>0</v>
      </c>
      <c r="KV8" s="319">
        <f>VLOOKUP($B8,'Sintesi (CA)'!$C$30:$AE$56,27,FALSE)</f>
        <v>0</v>
      </c>
      <c r="KW8" s="319">
        <f>VLOOKUP($B8,'Sintesi (CA)'!$C$30:$AE$56,27,FALSE)</f>
        <v>0</v>
      </c>
      <c r="KX8" s="319">
        <f>VLOOKUP($B8,'Sintesi (CA)'!$C$30:$AE$56,27,FALSE)</f>
        <v>0</v>
      </c>
      <c r="KY8" s="319">
        <f>VLOOKUP($B8,'Sintesi (CA)'!$C$30:$AE$56,27,FALSE)</f>
        <v>0</v>
      </c>
      <c r="KZ8" s="319">
        <f>VLOOKUP($B8,'Sintesi (CA)'!$C$30:$AE$56,27,FALSE)</f>
        <v>0</v>
      </c>
      <c r="LA8" s="319">
        <f>VLOOKUP($B8,'Sintesi (CA)'!$C$30:$AE$56,27,FALSE)</f>
        <v>0</v>
      </c>
      <c r="LB8" s="319">
        <f>VLOOKUP($B8,'Sintesi (CA)'!$C$30:$AE$56,27,FALSE)</f>
        <v>0</v>
      </c>
      <c r="LC8" s="319">
        <f>VLOOKUP($B8,'Sintesi (CA)'!$C$30:$AE$56,27,FALSE)</f>
        <v>0</v>
      </c>
      <c r="LD8" s="319">
        <f>VLOOKUP($B8,'Sintesi (CA)'!$C$30:$AE$56,27,FALSE)</f>
        <v>0</v>
      </c>
      <c r="LE8" s="319">
        <f>VLOOKUP($B8,'Sintesi (CA)'!$C$30:$AE$56,27,FALSE)</f>
        <v>0</v>
      </c>
      <c r="LF8" s="319">
        <f>VLOOKUP($B8,'Sintesi (CA)'!$C$30:$AE$56,27,FALSE)</f>
        <v>0</v>
      </c>
      <c r="LG8" s="319">
        <f>VLOOKUP($B8,'Sintesi (CA)'!$C$30:$AE$56,27,FALSE)</f>
        <v>0</v>
      </c>
      <c r="LH8" s="319">
        <f>VLOOKUP($B8,'Sintesi (CA)'!$C$30:$AE$56,27,FALSE)</f>
        <v>0</v>
      </c>
      <c r="LI8" s="319">
        <f>VLOOKUP($B8,'Sintesi (CA)'!$C$30:$AE$56,27,FALSE)</f>
        <v>0</v>
      </c>
      <c r="LJ8" s="319">
        <f>VLOOKUP($B8,'Sintesi (CA)'!$C$30:$AE$56,27,FALSE)</f>
        <v>0</v>
      </c>
      <c r="LK8" s="319">
        <f>VLOOKUP($B8,'Sintesi (CA)'!$C$30:$AE$56,27,FALSE)</f>
        <v>0</v>
      </c>
      <c r="LL8" s="319">
        <f>VLOOKUP($B8,'Sintesi (CA)'!$C$30:$AE$56,27,FALSE)</f>
        <v>0</v>
      </c>
      <c r="LM8" s="319">
        <f>VLOOKUP($B8,'Sintesi (CA)'!$C$30:$AE$56,27,FALSE)</f>
        <v>0</v>
      </c>
      <c r="LN8" s="319">
        <f>VLOOKUP($B8,'Sintesi (CA)'!$C$30:$AE$56,27,FALSE)</f>
        <v>0</v>
      </c>
      <c r="LO8" s="319">
        <f>VLOOKUP($B8,'Sintesi (CA)'!$C$30:$AE$56,27,FALSE)</f>
        <v>0</v>
      </c>
      <c r="LP8" s="319">
        <f>VLOOKUP($B8,'Sintesi (CA)'!$C$30:$AE$56,27,FALSE)</f>
        <v>0</v>
      </c>
      <c r="LQ8" s="319">
        <f>VLOOKUP($B8,'Sintesi (CA)'!$C$30:$AE$56,27,FALSE)</f>
        <v>0</v>
      </c>
      <c r="LR8" s="319">
        <f>VLOOKUP($B8,'Sintesi (CA)'!$C$30:$AE$56,27,FALSE)</f>
        <v>0</v>
      </c>
      <c r="LS8" s="319"/>
      <c r="LT8" s="319"/>
      <c r="LU8" s="319"/>
      <c r="LV8" s="320">
        <v>1</v>
      </c>
      <c r="LW8" s="320">
        <v>1</v>
      </c>
      <c r="LX8" s="320">
        <v>1</v>
      </c>
      <c r="LY8" s="320">
        <v>1</v>
      </c>
      <c r="LZ8" s="320">
        <v>1</v>
      </c>
      <c r="MA8" s="320">
        <v>1</v>
      </c>
      <c r="MB8" s="320">
        <v>1</v>
      </c>
      <c r="MC8" s="320">
        <v>0</v>
      </c>
      <c r="MD8" s="320">
        <v>0</v>
      </c>
      <c r="ME8" s="320">
        <v>0</v>
      </c>
      <c r="MF8" s="320">
        <v>0</v>
      </c>
      <c r="MG8" s="320">
        <v>0</v>
      </c>
      <c r="MH8" s="320">
        <v>0</v>
      </c>
      <c r="MI8" s="320">
        <v>1</v>
      </c>
      <c r="MJ8" s="320">
        <v>1</v>
      </c>
      <c r="MK8" s="320">
        <v>1</v>
      </c>
      <c r="ML8" s="320">
        <v>1</v>
      </c>
      <c r="MM8" s="320">
        <v>1</v>
      </c>
      <c r="MN8" s="320">
        <v>1</v>
      </c>
      <c r="MO8" s="320">
        <v>1</v>
      </c>
      <c r="MP8" s="320">
        <v>1</v>
      </c>
      <c r="MQ8" s="320">
        <v>1</v>
      </c>
      <c r="MR8" s="320">
        <v>1</v>
      </c>
      <c r="MS8" s="320">
        <f>VLOOKUP($B8,'Sintesi (CA)'!$C$30:$AE$56,26,FALSE)</f>
        <v>1</v>
      </c>
      <c r="MT8" s="320">
        <f>VLOOKUP($B8,'Sintesi (CA)'!$C$30:$AE$56,26,FALSE)</f>
        <v>1</v>
      </c>
      <c r="MU8" s="320">
        <f>VLOOKUP($B8,'Sintesi (CA)'!$C$30:$AE$56,26,FALSE)</f>
        <v>1</v>
      </c>
      <c r="MV8" s="320">
        <f>VLOOKUP($B8,'Sintesi (CA)'!$C$30:$AE$56,26,FALSE)</f>
        <v>1</v>
      </c>
      <c r="MW8" s="320">
        <f>VLOOKUP($B8,'Sintesi (CA)'!$C$30:$AE$56,26,FALSE)</f>
        <v>1</v>
      </c>
      <c r="MX8" s="320">
        <f>VLOOKUP($B8,'Sintesi (CA)'!$C$30:$AE$56,26,FALSE)</f>
        <v>1</v>
      </c>
      <c r="MY8" s="320">
        <f>VLOOKUP($B8,'Sintesi (CA)'!$C$30:$AE$56,26,FALSE)</f>
        <v>1</v>
      </c>
      <c r="MZ8" s="320">
        <f>VLOOKUP($B8,'Sintesi (CA)'!$C$30:$AE$56,26,FALSE)</f>
        <v>1</v>
      </c>
      <c r="NA8" s="320">
        <f>VLOOKUP($B8,'Sintesi (CA)'!$C$30:$AE$56,26,FALSE)</f>
        <v>1</v>
      </c>
      <c r="NB8" s="320">
        <f>VLOOKUP($B8,'Sintesi (CA)'!$C$30:$AE$56,26,FALSE)</f>
        <v>1</v>
      </c>
      <c r="NC8" s="320">
        <f>VLOOKUP($B8,'Sintesi (CA)'!$C$30:$AE$56,26,FALSE)</f>
        <v>1</v>
      </c>
      <c r="ND8" s="320">
        <f>VLOOKUP($B8,'Sintesi (CA)'!$C$30:$AE$56,26,FALSE)</f>
        <v>1</v>
      </c>
      <c r="NE8" s="320">
        <f>VLOOKUP($B8,'Sintesi (CA)'!$C$30:$AE$56,26,FALSE)</f>
        <v>1</v>
      </c>
      <c r="NF8" s="320">
        <f>VLOOKUP($B8,'Sintesi (CA)'!$C$30:$AE$56,26,FALSE)</f>
        <v>1</v>
      </c>
      <c r="NG8" s="320">
        <f>VLOOKUP($B8,'Sintesi (CA)'!$C$30:$AE$56,26,FALSE)</f>
        <v>1</v>
      </c>
      <c r="NH8" s="320">
        <f>VLOOKUP($B8,'Sintesi (CA)'!$C$30:$AE$56,26,FALSE)</f>
        <v>1</v>
      </c>
      <c r="NI8" s="320">
        <f>VLOOKUP($B8,'Sintesi (CA)'!$C$30:$AE$56,26,FALSE)</f>
        <v>1</v>
      </c>
      <c r="NJ8" s="320">
        <f>VLOOKUP($B8,'Sintesi (CA)'!$C$30:$AE$56,26,FALSE)</f>
        <v>1</v>
      </c>
      <c r="NK8" s="320">
        <f>VLOOKUP($B8,'Sintesi (CA)'!$C$30:$AE$56,26,FALSE)</f>
        <v>1</v>
      </c>
      <c r="NL8" s="320">
        <f>VLOOKUP($B8,'Sintesi (CA)'!$C$30:$AE$56,26,FALSE)</f>
        <v>1</v>
      </c>
      <c r="NM8" s="320">
        <f>VLOOKUP($B8,'Sintesi (CA)'!$C$30:$AE$56,26,FALSE)</f>
        <v>1</v>
      </c>
      <c r="NN8" s="320">
        <f>VLOOKUP($B8,'Sintesi (CA)'!$C$30:$AE$56,26,FALSE)</f>
        <v>1</v>
      </c>
      <c r="NO8" s="320">
        <f>VLOOKUP($B8,'Sintesi (CA)'!$C$30:$AE$56,26,FALSE)</f>
        <v>1</v>
      </c>
      <c r="NP8" s="320">
        <f>VLOOKUP($B8,'Sintesi (CA)'!$C$30:$AE$56,26,FALSE)</f>
        <v>1</v>
      </c>
      <c r="NQ8" s="320">
        <f>VLOOKUP($B8,'Sintesi (CA)'!$C$30:$AE$56,26,FALSE)</f>
        <v>1</v>
      </c>
      <c r="NR8" s="320">
        <f>VLOOKUP($B8,'Sintesi (CA)'!$C$30:$AE$56,26,FALSE)</f>
        <v>1</v>
      </c>
      <c r="NS8" s="320">
        <f>VLOOKUP($B8,'Sintesi (CA)'!$C$30:$AE$56,26,FALSE)</f>
        <v>1</v>
      </c>
      <c r="NT8" s="320">
        <f>VLOOKUP($B8,'Sintesi (CA)'!$C$30:$AE$56,26,FALSE)</f>
        <v>1</v>
      </c>
      <c r="NU8" s="320">
        <f>VLOOKUP($B8,'Sintesi (CA)'!$C$30:$AE$56,26,FALSE)</f>
        <v>1</v>
      </c>
      <c r="NV8" s="320">
        <f>VLOOKUP($B8,'Sintesi (CA)'!$C$30:$AE$56,26,FALSE)</f>
        <v>1</v>
      </c>
      <c r="NW8" s="320">
        <f>VLOOKUP($B8,'Sintesi (CA)'!$C$30:$AE$56,26,FALSE)</f>
        <v>1</v>
      </c>
      <c r="NX8" s="320">
        <f>VLOOKUP($B8,'Sintesi (CA)'!$C$30:$AE$56,26,FALSE)</f>
        <v>1</v>
      </c>
      <c r="NY8" s="320">
        <f>VLOOKUP($B8,'Sintesi (CA)'!$C$30:$AE$56,26,FALSE)</f>
        <v>1</v>
      </c>
      <c r="NZ8" s="320">
        <f>VLOOKUP($B8,'Sintesi (CA)'!$C$30:$AE$56,26,FALSE)</f>
        <v>1</v>
      </c>
      <c r="OA8" s="320">
        <f>VLOOKUP($B8,'Sintesi (CA)'!$C$30:$AE$56,26,FALSE)</f>
        <v>1</v>
      </c>
      <c r="OB8" s="320">
        <f>VLOOKUP($B8,'Sintesi (CA)'!$C$30:$AE$56,26,FALSE)</f>
        <v>1</v>
      </c>
      <c r="OC8" s="320">
        <f>VLOOKUP($B8,'Sintesi (CA)'!$C$30:$AE$56,26,FALSE)</f>
        <v>1</v>
      </c>
      <c r="OD8" s="320">
        <f>VLOOKUP($B8,'Sintesi (CA)'!$C$30:$AE$56,26,FALSE)</f>
        <v>1</v>
      </c>
      <c r="OE8" s="320">
        <f>VLOOKUP($B8,'Sintesi (CA)'!$C$30:$AE$56,26,FALSE)</f>
        <v>1</v>
      </c>
      <c r="OF8" s="320">
        <f>VLOOKUP($B8,'Sintesi (CA)'!$C$30:$AE$56,26,FALSE)</f>
        <v>1</v>
      </c>
      <c r="OG8" s="320">
        <f>VLOOKUP($B8,'Sintesi (CA)'!$C$30:$AE$56,26,FALSE)</f>
        <v>1</v>
      </c>
      <c r="OH8" s="320">
        <f>VLOOKUP($B8,'Sintesi (CA)'!$C$30:$AE$56,26,FALSE)</f>
        <v>1</v>
      </c>
      <c r="OI8" s="320">
        <f>VLOOKUP($B8,'Sintesi (CA)'!$C$30:$AE$56,26,FALSE)</f>
        <v>1</v>
      </c>
      <c r="OJ8" s="320">
        <f>VLOOKUP($B8,'Sintesi (CA)'!$C$30:$AE$56,26,FALSE)</f>
        <v>1</v>
      </c>
      <c r="OK8" s="320">
        <f>VLOOKUP($B8,'Sintesi (CA)'!$C$30:$AE$56,26,FALSE)</f>
        <v>1</v>
      </c>
      <c r="OL8" s="320">
        <f>VLOOKUP($B8,'Sintesi (CA)'!$C$30:$AE$56,26,FALSE)</f>
        <v>1</v>
      </c>
      <c r="OM8" s="320">
        <f>VLOOKUP($B8,'Sintesi (CA)'!$C$30:$AE$56,26,FALSE)</f>
        <v>1</v>
      </c>
      <c r="ON8" s="320">
        <f>VLOOKUP($B8,'Sintesi (CA)'!$C$30:$AE$56,26,FALSE)</f>
        <v>1</v>
      </c>
      <c r="OO8" s="320">
        <f>VLOOKUP($B8,'Sintesi (CA)'!$C$30:$AE$56,26,FALSE)</f>
        <v>1</v>
      </c>
      <c r="OP8" s="320">
        <f>VLOOKUP($B8,'Sintesi (CA)'!$C$30:$AE$56,26,FALSE)</f>
        <v>1</v>
      </c>
      <c r="OQ8" s="320">
        <f>VLOOKUP($B8,'Sintesi (CA)'!$C$30:$AE$56,26,FALSE)</f>
        <v>1</v>
      </c>
      <c r="OR8" s="320">
        <f>VLOOKUP($B8,'Sintesi (CA)'!$C$30:$AE$56,26,FALSE)</f>
        <v>1</v>
      </c>
      <c r="OS8" s="320">
        <f>VLOOKUP($B8,'Sintesi (CA)'!$C$30:$AE$56,26,FALSE)</f>
        <v>1</v>
      </c>
      <c r="OT8" s="320">
        <f>VLOOKUP($B8,'Sintesi (CA)'!$C$30:$AE$56,26,FALSE)</f>
        <v>1</v>
      </c>
      <c r="OU8" s="320">
        <f>VLOOKUP($B8,'Sintesi (CA)'!$C$30:$AE$56,26,FALSE)</f>
        <v>1</v>
      </c>
      <c r="OV8" s="320">
        <f>VLOOKUP($B8,'Sintesi (CA)'!$C$30:$AE$56,26,FALSE)</f>
        <v>1</v>
      </c>
      <c r="OW8" s="320">
        <f>VLOOKUP($B8,'Sintesi (CA)'!$C$30:$AE$56,26,FALSE)</f>
        <v>1</v>
      </c>
      <c r="OX8" s="320">
        <f>VLOOKUP($B8,'Sintesi (CA)'!$C$30:$AE$56,26,FALSE)</f>
        <v>1</v>
      </c>
      <c r="OY8" s="320">
        <f>VLOOKUP($B8,'Sintesi (CA)'!$C$30:$AE$56,26,FALSE)</f>
        <v>1</v>
      </c>
      <c r="OZ8" s="320">
        <f>VLOOKUP($B8,'Sintesi (CA)'!$C$30:$AE$56,26,FALSE)</f>
        <v>1</v>
      </c>
      <c r="PA8" s="320">
        <f>VLOOKUP($B8,'Sintesi (CA)'!$C$30:$AE$56,26,FALSE)</f>
        <v>1</v>
      </c>
      <c r="PB8" s="320">
        <f>VLOOKUP($B8,'Sintesi (CA)'!$C$30:$AE$56,26,FALSE)</f>
        <v>1</v>
      </c>
      <c r="PC8" s="320">
        <f>VLOOKUP($B8,'Sintesi (CA)'!$C$30:$AE$56,26,FALSE)</f>
        <v>1</v>
      </c>
      <c r="PD8" s="320">
        <f>VLOOKUP($B8,'Sintesi (CA)'!$C$30:$AE$56,26,FALSE)</f>
        <v>1</v>
      </c>
      <c r="PE8" s="320">
        <f>VLOOKUP($B8,'Sintesi (CA)'!$C$30:$AE$56,26,FALSE)</f>
        <v>1</v>
      </c>
      <c r="PF8" s="320">
        <f>VLOOKUP($B8,'Sintesi (CA)'!$C$30:$AE$56,26,FALSE)</f>
        <v>1</v>
      </c>
      <c r="PG8" s="320">
        <f>VLOOKUP($B8,'Sintesi (CA)'!$C$30:$AE$56,26,FALSE)</f>
        <v>1</v>
      </c>
      <c r="PH8" s="320">
        <f>VLOOKUP($B8,'Sintesi (CA)'!$C$30:$AE$56,26,FALSE)</f>
        <v>1</v>
      </c>
      <c r="PI8" s="320">
        <f>VLOOKUP($B8,'Sintesi (CA)'!$C$30:$AE$56,26,FALSE)</f>
        <v>1</v>
      </c>
      <c r="PJ8" s="320">
        <f>VLOOKUP($B8,'Sintesi (CA)'!$C$30:$AE$56,26,FALSE)</f>
        <v>1</v>
      </c>
      <c r="PK8" s="320">
        <f>VLOOKUP($B8,'Sintesi (CA)'!$C$30:$AE$56,26,FALSE)</f>
        <v>1</v>
      </c>
      <c r="PL8" s="320">
        <f>VLOOKUP($B8,'Sintesi (CA)'!$C$30:$AE$56,26,FALSE)</f>
        <v>1</v>
      </c>
      <c r="PM8" s="320">
        <f>VLOOKUP($B8,'Sintesi (CA)'!$C$30:$AE$56,26,FALSE)</f>
        <v>1</v>
      </c>
      <c r="PN8" s="320">
        <f>VLOOKUP($B8,'Sintesi (CA)'!$C$30:$AE$56,26,FALSE)</f>
        <v>1</v>
      </c>
      <c r="PO8" s="320">
        <f>VLOOKUP($B8,'Sintesi (CA)'!$C$30:$AE$56,26,FALSE)</f>
        <v>1</v>
      </c>
      <c r="PP8" s="320">
        <f>VLOOKUP($B8,'Sintesi (CA)'!$C$30:$AE$56,26,FALSE)</f>
        <v>1</v>
      </c>
      <c r="PQ8" s="320">
        <f>VLOOKUP($B8,'Sintesi (CA)'!$C$30:$AE$56,26,FALSE)</f>
        <v>1</v>
      </c>
      <c r="PR8" s="320">
        <f>VLOOKUP($B8,'Sintesi (CA)'!$C$30:$AE$56,26,FALSE)</f>
        <v>1</v>
      </c>
      <c r="PS8" s="320">
        <f>VLOOKUP($B8,'Sintesi (CA)'!$C$30:$AE$56,26,FALSE)</f>
        <v>1</v>
      </c>
      <c r="PT8" s="320">
        <f>VLOOKUP($B8,'Sintesi (CA)'!$C$30:$AE$56,26,FALSE)</f>
        <v>1</v>
      </c>
      <c r="PU8" s="320">
        <f>VLOOKUP($B8,'Sintesi (CA)'!$C$30:$AE$56,26,FALSE)</f>
        <v>1</v>
      </c>
      <c r="PV8" s="320"/>
      <c r="PW8" s="320"/>
      <c r="PX8" s="320"/>
      <c r="PY8" s="321">
        <v>0</v>
      </c>
      <c r="PZ8" s="321">
        <v>0</v>
      </c>
      <c r="QA8" s="321">
        <v>0</v>
      </c>
      <c r="QB8" s="321">
        <v>0</v>
      </c>
      <c r="QC8" s="321">
        <v>0</v>
      </c>
      <c r="QD8" s="321">
        <v>0</v>
      </c>
      <c r="QE8" s="321">
        <v>0</v>
      </c>
      <c r="QF8" s="321">
        <v>0</v>
      </c>
      <c r="QG8" s="321">
        <v>0</v>
      </c>
      <c r="QH8" s="321">
        <v>0</v>
      </c>
      <c r="QI8" s="321">
        <v>0</v>
      </c>
      <c r="QJ8" s="321">
        <v>0</v>
      </c>
      <c r="QK8" s="321">
        <v>0</v>
      </c>
      <c r="QL8" s="321">
        <v>0</v>
      </c>
      <c r="QM8" s="321">
        <v>0</v>
      </c>
      <c r="QN8" s="321">
        <v>0</v>
      </c>
      <c r="QO8" s="321">
        <v>0</v>
      </c>
      <c r="QP8" s="321">
        <v>0</v>
      </c>
      <c r="QQ8" s="321">
        <v>0</v>
      </c>
      <c r="QR8" s="321">
        <v>0</v>
      </c>
      <c r="QS8" s="321">
        <v>0</v>
      </c>
      <c r="QT8" s="321">
        <v>0</v>
      </c>
      <c r="QU8" s="321">
        <v>0</v>
      </c>
      <c r="QV8" s="321">
        <f>VLOOKUP($B8,'Sintesi (CA)'!$C$30:$AE$56,28,FALSE)</f>
        <v>0</v>
      </c>
      <c r="QW8" s="321">
        <f>VLOOKUP($B8,'Sintesi (CA)'!$C$30:$AE$56,28,FALSE)</f>
        <v>0</v>
      </c>
      <c r="QX8" s="321">
        <f>VLOOKUP($B8,'Sintesi (CA)'!$C$30:$AE$56,28,FALSE)</f>
        <v>0</v>
      </c>
      <c r="QY8" s="321">
        <f>VLOOKUP($B8,'Sintesi (CA)'!$C$30:$AE$56,28,FALSE)</f>
        <v>0</v>
      </c>
      <c r="QZ8" s="321">
        <f>VLOOKUP($B8,'Sintesi (CA)'!$C$30:$AE$56,28,FALSE)</f>
        <v>0</v>
      </c>
      <c r="RA8" s="321">
        <f>VLOOKUP($B8,'Sintesi (CA)'!$C$30:$AE$56,28,FALSE)</f>
        <v>0</v>
      </c>
      <c r="RB8" s="321">
        <f>VLOOKUP($B8,'Sintesi (CA)'!$C$30:$AE$56,28,FALSE)</f>
        <v>0</v>
      </c>
      <c r="RC8" s="321">
        <f>VLOOKUP($B8,'Sintesi (CA)'!$C$30:$AE$56,28,FALSE)</f>
        <v>0</v>
      </c>
      <c r="RD8" s="321">
        <f>VLOOKUP($B8,'Sintesi (CA)'!$C$30:$AE$56,28,FALSE)</f>
        <v>0</v>
      </c>
      <c r="RE8" s="321">
        <f>VLOOKUP($B8,'Sintesi (CA)'!$C$30:$AE$56,28,FALSE)</f>
        <v>0</v>
      </c>
      <c r="RF8" s="321">
        <f>VLOOKUP($B8,'Sintesi (CA)'!$C$30:$AE$56,28,FALSE)</f>
        <v>0</v>
      </c>
      <c r="RG8" s="321">
        <f>VLOOKUP($B8,'Sintesi (CA)'!$C$30:$AE$56,28,FALSE)</f>
        <v>0</v>
      </c>
      <c r="RH8" s="321">
        <f>VLOOKUP($B8,'Sintesi (CA)'!$C$30:$AE$56,28,FALSE)</f>
        <v>0</v>
      </c>
      <c r="RI8" s="321">
        <f>VLOOKUP($B8,'Sintesi (CA)'!$C$30:$AE$56,28,FALSE)</f>
        <v>0</v>
      </c>
      <c r="RJ8" s="321">
        <f>VLOOKUP($B8,'Sintesi (CA)'!$C$30:$AE$56,28,FALSE)</f>
        <v>0</v>
      </c>
      <c r="RK8" s="321">
        <f>VLOOKUP($B8,'Sintesi (CA)'!$C$30:$AE$56,28,FALSE)</f>
        <v>0</v>
      </c>
      <c r="RL8" s="321">
        <f>VLOOKUP($B8,'Sintesi (CA)'!$C$30:$AE$56,28,FALSE)</f>
        <v>0</v>
      </c>
      <c r="RM8" s="321">
        <f>VLOOKUP($B8,'Sintesi (CA)'!$C$30:$AE$56,28,FALSE)</f>
        <v>0</v>
      </c>
      <c r="RN8" s="321">
        <f>VLOOKUP($B8,'Sintesi (CA)'!$C$30:$AE$56,28,FALSE)</f>
        <v>0</v>
      </c>
      <c r="RO8" s="321">
        <f>VLOOKUP($B8,'Sintesi (CA)'!$C$30:$AE$56,28,FALSE)</f>
        <v>0</v>
      </c>
      <c r="RP8" s="321">
        <f>VLOOKUP($B8,'Sintesi (CA)'!$C$30:$AE$56,28,FALSE)</f>
        <v>0</v>
      </c>
      <c r="RQ8" s="321">
        <f>VLOOKUP($B8,'Sintesi (CA)'!$C$30:$AE$56,28,FALSE)</f>
        <v>0</v>
      </c>
      <c r="RR8" s="321">
        <f>VLOOKUP($B8,'Sintesi (CA)'!$C$30:$AE$56,28,FALSE)</f>
        <v>0</v>
      </c>
      <c r="RS8" s="321">
        <f>VLOOKUP($B8,'Sintesi (CA)'!$C$30:$AE$56,28,FALSE)</f>
        <v>0</v>
      </c>
      <c r="RT8" s="321">
        <f>VLOOKUP($B8,'Sintesi (CA)'!$C$30:$AE$56,28,FALSE)</f>
        <v>0</v>
      </c>
      <c r="RU8" s="321">
        <f>VLOOKUP($B8,'Sintesi (CA)'!$C$30:$AE$56,28,FALSE)</f>
        <v>0</v>
      </c>
      <c r="RV8" s="321">
        <f>VLOOKUP($B8,'Sintesi (CA)'!$C$30:$AE$56,28,FALSE)</f>
        <v>0</v>
      </c>
      <c r="RW8" s="321">
        <f>VLOOKUP($B8,'Sintesi (CA)'!$C$30:$AE$56,28,FALSE)</f>
        <v>0</v>
      </c>
      <c r="RX8" s="321">
        <f>VLOOKUP($B8,'Sintesi (CA)'!$C$30:$AE$56,28,FALSE)</f>
        <v>0</v>
      </c>
      <c r="RY8" s="321">
        <f>VLOOKUP($B8,'Sintesi (CA)'!$C$30:$AE$56,28,FALSE)</f>
        <v>0</v>
      </c>
      <c r="RZ8" s="321">
        <f>VLOOKUP($B8,'Sintesi (CA)'!$C$30:$AE$56,28,FALSE)</f>
        <v>0</v>
      </c>
      <c r="SA8" s="321">
        <f>VLOOKUP($B8,'Sintesi (CA)'!$C$30:$AE$56,28,FALSE)</f>
        <v>0</v>
      </c>
      <c r="SB8" s="321">
        <f>VLOOKUP($B8,'Sintesi (CA)'!$C$30:$AE$56,28,FALSE)</f>
        <v>0</v>
      </c>
      <c r="SC8" s="321">
        <f>VLOOKUP($B8,'Sintesi (CA)'!$C$30:$AE$56,28,FALSE)</f>
        <v>0</v>
      </c>
      <c r="SD8" s="321">
        <f>VLOOKUP($B8,'Sintesi (CA)'!$C$30:$AE$56,28,FALSE)</f>
        <v>0</v>
      </c>
      <c r="SE8" s="321">
        <f>VLOOKUP($B8,'Sintesi (CA)'!$C$30:$AE$56,28,FALSE)</f>
        <v>0</v>
      </c>
      <c r="SF8" s="321">
        <f>VLOOKUP($B8,'Sintesi (CA)'!$C$30:$AE$56,28,FALSE)</f>
        <v>0</v>
      </c>
      <c r="SG8" s="321">
        <f>VLOOKUP($B8,'Sintesi (CA)'!$C$30:$AE$56,28,FALSE)</f>
        <v>0</v>
      </c>
      <c r="SH8" s="321">
        <f>VLOOKUP($B8,'Sintesi (CA)'!$C$30:$AE$56,28,FALSE)</f>
        <v>0</v>
      </c>
      <c r="SI8" s="321">
        <f>VLOOKUP($B8,'Sintesi (CA)'!$C$30:$AE$56,28,FALSE)</f>
        <v>0</v>
      </c>
      <c r="SJ8" s="321">
        <f>VLOOKUP($B8,'Sintesi (CA)'!$C$30:$AE$56,28,FALSE)</f>
        <v>0</v>
      </c>
      <c r="SK8" s="321">
        <f>VLOOKUP($B8,'Sintesi (CA)'!$C$30:$AE$56,28,FALSE)</f>
        <v>0</v>
      </c>
      <c r="SL8" s="321">
        <f>VLOOKUP($B8,'Sintesi (CA)'!$C$30:$AE$56,28,FALSE)</f>
        <v>0</v>
      </c>
      <c r="SM8" s="321">
        <f>VLOOKUP($B8,'Sintesi (CA)'!$C$30:$AE$56,28,FALSE)</f>
        <v>0</v>
      </c>
      <c r="SN8" s="321">
        <f>VLOOKUP($B8,'Sintesi (CA)'!$C$30:$AE$56,28,FALSE)</f>
        <v>0</v>
      </c>
      <c r="SO8" s="321">
        <f>VLOOKUP($B8,'Sintesi (CA)'!$C$30:$AE$56,28,FALSE)</f>
        <v>0</v>
      </c>
      <c r="SP8" s="321">
        <f>VLOOKUP($B8,'Sintesi (CA)'!$C$30:$AE$56,28,FALSE)</f>
        <v>0</v>
      </c>
      <c r="SQ8" s="321">
        <f>VLOOKUP($B8,'Sintesi (CA)'!$C$30:$AE$56,28,FALSE)</f>
        <v>0</v>
      </c>
      <c r="SR8" s="321">
        <f>VLOOKUP($B8,'Sintesi (CA)'!$C$30:$AE$56,28,FALSE)</f>
        <v>0</v>
      </c>
      <c r="SS8" s="321">
        <f>VLOOKUP($B8,'Sintesi (CA)'!$C$30:$AE$56,28,FALSE)</f>
        <v>0</v>
      </c>
      <c r="ST8" s="321">
        <f>VLOOKUP($B8,'Sintesi (CA)'!$C$30:$AE$56,28,FALSE)</f>
        <v>0</v>
      </c>
      <c r="SU8" s="321">
        <f>VLOOKUP($B8,'Sintesi (CA)'!$C$30:$AE$56,28,FALSE)</f>
        <v>0</v>
      </c>
      <c r="SV8" s="321">
        <f>VLOOKUP($B8,'Sintesi (CA)'!$C$30:$AE$56,28,FALSE)</f>
        <v>0</v>
      </c>
      <c r="SW8" s="321">
        <f>VLOOKUP($B8,'Sintesi (CA)'!$C$30:$AE$56,28,FALSE)</f>
        <v>0</v>
      </c>
      <c r="SX8" s="321">
        <f>VLOOKUP($B8,'Sintesi (CA)'!$C$30:$AE$56,28,FALSE)</f>
        <v>0</v>
      </c>
      <c r="SY8" s="321">
        <f>VLOOKUP($B8,'Sintesi (CA)'!$C$30:$AE$56,28,FALSE)</f>
        <v>0</v>
      </c>
      <c r="SZ8" s="321">
        <f>VLOOKUP($B8,'Sintesi (CA)'!$C$30:$AE$56,28,FALSE)</f>
        <v>0</v>
      </c>
      <c r="TA8" s="321">
        <f>VLOOKUP($B8,'Sintesi (CA)'!$C$30:$AE$56,28,FALSE)</f>
        <v>0</v>
      </c>
      <c r="TB8" s="321">
        <f>VLOOKUP($B8,'Sintesi (CA)'!$C$30:$AE$56,28,FALSE)</f>
        <v>0</v>
      </c>
      <c r="TC8" s="321">
        <f>VLOOKUP($B8,'Sintesi (CA)'!$C$30:$AE$56,28,FALSE)</f>
        <v>0</v>
      </c>
      <c r="TD8" s="321">
        <f>VLOOKUP($B8,'Sintesi (CA)'!$C$30:$AE$56,28,FALSE)</f>
        <v>0</v>
      </c>
      <c r="TE8" s="321">
        <f>VLOOKUP($B8,'Sintesi (CA)'!$C$30:$AE$56,28,FALSE)</f>
        <v>0</v>
      </c>
      <c r="TF8" s="321">
        <f>VLOOKUP($B8,'Sintesi (CA)'!$C$30:$AE$56,28,FALSE)</f>
        <v>0</v>
      </c>
      <c r="TG8" s="321">
        <f>VLOOKUP($B8,'Sintesi (CA)'!$C$30:$AE$56,28,FALSE)</f>
        <v>0</v>
      </c>
      <c r="TH8" s="321">
        <f>VLOOKUP($B8,'Sintesi (CA)'!$C$30:$AE$56,28,FALSE)</f>
        <v>0</v>
      </c>
      <c r="TI8" s="321">
        <f>VLOOKUP($B8,'Sintesi (CA)'!$C$30:$AE$56,28,FALSE)</f>
        <v>0</v>
      </c>
      <c r="TJ8" s="321">
        <f>VLOOKUP($B8,'Sintesi (CA)'!$C$30:$AE$56,28,FALSE)</f>
        <v>0</v>
      </c>
      <c r="TK8" s="321">
        <f>VLOOKUP($B8,'Sintesi (CA)'!$C$30:$AE$56,28,FALSE)</f>
        <v>0</v>
      </c>
      <c r="TL8" s="321">
        <f>VLOOKUP($B8,'Sintesi (CA)'!$C$30:$AE$56,28,FALSE)</f>
        <v>0</v>
      </c>
      <c r="TM8" s="321">
        <f>VLOOKUP($B8,'Sintesi (CA)'!$C$30:$AE$56,28,FALSE)</f>
        <v>0</v>
      </c>
      <c r="TN8" s="321">
        <f>VLOOKUP($B8,'Sintesi (CA)'!$C$30:$AE$56,28,FALSE)</f>
        <v>0</v>
      </c>
      <c r="TO8" s="321">
        <f>VLOOKUP($B8,'Sintesi (CA)'!$C$30:$AE$56,28,FALSE)</f>
        <v>0</v>
      </c>
      <c r="TP8" s="321">
        <f>VLOOKUP($B8,'Sintesi (CA)'!$C$30:$AE$56,28,FALSE)</f>
        <v>0</v>
      </c>
      <c r="TQ8" s="321">
        <f>VLOOKUP($B8,'Sintesi (CA)'!$C$30:$AE$56,28,FALSE)</f>
        <v>0</v>
      </c>
      <c r="TR8" s="321">
        <f>VLOOKUP($B8,'Sintesi (CA)'!$C$30:$AE$56,28,FALSE)</f>
        <v>0</v>
      </c>
      <c r="TS8" s="321">
        <f>VLOOKUP($B8,'Sintesi (CA)'!$C$30:$AE$56,28,FALSE)</f>
        <v>0</v>
      </c>
      <c r="TT8" s="321">
        <f>VLOOKUP($B8,'Sintesi (CA)'!$C$30:$AE$56,28,FALSE)</f>
        <v>0</v>
      </c>
      <c r="TU8" s="321">
        <f>VLOOKUP($B8,'Sintesi (CA)'!$C$30:$AE$56,28,FALSE)</f>
        <v>0</v>
      </c>
      <c r="TV8" s="321">
        <f>VLOOKUP($B8,'Sintesi (CA)'!$C$30:$AE$56,28,FALSE)</f>
        <v>0</v>
      </c>
      <c r="TW8" s="321">
        <f>VLOOKUP($B8,'Sintesi (CA)'!$C$30:$AE$56,28,FALSE)</f>
        <v>0</v>
      </c>
      <c r="TX8" s="321">
        <f>VLOOKUP($B8,'Sintesi (CA)'!$C$30:$AE$56,28,FALSE)</f>
        <v>0</v>
      </c>
      <c r="TY8" s="321"/>
      <c r="TZ8" s="321"/>
      <c r="UA8" s="321"/>
      <c r="UB8" s="322">
        <v>0</v>
      </c>
      <c r="UC8" s="322">
        <v>0</v>
      </c>
      <c r="UD8" s="322">
        <v>0</v>
      </c>
      <c r="UE8" s="322">
        <v>0</v>
      </c>
      <c r="UF8" s="322">
        <v>0</v>
      </c>
      <c r="UG8" s="322">
        <v>0</v>
      </c>
      <c r="UH8" s="322">
        <v>0</v>
      </c>
      <c r="UI8" s="322">
        <v>0</v>
      </c>
      <c r="UJ8" s="322">
        <v>0</v>
      </c>
      <c r="UK8" s="322">
        <v>0</v>
      </c>
      <c r="UL8" s="322">
        <v>0</v>
      </c>
      <c r="UM8" s="322">
        <v>0</v>
      </c>
      <c r="UN8" s="322">
        <v>0</v>
      </c>
      <c r="UO8" s="322">
        <v>0</v>
      </c>
      <c r="UP8" s="322">
        <v>0</v>
      </c>
      <c r="UQ8" s="322">
        <v>0</v>
      </c>
      <c r="UR8" s="322">
        <v>0</v>
      </c>
      <c r="US8" s="322">
        <v>0</v>
      </c>
      <c r="UT8" s="322">
        <v>0</v>
      </c>
      <c r="UU8" s="322">
        <v>0</v>
      </c>
      <c r="UV8" s="322">
        <v>0</v>
      </c>
      <c r="UW8" s="322">
        <v>0</v>
      </c>
      <c r="UX8" s="322">
        <v>0</v>
      </c>
      <c r="UY8" s="322">
        <f>VLOOKUP($B8,'Sintesi (CA)'!$C$30:$AE$56,29,FALSE)</f>
        <v>0</v>
      </c>
      <c r="UZ8" s="322">
        <f>VLOOKUP($B8,'Sintesi (CA)'!$C$30:$AE$56,29,FALSE)</f>
        <v>0</v>
      </c>
      <c r="VA8" s="322">
        <f>VLOOKUP($B8,'Sintesi (CA)'!$C$30:$AE$56,29,FALSE)</f>
        <v>0</v>
      </c>
      <c r="VB8" s="322">
        <f>VLOOKUP($B8,'Sintesi (CA)'!$C$30:$AE$56,29,FALSE)</f>
        <v>0</v>
      </c>
      <c r="VC8" s="322">
        <f>VLOOKUP($B8,'Sintesi (CA)'!$C$30:$AE$56,29,FALSE)</f>
        <v>0</v>
      </c>
      <c r="VD8" s="322">
        <f>VLOOKUP($B8,'Sintesi (CA)'!$C$30:$AE$56,29,FALSE)</f>
        <v>0</v>
      </c>
      <c r="VE8" s="322">
        <f>VLOOKUP($B8,'Sintesi (CA)'!$C$30:$AE$56,29,FALSE)</f>
        <v>0</v>
      </c>
      <c r="VF8" s="322">
        <f>VLOOKUP($B8,'Sintesi (CA)'!$C$30:$AE$56,29,FALSE)</f>
        <v>0</v>
      </c>
      <c r="VG8" s="322">
        <f>VLOOKUP($B8,'Sintesi (CA)'!$C$30:$AE$56,29,FALSE)</f>
        <v>0</v>
      </c>
      <c r="VH8" s="322">
        <f>VLOOKUP($B8,'Sintesi (CA)'!$C$30:$AE$56,29,FALSE)</f>
        <v>0</v>
      </c>
      <c r="VI8" s="322">
        <f>VLOOKUP($B8,'Sintesi (CA)'!$C$30:$AE$56,29,FALSE)</f>
        <v>0</v>
      </c>
      <c r="VJ8" s="322">
        <f>VLOOKUP($B8,'Sintesi (CA)'!$C$30:$AE$56,29,FALSE)</f>
        <v>0</v>
      </c>
      <c r="VK8" s="322">
        <f>VLOOKUP($B8,'Sintesi (CA)'!$C$30:$AE$56,29,FALSE)</f>
        <v>0</v>
      </c>
      <c r="VL8" s="322">
        <f>VLOOKUP($B8,'Sintesi (CA)'!$C$30:$AE$56,29,FALSE)</f>
        <v>0</v>
      </c>
      <c r="VM8" s="322">
        <f>VLOOKUP($B8,'Sintesi (CA)'!$C$30:$AE$56,29,FALSE)</f>
        <v>0</v>
      </c>
      <c r="VN8" s="322">
        <f>VLOOKUP($B8,'Sintesi (CA)'!$C$30:$AE$56,29,FALSE)</f>
        <v>0</v>
      </c>
      <c r="VO8" s="322">
        <f>VLOOKUP($B8,'Sintesi (CA)'!$C$30:$AE$56,29,FALSE)</f>
        <v>0</v>
      </c>
      <c r="VP8" s="322">
        <f>VLOOKUP($B8,'Sintesi (CA)'!$C$30:$AE$56,29,FALSE)</f>
        <v>0</v>
      </c>
      <c r="VQ8" s="322">
        <f>VLOOKUP($B8,'Sintesi (CA)'!$C$30:$AE$56,29,FALSE)</f>
        <v>0</v>
      </c>
      <c r="VR8" s="322">
        <f>VLOOKUP($B8,'Sintesi (CA)'!$C$30:$AE$56,29,FALSE)</f>
        <v>0</v>
      </c>
      <c r="VS8" s="322">
        <f>VLOOKUP($B8,'Sintesi (CA)'!$C$30:$AE$56,29,FALSE)</f>
        <v>0</v>
      </c>
      <c r="VT8" s="322">
        <f>VLOOKUP($B8,'Sintesi (CA)'!$C$30:$AE$56,29,FALSE)</f>
        <v>0</v>
      </c>
      <c r="VU8" s="322">
        <f>VLOOKUP($B8,'Sintesi (CA)'!$C$30:$AE$56,29,FALSE)</f>
        <v>0</v>
      </c>
      <c r="VV8" s="322">
        <f>VLOOKUP($B8,'Sintesi (CA)'!$C$30:$AE$56,29,FALSE)</f>
        <v>0</v>
      </c>
      <c r="VW8" s="322">
        <f>VLOOKUP($B8,'Sintesi (CA)'!$C$30:$AE$56,29,FALSE)</f>
        <v>0</v>
      </c>
      <c r="VX8" s="322">
        <f>VLOOKUP($B8,'Sintesi (CA)'!$C$30:$AE$56,29,FALSE)</f>
        <v>0</v>
      </c>
      <c r="VY8" s="322">
        <f>VLOOKUP($B8,'Sintesi (CA)'!$C$30:$AE$56,29,FALSE)</f>
        <v>0</v>
      </c>
      <c r="VZ8" s="322">
        <f>VLOOKUP($B8,'Sintesi (CA)'!$C$30:$AE$56,29,FALSE)</f>
        <v>0</v>
      </c>
      <c r="WA8" s="322">
        <f>VLOOKUP($B8,'Sintesi (CA)'!$C$30:$AE$56,29,FALSE)</f>
        <v>0</v>
      </c>
      <c r="WB8" s="322">
        <f>VLOOKUP($B8,'Sintesi (CA)'!$C$30:$AE$56,29,FALSE)</f>
        <v>0</v>
      </c>
      <c r="WC8" s="322">
        <f>VLOOKUP($B8,'Sintesi (CA)'!$C$30:$AE$56,29,FALSE)</f>
        <v>0</v>
      </c>
      <c r="WD8" s="322">
        <f>VLOOKUP($B8,'Sintesi (CA)'!$C$30:$AE$56,29,FALSE)</f>
        <v>0</v>
      </c>
      <c r="WE8" s="322">
        <f>VLOOKUP($B8,'Sintesi (CA)'!$C$30:$AE$56,29,FALSE)</f>
        <v>0</v>
      </c>
      <c r="WF8" s="322">
        <f>VLOOKUP($B8,'Sintesi (CA)'!$C$30:$AE$56,29,FALSE)</f>
        <v>0</v>
      </c>
      <c r="WG8" s="322">
        <f>VLOOKUP($B8,'Sintesi (CA)'!$C$30:$AE$56,29,FALSE)</f>
        <v>0</v>
      </c>
      <c r="WH8" s="322">
        <f>VLOOKUP($B8,'Sintesi (CA)'!$C$30:$AE$56,29,FALSE)</f>
        <v>0</v>
      </c>
      <c r="WI8" s="322">
        <f>VLOOKUP($B8,'Sintesi (CA)'!$C$30:$AE$56,29,FALSE)</f>
        <v>0</v>
      </c>
      <c r="WJ8" s="322">
        <f>VLOOKUP($B8,'Sintesi (CA)'!$C$30:$AE$56,29,FALSE)</f>
        <v>0</v>
      </c>
      <c r="WK8" s="322">
        <f>VLOOKUP($B8,'Sintesi (CA)'!$C$30:$AE$56,29,FALSE)</f>
        <v>0</v>
      </c>
      <c r="WL8" s="322">
        <f>VLOOKUP($B8,'Sintesi (CA)'!$C$30:$AE$56,29,FALSE)</f>
        <v>0</v>
      </c>
      <c r="WM8" s="322">
        <f>VLOOKUP($B8,'Sintesi (CA)'!$C$30:$AE$56,29,FALSE)</f>
        <v>0</v>
      </c>
      <c r="WN8" s="322">
        <f>VLOOKUP($B8,'Sintesi (CA)'!$C$30:$AE$56,29,FALSE)</f>
        <v>0</v>
      </c>
      <c r="WO8" s="322">
        <f>VLOOKUP($B8,'Sintesi (CA)'!$C$30:$AE$56,29,FALSE)</f>
        <v>0</v>
      </c>
      <c r="WP8" s="322">
        <f>VLOOKUP($B8,'Sintesi (CA)'!$C$30:$AE$56,29,FALSE)</f>
        <v>0</v>
      </c>
      <c r="WQ8" s="322">
        <f>VLOOKUP($B8,'Sintesi (CA)'!$C$30:$AE$56,29,FALSE)</f>
        <v>0</v>
      </c>
      <c r="WR8" s="322">
        <f>VLOOKUP($B8,'Sintesi (CA)'!$C$30:$AE$56,29,FALSE)</f>
        <v>0</v>
      </c>
      <c r="WS8" s="322">
        <f>VLOOKUP($B8,'Sintesi (CA)'!$C$30:$AE$56,29,FALSE)</f>
        <v>0</v>
      </c>
      <c r="WT8" s="322">
        <f>VLOOKUP($B8,'Sintesi (CA)'!$C$30:$AE$56,29,FALSE)</f>
        <v>0</v>
      </c>
      <c r="WU8" s="322">
        <f>VLOOKUP($B8,'Sintesi (CA)'!$C$30:$AE$56,29,FALSE)</f>
        <v>0</v>
      </c>
      <c r="WV8" s="322">
        <f>VLOOKUP($B8,'Sintesi (CA)'!$C$30:$AE$56,29,FALSE)</f>
        <v>0</v>
      </c>
      <c r="WW8" s="322">
        <f>VLOOKUP($B8,'Sintesi (CA)'!$C$30:$AE$56,29,FALSE)</f>
        <v>0</v>
      </c>
      <c r="WX8" s="322">
        <f>VLOOKUP($B8,'Sintesi (CA)'!$C$30:$AE$56,29,FALSE)</f>
        <v>0</v>
      </c>
      <c r="WY8" s="322">
        <f>VLOOKUP($B8,'Sintesi (CA)'!$C$30:$AE$56,29,FALSE)</f>
        <v>0</v>
      </c>
      <c r="WZ8" s="322">
        <f>VLOOKUP($B8,'Sintesi (CA)'!$C$30:$AE$56,29,FALSE)</f>
        <v>0</v>
      </c>
      <c r="XA8" s="322">
        <f>VLOOKUP($B8,'Sintesi (CA)'!$C$30:$AE$56,29,FALSE)</f>
        <v>0</v>
      </c>
      <c r="XB8" s="322">
        <f>VLOOKUP($B8,'Sintesi (CA)'!$C$30:$AE$56,29,FALSE)</f>
        <v>0</v>
      </c>
      <c r="XC8" s="322">
        <f>VLOOKUP($B8,'Sintesi (CA)'!$C$30:$AE$56,29,FALSE)</f>
        <v>0</v>
      </c>
      <c r="XD8" s="322">
        <f>VLOOKUP($B8,'Sintesi (CA)'!$C$30:$AE$56,29,FALSE)</f>
        <v>0</v>
      </c>
      <c r="XE8" s="322">
        <f>VLOOKUP($B8,'Sintesi (CA)'!$C$30:$AE$56,29,FALSE)</f>
        <v>0</v>
      </c>
      <c r="XF8" s="322">
        <f>VLOOKUP($B8,'Sintesi (CA)'!$C$30:$AE$56,29,FALSE)</f>
        <v>0</v>
      </c>
      <c r="XG8" s="322">
        <f>VLOOKUP($B8,'Sintesi (CA)'!$C$30:$AE$56,29,FALSE)</f>
        <v>0</v>
      </c>
      <c r="XH8" s="322">
        <f>VLOOKUP($B8,'Sintesi (CA)'!$C$30:$AE$56,29,FALSE)</f>
        <v>0</v>
      </c>
      <c r="XI8" s="322">
        <f>VLOOKUP($B8,'Sintesi (CA)'!$C$30:$AE$56,29,FALSE)</f>
        <v>0</v>
      </c>
      <c r="XJ8" s="322">
        <f>VLOOKUP($B8,'Sintesi (CA)'!$C$30:$AE$56,29,FALSE)</f>
        <v>0</v>
      </c>
      <c r="XK8" s="322">
        <f>VLOOKUP($B8,'Sintesi (CA)'!$C$30:$AE$56,29,FALSE)</f>
        <v>0</v>
      </c>
      <c r="XL8" s="322">
        <f>VLOOKUP($B8,'Sintesi (CA)'!$C$30:$AE$56,29,FALSE)</f>
        <v>0</v>
      </c>
      <c r="XM8" s="322">
        <f>VLOOKUP($B8,'Sintesi (CA)'!$C$30:$AE$56,29,FALSE)</f>
        <v>0</v>
      </c>
      <c r="XN8" s="322">
        <f>VLOOKUP($B8,'Sintesi (CA)'!$C$30:$AE$56,29,FALSE)</f>
        <v>0</v>
      </c>
      <c r="XO8" s="322">
        <f>VLOOKUP($B8,'Sintesi (CA)'!$C$30:$AE$56,29,FALSE)</f>
        <v>0</v>
      </c>
      <c r="XP8" s="322">
        <f>VLOOKUP($B8,'Sintesi (CA)'!$C$30:$AE$56,29,FALSE)</f>
        <v>0</v>
      </c>
      <c r="XQ8" s="322">
        <f>VLOOKUP($B8,'Sintesi (CA)'!$C$30:$AE$56,29,FALSE)</f>
        <v>0</v>
      </c>
      <c r="XR8" s="322">
        <f>VLOOKUP($B8,'Sintesi (CA)'!$C$30:$AE$56,29,FALSE)</f>
        <v>0</v>
      </c>
      <c r="XS8" s="322">
        <f>VLOOKUP($B8,'Sintesi (CA)'!$C$30:$AE$56,29,FALSE)</f>
        <v>0</v>
      </c>
      <c r="XT8" s="322">
        <f>VLOOKUP($B8,'Sintesi (CA)'!$C$30:$AE$56,29,FALSE)</f>
        <v>0</v>
      </c>
      <c r="XU8" s="322">
        <f>VLOOKUP($B8,'Sintesi (CA)'!$C$30:$AE$56,29,FALSE)</f>
        <v>0</v>
      </c>
      <c r="XV8" s="322">
        <f>VLOOKUP($B8,'Sintesi (CA)'!$C$30:$AE$56,29,FALSE)</f>
        <v>0</v>
      </c>
      <c r="XW8" s="322">
        <f>VLOOKUP($B8,'Sintesi (CA)'!$C$30:$AE$56,29,FALSE)</f>
        <v>0</v>
      </c>
      <c r="XX8" s="322">
        <f>VLOOKUP($B8,'Sintesi (CA)'!$C$30:$AE$56,29,FALSE)</f>
        <v>0</v>
      </c>
      <c r="XY8" s="322">
        <f>VLOOKUP($B8,'Sintesi (CA)'!$C$30:$AE$56,29,FALSE)</f>
        <v>0</v>
      </c>
      <c r="XZ8" s="322">
        <f>VLOOKUP($B8,'Sintesi (CA)'!$C$30:$AE$56,29,FALSE)</f>
        <v>0</v>
      </c>
      <c r="YA8" s="322">
        <f>VLOOKUP($B8,'Sintesi (CA)'!$C$30:$AE$56,29,FALSE)</f>
        <v>0</v>
      </c>
      <c r="YB8" s="322"/>
      <c r="YC8" s="322"/>
      <c r="YD8" s="322"/>
      <c r="YE8" s="501">
        <v>0</v>
      </c>
      <c r="YF8" s="501">
        <v>0</v>
      </c>
      <c r="YG8" s="501">
        <v>0</v>
      </c>
      <c r="YH8" s="501">
        <v>0</v>
      </c>
      <c r="YI8" s="501">
        <v>0</v>
      </c>
      <c r="YJ8" s="501">
        <v>0</v>
      </c>
      <c r="YK8" s="501">
        <v>0</v>
      </c>
      <c r="YL8" s="501">
        <v>0</v>
      </c>
      <c r="YM8" s="501">
        <v>0</v>
      </c>
      <c r="YN8" s="501">
        <v>0</v>
      </c>
      <c r="YO8" s="501">
        <v>0</v>
      </c>
      <c r="YP8" s="501">
        <v>0</v>
      </c>
      <c r="YQ8" s="501">
        <v>0</v>
      </c>
      <c r="YR8" s="501">
        <v>0</v>
      </c>
      <c r="YS8" s="501">
        <v>0</v>
      </c>
      <c r="YT8" s="501">
        <v>0</v>
      </c>
      <c r="YU8" s="501">
        <v>0</v>
      </c>
      <c r="YV8" s="501">
        <v>0</v>
      </c>
      <c r="YW8" s="501">
        <v>0</v>
      </c>
      <c r="YX8" s="501">
        <v>0</v>
      </c>
      <c r="YY8" s="501">
        <v>0</v>
      </c>
      <c r="YZ8" s="501">
        <v>0</v>
      </c>
      <c r="ZA8" s="501">
        <v>0</v>
      </c>
      <c r="ZB8" s="501">
        <f>VLOOKUP($B8,'Sintesi (CA)'!$C$30:$AE$56,22,FALSE)</f>
        <v>0</v>
      </c>
      <c r="ZC8" s="501">
        <f>VLOOKUP($B8,'Sintesi (CA)'!$C$30:$AE$56,22,FALSE)</f>
        <v>0</v>
      </c>
      <c r="ZD8" s="501">
        <f>VLOOKUP($B8,'Sintesi (CA)'!$C$30:$AE$56,22,FALSE)</f>
        <v>0</v>
      </c>
      <c r="ZE8" s="501">
        <f>VLOOKUP($B8,'Sintesi (CA)'!$C$30:$AE$56,22,FALSE)</f>
        <v>0</v>
      </c>
      <c r="ZF8" s="501">
        <f>VLOOKUP($B8,'Sintesi (CA)'!$C$30:$AE$56,22,FALSE)</f>
        <v>0</v>
      </c>
      <c r="ZG8" s="501">
        <f>VLOOKUP($B8,'Sintesi (CA)'!$C$30:$AE$56,22,FALSE)</f>
        <v>0</v>
      </c>
      <c r="ZH8" s="501">
        <f>VLOOKUP($B8,'Sintesi (CA)'!$C$30:$AE$56,22,FALSE)</f>
        <v>0</v>
      </c>
      <c r="ZI8" s="501">
        <f>VLOOKUP($B8,'Sintesi (CA)'!$C$30:$AE$56,22,FALSE)</f>
        <v>0</v>
      </c>
      <c r="ZJ8" s="501">
        <f>VLOOKUP($B8,'Sintesi (CA)'!$C$30:$AE$56,22,FALSE)</f>
        <v>0</v>
      </c>
      <c r="ZK8" s="501">
        <f>VLOOKUP($B8,'Sintesi (CA)'!$C$30:$AE$56,22,FALSE)</f>
        <v>0</v>
      </c>
      <c r="ZL8" s="501">
        <f>VLOOKUP($B8,'Sintesi (CA)'!$C$30:$AE$56,22,FALSE)</f>
        <v>0</v>
      </c>
      <c r="ZM8" s="501">
        <f>VLOOKUP($B8,'Sintesi (CA)'!$C$30:$AE$56,22,FALSE)</f>
        <v>0</v>
      </c>
      <c r="ZN8" s="501">
        <f>VLOOKUP($B8,'Sintesi (CA)'!$C$30:$AE$56,22,FALSE)</f>
        <v>0</v>
      </c>
      <c r="ZO8" s="501">
        <f>VLOOKUP($B8,'Sintesi (CA)'!$C$30:$AE$56,22,FALSE)</f>
        <v>0</v>
      </c>
      <c r="ZP8" s="501">
        <f>VLOOKUP($B8,'Sintesi (CA)'!$C$30:$AE$56,22,FALSE)</f>
        <v>0</v>
      </c>
      <c r="ZQ8" s="501">
        <f>VLOOKUP($B8,'Sintesi (CA)'!$C$30:$AE$56,22,FALSE)</f>
        <v>0</v>
      </c>
      <c r="ZR8" s="501">
        <f>VLOOKUP($B8,'Sintesi (CA)'!$C$30:$AE$56,22,FALSE)</f>
        <v>0</v>
      </c>
      <c r="ZS8" s="501">
        <f>VLOOKUP($B8,'Sintesi (CA)'!$C$30:$AE$56,22,FALSE)</f>
        <v>0</v>
      </c>
      <c r="ZT8" s="501">
        <f>VLOOKUP($B8,'Sintesi (CA)'!$C$30:$AE$56,22,FALSE)</f>
        <v>0</v>
      </c>
      <c r="ZU8" s="501">
        <f>VLOOKUP($B8,'Sintesi (CA)'!$C$30:$AE$56,22,FALSE)</f>
        <v>0</v>
      </c>
      <c r="ZV8" s="501">
        <f>VLOOKUP($B8,'Sintesi (CA)'!$C$30:$AE$56,22,FALSE)</f>
        <v>0</v>
      </c>
      <c r="ZW8" s="501">
        <f>VLOOKUP($B8,'Sintesi (CA)'!$C$30:$AE$56,22,FALSE)</f>
        <v>0</v>
      </c>
      <c r="ZX8" s="501">
        <f>VLOOKUP($B8,'Sintesi (CA)'!$C$30:$AE$56,22,FALSE)</f>
        <v>0</v>
      </c>
      <c r="ZY8" s="501">
        <f>VLOOKUP($B8,'Sintesi (CA)'!$C$30:$AE$56,22,FALSE)</f>
        <v>0</v>
      </c>
      <c r="ZZ8" s="501">
        <f>VLOOKUP($B8,'Sintesi (CA)'!$C$30:$AE$56,22,FALSE)</f>
        <v>0</v>
      </c>
      <c r="AAA8" s="501">
        <f>VLOOKUP($B8,'Sintesi (CA)'!$C$30:$AE$56,22,FALSE)</f>
        <v>0</v>
      </c>
      <c r="AAB8" s="501">
        <f>VLOOKUP($B8,'Sintesi (CA)'!$C$30:$AE$56,22,FALSE)</f>
        <v>0</v>
      </c>
      <c r="AAC8" s="501">
        <f>VLOOKUP($B8,'Sintesi (CA)'!$C$30:$AE$56,22,FALSE)</f>
        <v>0</v>
      </c>
      <c r="AAD8" s="501">
        <f>VLOOKUP($B8,'Sintesi (CA)'!$C$30:$AE$56,22,FALSE)</f>
        <v>0</v>
      </c>
      <c r="AAE8" s="501">
        <f>VLOOKUP($B8,'Sintesi (CA)'!$C$30:$AE$56,22,FALSE)</f>
        <v>0</v>
      </c>
      <c r="AAF8" s="501">
        <f>VLOOKUP($B8,'Sintesi (CA)'!$C$30:$AE$56,22,FALSE)</f>
        <v>0</v>
      </c>
      <c r="AAG8" s="501">
        <f>VLOOKUP($B8,'Sintesi (CA)'!$C$30:$AE$56,22,FALSE)</f>
        <v>0</v>
      </c>
      <c r="AAH8" s="501">
        <f>VLOOKUP($B8,'Sintesi (CA)'!$C$30:$AE$56,22,FALSE)</f>
        <v>0</v>
      </c>
      <c r="AAI8" s="501">
        <f>VLOOKUP($B8,'Sintesi (CA)'!$C$30:$AE$56,22,FALSE)</f>
        <v>0</v>
      </c>
      <c r="AAJ8" s="501">
        <f>VLOOKUP($B8,'Sintesi (CA)'!$C$30:$AE$56,22,FALSE)</f>
        <v>0</v>
      </c>
      <c r="AAK8" s="501">
        <f>VLOOKUP($B8,'Sintesi (CA)'!$C$30:$AE$56,22,FALSE)</f>
        <v>0</v>
      </c>
      <c r="AAL8" s="501">
        <f>VLOOKUP($B8,'Sintesi (CA)'!$C$30:$AE$56,22,FALSE)</f>
        <v>0</v>
      </c>
      <c r="AAM8" s="501">
        <f>VLOOKUP($B8,'Sintesi (CA)'!$C$30:$AE$56,22,FALSE)</f>
        <v>0</v>
      </c>
      <c r="AAN8" s="501">
        <f>VLOOKUP($B8,'Sintesi (CA)'!$C$30:$AE$56,22,FALSE)</f>
        <v>0</v>
      </c>
      <c r="AAO8" s="501">
        <f>VLOOKUP($B8,'Sintesi (CA)'!$C$30:$AE$56,22,FALSE)</f>
        <v>0</v>
      </c>
      <c r="AAP8" s="501">
        <f>VLOOKUP($B8,'Sintesi (CA)'!$C$30:$AE$56,22,FALSE)</f>
        <v>0</v>
      </c>
      <c r="AAQ8" s="501">
        <f>VLOOKUP($B8,'Sintesi (CA)'!$C$30:$AE$56,22,FALSE)</f>
        <v>0</v>
      </c>
      <c r="AAR8" s="501">
        <f>VLOOKUP($B8,'Sintesi (CA)'!$C$30:$AE$56,22,FALSE)</f>
        <v>0</v>
      </c>
      <c r="AAS8" s="501">
        <f>VLOOKUP($B8,'Sintesi (CA)'!$C$30:$AE$56,22,FALSE)</f>
        <v>0</v>
      </c>
      <c r="AAT8" s="501">
        <f>VLOOKUP($B8,'Sintesi (CA)'!$C$30:$AE$56,22,FALSE)</f>
        <v>0</v>
      </c>
      <c r="AAU8" s="501">
        <f>VLOOKUP($B8,'Sintesi (CA)'!$C$30:$AE$56,22,FALSE)</f>
        <v>0</v>
      </c>
      <c r="AAV8" s="501">
        <f>VLOOKUP($B8,'Sintesi (CA)'!$C$30:$AE$56,22,FALSE)</f>
        <v>0</v>
      </c>
      <c r="AAW8" s="501">
        <f>VLOOKUP($B8,'Sintesi (CA)'!$C$30:$AE$56,22,FALSE)</f>
        <v>0</v>
      </c>
      <c r="AAX8" s="501">
        <f>VLOOKUP($B8,'Sintesi (CA)'!$C$30:$AE$56,22,FALSE)</f>
        <v>0</v>
      </c>
      <c r="AAY8" s="501">
        <f>VLOOKUP($B8,'Sintesi (CA)'!$C$30:$AE$56,22,FALSE)</f>
        <v>0</v>
      </c>
      <c r="AAZ8" s="501">
        <f>VLOOKUP($B8,'Sintesi (CA)'!$C$30:$AE$56,22,FALSE)</f>
        <v>0</v>
      </c>
      <c r="ABA8" s="501">
        <f>VLOOKUP($B8,'Sintesi (CA)'!$C$30:$AE$56,22,FALSE)</f>
        <v>0</v>
      </c>
      <c r="ABB8" s="501">
        <f>VLOOKUP($B8,'Sintesi (CA)'!$C$30:$AE$56,22,FALSE)</f>
        <v>0</v>
      </c>
      <c r="ABC8" s="501">
        <f>VLOOKUP($B8,'Sintesi (CA)'!$C$30:$AE$56,22,FALSE)</f>
        <v>0</v>
      </c>
      <c r="ABD8" s="501">
        <f>VLOOKUP($B8,'Sintesi (CA)'!$C$30:$AE$56,22,FALSE)</f>
        <v>0</v>
      </c>
      <c r="ABE8" s="501">
        <f>VLOOKUP($B8,'Sintesi (CA)'!$C$30:$AE$56,22,FALSE)</f>
        <v>0</v>
      </c>
      <c r="ABF8" s="501">
        <f>VLOOKUP($B8,'Sintesi (CA)'!$C$30:$AE$56,22,FALSE)</f>
        <v>0</v>
      </c>
      <c r="ABG8" s="501">
        <f>VLOOKUP($B8,'Sintesi (CA)'!$C$30:$AE$56,22,FALSE)</f>
        <v>0</v>
      </c>
      <c r="ABH8" s="501">
        <f>VLOOKUP($B8,'Sintesi (CA)'!$C$30:$AE$56,22,FALSE)</f>
        <v>0</v>
      </c>
      <c r="ABI8" s="501">
        <f>VLOOKUP($B8,'Sintesi (CA)'!$C$30:$AE$56,22,FALSE)</f>
        <v>0</v>
      </c>
      <c r="ABJ8" s="501">
        <f>VLOOKUP($B8,'Sintesi (CA)'!$C$30:$AE$56,22,FALSE)</f>
        <v>0</v>
      </c>
      <c r="ABK8" s="501">
        <f>VLOOKUP($B8,'Sintesi (CA)'!$C$30:$AE$56,22,FALSE)</f>
        <v>0</v>
      </c>
      <c r="ABL8" s="501">
        <f>VLOOKUP($B8,'Sintesi (CA)'!$C$30:$AE$56,22,FALSE)</f>
        <v>0</v>
      </c>
      <c r="ABM8" s="501">
        <f>VLOOKUP($B8,'Sintesi (CA)'!$C$30:$AE$56,22,FALSE)</f>
        <v>0</v>
      </c>
      <c r="ABN8" s="501">
        <f>VLOOKUP($B8,'Sintesi (CA)'!$C$30:$AE$56,22,FALSE)</f>
        <v>0</v>
      </c>
      <c r="ABO8" s="501">
        <f>VLOOKUP($B8,'Sintesi (CA)'!$C$30:$AE$56,22,FALSE)</f>
        <v>0</v>
      </c>
      <c r="ABP8" s="501">
        <f>VLOOKUP($B8,'Sintesi (CA)'!$C$30:$AE$56,22,FALSE)</f>
        <v>0</v>
      </c>
      <c r="ABQ8" s="501">
        <f>VLOOKUP($B8,'Sintesi (CA)'!$C$30:$AE$56,22,FALSE)</f>
        <v>0</v>
      </c>
      <c r="ABR8" s="501">
        <f>VLOOKUP($B8,'Sintesi (CA)'!$C$30:$AE$56,22,FALSE)</f>
        <v>0</v>
      </c>
      <c r="ABS8" s="501">
        <f>VLOOKUP($B8,'Sintesi (CA)'!$C$30:$AE$56,22,FALSE)</f>
        <v>0</v>
      </c>
      <c r="ABT8" s="501">
        <f>VLOOKUP($B8,'Sintesi (CA)'!$C$30:$AE$56,22,FALSE)</f>
        <v>0</v>
      </c>
      <c r="ABU8" s="501">
        <f>VLOOKUP($B8,'Sintesi (CA)'!$C$30:$AE$56,22,FALSE)</f>
        <v>0</v>
      </c>
      <c r="ABV8" s="501">
        <f>VLOOKUP($B8,'Sintesi (CA)'!$C$30:$AE$56,22,FALSE)</f>
        <v>0</v>
      </c>
      <c r="ABW8" s="501">
        <f>VLOOKUP($B8,'Sintesi (CA)'!$C$30:$AE$56,22,FALSE)</f>
        <v>0</v>
      </c>
      <c r="ABX8" s="501">
        <f>VLOOKUP($B8,'Sintesi (CA)'!$C$30:$AE$56,22,FALSE)</f>
        <v>0</v>
      </c>
      <c r="ABY8" s="501">
        <f>VLOOKUP($B8,'Sintesi (CA)'!$C$30:$AE$56,22,FALSE)</f>
        <v>0</v>
      </c>
      <c r="ABZ8" s="501">
        <f>VLOOKUP($B8,'Sintesi (CA)'!$C$30:$AE$56,22,FALSE)</f>
        <v>0</v>
      </c>
      <c r="ACA8" s="501">
        <f>VLOOKUP($B8,'Sintesi (CA)'!$C$30:$AE$56,22,FALSE)</f>
        <v>0</v>
      </c>
      <c r="ACB8" s="501">
        <f>VLOOKUP($B8,'Sintesi (CA)'!$C$30:$AE$56,22,FALSE)</f>
        <v>0</v>
      </c>
      <c r="ACC8" s="501">
        <f>VLOOKUP($B8,'Sintesi (CA)'!$C$30:$AE$56,22,FALSE)</f>
        <v>0</v>
      </c>
      <c r="ACD8" s="501">
        <f>VLOOKUP($B8,'Sintesi (CA)'!$C$30:$AE$56,22,FALSE)</f>
        <v>0</v>
      </c>
      <c r="ACE8" s="501"/>
      <c r="ACF8" s="501"/>
      <c r="ACG8" s="501"/>
      <c r="ACH8" s="86"/>
      <c r="ACI8" s="88">
        <v>0</v>
      </c>
      <c r="ACJ8" s="87">
        <v>43271</v>
      </c>
      <c r="ACK8" s="89">
        <v>43294</v>
      </c>
      <c r="ACL8" s="80">
        <v>0</v>
      </c>
      <c r="ACM8" s="80">
        <v>0</v>
      </c>
      <c r="ACN8" s="80">
        <v>0</v>
      </c>
      <c r="ACO8" s="80">
        <v>0</v>
      </c>
      <c r="ACP8" s="80">
        <v>0</v>
      </c>
      <c r="ACQ8" s="80">
        <v>0</v>
      </c>
      <c r="ACR8" s="80">
        <v>0</v>
      </c>
      <c r="ACS8" s="80">
        <v>0</v>
      </c>
      <c r="ACT8" s="80">
        <v>0</v>
      </c>
      <c r="ACU8" s="80">
        <v>0</v>
      </c>
      <c r="ACV8" s="80">
        <v>0</v>
      </c>
      <c r="ACW8" s="80">
        <v>0</v>
      </c>
      <c r="ACX8" s="80">
        <v>0</v>
      </c>
      <c r="ACY8" s="80">
        <v>0</v>
      </c>
      <c r="ACZ8" s="80">
        <v>0</v>
      </c>
      <c r="ADA8" s="80">
        <v>0</v>
      </c>
      <c r="ADB8" s="80">
        <v>0</v>
      </c>
      <c r="ADC8" s="80">
        <v>0</v>
      </c>
      <c r="ADD8" s="80">
        <v>0</v>
      </c>
      <c r="ADE8" s="80">
        <v>0</v>
      </c>
      <c r="ADF8" s="80">
        <v>0</v>
      </c>
      <c r="ADG8" s="80">
        <v>1</v>
      </c>
      <c r="ADH8" s="80">
        <v>1</v>
      </c>
      <c r="ADI8" s="80">
        <v>1</v>
      </c>
      <c r="ADJ8" s="80">
        <v>1</v>
      </c>
      <c r="ADK8" s="80">
        <v>1</v>
      </c>
      <c r="ADL8" s="80">
        <v>1</v>
      </c>
      <c r="ADM8" s="80">
        <v>1</v>
      </c>
      <c r="ADN8" s="80">
        <v>1</v>
      </c>
      <c r="ADO8" s="80">
        <v>1</v>
      </c>
      <c r="ADP8" s="80">
        <v>1</v>
      </c>
      <c r="ADQ8" s="80">
        <v>1</v>
      </c>
      <c r="ADR8" s="80">
        <v>1</v>
      </c>
      <c r="ADS8" s="80">
        <v>1</v>
      </c>
      <c r="ADT8" s="80">
        <v>1</v>
      </c>
      <c r="ADU8" s="80">
        <v>1</v>
      </c>
      <c r="ADV8" s="80">
        <v>1</v>
      </c>
      <c r="ADW8" s="80">
        <v>1</v>
      </c>
      <c r="ADX8" s="80">
        <v>1</v>
      </c>
      <c r="ADY8" s="80">
        <v>1</v>
      </c>
      <c r="ADZ8" s="80">
        <v>1</v>
      </c>
      <c r="AEA8" s="80">
        <v>1</v>
      </c>
      <c r="AEB8" s="80">
        <v>1</v>
      </c>
      <c r="AEC8" s="80">
        <v>1</v>
      </c>
      <c r="AED8" s="80">
        <v>1</v>
      </c>
      <c r="AEE8" s="80">
        <v>0</v>
      </c>
      <c r="AEF8" s="80">
        <v>0</v>
      </c>
      <c r="AEG8" s="80">
        <v>0</v>
      </c>
      <c r="AEH8" s="80">
        <v>0</v>
      </c>
      <c r="AEI8" s="80">
        <v>0</v>
      </c>
      <c r="AEJ8" s="80">
        <v>0</v>
      </c>
      <c r="AEK8" s="80">
        <v>0</v>
      </c>
      <c r="AEL8" s="80">
        <v>0</v>
      </c>
      <c r="AEM8" s="80">
        <v>0</v>
      </c>
      <c r="AEN8" s="80">
        <v>0</v>
      </c>
      <c r="AEO8" s="80">
        <v>0</v>
      </c>
      <c r="AEP8" s="80">
        <v>0</v>
      </c>
      <c r="AEQ8" s="80">
        <v>0</v>
      </c>
      <c r="AER8" s="80">
        <v>0</v>
      </c>
      <c r="AES8" s="80">
        <v>0</v>
      </c>
      <c r="AET8" s="80">
        <v>0</v>
      </c>
      <c r="AEU8" s="80">
        <v>0</v>
      </c>
      <c r="AEV8" s="80">
        <v>0</v>
      </c>
      <c r="AEW8" s="80">
        <v>0</v>
      </c>
      <c r="AEX8" s="80">
        <v>0</v>
      </c>
      <c r="AEY8" s="80">
        <v>0</v>
      </c>
      <c r="AEZ8" s="80">
        <v>0</v>
      </c>
      <c r="AFA8" s="80">
        <v>0</v>
      </c>
      <c r="AFB8" s="80">
        <v>0</v>
      </c>
      <c r="AFC8" s="80">
        <v>0</v>
      </c>
      <c r="AFD8" s="80">
        <v>0</v>
      </c>
      <c r="AFE8" s="80">
        <v>0</v>
      </c>
      <c r="AFF8" s="80">
        <v>0</v>
      </c>
      <c r="AFG8" s="80">
        <v>0</v>
      </c>
      <c r="AFH8" s="80">
        <v>0</v>
      </c>
      <c r="AFI8" s="80">
        <v>0</v>
      </c>
      <c r="AFJ8" s="80">
        <v>0</v>
      </c>
      <c r="AFK8" s="80">
        <v>0</v>
      </c>
      <c r="AFL8" s="80">
        <v>0</v>
      </c>
      <c r="AFM8" s="80">
        <v>0</v>
      </c>
      <c r="AFN8" s="80">
        <v>0</v>
      </c>
      <c r="AFO8" s="80">
        <v>0</v>
      </c>
      <c r="AFP8" s="80">
        <v>0</v>
      </c>
      <c r="AFQ8" s="80">
        <v>0</v>
      </c>
      <c r="AFR8" s="80">
        <v>0</v>
      </c>
      <c r="AFS8" s="80">
        <v>0</v>
      </c>
      <c r="AFT8" s="80">
        <v>0</v>
      </c>
      <c r="AFU8" s="80">
        <v>0</v>
      </c>
      <c r="AFV8" s="80">
        <v>0</v>
      </c>
      <c r="AFW8" s="80">
        <v>0</v>
      </c>
      <c r="AFX8" s="80">
        <v>0</v>
      </c>
      <c r="AFY8" s="80">
        <v>0</v>
      </c>
      <c r="AFZ8" s="80">
        <v>0</v>
      </c>
      <c r="AGA8" s="80">
        <v>0</v>
      </c>
      <c r="AGB8" s="80">
        <v>0</v>
      </c>
      <c r="AGC8" s="80">
        <v>0</v>
      </c>
      <c r="AGD8" s="80">
        <v>0</v>
      </c>
      <c r="AGE8" s="80">
        <v>0</v>
      </c>
      <c r="AGF8" s="80">
        <v>0</v>
      </c>
      <c r="AGG8" s="80">
        <v>0</v>
      </c>
      <c r="AGH8" s="80">
        <v>0</v>
      </c>
      <c r="AGI8" s="177"/>
      <c r="AGJ8" s="177"/>
      <c r="AGK8" s="177"/>
      <c r="AGL8" s="177"/>
      <c r="AGM8" s="177"/>
    </row>
    <row r="9" spans="1:16377" s="104" customFormat="1" ht="12.75" customHeight="1" collapsed="1">
      <c r="A9" s="74" t="str">
        <f>IF('Sintesi (CA)'!B34&lt;&gt;"",'Sintesi (CA)'!B34,"")</f>
        <v>P59-Deploy &amp; Change CRMT</v>
      </c>
      <c r="B9" s="145" t="str">
        <f>IF('Sintesi (CA)'!C34&lt;&gt;"",'Sintesi (CA)'!C34,"")</f>
        <v>AO004511_YYY104</v>
      </c>
      <c r="C9" s="74" t="str">
        <f>IF('Sintesi (CA)'!N34&lt;&gt;"",'Sintesi (CA)'!N34,"")</f>
        <v>Prima_Attivazione_combinata</v>
      </c>
      <c r="D9" s="75">
        <f>'Sintesi (CA)'!W34</f>
        <v>5</v>
      </c>
      <c r="E9" s="75">
        <f>'Sintesi (CA)'!X34</f>
        <v>0</v>
      </c>
      <c r="F9" s="75">
        <f>'Sintesi (CA)'!Y34</f>
        <v>5</v>
      </c>
      <c r="G9" s="175">
        <v>1</v>
      </c>
      <c r="H9" s="183">
        <v>43271</v>
      </c>
      <c r="I9" s="183">
        <v>43315</v>
      </c>
      <c r="J9" s="78">
        <f t="shared" si="123"/>
        <v>33</v>
      </c>
      <c r="K9" s="78">
        <v>0</v>
      </c>
      <c r="L9" s="79">
        <f t="shared" si="122"/>
        <v>0.15151515151515152</v>
      </c>
      <c r="M9" s="80">
        <v>0</v>
      </c>
      <c r="N9" s="80">
        <v>0</v>
      </c>
      <c r="O9" s="80">
        <v>0</v>
      </c>
      <c r="P9" s="80">
        <v>0</v>
      </c>
      <c r="Q9" s="80">
        <v>0</v>
      </c>
      <c r="R9" s="80">
        <v>0</v>
      </c>
      <c r="S9" s="80">
        <v>0</v>
      </c>
      <c r="T9" s="80">
        <v>1</v>
      </c>
      <c r="U9" s="80">
        <v>1</v>
      </c>
      <c r="V9" s="80">
        <v>2</v>
      </c>
      <c r="W9" s="80">
        <v>2</v>
      </c>
      <c r="X9" s="80">
        <v>2</v>
      </c>
      <c r="Y9" s="80">
        <v>2</v>
      </c>
      <c r="Z9" s="80">
        <v>3</v>
      </c>
      <c r="AA9" s="80">
        <v>3</v>
      </c>
      <c r="AB9" s="80">
        <v>4</v>
      </c>
      <c r="AC9" s="80">
        <v>5</v>
      </c>
      <c r="AD9" s="80">
        <v>5</v>
      </c>
      <c r="AE9" s="80">
        <v>5</v>
      </c>
      <c r="AF9" s="80">
        <v>5</v>
      </c>
      <c r="AG9" s="80">
        <v>5</v>
      </c>
      <c r="AH9" s="80">
        <v>5</v>
      </c>
      <c r="AI9" s="80">
        <v>5</v>
      </c>
      <c r="AJ9" s="80">
        <v>5</v>
      </c>
      <c r="AK9" s="80">
        <v>5</v>
      </c>
      <c r="AL9" s="80">
        <v>5</v>
      </c>
      <c r="AM9" s="80">
        <v>5</v>
      </c>
      <c r="AN9" s="80">
        <v>5</v>
      </c>
      <c r="AO9" s="80">
        <v>5</v>
      </c>
      <c r="AP9" s="80">
        <v>5</v>
      </c>
      <c r="AQ9" s="80">
        <v>5</v>
      </c>
      <c r="AR9" s="80">
        <v>5</v>
      </c>
      <c r="AS9" s="80">
        <v>5</v>
      </c>
      <c r="AT9" s="80">
        <v>5</v>
      </c>
      <c r="AU9" s="80">
        <v>5</v>
      </c>
      <c r="AV9" s="80">
        <v>5</v>
      </c>
      <c r="AW9" s="80">
        <v>5</v>
      </c>
      <c r="AX9" s="80">
        <v>5</v>
      </c>
      <c r="AY9" s="80">
        <v>5</v>
      </c>
      <c r="AZ9" s="80">
        <v>5</v>
      </c>
      <c r="BA9" s="80">
        <v>5</v>
      </c>
      <c r="BB9" s="80">
        <v>5</v>
      </c>
      <c r="BC9" s="80">
        <v>5</v>
      </c>
      <c r="BD9" s="80">
        <v>5</v>
      </c>
      <c r="BE9" s="80">
        <v>5</v>
      </c>
      <c r="BF9" s="80">
        <v>5</v>
      </c>
      <c r="BG9" s="80">
        <v>5</v>
      </c>
      <c r="BH9" s="80">
        <v>0</v>
      </c>
      <c r="BI9" s="80">
        <v>0</v>
      </c>
      <c r="BJ9" s="80">
        <v>0</v>
      </c>
      <c r="BK9" s="80">
        <v>0</v>
      </c>
      <c r="BL9" s="80">
        <v>0</v>
      </c>
      <c r="BM9" s="80">
        <v>0</v>
      </c>
      <c r="BN9" s="80">
        <v>0</v>
      </c>
      <c r="BO9" s="80">
        <v>0</v>
      </c>
      <c r="BP9" s="80">
        <v>0</v>
      </c>
      <c r="BQ9" s="80">
        <v>0</v>
      </c>
      <c r="BR9" s="80">
        <v>0</v>
      </c>
      <c r="BS9" s="80">
        <v>0</v>
      </c>
      <c r="BT9" s="80">
        <v>0</v>
      </c>
      <c r="BU9" s="80">
        <v>0</v>
      </c>
      <c r="BV9" s="80">
        <v>0</v>
      </c>
      <c r="BW9" s="80">
        <v>0</v>
      </c>
      <c r="BX9" s="80">
        <v>0</v>
      </c>
      <c r="BY9" s="80">
        <v>0</v>
      </c>
      <c r="BZ9" s="80">
        <v>0</v>
      </c>
      <c r="CA9" s="80">
        <v>0</v>
      </c>
      <c r="CB9" s="80">
        <v>0</v>
      </c>
      <c r="CC9" s="80">
        <v>0</v>
      </c>
      <c r="CD9" s="80">
        <v>0</v>
      </c>
      <c r="CE9" s="80">
        <v>0</v>
      </c>
      <c r="CF9" s="80">
        <v>0</v>
      </c>
      <c r="CG9" s="80">
        <v>0</v>
      </c>
      <c r="CH9" s="80">
        <v>0</v>
      </c>
      <c r="CI9" s="80">
        <v>0</v>
      </c>
      <c r="CJ9" s="80">
        <v>0</v>
      </c>
      <c r="CK9" s="80">
        <v>0</v>
      </c>
      <c r="CL9" s="80">
        <v>0</v>
      </c>
      <c r="CM9" s="80">
        <v>0</v>
      </c>
      <c r="CN9" s="80">
        <v>0</v>
      </c>
      <c r="CO9" s="80">
        <v>0</v>
      </c>
      <c r="CP9" s="80">
        <v>0</v>
      </c>
      <c r="CQ9" s="80">
        <v>0</v>
      </c>
      <c r="CR9" s="80">
        <v>0</v>
      </c>
      <c r="CS9" s="80">
        <v>0</v>
      </c>
      <c r="CT9" s="80">
        <v>0</v>
      </c>
      <c r="CU9" s="80">
        <v>0</v>
      </c>
      <c r="CV9" s="80">
        <v>0</v>
      </c>
      <c r="CW9" s="80">
        <v>0</v>
      </c>
      <c r="CX9" s="80">
        <v>0</v>
      </c>
      <c r="CY9" s="80">
        <v>0</v>
      </c>
      <c r="CZ9" s="80">
        <v>0</v>
      </c>
      <c r="DA9" s="80">
        <v>0</v>
      </c>
      <c r="DB9" s="80">
        <v>0</v>
      </c>
      <c r="DC9" s="80">
        <v>0</v>
      </c>
      <c r="DD9" s="80">
        <v>0</v>
      </c>
      <c r="DE9" s="80">
        <v>0</v>
      </c>
      <c r="DF9" s="80">
        <v>0</v>
      </c>
      <c r="DG9" s="80">
        <v>0</v>
      </c>
      <c r="DH9" s="80">
        <v>0</v>
      </c>
      <c r="DI9" s="80">
        <v>0</v>
      </c>
      <c r="DJ9" s="80"/>
      <c r="DK9" s="80"/>
      <c r="DL9" s="80"/>
      <c r="DM9" s="80"/>
      <c r="DN9" s="80"/>
      <c r="DO9" s="80"/>
      <c r="DP9" s="318">
        <v>0</v>
      </c>
      <c r="DQ9" s="318">
        <v>0</v>
      </c>
      <c r="DR9" s="318">
        <v>0</v>
      </c>
      <c r="DS9" s="318">
        <v>0</v>
      </c>
      <c r="DT9" s="318">
        <v>0</v>
      </c>
      <c r="DU9" s="318">
        <v>0</v>
      </c>
      <c r="DV9" s="318">
        <v>0</v>
      </c>
      <c r="DW9" s="318">
        <v>0</v>
      </c>
      <c r="DX9" s="318">
        <v>0</v>
      </c>
      <c r="DY9" s="318">
        <v>0</v>
      </c>
      <c r="DZ9" s="318">
        <v>0</v>
      </c>
      <c r="EA9" s="318">
        <v>0</v>
      </c>
      <c r="EB9" s="318">
        <v>0</v>
      </c>
      <c r="EC9" s="318">
        <v>0</v>
      </c>
      <c r="ED9" s="318">
        <v>0</v>
      </c>
      <c r="EE9" s="318">
        <v>0</v>
      </c>
      <c r="EF9" s="318">
        <v>0</v>
      </c>
      <c r="EG9" s="318">
        <v>0</v>
      </c>
      <c r="EH9" s="318">
        <v>0</v>
      </c>
      <c r="EI9" s="318">
        <v>0</v>
      </c>
      <c r="EJ9" s="318">
        <v>0</v>
      </c>
      <c r="EK9" s="318">
        <v>0</v>
      </c>
      <c r="EL9" s="318">
        <v>0</v>
      </c>
      <c r="EM9" s="318">
        <f>VLOOKUP($B9,'Sintesi (CA)'!$C$30:$AE$56,25,FALSE)</f>
        <v>0</v>
      </c>
      <c r="EN9" s="318">
        <f>VLOOKUP($B9,'Sintesi (CA)'!$C$30:$AE$56,25,FALSE)</f>
        <v>0</v>
      </c>
      <c r="EO9" s="318">
        <f>VLOOKUP($B9,'Sintesi (CA)'!$C$30:$AE$56,25,FALSE)</f>
        <v>0</v>
      </c>
      <c r="EP9" s="318">
        <f>VLOOKUP($B9,'Sintesi (CA)'!$C$30:$AE$56,25,FALSE)</f>
        <v>0</v>
      </c>
      <c r="EQ9" s="318">
        <f>VLOOKUP($B9,'Sintesi (CA)'!$C$30:$AE$56,25,FALSE)</f>
        <v>0</v>
      </c>
      <c r="ER9" s="318">
        <f>VLOOKUP($B9,'Sintesi (CA)'!$C$30:$AE$56,25,FALSE)</f>
        <v>0</v>
      </c>
      <c r="ES9" s="318">
        <f>VLOOKUP($B9,'Sintesi (CA)'!$C$30:$AE$56,25,FALSE)</f>
        <v>0</v>
      </c>
      <c r="ET9" s="318">
        <f>VLOOKUP($B9,'Sintesi (CA)'!$C$30:$AE$56,25,FALSE)</f>
        <v>0</v>
      </c>
      <c r="EU9" s="318">
        <f>VLOOKUP($B9,'Sintesi (CA)'!$C$30:$AE$56,25,FALSE)</f>
        <v>0</v>
      </c>
      <c r="EV9" s="318">
        <f>VLOOKUP($B9,'Sintesi (CA)'!$C$30:$AE$56,25,FALSE)</f>
        <v>0</v>
      </c>
      <c r="EW9" s="318">
        <f>VLOOKUP($B9,'Sintesi (CA)'!$C$30:$AE$56,25,FALSE)</f>
        <v>0</v>
      </c>
      <c r="EX9" s="318">
        <f>VLOOKUP($B9,'Sintesi (CA)'!$C$30:$AE$56,25,FALSE)</f>
        <v>0</v>
      </c>
      <c r="EY9" s="318">
        <f>VLOOKUP($B9,'Sintesi (CA)'!$C$30:$AE$56,25,FALSE)</f>
        <v>0</v>
      </c>
      <c r="EZ9" s="318">
        <f>VLOOKUP($B9,'Sintesi (CA)'!$C$30:$AE$56,25,FALSE)</f>
        <v>0</v>
      </c>
      <c r="FA9" s="318">
        <f>VLOOKUP($B9,'Sintesi (CA)'!$C$30:$AE$56,25,FALSE)</f>
        <v>0</v>
      </c>
      <c r="FB9" s="318">
        <f>VLOOKUP($B9,'Sintesi (CA)'!$C$30:$AE$56,25,FALSE)</f>
        <v>0</v>
      </c>
      <c r="FC9" s="318">
        <f>VLOOKUP($B9,'Sintesi (CA)'!$C$30:$AE$56,25,FALSE)</f>
        <v>0</v>
      </c>
      <c r="FD9" s="318">
        <f>VLOOKUP($B9,'Sintesi (CA)'!$C$30:$AE$56,25,FALSE)</f>
        <v>0</v>
      </c>
      <c r="FE9" s="318">
        <f>VLOOKUP($B9,'Sintesi (CA)'!$C$30:$AE$56,25,FALSE)</f>
        <v>0</v>
      </c>
      <c r="FF9" s="318">
        <f>VLOOKUP($B9,'Sintesi (CA)'!$C$30:$AE$56,25,FALSE)</f>
        <v>0</v>
      </c>
      <c r="FG9" s="318">
        <f>VLOOKUP($B9,'Sintesi (CA)'!$C$30:$AE$56,25,FALSE)</f>
        <v>0</v>
      </c>
      <c r="FH9" s="318">
        <f>VLOOKUP($B9,'Sintesi (CA)'!$C$30:$AE$56,25,FALSE)</f>
        <v>0</v>
      </c>
      <c r="FI9" s="318">
        <f>VLOOKUP($B9,'Sintesi (CA)'!$C$30:$AE$56,25,FALSE)</f>
        <v>0</v>
      </c>
      <c r="FJ9" s="318">
        <f>VLOOKUP($B9,'Sintesi (CA)'!$C$30:$AE$56,25,FALSE)</f>
        <v>0</v>
      </c>
      <c r="FK9" s="318">
        <f>VLOOKUP($B9,'Sintesi (CA)'!$C$30:$AE$56,25,FALSE)</f>
        <v>0</v>
      </c>
      <c r="FL9" s="318">
        <f>VLOOKUP($B9,'Sintesi (CA)'!$C$30:$AE$56,25,FALSE)</f>
        <v>0</v>
      </c>
      <c r="FM9" s="318">
        <f>VLOOKUP($B9,'Sintesi (CA)'!$C$30:$AE$56,25,FALSE)</f>
        <v>0</v>
      </c>
      <c r="FN9" s="318">
        <f>VLOOKUP($B9,'Sintesi (CA)'!$C$30:$AE$56,25,FALSE)</f>
        <v>0</v>
      </c>
      <c r="FO9" s="318">
        <f>VLOOKUP($B9,'Sintesi (CA)'!$C$30:$AE$56,25,FALSE)</f>
        <v>0</v>
      </c>
      <c r="FP9" s="318">
        <f>VLOOKUP($B9,'Sintesi (CA)'!$C$30:$AE$56,25,FALSE)</f>
        <v>0</v>
      </c>
      <c r="FQ9" s="318">
        <f>VLOOKUP($B9,'Sintesi (CA)'!$C$30:$AE$56,25,FALSE)</f>
        <v>0</v>
      </c>
      <c r="FR9" s="318">
        <f>VLOOKUP($B9,'Sintesi (CA)'!$C$30:$AE$56,25,FALSE)</f>
        <v>0</v>
      </c>
      <c r="FS9" s="318">
        <f>VLOOKUP($B9,'Sintesi (CA)'!$C$30:$AE$56,25,FALSE)</f>
        <v>0</v>
      </c>
      <c r="FT9" s="318">
        <f>VLOOKUP($B9,'Sintesi (CA)'!$C$30:$AE$56,25,FALSE)</f>
        <v>0</v>
      </c>
      <c r="FU9" s="318">
        <f>VLOOKUP($B9,'Sintesi (CA)'!$C$30:$AE$56,25,FALSE)</f>
        <v>0</v>
      </c>
      <c r="FV9" s="318">
        <f>VLOOKUP($B9,'Sintesi (CA)'!$C$30:$AE$56,25,FALSE)</f>
        <v>0</v>
      </c>
      <c r="FW9" s="318">
        <f>VLOOKUP($B9,'Sintesi (CA)'!$C$30:$AE$56,25,FALSE)</f>
        <v>0</v>
      </c>
      <c r="FX9" s="318">
        <f>VLOOKUP($B9,'Sintesi (CA)'!$C$30:$AE$56,25,FALSE)</f>
        <v>0</v>
      </c>
      <c r="FY9" s="318">
        <f>VLOOKUP($B9,'Sintesi (CA)'!$C$30:$AE$56,25,FALSE)</f>
        <v>0</v>
      </c>
      <c r="FZ9" s="318">
        <f>VLOOKUP($B9,'Sintesi (CA)'!$C$30:$AE$56,25,FALSE)</f>
        <v>0</v>
      </c>
      <c r="GA9" s="318">
        <f>VLOOKUP($B9,'Sintesi (CA)'!$C$30:$AE$56,25,FALSE)</f>
        <v>0</v>
      </c>
      <c r="GB9" s="318">
        <f>VLOOKUP($B9,'Sintesi (CA)'!$C$30:$AE$56,25,FALSE)</f>
        <v>0</v>
      </c>
      <c r="GC9" s="318">
        <f>VLOOKUP($B9,'Sintesi (CA)'!$C$30:$AE$56,25,FALSE)</f>
        <v>0</v>
      </c>
      <c r="GD9" s="318">
        <f>VLOOKUP($B9,'Sintesi (CA)'!$C$30:$AE$56,25,FALSE)</f>
        <v>0</v>
      </c>
      <c r="GE9" s="318">
        <f>VLOOKUP($B9,'Sintesi (CA)'!$C$30:$AE$56,25,FALSE)</f>
        <v>0</v>
      </c>
      <c r="GF9" s="318">
        <f>VLOOKUP($B9,'Sintesi (CA)'!$C$30:$AE$56,25,FALSE)</f>
        <v>0</v>
      </c>
      <c r="GG9" s="318">
        <f>VLOOKUP($B9,'Sintesi (CA)'!$C$30:$AE$56,25,FALSE)</f>
        <v>0</v>
      </c>
      <c r="GH9" s="318">
        <f>VLOOKUP($B9,'Sintesi (CA)'!$C$30:$AE$56,25,FALSE)</f>
        <v>0</v>
      </c>
      <c r="GI9" s="318">
        <f>VLOOKUP($B9,'Sintesi (CA)'!$C$30:$AE$56,25,FALSE)</f>
        <v>0</v>
      </c>
      <c r="GJ9" s="318">
        <f>VLOOKUP($B9,'Sintesi (CA)'!$C$30:$AE$56,25,FALSE)</f>
        <v>0</v>
      </c>
      <c r="GK9" s="318">
        <f>VLOOKUP($B9,'Sintesi (CA)'!$C$30:$AE$56,25,FALSE)</f>
        <v>0</v>
      </c>
      <c r="GL9" s="318">
        <f>VLOOKUP($B9,'Sintesi (CA)'!$C$30:$AE$56,25,FALSE)</f>
        <v>0</v>
      </c>
      <c r="GM9" s="318">
        <f>VLOOKUP($B9,'Sintesi (CA)'!$C$30:$AE$56,25,FALSE)</f>
        <v>0</v>
      </c>
      <c r="GN9" s="318">
        <f>VLOOKUP($B9,'Sintesi (CA)'!$C$30:$AE$56,25,FALSE)</f>
        <v>0</v>
      </c>
      <c r="GO9" s="318">
        <f>VLOOKUP($B9,'Sintesi (CA)'!$C$30:$AE$56,25,FALSE)</f>
        <v>0</v>
      </c>
      <c r="GP9" s="318">
        <f>VLOOKUP($B9,'Sintesi (CA)'!$C$30:$AE$56,25,FALSE)</f>
        <v>0</v>
      </c>
      <c r="GQ9" s="318">
        <f>VLOOKUP($B9,'Sintesi (CA)'!$C$30:$AE$56,25,FALSE)</f>
        <v>0</v>
      </c>
      <c r="GR9" s="318">
        <f>VLOOKUP($B9,'Sintesi (CA)'!$C$30:$AE$56,25,FALSE)</f>
        <v>0</v>
      </c>
      <c r="GS9" s="318">
        <f>VLOOKUP($B9,'Sintesi (CA)'!$C$30:$AE$56,25,FALSE)</f>
        <v>0</v>
      </c>
      <c r="GT9" s="318">
        <f>VLOOKUP($B9,'Sintesi (CA)'!$C$30:$AE$56,25,FALSE)</f>
        <v>0</v>
      </c>
      <c r="GU9" s="318">
        <f>VLOOKUP($B9,'Sintesi (CA)'!$C$30:$AE$56,25,FALSE)</f>
        <v>0</v>
      </c>
      <c r="GV9" s="318">
        <f>VLOOKUP($B9,'Sintesi (CA)'!$C$30:$AE$56,25,FALSE)</f>
        <v>0</v>
      </c>
      <c r="GW9" s="318">
        <f>VLOOKUP($B9,'Sintesi (CA)'!$C$30:$AE$56,25,FALSE)</f>
        <v>0</v>
      </c>
      <c r="GX9" s="318">
        <f>VLOOKUP($B9,'Sintesi (CA)'!$C$30:$AE$56,25,FALSE)</f>
        <v>0</v>
      </c>
      <c r="GY9" s="318">
        <f>VLOOKUP($B9,'Sintesi (CA)'!$C$30:$AE$56,25,FALSE)</f>
        <v>0</v>
      </c>
      <c r="GZ9" s="318">
        <f>VLOOKUP($B9,'Sintesi (CA)'!$C$30:$AE$56,25,FALSE)</f>
        <v>0</v>
      </c>
      <c r="HA9" s="318">
        <f>VLOOKUP($B9,'Sintesi (CA)'!$C$30:$AE$56,25,FALSE)</f>
        <v>0</v>
      </c>
      <c r="HB9" s="318">
        <f>VLOOKUP($B9,'Sintesi (CA)'!$C$30:$AE$56,25,FALSE)</f>
        <v>0</v>
      </c>
      <c r="HC9" s="318">
        <f>VLOOKUP($B9,'Sintesi (CA)'!$C$30:$AE$56,25,FALSE)</f>
        <v>0</v>
      </c>
      <c r="HD9" s="318">
        <f>VLOOKUP($B9,'Sintesi (CA)'!$C$30:$AE$56,25,FALSE)</f>
        <v>0</v>
      </c>
      <c r="HE9" s="318">
        <f>VLOOKUP($B9,'Sintesi (CA)'!$C$30:$AE$56,25,FALSE)</f>
        <v>0</v>
      </c>
      <c r="HF9" s="318">
        <f>VLOOKUP($B9,'Sintesi (CA)'!$C$30:$AE$56,25,FALSE)</f>
        <v>0</v>
      </c>
      <c r="HG9" s="318">
        <f>VLOOKUP($B9,'Sintesi (CA)'!$C$30:$AE$56,25,FALSE)</f>
        <v>0</v>
      </c>
      <c r="HH9" s="318">
        <f>VLOOKUP($B9,'Sintesi (CA)'!$C$30:$AE$56,25,FALSE)</f>
        <v>0</v>
      </c>
      <c r="HI9" s="318">
        <f>VLOOKUP($B9,'Sintesi (CA)'!$C$30:$AE$56,25,FALSE)</f>
        <v>0</v>
      </c>
      <c r="HJ9" s="318">
        <f>VLOOKUP($B9,'Sintesi (CA)'!$C$30:$AE$56,25,FALSE)</f>
        <v>0</v>
      </c>
      <c r="HK9" s="318">
        <f>VLOOKUP($B9,'Sintesi (CA)'!$C$30:$AE$56,25,FALSE)</f>
        <v>0</v>
      </c>
      <c r="HL9" s="318">
        <f>VLOOKUP($B9,'Sintesi (CA)'!$C$30:$AE$56,25,FALSE)</f>
        <v>0</v>
      </c>
      <c r="HM9" s="318">
        <f>VLOOKUP($B9,'Sintesi (CA)'!$C$30:$AE$56,25,FALSE)</f>
        <v>0</v>
      </c>
      <c r="HN9" s="318">
        <f>VLOOKUP($B9,'Sintesi (CA)'!$C$30:$AE$56,25,FALSE)</f>
        <v>0</v>
      </c>
      <c r="HO9" s="318">
        <f>VLOOKUP($B9,'Sintesi (CA)'!$C$30:$AE$56,25,FALSE)</f>
        <v>0</v>
      </c>
      <c r="HP9" s="318"/>
      <c r="HQ9" s="318"/>
      <c r="HR9" s="318"/>
      <c r="HS9" s="319">
        <v>0</v>
      </c>
      <c r="HT9" s="319">
        <v>0</v>
      </c>
      <c r="HU9" s="319">
        <v>0</v>
      </c>
      <c r="HV9" s="319">
        <v>0</v>
      </c>
      <c r="HW9" s="319">
        <v>0</v>
      </c>
      <c r="HX9" s="319">
        <v>0</v>
      </c>
      <c r="HY9" s="319">
        <v>0</v>
      </c>
      <c r="HZ9" s="319">
        <v>0</v>
      </c>
      <c r="IA9" s="319">
        <v>0</v>
      </c>
      <c r="IB9" s="319">
        <v>0</v>
      </c>
      <c r="IC9" s="319">
        <v>0</v>
      </c>
      <c r="ID9" s="319">
        <v>0</v>
      </c>
      <c r="IE9" s="319">
        <v>0</v>
      </c>
      <c r="IF9" s="319">
        <v>0</v>
      </c>
      <c r="IG9" s="319">
        <v>0</v>
      </c>
      <c r="IH9" s="319">
        <v>0</v>
      </c>
      <c r="II9" s="319">
        <v>0</v>
      </c>
      <c r="IJ9" s="319">
        <v>0</v>
      </c>
      <c r="IK9" s="319">
        <v>0</v>
      </c>
      <c r="IL9" s="319">
        <v>0</v>
      </c>
      <c r="IM9" s="319">
        <v>0</v>
      </c>
      <c r="IN9" s="319">
        <v>0</v>
      </c>
      <c r="IO9" s="319">
        <v>0</v>
      </c>
      <c r="IP9" s="319">
        <f>VLOOKUP($B9,'Sintesi (CA)'!$C$30:$AE$56,27,FALSE)</f>
        <v>0</v>
      </c>
      <c r="IQ9" s="319">
        <f>VLOOKUP($B9,'Sintesi (CA)'!$C$30:$AE$56,27,FALSE)</f>
        <v>0</v>
      </c>
      <c r="IR9" s="319">
        <f>VLOOKUP($B9,'Sintesi (CA)'!$C$30:$AE$56,27,FALSE)</f>
        <v>0</v>
      </c>
      <c r="IS9" s="319">
        <f>VLOOKUP($B9,'Sintesi (CA)'!$C$30:$AE$56,27,FALSE)</f>
        <v>0</v>
      </c>
      <c r="IT9" s="319">
        <f>VLOOKUP($B9,'Sintesi (CA)'!$C$30:$AE$56,27,FALSE)</f>
        <v>0</v>
      </c>
      <c r="IU9" s="319">
        <f>VLOOKUP($B9,'Sintesi (CA)'!$C$30:$AE$56,27,FALSE)</f>
        <v>0</v>
      </c>
      <c r="IV9" s="319">
        <f>VLOOKUP($B9,'Sintesi (CA)'!$C$30:$AE$56,27,FALSE)</f>
        <v>0</v>
      </c>
      <c r="IW9" s="319">
        <f>VLOOKUP($B9,'Sintesi (CA)'!$C$30:$AE$56,27,FALSE)</f>
        <v>0</v>
      </c>
      <c r="IX9" s="319">
        <f>VLOOKUP($B9,'Sintesi (CA)'!$C$30:$AE$56,27,FALSE)</f>
        <v>0</v>
      </c>
      <c r="IY9" s="319">
        <f>VLOOKUP($B9,'Sintesi (CA)'!$C$30:$AE$56,27,FALSE)</f>
        <v>0</v>
      </c>
      <c r="IZ9" s="319">
        <f>VLOOKUP($B9,'Sintesi (CA)'!$C$30:$AE$56,27,FALSE)</f>
        <v>0</v>
      </c>
      <c r="JA9" s="319">
        <f>VLOOKUP($B9,'Sintesi (CA)'!$C$30:$AE$56,27,FALSE)</f>
        <v>0</v>
      </c>
      <c r="JB9" s="319">
        <f>VLOOKUP($B9,'Sintesi (CA)'!$C$30:$AE$56,27,FALSE)</f>
        <v>0</v>
      </c>
      <c r="JC9" s="319">
        <f>VLOOKUP($B9,'Sintesi (CA)'!$C$30:$AE$56,27,FALSE)</f>
        <v>0</v>
      </c>
      <c r="JD9" s="319">
        <f>VLOOKUP($B9,'Sintesi (CA)'!$C$30:$AE$56,27,FALSE)</f>
        <v>0</v>
      </c>
      <c r="JE9" s="319">
        <f>VLOOKUP($B9,'Sintesi (CA)'!$C$30:$AE$56,27,FALSE)</f>
        <v>0</v>
      </c>
      <c r="JF9" s="319">
        <f>VLOOKUP($B9,'Sintesi (CA)'!$C$30:$AE$56,27,FALSE)</f>
        <v>0</v>
      </c>
      <c r="JG9" s="319">
        <f>VLOOKUP($B9,'Sintesi (CA)'!$C$30:$AE$56,27,FALSE)</f>
        <v>0</v>
      </c>
      <c r="JH9" s="319">
        <f>VLOOKUP($B9,'Sintesi (CA)'!$C$30:$AE$56,27,FALSE)</f>
        <v>0</v>
      </c>
      <c r="JI9" s="319">
        <f>VLOOKUP($B9,'Sintesi (CA)'!$C$30:$AE$56,27,FALSE)</f>
        <v>0</v>
      </c>
      <c r="JJ9" s="319">
        <f>VLOOKUP($B9,'Sintesi (CA)'!$C$30:$AE$56,27,FALSE)</f>
        <v>0</v>
      </c>
      <c r="JK9" s="319">
        <f>VLOOKUP($B9,'Sintesi (CA)'!$C$30:$AE$56,27,FALSE)</f>
        <v>0</v>
      </c>
      <c r="JL9" s="319">
        <f>VLOOKUP($B9,'Sintesi (CA)'!$C$30:$AE$56,27,FALSE)</f>
        <v>0</v>
      </c>
      <c r="JM9" s="319">
        <f>VLOOKUP($B9,'Sintesi (CA)'!$C$30:$AE$56,27,FALSE)</f>
        <v>0</v>
      </c>
      <c r="JN9" s="319">
        <f>VLOOKUP($B9,'Sintesi (CA)'!$C$30:$AE$56,27,FALSE)</f>
        <v>0</v>
      </c>
      <c r="JO9" s="319">
        <f>VLOOKUP($B9,'Sintesi (CA)'!$C$30:$AE$56,27,FALSE)</f>
        <v>0</v>
      </c>
      <c r="JP9" s="319">
        <f>VLOOKUP($B9,'Sintesi (CA)'!$C$30:$AE$56,27,FALSE)</f>
        <v>0</v>
      </c>
      <c r="JQ9" s="319">
        <f>VLOOKUP($B9,'Sintesi (CA)'!$C$30:$AE$56,27,FALSE)</f>
        <v>0</v>
      </c>
      <c r="JR9" s="319">
        <f>VLOOKUP($B9,'Sintesi (CA)'!$C$30:$AE$56,27,FALSE)</f>
        <v>0</v>
      </c>
      <c r="JS9" s="319">
        <f>VLOOKUP($B9,'Sintesi (CA)'!$C$30:$AE$56,27,FALSE)</f>
        <v>0</v>
      </c>
      <c r="JT9" s="319">
        <f>VLOOKUP($B9,'Sintesi (CA)'!$C$30:$AE$56,27,FALSE)</f>
        <v>0</v>
      </c>
      <c r="JU9" s="319">
        <f>VLOOKUP($B9,'Sintesi (CA)'!$C$30:$AE$56,27,FALSE)</f>
        <v>0</v>
      </c>
      <c r="JV9" s="319">
        <f>VLOOKUP($B9,'Sintesi (CA)'!$C$30:$AE$56,27,FALSE)</f>
        <v>0</v>
      </c>
      <c r="JW9" s="319">
        <f>VLOOKUP($B9,'Sintesi (CA)'!$C$30:$AE$56,27,FALSE)</f>
        <v>0</v>
      </c>
      <c r="JX9" s="319">
        <f>VLOOKUP($B9,'Sintesi (CA)'!$C$30:$AE$56,27,FALSE)</f>
        <v>0</v>
      </c>
      <c r="JY9" s="319">
        <f>VLOOKUP($B9,'Sintesi (CA)'!$C$30:$AE$56,27,FALSE)</f>
        <v>0</v>
      </c>
      <c r="JZ9" s="319">
        <f>VLOOKUP($B9,'Sintesi (CA)'!$C$30:$AE$56,27,FALSE)</f>
        <v>0</v>
      </c>
      <c r="KA9" s="319">
        <f>VLOOKUP($B9,'Sintesi (CA)'!$C$30:$AE$56,27,FALSE)</f>
        <v>0</v>
      </c>
      <c r="KB9" s="319">
        <f>VLOOKUP($B9,'Sintesi (CA)'!$C$30:$AE$56,27,FALSE)</f>
        <v>0</v>
      </c>
      <c r="KC9" s="319">
        <f>VLOOKUP($B9,'Sintesi (CA)'!$C$30:$AE$56,27,FALSE)</f>
        <v>0</v>
      </c>
      <c r="KD9" s="319">
        <f>VLOOKUP($B9,'Sintesi (CA)'!$C$30:$AE$56,27,FALSE)</f>
        <v>0</v>
      </c>
      <c r="KE9" s="319">
        <f>VLOOKUP($B9,'Sintesi (CA)'!$C$30:$AE$56,27,FALSE)</f>
        <v>0</v>
      </c>
      <c r="KF9" s="319">
        <f>VLOOKUP($B9,'Sintesi (CA)'!$C$30:$AE$56,27,FALSE)</f>
        <v>0</v>
      </c>
      <c r="KG9" s="319">
        <f>VLOOKUP($B9,'Sintesi (CA)'!$C$30:$AE$56,27,FALSE)</f>
        <v>0</v>
      </c>
      <c r="KH9" s="319">
        <f>VLOOKUP($B9,'Sintesi (CA)'!$C$30:$AE$56,27,FALSE)</f>
        <v>0</v>
      </c>
      <c r="KI9" s="319">
        <f>VLOOKUP($B9,'Sintesi (CA)'!$C$30:$AE$56,27,FALSE)</f>
        <v>0</v>
      </c>
      <c r="KJ9" s="319">
        <f>VLOOKUP($B9,'Sintesi (CA)'!$C$30:$AE$56,27,FALSE)</f>
        <v>0</v>
      </c>
      <c r="KK9" s="319">
        <f>VLOOKUP($B9,'Sintesi (CA)'!$C$30:$AE$56,27,FALSE)</f>
        <v>0</v>
      </c>
      <c r="KL9" s="319">
        <f>VLOOKUP($B9,'Sintesi (CA)'!$C$30:$AE$56,27,FALSE)</f>
        <v>0</v>
      </c>
      <c r="KM9" s="319">
        <f>VLOOKUP($B9,'Sintesi (CA)'!$C$30:$AE$56,27,FALSE)</f>
        <v>0</v>
      </c>
      <c r="KN9" s="319">
        <f>VLOOKUP($B9,'Sintesi (CA)'!$C$30:$AE$56,27,FALSE)</f>
        <v>0</v>
      </c>
      <c r="KO9" s="319">
        <f>VLOOKUP($B9,'Sintesi (CA)'!$C$30:$AE$56,27,FALSE)</f>
        <v>0</v>
      </c>
      <c r="KP9" s="319">
        <f>VLOOKUP($B9,'Sintesi (CA)'!$C$30:$AE$56,27,FALSE)</f>
        <v>0</v>
      </c>
      <c r="KQ9" s="319">
        <f>VLOOKUP($B9,'Sintesi (CA)'!$C$30:$AE$56,27,FALSE)</f>
        <v>0</v>
      </c>
      <c r="KR9" s="319">
        <f>VLOOKUP($B9,'Sintesi (CA)'!$C$30:$AE$56,27,FALSE)</f>
        <v>0</v>
      </c>
      <c r="KS9" s="319">
        <f>VLOOKUP($B9,'Sintesi (CA)'!$C$30:$AE$56,27,FALSE)</f>
        <v>0</v>
      </c>
      <c r="KT9" s="319">
        <f>VLOOKUP($B9,'Sintesi (CA)'!$C$30:$AE$56,27,FALSE)</f>
        <v>0</v>
      </c>
      <c r="KU9" s="319">
        <f>VLOOKUP($B9,'Sintesi (CA)'!$C$30:$AE$56,27,FALSE)</f>
        <v>0</v>
      </c>
      <c r="KV9" s="319">
        <f>VLOOKUP($B9,'Sintesi (CA)'!$C$30:$AE$56,27,FALSE)</f>
        <v>0</v>
      </c>
      <c r="KW9" s="319">
        <f>VLOOKUP($B9,'Sintesi (CA)'!$C$30:$AE$56,27,FALSE)</f>
        <v>0</v>
      </c>
      <c r="KX9" s="319">
        <f>VLOOKUP($B9,'Sintesi (CA)'!$C$30:$AE$56,27,FALSE)</f>
        <v>0</v>
      </c>
      <c r="KY9" s="319">
        <f>VLOOKUP($B9,'Sintesi (CA)'!$C$30:$AE$56,27,FALSE)</f>
        <v>0</v>
      </c>
      <c r="KZ9" s="319">
        <f>VLOOKUP($B9,'Sintesi (CA)'!$C$30:$AE$56,27,FALSE)</f>
        <v>0</v>
      </c>
      <c r="LA9" s="319">
        <f>VLOOKUP($B9,'Sintesi (CA)'!$C$30:$AE$56,27,FALSE)</f>
        <v>0</v>
      </c>
      <c r="LB9" s="319">
        <f>VLOOKUP($B9,'Sintesi (CA)'!$C$30:$AE$56,27,FALSE)</f>
        <v>0</v>
      </c>
      <c r="LC9" s="319">
        <f>VLOOKUP($B9,'Sintesi (CA)'!$C$30:$AE$56,27,FALSE)</f>
        <v>0</v>
      </c>
      <c r="LD9" s="319">
        <f>VLOOKUP($B9,'Sintesi (CA)'!$C$30:$AE$56,27,FALSE)</f>
        <v>0</v>
      </c>
      <c r="LE9" s="319">
        <f>VLOOKUP($B9,'Sintesi (CA)'!$C$30:$AE$56,27,FALSE)</f>
        <v>0</v>
      </c>
      <c r="LF9" s="319">
        <f>VLOOKUP($B9,'Sintesi (CA)'!$C$30:$AE$56,27,FALSE)</f>
        <v>0</v>
      </c>
      <c r="LG9" s="319">
        <f>VLOOKUP($B9,'Sintesi (CA)'!$C$30:$AE$56,27,FALSE)</f>
        <v>0</v>
      </c>
      <c r="LH9" s="319">
        <f>VLOOKUP($B9,'Sintesi (CA)'!$C$30:$AE$56,27,FALSE)</f>
        <v>0</v>
      </c>
      <c r="LI9" s="319">
        <f>VLOOKUP($B9,'Sintesi (CA)'!$C$30:$AE$56,27,FALSE)</f>
        <v>0</v>
      </c>
      <c r="LJ9" s="319">
        <f>VLOOKUP($B9,'Sintesi (CA)'!$C$30:$AE$56,27,FALSE)</f>
        <v>0</v>
      </c>
      <c r="LK9" s="319">
        <f>VLOOKUP($B9,'Sintesi (CA)'!$C$30:$AE$56,27,FALSE)</f>
        <v>0</v>
      </c>
      <c r="LL9" s="319">
        <f>VLOOKUP($B9,'Sintesi (CA)'!$C$30:$AE$56,27,FALSE)</f>
        <v>0</v>
      </c>
      <c r="LM9" s="319">
        <f>VLOOKUP($B9,'Sintesi (CA)'!$C$30:$AE$56,27,FALSE)</f>
        <v>0</v>
      </c>
      <c r="LN9" s="319">
        <f>VLOOKUP($B9,'Sintesi (CA)'!$C$30:$AE$56,27,FALSE)</f>
        <v>0</v>
      </c>
      <c r="LO9" s="319">
        <f>VLOOKUP($B9,'Sintesi (CA)'!$C$30:$AE$56,27,FALSE)</f>
        <v>0</v>
      </c>
      <c r="LP9" s="319">
        <f>VLOOKUP($B9,'Sintesi (CA)'!$C$30:$AE$56,27,FALSE)</f>
        <v>0</v>
      </c>
      <c r="LQ9" s="319">
        <f>VLOOKUP($B9,'Sintesi (CA)'!$C$30:$AE$56,27,FALSE)</f>
        <v>0</v>
      </c>
      <c r="LR9" s="319">
        <f>VLOOKUP($B9,'Sintesi (CA)'!$C$30:$AE$56,27,FALSE)</f>
        <v>0</v>
      </c>
      <c r="LS9" s="319"/>
      <c r="LT9" s="319"/>
      <c r="LU9" s="319"/>
      <c r="LV9" s="320">
        <v>2</v>
      </c>
      <c r="LW9" s="320">
        <v>2</v>
      </c>
      <c r="LX9" s="320">
        <v>2</v>
      </c>
      <c r="LY9" s="320">
        <v>2</v>
      </c>
      <c r="LZ9" s="320">
        <v>2</v>
      </c>
      <c r="MA9" s="320">
        <v>2</v>
      </c>
      <c r="MB9" s="320">
        <v>2</v>
      </c>
      <c r="MC9" s="320">
        <v>2</v>
      </c>
      <c r="MD9" s="320">
        <v>2</v>
      </c>
      <c r="ME9" s="320">
        <v>2</v>
      </c>
      <c r="MF9" s="320">
        <v>2</v>
      </c>
      <c r="MG9" s="320">
        <v>2</v>
      </c>
      <c r="MH9" s="320">
        <v>3</v>
      </c>
      <c r="MI9" s="320">
        <v>3</v>
      </c>
      <c r="MJ9" s="320">
        <v>3</v>
      </c>
      <c r="MK9" s="320">
        <v>5</v>
      </c>
      <c r="ML9" s="320">
        <v>5</v>
      </c>
      <c r="MM9" s="320">
        <v>5</v>
      </c>
      <c r="MN9" s="320">
        <v>5</v>
      </c>
      <c r="MO9" s="320">
        <v>5</v>
      </c>
      <c r="MP9" s="320">
        <v>5</v>
      </c>
      <c r="MQ9" s="320">
        <v>5</v>
      </c>
      <c r="MR9" s="320">
        <v>5</v>
      </c>
      <c r="MS9" s="320">
        <f>VLOOKUP($B9,'Sintesi (CA)'!$C$30:$AE$56,26,FALSE)</f>
        <v>5</v>
      </c>
      <c r="MT9" s="320">
        <f>VLOOKUP($B9,'Sintesi (CA)'!$C$30:$AE$56,26,FALSE)</f>
        <v>5</v>
      </c>
      <c r="MU9" s="320">
        <f>VLOOKUP($B9,'Sintesi (CA)'!$C$30:$AE$56,26,FALSE)</f>
        <v>5</v>
      </c>
      <c r="MV9" s="320">
        <f>VLOOKUP($B9,'Sintesi (CA)'!$C$30:$AE$56,26,FALSE)</f>
        <v>5</v>
      </c>
      <c r="MW9" s="320">
        <f>VLOOKUP($B9,'Sintesi (CA)'!$C$30:$AE$56,26,FALSE)</f>
        <v>5</v>
      </c>
      <c r="MX9" s="320">
        <f>VLOOKUP($B9,'Sintesi (CA)'!$C$30:$AE$56,26,FALSE)</f>
        <v>5</v>
      </c>
      <c r="MY9" s="320">
        <f>VLOOKUP($B9,'Sintesi (CA)'!$C$30:$AE$56,26,FALSE)</f>
        <v>5</v>
      </c>
      <c r="MZ9" s="320">
        <f>VLOOKUP($B9,'Sintesi (CA)'!$C$30:$AE$56,26,FALSE)</f>
        <v>5</v>
      </c>
      <c r="NA9" s="320">
        <f>VLOOKUP($B9,'Sintesi (CA)'!$C$30:$AE$56,26,FALSE)</f>
        <v>5</v>
      </c>
      <c r="NB9" s="320">
        <f>VLOOKUP($B9,'Sintesi (CA)'!$C$30:$AE$56,26,FALSE)</f>
        <v>5</v>
      </c>
      <c r="NC9" s="320">
        <f>VLOOKUP($B9,'Sintesi (CA)'!$C$30:$AE$56,26,FALSE)</f>
        <v>5</v>
      </c>
      <c r="ND9" s="320">
        <f>VLOOKUP($B9,'Sintesi (CA)'!$C$30:$AE$56,26,FALSE)</f>
        <v>5</v>
      </c>
      <c r="NE9" s="320">
        <f>VLOOKUP($B9,'Sintesi (CA)'!$C$30:$AE$56,26,FALSE)</f>
        <v>5</v>
      </c>
      <c r="NF9" s="320">
        <f>VLOOKUP($B9,'Sintesi (CA)'!$C$30:$AE$56,26,FALSE)</f>
        <v>5</v>
      </c>
      <c r="NG9" s="320">
        <f>VLOOKUP($B9,'Sintesi (CA)'!$C$30:$AE$56,26,FALSE)</f>
        <v>5</v>
      </c>
      <c r="NH9" s="320">
        <f>VLOOKUP($B9,'Sintesi (CA)'!$C$30:$AE$56,26,FALSE)</f>
        <v>5</v>
      </c>
      <c r="NI9" s="320">
        <f>VLOOKUP($B9,'Sintesi (CA)'!$C$30:$AE$56,26,FALSE)</f>
        <v>5</v>
      </c>
      <c r="NJ9" s="320">
        <f>VLOOKUP($B9,'Sintesi (CA)'!$C$30:$AE$56,26,FALSE)</f>
        <v>5</v>
      </c>
      <c r="NK9" s="320">
        <f>VLOOKUP($B9,'Sintesi (CA)'!$C$30:$AE$56,26,FALSE)</f>
        <v>5</v>
      </c>
      <c r="NL9" s="320">
        <f>VLOOKUP($B9,'Sintesi (CA)'!$C$30:$AE$56,26,FALSE)</f>
        <v>5</v>
      </c>
      <c r="NM9" s="320">
        <f>VLOOKUP($B9,'Sintesi (CA)'!$C$30:$AE$56,26,FALSE)</f>
        <v>5</v>
      </c>
      <c r="NN9" s="320">
        <f>VLOOKUP($B9,'Sintesi (CA)'!$C$30:$AE$56,26,FALSE)</f>
        <v>5</v>
      </c>
      <c r="NO9" s="320">
        <f>VLOOKUP($B9,'Sintesi (CA)'!$C$30:$AE$56,26,FALSE)</f>
        <v>5</v>
      </c>
      <c r="NP9" s="320">
        <f>VLOOKUP($B9,'Sintesi (CA)'!$C$30:$AE$56,26,FALSE)</f>
        <v>5</v>
      </c>
      <c r="NQ9" s="320">
        <f>VLOOKUP($B9,'Sintesi (CA)'!$C$30:$AE$56,26,FALSE)</f>
        <v>5</v>
      </c>
      <c r="NR9" s="320">
        <f>VLOOKUP($B9,'Sintesi (CA)'!$C$30:$AE$56,26,FALSE)</f>
        <v>5</v>
      </c>
      <c r="NS9" s="320">
        <f>VLOOKUP($B9,'Sintesi (CA)'!$C$30:$AE$56,26,FALSE)</f>
        <v>5</v>
      </c>
      <c r="NT9" s="320">
        <f>VLOOKUP($B9,'Sintesi (CA)'!$C$30:$AE$56,26,FALSE)</f>
        <v>5</v>
      </c>
      <c r="NU9" s="320">
        <f>VLOOKUP($B9,'Sintesi (CA)'!$C$30:$AE$56,26,FALSE)</f>
        <v>5</v>
      </c>
      <c r="NV9" s="320">
        <f>VLOOKUP($B9,'Sintesi (CA)'!$C$30:$AE$56,26,FALSE)</f>
        <v>5</v>
      </c>
      <c r="NW9" s="320">
        <f>VLOOKUP($B9,'Sintesi (CA)'!$C$30:$AE$56,26,FALSE)</f>
        <v>5</v>
      </c>
      <c r="NX9" s="320">
        <f>VLOOKUP($B9,'Sintesi (CA)'!$C$30:$AE$56,26,FALSE)</f>
        <v>5</v>
      </c>
      <c r="NY9" s="320">
        <f>VLOOKUP($B9,'Sintesi (CA)'!$C$30:$AE$56,26,FALSE)</f>
        <v>5</v>
      </c>
      <c r="NZ9" s="320">
        <f>VLOOKUP($B9,'Sintesi (CA)'!$C$30:$AE$56,26,FALSE)</f>
        <v>5</v>
      </c>
      <c r="OA9" s="320">
        <f>VLOOKUP($B9,'Sintesi (CA)'!$C$30:$AE$56,26,FALSE)</f>
        <v>5</v>
      </c>
      <c r="OB9" s="320">
        <f>VLOOKUP($B9,'Sintesi (CA)'!$C$30:$AE$56,26,FALSE)</f>
        <v>5</v>
      </c>
      <c r="OC9" s="320">
        <f>VLOOKUP($B9,'Sintesi (CA)'!$C$30:$AE$56,26,FALSE)</f>
        <v>5</v>
      </c>
      <c r="OD9" s="320">
        <f>VLOOKUP($B9,'Sintesi (CA)'!$C$30:$AE$56,26,FALSE)</f>
        <v>5</v>
      </c>
      <c r="OE9" s="320">
        <f>VLOOKUP($B9,'Sintesi (CA)'!$C$30:$AE$56,26,FALSE)</f>
        <v>5</v>
      </c>
      <c r="OF9" s="320">
        <f>VLOOKUP($B9,'Sintesi (CA)'!$C$30:$AE$56,26,FALSE)</f>
        <v>5</v>
      </c>
      <c r="OG9" s="320">
        <f>VLOOKUP($B9,'Sintesi (CA)'!$C$30:$AE$56,26,FALSE)</f>
        <v>5</v>
      </c>
      <c r="OH9" s="320">
        <f>VLOOKUP($B9,'Sintesi (CA)'!$C$30:$AE$56,26,FALSE)</f>
        <v>5</v>
      </c>
      <c r="OI9" s="320">
        <f>VLOOKUP($B9,'Sintesi (CA)'!$C$30:$AE$56,26,FALSE)</f>
        <v>5</v>
      </c>
      <c r="OJ9" s="320">
        <f>VLOOKUP($B9,'Sintesi (CA)'!$C$30:$AE$56,26,FALSE)</f>
        <v>5</v>
      </c>
      <c r="OK9" s="320">
        <f>VLOOKUP($B9,'Sintesi (CA)'!$C$30:$AE$56,26,FALSE)</f>
        <v>5</v>
      </c>
      <c r="OL9" s="320">
        <f>VLOOKUP($B9,'Sintesi (CA)'!$C$30:$AE$56,26,FALSE)</f>
        <v>5</v>
      </c>
      <c r="OM9" s="320">
        <f>VLOOKUP($B9,'Sintesi (CA)'!$C$30:$AE$56,26,FALSE)</f>
        <v>5</v>
      </c>
      <c r="ON9" s="320">
        <f>VLOOKUP($B9,'Sintesi (CA)'!$C$30:$AE$56,26,FALSE)</f>
        <v>5</v>
      </c>
      <c r="OO9" s="320">
        <f>VLOOKUP($B9,'Sintesi (CA)'!$C$30:$AE$56,26,FALSE)</f>
        <v>5</v>
      </c>
      <c r="OP9" s="320">
        <f>VLOOKUP($B9,'Sintesi (CA)'!$C$30:$AE$56,26,FALSE)</f>
        <v>5</v>
      </c>
      <c r="OQ9" s="320">
        <f>VLOOKUP($B9,'Sintesi (CA)'!$C$30:$AE$56,26,FALSE)</f>
        <v>5</v>
      </c>
      <c r="OR9" s="320">
        <f>VLOOKUP($B9,'Sintesi (CA)'!$C$30:$AE$56,26,FALSE)</f>
        <v>5</v>
      </c>
      <c r="OS9" s="320">
        <f>VLOOKUP($B9,'Sintesi (CA)'!$C$30:$AE$56,26,FALSE)</f>
        <v>5</v>
      </c>
      <c r="OT9" s="320">
        <f>VLOOKUP($B9,'Sintesi (CA)'!$C$30:$AE$56,26,FALSE)</f>
        <v>5</v>
      </c>
      <c r="OU9" s="320">
        <f>VLOOKUP($B9,'Sintesi (CA)'!$C$30:$AE$56,26,FALSE)</f>
        <v>5</v>
      </c>
      <c r="OV9" s="320">
        <f>VLOOKUP($B9,'Sintesi (CA)'!$C$30:$AE$56,26,FALSE)</f>
        <v>5</v>
      </c>
      <c r="OW9" s="320">
        <f>VLOOKUP($B9,'Sintesi (CA)'!$C$30:$AE$56,26,FALSE)</f>
        <v>5</v>
      </c>
      <c r="OX9" s="320">
        <f>VLOOKUP($B9,'Sintesi (CA)'!$C$30:$AE$56,26,FALSE)</f>
        <v>5</v>
      </c>
      <c r="OY9" s="320">
        <f>VLOOKUP($B9,'Sintesi (CA)'!$C$30:$AE$56,26,FALSE)</f>
        <v>5</v>
      </c>
      <c r="OZ9" s="320">
        <f>VLOOKUP($B9,'Sintesi (CA)'!$C$30:$AE$56,26,FALSE)</f>
        <v>5</v>
      </c>
      <c r="PA9" s="320">
        <f>VLOOKUP($B9,'Sintesi (CA)'!$C$30:$AE$56,26,FALSE)</f>
        <v>5</v>
      </c>
      <c r="PB9" s="320">
        <f>VLOOKUP($B9,'Sintesi (CA)'!$C$30:$AE$56,26,FALSE)</f>
        <v>5</v>
      </c>
      <c r="PC9" s="320">
        <f>VLOOKUP($B9,'Sintesi (CA)'!$C$30:$AE$56,26,FALSE)</f>
        <v>5</v>
      </c>
      <c r="PD9" s="320">
        <f>VLOOKUP($B9,'Sintesi (CA)'!$C$30:$AE$56,26,FALSE)</f>
        <v>5</v>
      </c>
      <c r="PE9" s="320">
        <f>VLOOKUP($B9,'Sintesi (CA)'!$C$30:$AE$56,26,FALSE)</f>
        <v>5</v>
      </c>
      <c r="PF9" s="320">
        <f>VLOOKUP($B9,'Sintesi (CA)'!$C$30:$AE$56,26,FALSE)</f>
        <v>5</v>
      </c>
      <c r="PG9" s="320">
        <f>VLOOKUP($B9,'Sintesi (CA)'!$C$30:$AE$56,26,FALSE)</f>
        <v>5</v>
      </c>
      <c r="PH9" s="320">
        <f>VLOOKUP($B9,'Sintesi (CA)'!$C$30:$AE$56,26,FALSE)</f>
        <v>5</v>
      </c>
      <c r="PI9" s="320">
        <f>VLOOKUP($B9,'Sintesi (CA)'!$C$30:$AE$56,26,FALSE)</f>
        <v>5</v>
      </c>
      <c r="PJ9" s="320">
        <f>VLOOKUP($B9,'Sintesi (CA)'!$C$30:$AE$56,26,FALSE)</f>
        <v>5</v>
      </c>
      <c r="PK9" s="320">
        <f>VLOOKUP($B9,'Sintesi (CA)'!$C$30:$AE$56,26,FALSE)</f>
        <v>5</v>
      </c>
      <c r="PL9" s="320">
        <f>VLOOKUP($B9,'Sintesi (CA)'!$C$30:$AE$56,26,FALSE)</f>
        <v>5</v>
      </c>
      <c r="PM9" s="320">
        <f>VLOOKUP($B9,'Sintesi (CA)'!$C$30:$AE$56,26,FALSE)</f>
        <v>5</v>
      </c>
      <c r="PN9" s="320">
        <f>VLOOKUP($B9,'Sintesi (CA)'!$C$30:$AE$56,26,FALSE)</f>
        <v>5</v>
      </c>
      <c r="PO9" s="320">
        <f>VLOOKUP($B9,'Sintesi (CA)'!$C$30:$AE$56,26,FALSE)</f>
        <v>5</v>
      </c>
      <c r="PP9" s="320">
        <f>VLOOKUP($B9,'Sintesi (CA)'!$C$30:$AE$56,26,FALSE)</f>
        <v>5</v>
      </c>
      <c r="PQ9" s="320">
        <f>VLOOKUP($B9,'Sintesi (CA)'!$C$30:$AE$56,26,FALSE)</f>
        <v>5</v>
      </c>
      <c r="PR9" s="320">
        <f>VLOOKUP($B9,'Sintesi (CA)'!$C$30:$AE$56,26,FALSE)</f>
        <v>5</v>
      </c>
      <c r="PS9" s="320">
        <f>VLOOKUP($B9,'Sintesi (CA)'!$C$30:$AE$56,26,FALSE)</f>
        <v>5</v>
      </c>
      <c r="PT9" s="320">
        <f>VLOOKUP($B9,'Sintesi (CA)'!$C$30:$AE$56,26,FALSE)</f>
        <v>5</v>
      </c>
      <c r="PU9" s="320">
        <f>VLOOKUP($B9,'Sintesi (CA)'!$C$30:$AE$56,26,FALSE)</f>
        <v>5</v>
      </c>
      <c r="PV9" s="320"/>
      <c r="PW9" s="320"/>
      <c r="PX9" s="320"/>
      <c r="PY9" s="321">
        <v>0</v>
      </c>
      <c r="PZ9" s="321">
        <v>0</v>
      </c>
      <c r="QA9" s="321">
        <v>0</v>
      </c>
      <c r="QB9" s="321">
        <v>0</v>
      </c>
      <c r="QC9" s="321">
        <v>0</v>
      </c>
      <c r="QD9" s="321">
        <v>0</v>
      </c>
      <c r="QE9" s="321">
        <v>0</v>
      </c>
      <c r="QF9" s="321">
        <v>0</v>
      </c>
      <c r="QG9" s="321">
        <v>0</v>
      </c>
      <c r="QH9" s="321">
        <v>0</v>
      </c>
      <c r="QI9" s="321">
        <v>0</v>
      </c>
      <c r="QJ9" s="321">
        <v>0</v>
      </c>
      <c r="QK9" s="321">
        <v>0</v>
      </c>
      <c r="QL9" s="321">
        <v>0</v>
      </c>
      <c r="QM9" s="321">
        <v>0</v>
      </c>
      <c r="QN9" s="321">
        <v>0</v>
      </c>
      <c r="QO9" s="321">
        <v>0</v>
      </c>
      <c r="QP9" s="321">
        <v>0</v>
      </c>
      <c r="QQ9" s="321">
        <v>0</v>
      </c>
      <c r="QR9" s="321">
        <v>0</v>
      </c>
      <c r="QS9" s="321">
        <v>0</v>
      </c>
      <c r="QT9" s="321">
        <v>0</v>
      </c>
      <c r="QU9" s="321">
        <v>0</v>
      </c>
      <c r="QV9" s="321">
        <f>VLOOKUP($B9,'Sintesi (CA)'!$C$30:$AE$56,28,FALSE)</f>
        <v>0</v>
      </c>
      <c r="QW9" s="321">
        <f>VLOOKUP($B9,'Sintesi (CA)'!$C$30:$AE$56,28,FALSE)</f>
        <v>0</v>
      </c>
      <c r="QX9" s="321">
        <f>VLOOKUP($B9,'Sintesi (CA)'!$C$30:$AE$56,28,FALSE)</f>
        <v>0</v>
      </c>
      <c r="QY9" s="321">
        <f>VLOOKUP($B9,'Sintesi (CA)'!$C$30:$AE$56,28,FALSE)</f>
        <v>0</v>
      </c>
      <c r="QZ9" s="321">
        <f>VLOOKUP($B9,'Sintesi (CA)'!$C$30:$AE$56,28,FALSE)</f>
        <v>0</v>
      </c>
      <c r="RA9" s="321">
        <f>VLOOKUP($B9,'Sintesi (CA)'!$C$30:$AE$56,28,FALSE)</f>
        <v>0</v>
      </c>
      <c r="RB9" s="321">
        <f>VLOOKUP($B9,'Sintesi (CA)'!$C$30:$AE$56,28,FALSE)</f>
        <v>0</v>
      </c>
      <c r="RC9" s="321">
        <f>VLOOKUP($B9,'Sintesi (CA)'!$C$30:$AE$56,28,FALSE)</f>
        <v>0</v>
      </c>
      <c r="RD9" s="321">
        <f>VLOOKUP($B9,'Sintesi (CA)'!$C$30:$AE$56,28,FALSE)</f>
        <v>0</v>
      </c>
      <c r="RE9" s="321">
        <f>VLOOKUP($B9,'Sintesi (CA)'!$C$30:$AE$56,28,FALSE)</f>
        <v>0</v>
      </c>
      <c r="RF9" s="321">
        <f>VLOOKUP($B9,'Sintesi (CA)'!$C$30:$AE$56,28,FALSE)</f>
        <v>0</v>
      </c>
      <c r="RG9" s="321">
        <f>VLOOKUP($B9,'Sintesi (CA)'!$C$30:$AE$56,28,FALSE)</f>
        <v>0</v>
      </c>
      <c r="RH9" s="321">
        <f>VLOOKUP($B9,'Sintesi (CA)'!$C$30:$AE$56,28,FALSE)</f>
        <v>0</v>
      </c>
      <c r="RI9" s="321">
        <f>VLOOKUP($B9,'Sintesi (CA)'!$C$30:$AE$56,28,FALSE)</f>
        <v>0</v>
      </c>
      <c r="RJ9" s="321">
        <f>VLOOKUP($B9,'Sintesi (CA)'!$C$30:$AE$56,28,FALSE)</f>
        <v>0</v>
      </c>
      <c r="RK9" s="321">
        <f>VLOOKUP($B9,'Sintesi (CA)'!$C$30:$AE$56,28,FALSE)</f>
        <v>0</v>
      </c>
      <c r="RL9" s="321">
        <f>VLOOKUP($B9,'Sintesi (CA)'!$C$30:$AE$56,28,FALSE)</f>
        <v>0</v>
      </c>
      <c r="RM9" s="321">
        <f>VLOOKUP($B9,'Sintesi (CA)'!$C$30:$AE$56,28,FALSE)</f>
        <v>0</v>
      </c>
      <c r="RN9" s="321">
        <f>VLOOKUP($B9,'Sintesi (CA)'!$C$30:$AE$56,28,FALSE)</f>
        <v>0</v>
      </c>
      <c r="RO9" s="321">
        <f>VLOOKUP($B9,'Sintesi (CA)'!$C$30:$AE$56,28,FALSE)</f>
        <v>0</v>
      </c>
      <c r="RP9" s="321">
        <f>VLOOKUP($B9,'Sintesi (CA)'!$C$30:$AE$56,28,FALSE)</f>
        <v>0</v>
      </c>
      <c r="RQ9" s="321">
        <f>VLOOKUP($B9,'Sintesi (CA)'!$C$30:$AE$56,28,FALSE)</f>
        <v>0</v>
      </c>
      <c r="RR9" s="321">
        <f>VLOOKUP($B9,'Sintesi (CA)'!$C$30:$AE$56,28,FALSE)</f>
        <v>0</v>
      </c>
      <c r="RS9" s="321">
        <f>VLOOKUP($B9,'Sintesi (CA)'!$C$30:$AE$56,28,FALSE)</f>
        <v>0</v>
      </c>
      <c r="RT9" s="321">
        <f>VLOOKUP($B9,'Sintesi (CA)'!$C$30:$AE$56,28,FALSE)</f>
        <v>0</v>
      </c>
      <c r="RU9" s="321">
        <f>VLOOKUP($B9,'Sintesi (CA)'!$C$30:$AE$56,28,FALSE)</f>
        <v>0</v>
      </c>
      <c r="RV9" s="321">
        <f>VLOOKUP($B9,'Sintesi (CA)'!$C$30:$AE$56,28,FALSE)</f>
        <v>0</v>
      </c>
      <c r="RW9" s="321">
        <f>VLOOKUP($B9,'Sintesi (CA)'!$C$30:$AE$56,28,FALSE)</f>
        <v>0</v>
      </c>
      <c r="RX9" s="321">
        <f>VLOOKUP($B9,'Sintesi (CA)'!$C$30:$AE$56,28,FALSE)</f>
        <v>0</v>
      </c>
      <c r="RY9" s="321">
        <f>VLOOKUP($B9,'Sintesi (CA)'!$C$30:$AE$56,28,FALSE)</f>
        <v>0</v>
      </c>
      <c r="RZ9" s="321">
        <f>VLOOKUP($B9,'Sintesi (CA)'!$C$30:$AE$56,28,FALSE)</f>
        <v>0</v>
      </c>
      <c r="SA9" s="321">
        <f>VLOOKUP($B9,'Sintesi (CA)'!$C$30:$AE$56,28,FALSE)</f>
        <v>0</v>
      </c>
      <c r="SB9" s="321">
        <f>VLOOKUP($B9,'Sintesi (CA)'!$C$30:$AE$56,28,FALSE)</f>
        <v>0</v>
      </c>
      <c r="SC9" s="321">
        <f>VLOOKUP($B9,'Sintesi (CA)'!$C$30:$AE$56,28,FALSE)</f>
        <v>0</v>
      </c>
      <c r="SD9" s="321">
        <f>VLOOKUP($B9,'Sintesi (CA)'!$C$30:$AE$56,28,FALSE)</f>
        <v>0</v>
      </c>
      <c r="SE9" s="321">
        <f>VLOOKUP($B9,'Sintesi (CA)'!$C$30:$AE$56,28,FALSE)</f>
        <v>0</v>
      </c>
      <c r="SF9" s="321">
        <f>VLOOKUP($B9,'Sintesi (CA)'!$C$30:$AE$56,28,FALSE)</f>
        <v>0</v>
      </c>
      <c r="SG9" s="321">
        <f>VLOOKUP($B9,'Sintesi (CA)'!$C$30:$AE$56,28,FALSE)</f>
        <v>0</v>
      </c>
      <c r="SH9" s="321">
        <f>VLOOKUP($B9,'Sintesi (CA)'!$C$30:$AE$56,28,FALSE)</f>
        <v>0</v>
      </c>
      <c r="SI9" s="321">
        <f>VLOOKUP($B9,'Sintesi (CA)'!$C$30:$AE$56,28,FALSE)</f>
        <v>0</v>
      </c>
      <c r="SJ9" s="321">
        <f>VLOOKUP($B9,'Sintesi (CA)'!$C$30:$AE$56,28,FALSE)</f>
        <v>0</v>
      </c>
      <c r="SK9" s="321">
        <f>VLOOKUP($B9,'Sintesi (CA)'!$C$30:$AE$56,28,FALSE)</f>
        <v>0</v>
      </c>
      <c r="SL9" s="321">
        <f>VLOOKUP($B9,'Sintesi (CA)'!$C$30:$AE$56,28,FALSE)</f>
        <v>0</v>
      </c>
      <c r="SM9" s="321">
        <f>VLOOKUP($B9,'Sintesi (CA)'!$C$30:$AE$56,28,FALSE)</f>
        <v>0</v>
      </c>
      <c r="SN9" s="321">
        <f>VLOOKUP($B9,'Sintesi (CA)'!$C$30:$AE$56,28,FALSE)</f>
        <v>0</v>
      </c>
      <c r="SO9" s="321">
        <f>VLOOKUP($B9,'Sintesi (CA)'!$C$30:$AE$56,28,FALSE)</f>
        <v>0</v>
      </c>
      <c r="SP9" s="321">
        <f>VLOOKUP($B9,'Sintesi (CA)'!$C$30:$AE$56,28,FALSE)</f>
        <v>0</v>
      </c>
      <c r="SQ9" s="321">
        <f>VLOOKUP($B9,'Sintesi (CA)'!$C$30:$AE$56,28,FALSE)</f>
        <v>0</v>
      </c>
      <c r="SR9" s="321">
        <f>VLOOKUP($B9,'Sintesi (CA)'!$C$30:$AE$56,28,FALSE)</f>
        <v>0</v>
      </c>
      <c r="SS9" s="321">
        <f>VLOOKUP($B9,'Sintesi (CA)'!$C$30:$AE$56,28,FALSE)</f>
        <v>0</v>
      </c>
      <c r="ST9" s="321">
        <f>VLOOKUP($B9,'Sintesi (CA)'!$C$30:$AE$56,28,FALSE)</f>
        <v>0</v>
      </c>
      <c r="SU9" s="321">
        <f>VLOOKUP($B9,'Sintesi (CA)'!$C$30:$AE$56,28,FALSE)</f>
        <v>0</v>
      </c>
      <c r="SV9" s="321">
        <f>VLOOKUP($B9,'Sintesi (CA)'!$C$30:$AE$56,28,FALSE)</f>
        <v>0</v>
      </c>
      <c r="SW9" s="321">
        <f>VLOOKUP($B9,'Sintesi (CA)'!$C$30:$AE$56,28,FALSE)</f>
        <v>0</v>
      </c>
      <c r="SX9" s="321">
        <f>VLOOKUP($B9,'Sintesi (CA)'!$C$30:$AE$56,28,FALSE)</f>
        <v>0</v>
      </c>
      <c r="SY9" s="321">
        <f>VLOOKUP($B9,'Sintesi (CA)'!$C$30:$AE$56,28,FALSE)</f>
        <v>0</v>
      </c>
      <c r="SZ9" s="321">
        <f>VLOOKUP($B9,'Sintesi (CA)'!$C$30:$AE$56,28,FALSE)</f>
        <v>0</v>
      </c>
      <c r="TA9" s="321">
        <f>VLOOKUP($B9,'Sintesi (CA)'!$C$30:$AE$56,28,FALSE)</f>
        <v>0</v>
      </c>
      <c r="TB9" s="321">
        <f>VLOOKUP($B9,'Sintesi (CA)'!$C$30:$AE$56,28,FALSE)</f>
        <v>0</v>
      </c>
      <c r="TC9" s="321">
        <f>VLOOKUP($B9,'Sintesi (CA)'!$C$30:$AE$56,28,FALSE)</f>
        <v>0</v>
      </c>
      <c r="TD9" s="321">
        <f>VLOOKUP($B9,'Sintesi (CA)'!$C$30:$AE$56,28,FALSE)</f>
        <v>0</v>
      </c>
      <c r="TE9" s="321">
        <f>VLOOKUP($B9,'Sintesi (CA)'!$C$30:$AE$56,28,FALSE)</f>
        <v>0</v>
      </c>
      <c r="TF9" s="321">
        <f>VLOOKUP($B9,'Sintesi (CA)'!$C$30:$AE$56,28,FALSE)</f>
        <v>0</v>
      </c>
      <c r="TG9" s="321">
        <f>VLOOKUP($B9,'Sintesi (CA)'!$C$30:$AE$56,28,FALSE)</f>
        <v>0</v>
      </c>
      <c r="TH9" s="321">
        <f>VLOOKUP($B9,'Sintesi (CA)'!$C$30:$AE$56,28,FALSE)</f>
        <v>0</v>
      </c>
      <c r="TI9" s="321">
        <f>VLOOKUP($B9,'Sintesi (CA)'!$C$30:$AE$56,28,FALSE)</f>
        <v>0</v>
      </c>
      <c r="TJ9" s="321">
        <f>VLOOKUP($B9,'Sintesi (CA)'!$C$30:$AE$56,28,FALSE)</f>
        <v>0</v>
      </c>
      <c r="TK9" s="321">
        <f>VLOOKUP($B9,'Sintesi (CA)'!$C$30:$AE$56,28,FALSE)</f>
        <v>0</v>
      </c>
      <c r="TL9" s="321">
        <f>VLOOKUP($B9,'Sintesi (CA)'!$C$30:$AE$56,28,FALSE)</f>
        <v>0</v>
      </c>
      <c r="TM9" s="321">
        <f>VLOOKUP($B9,'Sintesi (CA)'!$C$30:$AE$56,28,FALSE)</f>
        <v>0</v>
      </c>
      <c r="TN9" s="321">
        <f>VLOOKUP($B9,'Sintesi (CA)'!$C$30:$AE$56,28,FALSE)</f>
        <v>0</v>
      </c>
      <c r="TO9" s="321">
        <f>VLOOKUP($B9,'Sintesi (CA)'!$C$30:$AE$56,28,FALSE)</f>
        <v>0</v>
      </c>
      <c r="TP9" s="321">
        <f>VLOOKUP($B9,'Sintesi (CA)'!$C$30:$AE$56,28,FALSE)</f>
        <v>0</v>
      </c>
      <c r="TQ9" s="321">
        <f>VLOOKUP($B9,'Sintesi (CA)'!$C$30:$AE$56,28,FALSE)</f>
        <v>0</v>
      </c>
      <c r="TR9" s="321">
        <f>VLOOKUP($B9,'Sintesi (CA)'!$C$30:$AE$56,28,FALSE)</f>
        <v>0</v>
      </c>
      <c r="TS9" s="321">
        <f>VLOOKUP($B9,'Sintesi (CA)'!$C$30:$AE$56,28,FALSE)</f>
        <v>0</v>
      </c>
      <c r="TT9" s="321">
        <f>VLOOKUP($B9,'Sintesi (CA)'!$C$30:$AE$56,28,FALSE)</f>
        <v>0</v>
      </c>
      <c r="TU9" s="321">
        <f>VLOOKUP($B9,'Sintesi (CA)'!$C$30:$AE$56,28,FALSE)</f>
        <v>0</v>
      </c>
      <c r="TV9" s="321">
        <f>VLOOKUP($B9,'Sintesi (CA)'!$C$30:$AE$56,28,FALSE)</f>
        <v>0</v>
      </c>
      <c r="TW9" s="321">
        <f>VLOOKUP($B9,'Sintesi (CA)'!$C$30:$AE$56,28,FALSE)</f>
        <v>0</v>
      </c>
      <c r="TX9" s="321">
        <f>VLOOKUP($B9,'Sintesi (CA)'!$C$30:$AE$56,28,FALSE)</f>
        <v>0</v>
      </c>
      <c r="TY9" s="321"/>
      <c r="TZ9" s="321"/>
      <c r="UA9" s="321"/>
      <c r="UB9" s="322">
        <v>0</v>
      </c>
      <c r="UC9" s="322">
        <v>0</v>
      </c>
      <c r="UD9" s="322">
        <v>0</v>
      </c>
      <c r="UE9" s="322">
        <v>0</v>
      </c>
      <c r="UF9" s="322">
        <v>0</v>
      </c>
      <c r="UG9" s="322">
        <v>0</v>
      </c>
      <c r="UH9" s="322">
        <v>0</v>
      </c>
      <c r="UI9" s="322">
        <v>0</v>
      </c>
      <c r="UJ9" s="322">
        <v>0</v>
      </c>
      <c r="UK9" s="322">
        <v>0</v>
      </c>
      <c r="UL9" s="322">
        <v>0</v>
      </c>
      <c r="UM9" s="322">
        <v>0</v>
      </c>
      <c r="UN9" s="322">
        <v>0</v>
      </c>
      <c r="UO9" s="322">
        <v>0</v>
      </c>
      <c r="UP9" s="322">
        <v>0</v>
      </c>
      <c r="UQ9" s="322">
        <v>0</v>
      </c>
      <c r="UR9" s="322">
        <v>0</v>
      </c>
      <c r="US9" s="322">
        <v>0</v>
      </c>
      <c r="UT9" s="322">
        <v>0</v>
      </c>
      <c r="UU9" s="322">
        <v>0</v>
      </c>
      <c r="UV9" s="322">
        <v>0</v>
      </c>
      <c r="UW9" s="322">
        <v>0</v>
      </c>
      <c r="UX9" s="322">
        <v>0</v>
      </c>
      <c r="UY9" s="322">
        <f>VLOOKUP($B9,'Sintesi (CA)'!$C$30:$AE$56,29,FALSE)</f>
        <v>0</v>
      </c>
      <c r="UZ9" s="322">
        <f>VLOOKUP($B9,'Sintesi (CA)'!$C$30:$AE$56,29,FALSE)</f>
        <v>0</v>
      </c>
      <c r="VA9" s="322">
        <f>VLOOKUP($B9,'Sintesi (CA)'!$C$30:$AE$56,29,FALSE)</f>
        <v>0</v>
      </c>
      <c r="VB9" s="322">
        <f>VLOOKUP($B9,'Sintesi (CA)'!$C$30:$AE$56,29,FALSE)</f>
        <v>0</v>
      </c>
      <c r="VC9" s="322">
        <f>VLOOKUP($B9,'Sintesi (CA)'!$C$30:$AE$56,29,FALSE)</f>
        <v>0</v>
      </c>
      <c r="VD9" s="322">
        <f>VLOOKUP($B9,'Sintesi (CA)'!$C$30:$AE$56,29,FALSE)</f>
        <v>0</v>
      </c>
      <c r="VE9" s="322">
        <f>VLOOKUP($B9,'Sintesi (CA)'!$C$30:$AE$56,29,FALSE)</f>
        <v>0</v>
      </c>
      <c r="VF9" s="322">
        <f>VLOOKUP($B9,'Sintesi (CA)'!$C$30:$AE$56,29,FALSE)</f>
        <v>0</v>
      </c>
      <c r="VG9" s="322">
        <f>VLOOKUP($B9,'Sintesi (CA)'!$C$30:$AE$56,29,FALSE)</f>
        <v>0</v>
      </c>
      <c r="VH9" s="322">
        <f>VLOOKUP($B9,'Sintesi (CA)'!$C$30:$AE$56,29,FALSE)</f>
        <v>0</v>
      </c>
      <c r="VI9" s="322">
        <f>VLOOKUP($B9,'Sintesi (CA)'!$C$30:$AE$56,29,FALSE)</f>
        <v>0</v>
      </c>
      <c r="VJ9" s="322">
        <f>VLOOKUP($B9,'Sintesi (CA)'!$C$30:$AE$56,29,FALSE)</f>
        <v>0</v>
      </c>
      <c r="VK9" s="322">
        <f>VLOOKUP($B9,'Sintesi (CA)'!$C$30:$AE$56,29,FALSE)</f>
        <v>0</v>
      </c>
      <c r="VL9" s="322">
        <f>VLOOKUP($B9,'Sintesi (CA)'!$C$30:$AE$56,29,FALSE)</f>
        <v>0</v>
      </c>
      <c r="VM9" s="322">
        <f>VLOOKUP($B9,'Sintesi (CA)'!$C$30:$AE$56,29,FALSE)</f>
        <v>0</v>
      </c>
      <c r="VN9" s="322">
        <f>VLOOKUP($B9,'Sintesi (CA)'!$C$30:$AE$56,29,FALSE)</f>
        <v>0</v>
      </c>
      <c r="VO9" s="322">
        <f>VLOOKUP($B9,'Sintesi (CA)'!$C$30:$AE$56,29,FALSE)</f>
        <v>0</v>
      </c>
      <c r="VP9" s="322">
        <f>VLOOKUP($B9,'Sintesi (CA)'!$C$30:$AE$56,29,FALSE)</f>
        <v>0</v>
      </c>
      <c r="VQ9" s="322">
        <f>VLOOKUP($B9,'Sintesi (CA)'!$C$30:$AE$56,29,FALSE)</f>
        <v>0</v>
      </c>
      <c r="VR9" s="322">
        <f>VLOOKUP($B9,'Sintesi (CA)'!$C$30:$AE$56,29,FALSE)</f>
        <v>0</v>
      </c>
      <c r="VS9" s="322">
        <f>VLOOKUP($B9,'Sintesi (CA)'!$C$30:$AE$56,29,FALSE)</f>
        <v>0</v>
      </c>
      <c r="VT9" s="322">
        <f>VLOOKUP($B9,'Sintesi (CA)'!$C$30:$AE$56,29,FALSE)</f>
        <v>0</v>
      </c>
      <c r="VU9" s="322">
        <f>VLOOKUP($B9,'Sintesi (CA)'!$C$30:$AE$56,29,FALSE)</f>
        <v>0</v>
      </c>
      <c r="VV9" s="322">
        <f>VLOOKUP($B9,'Sintesi (CA)'!$C$30:$AE$56,29,FALSE)</f>
        <v>0</v>
      </c>
      <c r="VW9" s="322">
        <f>VLOOKUP($B9,'Sintesi (CA)'!$C$30:$AE$56,29,FALSE)</f>
        <v>0</v>
      </c>
      <c r="VX9" s="322">
        <f>VLOOKUP($B9,'Sintesi (CA)'!$C$30:$AE$56,29,FALSE)</f>
        <v>0</v>
      </c>
      <c r="VY9" s="322">
        <f>VLOOKUP($B9,'Sintesi (CA)'!$C$30:$AE$56,29,FALSE)</f>
        <v>0</v>
      </c>
      <c r="VZ9" s="322">
        <f>VLOOKUP($B9,'Sintesi (CA)'!$C$30:$AE$56,29,FALSE)</f>
        <v>0</v>
      </c>
      <c r="WA9" s="322">
        <f>VLOOKUP($B9,'Sintesi (CA)'!$C$30:$AE$56,29,FALSE)</f>
        <v>0</v>
      </c>
      <c r="WB9" s="322">
        <f>VLOOKUP($B9,'Sintesi (CA)'!$C$30:$AE$56,29,FALSE)</f>
        <v>0</v>
      </c>
      <c r="WC9" s="322">
        <f>VLOOKUP($B9,'Sintesi (CA)'!$C$30:$AE$56,29,FALSE)</f>
        <v>0</v>
      </c>
      <c r="WD9" s="322">
        <f>VLOOKUP($B9,'Sintesi (CA)'!$C$30:$AE$56,29,FALSE)</f>
        <v>0</v>
      </c>
      <c r="WE9" s="322">
        <f>VLOOKUP($B9,'Sintesi (CA)'!$C$30:$AE$56,29,FALSE)</f>
        <v>0</v>
      </c>
      <c r="WF9" s="322">
        <f>VLOOKUP($B9,'Sintesi (CA)'!$C$30:$AE$56,29,FALSE)</f>
        <v>0</v>
      </c>
      <c r="WG9" s="322">
        <f>VLOOKUP($B9,'Sintesi (CA)'!$C$30:$AE$56,29,FALSE)</f>
        <v>0</v>
      </c>
      <c r="WH9" s="322">
        <f>VLOOKUP($B9,'Sintesi (CA)'!$C$30:$AE$56,29,FALSE)</f>
        <v>0</v>
      </c>
      <c r="WI9" s="322">
        <f>VLOOKUP($B9,'Sintesi (CA)'!$C$30:$AE$56,29,FALSE)</f>
        <v>0</v>
      </c>
      <c r="WJ9" s="322">
        <f>VLOOKUP($B9,'Sintesi (CA)'!$C$30:$AE$56,29,FALSE)</f>
        <v>0</v>
      </c>
      <c r="WK9" s="322">
        <f>VLOOKUP($B9,'Sintesi (CA)'!$C$30:$AE$56,29,FALSE)</f>
        <v>0</v>
      </c>
      <c r="WL9" s="322">
        <f>VLOOKUP($B9,'Sintesi (CA)'!$C$30:$AE$56,29,FALSE)</f>
        <v>0</v>
      </c>
      <c r="WM9" s="322">
        <f>VLOOKUP($B9,'Sintesi (CA)'!$C$30:$AE$56,29,FALSE)</f>
        <v>0</v>
      </c>
      <c r="WN9" s="322">
        <f>VLOOKUP($B9,'Sintesi (CA)'!$C$30:$AE$56,29,FALSE)</f>
        <v>0</v>
      </c>
      <c r="WO9" s="322">
        <f>VLOOKUP($B9,'Sintesi (CA)'!$C$30:$AE$56,29,FALSE)</f>
        <v>0</v>
      </c>
      <c r="WP9" s="322">
        <f>VLOOKUP($B9,'Sintesi (CA)'!$C$30:$AE$56,29,FALSE)</f>
        <v>0</v>
      </c>
      <c r="WQ9" s="322">
        <f>VLOOKUP($B9,'Sintesi (CA)'!$C$30:$AE$56,29,FALSE)</f>
        <v>0</v>
      </c>
      <c r="WR9" s="322">
        <f>VLOOKUP($B9,'Sintesi (CA)'!$C$30:$AE$56,29,FALSE)</f>
        <v>0</v>
      </c>
      <c r="WS9" s="322">
        <f>VLOOKUP($B9,'Sintesi (CA)'!$C$30:$AE$56,29,FALSE)</f>
        <v>0</v>
      </c>
      <c r="WT9" s="322">
        <f>VLOOKUP($B9,'Sintesi (CA)'!$C$30:$AE$56,29,FALSE)</f>
        <v>0</v>
      </c>
      <c r="WU9" s="322">
        <f>VLOOKUP($B9,'Sintesi (CA)'!$C$30:$AE$56,29,FALSE)</f>
        <v>0</v>
      </c>
      <c r="WV9" s="322">
        <f>VLOOKUP($B9,'Sintesi (CA)'!$C$30:$AE$56,29,FALSE)</f>
        <v>0</v>
      </c>
      <c r="WW9" s="322">
        <f>VLOOKUP($B9,'Sintesi (CA)'!$C$30:$AE$56,29,FALSE)</f>
        <v>0</v>
      </c>
      <c r="WX9" s="322">
        <f>VLOOKUP($B9,'Sintesi (CA)'!$C$30:$AE$56,29,FALSE)</f>
        <v>0</v>
      </c>
      <c r="WY9" s="322">
        <f>VLOOKUP($B9,'Sintesi (CA)'!$C$30:$AE$56,29,FALSE)</f>
        <v>0</v>
      </c>
      <c r="WZ9" s="322">
        <f>VLOOKUP($B9,'Sintesi (CA)'!$C$30:$AE$56,29,FALSE)</f>
        <v>0</v>
      </c>
      <c r="XA9" s="322">
        <f>VLOOKUP($B9,'Sintesi (CA)'!$C$30:$AE$56,29,FALSE)</f>
        <v>0</v>
      </c>
      <c r="XB9" s="322">
        <f>VLOOKUP($B9,'Sintesi (CA)'!$C$30:$AE$56,29,FALSE)</f>
        <v>0</v>
      </c>
      <c r="XC9" s="322">
        <f>VLOOKUP($B9,'Sintesi (CA)'!$C$30:$AE$56,29,FALSE)</f>
        <v>0</v>
      </c>
      <c r="XD9" s="322">
        <f>VLOOKUP($B9,'Sintesi (CA)'!$C$30:$AE$56,29,FALSE)</f>
        <v>0</v>
      </c>
      <c r="XE9" s="322">
        <f>VLOOKUP($B9,'Sintesi (CA)'!$C$30:$AE$56,29,FALSE)</f>
        <v>0</v>
      </c>
      <c r="XF9" s="322">
        <f>VLOOKUP($B9,'Sintesi (CA)'!$C$30:$AE$56,29,FALSE)</f>
        <v>0</v>
      </c>
      <c r="XG9" s="322">
        <f>VLOOKUP($B9,'Sintesi (CA)'!$C$30:$AE$56,29,FALSE)</f>
        <v>0</v>
      </c>
      <c r="XH9" s="322">
        <f>VLOOKUP($B9,'Sintesi (CA)'!$C$30:$AE$56,29,FALSE)</f>
        <v>0</v>
      </c>
      <c r="XI9" s="322">
        <f>VLOOKUP($B9,'Sintesi (CA)'!$C$30:$AE$56,29,FALSE)</f>
        <v>0</v>
      </c>
      <c r="XJ9" s="322">
        <f>VLOOKUP($B9,'Sintesi (CA)'!$C$30:$AE$56,29,FALSE)</f>
        <v>0</v>
      </c>
      <c r="XK9" s="322">
        <f>VLOOKUP($B9,'Sintesi (CA)'!$C$30:$AE$56,29,FALSE)</f>
        <v>0</v>
      </c>
      <c r="XL9" s="322">
        <f>VLOOKUP($B9,'Sintesi (CA)'!$C$30:$AE$56,29,FALSE)</f>
        <v>0</v>
      </c>
      <c r="XM9" s="322">
        <f>VLOOKUP($B9,'Sintesi (CA)'!$C$30:$AE$56,29,FALSE)</f>
        <v>0</v>
      </c>
      <c r="XN9" s="322">
        <f>VLOOKUP($B9,'Sintesi (CA)'!$C$30:$AE$56,29,FALSE)</f>
        <v>0</v>
      </c>
      <c r="XO9" s="322">
        <f>VLOOKUP($B9,'Sintesi (CA)'!$C$30:$AE$56,29,FALSE)</f>
        <v>0</v>
      </c>
      <c r="XP9" s="322">
        <f>VLOOKUP($B9,'Sintesi (CA)'!$C$30:$AE$56,29,FALSE)</f>
        <v>0</v>
      </c>
      <c r="XQ9" s="322">
        <f>VLOOKUP($B9,'Sintesi (CA)'!$C$30:$AE$56,29,FALSE)</f>
        <v>0</v>
      </c>
      <c r="XR9" s="322">
        <f>VLOOKUP($B9,'Sintesi (CA)'!$C$30:$AE$56,29,FALSE)</f>
        <v>0</v>
      </c>
      <c r="XS9" s="322">
        <f>VLOOKUP($B9,'Sintesi (CA)'!$C$30:$AE$56,29,FALSE)</f>
        <v>0</v>
      </c>
      <c r="XT9" s="322">
        <f>VLOOKUP($B9,'Sintesi (CA)'!$C$30:$AE$56,29,FALSE)</f>
        <v>0</v>
      </c>
      <c r="XU9" s="322">
        <f>VLOOKUP($B9,'Sintesi (CA)'!$C$30:$AE$56,29,FALSE)</f>
        <v>0</v>
      </c>
      <c r="XV9" s="322">
        <f>VLOOKUP($B9,'Sintesi (CA)'!$C$30:$AE$56,29,FALSE)</f>
        <v>0</v>
      </c>
      <c r="XW9" s="322">
        <f>VLOOKUP($B9,'Sintesi (CA)'!$C$30:$AE$56,29,FALSE)</f>
        <v>0</v>
      </c>
      <c r="XX9" s="322">
        <f>VLOOKUP($B9,'Sintesi (CA)'!$C$30:$AE$56,29,FALSE)</f>
        <v>0</v>
      </c>
      <c r="XY9" s="322">
        <f>VLOOKUP($B9,'Sintesi (CA)'!$C$30:$AE$56,29,FALSE)</f>
        <v>0</v>
      </c>
      <c r="XZ9" s="322">
        <f>VLOOKUP($B9,'Sintesi (CA)'!$C$30:$AE$56,29,FALSE)</f>
        <v>0</v>
      </c>
      <c r="YA9" s="322">
        <f>VLOOKUP($B9,'Sintesi (CA)'!$C$30:$AE$56,29,FALSE)</f>
        <v>0</v>
      </c>
      <c r="YB9" s="322"/>
      <c r="YC9" s="322"/>
      <c r="YD9" s="322"/>
      <c r="YE9" s="501">
        <v>0</v>
      </c>
      <c r="YF9" s="501">
        <v>0</v>
      </c>
      <c r="YG9" s="501">
        <v>0</v>
      </c>
      <c r="YH9" s="501">
        <v>0</v>
      </c>
      <c r="YI9" s="501">
        <v>0</v>
      </c>
      <c r="YJ9" s="501">
        <v>0</v>
      </c>
      <c r="YK9" s="501">
        <v>0</v>
      </c>
      <c r="YL9" s="501">
        <v>0</v>
      </c>
      <c r="YM9" s="501">
        <v>0</v>
      </c>
      <c r="YN9" s="501">
        <v>0</v>
      </c>
      <c r="YO9" s="501">
        <v>0</v>
      </c>
      <c r="YP9" s="501">
        <v>0</v>
      </c>
      <c r="YQ9" s="501">
        <v>0</v>
      </c>
      <c r="YR9" s="501">
        <v>0</v>
      </c>
      <c r="YS9" s="501">
        <v>0</v>
      </c>
      <c r="YT9" s="501">
        <v>0</v>
      </c>
      <c r="YU9" s="501">
        <v>0</v>
      </c>
      <c r="YV9" s="501">
        <v>0</v>
      </c>
      <c r="YW9" s="501">
        <v>0</v>
      </c>
      <c r="YX9" s="501">
        <v>0</v>
      </c>
      <c r="YY9" s="501">
        <v>0</v>
      </c>
      <c r="YZ9" s="501">
        <v>0</v>
      </c>
      <c r="ZA9" s="501">
        <v>0</v>
      </c>
      <c r="ZB9" s="501">
        <f>VLOOKUP($B9,'Sintesi (CA)'!$C$30:$AE$56,22,FALSE)</f>
        <v>0</v>
      </c>
      <c r="ZC9" s="501">
        <f>VLOOKUP($B9,'Sintesi (CA)'!$C$30:$AE$56,22,FALSE)</f>
        <v>0</v>
      </c>
      <c r="ZD9" s="501">
        <f>VLOOKUP($B9,'Sintesi (CA)'!$C$30:$AE$56,22,FALSE)</f>
        <v>0</v>
      </c>
      <c r="ZE9" s="501">
        <f>VLOOKUP($B9,'Sintesi (CA)'!$C$30:$AE$56,22,FALSE)</f>
        <v>0</v>
      </c>
      <c r="ZF9" s="501">
        <f>VLOOKUP($B9,'Sintesi (CA)'!$C$30:$AE$56,22,FALSE)</f>
        <v>0</v>
      </c>
      <c r="ZG9" s="501">
        <f>VLOOKUP($B9,'Sintesi (CA)'!$C$30:$AE$56,22,FALSE)</f>
        <v>0</v>
      </c>
      <c r="ZH9" s="501">
        <f>VLOOKUP($B9,'Sintesi (CA)'!$C$30:$AE$56,22,FALSE)</f>
        <v>0</v>
      </c>
      <c r="ZI9" s="501">
        <f>VLOOKUP($B9,'Sintesi (CA)'!$C$30:$AE$56,22,FALSE)</f>
        <v>0</v>
      </c>
      <c r="ZJ9" s="501">
        <f>VLOOKUP($B9,'Sintesi (CA)'!$C$30:$AE$56,22,FALSE)</f>
        <v>0</v>
      </c>
      <c r="ZK9" s="501">
        <f>VLOOKUP($B9,'Sintesi (CA)'!$C$30:$AE$56,22,FALSE)</f>
        <v>0</v>
      </c>
      <c r="ZL9" s="501">
        <f>VLOOKUP($B9,'Sintesi (CA)'!$C$30:$AE$56,22,FALSE)</f>
        <v>0</v>
      </c>
      <c r="ZM9" s="501">
        <f>VLOOKUP($B9,'Sintesi (CA)'!$C$30:$AE$56,22,FALSE)</f>
        <v>0</v>
      </c>
      <c r="ZN9" s="501">
        <f>VLOOKUP($B9,'Sintesi (CA)'!$C$30:$AE$56,22,FALSE)</f>
        <v>0</v>
      </c>
      <c r="ZO9" s="501">
        <f>VLOOKUP($B9,'Sintesi (CA)'!$C$30:$AE$56,22,FALSE)</f>
        <v>0</v>
      </c>
      <c r="ZP9" s="501">
        <f>VLOOKUP($B9,'Sintesi (CA)'!$C$30:$AE$56,22,FALSE)</f>
        <v>0</v>
      </c>
      <c r="ZQ9" s="501">
        <f>VLOOKUP($B9,'Sintesi (CA)'!$C$30:$AE$56,22,FALSE)</f>
        <v>0</v>
      </c>
      <c r="ZR9" s="501">
        <f>VLOOKUP($B9,'Sintesi (CA)'!$C$30:$AE$56,22,FALSE)</f>
        <v>0</v>
      </c>
      <c r="ZS9" s="501">
        <f>VLOOKUP($B9,'Sintesi (CA)'!$C$30:$AE$56,22,FALSE)</f>
        <v>0</v>
      </c>
      <c r="ZT9" s="501">
        <f>VLOOKUP($B9,'Sintesi (CA)'!$C$30:$AE$56,22,FALSE)</f>
        <v>0</v>
      </c>
      <c r="ZU9" s="501">
        <f>VLOOKUP($B9,'Sintesi (CA)'!$C$30:$AE$56,22,FALSE)</f>
        <v>0</v>
      </c>
      <c r="ZV9" s="501">
        <f>VLOOKUP($B9,'Sintesi (CA)'!$C$30:$AE$56,22,FALSE)</f>
        <v>0</v>
      </c>
      <c r="ZW9" s="501">
        <f>VLOOKUP($B9,'Sintesi (CA)'!$C$30:$AE$56,22,FALSE)</f>
        <v>0</v>
      </c>
      <c r="ZX9" s="501">
        <f>VLOOKUP($B9,'Sintesi (CA)'!$C$30:$AE$56,22,FALSE)</f>
        <v>0</v>
      </c>
      <c r="ZY9" s="501">
        <f>VLOOKUP($B9,'Sintesi (CA)'!$C$30:$AE$56,22,FALSE)</f>
        <v>0</v>
      </c>
      <c r="ZZ9" s="501">
        <f>VLOOKUP($B9,'Sintesi (CA)'!$C$30:$AE$56,22,FALSE)</f>
        <v>0</v>
      </c>
      <c r="AAA9" s="501">
        <f>VLOOKUP($B9,'Sintesi (CA)'!$C$30:$AE$56,22,FALSE)</f>
        <v>0</v>
      </c>
      <c r="AAB9" s="501">
        <f>VLOOKUP($B9,'Sintesi (CA)'!$C$30:$AE$56,22,FALSE)</f>
        <v>0</v>
      </c>
      <c r="AAC9" s="501">
        <f>VLOOKUP($B9,'Sintesi (CA)'!$C$30:$AE$56,22,FALSE)</f>
        <v>0</v>
      </c>
      <c r="AAD9" s="501">
        <f>VLOOKUP($B9,'Sintesi (CA)'!$C$30:$AE$56,22,FALSE)</f>
        <v>0</v>
      </c>
      <c r="AAE9" s="501">
        <f>VLOOKUP($B9,'Sintesi (CA)'!$C$30:$AE$56,22,FALSE)</f>
        <v>0</v>
      </c>
      <c r="AAF9" s="501">
        <f>VLOOKUP($B9,'Sintesi (CA)'!$C$30:$AE$56,22,FALSE)</f>
        <v>0</v>
      </c>
      <c r="AAG9" s="501">
        <f>VLOOKUP($B9,'Sintesi (CA)'!$C$30:$AE$56,22,FALSE)</f>
        <v>0</v>
      </c>
      <c r="AAH9" s="501">
        <f>VLOOKUP($B9,'Sintesi (CA)'!$C$30:$AE$56,22,FALSE)</f>
        <v>0</v>
      </c>
      <c r="AAI9" s="501">
        <f>VLOOKUP($B9,'Sintesi (CA)'!$C$30:$AE$56,22,FALSE)</f>
        <v>0</v>
      </c>
      <c r="AAJ9" s="501">
        <f>VLOOKUP($B9,'Sintesi (CA)'!$C$30:$AE$56,22,FALSE)</f>
        <v>0</v>
      </c>
      <c r="AAK9" s="501">
        <f>VLOOKUP($B9,'Sintesi (CA)'!$C$30:$AE$56,22,FALSE)</f>
        <v>0</v>
      </c>
      <c r="AAL9" s="501">
        <f>VLOOKUP($B9,'Sintesi (CA)'!$C$30:$AE$56,22,FALSE)</f>
        <v>0</v>
      </c>
      <c r="AAM9" s="501">
        <f>VLOOKUP($B9,'Sintesi (CA)'!$C$30:$AE$56,22,FALSE)</f>
        <v>0</v>
      </c>
      <c r="AAN9" s="501">
        <f>VLOOKUP($B9,'Sintesi (CA)'!$C$30:$AE$56,22,FALSE)</f>
        <v>0</v>
      </c>
      <c r="AAO9" s="501">
        <f>VLOOKUP($B9,'Sintesi (CA)'!$C$30:$AE$56,22,FALSE)</f>
        <v>0</v>
      </c>
      <c r="AAP9" s="501">
        <f>VLOOKUP($B9,'Sintesi (CA)'!$C$30:$AE$56,22,FALSE)</f>
        <v>0</v>
      </c>
      <c r="AAQ9" s="501">
        <f>VLOOKUP($B9,'Sintesi (CA)'!$C$30:$AE$56,22,FALSE)</f>
        <v>0</v>
      </c>
      <c r="AAR9" s="501">
        <f>VLOOKUP($B9,'Sintesi (CA)'!$C$30:$AE$56,22,FALSE)</f>
        <v>0</v>
      </c>
      <c r="AAS9" s="501">
        <f>VLOOKUP($B9,'Sintesi (CA)'!$C$30:$AE$56,22,FALSE)</f>
        <v>0</v>
      </c>
      <c r="AAT9" s="501">
        <f>VLOOKUP($B9,'Sintesi (CA)'!$C$30:$AE$56,22,FALSE)</f>
        <v>0</v>
      </c>
      <c r="AAU9" s="501">
        <f>VLOOKUP($B9,'Sintesi (CA)'!$C$30:$AE$56,22,FALSE)</f>
        <v>0</v>
      </c>
      <c r="AAV9" s="501">
        <f>VLOOKUP($B9,'Sintesi (CA)'!$C$30:$AE$56,22,FALSE)</f>
        <v>0</v>
      </c>
      <c r="AAW9" s="501">
        <f>VLOOKUP($B9,'Sintesi (CA)'!$C$30:$AE$56,22,FALSE)</f>
        <v>0</v>
      </c>
      <c r="AAX9" s="501">
        <f>VLOOKUP($B9,'Sintesi (CA)'!$C$30:$AE$56,22,FALSE)</f>
        <v>0</v>
      </c>
      <c r="AAY9" s="501">
        <f>VLOOKUP($B9,'Sintesi (CA)'!$C$30:$AE$56,22,FALSE)</f>
        <v>0</v>
      </c>
      <c r="AAZ9" s="501">
        <f>VLOOKUP($B9,'Sintesi (CA)'!$C$30:$AE$56,22,FALSE)</f>
        <v>0</v>
      </c>
      <c r="ABA9" s="501">
        <f>VLOOKUP($B9,'Sintesi (CA)'!$C$30:$AE$56,22,FALSE)</f>
        <v>0</v>
      </c>
      <c r="ABB9" s="501">
        <f>VLOOKUP($B9,'Sintesi (CA)'!$C$30:$AE$56,22,FALSE)</f>
        <v>0</v>
      </c>
      <c r="ABC9" s="501">
        <f>VLOOKUP($B9,'Sintesi (CA)'!$C$30:$AE$56,22,FALSE)</f>
        <v>0</v>
      </c>
      <c r="ABD9" s="501">
        <f>VLOOKUP($B9,'Sintesi (CA)'!$C$30:$AE$56,22,FALSE)</f>
        <v>0</v>
      </c>
      <c r="ABE9" s="501">
        <f>VLOOKUP($B9,'Sintesi (CA)'!$C$30:$AE$56,22,FALSE)</f>
        <v>0</v>
      </c>
      <c r="ABF9" s="501">
        <f>VLOOKUP($B9,'Sintesi (CA)'!$C$30:$AE$56,22,FALSE)</f>
        <v>0</v>
      </c>
      <c r="ABG9" s="501">
        <f>VLOOKUP($B9,'Sintesi (CA)'!$C$30:$AE$56,22,FALSE)</f>
        <v>0</v>
      </c>
      <c r="ABH9" s="501">
        <f>VLOOKUP($B9,'Sintesi (CA)'!$C$30:$AE$56,22,FALSE)</f>
        <v>0</v>
      </c>
      <c r="ABI9" s="501">
        <f>VLOOKUP($B9,'Sintesi (CA)'!$C$30:$AE$56,22,FALSE)</f>
        <v>0</v>
      </c>
      <c r="ABJ9" s="501">
        <f>VLOOKUP($B9,'Sintesi (CA)'!$C$30:$AE$56,22,FALSE)</f>
        <v>0</v>
      </c>
      <c r="ABK9" s="501">
        <f>VLOOKUP($B9,'Sintesi (CA)'!$C$30:$AE$56,22,FALSE)</f>
        <v>0</v>
      </c>
      <c r="ABL9" s="501">
        <f>VLOOKUP($B9,'Sintesi (CA)'!$C$30:$AE$56,22,FALSE)</f>
        <v>0</v>
      </c>
      <c r="ABM9" s="501">
        <f>VLOOKUP($B9,'Sintesi (CA)'!$C$30:$AE$56,22,FALSE)</f>
        <v>0</v>
      </c>
      <c r="ABN9" s="501">
        <f>VLOOKUP($B9,'Sintesi (CA)'!$C$30:$AE$56,22,FALSE)</f>
        <v>0</v>
      </c>
      <c r="ABO9" s="501">
        <f>VLOOKUP($B9,'Sintesi (CA)'!$C$30:$AE$56,22,FALSE)</f>
        <v>0</v>
      </c>
      <c r="ABP9" s="501">
        <f>VLOOKUP($B9,'Sintesi (CA)'!$C$30:$AE$56,22,FALSE)</f>
        <v>0</v>
      </c>
      <c r="ABQ9" s="501">
        <f>VLOOKUP($B9,'Sintesi (CA)'!$C$30:$AE$56,22,FALSE)</f>
        <v>0</v>
      </c>
      <c r="ABR9" s="501">
        <f>VLOOKUP($B9,'Sintesi (CA)'!$C$30:$AE$56,22,FALSE)</f>
        <v>0</v>
      </c>
      <c r="ABS9" s="501">
        <f>VLOOKUP($B9,'Sintesi (CA)'!$C$30:$AE$56,22,FALSE)</f>
        <v>0</v>
      </c>
      <c r="ABT9" s="501">
        <f>VLOOKUP($B9,'Sintesi (CA)'!$C$30:$AE$56,22,FALSE)</f>
        <v>0</v>
      </c>
      <c r="ABU9" s="501">
        <f>VLOOKUP($B9,'Sintesi (CA)'!$C$30:$AE$56,22,FALSE)</f>
        <v>0</v>
      </c>
      <c r="ABV9" s="501">
        <f>VLOOKUP($B9,'Sintesi (CA)'!$C$30:$AE$56,22,FALSE)</f>
        <v>0</v>
      </c>
      <c r="ABW9" s="501">
        <f>VLOOKUP($B9,'Sintesi (CA)'!$C$30:$AE$56,22,FALSE)</f>
        <v>0</v>
      </c>
      <c r="ABX9" s="501">
        <f>VLOOKUP($B9,'Sintesi (CA)'!$C$30:$AE$56,22,FALSE)</f>
        <v>0</v>
      </c>
      <c r="ABY9" s="501">
        <f>VLOOKUP($B9,'Sintesi (CA)'!$C$30:$AE$56,22,FALSE)</f>
        <v>0</v>
      </c>
      <c r="ABZ9" s="501">
        <f>VLOOKUP($B9,'Sintesi (CA)'!$C$30:$AE$56,22,FALSE)</f>
        <v>0</v>
      </c>
      <c r="ACA9" s="501">
        <f>VLOOKUP($B9,'Sintesi (CA)'!$C$30:$AE$56,22,FALSE)</f>
        <v>0</v>
      </c>
      <c r="ACB9" s="501">
        <f>VLOOKUP($B9,'Sintesi (CA)'!$C$30:$AE$56,22,FALSE)</f>
        <v>0</v>
      </c>
      <c r="ACC9" s="501">
        <f>VLOOKUP($B9,'Sintesi (CA)'!$C$30:$AE$56,22,FALSE)</f>
        <v>0</v>
      </c>
      <c r="ACD9" s="501">
        <f>VLOOKUP($B9,'Sintesi (CA)'!$C$30:$AE$56,22,FALSE)</f>
        <v>0</v>
      </c>
      <c r="ACE9" s="501"/>
      <c r="ACF9" s="501"/>
      <c r="ACG9" s="501"/>
      <c r="ACH9" s="86"/>
      <c r="ACI9" s="88">
        <v>0</v>
      </c>
      <c r="ACJ9" s="89">
        <v>43271</v>
      </c>
      <c r="ACK9" s="89">
        <v>43294</v>
      </c>
      <c r="ACL9" s="80">
        <v>0</v>
      </c>
      <c r="ACM9" s="80">
        <v>0</v>
      </c>
      <c r="ACN9" s="80">
        <v>0</v>
      </c>
      <c r="ACO9" s="80">
        <v>0</v>
      </c>
      <c r="ACP9" s="80">
        <v>0</v>
      </c>
      <c r="ACQ9" s="80">
        <v>0</v>
      </c>
      <c r="ACR9" s="80">
        <v>0</v>
      </c>
      <c r="ACS9" s="80">
        <v>1</v>
      </c>
      <c r="ACT9" s="80">
        <v>1</v>
      </c>
      <c r="ACU9" s="80">
        <v>2</v>
      </c>
      <c r="ACV9" s="80">
        <v>2</v>
      </c>
      <c r="ACW9" s="80">
        <v>2</v>
      </c>
      <c r="ACX9" s="80">
        <v>2</v>
      </c>
      <c r="ACY9" s="80">
        <v>3</v>
      </c>
      <c r="ACZ9" s="80">
        <v>3</v>
      </c>
      <c r="ADA9" s="80">
        <v>4</v>
      </c>
      <c r="ADB9" s="80">
        <v>5</v>
      </c>
      <c r="ADC9" s="80">
        <v>5</v>
      </c>
      <c r="ADD9" s="80">
        <v>5</v>
      </c>
      <c r="ADE9" s="80">
        <v>5</v>
      </c>
      <c r="ADF9" s="80">
        <v>5</v>
      </c>
      <c r="ADG9" s="80">
        <v>5</v>
      </c>
      <c r="ADH9" s="80">
        <v>5</v>
      </c>
      <c r="ADI9" s="80">
        <v>5</v>
      </c>
      <c r="ADJ9" s="80">
        <v>5</v>
      </c>
      <c r="ADK9" s="80">
        <v>5</v>
      </c>
      <c r="ADL9" s="80">
        <v>5</v>
      </c>
      <c r="ADM9" s="80">
        <v>5</v>
      </c>
      <c r="ADN9" s="80">
        <v>5</v>
      </c>
      <c r="ADO9" s="80">
        <v>5</v>
      </c>
      <c r="ADP9" s="80">
        <v>5</v>
      </c>
      <c r="ADQ9" s="80">
        <v>5</v>
      </c>
      <c r="ADR9" s="80">
        <v>5</v>
      </c>
      <c r="ADS9" s="80">
        <v>5</v>
      </c>
      <c r="ADT9" s="80">
        <v>5</v>
      </c>
      <c r="ADU9" s="80">
        <v>5</v>
      </c>
      <c r="ADV9" s="80">
        <v>5</v>
      </c>
      <c r="ADW9" s="80">
        <v>5</v>
      </c>
      <c r="ADX9" s="80">
        <v>5</v>
      </c>
      <c r="ADY9" s="80">
        <v>5</v>
      </c>
      <c r="ADZ9" s="80">
        <v>5</v>
      </c>
      <c r="AEA9" s="80">
        <v>5</v>
      </c>
      <c r="AEB9" s="80">
        <v>5</v>
      </c>
      <c r="AEC9" s="80">
        <v>5</v>
      </c>
      <c r="AED9" s="80">
        <v>5</v>
      </c>
      <c r="AEE9" s="80">
        <v>0</v>
      </c>
      <c r="AEF9" s="80">
        <v>0</v>
      </c>
      <c r="AEG9" s="80">
        <v>0</v>
      </c>
      <c r="AEH9" s="80">
        <v>0</v>
      </c>
      <c r="AEI9" s="80">
        <v>0</v>
      </c>
      <c r="AEJ9" s="80">
        <v>0</v>
      </c>
      <c r="AEK9" s="80">
        <v>0</v>
      </c>
      <c r="AEL9" s="80">
        <v>0</v>
      </c>
      <c r="AEM9" s="80">
        <v>0</v>
      </c>
      <c r="AEN9" s="80">
        <v>0</v>
      </c>
      <c r="AEO9" s="80">
        <v>0</v>
      </c>
      <c r="AEP9" s="80">
        <v>0</v>
      </c>
      <c r="AEQ9" s="80">
        <v>0</v>
      </c>
      <c r="AER9" s="80">
        <v>0</v>
      </c>
      <c r="AES9" s="80">
        <v>0</v>
      </c>
      <c r="AET9" s="80">
        <v>0</v>
      </c>
      <c r="AEU9" s="80">
        <v>0</v>
      </c>
      <c r="AEV9" s="80">
        <v>0</v>
      </c>
      <c r="AEW9" s="80">
        <v>0</v>
      </c>
      <c r="AEX9" s="80">
        <v>0</v>
      </c>
      <c r="AEY9" s="80">
        <v>0</v>
      </c>
      <c r="AEZ9" s="80">
        <v>0</v>
      </c>
      <c r="AFA9" s="80">
        <v>0</v>
      </c>
      <c r="AFB9" s="80">
        <v>0</v>
      </c>
      <c r="AFC9" s="80">
        <v>0</v>
      </c>
      <c r="AFD9" s="80">
        <v>0</v>
      </c>
      <c r="AFE9" s="80">
        <v>0</v>
      </c>
      <c r="AFF9" s="80">
        <v>0</v>
      </c>
      <c r="AFG9" s="80">
        <v>0</v>
      </c>
      <c r="AFH9" s="80">
        <v>0</v>
      </c>
      <c r="AFI9" s="80">
        <v>0</v>
      </c>
      <c r="AFJ9" s="80">
        <v>0</v>
      </c>
      <c r="AFK9" s="80">
        <v>0</v>
      </c>
      <c r="AFL9" s="80">
        <v>0</v>
      </c>
      <c r="AFM9" s="80">
        <v>0</v>
      </c>
      <c r="AFN9" s="80">
        <v>0</v>
      </c>
      <c r="AFO9" s="80">
        <v>0</v>
      </c>
      <c r="AFP9" s="80">
        <v>0</v>
      </c>
      <c r="AFQ9" s="80">
        <v>0</v>
      </c>
      <c r="AFR9" s="80">
        <v>0</v>
      </c>
      <c r="AFS9" s="80">
        <v>0</v>
      </c>
      <c r="AFT9" s="80">
        <v>0</v>
      </c>
      <c r="AFU9" s="80">
        <v>0</v>
      </c>
      <c r="AFV9" s="80">
        <v>0</v>
      </c>
      <c r="AFW9" s="80">
        <v>0</v>
      </c>
      <c r="AFX9" s="80">
        <v>0</v>
      </c>
      <c r="AFY9" s="80">
        <v>0</v>
      </c>
      <c r="AFZ9" s="80">
        <v>0</v>
      </c>
      <c r="AGA9" s="80">
        <v>0</v>
      </c>
      <c r="AGB9" s="80">
        <v>0</v>
      </c>
      <c r="AGC9" s="80">
        <v>0</v>
      </c>
      <c r="AGD9" s="80">
        <v>0</v>
      </c>
      <c r="AGE9" s="80">
        <v>0</v>
      </c>
      <c r="AGF9" s="80">
        <v>0</v>
      </c>
      <c r="AGG9" s="80">
        <v>0</v>
      </c>
      <c r="AGH9" s="80">
        <v>0</v>
      </c>
      <c r="AGI9" s="80"/>
      <c r="AGJ9" s="80"/>
      <c r="AGK9" s="80"/>
      <c r="AGL9" s="80"/>
      <c r="AGM9" s="80"/>
    </row>
    <row r="10" spans="1:16377" s="104" customFormat="1">
      <c r="A10" s="74" t="str">
        <f>IF('Sintesi (CA)'!B35&lt;&gt;"",'Sintesi (CA)'!B35,"")</f>
        <v>P59-Deploy &amp; Change CRMT</v>
      </c>
      <c r="B10" s="145" t="str">
        <f>IF('Sintesi (CA)'!C35&lt;&gt;"",'Sintesi (CA)'!C35,"")</f>
        <v>AO004511_YYY109</v>
      </c>
      <c r="C10" s="74" t="str">
        <f>IF('Sintesi (CA)'!N35&lt;&gt;"",'Sintesi (CA)'!N35,"")</f>
        <v>Ricontrattualizzazione</v>
      </c>
      <c r="D10" s="75">
        <f>'Sintesi (CA)'!W35</f>
        <v>23</v>
      </c>
      <c r="E10" s="75">
        <f>'Sintesi (CA)'!X35</f>
        <v>0</v>
      </c>
      <c r="F10" s="75">
        <f>'Sintesi (CA)'!Y35</f>
        <v>23</v>
      </c>
      <c r="G10" s="175">
        <v>1</v>
      </c>
      <c r="H10" s="183">
        <v>43271</v>
      </c>
      <c r="I10" s="183">
        <v>43315</v>
      </c>
      <c r="J10" s="78">
        <f t="shared" si="123"/>
        <v>33</v>
      </c>
      <c r="K10" s="78">
        <v>0</v>
      </c>
      <c r="L10" s="79">
        <f t="shared" si="122"/>
        <v>0.69696969696969702</v>
      </c>
      <c r="M10" s="80">
        <v>3</v>
      </c>
      <c r="N10" s="80">
        <v>4</v>
      </c>
      <c r="O10" s="80">
        <v>5</v>
      </c>
      <c r="P10" s="80">
        <v>5</v>
      </c>
      <c r="Q10" s="80">
        <v>5</v>
      </c>
      <c r="R10" s="80">
        <v>6</v>
      </c>
      <c r="S10" s="80">
        <v>7</v>
      </c>
      <c r="T10" s="80">
        <v>8</v>
      </c>
      <c r="U10" s="80">
        <v>11</v>
      </c>
      <c r="V10" s="80">
        <v>13</v>
      </c>
      <c r="W10" s="80">
        <v>15</v>
      </c>
      <c r="X10" s="80">
        <v>15</v>
      </c>
      <c r="Y10" s="80">
        <v>15</v>
      </c>
      <c r="Z10" s="80">
        <v>17</v>
      </c>
      <c r="AA10" s="80">
        <v>19</v>
      </c>
      <c r="AB10" s="80">
        <v>21</v>
      </c>
      <c r="AC10" s="80">
        <v>23</v>
      </c>
      <c r="AD10" s="80">
        <v>23</v>
      </c>
      <c r="AE10" s="80">
        <v>23</v>
      </c>
      <c r="AF10" s="80">
        <v>23</v>
      </c>
      <c r="AG10" s="80">
        <v>23</v>
      </c>
      <c r="AH10" s="80">
        <v>23</v>
      </c>
      <c r="AI10" s="80">
        <v>23</v>
      </c>
      <c r="AJ10" s="80">
        <v>23</v>
      </c>
      <c r="AK10" s="80">
        <v>23</v>
      </c>
      <c r="AL10" s="80">
        <v>23</v>
      </c>
      <c r="AM10" s="80">
        <v>23</v>
      </c>
      <c r="AN10" s="80">
        <v>23</v>
      </c>
      <c r="AO10" s="80">
        <v>23</v>
      </c>
      <c r="AP10" s="80">
        <v>23</v>
      </c>
      <c r="AQ10" s="80">
        <v>23</v>
      </c>
      <c r="AR10" s="80">
        <v>23</v>
      </c>
      <c r="AS10" s="80">
        <v>23</v>
      </c>
      <c r="AT10" s="80">
        <v>23</v>
      </c>
      <c r="AU10" s="80">
        <v>23</v>
      </c>
      <c r="AV10" s="80">
        <v>23</v>
      </c>
      <c r="AW10" s="80">
        <v>23</v>
      </c>
      <c r="AX10" s="80">
        <v>23</v>
      </c>
      <c r="AY10" s="80">
        <v>23</v>
      </c>
      <c r="AZ10" s="80">
        <v>23</v>
      </c>
      <c r="BA10" s="80">
        <v>23</v>
      </c>
      <c r="BB10" s="80">
        <v>23</v>
      </c>
      <c r="BC10" s="80">
        <v>23</v>
      </c>
      <c r="BD10" s="80">
        <v>23</v>
      </c>
      <c r="BE10" s="80">
        <v>23</v>
      </c>
      <c r="BF10" s="80">
        <v>23</v>
      </c>
      <c r="BG10" s="80">
        <v>23</v>
      </c>
      <c r="BH10" s="80">
        <v>0</v>
      </c>
      <c r="BI10" s="80">
        <v>0</v>
      </c>
      <c r="BJ10" s="80">
        <v>0</v>
      </c>
      <c r="BK10" s="80">
        <v>0</v>
      </c>
      <c r="BL10" s="80">
        <v>0</v>
      </c>
      <c r="BM10" s="80">
        <v>0</v>
      </c>
      <c r="BN10" s="80">
        <v>0</v>
      </c>
      <c r="BO10" s="80">
        <v>0</v>
      </c>
      <c r="BP10" s="80">
        <v>0</v>
      </c>
      <c r="BQ10" s="80">
        <v>0</v>
      </c>
      <c r="BR10" s="80">
        <v>0</v>
      </c>
      <c r="BS10" s="80">
        <v>0</v>
      </c>
      <c r="BT10" s="80">
        <v>0</v>
      </c>
      <c r="BU10" s="80">
        <v>0</v>
      </c>
      <c r="BV10" s="80">
        <v>0</v>
      </c>
      <c r="BW10" s="80">
        <v>0</v>
      </c>
      <c r="BX10" s="80">
        <v>0</v>
      </c>
      <c r="BY10" s="80">
        <v>0</v>
      </c>
      <c r="BZ10" s="80">
        <v>0</v>
      </c>
      <c r="CA10" s="80">
        <v>0</v>
      </c>
      <c r="CB10" s="80">
        <v>0</v>
      </c>
      <c r="CC10" s="80">
        <v>0</v>
      </c>
      <c r="CD10" s="80">
        <v>0</v>
      </c>
      <c r="CE10" s="80">
        <v>0</v>
      </c>
      <c r="CF10" s="80">
        <v>0</v>
      </c>
      <c r="CG10" s="80">
        <v>0</v>
      </c>
      <c r="CH10" s="80">
        <v>0</v>
      </c>
      <c r="CI10" s="80">
        <v>0</v>
      </c>
      <c r="CJ10" s="80">
        <v>0</v>
      </c>
      <c r="CK10" s="80">
        <v>0</v>
      </c>
      <c r="CL10" s="80">
        <v>0</v>
      </c>
      <c r="CM10" s="80">
        <v>0</v>
      </c>
      <c r="CN10" s="80">
        <v>0</v>
      </c>
      <c r="CO10" s="80">
        <v>0</v>
      </c>
      <c r="CP10" s="80">
        <v>0</v>
      </c>
      <c r="CQ10" s="80">
        <v>0</v>
      </c>
      <c r="CR10" s="80">
        <v>0</v>
      </c>
      <c r="CS10" s="80">
        <v>0</v>
      </c>
      <c r="CT10" s="80">
        <v>0</v>
      </c>
      <c r="CU10" s="80">
        <v>0</v>
      </c>
      <c r="CV10" s="80">
        <v>0</v>
      </c>
      <c r="CW10" s="80">
        <v>0</v>
      </c>
      <c r="CX10" s="80">
        <v>0</v>
      </c>
      <c r="CY10" s="80">
        <v>0</v>
      </c>
      <c r="CZ10" s="80">
        <v>0</v>
      </c>
      <c r="DA10" s="80">
        <v>0</v>
      </c>
      <c r="DB10" s="80">
        <v>0</v>
      </c>
      <c r="DC10" s="80">
        <v>0</v>
      </c>
      <c r="DD10" s="80">
        <v>0</v>
      </c>
      <c r="DE10" s="80">
        <v>0</v>
      </c>
      <c r="DF10" s="80">
        <v>0</v>
      </c>
      <c r="DG10" s="80">
        <v>0</v>
      </c>
      <c r="DH10" s="80">
        <v>0</v>
      </c>
      <c r="DI10" s="80">
        <v>0</v>
      </c>
      <c r="DJ10" s="80"/>
      <c r="DK10" s="80"/>
      <c r="DL10" s="80"/>
      <c r="DM10" s="80"/>
      <c r="DN10" s="80"/>
      <c r="DO10" s="80"/>
      <c r="DP10" s="318">
        <v>0</v>
      </c>
      <c r="DQ10" s="318">
        <v>0</v>
      </c>
      <c r="DR10" s="318">
        <v>0</v>
      </c>
      <c r="DS10" s="318">
        <v>0</v>
      </c>
      <c r="DT10" s="318">
        <v>0</v>
      </c>
      <c r="DU10" s="318">
        <v>0</v>
      </c>
      <c r="DV10" s="318">
        <v>0</v>
      </c>
      <c r="DW10" s="318">
        <v>0</v>
      </c>
      <c r="DX10" s="318">
        <v>0</v>
      </c>
      <c r="DY10" s="318">
        <v>0</v>
      </c>
      <c r="DZ10" s="318">
        <v>0</v>
      </c>
      <c r="EA10" s="318">
        <v>0</v>
      </c>
      <c r="EB10" s="318">
        <v>0</v>
      </c>
      <c r="EC10" s="318">
        <v>0</v>
      </c>
      <c r="ED10" s="318">
        <v>0</v>
      </c>
      <c r="EE10" s="318">
        <v>1</v>
      </c>
      <c r="EF10" s="318">
        <v>1</v>
      </c>
      <c r="EG10" s="318">
        <v>1</v>
      </c>
      <c r="EH10" s="318">
        <v>1</v>
      </c>
      <c r="EI10" s="318">
        <v>1</v>
      </c>
      <c r="EJ10" s="318">
        <v>0</v>
      </c>
      <c r="EK10" s="318">
        <v>0</v>
      </c>
      <c r="EL10" s="318">
        <v>0</v>
      </c>
      <c r="EM10" s="318">
        <f>VLOOKUP($B10,'Sintesi (CA)'!$C$30:$AE$56,25,FALSE)</f>
        <v>0</v>
      </c>
      <c r="EN10" s="318">
        <f>VLOOKUP($B10,'Sintesi (CA)'!$C$30:$AE$56,25,FALSE)</f>
        <v>0</v>
      </c>
      <c r="EO10" s="318">
        <f>VLOOKUP($B10,'Sintesi (CA)'!$C$30:$AE$56,25,FALSE)</f>
        <v>0</v>
      </c>
      <c r="EP10" s="318">
        <f>VLOOKUP($B10,'Sintesi (CA)'!$C$30:$AE$56,25,FALSE)</f>
        <v>0</v>
      </c>
      <c r="EQ10" s="318">
        <f>VLOOKUP($B10,'Sintesi (CA)'!$C$30:$AE$56,25,FALSE)</f>
        <v>0</v>
      </c>
      <c r="ER10" s="318">
        <f>VLOOKUP($B10,'Sintesi (CA)'!$C$30:$AE$56,25,FALSE)</f>
        <v>0</v>
      </c>
      <c r="ES10" s="318">
        <f>VLOOKUP($B10,'Sintesi (CA)'!$C$30:$AE$56,25,FALSE)</f>
        <v>0</v>
      </c>
      <c r="ET10" s="318">
        <f>VLOOKUP($B10,'Sintesi (CA)'!$C$30:$AE$56,25,FALSE)</f>
        <v>0</v>
      </c>
      <c r="EU10" s="318">
        <f>VLOOKUP($B10,'Sintesi (CA)'!$C$30:$AE$56,25,FALSE)</f>
        <v>0</v>
      </c>
      <c r="EV10" s="318">
        <f>VLOOKUP($B10,'Sintesi (CA)'!$C$30:$AE$56,25,FALSE)</f>
        <v>0</v>
      </c>
      <c r="EW10" s="318">
        <f>VLOOKUP($B10,'Sintesi (CA)'!$C$30:$AE$56,25,FALSE)</f>
        <v>0</v>
      </c>
      <c r="EX10" s="318">
        <f>VLOOKUP($B10,'Sintesi (CA)'!$C$30:$AE$56,25,FALSE)</f>
        <v>0</v>
      </c>
      <c r="EY10" s="318">
        <f>VLOOKUP($B10,'Sintesi (CA)'!$C$30:$AE$56,25,FALSE)</f>
        <v>0</v>
      </c>
      <c r="EZ10" s="318">
        <f>VLOOKUP($B10,'Sintesi (CA)'!$C$30:$AE$56,25,FALSE)</f>
        <v>0</v>
      </c>
      <c r="FA10" s="318">
        <f>VLOOKUP($B10,'Sintesi (CA)'!$C$30:$AE$56,25,FALSE)</f>
        <v>0</v>
      </c>
      <c r="FB10" s="318">
        <f>VLOOKUP($B10,'Sintesi (CA)'!$C$30:$AE$56,25,FALSE)</f>
        <v>0</v>
      </c>
      <c r="FC10" s="318">
        <f>VLOOKUP($B10,'Sintesi (CA)'!$C$30:$AE$56,25,FALSE)</f>
        <v>0</v>
      </c>
      <c r="FD10" s="318">
        <f>VLOOKUP($B10,'Sintesi (CA)'!$C$30:$AE$56,25,FALSE)</f>
        <v>0</v>
      </c>
      <c r="FE10" s="318">
        <f>VLOOKUP($B10,'Sintesi (CA)'!$C$30:$AE$56,25,FALSE)</f>
        <v>0</v>
      </c>
      <c r="FF10" s="318">
        <f>VLOOKUP($B10,'Sintesi (CA)'!$C$30:$AE$56,25,FALSE)</f>
        <v>0</v>
      </c>
      <c r="FG10" s="318">
        <f>VLOOKUP($B10,'Sintesi (CA)'!$C$30:$AE$56,25,FALSE)</f>
        <v>0</v>
      </c>
      <c r="FH10" s="318">
        <f>VLOOKUP($B10,'Sintesi (CA)'!$C$30:$AE$56,25,FALSE)</f>
        <v>0</v>
      </c>
      <c r="FI10" s="318">
        <f>VLOOKUP($B10,'Sintesi (CA)'!$C$30:$AE$56,25,FALSE)</f>
        <v>0</v>
      </c>
      <c r="FJ10" s="318">
        <f>VLOOKUP($B10,'Sintesi (CA)'!$C$30:$AE$56,25,FALSE)</f>
        <v>0</v>
      </c>
      <c r="FK10" s="318">
        <f>VLOOKUP($B10,'Sintesi (CA)'!$C$30:$AE$56,25,FALSE)</f>
        <v>0</v>
      </c>
      <c r="FL10" s="318">
        <f>VLOOKUP($B10,'Sintesi (CA)'!$C$30:$AE$56,25,FALSE)</f>
        <v>0</v>
      </c>
      <c r="FM10" s="318">
        <f>VLOOKUP($B10,'Sintesi (CA)'!$C$30:$AE$56,25,FALSE)</f>
        <v>0</v>
      </c>
      <c r="FN10" s="318">
        <f>VLOOKUP($B10,'Sintesi (CA)'!$C$30:$AE$56,25,FALSE)</f>
        <v>0</v>
      </c>
      <c r="FO10" s="318">
        <f>VLOOKUP($B10,'Sintesi (CA)'!$C$30:$AE$56,25,FALSE)</f>
        <v>0</v>
      </c>
      <c r="FP10" s="318">
        <f>VLOOKUP($B10,'Sintesi (CA)'!$C$30:$AE$56,25,FALSE)</f>
        <v>0</v>
      </c>
      <c r="FQ10" s="318">
        <f>VLOOKUP($B10,'Sintesi (CA)'!$C$30:$AE$56,25,FALSE)</f>
        <v>0</v>
      </c>
      <c r="FR10" s="318">
        <f>VLOOKUP($B10,'Sintesi (CA)'!$C$30:$AE$56,25,FALSE)</f>
        <v>0</v>
      </c>
      <c r="FS10" s="318">
        <f>VLOOKUP($B10,'Sintesi (CA)'!$C$30:$AE$56,25,FALSE)</f>
        <v>0</v>
      </c>
      <c r="FT10" s="318">
        <f>VLOOKUP($B10,'Sintesi (CA)'!$C$30:$AE$56,25,FALSE)</f>
        <v>0</v>
      </c>
      <c r="FU10" s="318">
        <f>VLOOKUP($B10,'Sintesi (CA)'!$C$30:$AE$56,25,FALSE)</f>
        <v>0</v>
      </c>
      <c r="FV10" s="318">
        <f>VLOOKUP($B10,'Sintesi (CA)'!$C$30:$AE$56,25,FALSE)</f>
        <v>0</v>
      </c>
      <c r="FW10" s="318">
        <f>VLOOKUP($B10,'Sintesi (CA)'!$C$30:$AE$56,25,FALSE)</f>
        <v>0</v>
      </c>
      <c r="FX10" s="318">
        <f>VLOOKUP($B10,'Sintesi (CA)'!$C$30:$AE$56,25,FALSE)</f>
        <v>0</v>
      </c>
      <c r="FY10" s="318">
        <f>VLOOKUP($B10,'Sintesi (CA)'!$C$30:$AE$56,25,FALSE)</f>
        <v>0</v>
      </c>
      <c r="FZ10" s="318">
        <f>VLOOKUP($B10,'Sintesi (CA)'!$C$30:$AE$56,25,FALSE)</f>
        <v>0</v>
      </c>
      <c r="GA10" s="318">
        <f>VLOOKUP($B10,'Sintesi (CA)'!$C$30:$AE$56,25,FALSE)</f>
        <v>0</v>
      </c>
      <c r="GB10" s="318">
        <f>VLOOKUP($B10,'Sintesi (CA)'!$C$30:$AE$56,25,FALSE)</f>
        <v>0</v>
      </c>
      <c r="GC10" s="318">
        <f>VLOOKUP($B10,'Sintesi (CA)'!$C$30:$AE$56,25,FALSE)</f>
        <v>0</v>
      </c>
      <c r="GD10" s="318">
        <f>VLOOKUP($B10,'Sintesi (CA)'!$C$30:$AE$56,25,FALSE)</f>
        <v>0</v>
      </c>
      <c r="GE10" s="318">
        <f>VLOOKUP($B10,'Sintesi (CA)'!$C$30:$AE$56,25,FALSE)</f>
        <v>0</v>
      </c>
      <c r="GF10" s="318">
        <f>VLOOKUP($B10,'Sintesi (CA)'!$C$30:$AE$56,25,FALSE)</f>
        <v>0</v>
      </c>
      <c r="GG10" s="318">
        <f>VLOOKUP($B10,'Sintesi (CA)'!$C$30:$AE$56,25,FALSE)</f>
        <v>0</v>
      </c>
      <c r="GH10" s="318">
        <f>VLOOKUP($B10,'Sintesi (CA)'!$C$30:$AE$56,25,FALSE)</f>
        <v>0</v>
      </c>
      <c r="GI10" s="318">
        <f>VLOOKUP($B10,'Sintesi (CA)'!$C$30:$AE$56,25,FALSE)</f>
        <v>0</v>
      </c>
      <c r="GJ10" s="318">
        <f>VLOOKUP($B10,'Sintesi (CA)'!$C$30:$AE$56,25,FALSE)</f>
        <v>0</v>
      </c>
      <c r="GK10" s="318">
        <f>VLOOKUP($B10,'Sintesi (CA)'!$C$30:$AE$56,25,FALSE)</f>
        <v>0</v>
      </c>
      <c r="GL10" s="318">
        <f>VLOOKUP($B10,'Sintesi (CA)'!$C$30:$AE$56,25,FALSE)</f>
        <v>0</v>
      </c>
      <c r="GM10" s="318">
        <f>VLOOKUP($B10,'Sintesi (CA)'!$C$30:$AE$56,25,FALSE)</f>
        <v>0</v>
      </c>
      <c r="GN10" s="318">
        <f>VLOOKUP($B10,'Sintesi (CA)'!$C$30:$AE$56,25,FALSE)</f>
        <v>0</v>
      </c>
      <c r="GO10" s="318">
        <f>VLOOKUP($B10,'Sintesi (CA)'!$C$30:$AE$56,25,FALSE)</f>
        <v>0</v>
      </c>
      <c r="GP10" s="318">
        <f>VLOOKUP($B10,'Sintesi (CA)'!$C$30:$AE$56,25,FALSE)</f>
        <v>0</v>
      </c>
      <c r="GQ10" s="318">
        <f>VLOOKUP($B10,'Sintesi (CA)'!$C$30:$AE$56,25,FALSE)</f>
        <v>0</v>
      </c>
      <c r="GR10" s="318">
        <f>VLOOKUP($B10,'Sintesi (CA)'!$C$30:$AE$56,25,FALSE)</f>
        <v>0</v>
      </c>
      <c r="GS10" s="318">
        <f>VLOOKUP($B10,'Sintesi (CA)'!$C$30:$AE$56,25,FALSE)</f>
        <v>0</v>
      </c>
      <c r="GT10" s="318">
        <f>VLOOKUP($B10,'Sintesi (CA)'!$C$30:$AE$56,25,FALSE)</f>
        <v>0</v>
      </c>
      <c r="GU10" s="318">
        <f>VLOOKUP($B10,'Sintesi (CA)'!$C$30:$AE$56,25,FALSE)</f>
        <v>0</v>
      </c>
      <c r="GV10" s="318">
        <f>VLOOKUP($B10,'Sintesi (CA)'!$C$30:$AE$56,25,FALSE)</f>
        <v>0</v>
      </c>
      <c r="GW10" s="318">
        <f>VLOOKUP($B10,'Sintesi (CA)'!$C$30:$AE$56,25,FALSE)</f>
        <v>0</v>
      </c>
      <c r="GX10" s="318">
        <f>VLOOKUP($B10,'Sintesi (CA)'!$C$30:$AE$56,25,FALSE)</f>
        <v>0</v>
      </c>
      <c r="GY10" s="318">
        <f>VLOOKUP($B10,'Sintesi (CA)'!$C$30:$AE$56,25,FALSE)</f>
        <v>0</v>
      </c>
      <c r="GZ10" s="318">
        <f>VLOOKUP($B10,'Sintesi (CA)'!$C$30:$AE$56,25,FALSE)</f>
        <v>0</v>
      </c>
      <c r="HA10" s="318">
        <f>VLOOKUP($B10,'Sintesi (CA)'!$C$30:$AE$56,25,FALSE)</f>
        <v>0</v>
      </c>
      <c r="HB10" s="318">
        <f>VLOOKUP($B10,'Sintesi (CA)'!$C$30:$AE$56,25,FALSE)</f>
        <v>0</v>
      </c>
      <c r="HC10" s="318">
        <f>VLOOKUP($B10,'Sintesi (CA)'!$C$30:$AE$56,25,FALSE)</f>
        <v>0</v>
      </c>
      <c r="HD10" s="318">
        <f>VLOOKUP($B10,'Sintesi (CA)'!$C$30:$AE$56,25,FALSE)</f>
        <v>0</v>
      </c>
      <c r="HE10" s="318">
        <f>VLOOKUP($B10,'Sintesi (CA)'!$C$30:$AE$56,25,FALSE)</f>
        <v>0</v>
      </c>
      <c r="HF10" s="318">
        <f>VLOOKUP($B10,'Sintesi (CA)'!$C$30:$AE$56,25,FALSE)</f>
        <v>0</v>
      </c>
      <c r="HG10" s="318">
        <f>VLOOKUP($B10,'Sintesi (CA)'!$C$30:$AE$56,25,FALSE)</f>
        <v>0</v>
      </c>
      <c r="HH10" s="318">
        <f>VLOOKUP($B10,'Sintesi (CA)'!$C$30:$AE$56,25,FALSE)</f>
        <v>0</v>
      </c>
      <c r="HI10" s="318">
        <f>VLOOKUP($B10,'Sintesi (CA)'!$C$30:$AE$56,25,FALSE)</f>
        <v>0</v>
      </c>
      <c r="HJ10" s="318">
        <f>VLOOKUP($B10,'Sintesi (CA)'!$C$30:$AE$56,25,FALSE)</f>
        <v>0</v>
      </c>
      <c r="HK10" s="318">
        <f>VLOOKUP($B10,'Sintesi (CA)'!$C$30:$AE$56,25,FALSE)</f>
        <v>0</v>
      </c>
      <c r="HL10" s="318">
        <f>VLOOKUP($B10,'Sintesi (CA)'!$C$30:$AE$56,25,FALSE)</f>
        <v>0</v>
      </c>
      <c r="HM10" s="318">
        <f>VLOOKUP($B10,'Sintesi (CA)'!$C$30:$AE$56,25,FALSE)</f>
        <v>0</v>
      </c>
      <c r="HN10" s="318">
        <f>VLOOKUP($B10,'Sintesi (CA)'!$C$30:$AE$56,25,FALSE)</f>
        <v>0</v>
      </c>
      <c r="HO10" s="318">
        <f>VLOOKUP($B10,'Sintesi (CA)'!$C$30:$AE$56,25,FALSE)</f>
        <v>0</v>
      </c>
      <c r="HP10" s="318"/>
      <c r="HQ10" s="318"/>
      <c r="HR10" s="318"/>
      <c r="HS10" s="319">
        <v>0</v>
      </c>
      <c r="HT10" s="319">
        <v>0</v>
      </c>
      <c r="HU10" s="319">
        <v>0</v>
      </c>
      <c r="HV10" s="319">
        <v>0</v>
      </c>
      <c r="HW10" s="319">
        <v>0</v>
      </c>
      <c r="HX10" s="319">
        <v>0</v>
      </c>
      <c r="HY10" s="319">
        <v>0</v>
      </c>
      <c r="HZ10" s="319">
        <v>0</v>
      </c>
      <c r="IA10" s="319">
        <v>0</v>
      </c>
      <c r="IB10" s="319">
        <v>0</v>
      </c>
      <c r="IC10" s="319">
        <v>0</v>
      </c>
      <c r="ID10" s="319">
        <v>0</v>
      </c>
      <c r="IE10" s="319">
        <v>0</v>
      </c>
      <c r="IF10" s="319">
        <v>0</v>
      </c>
      <c r="IG10" s="319">
        <v>0</v>
      </c>
      <c r="IH10" s="319">
        <v>0</v>
      </c>
      <c r="II10" s="319">
        <v>0</v>
      </c>
      <c r="IJ10" s="319">
        <v>0</v>
      </c>
      <c r="IK10" s="319">
        <v>0</v>
      </c>
      <c r="IL10" s="319">
        <v>0</v>
      </c>
      <c r="IM10" s="319">
        <v>1</v>
      </c>
      <c r="IN10" s="319">
        <v>1</v>
      </c>
      <c r="IO10" s="319">
        <v>1</v>
      </c>
      <c r="IP10" s="319">
        <f>VLOOKUP($B10,'Sintesi (CA)'!$C$30:$AE$56,27,FALSE)</f>
        <v>1</v>
      </c>
      <c r="IQ10" s="319">
        <f>VLOOKUP($B10,'Sintesi (CA)'!$C$30:$AE$56,27,FALSE)</f>
        <v>1</v>
      </c>
      <c r="IR10" s="319">
        <f>VLOOKUP($B10,'Sintesi (CA)'!$C$30:$AE$56,27,FALSE)</f>
        <v>1</v>
      </c>
      <c r="IS10" s="319">
        <f>VLOOKUP($B10,'Sintesi (CA)'!$C$30:$AE$56,27,FALSE)</f>
        <v>1</v>
      </c>
      <c r="IT10" s="319">
        <f>VLOOKUP($B10,'Sintesi (CA)'!$C$30:$AE$56,27,FALSE)</f>
        <v>1</v>
      </c>
      <c r="IU10" s="319">
        <f>VLOOKUP($B10,'Sintesi (CA)'!$C$30:$AE$56,27,FALSE)</f>
        <v>1</v>
      </c>
      <c r="IV10" s="319">
        <f>VLOOKUP($B10,'Sintesi (CA)'!$C$30:$AE$56,27,FALSE)</f>
        <v>1</v>
      </c>
      <c r="IW10" s="319">
        <f>VLOOKUP($B10,'Sintesi (CA)'!$C$30:$AE$56,27,FALSE)</f>
        <v>1</v>
      </c>
      <c r="IX10" s="319">
        <f>VLOOKUP($B10,'Sintesi (CA)'!$C$30:$AE$56,27,FALSE)</f>
        <v>1</v>
      </c>
      <c r="IY10" s="319">
        <f>VLOOKUP($B10,'Sintesi (CA)'!$C$30:$AE$56,27,FALSE)</f>
        <v>1</v>
      </c>
      <c r="IZ10" s="319">
        <f>VLOOKUP($B10,'Sintesi (CA)'!$C$30:$AE$56,27,FALSE)</f>
        <v>1</v>
      </c>
      <c r="JA10" s="319">
        <f>VLOOKUP($B10,'Sintesi (CA)'!$C$30:$AE$56,27,FALSE)</f>
        <v>1</v>
      </c>
      <c r="JB10" s="319">
        <f>VLOOKUP($B10,'Sintesi (CA)'!$C$30:$AE$56,27,FALSE)</f>
        <v>1</v>
      </c>
      <c r="JC10" s="319">
        <f>VLOOKUP($B10,'Sintesi (CA)'!$C$30:$AE$56,27,FALSE)</f>
        <v>1</v>
      </c>
      <c r="JD10" s="319">
        <f>VLOOKUP($B10,'Sintesi (CA)'!$C$30:$AE$56,27,FALSE)</f>
        <v>1</v>
      </c>
      <c r="JE10" s="319">
        <f>VLOOKUP($B10,'Sintesi (CA)'!$C$30:$AE$56,27,FALSE)</f>
        <v>1</v>
      </c>
      <c r="JF10" s="319">
        <f>VLOOKUP($B10,'Sintesi (CA)'!$C$30:$AE$56,27,FALSE)</f>
        <v>1</v>
      </c>
      <c r="JG10" s="319">
        <f>VLOOKUP($B10,'Sintesi (CA)'!$C$30:$AE$56,27,FALSE)</f>
        <v>1</v>
      </c>
      <c r="JH10" s="319">
        <f>VLOOKUP($B10,'Sintesi (CA)'!$C$30:$AE$56,27,FALSE)</f>
        <v>1</v>
      </c>
      <c r="JI10" s="319">
        <f>VLOOKUP($B10,'Sintesi (CA)'!$C$30:$AE$56,27,FALSE)</f>
        <v>1</v>
      </c>
      <c r="JJ10" s="319">
        <f>VLOOKUP($B10,'Sintesi (CA)'!$C$30:$AE$56,27,FALSE)</f>
        <v>1</v>
      </c>
      <c r="JK10" s="319">
        <f>VLOOKUP($B10,'Sintesi (CA)'!$C$30:$AE$56,27,FALSE)</f>
        <v>1</v>
      </c>
      <c r="JL10" s="319">
        <f>VLOOKUP($B10,'Sintesi (CA)'!$C$30:$AE$56,27,FALSE)</f>
        <v>1</v>
      </c>
      <c r="JM10" s="319">
        <f>VLOOKUP($B10,'Sintesi (CA)'!$C$30:$AE$56,27,FALSE)</f>
        <v>1</v>
      </c>
      <c r="JN10" s="319">
        <f>VLOOKUP($B10,'Sintesi (CA)'!$C$30:$AE$56,27,FALSE)</f>
        <v>1</v>
      </c>
      <c r="JO10" s="319">
        <f>VLOOKUP($B10,'Sintesi (CA)'!$C$30:$AE$56,27,FALSE)</f>
        <v>1</v>
      </c>
      <c r="JP10" s="319">
        <f>VLOOKUP($B10,'Sintesi (CA)'!$C$30:$AE$56,27,FALSE)</f>
        <v>1</v>
      </c>
      <c r="JQ10" s="319">
        <f>VLOOKUP($B10,'Sintesi (CA)'!$C$30:$AE$56,27,FALSE)</f>
        <v>1</v>
      </c>
      <c r="JR10" s="319">
        <f>VLOOKUP($B10,'Sintesi (CA)'!$C$30:$AE$56,27,FALSE)</f>
        <v>1</v>
      </c>
      <c r="JS10" s="319">
        <f>VLOOKUP($B10,'Sintesi (CA)'!$C$30:$AE$56,27,FALSE)</f>
        <v>1</v>
      </c>
      <c r="JT10" s="319">
        <f>VLOOKUP($B10,'Sintesi (CA)'!$C$30:$AE$56,27,FALSE)</f>
        <v>1</v>
      </c>
      <c r="JU10" s="319">
        <f>VLOOKUP($B10,'Sintesi (CA)'!$C$30:$AE$56,27,FALSE)</f>
        <v>1</v>
      </c>
      <c r="JV10" s="319">
        <f>VLOOKUP($B10,'Sintesi (CA)'!$C$30:$AE$56,27,FALSE)</f>
        <v>1</v>
      </c>
      <c r="JW10" s="319">
        <f>VLOOKUP($B10,'Sintesi (CA)'!$C$30:$AE$56,27,FALSE)</f>
        <v>1</v>
      </c>
      <c r="JX10" s="319">
        <f>VLOOKUP($B10,'Sintesi (CA)'!$C$30:$AE$56,27,FALSE)</f>
        <v>1</v>
      </c>
      <c r="JY10" s="319">
        <f>VLOOKUP($B10,'Sintesi (CA)'!$C$30:$AE$56,27,FALSE)</f>
        <v>1</v>
      </c>
      <c r="JZ10" s="319">
        <f>VLOOKUP($B10,'Sintesi (CA)'!$C$30:$AE$56,27,FALSE)</f>
        <v>1</v>
      </c>
      <c r="KA10" s="319">
        <f>VLOOKUP($B10,'Sintesi (CA)'!$C$30:$AE$56,27,FALSE)</f>
        <v>1</v>
      </c>
      <c r="KB10" s="319">
        <f>VLOOKUP($B10,'Sintesi (CA)'!$C$30:$AE$56,27,FALSE)</f>
        <v>1</v>
      </c>
      <c r="KC10" s="319">
        <f>VLOOKUP($B10,'Sintesi (CA)'!$C$30:$AE$56,27,FALSE)</f>
        <v>1</v>
      </c>
      <c r="KD10" s="319">
        <f>VLOOKUP($B10,'Sintesi (CA)'!$C$30:$AE$56,27,FALSE)</f>
        <v>1</v>
      </c>
      <c r="KE10" s="319">
        <f>VLOOKUP($B10,'Sintesi (CA)'!$C$30:$AE$56,27,FALSE)</f>
        <v>1</v>
      </c>
      <c r="KF10" s="319">
        <f>VLOOKUP($B10,'Sintesi (CA)'!$C$30:$AE$56,27,FALSE)</f>
        <v>1</v>
      </c>
      <c r="KG10" s="319">
        <f>VLOOKUP($B10,'Sintesi (CA)'!$C$30:$AE$56,27,FALSE)</f>
        <v>1</v>
      </c>
      <c r="KH10" s="319">
        <f>VLOOKUP($B10,'Sintesi (CA)'!$C$30:$AE$56,27,FALSE)</f>
        <v>1</v>
      </c>
      <c r="KI10" s="319">
        <f>VLOOKUP($B10,'Sintesi (CA)'!$C$30:$AE$56,27,FALSE)</f>
        <v>1</v>
      </c>
      <c r="KJ10" s="319">
        <f>VLOOKUP($B10,'Sintesi (CA)'!$C$30:$AE$56,27,FALSE)</f>
        <v>1</v>
      </c>
      <c r="KK10" s="319">
        <f>VLOOKUP($B10,'Sintesi (CA)'!$C$30:$AE$56,27,FALSE)</f>
        <v>1</v>
      </c>
      <c r="KL10" s="319">
        <f>VLOOKUP($B10,'Sintesi (CA)'!$C$30:$AE$56,27,FALSE)</f>
        <v>1</v>
      </c>
      <c r="KM10" s="319">
        <f>VLOOKUP($B10,'Sintesi (CA)'!$C$30:$AE$56,27,FALSE)</f>
        <v>1</v>
      </c>
      <c r="KN10" s="319">
        <f>VLOOKUP($B10,'Sintesi (CA)'!$C$30:$AE$56,27,FALSE)</f>
        <v>1</v>
      </c>
      <c r="KO10" s="319">
        <f>VLOOKUP($B10,'Sintesi (CA)'!$C$30:$AE$56,27,FALSE)</f>
        <v>1</v>
      </c>
      <c r="KP10" s="319">
        <f>VLOOKUP($B10,'Sintesi (CA)'!$C$30:$AE$56,27,FALSE)</f>
        <v>1</v>
      </c>
      <c r="KQ10" s="319">
        <f>VLOOKUP($B10,'Sintesi (CA)'!$C$30:$AE$56,27,FALSE)</f>
        <v>1</v>
      </c>
      <c r="KR10" s="319">
        <f>VLOOKUP($B10,'Sintesi (CA)'!$C$30:$AE$56,27,FALSE)</f>
        <v>1</v>
      </c>
      <c r="KS10" s="319">
        <f>VLOOKUP($B10,'Sintesi (CA)'!$C$30:$AE$56,27,FALSE)</f>
        <v>1</v>
      </c>
      <c r="KT10" s="319">
        <f>VLOOKUP($B10,'Sintesi (CA)'!$C$30:$AE$56,27,FALSE)</f>
        <v>1</v>
      </c>
      <c r="KU10" s="319">
        <f>VLOOKUP($B10,'Sintesi (CA)'!$C$30:$AE$56,27,FALSE)</f>
        <v>1</v>
      </c>
      <c r="KV10" s="319">
        <f>VLOOKUP($B10,'Sintesi (CA)'!$C$30:$AE$56,27,FALSE)</f>
        <v>1</v>
      </c>
      <c r="KW10" s="319">
        <f>VLOOKUP($B10,'Sintesi (CA)'!$C$30:$AE$56,27,FALSE)</f>
        <v>1</v>
      </c>
      <c r="KX10" s="319">
        <f>VLOOKUP($B10,'Sintesi (CA)'!$C$30:$AE$56,27,FALSE)</f>
        <v>1</v>
      </c>
      <c r="KY10" s="319">
        <f>VLOOKUP($B10,'Sintesi (CA)'!$C$30:$AE$56,27,FALSE)</f>
        <v>1</v>
      </c>
      <c r="KZ10" s="319">
        <f>VLOOKUP($B10,'Sintesi (CA)'!$C$30:$AE$56,27,FALSE)</f>
        <v>1</v>
      </c>
      <c r="LA10" s="319">
        <f>VLOOKUP($B10,'Sintesi (CA)'!$C$30:$AE$56,27,FALSE)</f>
        <v>1</v>
      </c>
      <c r="LB10" s="319">
        <f>VLOOKUP($B10,'Sintesi (CA)'!$C$30:$AE$56,27,FALSE)</f>
        <v>1</v>
      </c>
      <c r="LC10" s="319">
        <f>VLOOKUP($B10,'Sintesi (CA)'!$C$30:$AE$56,27,FALSE)</f>
        <v>1</v>
      </c>
      <c r="LD10" s="319">
        <f>VLOOKUP($B10,'Sintesi (CA)'!$C$30:$AE$56,27,FALSE)</f>
        <v>1</v>
      </c>
      <c r="LE10" s="319">
        <f>VLOOKUP($B10,'Sintesi (CA)'!$C$30:$AE$56,27,FALSE)</f>
        <v>1</v>
      </c>
      <c r="LF10" s="319">
        <f>VLOOKUP($B10,'Sintesi (CA)'!$C$30:$AE$56,27,FALSE)</f>
        <v>1</v>
      </c>
      <c r="LG10" s="319">
        <f>VLOOKUP($B10,'Sintesi (CA)'!$C$30:$AE$56,27,FALSE)</f>
        <v>1</v>
      </c>
      <c r="LH10" s="319">
        <f>VLOOKUP($B10,'Sintesi (CA)'!$C$30:$AE$56,27,FALSE)</f>
        <v>1</v>
      </c>
      <c r="LI10" s="319">
        <f>VLOOKUP($B10,'Sintesi (CA)'!$C$30:$AE$56,27,FALSE)</f>
        <v>1</v>
      </c>
      <c r="LJ10" s="319">
        <f>VLOOKUP($B10,'Sintesi (CA)'!$C$30:$AE$56,27,FALSE)</f>
        <v>1</v>
      </c>
      <c r="LK10" s="319">
        <f>VLOOKUP($B10,'Sintesi (CA)'!$C$30:$AE$56,27,FALSE)</f>
        <v>1</v>
      </c>
      <c r="LL10" s="319">
        <f>VLOOKUP($B10,'Sintesi (CA)'!$C$30:$AE$56,27,FALSE)</f>
        <v>1</v>
      </c>
      <c r="LM10" s="319">
        <f>VLOOKUP($B10,'Sintesi (CA)'!$C$30:$AE$56,27,FALSE)</f>
        <v>1</v>
      </c>
      <c r="LN10" s="319">
        <f>VLOOKUP($B10,'Sintesi (CA)'!$C$30:$AE$56,27,FALSE)</f>
        <v>1</v>
      </c>
      <c r="LO10" s="319">
        <f>VLOOKUP($B10,'Sintesi (CA)'!$C$30:$AE$56,27,FALSE)</f>
        <v>1</v>
      </c>
      <c r="LP10" s="319">
        <f>VLOOKUP($B10,'Sintesi (CA)'!$C$30:$AE$56,27,FALSE)</f>
        <v>1</v>
      </c>
      <c r="LQ10" s="319">
        <f>VLOOKUP($B10,'Sintesi (CA)'!$C$30:$AE$56,27,FALSE)</f>
        <v>1</v>
      </c>
      <c r="LR10" s="319">
        <f>VLOOKUP($B10,'Sintesi (CA)'!$C$30:$AE$56,27,FALSE)</f>
        <v>1</v>
      </c>
      <c r="LS10" s="319"/>
      <c r="LT10" s="319"/>
      <c r="LU10" s="319"/>
      <c r="LV10" s="320">
        <v>0</v>
      </c>
      <c r="LW10" s="320">
        <v>1</v>
      </c>
      <c r="LX10" s="320">
        <v>1</v>
      </c>
      <c r="LY10" s="320">
        <v>1</v>
      </c>
      <c r="LZ10" s="320">
        <v>1</v>
      </c>
      <c r="MA10" s="320">
        <v>1</v>
      </c>
      <c r="MB10" s="320">
        <v>1</v>
      </c>
      <c r="MC10" s="320">
        <v>1</v>
      </c>
      <c r="MD10" s="320">
        <v>1</v>
      </c>
      <c r="ME10" s="320">
        <v>1</v>
      </c>
      <c r="MF10" s="320">
        <v>1</v>
      </c>
      <c r="MG10" s="320">
        <v>1</v>
      </c>
      <c r="MH10" s="320">
        <v>2</v>
      </c>
      <c r="MI10" s="320">
        <v>2</v>
      </c>
      <c r="MJ10" s="320">
        <v>2</v>
      </c>
      <c r="MK10" s="320">
        <v>3</v>
      </c>
      <c r="ML10" s="320">
        <v>3</v>
      </c>
      <c r="MM10" s="320">
        <v>3</v>
      </c>
      <c r="MN10" s="320">
        <v>3</v>
      </c>
      <c r="MO10" s="320">
        <v>3</v>
      </c>
      <c r="MP10" s="320">
        <v>8</v>
      </c>
      <c r="MQ10" s="320">
        <v>8</v>
      </c>
      <c r="MR10" s="320">
        <v>8</v>
      </c>
      <c r="MS10" s="320">
        <f>VLOOKUP($B10,'Sintesi (CA)'!$C$30:$AE$56,26,FALSE)</f>
        <v>8</v>
      </c>
      <c r="MT10" s="320">
        <f>VLOOKUP($B10,'Sintesi (CA)'!$C$30:$AE$56,26,FALSE)</f>
        <v>8</v>
      </c>
      <c r="MU10" s="320">
        <f>VLOOKUP($B10,'Sintesi (CA)'!$C$30:$AE$56,26,FALSE)</f>
        <v>8</v>
      </c>
      <c r="MV10" s="320">
        <f>VLOOKUP($B10,'Sintesi (CA)'!$C$30:$AE$56,26,FALSE)</f>
        <v>8</v>
      </c>
      <c r="MW10" s="320">
        <f>VLOOKUP($B10,'Sintesi (CA)'!$C$30:$AE$56,26,FALSE)</f>
        <v>8</v>
      </c>
      <c r="MX10" s="320">
        <f>VLOOKUP($B10,'Sintesi (CA)'!$C$30:$AE$56,26,FALSE)</f>
        <v>8</v>
      </c>
      <c r="MY10" s="320">
        <f>VLOOKUP($B10,'Sintesi (CA)'!$C$30:$AE$56,26,FALSE)</f>
        <v>8</v>
      </c>
      <c r="MZ10" s="320">
        <f>VLOOKUP($B10,'Sintesi (CA)'!$C$30:$AE$56,26,FALSE)</f>
        <v>8</v>
      </c>
      <c r="NA10" s="320">
        <f>VLOOKUP($B10,'Sintesi (CA)'!$C$30:$AE$56,26,FALSE)</f>
        <v>8</v>
      </c>
      <c r="NB10" s="320">
        <f>VLOOKUP($B10,'Sintesi (CA)'!$C$30:$AE$56,26,FALSE)</f>
        <v>8</v>
      </c>
      <c r="NC10" s="320">
        <f>VLOOKUP($B10,'Sintesi (CA)'!$C$30:$AE$56,26,FALSE)</f>
        <v>8</v>
      </c>
      <c r="ND10" s="320">
        <f>VLOOKUP($B10,'Sintesi (CA)'!$C$30:$AE$56,26,FALSE)</f>
        <v>8</v>
      </c>
      <c r="NE10" s="320">
        <f>VLOOKUP($B10,'Sintesi (CA)'!$C$30:$AE$56,26,FALSE)</f>
        <v>8</v>
      </c>
      <c r="NF10" s="320">
        <f>VLOOKUP($B10,'Sintesi (CA)'!$C$30:$AE$56,26,FALSE)</f>
        <v>8</v>
      </c>
      <c r="NG10" s="320">
        <f>VLOOKUP($B10,'Sintesi (CA)'!$C$30:$AE$56,26,FALSE)</f>
        <v>8</v>
      </c>
      <c r="NH10" s="320">
        <f>VLOOKUP($B10,'Sintesi (CA)'!$C$30:$AE$56,26,FALSE)</f>
        <v>8</v>
      </c>
      <c r="NI10" s="320">
        <f>VLOOKUP($B10,'Sintesi (CA)'!$C$30:$AE$56,26,FALSE)</f>
        <v>8</v>
      </c>
      <c r="NJ10" s="320">
        <f>VLOOKUP($B10,'Sintesi (CA)'!$C$30:$AE$56,26,FALSE)</f>
        <v>8</v>
      </c>
      <c r="NK10" s="320">
        <f>VLOOKUP($B10,'Sintesi (CA)'!$C$30:$AE$56,26,FALSE)</f>
        <v>8</v>
      </c>
      <c r="NL10" s="320">
        <f>VLOOKUP($B10,'Sintesi (CA)'!$C$30:$AE$56,26,FALSE)</f>
        <v>8</v>
      </c>
      <c r="NM10" s="320">
        <f>VLOOKUP($B10,'Sintesi (CA)'!$C$30:$AE$56,26,FALSE)</f>
        <v>8</v>
      </c>
      <c r="NN10" s="320">
        <f>VLOOKUP($B10,'Sintesi (CA)'!$C$30:$AE$56,26,FALSE)</f>
        <v>8</v>
      </c>
      <c r="NO10" s="320">
        <f>VLOOKUP($B10,'Sintesi (CA)'!$C$30:$AE$56,26,FALSE)</f>
        <v>8</v>
      </c>
      <c r="NP10" s="320">
        <f>VLOOKUP($B10,'Sintesi (CA)'!$C$30:$AE$56,26,FALSE)</f>
        <v>8</v>
      </c>
      <c r="NQ10" s="320">
        <f>VLOOKUP($B10,'Sintesi (CA)'!$C$30:$AE$56,26,FALSE)</f>
        <v>8</v>
      </c>
      <c r="NR10" s="320">
        <f>VLOOKUP($B10,'Sintesi (CA)'!$C$30:$AE$56,26,FALSE)</f>
        <v>8</v>
      </c>
      <c r="NS10" s="320">
        <f>VLOOKUP($B10,'Sintesi (CA)'!$C$30:$AE$56,26,FALSE)</f>
        <v>8</v>
      </c>
      <c r="NT10" s="320">
        <f>VLOOKUP($B10,'Sintesi (CA)'!$C$30:$AE$56,26,FALSE)</f>
        <v>8</v>
      </c>
      <c r="NU10" s="320">
        <f>VLOOKUP($B10,'Sintesi (CA)'!$C$30:$AE$56,26,FALSE)</f>
        <v>8</v>
      </c>
      <c r="NV10" s="320">
        <f>VLOOKUP($B10,'Sintesi (CA)'!$C$30:$AE$56,26,FALSE)</f>
        <v>8</v>
      </c>
      <c r="NW10" s="320">
        <f>VLOOKUP($B10,'Sintesi (CA)'!$C$30:$AE$56,26,FALSE)</f>
        <v>8</v>
      </c>
      <c r="NX10" s="320">
        <f>VLOOKUP($B10,'Sintesi (CA)'!$C$30:$AE$56,26,FALSE)</f>
        <v>8</v>
      </c>
      <c r="NY10" s="320">
        <f>VLOOKUP($B10,'Sintesi (CA)'!$C$30:$AE$56,26,FALSE)</f>
        <v>8</v>
      </c>
      <c r="NZ10" s="320">
        <f>VLOOKUP($B10,'Sintesi (CA)'!$C$30:$AE$56,26,FALSE)</f>
        <v>8</v>
      </c>
      <c r="OA10" s="320">
        <f>VLOOKUP($B10,'Sintesi (CA)'!$C$30:$AE$56,26,FALSE)</f>
        <v>8</v>
      </c>
      <c r="OB10" s="320">
        <f>VLOOKUP($B10,'Sintesi (CA)'!$C$30:$AE$56,26,FALSE)</f>
        <v>8</v>
      </c>
      <c r="OC10" s="320">
        <f>VLOOKUP($B10,'Sintesi (CA)'!$C$30:$AE$56,26,FALSE)</f>
        <v>8</v>
      </c>
      <c r="OD10" s="320">
        <f>VLOOKUP($B10,'Sintesi (CA)'!$C$30:$AE$56,26,FALSE)</f>
        <v>8</v>
      </c>
      <c r="OE10" s="320">
        <f>VLOOKUP($B10,'Sintesi (CA)'!$C$30:$AE$56,26,FALSE)</f>
        <v>8</v>
      </c>
      <c r="OF10" s="320">
        <f>VLOOKUP($B10,'Sintesi (CA)'!$C$30:$AE$56,26,FALSE)</f>
        <v>8</v>
      </c>
      <c r="OG10" s="320">
        <f>VLOOKUP($B10,'Sintesi (CA)'!$C$30:$AE$56,26,FALSE)</f>
        <v>8</v>
      </c>
      <c r="OH10" s="320">
        <f>VLOOKUP($B10,'Sintesi (CA)'!$C$30:$AE$56,26,FALSE)</f>
        <v>8</v>
      </c>
      <c r="OI10" s="320">
        <f>VLOOKUP($B10,'Sintesi (CA)'!$C$30:$AE$56,26,FALSE)</f>
        <v>8</v>
      </c>
      <c r="OJ10" s="320">
        <f>VLOOKUP($B10,'Sintesi (CA)'!$C$30:$AE$56,26,FALSE)</f>
        <v>8</v>
      </c>
      <c r="OK10" s="320">
        <f>VLOOKUP($B10,'Sintesi (CA)'!$C$30:$AE$56,26,FALSE)</f>
        <v>8</v>
      </c>
      <c r="OL10" s="320">
        <f>VLOOKUP($B10,'Sintesi (CA)'!$C$30:$AE$56,26,FALSE)</f>
        <v>8</v>
      </c>
      <c r="OM10" s="320">
        <f>VLOOKUP($B10,'Sintesi (CA)'!$C$30:$AE$56,26,FALSE)</f>
        <v>8</v>
      </c>
      <c r="ON10" s="320">
        <f>VLOOKUP($B10,'Sintesi (CA)'!$C$30:$AE$56,26,FALSE)</f>
        <v>8</v>
      </c>
      <c r="OO10" s="320">
        <f>VLOOKUP($B10,'Sintesi (CA)'!$C$30:$AE$56,26,FALSE)</f>
        <v>8</v>
      </c>
      <c r="OP10" s="320">
        <f>VLOOKUP($B10,'Sintesi (CA)'!$C$30:$AE$56,26,FALSE)</f>
        <v>8</v>
      </c>
      <c r="OQ10" s="320">
        <f>VLOOKUP($B10,'Sintesi (CA)'!$C$30:$AE$56,26,FALSE)</f>
        <v>8</v>
      </c>
      <c r="OR10" s="320">
        <f>VLOOKUP($B10,'Sintesi (CA)'!$C$30:$AE$56,26,FALSE)</f>
        <v>8</v>
      </c>
      <c r="OS10" s="320">
        <f>VLOOKUP($B10,'Sintesi (CA)'!$C$30:$AE$56,26,FALSE)</f>
        <v>8</v>
      </c>
      <c r="OT10" s="320">
        <f>VLOOKUP($B10,'Sintesi (CA)'!$C$30:$AE$56,26,FALSE)</f>
        <v>8</v>
      </c>
      <c r="OU10" s="320">
        <f>VLOOKUP($B10,'Sintesi (CA)'!$C$30:$AE$56,26,FALSE)</f>
        <v>8</v>
      </c>
      <c r="OV10" s="320">
        <f>VLOOKUP($B10,'Sintesi (CA)'!$C$30:$AE$56,26,FALSE)</f>
        <v>8</v>
      </c>
      <c r="OW10" s="320">
        <f>VLOOKUP($B10,'Sintesi (CA)'!$C$30:$AE$56,26,FALSE)</f>
        <v>8</v>
      </c>
      <c r="OX10" s="320">
        <f>VLOOKUP($B10,'Sintesi (CA)'!$C$30:$AE$56,26,FALSE)</f>
        <v>8</v>
      </c>
      <c r="OY10" s="320">
        <f>VLOOKUP($B10,'Sintesi (CA)'!$C$30:$AE$56,26,FALSE)</f>
        <v>8</v>
      </c>
      <c r="OZ10" s="320">
        <f>VLOOKUP($B10,'Sintesi (CA)'!$C$30:$AE$56,26,FALSE)</f>
        <v>8</v>
      </c>
      <c r="PA10" s="320">
        <f>VLOOKUP($B10,'Sintesi (CA)'!$C$30:$AE$56,26,FALSE)</f>
        <v>8</v>
      </c>
      <c r="PB10" s="320">
        <f>VLOOKUP($B10,'Sintesi (CA)'!$C$30:$AE$56,26,FALSE)</f>
        <v>8</v>
      </c>
      <c r="PC10" s="320">
        <f>VLOOKUP($B10,'Sintesi (CA)'!$C$30:$AE$56,26,FALSE)</f>
        <v>8</v>
      </c>
      <c r="PD10" s="320">
        <f>VLOOKUP($B10,'Sintesi (CA)'!$C$30:$AE$56,26,FALSE)</f>
        <v>8</v>
      </c>
      <c r="PE10" s="320">
        <f>VLOOKUP($B10,'Sintesi (CA)'!$C$30:$AE$56,26,FALSE)</f>
        <v>8</v>
      </c>
      <c r="PF10" s="320">
        <f>VLOOKUP($B10,'Sintesi (CA)'!$C$30:$AE$56,26,FALSE)</f>
        <v>8</v>
      </c>
      <c r="PG10" s="320">
        <f>VLOOKUP($B10,'Sintesi (CA)'!$C$30:$AE$56,26,FALSE)</f>
        <v>8</v>
      </c>
      <c r="PH10" s="320">
        <f>VLOOKUP($B10,'Sintesi (CA)'!$C$30:$AE$56,26,FALSE)</f>
        <v>8</v>
      </c>
      <c r="PI10" s="320">
        <f>VLOOKUP($B10,'Sintesi (CA)'!$C$30:$AE$56,26,FALSE)</f>
        <v>8</v>
      </c>
      <c r="PJ10" s="320">
        <f>VLOOKUP($B10,'Sintesi (CA)'!$C$30:$AE$56,26,FALSE)</f>
        <v>8</v>
      </c>
      <c r="PK10" s="320">
        <f>VLOOKUP($B10,'Sintesi (CA)'!$C$30:$AE$56,26,FALSE)</f>
        <v>8</v>
      </c>
      <c r="PL10" s="320">
        <f>VLOOKUP($B10,'Sintesi (CA)'!$C$30:$AE$56,26,FALSE)</f>
        <v>8</v>
      </c>
      <c r="PM10" s="320">
        <f>VLOOKUP($B10,'Sintesi (CA)'!$C$30:$AE$56,26,FALSE)</f>
        <v>8</v>
      </c>
      <c r="PN10" s="320">
        <f>VLOOKUP($B10,'Sintesi (CA)'!$C$30:$AE$56,26,FALSE)</f>
        <v>8</v>
      </c>
      <c r="PO10" s="320">
        <f>VLOOKUP($B10,'Sintesi (CA)'!$C$30:$AE$56,26,FALSE)</f>
        <v>8</v>
      </c>
      <c r="PP10" s="320">
        <f>VLOOKUP($B10,'Sintesi (CA)'!$C$30:$AE$56,26,FALSE)</f>
        <v>8</v>
      </c>
      <c r="PQ10" s="320">
        <f>VLOOKUP($B10,'Sintesi (CA)'!$C$30:$AE$56,26,FALSE)</f>
        <v>8</v>
      </c>
      <c r="PR10" s="320">
        <f>VLOOKUP($B10,'Sintesi (CA)'!$C$30:$AE$56,26,FALSE)</f>
        <v>8</v>
      </c>
      <c r="PS10" s="320">
        <f>VLOOKUP($B10,'Sintesi (CA)'!$C$30:$AE$56,26,FALSE)</f>
        <v>8</v>
      </c>
      <c r="PT10" s="320">
        <f>VLOOKUP($B10,'Sintesi (CA)'!$C$30:$AE$56,26,FALSE)</f>
        <v>8</v>
      </c>
      <c r="PU10" s="320">
        <f>VLOOKUP($B10,'Sintesi (CA)'!$C$30:$AE$56,26,FALSE)</f>
        <v>8</v>
      </c>
      <c r="PV10" s="320"/>
      <c r="PW10" s="320"/>
      <c r="PX10" s="320"/>
      <c r="PY10" s="321">
        <v>0</v>
      </c>
      <c r="PZ10" s="321">
        <v>0</v>
      </c>
      <c r="QA10" s="321">
        <v>0</v>
      </c>
      <c r="QB10" s="321">
        <v>0</v>
      </c>
      <c r="QC10" s="321">
        <v>0</v>
      </c>
      <c r="QD10" s="321">
        <v>0</v>
      </c>
      <c r="QE10" s="321">
        <v>0</v>
      </c>
      <c r="QF10" s="321">
        <v>0</v>
      </c>
      <c r="QG10" s="321">
        <v>0</v>
      </c>
      <c r="QH10" s="321">
        <v>0</v>
      </c>
      <c r="QI10" s="321">
        <v>0</v>
      </c>
      <c r="QJ10" s="321">
        <v>0</v>
      </c>
      <c r="QK10" s="321">
        <v>0</v>
      </c>
      <c r="QL10" s="321">
        <v>0</v>
      </c>
      <c r="QM10" s="321">
        <v>0</v>
      </c>
      <c r="QN10" s="321">
        <v>0</v>
      </c>
      <c r="QO10" s="321">
        <v>0</v>
      </c>
      <c r="QP10" s="321">
        <v>0</v>
      </c>
      <c r="QQ10" s="321">
        <v>0</v>
      </c>
      <c r="QR10" s="321">
        <v>0</v>
      </c>
      <c r="QS10" s="321">
        <v>0</v>
      </c>
      <c r="QT10" s="321">
        <v>0</v>
      </c>
      <c r="QU10" s="321">
        <v>0</v>
      </c>
      <c r="QV10" s="321">
        <f>VLOOKUP($B10,'Sintesi (CA)'!$C$30:$AE$56,28,FALSE)</f>
        <v>0</v>
      </c>
      <c r="QW10" s="321">
        <f>VLOOKUP($B10,'Sintesi (CA)'!$C$30:$AE$56,28,FALSE)</f>
        <v>0</v>
      </c>
      <c r="QX10" s="321">
        <f>VLOOKUP($B10,'Sintesi (CA)'!$C$30:$AE$56,28,FALSE)</f>
        <v>0</v>
      </c>
      <c r="QY10" s="321">
        <f>VLOOKUP($B10,'Sintesi (CA)'!$C$30:$AE$56,28,FALSE)</f>
        <v>0</v>
      </c>
      <c r="QZ10" s="321">
        <f>VLOOKUP($B10,'Sintesi (CA)'!$C$30:$AE$56,28,FALSE)</f>
        <v>0</v>
      </c>
      <c r="RA10" s="321">
        <f>VLOOKUP($B10,'Sintesi (CA)'!$C$30:$AE$56,28,FALSE)</f>
        <v>0</v>
      </c>
      <c r="RB10" s="321">
        <f>VLOOKUP($B10,'Sintesi (CA)'!$C$30:$AE$56,28,FALSE)</f>
        <v>0</v>
      </c>
      <c r="RC10" s="321">
        <f>VLOOKUP($B10,'Sintesi (CA)'!$C$30:$AE$56,28,FALSE)</f>
        <v>0</v>
      </c>
      <c r="RD10" s="321">
        <f>VLOOKUP($B10,'Sintesi (CA)'!$C$30:$AE$56,28,FALSE)</f>
        <v>0</v>
      </c>
      <c r="RE10" s="321">
        <f>VLOOKUP($B10,'Sintesi (CA)'!$C$30:$AE$56,28,FALSE)</f>
        <v>0</v>
      </c>
      <c r="RF10" s="321">
        <f>VLOOKUP($B10,'Sintesi (CA)'!$C$30:$AE$56,28,FALSE)</f>
        <v>0</v>
      </c>
      <c r="RG10" s="321">
        <f>VLOOKUP($B10,'Sintesi (CA)'!$C$30:$AE$56,28,FALSE)</f>
        <v>0</v>
      </c>
      <c r="RH10" s="321">
        <f>VLOOKUP($B10,'Sintesi (CA)'!$C$30:$AE$56,28,FALSE)</f>
        <v>0</v>
      </c>
      <c r="RI10" s="321">
        <f>VLOOKUP($B10,'Sintesi (CA)'!$C$30:$AE$56,28,FALSE)</f>
        <v>0</v>
      </c>
      <c r="RJ10" s="321">
        <f>VLOOKUP($B10,'Sintesi (CA)'!$C$30:$AE$56,28,FALSE)</f>
        <v>0</v>
      </c>
      <c r="RK10" s="321">
        <f>VLOOKUP($B10,'Sintesi (CA)'!$C$30:$AE$56,28,FALSE)</f>
        <v>0</v>
      </c>
      <c r="RL10" s="321">
        <f>VLOOKUP($B10,'Sintesi (CA)'!$C$30:$AE$56,28,FALSE)</f>
        <v>0</v>
      </c>
      <c r="RM10" s="321">
        <f>VLOOKUP($B10,'Sintesi (CA)'!$C$30:$AE$56,28,FALSE)</f>
        <v>0</v>
      </c>
      <c r="RN10" s="321">
        <f>VLOOKUP($B10,'Sintesi (CA)'!$C$30:$AE$56,28,FALSE)</f>
        <v>0</v>
      </c>
      <c r="RO10" s="321">
        <f>VLOOKUP($B10,'Sintesi (CA)'!$C$30:$AE$56,28,FALSE)</f>
        <v>0</v>
      </c>
      <c r="RP10" s="321">
        <f>VLOOKUP($B10,'Sintesi (CA)'!$C$30:$AE$56,28,FALSE)</f>
        <v>0</v>
      </c>
      <c r="RQ10" s="321">
        <f>VLOOKUP($B10,'Sintesi (CA)'!$C$30:$AE$56,28,FALSE)</f>
        <v>0</v>
      </c>
      <c r="RR10" s="321">
        <f>VLOOKUP($B10,'Sintesi (CA)'!$C$30:$AE$56,28,FALSE)</f>
        <v>0</v>
      </c>
      <c r="RS10" s="321">
        <f>VLOOKUP($B10,'Sintesi (CA)'!$C$30:$AE$56,28,FALSE)</f>
        <v>0</v>
      </c>
      <c r="RT10" s="321">
        <f>VLOOKUP($B10,'Sintesi (CA)'!$C$30:$AE$56,28,FALSE)</f>
        <v>0</v>
      </c>
      <c r="RU10" s="321">
        <f>VLOOKUP($B10,'Sintesi (CA)'!$C$30:$AE$56,28,FALSE)</f>
        <v>0</v>
      </c>
      <c r="RV10" s="321">
        <f>VLOOKUP($B10,'Sintesi (CA)'!$C$30:$AE$56,28,FALSE)</f>
        <v>0</v>
      </c>
      <c r="RW10" s="321">
        <f>VLOOKUP($B10,'Sintesi (CA)'!$C$30:$AE$56,28,FALSE)</f>
        <v>0</v>
      </c>
      <c r="RX10" s="321">
        <f>VLOOKUP($B10,'Sintesi (CA)'!$C$30:$AE$56,28,FALSE)</f>
        <v>0</v>
      </c>
      <c r="RY10" s="321">
        <f>VLOOKUP($B10,'Sintesi (CA)'!$C$30:$AE$56,28,FALSE)</f>
        <v>0</v>
      </c>
      <c r="RZ10" s="321">
        <f>VLOOKUP($B10,'Sintesi (CA)'!$C$30:$AE$56,28,FALSE)</f>
        <v>0</v>
      </c>
      <c r="SA10" s="321">
        <f>VLOOKUP($B10,'Sintesi (CA)'!$C$30:$AE$56,28,FALSE)</f>
        <v>0</v>
      </c>
      <c r="SB10" s="321">
        <f>VLOOKUP($B10,'Sintesi (CA)'!$C$30:$AE$56,28,FALSE)</f>
        <v>0</v>
      </c>
      <c r="SC10" s="321">
        <f>VLOOKUP($B10,'Sintesi (CA)'!$C$30:$AE$56,28,FALSE)</f>
        <v>0</v>
      </c>
      <c r="SD10" s="321">
        <f>VLOOKUP($B10,'Sintesi (CA)'!$C$30:$AE$56,28,FALSE)</f>
        <v>0</v>
      </c>
      <c r="SE10" s="321">
        <f>VLOOKUP($B10,'Sintesi (CA)'!$C$30:$AE$56,28,FALSE)</f>
        <v>0</v>
      </c>
      <c r="SF10" s="321">
        <f>VLOOKUP($B10,'Sintesi (CA)'!$C$30:$AE$56,28,FALSE)</f>
        <v>0</v>
      </c>
      <c r="SG10" s="321">
        <f>VLOOKUP($B10,'Sintesi (CA)'!$C$30:$AE$56,28,FALSE)</f>
        <v>0</v>
      </c>
      <c r="SH10" s="321">
        <f>VLOOKUP($B10,'Sintesi (CA)'!$C$30:$AE$56,28,FALSE)</f>
        <v>0</v>
      </c>
      <c r="SI10" s="321">
        <f>VLOOKUP($B10,'Sintesi (CA)'!$C$30:$AE$56,28,FALSE)</f>
        <v>0</v>
      </c>
      <c r="SJ10" s="321">
        <f>VLOOKUP($B10,'Sintesi (CA)'!$C$30:$AE$56,28,FALSE)</f>
        <v>0</v>
      </c>
      <c r="SK10" s="321">
        <f>VLOOKUP($B10,'Sintesi (CA)'!$C$30:$AE$56,28,FALSE)</f>
        <v>0</v>
      </c>
      <c r="SL10" s="321">
        <f>VLOOKUP($B10,'Sintesi (CA)'!$C$30:$AE$56,28,FALSE)</f>
        <v>0</v>
      </c>
      <c r="SM10" s="321">
        <f>VLOOKUP($B10,'Sintesi (CA)'!$C$30:$AE$56,28,FALSE)</f>
        <v>0</v>
      </c>
      <c r="SN10" s="321">
        <f>VLOOKUP($B10,'Sintesi (CA)'!$C$30:$AE$56,28,FALSE)</f>
        <v>0</v>
      </c>
      <c r="SO10" s="321">
        <f>VLOOKUP($B10,'Sintesi (CA)'!$C$30:$AE$56,28,FALSE)</f>
        <v>0</v>
      </c>
      <c r="SP10" s="321">
        <f>VLOOKUP($B10,'Sintesi (CA)'!$C$30:$AE$56,28,FALSE)</f>
        <v>0</v>
      </c>
      <c r="SQ10" s="321">
        <f>VLOOKUP($B10,'Sintesi (CA)'!$C$30:$AE$56,28,FALSE)</f>
        <v>0</v>
      </c>
      <c r="SR10" s="321">
        <f>VLOOKUP($B10,'Sintesi (CA)'!$C$30:$AE$56,28,FALSE)</f>
        <v>0</v>
      </c>
      <c r="SS10" s="321">
        <f>VLOOKUP($B10,'Sintesi (CA)'!$C$30:$AE$56,28,FALSE)</f>
        <v>0</v>
      </c>
      <c r="ST10" s="321">
        <f>VLOOKUP($B10,'Sintesi (CA)'!$C$30:$AE$56,28,FALSE)</f>
        <v>0</v>
      </c>
      <c r="SU10" s="321">
        <f>VLOOKUP($B10,'Sintesi (CA)'!$C$30:$AE$56,28,FALSE)</f>
        <v>0</v>
      </c>
      <c r="SV10" s="321">
        <f>VLOOKUP($B10,'Sintesi (CA)'!$C$30:$AE$56,28,FALSE)</f>
        <v>0</v>
      </c>
      <c r="SW10" s="321">
        <f>VLOOKUP($B10,'Sintesi (CA)'!$C$30:$AE$56,28,FALSE)</f>
        <v>0</v>
      </c>
      <c r="SX10" s="321">
        <f>VLOOKUP($B10,'Sintesi (CA)'!$C$30:$AE$56,28,FALSE)</f>
        <v>0</v>
      </c>
      <c r="SY10" s="321">
        <f>VLOOKUP($B10,'Sintesi (CA)'!$C$30:$AE$56,28,FALSE)</f>
        <v>0</v>
      </c>
      <c r="SZ10" s="321">
        <f>VLOOKUP($B10,'Sintesi (CA)'!$C$30:$AE$56,28,FALSE)</f>
        <v>0</v>
      </c>
      <c r="TA10" s="321">
        <f>VLOOKUP($B10,'Sintesi (CA)'!$C$30:$AE$56,28,FALSE)</f>
        <v>0</v>
      </c>
      <c r="TB10" s="321">
        <f>VLOOKUP($B10,'Sintesi (CA)'!$C$30:$AE$56,28,FALSE)</f>
        <v>0</v>
      </c>
      <c r="TC10" s="321">
        <f>VLOOKUP($B10,'Sintesi (CA)'!$C$30:$AE$56,28,FALSE)</f>
        <v>0</v>
      </c>
      <c r="TD10" s="321">
        <f>VLOOKUP($B10,'Sintesi (CA)'!$C$30:$AE$56,28,FALSE)</f>
        <v>0</v>
      </c>
      <c r="TE10" s="321">
        <f>VLOOKUP($B10,'Sintesi (CA)'!$C$30:$AE$56,28,FALSE)</f>
        <v>0</v>
      </c>
      <c r="TF10" s="321">
        <f>VLOOKUP($B10,'Sintesi (CA)'!$C$30:$AE$56,28,FALSE)</f>
        <v>0</v>
      </c>
      <c r="TG10" s="321">
        <f>VLOOKUP($B10,'Sintesi (CA)'!$C$30:$AE$56,28,FALSE)</f>
        <v>0</v>
      </c>
      <c r="TH10" s="321">
        <f>VLOOKUP($B10,'Sintesi (CA)'!$C$30:$AE$56,28,FALSE)</f>
        <v>0</v>
      </c>
      <c r="TI10" s="321">
        <f>VLOOKUP($B10,'Sintesi (CA)'!$C$30:$AE$56,28,FALSE)</f>
        <v>0</v>
      </c>
      <c r="TJ10" s="321">
        <f>VLOOKUP($B10,'Sintesi (CA)'!$C$30:$AE$56,28,FALSE)</f>
        <v>0</v>
      </c>
      <c r="TK10" s="321">
        <f>VLOOKUP($B10,'Sintesi (CA)'!$C$30:$AE$56,28,FALSE)</f>
        <v>0</v>
      </c>
      <c r="TL10" s="321">
        <f>VLOOKUP($B10,'Sintesi (CA)'!$C$30:$AE$56,28,FALSE)</f>
        <v>0</v>
      </c>
      <c r="TM10" s="321">
        <f>VLOOKUP($B10,'Sintesi (CA)'!$C$30:$AE$56,28,FALSE)</f>
        <v>0</v>
      </c>
      <c r="TN10" s="321">
        <f>VLOOKUP($B10,'Sintesi (CA)'!$C$30:$AE$56,28,FALSE)</f>
        <v>0</v>
      </c>
      <c r="TO10" s="321">
        <f>VLOOKUP($B10,'Sintesi (CA)'!$C$30:$AE$56,28,FALSE)</f>
        <v>0</v>
      </c>
      <c r="TP10" s="321">
        <f>VLOOKUP($B10,'Sintesi (CA)'!$C$30:$AE$56,28,FALSE)</f>
        <v>0</v>
      </c>
      <c r="TQ10" s="321">
        <f>VLOOKUP($B10,'Sintesi (CA)'!$C$30:$AE$56,28,FALSE)</f>
        <v>0</v>
      </c>
      <c r="TR10" s="321">
        <f>VLOOKUP($B10,'Sintesi (CA)'!$C$30:$AE$56,28,FALSE)</f>
        <v>0</v>
      </c>
      <c r="TS10" s="321">
        <f>VLOOKUP($B10,'Sintesi (CA)'!$C$30:$AE$56,28,FALSE)</f>
        <v>0</v>
      </c>
      <c r="TT10" s="321">
        <f>VLOOKUP($B10,'Sintesi (CA)'!$C$30:$AE$56,28,FALSE)</f>
        <v>0</v>
      </c>
      <c r="TU10" s="321">
        <f>VLOOKUP($B10,'Sintesi (CA)'!$C$30:$AE$56,28,FALSE)</f>
        <v>0</v>
      </c>
      <c r="TV10" s="321">
        <f>VLOOKUP($B10,'Sintesi (CA)'!$C$30:$AE$56,28,FALSE)</f>
        <v>0</v>
      </c>
      <c r="TW10" s="321">
        <f>VLOOKUP($B10,'Sintesi (CA)'!$C$30:$AE$56,28,FALSE)</f>
        <v>0</v>
      </c>
      <c r="TX10" s="321">
        <f>VLOOKUP($B10,'Sintesi (CA)'!$C$30:$AE$56,28,FALSE)</f>
        <v>0</v>
      </c>
      <c r="TY10" s="321"/>
      <c r="TZ10" s="321"/>
      <c r="UA10" s="321"/>
      <c r="UB10" s="322">
        <v>0</v>
      </c>
      <c r="UC10" s="322">
        <v>0</v>
      </c>
      <c r="UD10" s="322">
        <v>0</v>
      </c>
      <c r="UE10" s="322">
        <v>0</v>
      </c>
      <c r="UF10" s="322">
        <v>0</v>
      </c>
      <c r="UG10" s="322">
        <v>0</v>
      </c>
      <c r="UH10" s="322">
        <v>0</v>
      </c>
      <c r="UI10" s="322">
        <v>0</v>
      </c>
      <c r="UJ10" s="322">
        <v>0</v>
      </c>
      <c r="UK10" s="322">
        <v>0</v>
      </c>
      <c r="UL10" s="322">
        <v>0</v>
      </c>
      <c r="UM10" s="322">
        <v>0</v>
      </c>
      <c r="UN10" s="322">
        <v>0</v>
      </c>
      <c r="UO10" s="322">
        <v>0</v>
      </c>
      <c r="UP10" s="322">
        <v>0</v>
      </c>
      <c r="UQ10" s="322">
        <v>1</v>
      </c>
      <c r="UR10" s="322">
        <v>1</v>
      </c>
      <c r="US10" s="322">
        <v>1</v>
      </c>
      <c r="UT10" s="322">
        <v>1</v>
      </c>
      <c r="UU10" s="322">
        <v>1</v>
      </c>
      <c r="UV10" s="322">
        <v>3</v>
      </c>
      <c r="UW10" s="322">
        <v>3</v>
      </c>
      <c r="UX10" s="322">
        <v>3</v>
      </c>
      <c r="UY10" s="322">
        <f>VLOOKUP($B10,'Sintesi (CA)'!$C$30:$AE$56,29,FALSE)</f>
        <v>3</v>
      </c>
      <c r="UZ10" s="322">
        <f>VLOOKUP($B10,'Sintesi (CA)'!$C$30:$AE$56,29,FALSE)</f>
        <v>3</v>
      </c>
      <c r="VA10" s="322">
        <f>VLOOKUP($B10,'Sintesi (CA)'!$C$30:$AE$56,29,FALSE)</f>
        <v>3</v>
      </c>
      <c r="VB10" s="322">
        <f>VLOOKUP($B10,'Sintesi (CA)'!$C$30:$AE$56,29,FALSE)</f>
        <v>3</v>
      </c>
      <c r="VC10" s="322">
        <f>VLOOKUP($B10,'Sintesi (CA)'!$C$30:$AE$56,29,FALSE)</f>
        <v>3</v>
      </c>
      <c r="VD10" s="322">
        <f>VLOOKUP($B10,'Sintesi (CA)'!$C$30:$AE$56,29,FALSE)</f>
        <v>3</v>
      </c>
      <c r="VE10" s="322">
        <f>VLOOKUP($B10,'Sintesi (CA)'!$C$30:$AE$56,29,FALSE)</f>
        <v>3</v>
      </c>
      <c r="VF10" s="322">
        <f>VLOOKUP($B10,'Sintesi (CA)'!$C$30:$AE$56,29,FALSE)</f>
        <v>3</v>
      </c>
      <c r="VG10" s="322">
        <f>VLOOKUP($B10,'Sintesi (CA)'!$C$30:$AE$56,29,FALSE)</f>
        <v>3</v>
      </c>
      <c r="VH10" s="322">
        <f>VLOOKUP($B10,'Sintesi (CA)'!$C$30:$AE$56,29,FALSE)</f>
        <v>3</v>
      </c>
      <c r="VI10" s="322">
        <f>VLOOKUP($B10,'Sintesi (CA)'!$C$30:$AE$56,29,FALSE)</f>
        <v>3</v>
      </c>
      <c r="VJ10" s="322">
        <f>VLOOKUP($B10,'Sintesi (CA)'!$C$30:$AE$56,29,FALSE)</f>
        <v>3</v>
      </c>
      <c r="VK10" s="322">
        <f>VLOOKUP($B10,'Sintesi (CA)'!$C$30:$AE$56,29,FALSE)</f>
        <v>3</v>
      </c>
      <c r="VL10" s="322">
        <f>VLOOKUP($B10,'Sintesi (CA)'!$C$30:$AE$56,29,FALSE)</f>
        <v>3</v>
      </c>
      <c r="VM10" s="322">
        <f>VLOOKUP($B10,'Sintesi (CA)'!$C$30:$AE$56,29,FALSE)</f>
        <v>3</v>
      </c>
      <c r="VN10" s="322">
        <f>VLOOKUP($B10,'Sintesi (CA)'!$C$30:$AE$56,29,FALSE)</f>
        <v>3</v>
      </c>
      <c r="VO10" s="322">
        <f>VLOOKUP($B10,'Sintesi (CA)'!$C$30:$AE$56,29,FALSE)</f>
        <v>3</v>
      </c>
      <c r="VP10" s="322">
        <f>VLOOKUP($B10,'Sintesi (CA)'!$C$30:$AE$56,29,FALSE)</f>
        <v>3</v>
      </c>
      <c r="VQ10" s="322">
        <f>VLOOKUP($B10,'Sintesi (CA)'!$C$30:$AE$56,29,FALSE)</f>
        <v>3</v>
      </c>
      <c r="VR10" s="322">
        <f>VLOOKUP($B10,'Sintesi (CA)'!$C$30:$AE$56,29,FALSE)</f>
        <v>3</v>
      </c>
      <c r="VS10" s="322">
        <f>VLOOKUP($B10,'Sintesi (CA)'!$C$30:$AE$56,29,FALSE)</f>
        <v>3</v>
      </c>
      <c r="VT10" s="322">
        <f>VLOOKUP($B10,'Sintesi (CA)'!$C$30:$AE$56,29,FALSE)</f>
        <v>3</v>
      </c>
      <c r="VU10" s="322">
        <f>VLOOKUP($B10,'Sintesi (CA)'!$C$30:$AE$56,29,FALSE)</f>
        <v>3</v>
      </c>
      <c r="VV10" s="322">
        <f>VLOOKUP($B10,'Sintesi (CA)'!$C$30:$AE$56,29,FALSE)</f>
        <v>3</v>
      </c>
      <c r="VW10" s="322">
        <f>VLOOKUP($B10,'Sintesi (CA)'!$C$30:$AE$56,29,FALSE)</f>
        <v>3</v>
      </c>
      <c r="VX10" s="322">
        <f>VLOOKUP($B10,'Sintesi (CA)'!$C$30:$AE$56,29,FALSE)</f>
        <v>3</v>
      </c>
      <c r="VY10" s="322">
        <f>VLOOKUP($B10,'Sintesi (CA)'!$C$30:$AE$56,29,FALSE)</f>
        <v>3</v>
      </c>
      <c r="VZ10" s="322">
        <f>VLOOKUP($B10,'Sintesi (CA)'!$C$30:$AE$56,29,FALSE)</f>
        <v>3</v>
      </c>
      <c r="WA10" s="322">
        <f>VLOOKUP($B10,'Sintesi (CA)'!$C$30:$AE$56,29,FALSE)</f>
        <v>3</v>
      </c>
      <c r="WB10" s="322">
        <f>VLOOKUP($B10,'Sintesi (CA)'!$C$30:$AE$56,29,FALSE)</f>
        <v>3</v>
      </c>
      <c r="WC10" s="322">
        <f>VLOOKUP($B10,'Sintesi (CA)'!$C$30:$AE$56,29,FALSE)</f>
        <v>3</v>
      </c>
      <c r="WD10" s="322">
        <f>VLOOKUP($B10,'Sintesi (CA)'!$C$30:$AE$56,29,FALSE)</f>
        <v>3</v>
      </c>
      <c r="WE10" s="322">
        <f>VLOOKUP($B10,'Sintesi (CA)'!$C$30:$AE$56,29,FALSE)</f>
        <v>3</v>
      </c>
      <c r="WF10" s="322">
        <f>VLOOKUP($B10,'Sintesi (CA)'!$C$30:$AE$56,29,FALSE)</f>
        <v>3</v>
      </c>
      <c r="WG10" s="322">
        <f>VLOOKUP($B10,'Sintesi (CA)'!$C$30:$AE$56,29,FALSE)</f>
        <v>3</v>
      </c>
      <c r="WH10" s="322">
        <f>VLOOKUP($B10,'Sintesi (CA)'!$C$30:$AE$56,29,FALSE)</f>
        <v>3</v>
      </c>
      <c r="WI10" s="322">
        <f>VLOOKUP($B10,'Sintesi (CA)'!$C$30:$AE$56,29,FALSE)</f>
        <v>3</v>
      </c>
      <c r="WJ10" s="322">
        <f>VLOOKUP($B10,'Sintesi (CA)'!$C$30:$AE$56,29,FALSE)</f>
        <v>3</v>
      </c>
      <c r="WK10" s="322">
        <f>VLOOKUP($B10,'Sintesi (CA)'!$C$30:$AE$56,29,FALSE)</f>
        <v>3</v>
      </c>
      <c r="WL10" s="322">
        <f>VLOOKUP($B10,'Sintesi (CA)'!$C$30:$AE$56,29,FALSE)</f>
        <v>3</v>
      </c>
      <c r="WM10" s="322">
        <f>VLOOKUP($B10,'Sintesi (CA)'!$C$30:$AE$56,29,FALSE)</f>
        <v>3</v>
      </c>
      <c r="WN10" s="322">
        <f>VLOOKUP($B10,'Sintesi (CA)'!$C$30:$AE$56,29,FALSE)</f>
        <v>3</v>
      </c>
      <c r="WO10" s="322">
        <f>VLOOKUP($B10,'Sintesi (CA)'!$C$30:$AE$56,29,FALSE)</f>
        <v>3</v>
      </c>
      <c r="WP10" s="322">
        <f>VLOOKUP($B10,'Sintesi (CA)'!$C$30:$AE$56,29,FALSE)</f>
        <v>3</v>
      </c>
      <c r="WQ10" s="322">
        <f>VLOOKUP($B10,'Sintesi (CA)'!$C$30:$AE$56,29,FALSE)</f>
        <v>3</v>
      </c>
      <c r="WR10" s="322">
        <f>VLOOKUP($B10,'Sintesi (CA)'!$C$30:$AE$56,29,FALSE)</f>
        <v>3</v>
      </c>
      <c r="WS10" s="322">
        <f>VLOOKUP($B10,'Sintesi (CA)'!$C$30:$AE$56,29,FALSE)</f>
        <v>3</v>
      </c>
      <c r="WT10" s="322">
        <f>VLOOKUP($B10,'Sintesi (CA)'!$C$30:$AE$56,29,FALSE)</f>
        <v>3</v>
      </c>
      <c r="WU10" s="322">
        <f>VLOOKUP($B10,'Sintesi (CA)'!$C$30:$AE$56,29,FALSE)</f>
        <v>3</v>
      </c>
      <c r="WV10" s="322">
        <f>VLOOKUP($B10,'Sintesi (CA)'!$C$30:$AE$56,29,FALSE)</f>
        <v>3</v>
      </c>
      <c r="WW10" s="322">
        <f>VLOOKUP($B10,'Sintesi (CA)'!$C$30:$AE$56,29,FALSE)</f>
        <v>3</v>
      </c>
      <c r="WX10" s="322">
        <f>VLOOKUP($B10,'Sintesi (CA)'!$C$30:$AE$56,29,FALSE)</f>
        <v>3</v>
      </c>
      <c r="WY10" s="322">
        <f>VLOOKUP($B10,'Sintesi (CA)'!$C$30:$AE$56,29,FALSE)</f>
        <v>3</v>
      </c>
      <c r="WZ10" s="322">
        <f>VLOOKUP($B10,'Sintesi (CA)'!$C$30:$AE$56,29,FALSE)</f>
        <v>3</v>
      </c>
      <c r="XA10" s="322">
        <f>VLOOKUP($B10,'Sintesi (CA)'!$C$30:$AE$56,29,FALSE)</f>
        <v>3</v>
      </c>
      <c r="XB10" s="322">
        <f>VLOOKUP($B10,'Sintesi (CA)'!$C$30:$AE$56,29,FALSE)</f>
        <v>3</v>
      </c>
      <c r="XC10" s="322">
        <f>VLOOKUP($B10,'Sintesi (CA)'!$C$30:$AE$56,29,FALSE)</f>
        <v>3</v>
      </c>
      <c r="XD10" s="322">
        <f>VLOOKUP($B10,'Sintesi (CA)'!$C$30:$AE$56,29,FALSE)</f>
        <v>3</v>
      </c>
      <c r="XE10" s="322">
        <f>VLOOKUP($B10,'Sintesi (CA)'!$C$30:$AE$56,29,FALSE)</f>
        <v>3</v>
      </c>
      <c r="XF10" s="322">
        <f>VLOOKUP($B10,'Sintesi (CA)'!$C$30:$AE$56,29,FALSE)</f>
        <v>3</v>
      </c>
      <c r="XG10" s="322">
        <f>VLOOKUP($B10,'Sintesi (CA)'!$C$30:$AE$56,29,FALSE)</f>
        <v>3</v>
      </c>
      <c r="XH10" s="322">
        <f>VLOOKUP($B10,'Sintesi (CA)'!$C$30:$AE$56,29,FALSE)</f>
        <v>3</v>
      </c>
      <c r="XI10" s="322">
        <f>VLOOKUP($B10,'Sintesi (CA)'!$C$30:$AE$56,29,FALSE)</f>
        <v>3</v>
      </c>
      <c r="XJ10" s="322">
        <f>VLOOKUP($B10,'Sintesi (CA)'!$C$30:$AE$56,29,FALSE)</f>
        <v>3</v>
      </c>
      <c r="XK10" s="322">
        <f>VLOOKUP($B10,'Sintesi (CA)'!$C$30:$AE$56,29,FALSE)</f>
        <v>3</v>
      </c>
      <c r="XL10" s="322">
        <f>VLOOKUP($B10,'Sintesi (CA)'!$C$30:$AE$56,29,FALSE)</f>
        <v>3</v>
      </c>
      <c r="XM10" s="322">
        <f>VLOOKUP($B10,'Sintesi (CA)'!$C$30:$AE$56,29,FALSE)</f>
        <v>3</v>
      </c>
      <c r="XN10" s="322">
        <f>VLOOKUP($B10,'Sintesi (CA)'!$C$30:$AE$56,29,FALSE)</f>
        <v>3</v>
      </c>
      <c r="XO10" s="322">
        <f>VLOOKUP($B10,'Sintesi (CA)'!$C$30:$AE$56,29,FALSE)</f>
        <v>3</v>
      </c>
      <c r="XP10" s="322">
        <f>VLOOKUP($B10,'Sintesi (CA)'!$C$30:$AE$56,29,FALSE)</f>
        <v>3</v>
      </c>
      <c r="XQ10" s="322">
        <f>VLOOKUP($B10,'Sintesi (CA)'!$C$30:$AE$56,29,FALSE)</f>
        <v>3</v>
      </c>
      <c r="XR10" s="322">
        <f>VLOOKUP($B10,'Sintesi (CA)'!$C$30:$AE$56,29,FALSE)</f>
        <v>3</v>
      </c>
      <c r="XS10" s="322">
        <f>VLOOKUP($B10,'Sintesi (CA)'!$C$30:$AE$56,29,FALSE)</f>
        <v>3</v>
      </c>
      <c r="XT10" s="322">
        <f>VLOOKUP($B10,'Sintesi (CA)'!$C$30:$AE$56,29,FALSE)</f>
        <v>3</v>
      </c>
      <c r="XU10" s="322">
        <f>VLOOKUP($B10,'Sintesi (CA)'!$C$30:$AE$56,29,FALSE)</f>
        <v>3</v>
      </c>
      <c r="XV10" s="322">
        <f>VLOOKUP($B10,'Sintesi (CA)'!$C$30:$AE$56,29,FALSE)</f>
        <v>3</v>
      </c>
      <c r="XW10" s="322">
        <f>VLOOKUP($B10,'Sintesi (CA)'!$C$30:$AE$56,29,FALSE)</f>
        <v>3</v>
      </c>
      <c r="XX10" s="322">
        <f>VLOOKUP($B10,'Sintesi (CA)'!$C$30:$AE$56,29,FALSE)</f>
        <v>3</v>
      </c>
      <c r="XY10" s="322">
        <f>VLOOKUP($B10,'Sintesi (CA)'!$C$30:$AE$56,29,FALSE)</f>
        <v>3</v>
      </c>
      <c r="XZ10" s="322">
        <f>VLOOKUP($B10,'Sintesi (CA)'!$C$30:$AE$56,29,FALSE)</f>
        <v>3</v>
      </c>
      <c r="YA10" s="322">
        <f>VLOOKUP($B10,'Sintesi (CA)'!$C$30:$AE$56,29,FALSE)</f>
        <v>3</v>
      </c>
      <c r="YB10" s="322"/>
      <c r="YC10" s="322"/>
      <c r="YD10" s="322"/>
      <c r="YE10" s="501">
        <v>0</v>
      </c>
      <c r="YF10" s="501">
        <v>0</v>
      </c>
      <c r="YG10" s="501">
        <v>0</v>
      </c>
      <c r="YH10" s="501">
        <v>0</v>
      </c>
      <c r="YI10" s="501">
        <v>0</v>
      </c>
      <c r="YJ10" s="501">
        <v>0</v>
      </c>
      <c r="YK10" s="501">
        <v>0</v>
      </c>
      <c r="YL10" s="501">
        <v>0</v>
      </c>
      <c r="YM10" s="501">
        <v>0</v>
      </c>
      <c r="YN10" s="501">
        <v>0</v>
      </c>
      <c r="YO10" s="501">
        <v>0</v>
      </c>
      <c r="YP10" s="501">
        <v>0</v>
      </c>
      <c r="YQ10" s="501">
        <v>0</v>
      </c>
      <c r="YR10" s="501">
        <v>0</v>
      </c>
      <c r="YS10" s="501">
        <v>0</v>
      </c>
      <c r="YT10" s="501">
        <v>0</v>
      </c>
      <c r="YU10" s="501">
        <v>0</v>
      </c>
      <c r="YV10" s="501">
        <v>0</v>
      </c>
      <c r="YW10" s="501">
        <v>0</v>
      </c>
      <c r="YX10" s="501">
        <v>0</v>
      </c>
      <c r="YY10" s="501">
        <v>0</v>
      </c>
      <c r="YZ10" s="501">
        <v>0</v>
      </c>
      <c r="ZA10" s="501">
        <v>0</v>
      </c>
      <c r="ZB10" s="501">
        <f>VLOOKUP($B10,'Sintesi (CA)'!$C$30:$AE$56,22,FALSE)</f>
        <v>0</v>
      </c>
      <c r="ZC10" s="501">
        <f>VLOOKUP($B10,'Sintesi (CA)'!$C$30:$AE$56,22,FALSE)</f>
        <v>0</v>
      </c>
      <c r="ZD10" s="501">
        <f>VLOOKUP($B10,'Sintesi (CA)'!$C$30:$AE$56,22,FALSE)</f>
        <v>0</v>
      </c>
      <c r="ZE10" s="501">
        <f>VLOOKUP($B10,'Sintesi (CA)'!$C$30:$AE$56,22,FALSE)</f>
        <v>0</v>
      </c>
      <c r="ZF10" s="501">
        <f>VLOOKUP($B10,'Sintesi (CA)'!$C$30:$AE$56,22,FALSE)</f>
        <v>0</v>
      </c>
      <c r="ZG10" s="501">
        <f>VLOOKUP($B10,'Sintesi (CA)'!$C$30:$AE$56,22,FALSE)</f>
        <v>0</v>
      </c>
      <c r="ZH10" s="501">
        <f>VLOOKUP($B10,'Sintesi (CA)'!$C$30:$AE$56,22,FALSE)</f>
        <v>0</v>
      </c>
      <c r="ZI10" s="501">
        <f>VLOOKUP($B10,'Sintesi (CA)'!$C$30:$AE$56,22,FALSE)</f>
        <v>0</v>
      </c>
      <c r="ZJ10" s="501">
        <f>VLOOKUP($B10,'Sintesi (CA)'!$C$30:$AE$56,22,FALSE)</f>
        <v>0</v>
      </c>
      <c r="ZK10" s="501">
        <f>VLOOKUP($B10,'Sintesi (CA)'!$C$30:$AE$56,22,FALSE)</f>
        <v>0</v>
      </c>
      <c r="ZL10" s="501">
        <f>VLOOKUP($B10,'Sintesi (CA)'!$C$30:$AE$56,22,FALSE)</f>
        <v>0</v>
      </c>
      <c r="ZM10" s="501">
        <f>VLOOKUP($B10,'Sintesi (CA)'!$C$30:$AE$56,22,FALSE)</f>
        <v>0</v>
      </c>
      <c r="ZN10" s="501">
        <f>VLOOKUP($B10,'Sintesi (CA)'!$C$30:$AE$56,22,FALSE)</f>
        <v>0</v>
      </c>
      <c r="ZO10" s="501">
        <f>VLOOKUP($B10,'Sintesi (CA)'!$C$30:$AE$56,22,FALSE)</f>
        <v>0</v>
      </c>
      <c r="ZP10" s="501">
        <f>VLOOKUP($B10,'Sintesi (CA)'!$C$30:$AE$56,22,FALSE)</f>
        <v>0</v>
      </c>
      <c r="ZQ10" s="501">
        <f>VLOOKUP($B10,'Sintesi (CA)'!$C$30:$AE$56,22,FALSE)</f>
        <v>0</v>
      </c>
      <c r="ZR10" s="501">
        <f>VLOOKUP($B10,'Sintesi (CA)'!$C$30:$AE$56,22,FALSE)</f>
        <v>0</v>
      </c>
      <c r="ZS10" s="501">
        <f>VLOOKUP($B10,'Sintesi (CA)'!$C$30:$AE$56,22,FALSE)</f>
        <v>0</v>
      </c>
      <c r="ZT10" s="501">
        <f>VLOOKUP($B10,'Sintesi (CA)'!$C$30:$AE$56,22,FALSE)</f>
        <v>0</v>
      </c>
      <c r="ZU10" s="501">
        <f>VLOOKUP($B10,'Sintesi (CA)'!$C$30:$AE$56,22,FALSE)</f>
        <v>0</v>
      </c>
      <c r="ZV10" s="501">
        <f>VLOOKUP($B10,'Sintesi (CA)'!$C$30:$AE$56,22,FALSE)</f>
        <v>0</v>
      </c>
      <c r="ZW10" s="501">
        <f>VLOOKUP($B10,'Sintesi (CA)'!$C$30:$AE$56,22,FALSE)</f>
        <v>0</v>
      </c>
      <c r="ZX10" s="501">
        <f>VLOOKUP($B10,'Sintesi (CA)'!$C$30:$AE$56,22,FALSE)</f>
        <v>0</v>
      </c>
      <c r="ZY10" s="501">
        <f>VLOOKUP($B10,'Sintesi (CA)'!$C$30:$AE$56,22,FALSE)</f>
        <v>0</v>
      </c>
      <c r="ZZ10" s="501">
        <f>VLOOKUP($B10,'Sintesi (CA)'!$C$30:$AE$56,22,FALSE)</f>
        <v>0</v>
      </c>
      <c r="AAA10" s="501">
        <f>VLOOKUP($B10,'Sintesi (CA)'!$C$30:$AE$56,22,FALSE)</f>
        <v>0</v>
      </c>
      <c r="AAB10" s="501">
        <f>VLOOKUP($B10,'Sintesi (CA)'!$C$30:$AE$56,22,FALSE)</f>
        <v>0</v>
      </c>
      <c r="AAC10" s="501">
        <f>VLOOKUP($B10,'Sintesi (CA)'!$C$30:$AE$56,22,FALSE)</f>
        <v>0</v>
      </c>
      <c r="AAD10" s="501">
        <f>VLOOKUP($B10,'Sintesi (CA)'!$C$30:$AE$56,22,FALSE)</f>
        <v>0</v>
      </c>
      <c r="AAE10" s="501">
        <f>VLOOKUP($B10,'Sintesi (CA)'!$C$30:$AE$56,22,FALSE)</f>
        <v>0</v>
      </c>
      <c r="AAF10" s="501">
        <f>VLOOKUP($B10,'Sintesi (CA)'!$C$30:$AE$56,22,FALSE)</f>
        <v>0</v>
      </c>
      <c r="AAG10" s="501">
        <f>VLOOKUP($B10,'Sintesi (CA)'!$C$30:$AE$56,22,FALSE)</f>
        <v>0</v>
      </c>
      <c r="AAH10" s="501">
        <f>VLOOKUP($B10,'Sintesi (CA)'!$C$30:$AE$56,22,FALSE)</f>
        <v>0</v>
      </c>
      <c r="AAI10" s="501">
        <f>VLOOKUP($B10,'Sintesi (CA)'!$C$30:$AE$56,22,FALSE)</f>
        <v>0</v>
      </c>
      <c r="AAJ10" s="501">
        <f>VLOOKUP($B10,'Sintesi (CA)'!$C$30:$AE$56,22,FALSE)</f>
        <v>0</v>
      </c>
      <c r="AAK10" s="501">
        <f>VLOOKUP($B10,'Sintesi (CA)'!$C$30:$AE$56,22,FALSE)</f>
        <v>0</v>
      </c>
      <c r="AAL10" s="501">
        <f>VLOOKUP($B10,'Sintesi (CA)'!$C$30:$AE$56,22,FALSE)</f>
        <v>0</v>
      </c>
      <c r="AAM10" s="501">
        <f>VLOOKUP($B10,'Sintesi (CA)'!$C$30:$AE$56,22,FALSE)</f>
        <v>0</v>
      </c>
      <c r="AAN10" s="501">
        <f>VLOOKUP($B10,'Sintesi (CA)'!$C$30:$AE$56,22,FALSE)</f>
        <v>0</v>
      </c>
      <c r="AAO10" s="501">
        <f>VLOOKUP($B10,'Sintesi (CA)'!$C$30:$AE$56,22,FALSE)</f>
        <v>0</v>
      </c>
      <c r="AAP10" s="501">
        <f>VLOOKUP($B10,'Sintesi (CA)'!$C$30:$AE$56,22,FALSE)</f>
        <v>0</v>
      </c>
      <c r="AAQ10" s="501">
        <f>VLOOKUP($B10,'Sintesi (CA)'!$C$30:$AE$56,22,FALSE)</f>
        <v>0</v>
      </c>
      <c r="AAR10" s="501">
        <f>VLOOKUP($B10,'Sintesi (CA)'!$C$30:$AE$56,22,FALSE)</f>
        <v>0</v>
      </c>
      <c r="AAS10" s="501">
        <f>VLOOKUP($B10,'Sintesi (CA)'!$C$30:$AE$56,22,FALSE)</f>
        <v>0</v>
      </c>
      <c r="AAT10" s="501">
        <f>VLOOKUP($B10,'Sintesi (CA)'!$C$30:$AE$56,22,FALSE)</f>
        <v>0</v>
      </c>
      <c r="AAU10" s="501">
        <f>VLOOKUP($B10,'Sintesi (CA)'!$C$30:$AE$56,22,FALSE)</f>
        <v>0</v>
      </c>
      <c r="AAV10" s="501">
        <f>VLOOKUP($B10,'Sintesi (CA)'!$C$30:$AE$56,22,FALSE)</f>
        <v>0</v>
      </c>
      <c r="AAW10" s="501">
        <f>VLOOKUP($B10,'Sintesi (CA)'!$C$30:$AE$56,22,FALSE)</f>
        <v>0</v>
      </c>
      <c r="AAX10" s="501">
        <f>VLOOKUP($B10,'Sintesi (CA)'!$C$30:$AE$56,22,FALSE)</f>
        <v>0</v>
      </c>
      <c r="AAY10" s="501">
        <f>VLOOKUP($B10,'Sintesi (CA)'!$C$30:$AE$56,22,FALSE)</f>
        <v>0</v>
      </c>
      <c r="AAZ10" s="501">
        <f>VLOOKUP($B10,'Sintesi (CA)'!$C$30:$AE$56,22,FALSE)</f>
        <v>0</v>
      </c>
      <c r="ABA10" s="501">
        <f>VLOOKUP($B10,'Sintesi (CA)'!$C$30:$AE$56,22,FALSE)</f>
        <v>0</v>
      </c>
      <c r="ABB10" s="501">
        <f>VLOOKUP($B10,'Sintesi (CA)'!$C$30:$AE$56,22,FALSE)</f>
        <v>0</v>
      </c>
      <c r="ABC10" s="501">
        <f>VLOOKUP($B10,'Sintesi (CA)'!$C$30:$AE$56,22,FALSE)</f>
        <v>0</v>
      </c>
      <c r="ABD10" s="501">
        <f>VLOOKUP($B10,'Sintesi (CA)'!$C$30:$AE$56,22,FALSE)</f>
        <v>0</v>
      </c>
      <c r="ABE10" s="501">
        <f>VLOOKUP($B10,'Sintesi (CA)'!$C$30:$AE$56,22,FALSE)</f>
        <v>0</v>
      </c>
      <c r="ABF10" s="501">
        <f>VLOOKUP($B10,'Sintesi (CA)'!$C$30:$AE$56,22,FALSE)</f>
        <v>0</v>
      </c>
      <c r="ABG10" s="501">
        <f>VLOOKUP($B10,'Sintesi (CA)'!$C$30:$AE$56,22,FALSE)</f>
        <v>0</v>
      </c>
      <c r="ABH10" s="501">
        <f>VLOOKUP($B10,'Sintesi (CA)'!$C$30:$AE$56,22,FALSE)</f>
        <v>0</v>
      </c>
      <c r="ABI10" s="501">
        <f>VLOOKUP($B10,'Sintesi (CA)'!$C$30:$AE$56,22,FALSE)</f>
        <v>0</v>
      </c>
      <c r="ABJ10" s="501">
        <f>VLOOKUP($B10,'Sintesi (CA)'!$C$30:$AE$56,22,FALSE)</f>
        <v>0</v>
      </c>
      <c r="ABK10" s="501">
        <f>VLOOKUP($B10,'Sintesi (CA)'!$C$30:$AE$56,22,FALSE)</f>
        <v>0</v>
      </c>
      <c r="ABL10" s="501">
        <f>VLOOKUP($B10,'Sintesi (CA)'!$C$30:$AE$56,22,FALSE)</f>
        <v>0</v>
      </c>
      <c r="ABM10" s="501">
        <f>VLOOKUP($B10,'Sintesi (CA)'!$C$30:$AE$56,22,FALSE)</f>
        <v>0</v>
      </c>
      <c r="ABN10" s="501">
        <f>VLOOKUP($B10,'Sintesi (CA)'!$C$30:$AE$56,22,FALSE)</f>
        <v>0</v>
      </c>
      <c r="ABO10" s="501">
        <f>VLOOKUP($B10,'Sintesi (CA)'!$C$30:$AE$56,22,FALSE)</f>
        <v>0</v>
      </c>
      <c r="ABP10" s="501">
        <f>VLOOKUP($B10,'Sintesi (CA)'!$C$30:$AE$56,22,FALSE)</f>
        <v>0</v>
      </c>
      <c r="ABQ10" s="501">
        <f>VLOOKUP($B10,'Sintesi (CA)'!$C$30:$AE$56,22,FALSE)</f>
        <v>0</v>
      </c>
      <c r="ABR10" s="501">
        <f>VLOOKUP($B10,'Sintesi (CA)'!$C$30:$AE$56,22,FALSE)</f>
        <v>0</v>
      </c>
      <c r="ABS10" s="501">
        <f>VLOOKUP($B10,'Sintesi (CA)'!$C$30:$AE$56,22,FALSE)</f>
        <v>0</v>
      </c>
      <c r="ABT10" s="501">
        <f>VLOOKUP($B10,'Sintesi (CA)'!$C$30:$AE$56,22,FALSE)</f>
        <v>0</v>
      </c>
      <c r="ABU10" s="501">
        <f>VLOOKUP($B10,'Sintesi (CA)'!$C$30:$AE$56,22,FALSE)</f>
        <v>0</v>
      </c>
      <c r="ABV10" s="501">
        <f>VLOOKUP($B10,'Sintesi (CA)'!$C$30:$AE$56,22,FALSE)</f>
        <v>0</v>
      </c>
      <c r="ABW10" s="501">
        <f>VLOOKUP($B10,'Sintesi (CA)'!$C$30:$AE$56,22,FALSE)</f>
        <v>0</v>
      </c>
      <c r="ABX10" s="501">
        <f>VLOOKUP($B10,'Sintesi (CA)'!$C$30:$AE$56,22,FALSE)</f>
        <v>0</v>
      </c>
      <c r="ABY10" s="501">
        <f>VLOOKUP($B10,'Sintesi (CA)'!$C$30:$AE$56,22,FALSE)</f>
        <v>0</v>
      </c>
      <c r="ABZ10" s="501">
        <f>VLOOKUP($B10,'Sintesi (CA)'!$C$30:$AE$56,22,FALSE)</f>
        <v>0</v>
      </c>
      <c r="ACA10" s="501">
        <f>VLOOKUP($B10,'Sintesi (CA)'!$C$30:$AE$56,22,FALSE)</f>
        <v>0</v>
      </c>
      <c r="ACB10" s="501">
        <f>VLOOKUP($B10,'Sintesi (CA)'!$C$30:$AE$56,22,FALSE)</f>
        <v>0</v>
      </c>
      <c r="ACC10" s="501">
        <f>VLOOKUP($B10,'Sintesi (CA)'!$C$30:$AE$56,22,FALSE)</f>
        <v>0</v>
      </c>
      <c r="ACD10" s="501">
        <f>VLOOKUP($B10,'Sintesi (CA)'!$C$30:$AE$56,22,FALSE)</f>
        <v>0</v>
      </c>
      <c r="ACE10" s="501"/>
      <c r="ACF10" s="501"/>
      <c r="ACG10" s="501"/>
      <c r="ACH10" s="86"/>
      <c r="ACI10" s="88">
        <v>0</v>
      </c>
      <c r="ACJ10" s="87">
        <v>43271</v>
      </c>
      <c r="ACK10" s="89">
        <v>43294</v>
      </c>
      <c r="ACL10" s="80">
        <v>3</v>
      </c>
      <c r="ACM10" s="80">
        <v>4</v>
      </c>
      <c r="ACN10" s="80">
        <v>5</v>
      </c>
      <c r="ACO10" s="80">
        <v>5</v>
      </c>
      <c r="ACP10" s="80">
        <v>5</v>
      </c>
      <c r="ACQ10" s="80">
        <v>6</v>
      </c>
      <c r="ACR10" s="80">
        <v>7</v>
      </c>
      <c r="ACS10" s="80">
        <v>8</v>
      </c>
      <c r="ACT10" s="80">
        <v>11</v>
      </c>
      <c r="ACU10" s="80">
        <v>13</v>
      </c>
      <c r="ACV10" s="80">
        <v>15</v>
      </c>
      <c r="ACW10" s="80">
        <v>15</v>
      </c>
      <c r="ACX10" s="80">
        <v>15</v>
      </c>
      <c r="ACY10" s="80">
        <v>17</v>
      </c>
      <c r="ACZ10" s="80">
        <v>19</v>
      </c>
      <c r="ADA10" s="80">
        <v>21</v>
      </c>
      <c r="ADB10" s="80">
        <v>23</v>
      </c>
      <c r="ADC10" s="80">
        <v>23</v>
      </c>
      <c r="ADD10" s="80">
        <v>23</v>
      </c>
      <c r="ADE10" s="80">
        <v>23</v>
      </c>
      <c r="ADF10" s="80">
        <v>23</v>
      </c>
      <c r="ADG10" s="80">
        <v>23</v>
      </c>
      <c r="ADH10" s="80">
        <v>23</v>
      </c>
      <c r="ADI10" s="80">
        <v>23</v>
      </c>
      <c r="ADJ10" s="80">
        <v>23</v>
      </c>
      <c r="ADK10" s="80">
        <v>23</v>
      </c>
      <c r="ADL10" s="80">
        <v>23</v>
      </c>
      <c r="ADM10" s="80">
        <v>23</v>
      </c>
      <c r="ADN10" s="80">
        <v>23</v>
      </c>
      <c r="ADO10" s="80">
        <v>23</v>
      </c>
      <c r="ADP10" s="80">
        <v>23</v>
      </c>
      <c r="ADQ10" s="80">
        <v>23</v>
      </c>
      <c r="ADR10" s="80">
        <v>23</v>
      </c>
      <c r="ADS10" s="80">
        <v>23</v>
      </c>
      <c r="ADT10" s="80">
        <v>23</v>
      </c>
      <c r="ADU10" s="80">
        <v>23</v>
      </c>
      <c r="ADV10" s="80">
        <v>23</v>
      </c>
      <c r="ADW10" s="80">
        <v>23</v>
      </c>
      <c r="ADX10" s="80">
        <v>23</v>
      </c>
      <c r="ADY10" s="80">
        <v>23</v>
      </c>
      <c r="ADZ10" s="80">
        <v>23</v>
      </c>
      <c r="AEA10" s="80">
        <v>23</v>
      </c>
      <c r="AEB10" s="80">
        <v>23</v>
      </c>
      <c r="AEC10" s="80">
        <v>23</v>
      </c>
      <c r="AED10" s="80">
        <v>23</v>
      </c>
      <c r="AEE10" s="80">
        <v>0</v>
      </c>
      <c r="AEF10" s="80">
        <v>0</v>
      </c>
      <c r="AEG10" s="80">
        <v>0</v>
      </c>
      <c r="AEH10" s="80">
        <v>0</v>
      </c>
      <c r="AEI10" s="80">
        <v>0</v>
      </c>
      <c r="AEJ10" s="80">
        <v>0</v>
      </c>
      <c r="AEK10" s="80">
        <v>0</v>
      </c>
      <c r="AEL10" s="80">
        <v>0</v>
      </c>
      <c r="AEM10" s="80">
        <v>0</v>
      </c>
      <c r="AEN10" s="80">
        <v>0</v>
      </c>
      <c r="AEO10" s="80">
        <v>0</v>
      </c>
      <c r="AEP10" s="80">
        <v>0</v>
      </c>
      <c r="AEQ10" s="80">
        <v>0</v>
      </c>
      <c r="AER10" s="80">
        <v>0</v>
      </c>
      <c r="AES10" s="80">
        <v>0</v>
      </c>
      <c r="AET10" s="80">
        <v>0</v>
      </c>
      <c r="AEU10" s="80">
        <v>0</v>
      </c>
      <c r="AEV10" s="80">
        <v>0</v>
      </c>
      <c r="AEW10" s="80">
        <v>0</v>
      </c>
      <c r="AEX10" s="80">
        <v>0</v>
      </c>
      <c r="AEY10" s="80">
        <v>0</v>
      </c>
      <c r="AEZ10" s="80">
        <v>0</v>
      </c>
      <c r="AFA10" s="80">
        <v>0</v>
      </c>
      <c r="AFB10" s="80">
        <v>0</v>
      </c>
      <c r="AFC10" s="80">
        <v>0</v>
      </c>
      <c r="AFD10" s="80">
        <v>0</v>
      </c>
      <c r="AFE10" s="80">
        <v>0</v>
      </c>
      <c r="AFF10" s="80">
        <v>0</v>
      </c>
      <c r="AFG10" s="80">
        <v>0</v>
      </c>
      <c r="AFH10" s="80">
        <v>0</v>
      </c>
      <c r="AFI10" s="80">
        <v>0</v>
      </c>
      <c r="AFJ10" s="80">
        <v>0</v>
      </c>
      <c r="AFK10" s="80">
        <v>0</v>
      </c>
      <c r="AFL10" s="80">
        <v>0</v>
      </c>
      <c r="AFM10" s="80">
        <v>0</v>
      </c>
      <c r="AFN10" s="80">
        <v>0</v>
      </c>
      <c r="AFO10" s="80">
        <v>0</v>
      </c>
      <c r="AFP10" s="80">
        <v>0</v>
      </c>
      <c r="AFQ10" s="80">
        <v>0</v>
      </c>
      <c r="AFR10" s="80">
        <v>0</v>
      </c>
      <c r="AFS10" s="80">
        <v>0</v>
      </c>
      <c r="AFT10" s="80">
        <v>0</v>
      </c>
      <c r="AFU10" s="80">
        <v>0</v>
      </c>
      <c r="AFV10" s="80">
        <v>0</v>
      </c>
      <c r="AFW10" s="80">
        <v>0</v>
      </c>
      <c r="AFX10" s="80">
        <v>0</v>
      </c>
      <c r="AFY10" s="80">
        <v>0</v>
      </c>
      <c r="AFZ10" s="80">
        <v>0</v>
      </c>
      <c r="AGA10" s="80">
        <v>0</v>
      </c>
      <c r="AGB10" s="80">
        <v>0</v>
      </c>
      <c r="AGC10" s="80">
        <v>0</v>
      </c>
      <c r="AGD10" s="80">
        <v>0</v>
      </c>
      <c r="AGE10" s="80">
        <v>0</v>
      </c>
      <c r="AGF10" s="80">
        <v>0</v>
      </c>
      <c r="AGG10" s="80">
        <v>0</v>
      </c>
      <c r="AGH10" s="80">
        <v>0</v>
      </c>
      <c r="AGI10" s="80"/>
      <c r="AGJ10" s="80"/>
      <c r="AGK10" s="80"/>
      <c r="AGL10" s="80"/>
      <c r="AGM10" s="80"/>
    </row>
    <row r="11" spans="1:16377" s="104" customFormat="1" collapsed="1">
      <c r="A11" s="74" t="str">
        <f>IF('Sintesi (CA)'!B36&lt;&gt;"",'Sintesi (CA)'!B36,"")</f>
        <v>P59-Deploy &amp; Change CRMT</v>
      </c>
      <c r="B11" s="145" t="str">
        <f>IF('Sintesi (CA)'!C36&lt;&gt;"",'Sintesi (CA)'!C36,"")</f>
        <v>AO004511_YYY121</v>
      </c>
      <c r="C11" s="74" t="str">
        <f>IF('Sintesi (CA)'!N36&lt;&gt;"",'Sintesi (CA)'!N36,"")</f>
        <v>Agent_Desktop</v>
      </c>
      <c r="D11" s="75">
        <f>'Sintesi (CA)'!W36</f>
        <v>0</v>
      </c>
      <c r="E11" s="75">
        <f>'Sintesi (CA)'!X36</f>
        <v>0</v>
      </c>
      <c r="F11" s="75">
        <f>'Sintesi (CA)'!Y36</f>
        <v>0</v>
      </c>
      <c r="G11" s="175">
        <v>1</v>
      </c>
      <c r="H11" s="183">
        <v>43271</v>
      </c>
      <c r="I11" s="183">
        <v>43315</v>
      </c>
      <c r="J11" s="78">
        <f t="shared" si="123"/>
        <v>33</v>
      </c>
      <c r="K11" s="78">
        <v>0</v>
      </c>
      <c r="L11" s="79">
        <f t="shared" si="122"/>
        <v>0</v>
      </c>
      <c r="M11" s="80">
        <v>0</v>
      </c>
      <c r="N11" s="80">
        <v>0</v>
      </c>
      <c r="O11" s="80">
        <v>0</v>
      </c>
      <c r="P11" s="80">
        <v>0</v>
      </c>
      <c r="Q11" s="80">
        <v>0</v>
      </c>
      <c r="R11" s="80">
        <v>0</v>
      </c>
      <c r="S11" s="80">
        <v>0</v>
      </c>
      <c r="T11" s="80">
        <v>0</v>
      </c>
      <c r="U11" s="80">
        <v>0</v>
      </c>
      <c r="V11" s="80">
        <v>0</v>
      </c>
      <c r="W11" s="80">
        <v>0</v>
      </c>
      <c r="X11" s="80">
        <v>0</v>
      </c>
      <c r="Y11" s="80">
        <v>0</v>
      </c>
      <c r="Z11" s="80">
        <v>0</v>
      </c>
      <c r="AA11" s="80">
        <v>0</v>
      </c>
      <c r="AB11" s="80">
        <v>0</v>
      </c>
      <c r="AC11" s="80">
        <v>0</v>
      </c>
      <c r="AD11" s="80">
        <v>0</v>
      </c>
      <c r="AE11" s="80">
        <v>0</v>
      </c>
      <c r="AF11" s="80">
        <v>0</v>
      </c>
      <c r="AG11" s="80">
        <v>0</v>
      </c>
      <c r="AH11" s="80">
        <v>0</v>
      </c>
      <c r="AI11" s="80">
        <v>0</v>
      </c>
      <c r="AJ11" s="80">
        <v>0</v>
      </c>
      <c r="AK11" s="80">
        <v>0</v>
      </c>
      <c r="AL11" s="80">
        <v>0</v>
      </c>
      <c r="AM11" s="80">
        <v>0</v>
      </c>
      <c r="AN11" s="80">
        <v>0</v>
      </c>
      <c r="AO11" s="80">
        <v>0</v>
      </c>
      <c r="AP11" s="80">
        <v>0</v>
      </c>
      <c r="AQ11" s="80">
        <v>0</v>
      </c>
      <c r="AR11" s="80">
        <v>0</v>
      </c>
      <c r="AS11" s="80">
        <v>0</v>
      </c>
      <c r="AT11" s="80">
        <v>0</v>
      </c>
      <c r="AU11" s="80">
        <v>0</v>
      </c>
      <c r="AV11" s="80">
        <v>0</v>
      </c>
      <c r="AW11" s="80">
        <v>0</v>
      </c>
      <c r="AX11" s="80">
        <v>0</v>
      </c>
      <c r="AY11" s="80">
        <v>0</v>
      </c>
      <c r="AZ11" s="80">
        <v>0</v>
      </c>
      <c r="BA11" s="80">
        <v>0</v>
      </c>
      <c r="BB11" s="80">
        <v>0</v>
      </c>
      <c r="BC11" s="80">
        <v>0</v>
      </c>
      <c r="BD11" s="80">
        <v>0</v>
      </c>
      <c r="BE11" s="80">
        <v>0</v>
      </c>
      <c r="BF11" s="80">
        <v>0</v>
      </c>
      <c r="BG11" s="80">
        <v>0</v>
      </c>
      <c r="BH11" s="80">
        <v>0</v>
      </c>
      <c r="BI11" s="80">
        <v>0</v>
      </c>
      <c r="BJ11" s="80">
        <v>0</v>
      </c>
      <c r="BK11" s="80">
        <v>0</v>
      </c>
      <c r="BL11" s="80">
        <v>0</v>
      </c>
      <c r="BM11" s="80">
        <v>0</v>
      </c>
      <c r="BN11" s="80">
        <v>0</v>
      </c>
      <c r="BO11" s="80">
        <v>0</v>
      </c>
      <c r="BP11" s="80">
        <v>0</v>
      </c>
      <c r="BQ11" s="80">
        <v>0</v>
      </c>
      <c r="BR11" s="80">
        <v>0</v>
      </c>
      <c r="BS11" s="80">
        <v>0</v>
      </c>
      <c r="BT11" s="80">
        <v>0</v>
      </c>
      <c r="BU11" s="80">
        <v>0</v>
      </c>
      <c r="BV11" s="80">
        <v>0</v>
      </c>
      <c r="BW11" s="80">
        <v>0</v>
      </c>
      <c r="BX11" s="80">
        <v>0</v>
      </c>
      <c r="BY11" s="80">
        <v>0</v>
      </c>
      <c r="BZ11" s="80">
        <v>0</v>
      </c>
      <c r="CA11" s="80">
        <v>0</v>
      </c>
      <c r="CB11" s="80">
        <v>0</v>
      </c>
      <c r="CC11" s="80">
        <v>0</v>
      </c>
      <c r="CD11" s="80">
        <v>0</v>
      </c>
      <c r="CE11" s="80">
        <v>0</v>
      </c>
      <c r="CF11" s="80">
        <v>0</v>
      </c>
      <c r="CG11" s="80">
        <v>0</v>
      </c>
      <c r="CH11" s="80">
        <v>0</v>
      </c>
      <c r="CI11" s="80">
        <v>0</v>
      </c>
      <c r="CJ11" s="80">
        <v>0</v>
      </c>
      <c r="CK11" s="80">
        <v>0</v>
      </c>
      <c r="CL11" s="80">
        <v>0</v>
      </c>
      <c r="CM11" s="80">
        <v>0</v>
      </c>
      <c r="CN11" s="80">
        <v>0</v>
      </c>
      <c r="CO11" s="80">
        <v>0</v>
      </c>
      <c r="CP11" s="80">
        <v>0</v>
      </c>
      <c r="CQ11" s="80">
        <v>0</v>
      </c>
      <c r="CR11" s="80">
        <v>0</v>
      </c>
      <c r="CS11" s="80">
        <v>0</v>
      </c>
      <c r="CT11" s="80">
        <v>0</v>
      </c>
      <c r="CU11" s="80">
        <v>0</v>
      </c>
      <c r="CV11" s="80">
        <v>0</v>
      </c>
      <c r="CW11" s="80">
        <v>0</v>
      </c>
      <c r="CX11" s="80">
        <v>0</v>
      </c>
      <c r="CY11" s="80">
        <v>0</v>
      </c>
      <c r="CZ11" s="80">
        <v>0</v>
      </c>
      <c r="DA11" s="80">
        <v>0</v>
      </c>
      <c r="DB11" s="80">
        <v>0</v>
      </c>
      <c r="DC11" s="80">
        <v>0</v>
      </c>
      <c r="DD11" s="80">
        <v>0</v>
      </c>
      <c r="DE11" s="80">
        <v>0</v>
      </c>
      <c r="DF11" s="80">
        <v>0</v>
      </c>
      <c r="DG11" s="80">
        <v>0</v>
      </c>
      <c r="DH11" s="80">
        <v>0</v>
      </c>
      <c r="DI11" s="80">
        <v>0</v>
      </c>
      <c r="DJ11" s="80"/>
      <c r="DK11" s="80"/>
      <c r="DL11" s="80"/>
      <c r="DM11" s="80"/>
      <c r="DN11" s="80"/>
      <c r="DO11" s="80"/>
      <c r="DP11" s="318">
        <v>0</v>
      </c>
      <c r="DQ11" s="318">
        <v>0</v>
      </c>
      <c r="DR11" s="318">
        <v>0</v>
      </c>
      <c r="DS11" s="318">
        <v>0</v>
      </c>
      <c r="DT11" s="318">
        <v>0</v>
      </c>
      <c r="DU11" s="318">
        <v>0</v>
      </c>
      <c r="DV11" s="318">
        <v>0</v>
      </c>
      <c r="DW11" s="318">
        <v>0</v>
      </c>
      <c r="DX11" s="318">
        <v>0</v>
      </c>
      <c r="DY11" s="318">
        <v>0</v>
      </c>
      <c r="DZ11" s="318">
        <v>0</v>
      </c>
      <c r="EA11" s="318">
        <v>0</v>
      </c>
      <c r="EB11" s="318">
        <v>0</v>
      </c>
      <c r="EC11" s="318">
        <v>0</v>
      </c>
      <c r="ED11" s="318">
        <v>0</v>
      </c>
      <c r="EE11" s="318">
        <v>0</v>
      </c>
      <c r="EF11" s="318">
        <v>0</v>
      </c>
      <c r="EG11" s="318">
        <v>0</v>
      </c>
      <c r="EH11" s="318">
        <v>0</v>
      </c>
      <c r="EI11" s="318">
        <v>0</v>
      </c>
      <c r="EJ11" s="318">
        <v>0</v>
      </c>
      <c r="EK11" s="318">
        <v>0</v>
      </c>
      <c r="EL11" s="318">
        <v>0</v>
      </c>
      <c r="EM11" s="318">
        <f>VLOOKUP($B11,'Sintesi (CA)'!$C$30:$AE$56,25,FALSE)</f>
        <v>0</v>
      </c>
      <c r="EN11" s="318">
        <f>VLOOKUP($B11,'Sintesi (CA)'!$C$30:$AE$56,25,FALSE)</f>
        <v>0</v>
      </c>
      <c r="EO11" s="318">
        <f>VLOOKUP($B11,'Sintesi (CA)'!$C$30:$AE$56,25,FALSE)</f>
        <v>0</v>
      </c>
      <c r="EP11" s="318">
        <f>VLOOKUP($B11,'Sintesi (CA)'!$C$30:$AE$56,25,FALSE)</f>
        <v>0</v>
      </c>
      <c r="EQ11" s="318">
        <f>VLOOKUP($B11,'Sintesi (CA)'!$C$30:$AE$56,25,FALSE)</f>
        <v>0</v>
      </c>
      <c r="ER11" s="318">
        <f>VLOOKUP($B11,'Sintesi (CA)'!$C$30:$AE$56,25,FALSE)</f>
        <v>0</v>
      </c>
      <c r="ES11" s="318">
        <f>VLOOKUP($B11,'Sintesi (CA)'!$C$30:$AE$56,25,FALSE)</f>
        <v>0</v>
      </c>
      <c r="ET11" s="318">
        <f>VLOOKUP($B11,'Sintesi (CA)'!$C$30:$AE$56,25,FALSE)</f>
        <v>0</v>
      </c>
      <c r="EU11" s="318">
        <f>VLOOKUP($B11,'Sintesi (CA)'!$C$30:$AE$56,25,FALSE)</f>
        <v>0</v>
      </c>
      <c r="EV11" s="318">
        <f>VLOOKUP($B11,'Sintesi (CA)'!$C$30:$AE$56,25,FALSE)</f>
        <v>0</v>
      </c>
      <c r="EW11" s="318">
        <f>VLOOKUP($B11,'Sintesi (CA)'!$C$30:$AE$56,25,FALSE)</f>
        <v>0</v>
      </c>
      <c r="EX11" s="318">
        <f>VLOOKUP($B11,'Sintesi (CA)'!$C$30:$AE$56,25,FALSE)</f>
        <v>0</v>
      </c>
      <c r="EY11" s="318">
        <f>VLOOKUP($B11,'Sintesi (CA)'!$C$30:$AE$56,25,FALSE)</f>
        <v>0</v>
      </c>
      <c r="EZ11" s="318">
        <f>VLOOKUP($B11,'Sintesi (CA)'!$C$30:$AE$56,25,FALSE)</f>
        <v>0</v>
      </c>
      <c r="FA11" s="318">
        <f>VLOOKUP($B11,'Sintesi (CA)'!$C$30:$AE$56,25,FALSE)</f>
        <v>0</v>
      </c>
      <c r="FB11" s="318">
        <f>VLOOKUP($B11,'Sintesi (CA)'!$C$30:$AE$56,25,FALSE)</f>
        <v>0</v>
      </c>
      <c r="FC11" s="318">
        <f>VLOOKUP($B11,'Sintesi (CA)'!$C$30:$AE$56,25,FALSE)</f>
        <v>0</v>
      </c>
      <c r="FD11" s="318">
        <f>VLOOKUP($B11,'Sintesi (CA)'!$C$30:$AE$56,25,FALSE)</f>
        <v>0</v>
      </c>
      <c r="FE11" s="318">
        <f>VLOOKUP($B11,'Sintesi (CA)'!$C$30:$AE$56,25,FALSE)</f>
        <v>0</v>
      </c>
      <c r="FF11" s="318">
        <f>VLOOKUP($B11,'Sintesi (CA)'!$C$30:$AE$56,25,FALSE)</f>
        <v>0</v>
      </c>
      <c r="FG11" s="318">
        <f>VLOOKUP($B11,'Sintesi (CA)'!$C$30:$AE$56,25,FALSE)</f>
        <v>0</v>
      </c>
      <c r="FH11" s="318">
        <f>VLOOKUP($B11,'Sintesi (CA)'!$C$30:$AE$56,25,FALSE)</f>
        <v>0</v>
      </c>
      <c r="FI11" s="318">
        <f>VLOOKUP($B11,'Sintesi (CA)'!$C$30:$AE$56,25,FALSE)</f>
        <v>0</v>
      </c>
      <c r="FJ11" s="318">
        <f>VLOOKUP($B11,'Sintesi (CA)'!$C$30:$AE$56,25,FALSE)</f>
        <v>0</v>
      </c>
      <c r="FK11" s="318">
        <f>VLOOKUP($B11,'Sintesi (CA)'!$C$30:$AE$56,25,FALSE)</f>
        <v>0</v>
      </c>
      <c r="FL11" s="318">
        <f>VLOOKUP($B11,'Sintesi (CA)'!$C$30:$AE$56,25,FALSE)</f>
        <v>0</v>
      </c>
      <c r="FM11" s="318">
        <f>VLOOKUP($B11,'Sintesi (CA)'!$C$30:$AE$56,25,FALSE)</f>
        <v>0</v>
      </c>
      <c r="FN11" s="318">
        <f>VLOOKUP($B11,'Sintesi (CA)'!$C$30:$AE$56,25,FALSE)</f>
        <v>0</v>
      </c>
      <c r="FO11" s="318">
        <f>VLOOKUP($B11,'Sintesi (CA)'!$C$30:$AE$56,25,FALSE)</f>
        <v>0</v>
      </c>
      <c r="FP11" s="318">
        <f>VLOOKUP($B11,'Sintesi (CA)'!$C$30:$AE$56,25,FALSE)</f>
        <v>0</v>
      </c>
      <c r="FQ11" s="318">
        <f>VLOOKUP($B11,'Sintesi (CA)'!$C$30:$AE$56,25,FALSE)</f>
        <v>0</v>
      </c>
      <c r="FR11" s="318">
        <f>VLOOKUP($B11,'Sintesi (CA)'!$C$30:$AE$56,25,FALSE)</f>
        <v>0</v>
      </c>
      <c r="FS11" s="318">
        <f>VLOOKUP($B11,'Sintesi (CA)'!$C$30:$AE$56,25,FALSE)</f>
        <v>0</v>
      </c>
      <c r="FT11" s="318">
        <f>VLOOKUP($B11,'Sintesi (CA)'!$C$30:$AE$56,25,FALSE)</f>
        <v>0</v>
      </c>
      <c r="FU11" s="318">
        <f>VLOOKUP($B11,'Sintesi (CA)'!$C$30:$AE$56,25,FALSE)</f>
        <v>0</v>
      </c>
      <c r="FV11" s="318">
        <f>VLOOKUP($B11,'Sintesi (CA)'!$C$30:$AE$56,25,FALSE)</f>
        <v>0</v>
      </c>
      <c r="FW11" s="318">
        <f>VLOOKUP($B11,'Sintesi (CA)'!$C$30:$AE$56,25,FALSE)</f>
        <v>0</v>
      </c>
      <c r="FX11" s="318">
        <f>VLOOKUP($B11,'Sintesi (CA)'!$C$30:$AE$56,25,FALSE)</f>
        <v>0</v>
      </c>
      <c r="FY11" s="318">
        <f>VLOOKUP($B11,'Sintesi (CA)'!$C$30:$AE$56,25,FALSE)</f>
        <v>0</v>
      </c>
      <c r="FZ11" s="318">
        <f>VLOOKUP($B11,'Sintesi (CA)'!$C$30:$AE$56,25,FALSE)</f>
        <v>0</v>
      </c>
      <c r="GA11" s="318">
        <f>VLOOKUP($B11,'Sintesi (CA)'!$C$30:$AE$56,25,FALSE)</f>
        <v>0</v>
      </c>
      <c r="GB11" s="318">
        <f>VLOOKUP($B11,'Sintesi (CA)'!$C$30:$AE$56,25,FALSE)</f>
        <v>0</v>
      </c>
      <c r="GC11" s="318">
        <f>VLOOKUP($B11,'Sintesi (CA)'!$C$30:$AE$56,25,FALSE)</f>
        <v>0</v>
      </c>
      <c r="GD11" s="318">
        <f>VLOOKUP($B11,'Sintesi (CA)'!$C$30:$AE$56,25,FALSE)</f>
        <v>0</v>
      </c>
      <c r="GE11" s="318">
        <f>VLOOKUP($B11,'Sintesi (CA)'!$C$30:$AE$56,25,FALSE)</f>
        <v>0</v>
      </c>
      <c r="GF11" s="318">
        <f>VLOOKUP($B11,'Sintesi (CA)'!$C$30:$AE$56,25,FALSE)</f>
        <v>0</v>
      </c>
      <c r="GG11" s="318">
        <f>VLOOKUP($B11,'Sintesi (CA)'!$C$30:$AE$56,25,FALSE)</f>
        <v>0</v>
      </c>
      <c r="GH11" s="318">
        <f>VLOOKUP($B11,'Sintesi (CA)'!$C$30:$AE$56,25,FALSE)</f>
        <v>0</v>
      </c>
      <c r="GI11" s="318">
        <f>VLOOKUP($B11,'Sintesi (CA)'!$C$30:$AE$56,25,FALSE)</f>
        <v>0</v>
      </c>
      <c r="GJ11" s="318">
        <f>VLOOKUP($B11,'Sintesi (CA)'!$C$30:$AE$56,25,FALSE)</f>
        <v>0</v>
      </c>
      <c r="GK11" s="318">
        <f>VLOOKUP($B11,'Sintesi (CA)'!$C$30:$AE$56,25,FALSE)</f>
        <v>0</v>
      </c>
      <c r="GL11" s="318">
        <f>VLOOKUP($B11,'Sintesi (CA)'!$C$30:$AE$56,25,FALSE)</f>
        <v>0</v>
      </c>
      <c r="GM11" s="318">
        <f>VLOOKUP($B11,'Sintesi (CA)'!$C$30:$AE$56,25,FALSE)</f>
        <v>0</v>
      </c>
      <c r="GN11" s="318">
        <f>VLOOKUP($B11,'Sintesi (CA)'!$C$30:$AE$56,25,FALSE)</f>
        <v>0</v>
      </c>
      <c r="GO11" s="318">
        <f>VLOOKUP($B11,'Sintesi (CA)'!$C$30:$AE$56,25,FALSE)</f>
        <v>0</v>
      </c>
      <c r="GP11" s="318">
        <f>VLOOKUP($B11,'Sintesi (CA)'!$C$30:$AE$56,25,FALSE)</f>
        <v>0</v>
      </c>
      <c r="GQ11" s="318">
        <f>VLOOKUP($B11,'Sintesi (CA)'!$C$30:$AE$56,25,FALSE)</f>
        <v>0</v>
      </c>
      <c r="GR11" s="318">
        <f>VLOOKUP($B11,'Sintesi (CA)'!$C$30:$AE$56,25,FALSE)</f>
        <v>0</v>
      </c>
      <c r="GS11" s="318">
        <f>VLOOKUP($B11,'Sintesi (CA)'!$C$30:$AE$56,25,FALSE)</f>
        <v>0</v>
      </c>
      <c r="GT11" s="318">
        <f>VLOOKUP($B11,'Sintesi (CA)'!$C$30:$AE$56,25,FALSE)</f>
        <v>0</v>
      </c>
      <c r="GU11" s="318">
        <f>VLOOKUP($B11,'Sintesi (CA)'!$C$30:$AE$56,25,FALSE)</f>
        <v>0</v>
      </c>
      <c r="GV11" s="318">
        <f>VLOOKUP($B11,'Sintesi (CA)'!$C$30:$AE$56,25,FALSE)</f>
        <v>0</v>
      </c>
      <c r="GW11" s="318">
        <f>VLOOKUP($B11,'Sintesi (CA)'!$C$30:$AE$56,25,FALSE)</f>
        <v>0</v>
      </c>
      <c r="GX11" s="318">
        <f>VLOOKUP($B11,'Sintesi (CA)'!$C$30:$AE$56,25,FALSE)</f>
        <v>0</v>
      </c>
      <c r="GY11" s="318">
        <f>VLOOKUP($B11,'Sintesi (CA)'!$C$30:$AE$56,25,FALSE)</f>
        <v>0</v>
      </c>
      <c r="GZ11" s="318">
        <f>VLOOKUP($B11,'Sintesi (CA)'!$C$30:$AE$56,25,FALSE)</f>
        <v>0</v>
      </c>
      <c r="HA11" s="318">
        <f>VLOOKUP($B11,'Sintesi (CA)'!$C$30:$AE$56,25,FALSE)</f>
        <v>0</v>
      </c>
      <c r="HB11" s="318">
        <f>VLOOKUP($B11,'Sintesi (CA)'!$C$30:$AE$56,25,FALSE)</f>
        <v>0</v>
      </c>
      <c r="HC11" s="318">
        <f>VLOOKUP($B11,'Sintesi (CA)'!$C$30:$AE$56,25,FALSE)</f>
        <v>0</v>
      </c>
      <c r="HD11" s="318">
        <f>VLOOKUP($B11,'Sintesi (CA)'!$C$30:$AE$56,25,FALSE)</f>
        <v>0</v>
      </c>
      <c r="HE11" s="318">
        <f>VLOOKUP($B11,'Sintesi (CA)'!$C$30:$AE$56,25,FALSE)</f>
        <v>0</v>
      </c>
      <c r="HF11" s="318">
        <f>VLOOKUP($B11,'Sintesi (CA)'!$C$30:$AE$56,25,FALSE)</f>
        <v>0</v>
      </c>
      <c r="HG11" s="318">
        <f>VLOOKUP($B11,'Sintesi (CA)'!$C$30:$AE$56,25,FALSE)</f>
        <v>0</v>
      </c>
      <c r="HH11" s="318">
        <f>VLOOKUP($B11,'Sintesi (CA)'!$C$30:$AE$56,25,FALSE)</f>
        <v>0</v>
      </c>
      <c r="HI11" s="318">
        <f>VLOOKUP($B11,'Sintesi (CA)'!$C$30:$AE$56,25,FALSE)</f>
        <v>0</v>
      </c>
      <c r="HJ11" s="318">
        <f>VLOOKUP($B11,'Sintesi (CA)'!$C$30:$AE$56,25,FALSE)</f>
        <v>0</v>
      </c>
      <c r="HK11" s="318">
        <f>VLOOKUP($B11,'Sintesi (CA)'!$C$30:$AE$56,25,FALSE)</f>
        <v>0</v>
      </c>
      <c r="HL11" s="318">
        <f>VLOOKUP($B11,'Sintesi (CA)'!$C$30:$AE$56,25,FALSE)</f>
        <v>0</v>
      </c>
      <c r="HM11" s="318">
        <f>VLOOKUP($B11,'Sintesi (CA)'!$C$30:$AE$56,25,FALSE)</f>
        <v>0</v>
      </c>
      <c r="HN11" s="318">
        <f>VLOOKUP($B11,'Sintesi (CA)'!$C$30:$AE$56,25,FALSE)</f>
        <v>0</v>
      </c>
      <c r="HO11" s="318">
        <f>VLOOKUP($B11,'Sintesi (CA)'!$C$30:$AE$56,25,FALSE)</f>
        <v>0</v>
      </c>
      <c r="HP11" s="318"/>
      <c r="HQ11" s="318"/>
      <c r="HR11" s="318"/>
      <c r="HS11" s="319">
        <v>0</v>
      </c>
      <c r="HT11" s="319">
        <v>0</v>
      </c>
      <c r="HU11" s="319">
        <v>0</v>
      </c>
      <c r="HV11" s="319">
        <v>0</v>
      </c>
      <c r="HW11" s="319">
        <v>0</v>
      </c>
      <c r="HX11" s="319">
        <v>0</v>
      </c>
      <c r="HY11" s="319">
        <v>0</v>
      </c>
      <c r="HZ11" s="319">
        <v>0</v>
      </c>
      <c r="IA11" s="319">
        <v>0</v>
      </c>
      <c r="IB11" s="319">
        <v>0</v>
      </c>
      <c r="IC11" s="319">
        <v>0</v>
      </c>
      <c r="ID11" s="319">
        <v>0</v>
      </c>
      <c r="IE11" s="319">
        <v>0</v>
      </c>
      <c r="IF11" s="319">
        <v>0</v>
      </c>
      <c r="IG11" s="319">
        <v>0</v>
      </c>
      <c r="IH11" s="319">
        <v>0</v>
      </c>
      <c r="II11" s="319">
        <v>0</v>
      </c>
      <c r="IJ11" s="319">
        <v>0</v>
      </c>
      <c r="IK11" s="319">
        <v>0</v>
      </c>
      <c r="IL11" s="319">
        <v>0</v>
      </c>
      <c r="IM11" s="319">
        <v>0</v>
      </c>
      <c r="IN11" s="319">
        <v>0</v>
      </c>
      <c r="IO11" s="319">
        <v>0</v>
      </c>
      <c r="IP11" s="319">
        <f>VLOOKUP($B11,'Sintesi (CA)'!$C$30:$AE$56,27,FALSE)</f>
        <v>0</v>
      </c>
      <c r="IQ11" s="319">
        <f>VLOOKUP($B11,'Sintesi (CA)'!$C$30:$AE$56,27,FALSE)</f>
        <v>0</v>
      </c>
      <c r="IR11" s="319">
        <f>VLOOKUP($B11,'Sintesi (CA)'!$C$30:$AE$56,27,FALSE)</f>
        <v>0</v>
      </c>
      <c r="IS11" s="319">
        <f>VLOOKUP($B11,'Sintesi (CA)'!$C$30:$AE$56,27,FALSE)</f>
        <v>0</v>
      </c>
      <c r="IT11" s="319">
        <f>VLOOKUP($B11,'Sintesi (CA)'!$C$30:$AE$56,27,FALSE)</f>
        <v>0</v>
      </c>
      <c r="IU11" s="319">
        <f>VLOOKUP($B11,'Sintesi (CA)'!$C$30:$AE$56,27,FALSE)</f>
        <v>0</v>
      </c>
      <c r="IV11" s="319">
        <f>VLOOKUP($B11,'Sintesi (CA)'!$C$30:$AE$56,27,FALSE)</f>
        <v>0</v>
      </c>
      <c r="IW11" s="319">
        <f>VLOOKUP($B11,'Sintesi (CA)'!$C$30:$AE$56,27,FALSE)</f>
        <v>0</v>
      </c>
      <c r="IX11" s="319">
        <f>VLOOKUP($B11,'Sintesi (CA)'!$C$30:$AE$56,27,FALSE)</f>
        <v>0</v>
      </c>
      <c r="IY11" s="319">
        <f>VLOOKUP($B11,'Sintesi (CA)'!$C$30:$AE$56,27,FALSE)</f>
        <v>0</v>
      </c>
      <c r="IZ11" s="319">
        <f>VLOOKUP($B11,'Sintesi (CA)'!$C$30:$AE$56,27,FALSE)</f>
        <v>0</v>
      </c>
      <c r="JA11" s="319">
        <f>VLOOKUP($B11,'Sintesi (CA)'!$C$30:$AE$56,27,FALSE)</f>
        <v>0</v>
      </c>
      <c r="JB11" s="319">
        <f>VLOOKUP($B11,'Sintesi (CA)'!$C$30:$AE$56,27,FALSE)</f>
        <v>0</v>
      </c>
      <c r="JC11" s="319">
        <f>VLOOKUP($B11,'Sintesi (CA)'!$C$30:$AE$56,27,FALSE)</f>
        <v>0</v>
      </c>
      <c r="JD11" s="319">
        <f>VLOOKUP($B11,'Sintesi (CA)'!$C$30:$AE$56,27,FALSE)</f>
        <v>0</v>
      </c>
      <c r="JE11" s="319">
        <f>VLOOKUP($B11,'Sintesi (CA)'!$C$30:$AE$56,27,FALSE)</f>
        <v>0</v>
      </c>
      <c r="JF11" s="319">
        <f>VLOOKUP($B11,'Sintesi (CA)'!$C$30:$AE$56,27,FALSE)</f>
        <v>0</v>
      </c>
      <c r="JG11" s="319">
        <f>VLOOKUP($B11,'Sintesi (CA)'!$C$30:$AE$56,27,FALSE)</f>
        <v>0</v>
      </c>
      <c r="JH11" s="319">
        <f>VLOOKUP($B11,'Sintesi (CA)'!$C$30:$AE$56,27,FALSE)</f>
        <v>0</v>
      </c>
      <c r="JI11" s="319">
        <f>VLOOKUP($B11,'Sintesi (CA)'!$C$30:$AE$56,27,FALSE)</f>
        <v>0</v>
      </c>
      <c r="JJ11" s="319">
        <f>VLOOKUP($B11,'Sintesi (CA)'!$C$30:$AE$56,27,FALSE)</f>
        <v>0</v>
      </c>
      <c r="JK11" s="319">
        <f>VLOOKUP($B11,'Sintesi (CA)'!$C$30:$AE$56,27,FALSE)</f>
        <v>0</v>
      </c>
      <c r="JL11" s="319">
        <f>VLOOKUP($B11,'Sintesi (CA)'!$C$30:$AE$56,27,FALSE)</f>
        <v>0</v>
      </c>
      <c r="JM11" s="319">
        <f>VLOOKUP($B11,'Sintesi (CA)'!$C$30:$AE$56,27,FALSE)</f>
        <v>0</v>
      </c>
      <c r="JN11" s="319">
        <f>VLOOKUP($B11,'Sintesi (CA)'!$C$30:$AE$56,27,FALSE)</f>
        <v>0</v>
      </c>
      <c r="JO11" s="319">
        <f>VLOOKUP($B11,'Sintesi (CA)'!$C$30:$AE$56,27,FALSE)</f>
        <v>0</v>
      </c>
      <c r="JP11" s="319">
        <f>VLOOKUP($B11,'Sintesi (CA)'!$C$30:$AE$56,27,FALSE)</f>
        <v>0</v>
      </c>
      <c r="JQ11" s="319">
        <f>VLOOKUP($B11,'Sintesi (CA)'!$C$30:$AE$56,27,FALSE)</f>
        <v>0</v>
      </c>
      <c r="JR11" s="319">
        <f>VLOOKUP($B11,'Sintesi (CA)'!$C$30:$AE$56,27,FALSE)</f>
        <v>0</v>
      </c>
      <c r="JS11" s="319">
        <f>VLOOKUP($B11,'Sintesi (CA)'!$C$30:$AE$56,27,FALSE)</f>
        <v>0</v>
      </c>
      <c r="JT11" s="319">
        <f>VLOOKUP($B11,'Sintesi (CA)'!$C$30:$AE$56,27,FALSE)</f>
        <v>0</v>
      </c>
      <c r="JU11" s="319">
        <f>VLOOKUP($B11,'Sintesi (CA)'!$C$30:$AE$56,27,FALSE)</f>
        <v>0</v>
      </c>
      <c r="JV11" s="319">
        <f>VLOOKUP($B11,'Sintesi (CA)'!$C$30:$AE$56,27,FALSE)</f>
        <v>0</v>
      </c>
      <c r="JW11" s="319">
        <f>VLOOKUP($B11,'Sintesi (CA)'!$C$30:$AE$56,27,FALSE)</f>
        <v>0</v>
      </c>
      <c r="JX11" s="319">
        <f>VLOOKUP($B11,'Sintesi (CA)'!$C$30:$AE$56,27,FALSE)</f>
        <v>0</v>
      </c>
      <c r="JY11" s="319">
        <f>VLOOKUP($B11,'Sintesi (CA)'!$C$30:$AE$56,27,FALSE)</f>
        <v>0</v>
      </c>
      <c r="JZ11" s="319">
        <f>VLOOKUP($B11,'Sintesi (CA)'!$C$30:$AE$56,27,FALSE)</f>
        <v>0</v>
      </c>
      <c r="KA11" s="319">
        <f>VLOOKUP($B11,'Sintesi (CA)'!$C$30:$AE$56,27,FALSE)</f>
        <v>0</v>
      </c>
      <c r="KB11" s="319">
        <f>VLOOKUP($B11,'Sintesi (CA)'!$C$30:$AE$56,27,FALSE)</f>
        <v>0</v>
      </c>
      <c r="KC11" s="319">
        <f>VLOOKUP($B11,'Sintesi (CA)'!$C$30:$AE$56,27,FALSE)</f>
        <v>0</v>
      </c>
      <c r="KD11" s="319">
        <f>VLOOKUP($B11,'Sintesi (CA)'!$C$30:$AE$56,27,FALSE)</f>
        <v>0</v>
      </c>
      <c r="KE11" s="319">
        <f>VLOOKUP($B11,'Sintesi (CA)'!$C$30:$AE$56,27,FALSE)</f>
        <v>0</v>
      </c>
      <c r="KF11" s="319">
        <f>VLOOKUP($B11,'Sintesi (CA)'!$C$30:$AE$56,27,FALSE)</f>
        <v>0</v>
      </c>
      <c r="KG11" s="319">
        <f>VLOOKUP($B11,'Sintesi (CA)'!$C$30:$AE$56,27,FALSE)</f>
        <v>0</v>
      </c>
      <c r="KH11" s="319">
        <f>VLOOKUP($B11,'Sintesi (CA)'!$C$30:$AE$56,27,FALSE)</f>
        <v>0</v>
      </c>
      <c r="KI11" s="319">
        <f>VLOOKUP($B11,'Sintesi (CA)'!$C$30:$AE$56,27,FALSE)</f>
        <v>0</v>
      </c>
      <c r="KJ11" s="319">
        <f>VLOOKUP($B11,'Sintesi (CA)'!$C$30:$AE$56,27,FALSE)</f>
        <v>0</v>
      </c>
      <c r="KK11" s="319">
        <f>VLOOKUP($B11,'Sintesi (CA)'!$C$30:$AE$56,27,FALSE)</f>
        <v>0</v>
      </c>
      <c r="KL11" s="319">
        <f>VLOOKUP($B11,'Sintesi (CA)'!$C$30:$AE$56,27,FALSE)</f>
        <v>0</v>
      </c>
      <c r="KM11" s="319">
        <f>VLOOKUP($B11,'Sintesi (CA)'!$C$30:$AE$56,27,FALSE)</f>
        <v>0</v>
      </c>
      <c r="KN11" s="319">
        <f>VLOOKUP($B11,'Sintesi (CA)'!$C$30:$AE$56,27,FALSE)</f>
        <v>0</v>
      </c>
      <c r="KO11" s="319">
        <f>VLOOKUP($B11,'Sintesi (CA)'!$C$30:$AE$56,27,FALSE)</f>
        <v>0</v>
      </c>
      <c r="KP11" s="319">
        <f>VLOOKUP($B11,'Sintesi (CA)'!$C$30:$AE$56,27,FALSE)</f>
        <v>0</v>
      </c>
      <c r="KQ11" s="319">
        <f>VLOOKUP($B11,'Sintesi (CA)'!$C$30:$AE$56,27,FALSE)</f>
        <v>0</v>
      </c>
      <c r="KR11" s="319">
        <f>VLOOKUP($B11,'Sintesi (CA)'!$C$30:$AE$56,27,FALSE)</f>
        <v>0</v>
      </c>
      <c r="KS11" s="319">
        <f>VLOOKUP($B11,'Sintesi (CA)'!$C$30:$AE$56,27,FALSE)</f>
        <v>0</v>
      </c>
      <c r="KT11" s="319">
        <f>VLOOKUP($B11,'Sintesi (CA)'!$C$30:$AE$56,27,FALSE)</f>
        <v>0</v>
      </c>
      <c r="KU11" s="319">
        <f>VLOOKUP($B11,'Sintesi (CA)'!$C$30:$AE$56,27,FALSE)</f>
        <v>0</v>
      </c>
      <c r="KV11" s="319">
        <f>VLOOKUP($B11,'Sintesi (CA)'!$C$30:$AE$56,27,FALSE)</f>
        <v>0</v>
      </c>
      <c r="KW11" s="319">
        <f>VLOOKUP($B11,'Sintesi (CA)'!$C$30:$AE$56,27,FALSE)</f>
        <v>0</v>
      </c>
      <c r="KX11" s="319">
        <f>VLOOKUP($B11,'Sintesi (CA)'!$C$30:$AE$56,27,FALSE)</f>
        <v>0</v>
      </c>
      <c r="KY11" s="319">
        <f>VLOOKUP($B11,'Sintesi (CA)'!$C$30:$AE$56,27,FALSE)</f>
        <v>0</v>
      </c>
      <c r="KZ11" s="319">
        <f>VLOOKUP($B11,'Sintesi (CA)'!$C$30:$AE$56,27,FALSE)</f>
        <v>0</v>
      </c>
      <c r="LA11" s="319">
        <f>VLOOKUP($B11,'Sintesi (CA)'!$C$30:$AE$56,27,FALSE)</f>
        <v>0</v>
      </c>
      <c r="LB11" s="319">
        <f>VLOOKUP($B11,'Sintesi (CA)'!$C$30:$AE$56,27,FALSE)</f>
        <v>0</v>
      </c>
      <c r="LC11" s="319">
        <f>VLOOKUP($B11,'Sintesi (CA)'!$C$30:$AE$56,27,FALSE)</f>
        <v>0</v>
      </c>
      <c r="LD11" s="319">
        <f>VLOOKUP($B11,'Sintesi (CA)'!$C$30:$AE$56,27,FALSE)</f>
        <v>0</v>
      </c>
      <c r="LE11" s="319">
        <f>VLOOKUP($B11,'Sintesi (CA)'!$C$30:$AE$56,27,FALSE)</f>
        <v>0</v>
      </c>
      <c r="LF11" s="319">
        <f>VLOOKUP($B11,'Sintesi (CA)'!$C$30:$AE$56,27,FALSE)</f>
        <v>0</v>
      </c>
      <c r="LG11" s="319">
        <f>VLOOKUP($B11,'Sintesi (CA)'!$C$30:$AE$56,27,FALSE)</f>
        <v>0</v>
      </c>
      <c r="LH11" s="319">
        <f>VLOOKUP($B11,'Sintesi (CA)'!$C$30:$AE$56,27,FALSE)</f>
        <v>0</v>
      </c>
      <c r="LI11" s="319">
        <f>VLOOKUP($B11,'Sintesi (CA)'!$C$30:$AE$56,27,FALSE)</f>
        <v>0</v>
      </c>
      <c r="LJ11" s="319">
        <f>VLOOKUP($B11,'Sintesi (CA)'!$C$30:$AE$56,27,FALSE)</f>
        <v>0</v>
      </c>
      <c r="LK11" s="319">
        <f>VLOOKUP($B11,'Sintesi (CA)'!$C$30:$AE$56,27,FALSE)</f>
        <v>0</v>
      </c>
      <c r="LL11" s="319">
        <f>VLOOKUP($B11,'Sintesi (CA)'!$C$30:$AE$56,27,FALSE)</f>
        <v>0</v>
      </c>
      <c r="LM11" s="319">
        <f>VLOOKUP($B11,'Sintesi (CA)'!$C$30:$AE$56,27,FALSE)</f>
        <v>0</v>
      </c>
      <c r="LN11" s="319">
        <f>VLOOKUP($B11,'Sintesi (CA)'!$C$30:$AE$56,27,FALSE)</f>
        <v>0</v>
      </c>
      <c r="LO11" s="319">
        <f>VLOOKUP($B11,'Sintesi (CA)'!$C$30:$AE$56,27,FALSE)</f>
        <v>0</v>
      </c>
      <c r="LP11" s="319">
        <f>VLOOKUP($B11,'Sintesi (CA)'!$C$30:$AE$56,27,FALSE)</f>
        <v>0</v>
      </c>
      <c r="LQ11" s="319">
        <f>VLOOKUP($B11,'Sintesi (CA)'!$C$30:$AE$56,27,FALSE)</f>
        <v>0</v>
      </c>
      <c r="LR11" s="319">
        <f>VLOOKUP($B11,'Sintesi (CA)'!$C$30:$AE$56,27,FALSE)</f>
        <v>0</v>
      </c>
      <c r="LS11" s="319"/>
      <c r="LT11" s="319"/>
      <c r="LU11" s="319"/>
      <c r="LV11" s="320">
        <v>0</v>
      </c>
      <c r="LW11" s="320">
        <v>0</v>
      </c>
      <c r="LX11" s="320">
        <v>0</v>
      </c>
      <c r="LY11" s="320">
        <v>0</v>
      </c>
      <c r="LZ11" s="320">
        <v>0</v>
      </c>
      <c r="MA11" s="320">
        <v>0</v>
      </c>
      <c r="MB11" s="320">
        <v>0</v>
      </c>
      <c r="MC11" s="320">
        <v>0</v>
      </c>
      <c r="MD11" s="320">
        <v>0</v>
      </c>
      <c r="ME11" s="320">
        <v>0</v>
      </c>
      <c r="MF11" s="320">
        <v>0</v>
      </c>
      <c r="MG11" s="320">
        <v>0</v>
      </c>
      <c r="MH11" s="320">
        <v>0</v>
      </c>
      <c r="MI11" s="320">
        <v>0</v>
      </c>
      <c r="MJ11" s="320">
        <v>0</v>
      </c>
      <c r="MK11" s="320">
        <v>0</v>
      </c>
      <c r="ML11" s="320">
        <v>0</v>
      </c>
      <c r="MM11" s="320">
        <v>0</v>
      </c>
      <c r="MN11" s="320">
        <v>0</v>
      </c>
      <c r="MO11" s="320">
        <v>0</v>
      </c>
      <c r="MP11" s="320">
        <v>0</v>
      </c>
      <c r="MQ11" s="320">
        <v>0</v>
      </c>
      <c r="MR11" s="320">
        <v>0</v>
      </c>
      <c r="MS11" s="320">
        <f>VLOOKUP($B11,'Sintesi (CA)'!$C$30:$AE$56,26,FALSE)</f>
        <v>0</v>
      </c>
      <c r="MT11" s="320">
        <f>VLOOKUP($B11,'Sintesi (CA)'!$C$30:$AE$56,26,FALSE)</f>
        <v>0</v>
      </c>
      <c r="MU11" s="320">
        <f>VLOOKUP($B11,'Sintesi (CA)'!$C$30:$AE$56,26,FALSE)</f>
        <v>0</v>
      </c>
      <c r="MV11" s="320">
        <f>VLOOKUP($B11,'Sintesi (CA)'!$C$30:$AE$56,26,FALSE)</f>
        <v>0</v>
      </c>
      <c r="MW11" s="320">
        <f>VLOOKUP($B11,'Sintesi (CA)'!$C$30:$AE$56,26,FALSE)</f>
        <v>0</v>
      </c>
      <c r="MX11" s="320">
        <f>VLOOKUP($B11,'Sintesi (CA)'!$C$30:$AE$56,26,FALSE)</f>
        <v>0</v>
      </c>
      <c r="MY11" s="320">
        <f>VLOOKUP($B11,'Sintesi (CA)'!$C$30:$AE$56,26,FALSE)</f>
        <v>0</v>
      </c>
      <c r="MZ11" s="320">
        <f>VLOOKUP($B11,'Sintesi (CA)'!$C$30:$AE$56,26,FALSE)</f>
        <v>0</v>
      </c>
      <c r="NA11" s="320">
        <f>VLOOKUP($B11,'Sintesi (CA)'!$C$30:$AE$56,26,FALSE)</f>
        <v>0</v>
      </c>
      <c r="NB11" s="320">
        <f>VLOOKUP($B11,'Sintesi (CA)'!$C$30:$AE$56,26,FALSE)</f>
        <v>0</v>
      </c>
      <c r="NC11" s="320">
        <f>VLOOKUP($B11,'Sintesi (CA)'!$C$30:$AE$56,26,FALSE)</f>
        <v>0</v>
      </c>
      <c r="ND11" s="320">
        <f>VLOOKUP($B11,'Sintesi (CA)'!$C$30:$AE$56,26,FALSE)</f>
        <v>0</v>
      </c>
      <c r="NE11" s="320">
        <f>VLOOKUP($B11,'Sintesi (CA)'!$C$30:$AE$56,26,FALSE)</f>
        <v>0</v>
      </c>
      <c r="NF11" s="320">
        <f>VLOOKUP($B11,'Sintesi (CA)'!$C$30:$AE$56,26,FALSE)</f>
        <v>0</v>
      </c>
      <c r="NG11" s="320">
        <f>VLOOKUP($B11,'Sintesi (CA)'!$C$30:$AE$56,26,FALSE)</f>
        <v>0</v>
      </c>
      <c r="NH11" s="320">
        <f>VLOOKUP($B11,'Sintesi (CA)'!$C$30:$AE$56,26,FALSE)</f>
        <v>0</v>
      </c>
      <c r="NI11" s="320">
        <f>VLOOKUP($B11,'Sintesi (CA)'!$C$30:$AE$56,26,FALSE)</f>
        <v>0</v>
      </c>
      <c r="NJ11" s="320">
        <f>VLOOKUP($B11,'Sintesi (CA)'!$C$30:$AE$56,26,FALSE)</f>
        <v>0</v>
      </c>
      <c r="NK11" s="320">
        <f>VLOOKUP($B11,'Sintesi (CA)'!$C$30:$AE$56,26,FALSE)</f>
        <v>0</v>
      </c>
      <c r="NL11" s="320">
        <f>VLOOKUP($B11,'Sintesi (CA)'!$C$30:$AE$56,26,FALSE)</f>
        <v>0</v>
      </c>
      <c r="NM11" s="320">
        <f>VLOOKUP($B11,'Sintesi (CA)'!$C$30:$AE$56,26,FALSE)</f>
        <v>0</v>
      </c>
      <c r="NN11" s="320">
        <f>VLOOKUP($B11,'Sintesi (CA)'!$C$30:$AE$56,26,FALSE)</f>
        <v>0</v>
      </c>
      <c r="NO11" s="320">
        <f>VLOOKUP($B11,'Sintesi (CA)'!$C$30:$AE$56,26,FALSE)</f>
        <v>0</v>
      </c>
      <c r="NP11" s="320">
        <f>VLOOKUP($B11,'Sintesi (CA)'!$C$30:$AE$56,26,FALSE)</f>
        <v>0</v>
      </c>
      <c r="NQ11" s="320">
        <f>VLOOKUP($B11,'Sintesi (CA)'!$C$30:$AE$56,26,FALSE)</f>
        <v>0</v>
      </c>
      <c r="NR11" s="320">
        <f>VLOOKUP($B11,'Sintesi (CA)'!$C$30:$AE$56,26,FALSE)</f>
        <v>0</v>
      </c>
      <c r="NS11" s="320">
        <f>VLOOKUP($B11,'Sintesi (CA)'!$C$30:$AE$56,26,FALSE)</f>
        <v>0</v>
      </c>
      <c r="NT11" s="320">
        <f>VLOOKUP($B11,'Sintesi (CA)'!$C$30:$AE$56,26,FALSE)</f>
        <v>0</v>
      </c>
      <c r="NU11" s="320">
        <f>VLOOKUP($B11,'Sintesi (CA)'!$C$30:$AE$56,26,FALSE)</f>
        <v>0</v>
      </c>
      <c r="NV11" s="320">
        <f>VLOOKUP($B11,'Sintesi (CA)'!$C$30:$AE$56,26,FALSE)</f>
        <v>0</v>
      </c>
      <c r="NW11" s="320">
        <f>VLOOKUP($B11,'Sintesi (CA)'!$C$30:$AE$56,26,FALSE)</f>
        <v>0</v>
      </c>
      <c r="NX11" s="320">
        <f>VLOOKUP($B11,'Sintesi (CA)'!$C$30:$AE$56,26,FALSE)</f>
        <v>0</v>
      </c>
      <c r="NY11" s="320">
        <f>VLOOKUP($B11,'Sintesi (CA)'!$C$30:$AE$56,26,FALSE)</f>
        <v>0</v>
      </c>
      <c r="NZ11" s="320">
        <f>VLOOKUP($B11,'Sintesi (CA)'!$C$30:$AE$56,26,FALSE)</f>
        <v>0</v>
      </c>
      <c r="OA11" s="320">
        <f>VLOOKUP($B11,'Sintesi (CA)'!$C$30:$AE$56,26,FALSE)</f>
        <v>0</v>
      </c>
      <c r="OB11" s="320">
        <f>VLOOKUP($B11,'Sintesi (CA)'!$C$30:$AE$56,26,FALSE)</f>
        <v>0</v>
      </c>
      <c r="OC11" s="320">
        <f>VLOOKUP($B11,'Sintesi (CA)'!$C$30:$AE$56,26,FALSE)</f>
        <v>0</v>
      </c>
      <c r="OD11" s="320">
        <f>VLOOKUP($B11,'Sintesi (CA)'!$C$30:$AE$56,26,FALSE)</f>
        <v>0</v>
      </c>
      <c r="OE11" s="320">
        <f>VLOOKUP($B11,'Sintesi (CA)'!$C$30:$AE$56,26,FALSE)</f>
        <v>0</v>
      </c>
      <c r="OF11" s="320">
        <f>VLOOKUP($B11,'Sintesi (CA)'!$C$30:$AE$56,26,FALSE)</f>
        <v>0</v>
      </c>
      <c r="OG11" s="320">
        <f>VLOOKUP($B11,'Sintesi (CA)'!$C$30:$AE$56,26,FALSE)</f>
        <v>0</v>
      </c>
      <c r="OH11" s="320">
        <f>VLOOKUP($B11,'Sintesi (CA)'!$C$30:$AE$56,26,FALSE)</f>
        <v>0</v>
      </c>
      <c r="OI11" s="320">
        <f>VLOOKUP($B11,'Sintesi (CA)'!$C$30:$AE$56,26,FALSE)</f>
        <v>0</v>
      </c>
      <c r="OJ11" s="320">
        <f>VLOOKUP($B11,'Sintesi (CA)'!$C$30:$AE$56,26,FALSE)</f>
        <v>0</v>
      </c>
      <c r="OK11" s="320">
        <f>VLOOKUP($B11,'Sintesi (CA)'!$C$30:$AE$56,26,FALSE)</f>
        <v>0</v>
      </c>
      <c r="OL11" s="320">
        <f>VLOOKUP($B11,'Sintesi (CA)'!$C$30:$AE$56,26,FALSE)</f>
        <v>0</v>
      </c>
      <c r="OM11" s="320">
        <f>VLOOKUP($B11,'Sintesi (CA)'!$C$30:$AE$56,26,FALSE)</f>
        <v>0</v>
      </c>
      <c r="ON11" s="320">
        <f>VLOOKUP($B11,'Sintesi (CA)'!$C$30:$AE$56,26,FALSE)</f>
        <v>0</v>
      </c>
      <c r="OO11" s="320">
        <f>VLOOKUP($B11,'Sintesi (CA)'!$C$30:$AE$56,26,FALSE)</f>
        <v>0</v>
      </c>
      <c r="OP11" s="320">
        <f>VLOOKUP($B11,'Sintesi (CA)'!$C$30:$AE$56,26,FALSE)</f>
        <v>0</v>
      </c>
      <c r="OQ11" s="320">
        <f>VLOOKUP($B11,'Sintesi (CA)'!$C$30:$AE$56,26,FALSE)</f>
        <v>0</v>
      </c>
      <c r="OR11" s="320">
        <f>VLOOKUP($B11,'Sintesi (CA)'!$C$30:$AE$56,26,FALSE)</f>
        <v>0</v>
      </c>
      <c r="OS11" s="320">
        <f>VLOOKUP($B11,'Sintesi (CA)'!$C$30:$AE$56,26,FALSE)</f>
        <v>0</v>
      </c>
      <c r="OT11" s="320">
        <f>VLOOKUP($B11,'Sintesi (CA)'!$C$30:$AE$56,26,FALSE)</f>
        <v>0</v>
      </c>
      <c r="OU11" s="320">
        <f>VLOOKUP($B11,'Sintesi (CA)'!$C$30:$AE$56,26,FALSE)</f>
        <v>0</v>
      </c>
      <c r="OV11" s="320">
        <f>VLOOKUP($B11,'Sintesi (CA)'!$C$30:$AE$56,26,FALSE)</f>
        <v>0</v>
      </c>
      <c r="OW11" s="320">
        <f>VLOOKUP($B11,'Sintesi (CA)'!$C$30:$AE$56,26,FALSE)</f>
        <v>0</v>
      </c>
      <c r="OX11" s="320">
        <f>VLOOKUP($B11,'Sintesi (CA)'!$C$30:$AE$56,26,FALSE)</f>
        <v>0</v>
      </c>
      <c r="OY11" s="320">
        <f>VLOOKUP($B11,'Sintesi (CA)'!$C$30:$AE$56,26,FALSE)</f>
        <v>0</v>
      </c>
      <c r="OZ11" s="320">
        <f>VLOOKUP($B11,'Sintesi (CA)'!$C$30:$AE$56,26,FALSE)</f>
        <v>0</v>
      </c>
      <c r="PA11" s="320">
        <f>VLOOKUP($B11,'Sintesi (CA)'!$C$30:$AE$56,26,FALSE)</f>
        <v>0</v>
      </c>
      <c r="PB11" s="320">
        <f>VLOOKUP($B11,'Sintesi (CA)'!$C$30:$AE$56,26,FALSE)</f>
        <v>0</v>
      </c>
      <c r="PC11" s="320">
        <f>VLOOKUP($B11,'Sintesi (CA)'!$C$30:$AE$56,26,FALSE)</f>
        <v>0</v>
      </c>
      <c r="PD11" s="320">
        <f>VLOOKUP($B11,'Sintesi (CA)'!$C$30:$AE$56,26,FALSE)</f>
        <v>0</v>
      </c>
      <c r="PE11" s="320">
        <f>VLOOKUP($B11,'Sintesi (CA)'!$C$30:$AE$56,26,FALSE)</f>
        <v>0</v>
      </c>
      <c r="PF11" s="320">
        <f>VLOOKUP($B11,'Sintesi (CA)'!$C$30:$AE$56,26,FALSE)</f>
        <v>0</v>
      </c>
      <c r="PG11" s="320">
        <f>VLOOKUP($B11,'Sintesi (CA)'!$C$30:$AE$56,26,FALSE)</f>
        <v>0</v>
      </c>
      <c r="PH11" s="320">
        <f>VLOOKUP($B11,'Sintesi (CA)'!$C$30:$AE$56,26,FALSE)</f>
        <v>0</v>
      </c>
      <c r="PI11" s="320">
        <f>VLOOKUP($B11,'Sintesi (CA)'!$C$30:$AE$56,26,FALSE)</f>
        <v>0</v>
      </c>
      <c r="PJ11" s="320">
        <f>VLOOKUP($B11,'Sintesi (CA)'!$C$30:$AE$56,26,FALSE)</f>
        <v>0</v>
      </c>
      <c r="PK11" s="320">
        <f>VLOOKUP($B11,'Sintesi (CA)'!$C$30:$AE$56,26,FALSE)</f>
        <v>0</v>
      </c>
      <c r="PL11" s="320">
        <f>VLOOKUP($B11,'Sintesi (CA)'!$C$30:$AE$56,26,FALSE)</f>
        <v>0</v>
      </c>
      <c r="PM11" s="320">
        <f>VLOOKUP($B11,'Sintesi (CA)'!$C$30:$AE$56,26,FALSE)</f>
        <v>0</v>
      </c>
      <c r="PN11" s="320">
        <f>VLOOKUP($B11,'Sintesi (CA)'!$C$30:$AE$56,26,FALSE)</f>
        <v>0</v>
      </c>
      <c r="PO11" s="320">
        <f>VLOOKUP($B11,'Sintesi (CA)'!$C$30:$AE$56,26,FALSE)</f>
        <v>0</v>
      </c>
      <c r="PP11" s="320">
        <f>VLOOKUP($B11,'Sintesi (CA)'!$C$30:$AE$56,26,FALSE)</f>
        <v>0</v>
      </c>
      <c r="PQ11" s="320">
        <f>VLOOKUP($B11,'Sintesi (CA)'!$C$30:$AE$56,26,FALSE)</f>
        <v>0</v>
      </c>
      <c r="PR11" s="320">
        <f>VLOOKUP($B11,'Sintesi (CA)'!$C$30:$AE$56,26,FALSE)</f>
        <v>0</v>
      </c>
      <c r="PS11" s="320">
        <f>VLOOKUP($B11,'Sintesi (CA)'!$C$30:$AE$56,26,FALSE)</f>
        <v>0</v>
      </c>
      <c r="PT11" s="320">
        <f>VLOOKUP($B11,'Sintesi (CA)'!$C$30:$AE$56,26,FALSE)</f>
        <v>0</v>
      </c>
      <c r="PU11" s="320">
        <f>VLOOKUP($B11,'Sintesi (CA)'!$C$30:$AE$56,26,FALSE)</f>
        <v>0</v>
      </c>
      <c r="PV11" s="320"/>
      <c r="PW11" s="320"/>
      <c r="PX11" s="320"/>
      <c r="PY11" s="321">
        <v>0</v>
      </c>
      <c r="PZ11" s="321">
        <v>0</v>
      </c>
      <c r="QA11" s="321">
        <v>0</v>
      </c>
      <c r="QB11" s="321">
        <v>0</v>
      </c>
      <c r="QC11" s="321">
        <v>0</v>
      </c>
      <c r="QD11" s="321">
        <v>0</v>
      </c>
      <c r="QE11" s="321">
        <v>0</v>
      </c>
      <c r="QF11" s="321">
        <v>0</v>
      </c>
      <c r="QG11" s="321">
        <v>0</v>
      </c>
      <c r="QH11" s="321">
        <v>0</v>
      </c>
      <c r="QI11" s="321">
        <v>0</v>
      </c>
      <c r="QJ11" s="321">
        <v>0</v>
      </c>
      <c r="QK11" s="321">
        <v>0</v>
      </c>
      <c r="QL11" s="321">
        <v>0</v>
      </c>
      <c r="QM11" s="321">
        <v>0</v>
      </c>
      <c r="QN11" s="321">
        <v>0</v>
      </c>
      <c r="QO11" s="321">
        <v>0</v>
      </c>
      <c r="QP11" s="321">
        <v>0</v>
      </c>
      <c r="QQ11" s="321">
        <v>0</v>
      </c>
      <c r="QR11" s="321">
        <v>0</v>
      </c>
      <c r="QS11" s="321">
        <v>0</v>
      </c>
      <c r="QT11" s="321">
        <v>0</v>
      </c>
      <c r="QU11" s="321">
        <v>0</v>
      </c>
      <c r="QV11" s="321">
        <f>VLOOKUP($B11,'Sintesi (CA)'!$C$30:$AE$56,28,FALSE)</f>
        <v>0</v>
      </c>
      <c r="QW11" s="321">
        <f>VLOOKUP($B11,'Sintesi (CA)'!$C$30:$AE$56,28,FALSE)</f>
        <v>0</v>
      </c>
      <c r="QX11" s="321">
        <f>VLOOKUP($B11,'Sintesi (CA)'!$C$30:$AE$56,28,FALSE)</f>
        <v>0</v>
      </c>
      <c r="QY11" s="321">
        <f>VLOOKUP($B11,'Sintesi (CA)'!$C$30:$AE$56,28,FALSE)</f>
        <v>0</v>
      </c>
      <c r="QZ11" s="321">
        <f>VLOOKUP($B11,'Sintesi (CA)'!$C$30:$AE$56,28,FALSE)</f>
        <v>0</v>
      </c>
      <c r="RA11" s="321">
        <f>VLOOKUP($B11,'Sintesi (CA)'!$C$30:$AE$56,28,FALSE)</f>
        <v>0</v>
      </c>
      <c r="RB11" s="321">
        <f>VLOOKUP($B11,'Sintesi (CA)'!$C$30:$AE$56,28,FALSE)</f>
        <v>0</v>
      </c>
      <c r="RC11" s="321">
        <f>VLOOKUP($B11,'Sintesi (CA)'!$C$30:$AE$56,28,FALSE)</f>
        <v>0</v>
      </c>
      <c r="RD11" s="321">
        <f>VLOOKUP($B11,'Sintesi (CA)'!$C$30:$AE$56,28,FALSE)</f>
        <v>0</v>
      </c>
      <c r="RE11" s="321">
        <f>VLOOKUP($B11,'Sintesi (CA)'!$C$30:$AE$56,28,FALSE)</f>
        <v>0</v>
      </c>
      <c r="RF11" s="321">
        <f>VLOOKUP($B11,'Sintesi (CA)'!$C$30:$AE$56,28,FALSE)</f>
        <v>0</v>
      </c>
      <c r="RG11" s="321">
        <f>VLOOKUP($B11,'Sintesi (CA)'!$C$30:$AE$56,28,FALSE)</f>
        <v>0</v>
      </c>
      <c r="RH11" s="321">
        <f>VLOOKUP($B11,'Sintesi (CA)'!$C$30:$AE$56,28,FALSE)</f>
        <v>0</v>
      </c>
      <c r="RI11" s="321">
        <f>VLOOKUP($B11,'Sintesi (CA)'!$C$30:$AE$56,28,FALSE)</f>
        <v>0</v>
      </c>
      <c r="RJ11" s="321">
        <f>VLOOKUP($B11,'Sintesi (CA)'!$C$30:$AE$56,28,FALSE)</f>
        <v>0</v>
      </c>
      <c r="RK11" s="321">
        <f>VLOOKUP($B11,'Sintesi (CA)'!$C$30:$AE$56,28,FALSE)</f>
        <v>0</v>
      </c>
      <c r="RL11" s="321">
        <f>VLOOKUP($B11,'Sintesi (CA)'!$C$30:$AE$56,28,FALSE)</f>
        <v>0</v>
      </c>
      <c r="RM11" s="321">
        <f>VLOOKUP($B11,'Sintesi (CA)'!$C$30:$AE$56,28,FALSE)</f>
        <v>0</v>
      </c>
      <c r="RN11" s="321">
        <f>VLOOKUP($B11,'Sintesi (CA)'!$C$30:$AE$56,28,FALSE)</f>
        <v>0</v>
      </c>
      <c r="RO11" s="321">
        <f>VLOOKUP($B11,'Sintesi (CA)'!$C$30:$AE$56,28,FALSE)</f>
        <v>0</v>
      </c>
      <c r="RP11" s="321">
        <f>VLOOKUP($B11,'Sintesi (CA)'!$C$30:$AE$56,28,FALSE)</f>
        <v>0</v>
      </c>
      <c r="RQ11" s="321">
        <f>VLOOKUP($B11,'Sintesi (CA)'!$C$30:$AE$56,28,FALSE)</f>
        <v>0</v>
      </c>
      <c r="RR11" s="321">
        <f>VLOOKUP($B11,'Sintesi (CA)'!$C$30:$AE$56,28,FALSE)</f>
        <v>0</v>
      </c>
      <c r="RS11" s="321">
        <f>VLOOKUP($B11,'Sintesi (CA)'!$C$30:$AE$56,28,FALSE)</f>
        <v>0</v>
      </c>
      <c r="RT11" s="321">
        <f>VLOOKUP($B11,'Sintesi (CA)'!$C$30:$AE$56,28,FALSE)</f>
        <v>0</v>
      </c>
      <c r="RU11" s="321">
        <f>VLOOKUP($B11,'Sintesi (CA)'!$C$30:$AE$56,28,FALSE)</f>
        <v>0</v>
      </c>
      <c r="RV11" s="321">
        <f>VLOOKUP($B11,'Sintesi (CA)'!$C$30:$AE$56,28,FALSE)</f>
        <v>0</v>
      </c>
      <c r="RW11" s="321">
        <f>VLOOKUP($B11,'Sintesi (CA)'!$C$30:$AE$56,28,FALSE)</f>
        <v>0</v>
      </c>
      <c r="RX11" s="321">
        <f>VLOOKUP($B11,'Sintesi (CA)'!$C$30:$AE$56,28,FALSE)</f>
        <v>0</v>
      </c>
      <c r="RY11" s="321">
        <f>VLOOKUP($B11,'Sintesi (CA)'!$C$30:$AE$56,28,FALSE)</f>
        <v>0</v>
      </c>
      <c r="RZ11" s="321">
        <f>VLOOKUP($B11,'Sintesi (CA)'!$C$30:$AE$56,28,FALSE)</f>
        <v>0</v>
      </c>
      <c r="SA11" s="321">
        <f>VLOOKUP($B11,'Sintesi (CA)'!$C$30:$AE$56,28,FALSE)</f>
        <v>0</v>
      </c>
      <c r="SB11" s="321">
        <f>VLOOKUP($B11,'Sintesi (CA)'!$C$30:$AE$56,28,FALSE)</f>
        <v>0</v>
      </c>
      <c r="SC11" s="321">
        <f>VLOOKUP($B11,'Sintesi (CA)'!$C$30:$AE$56,28,FALSE)</f>
        <v>0</v>
      </c>
      <c r="SD11" s="321">
        <f>VLOOKUP($B11,'Sintesi (CA)'!$C$30:$AE$56,28,FALSE)</f>
        <v>0</v>
      </c>
      <c r="SE11" s="321">
        <f>VLOOKUP($B11,'Sintesi (CA)'!$C$30:$AE$56,28,FALSE)</f>
        <v>0</v>
      </c>
      <c r="SF11" s="321">
        <f>VLOOKUP($B11,'Sintesi (CA)'!$C$30:$AE$56,28,FALSE)</f>
        <v>0</v>
      </c>
      <c r="SG11" s="321">
        <f>VLOOKUP($B11,'Sintesi (CA)'!$C$30:$AE$56,28,FALSE)</f>
        <v>0</v>
      </c>
      <c r="SH11" s="321">
        <f>VLOOKUP($B11,'Sintesi (CA)'!$C$30:$AE$56,28,FALSE)</f>
        <v>0</v>
      </c>
      <c r="SI11" s="321">
        <f>VLOOKUP($B11,'Sintesi (CA)'!$C$30:$AE$56,28,FALSE)</f>
        <v>0</v>
      </c>
      <c r="SJ11" s="321">
        <f>VLOOKUP($B11,'Sintesi (CA)'!$C$30:$AE$56,28,FALSE)</f>
        <v>0</v>
      </c>
      <c r="SK11" s="321">
        <f>VLOOKUP($B11,'Sintesi (CA)'!$C$30:$AE$56,28,FALSE)</f>
        <v>0</v>
      </c>
      <c r="SL11" s="321">
        <f>VLOOKUP($B11,'Sintesi (CA)'!$C$30:$AE$56,28,FALSE)</f>
        <v>0</v>
      </c>
      <c r="SM11" s="321">
        <f>VLOOKUP($B11,'Sintesi (CA)'!$C$30:$AE$56,28,FALSE)</f>
        <v>0</v>
      </c>
      <c r="SN11" s="321">
        <f>VLOOKUP($B11,'Sintesi (CA)'!$C$30:$AE$56,28,FALSE)</f>
        <v>0</v>
      </c>
      <c r="SO11" s="321">
        <f>VLOOKUP($B11,'Sintesi (CA)'!$C$30:$AE$56,28,FALSE)</f>
        <v>0</v>
      </c>
      <c r="SP11" s="321">
        <f>VLOOKUP($B11,'Sintesi (CA)'!$C$30:$AE$56,28,FALSE)</f>
        <v>0</v>
      </c>
      <c r="SQ11" s="321">
        <f>VLOOKUP($B11,'Sintesi (CA)'!$C$30:$AE$56,28,FALSE)</f>
        <v>0</v>
      </c>
      <c r="SR11" s="321">
        <f>VLOOKUP($B11,'Sintesi (CA)'!$C$30:$AE$56,28,FALSE)</f>
        <v>0</v>
      </c>
      <c r="SS11" s="321">
        <f>VLOOKUP($B11,'Sintesi (CA)'!$C$30:$AE$56,28,FALSE)</f>
        <v>0</v>
      </c>
      <c r="ST11" s="321">
        <f>VLOOKUP($B11,'Sintesi (CA)'!$C$30:$AE$56,28,FALSE)</f>
        <v>0</v>
      </c>
      <c r="SU11" s="321">
        <f>VLOOKUP($B11,'Sintesi (CA)'!$C$30:$AE$56,28,FALSE)</f>
        <v>0</v>
      </c>
      <c r="SV11" s="321">
        <f>VLOOKUP($B11,'Sintesi (CA)'!$C$30:$AE$56,28,FALSE)</f>
        <v>0</v>
      </c>
      <c r="SW11" s="321">
        <f>VLOOKUP($B11,'Sintesi (CA)'!$C$30:$AE$56,28,FALSE)</f>
        <v>0</v>
      </c>
      <c r="SX11" s="321">
        <f>VLOOKUP($B11,'Sintesi (CA)'!$C$30:$AE$56,28,FALSE)</f>
        <v>0</v>
      </c>
      <c r="SY11" s="321">
        <f>VLOOKUP($B11,'Sintesi (CA)'!$C$30:$AE$56,28,FALSE)</f>
        <v>0</v>
      </c>
      <c r="SZ11" s="321">
        <f>VLOOKUP($B11,'Sintesi (CA)'!$C$30:$AE$56,28,FALSE)</f>
        <v>0</v>
      </c>
      <c r="TA11" s="321">
        <f>VLOOKUP($B11,'Sintesi (CA)'!$C$30:$AE$56,28,FALSE)</f>
        <v>0</v>
      </c>
      <c r="TB11" s="321">
        <f>VLOOKUP($B11,'Sintesi (CA)'!$C$30:$AE$56,28,FALSE)</f>
        <v>0</v>
      </c>
      <c r="TC11" s="321">
        <f>VLOOKUP($B11,'Sintesi (CA)'!$C$30:$AE$56,28,FALSE)</f>
        <v>0</v>
      </c>
      <c r="TD11" s="321">
        <f>VLOOKUP($B11,'Sintesi (CA)'!$C$30:$AE$56,28,FALSE)</f>
        <v>0</v>
      </c>
      <c r="TE11" s="321">
        <f>VLOOKUP($B11,'Sintesi (CA)'!$C$30:$AE$56,28,FALSE)</f>
        <v>0</v>
      </c>
      <c r="TF11" s="321">
        <f>VLOOKUP($B11,'Sintesi (CA)'!$C$30:$AE$56,28,FALSE)</f>
        <v>0</v>
      </c>
      <c r="TG11" s="321">
        <f>VLOOKUP($B11,'Sintesi (CA)'!$C$30:$AE$56,28,FALSE)</f>
        <v>0</v>
      </c>
      <c r="TH11" s="321">
        <f>VLOOKUP($B11,'Sintesi (CA)'!$C$30:$AE$56,28,FALSE)</f>
        <v>0</v>
      </c>
      <c r="TI11" s="321">
        <f>VLOOKUP($B11,'Sintesi (CA)'!$C$30:$AE$56,28,FALSE)</f>
        <v>0</v>
      </c>
      <c r="TJ11" s="321">
        <f>VLOOKUP($B11,'Sintesi (CA)'!$C$30:$AE$56,28,FALSE)</f>
        <v>0</v>
      </c>
      <c r="TK11" s="321">
        <f>VLOOKUP($B11,'Sintesi (CA)'!$C$30:$AE$56,28,FALSE)</f>
        <v>0</v>
      </c>
      <c r="TL11" s="321">
        <f>VLOOKUP($B11,'Sintesi (CA)'!$C$30:$AE$56,28,FALSE)</f>
        <v>0</v>
      </c>
      <c r="TM11" s="321">
        <f>VLOOKUP($B11,'Sintesi (CA)'!$C$30:$AE$56,28,FALSE)</f>
        <v>0</v>
      </c>
      <c r="TN11" s="321">
        <f>VLOOKUP($B11,'Sintesi (CA)'!$C$30:$AE$56,28,FALSE)</f>
        <v>0</v>
      </c>
      <c r="TO11" s="321">
        <f>VLOOKUP($B11,'Sintesi (CA)'!$C$30:$AE$56,28,FALSE)</f>
        <v>0</v>
      </c>
      <c r="TP11" s="321">
        <f>VLOOKUP($B11,'Sintesi (CA)'!$C$30:$AE$56,28,FALSE)</f>
        <v>0</v>
      </c>
      <c r="TQ11" s="321">
        <f>VLOOKUP($B11,'Sintesi (CA)'!$C$30:$AE$56,28,FALSE)</f>
        <v>0</v>
      </c>
      <c r="TR11" s="321">
        <f>VLOOKUP($B11,'Sintesi (CA)'!$C$30:$AE$56,28,FALSE)</f>
        <v>0</v>
      </c>
      <c r="TS11" s="321">
        <f>VLOOKUP($B11,'Sintesi (CA)'!$C$30:$AE$56,28,FALSE)</f>
        <v>0</v>
      </c>
      <c r="TT11" s="321">
        <f>VLOOKUP($B11,'Sintesi (CA)'!$C$30:$AE$56,28,FALSE)</f>
        <v>0</v>
      </c>
      <c r="TU11" s="321">
        <f>VLOOKUP($B11,'Sintesi (CA)'!$C$30:$AE$56,28,FALSE)</f>
        <v>0</v>
      </c>
      <c r="TV11" s="321">
        <f>VLOOKUP($B11,'Sintesi (CA)'!$C$30:$AE$56,28,FALSE)</f>
        <v>0</v>
      </c>
      <c r="TW11" s="321">
        <f>VLOOKUP($B11,'Sintesi (CA)'!$C$30:$AE$56,28,FALSE)</f>
        <v>0</v>
      </c>
      <c r="TX11" s="321">
        <f>VLOOKUP($B11,'Sintesi (CA)'!$C$30:$AE$56,28,FALSE)</f>
        <v>0</v>
      </c>
      <c r="TY11" s="321"/>
      <c r="TZ11" s="321"/>
      <c r="UA11" s="321"/>
      <c r="UB11" s="322">
        <v>0</v>
      </c>
      <c r="UC11" s="322">
        <v>0</v>
      </c>
      <c r="UD11" s="322">
        <v>0</v>
      </c>
      <c r="UE11" s="322">
        <v>0</v>
      </c>
      <c r="UF11" s="322">
        <v>0</v>
      </c>
      <c r="UG11" s="322">
        <v>0</v>
      </c>
      <c r="UH11" s="322">
        <v>0</v>
      </c>
      <c r="UI11" s="322">
        <v>0</v>
      </c>
      <c r="UJ11" s="322">
        <v>0</v>
      </c>
      <c r="UK11" s="322">
        <v>0</v>
      </c>
      <c r="UL11" s="322">
        <v>0</v>
      </c>
      <c r="UM11" s="322">
        <v>0</v>
      </c>
      <c r="UN11" s="322">
        <v>0</v>
      </c>
      <c r="UO11" s="322">
        <v>0</v>
      </c>
      <c r="UP11" s="322">
        <v>0</v>
      </c>
      <c r="UQ11" s="322">
        <v>0</v>
      </c>
      <c r="UR11" s="322">
        <v>0</v>
      </c>
      <c r="US11" s="322">
        <v>0</v>
      </c>
      <c r="UT11" s="322">
        <v>0</v>
      </c>
      <c r="UU11" s="322">
        <v>0</v>
      </c>
      <c r="UV11" s="322">
        <v>0</v>
      </c>
      <c r="UW11" s="322">
        <v>0</v>
      </c>
      <c r="UX11" s="322">
        <v>0</v>
      </c>
      <c r="UY11" s="322">
        <f>VLOOKUP($B11,'Sintesi (CA)'!$C$30:$AE$56,29,FALSE)</f>
        <v>0</v>
      </c>
      <c r="UZ11" s="322">
        <f>VLOOKUP($B11,'Sintesi (CA)'!$C$30:$AE$56,29,FALSE)</f>
        <v>0</v>
      </c>
      <c r="VA11" s="322">
        <f>VLOOKUP($B11,'Sintesi (CA)'!$C$30:$AE$56,29,FALSE)</f>
        <v>0</v>
      </c>
      <c r="VB11" s="322">
        <f>VLOOKUP($B11,'Sintesi (CA)'!$C$30:$AE$56,29,FALSE)</f>
        <v>0</v>
      </c>
      <c r="VC11" s="322">
        <f>VLOOKUP($B11,'Sintesi (CA)'!$C$30:$AE$56,29,FALSE)</f>
        <v>0</v>
      </c>
      <c r="VD11" s="322">
        <f>VLOOKUP($B11,'Sintesi (CA)'!$C$30:$AE$56,29,FALSE)</f>
        <v>0</v>
      </c>
      <c r="VE11" s="322">
        <f>VLOOKUP($B11,'Sintesi (CA)'!$C$30:$AE$56,29,FALSE)</f>
        <v>0</v>
      </c>
      <c r="VF11" s="322">
        <f>VLOOKUP($B11,'Sintesi (CA)'!$C$30:$AE$56,29,FALSE)</f>
        <v>0</v>
      </c>
      <c r="VG11" s="322">
        <f>VLOOKUP($B11,'Sintesi (CA)'!$C$30:$AE$56,29,FALSE)</f>
        <v>0</v>
      </c>
      <c r="VH11" s="322">
        <f>VLOOKUP($B11,'Sintesi (CA)'!$C$30:$AE$56,29,FALSE)</f>
        <v>0</v>
      </c>
      <c r="VI11" s="322">
        <f>VLOOKUP($B11,'Sintesi (CA)'!$C$30:$AE$56,29,FALSE)</f>
        <v>0</v>
      </c>
      <c r="VJ11" s="322">
        <f>VLOOKUP($B11,'Sintesi (CA)'!$C$30:$AE$56,29,FALSE)</f>
        <v>0</v>
      </c>
      <c r="VK11" s="322">
        <f>VLOOKUP($B11,'Sintesi (CA)'!$C$30:$AE$56,29,FALSE)</f>
        <v>0</v>
      </c>
      <c r="VL11" s="322">
        <f>VLOOKUP($B11,'Sintesi (CA)'!$C$30:$AE$56,29,FALSE)</f>
        <v>0</v>
      </c>
      <c r="VM11" s="322">
        <f>VLOOKUP($B11,'Sintesi (CA)'!$C$30:$AE$56,29,FALSE)</f>
        <v>0</v>
      </c>
      <c r="VN11" s="322">
        <f>VLOOKUP($B11,'Sintesi (CA)'!$C$30:$AE$56,29,FALSE)</f>
        <v>0</v>
      </c>
      <c r="VO11" s="322">
        <f>VLOOKUP($B11,'Sintesi (CA)'!$C$30:$AE$56,29,FALSE)</f>
        <v>0</v>
      </c>
      <c r="VP11" s="322">
        <f>VLOOKUP($B11,'Sintesi (CA)'!$C$30:$AE$56,29,FALSE)</f>
        <v>0</v>
      </c>
      <c r="VQ11" s="322">
        <f>VLOOKUP($B11,'Sintesi (CA)'!$C$30:$AE$56,29,FALSE)</f>
        <v>0</v>
      </c>
      <c r="VR11" s="322">
        <f>VLOOKUP($B11,'Sintesi (CA)'!$C$30:$AE$56,29,FALSE)</f>
        <v>0</v>
      </c>
      <c r="VS11" s="322">
        <f>VLOOKUP($B11,'Sintesi (CA)'!$C$30:$AE$56,29,FALSE)</f>
        <v>0</v>
      </c>
      <c r="VT11" s="322">
        <f>VLOOKUP($B11,'Sintesi (CA)'!$C$30:$AE$56,29,FALSE)</f>
        <v>0</v>
      </c>
      <c r="VU11" s="322">
        <f>VLOOKUP($B11,'Sintesi (CA)'!$C$30:$AE$56,29,FALSE)</f>
        <v>0</v>
      </c>
      <c r="VV11" s="322">
        <f>VLOOKUP($B11,'Sintesi (CA)'!$C$30:$AE$56,29,FALSE)</f>
        <v>0</v>
      </c>
      <c r="VW11" s="322">
        <f>VLOOKUP($B11,'Sintesi (CA)'!$C$30:$AE$56,29,FALSE)</f>
        <v>0</v>
      </c>
      <c r="VX11" s="322">
        <f>VLOOKUP($B11,'Sintesi (CA)'!$C$30:$AE$56,29,FALSE)</f>
        <v>0</v>
      </c>
      <c r="VY11" s="322">
        <f>VLOOKUP($B11,'Sintesi (CA)'!$C$30:$AE$56,29,FALSE)</f>
        <v>0</v>
      </c>
      <c r="VZ11" s="322">
        <f>VLOOKUP($B11,'Sintesi (CA)'!$C$30:$AE$56,29,FALSE)</f>
        <v>0</v>
      </c>
      <c r="WA11" s="322">
        <f>VLOOKUP($B11,'Sintesi (CA)'!$C$30:$AE$56,29,FALSE)</f>
        <v>0</v>
      </c>
      <c r="WB11" s="322">
        <f>VLOOKUP($B11,'Sintesi (CA)'!$C$30:$AE$56,29,FALSE)</f>
        <v>0</v>
      </c>
      <c r="WC11" s="322">
        <f>VLOOKUP($B11,'Sintesi (CA)'!$C$30:$AE$56,29,FALSE)</f>
        <v>0</v>
      </c>
      <c r="WD11" s="322">
        <f>VLOOKUP($B11,'Sintesi (CA)'!$C$30:$AE$56,29,FALSE)</f>
        <v>0</v>
      </c>
      <c r="WE11" s="322">
        <f>VLOOKUP($B11,'Sintesi (CA)'!$C$30:$AE$56,29,FALSE)</f>
        <v>0</v>
      </c>
      <c r="WF11" s="322">
        <f>VLOOKUP($B11,'Sintesi (CA)'!$C$30:$AE$56,29,FALSE)</f>
        <v>0</v>
      </c>
      <c r="WG11" s="322">
        <f>VLOOKUP($B11,'Sintesi (CA)'!$C$30:$AE$56,29,FALSE)</f>
        <v>0</v>
      </c>
      <c r="WH11" s="322">
        <f>VLOOKUP($B11,'Sintesi (CA)'!$C$30:$AE$56,29,FALSE)</f>
        <v>0</v>
      </c>
      <c r="WI11" s="322">
        <f>VLOOKUP($B11,'Sintesi (CA)'!$C$30:$AE$56,29,FALSE)</f>
        <v>0</v>
      </c>
      <c r="WJ11" s="322">
        <f>VLOOKUP($B11,'Sintesi (CA)'!$C$30:$AE$56,29,FALSE)</f>
        <v>0</v>
      </c>
      <c r="WK11" s="322">
        <f>VLOOKUP($B11,'Sintesi (CA)'!$C$30:$AE$56,29,FALSE)</f>
        <v>0</v>
      </c>
      <c r="WL11" s="322">
        <f>VLOOKUP($B11,'Sintesi (CA)'!$C$30:$AE$56,29,FALSE)</f>
        <v>0</v>
      </c>
      <c r="WM11" s="322">
        <f>VLOOKUP($B11,'Sintesi (CA)'!$C$30:$AE$56,29,FALSE)</f>
        <v>0</v>
      </c>
      <c r="WN11" s="322">
        <f>VLOOKUP($B11,'Sintesi (CA)'!$C$30:$AE$56,29,FALSE)</f>
        <v>0</v>
      </c>
      <c r="WO11" s="322">
        <f>VLOOKUP($B11,'Sintesi (CA)'!$C$30:$AE$56,29,FALSE)</f>
        <v>0</v>
      </c>
      <c r="WP11" s="322">
        <f>VLOOKUP($B11,'Sintesi (CA)'!$C$30:$AE$56,29,FALSE)</f>
        <v>0</v>
      </c>
      <c r="WQ11" s="322">
        <f>VLOOKUP($B11,'Sintesi (CA)'!$C$30:$AE$56,29,FALSE)</f>
        <v>0</v>
      </c>
      <c r="WR11" s="322">
        <f>VLOOKUP($B11,'Sintesi (CA)'!$C$30:$AE$56,29,FALSE)</f>
        <v>0</v>
      </c>
      <c r="WS11" s="322">
        <f>VLOOKUP($B11,'Sintesi (CA)'!$C$30:$AE$56,29,FALSE)</f>
        <v>0</v>
      </c>
      <c r="WT11" s="322">
        <f>VLOOKUP($B11,'Sintesi (CA)'!$C$30:$AE$56,29,FALSE)</f>
        <v>0</v>
      </c>
      <c r="WU11" s="322">
        <f>VLOOKUP($B11,'Sintesi (CA)'!$C$30:$AE$56,29,FALSE)</f>
        <v>0</v>
      </c>
      <c r="WV11" s="322">
        <f>VLOOKUP($B11,'Sintesi (CA)'!$C$30:$AE$56,29,FALSE)</f>
        <v>0</v>
      </c>
      <c r="WW11" s="322">
        <f>VLOOKUP($B11,'Sintesi (CA)'!$C$30:$AE$56,29,FALSE)</f>
        <v>0</v>
      </c>
      <c r="WX11" s="322">
        <f>VLOOKUP($B11,'Sintesi (CA)'!$C$30:$AE$56,29,FALSE)</f>
        <v>0</v>
      </c>
      <c r="WY11" s="322">
        <f>VLOOKUP($B11,'Sintesi (CA)'!$C$30:$AE$56,29,FALSE)</f>
        <v>0</v>
      </c>
      <c r="WZ11" s="322">
        <f>VLOOKUP($B11,'Sintesi (CA)'!$C$30:$AE$56,29,FALSE)</f>
        <v>0</v>
      </c>
      <c r="XA11" s="322">
        <f>VLOOKUP($B11,'Sintesi (CA)'!$C$30:$AE$56,29,FALSE)</f>
        <v>0</v>
      </c>
      <c r="XB11" s="322">
        <f>VLOOKUP($B11,'Sintesi (CA)'!$C$30:$AE$56,29,FALSE)</f>
        <v>0</v>
      </c>
      <c r="XC11" s="322">
        <f>VLOOKUP($B11,'Sintesi (CA)'!$C$30:$AE$56,29,FALSE)</f>
        <v>0</v>
      </c>
      <c r="XD11" s="322">
        <f>VLOOKUP($B11,'Sintesi (CA)'!$C$30:$AE$56,29,FALSE)</f>
        <v>0</v>
      </c>
      <c r="XE11" s="322">
        <f>VLOOKUP($B11,'Sintesi (CA)'!$C$30:$AE$56,29,FALSE)</f>
        <v>0</v>
      </c>
      <c r="XF11" s="322">
        <f>VLOOKUP($B11,'Sintesi (CA)'!$C$30:$AE$56,29,FALSE)</f>
        <v>0</v>
      </c>
      <c r="XG11" s="322">
        <f>VLOOKUP($B11,'Sintesi (CA)'!$C$30:$AE$56,29,FALSE)</f>
        <v>0</v>
      </c>
      <c r="XH11" s="322">
        <f>VLOOKUP($B11,'Sintesi (CA)'!$C$30:$AE$56,29,FALSE)</f>
        <v>0</v>
      </c>
      <c r="XI11" s="322">
        <f>VLOOKUP($B11,'Sintesi (CA)'!$C$30:$AE$56,29,FALSE)</f>
        <v>0</v>
      </c>
      <c r="XJ11" s="322">
        <f>VLOOKUP($B11,'Sintesi (CA)'!$C$30:$AE$56,29,FALSE)</f>
        <v>0</v>
      </c>
      <c r="XK11" s="322">
        <f>VLOOKUP($B11,'Sintesi (CA)'!$C$30:$AE$56,29,FALSE)</f>
        <v>0</v>
      </c>
      <c r="XL11" s="322">
        <f>VLOOKUP($B11,'Sintesi (CA)'!$C$30:$AE$56,29,FALSE)</f>
        <v>0</v>
      </c>
      <c r="XM11" s="322">
        <f>VLOOKUP($B11,'Sintesi (CA)'!$C$30:$AE$56,29,FALSE)</f>
        <v>0</v>
      </c>
      <c r="XN11" s="322">
        <f>VLOOKUP($B11,'Sintesi (CA)'!$C$30:$AE$56,29,FALSE)</f>
        <v>0</v>
      </c>
      <c r="XO11" s="322">
        <f>VLOOKUP($B11,'Sintesi (CA)'!$C$30:$AE$56,29,FALSE)</f>
        <v>0</v>
      </c>
      <c r="XP11" s="322">
        <f>VLOOKUP($B11,'Sintesi (CA)'!$C$30:$AE$56,29,FALSE)</f>
        <v>0</v>
      </c>
      <c r="XQ11" s="322">
        <f>VLOOKUP($B11,'Sintesi (CA)'!$C$30:$AE$56,29,FALSE)</f>
        <v>0</v>
      </c>
      <c r="XR11" s="322">
        <f>VLOOKUP($B11,'Sintesi (CA)'!$C$30:$AE$56,29,FALSE)</f>
        <v>0</v>
      </c>
      <c r="XS11" s="322">
        <f>VLOOKUP($B11,'Sintesi (CA)'!$C$30:$AE$56,29,FALSE)</f>
        <v>0</v>
      </c>
      <c r="XT11" s="322">
        <f>VLOOKUP($B11,'Sintesi (CA)'!$C$30:$AE$56,29,FALSE)</f>
        <v>0</v>
      </c>
      <c r="XU11" s="322">
        <f>VLOOKUP($B11,'Sintesi (CA)'!$C$30:$AE$56,29,FALSE)</f>
        <v>0</v>
      </c>
      <c r="XV11" s="322">
        <f>VLOOKUP($B11,'Sintesi (CA)'!$C$30:$AE$56,29,FALSE)</f>
        <v>0</v>
      </c>
      <c r="XW11" s="322">
        <f>VLOOKUP($B11,'Sintesi (CA)'!$C$30:$AE$56,29,FALSE)</f>
        <v>0</v>
      </c>
      <c r="XX11" s="322">
        <f>VLOOKUP($B11,'Sintesi (CA)'!$C$30:$AE$56,29,FALSE)</f>
        <v>0</v>
      </c>
      <c r="XY11" s="322">
        <f>VLOOKUP($B11,'Sintesi (CA)'!$C$30:$AE$56,29,FALSE)</f>
        <v>0</v>
      </c>
      <c r="XZ11" s="322">
        <f>VLOOKUP($B11,'Sintesi (CA)'!$C$30:$AE$56,29,FALSE)</f>
        <v>0</v>
      </c>
      <c r="YA11" s="322">
        <f>VLOOKUP($B11,'Sintesi (CA)'!$C$30:$AE$56,29,FALSE)</f>
        <v>0</v>
      </c>
      <c r="YB11" s="322"/>
      <c r="YC11" s="322"/>
      <c r="YD11" s="322"/>
      <c r="YE11" s="501">
        <v>0</v>
      </c>
      <c r="YF11" s="501">
        <v>0</v>
      </c>
      <c r="YG11" s="501">
        <v>0</v>
      </c>
      <c r="YH11" s="501">
        <v>0</v>
      </c>
      <c r="YI11" s="501">
        <v>0</v>
      </c>
      <c r="YJ11" s="501">
        <v>0</v>
      </c>
      <c r="YK11" s="501">
        <v>0</v>
      </c>
      <c r="YL11" s="501">
        <v>0</v>
      </c>
      <c r="YM11" s="501">
        <v>0</v>
      </c>
      <c r="YN11" s="501">
        <v>0</v>
      </c>
      <c r="YO11" s="501">
        <v>0</v>
      </c>
      <c r="YP11" s="501">
        <v>0</v>
      </c>
      <c r="YQ11" s="501">
        <v>0</v>
      </c>
      <c r="YR11" s="501">
        <v>0</v>
      </c>
      <c r="YS11" s="501">
        <v>0</v>
      </c>
      <c r="YT11" s="501">
        <v>0</v>
      </c>
      <c r="YU11" s="501">
        <v>0</v>
      </c>
      <c r="YV11" s="501">
        <v>0</v>
      </c>
      <c r="YW11" s="501">
        <v>0</v>
      </c>
      <c r="YX11" s="501">
        <v>0</v>
      </c>
      <c r="YY11" s="501">
        <v>0</v>
      </c>
      <c r="YZ11" s="501">
        <v>0</v>
      </c>
      <c r="ZA11" s="501">
        <v>0</v>
      </c>
      <c r="ZB11" s="501">
        <f>VLOOKUP($B11,'Sintesi (CA)'!$C$30:$AE$56,22,FALSE)</f>
        <v>0</v>
      </c>
      <c r="ZC11" s="501">
        <f>VLOOKUP($B11,'Sintesi (CA)'!$C$30:$AE$56,22,FALSE)</f>
        <v>0</v>
      </c>
      <c r="ZD11" s="501">
        <f>VLOOKUP($B11,'Sintesi (CA)'!$C$30:$AE$56,22,FALSE)</f>
        <v>0</v>
      </c>
      <c r="ZE11" s="501">
        <f>VLOOKUP($B11,'Sintesi (CA)'!$C$30:$AE$56,22,FALSE)</f>
        <v>0</v>
      </c>
      <c r="ZF11" s="501">
        <f>VLOOKUP($B11,'Sintesi (CA)'!$C$30:$AE$56,22,FALSE)</f>
        <v>0</v>
      </c>
      <c r="ZG11" s="501">
        <f>VLOOKUP($B11,'Sintesi (CA)'!$C$30:$AE$56,22,FALSE)</f>
        <v>0</v>
      </c>
      <c r="ZH11" s="501">
        <f>VLOOKUP($B11,'Sintesi (CA)'!$C$30:$AE$56,22,FALSE)</f>
        <v>0</v>
      </c>
      <c r="ZI11" s="501">
        <f>VLOOKUP($B11,'Sintesi (CA)'!$C$30:$AE$56,22,FALSE)</f>
        <v>0</v>
      </c>
      <c r="ZJ11" s="501">
        <f>VLOOKUP($B11,'Sintesi (CA)'!$C$30:$AE$56,22,FALSE)</f>
        <v>0</v>
      </c>
      <c r="ZK11" s="501">
        <f>VLOOKUP($B11,'Sintesi (CA)'!$C$30:$AE$56,22,FALSE)</f>
        <v>0</v>
      </c>
      <c r="ZL11" s="501">
        <f>VLOOKUP($B11,'Sintesi (CA)'!$C$30:$AE$56,22,FALSE)</f>
        <v>0</v>
      </c>
      <c r="ZM11" s="501">
        <f>VLOOKUP($B11,'Sintesi (CA)'!$C$30:$AE$56,22,FALSE)</f>
        <v>0</v>
      </c>
      <c r="ZN11" s="501">
        <f>VLOOKUP($B11,'Sintesi (CA)'!$C$30:$AE$56,22,FALSE)</f>
        <v>0</v>
      </c>
      <c r="ZO11" s="501">
        <f>VLOOKUP($B11,'Sintesi (CA)'!$C$30:$AE$56,22,FALSE)</f>
        <v>0</v>
      </c>
      <c r="ZP11" s="501">
        <f>VLOOKUP($B11,'Sintesi (CA)'!$C$30:$AE$56,22,FALSE)</f>
        <v>0</v>
      </c>
      <c r="ZQ11" s="501">
        <f>VLOOKUP($B11,'Sintesi (CA)'!$C$30:$AE$56,22,FALSE)</f>
        <v>0</v>
      </c>
      <c r="ZR11" s="501">
        <f>VLOOKUP($B11,'Sintesi (CA)'!$C$30:$AE$56,22,FALSE)</f>
        <v>0</v>
      </c>
      <c r="ZS11" s="501">
        <f>VLOOKUP($B11,'Sintesi (CA)'!$C$30:$AE$56,22,FALSE)</f>
        <v>0</v>
      </c>
      <c r="ZT11" s="501">
        <f>VLOOKUP($B11,'Sintesi (CA)'!$C$30:$AE$56,22,FALSE)</f>
        <v>0</v>
      </c>
      <c r="ZU11" s="501">
        <f>VLOOKUP($B11,'Sintesi (CA)'!$C$30:$AE$56,22,FALSE)</f>
        <v>0</v>
      </c>
      <c r="ZV11" s="501">
        <f>VLOOKUP($B11,'Sintesi (CA)'!$C$30:$AE$56,22,FALSE)</f>
        <v>0</v>
      </c>
      <c r="ZW11" s="501">
        <f>VLOOKUP($B11,'Sintesi (CA)'!$C$30:$AE$56,22,FALSE)</f>
        <v>0</v>
      </c>
      <c r="ZX11" s="501">
        <f>VLOOKUP($B11,'Sintesi (CA)'!$C$30:$AE$56,22,FALSE)</f>
        <v>0</v>
      </c>
      <c r="ZY11" s="501">
        <f>VLOOKUP($B11,'Sintesi (CA)'!$C$30:$AE$56,22,FALSE)</f>
        <v>0</v>
      </c>
      <c r="ZZ11" s="501">
        <f>VLOOKUP($B11,'Sintesi (CA)'!$C$30:$AE$56,22,FALSE)</f>
        <v>0</v>
      </c>
      <c r="AAA11" s="501">
        <f>VLOOKUP($B11,'Sintesi (CA)'!$C$30:$AE$56,22,FALSE)</f>
        <v>0</v>
      </c>
      <c r="AAB11" s="501">
        <f>VLOOKUP($B11,'Sintesi (CA)'!$C$30:$AE$56,22,FALSE)</f>
        <v>0</v>
      </c>
      <c r="AAC11" s="501">
        <f>VLOOKUP($B11,'Sintesi (CA)'!$C$30:$AE$56,22,FALSE)</f>
        <v>0</v>
      </c>
      <c r="AAD11" s="501">
        <f>VLOOKUP($B11,'Sintesi (CA)'!$C$30:$AE$56,22,FALSE)</f>
        <v>0</v>
      </c>
      <c r="AAE11" s="501">
        <f>VLOOKUP($B11,'Sintesi (CA)'!$C$30:$AE$56,22,FALSE)</f>
        <v>0</v>
      </c>
      <c r="AAF11" s="501">
        <f>VLOOKUP($B11,'Sintesi (CA)'!$C$30:$AE$56,22,FALSE)</f>
        <v>0</v>
      </c>
      <c r="AAG11" s="501">
        <f>VLOOKUP($B11,'Sintesi (CA)'!$C$30:$AE$56,22,FALSE)</f>
        <v>0</v>
      </c>
      <c r="AAH11" s="501">
        <f>VLOOKUP($B11,'Sintesi (CA)'!$C$30:$AE$56,22,FALSE)</f>
        <v>0</v>
      </c>
      <c r="AAI11" s="501">
        <f>VLOOKUP($B11,'Sintesi (CA)'!$C$30:$AE$56,22,FALSE)</f>
        <v>0</v>
      </c>
      <c r="AAJ11" s="501">
        <f>VLOOKUP($B11,'Sintesi (CA)'!$C$30:$AE$56,22,FALSE)</f>
        <v>0</v>
      </c>
      <c r="AAK11" s="501">
        <f>VLOOKUP($B11,'Sintesi (CA)'!$C$30:$AE$56,22,FALSE)</f>
        <v>0</v>
      </c>
      <c r="AAL11" s="501">
        <f>VLOOKUP($B11,'Sintesi (CA)'!$C$30:$AE$56,22,FALSE)</f>
        <v>0</v>
      </c>
      <c r="AAM11" s="501">
        <f>VLOOKUP($B11,'Sintesi (CA)'!$C$30:$AE$56,22,FALSE)</f>
        <v>0</v>
      </c>
      <c r="AAN11" s="501">
        <f>VLOOKUP($B11,'Sintesi (CA)'!$C$30:$AE$56,22,FALSE)</f>
        <v>0</v>
      </c>
      <c r="AAO11" s="501">
        <f>VLOOKUP($B11,'Sintesi (CA)'!$C$30:$AE$56,22,FALSE)</f>
        <v>0</v>
      </c>
      <c r="AAP11" s="501">
        <f>VLOOKUP($B11,'Sintesi (CA)'!$C$30:$AE$56,22,FALSE)</f>
        <v>0</v>
      </c>
      <c r="AAQ11" s="501">
        <f>VLOOKUP($B11,'Sintesi (CA)'!$C$30:$AE$56,22,FALSE)</f>
        <v>0</v>
      </c>
      <c r="AAR11" s="501">
        <f>VLOOKUP($B11,'Sintesi (CA)'!$C$30:$AE$56,22,FALSE)</f>
        <v>0</v>
      </c>
      <c r="AAS11" s="501">
        <f>VLOOKUP($B11,'Sintesi (CA)'!$C$30:$AE$56,22,FALSE)</f>
        <v>0</v>
      </c>
      <c r="AAT11" s="501">
        <f>VLOOKUP($B11,'Sintesi (CA)'!$C$30:$AE$56,22,FALSE)</f>
        <v>0</v>
      </c>
      <c r="AAU11" s="501">
        <f>VLOOKUP($B11,'Sintesi (CA)'!$C$30:$AE$56,22,FALSE)</f>
        <v>0</v>
      </c>
      <c r="AAV11" s="501">
        <f>VLOOKUP($B11,'Sintesi (CA)'!$C$30:$AE$56,22,FALSE)</f>
        <v>0</v>
      </c>
      <c r="AAW11" s="501">
        <f>VLOOKUP($B11,'Sintesi (CA)'!$C$30:$AE$56,22,FALSE)</f>
        <v>0</v>
      </c>
      <c r="AAX11" s="501">
        <f>VLOOKUP($B11,'Sintesi (CA)'!$C$30:$AE$56,22,FALSE)</f>
        <v>0</v>
      </c>
      <c r="AAY11" s="501">
        <f>VLOOKUP($B11,'Sintesi (CA)'!$C$30:$AE$56,22,FALSE)</f>
        <v>0</v>
      </c>
      <c r="AAZ11" s="501">
        <f>VLOOKUP($B11,'Sintesi (CA)'!$C$30:$AE$56,22,FALSE)</f>
        <v>0</v>
      </c>
      <c r="ABA11" s="501">
        <f>VLOOKUP($B11,'Sintesi (CA)'!$C$30:$AE$56,22,FALSE)</f>
        <v>0</v>
      </c>
      <c r="ABB11" s="501">
        <f>VLOOKUP($B11,'Sintesi (CA)'!$C$30:$AE$56,22,FALSE)</f>
        <v>0</v>
      </c>
      <c r="ABC11" s="501">
        <f>VLOOKUP($B11,'Sintesi (CA)'!$C$30:$AE$56,22,FALSE)</f>
        <v>0</v>
      </c>
      <c r="ABD11" s="501">
        <f>VLOOKUP($B11,'Sintesi (CA)'!$C$30:$AE$56,22,FALSE)</f>
        <v>0</v>
      </c>
      <c r="ABE11" s="501">
        <f>VLOOKUP($B11,'Sintesi (CA)'!$C$30:$AE$56,22,FALSE)</f>
        <v>0</v>
      </c>
      <c r="ABF11" s="501">
        <f>VLOOKUP($B11,'Sintesi (CA)'!$C$30:$AE$56,22,FALSE)</f>
        <v>0</v>
      </c>
      <c r="ABG11" s="501">
        <f>VLOOKUP($B11,'Sintesi (CA)'!$C$30:$AE$56,22,FALSE)</f>
        <v>0</v>
      </c>
      <c r="ABH11" s="501">
        <f>VLOOKUP($B11,'Sintesi (CA)'!$C$30:$AE$56,22,FALSE)</f>
        <v>0</v>
      </c>
      <c r="ABI11" s="501">
        <f>VLOOKUP($B11,'Sintesi (CA)'!$C$30:$AE$56,22,FALSE)</f>
        <v>0</v>
      </c>
      <c r="ABJ11" s="501">
        <f>VLOOKUP($B11,'Sintesi (CA)'!$C$30:$AE$56,22,FALSE)</f>
        <v>0</v>
      </c>
      <c r="ABK11" s="501">
        <f>VLOOKUP($B11,'Sintesi (CA)'!$C$30:$AE$56,22,FALSE)</f>
        <v>0</v>
      </c>
      <c r="ABL11" s="501">
        <f>VLOOKUP($B11,'Sintesi (CA)'!$C$30:$AE$56,22,FALSE)</f>
        <v>0</v>
      </c>
      <c r="ABM11" s="501">
        <f>VLOOKUP($B11,'Sintesi (CA)'!$C$30:$AE$56,22,FALSE)</f>
        <v>0</v>
      </c>
      <c r="ABN11" s="501">
        <f>VLOOKUP($B11,'Sintesi (CA)'!$C$30:$AE$56,22,FALSE)</f>
        <v>0</v>
      </c>
      <c r="ABO11" s="501">
        <f>VLOOKUP($B11,'Sintesi (CA)'!$C$30:$AE$56,22,FALSE)</f>
        <v>0</v>
      </c>
      <c r="ABP11" s="501">
        <f>VLOOKUP($B11,'Sintesi (CA)'!$C$30:$AE$56,22,FALSE)</f>
        <v>0</v>
      </c>
      <c r="ABQ11" s="501">
        <f>VLOOKUP($B11,'Sintesi (CA)'!$C$30:$AE$56,22,FALSE)</f>
        <v>0</v>
      </c>
      <c r="ABR11" s="501">
        <f>VLOOKUP($B11,'Sintesi (CA)'!$C$30:$AE$56,22,FALSE)</f>
        <v>0</v>
      </c>
      <c r="ABS11" s="501">
        <f>VLOOKUP($B11,'Sintesi (CA)'!$C$30:$AE$56,22,FALSE)</f>
        <v>0</v>
      </c>
      <c r="ABT11" s="501">
        <f>VLOOKUP($B11,'Sintesi (CA)'!$C$30:$AE$56,22,FALSE)</f>
        <v>0</v>
      </c>
      <c r="ABU11" s="501">
        <f>VLOOKUP($B11,'Sintesi (CA)'!$C$30:$AE$56,22,FALSE)</f>
        <v>0</v>
      </c>
      <c r="ABV11" s="501">
        <f>VLOOKUP($B11,'Sintesi (CA)'!$C$30:$AE$56,22,FALSE)</f>
        <v>0</v>
      </c>
      <c r="ABW11" s="501">
        <f>VLOOKUP($B11,'Sintesi (CA)'!$C$30:$AE$56,22,FALSE)</f>
        <v>0</v>
      </c>
      <c r="ABX11" s="501">
        <f>VLOOKUP($B11,'Sintesi (CA)'!$C$30:$AE$56,22,FALSE)</f>
        <v>0</v>
      </c>
      <c r="ABY11" s="501">
        <f>VLOOKUP($B11,'Sintesi (CA)'!$C$30:$AE$56,22,FALSE)</f>
        <v>0</v>
      </c>
      <c r="ABZ11" s="501">
        <f>VLOOKUP($B11,'Sintesi (CA)'!$C$30:$AE$56,22,FALSE)</f>
        <v>0</v>
      </c>
      <c r="ACA11" s="501">
        <f>VLOOKUP($B11,'Sintesi (CA)'!$C$30:$AE$56,22,FALSE)</f>
        <v>0</v>
      </c>
      <c r="ACB11" s="501">
        <f>VLOOKUP($B11,'Sintesi (CA)'!$C$30:$AE$56,22,FALSE)</f>
        <v>0</v>
      </c>
      <c r="ACC11" s="501">
        <f>VLOOKUP($B11,'Sintesi (CA)'!$C$30:$AE$56,22,FALSE)</f>
        <v>0</v>
      </c>
      <c r="ACD11" s="501">
        <f>VLOOKUP($B11,'Sintesi (CA)'!$C$30:$AE$56,22,FALSE)</f>
        <v>0</v>
      </c>
      <c r="ACE11" s="501"/>
      <c r="ACF11" s="501"/>
      <c r="ACG11" s="501"/>
      <c r="ACH11" s="86"/>
      <c r="ACI11" s="88">
        <v>0</v>
      </c>
      <c r="ACJ11" s="89">
        <v>43271</v>
      </c>
      <c r="ACK11" s="89">
        <v>43294</v>
      </c>
      <c r="ACL11" s="80">
        <v>0</v>
      </c>
      <c r="ACM11" s="80">
        <v>0</v>
      </c>
      <c r="ACN11" s="80">
        <v>0</v>
      </c>
      <c r="ACO11" s="80">
        <v>0</v>
      </c>
      <c r="ACP11" s="80">
        <v>0</v>
      </c>
      <c r="ACQ11" s="80">
        <v>0</v>
      </c>
      <c r="ACR11" s="80">
        <v>0</v>
      </c>
      <c r="ACS11" s="80">
        <v>0</v>
      </c>
      <c r="ACT11" s="80">
        <v>0</v>
      </c>
      <c r="ACU11" s="80">
        <v>0</v>
      </c>
      <c r="ACV11" s="80">
        <v>0</v>
      </c>
      <c r="ACW11" s="80">
        <v>0</v>
      </c>
      <c r="ACX11" s="80">
        <v>0</v>
      </c>
      <c r="ACY11" s="80">
        <v>0</v>
      </c>
      <c r="ACZ11" s="80">
        <v>0</v>
      </c>
      <c r="ADA11" s="80">
        <v>0</v>
      </c>
      <c r="ADB11" s="80">
        <v>0</v>
      </c>
      <c r="ADC11" s="80">
        <v>0</v>
      </c>
      <c r="ADD11" s="80">
        <v>0</v>
      </c>
      <c r="ADE11" s="80">
        <v>0</v>
      </c>
      <c r="ADF11" s="80">
        <v>0</v>
      </c>
      <c r="ADG11" s="80">
        <v>0</v>
      </c>
      <c r="ADH11" s="80">
        <v>0</v>
      </c>
      <c r="ADI11" s="80">
        <v>0</v>
      </c>
      <c r="ADJ11" s="80">
        <v>0</v>
      </c>
      <c r="ADK11" s="80">
        <v>0</v>
      </c>
      <c r="ADL11" s="80">
        <v>0</v>
      </c>
      <c r="ADM11" s="80">
        <v>0</v>
      </c>
      <c r="ADN11" s="80">
        <v>0</v>
      </c>
      <c r="ADO11" s="80">
        <v>0</v>
      </c>
      <c r="ADP11" s="80">
        <v>0</v>
      </c>
      <c r="ADQ11" s="80">
        <v>0</v>
      </c>
      <c r="ADR11" s="80">
        <v>0</v>
      </c>
      <c r="ADS11" s="80">
        <v>0</v>
      </c>
      <c r="ADT11" s="80">
        <v>0</v>
      </c>
      <c r="ADU11" s="80">
        <v>0</v>
      </c>
      <c r="ADV11" s="80">
        <v>0</v>
      </c>
      <c r="ADW11" s="80">
        <v>0</v>
      </c>
      <c r="ADX11" s="80">
        <v>0</v>
      </c>
      <c r="ADY11" s="80">
        <v>0</v>
      </c>
      <c r="ADZ11" s="80">
        <v>0</v>
      </c>
      <c r="AEA11" s="80">
        <v>0</v>
      </c>
      <c r="AEB11" s="80">
        <v>0</v>
      </c>
      <c r="AEC11" s="80">
        <v>0</v>
      </c>
      <c r="AED11" s="80">
        <v>0</v>
      </c>
      <c r="AEE11" s="80">
        <v>0</v>
      </c>
      <c r="AEF11" s="80">
        <v>0</v>
      </c>
      <c r="AEG11" s="80">
        <v>0</v>
      </c>
      <c r="AEH11" s="80">
        <v>0</v>
      </c>
      <c r="AEI11" s="80">
        <v>0</v>
      </c>
      <c r="AEJ11" s="80">
        <v>0</v>
      </c>
      <c r="AEK11" s="80">
        <v>0</v>
      </c>
      <c r="AEL11" s="80">
        <v>0</v>
      </c>
      <c r="AEM11" s="80">
        <v>0</v>
      </c>
      <c r="AEN11" s="80">
        <v>0</v>
      </c>
      <c r="AEO11" s="80">
        <v>0</v>
      </c>
      <c r="AEP11" s="80">
        <v>0</v>
      </c>
      <c r="AEQ11" s="80">
        <v>0</v>
      </c>
      <c r="AER11" s="80">
        <v>0</v>
      </c>
      <c r="AES11" s="80">
        <v>0</v>
      </c>
      <c r="AET11" s="80">
        <v>0</v>
      </c>
      <c r="AEU11" s="80">
        <v>0</v>
      </c>
      <c r="AEV11" s="80">
        <v>0</v>
      </c>
      <c r="AEW11" s="80">
        <v>0</v>
      </c>
      <c r="AEX11" s="80">
        <v>0</v>
      </c>
      <c r="AEY11" s="80">
        <v>0</v>
      </c>
      <c r="AEZ11" s="80">
        <v>0</v>
      </c>
      <c r="AFA11" s="80">
        <v>0</v>
      </c>
      <c r="AFB11" s="80">
        <v>0</v>
      </c>
      <c r="AFC11" s="80">
        <v>0</v>
      </c>
      <c r="AFD11" s="80">
        <v>0</v>
      </c>
      <c r="AFE11" s="80">
        <v>0</v>
      </c>
      <c r="AFF11" s="80">
        <v>0</v>
      </c>
      <c r="AFG11" s="80">
        <v>0</v>
      </c>
      <c r="AFH11" s="80">
        <v>0</v>
      </c>
      <c r="AFI11" s="80">
        <v>0</v>
      </c>
      <c r="AFJ11" s="80">
        <v>0</v>
      </c>
      <c r="AFK11" s="80">
        <v>0</v>
      </c>
      <c r="AFL11" s="80">
        <v>0</v>
      </c>
      <c r="AFM11" s="80">
        <v>0</v>
      </c>
      <c r="AFN11" s="80">
        <v>0</v>
      </c>
      <c r="AFO11" s="80">
        <v>0</v>
      </c>
      <c r="AFP11" s="80">
        <v>0</v>
      </c>
      <c r="AFQ11" s="80">
        <v>0</v>
      </c>
      <c r="AFR11" s="80">
        <v>0</v>
      </c>
      <c r="AFS11" s="80">
        <v>0</v>
      </c>
      <c r="AFT11" s="80">
        <v>0</v>
      </c>
      <c r="AFU11" s="80">
        <v>0</v>
      </c>
      <c r="AFV11" s="80">
        <v>0</v>
      </c>
      <c r="AFW11" s="80">
        <v>0</v>
      </c>
      <c r="AFX11" s="80">
        <v>0</v>
      </c>
      <c r="AFY11" s="80">
        <v>0</v>
      </c>
      <c r="AFZ11" s="80">
        <v>0</v>
      </c>
      <c r="AGA11" s="80">
        <v>0</v>
      </c>
      <c r="AGB11" s="80">
        <v>0</v>
      </c>
      <c r="AGC11" s="80">
        <v>0</v>
      </c>
      <c r="AGD11" s="80">
        <v>0</v>
      </c>
      <c r="AGE11" s="80">
        <v>0</v>
      </c>
      <c r="AGF11" s="80">
        <v>0</v>
      </c>
      <c r="AGG11" s="80">
        <v>0</v>
      </c>
      <c r="AGH11" s="80">
        <v>0</v>
      </c>
      <c r="AGI11" s="177"/>
      <c r="AGJ11" s="177"/>
      <c r="AGK11" s="177"/>
      <c r="AGL11" s="177"/>
      <c r="AGM11" s="177"/>
    </row>
    <row r="12" spans="1:16377" s="104" customFormat="1">
      <c r="A12" s="74" t="str">
        <f>IF('Sintesi (CA)'!B37&lt;&gt;"",'Sintesi (CA)'!B37,"")</f>
        <v>P59-Deploy &amp; Change CRMT</v>
      </c>
      <c r="B12" s="145" t="str">
        <f>IF('Sintesi (CA)'!C37&lt;&gt;"",'Sintesi (CA)'!C37,"")</f>
        <v>AO004511_YYY127</v>
      </c>
      <c r="C12" s="74" t="str">
        <f>IF('Sintesi (CA)'!N37&lt;&gt;"",'Sintesi (CA)'!N37,"")</f>
        <v>Gestione Consensi e Acquisizione Prospect</v>
      </c>
      <c r="D12" s="75">
        <f>'Sintesi (CA)'!W37</f>
        <v>1</v>
      </c>
      <c r="E12" s="75">
        <f>'Sintesi (CA)'!X37</f>
        <v>0</v>
      </c>
      <c r="F12" s="75">
        <f>'Sintesi (CA)'!Y37</f>
        <v>1</v>
      </c>
      <c r="G12" s="175">
        <v>1</v>
      </c>
      <c r="H12" s="183">
        <v>43271</v>
      </c>
      <c r="I12" s="183">
        <v>43315</v>
      </c>
      <c r="J12" s="78">
        <f t="shared" si="123"/>
        <v>33</v>
      </c>
      <c r="K12" s="78">
        <v>0</v>
      </c>
      <c r="L12" s="79">
        <f t="shared" si="122"/>
        <v>3.0303030303030304E-2</v>
      </c>
      <c r="M12" s="80">
        <v>0</v>
      </c>
      <c r="N12" s="80">
        <v>0</v>
      </c>
      <c r="O12" s="80">
        <v>0</v>
      </c>
      <c r="P12" s="80">
        <v>0</v>
      </c>
      <c r="Q12" s="80">
        <v>0</v>
      </c>
      <c r="R12" s="80">
        <v>0</v>
      </c>
      <c r="S12" s="80">
        <v>0</v>
      </c>
      <c r="T12" s="80">
        <v>0</v>
      </c>
      <c r="U12" s="80">
        <v>0</v>
      </c>
      <c r="V12" s="80">
        <v>0</v>
      </c>
      <c r="W12" s="80">
        <v>0</v>
      </c>
      <c r="X12" s="80">
        <v>0</v>
      </c>
      <c r="Y12" s="80">
        <v>0</v>
      </c>
      <c r="Z12" s="80">
        <v>0</v>
      </c>
      <c r="AA12" s="80">
        <v>0</v>
      </c>
      <c r="AB12" s="80">
        <v>0</v>
      </c>
      <c r="AC12" s="80">
        <v>0</v>
      </c>
      <c r="AD12" s="80">
        <v>0</v>
      </c>
      <c r="AE12" s="80">
        <v>0</v>
      </c>
      <c r="AF12" s="80">
        <v>0</v>
      </c>
      <c r="AG12" s="80">
        <v>0</v>
      </c>
      <c r="AH12" s="80">
        <v>1</v>
      </c>
      <c r="AI12" s="80">
        <v>1</v>
      </c>
      <c r="AJ12" s="80">
        <v>1</v>
      </c>
      <c r="AK12" s="80">
        <v>1</v>
      </c>
      <c r="AL12" s="80">
        <v>1</v>
      </c>
      <c r="AM12" s="80">
        <v>1</v>
      </c>
      <c r="AN12" s="80">
        <v>1</v>
      </c>
      <c r="AO12" s="80">
        <v>1</v>
      </c>
      <c r="AP12" s="80">
        <v>1</v>
      </c>
      <c r="AQ12" s="80">
        <v>1</v>
      </c>
      <c r="AR12" s="80">
        <v>1</v>
      </c>
      <c r="AS12" s="80">
        <v>1</v>
      </c>
      <c r="AT12" s="80">
        <v>1</v>
      </c>
      <c r="AU12" s="80">
        <v>1</v>
      </c>
      <c r="AV12" s="80">
        <v>1</v>
      </c>
      <c r="AW12" s="80">
        <v>1</v>
      </c>
      <c r="AX12" s="80">
        <v>1</v>
      </c>
      <c r="AY12" s="80">
        <v>1</v>
      </c>
      <c r="AZ12" s="80">
        <v>1</v>
      </c>
      <c r="BA12" s="80">
        <v>1</v>
      </c>
      <c r="BB12" s="80">
        <v>1</v>
      </c>
      <c r="BC12" s="80">
        <v>1</v>
      </c>
      <c r="BD12" s="80">
        <v>1</v>
      </c>
      <c r="BE12" s="80">
        <v>1</v>
      </c>
      <c r="BF12" s="80">
        <v>1</v>
      </c>
      <c r="BG12" s="80">
        <v>1</v>
      </c>
      <c r="BH12" s="80">
        <v>0</v>
      </c>
      <c r="BI12" s="80">
        <v>0</v>
      </c>
      <c r="BJ12" s="80">
        <v>0</v>
      </c>
      <c r="BK12" s="80">
        <v>0</v>
      </c>
      <c r="BL12" s="80">
        <v>0</v>
      </c>
      <c r="BM12" s="80">
        <v>0</v>
      </c>
      <c r="BN12" s="80">
        <v>0</v>
      </c>
      <c r="BO12" s="80">
        <v>0</v>
      </c>
      <c r="BP12" s="80">
        <v>0</v>
      </c>
      <c r="BQ12" s="80">
        <v>0</v>
      </c>
      <c r="BR12" s="80">
        <v>0</v>
      </c>
      <c r="BS12" s="80">
        <v>0</v>
      </c>
      <c r="BT12" s="80">
        <v>0</v>
      </c>
      <c r="BU12" s="80">
        <v>0</v>
      </c>
      <c r="BV12" s="80">
        <v>0</v>
      </c>
      <c r="BW12" s="80">
        <v>0</v>
      </c>
      <c r="BX12" s="80">
        <v>0</v>
      </c>
      <c r="BY12" s="80">
        <v>0</v>
      </c>
      <c r="BZ12" s="80">
        <v>0</v>
      </c>
      <c r="CA12" s="80">
        <v>0</v>
      </c>
      <c r="CB12" s="80">
        <v>0</v>
      </c>
      <c r="CC12" s="80">
        <v>0</v>
      </c>
      <c r="CD12" s="80">
        <v>0</v>
      </c>
      <c r="CE12" s="80">
        <v>0</v>
      </c>
      <c r="CF12" s="80">
        <v>0</v>
      </c>
      <c r="CG12" s="80">
        <v>0</v>
      </c>
      <c r="CH12" s="80">
        <v>0</v>
      </c>
      <c r="CI12" s="80">
        <v>0</v>
      </c>
      <c r="CJ12" s="80">
        <v>0</v>
      </c>
      <c r="CK12" s="80">
        <v>0</v>
      </c>
      <c r="CL12" s="80">
        <v>0</v>
      </c>
      <c r="CM12" s="80">
        <v>0</v>
      </c>
      <c r="CN12" s="80">
        <v>0</v>
      </c>
      <c r="CO12" s="80">
        <v>0</v>
      </c>
      <c r="CP12" s="80">
        <v>0</v>
      </c>
      <c r="CQ12" s="80">
        <v>0</v>
      </c>
      <c r="CR12" s="80">
        <v>0</v>
      </c>
      <c r="CS12" s="80">
        <v>0</v>
      </c>
      <c r="CT12" s="80">
        <v>0</v>
      </c>
      <c r="CU12" s="80">
        <v>0</v>
      </c>
      <c r="CV12" s="80">
        <v>0</v>
      </c>
      <c r="CW12" s="80">
        <v>0</v>
      </c>
      <c r="CX12" s="80">
        <v>0</v>
      </c>
      <c r="CY12" s="80">
        <v>0</v>
      </c>
      <c r="CZ12" s="80">
        <v>0</v>
      </c>
      <c r="DA12" s="80">
        <v>0</v>
      </c>
      <c r="DB12" s="80">
        <v>0</v>
      </c>
      <c r="DC12" s="80">
        <v>0</v>
      </c>
      <c r="DD12" s="80">
        <v>0</v>
      </c>
      <c r="DE12" s="80">
        <v>0</v>
      </c>
      <c r="DF12" s="80">
        <v>0</v>
      </c>
      <c r="DG12" s="80">
        <v>0</v>
      </c>
      <c r="DH12" s="80">
        <v>0</v>
      </c>
      <c r="DI12" s="80">
        <v>0</v>
      </c>
      <c r="DJ12" s="80"/>
      <c r="DK12" s="80"/>
      <c r="DL12" s="80"/>
      <c r="DM12" s="80"/>
      <c r="DN12" s="80"/>
      <c r="DO12" s="80"/>
      <c r="DP12" s="318">
        <v>0</v>
      </c>
      <c r="DQ12" s="318">
        <v>0</v>
      </c>
      <c r="DR12" s="318">
        <v>0</v>
      </c>
      <c r="DS12" s="318">
        <v>0</v>
      </c>
      <c r="DT12" s="318">
        <v>0</v>
      </c>
      <c r="DU12" s="318">
        <v>0</v>
      </c>
      <c r="DV12" s="318">
        <v>0</v>
      </c>
      <c r="DW12" s="318">
        <v>0</v>
      </c>
      <c r="DX12" s="318">
        <v>0</v>
      </c>
      <c r="DY12" s="318">
        <v>0</v>
      </c>
      <c r="DZ12" s="318">
        <v>0</v>
      </c>
      <c r="EA12" s="318">
        <v>0</v>
      </c>
      <c r="EB12" s="318">
        <v>0</v>
      </c>
      <c r="EC12" s="318">
        <v>0</v>
      </c>
      <c r="ED12" s="318">
        <v>0</v>
      </c>
      <c r="EE12" s="318">
        <v>0</v>
      </c>
      <c r="EF12" s="318">
        <v>0</v>
      </c>
      <c r="EG12" s="318">
        <v>0</v>
      </c>
      <c r="EH12" s="318">
        <v>0</v>
      </c>
      <c r="EI12" s="318">
        <v>0</v>
      </c>
      <c r="EJ12" s="318">
        <v>0</v>
      </c>
      <c r="EK12" s="318">
        <v>0</v>
      </c>
      <c r="EL12" s="318">
        <v>0</v>
      </c>
      <c r="EM12" s="318">
        <f>VLOOKUP($B12,'Sintesi (CA)'!$C$30:$AE$56,25,FALSE)</f>
        <v>0</v>
      </c>
      <c r="EN12" s="318">
        <f>VLOOKUP($B12,'Sintesi (CA)'!$C$30:$AE$56,25,FALSE)</f>
        <v>0</v>
      </c>
      <c r="EO12" s="318">
        <f>VLOOKUP($B12,'Sintesi (CA)'!$C$30:$AE$56,25,FALSE)</f>
        <v>0</v>
      </c>
      <c r="EP12" s="318">
        <f>VLOOKUP($B12,'Sintesi (CA)'!$C$30:$AE$56,25,FALSE)</f>
        <v>0</v>
      </c>
      <c r="EQ12" s="318">
        <f>VLOOKUP($B12,'Sintesi (CA)'!$C$30:$AE$56,25,FALSE)</f>
        <v>0</v>
      </c>
      <c r="ER12" s="318">
        <f>VLOOKUP($B12,'Sintesi (CA)'!$C$30:$AE$56,25,FALSE)</f>
        <v>0</v>
      </c>
      <c r="ES12" s="318">
        <f>VLOOKUP($B12,'Sintesi (CA)'!$C$30:$AE$56,25,FALSE)</f>
        <v>0</v>
      </c>
      <c r="ET12" s="318">
        <f>VLOOKUP($B12,'Sintesi (CA)'!$C$30:$AE$56,25,FALSE)</f>
        <v>0</v>
      </c>
      <c r="EU12" s="318">
        <f>VLOOKUP($B12,'Sintesi (CA)'!$C$30:$AE$56,25,FALSE)</f>
        <v>0</v>
      </c>
      <c r="EV12" s="318">
        <f>VLOOKUP($B12,'Sintesi (CA)'!$C$30:$AE$56,25,FALSE)</f>
        <v>0</v>
      </c>
      <c r="EW12" s="318">
        <f>VLOOKUP($B12,'Sintesi (CA)'!$C$30:$AE$56,25,FALSE)</f>
        <v>0</v>
      </c>
      <c r="EX12" s="318">
        <f>VLOOKUP($B12,'Sintesi (CA)'!$C$30:$AE$56,25,FALSE)</f>
        <v>0</v>
      </c>
      <c r="EY12" s="318">
        <f>VLOOKUP($B12,'Sintesi (CA)'!$C$30:$AE$56,25,FALSE)</f>
        <v>0</v>
      </c>
      <c r="EZ12" s="318">
        <f>VLOOKUP($B12,'Sintesi (CA)'!$C$30:$AE$56,25,FALSE)</f>
        <v>0</v>
      </c>
      <c r="FA12" s="318">
        <f>VLOOKUP($B12,'Sintesi (CA)'!$C$30:$AE$56,25,FALSE)</f>
        <v>0</v>
      </c>
      <c r="FB12" s="318">
        <f>VLOOKUP($B12,'Sintesi (CA)'!$C$30:$AE$56,25,FALSE)</f>
        <v>0</v>
      </c>
      <c r="FC12" s="318">
        <f>VLOOKUP($B12,'Sintesi (CA)'!$C$30:$AE$56,25,FALSE)</f>
        <v>0</v>
      </c>
      <c r="FD12" s="318">
        <f>VLOOKUP($B12,'Sintesi (CA)'!$C$30:$AE$56,25,FALSE)</f>
        <v>0</v>
      </c>
      <c r="FE12" s="318">
        <f>VLOOKUP($B12,'Sintesi (CA)'!$C$30:$AE$56,25,FALSE)</f>
        <v>0</v>
      </c>
      <c r="FF12" s="318">
        <f>VLOOKUP($B12,'Sintesi (CA)'!$C$30:$AE$56,25,FALSE)</f>
        <v>0</v>
      </c>
      <c r="FG12" s="318">
        <f>VLOOKUP($B12,'Sintesi (CA)'!$C$30:$AE$56,25,FALSE)</f>
        <v>0</v>
      </c>
      <c r="FH12" s="318">
        <f>VLOOKUP($B12,'Sintesi (CA)'!$C$30:$AE$56,25,FALSE)</f>
        <v>0</v>
      </c>
      <c r="FI12" s="318">
        <f>VLOOKUP($B12,'Sintesi (CA)'!$C$30:$AE$56,25,FALSE)</f>
        <v>0</v>
      </c>
      <c r="FJ12" s="318">
        <f>VLOOKUP($B12,'Sintesi (CA)'!$C$30:$AE$56,25,FALSE)</f>
        <v>0</v>
      </c>
      <c r="FK12" s="318">
        <f>VLOOKUP($B12,'Sintesi (CA)'!$C$30:$AE$56,25,FALSE)</f>
        <v>0</v>
      </c>
      <c r="FL12" s="318">
        <f>VLOOKUP($B12,'Sintesi (CA)'!$C$30:$AE$56,25,FALSE)</f>
        <v>0</v>
      </c>
      <c r="FM12" s="318">
        <f>VLOOKUP($B12,'Sintesi (CA)'!$C$30:$AE$56,25,FALSE)</f>
        <v>0</v>
      </c>
      <c r="FN12" s="318">
        <f>VLOOKUP($B12,'Sintesi (CA)'!$C$30:$AE$56,25,FALSE)</f>
        <v>0</v>
      </c>
      <c r="FO12" s="318">
        <f>VLOOKUP($B12,'Sintesi (CA)'!$C$30:$AE$56,25,FALSE)</f>
        <v>0</v>
      </c>
      <c r="FP12" s="318">
        <f>VLOOKUP($B12,'Sintesi (CA)'!$C$30:$AE$56,25,FALSE)</f>
        <v>0</v>
      </c>
      <c r="FQ12" s="318">
        <f>VLOOKUP($B12,'Sintesi (CA)'!$C$30:$AE$56,25,FALSE)</f>
        <v>0</v>
      </c>
      <c r="FR12" s="318">
        <f>VLOOKUP($B12,'Sintesi (CA)'!$C$30:$AE$56,25,FALSE)</f>
        <v>0</v>
      </c>
      <c r="FS12" s="318">
        <f>VLOOKUP($B12,'Sintesi (CA)'!$C$30:$AE$56,25,FALSE)</f>
        <v>0</v>
      </c>
      <c r="FT12" s="318">
        <f>VLOOKUP($B12,'Sintesi (CA)'!$C$30:$AE$56,25,FALSE)</f>
        <v>0</v>
      </c>
      <c r="FU12" s="318">
        <f>VLOOKUP($B12,'Sintesi (CA)'!$C$30:$AE$56,25,FALSE)</f>
        <v>0</v>
      </c>
      <c r="FV12" s="318">
        <f>VLOOKUP($B12,'Sintesi (CA)'!$C$30:$AE$56,25,FALSE)</f>
        <v>0</v>
      </c>
      <c r="FW12" s="318">
        <f>VLOOKUP($B12,'Sintesi (CA)'!$C$30:$AE$56,25,FALSE)</f>
        <v>0</v>
      </c>
      <c r="FX12" s="318">
        <f>VLOOKUP($B12,'Sintesi (CA)'!$C$30:$AE$56,25,FALSE)</f>
        <v>0</v>
      </c>
      <c r="FY12" s="318">
        <f>VLOOKUP($B12,'Sintesi (CA)'!$C$30:$AE$56,25,FALSE)</f>
        <v>0</v>
      </c>
      <c r="FZ12" s="318">
        <f>VLOOKUP($B12,'Sintesi (CA)'!$C$30:$AE$56,25,FALSE)</f>
        <v>0</v>
      </c>
      <c r="GA12" s="318">
        <f>VLOOKUP($B12,'Sintesi (CA)'!$C$30:$AE$56,25,FALSE)</f>
        <v>0</v>
      </c>
      <c r="GB12" s="318">
        <f>VLOOKUP($B12,'Sintesi (CA)'!$C$30:$AE$56,25,FALSE)</f>
        <v>0</v>
      </c>
      <c r="GC12" s="318">
        <f>VLOOKUP($B12,'Sintesi (CA)'!$C$30:$AE$56,25,FALSE)</f>
        <v>0</v>
      </c>
      <c r="GD12" s="318">
        <f>VLOOKUP($B12,'Sintesi (CA)'!$C$30:$AE$56,25,FALSE)</f>
        <v>0</v>
      </c>
      <c r="GE12" s="318">
        <f>VLOOKUP($B12,'Sintesi (CA)'!$C$30:$AE$56,25,FALSE)</f>
        <v>0</v>
      </c>
      <c r="GF12" s="318">
        <f>VLOOKUP($B12,'Sintesi (CA)'!$C$30:$AE$56,25,FALSE)</f>
        <v>0</v>
      </c>
      <c r="GG12" s="318">
        <f>VLOOKUP($B12,'Sintesi (CA)'!$C$30:$AE$56,25,FALSE)</f>
        <v>0</v>
      </c>
      <c r="GH12" s="318">
        <f>VLOOKUP($B12,'Sintesi (CA)'!$C$30:$AE$56,25,FALSE)</f>
        <v>0</v>
      </c>
      <c r="GI12" s="318">
        <f>VLOOKUP($B12,'Sintesi (CA)'!$C$30:$AE$56,25,FALSE)</f>
        <v>0</v>
      </c>
      <c r="GJ12" s="318">
        <f>VLOOKUP($B12,'Sintesi (CA)'!$C$30:$AE$56,25,FALSE)</f>
        <v>0</v>
      </c>
      <c r="GK12" s="318">
        <f>VLOOKUP($B12,'Sintesi (CA)'!$C$30:$AE$56,25,FALSE)</f>
        <v>0</v>
      </c>
      <c r="GL12" s="318">
        <f>VLOOKUP($B12,'Sintesi (CA)'!$C$30:$AE$56,25,FALSE)</f>
        <v>0</v>
      </c>
      <c r="GM12" s="318">
        <f>VLOOKUP($B12,'Sintesi (CA)'!$C$30:$AE$56,25,FALSE)</f>
        <v>0</v>
      </c>
      <c r="GN12" s="318">
        <f>VLOOKUP($B12,'Sintesi (CA)'!$C$30:$AE$56,25,FALSE)</f>
        <v>0</v>
      </c>
      <c r="GO12" s="318">
        <f>VLOOKUP($B12,'Sintesi (CA)'!$C$30:$AE$56,25,FALSE)</f>
        <v>0</v>
      </c>
      <c r="GP12" s="318">
        <f>VLOOKUP($B12,'Sintesi (CA)'!$C$30:$AE$56,25,FALSE)</f>
        <v>0</v>
      </c>
      <c r="GQ12" s="318">
        <f>VLOOKUP($B12,'Sintesi (CA)'!$C$30:$AE$56,25,FALSE)</f>
        <v>0</v>
      </c>
      <c r="GR12" s="318">
        <f>VLOOKUP($B12,'Sintesi (CA)'!$C$30:$AE$56,25,FALSE)</f>
        <v>0</v>
      </c>
      <c r="GS12" s="318">
        <f>VLOOKUP($B12,'Sintesi (CA)'!$C$30:$AE$56,25,FALSE)</f>
        <v>0</v>
      </c>
      <c r="GT12" s="318">
        <f>VLOOKUP($B12,'Sintesi (CA)'!$C$30:$AE$56,25,FALSE)</f>
        <v>0</v>
      </c>
      <c r="GU12" s="318">
        <f>VLOOKUP($B12,'Sintesi (CA)'!$C$30:$AE$56,25,FALSE)</f>
        <v>0</v>
      </c>
      <c r="GV12" s="318">
        <f>VLOOKUP($B12,'Sintesi (CA)'!$C$30:$AE$56,25,FALSE)</f>
        <v>0</v>
      </c>
      <c r="GW12" s="318">
        <f>VLOOKUP($B12,'Sintesi (CA)'!$C$30:$AE$56,25,FALSE)</f>
        <v>0</v>
      </c>
      <c r="GX12" s="318">
        <f>VLOOKUP($B12,'Sintesi (CA)'!$C$30:$AE$56,25,FALSE)</f>
        <v>0</v>
      </c>
      <c r="GY12" s="318">
        <f>VLOOKUP($B12,'Sintesi (CA)'!$C$30:$AE$56,25,FALSE)</f>
        <v>0</v>
      </c>
      <c r="GZ12" s="318">
        <f>VLOOKUP($B12,'Sintesi (CA)'!$C$30:$AE$56,25,FALSE)</f>
        <v>0</v>
      </c>
      <c r="HA12" s="318">
        <f>VLOOKUP($B12,'Sintesi (CA)'!$C$30:$AE$56,25,FALSE)</f>
        <v>0</v>
      </c>
      <c r="HB12" s="318">
        <f>VLOOKUP($B12,'Sintesi (CA)'!$C$30:$AE$56,25,FALSE)</f>
        <v>0</v>
      </c>
      <c r="HC12" s="318">
        <f>VLOOKUP($B12,'Sintesi (CA)'!$C$30:$AE$56,25,FALSE)</f>
        <v>0</v>
      </c>
      <c r="HD12" s="318">
        <f>VLOOKUP($B12,'Sintesi (CA)'!$C$30:$AE$56,25,FALSE)</f>
        <v>0</v>
      </c>
      <c r="HE12" s="318">
        <f>VLOOKUP($B12,'Sintesi (CA)'!$C$30:$AE$56,25,FALSE)</f>
        <v>0</v>
      </c>
      <c r="HF12" s="318">
        <f>VLOOKUP($B12,'Sintesi (CA)'!$C$30:$AE$56,25,FALSE)</f>
        <v>0</v>
      </c>
      <c r="HG12" s="318">
        <f>VLOOKUP($B12,'Sintesi (CA)'!$C$30:$AE$56,25,FALSE)</f>
        <v>0</v>
      </c>
      <c r="HH12" s="318">
        <f>VLOOKUP($B12,'Sintesi (CA)'!$C$30:$AE$56,25,FALSE)</f>
        <v>0</v>
      </c>
      <c r="HI12" s="318">
        <f>VLOOKUP($B12,'Sintesi (CA)'!$C$30:$AE$56,25,FALSE)</f>
        <v>0</v>
      </c>
      <c r="HJ12" s="318">
        <f>VLOOKUP($B12,'Sintesi (CA)'!$C$30:$AE$56,25,FALSE)</f>
        <v>0</v>
      </c>
      <c r="HK12" s="318">
        <f>VLOOKUP($B12,'Sintesi (CA)'!$C$30:$AE$56,25,FALSE)</f>
        <v>0</v>
      </c>
      <c r="HL12" s="318">
        <f>VLOOKUP($B12,'Sintesi (CA)'!$C$30:$AE$56,25,FALSE)</f>
        <v>0</v>
      </c>
      <c r="HM12" s="318">
        <f>VLOOKUP($B12,'Sintesi (CA)'!$C$30:$AE$56,25,FALSE)</f>
        <v>0</v>
      </c>
      <c r="HN12" s="318">
        <f>VLOOKUP($B12,'Sintesi (CA)'!$C$30:$AE$56,25,FALSE)</f>
        <v>0</v>
      </c>
      <c r="HO12" s="318">
        <f>VLOOKUP($B12,'Sintesi (CA)'!$C$30:$AE$56,25,FALSE)</f>
        <v>0</v>
      </c>
      <c r="HP12" s="318"/>
      <c r="HQ12" s="318"/>
      <c r="HR12" s="318"/>
      <c r="HS12" s="319">
        <v>0</v>
      </c>
      <c r="HT12" s="319">
        <v>0</v>
      </c>
      <c r="HU12" s="319">
        <v>0</v>
      </c>
      <c r="HV12" s="319">
        <v>0</v>
      </c>
      <c r="HW12" s="319">
        <v>0</v>
      </c>
      <c r="HX12" s="319">
        <v>0</v>
      </c>
      <c r="HY12" s="319">
        <v>0</v>
      </c>
      <c r="HZ12" s="319">
        <v>0</v>
      </c>
      <c r="IA12" s="319">
        <v>0</v>
      </c>
      <c r="IB12" s="319">
        <v>0</v>
      </c>
      <c r="IC12" s="319">
        <v>0</v>
      </c>
      <c r="ID12" s="319">
        <v>0</v>
      </c>
      <c r="IE12" s="319">
        <v>0</v>
      </c>
      <c r="IF12" s="319">
        <v>0</v>
      </c>
      <c r="IG12" s="319">
        <v>0</v>
      </c>
      <c r="IH12" s="319">
        <v>0</v>
      </c>
      <c r="II12" s="319">
        <v>0</v>
      </c>
      <c r="IJ12" s="319">
        <v>0</v>
      </c>
      <c r="IK12" s="319">
        <v>0</v>
      </c>
      <c r="IL12" s="319">
        <v>0</v>
      </c>
      <c r="IM12" s="319">
        <v>0</v>
      </c>
      <c r="IN12" s="319">
        <v>0</v>
      </c>
      <c r="IO12" s="319">
        <v>0</v>
      </c>
      <c r="IP12" s="319">
        <f>VLOOKUP($B12,'Sintesi (CA)'!$C$30:$AE$56,27,FALSE)</f>
        <v>0</v>
      </c>
      <c r="IQ12" s="319">
        <f>VLOOKUP($B12,'Sintesi (CA)'!$C$30:$AE$56,27,FALSE)</f>
        <v>0</v>
      </c>
      <c r="IR12" s="319">
        <f>VLOOKUP($B12,'Sintesi (CA)'!$C$30:$AE$56,27,FALSE)</f>
        <v>0</v>
      </c>
      <c r="IS12" s="319">
        <f>VLOOKUP($B12,'Sintesi (CA)'!$C$30:$AE$56,27,FALSE)</f>
        <v>0</v>
      </c>
      <c r="IT12" s="319">
        <f>VLOOKUP($B12,'Sintesi (CA)'!$C$30:$AE$56,27,FALSE)</f>
        <v>0</v>
      </c>
      <c r="IU12" s="319">
        <f>VLOOKUP($B12,'Sintesi (CA)'!$C$30:$AE$56,27,FALSE)</f>
        <v>0</v>
      </c>
      <c r="IV12" s="319">
        <f>VLOOKUP($B12,'Sintesi (CA)'!$C$30:$AE$56,27,FALSE)</f>
        <v>0</v>
      </c>
      <c r="IW12" s="319">
        <f>VLOOKUP($B12,'Sintesi (CA)'!$C$30:$AE$56,27,FALSE)</f>
        <v>0</v>
      </c>
      <c r="IX12" s="319">
        <f>VLOOKUP($B12,'Sintesi (CA)'!$C$30:$AE$56,27,FALSE)</f>
        <v>0</v>
      </c>
      <c r="IY12" s="319">
        <f>VLOOKUP($B12,'Sintesi (CA)'!$C$30:$AE$56,27,FALSE)</f>
        <v>0</v>
      </c>
      <c r="IZ12" s="319">
        <f>VLOOKUP($B12,'Sintesi (CA)'!$C$30:$AE$56,27,FALSE)</f>
        <v>0</v>
      </c>
      <c r="JA12" s="319">
        <f>VLOOKUP($B12,'Sintesi (CA)'!$C$30:$AE$56,27,FALSE)</f>
        <v>0</v>
      </c>
      <c r="JB12" s="319">
        <f>VLOOKUP($B12,'Sintesi (CA)'!$C$30:$AE$56,27,FALSE)</f>
        <v>0</v>
      </c>
      <c r="JC12" s="319">
        <f>VLOOKUP($B12,'Sintesi (CA)'!$C$30:$AE$56,27,FALSE)</f>
        <v>0</v>
      </c>
      <c r="JD12" s="319">
        <f>VLOOKUP($B12,'Sintesi (CA)'!$C$30:$AE$56,27,FALSE)</f>
        <v>0</v>
      </c>
      <c r="JE12" s="319">
        <f>VLOOKUP($B12,'Sintesi (CA)'!$C$30:$AE$56,27,FALSE)</f>
        <v>0</v>
      </c>
      <c r="JF12" s="319">
        <f>VLOOKUP($B12,'Sintesi (CA)'!$C$30:$AE$56,27,FALSE)</f>
        <v>0</v>
      </c>
      <c r="JG12" s="319">
        <f>VLOOKUP($B12,'Sintesi (CA)'!$C$30:$AE$56,27,FALSE)</f>
        <v>0</v>
      </c>
      <c r="JH12" s="319">
        <f>VLOOKUP($B12,'Sintesi (CA)'!$C$30:$AE$56,27,FALSE)</f>
        <v>0</v>
      </c>
      <c r="JI12" s="319">
        <f>VLOOKUP($B12,'Sintesi (CA)'!$C$30:$AE$56,27,FALSE)</f>
        <v>0</v>
      </c>
      <c r="JJ12" s="319">
        <f>VLOOKUP($B12,'Sintesi (CA)'!$C$30:$AE$56,27,FALSE)</f>
        <v>0</v>
      </c>
      <c r="JK12" s="319">
        <f>VLOOKUP($B12,'Sintesi (CA)'!$C$30:$AE$56,27,FALSE)</f>
        <v>0</v>
      </c>
      <c r="JL12" s="319">
        <f>VLOOKUP($B12,'Sintesi (CA)'!$C$30:$AE$56,27,FALSE)</f>
        <v>0</v>
      </c>
      <c r="JM12" s="319">
        <f>VLOOKUP($B12,'Sintesi (CA)'!$C$30:$AE$56,27,FALSE)</f>
        <v>0</v>
      </c>
      <c r="JN12" s="319">
        <f>VLOOKUP($B12,'Sintesi (CA)'!$C$30:$AE$56,27,FALSE)</f>
        <v>0</v>
      </c>
      <c r="JO12" s="319">
        <f>VLOOKUP($B12,'Sintesi (CA)'!$C$30:$AE$56,27,FALSE)</f>
        <v>0</v>
      </c>
      <c r="JP12" s="319">
        <f>VLOOKUP($B12,'Sintesi (CA)'!$C$30:$AE$56,27,FALSE)</f>
        <v>0</v>
      </c>
      <c r="JQ12" s="319">
        <f>VLOOKUP($B12,'Sintesi (CA)'!$C$30:$AE$56,27,FALSE)</f>
        <v>0</v>
      </c>
      <c r="JR12" s="319">
        <f>VLOOKUP($B12,'Sintesi (CA)'!$C$30:$AE$56,27,FALSE)</f>
        <v>0</v>
      </c>
      <c r="JS12" s="319">
        <f>VLOOKUP($B12,'Sintesi (CA)'!$C$30:$AE$56,27,FALSE)</f>
        <v>0</v>
      </c>
      <c r="JT12" s="319">
        <f>VLOOKUP($B12,'Sintesi (CA)'!$C$30:$AE$56,27,FALSE)</f>
        <v>0</v>
      </c>
      <c r="JU12" s="319">
        <f>VLOOKUP($B12,'Sintesi (CA)'!$C$30:$AE$56,27,FALSE)</f>
        <v>0</v>
      </c>
      <c r="JV12" s="319">
        <f>VLOOKUP($B12,'Sintesi (CA)'!$C$30:$AE$56,27,FALSE)</f>
        <v>0</v>
      </c>
      <c r="JW12" s="319">
        <f>VLOOKUP($B12,'Sintesi (CA)'!$C$30:$AE$56,27,FALSE)</f>
        <v>0</v>
      </c>
      <c r="JX12" s="319">
        <f>VLOOKUP($B12,'Sintesi (CA)'!$C$30:$AE$56,27,FALSE)</f>
        <v>0</v>
      </c>
      <c r="JY12" s="319">
        <f>VLOOKUP($B12,'Sintesi (CA)'!$C$30:$AE$56,27,FALSE)</f>
        <v>0</v>
      </c>
      <c r="JZ12" s="319">
        <f>VLOOKUP($B12,'Sintesi (CA)'!$C$30:$AE$56,27,FALSE)</f>
        <v>0</v>
      </c>
      <c r="KA12" s="319">
        <f>VLOOKUP($B12,'Sintesi (CA)'!$C$30:$AE$56,27,FALSE)</f>
        <v>0</v>
      </c>
      <c r="KB12" s="319">
        <f>VLOOKUP($B12,'Sintesi (CA)'!$C$30:$AE$56,27,FALSE)</f>
        <v>0</v>
      </c>
      <c r="KC12" s="319">
        <f>VLOOKUP($B12,'Sintesi (CA)'!$C$30:$AE$56,27,FALSE)</f>
        <v>0</v>
      </c>
      <c r="KD12" s="319">
        <f>VLOOKUP($B12,'Sintesi (CA)'!$C$30:$AE$56,27,FALSE)</f>
        <v>0</v>
      </c>
      <c r="KE12" s="319">
        <f>VLOOKUP($B12,'Sintesi (CA)'!$C$30:$AE$56,27,FALSE)</f>
        <v>0</v>
      </c>
      <c r="KF12" s="319">
        <f>VLOOKUP($B12,'Sintesi (CA)'!$C$30:$AE$56,27,FALSE)</f>
        <v>0</v>
      </c>
      <c r="KG12" s="319">
        <f>VLOOKUP($B12,'Sintesi (CA)'!$C$30:$AE$56,27,FALSE)</f>
        <v>0</v>
      </c>
      <c r="KH12" s="319">
        <f>VLOOKUP($B12,'Sintesi (CA)'!$C$30:$AE$56,27,FALSE)</f>
        <v>0</v>
      </c>
      <c r="KI12" s="319">
        <f>VLOOKUP($B12,'Sintesi (CA)'!$C$30:$AE$56,27,FALSE)</f>
        <v>0</v>
      </c>
      <c r="KJ12" s="319">
        <f>VLOOKUP($B12,'Sintesi (CA)'!$C$30:$AE$56,27,FALSE)</f>
        <v>0</v>
      </c>
      <c r="KK12" s="319">
        <f>VLOOKUP($B12,'Sintesi (CA)'!$C$30:$AE$56,27,FALSE)</f>
        <v>0</v>
      </c>
      <c r="KL12" s="319">
        <f>VLOOKUP($B12,'Sintesi (CA)'!$C$30:$AE$56,27,FALSE)</f>
        <v>0</v>
      </c>
      <c r="KM12" s="319">
        <f>VLOOKUP($B12,'Sintesi (CA)'!$C$30:$AE$56,27,FALSE)</f>
        <v>0</v>
      </c>
      <c r="KN12" s="319">
        <f>VLOOKUP($B12,'Sintesi (CA)'!$C$30:$AE$56,27,FALSE)</f>
        <v>0</v>
      </c>
      <c r="KO12" s="319">
        <f>VLOOKUP($B12,'Sintesi (CA)'!$C$30:$AE$56,27,FALSE)</f>
        <v>0</v>
      </c>
      <c r="KP12" s="319">
        <f>VLOOKUP($B12,'Sintesi (CA)'!$C$30:$AE$56,27,FALSE)</f>
        <v>0</v>
      </c>
      <c r="KQ12" s="319">
        <f>VLOOKUP($B12,'Sintesi (CA)'!$C$30:$AE$56,27,FALSE)</f>
        <v>0</v>
      </c>
      <c r="KR12" s="319">
        <f>VLOOKUP($B12,'Sintesi (CA)'!$C$30:$AE$56,27,FALSE)</f>
        <v>0</v>
      </c>
      <c r="KS12" s="319">
        <f>VLOOKUP($B12,'Sintesi (CA)'!$C$30:$AE$56,27,FALSE)</f>
        <v>0</v>
      </c>
      <c r="KT12" s="319">
        <f>VLOOKUP($B12,'Sintesi (CA)'!$C$30:$AE$56,27,FALSE)</f>
        <v>0</v>
      </c>
      <c r="KU12" s="319">
        <f>VLOOKUP($B12,'Sintesi (CA)'!$C$30:$AE$56,27,FALSE)</f>
        <v>0</v>
      </c>
      <c r="KV12" s="319">
        <f>VLOOKUP($B12,'Sintesi (CA)'!$C$30:$AE$56,27,FALSE)</f>
        <v>0</v>
      </c>
      <c r="KW12" s="319">
        <f>VLOOKUP($B12,'Sintesi (CA)'!$C$30:$AE$56,27,FALSE)</f>
        <v>0</v>
      </c>
      <c r="KX12" s="319">
        <f>VLOOKUP($B12,'Sintesi (CA)'!$C$30:$AE$56,27,FALSE)</f>
        <v>0</v>
      </c>
      <c r="KY12" s="319">
        <f>VLOOKUP($B12,'Sintesi (CA)'!$C$30:$AE$56,27,FALSE)</f>
        <v>0</v>
      </c>
      <c r="KZ12" s="319">
        <f>VLOOKUP($B12,'Sintesi (CA)'!$C$30:$AE$56,27,FALSE)</f>
        <v>0</v>
      </c>
      <c r="LA12" s="319">
        <f>VLOOKUP($B12,'Sintesi (CA)'!$C$30:$AE$56,27,FALSE)</f>
        <v>0</v>
      </c>
      <c r="LB12" s="319">
        <f>VLOOKUP($B12,'Sintesi (CA)'!$C$30:$AE$56,27,FALSE)</f>
        <v>0</v>
      </c>
      <c r="LC12" s="319">
        <f>VLOOKUP($B12,'Sintesi (CA)'!$C$30:$AE$56,27,FALSE)</f>
        <v>0</v>
      </c>
      <c r="LD12" s="319">
        <f>VLOOKUP($B12,'Sintesi (CA)'!$C$30:$AE$56,27,FALSE)</f>
        <v>0</v>
      </c>
      <c r="LE12" s="319">
        <f>VLOOKUP($B12,'Sintesi (CA)'!$C$30:$AE$56,27,FALSE)</f>
        <v>0</v>
      </c>
      <c r="LF12" s="319">
        <f>VLOOKUP($B12,'Sintesi (CA)'!$C$30:$AE$56,27,FALSE)</f>
        <v>0</v>
      </c>
      <c r="LG12" s="319">
        <f>VLOOKUP($B12,'Sintesi (CA)'!$C$30:$AE$56,27,FALSE)</f>
        <v>0</v>
      </c>
      <c r="LH12" s="319">
        <f>VLOOKUP($B12,'Sintesi (CA)'!$C$30:$AE$56,27,FALSE)</f>
        <v>0</v>
      </c>
      <c r="LI12" s="319">
        <f>VLOOKUP($B12,'Sintesi (CA)'!$C$30:$AE$56,27,FALSE)</f>
        <v>0</v>
      </c>
      <c r="LJ12" s="319">
        <f>VLOOKUP($B12,'Sintesi (CA)'!$C$30:$AE$56,27,FALSE)</f>
        <v>0</v>
      </c>
      <c r="LK12" s="319">
        <f>VLOOKUP($B12,'Sintesi (CA)'!$C$30:$AE$56,27,FALSE)</f>
        <v>0</v>
      </c>
      <c r="LL12" s="319">
        <f>VLOOKUP($B12,'Sintesi (CA)'!$C$30:$AE$56,27,FALSE)</f>
        <v>0</v>
      </c>
      <c r="LM12" s="319">
        <f>VLOOKUP($B12,'Sintesi (CA)'!$C$30:$AE$56,27,FALSE)</f>
        <v>0</v>
      </c>
      <c r="LN12" s="319">
        <f>VLOOKUP($B12,'Sintesi (CA)'!$C$30:$AE$56,27,FALSE)</f>
        <v>0</v>
      </c>
      <c r="LO12" s="319">
        <f>VLOOKUP($B12,'Sintesi (CA)'!$C$30:$AE$56,27,FALSE)</f>
        <v>0</v>
      </c>
      <c r="LP12" s="319">
        <f>VLOOKUP($B12,'Sintesi (CA)'!$C$30:$AE$56,27,FALSE)</f>
        <v>0</v>
      </c>
      <c r="LQ12" s="319">
        <f>VLOOKUP($B12,'Sintesi (CA)'!$C$30:$AE$56,27,FALSE)</f>
        <v>0</v>
      </c>
      <c r="LR12" s="319">
        <f>VLOOKUP($B12,'Sintesi (CA)'!$C$30:$AE$56,27,FALSE)</f>
        <v>0</v>
      </c>
      <c r="LS12" s="319"/>
      <c r="LT12" s="319"/>
      <c r="LU12" s="319"/>
      <c r="LV12" s="320">
        <v>0</v>
      </c>
      <c r="LW12" s="320">
        <v>0</v>
      </c>
      <c r="LX12" s="320">
        <v>0</v>
      </c>
      <c r="LY12" s="320">
        <v>1</v>
      </c>
      <c r="LZ12" s="320">
        <v>1</v>
      </c>
      <c r="MA12" s="320">
        <v>1</v>
      </c>
      <c r="MB12" s="320">
        <v>1</v>
      </c>
      <c r="MC12" s="320">
        <v>1</v>
      </c>
      <c r="MD12" s="320">
        <v>1</v>
      </c>
      <c r="ME12" s="320">
        <v>1</v>
      </c>
      <c r="MF12" s="320">
        <v>1</v>
      </c>
      <c r="MG12" s="320">
        <v>1</v>
      </c>
      <c r="MH12" s="320">
        <v>1</v>
      </c>
      <c r="MI12" s="320">
        <v>1</v>
      </c>
      <c r="MJ12" s="320">
        <v>1</v>
      </c>
      <c r="MK12" s="320">
        <v>1</v>
      </c>
      <c r="ML12" s="320">
        <v>1</v>
      </c>
      <c r="MM12" s="320">
        <v>1</v>
      </c>
      <c r="MN12" s="320">
        <v>1</v>
      </c>
      <c r="MO12" s="320">
        <v>1</v>
      </c>
      <c r="MP12" s="320">
        <v>1</v>
      </c>
      <c r="MQ12" s="320">
        <v>1</v>
      </c>
      <c r="MR12" s="320">
        <v>1</v>
      </c>
      <c r="MS12" s="320">
        <f>VLOOKUP($B12,'Sintesi (CA)'!$C$30:$AE$56,26,FALSE)</f>
        <v>1</v>
      </c>
      <c r="MT12" s="320">
        <f>VLOOKUP($B12,'Sintesi (CA)'!$C$30:$AE$56,26,FALSE)</f>
        <v>1</v>
      </c>
      <c r="MU12" s="320">
        <f>VLOOKUP($B12,'Sintesi (CA)'!$C$30:$AE$56,26,FALSE)</f>
        <v>1</v>
      </c>
      <c r="MV12" s="320">
        <f>VLOOKUP($B12,'Sintesi (CA)'!$C$30:$AE$56,26,FALSE)</f>
        <v>1</v>
      </c>
      <c r="MW12" s="320">
        <f>VLOOKUP($B12,'Sintesi (CA)'!$C$30:$AE$56,26,FALSE)</f>
        <v>1</v>
      </c>
      <c r="MX12" s="320">
        <f>VLOOKUP($B12,'Sintesi (CA)'!$C$30:$AE$56,26,FALSE)</f>
        <v>1</v>
      </c>
      <c r="MY12" s="320">
        <f>VLOOKUP($B12,'Sintesi (CA)'!$C$30:$AE$56,26,FALSE)</f>
        <v>1</v>
      </c>
      <c r="MZ12" s="320">
        <f>VLOOKUP($B12,'Sintesi (CA)'!$C$30:$AE$56,26,FALSE)</f>
        <v>1</v>
      </c>
      <c r="NA12" s="320">
        <f>VLOOKUP($B12,'Sintesi (CA)'!$C$30:$AE$56,26,FALSE)</f>
        <v>1</v>
      </c>
      <c r="NB12" s="320">
        <f>VLOOKUP($B12,'Sintesi (CA)'!$C$30:$AE$56,26,FALSE)</f>
        <v>1</v>
      </c>
      <c r="NC12" s="320">
        <f>VLOOKUP($B12,'Sintesi (CA)'!$C$30:$AE$56,26,FALSE)</f>
        <v>1</v>
      </c>
      <c r="ND12" s="320">
        <f>VLOOKUP($B12,'Sintesi (CA)'!$C$30:$AE$56,26,FALSE)</f>
        <v>1</v>
      </c>
      <c r="NE12" s="320">
        <f>VLOOKUP($B12,'Sintesi (CA)'!$C$30:$AE$56,26,FALSE)</f>
        <v>1</v>
      </c>
      <c r="NF12" s="320">
        <f>VLOOKUP($B12,'Sintesi (CA)'!$C$30:$AE$56,26,FALSE)</f>
        <v>1</v>
      </c>
      <c r="NG12" s="320">
        <f>VLOOKUP($B12,'Sintesi (CA)'!$C$30:$AE$56,26,FALSE)</f>
        <v>1</v>
      </c>
      <c r="NH12" s="320">
        <f>VLOOKUP($B12,'Sintesi (CA)'!$C$30:$AE$56,26,FALSE)</f>
        <v>1</v>
      </c>
      <c r="NI12" s="320">
        <f>VLOOKUP($B12,'Sintesi (CA)'!$C$30:$AE$56,26,FALSE)</f>
        <v>1</v>
      </c>
      <c r="NJ12" s="320">
        <f>VLOOKUP($B12,'Sintesi (CA)'!$C$30:$AE$56,26,FALSE)</f>
        <v>1</v>
      </c>
      <c r="NK12" s="320">
        <f>VLOOKUP($B12,'Sintesi (CA)'!$C$30:$AE$56,26,FALSE)</f>
        <v>1</v>
      </c>
      <c r="NL12" s="320">
        <f>VLOOKUP($B12,'Sintesi (CA)'!$C$30:$AE$56,26,FALSE)</f>
        <v>1</v>
      </c>
      <c r="NM12" s="320">
        <f>VLOOKUP($B12,'Sintesi (CA)'!$C$30:$AE$56,26,FALSE)</f>
        <v>1</v>
      </c>
      <c r="NN12" s="320">
        <f>VLOOKUP($B12,'Sintesi (CA)'!$C$30:$AE$56,26,FALSE)</f>
        <v>1</v>
      </c>
      <c r="NO12" s="320">
        <f>VLOOKUP($B12,'Sintesi (CA)'!$C$30:$AE$56,26,FALSE)</f>
        <v>1</v>
      </c>
      <c r="NP12" s="320">
        <f>VLOOKUP($B12,'Sintesi (CA)'!$C$30:$AE$56,26,FALSE)</f>
        <v>1</v>
      </c>
      <c r="NQ12" s="320">
        <f>VLOOKUP($B12,'Sintesi (CA)'!$C$30:$AE$56,26,FALSE)</f>
        <v>1</v>
      </c>
      <c r="NR12" s="320">
        <f>VLOOKUP($B12,'Sintesi (CA)'!$C$30:$AE$56,26,FALSE)</f>
        <v>1</v>
      </c>
      <c r="NS12" s="320">
        <f>VLOOKUP($B12,'Sintesi (CA)'!$C$30:$AE$56,26,FALSE)</f>
        <v>1</v>
      </c>
      <c r="NT12" s="320">
        <f>VLOOKUP($B12,'Sintesi (CA)'!$C$30:$AE$56,26,FALSE)</f>
        <v>1</v>
      </c>
      <c r="NU12" s="320">
        <f>VLOOKUP($B12,'Sintesi (CA)'!$C$30:$AE$56,26,FALSE)</f>
        <v>1</v>
      </c>
      <c r="NV12" s="320">
        <f>VLOOKUP($B12,'Sintesi (CA)'!$C$30:$AE$56,26,FALSE)</f>
        <v>1</v>
      </c>
      <c r="NW12" s="320">
        <f>VLOOKUP($B12,'Sintesi (CA)'!$C$30:$AE$56,26,FALSE)</f>
        <v>1</v>
      </c>
      <c r="NX12" s="320">
        <f>VLOOKUP($B12,'Sintesi (CA)'!$C$30:$AE$56,26,FALSE)</f>
        <v>1</v>
      </c>
      <c r="NY12" s="320">
        <f>VLOOKUP($B12,'Sintesi (CA)'!$C$30:$AE$56,26,FALSE)</f>
        <v>1</v>
      </c>
      <c r="NZ12" s="320">
        <f>VLOOKUP($B12,'Sintesi (CA)'!$C$30:$AE$56,26,FALSE)</f>
        <v>1</v>
      </c>
      <c r="OA12" s="320">
        <f>VLOOKUP($B12,'Sintesi (CA)'!$C$30:$AE$56,26,FALSE)</f>
        <v>1</v>
      </c>
      <c r="OB12" s="320">
        <f>VLOOKUP($B12,'Sintesi (CA)'!$C$30:$AE$56,26,FALSE)</f>
        <v>1</v>
      </c>
      <c r="OC12" s="320">
        <f>VLOOKUP($B12,'Sintesi (CA)'!$C$30:$AE$56,26,FALSE)</f>
        <v>1</v>
      </c>
      <c r="OD12" s="320">
        <f>VLOOKUP($B12,'Sintesi (CA)'!$C$30:$AE$56,26,FALSE)</f>
        <v>1</v>
      </c>
      <c r="OE12" s="320">
        <f>VLOOKUP($B12,'Sintesi (CA)'!$C$30:$AE$56,26,FALSE)</f>
        <v>1</v>
      </c>
      <c r="OF12" s="320">
        <f>VLOOKUP($B12,'Sintesi (CA)'!$C$30:$AE$56,26,FALSE)</f>
        <v>1</v>
      </c>
      <c r="OG12" s="320">
        <f>VLOOKUP($B12,'Sintesi (CA)'!$C$30:$AE$56,26,FALSE)</f>
        <v>1</v>
      </c>
      <c r="OH12" s="320">
        <f>VLOOKUP($B12,'Sintesi (CA)'!$C$30:$AE$56,26,FALSE)</f>
        <v>1</v>
      </c>
      <c r="OI12" s="320">
        <f>VLOOKUP($B12,'Sintesi (CA)'!$C$30:$AE$56,26,FALSE)</f>
        <v>1</v>
      </c>
      <c r="OJ12" s="320">
        <f>VLOOKUP($B12,'Sintesi (CA)'!$C$30:$AE$56,26,FALSE)</f>
        <v>1</v>
      </c>
      <c r="OK12" s="320">
        <f>VLOOKUP($B12,'Sintesi (CA)'!$C$30:$AE$56,26,FALSE)</f>
        <v>1</v>
      </c>
      <c r="OL12" s="320">
        <f>VLOOKUP($B12,'Sintesi (CA)'!$C$30:$AE$56,26,FALSE)</f>
        <v>1</v>
      </c>
      <c r="OM12" s="320">
        <f>VLOOKUP($B12,'Sintesi (CA)'!$C$30:$AE$56,26,FALSE)</f>
        <v>1</v>
      </c>
      <c r="ON12" s="320">
        <f>VLOOKUP($B12,'Sintesi (CA)'!$C$30:$AE$56,26,FALSE)</f>
        <v>1</v>
      </c>
      <c r="OO12" s="320">
        <f>VLOOKUP($B12,'Sintesi (CA)'!$C$30:$AE$56,26,FALSE)</f>
        <v>1</v>
      </c>
      <c r="OP12" s="320">
        <f>VLOOKUP($B12,'Sintesi (CA)'!$C$30:$AE$56,26,FALSE)</f>
        <v>1</v>
      </c>
      <c r="OQ12" s="320">
        <f>VLOOKUP($B12,'Sintesi (CA)'!$C$30:$AE$56,26,FALSE)</f>
        <v>1</v>
      </c>
      <c r="OR12" s="320">
        <f>VLOOKUP($B12,'Sintesi (CA)'!$C$30:$AE$56,26,FALSE)</f>
        <v>1</v>
      </c>
      <c r="OS12" s="320">
        <f>VLOOKUP($B12,'Sintesi (CA)'!$C$30:$AE$56,26,FALSE)</f>
        <v>1</v>
      </c>
      <c r="OT12" s="320">
        <f>VLOOKUP($B12,'Sintesi (CA)'!$C$30:$AE$56,26,FALSE)</f>
        <v>1</v>
      </c>
      <c r="OU12" s="320">
        <f>VLOOKUP($B12,'Sintesi (CA)'!$C$30:$AE$56,26,FALSE)</f>
        <v>1</v>
      </c>
      <c r="OV12" s="320">
        <f>VLOOKUP($B12,'Sintesi (CA)'!$C$30:$AE$56,26,FALSE)</f>
        <v>1</v>
      </c>
      <c r="OW12" s="320">
        <f>VLOOKUP($B12,'Sintesi (CA)'!$C$30:$AE$56,26,FALSE)</f>
        <v>1</v>
      </c>
      <c r="OX12" s="320">
        <f>VLOOKUP($B12,'Sintesi (CA)'!$C$30:$AE$56,26,FALSE)</f>
        <v>1</v>
      </c>
      <c r="OY12" s="320">
        <f>VLOOKUP($B12,'Sintesi (CA)'!$C$30:$AE$56,26,FALSE)</f>
        <v>1</v>
      </c>
      <c r="OZ12" s="320">
        <f>VLOOKUP($B12,'Sintesi (CA)'!$C$30:$AE$56,26,FALSE)</f>
        <v>1</v>
      </c>
      <c r="PA12" s="320">
        <f>VLOOKUP($B12,'Sintesi (CA)'!$C$30:$AE$56,26,FALSE)</f>
        <v>1</v>
      </c>
      <c r="PB12" s="320">
        <f>VLOOKUP($B12,'Sintesi (CA)'!$C$30:$AE$56,26,FALSE)</f>
        <v>1</v>
      </c>
      <c r="PC12" s="320">
        <f>VLOOKUP($B12,'Sintesi (CA)'!$C$30:$AE$56,26,FALSE)</f>
        <v>1</v>
      </c>
      <c r="PD12" s="320">
        <f>VLOOKUP($B12,'Sintesi (CA)'!$C$30:$AE$56,26,FALSE)</f>
        <v>1</v>
      </c>
      <c r="PE12" s="320">
        <f>VLOOKUP($B12,'Sintesi (CA)'!$C$30:$AE$56,26,FALSE)</f>
        <v>1</v>
      </c>
      <c r="PF12" s="320">
        <f>VLOOKUP($B12,'Sintesi (CA)'!$C$30:$AE$56,26,FALSE)</f>
        <v>1</v>
      </c>
      <c r="PG12" s="320">
        <f>VLOOKUP($B12,'Sintesi (CA)'!$C$30:$AE$56,26,FALSE)</f>
        <v>1</v>
      </c>
      <c r="PH12" s="320">
        <f>VLOOKUP($B12,'Sintesi (CA)'!$C$30:$AE$56,26,FALSE)</f>
        <v>1</v>
      </c>
      <c r="PI12" s="320">
        <f>VLOOKUP($B12,'Sintesi (CA)'!$C$30:$AE$56,26,FALSE)</f>
        <v>1</v>
      </c>
      <c r="PJ12" s="320">
        <f>VLOOKUP($B12,'Sintesi (CA)'!$C$30:$AE$56,26,FALSE)</f>
        <v>1</v>
      </c>
      <c r="PK12" s="320">
        <f>VLOOKUP($B12,'Sintesi (CA)'!$C$30:$AE$56,26,FALSE)</f>
        <v>1</v>
      </c>
      <c r="PL12" s="320">
        <f>VLOOKUP($B12,'Sintesi (CA)'!$C$30:$AE$56,26,FALSE)</f>
        <v>1</v>
      </c>
      <c r="PM12" s="320">
        <f>VLOOKUP($B12,'Sintesi (CA)'!$C$30:$AE$56,26,FALSE)</f>
        <v>1</v>
      </c>
      <c r="PN12" s="320">
        <f>VLOOKUP($B12,'Sintesi (CA)'!$C$30:$AE$56,26,FALSE)</f>
        <v>1</v>
      </c>
      <c r="PO12" s="320">
        <f>VLOOKUP($B12,'Sintesi (CA)'!$C$30:$AE$56,26,FALSE)</f>
        <v>1</v>
      </c>
      <c r="PP12" s="320">
        <f>VLOOKUP($B12,'Sintesi (CA)'!$C$30:$AE$56,26,FALSE)</f>
        <v>1</v>
      </c>
      <c r="PQ12" s="320">
        <f>VLOOKUP($B12,'Sintesi (CA)'!$C$30:$AE$56,26,FALSE)</f>
        <v>1</v>
      </c>
      <c r="PR12" s="320">
        <f>VLOOKUP($B12,'Sintesi (CA)'!$C$30:$AE$56,26,FALSE)</f>
        <v>1</v>
      </c>
      <c r="PS12" s="320">
        <f>VLOOKUP($B12,'Sintesi (CA)'!$C$30:$AE$56,26,FALSE)</f>
        <v>1</v>
      </c>
      <c r="PT12" s="320">
        <f>VLOOKUP($B12,'Sintesi (CA)'!$C$30:$AE$56,26,FALSE)</f>
        <v>1</v>
      </c>
      <c r="PU12" s="320">
        <f>VLOOKUP($B12,'Sintesi (CA)'!$C$30:$AE$56,26,FALSE)</f>
        <v>1</v>
      </c>
      <c r="PV12" s="320"/>
      <c r="PW12" s="320"/>
      <c r="PX12" s="320"/>
      <c r="PY12" s="321">
        <v>0</v>
      </c>
      <c r="PZ12" s="321">
        <v>0</v>
      </c>
      <c r="QA12" s="321">
        <v>0</v>
      </c>
      <c r="QB12" s="321">
        <v>0</v>
      </c>
      <c r="QC12" s="321">
        <v>0</v>
      </c>
      <c r="QD12" s="321">
        <v>0</v>
      </c>
      <c r="QE12" s="321">
        <v>0</v>
      </c>
      <c r="QF12" s="321">
        <v>0</v>
      </c>
      <c r="QG12" s="321">
        <v>0</v>
      </c>
      <c r="QH12" s="321">
        <v>0</v>
      </c>
      <c r="QI12" s="321">
        <v>0</v>
      </c>
      <c r="QJ12" s="321">
        <v>0</v>
      </c>
      <c r="QK12" s="321">
        <v>0</v>
      </c>
      <c r="QL12" s="321">
        <v>0</v>
      </c>
      <c r="QM12" s="321">
        <v>0</v>
      </c>
      <c r="QN12" s="321">
        <v>0</v>
      </c>
      <c r="QO12" s="321">
        <v>0</v>
      </c>
      <c r="QP12" s="321">
        <v>0</v>
      </c>
      <c r="QQ12" s="321">
        <v>0</v>
      </c>
      <c r="QR12" s="321">
        <v>0</v>
      </c>
      <c r="QS12" s="321">
        <v>0</v>
      </c>
      <c r="QT12" s="321">
        <v>0</v>
      </c>
      <c r="QU12" s="321">
        <v>0</v>
      </c>
      <c r="QV12" s="321">
        <f>VLOOKUP($B12,'Sintesi (CA)'!$C$30:$AE$56,28,FALSE)</f>
        <v>0</v>
      </c>
      <c r="QW12" s="321">
        <f>VLOOKUP($B12,'Sintesi (CA)'!$C$30:$AE$56,28,FALSE)</f>
        <v>0</v>
      </c>
      <c r="QX12" s="321">
        <f>VLOOKUP($B12,'Sintesi (CA)'!$C$30:$AE$56,28,FALSE)</f>
        <v>0</v>
      </c>
      <c r="QY12" s="321">
        <f>VLOOKUP($B12,'Sintesi (CA)'!$C$30:$AE$56,28,FALSE)</f>
        <v>0</v>
      </c>
      <c r="QZ12" s="321">
        <f>VLOOKUP($B12,'Sintesi (CA)'!$C$30:$AE$56,28,FALSE)</f>
        <v>0</v>
      </c>
      <c r="RA12" s="321">
        <f>VLOOKUP($B12,'Sintesi (CA)'!$C$30:$AE$56,28,FALSE)</f>
        <v>0</v>
      </c>
      <c r="RB12" s="321">
        <f>VLOOKUP($B12,'Sintesi (CA)'!$C$30:$AE$56,28,FALSE)</f>
        <v>0</v>
      </c>
      <c r="RC12" s="321">
        <f>VLOOKUP($B12,'Sintesi (CA)'!$C$30:$AE$56,28,FALSE)</f>
        <v>0</v>
      </c>
      <c r="RD12" s="321">
        <f>VLOOKUP($B12,'Sintesi (CA)'!$C$30:$AE$56,28,FALSE)</f>
        <v>0</v>
      </c>
      <c r="RE12" s="321">
        <f>VLOOKUP($B12,'Sintesi (CA)'!$C$30:$AE$56,28,FALSE)</f>
        <v>0</v>
      </c>
      <c r="RF12" s="321">
        <f>VLOOKUP($B12,'Sintesi (CA)'!$C$30:$AE$56,28,FALSE)</f>
        <v>0</v>
      </c>
      <c r="RG12" s="321">
        <f>VLOOKUP($B12,'Sintesi (CA)'!$C$30:$AE$56,28,FALSE)</f>
        <v>0</v>
      </c>
      <c r="RH12" s="321">
        <f>VLOOKUP($B12,'Sintesi (CA)'!$C$30:$AE$56,28,FALSE)</f>
        <v>0</v>
      </c>
      <c r="RI12" s="321">
        <f>VLOOKUP($B12,'Sintesi (CA)'!$C$30:$AE$56,28,FALSE)</f>
        <v>0</v>
      </c>
      <c r="RJ12" s="321">
        <f>VLOOKUP($B12,'Sintesi (CA)'!$C$30:$AE$56,28,FALSE)</f>
        <v>0</v>
      </c>
      <c r="RK12" s="321">
        <f>VLOOKUP($B12,'Sintesi (CA)'!$C$30:$AE$56,28,FALSE)</f>
        <v>0</v>
      </c>
      <c r="RL12" s="321">
        <f>VLOOKUP($B12,'Sintesi (CA)'!$C$30:$AE$56,28,FALSE)</f>
        <v>0</v>
      </c>
      <c r="RM12" s="321">
        <f>VLOOKUP($B12,'Sintesi (CA)'!$C$30:$AE$56,28,FALSE)</f>
        <v>0</v>
      </c>
      <c r="RN12" s="321">
        <f>VLOOKUP($B12,'Sintesi (CA)'!$C$30:$AE$56,28,FALSE)</f>
        <v>0</v>
      </c>
      <c r="RO12" s="321">
        <f>VLOOKUP($B12,'Sintesi (CA)'!$C$30:$AE$56,28,FALSE)</f>
        <v>0</v>
      </c>
      <c r="RP12" s="321">
        <f>VLOOKUP($B12,'Sintesi (CA)'!$C$30:$AE$56,28,FALSE)</f>
        <v>0</v>
      </c>
      <c r="RQ12" s="321">
        <f>VLOOKUP($B12,'Sintesi (CA)'!$C$30:$AE$56,28,FALSE)</f>
        <v>0</v>
      </c>
      <c r="RR12" s="321">
        <f>VLOOKUP($B12,'Sintesi (CA)'!$C$30:$AE$56,28,FALSE)</f>
        <v>0</v>
      </c>
      <c r="RS12" s="321">
        <f>VLOOKUP($B12,'Sintesi (CA)'!$C$30:$AE$56,28,FALSE)</f>
        <v>0</v>
      </c>
      <c r="RT12" s="321">
        <f>VLOOKUP($B12,'Sintesi (CA)'!$C$30:$AE$56,28,FALSE)</f>
        <v>0</v>
      </c>
      <c r="RU12" s="321">
        <f>VLOOKUP($B12,'Sintesi (CA)'!$C$30:$AE$56,28,FALSE)</f>
        <v>0</v>
      </c>
      <c r="RV12" s="321">
        <f>VLOOKUP($B12,'Sintesi (CA)'!$C$30:$AE$56,28,FALSE)</f>
        <v>0</v>
      </c>
      <c r="RW12" s="321">
        <f>VLOOKUP($B12,'Sintesi (CA)'!$C$30:$AE$56,28,FALSE)</f>
        <v>0</v>
      </c>
      <c r="RX12" s="321">
        <f>VLOOKUP($B12,'Sintesi (CA)'!$C$30:$AE$56,28,FALSE)</f>
        <v>0</v>
      </c>
      <c r="RY12" s="321">
        <f>VLOOKUP($B12,'Sintesi (CA)'!$C$30:$AE$56,28,FALSE)</f>
        <v>0</v>
      </c>
      <c r="RZ12" s="321">
        <f>VLOOKUP($B12,'Sintesi (CA)'!$C$30:$AE$56,28,FALSE)</f>
        <v>0</v>
      </c>
      <c r="SA12" s="321">
        <f>VLOOKUP($B12,'Sintesi (CA)'!$C$30:$AE$56,28,FALSE)</f>
        <v>0</v>
      </c>
      <c r="SB12" s="321">
        <f>VLOOKUP($B12,'Sintesi (CA)'!$C$30:$AE$56,28,FALSE)</f>
        <v>0</v>
      </c>
      <c r="SC12" s="321">
        <f>VLOOKUP($B12,'Sintesi (CA)'!$C$30:$AE$56,28,FALSE)</f>
        <v>0</v>
      </c>
      <c r="SD12" s="321">
        <f>VLOOKUP($B12,'Sintesi (CA)'!$C$30:$AE$56,28,FALSE)</f>
        <v>0</v>
      </c>
      <c r="SE12" s="321">
        <f>VLOOKUP($B12,'Sintesi (CA)'!$C$30:$AE$56,28,FALSE)</f>
        <v>0</v>
      </c>
      <c r="SF12" s="321">
        <f>VLOOKUP($B12,'Sintesi (CA)'!$C$30:$AE$56,28,FALSE)</f>
        <v>0</v>
      </c>
      <c r="SG12" s="321">
        <f>VLOOKUP($B12,'Sintesi (CA)'!$C$30:$AE$56,28,FALSE)</f>
        <v>0</v>
      </c>
      <c r="SH12" s="321">
        <f>VLOOKUP($B12,'Sintesi (CA)'!$C$30:$AE$56,28,FALSE)</f>
        <v>0</v>
      </c>
      <c r="SI12" s="321">
        <f>VLOOKUP($B12,'Sintesi (CA)'!$C$30:$AE$56,28,FALSE)</f>
        <v>0</v>
      </c>
      <c r="SJ12" s="321">
        <f>VLOOKUP($B12,'Sintesi (CA)'!$C$30:$AE$56,28,FALSE)</f>
        <v>0</v>
      </c>
      <c r="SK12" s="321">
        <f>VLOOKUP($B12,'Sintesi (CA)'!$C$30:$AE$56,28,FALSE)</f>
        <v>0</v>
      </c>
      <c r="SL12" s="321">
        <f>VLOOKUP($B12,'Sintesi (CA)'!$C$30:$AE$56,28,FALSE)</f>
        <v>0</v>
      </c>
      <c r="SM12" s="321">
        <f>VLOOKUP($B12,'Sintesi (CA)'!$C$30:$AE$56,28,FALSE)</f>
        <v>0</v>
      </c>
      <c r="SN12" s="321">
        <f>VLOOKUP($B12,'Sintesi (CA)'!$C$30:$AE$56,28,FALSE)</f>
        <v>0</v>
      </c>
      <c r="SO12" s="321">
        <f>VLOOKUP($B12,'Sintesi (CA)'!$C$30:$AE$56,28,FALSE)</f>
        <v>0</v>
      </c>
      <c r="SP12" s="321">
        <f>VLOOKUP($B12,'Sintesi (CA)'!$C$30:$AE$56,28,FALSE)</f>
        <v>0</v>
      </c>
      <c r="SQ12" s="321">
        <f>VLOOKUP($B12,'Sintesi (CA)'!$C$30:$AE$56,28,FALSE)</f>
        <v>0</v>
      </c>
      <c r="SR12" s="321">
        <f>VLOOKUP($B12,'Sintesi (CA)'!$C$30:$AE$56,28,FALSE)</f>
        <v>0</v>
      </c>
      <c r="SS12" s="321">
        <f>VLOOKUP($B12,'Sintesi (CA)'!$C$30:$AE$56,28,FALSE)</f>
        <v>0</v>
      </c>
      <c r="ST12" s="321">
        <f>VLOOKUP($B12,'Sintesi (CA)'!$C$30:$AE$56,28,FALSE)</f>
        <v>0</v>
      </c>
      <c r="SU12" s="321">
        <f>VLOOKUP($B12,'Sintesi (CA)'!$C$30:$AE$56,28,FALSE)</f>
        <v>0</v>
      </c>
      <c r="SV12" s="321">
        <f>VLOOKUP($B12,'Sintesi (CA)'!$C$30:$AE$56,28,FALSE)</f>
        <v>0</v>
      </c>
      <c r="SW12" s="321">
        <f>VLOOKUP($B12,'Sintesi (CA)'!$C$30:$AE$56,28,FALSE)</f>
        <v>0</v>
      </c>
      <c r="SX12" s="321">
        <f>VLOOKUP($B12,'Sintesi (CA)'!$C$30:$AE$56,28,FALSE)</f>
        <v>0</v>
      </c>
      <c r="SY12" s="321">
        <f>VLOOKUP($B12,'Sintesi (CA)'!$C$30:$AE$56,28,FALSE)</f>
        <v>0</v>
      </c>
      <c r="SZ12" s="321">
        <f>VLOOKUP($B12,'Sintesi (CA)'!$C$30:$AE$56,28,FALSE)</f>
        <v>0</v>
      </c>
      <c r="TA12" s="321">
        <f>VLOOKUP($B12,'Sintesi (CA)'!$C$30:$AE$56,28,FALSE)</f>
        <v>0</v>
      </c>
      <c r="TB12" s="321">
        <f>VLOOKUP($B12,'Sintesi (CA)'!$C$30:$AE$56,28,FALSE)</f>
        <v>0</v>
      </c>
      <c r="TC12" s="321">
        <f>VLOOKUP($B12,'Sintesi (CA)'!$C$30:$AE$56,28,FALSE)</f>
        <v>0</v>
      </c>
      <c r="TD12" s="321">
        <f>VLOOKUP($B12,'Sintesi (CA)'!$C$30:$AE$56,28,FALSE)</f>
        <v>0</v>
      </c>
      <c r="TE12" s="321">
        <f>VLOOKUP($B12,'Sintesi (CA)'!$C$30:$AE$56,28,FALSE)</f>
        <v>0</v>
      </c>
      <c r="TF12" s="321">
        <f>VLOOKUP($B12,'Sintesi (CA)'!$C$30:$AE$56,28,FALSE)</f>
        <v>0</v>
      </c>
      <c r="TG12" s="321">
        <f>VLOOKUP($B12,'Sintesi (CA)'!$C$30:$AE$56,28,FALSE)</f>
        <v>0</v>
      </c>
      <c r="TH12" s="321">
        <f>VLOOKUP($B12,'Sintesi (CA)'!$C$30:$AE$56,28,FALSE)</f>
        <v>0</v>
      </c>
      <c r="TI12" s="321">
        <f>VLOOKUP($B12,'Sintesi (CA)'!$C$30:$AE$56,28,FALSE)</f>
        <v>0</v>
      </c>
      <c r="TJ12" s="321">
        <f>VLOOKUP($B12,'Sintesi (CA)'!$C$30:$AE$56,28,FALSE)</f>
        <v>0</v>
      </c>
      <c r="TK12" s="321">
        <f>VLOOKUP($B12,'Sintesi (CA)'!$C$30:$AE$56,28,FALSE)</f>
        <v>0</v>
      </c>
      <c r="TL12" s="321">
        <f>VLOOKUP($B12,'Sintesi (CA)'!$C$30:$AE$56,28,FALSE)</f>
        <v>0</v>
      </c>
      <c r="TM12" s="321">
        <f>VLOOKUP($B12,'Sintesi (CA)'!$C$30:$AE$56,28,FALSE)</f>
        <v>0</v>
      </c>
      <c r="TN12" s="321">
        <f>VLOOKUP($B12,'Sintesi (CA)'!$C$30:$AE$56,28,FALSE)</f>
        <v>0</v>
      </c>
      <c r="TO12" s="321">
        <f>VLOOKUP($B12,'Sintesi (CA)'!$C$30:$AE$56,28,FALSE)</f>
        <v>0</v>
      </c>
      <c r="TP12" s="321">
        <f>VLOOKUP($B12,'Sintesi (CA)'!$C$30:$AE$56,28,FALSE)</f>
        <v>0</v>
      </c>
      <c r="TQ12" s="321">
        <f>VLOOKUP($B12,'Sintesi (CA)'!$C$30:$AE$56,28,FALSE)</f>
        <v>0</v>
      </c>
      <c r="TR12" s="321">
        <f>VLOOKUP($B12,'Sintesi (CA)'!$C$30:$AE$56,28,FALSE)</f>
        <v>0</v>
      </c>
      <c r="TS12" s="321">
        <f>VLOOKUP($B12,'Sintesi (CA)'!$C$30:$AE$56,28,FALSE)</f>
        <v>0</v>
      </c>
      <c r="TT12" s="321">
        <f>VLOOKUP($B12,'Sintesi (CA)'!$C$30:$AE$56,28,FALSE)</f>
        <v>0</v>
      </c>
      <c r="TU12" s="321">
        <f>VLOOKUP($B12,'Sintesi (CA)'!$C$30:$AE$56,28,FALSE)</f>
        <v>0</v>
      </c>
      <c r="TV12" s="321">
        <f>VLOOKUP($B12,'Sintesi (CA)'!$C$30:$AE$56,28,FALSE)</f>
        <v>0</v>
      </c>
      <c r="TW12" s="321">
        <f>VLOOKUP($B12,'Sintesi (CA)'!$C$30:$AE$56,28,FALSE)</f>
        <v>0</v>
      </c>
      <c r="TX12" s="321">
        <f>VLOOKUP($B12,'Sintesi (CA)'!$C$30:$AE$56,28,FALSE)</f>
        <v>0</v>
      </c>
      <c r="TY12" s="321"/>
      <c r="TZ12" s="321"/>
      <c r="UA12" s="321"/>
      <c r="UB12" s="322">
        <v>0</v>
      </c>
      <c r="UC12" s="322">
        <v>0</v>
      </c>
      <c r="UD12" s="322">
        <v>0</v>
      </c>
      <c r="UE12" s="322">
        <v>0</v>
      </c>
      <c r="UF12" s="322">
        <v>0</v>
      </c>
      <c r="UG12" s="322">
        <v>0</v>
      </c>
      <c r="UH12" s="322">
        <v>0</v>
      </c>
      <c r="UI12" s="322">
        <v>0</v>
      </c>
      <c r="UJ12" s="322">
        <v>0</v>
      </c>
      <c r="UK12" s="322">
        <v>0</v>
      </c>
      <c r="UL12" s="322">
        <v>0</v>
      </c>
      <c r="UM12" s="322">
        <v>0</v>
      </c>
      <c r="UN12" s="322">
        <v>0</v>
      </c>
      <c r="UO12" s="322">
        <v>0</v>
      </c>
      <c r="UP12" s="322">
        <v>0</v>
      </c>
      <c r="UQ12" s="322">
        <v>0</v>
      </c>
      <c r="UR12" s="322">
        <v>0</v>
      </c>
      <c r="US12" s="322">
        <v>0</v>
      </c>
      <c r="UT12" s="322">
        <v>0</v>
      </c>
      <c r="UU12" s="322">
        <v>0</v>
      </c>
      <c r="UV12" s="322">
        <v>0</v>
      </c>
      <c r="UW12" s="322">
        <v>0</v>
      </c>
      <c r="UX12" s="322">
        <v>0</v>
      </c>
      <c r="UY12" s="322">
        <f>VLOOKUP($B12,'Sintesi (CA)'!$C$30:$AE$56,29,FALSE)</f>
        <v>0</v>
      </c>
      <c r="UZ12" s="322">
        <f>VLOOKUP($B12,'Sintesi (CA)'!$C$30:$AE$56,29,FALSE)</f>
        <v>0</v>
      </c>
      <c r="VA12" s="322">
        <f>VLOOKUP($B12,'Sintesi (CA)'!$C$30:$AE$56,29,FALSE)</f>
        <v>0</v>
      </c>
      <c r="VB12" s="322">
        <f>VLOOKUP($B12,'Sintesi (CA)'!$C$30:$AE$56,29,FALSE)</f>
        <v>0</v>
      </c>
      <c r="VC12" s="322">
        <f>VLOOKUP($B12,'Sintesi (CA)'!$C$30:$AE$56,29,FALSE)</f>
        <v>0</v>
      </c>
      <c r="VD12" s="322">
        <f>VLOOKUP($B12,'Sintesi (CA)'!$C$30:$AE$56,29,FALSE)</f>
        <v>0</v>
      </c>
      <c r="VE12" s="322">
        <f>VLOOKUP($B12,'Sintesi (CA)'!$C$30:$AE$56,29,FALSE)</f>
        <v>0</v>
      </c>
      <c r="VF12" s="322">
        <f>VLOOKUP($B12,'Sintesi (CA)'!$C$30:$AE$56,29,FALSE)</f>
        <v>0</v>
      </c>
      <c r="VG12" s="322">
        <f>VLOOKUP($B12,'Sintesi (CA)'!$C$30:$AE$56,29,FALSE)</f>
        <v>0</v>
      </c>
      <c r="VH12" s="322">
        <f>VLOOKUP($B12,'Sintesi (CA)'!$C$30:$AE$56,29,FALSE)</f>
        <v>0</v>
      </c>
      <c r="VI12" s="322">
        <f>VLOOKUP($B12,'Sintesi (CA)'!$C$30:$AE$56,29,FALSE)</f>
        <v>0</v>
      </c>
      <c r="VJ12" s="322">
        <f>VLOOKUP($B12,'Sintesi (CA)'!$C$30:$AE$56,29,FALSE)</f>
        <v>0</v>
      </c>
      <c r="VK12" s="322">
        <f>VLOOKUP($B12,'Sintesi (CA)'!$C$30:$AE$56,29,FALSE)</f>
        <v>0</v>
      </c>
      <c r="VL12" s="322">
        <f>VLOOKUP($B12,'Sintesi (CA)'!$C$30:$AE$56,29,FALSE)</f>
        <v>0</v>
      </c>
      <c r="VM12" s="322">
        <f>VLOOKUP($B12,'Sintesi (CA)'!$C$30:$AE$56,29,FALSE)</f>
        <v>0</v>
      </c>
      <c r="VN12" s="322">
        <f>VLOOKUP($B12,'Sintesi (CA)'!$C$30:$AE$56,29,FALSE)</f>
        <v>0</v>
      </c>
      <c r="VO12" s="322">
        <f>VLOOKUP($B12,'Sintesi (CA)'!$C$30:$AE$56,29,FALSE)</f>
        <v>0</v>
      </c>
      <c r="VP12" s="322">
        <f>VLOOKUP($B12,'Sintesi (CA)'!$C$30:$AE$56,29,FALSE)</f>
        <v>0</v>
      </c>
      <c r="VQ12" s="322">
        <f>VLOOKUP($B12,'Sintesi (CA)'!$C$30:$AE$56,29,FALSE)</f>
        <v>0</v>
      </c>
      <c r="VR12" s="322">
        <f>VLOOKUP($B12,'Sintesi (CA)'!$C$30:$AE$56,29,FALSE)</f>
        <v>0</v>
      </c>
      <c r="VS12" s="322">
        <f>VLOOKUP($B12,'Sintesi (CA)'!$C$30:$AE$56,29,FALSE)</f>
        <v>0</v>
      </c>
      <c r="VT12" s="322">
        <f>VLOOKUP($B12,'Sintesi (CA)'!$C$30:$AE$56,29,FALSE)</f>
        <v>0</v>
      </c>
      <c r="VU12" s="322">
        <f>VLOOKUP($B12,'Sintesi (CA)'!$C$30:$AE$56,29,FALSE)</f>
        <v>0</v>
      </c>
      <c r="VV12" s="322">
        <f>VLOOKUP($B12,'Sintesi (CA)'!$C$30:$AE$56,29,FALSE)</f>
        <v>0</v>
      </c>
      <c r="VW12" s="322">
        <f>VLOOKUP($B12,'Sintesi (CA)'!$C$30:$AE$56,29,FALSE)</f>
        <v>0</v>
      </c>
      <c r="VX12" s="322">
        <f>VLOOKUP($B12,'Sintesi (CA)'!$C$30:$AE$56,29,FALSE)</f>
        <v>0</v>
      </c>
      <c r="VY12" s="322">
        <f>VLOOKUP($B12,'Sintesi (CA)'!$C$30:$AE$56,29,FALSE)</f>
        <v>0</v>
      </c>
      <c r="VZ12" s="322">
        <f>VLOOKUP($B12,'Sintesi (CA)'!$C$30:$AE$56,29,FALSE)</f>
        <v>0</v>
      </c>
      <c r="WA12" s="322">
        <f>VLOOKUP($B12,'Sintesi (CA)'!$C$30:$AE$56,29,FALSE)</f>
        <v>0</v>
      </c>
      <c r="WB12" s="322">
        <f>VLOOKUP($B12,'Sintesi (CA)'!$C$30:$AE$56,29,FALSE)</f>
        <v>0</v>
      </c>
      <c r="WC12" s="322">
        <f>VLOOKUP($B12,'Sintesi (CA)'!$C$30:$AE$56,29,FALSE)</f>
        <v>0</v>
      </c>
      <c r="WD12" s="322">
        <f>VLOOKUP($B12,'Sintesi (CA)'!$C$30:$AE$56,29,FALSE)</f>
        <v>0</v>
      </c>
      <c r="WE12" s="322">
        <f>VLOOKUP($B12,'Sintesi (CA)'!$C$30:$AE$56,29,FALSE)</f>
        <v>0</v>
      </c>
      <c r="WF12" s="322">
        <f>VLOOKUP($B12,'Sintesi (CA)'!$C$30:$AE$56,29,FALSE)</f>
        <v>0</v>
      </c>
      <c r="WG12" s="322">
        <f>VLOOKUP($B12,'Sintesi (CA)'!$C$30:$AE$56,29,FALSE)</f>
        <v>0</v>
      </c>
      <c r="WH12" s="322">
        <f>VLOOKUP($B12,'Sintesi (CA)'!$C$30:$AE$56,29,FALSE)</f>
        <v>0</v>
      </c>
      <c r="WI12" s="322">
        <f>VLOOKUP($B12,'Sintesi (CA)'!$C$30:$AE$56,29,FALSE)</f>
        <v>0</v>
      </c>
      <c r="WJ12" s="322">
        <f>VLOOKUP($B12,'Sintesi (CA)'!$C$30:$AE$56,29,FALSE)</f>
        <v>0</v>
      </c>
      <c r="WK12" s="322">
        <f>VLOOKUP($B12,'Sintesi (CA)'!$C$30:$AE$56,29,FALSE)</f>
        <v>0</v>
      </c>
      <c r="WL12" s="322">
        <f>VLOOKUP($B12,'Sintesi (CA)'!$C$30:$AE$56,29,FALSE)</f>
        <v>0</v>
      </c>
      <c r="WM12" s="322">
        <f>VLOOKUP($B12,'Sintesi (CA)'!$C$30:$AE$56,29,FALSE)</f>
        <v>0</v>
      </c>
      <c r="WN12" s="322">
        <f>VLOOKUP($B12,'Sintesi (CA)'!$C$30:$AE$56,29,FALSE)</f>
        <v>0</v>
      </c>
      <c r="WO12" s="322">
        <f>VLOOKUP($B12,'Sintesi (CA)'!$C$30:$AE$56,29,FALSE)</f>
        <v>0</v>
      </c>
      <c r="WP12" s="322">
        <f>VLOOKUP($B12,'Sintesi (CA)'!$C$30:$AE$56,29,FALSE)</f>
        <v>0</v>
      </c>
      <c r="WQ12" s="322">
        <f>VLOOKUP($B12,'Sintesi (CA)'!$C$30:$AE$56,29,FALSE)</f>
        <v>0</v>
      </c>
      <c r="WR12" s="322">
        <f>VLOOKUP($B12,'Sintesi (CA)'!$C$30:$AE$56,29,FALSE)</f>
        <v>0</v>
      </c>
      <c r="WS12" s="322">
        <f>VLOOKUP($B12,'Sintesi (CA)'!$C$30:$AE$56,29,FALSE)</f>
        <v>0</v>
      </c>
      <c r="WT12" s="322">
        <f>VLOOKUP($B12,'Sintesi (CA)'!$C$30:$AE$56,29,FALSE)</f>
        <v>0</v>
      </c>
      <c r="WU12" s="322">
        <f>VLOOKUP($B12,'Sintesi (CA)'!$C$30:$AE$56,29,FALSE)</f>
        <v>0</v>
      </c>
      <c r="WV12" s="322">
        <f>VLOOKUP($B12,'Sintesi (CA)'!$C$30:$AE$56,29,FALSE)</f>
        <v>0</v>
      </c>
      <c r="WW12" s="322">
        <f>VLOOKUP($B12,'Sintesi (CA)'!$C$30:$AE$56,29,FALSE)</f>
        <v>0</v>
      </c>
      <c r="WX12" s="322">
        <f>VLOOKUP($B12,'Sintesi (CA)'!$C$30:$AE$56,29,FALSE)</f>
        <v>0</v>
      </c>
      <c r="WY12" s="322">
        <f>VLOOKUP($B12,'Sintesi (CA)'!$C$30:$AE$56,29,FALSE)</f>
        <v>0</v>
      </c>
      <c r="WZ12" s="322">
        <f>VLOOKUP($B12,'Sintesi (CA)'!$C$30:$AE$56,29,FALSE)</f>
        <v>0</v>
      </c>
      <c r="XA12" s="322">
        <f>VLOOKUP($B12,'Sintesi (CA)'!$C$30:$AE$56,29,FALSE)</f>
        <v>0</v>
      </c>
      <c r="XB12" s="322">
        <f>VLOOKUP($B12,'Sintesi (CA)'!$C$30:$AE$56,29,FALSE)</f>
        <v>0</v>
      </c>
      <c r="XC12" s="322">
        <f>VLOOKUP($B12,'Sintesi (CA)'!$C$30:$AE$56,29,FALSE)</f>
        <v>0</v>
      </c>
      <c r="XD12" s="322">
        <f>VLOOKUP($B12,'Sintesi (CA)'!$C$30:$AE$56,29,FALSE)</f>
        <v>0</v>
      </c>
      <c r="XE12" s="322">
        <f>VLOOKUP($B12,'Sintesi (CA)'!$C$30:$AE$56,29,FALSE)</f>
        <v>0</v>
      </c>
      <c r="XF12" s="322">
        <f>VLOOKUP($B12,'Sintesi (CA)'!$C$30:$AE$56,29,FALSE)</f>
        <v>0</v>
      </c>
      <c r="XG12" s="322">
        <f>VLOOKUP($B12,'Sintesi (CA)'!$C$30:$AE$56,29,FALSE)</f>
        <v>0</v>
      </c>
      <c r="XH12" s="322">
        <f>VLOOKUP($B12,'Sintesi (CA)'!$C$30:$AE$56,29,FALSE)</f>
        <v>0</v>
      </c>
      <c r="XI12" s="322">
        <f>VLOOKUP($B12,'Sintesi (CA)'!$C$30:$AE$56,29,FALSE)</f>
        <v>0</v>
      </c>
      <c r="XJ12" s="322">
        <f>VLOOKUP($B12,'Sintesi (CA)'!$C$30:$AE$56,29,FALSE)</f>
        <v>0</v>
      </c>
      <c r="XK12" s="322">
        <f>VLOOKUP($B12,'Sintesi (CA)'!$C$30:$AE$56,29,FALSE)</f>
        <v>0</v>
      </c>
      <c r="XL12" s="322">
        <f>VLOOKUP($B12,'Sintesi (CA)'!$C$30:$AE$56,29,FALSE)</f>
        <v>0</v>
      </c>
      <c r="XM12" s="322">
        <f>VLOOKUP($B12,'Sintesi (CA)'!$C$30:$AE$56,29,FALSE)</f>
        <v>0</v>
      </c>
      <c r="XN12" s="322">
        <f>VLOOKUP($B12,'Sintesi (CA)'!$C$30:$AE$56,29,FALSE)</f>
        <v>0</v>
      </c>
      <c r="XO12" s="322">
        <f>VLOOKUP($B12,'Sintesi (CA)'!$C$30:$AE$56,29,FALSE)</f>
        <v>0</v>
      </c>
      <c r="XP12" s="322">
        <f>VLOOKUP($B12,'Sintesi (CA)'!$C$30:$AE$56,29,FALSE)</f>
        <v>0</v>
      </c>
      <c r="XQ12" s="322">
        <f>VLOOKUP($B12,'Sintesi (CA)'!$C$30:$AE$56,29,FALSE)</f>
        <v>0</v>
      </c>
      <c r="XR12" s="322">
        <f>VLOOKUP($B12,'Sintesi (CA)'!$C$30:$AE$56,29,FALSE)</f>
        <v>0</v>
      </c>
      <c r="XS12" s="322">
        <f>VLOOKUP($B12,'Sintesi (CA)'!$C$30:$AE$56,29,FALSE)</f>
        <v>0</v>
      </c>
      <c r="XT12" s="322">
        <f>VLOOKUP($B12,'Sintesi (CA)'!$C$30:$AE$56,29,FALSE)</f>
        <v>0</v>
      </c>
      <c r="XU12" s="322">
        <f>VLOOKUP($B12,'Sintesi (CA)'!$C$30:$AE$56,29,FALSE)</f>
        <v>0</v>
      </c>
      <c r="XV12" s="322">
        <f>VLOOKUP($B12,'Sintesi (CA)'!$C$30:$AE$56,29,FALSE)</f>
        <v>0</v>
      </c>
      <c r="XW12" s="322">
        <f>VLOOKUP($B12,'Sintesi (CA)'!$C$30:$AE$56,29,FALSE)</f>
        <v>0</v>
      </c>
      <c r="XX12" s="322">
        <f>VLOOKUP($B12,'Sintesi (CA)'!$C$30:$AE$56,29,FALSE)</f>
        <v>0</v>
      </c>
      <c r="XY12" s="322">
        <f>VLOOKUP($B12,'Sintesi (CA)'!$C$30:$AE$56,29,FALSE)</f>
        <v>0</v>
      </c>
      <c r="XZ12" s="322">
        <f>VLOOKUP($B12,'Sintesi (CA)'!$C$30:$AE$56,29,FALSE)</f>
        <v>0</v>
      </c>
      <c r="YA12" s="322">
        <f>VLOOKUP($B12,'Sintesi (CA)'!$C$30:$AE$56,29,FALSE)</f>
        <v>0</v>
      </c>
      <c r="YB12" s="322"/>
      <c r="YC12" s="322"/>
      <c r="YD12" s="322"/>
      <c r="YE12" s="501">
        <v>0</v>
      </c>
      <c r="YF12" s="501">
        <v>0</v>
      </c>
      <c r="YG12" s="501">
        <v>0</v>
      </c>
      <c r="YH12" s="501">
        <v>0</v>
      </c>
      <c r="YI12" s="501">
        <v>0</v>
      </c>
      <c r="YJ12" s="501">
        <v>0</v>
      </c>
      <c r="YK12" s="501">
        <v>0</v>
      </c>
      <c r="YL12" s="501">
        <v>0</v>
      </c>
      <c r="YM12" s="501">
        <v>0</v>
      </c>
      <c r="YN12" s="501">
        <v>0</v>
      </c>
      <c r="YO12" s="501">
        <v>0</v>
      </c>
      <c r="YP12" s="501">
        <v>0</v>
      </c>
      <c r="YQ12" s="501">
        <v>0</v>
      </c>
      <c r="YR12" s="501">
        <v>0</v>
      </c>
      <c r="YS12" s="501">
        <v>0</v>
      </c>
      <c r="YT12" s="501">
        <v>0</v>
      </c>
      <c r="YU12" s="501">
        <v>0</v>
      </c>
      <c r="YV12" s="501">
        <v>0</v>
      </c>
      <c r="YW12" s="501">
        <v>0</v>
      </c>
      <c r="YX12" s="501">
        <v>0</v>
      </c>
      <c r="YY12" s="501">
        <v>0</v>
      </c>
      <c r="YZ12" s="501">
        <v>0</v>
      </c>
      <c r="ZA12" s="501">
        <v>0</v>
      </c>
      <c r="ZB12" s="501">
        <f>VLOOKUP($B12,'Sintesi (CA)'!$C$30:$AE$56,22,FALSE)</f>
        <v>0</v>
      </c>
      <c r="ZC12" s="501">
        <f>VLOOKUP($B12,'Sintesi (CA)'!$C$30:$AE$56,22,FALSE)</f>
        <v>0</v>
      </c>
      <c r="ZD12" s="501">
        <f>VLOOKUP($B12,'Sintesi (CA)'!$C$30:$AE$56,22,FALSE)</f>
        <v>0</v>
      </c>
      <c r="ZE12" s="501">
        <f>VLOOKUP($B12,'Sintesi (CA)'!$C$30:$AE$56,22,FALSE)</f>
        <v>0</v>
      </c>
      <c r="ZF12" s="501">
        <f>VLOOKUP($B12,'Sintesi (CA)'!$C$30:$AE$56,22,FALSE)</f>
        <v>0</v>
      </c>
      <c r="ZG12" s="501">
        <f>VLOOKUP($B12,'Sintesi (CA)'!$C$30:$AE$56,22,FALSE)</f>
        <v>0</v>
      </c>
      <c r="ZH12" s="501">
        <f>VLOOKUP($B12,'Sintesi (CA)'!$C$30:$AE$56,22,FALSE)</f>
        <v>0</v>
      </c>
      <c r="ZI12" s="501">
        <f>VLOOKUP($B12,'Sintesi (CA)'!$C$30:$AE$56,22,FALSE)</f>
        <v>0</v>
      </c>
      <c r="ZJ12" s="501">
        <f>VLOOKUP($B12,'Sintesi (CA)'!$C$30:$AE$56,22,FALSE)</f>
        <v>0</v>
      </c>
      <c r="ZK12" s="501">
        <f>VLOOKUP($B12,'Sintesi (CA)'!$C$30:$AE$56,22,FALSE)</f>
        <v>0</v>
      </c>
      <c r="ZL12" s="501">
        <f>VLOOKUP($B12,'Sintesi (CA)'!$C$30:$AE$56,22,FALSE)</f>
        <v>0</v>
      </c>
      <c r="ZM12" s="501">
        <f>VLOOKUP($B12,'Sintesi (CA)'!$C$30:$AE$56,22,FALSE)</f>
        <v>0</v>
      </c>
      <c r="ZN12" s="501">
        <f>VLOOKUP($B12,'Sintesi (CA)'!$C$30:$AE$56,22,FALSE)</f>
        <v>0</v>
      </c>
      <c r="ZO12" s="501">
        <f>VLOOKUP($B12,'Sintesi (CA)'!$C$30:$AE$56,22,FALSE)</f>
        <v>0</v>
      </c>
      <c r="ZP12" s="501">
        <f>VLOOKUP($B12,'Sintesi (CA)'!$C$30:$AE$56,22,FALSE)</f>
        <v>0</v>
      </c>
      <c r="ZQ12" s="501">
        <f>VLOOKUP($B12,'Sintesi (CA)'!$C$30:$AE$56,22,FALSE)</f>
        <v>0</v>
      </c>
      <c r="ZR12" s="501">
        <f>VLOOKUP($B12,'Sintesi (CA)'!$C$30:$AE$56,22,FALSE)</f>
        <v>0</v>
      </c>
      <c r="ZS12" s="501">
        <f>VLOOKUP($B12,'Sintesi (CA)'!$C$30:$AE$56,22,FALSE)</f>
        <v>0</v>
      </c>
      <c r="ZT12" s="501">
        <f>VLOOKUP($B12,'Sintesi (CA)'!$C$30:$AE$56,22,FALSE)</f>
        <v>0</v>
      </c>
      <c r="ZU12" s="501">
        <f>VLOOKUP($B12,'Sintesi (CA)'!$C$30:$AE$56,22,FALSE)</f>
        <v>0</v>
      </c>
      <c r="ZV12" s="501">
        <f>VLOOKUP($B12,'Sintesi (CA)'!$C$30:$AE$56,22,FALSE)</f>
        <v>0</v>
      </c>
      <c r="ZW12" s="501">
        <f>VLOOKUP($B12,'Sintesi (CA)'!$C$30:$AE$56,22,FALSE)</f>
        <v>0</v>
      </c>
      <c r="ZX12" s="501">
        <f>VLOOKUP($B12,'Sintesi (CA)'!$C$30:$AE$56,22,FALSE)</f>
        <v>0</v>
      </c>
      <c r="ZY12" s="501">
        <f>VLOOKUP($B12,'Sintesi (CA)'!$C$30:$AE$56,22,FALSE)</f>
        <v>0</v>
      </c>
      <c r="ZZ12" s="501">
        <f>VLOOKUP($B12,'Sintesi (CA)'!$C$30:$AE$56,22,FALSE)</f>
        <v>0</v>
      </c>
      <c r="AAA12" s="501">
        <f>VLOOKUP($B12,'Sintesi (CA)'!$C$30:$AE$56,22,FALSE)</f>
        <v>0</v>
      </c>
      <c r="AAB12" s="501">
        <f>VLOOKUP($B12,'Sintesi (CA)'!$C$30:$AE$56,22,FALSE)</f>
        <v>0</v>
      </c>
      <c r="AAC12" s="501">
        <f>VLOOKUP($B12,'Sintesi (CA)'!$C$30:$AE$56,22,FALSE)</f>
        <v>0</v>
      </c>
      <c r="AAD12" s="501">
        <f>VLOOKUP($B12,'Sintesi (CA)'!$C$30:$AE$56,22,FALSE)</f>
        <v>0</v>
      </c>
      <c r="AAE12" s="501">
        <f>VLOOKUP($B12,'Sintesi (CA)'!$C$30:$AE$56,22,FALSE)</f>
        <v>0</v>
      </c>
      <c r="AAF12" s="501">
        <f>VLOOKUP($B12,'Sintesi (CA)'!$C$30:$AE$56,22,FALSE)</f>
        <v>0</v>
      </c>
      <c r="AAG12" s="501">
        <f>VLOOKUP($B12,'Sintesi (CA)'!$C$30:$AE$56,22,FALSE)</f>
        <v>0</v>
      </c>
      <c r="AAH12" s="501">
        <f>VLOOKUP($B12,'Sintesi (CA)'!$C$30:$AE$56,22,FALSE)</f>
        <v>0</v>
      </c>
      <c r="AAI12" s="501">
        <f>VLOOKUP($B12,'Sintesi (CA)'!$C$30:$AE$56,22,FALSE)</f>
        <v>0</v>
      </c>
      <c r="AAJ12" s="501">
        <f>VLOOKUP($B12,'Sintesi (CA)'!$C$30:$AE$56,22,FALSE)</f>
        <v>0</v>
      </c>
      <c r="AAK12" s="501">
        <f>VLOOKUP($B12,'Sintesi (CA)'!$C$30:$AE$56,22,FALSE)</f>
        <v>0</v>
      </c>
      <c r="AAL12" s="501">
        <f>VLOOKUP($B12,'Sintesi (CA)'!$C$30:$AE$56,22,FALSE)</f>
        <v>0</v>
      </c>
      <c r="AAM12" s="501">
        <f>VLOOKUP($B12,'Sintesi (CA)'!$C$30:$AE$56,22,FALSE)</f>
        <v>0</v>
      </c>
      <c r="AAN12" s="501">
        <f>VLOOKUP($B12,'Sintesi (CA)'!$C$30:$AE$56,22,FALSE)</f>
        <v>0</v>
      </c>
      <c r="AAO12" s="501">
        <f>VLOOKUP($B12,'Sintesi (CA)'!$C$30:$AE$56,22,FALSE)</f>
        <v>0</v>
      </c>
      <c r="AAP12" s="501">
        <f>VLOOKUP($B12,'Sintesi (CA)'!$C$30:$AE$56,22,FALSE)</f>
        <v>0</v>
      </c>
      <c r="AAQ12" s="501">
        <f>VLOOKUP($B12,'Sintesi (CA)'!$C$30:$AE$56,22,FALSE)</f>
        <v>0</v>
      </c>
      <c r="AAR12" s="501">
        <f>VLOOKUP($B12,'Sintesi (CA)'!$C$30:$AE$56,22,FALSE)</f>
        <v>0</v>
      </c>
      <c r="AAS12" s="501">
        <f>VLOOKUP($B12,'Sintesi (CA)'!$C$30:$AE$56,22,FALSE)</f>
        <v>0</v>
      </c>
      <c r="AAT12" s="501">
        <f>VLOOKUP($B12,'Sintesi (CA)'!$C$30:$AE$56,22,FALSE)</f>
        <v>0</v>
      </c>
      <c r="AAU12" s="501">
        <f>VLOOKUP($B12,'Sintesi (CA)'!$C$30:$AE$56,22,FALSE)</f>
        <v>0</v>
      </c>
      <c r="AAV12" s="501">
        <f>VLOOKUP($B12,'Sintesi (CA)'!$C$30:$AE$56,22,FALSE)</f>
        <v>0</v>
      </c>
      <c r="AAW12" s="501">
        <f>VLOOKUP($B12,'Sintesi (CA)'!$C$30:$AE$56,22,FALSE)</f>
        <v>0</v>
      </c>
      <c r="AAX12" s="501">
        <f>VLOOKUP($B12,'Sintesi (CA)'!$C$30:$AE$56,22,FALSE)</f>
        <v>0</v>
      </c>
      <c r="AAY12" s="501">
        <f>VLOOKUP($B12,'Sintesi (CA)'!$C$30:$AE$56,22,FALSE)</f>
        <v>0</v>
      </c>
      <c r="AAZ12" s="501">
        <f>VLOOKUP($B12,'Sintesi (CA)'!$C$30:$AE$56,22,FALSE)</f>
        <v>0</v>
      </c>
      <c r="ABA12" s="501">
        <f>VLOOKUP($B12,'Sintesi (CA)'!$C$30:$AE$56,22,FALSE)</f>
        <v>0</v>
      </c>
      <c r="ABB12" s="501">
        <f>VLOOKUP($B12,'Sintesi (CA)'!$C$30:$AE$56,22,FALSE)</f>
        <v>0</v>
      </c>
      <c r="ABC12" s="501">
        <f>VLOOKUP($B12,'Sintesi (CA)'!$C$30:$AE$56,22,FALSE)</f>
        <v>0</v>
      </c>
      <c r="ABD12" s="501">
        <f>VLOOKUP($B12,'Sintesi (CA)'!$C$30:$AE$56,22,FALSE)</f>
        <v>0</v>
      </c>
      <c r="ABE12" s="501">
        <f>VLOOKUP($B12,'Sintesi (CA)'!$C$30:$AE$56,22,FALSE)</f>
        <v>0</v>
      </c>
      <c r="ABF12" s="501">
        <f>VLOOKUP($B12,'Sintesi (CA)'!$C$30:$AE$56,22,FALSE)</f>
        <v>0</v>
      </c>
      <c r="ABG12" s="501">
        <f>VLOOKUP($B12,'Sintesi (CA)'!$C$30:$AE$56,22,FALSE)</f>
        <v>0</v>
      </c>
      <c r="ABH12" s="501">
        <f>VLOOKUP($B12,'Sintesi (CA)'!$C$30:$AE$56,22,FALSE)</f>
        <v>0</v>
      </c>
      <c r="ABI12" s="501">
        <f>VLOOKUP($B12,'Sintesi (CA)'!$C$30:$AE$56,22,FALSE)</f>
        <v>0</v>
      </c>
      <c r="ABJ12" s="501">
        <f>VLOOKUP($B12,'Sintesi (CA)'!$C$30:$AE$56,22,FALSE)</f>
        <v>0</v>
      </c>
      <c r="ABK12" s="501">
        <f>VLOOKUP($B12,'Sintesi (CA)'!$C$30:$AE$56,22,FALSE)</f>
        <v>0</v>
      </c>
      <c r="ABL12" s="501">
        <f>VLOOKUP($B12,'Sintesi (CA)'!$C$30:$AE$56,22,FALSE)</f>
        <v>0</v>
      </c>
      <c r="ABM12" s="501">
        <f>VLOOKUP($B12,'Sintesi (CA)'!$C$30:$AE$56,22,FALSE)</f>
        <v>0</v>
      </c>
      <c r="ABN12" s="501">
        <f>VLOOKUP($B12,'Sintesi (CA)'!$C$30:$AE$56,22,FALSE)</f>
        <v>0</v>
      </c>
      <c r="ABO12" s="501">
        <f>VLOOKUP($B12,'Sintesi (CA)'!$C$30:$AE$56,22,FALSE)</f>
        <v>0</v>
      </c>
      <c r="ABP12" s="501">
        <f>VLOOKUP($B12,'Sintesi (CA)'!$C$30:$AE$56,22,FALSE)</f>
        <v>0</v>
      </c>
      <c r="ABQ12" s="501">
        <f>VLOOKUP($B12,'Sintesi (CA)'!$C$30:$AE$56,22,FALSE)</f>
        <v>0</v>
      </c>
      <c r="ABR12" s="501">
        <f>VLOOKUP($B12,'Sintesi (CA)'!$C$30:$AE$56,22,FALSE)</f>
        <v>0</v>
      </c>
      <c r="ABS12" s="501">
        <f>VLOOKUP($B12,'Sintesi (CA)'!$C$30:$AE$56,22,FALSE)</f>
        <v>0</v>
      </c>
      <c r="ABT12" s="501">
        <f>VLOOKUP($B12,'Sintesi (CA)'!$C$30:$AE$56,22,FALSE)</f>
        <v>0</v>
      </c>
      <c r="ABU12" s="501">
        <f>VLOOKUP($B12,'Sintesi (CA)'!$C$30:$AE$56,22,FALSE)</f>
        <v>0</v>
      </c>
      <c r="ABV12" s="501">
        <f>VLOOKUP($B12,'Sintesi (CA)'!$C$30:$AE$56,22,FALSE)</f>
        <v>0</v>
      </c>
      <c r="ABW12" s="501">
        <f>VLOOKUP($B12,'Sintesi (CA)'!$C$30:$AE$56,22,FALSE)</f>
        <v>0</v>
      </c>
      <c r="ABX12" s="501">
        <f>VLOOKUP($B12,'Sintesi (CA)'!$C$30:$AE$56,22,FALSE)</f>
        <v>0</v>
      </c>
      <c r="ABY12" s="501">
        <f>VLOOKUP($B12,'Sintesi (CA)'!$C$30:$AE$56,22,FALSE)</f>
        <v>0</v>
      </c>
      <c r="ABZ12" s="501">
        <f>VLOOKUP($B12,'Sintesi (CA)'!$C$30:$AE$56,22,FALSE)</f>
        <v>0</v>
      </c>
      <c r="ACA12" s="501">
        <f>VLOOKUP($B12,'Sintesi (CA)'!$C$30:$AE$56,22,FALSE)</f>
        <v>0</v>
      </c>
      <c r="ACB12" s="501">
        <f>VLOOKUP($B12,'Sintesi (CA)'!$C$30:$AE$56,22,FALSE)</f>
        <v>0</v>
      </c>
      <c r="ACC12" s="501">
        <f>VLOOKUP($B12,'Sintesi (CA)'!$C$30:$AE$56,22,FALSE)</f>
        <v>0</v>
      </c>
      <c r="ACD12" s="501">
        <f>VLOOKUP($B12,'Sintesi (CA)'!$C$30:$AE$56,22,FALSE)</f>
        <v>0</v>
      </c>
      <c r="ACE12" s="501"/>
      <c r="ACF12" s="501"/>
      <c r="ACG12" s="501"/>
      <c r="ACH12" s="86"/>
      <c r="ACI12" s="88">
        <v>0</v>
      </c>
      <c r="ACJ12" s="87">
        <v>43271</v>
      </c>
      <c r="ACK12" s="89">
        <v>43294</v>
      </c>
      <c r="ACL12" s="80">
        <v>0</v>
      </c>
      <c r="ACM12" s="80">
        <v>0</v>
      </c>
      <c r="ACN12" s="80">
        <v>0</v>
      </c>
      <c r="ACO12" s="80">
        <v>0</v>
      </c>
      <c r="ACP12" s="80">
        <v>0</v>
      </c>
      <c r="ACQ12" s="80">
        <v>0</v>
      </c>
      <c r="ACR12" s="80">
        <v>0</v>
      </c>
      <c r="ACS12" s="80">
        <v>0</v>
      </c>
      <c r="ACT12" s="80">
        <v>0</v>
      </c>
      <c r="ACU12" s="80">
        <v>0</v>
      </c>
      <c r="ACV12" s="80">
        <v>0</v>
      </c>
      <c r="ACW12" s="80">
        <v>0</v>
      </c>
      <c r="ACX12" s="80">
        <v>0</v>
      </c>
      <c r="ACY12" s="80">
        <v>0</v>
      </c>
      <c r="ACZ12" s="80">
        <v>0</v>
      </c>
      <c r="ADA12" s="80">
        <v>0</v>
      </c>
      <c r="ADB12" s="80">
        <v>0</v>
      </c>
      <c r="ADC12" s="80">
        <v>0</v>
      </c>
      <c r="ADD12" s="80">
        <v>0</v>
      </c>
      <c r="ADE12" s="80">
        <v>0</v>
      </c>
      <c r="ADF12" s="80">
        <v>0</v>
      </c>
      <c r="ADG12" s="80">
        <v>1</v>
      </c>
      <c r="ADH12" s="80">
        <v>1</v>
      </c>
      <c r="ADI12" s="80">
        <v>1</v>
      </c>
      <c r="ADJ12" s="80">
        <v>1</v>
      </c>
      <c r="ADK12" s="80">
        <v>1</v>
      </c>
      <c r="ADL12" s="80">
        <v>1</v>
      </c>
      <c r="ADM12" s="80">
        <v>1</v>
      </c>
      <c r="ADN12" s="80">
        <v>1</v>
      </c>
      <c r="ADO12" s="80">
        <v>1</v>
      </c>
      <c r="ADP12" s="80">
        <v>1</v>
      </c>
      <c r="ADQ12" s="80">
        <v>1</v>
      </c>
      <c r="ADR12" s="80">
        <v>1</v>
      </c>
      <c r="ADS12" s="80">
        <v>1</v>
      </c>
      <c r="ADT12" s="80">
        <v>1</v>
      </c>
      <c r="ADU12" s="80">
        <v>1</v>
      </c>
      <c r="ADV12" s="80">
        <v>1</v>
      </c>
      <c r="ADW12" s="80">
        <v>1</v>
      </c>
      <c r="ADX12" s="80">
        <v>1</v>
      </c>
      <c r="ADY12" s="80">
        <v>1</v>
      </c>
      <c r="ADZ12" s="80">
        <v>1</v>
      </c>
      <c r="AEA12" s="80">
        <v>1</v>
      </c>
      <c r="AEB12" s="80">
        <v>1</v>
      </c>
      <c r="AEC12" s="80">
        <v>1</v>
      </c>
      <c r="AED12" s="80">
        <v>1</v>
      </c>
      <c r="AEE12" s="80">
        <v>0</v>
      </c>
      <c r="AEF12" s="80">
        <v>0</v>
      </c>
      <c r="AEG12" s="80">
        <v>0</v>
      </c>
      <c r="AEH12" s="80">
        <v>0</v>
      </c>
      <c r="AEI12" s="80">
        <v>0</v>
      </c>
      <c r="AEJ12" s="80">
        <v>0</v>
      </c>
      <c r="AEK12" s="80">
        <v>0</v>
      </c>
      <c r="AEL12" s="80">
        <v>0</v>
      </c>
      <c r="AEM12" s="80">
        <v>0</v>
      </c>
      <c r="AEN12" s="80">
        <v>0</v>
      </c>
      <c r="AEO12" s="80">
        <v>0</v>
      </c>
      <c r="AEP12" s="80">
        <v>0</v>
      </c>
      <c r="AEQ12" s="80">
        <v>0</v>
      </c>
      <c r="AER12" s="80">
        <v>0</v>
      </c>
      <c r="AES12" s="80">
        <v>0</v>
      </c>
      <c r="AET12" s="80">
        <v>0</v>
      </c>
      <c r="AEU12" s="80">
        <v>0</v>
      </c>
      <c r="AEV12" s="80">
        <v>0</v>
      </c>
      <c r="AEW12" s="80">
        <v>0</v>
      </c>
      <c r="AEX12" s="80">
        <v>0</v>
      </c>
      <c r="AEY12" s="80">
        <v>0</v>
      </c>
      <c r="AEZ12" s="80">
        <v>0</v>
      </c>
      <c r="AFA12" s="80">
        <v>0</v>
      </c>
      <c r="AFB12" s="80">
        <v>0</v>
      </c>
      <c r="AFC12" s="80">
        <v>0</v>
      </c>
      <c r="AFD12" s="80">
        <v>0</v>
      </c>
      <c r="AFE12" s="80">
        <v>0</v>
      </c>
      <c r="AFF12" s="80">
        <v>0</v>
      </c>
      <c r="AFG12" s="80">
        <v>0</v>
      </c>
      <c r="AFH12" s="80">
        <v>0</v>
      </c>
      <c r="AFI12" s="80">
        <v>0</v>
      </c>
      <c r="AFJ12" s="80">
        <v>0</v>
      </c>
      <c r="AFK12" s="80">
        <v>0</v>
      </c>
      <c r="AFL12" s="80">
        <v>0</v>
      </c>
      <c r="AFM12" s="80">
        <v>0</v>
      </c>
      <c r="AFN12" s="80">
        <v>0</v>
      </c>
      <c r="AFO12" s="80">
        <v>0</v>
      </c>
      <c r="AFP12" s="80">
        <v>0</v>
      </c>
      <c r="AFQ12" s="80">
        <v>0</v>
      </c>
      <c r="AFR12" s="80">
        <v>0</v>
      </c>
      <c r="AFS12" s="80">
        <v>0</v>
      </c>
      <c r="AFT12" s="80">
        <v>0</v>
      </c>
      <c r="AFU12" s="80">
        <v>0</v>
      </c>
      <c r="AFV12" s="80">
        <v>0</v>
      </c>
      <c r="AFW12" s="80">
        <v>0</v>
      </c>
      <c r="AFX12" s="80">
        <v>0</v>
      </c>
      <c r="AFY12" s="80">
        <v>0</v>
      </c>
      <c r="AFZ12" s="80">
        <v>0</v>
      </c>
      <c r="AGA12" s="80">
        <v>0</v>
      </c>
      <c r="AGB12" s="80">
        <v>0</v>
      </c>
      <c r="AGC12" s="80">
        <v>0</v>
      </c>
      <c r="AGD12" s="80">
        <v>0</v>
      </c>
      <c r="AGE12" s="80">
        <v>0</v>
      </c>
      <c r="AGF12" s="80">
        <v>0</v>
      </c>
      <c r="AGG12" s="80">
        <v>0</v>
      </c>
      <c r="AGH12" s="80">
        <v>0</v>
      </c>
      <c r="AGI12" s="177"/>
      <c r="AGJ12" s="177"/>
      <c r="AGK12" s="177"/>
      <c r="AGL12" s="177"/>
      <c r="AGM12" s="177"/>
    </row>
    <row r="13" spans="1:16377" s="104" customFormat="1" ht="12.75" customHeight="1">
      <c r="A13" s="74" t="str">
        <f>IF('Sintesi (CA)'!B38&lt;&gt;"",'Sintesi (CA)'!B38,"")</f>
        <v>P59-Deploy &amp; Change CRMT</v>
      </c>
      <c r="B13" s="145" t="str">
        <f>IF('Sintesi (CA)'!C38&lt;&gt;"",'Sintesi (CA)'!C38,"")</f>
        <v>AO004511_YYY39</v>
      </c>
      <c r="C13" s="74" t="str">
        <f>IF('Sintesi (CA)'!N38&lt;&gt;"",'Sintesi (CA)'!N38,"")</f>
        <v>BOLLETTA_2.0</v>
      </c>
      <c r="D13" s="75">
        <f>'Sintesi (CA)'!W38</f>
        <v>1</v>
      </c>
      <c r="E13" s="75">
        <f>'Sintesi (CA)'!X38</f>
        <v>0</v>
      </c>
      <c r="F13" s="75">
        <f>'Sintesi (CA)'!Y38</f>
        <v>1</v>
      </c>
      <c r="G13" s="175">
        <v>1</v>
      </c>
      <c r="H13" s="183">
        <v>43271</v>
      </c>
      <c r="I13" s="183">
        <v>43315</v>
      </c>
      <c r="J13" s="78">
        <f t="shared" si="123"/>
        <v>33</v>
      </c>
      <c r="K13" s="78">
        <v>0</v>
      </c>
      <c r="L13" s="79">
        <f>IFERROR(IF(F13&gt;0,F13/(J13+K13),0),0)</f>
        <v>3.0303030303030304E-2</v>
      </c>
      <c r="M13" s="80">
        <v>0</v>
      </c>
      <c r="N13" s="80">
        <v>0</v>
      </c>
      <c r="O13" s="80">
        <v>0</v>
      </c>
      <c r="P13" s="80">
        <v>0</v>
      </c>
      <c r="Q13" s="80">
        <v>0</v>
      </c>
      <c r="R13" s="80">
        <v>0</v>
      </c>
      <c r="S13" s="80">
        <v>0</v>
      </c>
      <c r="T13" s="80">
        <v>0</v>
      </c>
      <c r="U13" s="80">
        <v>0</v>
      </c>
      <c r="V13" s="80">
        <v>0</v>
      </c>
      <c r="W13" s="80">
        <v>0</v>
      </c>
      <c r="X13" s="80">
        <v>0</v>
      </c>
      <c r="Y13" s="80">
        <v>0</v>
      </c>
      <c r="Z13" s="80">
        <v>0</v>
      </c>
      <c r="AA13" s="80">
        <v>0</v>
      </c>
      <c r="AB13" s="80">
        <v>0</v>
      </c>
      <c r="AC13" s="80">
        <v>0</v>
      </c>
      <c r="AD13" s="80">
        <v>0</v>
      </c>
      <c r="AE13" s="80">
        <v>0</v>
      </c>
      <c r="AF13" s="80">
        <v>0</v>
      </c>
      <c r="AG13" s="80">
        <v>0</v>
      </c>
      <c r="AH13" s="80">
        <v>1</v>
      </c>
      <c r="AI13" s="80">
        <v>1</v>
      </c>
      <c r="AJ13" s="80">
        <v>1</v>
      </c>
      <c r="AK13" s="80">
        <v>1</v>
      </c>
      <c r="AL13" s="80">
        <v>1</v>
      </c>
      <c r="AM13" s="80">
        <v>1</v>
      </c>
      <c r="AN13" s="80">
        <v>1</v>
      </c>
      <c r="AO13" s="80">
        <v>1</v>
      </c>
      <c r="AP13" s="80">
        <v>1</v>
      </c>
      <c r="AQ13" s="80">
        <v>1</v>
      </c>
      <c r="AR13" s="80">
        <v>1</v>
      </c>
      <c r="AS13" s="80">
        <v>1</v>
      </c>
      <c r="AT13" s="80">
        <v>1</v>
      </c>
      <c r="AU13" s="80">
        <v>1</v>
      </c>
      <c r="AV13" s="80">
        <v>1</v>
      </c>
      <c r="AW13" s="80">
        <v>1</v>
      </c>
      <c r="AX13" s="80">
        <v>1</v>
      </c>
      <c r="AY13" s="80">
        <v>1</v>
      </c>
      <c r="AZ13" s="80">
        <v>1</v>
      </c>
      <c r="BA13" s="80">
        <v>1</v>
      </c>
      <c r="BB13" s="80">
        <v>1</v>
      </c>
      <c r="BC13" s="80">
        <v>1</v>
      </c>
      <c r="BD13" s="80">
        <v>1</v>
      </c>
      <c r="BE13" s="80">
        <v>1</v>
      </c>
      <c r="BF13" s="80">
        <v>1</v>
      </c>
      <c r="BG13" s="80">
        <v>1</v>
      </c>
      <c r="BH13" s="80">
        <v>0</v>
      </c>
      <c r="BI13" s="80">
        <v>0</v>
      </c>
      <c r="BJ13" s="80">
        <v>0</v>
      </c>
      <c r="BK13" s="80">
        <v>0</v>
      </c>
      <c r="BL13" s="80">
        <v>0</v>
      </c>
      <c r="BM13" s="80">
        <v>0</v>
      </c>
      <c r="BN13" s="80">
        <v>0</v>
      </c>
      <c r="BO13" s="80">
        <v>0</v>
      </c>
      <c r="BP13" s="80">
        <v>0</v>
      </c>
      <c r="BQ13" s="80">
        <v>0</v>
      </c>
      <c r="BR13" s="80">
        <v>0</v>
      </c>
      <c r="BS13" s="80">
        <v>0</v>
      </c>
      <c r="BT13" s="80">
        <v>0</v>
      </c>
      <c r="BU13" s="80">
        <v>0</v>
      </c>
      <c r="BV13" s="80">
        <v>0</v>
      </c>
      <c r="BW13" s="80">
        <v>0</v>
      </c>
      <c r="BX13" s="80">
        <v>0</v>
      </c>
      <c r="BY13" s="80">
        <v>0</v>
      </c>
      <c r="BZ13" s="80">
        <v>0</v>
      </c>
      <c r="CA13" s="80">
        <v>0</v>
      </c>
      <c r="CB13" s="80">
        <v>0</v>
      </c>
      <c r="CC13" s="80">
        <v>0</v>
      </c>
      <c r="CD13" s="80">
        <v>0</v>
      </c>
      <c r="CE13" s="80">
        <v>0</v>
      </c>
      <c r="CF13" s="80">
        <v>0</v>
      </c>
      <c r="CG13" s="80">
        <v>0</v>
      </c>
      <c r="CH13" s="80">
        <v>0</v>
      </c>
      <c r="CI13" s="80">
        <v>0</v>
      </c>
      <c r="CJ13" s="80">
        <v>0</v>
      </c>
      <c r="CK13" s="80">
        <v>0</v>
      </c>
      <c r="CL13" s="80">
        <v>0</v>
      </c>
      <c r="CM13" s="80">
        <v>0</v>
      </c>
      <c r="CN13" s="80">
        <v>0</v>
      </c>
      <c r="CO13" s="80">
        <v>0</v>
      </c>
      <c r="CP13" s="80">
        <v>0</v>
      </c>
      <c r="CQ13" s="80">
        <v>0</v>
      </c>
      <c r="CR13" s="80">
        <v>0</v>
      </c>
      <c r="CS13" s="80">
        <v>0</v>
      </c>
      <c r="CT13" s="80">
        <v>0</v>
      </c>
      <c r="CU13" s="80">
        <v>0</v>
      </c>
      <c r="CV13" s="80">
        <v>0</v>
      </c>
      <c r="CW13" s="80">
        <v>0</v>
      </c>
      <c r="CX13" s="80">
        <v>0</v>
      </c>
      <c r="CY13" s="80">
        <v>0</v>
      </c>
      <c r="CZ13" s="80">
        <v>0</v>
      </c>
      <c r="DA13" s="80">
        <v>0</v>
      </c>
      <c r="DB13" s="80">
        <v>0</v>
      </c>
      <c r="DC13" s="80">
        <v>0</v>
      </c>
      <c r="DD13" s="80">
        <v>0</v>
      </c>
      <c r="DE13" s="80">
        <v>0</v>
      </c>
      <c r="DF13" s="80">
        <v>0</v>
      </c>
      <c r="DG13" s="80">
        <v>0</v>
      </c>
      <c r="DH13" s="80">
        <v>0</v>
      </c>
      <c r="DI13" s="80">
        <v>0</v>
      </c>
      <c r="DJ13" s="80"/>
      <c r="DK13" s="80"/>
      <c r="DL13" s="80"/>
      <c r="DM13" s="80"/>
      <c r="DN13" s="80"/>
      <c r="DO13" s="80"/>
      <c r="DP13" s="318">
        <v>0</v>
      </c>
      <c r="DQ13" s="318">
        <v>0</v>
      </c>
      <c r="DR13" s="318">
        <v>0</v>
      </c>
      <c r="DS13" s="318">
        <v>0</v>
      </c>
      <c r="DT13" s="318">
        <v>0</v>
      </c>
      <c r="DU13" s="318">
        <v>0</v>
      </c>
      <c r="DV13" s="318">
        <v>0</v>
      </c>
      <c r="DW13" s="318">
        <v>0</v>
      </c>
      <c r="DX13" s="318">
        <v>0</v>
      </c>
      <c r="DY13" s="318">
        <v>0</v>
      </c>
      <c r="DZ13" s="318">
        <v>0</v>
      </c>
      <c r="EA13" s="318">
        <v>0</v>
      </c>
      <c r="EB13" s="318">
        <v>0</v>
      </c>
      <c r="EC13" s="318">
        <v>0</v>
      </c>
      <c r="ED13" s="318">
        <v>0</v>
      </c>
      <c r="EE13" s="318">
        <v>0</v>
      </c>
      <c r="EF13" s="318">
        <v>0</v>
      </c>
      <c r="EG13" s="318">
        <v>0</v>
      </c>
      <c r="EH13" s="318">
        <v>0</v>
      </c>
      <c r="EI13" s="318">
        <v>0</v>
      </c>
      <c r="EJ13" s="318">
        <v>0</v>
      </c>
      <c r="EK13" s="318">
        <v>0</v>
      </c>
      <c r="EL13" s="318">
        <v>0</v>
      </c>
      <c r="EM13" s="318">
        <f>VLOOKUP($B13,'Sintesi (CA)'!$C$30:$AE$56,25,FALSE)</f>
        <v>0</v>
      </c>
      <c r="EN13" s="318">
        <f>VLOOKUP($B13,'Sintesi (CA)'!$C$30:$AE$56,25,FALSE)</f>
        <v>0</v>
      </c>
      <c r="EO13" s="318">
        <f>VLOOKUP($B13,'Sintesi (CA)'!$C$30:$AE$56,25,FALSE)</f>
        <v>0</v>
      </c>
      <c r="EP13" s="318">
        <f>VLOOKUP($B13,'Sintesi (CA)'!$C$30:$AE$56,25,FALSE)</f>
        <v>0</v>
      </c>
      <c r="EQ13" s="318">
        <f>VLOOKUP($B13,'Sintesi (CA)'!$C$30:$AE$56,25,FALSE)</f>
        <v>0</v>
      </c>
      <c r="ER13" s="318">
        <f>VLOOKUP($B13,'Sintesi (CA)'!$C$30:$AE$56,25,FALSE)</f>
        <v>0</v>
      </c>
      <c r="ES13" s="318">
        <f>VLOOKUP($B13,'Sintesi (CA)'!$C$30:$AE$56,25,FALSE)</f>
        <v>0</v>
      </c>
      <c r="ET13" s="318">
        <f>VLOOKUP($B13,'Sintesi (CA)'!$C$30:$AE$56,25,FALSE)</f>
        <v>0</v>
      </c>
      <c r="EU13" s="318">
        <f>VLOOKUP($B13,'Sintesi (CA)'!$C$30:$AE$56,25,FALSE)</f>
        <v>0</v>
      </c>
      <c r="EV13" s="318">
        <f>VLOOKUP($B13,'Sintesi (CA)'!$C$30:$AE$56,25,FALSE)</f>
        <v>0</v>
      </c>
      <c r="EW13" s="318">
        <f>VLOOKUP($B13,'Sintesi (CA)'!$C$30:$AE$56,25,FALSE)</f>
        <v>0</v>
      </c>
      <c r="EX13" s="318">
        <f>VLOOKUP($B13,'Sintesi (CA)'!$C$30:$AE$56,25,FALSE)</f>
        <v>0</v>
      </c>
      <c r="EY13" s="318">
        <f>VLOOKUP($B13,'Sintesi (CA)'!$C$30:$AE$56,25,FALSE)</f>
        <v>0</v>
      </c>
      <c r="EZ13" s="318">
        <f>VLOOKUP($B13,'Sintesi (CA)'!$C$30:$AE$56,25,FALSE)</f>
        <v>0</v>
      </c>
      <c r="FA13" s="318">
        <f>VLOOKUP($B13,'Sintesi (CA)'!$C$30:$AE$56,25,FALSE)</f>
        <v>0</v>
      </c>
      <c r="FB13" s="318">
        <f>VLOOKUP($B13,'Sintesi (CA)'!$C$30:$AE$56,25,FALSE)</f>
        <v>0</v>
      </c>
      <c r="FC13" s="318">
        <f>VLOOKUP($B13,'Sintesi (CA)'!$C$30:$AE$56,25,FALSE)</f>
        <v>0</v>
      </c>
      <c r="FD13" s="318">
        <f>VLOOKUP($B13,'Sintesi (CA)'!$C$30:$AE$56,25,FALSE)</f>
        <v>0</v>
      </c>
      <c r="FE13" s="318">
        <f>VLOOKUP($B13,'Sintesi (CA)'!$C$30:$AE$56,25,FALSE)</f>
        <v>0</v>
      </c>
      <c r="FF13" s="318">
        <f>VLOOKUP($B13,'Sintesi (CA)'!$C$30:$AE$56,25,FALSE)</f>
        <v>0</v>
      </c>
      <c r="FG13" s="318">
        <f>VLOOKUP($B13,'Sintesi (CA)'!$C$30:$AE$56,25,FALSE)</f>
        <v>0</v>
      </c>
      <c r="FH13" s="318">
        <f>VLOOKUP($B13,'Sintesi (CA)'!$C$30:$AE$56,25,FALSE)</f>
        <v>0</v>
      </c>
      <c r="FI13" s="318">
        <f>VLOOKUP($B13,'Sintesi (CA)'!$C$30:$AE$56,25,FALSE)</f>
        <v>0</v>
      </c>
      <c r="FJ13" s="318">
        <f>VLOOKUP($B13,'Sintesi (CA)'!$C$30:$AE$56,25,FALSE)</f>
        <v>0</v>
      </c>
      <c r="FK13" s="318">
        <f>VLOOKUP($B13,'Sintesi (CA)'!$C$30:$AE$56,25,FALSE)</f>
        <v>0</v>
      </c>
      <c r="FL13" s="318">
        <f>VLOOKUP($B13,'Sintesi (CA)'!$C$30:$AE$56,25,FALSE)</f>
        <v>0</v>
      </c>
      <c r="FM13" s="318">
        <f>VLOOKUP($B13,'Sintesi (CA)'!$C$30:$AE$56,25,FALSE)</f>
        <v>0</v>
      </c>
      <c r="FN13" s="318">
        <f>VLOOKUP($B13,'Sintesi (CA)'!$C$30:$AE$56,25,FALSE)</f>
        <v>0</v>
      </c>
      <c r="FO13" s="318">
        <f>VLOOKUP($B13,'Sintesi (CA)'!$C$30:$AE$56,25,FALSE)</f>
        <v>0</v>
      </c>
      <c r="FP13" s="318">
        <f>VLOOKUP($B13,'Sintesi (CA)'!$C$30:$AE$56,25,FALSE)</f>
        <v>0</v>
      </c>
      <c r="FQ13" s="318">
        <f>VLOOKUP($B13,'Sintesi (CA)'!$C$30:$AE$56,25,FALSE)</f>
        <v>0</v>
      </c>
      <c r="FR13" s="318">
        <f>VLOOKUP($B13,'Sintesi (CA)'!$C$30:$AE$56,25,FALSE)</f>
        <v>0</v>
      </c>
      <c r="FS13" s="318">
        <f>VLOOKUP($B13,'Sintesi (CA)'!$C$30:$AE$56,25,FALSE)</f>
        <v>0</v>
      </c>
      <c r="FT13" s="318">
        <f>VLOOKUP($B13,'Sintesi (CA)'!$C$30:$AE$56,25,FALSE)</f>
        <v>0</v>
      </c>
      <c r="FU13" s="318">
        <f>VLOOKUP($B13,'Sintesi (CA)'!$C$30:$AE$56,25,FALSE)</f>
        <v>0</v>
      </c>
      <c r="FV13" s="318">
        <f>VLOOKUP($B13,'Sintesi (CA)'!$C$30:$AE$56,25,FALSE)</f>
        <v>0</v>
      </c>
      <c r="FW13" s="318">
        <f>VLOOKUP($B13,'Sintesi (CA)'!$C$30:$AE$56,25,FALSE)</f>
        <v>0</v>
      </c>
      <c r="FX13" s="318">
        <f>VLOOKUP($B13,'Sintesi (CA)'!$C$30:$AE$56,25,FALSE)</f>
        <v>0</v>
      </c>
      <c r="FY13" s="318">
        <f>VLOOKUP($B13,'Sintesi (CA)'!$C$30:$AE$56,25,FALSE)</f>
        <v>0</v>
      </c>
      <c r="FZ13" s="318">
        <f>VLOOKUP($B13,'Sintesi (CA)'!$C$30:$AE$56,25,FALSE)</f>
        <v>0</v>
      </c>
      <c r="GA13" s="318">
        <f>VLOOKUP($B13,'Sintesi (CA)'!$C$30:$AE$56,25,FALSE)</f>
        <v>0</v>
      </c>
      <c r="GB13" s="318">
        <f>VLOOKUP($B13,'Sintesi (CA)'!$C$30:$AE$56,25,FALSE)</f>
        <v>0</v>
      </c>
      <c r="GC13" s="318">
        <f>VLOOKUP($B13,'Sintesi (CA)'!$C$30:$AE$56,25,FALSE)</f>
        <v>0</v>
      </c>
      <c r="GD13" s="318">
        <f>VLOOKUP($B13,'Sintesi (CA)'!$C$30:$AE$56,25,FALSE)</f>
        <v>0</v>
      </c>
      <c r="GE13" s="318">
        <f>VLOOKUP($B13,'Sintesi (CA)'!$C$30:$AE$56,25,FALSE)</f>
        <v>0</v>
      </c>
      <c r="GF13" s="318">
        <f>VLOOKUP($B13,'Sintesi (CA)'!$C$30:$AE$56,25,FALSE)</f>
        <v>0</v>
      </c>
      <c r="GG13" s="318">
        <f>VLOOKUP($B13,'Sintesi (CA)'!$C$30:$AE$56,25,FALSE)</f>
        <v>0</v>
      </c>
      <c r="GH13" s="318">
        <f>VLOOKUP($B13,'Sintesi (CA)'!$C$30:$AE$56,25,FALSE)</f>
        <v>0</v>
      </c>
      <c r="GI13" s="318">
        <f>VLOOKUP($B13,'Sintesi (CA)'!$C$30:$AE$56,25,FALSE)</f>
        <v>0</v>
      </c>
      <c r="GJ13" s="318">
        <f>VLOOKUP($B13,'Sintesi (CA)'!$C$30:$AE$56,25,FALSE)</f>
        <v>0</v>
      </c>
      <c r="GK13" s="318">
        <f>VLOOKUP($B13,'Sintesi (CA)'!$C$30:$AE$56,25,FALSE)</f>
        <v>0</v>
      </c>
      <c r="GL13" s="318">
        <f>VLOOKUP($B13,'Sintesi (CA)'!$C$30:$AE$56,25,FALSE)</f>
        <v>0</v>
      </c>
      <c r="GM13" s="318">
        <f>VLOOKUP($B13,'Sintesi (CA)'!$C$30:$AE$56,25,FALSE)</f>
        <v>0</v>
      </c>
      <c r="GN13" s="318">
        <f>VLOOKUP($B13,'Sintesi (CA)'!$C$30:$AE$56,25,FALSE)</f>
        <v>0</v>
      </c>
      <c r="GO13" s="318">
        <f>VLOOKUP($B13,'Sintesi (CA)'!$C$30:$AE$56,25,FALSE)</f>
        <v>0</v>
      </c>
      <c r="GP13" s="318">
        <f>VLOOKUP($B13,'Sintesi (CA)'!$C$30:$AE$56,25,FALSE)</f>
        <v>0</v>
      </c>
      <c r="GQ13" s="318">
        <f>VLOOKUP($B13,'Sintesi (CA)'!$C$30:$AE$56,25,FALSE)</f>
        <v>0</v>
      </c>
      <c r="GR13" s="318">
        <f>VLOOKUP($B13,'Sintesi (CA)'!$C$30:$AE$56,25,FALSE)</f>
        <v>0</v>
      </c>
      <c r="GS13" s="318">
        <f>VLOOKUP($B13,'Sintesi (CA)'!$C$30:$AE$56,25,FALSE)</f>
        <v>0</v>
      </c>
      <c r="GT13" s="318">
        <f>VLOOKUP($B13,'Sintesi (CA)'!$C$30:$AE$56,25,FALSE)</f>
        <v>0</v>
      </c>
      <c r="GU13" s="318">
        <f>VLOOKUP($B13,'Sintesi (CA)'!$C$30:$AE$56,25,FALSE)</f>
        <v>0</v>
      </c>
      <c r="GV13" s="318">
        <f>VLOOKUP($B13,'Sintesi (CA)'!$C$30:$AE$56,25,FALSE)</f>
        <v>0</v>
      </c>
      <c r="GW13" s="318">
        <f>VLOOKUP($B13,'Sintesi (CA)'!$C$30:$AE$56,25,FALSE)</f>
        <v>0</v>
      </c>
      <c r="GX13" s="318">
        <f>VLOOKUP($B13,'Sintesi (CA)'!$C$30:$AE$56,25,FALSE)</f>
        <v>0</v>
      </c>
      <c r="GY13" s="318">
        <f>VLOOKUP($B13,'Sintesi (CA)'!$C$30:$AE$56,25,FALSE)</f>
        <v>0</v>
      </c>
      <c r="GZ13" s="318">
        <f>VLOOKUP($B13,'Sintesi (CA)'!$C$30:$AE$56,25,FALSE)</f>
        <v>0</v>
      </c>
      <c r="HA13" s="318">
        <f>VLOOKUP($B13,'Sintesi (CA)'!$C$30:$AE$56,25,FALSE)</f>
        <v>0</v>
      </c>
      <c r="HB13" s="318">
        <f>VLOOKUP($B13,'Sintesi (CA)'!$C$30:$AE$56,25,FALSE)</f>
        <v>0</v>
      </c>
      <c r="HC13" s="318">
        <f>VLOOKUP($B13,'Sintesi (CA)'!$C$30:$AE$56,25,FALSE)</f>
        <v>0</v>
      </c>
      <c r="HD13" s="318">
        <f>VLOOKUP($B13,'Sintesi (CA)'!$C$30:$AE$56,25,FALSE)</f>
        <v>0</v>
      </c>
      <c r="HE13" s="318">
        <f>VLOOKUP($B13,'Sintesi (CA)'!$C$30:$AE$56,25,FALSE)</f>
        <v>0</v>
      </c>
      <c r="HF13" s="318">
        <f>VLOOKUP($B13,'Sintesi (CA)'!$C$30:$AE$56,25,FALSE)</f>
        <v>0</v>
      </c>
      <c r="HG13" s="318">
        <f>VLOOKUP($B13,'Sintesi (CA)'!$C$30:$AE$56,25,FALSE)</f>
        <v>0</v>
      </c>
      <c r="HH13" s="318">
        <f>VLOOKUP($B13,'Sintesi (CA)'!$C$30:$AE$56,25,FALSE)</f>
        <v>0</v>
      </c>
      <c r="HI13" s="318">
        <f>VLOOKUP($B13,'Sintesi (CA)'!$C$30:$AE$56,25,FALSE)</f>
        <v>0</v>
      </c>
      <c r="HJ13" s="318">
        <f>VLOOKUP($B13,'Sintesi (CA)'!$C$30:$AE$56,25,FALSE)</f>
        <v>0</v>
      </c>
      <c r="HK13" s="318">
        <f>VLOOKUP($B13,'Sintesi (CA)'!$C$30:$AE$56,25,FALSE)</f>
        <v>0</v>
      </c>
      <c r="HL13" s="318">
        <f>VLOOKUP($B13,'Sintesi (CA)'!$C$30:$AE$56,25,FALSE)</f>
        <v>0</v>
      </c>
      <c r="HM13" s="318">
        <f>VLOOKUP($B13,'Sintesi (CA)'!$C$30:$AE$56,25,FALSE)</f>
        <v>0</v>
      </c>
      <c r="HN13" s="318">
        <f>VLOOKUP($B13,'Sintesi (CA)'!$C$30:$AE$56,25,FALSE)</f>
        <v>0</v>
      </c>
      <c r="HO13" s="318">
        <f>VLOOKUP($B13,'Sintesi (CA)'!$C$30:$AE$56,25,FALSE)</f>
        <v>0</v>
      </c>
      <c r="HP13" s="318"/>
      <c r="HQ13" s="318"/>
      <c r="HR13" s="318"/>
      <c r="HS13" s="319">
        <v>0</v>
      </c>
      <c r="HT13" s="319">
        <v>0</v>
      </c>
      <c r="HU13" s="319">
        <v>0</v>
      </c>
      <c r="HV13" s="319">
        <v>0</v>
      </c>
      <c r="HW13" s="319">
        <v>0</v>
      </c>
      <c r="HX13" s="319">
        <v>0</v>
      </c>
      <c r="HY13" s="319">
        <v>0</v>
      </c>
      <c r="HZ13" s="319">
        <v>0</v>
      </c>
      <c r="IA13" s="319">
        <v>0</v>
      </c>
      <c r="IB13" s="319">
        <v>0</v>
      </c>
      <c r="IC13" s="319">
        <v>0</v>
      </c>
      <c r="ID13" s="319">
        <v>0</v>
      </c>
      <c r="IE13" s="319">
        <v>0</v>
      </c>
      <c r="IF13" s="319">
        <v>0</v>
      </c>
      <c r="IG13" s="319">
        <v>0</v>
      </c>
      <c r="IH13" s="319">
        <v>0</v>
      </c>
      <c r="II13" s="319">
        <v>0</v>
      </c>
      <c r="IJ13" s="319">
        <v>0</v>
      </c>
      <c r="IK13" s="319">
        <v>0</v>
      </c>
      <c r="IL13" s="319">
        <v>0</v>
      </c>
      <c r="IM13" s="319">
        <v>0</v>
      </c>
      <c r="IN13" s="319">
        <v>0</v>
      </c>
      <c r="IO13" s="319">
        <v>0</v>
      </c>
      <c r="IP13" s="319">
        <f>VLOOKUP($B13,'Sintesi (CA)'!$C$30:$AE$56,27,FALSE)</f>
        <v>0</v>
      </c>
      <c r="IQ13" s="319">
        <f>VLOOKUP($B13,'Sintesi (CA)'!$C$30:$AE$56,27,FALSE)</f>
        <v>0</v>
      </c>
      <c r="IR13" s="319">
        <f>VLOOKUP($B13,'Sintesi (CA)'!$C$30:$AE$56,27,FALSE)</f>
        <v>0</v>
      </c>
      <c r="IS13" s="319">
        <f>VLOOKUP($B13,'Sintesi (CA)'!$C$30:$AE$56,27,FALSE)</f>
        <v>0</v>
      </c>
      <c r="IT13" s="319">
        <f>VLOOKUP($B13,'Sintesi (CA)'!$C$30:$AE$56,27,FALSE)</f>
        <v>0</v>
      </c>
      <c r="IU13" s="319">
        <f>VLOOKUP($B13,'Sintesi (CA)'!$C$30:$AE$56,27,FALSE)</f>
        <v>0</v>
      </c>
      <c r="IV13" s="319">
        <f>VLOOKUP($B13,'Sintesi (CA)'!$C$30:$AE$56,27,FALSE)</f>
        <v>0</v>
      </c>
      <c r="IW13" s="319">
        <f>VLOOKUP($B13,'Sintesi (CA)'!$C$30:$AE$56,27,FALSE)</f>
        <v>0</v>
      </c>
      <c r="IX13" s="319">
        <f>VLOOKUP($B13,'Sintesi (CA)'!$C$30:$AE$56,27,FALSE)</f>
        <v>0</v>
      </c>
      <c r="IY13" s="319">
        <f>VLOOKUP($B13,'Sintesi (CA)'!$C$30:$AE$56,27,FALSE)</f>
        <v>0</v>
      </c>
      <c r="IZ13" s="319">
        <f>VLOOKUP($B13,'Sintesi (CA)'!$C$30:$AE$56,27,FALSE)</f>
        <v>0</v>
      </c>
      <c r="JA13" s="319">
        <f>VLOOKUP($B13,'Sintesi (CA)'!$C$30:$AE$56,27,FALSE)</f>
        <v>0</v>
      </c>
      <c r="JB13" s="319">
        <f>VLOOKUP($B13,'Sintesi (CA)'!$C$30:$AE$56,27,FALSE)</f>
        <v>0</v>
      </c>
      <c r="JC13" s="319">
        <f>VLOOKUP($B13,'Sintesi (CA)'!$C$30:$AE$56,27,FALSE)</f>
        <v>0</v>
      </c>
      <c r="JD13" s="319">
        <f>VLOOKUP($B13,'Sintesi (CA)'!$C$30:$AE$56,27,FALSE)</f>
        <v>0</v>
      </c>
      <c r="JE13" s="319">
        <f>VLOOKUP($B13,'Sintesi (CA)'!$C$30:$AE$56,27,FALSE)</f>
        <v>0</v>
      </c>
      <c r="JF13" s="319">
        <f>VLOOKUP($B13,'Sintesi (CA)'!$C$30:$AE$56,27,FALSE)</f>
        <v>0</v>
      </c>
      <c r="JG13" s="319">
        <f>VLOOKUP($B13,'Sintesi (CA)'!$C$30:$AE$56,27,FALSE)</f>
        <v>0</v>
      </c>
      <c r="JH13" s="319">
        <f>VLOOKUP($B13,'Sintesi (CA)'!$C$30:$AE$56,27,FALSE)</f>
        <v>0</v>
      </c>
      <c r="JI13" s="319">
        <f>VLOOKUP($B13,'Sintesi (CA)'!$C$30:$AE$56,27,FALSE)</f>
        <v>0</v>
      </c>
      <c r="JJ13" s="319">
        <f>VLOOKUP($B13,'Sintesi (CA)'!$C$30:$AE$56,27,FALSE)</f>
        <v>0</v>
      </c>
      <c r="JK13" s="319">
        <f>VLOOKUP($B13,'Sintesi (CA)'!$C$30:$AE$56,27,FALSE)</f>
        <v>0</v>
      </c>
      <c r="JL13" s="319">
        <f>VLOOKUP($B13,'Sintesi (CA)'!$C$30:$AE$56,27,FALSE)</f>
        <v>0</v>
      </c>
      <c r="JM13" s="319">
        <f>VLOOKUP($B13,'Sintesi (CA)'!$C$30:$AE$56,27,FALSE)</f>
        <v>0</v>
      </c>
      <c r="JN13" s="319">
        <f>VLOOKUP($B13,'Sintesi (CA)'!$C$30:$AE$56,27,FALSE)</f>
        <v>0</v>
      </c>
      <c r="JO13" s="319">
        <f>VLOOKUP($B13,'Sintesi (CA)'!$C$30:$AE$56,27,FALSE)</f>
        <v>0</v>
      </c>
      <c r="JP13" s="319">
        <f>VLOOKUP($B13,'Sintesi (CA)'!$C$30:$AE$56,27,FALSE)</f>
        <v>0</v>
      </c>
      <c r="JQ13" s="319">
        <f>VLOOKUP($B13,'Sintesi (CA)'!$C$30:$AE$56,27,FALSE)</f>
        <v>0</v>
      </c>
      <c r="JR13" s="319">
        <f>VLOOKUP($B13,'Sintesi (CA)'!$C$30:$AE$56,27,FALSE)</f>
        <v>0</v>
      </c>
      <c r="JS13" s="319">
        <f>VLOOKUP($B13,'Sintesi (CA)'!$C$30:$AE$56,27,FALSE)</f>
        <v>0</v>
      </c>
      <c r="JT13" s="319">
        <f>VLOOKUP($B13,'Sintesi (CA)'!$C$30:$AE$56,27,FALSE)</f>
        <v>0</v>
      </c>
      <c r="JU13" s="319">
        <f>VLOOKUP($B13,'Sintesi (CA)'!$C$30:$AE$56,27,FALSE)</f>
        <v>0</v>
      </c>
      <c r="JV13" s="319">
        <f>VLOOKUP($B13,'Sintesi (CA)'!$C$30:$AE$56,27,FALSE)</f>
        <v>0</v>
      </c>
      <c r="JW13" s="319">
        <f>VLOOKUP($B13,'Sintesi (CA)'!$C$30:$AE$56,27,FALSE)</f>
        <v>0</v>
      </c>
      <c r="JX13" s="319">
        <f>VLOOKUP($B13,'Sintesi (CA)'!$C$30:$AE$56,27,FALSE)</f>
        <v>0</v>
      </c>
      <c r="JY13" s="319">
        <f>VLOOKUP($B13,'Sintesi (CA)'!$C$30:$AE$56,27,FALSE)</f>
        <v>0</v>
      </c>
      <c r="JZ13" s="319">
        <f>VLOOKUP($B13,'Sintesi (CA)'!$C$30:$AE$56,27,FALSE)</f>
        <v>0</v>
      </c>
      <c r="KA13" s="319">
        <f>VLOOKUP($B13,'Sintesi (CA)'!$C$30:$AE$56,27,FALSE)</f>
        <v>0</v>
      </c>
      <c r="KB13" s="319">
        <f>VLOOKUP($B13,'Sintesi (CA)'!$C$30:$AE$56,27,FALSE)</f>
        <v>0</v>
      </c>
      <c r="KC13" s="319">
        <f>VLOOKUP($B13,'Sintesi (CA)'!$C$30:$AE$56,27,FALSE)</f>
        <v>0</v>
      </c>
      <c r="KD13" s="319">
        <f>VLOOKUP($B13,'Sintesi (CA)'!$C$30:$AE$56,27,FALSE)</f>
        <v>0</v>
      </c>
      <c r="KE13" s="319">
        <f>VLOOKUP($B13,'Sintesi (CA)'!$C$30:$AE$56,27,FALSE)</f>
        <v>0</v>
      </c>
      <c r="KF13" s="319">
        <f>VLOOKUP($B13,'Sintesi (CA)'!$C$30:$AE$56,27,FALSE)</f>
        <v>0</v>
      </c>
      <c r="KG13" s="319">
        <f>VLOOKUP($B13,'Sintesi (CA)'!$C$30:$AE$56,27,FALSE)</f>
        <v>0</v>
      </c>
      <c r="KH13" s="319">
        <f>VLOOKUP($B13,'Sintesi (CA)'!$C$30:$AE$56,27,FALSE)</f>
        <v>0</v>
      </c>
      <c r="KI13" s="319">
        <f>VLOOKUP($B13,'Sintesi (CA)'!$C$30:$AE$56,27,FALSE)</f>
        <v>0</v>
      </c>
      <c r="KJ13" s="319">
        <f>VLOOKUP($B13,'Sintesi (CA)'!$C$30:$AE$56,27,FALSE)</f>
        <v>0</v>
      </c>
      <c r="KK13" s="319">
        <f>VLOOKUP($B13,'Sintesi (CA)'!$C$30:$AE$56,27,FALSE)</f>
        <v>0</v>
      </c>
      <c r="KL13" s="319">
        <f>VLOOKUP($B13,'Sintesi (CA)'!$C$30:$AE$56,27,FALSE)</f>
        <v>0</v>
      </c>
      <c r="KM13" s="319">
        <f>VLOOKUP($B13,'Sintesi (CA)'!$C$30:$AE$56,27,FALSE)</f>
        <v>0</v>
      </c>
      <c r="KN13" s="319">
        <f>VLOOKUP($B13,'Sintesi (CA)'!$C$30:$AE$56,27,FALSE)</f>
        <v>0</v>
      </c>
      <c r="KO13" s="319">
        <f>VLOOKUP($B13,'Sintesi (CA)'!$C$30:$AE$56,27,FALSE)</f>
        <v>0</v>
      </c>
      <c r="KP13" s="319">
        <f>VLOOKUP($B13,'Sintesi (CA)'!$C$30:$AE$56,27,FALSE)</f>
        <v>0</v>
      </c>
      <c r="KQ13" s="319">
        <f>VLOOKUP($B13,'Sintesi (CA)'!$C$30:$AE$56,27,FALSE)</f>
        <v>0</v>
      </c>
      <c r="KR13" s="319">
        <f>VLOOKUP($B13,'Sintesi (CA)'!$C$30:$AE$56,27,FALSE)</f>
        <v>0</v>
      </c>
      <c r="KS13" s="319">
        <f>VLOOKUP($B13,'Sintesi (CA)'!$C$30:$AE$56,27,FALSE)</f>
        <v>0</v>
      </c>
      <c r="KT13" s="319">
        <f>VLOOKUP($B13,'Sintesi (CA)'!$C$30:$AE$56,27,FALSE)</f>
        <v>0</v>
      </c>
      <c r="KU13" s="319">
        <f>VLOOKUP($B13,'Sintesi (CA)'!$C$30:$AE$56,27,FALSE)</f>
        <v>0</v>
      </c>
      <c r="KV13" s="319">
        <f>VLOOKUP($B13,'Sintesi (CA)'!$C$30:$AE$56,27,FALSE)</f>
        <v>0</v>
      </c>
      <c r="KW13" s="319">
        <f>VLOOKUP($B13,'Sintesi (CA)'!$C$30:$AE$56,27,FALSE)</f>
        <v>0</v>
      </c>
      <c r="KX13" s="319">
        <f>VLOOKUP($B13,'Sintesi (CA)'!$C$30:$AE$56,27,FALSE)</f>
        <v>0</v>
      </c>
      <c r="KY13" s="319">
        <f>VLOOKUP($B13,'Sintesi (CA)'!$C$30:$AE$56,27,FALSE)</f>
        <v>0</v>
      </c>
      <c r="KZ13" s="319">
        <f>VLOOKUP($B13,'Sintesi (CA)'!$C$30:$AE$56,27,FALSE)</f>
        <v>0</v>
      </c>
      <c r="LA13" s="319">
        <f>VLOOKUP($B13,'Sintesi (CA)'!$C$30:$AE$56,27,FALSE)</f>
        <v>0</v>
      </c>
      <c r="LB13" s="319">
        <f>VLOOKUP($B13,'Sintesi (CA)'!$C$30:$AE$56,27,FALSE)</f>
        <v>0</v>
      </c>
      <c r="LC13" s="319">
        <f>VLOOKUP($B13,'Sintesi (CA)'!$C$30:$AE$56,27,FALSE)</f>
        <v>0</v>
      </c>
      <c r="LD13" s="319">
        <f>VLOOKUP($B13,'Sintesi (CA)'!$C$30:$AE$56,27,FALSE)</f>
        <v>0</v>
      </c>
      <c r="LE13" s="319">
        <f>VLOOKUP($B13,'Sintesi (CA)'!$C$30:$AE$56,27,FALSE)</f>
        <v>0</v>
      </c>
      <c r="LF13" s="319">
        <f>VLOOKUP($B13,'Sintesi (CA)'!$C$30:$AE$56,27,FALSE)</f>
        <v>0</v>
      </c>
      <c r="LG13" s="319">
        <f>VLOOKUP($B13,'Sintesi (CA)'!$C$30:$AE$56,27,FALSE)</f>
        <v>0</v>
      </c>
      <c r="LH13" s="319">
        <f>VLOOKUP($B13,'Sintesi (CA)'!$C$30:$AE$56,27,FALSE)</f>
        <v>0</v>
      </c>
      <c r="LI13" s="319">
        <f>VLOOKUP($B13,'Sintesi (CA)'!$C$30:$AE$56,27,FALSE)</f>
        <v>0</v>
      </c>
      <c r="LJ13" s="319">
        <f>VLOOKUP($B13,'Sintesi (CA)'!$C$30:$AE$56,27,FALSE)</f>
        <v>0</v>
      </c>
      <c r="LK13" s="319">
        <f>VLOOKUP($B13,'Sintesi (CA)'!$C$30:$AE$56,27,FALSE)</f>
        <v>0</v>
      </c>
      <c r="LL13" s="319">
        <f>VLOOKUP($B13,'Sintesi (CA)'!$C$30:$AE$56,27,FALSE)</f>
        <v>0</v>
      </c>
      <c r="LM13" s="319">
        <f>VLOOKUP($B13,'Sintesi (CA)'!$C$30:$AE$56,27,FALSE)</f>
        <v>0</v>
      </c>
      <c r="LN13" s="319">
        <f>VLOOKUP($B13,'Sintesi (CA)'!$C$30:$AE$56,27,FALSE)</f>
        <v>0</v>
      </c>
      <c r="LO13" s="319">
        <f>VLOOKUP($B13,'Sintesi (CA)'!$C$30:$AE$56,27,FALSE)</f>
        <v>0</v>
      </c>
      <c r="LP13" s="319">
        <f>VLOOKUP($B13,'Sintesi (CA)'!$C$30:$AE$56,27,FALSE)</f>
        <v>0</v>
      </c>
      <c r="LQ13" s="319">
        <f>VLOOKUP($B13,'Sintesi (CA)'!$C$30:$AE$56,27,FALSE)</f>
        <v>0</v>
      </c>
      <c r="LR13" s="319">
        <f>VLOOKUP($B13,'Sintesi (CA)'!$C$30:$AE$56,27,FALSE)</f>
        <v>0</v>
      </c>
      <c r="LS13" s="319"/>
      <c r="LT13" s="319"/>
      <c r="LU13" s="319"/>
      <c r="LV13" s="320">
        <v>0</v>
      </c>
      <c r="LW13" s="320">
        <v>0</v>
      </c>
      <c r="LX13" s="320">
        <v>0</v>
      </c>
      <c r="LY13" s="320">
        <v>0</v>
      </c>
      <c r="LZ13" s="320">
        <v>0</v>
      </c>
      <c r="MA13" s="320">
        <v>0</v>
      </c>
      <c r="MB13" s="320">
        <v>0</v>
      </c>
      <c r="MC13" s="320">
        <v>0</v>
      </c>
      <c r="MD13" s="320">
        <v>0</v>
      </c>
      <c r="ME13" s="320">
        <v>0</v>
      </c>
      <c r="MF13" s="320">
        <v>0</v>
      </c>
      <c r="MG13" s="320">
        <v>0</v>
      </c>
      <c r="MH13" s="320">
        <v>0</v>
      </c>
      <c r="MI13" s="320">
        <v>0</v>
      </c>
      <c r="MJ13" s="320">
        <v>0</v>
      </c>
      <c r="MK13" s="320">
        <v>0</v>
      </c>
      <c r="ML13" s="320">
        <v>0</v>
      </c>
      <c r="MM13" s="320">
        <v>0</v>
      </c>
      <c r="MN13" s="320">
        <v>0</v>
      </c>
      <c r="MO13" s="320">
        <v>0</v>
      </c>
      <c r="MP13" s="320">
        <v>0</v>
      </c>
      <c r="MQ13" s="320">
        <v>0</v>
      </c>
      <c r="MR13" s="320">
        <v>0</v>
      </c>
      <c r="MS13" s="320">
        <f>VLOOKUP($B13,'Sintesi (CA)'!$C$30:$AE$56,26,FALSE)</f>
        <v>0</v>
      </c>
      <c r="MT13" s="320">
        <f>VLOOKUP($B13,'Sintesi (CA)'!$C$30:$AE$56,26,FALSE)</f>
        <v>0</v>
      </c>
      <c r="MU13" s="320">
        <f>VLOOKUP($B13,'Sintesi (CA)'!$C$30:$AE$56,26,FALSE)</f>
        <v>0</v>
      </c>
      <c r="MV13" s="320">
        <f>VLOOKUP($B13,'Sintesi (CA)'!$C$30:$AE$56,26,FALSE)</f>
        <v>0</v>
      </c>
      <c r="MW13" s="320">
        <f>VLOOKUP($B13,'Sintesi (CA)'!$C$30:$AE$56,26,FALSE)</f>
        <v>0</v>
      </c>
      <c r="MX13" s="320">
        <f>VLOOKUP($B13,'Sintesi (CA)'!$C$30:$AE$56,26,FALSE)</f>
        <v>0</v>
      </c>
      <c r="MY13" s="320">
        <f>VLOOKUP($B13,'Sintesi (CA)'!$C$30:$AE$56,26,FALSE)</f>
        <v>0</v>
      </c>
      <c r="MZ13" s="320">
        <f>VLOOKUP($B13,'Sintesi (CA)'!$C$30:$AE$56,26,FALSE)</f>
        <v>0</v>
      </c>
      <c r="NA13" s="320">
        <f>VLOOKUP($B13,'Sintesi (CA)'!$C$30:$AE$56,26,FALSE)</f>
        <v>0</v>
      </c>
      <c r="NB13" s="320">
        <f>VLOOKUP($B13,'Sintesi (CA)'!$C$30:$AE$56,26,FALSE)</f>
        <v>0</v>
      </c>
      <c r="NC13" s="320">
        <f>VLOOKUP($B13,'Sintesi (CA)'!$C$30:$AE$56,26,FALSE)</f>
        <v>0</v>
      </c>
      <c r="ND13" s="320">
        <f>VLOOKUP($B13,'Sintesi (CA)'!$C$30:$AE$56,26,FALSE)</f>
        <v>0</v>
      </c>
      <c r="NE13" s="320">
        <f>VLOOKUP($B13,'Sintesi (CA)'!$C$30:$AE$56,26,FALSE)</f>
        <v>0</v>
      </c>
      <c r="NF13" s="320">
        <f>VLOOKUP($B13,'Sintesi (CA)'!$C$30:$AE$56,26,FALSE)</f>
        <v>0</v>
      </c>
      <c r="NG13" s="320">
        <f>VLOOKUP($B13,'Sintesi (CA)'!$C$30:$AE$56,26,FALSE)</f>
        <v>0</v>
      </c>
      <c r="NH13" s="320">
        <f>VLOOKUP($B13,'Sintesi (CA)'!$C$30:$AE$56,26,FALSE)</f>
        <v>0</v>
      </c>
      <c r="NI13" s="320">
        <f>VLOOKUP($B13,'Sintesi (CA)'!$C$30:$AE$56,26,FALSE)</f>
        <v>0</v>
      </c>
      <c r="NJ13" s="320">
        <f>VLOOKUP($B13,'Sintesi (CA)'!$C$30:$AE$56,26,FALSE)</f>
        <v>0</v>
      </c>
      <c r="NK13" s="320">
        <f>VLOOKUP($B13,'Sintesi (CA)'!$C$30:$AE$56,26,FALSE)</f>
        <v>0</v>
      </c>
      <c r="NL13" s="320">
        <f>VLOOKUP($B13,'Sintesi (CA)'!$C$30:$AE$56,26,FALSE)</f>
        <v>0</v>
      </c>
      <c r="NM13" s="320">
        <f>VLOOKUP($B13,'Sintesi (CA)'!$C$30:$AE$56,26,FALSE)</f>
        <v>0</v>
      </c>
      <c r="NN13" s="320">
        <f>VLOOKUP($B13,'Sintesi (CA)'!$C$30:$AE$56,26,FALSE)</f>
        <v>0</v>
      </c>
      <c r="NO13" s="320">
        <f>VLOOKUP($B13,'Sintesi (CA)'!$C$30:$AE$56,26,FALSE)</f>
        <v>0</v>
      </c>
      <c r="NP13" s="320">
        <f>VLOOKUP($B13,'Sintesi (CA)'!$C$30:$AE$56,26,FALSE)</f>
        <v>0</v>
      </c>
      <c r="NQ13" s="320">
        <f>VLOOKUP($B13,'Sintesi (CA)'!$C$30:$AE$56,26,FALSE)</f>
        <v>0</v>
      </c>
      <c r="NR13" s="320">
        <f>VLOOKUP($B13,'Sintesi (CA)'!$C$30:$AE$56,26,FALSE)</f>
        <v>0</v>
      </c>
      <c r="NS13" s="320">
        <f>VLOOKUP($B13,'Sintesi (CA)'!$C$30:$AE$56,26,FALSE)</f>
        <v>0</v>
      </c>
      <c r="NT13" s="320">
        <f>VLOOKUP($B13,'Sintesi (CA)'!$C$30:$AE$56,26,FALSE)</f>
        <v>0</v>
      </c>
      <c r="NU13" s="320">
        <f>VLOOKUP($B13,'Sintesi (CA)'!$C$30:$AE$56,26,FALSE)</f>
        <v>0</v>
      </c>
      <c r="NV13" s="320">
        <f>VLOOKUP($B13,'Sintesi (CA)'!$C$30:$AE$56,26,FALSE)</f>
        <v>0</v>
      </c>
      <c r="NW13" s="320">
        <f>VLOOKUP($B13,'Sintesi (CA)'!$C$30:$AE$56,26,FALSE)</f>
        <v>0</v>
      </c>
      <c r="NX13" s="320">
        <f>VLOOKUP($B13,'Sintesi (CA)'!$C$30:$AE$56,26,FALSE)</f>
        <v>0</v>
      </c>
      <c r="NY13" s="320">
        <f>VLOOKUP($B13,'Sintesi (CA)'!$C$30:$AE$56,26,FALSE)</f>
        <v>0</v>
      </c>
      <c r="NZ13" s="320">
        <f>VLOOKUP($B13,'Sintesi (CA)'!$C$30:$AE$56,26,FALSE)</f>
        <v>0</v>
      </c>
      <c r="OA13" s="320">
        <f>VLOOKUP($B13,'Sintesi (CA)'!$C$30:$AE$56,26,FALSE)</f>
        <v>0</v>
      </c>
      <c r="OB13" s="320">
        <f>VLOOKUP($B13,'Sintesi (CA)'!$C$30:$AE$56,26,FALSE)</f>
        <v>0</v>
      </c>
      <c r="OC13" s="320">
        <f>VLOOKUP($B13,'Sintesi (CA)'!$C$30:$AE$56,26,FALSE)</f>
        <v>0</v>
      </c>
      <c r="OD13" s="320">
        <f>VLOOKUP($B13,'Sintesi (CA)'!$C$30:$AE$56,26,FALSE)</f>
        <v>0</v>
      </c>
      <c r="OE13" s="320">
        <f>VLOOKUP($B13,'Sintesi (CA)'!$C$30:$AE$56,26,FALSE)</f>
        <v>0</v>
      </c>
      <c r="OF13" s="320">
        <f>VLOOKUP($B13,'Sintesi (CA)'!$C$30:$AE$56,26,FALSE)</f>
        <v>0</v>
      </c>
      <c r="OG13" s="320">
        <f>VLOOKUP($B13,'Sintesi (CA)'!$C$30:$AE$56,26,FALSE)</f>
        <v>0</v>
      </c>
      <c r="OH13" s="320">
        <f>VLOOKUP($B13,'Sintesi (CA)'!$C$30:$AE$56,26,FALSE)</f>
        <v>0</v>
      </c>
      <c r="OI13" s="320">
        <f>VLOOKUP($B13,'Sintesi (CA)'!$C$30:$AE$56,26,FALSE)</f>
        <v>0</v>
      </c>
      <c r="OJ13" s="320">
        <f>VLOOKUP($B13,'Sintesi (CA)'!$C$30:$AE$56,26,FALSE)</f>
        <v>0</v>
      </c>
      <c r="OK13" s="320">
        <f>VLOOKUP($B13,'Sintesi (CA)'!$C$30:$AE$56,26,FALSE)</f>
        <v>0</v>
      </c>
      <c r="OL13" s="320">
        <f>VLOOKUP($B13,'Sintesi (CA)'!$C$30:$AE$56,26,FALSE)</f>
        <v>0</v>
      </c>
      <c r="OM13" s="320">
        <f>VLOOKUP($B13,'Sintesi (CA)'!$C$30:$AE$56,26,FALSE)</f>
        <v>0</v>
      </c>
      <c r="ON13" s="320">
        <f>VLOOKUP($B13,'Sintesi (CA)'!$C$30:$AE$56,26,FALSE)</f>
        <v>0</v>
      </c>
      <c r="OO13" s="320">
        <f>VLOOKUP($B13,'Sintesi (CA)'!$C$30:$AE$56,26,FALSE)</f>
        <v>0</v>
      </c>
      <c r="OP13" s="320">
        <f>VLOOKUP($B13,'Sintesi (CA)'!$C$30:$AE$56,26,FALSE)</f>
        <v>0</v>
      </c>
      <c r="OQ13" s="320">
        <f>VLOOKUP($B13,'Sintesi (CA)'!$C$30:$AE$56,26,FALSE)</f>
        <v>0</v>
      </c>
      <c r="OR13" s="320">
        <f>VLOOKUP($B13,'Sintesi (CA)'!$C$30:$AE$56,26,FALSE)</f>
        <v>0</v>
      </c>
      <c r="OS13" s="320">
        <f>VLOOKUP($B13,'Sintesi (CA)'!$C$30:$AE$56,26,FALSE)</f>
        <v>0</v>
      </c>
      <c r="OT13" s="320">
        <f>VLOOKUP($B13,'Sintesi (CA)'!$C$30:$AE$56,26,FALSE)</f>
        <v>0</v>
      </c>
      <c r="OU13" s="320">
        <f>VLOOKUP($B13,'Sintesi (CA)'!$C$30:$AE$56,26,FALSE)</f>
        <v>0</v>
      </c>
      <c r="OV13" s="320">
        <f>VLOOKUP($B13,'Sintesi (CA)'!$C$30:$AE$56,26,FALSE)</f>
        <v>0</v>
      </c>
      <c r="OW13" s="320">
        <f>VLOOKUP($B13,'Sintesi (CA)'!$C$30:$AE$56,26,FALSE)</f>
        <v>0</v>
      </c>
      <c r="OX13" s="320">
        <f>VLOOKUP($B13,'Sintesi (CA)'!$C$30:$AE$56,26,FALSE)</f>
        <v>0</v>
      </c>
      <c r="OY13" s="320">
        <f>VLOOKUP($B13,'Sintesi (CA)'!$C$30:$AE$56,26,FALSE)</f>
        <v>0</v>
      </c>
      <c r="OZ13" s="320">
        <f>VLOOKUP($B13,'Sintesi (CA)'!$C$30:$AE$56,26,FALSE)</f>
        <v>0</v>
      </c>
      <c r="PA13" s="320">
        <f>VLOOKUP($B13,'Sintesi (CA)'!$C$30:$AE$56,26,FALSE)</f>
        <v>0</v>
      </c>
      <c r="PB13" s="320">
        <f>VLOOKUP($B13,'Sintesi (CA)'!$C$30:$AE$56,26,FALSE)</f>
        <v>0</v>
      </c>
      <c r="PC13" s="320">
        <f>VLOOKUP($B13,'Sintesi (CA)'!$C$30:$AE$56,26,FALSE)</f>
        <v>0</v>
      </c>
      <c r="PD13" s="320">
        <f>VLOOKUP($B13,'Sintesi (CA)'!$C$30:$AE$56,26,FALSE)</f>
        <v>0</v>
      </c>
      <c r="PE13" s="320">
        <f>VLOOKUP($B13,'Sintesi (CA)'!$C$30:$AE$56,26,FALSE)</f>
        <v>0</v>
      </c>
      <c r="PF13" s="320">
        <f>VLOOKUP($B13,'Sintesi (CA)'!$C$30:$AE$56,26,FALSE)</f>
        <v>0</v>
      </c>
      <c r="PG13" s="320">
        <f>VLOOKUP($B13,'Sintesi (CA)'!$C$30:$AE$56,26,FALSE)</f>
        <v>0</v>
      </c>
      <c r="PH13" s="320">
        <f>VLOOKUP($B13,'Sintesi (CA)'!$C$30:$AE$56,26,FALSE)</f>
        <v>0</v>
      </c>
      <c r="PI13" s="320">
        <f>VLOOKUP($B13,'Sintesi (CA)'!$C$30:$AE$56,26,FALSE)</f>
        <v>0</v>
      </c>
      <c r="PJ13" s="320">
        <f>VLOOKUP($B13,'Sintesi (CA)'!$C$30:$AE$56,26,FALSE)</f>
        <v>0</v>
      </c>
      <c r="PK13" s="320">
        <f>VLOOKUP($B13,'Sintesi (CA)'!$C$30:$AE$56,26,FALSE)</f>
        <v>0</v>
      </c>
      <c r="PL13" s="320">
        <f>VLOOKUP($B13,'Sintesi (CA)'!$C$30:$AE$56,26,FALSE)</f>
        <v>0</v>
      </c>
      <c r="PM13" s="320">
        <f>VLOOKUP($B13,'Sintesi (CA)'!$C$30:$AE$56,26,FALSE)</f>
        <v>0</v>
      </c>
      <c r="PN13" s="320">
        <f>VLOOKUP($B13,'Sintesi (CA)'!$C$30:$AE$56,26,FALSE)</f>
        <v>0</v>
      </c>
      <c r="PO13" s="320">
        <f>VLOOKUP($B13,'Sintesi (CA)'!$C$30:$AE$56,26,FALSE)</f>
        <v>0</v>
      </c>
      <c r="PP13" s="320">
        <f>VLOOKUP($B13,'Sintesi (CA)'!$C$30:$AE$56,26,FALSE)</f>
        <v>0</v>
      </c>
      <c r="PQ13" s="320">
        <f>VLOOKUP($B13,'Sintesi (CA)'!$C$30:$AE$56,26,FALSE)</f>
        <v>0</v>
      </c>
      <c r="PR13" s="320">
        <f>VLOOKUP($B13,'Sintesi (CA)'!$C$30:$AE$56,26,FALSE)</f>
        <v>0</v>
      </c>
      <c r="PS13" s="320">
        <f>VLOOKUP($B13,'Sintesi (CA)'!$C$30:$AE$56,26,FALSE)</f>
        <v>0</v>
      </c>
      <c r="PT13" s="320">
        <f>VLOOKUP($B13,'Sintesi (CA)'!$C$30:$AE$56,26,FALSE)</f>
        <v>0</v>
      </c>
      <c r="PU13" s="320">
        <f>VLOOKUP($B13,'Sintesi (CA)'!$C$30:$AE$56,26,FALSE)</f>
        <v>0</v>
      </c>
      <c r="PV13" s="320"/>
      <c r="PW13" s="320"/>
      <c r="PX13" s="320"/>
      <c r="PY13" s="321">
        <v>0</v>
      </c>
      <c r="PZ13" s="321">
        <v>0</v>
      </c>
      <c r="QA13" s="321">
        <v>0</v>
      </c>
      <c r="QB13" s="321">
        <v>0</v>
      </c>
      <c r="QC13" s="321">
        <v>0</v>
      </c>
      <c r="QD13" s="321">
        <v>0</v>
      </c>
      <c r="QE13" s="321">
        <v>0</v>
      </c>
      <c r="QF13" s="321">
        <v>0</v>
      </c>
      <c r="QG13" s="321">
        <v>0</v>
      </c>
      <c r="QH13" s="321">
        <v>0</v>
      </c>
      <c r="QI13" s="321">
        <v>0</v>
      </c>
      <c r="QJ13" s="321">
        <v>0</v>
      </c>
      <c r="QK13" s="321">
        <v>0</v>
      </c>
      <c r="QL13" s="321">
        <v>0</v>
      </c>
      <c r="QM13" s="321">
        <v>0</v>
      </c>
      <c r="QN13" s="321">
        <v>0</v>
      </c>
      <c r="QO13" s="321">
        <v>0</v>
      </c>
      <c r="QP13" s="321">
        <v>0</v>
      </c>
      <c r="QQ13" s="321">
        <v>0</v>
      </c>
      <c r="QR13" s="321">
        <v>0</v>
      </c>
      <c r="QS13" s="321">
        <v>0</v>
      </c>
      <c r="QT13" s="321">
        <v>0</v>
      </c>
      <c r="QU13" s="321">
        <v>0</v>
      </c>
      <c r="QV13" s="321">
        <f>VLOOKUP($B13,'Sintesi (CA)'!$C$30:$AE$56,28,FALSE)</f>
        <v>0</v>
      </c>
      <c r="QW13" s="321">
        <f>VLOOKUP($B13,'Sintesi (CA)'!$C$30:$AE$56,28,FALSE)</f>
        <v>0</v>
      </c>
      <c r="QX13" s="321">
        <f>VLOOKUP($B13,'Sintesi (CA)'!$C$30:$AE$56,28,FALSE)</f>
        <v>0</v>
      </c>
      <c r="QY13" s="321">
        <f>VLOOKUP($B13,'Sintesi (CA)'!$C$30:$AE$56,28,FALSE)</f>
        <v>0</v>
      </c>
      <c r="QZ13" s="321">
        <f>VLOOKUP($B13,'Sintesi (CA)'!$C$30:$AE$56,28,FALSE)</f>
        <v>0</v>
      </c>
      <c r="RA13" s="321">
        <f>VLOOKUP($B13,'Sintesi (CA)'!$C$30:$AE$56,28,FALSE)</f>
        <v>0</v>
      </c>
      <c r="RB13" s="321">
        <f>VLOOKUP($B13,'Sintesi (CA)'!$C$30:$AE$56,28,FALSE)</f>
        <v>0</v>
      </c>
      <c r="RC13" s="321">
        <f>VLOOKUP($B13,'Sintesi (CA)'!$C$30:$AE$56,28,FALSE)</f>
        <v>0</v>
      </c>
      <c r="RD13" s="321">
        <f>VLOOKUP($B13,'Sintesi (CA)'!$C$30:$AE$56,28,FALSE)</f>
        <v>0</v>
      </c>
      <c r="RE13" s="321">
        <f>VLOOKUP($B13,'Sintesi (CA)'!$C$30:$AE$56,28,FALSE)</f>
        <v>0</v>
      </c>
      <c r="RF13" s="321">
        <f>VLOOKUP($B13,'Sintesi (CA)'!$C$30:$AE$56,28,FALSE)</f>
        <v>0</v>
      </c>
      <c r="RG13" s="321">
        <f>VLOOKUP($B13,'Sintesi (CA)'!$C$30:$AE$56,28,FALSE)</f>
        <v>0</v>
      </c>
      <c r="RH13" s="321">
        <f>VLOOKUP($B13,'Sintesi (CA)'!$C$30:$AE$56,28,FALSE)</f>
        <v>0</v>
      </c>
      <c r="RI13" s="321">
        <f>VLOOKUP($B13,'Sintesi (CA)'!$C$30:$AE$56,28,FALSE)</f>
        <v>0</v>
      </c>
      <c r="RJ13" s="321">
        <f>VLOOKUP($B13,'Sintesi (CA)'!$C$30:$AE$56,28,FALSE)</f>
        <v>0</v>
      </c>
      <c r="RK13" s="321">
        <f>VLOOKUP($B13,'Sintesi (CA)'!$C$30:$AE$56,28,FALSE)</f>
        <v>0</v>
      </c>
      <c r="RL13" s="321">
        <f>VLOOKUP($B13,'Sintesi (CA)'!$C$30:$AE$56,28,FALSE)</f>
        <v>0</v>
      </c>
      <c r="RM13" s="321">
        <f>VLOOKUP($B13,'Sintesi (CA)'!$C$30:$AE$56,28,FALSE)</f>
        <v>0</v>
      </c>
      <c r="RN13" s="321">
        <f>VLOOKUP($B13,'Sintesi (CA)'!$C$30:$AE$56,28,FALSE)</f>
        <v>0</v>
      </c>
      <c r="RO13" s="321">
        <f>VLOOKUP($B13,'Sintesi (CA)'!$C$30:$AE$56,28,FALSE)</f>
        <v>0</v>
      </c>
      <c r="RP13" s="321">
        <f>VLOOKUP($B13,'Sintesi (CA)'!$C$30:$AE$56,28,FALSE)</f>
        <v>0</v>
      </c>
      <c r="RQ13" s="321">
        <f>VLOOKUP($B13,'Sintesi (CA)'!$C$30:$AE$56,28,FALSE)</f>
        <v>0</v>
      </c>
      <c r="RR13" s="321">
        <f>VLOOKUP($B13,'Sintesi (CA)'!$C$30:$AE$56,28,FALSE)</f>
        <v>0</v>
      </c>
      <c r="RS13" s="321">
        <f>VLOOKUP($B13,'Sintesi (CA)'!$C$30:$AE$56,28,FALSE)</f>
        <v>0</v>
      </c>
      <c r="RT13" s="321">
        <f>VLOOKUP($B13,'Sintesi (CA)'!$C$30:$AE$56,28,FALSE)</f>
        <v>0</v>
      </c>
      <c r="RU13" s="321">
        <f>VLOOKUP($B13,'Sintesi (CA)'!$C$30:$AE$56,28,FALSE)</f>
        <v>0</v>
      </c>
      <c r="RV13" s="321">
        <f>VLOOKUP($B13,'Sintesi (CA)'!$C$30:$AE$56,28,FALSE)</f>
        <v>0</v>
      </c>
      <c r="RW13" s="321">
        <f>VLOOKUP($B13,'Sintesi (CA)'!$C$30:$AE$56,28,FALSE)</f>
        <v>0</v>
      </c>
      <c r="RX13" s="321">
        <f>VLOOKUP($B13,'Sintesi (CA)'!$C$30:$AE$56,28,FALSE)</f>
        <v>0</v>
      </c>
      <c r="RY13" s="321">
        <f>VLOOKUP($B13,'Sintesi (CA)'!$C$30:$AE$56,28,FALSE)</f>
        <v>0</v>
      </c>
      <c r="RZ13" s="321">
        <f>VLOOKUP($B13,'Sintesi (CA)'!$C$30:$AE$56,28,FALSE)</f>
        <v>0</v>
      </c>
      <c r="SA13" s="321">
        <f>VLOOKUP($B13,'Sintesi (CA)'!$C$30:$AE$56,28,FALSE)</f>
        <v>0</v>
      </c>
      <c r="SB13" s="321">
        <f>VLOOKUP($B13,'Sintesi (CA)'!$C$30:$AE$56,28,FALSE)</f>
        <v>0</v>
      </c>
      <c r="SC13" s="321">
        <f>VLOOKUP($B13,'Sintesi (CA)'!$C$30:$AE$56,28,FALSE)</f>
        <v>0</v>
      </c>
      <c r="SD13" s="321">
        <f>VLOOKUP($B13,'Sintesi (CA)'!$C$30:$AE$56,28,FALSE)</f>
        <v>0</v>
      </c>
      <c r="SE13" s="321">
        <f>VLOOKUP($B13,'Sintesi (CA)'!$C$30:$AE$56,28,FALSE)</f>
        <v>0</v>
      </c>
      <c r="SF13" s="321">
        <f>VLOOKUP($B13,'Sintesi (CA)'!$C$30:$AE$56,28,FALSE)</f>
        <v>0</v>
      </c>
      <c r="SG13" s="321">
        <f>VLOOKUP($B13,'Sintesi (CA)'!$C$30:$AE$56,28,FALSE)</f>
        <v>0</v>
      </c>
      <c r="SH13" s="321">
        <f>VLOOKUP($B13,'Sintesi (CA)'!$C$30:$AE$56,28,FALSE)</f>
        <v>0</v>
      </c>
      <c r="SI13" s="321">
        <f>VLOOKUP($B13,'Sintesi (CA)'!$C$30:$AE$56,28,FALSE)</f>
        <v>0</v>
      </c>
      <c r="SJ13" s="321">
        <f>VLOOKUP($B13,'Sintesi (CA)'!$C$30:$AE$56,28,FALSE)</f>
        <v>0</v>
      </c>
      <c r="SK13" s="321">
        <f>VLOOKUP($B13,'Sintesi (CA)'!$C$30:$AE$56,28,FALSE)</f>
        <v>0</v>
      </c>
      <c r="SL13" s="321">
        <f>VLOOKUP($B13,'Sintesi (CA)'!$C$30:$AE$56,28,FALSE)</f>
        <v>0</v>
      </c>
      <c r="SM13" s="321">
        <f>VLOOKUP($B13,'Sintesi (CA)'!$C$30:$AE$56,28,FALSE)</f>
        <v>0</v>
      </c>
      <c r="SN13" s="321">
        <f>VLOOKUP($B13,'Sintesi (CA)'!$C$30:$AE$56,28,FALSE)</f>
        <v>0</v>
      </c>
      <c r="SO13" s="321">
        <f>VLOOKUP($B13,'Sintesi (CA)'!$C$30:$AE$56,28,FALSE)</f>
        <v>0</v>
      </c>
      <c r="SP13" s="321">
        <f>VLOOKUP($B13,'Sintesi (CA)'!$C$30:$AE$56,28,FALSE)</f>
        <v>0</v>
      </c>
      <c r="SQ13" s="321">
        <f>VLOOKUP($B13,'Sintesi (CA)'!$C$30:$AE$56,28,FALSE)</f>
        <v>0</v>
      </c>
      <c r="SR13" s="321">
        <f>VLOOKUP($B13,'Sintesi (CA)'!$C$30:$AE$56,28,FALSE)</f>
        <v>0</v>
      </c>
      <c r="SS13" s="321">
        <f>VLOOKUP($B13,'Sintesi (CA)'!$C$30:$AE$56,28,FALSE)</f>
        <v>0</v>
      </c>
      <c r="ST13" s="321">
        <f>VLOOKUP($B13,'Sintesi (CA)'!$C$30:$AE$56,28,FALSE)</f>
        <v>0</v>
      </c>
      <c r="SU13" s="321">
        <f>VLOOKUP($B13,'Sintesi (CA)'!$C$30:$AE$56,28,FALSE)</f>
        <v>0</v>
      </c>
      <c r="SV13" s="321">
        <f>VLOOKUP($B13,'Sintesi (CA)'!$C$30:$AE$56,28,FALSE)</f>
        <v>0</v>
      </c>
      <c r="SW13" s="321">
        <f>VLOOKUP($B13,'Sintesi (CA)'!$C$30:$AE$56,28,FALSE)</f>
        <v>0</v>
      </c>
      <c r="SX13" s="321">
        <f>VLOOKUP($B13,'Sintesi (CA)'!$C$30:$AE$56,28,FALSE)</f>
        <v>0</v>
      </c>
      <c r="SY13" s="321">
        <f>VLOOKUP($B13,'Sintesi (CA)'!$C$30:$AE$56,28,FALSE)</f>
        <v>0</v>
      </c>
      <c r="SZ13" s="321">
        <f>VLOOKUP($B13,'Sintesi (CA)'!$C$30:$AE$56,28,FALSE)</f>
        <v>0</v>
      </c>
      <c r="TA13" s="321">
        <f>VLOOKUP($B13,'Sintesi (CA)'!$C$30:$AE$56,28,FALSE)</f>
        <v>0</v>
      </c>
      <c r="TB13" s="321">
        <f>VLOOKUP($B13,'Sintesi (CA)'!$C$30:$AE$56,28,FALSE)</f>
        <v>0</v>
      </c>
      <c r="TC13" s="321">
        <f>VLOOKUP($B13,'Sintesi (CA)'!$C$30:$AE$56,28,FALSE)</f>
        <v>0</v>
      </c>
      <c r="TD13" s="321">
        <f>VLOOKUP($B13,'Sintesi (CA)'!$C$30:$AE$56,28,FALSE)</f>
        <v>0</v>
      </c>
      <c r="TE13" s="321">
        <f>VLOOKUP($B13,'Sintesi (CA)'!$C$30:$AE$56,28,FALSE)</f>
        <v>0</v>
      </c>
      <c r="TF13" s="321">
        <f>VLOOKUP($B13,'Sintesi (CA)'!$C$30:$AE$56,28,FALSE)</f>
        <v>0</v>
      </c>
      <c r="TG13" s="321">
        <f>VLOOKUP($B13,'Sintesi (CA)'!$C$30:$AE$56,28,FALSE)</f>
        <v>0</v>
      </c>
      <c r="TH13" s="321">
        <f>VLOOKUP($B13,'Sintesi (CA)'!$C$30:$AE$56,28,FALSE)</f>
        <v>0</v>
      </c>
      <c r="TI13" s="321">
        <f>VLOOKUP($B13,'Sintesi (CA)'!$C$30:$AE$56,28,FALSE)</f>
        <v>0</v>
      </c>
      <c r="TJ13" s="321">
        <f>VLOOKUP($B13,'Sintesi (CA)'!$C$30:$AE$56,28,FALSE)</f>
        <v>0</v>
      </c>
      <c r="TK13" s="321">
        <f>VLOOKUP($B13,'Sintesi (CA)'!$C$30:$AE$56,28,FALSE)</f>
        <v>0</v>
      </c>
      <c r="TL13" s="321">
        <f>VLOOKUP($B13,'Sintesi (CA)'!$C$30:$AE$56,28,FALSE)</f>
        <v>0</v>
      </c>
      <c r="TM13" s="321">
        <f>VLOOKUP($B13,'Sintesi (CA)'!$C$30:$AE$56,28,FALSE)</f>
        <v>0</v>
      </c>
      <c r="TN13" s="321">
        <f>VLOOKUP($B13,'Sintesi (CA)'!$C$30:$AE$56,28,FALSE)</f>
        <v>0</v>
      </c>
      <c r="TO13" s="321">
        <f>VLOOKUP($B13,'Sintesi (CA)'!$C$30:$AE$56,28,FALSE)</f>
        <v>0</v>
      </c>
      <c r="TP13" s="321">
        <f>VLOOKUP($B13,'Sintesi (CA)'!$C$30:$AE$56,28,FALSE)</f>
        <v>0</v>
      </c>
      <c r="TQ13" s="321">
        <f>VLOOKUP($B13,'Sintesi (CA)'!$C$30:$AE$56,28,FALSE)</f>
        <v>0</v>
      </c>
      <c r="TR13" s="321">
        <f>VLOOKUP($B13,'Sintesi (CA)'!$C$30:$AE$56,28,FALSE)</f>
        <v>0</v>
      </c>
      <c r="TS13" s="321">
        <f>VLOOKUP($B13,'Sintesi (CA)'!$C$30:$AE$56,28,FALSE)</f>
        <v>0</v>
      </c>
      <c r="TT13" s="321">
        <f>VLOOKUP($B13,'Sintesi (CA)'!$C$30:$AE$56,28,FALSE)</f>
        <v>0</v>
      </c>
      <c r="TU13" s="321">
        <f>VLOOKUP($B13,'Sintesi (CA)'!$C$30:$AE$56,28,FALSE)</f>
        <v>0</v>
      </c>
      <c r="TV13" s="321">
        <f>VLOOKUP($B13,'Sintesi (CA)'!$C$30:$AE$56,28,FALSE)</f>
        <v>0</v>
      </c>
      <c r="TW13" s="321">
        <f>VLOOKUP($B13,'Sintesi (CA)'!$C$30:$AE$56,28,FALSE)</f>
        <v>0</v>
      </c>
      <c r="TX13" s="321">
        <f>VLOOKUP($B13,'Sintesi (CA)'!$C$30:$AE$56,28,FALSE)</f>
        <v>0</v>
      </c>
      <c r="TY13" s="321"/>
      <c r="TZ13" s="321"/>
      <c r="UA13" s="321"/>
      <c r="UB13" s="322">
        <v>0</v>
      </c>
      <c r="UC13" s="322">
        <v>0</v>
      </c>
      <c r="UD13" s="322">
        <v>0</v>
      </c>
      <c r="UE13" s="322">
        <v>0</v>
      </c>
      <c r="UF13" s="322">
        <v>0</v>
      </c>
      <c r="UG13" s="322">
        <v>0</v>
      </c>
      <c r="UH13" s="322">
        <v>0</v>
      </c>
      <c r="UI13" s="322">
        <v>0</v>
      </c>
      <c r="UJ13" s="322">
        <v>0</v>
      </c>
      <c r="UK13" s="322">
        <v>0</v>
      </c>
      <c r="UL13" s="322">
        <v>0</v>
      </c>
      <c r="UM13" s="322">
        <v>0</v>
      </c>
      <c r="UN13" s="322">
        <v>0</v>
      </c>
      <c r="UO13" s="322">
        <v>0</v>
      </c>
      <c r="UP13" s="322">
        <v>0</v>
      </c>
      <c r="UQ13" s="322">
        <v>0</v>
      </c>
      <c r="UR13" s="322">
        <v>0</v>
      </c>
      <c r="US13" s="322">
        <v>0</v>
      </c>
      <c r="UT13" s="322">
        <v>0</v>
      </c>
      <c r="UU13" s="322">
        <v>0</v>
      </c>
      <c r="UV13" s="322">
        <v>0</v>
      </c>
      <c r="UW13" s="322">
        <v>0</v>
      </c>
      <c r="UX13" s="322">
        <v>0</v>
      </c>
      <c r="UY13" s="322">
        <f>VLOOKUP($B13,'Sintesi (CA)'!$C$30:$AE$56,29,FALSE)</f>
        <v>0</v>
      </c>
      <c r="UZ13" s="322">
        <f>VLOOKUP($B13,'Sintesi (CA)'!$C$30:$AE$56,29,FALSE)</f>
        <v>0</v>
      </c>
      <c r="VA13" s="322">
        <f>VLOOKUP($B13,'Sintesi (CA)'!$C$30:$AE$56,29,FALSE)</f>
        <v>0</v>
      </c>
      <c r="VB13" s="322">
        <f>VLOOKUP($B13,'Sintesi (CA)'!$C$30:$AE$56,29,FALSE)</f>
        <v>0</v>
      </c>
      <c r="VC13" s="322">
        <f>VLOOKUP($B13,'Sintesi (CA)'!$C$30:$AE$56,29,FALSE)</f>
        <v>0</v>
      </c>
      <c r="VD13" s="322">
        <f>VLOOKUP($B13,'Sintesi (CA)'!$C$30:$AE$56,29,FALSE)</f>
        <v>0</v>
      </c>
      <c r="VE13" s="322">
        <f>VLOOKUP($B13,'Sintesi (CA)'!$C$30:$AE$56,29,FALSE)</f>
        <v>0</v>
      </c>
      <c r="VF13" s="322">
        <f>VLOOKUP($B13,'Sintesi (CA)'!$C$30:$AE$56,29,FALSE)</f>
        <v>0</v>
      </c>
      <c r="VG13" s="322">
        <f>VLOOKUP($B13,'Sintesi (CA)'!$C$30:$AE$56,29,FALSE)</f>
        <v>0</v>
      </c>
      <c r="VH13" s="322">
        <f>VLOOKUP($B13,'Sintesi (CA)'!$C$30:$AE$56,29,FALSE)</f>
        <v>0</v>
      </c>
      <c r="VI13" s="322">
        <f>VLOOKUP($B13,'Sintesi (CA)'!$C$30:$AE$56,29,FALSE)</f>
        <v>0</v>
      </c>
      <c r="VJ13" s="322">
        <f>VLOOKUP($B13,'Sintesi (CA)'!$C$30:$AE$56,29,FALSE)</f>
        <v>0</v>
      </c>
      <c r="VK13" s="322">
        <f>VLOOKUP($B13,'Sintesi (CA)'!$C$30:$AE$56,29,FALSE)</f>
        <v>0</v>
      </c>
      <c r="VL13" s="322">
        <f>VLOOKUP($B13,'Sintesi (CA)'!$C$30:$AE$56,29,FALSE)</f>
        <v>0</v>
      </c>
      <c r="VM13" s="322">
        <f>VLOOKUP($B13,'Sintesi (CA)'!$C$30:$AE$56,29,FALSE)</f>
        <v>0</v>
      </c>
      <c r="VN13" s="322">
        <f>VLOOKUP($B13,'Sintesi (CA)'!$C$30:$AE$56,29,FALSE)</f>
        <v>0</v>
      </c>
      <c r="VO13" s="322">
        <f>VLOOKUP($B13,'Sintesi (CA)'!$C$30:$AE$56,29,FALSE)</f>
        <v>0</v>
      </c>
      <c r="VP13" s="322">
        <f>VLOOKUP($B13,'Sintesi (CA)'!$C$30:$AE$56,29,FALSE)</f>
        <v>0</v>
      </c>
      <c r="VQ13" s="322">
        <f>VLOOKUP($B13,'Sintesi (CA)'!$C$30:$AE$56,29,FALSE)</f>
        <v>0</v>
      </c>
      <c r="VR13" s="322">
        <f>VLOOKUP($B13,'Sintesi (CA)'!$C$30:$AE$56,29,FALSE)</f>
        <v>0</v>
      </c>
      <c r="VS13" s="322">
        <f>VLOOKUP($B13,'Sintesi (CA)'!$C$30:$AE$56,29,FALSE)</f>
        <v>0</v>
      </c>
      <c r="VT13" s="322">
        <f>VLOOKUP($B13,'Sintesi (CA)'!$C$30:$AE$56,29,FALSE)</f>
        <v>0</v>
      </c>
      <c r="VU13" s="322">
        <f>VLOOKUP($B13,'Sintesi (CA)'!$C$30:$AE$56,29,FALSE)</f>
        <v>0</v>
      </c>
      <c r="VV13" s="322">
        <f>VLOOKUP($B13,'Sintesi (CA)'!$C$30:$AE$56,29,FALSE)</f>
        <v>0</v>
      </c>
      <c r="VW13" s="322">
        <f>VLOOKUP($B13,'Sintesi (CA)'!$C$30:$AE$56,29,FALSE)</f>
        <v>0</v>
      </c>
      <c r="VX13" s="322">
        <f>VLOOKUP($B13,'Sintesi (CA)'!$C$30:$AE$56,29,FALSE)</f>
        <v>0</v>
      </c>
      <c r="VY13" s="322">
        <f>VLOOKUP($B13,'Sintesi (CA)'!$C$30:$AE$56,29,FALSE)</f>
        <v>0</v>
      </c>
      <c r="VZ13" s="322">
        <f>VLOOKUP($B13,'Sintesi (CA)'!$C$30:$AE$56,29,FALSE)</f>
        <v>0</v>
      </c>
      <c r="WA13" s="322">
        <f>VLOOKUP($B13,'Sintesi (CA)'!$C$30:$AE$56,29,FALSE)</f>
        <v>0</v>
      </c>
      <c r="WB13" s="322">
        <f>VLOOKUP($B13,'Sintesi (CA)'!$C$30:$AE$56,29,FALSE)</f>
        <v>0</v>
      </c>
      <c r="WC13" s="322">
        <f>VLOOKUP($B13,'Sintesi (CA)'!$C$30:$AE$56,29,FALSE)</f>
        <v>0</v>
      </c>
      <c r="WD13" s="322">
        <f>VLOOKUP($B13,'Sintesi (CA)'!$C$30:$AE$56,29,FALSE)</f>
        <v>0</v>
      </c>
      <c r="WE13" s="322">
        <f>VLOOKUP($B13,'Sintesi (CA)'!$C$30:$AE$56,29,FALSE)</f>
        <v>0</v>
      </c>
      <c r="WF13" s="322">
        <f>VLOOKUP($B13,'Sintesi (CA)'!$C$30:$AE$56,29,FALSE)</f>
        <v>0</v>
      </c>
      <c r="WG13" s="322">
        <f>VLOOKUP($B13,'Sintesi (CA)'!$C$30:$AE$56,29,FALSE)</f>
        <v>0</v>
      </c>
      <c r="WH13" s="322">
        <f>VLOOKUP($B13,'Sintesi (CA)'!$C$30:$AE$56,29,FALSE)</f>
        <v>0</v>
      </c>
      <c r="WI13" s="322">
        <f>VLOOKUP($B13,'Sintesi (CA)'!$C$30:$AE$56,29,FALSE)</f>
        <v>0</v>
      </c>
      <c r="WJ13" s="322">
        <f>VLOOKUP($B13,'Sintesi (CA)'!$C$30:$AE$56,29,FALSE)</f>
        <v>0</v>
      </c>
      <c r="WK13" s="322">
        <f>VLOOKUP($B13,'Sintesi (CA)'!$C$30:$AE$56,29,FALSE)</f>
        <v>0</v>
      </c>
      <c r="WL13" s="322">
        <f>VLOOKUP($B13,'Sintesi (CA)'!$C$30:$AE$56,29,FALSE)</f>
        <v>0</v>
      </c>
      <c r="WM13" s="322">
        <f>VLOOKUP($B13,'Sintesi (CA)'!$C$30:$AE$56,29,FALSE)</f>
        <v>0</v>
      </c>
      <c r="WN13" s="322">
        <f>VLOOKUP($B13,'Sintesi (CA)'!$C$30:$AE$56,29,FALSE)</f>
        <v>0</v>
      </c>
      <c r="WO13" s="322">
        <f>VLOOKUP($B13,'Sintesi (CA)'!$C$30:$AE$56,29,FALSE)</f>
        <v>0</v>
      </c>
      <c r="WP13" s="322">
        <f>VLOOKUP($B13,'Sintesi (CA)'!$C$30:$AE$56,29,FALSE)</f>
        <v>0</v>
      </c>
      <c r="WQ13" s="322">
        <f>VLOOKUP($B13,'Sintesi (CA)'!$C$30:$AE$56,29,FALSE)</f>
        <v>0</v>
      </c>
      <c r="WR13" s="322">
        <f>VLOOKUP($B13,'Sintesi (CA)'!$C$30:$AE$56,29,FALSE)</f>
        <v>0</v>
      </c>
      <c r="WS13" s="322">
        <f>VLOOKUP($B13,'Sintesi (CA)'!$C$30:$AE$56,29,FALSE)</f>
        <v>0</v>
      </c>
      <c r="WT13" s="322">
        <f>VLOOKUP($B13,'Sintesi (CA)'!$C$30:$AE$56,29,FALSE)</f>
        <v>0</v>
      </c>
      <c r="WU13" s="322">
        <f>VLOOKUP($B13,'Sintesi (CA)'!$C$30:$AE$56,29,FALSE)</f>
        <v>0</v>
      </c>
      <c r="WV13" s="322">
        <f>VLOOKUP($B13,'Sintesi (CA)'!$C$30:$AE$56,29,FALSE)</f>
        <v>0</v>
      </c>
      <c r="WW13" s="322">
        <f>VLOOKUP($B13,'Sintesi (CA)'!$C$30:$AE$56,29,FALSE)</f>
        <v>0</v>
      </c>
      <c r="WX13" s="322">
        <f>VLOOKUP($B13,'Sintesi (CA)'!$C$30:$AE$56,29,FALSE)</f>
        <v>0</v>
      </c>
      <c r="WY13" s="322">
        <f>VLOOKUP($B13,'Sintesi (CA)'!$C$30:$AE$56,29,FALSE)</f>
        <v>0</v>
      </c>
      <c r="WZ13" s="322">
        <f>VLOOKUP($B13,'Sintesi (CA)'!$C$30:$AE$56,29,FALSE)</f>
        <v>0</v>
      </c>
      <c r="XA13" s="322">
        <f>VLOOKUP($B13,'Sintesi (CA)'!$C$30:$AE$56,29,FALSE)</f>
        <v>0</v>
      </c>
      <c r="XB13" s="322">
        <f>VLOOKUP($B13,'Sintesi (CA)'!$C$30:$AE$56,29,FALSE)</f>
        <v>0</v>
      </c>
      <c r="XC13" s="322">
        <f>VLOOKUP($B13,'Sintesi (CA)'!$C$30:$AE$56,29,FALSE)</f>
        <v>0</v>
      </c>
      <c r="XD13" s="322">
        <f>VLOOKUP($B13,'Sintesi (CA)'!$C$30:$AE$56,29,FALSE)</f>
        <v>0</v>
      </c>
      <c r="XE13" s="322">
        <f>VLOOKUP($B13,'Sintesi (CA)'!$C$30:$AE$56,29,FALSE)</f>
        <v>0</v>
      </c>
      <c r="XF13" s="322">
        <f>VLOOKUP($B13,'Sintesi (CA)'!$C$30:$AE$56,29,FALSE)</f>
        <v>0</v>
      </c>
      <c r="XG13" s="322">
        <f>VLOOKUP($B13,'Sintesi (CA)'!$C$30:$AE$56,29,FALSE)</f>
        <v>0</v>
      </c>
      <c r="XH13" s="322">
        <f>VLOOKUP($B13,'Sintesi (CA)'!$C$30:$AE$56,29,FALSE)</f>
        <v>0</v>
      </c>
      <c r="XI13" s="322">
        <f>VLOOKUP($B13,'Sintesi (CA)'!$C$30:$AE$56,29,FALSE)</f>
        <v>0</v>
      </c>
      <c r="XJ13" s="322">
        <f>VLOOKUP($B13,'Sintesi (CA)'!$C$30:$AE$56,29,FALSE)</f>
        <v>0</v>
      </c>
      <c r="XK13" s="322">
        <f>VLOOKUP($B13,'Sintesi (CA)'!$C$30:$AE$56,29,FALSE)</f>
        <v>0</v>
      </c>
      <c r="XL13" s="322">
        <f>VLOOKUP($B13,'Sintesi (CA)'!$C$30:$AE$56,29,FALSE)</f>
        <v>0</v>
      </c>
      <c r="XM13" s="322">
        <f>VLOOKUP($B13,'Sintesi (CA)'!$C$30:$AE$56,29,FALSE)</f>
        <v>0</v>
      </c>
      <c r="XN13" s="322">
        <f>VLOOKUP($B13,'Sintesi (CA)'!$C$30:$AE$56,29,FALSE)</f>
        <v>0</v>
      </c>
      <c r="XO13" s="322">
        <f>VLOOKUP($B13,'Sintesi (CA)'!$C$30:$AE$56,29,FALSE)</f>
        <v>0</v>
      </c>
      <c r="XP13" s="322">
        <f>VLOOKUP($B13,'Sintesi (CA)'!$C$30:$AE$56,29,FALSE)</f>
        <v>0</v>
      </c>
      <c r="XQ13" s="322">
        <f>VLOOKUP($B13,'Sintesi (CA)'!$C$30:$AE$56,29,FALSE)</f>
        <v>0</v>
      </c>
      <c r="XR13" s="322">
        <f>VLOOKUP($B13,'Sintesi (CA)'!$C$30:$AE$56,29,FALSE)</f>
        <v>0</v>
      </c>
      <c r="XS13" s="322">
        <f>VLOOKUP($B13,'Sintesi (CA)'!$C$30:$AE$56,29,FALSE)</f>
        <v>0</v>
      </c>
      <c r="XT13" s="322">
        <f>VLOOKUP($B13,'Sintesi (CA)'!$C$30:$AE$56,29,FALSE)</f>
        <v>0</v>
      </c>
      <c r="XU13" s="322">
        <f>VLOOKUP($B13,'Sintesi (CA)'!$C$30:$AE$56,29,FALSE)</f>
        <v>0</v>
      </c>
      <c r="XV13" s="322">
        <f>VLOOKUP($B13,'Sintesi (CA)'!$C$30:$AE$56,29,FALSE)</f>
        <v>0</v>
      </c>
      <c r="XW13" s="322">
        <f>VLOOKUP($B13,'Sintesi (CA)'!$C$30:$AE$56,29,FALSE)</f>
        <v>0</v>
      </c>
      <c r="XX13" s="322">
        <f>VLOOKUP($B13,'Sintesi (CA)'!$C$30:$AE$56,29,FALSE)</f>
        <v>0</v>
      </c>
      <c r="XY13" s="322">
        <f>VLOOKUP($B13,'Sintesi (CA)'!$C$30:$AE$56,29,FALSE)</f>
        <v>0</v>
      </c>
      <c r="XZ13" s="322">
        <f>VLOOKUP($B13,'Sintesi (CA)'!$C$30:$AE$56,29,FALSE)</f>
        <v>0</v>
      </c>
      <c r="YA13" s="322">
        <f>VLOOKUP($B13,'Sintesi (CA)'!$C$30:$AE$56,29,FALSE)</f>
        <v>0</v>
      </c>
      <c r="YB13" s="322"/>
      <c r="YC13" s="322"/>
      <c r="YD13" s="322"/>
      <c r="YE13" s="501">
        <v>0</v>
      </c>
      <c r="YF13" s="501">
        <v>0</v>
      </c>
      <c r="YG13" s="501">
        <v>0</v>
      </c>
      <c r="YH13" s="501">
        <v>0</v>
      </c>
      <c r="YI13" s="501">
        <v>0</v>
      </c>
      <c r="YJ13" s="501">
        <v>0</v>
      </c>
      <c r="YK13" s="501">
        <v>0</v>
      </c>
      <c r="YL13" s="501">
        <v>0</v>
      </c>
      <c r="YM13" s="501">
        <v>0</v>
      </c>
      <c r="YN13" s="501">
        <v>0</v>
      </c>
      <c r="YO13" s="501">
        <v>0</v>
      </c>
      <c r="YP13" s="501">
        <v>0</v>
      </c>
      <c r="YQ13" s="501">
        <v>0</v>
      </c>
      <c r="YR13" s="501">
        <v>0</v>
      </c>
      <c r="YS13" s="501">
        <v>0</v>
      </c>
      <c r="YT13" s="501">
        <v>0</v>
      </c>
      <c r="YU13" s="501">
        <v>0</v>
      </c>
      <c r="YV13" s="501">
        <v>0</v>
      </c>
      <c r="YW13" s="501">
        <v>0</v>
      </c>
      <c r="YX13" s="501">
        <v>0</v>
      </c>
      <c r="YY13" s="501">
        <v>0</v>
      </c>
      <c r="YZ13" s="501">
        <v>0</v>
      </c>
      <c r="ZA13" s="501">
        <v>0</v>
      </c>
      <c r="ZB13" s="501">
        <f>VLOOKUP($B13,'Sintesi (CA)'!$C$30:$AE$56,22,FALSE)</f>
        <v>0</v>
      </c>
      <c r="ZC13" s="501">
        <f>VLOOKUP($B13,'Sintesi (CA)'!$C$30:$AE$56,22,FALSE)</f>
        <v>0</v>
      </c>
      <c r="ZD13" s="501">
        <f>VLOOKUP($B13,'Sintesi (CA)'!$C$30:$AE$56,22,FALSE)</f>
        <v>0</v>
      </c>
      <c r="ZE13" s="501">
        <f>VLOOKUP($B13,'Sintesi (CA)'!$C$30:$AE$56,22,FALSE)</f>
        <v>0</v>
      </c>
      <c r="ZF13" s="501">
        <f>VLOOKUP($B13,'Sintesi (CA)'!$C$30:$AE$56,22,FALSE)</f>
        <v>0</v>
      </c>
      <c r="ZG13" s="501">
        <f>VLOOKUP($B13,'Sintesi (CA)'!$C$30:$AE$56,22,FALSE)</f>
        <v>0</v>
      </c>
      <c r="ZH13" s="501">
        <f>VLOOKUP($B13,'Sintesi (CA)'!$C$30:$AE$56,22,FALSE)</f>
        <v>0</v>
      </c>
      <c r="ZI13" s="501">
        <f>VLOOKUP($B13,'Sintesi (CA)'!$C$30:$AE$56,22,FALSE)</f>
        <v>0</v>
      </c>
      <c r="ZJ13" s="501">
        <f>VLOOKUP($B13,'Sintesi (CA)'!$C$30:$AE$56,22,FALSE)</f>
        <v>0</v>
      </c>
      <c r="ZK13" s="501">
        <f>VLOOKUP($B13,'Sintesi (CA)'!$C$30:$AE$56,22,FALSE)</f>
        <v>0</v>
      </c>
      <c r="ZL13" s="501">
        <f>VLOOKUP($B13,'Sintesi (CA)'!$C$30:$AE$56,22,FALSE)</f>
        <v>0</v>
      </c>
      <c r="ZM13" s="501">
        <f>VLOOKUP($B13,'Sintesi (CA)'!$C$30:$AE$56,22,FALSE)</f>
        <v>0</v>
      </c>
      <c r="ZN13" s="501">
        <f>VLOOKUP($B13,'Sintesi (CA)'!$C$30:$AE$56,22,FALSE)</f>
        <v>0</v>
      </c>
      <c r="ZO13" s="501">
        <f>VLOOKUP($B13,'Sintesi (CA)'!$C$30:$AE$56,22,FALSE)</f>
        <v>0</v>
      </c>
      <c r="ZP13" s="501">
        <f>VLOOKUP($B13,'Sintesi (CA)'!$C$30:$AE$56,22,FALSE)</f>
        <v>0</v>
      </c>
      <c r="ZQ13" s="501">
        <f>VLOOKUP($B13,'Sintesi (CA)'!$C$30:$AE$56,22,FALSE)</f>
        <v>0</v>
      </c>
      <c r="ZR13" s="501">
        <f>VLOOKUP($B13,'Sintesi (CA)'!$C$30:$AE$56,22,FALSE)</f>
        <v>0</v>
      </c>
      <c r="ZS13" s="501">
        <f>VLOOKUP($B13,'Sintesi (CA)'!$C$30:$AE$56,22,FALSE)</f>
        <v>0</v>
      </c>
      <c r="ZT13" s="501">
        <f>VLOOKUP($B13,'Sintesi (CA)'!$C$30:$AE$56,22,FALSE)</f>
        <v>0</v>
      </c>
      <c r="ZU13" s="501">
        <f>VLOOKUP($B13,'Sintesi (CA)'!$C$30:$AE$56,22,FALSE)</f>
        <v>0</v>
      </c>
      <c r="ZV13" s="501">
        <f>VLOOKUP($B13,'Sintesi (CA)'!$C$30:$AE$56,22,FALSE)</f>
        <v>0</v>
      </c>
      <c r="ZW13" s="501">
        <f>VLOOKUP($B13,'Sintesi (CA)'!$C$30:$AE$56,22,FALSE)</f>
        <v>0</v>
      </c>
      <c r="ZX13" s="501">
        <f>VLOOKUP($B13,'Sintesi (CA)'!$C$30:$AE$56,22,FALSE)</f>
        <v>0</v>
      </c>
      <c r="ZY13" s="501">
        <f>VLOOKUP($B13,'Sintesi (CA)'!$C$30:$AE$56,22,FALSE)</f>
        <v>0</v>
      </c>
      <c r="ZZ13" s="501">
        <f>VLOOKUP($B13,'Sintesi (CA)'!$C$30:$AE$56,22,FALSE)</f>
        <v>0</v>
      </c>
      <c r="AAA13" s="501">
        <f>VLOOKUP($B13,'Sintesi (CA)'!$C$30:$AE$56,22,FALSE)</f>
        <v>0</v>
      </c>
      <c r="AAB13" s="501">
        <f>VLOOKUP($B13,'Sintesi (CA)'!$C$30:$AE$56,22,FALSE)</f>
        <v>0</v>
      </c>
      <c r="AAC13" s="501">
        <f>VLOOKUP($B13,'Sintesi (CA)'!$C$30:$AE$56,22,FALSE)</f>
        <v>0</v>
      </c>
      <c r="AAD13" s="501">
        <f>VLOOKUP($B13,'Sintesi (CA)'!$C$30:$AE$56,22,FALSE)</f>
        <v>0</v>
      </c>
      <c r="AAE13" s="501">
        <f>VLOOKUP($B13,'Sintesi (CA)'!$C$30:$AE$56,22,FALSE)</f>
        <v>0</v>
      </c>
      <c r="AAF13" s="501">
        <f>VLOOKUP($B13,'Sintesi (CA)'!$C$30:$AE$56,22,FALSE)</f>
        <v>0</v>
      </c>
      <c r="AAG13" s="501">
        <f>VLOOKUP($B13,'Sintesi (CA)'!$C$30:$AE$56,22,FALSE)</f>
        <v>0</v>
      </c>
      <c r="AAH13" s="501">
        <f>VLOOKUP($B13,'Sintesi (CA)'!$C$30:$AE$56,22,FALSE)</f>
        <v>0</v>
      </c>
      <c r="AAI13" s="501">
        <f>VLOOKUP($B13,'Sintesi (CA)'!$C$30:$AE$56,22,FALSE)</f>
        <v>0</v>
      </c>
      <c r="AAJ13" s="501">
        <f>VLOOKUP($B13,'Sintesi (CA)'!$C$30:$AE$56,22,FALSE)</f>
        <v>0</v>
      </c>
      <c r="AAK13" s="501">
        <f>VLOOKUP($B13,'Sintesi (CA)'!$C$30:$AE$56,22,FALSE)</f>
        <v>0</v>
      </c>
      <c r="AAL13" s="501">
        <f>VLOOKUP($B13,'Sintesi (CA)'!$C$30:$AE$56,22,FALSE)</f>
        <v>0</v>
      </c>
      <c r="AAM13" s="501">
        <f>VLOOKUP($B13,'Sintesi (CA)'!$C$30:$AE$56,22,FALSE)</f>
        <v>0</v>
      </c>
      <c r="AAN13" s="501">
        <f>VLOOKUP($B13,'Sintesi (CA)'!$C$30:$AE$56,22,FALSE)</f>
        <v>0</v>
      </c>
      <c r="AAO13" s="501">
        <f>VLOOKUP($B13,'Sintesi (CA)'!$C$30:$AE$56,22,FALSE)</f>
        <v>0</v>
      </c>
      <c r="AAP13" s="501">
        <f>VLOOKUP($B13,'Sintesi (CA)'!$C$30:$AE$56,22,FALSE)</f>
        <v>0</v>
      </c>
      <c r="AAQ13" s="501">
        <f>VLOOKUP($B13,'Sintesi (CA)'!$C$30:$AE$56,22,FALSE)</f>
        <v>0</v>
      </c>
      <c r="AAR13" s="501">
        <f>VLOOKUP($B13,'Sintesi (CA)'!$C$30:$AE$56,22,FALSE)</f>
        <v>0</v>
      </c>
      <c r="AAS13" s="501">
        <f>VLOOKUP($B13,'Sintesi (CA)'!$C$30:$AE$56,22,FALSE)</f>
        <v>0</v>
      </c>
      <c r="AAT13" s="501">
        <f>VLOOKUP($B13,'Sintesi (CA)'!$C$30:$AE$56,22,FALSE)</f>
        <v>0</v>
      </c>
      <c r="AAU13" s="501">
        <f>VLOOKUP($B13,'Sintesi (CA)'!$C$30:$AE$56,22,FALSE)</f>
        <v>0</v>
      </c>
      <c r="AAV13" s="501">
        <f>VLOOKUP($B13,'Sintesi (CA)'!$C$30:$AE$56,22,FALSE)</f>
        <v>0</v>
      </c>
      <c r="AAW13" s="501">
        <f>VLOOKUP($B13,'Sintesi (CA)'!$C$30:$AE$56,22,FALSE)</f>
        <v>0</v>
      </c>
      <c r="AAX13" s="501">
        <f>VLOOKUP($B13,'Sintesi (CA)'!$C$30:$AE$56,22,FALSE)</f>
        <v>0</v>
      </c>
      <c r="AAY13" s="501">
        <f>VLOOKUP($B13,'Sintesi (CA)'!$C$30:$AE$56,22,FALSE)</f>
        <v>0</v>
      </c>
      <c r="AAZ13" s="501">
        <f>VLOOKUP($B13,'Sintesi (CA)'!$C$30:$AE$56,22,FALSE)</f>
        <v>0</v>
      </c>
      <c r="ABA13" s="501">
        <f>VLOOKUP($B13,'Sintesi (CA)'!$C$30:$AE$56,22,FALSE)</f>
        <v>0</v>
      </c>
      <c r="ABB13" s="501">
        <f>VLOOKUP($B13,'Sintesi (CA)'!$C$30:$AE$56,22,FALSE)</f>
        <v>0</v>
      </c>
      <c r="ABC13" s="501">
        <f>VLOOKUP($B13,'Sintesi (CA)'!$C$30:$AE$56,22,FALSE)</f>
        <v>0</v>
      </c>
      <c r="ABD13" s="501">
        <f>VLOOKUP($B13,'Sintesi (CA)'!$C$30:$AE$56,22,FALSE)</f>
        <v>0</v>
      </c>
      <c r="ABE13" s="501">
        <f>VLOOKUP($B13,'Sintesi (CA)'!$C$30:$AE$56,22,FALSE)</f>
        <v>0</v>
      </c>
      <c r="ABF13" s="501">
        <f>VLOOKUP($B13,'Sintesi (CA)'!$C$30:$AE$56,22,FALSE)</f>
        <v>0</v>
      </c>
      <c r="ABG13" s="501">
        <f>VLOOKUP($B13,'Sintesi (CA)'!$C$30:$AE$56,22,FALSE)</f>
        <v>0</v>
      </c>
      <c r="ABH13" s="501">
        <f>VLOOKUP($B13,'Sintesi (CA)'!$C$30:$AE$56,22,FALSE)</f>
        <v>0</v>
      </c>
      <c r="ABI13" s="501">
        <f>VLOOKUP($B13,'Sintesi (CA)'!$C$30:$AE$56,22,FALSE)</f>
        <v>0</v>
      </c>
      <c r="ABJ13" s="501">
        <f>VLOOKUP($B13,'Sintesi (CA)'!$C$30:$AE$56,22,FALSE)</f>
        <v>0</v>
      </c>
      <c r="ABK13" s="501">
        <f>VLOOKUP($B13,'Sintesi (CA)'!$C$30:$AE$56,22,FALSE)</f>
        <v>0</v>
      </c>
      <c r="ABL13" s="501">
        <f>VLOOKUP($B13,'Sintesi (CA)'!$C$30:$AE$56,22,FALSE)</f>
        <v>0</v>
      </c>
      <c r="ABM13" s="501">
        <f>VLOOKUP($B13,'Sintesi (CA)'!$C$30:$AE$56,22,FALSE)</f>
        <v>0</v>
      </c>
      <c r="ABN13" s="501">
        <f>VLOOKUP($B13,'Sintesi (CA)'!$C$30:$AE$56,22,FALSE)</f>
        <v>0</v>
      </c>
      <c r="ABO13" s="501">
        <f>VLOOKUP($B13,'Sintesi (CA)'!$C$30:$AE$56,22,FALSE)</f>
        <v>0</v>
      </c>
      <c r="ABP13" s="501">
        <f>VLOOKUP($B13,'Sintesi (CA)'!$C$30:$AE$56,22,FALSE)</f>
        <v>0</v>
      </c>
      <c r="ABQ13" s="501">
        <f>VLOOKUP($B13,'Sintesi (CA)'!$C$30:$AE$56,22,FALSE)</f>
        <v>0</v>
      </c>
      <c r="ABR13" s="501">
        <f>VLOOKUP($B13,'Sintesi (CA)'!$C$30:$AE$56,22,FALSE)</f>
        <v>0</v>
      </c>
      <c r="ABS13" s="501">
        <f>VLOOKUP($B13,'Sintesi (CA)'!$C$30:$AE$56,22,FALSE)</f>
        <v>0</v>
      </c>
      <c r="ABT13" s="501">
        <f>VLOOKUP($B13,'Sintesi (CA)'!$C$30:$AE$56,22,FALSE)</f>
        <v>0</v>
      </c>
      <c r="ABU13" s="501">
        <f>VLOOKUP($B13,'Sintesi (CA)'!$C$30:$AE$56,22,FALSE)</f>
        <v>0</v>
      </c>
      <c r="ABV13" s="501">
        <f>VLOOKUP($B13,'Sintesi (CA)'!$C$30:$AE$56,22,FALSE)</f>
        <v>0</v>
      </c>
      <c r="ABW13" s="501">
        <f>VLOOKUP($B13,'Sintesi (CA)'!$C$30:$AE$56,22,FALSE)</f>
        <v>0</v>
      </c>
      <c r="ABX13" s="501">
        <f>VLOOKUP($B13,'Sintesi (CA)'!$C$30:$AE$56,22,FALSE)</f>
        <v>0</v>
      </c>
      <c r="ABY13" s="501">
        <f>VLOOKUP($B13,'Sintesi (CA)'!$C$30:$AE$56,22,FALSE)</f>
        <v>0</v>
      </c>
      <c r="ABZ13" s="501">
        <f>VLOOKUP($B13,'Sintesi (CA)'!$C$30:$AE$56,22,FALSE)</f>
        <v>0</v>
      </c>
      <c r="ACA13" s="501">
        <f>VLOOKUP($B13,'Sintesi (CA)'!$C$30:$AE$56,22,FALSE)</f>
        <v>0</v>
      </c>
      <c r="ACB13" s="501">
        <f>VLOOKUP($B13,'Sintesi (CA)'!$C$30:$AE$56,22,FALSE)</f>
        <v>0</v>
      </c>
      <c r="ACC13" s="501">
        <f>VLOOKUP($B13,'Sintesi (CA)'!$C$30:$AE$56,22,FALSE)</f>
        <v>0</v>
      </c>
      <c r="ACD13" s="501">
        <f>VLOOKUP($B13,'Sintesi (CA)'!$C$30:$AE$56,22,FALSE)</f>
        <v>0</v>
      </c>
      <c r="ACE13" s="501"/>
      <c r="ACF13" s="501"/>
      <c r="ACG13" s="501"/>
      <c r="ACH13" s="86"/>
      <c r="ACI13" s="88">
        <v>0</v>
      </c>
      <c r="ACJ13" s="89">
        <v>43271</v>
      </c>
      <c r="ACK13" s="89">
        <v>43294</v>
      </c>
      <c r="ACL13" s="80">
        <v>0</v>
      </c>
      <c r="ACM13" s="80">
        <v>0</v>
      </c>
      <c r="ACN13" s="80">
        <v>0</v>
      </c>
      <c r="ACO13" s="80">
        <v>0</v>
      </c>
      <c r="ACP13" s="80">
        <v>0</v>
      </c>
      <c r="ACQ13" s="80">
        <v>0</v>
      </c>
      <c r="ACR13" s="80">
        <v>0</v>
      </c>
      <c r="ACS13" s="80">
        <v>0</v>
      </c>
      <c r="ACT13" s="80">
        <v>0</v>
      </c>
      <c r="ACU13" s="80">
        <v>0</v>
      </c>
      <c r="ACV13" s="80">
        <v>0</v>
      </c>
      <c r="ACW13" s="80">
        <v>0</v>
      </c>
      <c r="ACX13" s="80">
        <v>0</v>
      </c>
      <c r="ACY13" s="80">
        <v>0</v>
      </c>
      <c r="ACZ13" s="80">
        <v>0</v>
      </c>
      <c r="ADA13" s="80">
        <v>0</v>
      </c>
      <c r="ADB13" s="80">
        <v>0</v>
      </c>
      <c r="ADC13" s="80">
        <v>0</v>
      </c>
      <c r="ADD13" s="80">
        <v>0</v>
      </c>
      <c r="ADE13" s="80">
        <v>0</v>
      </c>
      <c r="ADF13" s="80">
        <v>0</v>
      </c>
      <c r="ADG13" s="80">
        <v>1</v>
      </c>
      <c r="ADH13" s="80">
        <v>1</v>
      </c>
      <c r="ADI13" s="80">
        <v>1</v>
      </c>
      <c r="ADJ13" s="80">
        <v>1</v>
      </c>
      <c r="ADK13" s="80">
        <v>1</v>
      </c>
      <c r="ADL13" s="80">
        <v>1</v>
      </c>
      <c r="ADM13" s="80">
        <v>1</v>
      </c>
      <c r="ADN13" s="80">
        <v>1</v>
      </c>
      <c r="ADO13" s="80">
        <v>1</v>
      </c>
      <c r="ADP13" s="80">
        <v>1</v>
      </c>
      <c r="ADQ13" s="80">
        <v>1</v>
      </c>
      <c r="ADR13" s="80">
        <v>1</v>
      </c>
      <c r="ADS13" s="80">
        <v>1</v>
      </c>
      <c r="ADT13" s="80">
        <v>1</v>
      </c>
      <c r="ADU13" s="80">
        <v>1</v>
      </c>
      <c r="ADV13" s="80">
        <v>1</v>
      </c>
      <c r="ADW13" s="80">
        <v>1</v>
      </c>
      <c r="ADX13" s="80">
        <v>1</v>
      </c>
      <c r="ADY13" s="80">
        <v>1</v>
      </c>
      <c r="ADZ13" s="80">
        <v>1</v>
      </c>
      <c r="AEA13" s="80">
        <v>1</v>
      </c>
      <c r="AEB13" s="80">
        <v>1</v>
      </c>
      <c r="AEC13" s="80">
        <v>1</v>
      </c>
      <c r="AED13" s="80">
        <v>1</v>
      </c>
      <c r="AEE13" s="80">
        <v>0</v>
      </c>
      <c r="AEF13" s="80">
        <v>0</v>
      </c>
      <c r="AEG13" s="80">
        <v>0</v>
      </c>
      <c r="AEH13" s="80">
        <v>0</v>
      </c>
      <c r="AEI13" s="80">
        <v>0</v>
      </c>
      <c r="AEJ13" s="80">
        <v>0</v>
      </c>
      <c r="AEK13" s="80">
        <v>0</v>
      </c>
      <c r="AEL13" s="80">
        <v>0</v>
      </c>
      <c r="AEM13" s="80">
        <v>0</v>
      </c>
      <c r="AEN13" s="80">
        <v>0</v>
      </c>
      <c r="AEO13" s="80">
        <v>0</v>
      </c>
      <c r="AEP13" s="80">
        <v>0</v>
      </c>
      <c r="AEQ13" s="80">
        <v>0</v>
      </c>
      <c r="AER13" s="80">
        <v>0</v>
      </c>
      <c r="AES13" s="80">
        <v>0</v>
      </c>
      <c r="AET13" s="80">
        <v>0</v>
      </c>
      <c r="AEU13" s="80">
        <v>0</v>
      </c>
      <c r="AEV13" s="80">
        <v>0</v>
      </c>
      <c r="AEW13" s="80">
        <v>0</v>
      </c>
      <c r="AEX13" s="80">
        <v>0</v>
      </c>
      <c r="AEY13" s="80">
        <v>0</v>
      </c>
      <c r="AEZ13" s="80">
        <v>0</v>
      </c>
      <c r="AFA13" s="80">
        <v>0</v>
      </c>
      <c r="AFB13" s="80">
        <v>0</v>
      </c>
      <c r="AFC13" s="80">
        <v>0</v>
      </c>
      <c r="AFD13" s="80">
        <v>0</v>
      </c>
      <c r="AFE13" s="80">
        <v>0</v>
      </c>
      <c r="AFF13" s="80">
        <v>0</v>
      </c>
      <c r="AFG13" s="80">
        <v>0</v>
      </c>
      <c r="AFH13" s="80">
        <v>0</v>
      </c>
      <c r="AFI13" s="80">
        <v>0</v>
      </c>
      <c r="AFJ13" s="80">
        <v>0</v>
      </c>
      <c r="AFK13" s="80">
        <v>0</v>
      </c>
      <c r="AFL13" s="80">
        <v>0</v>
      </c>
      <c r="AFM13" s="80">
        <v>0</v>
      </c>
      <c r="AFN13" s="80">
        <v>0</v>
      </c>
      <c r="AFO13" s="80">
        <v>0</v>
      </c>
      <c r="AFP13" s="80">
        <v>0</v>
      </c>
      <c r="AFQ13" s="80">
        <v>0</v>
      </c>
      <c r="AFR13" s="80">
        <v>0</v>
      </c>
      <c r="AFS13" s="80">
        <v>0</v>
      </c>
      <c r="AFT13" s="80">
        <v>0</v>
      </c>
      <c r="AFU13" s="80">
        <v>0</v>
      </c>
      <c r="AFV13" s="80">
        <v>0</v>
      </c>
      <c r="AFW13" s="80">
        <v>0</v>
      </c>
      <c r="AFX13" s="80">
        <v>0</v>
      </c>
      <c r="AFY13" s="80">
        <v>0</v>
      </c>
      <c r="AFZ13" s="80">
        <v>0</v>
      </c>
      <c r="AGA13" s="80">
        <v>0</v>
      </c>
      <c r="AGB13" s="80">
        <v>0</v>
      </c>
      <c r="AGC13" s="80">
        <v>0</v>
      </c>
      <c r="AGD13" s="80">
        <v>0</v>
      </c>
      <c r="AGE13" s="80">
        <v>0</v>
      </c>
      <c r="AGF13" s="80">
        <v>0</v>
      </c>
      <c r="AGG13" s="80">
        <v>0</v>
      </c>
      <c r="AGH13" s="80">
        <v>0</v>
      </c>
      <c r="AGI13" s="177"/>
      <c r="AGJ13" s="177"/>
      <c r="AGK13" s="177"/>
      <c r="AGL13" s="177"/>
      <c r="AGM13" s="177"/>
    </row>
    <row r="14" spans="1:16377" s="104" customFormat="1" ht="12.75" customHeight="1">
      <c r="A14" s="74" t="str">
        <f>IF('Sintesi (CA)'!B39&lt;&gt;"",'Sintesi (CA)'!B39,"")</f>
        <v>P59-Deploy &amp; Change CRMT</v>
      </c>
      <c r="B14" s="145" t="str">
        <f>IF('Sintesi (CA)'!C39&lt;&gt;"",'Sintesi (CA)'!C39,"")</f>
        <v>AO004511_YYY40</v>
      </c>
      <c r="C14" s="74" t="str">
        <f>IF('Sintesi (CA)'!N39&lt;&gt;"",'Sintesi (CA)'!N39,"")</f>
        <v>DIMOSTRATO_PAGAMENTO</v>
      </c>
      <c r="D14" s="132">
        <f>'Sintesi (CA)'!W39</f>
        <v>1</v>
      </c>
      <c r="E14" s="132">
        <f>'Sintesi (CA)'!X39</f>
        <v>0</v>
      </c>
      <c r="F14" s="132">
        <f>'Sintesi (CA)'!Y39</f>
        <v>1</v>
      </c>
      <c r="G14" s="175">
        <v>1</v>
      </c>
      <c r="H14" s="183">
        <v>43271</v>
      </c>
      <c r="I14" s="183">
        <v>43315</v>
      </c>
      <c r="J14" s="78">
        <f t="shared" si="123"/>
        <v>33</v>
      </c>
      <c r="K14" s="78">
        <v>0</v>
      </c>
      <c r="L14" s="79">
        <f>IFERROR(IF(F14&gt;0,F14/(J14+K14),0),0)</f>
        <v>3.0303030303030304E-2</v>
      </c>
      <c r="M14" s="80">
        <v>0</v>
      </c>
      <c r="N14" s="80">
        <v>0</v>
      </c>
      <c r="O14" s="80">
        <v>0</v>
      </c>
      <c r="P14" s="80">
        <v>0</v>
      </c>
      <c r="Q14" s="80">
        <v>0</v>
      </c>
      <c r="R14" s="80">
        <v>0</v>
      </c>
      <c r="S14" s="80">
        <v>0</v>
      </c>
      <c r="T14" s="80">
        <v>0</v>
      </c>
      <c r="U14" s="80">
        <v>0</v>
      </c>
      <c r="V14" s="80">
        <v>0</v>
      </c>
      <c r="W14" s="80">
        <v>0</v>
      </c>
      <c r="X14" s="80">
        <v>0</v>
      </c>
      <c r="Y14" s="80">
        <v>0</v>
      </c>
      <c r="Z14" s="80">
        <v>0</v>
      </c>
      <c r="AA14" s="80">
        <v>0</v>
      </c>
      <c r="AB14" s="80">
        <v>0</v>
      </c>
      <c r="AC14" s="80">
        <v>0</v>
      </c>
      <c r="AD14" s="80">
        <v>0</v>
      </c>
      <c r="AE14" s="80">
        <v>0</v>
      </c>
      <c r="AF14" s="80">
        <v>0</v>
      </c>
      <c r="AG14" s="80">
        <v>1</v>
      </c>
      <c r="AH14" s="80">
        <v>1</v>
      </c>
      <c r="AI14" s="80">
        <v>1</v>
      </c>
      <c r="AJ14" s="80">
        <v>1</v>
      </c>
      <c r="AK14" s="80">
        <v>1</v>
      </c>
      <c r="AL14" s="80">
        <v>1</v>
      </c>
      <c r="AM14" s="80">
        <v>1</v>
      </c>
      <c r="AN14" s="80">
        <v>1</v>
      </c>
      <c r="AO14" s="80">
        <v>1</v>
      </c>
      <c r="AP14" s="80">
        <v>1</v>
      </c>
      <c r="AQ14" s="80">
        <v>1</v>
      </c>
      <c r="AR14" s="80">
        <v>1</v>
      </c>
      <c r="AS14" s="80">
        <v>1</v>
      </c>
      <c r="AT14" s="80">
        <v>1</v>
      </c>
      <c r="AU14" s="80">
        <v>1</v>
      </c>
      <c r="AV14" s="80">
        <v>1</v>
      </c>
      <c r="AW14" s="80">
        <v>1</v>
      </c>
      <c r="AX14" s="80">
        <v>1</v>
      </c>
      <c r="AY14" s="80">
        <v>1</v>
      </c>
      <c r="AZ14" s="80">
        <v>1</v>
      </c>
      <c r="BA14" s="80">
        <v>1</v>
      </c>
      <c r="BB14" s="80">
        <v>1</v>
      </c>
      <c r="BC14" s="80">
        <v>1</v>
      </c>
      <c r="BD14" s="80">
        <v>1</v>
      </c>
      <c r="BE14" s="80">
        <v>1</v>
      </c>
      <c r="BF14" s="80">
        <v>1</v>
      </c>
      <c r="BG14" s="80">
        <v>1</v>
      </c>
      <c r="BH14" s="80">
        <v>0</v>
      </c>
      <c r="BI14" s="80">
        <v>0</v>
      </c>
      <c r="BJ14" s="80">
        <v>0</v>
      </c>
      <c r="BK14" s="80">
        <v>0</v>
      </c>
      <c r="BL14" s="80">
        <v>0</v>
      </c>
      <c r="BM14" s="80">
        <v>0</v>
      </c>
      <c r="BN14" s="80">
        <v>0</v>
      </c>
      <c r="BO14" s="80">
        <v>0</v>
      </c>
      <c r="BP14" s="80">
        <v>0</v>
      </c>
      <c r="BQ14" s="80">
        <v>0</v>
      </c>
      <c r="BR14" s="80">
        <v>0</v>
      </c>
      <c r="BS14" s="80">
        <v>0</v>
      </c>
      <c r="BT14" s="80">
        <v>0</v>
      </c>
      <c r="BU14" s="80">
        <v>0</v>
      </c>
      <c r="BV14" s="80">
        <v>0</v>
      </c>
      <c r="BW14" s="80">
        <v>0</v>
      </c>
      <c r="BX14" s="80">
        <v>0</v>
      </c>
      <c r="BY14" s="80">
        <v>0</v>
      </c>
      <c r="BZ14" s="80">
        <v>0</v>
      </c>
      <c r="CA14" s="80">
        <v>0</v>
      </c>
      <c r="CB14" s="80">
        <v>0</v>
      </c>
      <c r="CC14" s="80">
        <v>0</v>
      </c>
      <c r="CD14" s="80">
        <v>0</v>
      </c>
      <c r="CE14" s="80">
        <v>0</v>
      </c>
      <c r="CF14" s="80">
        <v>0</v>
      </c>
      <c r="CG14" s="80">
        <v>0</v>
      </c>
      <c r="CH14" s="80">
        <v>0</v>
      </c>
      <c r="CI14" s="80">
        <v>0</v>
      </c>
      <c r="CJ14" s="80">
        <v>0</v>
      </c>
      <c r="CK14" s="80">
        <v>0</v>
      </c>
      <c r="CL14" s="80">
        <v>0</v>
      </c>
      <c r="CM14" s="80">
        <v>0</v>
      </c>
      <c r="CN14" s="80">
        <v>0</v>
      </c>
      <c r="CO14" s="80">
        <v>0</v>
      </c>
      <c r="CP14" s="80">
        <v>0</v>
      </c>
      <c r="CQ14" s="80">
        <v>0</v>
      </c>
      <c r="CR14" s="80">
        <v>0</v>
      </c>
      <c r="CS14" s="80">
        <v>0</v>
      </c>
      <c r="CT14" s="80">
        <v>0</v>
      </c>
      <c r="CU14" s="80">
        <v>0</v>
      </c>
      <c r="CV14" s="80">
        <v>0</v>
      </c>
      <c r="CW14" s="80">
        <v>0</v>
      </c>
      <c r="CX14" s="80">
        <v>0</v>
      </c>
      <c r="CY14" s="80">
        <v>0</v>
      </c>
      <c r="CZ14" s="80">
        <v>0</v>
      </c>
      <c r="DA14" s="80">
        <v>0</v>
      </c>
      <c r="DB14" s="80">
        <v>0</v>
      </c>
      <c r="DC14" s="80">
        <v>0</v>
      </c>
      <c r="DD14" s="80">
        <v>0</v>
      </c>
      <c r="DE14" s="80">
        <v>0</v>
      </c>
      <c r="DF14" s="80">
        <v>0</v>
      </c>
      <c r="DG14" s="80">
        <v>0</v>
      </c>
      <c r="DH14" s="80">
        <v>0</v>
      </c>
      <c r="DI14" s="80">
        <v>0</v>
      </c>
      <c r="DJ14" s="80"/>
      <c r="DK14" s="80"/>
      <c r="DL14" s="80"/>
      <c r="DM14" s="80"/>
      <c r="DN14" s="80"/>
      <c r="DO14" s="80"/>
      <c r="DP14" s="318">
        <v>0</v>
      </c>
      <c r="DQ14" s="318">
        <v>0</v>
      </c>
      <c r="DR14" s="318">
        <v>0</v>
      </c>
      <c r="DS14" s="318">
        <v>0</v>
      </c>
      <c r="DT14" s="318">
        <v>0</v>
      </c>
      <c r="DU14" s="318">
        <v>0</v>
      </c>
      <c r="DV14" s="318">
        <v>0</v>
      </c>
      <c r="DW14" s="318">
        <v>0</v>
      </c>
      <c r="DX14" s="318">
        <v>0</v>
      </c>
      <c r="DY14" s="318">
        <v>0</v>
      </c>
      <c r="DZ14" s="318">
        <v>0</v>
      </c>
      <c r="EA14" s="318">
        <v>0</v>
      </c>
      <c r="EB14" s="318">
        <v>0</v>
      </c>
      <c r="EC14" s="318">
        <v>0</v>
      </c>
      <c r="ED14" s="318">
        <v>0</v>
      </c>
      <c r="EE14" s="318">
        <v>0</v>
      </c>
      <c r="EF14" s="318">
        <v>0</v>
      </c>
      <c r="EG14" s="318">
        <v>0</v>
      </c>
      <c r="EH14" s="318">
        <v>0</v>
      </c>
      <c r="EI14" s="318">
        <v>0</v>
      </c>
      <c r="EJ14" s="318">
        <v>0</v>
      </c>
      <c r="EK14" s="318">
        <v>0</v>
      </c>
      <c r="EL14" s="318">
        <v>0</v>
      </c>
      <c r="EM14" s="318">
        <f>VLOOKUP($B14,'Sintesi (CA)'!$C$30:$AE$56,25,FALSE)</f>
        <v>0</v>
      </c>
      <c r="EN14" s="318">
        <f>VLOOKUP($B14,'Sintesi (CA)'!$C$30:$AE$56,25,FALSE)</f>
        <v>0</v>
      </c>
      <c r="EO14" s="318">
        <f>VLOOKUP($B14,'Sintesi (CA)'!$C$30:$AE$56,25,FALSE)</f>
        <v>0</v>
      </c>
      <c r="EP14" s="318">
        <f>VLOOKUP($B14,'Sintesi (CA)'!$C$30:$AE$56,25,FALSE)</f>
        <v>0</v>
      </c>
      <c r="EQ14" s="318">
        <f>VLOOKUP($B14,'Sintesi (CA)'!$C$30:$AE$56,25,FALSE)</f>
        <v>0</v>
      </c>
      <c r="ER14" s="318">
        <f>VLOOKUP($B14,'Sintesi (CA)'!$C$30:$AE$56,25,FALSE)</f>
        <v>0</v>
      </c>
      <c r="ES14" s="318">
        <f>VLOOKUP($B14,'Sintesi (CA)'!$C$30:$AE$56,25,FALSE)</f>
        <v>0</v>
      </c>
      <c r="ET14" s="318">
        <f>VLOOKUP($B14,'Sintesi (CA)'!$C$30:$AE$56,25,FALSE)</f>
        <v>0</v>
      </c>
      <c r="EU14" s="318">
        <f>VLOOKUP($B14,'Sintesi (CA)'!$C$30:$AE$56,25,FALSE)</f>
        <v>0</v>
      </c>
      <c r="EV14" s="318">
        <f>VLOOKUP($B14,'Sintesi (CA)'!$C$30:$AE$56,25,FALSE)</f>
        <v>0</v>
      </c>
      <c r="EW14" s="318">
        <f>VLOOKUP($B14,'Sintesi (CA)'!$C$30:$AE$56,25,FALSE)</f>
        <v>0</v>
      </c>
      <c r="EX14" s="318">
        <f>VLOOKUP($B14,'Sintesi (CA)'!$C$30:$AE$56,25,FALSE)</f>
        <v>0</v>
      </c>
      <c r="EY14" s="318">
        <f>VLOOKUP($B14,'Sintesi (CA)'!$C$30:$AE$56,25,FALSE)</f>
        <v>0</v>
      </c>
      <c r="EZ14" s="318">
        <f>VLOOKUP($B14,'Sintesi (CA)'!$C$30:$AE$56,25,FALSE)</f>
        <v>0</v>
      </c>
      <c r="FA14" s="318">
        <f>VLOOKUP($B14,'Sintesi (CA)'!$C$30:$AE$56,25,FALSE)</f>
        <v>0</v>
      </c>
      <c r="FB14" s="318">
        <f>VLOOKUP($B14,'Sintesi (CA)'!$C$30:$AE$56,25,FALSE)</f>
        <v>0</v>
      </c>
      <c r="FC14" s="318">
        <f>VLOOKUP($B14,'Sintesi (CA)'!$C$30:$AE$56,25,FALSE)</f>
        <v>0</v>
      </c>
      <c r="FD14" s="318">
        <f>VLOOKUP($B14,'Sintesi (CA)'!$C$30:$AE$56,25,FALSE)</f>
        <v>0</v>
      </c>
      <c r="FE14" s="318">
        <f>VLOOKUP($B14,'Sintesi (CA)'!$C$30:$AE$56,25,FALSE)</f>
        <v>0</v>
      </c>
      <c r="FF14" s="318">
        <f>VLOOKUP($B14,'Sintesi (CA)'!$C$30:$AE$56,25,FALSE)</f>
        <v>0</v>
      </c>
      <c r="FG14" s="318">
        <f>VLOOKUP($B14,'Sintesi (CA)'!$C$30:$AE$56,25,FALSE)</f>
        <v>0</v>
      </c>
      <c r="FH14" s="318">
        <f>VLOOKUP($B14,'Sintesi (CA)'!$C$30:$AE$56,25,FALSE)</f>
        <v>0</v>
      </c>
      <c r="FI14" s="318">
        <f>VLOOKUP($B14,'Sintesi (CA)'!$C$30:$AE$56,25,FALSE)</f>
        <v>0</v>
      </c>
      <c r="FJ14" s="318">
        <f>VLOOKUP($B14,'Sintesi (CA)'!$C$30:$AE$56,25,FALSE)</f>
        <v>0</v>
      </c>
      <c r="FK14" s="318">
        <f>VLOOKUP($B14,'Sintesi (CA)'!$C$30:$AE$56,25,FALSE)</f>
        <v>0</v>
      </c>
      <c r="FL14" s="318">
        <f>VLOOKUP($B14,'Sintesi (CA)'!$C$30:$AE$56,25,FALSE)</f>
        <v>0</v>
      </c>
      <c r="FM14" s="318">
        <f>VLOOKUP($B14,'Sintesi (CA)'!$C$30:$AE$56,25,FALSE)</f>
        <v>0</v>
      </c>
      <c r="FN14" s="318">
        <f>VLOOKUP($B14,'Sintesi (CA)'!$C$30:$AE$56,25,FALSE)</f>
        <v>0</v>
      </c>
      <c r="FO14" s="318">
        <f>VLOOKUP($B14,'Sintesi (CA)'!$C$30:$AE$56,25,FALSE)</f>
        <v>0</v>
      </c>
      <c r="FP14" s="318">
        <f>VLOOKUP($B14,'Sintesi (CA)'!$C$30:$AE$56,25,FALSE)</f>
        <v>0</v>
      </c>
      <c r="FQ14" s="318">
        <f>VLOOKUP($B14,'Sintesi (CA)'!$C$30:$AE$56,25,FALSE)</f>
        <v>0</v>
      </c>
      <c r="FR14" s="318">
        <f>VLOOKUP($B14,'Sintesi (CA)'!$C$30:$AE$56,25,FALSE)</f>
        <v>0</v>
      </c>
      <c r="FS14" s="318">
        <f>VLOOKUP($B14,'Sintesi (CA)'!$C$30:$AE$56,25,FALSE)</f>
        <v>0</v>
      </c>
      <c r="FT14" s="318">
        <f>VLOOKUP($B14,'Sintesi (CA)'!$C$30:$AE$56,25,FALSE)</f>
        <v>0</v>
      </c>
      <c r="FU14" s="318">
        <f>VLOOKUP($B14,'Sintesi (CA)'!$C$30:$AE$56,25,FALSE)</f>
        <v>0</v>
      </c>
      <c r="FV14" s="318">
        <f>VLOOKUP($B14,'Sintesi (CA)'!$C$30:$AE$56,25,FALSE)</f>
        <v>0</v>
      </c>
      <c r="FW14" s="318">
        <f>VLOOKUP($B14,'Sintesi (CA)'!$C$30:$AE$56,25,FALSE)</f>
        <v>0</v>
      </c>
      <c r="FX14" s="318">
        <f>VLOOKUP($B14,'Sintesi (CA)'!$C$30:$AE$56,25,FALSE)</f>
        <v>0</v>
      </c>
      <c r="FY14" s="318">
        <f>VLOOKUP($B14,'Sintesi (CA)'!$C$30:$AE$56,25,FALSE)</f>
        <v>0</v>
      </c>
      <c r="FZ14" s="318">
        <f>VLOOKUP($B14,'Sintesi (CA)'!$C$30:$AE$56,25,FALSE)</f>
        <v>0</v>
      </c>
      <c r="GA14" s="318">
        <f>VLOOKUP($B14,'Sintesi (CA)'!$C$30:$AE$56,25,FALSE)</f>
        <v>0</v>
      </c>
      <c r="GB14" s="318">
        <f>VLOOKUP($B14,'Sintesi (CA)'!$C$30:$AE$56,25,FALSE)</f>
        <v>0</v>
      </c>
      <c r="GC14" s="318">
        <f>VLOOKUP($B14,'Sintesi (CA)'!$C$30:$AE$56,25,FALSE)</f>
        <v>0</v>
      </c>
      <c r="GD14" s="318">
        <f>VLOOKUP($B14,'Sintesi (CA)'!$C$30:$AE$56,25,FALSE)</f>
        <v>0</v>
      </c>
      <c r="GE14" s="318">
        <f>VLOOKUP($B14,'Sintesi (CA)'!$C$30:$AE$56,25,FALSE)</f>
        <v>0</v>
      </c>
      <c r="GF14" s="318">
        <f>VLOOKUP($B14,'Sintesi (CA)'!$C$30:$AE$56,25,FALSE)</f>
        <v>0</v>
      </c>
      <c r="GG14" s="318">
        <f>VLOOKUP($B14,'Sintesi (CA)'!$C$30:$AE$56,25,FALSE)</f>
        <v>0</v>
      </c>
      <c r="GH14" s="318">
        <f>VLOOKUP($B14,'Sintesi (CA)'!$C$30:$AE$56,25,FALSE)</f>
        <v>0</v>
      </c>
      <c r="GI14" s="318">
        <f>VLOOKUP($B14,'Sintesi (CA)'!$C$30:$AE$56,25,FALSE)</f>
        <v>0</v>
      </c>
      <c r="GJ14" s="318">
        <f>VLOOKUP($B14,'Sintesi (CA)'!$C$30:$AE$56,25,FALSE)</f>
        <v>0</v>
      </c>
      <c r="GK14" s="318">
        <f>VLOOKUP($B14,'Sintesi (CA)'!$C$30:$AE$56,25,FALSE)</f>
        <v>0</v>
      </c>
      <c r="GL14" s="318">
        <f>VLOOKUP($B14,'Sintesi (CA)'!$C$30:$AE$56,25,FALSE)</f>
        <v>0</v>
      </c>
      <c r="GM14" s="318">
        <f>VLOOKUP($B14,'Sintesi (CA)'!$C$30:$AE$56,25,FALSE)</f>
        <v>0</v>
      </c>
      <c r="GN14" s="318">
        <f>VLOOKUP($B14,'Sintesi (CA)'!$C$30:$AE$56,25,FALSE)</f>
        <v>0</v>
      </c>
      <c r="GO14" s="318">
        <f>VLOOKUP($B14,'Sintesi (CA)'!$C$30:$AE$56,25,FALSE)</f>
        <v>0</v>
      </c>
      <c r="GP14" s="318">
        <f>VLOOKUP($B14,'Sintesi (CA)'!$C$30:$AE$56,25,FALSE)</f>
        <v>0</v>
      </c>
      <c r="GQ14" s="318">
        <f>VLOOKUP($B14,'Sintesi (CA)'!$C$30:$AE$56,25,FALSE)</f>
        <v>0</v>
      </c>
      <c r="GR14" s="318">
        <f>VLOOKUP($B14,'Sintesi (CA)'!$C$30:$AE$56,25,FALSE)</f>
        <v>0</v>
      </c>
      <c r="GS14" s="318">
        <f>VLOOKUP($B14,'Sintesi (CA)'!$C$30:$AE$56,25,FALSE)</f>
        <v>0</v>
      </c>
      <c r="GT14" s="318">
        <f>VLOOKUP($B14,'Sintesi (CA)'!$C$30:$AE$56,25,FALSE)</f>
        <v>0</v>
      </c>
      <c r="GU14" s="318">
        <f>VLOOKUP($B14,'Sintesi (CA)'!$C$30:$AE$56,25,FALSE)</f>
        <v>0</v>
      </c>
      <c r="GV14" s="318">
        <f>VLOOKUP($B14,'Sintesi (CA)'!$C$30:$AE$56,25,FALSE)</f>
        <v>0</v>
      </c>
      <c r="GW14" s="318">
        <f>VLOOKUP($B14,'Sintesi (CA)'!$C$30:$AE$56,25,FALSE)</f>
        <v>0</v>
      </c>
      <c r="GX14" s="318">
        <f>VLOOKUP($B14,'Sintesi (CA)'!$C$30:$AE$56,25,FALSE)</f>
        <v>0</v>
      </c>
      <c r="GY14" s="318">
        <f>VLOOKUP($B14,'Sintesi (CA)'!$C$30:$AE$56,25,FALSE)</f>
        <v>0</v>
      </c>
      <c r="GZ14" s="318">
        <f>VLOOKUP($B14,'Sintesi (CA)'!$C$30:$AE$56,25,FALSE)</f>
        <v>0</v>
      </c>
      <c r="HA14" s="318">
        <f>VLOOKUP($B14,'Sintesi (CA)'!$C$30:$AE$56,25,FALSE)</f>
        <v>0</v>
      </c>
      <c r="HB14" s="318">
        <f>VLOOKUP($B14,'Sintesi (CA)'!$C$30:$AE$56,25,FALSE)</f>
        <v>0</v>
      </c>
      <c r="HC14" s="318">
        <f>VLOOKUP($B14,'Sintesi (CA)'!$C$30:$AE$56,25,FALSE)</f>
        <v>0</v>
      </c>
      <c r="HD14" s="318">
        <f>VLOOKUP($B14,'Sintesi (CA)'!$C$30:$AE$56,25,FALSE)</f>
        <v>0</v>
      </c>
      <c r="HE14" s="318">
        <f>VLOOKUP($B14,'Sintesi (CA)'!$C$30:$AE$56,25,FALSE)</f>
        <v>0</v>
      </c>
      <c r="HF14" s="318">
        <f>VLOOKUP($B14,'Sintesi (CA)'!$C$30:$AE$56,25,FALSE)</f>
        <v>0</v>
      </c>
      <c r="HG14" s="318">
        <f>VLOOKUP($B14,'Sintesi (CA)'!$C$30:$AE$56,25,FALSE)</f>
        <v>0</v>
      </c>
      <c r="HH14" s="318">
        <f>VLOOKUP($B14,'Sintesi (CA)'!$C$30:$AE$56,25,FALSE)</f>
        <v>0</v>
      </c>
      <c r="HI14" s="318">
        <f>VLOOKUP($B14,'Sintesi (CA)'!$C$30:$AE$56,25,FALSE)</f>
        <v>0</v>
      </c>
      <c r="HJ14" s="318">
        <f>VLOOKUP($B14,'Sintesi (CA)'!$C$30:$AE$56,25,FALSE)</f>
        <v>0</v>
      </c>
      <c r="HK14" s="318">
        <f>VLOOKUP($B14,'Sintesi (CA)'!$C$30:$AE$56,25,FALSE)</f>
        <v>0</v>
      </c>
      <c r="HL14" s="318">
        <f>VLOOKUP($B14,'Sintesi (CA)'!$C$30:$AE$56,25,FALSE)</f>
        <v>0</v>
      </c>
      <c r="HM14" s="318">
        <f>VLOOKUP($B14,'Sintesi (CA)'!$C$30:$AE$56,25,FALSE)</f>
        <v>0</v>
      </c>
      <c r="HN14" s="318">
        <f>VLOOKUP($B14,'Sintesi (CA)'!$C$30:$AE$56,25,FALSE)</f>
        <v>0</v>
      </c>
      <c r="HO14" s="318">
        <f>VLOOKUP($B14,'Sintesi (CA)'!$C$30:$AE$56,25,FALSE)</f>
        <v>0</v>
      </c>
      <c r="HP14" s="318"/>
      <c r="HQ14" s="318"/>
      <c r="HR14" s="318"/>
      <c r="HS14" s="319">
        <v>0</v>
      </c>
      <c r="HT14" s="319">
        <v>0</v>
      </c>
      <c r="HU14" s="319">
        <v>0</v>
      </c>
      <c r="HV14" s="319">
        <v>0</v>
      </c>
      <c r="HW14" s="319">
        <v>0</v>
      </c>
      <c r="HX14" s="319">
        <v>0</v>
      </c>
      <c r="HY14" s="319">
        <v>0</v>
      </c>
      <c r="HZ14" s="319">
        <v>0</v>
      </c>
      <c r="IA14" s="319">
        <v>0</v>
      </c>
      <c r="IB14" s="319">
        <v>0</v>
      </c>
      <c r="IC14" s="319">
        <v>0</v>
      </c>
      <c r="ID14" s="319">
        <v>0</v>
      </c>
      <c r="IE14" s="319">
        <v>0</v>
      </c>
      <c r="IF14" s="319">
        <v>0</v>
      </c>
      <c r="IG14" s="319">
        <v>0</v>
      </c>
      <c r="IH14" s="319">
        <v>0</v>
      </c>
      <c r="II14" s="319">
        <v>0</v>
      </c>
      <c r="IJ14" s="319">
        <v>0</v>
      </c>
      <c r="IK14" s="319">
        <v>0</v>
      </c>
      <c r="IL14" s="319">
        <v>0</v>
      </c>
      <c r="IM14" s="319">
        <v>0</v>
      </c>
      <c r="IN14" s="319">
        <v>0</v>
      </c>
      <c r="IO14" s="319">
        <v>0</v>
      </c>
      <c r="IP14" s="319">
        <f>VLOOKUP($B14,'Sintesi (CA)'!$C$30:$AE$56,27,FALSE)</f>
        <v>0</v>
      </c>
      <c r="IQ14" s="319">
        <f>VLOOKUP($B14,'Sintesi (CA)'!$C$30:$AE$56,27,FALSE)</f>
        <v>0</v>
      </c>
      <c r="IR14" s="319">
        <f>VLOOKUP($B14,'Sintesi (CA)'!$C$30:$AE$56,27,FALSE)</f>
        <v>0</v>
      </c>
      <c r="IS14" s="319">
        <f>VLOOKUP($B14,'Sintesi (CA)'!$C$30:$AE$56,27,FALSE)</f>
        <v>0</v>
      </c>
      <c r="IT14" s="319">
        <f>VLOOKUP($B14,'Sintesi (CA)'!$C$30:$AE$56,27,FALSE)</f>
        <v>0</v>
      </c>
      <c r="IU14" s="319">
        <f>VLOOKUP($B14,'Sintesi (CA)'!$C$30:$AE$56,27,FALSE)</f>
        <v>0</v>
      </c>
      <c r="IV14" s="319">
        <f>VLOOKUP($B14,'Sintesi (CA)'!$C$30:$AE$56,27,FALSE)</f>
        <v>0</v>
      </c>
      <c r="IW14" s="319">
        <f>VLOOKUP($B14,'Sintesi (CA)'!$C$30:$AE$56,27,FALSE)</f>
        <v>0</v>
      </c>
      <c r="IX14" s="319">
        <f>VLOOKUP($B14,'Sintesi (CA)'!$C$30:$AE$56,27,FALSE)</f>
        <v>0</v>
      </c>
      <c r="IY14" s="319">
        <f>VLOOKUP($B14,'Sintesi (CA)'!$C$30:$AE$56,27,FALSE)</f>
        <v>0</v>
      </c>
      <c r="IZ14" s="319">
        <f>VLOOKUP($B14,'Sintesi (CA)'!$C$30:$AE$56,27,FALSE)</f>
        <v>0</v>
      </c>
      <c r="JA14" s="319">
        <f>VLOOKUP($B14,'Sintesi (CA)'!$C$30:$AE$56,27,FALSE)</f>
        <v>0</v>
      </c>
      <c r="JB14" s="319">
        <f>VLOOKUP($B14,'Sintesi (CA)'!$C$30:$AE$56,27,FALSE)</f>
        <v>0</v>
      </c>
      <c r="JC14" s="319">
        <f>VLOOKUP($B14,'Sintesi (CA)'!$C$30:$AE$56,27,FALSE)</f>
        <v>0</v>
      </c>
      <c r="JD14" s="319">
        <f>VLOOKUP($B14,'Sintesi (CA)'!$C$30:$AE$56,27,FALSE)</f>
        <v>0</v>
      </c>
      <c r="JE14" s="319">
        <f>VLOOKUP($B14,'Sintesi (CA)'!$C$30:$AE$56,27,FALSE)</f>
        <v>0</v>
      </c>
      <c r="JF14" s="319">
        <f>VLOOKUP($B14,'Sintesi (CA)'!$C$30:$AE$56,27,FALSE)</f>
        <v>0</v>
      </c>
      <c r="JG14" s="319">
        <f>VLOOKUP($B14,'Sintesi (CA)'!$C$30:$AE$56,27,FALSE)</f>
        <v>0</v>
      </c>
      <c r="JH14" s="319">
        <f>VLOOKUP($B14,'Sintesi (CA)'!$C$30:$AE$56,27,FALSE)</f>
        <v>0</v>
      </c>
      <c r="JI14" s="319">
        <f>VLOOKUP($B14,'Sintesi (CA)'!$C$30:$AE$56,27,FALSE)</f>
        <v>0</v>
      </c>
      <c r="JJ14" s="319">
        <f>VLOOKUP($B14,'Sintesi (CA)'!$C$30:$AE$56,27,FALSE)</f>
        <v>0</v>
      </c>
      <c r="JK14" s="319">
        <f>VLOOKUP($B14,'Sintesi (CA)'!$C$30:$AE$56,27,FALSE)</f>
        <v>0</v>
      </c>
      <c r="JL14" s="319">
        <f>VLOOKUP($B14,'Sintesi (CA)'!$C$30:$AE$56,27,FALSE)</f>
        <v>0</v>
      </c>
      <c r="JM14" s="319">
        <f>VLOOKUP($B14,'Sintesi (CA)'!$C$30:$AE$56,27,FALSE)</f>
        <v>0</v>
      </c>
      <c r="JN14" s="319">
        <f>VLOOKUP($B14,'Sintesi (CA)'!$C$30:$AE$56,27,FALSE)</f>
        <v>0</v>
      </c>
      <c r="JO14" s="319">
        <f>VLOOKUP($B14,'Sintesi (CA)'!$C$30:$AE$56,27,FALSE)</f>
        <v>0</v>
      </c>
      <c r="JP14" s="319">
        <f>VLOOKUP($B14,'Sintesi (CA)'!$C$30:$AE$56,27,FALSE)</f>
        <v>0</v>
      </c>
      <c r="JQ14" s="319">
        <f>VLOOKUP($B14,'Sintesi (CA)'!$C$30:$AE$56,27,FALSE)</f>
        <v>0</v>
      </c>
      <c r="JR14" s="319">
        <f>VLOOKUP($B14,'Sintesi (CA)'!$C$30:$AE$56,27,FALSE)</f>
        <v>0</v>
      </c>
      <c r="JS14" s="319">
        <f>VLOOKUP($B14,'Sintesi (CA)'!$C$30:$AE$56,27,FALSE)</f>
        <v>0</v>
      </c>
      <c r="JT14" s="319">
        <f>VLOOKUP($B14,'Sintesi (CA)'!$C$30:$AE$56,27,FALSE)</f>
        <v>0</v>
      </c>
      <c r="JU14" s="319">
        <f>VLOOKUP($B14,'Sintesi (CA)'!$C$30:$AE$56,27,FALSE)</f>
        <v>0</v>
      </c>
      <c r="JV14" s="319">
        <f>VLOOKUP($B14,'Sintesi (CA)'!$C$30:$AE$56,27,FALSE)</f>
        <v>0</v>
      </c>
      <c r="JW14" s="319">
        <f>VLOOKUP($B14,'Sintesi (CA)'!$C$30:$AE$56,27,FALSE)</f>
        <v>0</v>
      </c>
      <c r="JX14" s="319">
        <f>VLOOKUP($B14,'Sintesi (CA)'!$C$30:$AE$56,27,FALSE)</f>
        <v>0</v>
      </c>
      <c r="JY14" s="319">
        <f>VLOOKUP($B14,'Sintesi (CA)'!$C$30:$AE$56,27,FALSE)</f>
        <v>0</v>
      </c>
      <c r="JZ14" s="319">
        <f>VLOOKUP($B14,'Sintesi (CA)'!$C$30:$AE$56,27,FALSE)</f>
        <v>0</v>
      </c>
      <c r="KA14" s="319">
        <f>VLOOKUP($B14,'Sintesi (CA)'!$C$30:$AE$56,27,FALSE)</f>
        <v>0</v>
      </c>
      <c r="KB14" s="319">
        <f>VLOOKUP($B14,'Sintesi (CA)'!$C$30:$AE$56,27,FALSE)</f>
        <v>0</v>
      </c>
      <c r="KC14" s="319">
        <f>VLOOKUP($B14,'Sintesi (CA)'!$C$30:$AE$56,27,FALSE)</f>
        <v>0</v>
      </c>
      <c r="KD14" s="319">
        <f>VLOOKUP($B14,'Sintesi (CA)'!$C$30:$AE$56,27,FALSE)</f>
        <v>0</v>
      </c>
      <c r="KE14" s="319">
        <f>VLOOKUP($B14,'Sintesi (CA)'!$C$30:$AE$56,27,FALSE)</f>
        <v>0</v>
      </c>
      <c r="KF14" s="319">
        <f>VLOOKUP($B14,'Sintesi (CA)'!$C$30:$AE$56,27,FALSE)</f>
        <v>0</v>
      </c>
      <c r="KG14" s="319">
        <f>VLOOKUP($B14,'Sintesi (CA)'!$C$30:$AE$56,27,FALSE)</f>
        <v>0</v>
      </c>
      <c r="KH14" s="319">
        <f>VLOOKUP($B14,'Sintesi (CA)'!$C$30:$AE$56,27,FALSE)</f>
        <v>0</v>
      </c>
      <c r="KI14" s="319">
        <f>VLOOKUP($B14,'Sintesi (CA)'!$C$30:$AE$56,27,FALSE)</f>
        <v>0</v>
      </c>
      <c r="KJ14" s="319">
        <f>VLOOKUP($B14,'Sintesi (CA)'!$C$30:$AE$56,27,FALSE)</f>
        <v>0</v>
      </c>
      <c r="KK14" s="319">
        <f>VLOOKUP($B14,'Sintesi (CA)'!$C$30:$AE$56,27,FALSE)</f>
        <v>0</v>
      </c>
      <c r="KL14" s="319">
        <f>VLOOKUP($B14,'Sintesi (CA)'!$C$30:$AE$56,27,FALSE)</f>
        <v>0</v>
      </c>
      <c r="KM14" s="319">
        <f>VLOOKUP($B14,'Sintesi (CA)'!$C$30:$AE$56,27,FALSE)</f>
        <v>0</v>
      </c>
      <c r="KN14" s="319">
        <f>VLOOKUP($B14,'Sintesi (CA)'!$C$30:$AE$56,27,FALSE)</f>
        <v>0</v>
      </c>
      <c r="KO14" s="319">
        <f>VLOOKUP($B14,'Sintesi (CA)'!$C$30:$AE$56,27,FALSE)</f>
        <v>0</v>
      </c>
      <c r="KP14" s="319">
        <f>VLOOKUP($B14,'Sintesi (CA)'!$C$30:$AE$56,27,FALSE)</f>
        <v>0</v>
      </c>
      <c r="KQ14" s="319">
        <f>VLOOKUP($B14,'Sintesi (CA)'!$C$30:$AE$56,27,FALSE)</f>
        <v>0</v>
      </c>
      <c r="KR14" s="319">
        <f>VLOOKUP($B14,'Sintesi (CA)'!$C$30:$AE$56,27,FALSE)</f>
        <v>0</v>
      </c>
      <c r="KS14" s="319">
        <f>VLOOKUP($B14,'Sintesi (CA)'!$C$30:$AE$56,27,FALSE)</f>
        <v>0</v>
      </c>
      <c r="KT14" s="319">
        <f>VLOOKUP($B14,'Sintesi (CA)'!$C$30:$AE$56,27,FALSE)</f>
        <v>0</v>
      </c>
      <c r="KU14" s="319">
        <f>VLOOKUP($B14,'Sintesi (CA)'!$C$30:$AE$56,27,FALSE)</f>
        <v>0</v>
      </c>
      <c r="KV14" s="319">
        <f>VLOOKUP($B14,'Sintesi (CA)'!$C$30:$AE$56,27,FALSE)</f>
        <v>0</v>
      </c>
      <c r="KW14" s="319">
        <f>VLOOKUP($B14,'Sintesi (CA)'!$C$30:$AE$56,27,FALSE)</f>
        <v>0</v>
      </c>
      <c r="KX14" s="319">
        <f>VLOOKUP($B14,'Sintesi (CA)'!$C$30:$AE$56,27,FALSE)</f>
        <v>0</v>
      </c>
      <c r="KY14" s="319">
        <f>VLOOKUP($B14,'Sintesi (CA)'!$C$30:$AE$56,27,FALSE)</f>
        <v>0</v>
      </c>
      <c r="KZ14" s="319">
        <f>VLOOKUP($B14,'Sintesi (CA)'!$C$30:$AE$56,27,FALSE)</f>
        <v>0</v>
      </c>
      <c r="LA14" s="319">
        <f>VLOOKUP($B14,'Sintesi (CA)'!$C$30:$AE$56,27,FALSE)</f>
        <v>0</v>
      </c>
      <c r="LB14" s="319">
        <f>VLOOKUP($B14,'Sintesi (CA)'!$C$30:$AE$56,27,FALSE)</f>
        <v>0</v>
      </c>
      <c r="LC14" s="319">
        <f>VLOOKUP($B14,'Sintesi (CA)'!$C$30:$AE$56,27,FALSE)</f>
        <v>0</v>
      </c>
      <c r="LD14" s="319">
        <f>VLOOKUP($B14,'Sintesi (CA)'!$C$30:$AE$56,27,FALSE)</f>
        <v>0</v>
      </c>
      <c r="LE14" s="319">
        <f>VLOOKUP($B14,'Sintesi (CA)'!$C$30:$AE$56,27,FALSE)</f>
        <v>0</v>
      </c>
      <c r="LF14" s="319">
        <f>VLOOKUP($B14,'Sintesi (CA)'!$C$30:$AE$56,27,FALSE)</f>
        <v>0</v>
      </c>
      <c r="LG14" s="319">
        <f>VLOOKUP($B14,'Sintesi (CA)'!$C$30:$AE$56,27,FALSE)</f>
        <v>0</v>
      </c>
      <c r="LH14" s="319">
        <f>VLOOKUP($B14,'Sintesi (CA)'!$C$30:$AE$56,27,FALSE)</f>
        <v>0</v>
      </c>
      <c r="LI14" s="319">
        <f>VLOOKUP($B14,'Sintesi (CA)'!$C$30:$AE$56,27,FALSE)</f>
        <v>0</v>
      </c>
      <c r="LJ14" s="319">
        <f>VLOOKUP($B14,'Sintesi (CA)'!$C$30:$AE$56,27,FALSE)</f>
        <v>0</v>
      </c>
      <c r="LK14" s="319">
        <f>VLOOKUP($B14,'Sintesi (CA)'!$C$30:$AE$56,27,FALSE)</f>
        <v>0</v>
      </c>
      <c r="LL14" s="319">
        <f>VLOOKUP($B14,'Sintesi (CA)'!$C$30:$AE$56,27,FALSE)</f>
        <v>0</v>
      </c>
      <c r="LM14" s="319">
        <f>VLOOKUP($B14,'Sintesi (CA)'!$C$30:$AE$56,27,FALSE)</f>
        <v>0</v>
      </c>
      <c r="LN14" s="319">
        <f>VLOOKUP($B14,'Sintesi (CA)'!$C$30:$AE$56,27,FALSE)</f>
        <v>0</v>
      </c>
      <c r="LO14" s="319">
        <f>VLOOKUP($B14,'Sintesi (CA)'!$C$30:$AE$56,27,FALSE)</f>
        <v>0</v>
      </c>
      <c r="LP14" s="319">
        <f>VLOOKUP($B14,'Sintesi (CA)'!$C$30:$AE$56,27,FALSE)</f>
        <v>0</v>
      </c>
      <c r="LQ14" s="319">
        <f>VLOOKUP($B14,'Sintesi (CA)'!$C$30:$AE$56,27,FALSE)</f>
        <v>0</v>
      </c>
      <c r="LR14" s="319">
        <f>VLOOKUP($B14,'Sintesi (CA)'!$C$30:$AE$56,27,FALSE)</f>
        <v>0</v>
      </c>
      <c r="LS14" s="319"/>
      <c r="LT14" s="319"/>
      <c r="LU14" s="319"/>
      <c r="LV14" s="320">
        <v>0</v>
      </c>
      <c r="LW14" s="320">
        <v>0</v>
      </c>
      <c r="LX14" s="320">
        <v>0</v>
      </c>
      <c r="LY14" s="320">
        <v>0</v>
      </c>
      <c r="LZ14" s="320">
        <v>0</v>
      </c>
      <c r="MA14" s="320">
        <v>0</v>
      </c>
      <c r="MB14" s="320">
        <v>0</v>
      </c>
      <c r="MC14" s="320">
        <v>0</v>
      </c>
      <c r="MD14" s="320">
        <v>0</v>
      </c>
      <c r="ME14" s="320">
        <v>0</v>
      </c>
      <c r="MF14" s="320">
        <v>0</v>
      </c>
      <c r="MG14" s="320">
        <v>0</v>
      </c>
      <c r="MH14" s="320">
        <v>0</v>
      </c>
      <c r="MI14" s="320">
        <v>0</v>
      </c>
      <c r="MJ14" s="320">
        <v>0</v>
      </c>
      <c r="MK14" s="320">
        <v>0</v>
      </c>
      <c r="ML14" s="320">
        <v>0</v>
      </c>
      <c r="MM14" s="320">
        <v>0</v>
      </c>
      <c r="MN14" s="320">
        <v>0</v>
      </c>
      <c r="MO14" s="320">
        <v>0</v>
      </c>
      <c r="MP14" s="320">
        <v>0</v>
      </c>
      <c r="MQ14" s="320">
        <v>0</v>
      </c>
      <c r="MR14" s="320">
        <v>0</v>
      </c>
      <c r="MS14" s="320">
        <f>VLOOKUP($B14,'Sintesi (CA)'!$C$30:$AE$56,26,FALSE)</f>
        <v>0</v>
      </c>
      <c r="MT14" s="320">
        <f>VLOOKUP($B14,'Sintesi (CA)'!$C$30:$AE$56,26,FALSE)</f>
        <v>0</v>
      </c>
      <c r="MU14" s="320">
        <f>VLOOKUP($B14,'Sintesi (CA)'!$C$30:$AE$56,26,FALSE)</f>
        <v>0</v>
      </c>
      <c r="MV14" s="320">
        <f>VLOOKUP($B14,'Sintesi (CA)'!$C$30:$AE$56,26,FALSE)</f>
        <v>0</v>
      </c>
      <c r="MW14" s="320">
        <f>VLOOKUP($B14,'Sintesi (CA)'!$C$30:$AE$56,26,FALSE)</f>
        <v>0</v>
      </c>
      <c r="MX14" s="320">
        <f>VLOOKUP($B14,'Sintesi (CA)'!$C$30:$AE$56,26,FALSE)</f>
        <v>0</v>
      </c>
      <c r="MY14" s="320">
        <f>VLOOKUP($B14,'Sintesi (CA)'!$C$30:$AE$56,26,FALSE)</f>
        <v>0</v>
      </c>
      <c r="MZ14" s="320">
        <f>VLOOKUP($B14,'Sintesi (CA)'!$C$30:$AE$56,26,FALSE)</f>
        <v>0</v>
      </c>
      <c r="NA14" s="320">
        <f>VLOOKUP($B14,'Sintesi (CA)'!$C$30:$AE$56,26,FALSE)</f>
        <v>0</v>
      </c>
      <c r="NB14" s="320">
        <f>VLOOKUP($B14,'Sintesi (CA)'!$C$30:$AE$56,26,FALSE)</f>
        <v>0</v>
      </c>
      <c r="NC14" s="320">
        <f>VLOOKUP($B14,'Sintesi (CA)'!$C$30:$AE$56,26,FALSE)</f>
        <v>0</v>
      </c>
      <c r="ND14" s="320">
        <f>VLOOKUP($B14,'Sintesi (CA)'!$C$30:$AE$56,26,FALSE)</f>
        <v>0</v>
      </c>
      <c r="NE14" s="320">
        <f>VLOOKUP($B14,'Sintesi (CA)'!$C$30:$AE$56,26,FALSE)</f>
        <v>0</v>
      </c>
      <c r="NF14" s="320">
        <f>VLOOKUP($B14,'Sintesi (CA)'!$C$30:$AE$56,26,FALSE)</f>
        <v>0</v>
      </c>
      <c r="NG14" s="320">
        <f>VLOOKUP($B14,'Sintesi (CA)'!$C$30:$AE$56,26,FALSE)</f>
        <v>0</v>
      </c>
      <c r="NH14" s="320">
        <f>VLOOKUP($B14,'Sintesi (CA)'!$C$30:$AE$56,26,FALSE)</f>
        <v>0</v>
      </c>
      <c r="NI14" s="320">
        <f>VLOOKUP($B14,'Sintesi (CA)'!$C$30:$AE$56,26,FALSE)</f>
        <v>0</v>
      </c>
      <c r="NJ14" s="320">
        <f>VLOOKUP($B14,'Sintesi (CA)'!$C$30:$AE$56,26,FALSE)</f>
        <v>0</v>
      </c>
      <c r="NK14" s="320">
        <f>VLOOKUP($B14,'Sintesi (CA)'!$C$30:$AE$56,26,FALSE)</f>
        <v>0</v>
      </c>
      <c r="NL14" s="320">
        <f>VLOOKUP($B14,'Sintesi (CA)'!$C$30:$AE$56,26,FALSE)</f>
        <v>0</v>
      </c>
      <c r="NM14" s="320">
        <f>VLOOKUP($B14,'Sintesi (CA)'!$C$30:$AE$56,26,FALSE)</f>
        <v>0</v>
      </c>
      <c r="NN14" s="320">
        <f>VLOOKUP($B14,'Sintesi (CA)'!$C$30:$AE$56,26,FALSE)</f>
        <v>0</v>
      </c>
      <c r="NO14" s="320">
        <f>VLOOKUP($B14,'Sintesi (CA)'!$C$30:$AE$56,26,FALSE)</f>
        <v>0</v>
      </c>
      <c r="NP14" s="320">
        <f>VLOOKUP($B14,'Sintesi (CA)'!$C$30:$AE$56,26,FALSE)</f>
        <v>0</v>
      </c>
      <c r="NQ14" s="320">
        <f>VLOOKUP($B14,'Sintesi (CA)'!$C$30:$AE$56,26,FALSE)</f>
        <v>0</v>
      </c>
      <c r="NR14" s="320">
        <f>VLOOKUP($B14,'Sintesi (CA)'!$C$30:$AE$56,26,FALSE)</f>
        <v>0</v>
      </c>
      <c r="NS14" s="320">
        <f>VLOOKUP($B14,'Sintesi (CA)'!$C$30:$AE$56,26,FALSE)</f>
        <v>0</v>
      </c>
      <c r="NT14" s="320">
        <f>VLOOKUP($B14,'Sintesi (CA)'!$C$30:$AE$56,26,FALSE)</f>
        <v>0</v>
      </c>
      <c r="NU14" s="320">
        <f>VLOOKUP($B14,'Sintesi (CA)'!$C$30:$AE$56,26,FALSE)</f>
        <v>0</v>
      </c>
      <c r="NV14" s="320">
        <f>VLOOKUP($B14,'Sintesi (CA)'!$C$30:$AE$56,26,FALSE)</f>
        <v>0</v>
      </c>
      <c r="NW14" s="320">
        <f>VLOOKUP($B14,'Sintesi (CA)'!$C$30:$AE$56,26,FALSE)</f>
        <v>0</v>
      </c>
      <c r="NX14" s="320">
        <f>VLOOKUP($B14,'Sintesi (CA)'!$C$30:$AE$56,26,FALSE)</f>
        <v>0</v>
      </c>
      <c r="NY14" s="320">
        <f>VLOOKUP($B14,'Sintesi (CA)'!$C$30:$AE$56,26,FALSE)</f>
        <v>0</v>
      </c>
      <c r="NZ14" s="320">
        <f>VLOOKUP($B14,'Sintesi (CA)'!$C$30:$AE$56,26,FALSE)</f>
        <v>0</v>
      </c>
      <c r="OA14" s="320">
        <f>VLOOKUP($B14,'Sintesi (CA)'!$C$30:$AE$56,26,FALSE)</f>
        <v>0</v>
      </c>
      <c r="OB14" s="320">
        <f>VLOOKUP($B14,'Sintesi (CA)'!$C$30:$AE$56,26,FALSE)</f>
        <v>0</v>
      </c>
      <c r="OC14" s="320">
        <f>VLOOKUP($B14,'Sintesi (CA)'!$C$30:$AE$56,26,FALSE)</f>
        <v>0</v>
      </c>
      <c r="OD14" s="320">
        <f>VLOOKUP($B14,'Sintesi (CA)'!$C$30:$AE$56,26,FALSE)</f>
        <v>0</v>
      </c>
      <c r="OE14" s="320">
        <f>VLOOKUP($B14,'Sintesi (CA)'!$C$30:$AE$56,26,FALSE)</f>
        <v>0</v>
      </c>
      <c r="OF14" s="320">
        <f>VLOOKUP($B14,'Sintesi (CA)'!$C$30:$AE$56,26,FALSE)</f>
        <v>0</v>
      </c>
      <c r="OG14" s="320">
        <f>VLOOKUP($B14,'Sintesi (CA)'!$C$30:$AE$56,26,FALSE)</f>
        <v>0</v>
      </c>
      <c r="OH14" s="320">
        <f>VLOOKUP($B14,'Sintesi (CA)'!$C$30:$AE$56,26,FALSE)</f>
        <v>0</v>
      </c>
      <c r="OI14" s="320">
        <f>VLOOKUP($B14,'Sintesi (CA)'!$C$30:$AE$56,26,FALSE)</f>
        <v>0</v>
      </c>
      <c r="OJ14" s="320">
        <f>VLOOKUP($B14,'Sintesi (CA)'!$C$30:$AE$56,26,FALSE)</f>
        <v>0</v>
      </c>
      <c r="OK14" s="320">
        <f>VLOOKUP($B14,'Sintesi (CA)'!$C$30:$AE$56,26,FALSE)</f>
        <v>0</v>
      </c>
      <c r="OL14" s="320">
        <f>VLOOKUP($B14,'Sintesi (CA)'!$C$30:$AE$56,26,FALSE)</f>
        <v>0</v>
      </c>
      <c r="OM14" s="320">
        <f>VLOOKUP($B14,'Sintesi (CA)'!$C$30:$AE$56,26,FALSE)</f>
        <v>0</v>
      </c>
      <c r="ON14" s="320">
        <f>VLOOKUP($B14,'Sintesi (CA)'!$C$30:$AE$56,26,FALSE)</f>
        <v>0</v>
      </c>
      <c r="OO14" s="320">
        <f>VLOOKUP($B14,'Sintesi (CA)'!$C$30:$AE$56,26,FALSE)</f>
        <v>0</v>
      </c>
      <c r="OP14" s="320">
        <f>VLOOKUP($B14,'Sintesi (CA)'!$C$30:$AE$56,26,FALSE)</f>
        <v>0</v>
      </c>
      <c r="OQ14" s="320">
        <f>VLOOKUP($B14,'Sintesi (CA)'!$C$30:$AE$56,26,FALSE)</f>
        <v>0</v>
      </c>
      <c r="OR14" s="320">
        <f>VLOOKUP($B14,'Sintesi (CA)'!$C$30:$AE$56,26,FALSE)</f>
        <v>0</v>
      </c>
      <c r="OS14" s="320">
        <f>VLOOKUP($B14,'Sintesi (CA)'!$C$30:$AE$56,26,FALSE)</f>
        <v>0</v>
      </c>
      <c r="OT14" s="320">
        <f>VLOOKUP($B14,'Sintesi (CA)'!$C$30:$AE$56,26,FALSE)</f>
        <v>0</v>
      </c>
      <c r="OU14" s="320">
        <f>VLOOKUP($B14,'Sintesi (CA)'!$C$30:$AE$56,26,FALSE)</f>
        <v>0</v>
      </c>
      <c r="OV14" s="320">
        <f>VLOOKUP($B14,'Sintesi (CA)'!$C$30:$AE$56,26,FALSE)</f>
        <v>0</v>
      </c>
      <c r="OW14" s="320">
        <f>VLOOKUP($B14,'Sintesi (CA)'!$C$30:$AE$56,26,FALSE)</f>
        <v>0</v>
      </c>
      <c r="OX14" s="320">
        <f>VLOOKUP($B14,'Sintesi (CA)'!$C$30:$AE$56,26,FALSE)</f>
        <v>0</v>
      </c>
      <c r="OY14" s="320">
        <f>VLOOKUP($B14,'Sintesi (CA)'!$C$30:$AE$56,26,FALSE)</f>
        <v>0</v>
      </c>
      <c r="OZ14" s="320">
        <f>VLOOKUP($B14,'Sintesi (CA)'!$C$30:$AE$56,26,FALSE)</f>
        <v>0</v>
      </c>
      <c r="PA14" s="320">
        <f>VLOOKUP($B14,'Sintesi (CA)'!$C$30:$AE$56,26,FALSE)</f>
        <v>0</v>
      </c>
      <c r="PB14" s="320">
        <f>VLOOKUP($B14,'Sintesi (CA)'!$C$30:$AE$56,26,FALSE)</f>
        <v>0</v>
      </c>
      <c r="PC14" s="320">
        <f>VLOOKUP($B14,'Sintesi (CA)'!$C$30:$AE$56,26,FALSE)</f>
        <v>0</v>
      </c>
      <c r="PD14" s="320">
        <f>VLOOKUP($B14,'Sintesi (CA)'!$C$30:$AE$56,26,FALSE)</f>
        <v>0</v>
      </c>
      <c r="PE14" s="320">
        <f>VLOOKUP($B14,'Sintesi (CA)'!$C$30:$AE$56,26,FALSE)</f>
        <v>0</v>
      </c>
      <c r="PF14" s="320">
        <f>VLOOKUP($B14,'Sintesi (CA)'!$C$30:$AE$56,26,FALSE)</f>
        <v>0</v>
      </c>
      <c r="PG14" s="320">
        <f>VLOOKUP($B14,'Sintesi (CA)'!$C$30:$AE$56,26,FALSE)</f>
        <v>0</v>
      </c>
      <c r="PH14" s="320">
        <f>VLOOKUP($B14,'Sintesi (CA)'!$C$30:$AE$56,26,FALSE)</f>
        <v>0</v>
      </c>
      <c r="PI14" s="320">
        <f>VLOOKUP($B14,'Sintesi (CA)'!$C$30:$AE$56,26,FALSE)</f>
        <v>0</v>
      </c>
      <c r="PJ14" s="320">
        <f>VLOOKUP($B14,'Sintesi (CA)'!$C$30:$AE$56,26,FALSE)</f>
        <v>0</v>
      </c>
      <c r="PK14" s="320">
        <f>VLOOKUP($B14,'Sintesi (CA)'!$C$30:$AE$56,26,FALSE)</f>
        <v>0</v>
      </c>
      <c r="PL14" s="320">
        <f>VLOOKUP($B14,'Sintesi (CA)'!$C$30:$AE$56,26,FALSE)</f>
        <v>0</v>
      </c>
      <c r="PM14" s="320">
        <f>VLOOKUP($B14,'Sintesi (CA)'!$C$30:$AE$56,26,FALSE)</f>
        <v>0</v>
      </c>
      <c r="PN14" s="320">
        <f>VLOOKUP($B14,'Sintesi (CA)'!$C$30:$AE$56,26,FALSE)</f>
        <v>0</v>
      </c>
      <c r="PO14" s="320">
        <f>VLOOKUP($B14,'Sintesi (CA)'!$C$30:$AE$56,26,FALSE)</f>
        <v>0</v>
      </c>
      <c r="PP14" s="320">
        <f>VLOOKUP($B14,'Sintesi (CA)'!$C$30:$AE$56,26,FALSE)</f>
        <v>0</v>
      </c>
      <c r="PQ14" s="320">
        <f>VLOOKUP($B14,'Sintesi (CA)'!$C$30:$AE$56,26,FALSE)</f>
        <v>0</v>
      </c>
      <c r="PR14" s="320">
        <f>VLOOKUP($B14,'Sintesi (CA)'!$C$30:$AE$56,26,FALSE)</f>
        <v>0</v>
      </c>
      <c r="PS14" s="320">
        <f>VLOOKUP($B14,'Sintesi (CA)'!$C$30:$AE$56,26,FALSE)</f>
        <v>0</v>
      </c>
      <c r="PT14" s="320">
        <f>VLOOKUP($B14,'Sintesi (CA)'!$C$30:$AE$56,26,FALSE)</f>
        <v>0</v>
      </c>
      <c r="PU14" s="320">
        <f>VLOOKUP($B14,'Sintesi (CA)'!$C$30:$AE$56,26,FALSE)</f>
        <v>0</v>
      </c>
      <c r="PV14" s="320"/>
      <c r="PW14" s="320"/>
      <c r="PX14" s="320"/>
      <c r="PY14" s="321">
        <v>0</v>
      </c>
      <c r="PZ14" s="321">
        <v>0</v>
      </c>
      <c r="QA14" s="321">
        <v>0</v>
      </c>
      <c r="QB14" s="321">
        <v>0</v>
      </c>
      <c r="QC14" s="321">
        <v>0</v>
      </c>
      <c r="QD14" s="321">
        <v>0</v>
      </c>
      <c r="QE14" s="321">
        <v>0</v>
      </c>
      <c r="QF14" s="321">
        <v>0</v>
      </c>
      <c r="QG14" s="321">
        <v>0</v>
      </c>
      <c r="QH14" s="321">
        <v>0</v>
      </c>
      <c r="QI14" s="321">
        <v>0</v>
      </c>
      <c r="QJ14" s="321">
        <v>0</v>
      </c>
      <c r="QK14" s="321">
        <v>0</v>
      </c>
      <c r="QL14" s="321">
        <v>0</v>
      </c>
      <c r="QM14" s="321">
        <v>0</v>
      </c>
      <c r="QN14" s="321">
        <v>0</v>
      </c>
      <c r="QO14" s="321">
        <v>0</v>
      </c>
      <c r="QP14" s="321">
        <v>0</v>
      </c>
      <c r="QQ14" s="321">
        <v>0</v>
      </c>
      <c r="QR14" s="321">
        <v>0</v>
      </c>
      <c r="QS14" s="321">
        <v>0</v>
      </c>
      <c r="QT14" s="321">
        <v>0</v>
      </c>
      <c r="QU14" s="321">
        <v>0</v>
      </c>
      <c r="QV14" s="321">
        <f>VLOOKUP($B14,'Sintesi (CA)'!$C$30:$AE$56,28,FALSE)</f>
        <v>0</v>
      </c>
      <c r="QW14" s="321">
        <f>VLOOKUP($B14,'Sintesi (CA)'!$C$30:$AE$56,28,FALSE)</f>
        <v>0</v>
      </c>
      <c r="QX14" s="321">
        <f>VLOOKUP($B14,'Sintesi (CA)'!$C$30:$AE$56,28,FALSE)</f>
        <v>0</v>
      </c>
      <c r="QY14" s="321">
        <f>VLOOKUP($B14,'Sintesi (CA)'!$C$30:$AE$56,28,FALSE)</f>
        <v>0</v>
      </c>
      <c r="QZ14" s="321">
        <f>VLOOKUP($B14,'Sintesi (CA)'!$C$30:$AE$56,28,FALSE)</f>
        <v>0</v>
      </c>
      <c r="RA14" s="321">
        <f>VLOOKUP($B14,'Sintesi (CA)'!$C$30:$AE$56,28,FALSE)</f>
        <v>0</v>
      </c>
      <c r="RB14" s="321">
        <f>VLOOKUP($B14,'Sintesi (CA)'!$C$30:$AE$56,28,FALSE)</f>
        <v>0</v>
      </c>
      <c r="RC14" s="321">
        <f>VLOOKUP($B14,'Sintesi (CA)'!$C$30:$AE$56,28,FALSE)</f>
        <v>0</v>
      </c>
      <c r="RD14" s="321">
        <f>VLOOKUP($B14,'Sintesi (CA)'!$C$30:$AE$56,28,FALSE)</f>
        <v>0</v>
      </c>
      <c r="RE14" s="321">
        <f>VLOOKUP($B14,'Sintesi (CA)'!$C$30:$AE$56,28,FALSE)</f>
        <v>0</v>
      </c>
      <c r="RF14" s="321">
        <f>VLOOKUP($B14,'Sintesi (CA)'!$C$30:$AE$56,28,FALSE)</f>
        <v>0</v>
      </c>
      <c r="RG14" s="321">
        <f>VLOOKUP($B14,'Sintesi (CA)'!$C$30:$AE$56,28,FALSE)</f>
        <v>0</v>
      </c>
      <c r="RH14" s="321">
        <f>VLOOKUP($B14,'Sintesi (CA)'!$C$30:$AE$56,28,FALSE)</f>
        <v>0</v>
      </c>
      <c r="RI14" s="321">
        <f>VLOOKUP($B14,'Sintesi (CA)'!$C$30:$AE$56,28,FALSE)</f>
        <v>0</v>
      </c>
      <c r="RJ14" s="321">
        <f>VLOOKUP($B14,'Sintesi (CA)'!$C$30:$AE$56,28,FALSE)</f>
        <v>0</v>
      </c>
      <c r="RK14" s="321">
        <f>VLOOKUP($B14,'Sintesi (CA)'!$C$30:$AE$56,28,FALSE)</f>
        <v>0</v>
      </c>
      <c r="RL14" s="321">
        <f>VLOOKUP($B14,'Sintesi (CA)'!$C$30:$AE$56,28,FALSE)</f>
        <v>0</v>
      </c>
      <c r="RM14" s="321">
        <f>VLOOKUP($B14,'Sintesi (CA)'!$C$30:$AE$56,28,FALSE)</f>
        <v>0</v>
      </c>
      <c r="RN14" s="321">
        <f>VLOOKUP($B14,'Sintesi (CA)'!$C$30:$AE$56,28,FALSE)</f>
        <v>0</v>
      </c>
      <c r="RO14" s="321">
        <f>VLOOKUP($B14,'Sintesi (CA)'!$C$30:$AE$56,28,FALSE)</f>
        <v>0</v>
      </c>
      <c r="RP14" s="321">
        <f>VLOOKUP($B14,'Sintesi (CA)'!$C$30:$AE$56,28,FALSE)</f>
        <v>0</v>
      </c>
      <c r="RQ14" s="321">
        <f>VLOOKUP($B14,'Sintesi (CA)'!$C$30:$AE$56,28,FALSE)</f>
        <v>0</v>
      </c>
      <c r="RR14" s="321">
        <f>VLOOKUP($B14,'Sintesi (CA)'!$C$30:$AE$56,28,FALSE)</f>
        <v>0</v>
      </c>
      <c r="RS14" s="321">
        <f>VLOOKUP($B14,'Sintesi (CA)'!$C$30:$AE$56,28,FALSE)</f>
        <v>0</v>
      </c>
      <c r="RT14" s="321">
        <f>VLOOKUP($B14,'Sintesi (CA)'!$C$30:$AE$56,28,FALSE)</f>
        <v>0</v>
      </c>
      <c r="RU14" s="321">
        <f>VLOOKUP($B14,'Sintesi (CA)'!$C$30:$AE$56,28,FALSE)</f>
        <v>0</v>
      </c>
      <c r="RV14" s="321">
        <f>VLOOKUP($B14,'Sintesi (CA)'!$C$30:$AE$56,28,FALSE)</f>
        <v>0</v>
      </c>
      <c r="RW14" s="321">
        <f>VLOOKUP($B14,'Sintesi (CA)'!$C$30:$AE$56,28,FALSE)</f>
        <v>0</v>
      </c>
      <c r="RX14" s="321">
        <f>VLOOKUP($B14,'Sintesi (CA)'!$C$30:$AE$56,28,FALSE)</f>
        <v>0</v>
      </c>
      <c r="RY14" s="321">
        <f>VLOOKUP($B14,'Sintesi (CA)'!$C$30:$AE$56,28,FALSE)</f>
        <v>0</v>
      </c>
      <c r="RZ14" s="321">
        <f>VLOOKUP($B14,'Sintesi (CA)'!$C$30:$AE$56,28,FALSE)</f>
        <v>0</v>
      </c>
      <c r="SA14" s="321">
        <f>VLOOKUP($B14,'Sintesi (CA)'!$C$30:$AE$56,28,FALSE)</f>
        <v>0</v>
      </c>
      <c r="SB14" s="321">
        <f>VLOOKUP($B14,'Sintesi (CA)'!$C$30:$AE$56,28,FALSE)</f>
        <v>0</v>
      </c>
      <c r="SC14" s="321">
        <f>VLOOKUP($B14,'Sintesi (CA)'!$C$30:$AE$56,28,FALSE)</f>
        <v>0</v>
      </c>
      <c r="SD14" s="321">
        <f>VLOOKUP($B14,'Sintesi (CA)'!$C$30:$AE$56,28,FALSE)</f>
        <v>0</v>
      </c>
      <c r="SE14" s="321">
        <f>VLOOKUP($B14,'Sintesi (CA)'!$C$30:$AE$56,28,FALSE)</f>
        <v>0</v>
      </c>
      <c r="SF14" s="321">
        <f>VLOOKUP($B14,'Sintesi (CA)'!$C$30:$AE$56,28,FALSE)</f>
        <v>0</v>
      </c>
      <c r="SG14" s="321">
        <f>VLOOKUP($B14,'Sintesi (CA)'!$C$30:$AE$56,28,FALSE)</f>
        <v>0</v>
      </c>
      <c r="SH14" s="321">
        <f>VLOOKUP($B14,'Sintesi (CA)'!$C$30:$AE$56,28,FALSE)</f>
        <v>0</v>
      </c>
      <c r="SI14" s="321">
        <f>VLOOKUP($B14,'Sintesi (CA)'!$C$30:$AE$56,28,FALSE)</f>
        <v>0</v>
      </c>
      <c r="SJ14" s="321">
        <f>VLOOKUP($B14,'Sintesi (CA)'!$C$30:$AE$56,28,FALSE)</f>
        <v>0</v>
      </c>
      <c r="SK14" s="321">
        <f>VLOOKUP($B14,'Sintesi (CA)'!$C$30:$AE$56,28,FALSE)</f>
        <v>0</v>
      </c>
      <c r="SL14" s="321">
        <f>VLOOKUP($B14,'Sintesi (CA)'!$C$30:$AE$56,28,FALSE)</f>
        <v>0</v>
      </c>
      <c r="SM14" s="321">
        <f>VLOOKUP($B14,'Sintesi (CA)'!$C$30:$AE$56,28,FALSE)</f>
        <v>0</v>
      </c>
      <c r="SN14" s="321">
        <f>VLOOKUP($B14,'Sintesi (CA)'!$C$30:$AE$56,28,FALSE)</f>
        <v>0</v>
      </c>
      <c r="SO14" s="321">
        <f>VLOOKUP($B14,'Sintesi (CA)'!$C$30:$AE$56,28,FALSE)</f>
        <v>0</v>
      </c>
      <c r="SP14" s="321">
        <f>VLOOKUP($B14,'Sintesi (CA)'!$C$30:$AE$56,28,FALSE)</f>
        <v>0</v>
      </c>
      <c r="SQ14" s="321">
        <f>VLOOKUP($B14,'Sintesi (CA)'!$C$30:$AE$56,28,FALSE)</f>
        <v>0</v>
      </c>
      <c r="SR14" s="321">
        <f>VLOOKUP($B14,'Sintesi (CA)'!$C$30:$AE$56,28,FALSE)</f>
        <v>0</v>
      </c>
      <c r="SS14" s="321">
        <f>VLOOKUP($B14,'Sintesi (CA)'!$C$30:$AE$56,28,FALSE)</f>
        <v>0</v>
      </c>
      <c r="ST14" s="321">
        <f>VLOOKUP($B14,'Sintesi (CA)'!$C$30:$AE$56,28,FALSE)</f>
        <v>0</v>
      </c>
      <c r="SU14" s="321">
        <f>VLOOKUP($B14,'Sintesi (CA)'!$C$30:$AE$56,28,FALSE)</f>
        <v>0</v>
      </c>
      <c r="SV14" s="321">
        <f>VLOOKUP($B14,'Sintesi (CA)'!$C$30:$AE$56,28,FALSE)</f>
        <v>0</v>
      </c>
      <c r="SW14" s="321">
        <f>VLOOKUP($B14,'Sintesi (CA)'!$C$30:$AE$56,28,FALSE)</f>
        <v>0</v>
      </c>
      <c r="SX14" s="321">
        <f>VLOOKUP($B14,'Sintesi (CA)'!$C$30:$AE$56,28,FALSE)</f>
        <v>0</v>
      </c>
      <c r="SY14" s="321">
        <f>VLOOKUP($B14,'Sintesi (CA)'!$C$30:$AE$56,28,FALSE)</f>
        <v>0</v>
      </c>
      <c r="SZ14" s="321">
        <f>VLOOKUP($B14,'Sintesi (CA)'!$C$30:$AE$56,28,FALSE)</f>
        <v>0</v>
      </c>
      <c r="TA14" s="321">
        <f>VLOOKUP($B14,'Sintesi (CA)'!$C$30:$AE$56,28,FALSE)</f>
        <v>0</v>
      </c>
      <c r="TB14" s="321">
        <f>VLOOKUP($B14,'Sintesi (CA)'!$C$30:$AE$56,28,FALSE)</f>
        <v>0</v>
      </c>
      <c r="TC14" s="321">
        <f>VLOOKUP($B14,'Sintesi (CA)'!$C$30:$AE$56,28,FALSE)</f>
        <v>0</v>
      </c>
      <c r="TD14" s="321">
        <f>VLOOKUP($B14,'Sintesi (CA)'!$C$30:$AE$56,28,FALSE)</f>
        <v>0</v>
      </c>
      <c r="TE14" s="321">
        <f>VLOOKUP($B14,'Sintesi (CA)'!$C$30:$AE$56,28,FALSE)</f>
        <v>0</v>
      </c>
      <c r="TF14" s="321">
        <f>VLOOKUP($B14,'Sintesi (CA)'!$C$30:$AE$56,28,FALSE)</f>
        <v>0</v>
      </c>
      <c r="TG14" s="321">
        <f>VLOOKUP($B14,'Sintesi (CA)'!$C$30:$AE$56,28,FALSE)</f>
        <v>0</v>
      </c>
      <c r="TH14" s="321">
        <f>VLOOKUP($B14,'Sintesi (CA)'!$C$30:$AE$56,28,FALSE)</f>
        <v>0</v>
      </c>
      <c r="TI14" s="321">
        <f>VLOOKUP($B14,'Sintesi (CA)'!$C$30:$AE$56,28,FALSE)</f>
        <v>0</v>
      </c>
      <c r="TJ14" s="321">
        <f>VLOOKUP($B14,'Sintesi (CA)'!$C$30:$AE$56,28,FALSE)</f>
        <v>0</v>
      </c>
      <c r="TK14" s="321">
        <f>VLOOKUP($B14,'Sintesi (CA)'!$C$30:$AE$56,28,FALSE)</f>
        <v>0</v>
      </c>
      <c r="TL14" s="321">
        <f>VLOOKUP($B14,'Sintesi (CA)'!$C$30:$AE$56,28,FALSE)</f>
        <v>0</v>
      </c>
      <c r="TM14" s="321">
        <f>VLOOKUP($B14,'Sintesi (CA)'!$C$30:$AE$56,28,FALSE)</f>
        <v>0</v>
      </c>
      <c r="TN14" s="321">
        <f>VLOOKUP($B14,'Sintesi (CA)'!$C$30:$AE$56,28,FALSE)</f>
        <v>0</v>
      </c>
      <c r="TO14" s="321">
        <f>VLOOKUP($B14,'Sintesi (CA)'!$C$30:$AE$56,28,FALSE)</f>
        <v>0</v>
      </c>
      <c r="TP14" s="321">
        <f>VLOOKUP($B14,'Sintesi (CA)'!$C$30:$AE$56,28,FALSE)</f>
        <v>0</v>
      </c>
      <c r="TQ14" s="321">
        <f>VLOOKUP($B14,'Sintesi (CA)'!$C$30:$AE$56,28,FALSE)</f>
        <v>0</v>
      </c>
      <c r="TR14" s="321">
        <f>VLOOKUP($B14,'Sintesi (CA)'!$C$30:$AE$56,28,FALSE)</f>
        <v>0</v>
      </c>
      <c r="TS14" s="321">
        <f>VLOOKUP($B14,'Sintesi (CA)'!$C$30:$AE$56,28,FALSE)</f>
        <v>0</v>
      </c>
      <c r="TT14" s="321">
        <f>VLOOKUP($B14,'Sintesi (CA)'!$C$30:$AE$56,28,FALSE)</f>
        <v>0</v>
      </c>
      <c r="TU14" s="321">
        <f>VLOOKUP($B14,'Sintesi (CA)'!$C$30:$AE$56,28,FALSE)</f>
        <v>0</v>
      </c>
      <c r="TV14" s="321">
        <f>VLOOKUP($B14,'Sintesi (CA)'!$C$30:$AE$56,28,FALSE)</f>
        <v>0</v>
      </c>
      <c r="TW14" s="321">
        <f>VLOOKUP($B14,'Sintesi (CA)'!$C$30:$AE$56,28,FALSE)</f>
        <v>0</v>
      </c>
      <c r="TX14" s="321">
        <f>VLOOKUP($B14,'Sintesi (CA)'!$C$30:$AE$56,28,FALSE)</f>
        <v>0</v>
      </c>
      <c r="TY14" s="321"/>
      <c r="TZ14" s="321"/>
      <c r="UA14" s="321"/>
      <c r="UB14" s="322">
        <v>0</v>
      </c>
      <c r="UC14" s="322">
        <v>0</v>
      </c>
      <c r="UD14" s="322">
        <v>0</v>
      </c>
      <c r="UE14" s="322">
        <v>0</v>
      </c>
      <c r="UF14" s="322">
        <v>0</v>
      </c>
      <c r="UG14" s="322">
        <v>0</v>
      </c>
      <c r="UH14" s="322">
        <v>0</v>
      </c>
      <c r="UI14" s="322">
        <v>0</v>
      </c>
      <c r="UJ14" s="322">
        <v>0</v>
      </c>
      <c r="UK14" s="322">
        <v>0</v>
      </c>
      <c r="UL14" s="322">
        <v>0</v>
      </c>
      <c r="UM14" s="322">
        <v>0</v>
      </c>
      <c r="UN14" s="322">
        <v>0</v>
      </c>
      <c r="UO14" s="322">
        <v>0</v>
      </c>
      <c r="UP14" s="322">
        <v>0</v>
      </c>
      <c r="UQ14" s="322">
        <v>0</v>
      </c>
      <c r="UR14" s="322">
        <v>0</v>
      </c>
      <c r="US14" s="322">
        <v>0</v>
      </c>
      <c r="UT14" s="322">
        <v>0</v>
      </c>
      <c r="UU14" s="322">
        <v>0</v>
      </c>
      <c r="UV14" s="322">
        <v>0</v>
      </c>
      <c r="UW14" s="322">
        <v>0</v>
      </c>
      <c r="UX14" s="322">
        <v>0</v>
      </c>
      <c r="UY14" s="322">
        <f>VLOOKUP($B14,'Sintesi (CA)'!$C$30:$AE$56,29,FALSE)</f>
        <v>0</v>
      </c>
      <c r="UZ14" s="322">
        <f>VLOOKUP($B14,'Sintesi (CA)'!$C$30:$AE$56,29,FALSE)</f>
        <v>0</v>
      </c>
      <c r="VA14" s="322">
        <f>VLOOKUP($B14,'Sintesi (CA)'!$C$30:$AE$56,29,FALSE)</f>
        <v>0</v>
      </c>
      <c r="VB14" s="322">
        <f>VLOOKUP($B14,'Sintesi (CA)'!$C$30:$AE$56,29,FALSE)</f>
        <v>0</v>
      </c>
      <c r="VC14" s="322">
        <f>VLOOKUP($B14,'Sintesi (CA)'!$C$30:$AE$56,29,FALSE)</f>
        <v>0</v>
      </c>
      <c r="VD14" s="322">
        <f>VLOOKUP($B14,'Sintesi (CA)'!$C$30:$AE$56,29,FALSE)</f>
        <v>0</v>
      </c>
      <c r="VE14" s="322">
        <f>VLOOKUP($B14,'Sintesi (CA)'!$C$30:$AE$56,29,FALSE)</f>
        <v>0</v>
      </c>
      <c r="VF14" s="322">
        <f>VLOOKUP($B14,'Sintesi (CA)'!$C$30:$AE$56,29,FALSE)</f>
        <v>0</v>
      </c>
      <c r="VG14" s="322">
        <f>VLOOKUP($B14,'Sintesi (CA)'!$C$30:$AE$56,29,FALSE)</f>
        <v>0</v>
      </c>
      <c r="VH14" s="322">
        <f>VLOOKUP($B14,'Sintesi (CA)'!$C$30:$AE$56,29,FALSE)</f>
        <v>0</v>
      </c>
      <c r="VI14" s="322">
        <f>VLOOKUP($B14,'Sintesi (CA)'!$C$30:$AE$56,29,FALSE)</f>
        <v>0</v>
      </c>
      <c r="VJ14" s="322">
        <f>VLOOKUP($B14,'Sintesi (CA)'!$C$30:$AE$56,29,FALSE)</f>
        <v>0</v>
      </c>
      <c r="VK14" s="322">
        <f>VLOOKUP($B14,'Sintesi (CA)'!$C$30:$AE$56,29,FALSE)</f>
        <v>0</v>
      </c>
      <c r="VL14" s="322">
        <f>VLOOKUP($B14,'Sintesi (CA)'!$C$30:$AE$56,29,FALSE)</f>
        <v>0</v>
      </c>
      <c r="VM14" s="322">
        <f>VLOOKUP($B14,'Sintesi (CA)'!$C$30:$AE$56,29,FALSE)</f>
        <v>0</v>
      </c>
      <c r="VN14" s="322">
        <f>VLOOKUP($B14,'Sintesi (CA)'!$C$30:$AE$56,29,FALSE)</f>
        <v>0</v>
      </c>
      <c r="VO14" s="322">
        <f>VLOOKUP($B14,'Sintesi (CA)'!$C$30:$AE$56,29,FALSE)</f>
        <v>0</v>
      </c>
      <c r="VP14" s="322">
        <f>VLOOKUP($B14,'Sintesi (CA)'!$C$30:$AE$56,29,FALSE)</f>
        <v>0</v>
      </c>
      <c r="VQ14" s="322">
        <f>VLOOKUP($B14,'Sintesi (CA)'!$C$30:$AE$56,29,FALSE)</f>
        <v>0</v>
      </c>
      <c r="VR14" s="322">
        <f>VLOOKUP($B14,'Sintesi (CA)'!$C$30:$AE$56,29,FALSE)</f>
        <v>0</v>
      </c>
      <c r="VS14" s="322">
        <f>VLOOKUP($B14,'Sintesi (CA)'!$C$30:$AE$56,29,FALSE)</f>
        <v>0</v>
      </c>
      <c r="VT14" s="322">
        <f>VLOOKUP($B14,'Sintesi (CA)'!$C$30:$AE$56,29,FALSE)</f>
        <v>0</v>
      </c>
      <c r="VU14" s="322">
        <f>VLOOKUP($B14,'Sintesi (CA)'!$C$30:$AE$56,29,FALSE)</f>
        <v>0</v>
      </c>
      <c r="VV14" s="322">
        <f>VLOOKUP($B14,'Sintesi (CA)'!$C$30:$AE$56,29,FALSE)</f>
        <v>0</v>
      </c>
      <c r="VW14" s="322">
        <f>VLOOKUP($B14,'Sintesi (CA)'!$C$30:$AE$56,29,FALSE)</f>
        <v>0</v>
      </c>
      <c r="VX14" s="322">
        <f>VLOOKUP($B14,'Sintesi (CA)'!$C$30:$AE$56,29,FALSE)</f>
        <v>0</v>
      </c>
      <c r="VY14" s="322">
        <f>VLOOKUP($B14,'Sintesi (CA)'!$C$30:$AE$56,29,FALSE)</f>
        <v>0</v>
      </c>
      <c r="VZ14" s="322">
        <f>VLOOKUP($B14,'Sintesi (CA)'!$C$30:$AE$56,29,FALSE)</f>
        <v>0</v>
      </c>
      <c r="WA14" s="322">
        <f>VLOOKUP($B14,'Sintesi (CA)'!$C$30:$AE$56,29,FALSE)</f>
        <v>0</v>
      </c>
      <c r="WB14" s="322">
        <f>VLOOKUP($B14,'Sintesi (CA)'!$C$30:$AE$56,29,FALSE)</f>
        <v>0</v>
      </c>
      <c r="WC14" s="322">
        <f>VLOOKUP($B14,'Sintesi (CA)'!$C$30:$AE$56,29,FALSE)</f>
        <v>0</v>
      </c>
      <c r="WD14" s="322">
        <f>VLOOKUP($B14,'Sintesi (CA)'!$C$30:$AE$56,29,FALSE)</f>
        <v>0</v>
      </c>
      <c r="WE14" s="322">
        <f>VLOOKUP($B14,'Sintesi (CA)'!$C$30:$AE$56,29,FALSE)</f>
        <v>0</v>
      </c>
      <c r="WF14" s="322">
        <f>VLOOKUP($B14,'Sintesi (CA)'!$C$30:$AE$56,29,FALSE)</f>
        <v>0</v>
      </c>
      <c r="WG14" s="322">
        <f>VLOOKUP($B14,'Sintesi (CA)'!$C$30:$AE$56,29,FALSE)</f>
        <v>0</v>
      </c>
      <c r="WH14" s="322">
        <f>VLOOKUP($B14,'Sintesi (CA)'!$C$30:$AE$56,29,FALSE)</f>
        <v>0</v>
      </c>
      <c r="WI14" s="322">
        <f>VLOOKUP($B14,'Sintesi (CA)'!$C$30:$AE$56,29,FALSE)</f>
        <v>0</v>
      </c>
      <c r="WJ14" s="322">
        <f>VLOOKUP($B14,'Sintesi (CA)'!$C$30:$AE$56,29,FALSE)</f>
        <v>0</v>
      </c>
      <c r="WK14" s="322">
        <f>VLOOKUP($B14,'Sintesi (CA)'!$C$30:$AE$56,29,FALSE)</f>
        <v>0</v>
      </c>
      <c r="WL14" s="322">
        <f>VLOOKUP($B14,'Sintesi (CA)'!$C$30:$AE$56,29,FALSE)</f>
        <v>0</v>
      </c>
      <c r="WM14" s="322">
        <f>VLOOKUP($B14,'Sintesi (CA)'!$C$30:$AE$56,29,FALSE)</f>
        <v>0</v>
      </c>
      <c r="WN14" s="322">
        <f>VLOOKUP($B14,'Sintesi (CA)'!$C$30:$AE$56,29,FALSE)</f>
        <v>0</v>
      </c>
      <c r="WO14" s="322">
        <f>VLOOKUP($B14,'Sintesi (CA)'!$C$30:$AE$56,29,FALSE)</f>
        <v>0</v>
      </c>
      <c r="WP14" s="322">
        <f>VLOOKUP($B14,'Sintesi (CA)'!$C$30:$AE$56,29,FALSE)</f>
        <v>0</v>
      </c>
      <c r="WQ14" s="322">
        <f>VLOOKUP($B14,'Sintesi (CA)'!$C$30:$AE$56,29,FALSE)</f>
        <v>0</v>
      </c>
      <c r="WR14" s="322">
        <f>VLOOKUP($B14,'Sintesi (CA)'!$C$30:$AE$56,29,FALSE)</f>
        <v>0</v>
      </c>
      <c r="WS14" s="322">
        <f>VLOOKUP($B14,'Sintesi (CA)'!$C$30:$AE$56,29,FALSE)</f>
        <v>0</v>
      </c>
      <c r="WT14" s="322">
        <f>VLOOKUP($B14,'Sintesi (CA)'!$C$30:$AE$56,29,FALSE)</f>
        <v>0</v>
      </c>
      <c r="WU14" s="322">
        <f>VLOOKUP($B14,'Sintesi (CA)'!$C$30:$AE$56,29,FALSE)</f>
        <v>0</v>
      </c>
      <c r="WV14" s="322">
        <f>VLOOKUP($B14,'Sintesi (CA)'!$C$30:$AE$56,29,FALSE)</f>
        <v>0</v>
      </c>
      <c r="WW14" s="322">
        <f>VLOOKUP($B14,'Sintesi (CA)'!$C$30:$AE$56,29,FALSE)</f>
        <v>0</v>
      </c>
      <c r="WX14" s="322">
        <f>VLOOKUP($B14,'Sintesi (CA)'!$C$30:$AE$56,29,FALSE)</f>
        <v>0</v>
      </c>
      <c r="WY14" s="322">
        <f>VLOOKUP($B14,'Sintesi (CA)'!$C$30:$AE$56,29,FALSE)</f>
        <v>0</v>
      </c>
      <c r="WZ14" s="322">
        <f>VLOOKUP($B14,'Sintesi (CA)'!$C$30:$AE$56,29,FALSE)</f>
        <v>0</v>
      </c>
      <c r="XA14" s="322">
        <f>VLOOKUP($B14,'Sintesi (CA)'!$C$30:$AE$56,29,FALSE)</f>
        <v>0</v>
      </c>
      <c r="XB14" s="322">
        <f>VLOOKUP($B14,'Sintesi (CA)'!$C$30:$AE$56,29,FALSE)</f>
        <v>0</v>
      </c>
      <c r="XC14" s="322">
        <f>VLOOKUP($B14,'Sintesi (CA)'!$C$30:$AE$56,29,FALSE)</f>
        <v>0</v>
      </c>
      <c r="XD14" s="322">
        <f>VLOOKUP($B14,'Sintesi (CA)'!$C$30:$AE$56,29,FALSE)</f>
        <v>0</v>
      </c>
      <c r="XE14" s="322">
        <f>VLOOKUP($B14,'Sintesi (CA)'!$C$30:$AE$56,29,FALSE)</f>
        <v>0</v>
      </c>
      <c r="XF14" s="322">
        <f>VLOOKUP($B14,'Sintesi (CA)'!$C$30:$AE$56,29,FALSE)</f>
        <v>0</v>
      </c>
      <c r="XG14" s="322">
        <f>VLOOKUP($B14,'Sintesi (CA)'!$C$30:$AE$56,29,FALSE)</f>
        <v>0</v>
      </c>
      <c r="XH14" s="322">
        <f>VLOOKUP($B14,'Sintesi (CA)'!$C$30:$AE$56,29,FALSE)</f>
        <v>0</v>
      </c>
      <c r="XI14" s="322">
        <f>VLOOKUP($B14,'Sintesi (CA)'!$C$30:$AE$56,29,FALSE)</f>
        <v>0</v>
      </c>
      <c r="XJ14" s="322">
        <f>VLOOKUP($B14,'Sintesi (CA)'!$C$30:$AE$56,29,FALSE)</f>
        <v>0</v>
      </c>
      <c r="XK14" s="322">
        <f>VLOOKUP($B14,'Sintesi (CA)'!$C$30:$AE$56,29,FALSE)</f>
        <v>0</v>
      </c>
      <c r="XL14" s="322">
        <f>VLOOKUP($B14,'Sintesi (CA)'!$C$30:$AE$56,29,FALSE)</f>
        <v>0</v>
      </c>
      <c r="XM14" s="322">
        <f>VLOOKUP($B14,'Sintesi (CA)'!$C$30:$AE$56,29,FALSE)</f>
        <v>0</v>
      </c>
      <c r="XN14" s="322">
        <f>VLOOKUP($B14,'Sintesi (CA)'!$C$30:$AE$56,29,FALSE)</f>
        <v>0</v>
      </c>
      <c r="XO14" s="322">
        <f>VLOOKUP($B14,'Sintesi (CA)'!$C$30:$AE$56,29,FALSE)</f>
        <v>0</v>
      </c>
      <c r="XP14" s="322">
        <f>VLOOKUP($B14,'Sintesi (CA)'!$C$30:$AE$56,29,FALSE)</f>
        <v>0</v>
      </c>
      <c r="XQ14" s="322">
        <f>VLOOKUP($B14,'Sintesi (CA)'!$C$30:$AE$56,29,FALSE)</f>
        <v>0</v>
      </c>
      <c r="XR14" s="322">
        <f>VLOOKUP($B14,'Sintesi (CA)'!$C$30:$AE$56,29,FALSE)</f>
        <v>0</v>
      </c>
      <c r="XS14" s="322">
        <f>VLOOKUP($B14,'Sintesi (CA)'!$C$30:$AE$56,29,FALSE)</f>
        <v>0</v>
      </c>
      <c r="XT14" s="322">
        <f>VLOOKUP($B14,'Sintesi (CA)'!$C$30:$AE$56,29,FALSE)</f>
        <v>0</v>
      </c>
      <c r="XU14" s="322">
        <f>VLOOKUP($B14,'Sintesi (CA)'!$C$30:$AE$56,29,FALSE)</f>
        <v>0</v>
      </c>
      <c r="XV14" s="322">
        <f>VLOOKUP($B14,'Sintesi (CA)'!$C$30:$AE$56,29,FALSE)</f>
        <v>0</v>
      </c>
      <c r="XW14" s="322">
        <f>VLOOKUP($B14,'Sintesi (CA)'!$C$30:$AE$56,29,FALSE)</f>
        <v>0</v>
      </c>
      <c r="XX14" s="322">
        <f>VLOOKUP($B14,'Sintesi (CA)'!$C$30:$AE$56,29,FALSE)</f>
        <v>0</v>
      </c>
      <c r="XY14" s="322">
        <f>VLOOKUP($B14,'Sintesi (CA)'!$C$30:$AE$56,29,FALSE)</f>
        <v>0</v>
      </c>
      <c r="XZ14" s="322">
        <f>VLOOKUP($B14,'Sintesi (CA)'!$C$30:$AE$56,29,FALSE)</f>
        <v>0</v>
      </c>
      <c r="YA14" s="322">
        <f>VLOOKUP($B14,'Sintesi (CA)'!$C$30:$AE$56,29,FALSE)</f>
        <v>0</v>
      </c>
      <c r="YB14" s="322"/>
      <c r="YC14" s="322"/>
      <c r="YD14" s="322"/>
      <c r="YE14" s="501">
        <v>0</v>
      </c>
      <c r="YF14" s="501">
        <v>0</v>
      </c>
      <c r="YG14" s="501">
        <v>0</v>
      </c>
      <c r="YH14" s="501">
        <v>0</v>
      </c>
      <c r="YI14" s="501">
        <v>0</v>
      </c>
      <c r="YJ14" s="501">
        <v>0</v>
      </c>
      <c r="YK14" s="501">
        <v>0</v>
      </c>
      <c r="YL14" s="501">
        <v>0</v>
      </c>
      <c r="YM14" s="501">
        <v>0</v>
      </c>
      <c r="YN14" s="501">
        <v>0</v>
      </c>
      <c r="YO14" s="501">
        <v>0</v>
      </c>
      <c r="YP14" s="501">
        <v>0</v>
      </c>
      <c r="YQ14" s="501">
        <v>0</v>
      </c>
      <c r="YR14" s="501">
        <v>0</v>
      </c>
      <c r="YS14" s="501">
        <v>0</v>
      </c>
      <c r="YT14" s="501">
        <v>0</v>
      </c>
      <c r="YU14" s="501">
        <v>0</v>
      </c>
      <c r="YV14" s="501">
        <v>0</v>
      </c>
      <c r="YW14" s="501">
        <v>0</v>
      </c>
      <c r="YX14" s="501">
        <v>0</v>
      </c>
      <c r="YY14" s="501">
        <v>0</v>
      </c>
      <c r="YZ14" s="501">
        <v>0</v>
      </c>
      <c r="ZA14" s="501">
        <v>0</v>
      </c>
      <c r="ZB14" s="501">
        <f>VLOOKUP($B14,'Sintesi (CA)'!$C$30:$AE$56,22,FALSE)</f>
        <v>0</v>
      </c>
      <c r="ZC14" s="501">
        <f>VLOOKUP($B14,'Sintesi (CA)'!$C$30:$AE$56,22,FALSE)</f>
        <v>0</v>
      </c>
      <c r="ZD14" s="501">
        <f>VLOOKUP($B14,'Sintesi (CA)'!$C$30:$AE$56,22,FALSE)</f>
        <v>0</v>
      </c>
      <c r="ZE14" s="501">
        <f>VLOOKUP($B14,'Sintesi (CA)'!$C$30:$AE$56,22,FALSE)</f>
        <v>0</v>
      </c>
      <c r="ZF14" s="501">
        <f>VLOOKUP($B14,'Sintesi (CA)'!$C$30:$AE$56,22,FALSE)</f>
        <v>0</v>
      </c>
      <c r="ZG14" s="501">
        <f>VLOOKUP($B14,'Sintesi (CA)'!$C$30:$AE$56,22,FALSE)</f>
        <v>0</v>
      </c>
      <c r="ZH14" s="501">
        <f>VLOOKUP($B14,'Sintesi (CA)'!$C$30:$AE$56,22,FALSE)</f>
        <v>0</v>
      </c>
      <c r="ZI14" s="501">
        <f>VLOOKUP($B14,'Sintesi (CA)'!$C$30:$AE$56,22,FALSE)</f>
        <v>0</v>
      </c>
      <c r="ZJ14" s="501">
        <f>VLOOKUP($B14,'Sintesi (CA)'!$C$30:$AE$56,22,FALSE)</f>
        <v>0</v>
      </c>
      <c r="ZK14" s="501">
        <f>VLOOKUP($B14,'Sintesi (CA)'!$C$30:$AE$56,22,FALSE)</f>
        <v>0</v>
      </c>
      <c r="ZL14" s="501">
        <f>VLOOKUP($B14,'Sintesi (CA)'!$C$30:$AE$56,22,FALSE)</f>
        <v>0</v>
      </c>
      <c r="ZM14" s="501">
        <f>VLOOKUP($B14,'Sintesi (CA)'!$C$30:$AE$56,22,FALSE)</f>
        <v>0</v>
      </c>
      <c r="ZN14" s="501">
        <f>VLOOKUP($B14,'Sintesi (CA)'!$C$30:$AE$56,22,FALSE)</f>
        <v>0</v>
      </c>
      <c r="ZO14" s="501">
        <f>VLOOKUP($B14,'Sintesi (CA)'!$C$30:$AE$56,22,FALSE)</f>
        <v>0</v>
      </c>
      <c r="ZP14" s="501">
        <f>VLOOKUP($B14,'Sintesi (CA)'!$C$30:$AE$56,22,FALSE)</f>
        <v>0</v>
      </c>
      <c r="ZQ14" s="501">
        <f>VLOOKUP($B14,'Sintesi (CA)'!$C$30:$AE$56,22,FALSE)</f>
        <v>0</v>
      </c>
      <c r="ZR14" s="501">
        <f>VLOOKUP($B14,'Sintesi (CA)'!$C$30:$AE$56,22,FALSE)</f>
        <v>0</v>
      </c>
      <c r="ZS14" s="501">
        <f>VLOOKUP($B14,'Sintesi (CA)'!$C$30:$AE$56,22,FALSE)</f>
        <v>0</v>
      </c>
      <c r="ZT14" s="501">
        <f>VLOOKUP($B14,'Sintesi (CA)'!$C$30:$AE$56,22,FALSE)</f>
        <v>0</v>
      </c>
      <c r="ZU14" s="501">
        <f>VLOOKUP($B14,'Sintesi (CA)'!$C$30:$AE$56,22,FALSE)</f>
        <v>0</v>
      </c>
      <c r="ZV14" s="501">
        <f>VLOOKUP($B14,'Sintesi (CA)'!$C$30:$AE$56,22,FALSE)</f>
        <v>0</v>
      </c>
      <c r="ZW14" s="501">
        <f>VLOOKUP($B14,'Sintesi (CA)'!$C$30:$AE$56,22,FALSE)</f>
        <v>0</v>
      </c>
      <c r="ZX14" s="501">
        <f>VLOOKUP($B14,'Sintesi (CA)'!$C$30:$AE$56,22,FALSE)</f>
        <v>0</v>
      </c>
      <c r="ZY14" s="501">
        <f>VLOOKUP($B14,'Sintesi (CA)'!$C$30:$AE$56,22,FALSE)</f>
        <v>0</v>
      </c>
      <c r="ZZ14" s="501">
        <f>VLOOKUP($B14,'Sintesi (CA)'!$C$30:$AE$56,22,FALSE)</f>
        <v>0</v>
      </c>
      <c r="AAA14" s="501">
        <f>VLOOKUP($B14,'Sintesi (CA)'!$C$30:$AE$56,22,FALSE)</f>
        <v>0</v>
      </c>
      <c r="AAB14" s="501">
        <f>VLOOKUP($B14,'Sintesi (CA)'!$C$30:$AE$56,22,FALSE)</f>
        <v>0</v>
      </c>
      <c r="AAC14" s="501">
        <f>VLOOKUP($B14,'Sintesi (CA)'!$C$30:$AE$56,22,FALSE)</f>
        <v>0</v>
      </c>
      <c r="AAD14" s="501">
        <f>VLOOKUP($B14,'Sintesi (CA)'!$C$30:$AE$56,22,FALSE)</f>
        <v>0</v>
      </c>
      <c r="AAE14" s="501">
        <f>VLOOKUP($B14,'Sintesi (CA)'!$C$30:$AE$56,22,FALSE)</f>
        <v>0</v>
      </c>
      <c r="AAF14" s="501">
        <f>VLOOKUP($B14,'Sintesi (CA)'!$C$30:$AE$56,22,FALSE)</f>
        <v>0</v>
      </c>
      <c r="AAG14" s="501">
        <f>VLOOKUP($B14,'Sintesi (CA)'!$C$30:$AE$56,22,FALSE)</f>
        <v>0</v>
      </c>
      <c r="AAH14" s="501">
        <f>VLOOKUP($B14,'Sintesi (CA)'!$C$30:$AE$56,22,FALSE)</f>
        <v>0</v>
      </c>
      <c r="AAI14" s="501">
        <f>VLOOKUP($B14,'Sintesi (CA)'!$C$30:$AE$56,22,FALSE)</f>
        <v>0</v>
      </c>
      <c r="AAJ14" s="501">
        <f>VLOOKUP($B14,'Sintesi (CA)'!$C$30:$AE$56,22,FALSE)</f>
        <v>0</v>
      </c>
      <c r="AAK14" s="501">
        <f>VLOOKUP($B14,'Sintesi (CA)'!$C$30:$AE$56,22,FALSE)</f>
        <v>0</v>
      </c>
      <c r="AAL14" s="501">
        <f>VLOOKUP($B14,'Sintesi (CA)'!$C$30:$AE$56,22,FALSE)</f>
        <v>0</v>
      </c>
      <c r="AAM14" s="501">
        <f>VLOOKUP($B14,'Sintesi (CA)'!$C$30:$AE$56,22,FALSE)</f>
        <v>0</v>
      </c>
      <c r="AAN14" s="501">
        <f>VLOOKUP($B14,'Sintesi (CA)'!$C$30:$AE$56,22,FALSE)</f>
        <v>0</v>
      </c>
      <c r="AAO14" s="501">
        <f>VLOOKUP($B14,'Sintesi (CA)'!$C$30:$AE$56,22,FALSE)</f>
        <v>0</v>
      </c>
      <c r="AAP14" s="501">
        <f>VLOOKUP($B14,'Sintesi (CA)'!$C$30:$AE$56,22,FALSE)</f>
        <v>0</v>
      </c>
      <c r="AAQ14" s="501">
        <f>VLOOKUP($B14,'Sintesi (CA)'!$C$30:$AE$56,22,FALSE)</f>
        <v>0</v>
      </c>
      <c r="AAR14" s="501">
        <f>VLOOKUP($B14,'Sintesi (CA)'!$C$30:$AE$56,22,FALSE)</f>
        <v>0</v>
      </c>
      <c r="AAS14" s="501">
        <f>VLOOKUP($B14,'Sintesi (CA)'!$C$30:$AE$56,22,FALSE)</f>
        <v>0</v>
      </c>
      <c r="AAT14" s="501">
        <f>VLOOKUP($B14,'Sintesi (CA)'!$C$30:$AE$56,22,FALSE)</f>
        <v>0</v>
      </c>
      <c r="AAU14" s="501">
        <f>VLOOKUP($B14,'Sintesi (CA)'!$C$30:$AE$56,22,FALSE)</f>
        <v>0</v>
      </c>
      <c r="AAV14" s="501">
        <f>VLOOKUP($B14,'Sintesi (CA)'!$C$30:$AE$56,22,FALSE)</f>
        <v>0</v>
      </c>
      <c r="AAW14" s="501">
        <f>VLOOKUP($B14,'Sintesi (CA)'!$C$30:$AE$56,22,FALSE)</f>
        <v>0</v>
      </c>
      <c r="AAX14" s="501">
        <f>VLOOKUP($B14,'Sintesi (CA)'!$C$30:$AE$56,22,FALSE)</f>
        <v>0</v>
      </c>
      <c r="AAY14" s="501">
        <f>VLOOKUP($B14,'Sintesi (CA)'!$C$30:$AE$56,22,FALSE)</f>
        <v>0</v>
      </c>
      <c r="AAZ14" s="501">
        <f>VLOOKUP($B14,'Sintesi (CA)'!$C$30:$AE$56,22,FALSE)</f>
        <v>0</v>
      </c>
      <c r="ABA14" s="501">
        <f>VLOOKUP($B14,'Sintesi (CA)'!$C$30:$AE$56,22,FALSE)</f>
        <v>0</v>
      </c>
      <c r="ABB14" s="501">
        <f>VLOOKUP($B14,'Sintesi (CA)'!$C$30:$AE$56,22,FALSE)</f>
        <v>0</v>
      </c>
      <c r="ABC14" s="501">
        <f>VLOOKUP($B14,'Sintesi (CA)'!$C$30:$AE$56,22,FALSE)</f>
        <v>0</v>
      </c>
      <c r="ABD14" s="501">
        <f>VLOOKUP($B14,'Sintesi (CA)'!$C$30:$AE$56,22,FALSE)</f>
        <v>0</v>
      </c>
      <c r="ABE14" s="501">
        <f>VLOOKUP($B14,'Sintesi (CA)'!$C$30:$AE$56,22,FALSE)</f>
        <v>0</v>
      </c>
      <c r="ABF14" s="501">
        <f>VLOOKUP($B14,'Sintesi (CA)'!$C$30:$AE$56,22,FALSE)</f>
        <v>0</v>
      </c>
      <c r="ABG14" s="501">
        <f>VLOOKUP($B14,'Sintesi (CA)'!$C$30:$AE$56,22,FALSE)</f>
        <v>0</v>
      </c>
      <c r="ABH14" s="501">
        <f>VLOOKUP($B14,'Sintesi (CA)'!$C$30:$AE$56,22,FALSE)</f>
        <v>0</v>
      </c>
      <c r="ABI14" s="501">
        <f>VLOOKUP($B14,'Sintesi (CA)'!$C$30:$AE$56,22,FALSE)</f>
        <v>0</v>
      </c>
      <c r="ABJ14" s="501">
        <f>VLOOKUP($B14,'Sintesi (CA)'!$C$30:$AE$56,22,FALSE)</f>
        <v>0</v>
      </c>
      <c r="ABK14" s="501">
        <f>VLOOKUP($B14,'Sintesi (CA)'!$C$30:$AE$56,22,FALSE)</f>
        <v>0</v>
      </c>
      <c r="ABL14" s="501">
        <f>VLOOKUP($B14,'Sintesi (CA)'!$C$30:$AE$56,22,FALSE)</f>
        <v>0</v>
      </c>
      <c r="ABM14" s="501">
        <f>VLOOKUP($B14,'Sintesi (CA)'!$C$30:$AE$56,22,FALSE)</f>
        <v>0</v>
      </c>
      <c r="ABN14" s="501">
        <f>VLOOKUP($B14,'Sintesi (CA)'!$C$30:$AE$56,22,FALSE)</f>
        <v>0</v>
      </c>
      <c r="ABO14" s="501">
        <f>VLOOKUP($B14,'Sintesi (CA)'!$C$30:$AE$56,22,FALSE)</f>
        <v>0</v>
      </c>
      <c r="ABP14" s="501">
        <f>VLOOKUP($B14,'Sintesi (CA)'!$C$30:$AE$56,22,FALSE)</f>
        <v>0</v>
      </c>
      <c r="ABQ14" s="501">
        <f>VLOOKUP($B14,'Sintesi (CA)'!$C$30:$AE$56,22,FALSE)</f>
        <v>0</v>
      </c>
      <c r="ABR14" s="501">
        <f>VLOOKUP($B14,'Sintesi (CA)'!$C$30:$AE$56,22,FALSE)</f>
        <v>0</v>
      </c>
      <c r="ABS14" s="501">
        <f>VLOOKUP($B14,'Sintesi (CA)'!$C$30:$AE$56,22,FALSE)</f>
        <v>0</v>
      </c>
      <c r="ABT14" s="501">
        <f>VLOOKUP($B14,'Sintesi (CA)'!$C$30:$AE$56,22,FALSE)</f>
        <v>0</v>
      </c>
      <c r="ABU14" s="501">
        <f>VLOOKUP($B14,'Sintesi (CA)'!$C$30:$AE$56,22,FALSE)</f>
        <v>0</v>
      </c>
      <c r="ABV14" s="501">
        <f>VLOOKUP($B14,'Sintesi (CA)'!$C$30:$AE$56,22,FALSE)</f>
        <v>0</v>
      </c>
      <c r="ABW14" s="501">
        <f>VLOOKUP($B14,'Sintesi (CA)'!$C$30:$AE$56,22,FALSE)</f>
        <v>0</v>
      </c>
      <c r="ABX14" s="501">
        <f>VLOOKUP($B14,'Sintesi (CA)'!$C$30:$AE$56,22,FALSE)</f>
        <v>0</v>
      </c>
      <c r="ABY14" s="501">
        <f>VLOOKUP($B14,'Sintesi (CA)'!$C$30:$AE$56,22,FALSE)</f>
        <v>0</v>
      </c>
      <c r="ABZ14" s="501">
        <f>VLOOKUP($B14,'Sintesi (CA)'!$C$30:$AE$56,22,FALSE)</f>
        <v>0</v>
      </c>
      <c r="ACA14" s="501">
        <f>VLOOKUP($B14,'Sintesi (CA)'!$C$30:$AE$56,22,FALSE)</f>
        <v>0</v>
      </c>
      <c r="ACB14" s="501">
        <f>VLOOKUP($B14,'Sintesi (CA)'!$C$30:$AE$56,22,FALSE)</f>
        <v>0</v>
      </c>
      <c r="ACC14" s="501">
        <f>VLOOKUP($B14,'Sintesi (CA)'!$C$30:$AE$56,22,FALSE)</f>
        <v>0</v>
      </c>
      <c r="ACD14" s="501">
        <f>VLOOKUP($B14,'Sintesi (CA)'!$C$30:$AE$56,22,FALSE)</f>
        <v>0</v>
      </c>
      <c r="ACE14" s="501"/>
      <c r="ACF14" s="501"/>
      <c r="ACG14" s="501"/>
      <c r="ACH14" s="86"/>
      <c r="ACI14" s="88">
        <v>0</v>
      </c>
      <c r="ACJ14" s="87">
        <v>43271</v>
      </c>
      <c r="ACK14" s="89">
        <v>43294</v>
      </c>
      <c r="ACL14" s="80">
        <v>0</v>
      </c>
      <c r="ACM14" s="80">
        <v>0</v>
      </c>
      <c r="ACN14" s="80">
        <v>0</v>
      </c>
      <c r="ACO14" s="80">
        <v>0</v>
      </c>
      <c r="ACP14" s="80">
        <v>0</v>
      </c>
      <c r="ACQ14" s="80">
        <v>0</v>
      </c>
      <c r="ACR14" s="80">
        <v>0</v>
      </c>
      <c r="ACS14" s="80">
        <v>0</v>
      </c>
      <c r="ACT14" s="80">
        <v>0</v>
      </c>
      <c r="ACU14" s="80">
        <v>0</v>
      </c>
      <c r="ACV14" s="80">
        <v>0</v>
      </c>
      <c r="ACW14" s="80">
        <v>0</v>
      </c>
      <c r="ACX14" s="80">
        <v>0</v>
      </c>
      <c r="ACY14" s="80">
        <v>0</v>
      </c>
      <c r="ACZ14" s="80">
        <v>0</v>
      </c>
      <c r="ADA14" s="80">
        <v>0</v>
      </c>
      <c r="ADB14" s="80">
        <v>0</v>
      </c>
      <c r="ADC14" s="80">
        <v>0</v>
      </c>
      <c r="ADD14" s="80">
        <v>0</v>
      </c>
      <c r="ADE14" s="80">
        <v>0</v>
      </c>
      <c r="ADF14" s="80">
        <v>1</v>
      </c>
      <c r="ADG14" s="80">
        <v>1</v>
      </c>
      <c r="ADH14" s="80">
        <v>1</v>
      </c>
      <c r="ADI14" s="80">
        <v>1</v>
      </c>
      <c r="ADJ14" s="80">
        <v>1</v>
      </c>
      <c r="ADK14" s="80">
        <v>1</v>
      </c>
      <c r="ADL14" s="80">
        <v>1</v>
      </c>
      <c r="ADM14" s="80">
        <v>1</v>
      </c>
      <c r="ADN14" s="80">
        <v>1</v>
      </c>
      <c r="ADO14" s="80">
        <v>1</v>
      </c>
      <c r="ADP14" s="80">
        <v>1</v>
      </c>
      <c r="ADQ14" s="80">
        <v>1</v>
      </c>
      <c r="ADR14" s="80">
        <v>1</v>
      </c>
      <c r="ADS14" s="80">
        <v>1</v>
      </c>
      <c r="ADT14" s="80">
        <v>1</v>
      </c>
      <c r="ADU14" s="80">
        <v>1</v>
      </c>
      <c r="ADV14" s="80">
        <v>1</v>
      </c>
      <c r="ADW14" s="80">
        <v>1</v>
      </c>
      <c r="ADX14" s="80">
        <v>1</v>
      </c>
      <c r="ADY14" s="80">
        <v>1</v>
      </c>
      <c r="ADZ14" s="80">
        <v>1</v>
      </c>
      <c r="AEA14" s="80">
        <v>1</v>
      </c>
      <c r="AEB14" s="80">
        <v>1</v>
      </c>
      <c r="AEC14" s="80">
        <v>1</v>
      </c>
      <c r="AED14" s="80">
        <v>1</v>
      </c>
      <c r="AEE14" s="80">
        <v>0</v>
      </c>
      <c r="AEF14" s="80">
        <v>0</v>
      </c>
      <c r="AEG14" s="80">
        <v>0</v>
      </c>
      <c r="AEH14" s="80">
        <v>0</v>
      </c>
      <c r="AEI14" s="80">
        <v>0</v>
      </c>
      <c r="AEJ14" s="80">
        <v>0</v>
      </c>
      <c r="AEK14" s="80">
        <v>0</v>
      </c>
      <c r="AEL14" s="80">
        <v>0</v>
      </c>
      <c r="AEM14" s="80">
        <v>0</v>
      </c>
      <c r="AEN14" s="80">
        <v>0</v>
      </c>
      <c r="AEO14" s="80">
        <v>0</v>
      </c>
      <c r="AEP14" s="80">
        <v>0</v>
      </c>
      <c r="AEQ14" s="80">
        <v>0</v>
      </c>
      <c r="AER14" s="80">
        <v>0</v>
      </c>
      <c r="AES14" s="80">
        <v>0</v>
      </c>
      <c r="AET14" s="80">
        <v>0</v>
      </c>
      <c r="AEU14" s="80">
        <v>0</v>
      </c>
      <c r="AEV14" s="80">
        <v>0</v>
      </c>
      <c r="AEW14" s="80">
        <v>0</v>
      </c>
      <c r="AEX14" s="80">
        <v>0</v>
      </c>
      <c r="AEY14" s="80">
        <v>0</v>
      </c>
      <c r="AEZ14" s="80">
        <v>0</v>
      </c>
      <c r="AFA14" s="80">
        <v>0</v>
      </c>
      <c r="AFB14" s="80">
        <v>0</v>
      </c>
      <c r="AFC14" s="80">
        <v>0</v>
      </c>
      <c r="AFD14" s="80">
        <v>0</v>
      </c>
      <c r="AFE14" s="80">
        <v>0</v>
      </c>
      <c r="AFF14" s="80">
        <v>0</v>
      </c>
      <c r="AFG14" s="80">
        <v>0</v>
      </c>
      <c r="AFH14" s="80">
        <v>0</v>
      </c>
      <c r="AFI14" s="80">
        <v>0</v>
      </c>
      <c r="AFJ14" s="80">
        <v>0</v>
      </c>
      <c r="AFK14" s="80">
        <v>0</v>
      </c>
      <c r="AFL14" s="80">
        <v>0</v>
      </c>
      <c r="AFM14" s="80">
        <v>0</v>
      </c>
      <c r="AFN14" s="80">
        <v>0</v>
      </c>
      <c r="AFO14" s="80">
        <v>0</v>
      </c>
      <c r="AFP14" s="80">
        <v>0</v>
      </c>
      <c r="AFQ14" s="80">
        <v>0</v>
      </c>
      <c r="AFR14" s="80">
        <v>0</v>
      </c>
      <c r="AFS14" s="80">
        <v>0</v>
      </c>
      <c r="AFT14" s="80">
        <v>0</v>
      </c>
      <c r="AFU14" s="80">
        <v>0</v>
      </c>
      <c r="AFV14" s="80">
        <v>0</v>
      </c>
      <c r="AFW14" s="80">
        <v>0</v>
      </c>
      <c r="AFX14" s="80">
        <v>0</v>
      </c>
      <c r="AFY14" s="80">
        <v>0</v>
      </c>
      <c r="AFZ14" s="80">
        <v>0</v>
      </c>
      <c r="AGA14" s="80">
        <v>0</v>
      </c>
      <c r="AGB14" s="80">
        <v>0</v>
      </c>
      <c r="AGC14" s="80">
        <v>0</v>
      </c>
      <c r="AGD14" s="80">
        <v>0</v>
      </c>
      <c r="AGE14" s="80">
        <v>0</v>
      </c>
      <c r="AGF14" s="80">
        <v>0</v>
      </c>
      <c r="AGG14" s="80">
        <v>0</v>
      </c>
      <c r="AGH14" s="80">
        <v>0</v>
      </c>
      <c r="AGI14" s="177"/>
      <c r="AGJ14" s="177"/>
      <c r="AGK14" s="177"/>
      <c r="AGL14" s="177"/>
      <c r="AGM14" s="177"/>
    </row>
    <row r="15" spans="1:16377" s="104" customFormat="1" ht="13.5" customHeight="1" collapsed="1">
      <c r="A15" s="74" t="str">
        <f>IF('Sintesi (CA)'!B40&lt;&gt;"",'Sintesi (CA)'!B40,"")</f>
        <v>P59-Deploy &amp; Change CRMT</v>
      </c>
      <c r="B15" s="145" t="str">
        <f>IF('Sintesi (CA)'!C40&lt;&gt;"",'Sintesi (CA)'!C40,"")</f>
        <v>AO004511_YYY50</v>
      </c>
      <c r="C15" s="74" t="str">
        <f>IF('Sintesi (CA)'!N40&lt;&gt;"",'Sintesi (CA)'!N40,"")</f>
        <v>Gestione VAS</v>
      </c>
      <c r="D15" s="132">
        <f>'Sintesi (CA)'!W40</f>
        <v>3</v>
      </c>
      <c r="E15" s="132">
        <f>'Sintesi (CA)'!X40</f>
        <v>0</v>
      </c>
      <c r="F15" s="132">
        <f>'Sintesi (CA)'!Y40</f>
        <v>3</v>
      </c>
      <c r="G15" s="175">
        <v>1</v>
      </c>
      <c r="H15" s="183">
        <v>43271</v>
      </c>
      <c r="I15" s="183">
        <v>43315</v>
      </c>
      <c r="J15" s="78">
        <f t="shared" si="123"/>
        <v>33</v>
      </c>
      <c r="K15" s="78">
        <v>0</v>
      </c>
      <c r="L15" s="79">
        <f t="shared" si="122"/>
        <v>9.0909090909090912E-2</v>
      </c>
      <c r="M15" s="80">
        <v>0</v>
      </c>
      <c r="N15" s="80">
        <v>0</v>
      </c>
      <c r="O15" s="80">
        <v>0</v>
      </c>
      <c r="P15" s="80">
        <v>0</v>
      </c>
      <c r="Q15" s="80">
        <v>0</v>
      </c>
      <c r="R15" s="80">
        <v>0</v>
      </c>
      <c r="S15" s="80">
        <v>0</v>
      </c>
      <c r="T15" s="80">
        <v>0</v>
      </c>
      <c r="U15" s="80">
        <v>0</v>
      </c>
      <c r="V15" s="80">
        <v>0</v>
      </c>
      <c r="W15" s="80">
        <v>0</v>
      </c>
      <c r="X15" s="80">
        <v>0</v>
      </c>
      <c r="Y15" s="80">
        <v>0</v>
      </c>
      <c r="Z15" s="80">
        <v>0</v>
      </c>
      <c r="AA15" s="80">
        <v>0</v>
      </c>
      <c r="AB15" s="80">
        <v>0</v>
      </c>
      <c r="AC15" s="80">
        <v>0</v>
      </c>
      <c r="AD15" s="80">
        <v>0</v>
      </c>
      <c r="AE15" s="80">
        <v>0</v>
      </c>
      <c r="AF15" s="80">
        <v>0</v>
      </c>
      <c r="AG15" s="80">
        <v>0</v>
      </c>
      <c r="AH15" s="80">
        <v>1</v>
      </c>
      <c r="AI15" s="80">
        <v>1</v>
      </c>
      <c r="AJ15" s="80">
        <v>1</v>
      </c>
      <c r="AK15" s="80">
        <v>1</v>
      </c>
      <c r="AL15" s="80">
        <v>1</v>
      </c>
      <c r="AM15" s="80">
        <v>1</v>
      </c>
      <c r="AN15" s="80">
        <v>1</v>
      </c>
      <c r="AO15" s="80">
        <v>1</v>
      </c>
      <c r="AP15" s="80">
        <v>1</v>
      </c>
      <c r="AQ15" s="80">
        <v>1</v>
      </c>
      <c r="AR15" s="80">
        <v>1</v>
      </c>
      <c r="AS15" s="80">
        <v>1</v>
      </c>
      <c r="AT15" s="80">
        <v>1</v>
      </c>
      <c r="AU15" s="80">
        <v>1</v>
      </c>
      <c r="AV15" s="80">
        <v>1</v>
      </c>
      <c r="AW15" s="80">
        <v>1</v>
      </c>
      <c r="AX15" s="80">
        <v>1</v>
      </c>
      <c r="AY15" s="80">
        <v>1</v>
      </c>
      <c r="AZ15" s="80">
        <v>1</v>
      </c>
      <c r="BA15" s="80">
        <v>1</v>
      </c>
      <c r="BB15" s="80">
        <v>1</v>
      </c>
      <c r="BC15" s="80">
        <v>1</v>
      </c>
      <c r="BD15" s="80">
        <v>1</v>
      </c>
      <c r="BE15" s="80">
        <v>1</v>
      </c>
      <c r="BF15" s="80">
        <v>1</v>
      </c>
      <c r="BG15" s="80">
        <v>1</v>
      </c>
      <c r="BH15" s="80">
        <v>0</v>
      </c>
      <c r="BI15" s="80">
        <v>0</v>
      </c>
      <c r="BJ15" s="80">
        <v>0</v>
      </c>
      <c r="BK15" s="80">
        <v>0</v>
      </c>
      <c r="BL15" s="80">
        <v>0</v>
      </c>
      <c r="BM15" s="80">
        <v>0</v>
      </c>
      <c r="BN15" s="80">
        <v>0</v>
      </c>
      <c r="BO15" s="80">
        <v>0</v>
      </c>
      <c r="BP15" s="80">
        <v>0</v>
      </c>
      <c r="BQ15" s="80">
        <v>0</v>
      </c>
      <c r="BR15" s="80">
        <v>0</v>
      </c>
      <c r="BS15" s="80">
        <v>0</v>
      </c>
      <c r="BT15" s="80">
        <v>0</v>
      </c>
      <c r="BU15" s="80">
        <v>0</v>
      </c>
      <c r="BV15" s="80">
        <v>0</v>
      </c>
      <c r="BW15" s="80">
        <v>0</v>
      </c>
      <c r="BX15" s="80">
        <v>0</v>
      </c>
      <c r="BY15" s="80">
        <v>0</v>
      </c>
      <c r="BZ15" s="80">
        <v>0</v>
      </c>
      <c r="CA15" s="80">
        <v>0</v>
      </c>
      <c r="CB15" s="80">
        <v>0</v>
      </c>
      <c r="CC15" s="80">
        <v>0</v>
      </c>
      <c r="CD15" s="80">
        <v>0</v>
      </c>
      <c r="CE15" s="80">
        <v>0</v>
      </c>
      <c r="CF15" s="80">
        <v>0</v>
      </c>
      <c r="CG15" s="80">
        <v>0</v>
      </c>
      <c r="CH15" s="80">
        <v>0</v>
      </c>
      <c r="CI15" s="80">
        <v>0</v>
      </c>
      <c r="CJ15" s="80">
        <v>0</v>
      </c>
      <c r="CK15" s="80">
        <v>0</v>
      </c>
      <c r="CL15" s="80">
        <v>0</v>
      </c>
      <c r="CM15" s="80">
        <v>0</v>
      </c>
      <c r="CN15" s="80">
        <v>0</v>
      </c>
      <c r="CO15" s="80">
        <v>0</v>
      </c>
      <c r="CP15" s="80">
        <v>0</v>
      </c>
      <c r="CQ15" s="80">
        <v>0</v>
      </c>
      <c r="CR15" s="80">
        <v>0</v>
      </c>
      <c r="CS15" s="80">
        <v>0</v>
      </c>
      <c r="CT15" s="80">
        <v>0</v>
      </c>
      <c r="CU15" s="80">
        <v>0</v>
      </c>
      <c r="CV15" s="80">
        <v>0</v>
      </c>
      <c r="CW15" s="80">
        <v>0</v>
      </c>
      <c r="CX15" s="80">
        <v>0</v>
      </c>
      <c r="CY15" s="80">
        <v>0</v>
      </c>
      <c r="CZ15" s="80">
        <v>0</v>
      </c>
      <c r="DA15" s="80">
        <v>0</v>
      </c>
      <c r="DB15" s="80">
        <v>0</v>
      </c>
      <c r="DC15" s="80">
        <v>0</v>
      </c>
      <c r="DD15" s="80">
        <v>0</v>
      </c>
      <c r="DE15" s="80">
        <v>0</v>
      </c>
      <c r="DF15" s="80">
        <v>0</v>
      </c>
      <c r="DG15" s="80">
        <v>0</v>
      </c>
      <c r="DH15" s="80">
        <v>0</v>
      </c>
      <c r="DI15" s="80">
        <v>0</v>
      </c>
      <c r="DJ15" s="80"/>
      <c r="DK15" s="80"/>
      <c r="DL15" s="80"/>
      <c r="DM15" s="80"/>
      <c r="DN15" s="80"/>
      <c r="DO15" s="80"/>
      <c r="DP15" s="318">
        <v>0</v>
      </c>
      <c r="DQ15" s="318">
        <v>0</v>
      </c>
      <c r="DR15" s="318">
        <v>0</v>
      </c>
      <c r="DS15" s="318">
        <v>0</v>
      </c>
      <c r="DT15" s="318">
        <v>0</v>
      </c>
      <c r="DU15" s="318">
        <v>0</v>
      </c>
      <c r="DV15" s="318">
        <v>0</v>
      </c>
      <c r="DW15" s="318">
        <v>0</v>
      </c>
      <c r="DX15" s="318">
        <v>0</v>
      </c>
      <c r="DY15" s="318">
        <v>0</v>
      </c>
      <c r="DZ15" s="318">
        <v>0</v>
      </c>
      <c r="EA15" s="318">
        <v>0</v>
      </c>
      <c r="EB15" s="318">
        <v>1</v>
      </c>
      <c r="EC15" s="318">
        <v>1</v>
      </c>
      <c r="ED15" s="318">
        <v>1</v>
      </c>
      <c r="EE15" s="318">
        <v>1</v>
      </c>
      <c r="EF15" s="318">
        <v>1</v>
      </c>
      <c r="EG15" s="318">
        <v>1</v>
      </c>
      <c r="EH15" s="318">
        <v>1</v>
      </c>
      <c r="EI15" s="318">
        <v>1</v>
      </c>
      <c r="EJ15" s="318">
        <v>1</v>
      </c>
      <c r="EK15" s="318">
        <v>1</v>
      </c>
      <c r="EL15" s="318">
        <v>1</v>
      </c>
      <c r="EM15" s="318">
        <f>VLOOKUP($B15,'Sintesi (CA)'!$C$30:$AE$56,25,FALSE)</f>
        <v>1</v>
      </c>
      <c r="EN15" s="318">
        <f>VLOOKUP($B15,'Sintesi (CA)'!$C$30:$AE$56,25,FALSE)</f>
        <v>1</v>
      </c>
      <c r="EO15" s="318">
        <f>VLOOKUP($B15,'Sintesi (CA)'!$C$30:$AE$56,25,FALSE)</f>
        <v>1</v>
      </c>
      <c r="EP15" s="318">
        <f>VLOOKUP($B15,'Sintesi (CA)'!$C$30:$AE$56,25,FALSE)</f>
        <v>1</v>
      </c>
      <c r="EQ15" s="318">
        <f>VLOOKUP($B15,'Sintesi (CA)'!$C$30:$AE$56,25,FALSE)</f>
        <v>1</v>
      </c>
      <c r="ER15" s="318">
        <f>VLOOKUP($B15,'Sintesi (CA)'!$C$30:$AE$56,25,FALSE)</f>
        <v>1</v>
      </c>
      <c r="ES15" s="318">
        <f>VLOOKUP($B15,'Sintesi (CA)'!$C$30:$AE$56,25,FALSE)</f>
        <v>1</v>
      </c>
      <c r="ET15" s="318">
        <f>VLOOKUP($B15,'Sintesi (CA)'!$C$30:$AE$56,25,FALSE)</f>
        <v>1</v>
      </c>
      <c r="EU15" s="318">
        <f>VLOOKUP($B15,'Sintesi (CA)'!$C$30:$AE$56,25,FALSE)</f>
        <v>1</v>
      </c>
      <c r="EV15" s="318">
        <f>VLOOKUP($B15,'Sintesi (CA)'!$C$30:$AE$56,25,FALSE)</f>
        <v>1</v>
      </c>
      <c r="EW15" s="318">
        <f>VLOOKUP($B15,'Sintesi (CA)'!$C$30:$AE$56,25,FALSE)</f>
        <v>1</v>
      </c>
      <c r="EX15" s="318">
        <f>VLOOKUP($B15,'Sintesi (CA)'!$C$30:$AE$56,25,FALSE)</f>
        <v>1</v>
      </c>
      <c r="EY15" s="318">
        <f>VLOOKUP($B15,'Sintesi (CA)'!$C$30:$AE$56,25,FALSE)</f>
        <v>1</v>
      </c>
      <c r="EZ15" s="318">
        <f>VLOOKUP($B15,'Sintesi (CA)'!$C$30:$AE$56,25,FALSE)</f>
        <v>1</v>
      </c>
      <c r="FA15" s="318">
        <f>VLOOKUP($B15,'Sintesi (CA)'!$C$30:$AE$56,25,FALSE)</f>
        <v>1</v>
      </c>
      <c r="FB15" s="318">
        <f>VLOOKUP($B15,'Sintesi (CA)'!$C$30:$AE$56,25,FALSE)</f>
        <v>1</v>
      </c>
      <c r="FC15" s="318">
        <f>VLOOKUP($B15,'Sintesi (CA)'!$C$30:$AE$56,25,FALSE)</f>
        <v>1</v>
      </c>
      <c r="FD15" s="318">
        <f>VLOOKUP($B15,'Sintesi (CA)'!$C$30:$AE$56,25,FALSE)</f>
        <v>1</v>
      </c>
      <c r="FE15" s="318">
        <f>VLOOKUP($B15,'Sintesi (CA)'!$C$30:$AE$56,25,FALSE)</f>
        <v>1</v>
      </c>
      <c r="FF15" s="318">
        <f>VLOOKUP($B15,'Sintesi (CA)'!$C$30:$AE$56,25,FALSE)</f>
        <v>1</v>
      </c>
      <c r="FG15" s="318">
        <f>VLOOKUP($B15,'Sintesi (CA)'!$C$30:$AE$56,25,FALSE)</f>
        <v>1</v>
      </c>
      <c r="FH15" s="318">
        <f>VLOOKUP($B15,'Sintesi (CA)'!$C$30:$AE$56,25,FALSE)</f>
        <v>1</v>
      </c>
      <c r="FI15" s="318">
        <f>VLOOKUP($B15,'Sintesi (CA)'!$C$30:$AE$56,25,FALSE)</f>
        <v>1</v>
      </c>
      <c r="FJ15" s="318">
        <f>VLOOKUP($B15,'Sintesi (CA)'!$C$30:$AE$56,25,FALSE)</f>
        <v>1</v>
      </c>
      <c r="FK15" s="318">
        <f>VLOOKUP($B15,'Sintesi (CA)'!$C$30:$AE$56,25,FALSE)</f>
        <v>1</v>
      </c>
      <c r="FL15" s="318">
        <f>VLOOKUP($B15,'Sintesi (CA)'!$C$30:$AE$56,25,FALSE)</f>
        <v>1</v>
      </c>
      <c r="FM15" s="318">
        <f>VLOOKUP($B15,'Sintesi (CA)'!$C$30:$AE$56,25,FALSE)</f>
        <v>1</v>
      </c>
      <c r="FN15" s="318">
        <f>VLOOKUP($B15,'Sintesi (CA)'!$C$30:$AE$56,25,FALSE)</f>
        <v>1</v>
      </c>
      <c r="FO15" s="318">
        <f>VLOOKUP($B15,'Sintesi (CA)'!$C$30:$AE$56,25,FALSE)</f>
        <v>1</v>
      </c>
      <c r="FP15" s="318">
        <f>VLOOKUP($B15,'Sintesi (CA)'!$C$30:$AE$56,25,FALSE)</f>
        <v>1</v>
      </c>
      <c r="FQ15" s="318">
        <f>VLOOKUP($B15,'Sintesi (CA)'!$C$30:$AE$56,25,FALSE)</f>
        <v>1</v>
      </c>
      <c r="FR15" s="318">
        <f>VLOOKUP($B15,'Sintesi (CA)'!$C$30:$AE$56,25,FALSE)</f>
        <v>1</v>
      </c>
      <c r="FS15" s="318">
        <f>VLOOKUP($B15,'Sintesi (CA)'!$C$30:$AE$56,25,FALSE)</f>
        <v>1</v>
      </c>
      <c r="FT15" s="318">
        <f>VLOOKUP($B15,'Sintesi (CA)'!$C$30:$AE$56,25,FALSE)</f>
        <v>1</v>
      </c>
      <c r="FU15" s="318">
        <f>VLOOKUP($B15,'Sintesi (CA)'!$C$30:$AE$56,25,FALSE)</f>
        <v>1</v>
      </c>
      <c r="FV15" s="318">
        <f>VLOOKUP($B15,'Sintesi (CA)'!$C$30:$AE$56,25,FALSE)</f>
        <v>1</v>
      </c>
      <c r="FW15" s="318">
        <f>VLOOKUP($B15,'Sintesi (CA)'!$C$30:$AE$56,25,FALSE)</f>
        <v>1</v>
      </c>
      <c r="FX15" s="318">
        <f>VLOOKUP($B15,'Sintesi (CA)'!$C$30:$AE$56,25,FALSE)</f>
        <v>1</v>
      </c>
      <c r="FY15" s="318">
        <f>VLOOKUP($B15,'Sintesi (CA)'!$C$30:$AE$56,25,FALSE)</f>
        <v>1</v>
      </c>
      <c r="FZ15" s="318">
        <f>VLOOKUP($B15,'Sintesi (CA)'!$C$30:$AE$56,25,FALSE)</f>
        <v>1</v>
      </c>
      <c r="GA15" s="318">
        <f>VLOOKUP($B15,'Sintesi (CA)'!$C$30:$AE$56,25,FALSE)</f>
        <v>1</v>
      </c>
      <c r="GB15" s="318">
        <f>VLOOKUP($B15,'Sintesi (CA)'!$C$30:$AE$56,25,FALSE)</f>
        <v>1</v>
      </c>
      <c r="GC15" s="318">
        <f>VLOOKUP($B15,'Sintesi (CA)'!$C$30:$AE$56,25,FALSE)</f>
        <v>1</v>
      </c>
      <c r="GD15" s="318">
        <f>VLOOKUP($B15,'Sintesi (CA)'!$C$30:$AE$56,25,FALSE)</f>
        <v>1</v>
      </c>
      <c r="GE15" s="318">
        <f>VLOOKUP($B15,'Sintesi (CA)'!$C$30:$AE$56,25,FALSE)</f>
        <v>1</v>
      </c>
      <c r="GF15" s="318">
        <f>VLOOKUP($B15,'Sintesi (CA)'!$C$30:$AE$56,25,FALSE)</f>
        <v>1</v>
      </c>
      <c r="GG15" s="318">
        <f>VLOOKUP($B15,'Sintesi (CA)'!$C$30:$AE$56,25,FALSE)</f>
        <v>1</v>
      </c>
      <c r="GH15" s="318">
        <f>VLOOKUP($B15,'Sintesi (CA)'!$C$30:$AE$56,25,FALSE)</f>
        <v>1</v>
      </c>
      <c r="GI15" s="318">
        <f>VLOOKUP($B15,'Sintesi (CA)'!$C$30:$AE$56,25,FALSE)</f>
        <v>1</v>
      </c>
      <c r="GJ15" s="318">
        <f>VLOOKUP($B15,'Sintesi (CA)'!$C$30:$AE$56,25,FALSE)</f>
        <v>1</v>
      </c>
      <c r="GK15" s="318">
        <f>VLOOKUP($B15,'Sintesi (CA)'!$C$30:$AE$56,25,FALSE)</f>
        <v>1</v>
      </c>
      <c r="GL15" s="318">
        <f>VLOOKUP($B15,'Sintesi (CA)'!$C$30:$AE$56,25,FALSE)</f>
        <v>1</v>
      </c>
      <c r="GM15" s="318">
        <f>VLOOKUP($B15,'Sintesi (CA)'!$C$30:$AE$56,25,FALSE)</f>
        <v>1</v>
      </c>
      <c r="GN15" s="318">
        <f>VLOOKUP($B15,'Sintesi (CA)'!$C$30:$AE$56,25,FALSE)</f>
        <v>1</v>
      </c>
      <c r="GO15" s="318">
        <f>VLOOKUP($B15,'Sintesi (CA)'!$C$30:$AE$56,25,FALSE)</f>
        <v>1</v>
      </c>
      <c r="GP15" s="318">
        <f>VLOOKUP($B15,'Sintesi (CA)'!$C$30:$AE$56,25,FALSE)</f>
        <v>1</v>
      </c>
      <c r="GQ15" s="318">
        <f>VLOOKUP($B15,'Sintesi (CA)'!$C$30:$AE$56,25,FALSE)</f>
        <v>1</v>
      </c>
      <c r="GR15" s="318">
        <f>VLOOKUP($B15,'Sintesi (CA)'!$C$30:$AE$56,25,FALSE)</f>
        <v>1</v>
      </c>
      <c r="GS15" s="318">
        <f>VLOOKUP($B15,'Sintesi (CA)'!$C$30:$AE$56,25,FALSE)</f>
        <v>1</v>
      </c>
      <c r="GT15" s="318">
        <f>VLOOKUP($B15,'Sintesi (CA)'!$C$30:$AE$56,25,FALSE)</f>
        <v>1</v>
      </c>
      <c r="GU15" s="318">
        <f>VLOOKUP($B15,'Sintesi (CA)'!$C$30:$AE$56,25,FALSE)</f>
        <v>1</v>
      </c>
      <c r="GV15" s="318">
        <f>VLOOKUP($B15,'Sintesi (CA)'!$C$30:$AE$56,25,FALSE)</f>
        <v>1</v>
      </c>
      <c r="GW15" s="318">
        <f>VLOOKUP($B15,'Sintesi (CA)'!$C$30:$AE$56,25,FALSE)</f>
        <v>1</v>
      </c>
      <c r="GX15" s="318">
        <f>VLOOKUP($B15,'Sintesi (CA)'!$C$30:$AE$56,25,FALSE)</f>
        <v>1</v>
      </c>
      <c r="GY15" s="318">
        <f>VLOOKUP($B15,'Sintesi (CA)'!$C$30:$AE$56,25,FALSE)</f>
        <v>1</v>
      </c>
      <c r="GZ15" s="318">
        <f>VLOOKUP($B15,'Sintesi (CA)'!$C$30:$AE$56,25,FALSE)</f>
        <v>1</v>
      </c>
      <c r="HA15" s="318">
        <f>VLOOKUP($B15,'Sintesi (CA)'!$C$30:$AE$56,25,FALSE)</f>
        <v>1</v>
      </c>
      <c r="HB15" s="318">
        <f>VLOOKUP($B15,'Sintesi (CA)'!$C$30:$AE$56,25,FALSE)</f>
        <v>1</v>
      </c>
      <c r="HC15" s="318">
        <f>VLOOKUP($B15,'Sintesi (CA)'!$C$30:$AE$56,25,FALSE)</f>
        <v>1</v>
      </c>
      <c r="HD15" s="318">
        <f>VLOOKUP($B15,'Sintesi (CA)'!$C$30:$AE$56,25,FALSE)</f>
        <v>1</v>
      </c>
      <c r="HE15" s="318">
        <f>VLOOKUP($B15,'Sintesi (CA)'!$C$30:$AE$56,25,FALSE)</f>
        <v>1</v>
      </c>
      <c r="HF15" s="318">
        <f>VLOOKUP($B15,'Sintesi (CA)'!$C$30:$AE$56,25,FALSE)</f>
        <v>1</v>
      </c>
      <c r="HG15" s="318">
        <f>VLOOKUP($B15,'Sintesi (CA)'!$C$30:$AE$56,25,FALSE)</f>
        <v>1</v>
      </c>
      <c r="HH15" s="318">
        <f>VLOOKUP($B15,'Sintesi (CA)'!$C$30:$AE$56,25,FALSE)</f>
        <v>1</v>
      </c>
      <c r="HI15" s="318">
        <f>VLOOKUP($B15,'Sintesi (CA)'!$C$30:$AE$56,25,FALSE)</f>
        <v>1</v>
      </c>
      <c r="HJ15" s="318">
        <f>VLOOKUP($B15,'Sintesi (CA)'!$C$30:$AE$56,25,FALSE)</f>
        <v>1</v>
      </c>
      <c r="HK15" s="318">
        <f>VLOOKUP($B15,'Sintesi (CA)'!$C$30:$AE$56,25,FALSE)</f>
        <v>1</v>
      </c>
      <c r="HL15" s="318">
        <f>VLOOKUP($B15,'Sintesi (CA)'!$C$30:$AE$56,25,FALSE)</f>
        <v>1</v>
      </c>
      <c r="HM15" s="318">
        <f>VLOOKUP($B15,'Sintesi (CA)'!$C$30:$AE$56,25,FALSE)</f>
        <v>1</v>
      </c>
      <c r="HN15" s="318">
        <f>VLOOKUP($B15,'Sintesi (CA)'!$C$30:$AE$56,25,FALSE)</f>
        <v>1</v>
      </c>
      <c r="HO15" s="318">
        <f>VLOOKUP($B15,'Sintesi (CA)'!$C$30:$AE$56,25,FALSE)</f>
        <v>1</v>
      </c>
      <c r="HP15" s="318"/>
      <c r="HQ15" s="318"/>
      <c r="HR15" s="318"/>
      <c r="HS15" s="319">
        <v>0</v>
      </c>
      <c r="HT15" s="319">
        <v>0</v>
      </c>
      <c r="HU15" s="319">
        <v>0</v>
      </c>
      <c r="HV15" s="319">
        <v>0</v>
      </c>
      <c r="HW15" s="319">
        <v>0</v>
      </c>
      <c r="HX15" s="319">
        <v>0</v>
      </c>
      <c r="HY15" s="319">
        <v>0</v>
      </c>
      <c r="HZ15" s="319">
        <v>0</v>
      </c>
      <c r="IA15" s="319">
        <v>0</v>
      </c>
      <c r="IB15" s="319">
        <v>0</v>
      </c>
      <c r="IC15" s="319">
        <v>0</v>
      </c>
      <c r="ID15" s="319">
        <v>0</v>
      </c>
      <c r="IE15" s="319">
        <v>0</v>
      </c>
      <c r="IF15" s="319">
        <v>0</v>
      </c>
      <c r="IG15" s="319">
        <v>0</v>
      </c>
      <c r="IH15" s="319">
        <v>0</v>
      </c>
      <c r="II15" s="319">
        <v>0</v>
      </c>
      <c r="IJ15" s="319">
        <v>0</v>
      </c>
      <c r="IK15" s="319">
        <v>0</v>
      </c>
      <c r="IL15" s="319">
        <v>0</v>
      </c>
      <c r="IM15" s="319">
        <v>0</v>
      </c>
      <c r="IN15" s="319">
        <v>0</v>
      </c>
      <c r="IO15" s="319">
        <v>0</v>
      </c>
      <c r="IP15" s="319">
        <f>VLOOKUP($B15,'Sintesi (CA)'!$C$30:$AE$56,27,FALSE)</f>
        <v>0</v>
      </c>
      <c r="IQ15" s="319">
        <f>VLOOKUP($B15,'Sintesi (CA)'!$C$30:$AE$56,27,FALSE)</f>
        <v>0</v>
      </c>
      <c r="IR15" s="319">
        <f>VLOOKUP($B15,'Sintesi (CA)'!$C$30:$AE$56,27,FALSE)</f>
        <v>0</v>
      </c>
      <c r="IS15" s="319">
        <f>VLOOKUP($B15,'Sintesi (CA)'!$C$30:$AE$56,27,FALSE)</f>
        <v>0</v>
      </c>
      <c r="IT15" s="319">
        <f>VLOOKUP($B15,'Sintesi (CA)'!$C$30:$AE$56,27,FALSE)</f>
        <v>0</v>
      </c>
      <c r="IU15" s="319">
        <f>VLOOKUP($B15,'Sintesi (CA)'!$C$30:$AE$56,27,FALSE)</f>
        <v>0</v>
      </c>
      <c r="IV15" s="319">
        <f>VLOOKUP($B15,'Sintesi (CA)'!$C$30:$AE$56,27,FALSE)</f>
        <v>0</v>
      </c>
      <c r="IW15" s="319">
        <f>VLOOKUP($B15,'Sintesi (CA)'!$C$30:$AE$56,27,FALSE)</f>
        <v>0</v>
      </c>
      <c r="IX15" s="319">
        <f>VLOOKUP($B15,'Sintesi (CA)'!$C$30:$AE$56,27,FALSE)</f>
        <v>0</v>
      </c>
      <c r="IY15" s="319">
        <f>VLOOKUP($B15,'Sintesi (CA)'!$C$30:$AE$56,27,FALSE)</f>
        <v>0</v>
      </c>
      <c r="IZ15" s="319">
        <f>VLOOKUP($B15,'Sintesi (CA)'!$C$30:$AE$56,27,FALSE)</f>
        <v>0</v>
      </c>
      <c r="JA15" s="319">
        <f>VLOOKUP($B15,'Sintesi (CA)'!$C$30:$AE$56,27,FALSE)</f>
        <v>0</v>
      </c>
      <c r="JB15" s="319">
        <f>VLOOKUP($B15,'Sintesi (CA)'!$C$30:$AE$56,27,FALSE)</f>
        <v>0</v>
      </c>
      <c r="JC15" s="319">
        <f>VLOOKUP($B15,'Sintesi (CA)'!$C$30:$AE$56,27,FALSE)</f>
        <v>0</v>
      </c>
      <c r="JD15" s="319">
        <f>VLOOKUP($B15,'Sintesi (CA)'!$C$30:$AE$56,27,FALSE)</f>
        <v>0</v>
      </c>
      <c r="JE15" s="319">
        <f>VLOOKUP($B15,'Sintesi (CA)'!$C$30:$AE$56,27,FALSE)</f>
        <v>0</v>
      </c>
      <c r="JF15" s="319">
        <f>VLOOKUP($B15,'Sintesi (CA)'!$C$30:$AE$56,27,FALSE)</f>
        <v>0</v>
      </c>
      <c r="JG15" s="319">
        <f>VLOOKUP($B15,'Sintesi (CA)'!$C$30:$AE$56,27,FALSE)</f>
        <v>0</v>
      </c>
      <c r="JH15" s="319">
        <f>VLOOKUP($B15,'Sintesi (CA)'!$C$30:$AE$56,27,FALSE)</f>
        <v>0</v>
      </c>
      <c r="JI15" s="319">
        <f>VLOOKUP($B15,'Sintesi (CA)'!$C$30:$AE$56,27,FALSE)</f>
        <v>0</v>
      </c>
      <c r="JJ15" s="319">
        <f>VLOOKUP($B15,'Sintesi (CA)'!$C$30:$AE$56,27,FALSE)</f>
        <v>0</v>
      </c>
      <c r="JK15" s="319">
        <f>VLOOKUP($B15,'Sintesi (CA)'!$C$30:$AE$56,27,FALSE)</f>
        <v>0</v>
      </c>
      <c r="JL15" s="319">
        <f>VLOOKUP($B15,'Sintesi (CA)'!$C$30:$AE$56,27,FALSE)</f>
        <v>0</v>
      </c>
      <c r="JM15" s="319">
        <f>VLOOKUP($B15,'Sintesi (CA)'!$C$30:$AE$56,27,FALSE)</f>
        <v>0</v>
      </c>
      <c r="JN15" s="319">
        <f>VLOOKUP($B15,'Sintesi (CA)'!$C$30:$AE$56,27,FALSE)</f>
        <v>0</v>
      </c>
      <c r="JO15" s="319">
        <f>VLOOKUP($B15,'Sintesi (CA)'!$C$30:$AE$56,27,FALSE)</f>
        <v>0</v>
      </c>
      <c r="JP15" s="319">
        <f>VLOOKUP($B15,'Sintesi (CA)'!$C$30:$AE$56,27,FALSE)</f>
        <v>0</v>
      </c>
      <c r="JQ15" s="319">
        <f>VLOOKUP($B15,'Sintesi (CA)'!$C$30:$AE$56,27,FALSE)</f>
        <v>0</v>
      </c>
      <c r="JR15" s="319">
        <f>VLOOKUP($B15,'Sintesi (CA)'!$C$30:$AE$56,27,FALSE)</f>
        <v>0</v>
      </c>
      <c r="JS15" s="319">
        <f>VLOOKUP($B15,'Sintesi (CA)'!$C$30:$AE$56,27,FALSE)</f>
        <v>0</v>
      </c>
      <c r="JT15" s="319">
        <f>VLOOKUP($B15,'Sintesi (CA)'!$C$30:$AE$56,27,FALSE)</f>
        <v>0</v>
      </c>
      <c r="JU15" s="319">
        <f>VLOOKUP($B15,'Sintesi (CA)'!$C$30:$AE$56,27,FALSE)</f>
        <v>0</v>
      </c>
      <c r="JV15" s="319">
        <f>VLOOKUP($B15,'Sintesi (CA)'!$C$30:$AE$56,27,FALSE)</f>
        <v>0</v>
      </c>
      <c r="JW15" s="319">
        <f>VLOOKUP($B15,'Sintesi (CA)'!$C$30:$AE$56,27,FALSE)</f>
        <v>0</v>
      </c>
      <c r="JX15" s="319">
        <f>VLOOKUP($B15,'Sintesi (CA)'!$C$30:$AE$56,27,FALSE)</f>
        <v>0</v>
      </c>
      <c r="JY15" s="319">
        <f>VLOOKUP($B15,'Sintesi (CA)'!$C$30:$AE$56,27,FALSE)</f>
        <v>0</v>
      </c>
      <c r="JZ15" s="319">
        <f>VLOOKUP($B15,'Sintesi (CA)'!$C$30:$AE$56,27,FALSE)</f>
        <v>0</v>
      </c>
      <c r="KA15" s="319">
        <f>VLOOKUP($B15,'Sintesi (CA)'!$C$30:$AE$56,27,FALSE)</f>
        <v>0</v>
      </c>
      <c r="KB15" s="319">
        <f>VLOOKUP($B15,'Sintesi (CA)'!$C$30:$AE$56,27,FALSE)</f>
        <v>0</v>
      </c>
      <c r="KC15" s="319">
        <f>VLOOKUP($B15,'Sintesi (CA)'!$C$30:$AE$56,27,FALSE)</f>
        <v>0</v>
      </c>
      <c r="KD15" s="319">
        <f>VLOOKUP($B15,'Sintesi (CA)'!$C$30:$AE$56,27,FALSE)</f>
        <v>0</v>
      </c>
      <c r="KE15" s="319">
        <f>VLOOKUP($B15,'Sintesi (CA)'!$C$30:$AE$56,27,FALSE)</f>
        <v>0</v>
      </c>
      <c r="KF15" s="319">
        <f>VLOOKUP($B15,'Sintesi (CA)'!$C$30:$AE$56,27,FALSE)</f>
        <v>0</v>
      </c>
      <c r="KG15" s="319">
        <f>VLOOKUP($B15,'Sintesi (CA)'!$C$30:$AE$56,27,FALSE)</f>
        <v>0</v>
      </c>
      <c r="KH15" s="319">
        <f>VLOOKUP($B15,'Sintesi (CA)'!$C$30:$AE$56,27,FALSE)</f>
        <v>0</v>
      </c>
      <c r="KI15" s="319">
        <f>VLOOKUP($B15,'Sintesi (CA)'!$C$30:$AE$56,27,FALSE)</f>
        <v>0</v>
      </c>
      <c r="KJ15" s="319">
        <f>VLOOKUP($B15,'Sintesi (CA)'!$C$30:$AE$56,27,FALSE)</f>
        <v>0</v>
      </c>
      <c r="KK15" s="319">
        <f>VLOOKUP($B15,'Sintesi (CA)'!$C$30:$AE$56,27,FALSE)</f>
        <v>0</v>
      </c>
      <c r="KL15" s="319">
        <f>VLOOKUP($B15,'Sintesi (CA)'!$C$30:$AE$56,27,FALSE)</f>
        <v>0</v>
      </c>
      <c r="KM15" s="319">
        <f>VLOOKUP($B15,'Sintesi (CA)'!$C$30:$AE$56,27,FALSE)</f>
        <v>0</v>
      </c>
      <c r="KN15" s="319">
        <f>VLOOKUP($B15,'Sintesi (CA)'!$C$30:$AE$56,27,FALSE)</f>
        <v>0</v>
      </c>
      <c r="KO15" s="319">
        <f>VLOOKUP($B15,'Sintesi (CA)'!$C$30:$AE$56,27,FALSE)</f>
        <v>0</v>
      </c>
      <c r="KP15" s="319">
        <f>VLOOKUP($B15,'Sintesi (CA)'!$C$30:$AE$56,27,FALSE)</f>
        <v>0</v>
      </c>
      <c r="KQ15" s="319">
        <f>VLOOKUP($B15,'Sintesi (CA)'!$C$30:$AE$56,27,FALSE)</f>
        <v>0</v>
      </c>
      <c r="KR15" s="319">
        <f>VLOOKUP($B15,'Sintesi (CA)'!$C$30:$AE$56,27,FALSE)</f>
        <v>0</v>
      </c>
      <c r="KS15" s="319">
        <f>VLOOKUP($B15,'Sintesi (CA)'!$C$30:$AE$56,27,FALSE)</f>
        <v>0</v>
      </c>
      <c r="KT15" s="319">
        <f>VLOOKUP($B15,'Sintesi (CA)'!$C$30:$AE$56,27,FALSE)</f>
        <v>0</v>
      </c>
      <c r="KU15" s="319">
        <f>VLOOKUP($B15,'Sintesi (CA)'!$C$30:$AE$56,27,FALSE)</f>
        <v>0</v>
      </c>
      <c r="KV15" s="319">
        <f>VLOOKUP($B15,'Sintesi (CA)'!$C$30:$AE$56,27,FALSE)</f>
        <v>0</v>
      </c>
      <c r="KW15" s="319">
        <f>VLOOKUP($B15,'Sintesi (CA)'!$C$30:$AE$56,27,FALSE)</f>
        <v>0</v>
      </c>
      <c r="KX15" s="319">
        <f>VLOOKUP($B15,'Sintesi (CA)'!$C$30:$AE$56,27,FALSE)</f>
        <v>0</v>
      </c>
      <c r="KY15" s="319">
        <f>VLOOKUP($B15,'Sintesi (CA)'!$C$30:$AE$56,27,FALSE)</f>
        <v>0</v>
      </c>
      <c r="KZ15" s="319">
        <f>VLOOKUP($B15,'Sintesi (CA)'!$C$30:$AE$56,27,FALSE)</f>
        <v>0</v>
      </c>
      <c r="LA15" s="319">
        <f>VLOOKUP($B15,'Sintesi (CA)'!$C$30:$AE$56,27,FALSE)</f>
        <v>0</v>
      </c>
      <c r="LB15" s="319">
        <f>VLOOKUP($B15,'Sintesi (CA)'!$C$30:$AE$56,27,FALSE)</f>
        <v>0</v>
      </c>
      <c r="LC15" s="319">
        <f>VLOOKUP($B15,'Sintesi (CA)'!$C$30:$AE$56,27,FALSE)</f>
        <v>0</v>
      </c>
      <c r="LD15" s="319">
        <f>VLOOKUP($B15,'Sintesi (CA)'!$C$30:$AE$56,27,FALSE)</f>
        <v>0</v>
      </c>
      <c r="LE15" s="319">
        <f>VLOOKUP($B15,'Sintesi (CA)'!$C$30:$AE$56,27,FALSE)</f>
        <v>0</v>
      </c>
      <c r="LF15" s="319">
        <f>VLOOKUP($B15,'Sintesi (CA)'!$C$30:$AE$56,27,FALSE)</f>
        <v>0</v>
      </c>
      <c r="LG15" s="319">
        <f>VLOOKUP($B15,'Sintesi (CA)'!$C$30:$AE$56,27,FALSE)</f>
        <v>0</v>
      </c>
      <c r="LH15" s="319">
        <f>VLOOKUP($B15,'Sintesi (CA)'!$C$30:$AE$56,27,FALSE)</f>
        <v>0</v>
      </c>
      <c r="LI15" s="319">
        <f>VLOOKUP($B15,'Sintesi (CA)'!$C$30:$AE$56,27,FALSE)</f>
        <v>0</v>
      </c>
      <c r="LJ15" s="319">
        <f>VLOOKUP($B15,'Sintesi (CA)'!$C$30:$AE$56,27,FALSE)</f>
        <v>0</v>
      </c>
      <c r="LK15" s="319">
        <f>VLOOKUP($B15,'Sintesi (CA)'!$C$30:$AE$56,27,FALSE)</f>
        <v>0</v>
      </c>
      <c r="LL15" s="319">
        <f>VLOOKUP($B15,'Sintesi (CA)'!$C$30:$AE$56,27,FALSE)</f>
        <v>0</v>
      </c>
      <c r="LM15" s="319">
        <f>VLOOKUP($B15,'Sintesi (CA)'!$C$30:$AE$56,27,FALSE)</f>
        <v>0</v>
      </c>
      <c r="LN15" s="319">
        <f>VLOOKUP($B15,'Sintesi (CA)'!$C$30:$AE$56,27,FALSE)</f>
        <v>0</v>
      </c>
      <c r="LO15" s="319">
        <f>VLOOKUP($B15,'Sintesi (CA)'!$C$30:$AE$56,27,FALSE)</f>
        <v>0</v>
      </c>
      <c r="LP15" s="319">
        <f>VLOOKUP($B15,'Sintesi (CA)'!$C$30:$AE$56,27,FALSE)</f>
        <v>0</v>
      </c>
      <c r="LQ15" s="319">
        <f>VLOOKUP($B15,'Sintesi (CA)'!$C$30:$AE$56,27,FALSE)</f>
        <v>0</v>
      </c>
      <c r="LR15" s="319">
        <f>VLOOKUP($B15,'Sintesi (CA)'!$C$30:$AE$56,27,FALSE)</f>
        <v>0</v>
      </c>
      <c r="LS15" s="319"/>
      <c r="LT15" s="319"/>
      <c r="LU15" s="319"/>
      <c r="LV15" s="320">
        <v>0</v>
      </c>
      <c r="LW15" s="320">
        <v>0</v>
      </c>
      <c r="LX15" s="320">
        <v>0</v>
      </c>
      <c r="LY15" s="320">
        <v>0</v>
      </c>
      <c r="LZ15" s="320">
        <v>0</v>
      </c>
      <c r="MA15" s="320">
        <v>0</v>
      </c>
      <c r="MB15" s="320">
        <v>0</v>
      </c>
      <c r="MC15" s="320">
        <v>0</v>
      </c>
      <c r="MD15" s="320">
        <v>0</v>
      </c>
      <c r="ME15" s="320">
        <v>0</v>
      </c>
      <c r="MF15" s="320">
        <v>0</v>
      </c>
      <c r="MG15" s="320">
        <v>0</v>
      </c>
      <c r="MH15" s="320">
        <v>1</v>
      </c>
      <c r="MI15" s="320">
        <v>1</v>
      </c>
      <c r="MJ15" s="320">
        <v>1</v>
      </c>
      <c r="MK15" s="320">
        <v>1</v>
      </c>
      <c r="ML15" s="320">
        <v>1</v>
      </c>
      <c r="MM15" s="320">
        <v>1</v>
      </c>
      <c r="MN15" s="320">
        <v>1</v>
      </c>
      <c r="MO15" s="320">
        <v>1</v>
      </c>
      <c r="MP15" s="320">
        <v>1</v>
      </c>
      <c r="MQ15" s="320">
        <v>1</v>
      </c>
      <c r="MR15" s="320">
        <v>1</v>
      </c>
      <c r="MS15" s="320">
        <f>VLOOKUP($B15,'Sintesi (CA)'!$C$30:$AE$56,26,FALSE)</f>
        <v>1</v>
      </c>
      <c r="MT15" s="320">
        <f>VLOOKUP($B15,'Sintesi (CA)'!$C$30:$AE$56,26,FALSE)</f>
        <v>1</v>
      </c>
      <c r="MU15" s="320">
        <f>VLOOKUP($B15,'Sintesi (CA)'!$C$30:$AE$56,26,FALSE)</f>
        <v>1</v>
      </c>
      <c r="MV15" s="320">
        <f>VLOOKUP($B15,'Sintesi (CA)'!$C$30:$AE$56,26,FALSE)</f>
        <v>1</v>
      </c>
      <c r="MW15" s="320">
        <f>VLOOKUP($B15,'Sintesi (CA)'!$C$30:$AE$56,26,FALSE)</f>
        <v>1</v>
      </c>
      <c r="MX15" s="320">
        <f>VLOOKUP($B15,'Sintesi (CA)'!$C$30:$AE$56,26,FALSE)</f>
        <v>1</v>
      </c>
      <c r="MY15" s="320">
        <f>VLOOKUP($B15,'Sintesi (CA)'!$C$30:$AE$56,26,FALSE)</f>
        <v>1</v>
      </c>
      <c r="MZ15" s="320">
        <f>VLOOKUP($B15,'Sintesi (CA)'!$C$30:$AE$56,26,FALSE)</f>
        <v>1</v>
      </c>
      <c r="NA15" s="320">
        <f>VLOOKUP($B15,'Sintesi (CA)'!$C$30:$AE$56,26,FALSE)</f>
        <v>1</v>
      </c>
      <c r="NB15" s="320">
        <f>VLOOKUP($B15,'Sintesi (CA)'!$C$30:$AE$56,26,FALSE)</f>
        <v>1</v>
      </c>
      <c r="NC15" s="320">
        <f>VLOOKUP($B15,'Sintesi (CA)'!$C$30:$AE$56,26,FALSE)</f>
        <v>1</v>
      </c>
      <c r="ND15" s="320">
        <f>VLOOKUP($B15,'Sintesi (CA)'!$C$30:$AE$56,26,FALSE)</f>
        <v>1</v>
      </c>
      <c r="NE15" s="320">
        <f>VLOOKUP($B15,'Sintesi (CA)'!$C$30:$AE$56,26,FALSE)</f>
        <v>1</v>
      </c>
      <c r="NF15" s="320">
        <f>VLOOKUP($B15,'Sintesi (CA)'!$C$30:$AE$56,26,FALSE)</f>
        <v>1</v>
      </c>
      <c r="NG15" s="320">
        <f>VLOOKUP($B15,'Sintesi (CA)'!$C$30:$AE$56,26,FALSE)</f>
        <v>1</v>
      </c>
      <c r="NH15" s="320">
        <f>VLOOKUP($B15,'Sintesi (CA)'!$C$30:$AE$56,26,FALSE)</f>
        <v>1</v>
      </c>
      <c r="NI15" s="320">
        <f>VLOOKUP($B15,'Sintesi (CA)'!$C$30:$AE$56,26,FALSE)</f>
        <v>1</v>
      </c>
      <c r="NJ15" s="320">
        <f>VLOOKUP($B15,'Sintesi (CA)'!$C$30:$AE$56,26,FALSE)</f>
        <v>1</v>
      </c>
      <c r="NK15" s="320">
        <f>VLOOKUP($B15,'Sintesi (CA)'!$C$30:$AE$56,26,FALSE)</f>
        <v>1</v>
      </c>
      <c r="NL15" s="320">
        <f>VLOOKUP($B15,'Sintesi (CA)'!$C$30:$AE$56,26,FALSE)</f>
        <v>1</v>
      </c>
      <c r="NM15" s="320">
        <f>VLOOKUP($B15,'Sintesi (CA)'!$C$30:$AE$56,26,FALSE)</f>
        <v>1</v>
      </c>
      <c r="NN15" s="320">
        <f>VLOOKUP($B15,'Sintesi (CA)'!$C$30:$AE$56,26,FALSE)</f>
        <v>1</v>
      </c>
      <c r="NO15" s="320">
        <f>VLOOKUP($B15,'Sintesi (CA)'!$C$30:$AE$56,26,FALSE)</f>
        <v>1</v>
      </c>
      <c r="NP15" s="320">
        <f>VLOOKUP($B15,'Sintesi (CA)'!$C$30:$AE$56,26,FALSE)</f>
        <v>1</v>
      </c>
      <c r="NQ15" s="320">
        <f>VLOOKUP($B15,'Sintesi (CA)'!$C$30:$AE$56,26,FALSE)</f>
        <v>1</v>
      </c>
      <c r="NR15" s="320">
        <f>VLOOKUP($B15,'Sintesi (CA)'!$C$30:$AE$56,26,FALSE)</f>
        <v>1</v>
      </c>
      <c r="NS15" s="320">
        <f>VLOOKUP($B15,'Sintesi (CA)'!$C$30:$AE$56,26,FALSE)</f>
        <v>1</v>
      </c>
      <c r="NT15" s="320">
        <f>VLOOKUP($B15,'Sintesi (CA)'!$C$30:$AE$56,26,FALSE)</f>
        <v>1</v>
      </c>
      <c r="NU15" s="320">
        <f>VLOOKUP($B15,'Sintesi (CA)'!$C$30:$AE$56,26,FALSE)</f>
        <v>1</v>
      </c>
      <c r="NV15" s="320">
        <f>VLOOKUP($B15,'Sintesi (CA)'!$C$30:$AE$56,26,FALSE)</f>
        <v>1</v>
      </c>
      <c r="NW15" s="320">
        <f>VLOOKUP($B15,'Sintesi (CA)'!$C$30:$AE$56,26,FALSE)</f>
        <v>1</v>
      </c>
      <c r="NX15" s="320">
        <f>VLOOKUP($B15,'Sintesi (CA)'!$C$30:$AE$56,26,FALSE)</f>
        <v>1</v>
      </c>
      <c r="NY15" s="320">
        <f>VLOOKUP($B15,'Sintesi (CA)'!$C$30:$AE$56,26,FALSE)</f>
        <v>1</v>
      </c>
      <c r="NZ15" s="320">
        <f>VLOOKUP($B15,'Sintesi (CA)'!$C$30:$AE$56,26,FALSE)</f>
        <v>1</v>
      </c>
      <c r="OA15" s="320">
        <f>VLOOKUP($B15,'Sintesi (CA)'!$C$30:$AE$56,26,FALSE)</f>
        <v>1</v>
      </c>
      <c r="OB15" s="320">
        <f>VLOOKUP($B15,'Sintesi (CA)'!$C$30:$AE$56,26,FALSE)</f>
        <v>1</v>
      </c>
      <c r="OC15" s="320">
        <f>VLOOKUP($B15,'Sintesi (CA)'!$C$30:$AE$56,26,FALSE)</f>
        <v>1</v>
      </c>
      <c r="OD15" s="320">
        <f>VLOOKUP($B15,'Sintesi (CA)'!$C$30:$AE$56,26,FALSE)</f>
        <v>1</v>
      </c>
      <c r="OE15" s="320">
        <f>VLOOKUP($B15,'Sintesi (CA)'!$C$30:$AE$56,26,FALSE)</f>
        <v>1</v>
      </c>
      <c r="OF15" s="320">
        <f>VLOOKUP($B15,'Sintesi (CA)'!$C$30:$AE$56,26,FALSE)</f>
        <v>1</v>
      </c>
      <c r="OG15" s="320">
        <f>VLOOKUP($B15,'Sintesi (CA)'!$C$30:$AE$56,26,FALSE)</f>
        <v>1</v>
      </c>
      <c r="OH15" s="320">
        <f>VLOOKUP($B15,'Sintesi (CA)'!$C$30:$AE$56,26,FALSE)</f>
        <v>1</v>
      </c>
      <c r="OI15" s="320">
        <f>VLOOKUP($B15,'Sintesi (CA)'!$C$30:$AE$56,26,FALSE)</f>
        <v>1</v>
      </c>
      <c r="OJ15" s="320">
        <f>VLOOKUP($B15,'Sintesi (CA)'!$C$30:$AE$56,26,FALSE)</f>
        <v>1</v>
      </c>
      <c r="OK15" s="320">
        <f>VLOOKUP($B15,'Sintesi (CA)'!$C$30:$AE$56,26,FALSE)</f>
        <v>1</v>
      </c>
      <c r="OL15" s="320">
        <f>VLOOKUP($B15,'Sintesi (CA)'!$C$30:$AE$56,26,FALSE)</f>
        <v>1</v>
      </c>
      <c r="OM15" s="320">
        <f>VLOOKUP($B15,'Sintesi (CA)'!$C$30:$AE$56,26,FALSE)</f>
        <v>1</v>
      </c>
      <c r="ON15" s="320">
        <f>VLOOKUP($B15,'Sintesi (CA)'!$C$30:$AE$56,26,FALSE)</f>
        <v>1</v>
      </c>
      <c r="OO15" s="320">
        <f>VLOOKUP($B15,'Sintesi (CA)'!$C$30:$AE$56,26,FALSE)</f>
        <v>1</v>
      </c>
      <c r="OP15" s="320">
        <f>VLOOKUP($B15,'Sintesi (CA)'!$C$30:$AE$56,26,FALSE)</f>
        <v>1</v>
      </c>
      <c r="OQ15" s="320">
        <f>VLOOKUP($B15,'Sintesi (CA)'!$C$30:$AE$56,26,FALSE)</f>
        <v>1</v>
      </c>
      <c r="OR15" s="320">
        <f>VLOOKUP($B15,'Sintesi (CA)'!$C$30:$AE$56,26,FALSE)</f>
        <v>1</v>
      </c>
      <c r="OS15" s="320">
        <f>VLOOKUP($B15,'Sintesi (CA)'!$C$30:$AE$56,26,FALSE)</f>
        <v>1</v>
      </c>
      <c r="OT15" s="320">
        <f>VLOOKUP($B15,'Sintesi (CA)'!$C$30:$AE$56,26,FALSE)</f>
        <v>1</v>
      </c>
      <c r="OU15" s="320">
        <f>VLOOKUP($B15,'Sintesi (CA)'!$C$30:$AE$56,26,FALSE)</f>
        <v>1</v>
      </c>
      <c r="OV15" s="320">
        <f>VLOOKUP($B15,'Sintesi (CA)'!$C$30:$AE$56,26,FALSE)</f>
        <v>1</v>
      </c>
      <c r="OW15" s="320">
        <f>VLOOKUP($B15,'Sintesi (CA)'!$C$30:$AE$56,26,FALSE)</f>
        <v>1</v>
      </c>
      <c r="OX15" s="320">
        <f>VLOOKUP($B15,'Sintesi (CA)'!$C$30:$AE$56,26,FALSE)</f>
        <v>1</v>
      </c>
      <c r="OY15" s="320">
        <f>VLOOKUP($B15,'Sintesi (CA)'!$C$30:$AE$56,26,FALSE)</f>
        <v>1</v>
      </c>
      <c r="OZ15" s="320">
        <f>VLOOKUP($B15,'Sintesi (CA)'!$C$30:$AE$56,26,FALSE)</f>
        <v>1</v>
      </c>
      <c r="PA15" s="320">
        <f>VLOOKUP($B15,'Sintesi (CA)'!$C$30:$AE$56,26,FALSE)</f>
        <v>1</v>
      </c>
      <c r="PB15" s="320">
        <f>VLOOKUP($B15,'Sintesi (CA)'!$C$30:$AE$56,26,FALSE)</f>
        <v>1</v>
      </c>
      <c r="PC15" s="320">
        <f>VLOOKUP($B15,'Sintesi (CA)'!$C$30:$AE$56,26,FALSE)</f>
        <v>1</v>
      </c>
      <c r="PD15" s="320">
        <f>VLOOKUP($B15,'Sintesi (CA)'!$C$30:$AE$56,26,FALSE)</f>
        <v>1</v>
      </c>
      <c r="PE15" s="320">
        <f>VLOOKUP($B15,'Sintesi (CA)'!$C$30:$AE$56,26,FALSE)</f>
        <v>1</v>
      </c>
      <c r="PF15" s="320">
        <f>VLOOKUP($B15,'Sintesi (CA)'!$C$30:$AE$56,26,FALSE)</f>
        <v>1</v>
      </c>
      <c r="PG15" s="320">
        <f>VLOOKUP($B15,'Sintesi (CA)'!$C$30:$AE$56,26,FALSE)</f>
        <v>1</v>
      </c>
      <c r="PH15" s="320">
        <f>VLOOKUP($B15,'Sintesi (CA)'!$C$30:$AE$56,26,FALSE)</f>
        <v>1</v>
      </c>
      <c r="PI15" s="320">
        <f>VLOOKUP($B15,'Sintesi (CA)'!$C$30:$AE$56,26,FALSE)</f>
        <v>1</v>
      </c>
      <c r="PJ15" s="320">
        <f>VLOOKUP($B15,'Sintesi (CA)'!$C$30:$AE$56,26,FALSE)</f>
        <v>1</v>
      </c>
      <c r="PK15" s="320">
        <f>VLOOKUP($B15,'Sintesi (CA)'!$C$30:$AE$56,26,FALSE)</f>
        <v>1</v>
      </c>
      <c r="PL15" s="320">
        <f>VLOOKUP($B15,'Sintesi (CA)'!$C$30:$AE$56,26,FALSE)</f>
        <v>1</v>
      </c>
      <c r="PM15" s="320">
        <f>VLOOKUP($B15,'Sintesi (CA)'!$C$30:$AE$56,26,FALSE)</f>
        <v>1</v>
      </c>
      <c r="PN15" s="320">
        <f>VLOOKUP($B15,'Sintesi (CA)'!$C$30:$AE$56,26,FALSE)</f>
        <v>1</v>
      </c>
      <c r="PO15" s="320">
        <f>VLOOKUP($B15,'Sintesi (CA)'!$C$30:$AE$56,26,FALSE)</f>
        <v>1</v>
      </c>
      <c r="PP15" s="320">
        <f>VLOOKUP($B15,'Sintesi (CA)'!$C$30:$AE$56,26,FALSE)</f>
        <v>1</v>
      </c>
      <c r="PQ15" s="320">
        <f>VLOOKUP($B15,'Sintesi (CA)'!$C$30:$AE$56,26,FALSE)</f>
        <v>1</v>
      </c>
      <c r="PR15" s="320">
        <f>VLOOKUP($B15,'Sintesi (CA)'!$C$30:$AE$56,26,FALSE)</f>
        <v>1</v>
      </c>
      <c r="PS15" s="320">
        <f>VLOOKUP($B15,'Sintesi (CA)'!$C$30:$AE$56,26,FALSE)</f>
        <v>1</v>
      </c>
      <c r="PT15" s="320">
        <f>VLOOKUP($B15,'Sintesi (CA)'!$C$30:$AE$56,26,FALSE)</f>
        <v>1</v>
      </c>
      <c r="PU15" s="320">
        <f>VLOOKUP($B15,'Sintesi (CA)'!$C$30:$AE$56,26,FALSE)</f>
        <v>1</v>
      </c>
      <c r="PV15" s="320"/>
      <c r="PW15" s="320"/>
      <c r="PX15" s="320"/>
      <c r="PY15" s="321">
        <v>0</v>
      </c>
      <c r="PZ15" s="321">
        <v>0</v>
      </c>
      <c r="QA15" s="321">
        <v>0</v>
      </c>
      <c r="QB15" s="321">
        <v>0</v>
      </c>
      <c r="QC15" s="321">
        <v>0</v>
      </c>
      <c r="QD15" s="321">
        <v>0</v>
      </c>
      <c r="QE15" s="321">
        <v>0</v>
      </c>
      <c r="QF15" s="321">
        <v>0</v>
      </c>
      <c r="QG15" s="321">
        <v>0</v>
      </c>
      <c r="QH15" s="321">
        <v>0</v>
      </c>
      <c r="QI15" s="321">
        <v>0</v>
      </c>
      <c r="QJ15" s="321">
        <v>0</v>
      </c>
      <c r="QK15" s="321">
        <v>0</v>
      </c>
      <c r="QL15" s="321">
        <v>0</v>
      </c>
      <c r="QM15" s="321">
        <v>0</v>
      </c>
      <c r="QN15" s="321">
        <v>0</v>
      </c>
      <c r="QO15" s="321">
        <v>0</v>
      </c>
      <c r="QP15" s="321">
        <v>0</v>
      </c>
      <c r="QQ15" s="321">
        <v>0</v>
      </c>
      <c r="QR15" s="321">
        <v>0</v>
      </c>
      <c r="QS15" s="321">
        <v>0</v>
      </c>
      <c r="QT15" s="321">
        <v>0</v>
      </c>
      <c r="QU15" s="321">
        <v>0</v>
      </c>
      <c r="QV15" s="321">
        <f>VLOOKUP($B15,'Sintesi (CA)'!$C$30:$AE$56,28,FALSE)</f>
        <v>0</v>
      </c>
      <c r="QW15" s="321">
        <f>VLOOKUP($B15,'Sintesi (CA)'!$C$30:$AE$56,28,FALSE)</f>
        <v>0</v>
      </c>
      <c r="QX15" s="321">
        <f>VLOOKUP($B15,'Sintesi (CA)'!$C$30:$AE$56,28,FALSE)</f>
        <v>0</v>
      </c>
      <c r="QY15" s="321">
        <f>VLOOKUP($B15,'Sintesi (CA)'!$C$30:$AE$56,28,FALSE)</f>
        <v>0</v>
      </c>
      <c r="QZ15" s="321">
        <f>VLOOKUP($B15,'Sintesi (CA)'!$C$30:$AE$56,28,FALSE)</f>
        <v>0</v>
      </c>
      <c r="RA15" s="321">
        <f>VLOOKUP($B15,'Sintesi (CA)'!$C$30:$AE$56,28,FALSE)</f>
        <v>0</v>
      </c>
      <c r="RB15" s="321">
        <f>VLOOKUP($B15,'Sintesi (CA)'!$C$30:$AE$56,28,FALSE)</f>
        <v>0</v>
      </c>
      <c r="RC15" s="321">
        <f>VLOOKUP($B15,'Sintesi (CA)'!$C$30:$AE$56,28,FALSE)</f>
        <v>0</v>
      </c>
      <c r="RD15" s="321">
        <f>VLOOKUP($B15,'Sintesi (CA)'!$C$30:$AE$56,28,FALSE)</f>
        <v>0</v>
      </c>
      <c r="RE15" s="321">
        <f>VLOOKUP($B15,'Sintesi (CA)'!$C$30:$AE$56,28,FALSE)</f>
        <v>0</v>
      </c>
      <c r="RF15" s="321">
        <f>VLOOKUP($B15,'Sintesi (CA)'!$C$30:$AE$56,28,FALSE)</f>
        <v>0</v>
      </c>
      <c r="RG15" s="321">
        <f>VLOOKUP($B15,'Sintesi (CA)'!$C$30:$AE$56,28,FALSE)</f>
        <v>0</v>
      </c>
      <c r="RH15" s="321">
        <f>VLOOKUP($B15,'Sintesi (CA)'!$C$30:$AE$56,28,FALSE)</f>
        <v>0</v>
      </c>
      <c r="RI15" s="321">
        <f>VLOOKUP($B15,'Sintesi (CA)'!$C$30:$AE$56,28,FALSE)</f>
        <v>0</v>
      </c>
      <c r="RJ15" s="321">
        <f>VLOOKUP($B15,'Sintesi (CA)'!$C$30:$AE$56,28,FALSE)</f>
        <v>0</v>
      </c>
      <c r="RK15" s="321">
        <f>VLOOKUP($B15,'Sintesi (CA)'!$C$30:$AE$56,28,FALSE)</f>
        <v>0</v>
      </c>
      <c r="RL15" s="321">
        <f>VLOOKUP($B15,'Sintesi (CA)'!$C$30:$AE$56,28,FALSE)</f>
        <v>0</v>
      </c>
      <c r="RM15" s="321">
        <f>VLOOKUP($B15,'Sintesi (CA)'!$C$30:$AE$56,28,FALSE)</f>
        <v>0</v>
      </c>
      <c r="RN15" s="321">
        <f>VLOOKUP($B15,'Sintesi (CA)'!$C$30:$AE$56,28,FALSE)</f>
        <v>0</v>
      </c>
      <c r="RO15" s="321">
        <f>VLOOKUP($B15,'Sintesi (CA)'!$C$30:$AE$56,28,FALSE)</f>
        <v>0</v>
      </c>
      <c r="RP15" s="321">
        <f>VLOOKUP($B15,'Sintesi (CA)'!$C$30:$AE$56,28,FALSE)</f>
        <v>0</v>
      </c>
      <c r="RQ15" s="321">
        <f>VLOOKUP($B15,'Sintesi (CA)'!$C$30:$AE$56,28,FALSE)</f>
        <v>0</v>
      </c>
      <c r="RR15" s="321">
        <f>VLOOKUP($B15,'Sintesi (CA)'!$C$30:$AE$56,28,FALSE)</f>
        <v>0</v>
      </c>
      <c r="RS15" s="321">
        <f>VLOOKUP($B15,'Sintesi (CA)'!$C$30:$AE$56,28,FALSE)</f>
        <v>0</v>
      </c>
      <c r="RT15" s="321">
        <f>VLOOKUP($B15,'Sintesi (CA)'!$C$30:$AE$56,28,FALSE)</f>
        <v>0</v>
      </c>
      <c r="RU15" s="321">
        <f>VLOOKUP($B15,'Sintesi (CA)'!$C$30:$AE$56,28,FALSE)</f>
        <v>0</v>
      </c>
      <c r="RV15" s="321">
        <f>VLOOKUP($B15,'Sintesi (CA)'!$C$30:$AE$56,28,FALSE)</f>
        <v>0</v>
      </c>
      <c r="RW15" s="321">
        <f>VLOOKUP($B15,'Sintesi (CA)'!$C$30:$AE$56,28,FALSE)</f>
        <v>0</v>
      </c>
      <c r="RX15" s="321">
        <f>VLOOKUP($B15,'Sintesi (CA)'!$C$30:$AE$56,28,FALSE)</f>
        <v>0</v>
      </c>
      <c r="RY15" s="321">
        <f>VLOOKUP($B15,'Sintesi (CA)'!$C$30:$AE$56,28,FALSE)</f>
        <v>0</v>
      </c>
      <c r="RZ15" s="321">
        <f>VLOOKUP($B15,'Sintesi (CA)'!$C$30:$AE$56,28,FALSE)</f>
        <v>0</v>
      </c>
      <c r="SA15" s="321">
        <f>VLOOKUP($B15,'Sintesi (CA)'!$C$30:$AE$56,28,FALSE)</f>
        <v>0</v>
      </c>
      <c r="SB15" s="321">
        <f>VLOOKUP($B15,'Sintesi (CA)'!$C$30:$AE$56,28,FALSE)</f>
        <v>0</v>
      </c>
      <c r="SC15" s="321">
        <f>VLOOKUP($B15,'Sintesi (CA)'!$C$30:$AE$56,28,FALSE)</f>
        <v>0</v>
      </c>
      <c r="SD15" s="321">
        <f>VLOOKUP($B15,'Sintesi (CA)'!$C$30:$AE$56,28,FALSE)</f>
        <v>0</v>
      </c>
      <c r="SE15" s="321">
        <f>VLOOKUP($B15,'Sintesi (CA)'!$C$30:$AE$56,28,FALSE)</f>
        <v>0</v>
      </c>
      <c r="SF15" s="321">
        <f>VLOOKUP($B15,'Sintesi (CA)'!$C$30:$AE$56,28,FALSE)</f>
        <v>0</v>
      </c>
      <c r="SG15" s="321">
        <f>VLOOKUP($B15,'Sintesi (CA)'!$C$30:$AE$56,28,FALSE)</f>
        <v>0</v>
      </c>
      <c r="SH15" s="321">
        <f>VLOOKUP($B15,'Sintesi (CA)'!$C$30:$AE$56,28,FALSE)</f>
        <v>0</v>
      </c>
      <c r="SI15" s="321">
        <f>VLOOKUP($B15,'Sintesi (CA)'!$C$30:$AE$56,28,FALSE)</f>
        <v>0</v>
      </c>
      <c r="SJ15" s="321">
        <f>VLOOKUP($B15,'Sintesi (CA)'!$C$30:$AE$56,28,FALSE)</f>
        <v>0</v>
      </c>
      <c r="SK15" s="321">
        <f>VLOOKUP($B15,'Sintesi (CA)'!$C$30:$AE$56,28,FALSE)</f>
        <v>0</v>
      </c>
      <c r="SL15" s="321">
        <f>VLOOKUP($B15,'Sintesi (CA)'!$C$30:$AE$56,28,FALSE)</f>
        <v>0</v>
      </c>
      <c r="SM15" s="321">
        <f>VLOOKUP($B15,'Sintesi (CA)'!$C$30:$AE$56,28,FALSE)</f>
        <v>0</v>
      </c>
      <c r="SN15" s="321">
        <f>VLOOKUP($B15,'Sintesi (CA)'!$C$30:$AE$56,28,FALSE)</f>
        <v>0</v>
      </c>
      <c r="SO15" s="321">
        <f>VLOOKUP($B15,'Sintesi (CA)'!$C$30:$AE$56,28,FALSE)</f>
        <v>0</v>
      </c>
      <c r="SP15" s="321">
        <f>VLOOKUP($B15,'Sintesi (CA)'!$C$30:$AE$56,28,FALSE)</f>
        <v>0</v>
      </c>
      <c r="SQ15" s="321">
        <f>VLOOKUP($B15,'Sintesi (CA)'!$C$30:$AE$56,28,FALSE)</f>
        <v>0</v>
      </c>
      <c r="SR15" s="321">
        <f>VLOOKUP($B15,'Sintesi (CA)'!$C$30:$AE$56,28,FALSE)</f>
        <v>0</v>
      </c>
      <c r="SS15" s="321">
        <f>VLOOKUP($B15,'Sintesi (CA)'!$C$30:$AE$56,28,FALSE)</f>
        <v>0</v>
      </c>
      <c r="ST15" s="321">
        <f>VLOOKUP($B15,'Sintesi (CA)'!$C$30:$AE$56,28,FALSE)</f>
        <v>0</v>
      </c>
      <c r="SU15" s="321">
        <f>VLOOKUP($B15,'Sintesi (CA)'!$C$30:$AE$56,28,FALSE)</f>
        <v>0</v>
      </c>
      <c r="SV15" s="321">
        <f>VLOOKUP($B15,'Sintesi (CA)'!$C$30:$AE$56,28,FALSE)</f>
        <v>0</v>
      </c>
      <c r="SW15" s="321">
        <f>VLOOKUP($B15,'Sintesi (CA)'!$C$30:$AE$56,28,FALSE)</f>
        <v>0</v>
      </c>
      <c r="SX15" s="321">
        <f>VLOOKUP($B15,'Sintesi (CA)'!$C$30:$AE$56,28,FALSE)</f>
        <v>0</v>
      </c>
      <c r="SY15" s="321">
        <f>VLOOKUP($B15,'Sintesi (CA)'!$C$30:$AE$56,28,FALSE)</f>
        <v>0</v>
      </c>
      <c r="SZ15" s="321">
        <f>VLOOKUP($B15,'Sintesi (CA)'!$C$30:$AE$56,28,FALSE)</f>
        <v>0</v>
      </c>
      <c r="TA15" s="321">
        <f>VLOOKUP($B15,'Sintesi (CA)'!$C$30:$AE$56,28,FALSE)</f>
        <v>0</v>
      </c>
      <c r="TB15" s="321">
        <f>VLOOKUP($B15,'Sintesi (CA)'!$C$30:$AE$56,28,FALSE)</f>
        <v>0</v>
      </c>
      <c r="TC15" s="321">
        <f>VLOOKUP($B15,'Sintesi (CA)'!$C$30:$AE$56,28,FALSE)</f>
        <v>0</v>
      </c>
      <c r="TD15" s="321">
        <f>VLOOKUP($B15,'Sintesi (CA)'!$C$30:$AE$56,28,FALSE)</f>
        <v>0</v>
      </c>
      <c r="TE15" s="321">
        <f>VLOOKUP($B15,'Sintesi (CA)'!$C$30:$AE$56,28,FALSE)</f>
        <v>0</v>
      </c>
      <c r="TF15" s="321">
        <f>VLOOKUP($B15,'Sintesi (CA)'!$C$30:$AE$56,28,FALSE)</f>
        <v>0</v>
      </c>
      <c r="TG15" s="321">
        <f>VLOOKUP($B15,'Sintesi (CA)'!$C$30:$AE$56,28,FALSE)</f>
        <v>0</v>
      </c>
      <c r="TH15" s="321">
        <f>VLOOKUP($B15,'Sintesi (CA)'!$C$30:$AE$56,28,FALSE)</f>
        <v>0</v>
      </c>
      <c r="TI15" s="321">
        <f>VLOOKUP($B15,'Sintesi (CA)'!$C$30:$AE$56,28,FALSE)</f>
        <v>0</v>
      </c>
      <c r="TJ15" s="321">
        <f>VLOOKUP($B15,'Sintesi (CA)'!$C$30:$AE$56,28,FALSE)</f>
        <v>0</v>
      </c>
      <c r="TK15" s="321">
        <f>VLOOKUP($B15,'Sintesi (CA)'!$C$30:$AE$56,28,FALSE)</f>
        <v>0</v>
      </c>
      <c r="TL15" s="321">
        <f>VLOOKUP($B15,'Sintesi (CA)'!$C$30:$AE$56,28,FALSE)</f>
        <v>0</v>
      </c>
      <c r="TM15" s="321">
        <f>VLOOKUP($B15,'Sintesi (CA)'!$C$30:$AE$56,28,FALSE)</f>
        <v>0</v>
      </c>
      <c r="TN15" s="321">
        <f>VLOOKUP($B15,'Sintesi (CA)'!$C$30:$AE$56,28,FALSE)</f>
        <v>0</v>
      </c>
      <c r="TO15" s="321">
        <f>VLOOKUP($B15,'Sintesi (CA)'!$C$30:$AE$56,28,FALSE)</f>
        <v>0</v>
      </c>
      <c r="TP15" s="321">
        <f>VLOOKUP($B15,'Sintesi (CA)'!$C$30:$AE$56,28,FALSE)</f>
        <v>0</v>
      </c>
      <c r="TQ15" s="321">
        <f>VLOOKUP($B15,'Sintesi (CA)'!$C$30:$AE$56,28,FALSE)</f>
        <v>0</v>
      </c>
      <c r="TR15" s="321">
        <f>VLOOKUP($B15,'Sintesi (CA)'!$C$30:$AE$56,28,FALSE)</f>
        <v>0</v>
      </c>
      <c r="TS15" s="321">
        <f>VLOOKUP($B15,'Sintesi (CA)'!$C$30:$AE$56,28,FALSE)</f>
        <v>0</v>
      </c>
      <c r="TT15" s="321">
        <f>VLOOKUP($B15,'Sintesi (CA)'!$C$30:$AE$56,28,FALSE)</f>
        <v>0</v>
      </c>
      <c r="TU15" s="321">
        <f>VLOOKUP($B15,'Sintesi (CA)'!$C$30:$AE$56,28,FALSE)</f>
        <v>0</v>
      </c>
      <c r="TV15" s="321">
        <f>VLOOKUP($B15,'Sintesi (CA)'!$C$30:$AE$56,28,FALSE)</f>
        <v>0</v>
      </c>
      <c r="TW15" s="321">
        <f>VLOOKUP($B15,'Sintesi (CA)'!$C$30:$AE$56,28,FALSE)</f>
        <v>0</v>
      </c>
      <c r="TX15" s="321">
        <f>VLOOKUP($B15,'Sintesi (CA)'!$C$30:$AE$56,28,FALSE)</f>
        <v>0</v>
      </c>
      <c r="TY15" s="321"/>
      <c r="TZ15" s="321"/>
      <c r="UA15" s="321"/>
      <c r="UB15" s="322">
        <v>0</v>
      </c>
      <c r="UC15" s="322">
        <v>0</v>
      </c>
      <c r="UD15" s="322">
        <v>0</v>
      </c>
      <c r="UE15" s="322">
        <v>0</v>
      </c>
      <c r="UF15" s="322">
        <v>0</v>
      </c>
      <c r="UG15" s="322">
        <v>0</v>
      </c>
      <c r="UH15" s="322">
        <v>0</v>
      </c>
      <c r="UI15" s="322">
        <v>0</v>
      </c>
      <c r="UJ15" s="322">
        <v>0</v>
      </c>
      <c r="UK15" s="322">
        <v>0</v>
      </c>
      <c r="UL15" s="322">
        <v>0</v>
      </c>
      <c r="UM15" s="322">
        <v>0</v>
      </c>
      <c r="UN15" s="322">
        <v>0</v>
      </c>
      <c r="UO15" s="322">
        <v>0</v>
      </c>
      <c r="UP15" s="322">
        <v>0</v>
      </c>
      <c r="UQ15" s="322">
        <v>0</v>
      </c>
      <c r="UR15" s="322">
        <v>0</v>
      </c>
      <c r="US15" s="322">
        <v>0</v>
      </c>
      <c r="UT15" s="322">
        <v>0</v>
      </c>
      <c r="UU15" s="322">
        <v>0</v>
      </c>
      <c r="UV15" s="322">
        <v>0</v>
      </c>
      <c r="UW15" s="322">
        <v>0</v>
      </c>
      <c r="UX15" s="322">
        <v>0</v>
      </c>
      <c r="UY15" s="322">
        <f>VLOOKUP($B15,'Sintesi (CA)'!$C$30:$AE$56,29,FALSE)</f>
        <v>0</v>
      </c>
      <c r="UZ15" s="322">
        <f>VLOOKUP($B15,'Sintesi (CA)'!$C$30:$AE$56,29,FALSE)</f>
        <v>0</v>
      </c>
      <c r="VA15" s="322">
        <f>VLOOKUP($B15,'Sintesi (CA)'!$C$30:$AE$56,29,FALSE)</f>
        <v>0</v>
      </c>
      <c r="VB15" s="322">
        <f>VLOOKUP($B15,'Sintesi (CA)'!$C$30:$AE$56,29,FALSE)</f>
        <v>0</v>
      </c>
      <c r="VC15" s="322">
        <f>VLOOKUP($B15,'Sintesi (CA)'!$C$30:$AE$56,29,FALSE)</f>
        <v>0</v>
      </c>
      <c r="VD15" s="322">
        <f>VLOOKUP($B15,'Sintesi (CA)'!$C$30:$AE$56,29,FALSE)</f>
        <v>0</v>
      </c>
      <c r="VE15" s="322">
        <f>VLOOKUP($B15,'Sintesi (CA)'!$C$30:$AE$56,29,FALSE)</f>
        <v>0</v>
      </c>
      <c r="VF15" s="322">
        <f>VLOOKUP($B15,'Sintesi (CA)'!$C$30:$AE$56,29,FALSE)</f>
        <v>0</v>
      </c>
      <c r="VG15" s="322">
        <f>VLOOKUP($B15,'Sintesi (CA)'!$C$30:$AE$56,29,FALSE)</f>
        <v>0</v>
      </c>
      <c r="VH15" s="322">
        <f>VLOOKUP($B15,'Sintesi (CA)'!$C$30:$AE$56,29,FALSE)</f>
        <v>0</v>
      </c>
      <c r="VI15" s="322">
        <f>VLOOKUP($B15,'Sintesi (CA)'!$C$30:$AE$56,29,FALSE)</f>
        <v>0</v>
      </c>
      <c r="VJ15" s="322">
        <f>VLOOKUP($B15,'Sintesi (CA)'!$C$30:$AE$56,29,FALSE)</f>
        <v>0</v>
      </c>
      <c r="VK15" s="322">
        <f>VLOOKUP($B15,'Sintesi (CA)'!$C$30:$AE$56,29,FALSE)</f>
        <v>0</v>
      </c>
      <c r="VL15" s="322">
        <f>VLOOKUP($B15,'Sintesi (CA)'!$C$30:$AE$56,29,FALSE)</f>
        <v>0</v>
      </c>
      <c r="VM15" s="322">
        <f>VLOOKUP($B15,'Sintesi (CA)'!$C$30:$AE$56,29,FALSE)</f>
        <v>0</v>
      </c>
      <c r="VN15" s="322">
        <f>VLOOKUP($B15,'Sintesi (CA)'!$C$30:$AE$56,29,FALSE)</f>
        <v>0</v>
      </c>
      <c r="VO15" s="322">
        <f>VLOOKUP($B15,'Sintesi (CA)'!$C$30:$AE$56,29,FALSE)</f>
        <v>0</v>
      </c>
      <c r="VP15" s="322">
        <f>VLOOKUP($B15,'Sintesi (CA)'!$C$30:$AE$56,29,FALSE)</f>
        <v>0</v>
      </c>
      <c r="VQ15" s="322">
        <f>VLOOKUP($B15,'Sintesi (CA)'!$C$30:$AE$56,29,FALSE)</f>
        <v>0</v>
      </c>
      <c r="VR15" s="322">
        <f>VLOOKUP($B15,'Sintesi (CA)'!$C$30:$AE$56,29,FALSE)</f>
        <v>0</v>
      </c>
      <c r="VS15" s="322">
        <f>VLOOKUP($B15,'Sintesi (CA)'!$C$30:$AE$56,29,FALSE)</f>
        <v>0</v>
      </c>
      <c r="VT15" s="322">
        <f>VLOOKUP($B15,'Sintesi (CA)'!$C$30:$AE$56,29,FALSE)</f>
        <v>0</v>
      </c>
      <c r="VU15" s="322">
        <f>VLOOKUP($B15,'Sintesi (CA)'!$C$30:$AE$56,29,FALSE)</f>
        <v>0</v>
      </c>
      <c r="VV15" s="322">
        <f>VLOOKUP($B15,'Sintesi (CA)'!$C$30:$AE$56,29,FALSE)</f>
        <v>0</v>
      </c>
      <c r="VW15" s="322">
        <f>VLOOKUP($B15,'Sintesi (CA)'!$C$30:$AE$56,29,FALSE)</f>
        <v>0</v>
      </c>
      <c r="VX15" s="322">
        <f>VLOOKUP($B15,'Sintesi (CA)'!$C$30:$AE$56,29,FALSE)</f>
        <v>0</v>
      </c>
      <c r="VY15" s="322">
        <f>VLOOKUP($B15,'Sintesi (CA)'!$C$30:$AE$56,29,FALSE)</f>
        <v>0</v>
      </c>
      <c r="VZ15" s="322">
        <f>VLOOKUP($B15,'Sintesi (CA)'!$C$30:$AE$56,29,FALSE)</f>
        <v>0</v>
      </c>
      <c r="WA15" s="322">
        <f>VLOOKUP($B15,'Sintesi (CA)'!$C$30:$AE$56,29,FALSE)</f>
        <v>0</v>
      </c>
      <c r="WB15" s="322">
        <f>VLOOKUP($B15,'Sintesi (CA)'!$C$30:$AE$56,29,FALSE)</f>
        <v>0</v>
      </c>
      <c r="WC15" s="322">
        <f>VLOOKUP($B15,'Sintesi (CA)'!$C$30:$AE$56,29,FALSE)</f>
        <v>0</v>
      </c>
      <c r="WD15" s="322">
        <f>VLOOKUP($B15,'Sintesi (CA)'!$C$30:$AE$56,29,FALSE)</f>
        <v>0</v>
      </c>
      <c r="WE15" s="322">
        <f>VLOOKUP($B15,'Sintesi (CA)'!$C$30:$AE$56,29,FALSE)</f>
        <v>0</v>
      </c>
      <c r="WF15" s="322">
        <f>VLOOKUP($B15,'Sintesi (CA)'!$C$30:$AE$56,29,FALSE)</f>
        <v>0</v>
      </c>
      <c r="WG15" s="322">
        <f>VLOOKUP($B15,'Sintesi (CA)'!$C$30:$AE$56,29,FALSE)</f>
        <v>0</v>
      </c>
      <c r="WH15" s="322">
        <f>VLOOKUP($B15,'Sintesi (CA)'!$C$30:$AE$56,29,FALSE)</f>
        <v>0</v>
      </c>
      <c r="WI15" s="322">
        <f>VLOOKUP($B15,'Sintesi (CA)'!$C$30:$AE$56,29,FALSE)</f>
        <v>0</v>
      </c>
      <c r="WJ15" s="322">
        <f>VLOOKUP($B15,'Sintesi (CA)'!$C$30:$AE$56,29,FALSE)</f>
        <v>0</v>
      </c>
      <c r="WK15" s="322">
        <f>VLOOKUP($B15,'Sintesi (CA)'!$C$30:$AE$56,29,FALSE)</f>
        <v>0</v>
      </c>
      <c r="WL15" s="322">
        <f>VLOOKUP($B15,'Sintesi (CA)'!$C$30:$AE$56,29,FALSE)</f>
        <v>0</v>
      </c>
      <c r="WM15" s="322">
        <f>VLOOKUP($B15,'Sintesi (CA)'!$C$30:$AE$56,29,FALSE)</f>
        <v>0</v>
      </c>
      <c r="WN15" s="322">
        <f>VLOOKUP($B15,'Sintesi (CA)'!$C$30:$AE$56,29,FALSE)</f>
        <v>0</v>
      </c>
      <c r="WO15" s="322">
        <f>VLOOKUP($B15,'Sintesi (CA)'!$C$30:$AE$56,29,FALSE)</f>
        <v>0</v>
      </c>
      <c r="WP15" s="322">
        <f>VLOOKUP($B15,'Sintesi (CA)'!$C$30:$AE$56,29,FALSE)</f>
        <v>0</v>
      </c>
      <c r="WQ15" s="322">
        <f>VLOOKUP($B15,'Sintesi (CA)'!$C$30:$AE$56,29,FALSE)</f>
        <v>0</v>
      </c>
      <c r="WR15" s="322">
        <f>VLOOKUP($B15,'Sintesi (CA)'!$C$30:$AE$56,29,FALSE)</f>
        <v>0</v>
      </c>
      <c r="WS15" s="322">
        <f>VLOOKUP($B15,'Sintesi (CA)'!$C$30:$AE$56,29,FALSE)</f>
        <v>0</v>
      </c>
      <c r="WT15" s="322">
        <f>VLOOKUP($B15,'Sintesi (CA)'!$C$30:$AE$56,29,FALSE)</f>
        <v>0</v>
      </c>
      <c r="WU15" s="322">
        <f>VLOOKUP($B15,'Sintesi (CA)'!$C$30:$AE$56,29,FALSE)</f>
        <v>0</v>
      </c>
      <c r="WV15" s="322">
        <f>VLOOKUP($B15,'Sintesi (CA)'!$C$30:$AE$56,29,FALSE)</f>
        <v>0</v>
      </c>
      <c r="WW15" s="322">
        <f>VLOOKUP($B15,'Sintesi (CA)'!$C$30:$AE$56,29,FALSE)</f>
        <v>0</v>
      </c>
      <c r="WX15" s="322">
        <f>VLOOKUP($B15,'Sintesi (CA)'!$C$30:$AE$56,29,FALSE)</f>
        <v>0</v>
      </c>
      <c r="WY15" s="322">
        <f>VLOOKUP($B15,'Sintesi (CA)'!$C$30:$AE$56,29,FALSE)</f>
        <v>0</v>
      </c>
      <c r="WZ15" s="322">
        <f>VLOOKUP($B15,'Sintesi (CA)'!$C$30:$AE$56,29,FALSE)</f>
        <v>0</v>
      </c>
      <c r="XA15" s="322">
        <f>VLOOKUP($B15,'Sintesi (CA)'!$C$30:$AE$56,29,FALSE)</f>
        <v>0</v>
      </c>
      <c r="XB15" s="322">
        <f>VLOOKUP($B15,'Sintesi (CA)'!$C$30:$AE$56,29,FALSE)</f>
        <v>0</v>
      </c>
      <c r="XC15" s="322">
        <f>VLOOKUP($B15,'Sintesi (CA)'!$C$30:$AE$56,29,FALSE)</f>
        <v>0</v>
      </c>
      <c r="XD15" s="322">
        <f>VLOOKUP($B15,'Sintesi (CA)'!$C$30:$AE$56,29,FALSE)</f>
        <v>0</v>
      </c>
      <c r="XE15" s="322">
        <f>VLOOKUP($B15,'Sintesi (CA)'!$C$30:$AE$56,29,FALSE)</f>
        <v>0</v>
      </c>
      <c r="XF15" s="322">
        <f>VLOOKUP($B15,'Sintesi (CA)'!$C$30:$AE$56,29,FALSE)</f>
        <v>0</v>
      </c>
      <c r="XG15" s="322">
        <f>VLOOKUP($B15,'Sintesi (CA)'!$C$30:$AE$56,29,FALSE)</f>
        <v>0</v>
      </c>
      <c r="XH15" s="322">
        <f>VLOOKUP($B15,'Sintesi (CA)'!$C$30:$AE$56,29,FALSE)</f>
        <v>0</v>
      </c>
      <c r="XI15" s="322">
        <f>VLOOKUP($B15,'Sintesi (CA)'!$C$30:$AE$56,29,FALSE)</f>
        <v>0</v>
      </c>
      <c r="XJ15" s="322">
        <f>VLOOKUP($B15,'Sintesi (CA)'!$C$30:$AE$56,29,FALSE)</f>
        <v>0</v>
      </c>
      <c r="XK15" s="322">
        <f>VLOOKUP($B15,'Sintesi (CA)'!$C$30:$AE$56,29,FALSE)</f>
        <v>0</v>
      </c>
      <c r="XL15" s="322">
        <f>VLOOKUP($B15,'Sintesi (CA)'!$C$30:$AE$56,29,FALSE)</f>
        <v>0</v>
      </c>
      <c r="XM15" s="322">
        <f>VLOOKUP($B15,'Sintesi (CA)'!$C$30:$AE$56,29,FALSE)</f>
        <v>0</v>
      </c>
      <c r="XN15" s="322">
        <f>VLOOKUP($B15,'Sintesi (CA)'!$C$30:$AE$56,29,FALSE)</f>
        <v>0</v>
      </c>
      <c r="XO15" s="322">
        <f>VLOOKUP($B15,'Sintesi (CA)'!$C$30:$AE$56,29,FALSE)</f>
        <v>0</v>
      </c>
      <c r="XP15" s="322">
        <f>VLOOKUP($B15,'Sintesi (CA)'!$C$30:$AE$56,29,FALSE)</f>
        <v>0</v>
      </c>
      <c r="XQ15" s="322">
        <f>VLOOKUP($B15,'Sintesi (CA)'!$C$30:$AE$56,29,FALSE)</f>
        <v>0</v>
      </c>
      <c r="XR15" s="322">
        <f>VLOOKUP($B15,'Sintesi (CA)'!$C$30:$AE$56,29,FALSE)</f>
        <v>0</v>
      </c>
      <c r="XS15" s="322">
        <f>VLOOKUP($B15,'Sintesi (CA)'!$C$30:$AE$56,29,FALSE)</f>
        <v>0</v>
      </c>
      <c r="XT15" s="322">
        <f>VLOOKUP($B15,'Sintesi (CA)'!$C$30:$AE$56,29,FALSE)</f>
        <v>0</v>
      </c>
      <c r="XU15" s="322">
        <f>VLOOKUP($B15,'Sintesi (CA)'!$C$30:$AE$56,29,FALSE)</f>
        <v>0</v>
      </c>
      <c r="XV15" s="322">
        <f>VLOOKUP($B15,'Sintesi (CA)'!$C$30:$AE$56,29,FALSE)</f>
        <v>0</v>
      </c>
      <c r="XW15" s="322">
        <f>VLOOKUP($B15,'Sintesi (CA)'!$C$30:$AE$56,29,FALSE)</f>
        <v>0</v>
      </c>
      <c r="XX15" s="322">
        <f>VLOOKUP($B15,'Sintesi (CA)'!$C$30:$AE$56,29,FALSE)</f>
        <v>0</v>
      </c>
      <c r="XY15" s="322">
        <f>VLOOKUP($B15,'Sintesi (CA)'!$C$30:$AE$56,29,FALSE)</f>
        <v>0</v>
      </c>
      <c r="XZ15" s="322">
        <f>VLOOKUP($B15,'Sintesi (CA)'!$C$30:$AE$56,29,FALSE)</f>
        <v>0</v>
      </c>
      <c r="YA15" s="322">
        <f>VLOOKUP($B15,'Sintesi (CA)'!$C$30:$AE$56,29,FALSE)</f>
        <v>0</v>
      </c>
      <c r="YB15" s="322"/>
      <c r="YC15" s="322"/>
      <c r="YD15" s="322"/>
      <c r="YE15" s="501">
        <v>0</v>
      </c>
      <c r="YF15" s="501">
        <v>0</v>
      </c>
      <c r="YG15" s="501">
        <v>0</v>
      </c>
      <c r="YH15" s="501">
        <v>0</v>
      </c>
      <c r="YI15" s="501">
        <v>0</v>
      </c>
      <c r="YJ15" s="501">
        <v>0</v>
      </c>
      <c r="YK15" s="501">
        <v>0</v>
      </c>
      <c r="YL15" s="501">
        <v>0</v>
      </c>
      <c r="YM15" s="501">
        <v>0</v>
      </c>
      <c r="YN15" s="501">
        <v>0</v>
      </c>
      <c r="YO15" s="501">
        <v>0</v>
      </c>
      <c r="YP15" s="501">
        <v>0</v>
      </c>
      <c r="YQ15" s="501">
        <v>0</v>
      </c>
      <c r="YR15" s="501">
        <v>0</v>
      </c>
      <c r="YS15" s="501">
        <v>0</v>
      </c>
      <c r="YT15" s="501">
        <v>0</v>
      </c>
      <c r="YU15" s="501">
        <v>0</v>
      </c>
      <c r="YV15" s="501">
        <v>0</v>
      </c>
      <c r="YW15" s="501">
        <v>0</v>
      </c>
      <c r="YX15" s="501">
        <v>0</v>
      </c>
      <c r="YY15" s="501">
        <v>0</v>
      </c>
      <c r="YZ15" s="501">
        <v>0</v>
      </c>
      <c r="ZA15" s="501">
        <v>0</v>
      </c>
      <c r="ZB15" s="501">
        <f>VLOOKUP($B15,'Sintesi (CA)'!$C$30:$AE$56,22,FALSE)</f>
        <v>0</v>
      </c>
      <c r="ZC15" s="501">
        <f>VLOOKUP($B15,'Sintesi (CA)'!$C$30:$AE$56,22,FALSE)</f>
        <v>0</v>
      </c>
      <c r="ZD15" s="501">
        <f>VLOOKUP($B15,'Sintesi (CA)'!$C$30:$AE$56,22,FALSE)</f>
        <v>0</v>
      </c>
      <c r="ZE15" s="501">
        <f>VLOOKUP($B15,'Sintesi (CA)'!$C$30:$AE$56,22,FALSE)</f>
        <v>0</v>
      </c>
      <c r="ZF15" s="501">
        <f>VLOOKUP($B15,'Sintesi (CA)'!$C$30:$AE$56,22,FALSE)</f>
        <v>0</v>
      </c>
      <c r="ZG15" s="501">
        <f>VLOOKUP($B15,'Sintesi (CA)'!$C$30:$AE$56,22,FALSE)</f>
        <v>0</v>
      </c>
      <c r="ZH15" s="501">
        <f>VLOOKUP($B15,'Sintesi (CA)'!$C$30:$AE$56,22,FALSE)</f>
        <v>0</v>
      </c>
      <c r="ZI15" s="501">
        <f>VLOOKUP($B15,'Sintesi (CA)'!$C$30:$AE$56,22,FALSE)</f>
        <v>0</v>
      </c>
      <c r="ZJ15" s="501">
        <f>VLOOKUP($B15,'Sintesi (CA)'!$C$30:$AE$56,22,FALSE)</f>
        <v>0</v>
      </c>
      <c r="ZK15" s="501">
        <f>VLOOKUP($B15,'Sintesi (CA)'!$C$30:$AE$56,22,FALSE)</f>
        <v>0</v>
      </c>
      <c r="ZL15" s="501">
        <f>VLOOKUP($B15,'Sintesi (CA)'!$C$30:$AE$56,22,FALSE)</f>
        <v>0</v>
      </c>
      <c r="ZM15" s="501">
        <f>VLOOKUP($B15,'Sintesi (CA)'!$C$30:$AE$56,22,FALSE)</f>
        <v>0</v>
      </c>
      <c r="ZN15" s="501">
        <f>VLOOKUP($B15,'Sintesi (CA)'!$C$30:$AE$56,22,FALSE)</f>
        <v>0</v>
      </c>
      <c r="ZO15" s="501">
        <f>VLOOKUP($B15,'Sintesi (CA)'!$C$30:$AE$56,22,FALSE)</f>
        <v>0</v>
      </c>
      <c r="ZP15" s="501">
        <f>VLOOKUP($B15,'Sintesi (CA)'!$C$30:$AE$56,22,FALSE)</f>
        <v>0</v>
      </c>
      <c r="ZQ15" s="501">
        <f>VLOOKUP($B15,'Sintesi (CA)'!$C$30:$AE$56,22,FALSE)</f>
        <v>0</v>
      </c>
      <c r="ZR15" s="501">
        <f>VLOOKUP($B15,'Sintesi (CA)'!$C$30:$AE$56,22,FALSE)</f>
        <v>0</v>
      </c>
      <c r="ZS15" s="501">
        <f>VLOOKUP($B15,'Sintesi (CA)'!$C$30:$AE$56,22,FALSE)</f>
        <v>0</v>
      </c>
      <c r="ZT15" s="501">
        <f>VLOOKUP($B15,'Sintesi (CA)'!$C$30:$AE$56,22,FALSE)</f>
        <v>0</v>
      </c>
      <c r="ZU15" s="501">
        <f>VLOOKUP($B15,'Sintesi (CA)'!$C$30:$AE$56,22,FALSE)</f>
        <v>0</v>
      </c>
      <c r="ZV15" s="501">
        <f>VLOOKUP($B15,'Sintesi (CA)'!$C$30:$AE$56,22,FALSE)</f>
        <v>0</v>
      </c>
      <c r="ZW15" s="501">
        <f>VLOOKUP($B15,'Sintesi (CA)'!$C$30:$AE$56,22,FALSE)</f>
        <v>0</v>
      </c>
      <c r="ZX15" s="501">
        <f>VLOOKUP($B15,'Sintesi (CA)'!$C$30:$AE$56,22,FALSE)</f>
        <v>0</v>
      </c>
      <c r="ZY15" s="501">
        <f>VLOOKUP($B15,'Sintesi (CA)'!$C$30:$AE$56,22,FALSE)</f>
        <v>0</v>
      </c>
      <c r="ZZ15" s="501">
        <f>VLOOKUP($B15,'Sintesi (CA)'!$C$30:$AE$56,22,FALSE)</f>
        <v>0</v>
      </c>
      <c r="AAA15" s="501">
        <f>VLOOKUP($B15,'Sintesi (CA)'!$C$30:$AE$56,22,FALSE)</f>
        <v>0</v>
      </c>
      <c r="AAB15" s="501">
        <f>VLOOKUP($B15,'Sintesi (CA)'!$C$30:$AE$56,22,FALSE)</f>
        <v>0</v>
      </c>
      <c r="AAC15" s="501">
        <f>VLOOKUP($B15,'Sintesi (CA)'!$C$30:$AE$56,22,FALSE)</f>
        <v>0</v>
      </c>
      <c r="AAD15" s="501">
        <f>VLOOKUP($B15,'Sintesi (CA)'!$C$30:$AE$56,22,FALSE)</f>
        <v>0</v>
      </c>
      <c r="AAE15" s="501">
        <f>VLOOKUP($B15,'Sintesi (CA)'!$C$30:$AE$56,22,FALSE)</f>
        <v>0</v>
      </c>
      <c r="AAF15" s="501">
        <f>VLOOKUP($B15,'Sintesi (CA)'!$C$30:$AE$56,22,FALSE)</f>
        <v>0</v>
      </c>
      <c r="AAG15" s="501">
        <f>VLOOKUP($B15,'Sintesi (CA)'!$C$30:$AE$56,22,FALSE)</f>
        <v>0</v>
      </c>
      <c r="AAH15" s="501">
        <f>VLOOKUP($B15,'Sintesi (CA)'!$C$30:$AE$56,22,FALSE)</f>
        <v>0</v>
      </c>
      <c r="AAI15" s="501">
        <f>VLOOKUP($B15,'Sintesi (CA)'!$C$30:$AE$56,22,FALSE)</f>
        <v>0</v>
      </c>
      <c r="AAJ15" s="501">
        <f>VLOOKUP($B15,'Sintesi (CA)'!$C$30:$AE$56,22,FALSE)</f>
        <v>0</v>
      </c>
      <c r="AAK15" s="501">
        <f>VLOOKUP($B15,'Sintesi (CA)'!$C$30:$AE$56,22,FALSE)</f>
        <v>0</v>
      </c>
      <c r="AAL15" s="501">
        <f>VLOOKUP($B15,'Sintesi (CA)'!$C$30:$AE$56,22,FALSE)</f>
        <v>0</v>
      </c>
      <c r="AAM15" s="501">
        <f>VLOOKUP($B15,'Sintesi (CA)'!$C$30:$AE$56,22,FALSE)</f>
        <v>0</v>
      </c>
      <c r="AAN15" s="501">
        <f>VLOOKUP($B15,'Sintesi (CA)'!$C$30:$AE$56,22,FALSE)</f>
        <v>0</v>
      </c>
      <c r="AAO15" s="501">
        <f>VLOOKUP($B15,'Sintesi (CA)'!$C$30:$AE$56,22,FALSE)</f>
        <v>0</v>
      </c>
      <c r="AAP15" s="501">
        <f>VLOOKUP($B15,'Sintesi (CA)'!$C$30:$AE$56,22,FALSE)</f>
        <v>0</v>
      </c>
      <c r="AAQ15" s="501">
        <f>VLOOKUP($B15,'Sintesi (CA)'!$C$30:$AE$56,22,FALSE)</f>
        <v>0</v>
      </c>
      <c r="AAR15" s="501">
        <f>VLOOKUP($B15,'Sintesi (CA)'!$C$30:$AE$56,22,FALSE)</f>
        <v>0</v>
      </c>
      <c r="AAS15" s="501">
        <f>VLOOKUP($B15,'Sintesi (CA)'!$C$30:$AE$56,22,FALSE)</f>
        <v>0</v>
      </c>
      <c r="AAT15" s="501">
        <f>VLOOKUP($B15,'Sintesi (CA)'!$C$30:$AE$56,22,FALSE)</f>
        <v>0</v>
      </c>
      <c r="AAU15" s="501">
        <f>VLOOKUP($B15,'Sintesi (CA)'!$C$30:$AE$56,22,FALSE)</f>
        <v>0</v>
      </c>
      <c r="AAV15" s="501">
        <f>VLOOKUP($B15,'Sintesi (CA)'!$C$30:$AE$56,22,FALSE)</f>
        <v>0</v>
      </c>
      <c r="AAW15" s="501">
        <f>VLOOKUP($B15,'Sintesi (CA)'!$C$30:$AE$56,22,FALSE)</f>
        <v>0</v>
      </c>
      <c r="AAX15" s="501">
        <f>VLOOKUP($B15,'Sintesi (CA)'!$C$30:$AE$56,22,FALSE)</f>
        <v>0</v>
      </c>
      <c r="AAY15" s="501">
        <f>VLOOKUP($B15,'Sintesi (CA)'!$C$30:$AE$56,22,FALSE)</f>
        <v>0</v>
      </c>
      <c r="AAZ15" s="501">
        <f>VLOOKUP($B15,'Sintesi (CA)'!$C$30:$AE$56,22,FALSE)</f>
        <v>0</v>
      </c>
      <c r="ABA15" s="501">
        <f>VLOOKUP($B15,'Sintesi (CA)'!$C$30:$AE$56,22,FALSE)</f>
        <v>0</v>
      </c>
      <c r="ABB15" s="501">
        <f>VLOOKUP($B15,'Sintesi (CA)'!$C$30:$AE$56,22,FALSE)</f>
        <v>0</v>
      </c>
      <c r="ABC15" s="501">
        <f>VLOOKUP($B15,'Sintesi (CA)'!$C$30:$AE$56,22,FALSE)</f>
        <v>0</v>
      </c>
      <c r="ABD15" s="501">
        <f>VLOOKUP($B15,'Sintesi (CA)'!$C$30:$AE$56,22,FALSE)</f>
        <v>0</v>
      </c>
      <c r="ABE15" s="501">
        <f>VLOOKUP($B15,'Sintesi (CA)'!$C$30:$AE$56,22,FALSE)</f>
        <v>0</v>
      </c>
      <c r="ABF15" s="501">
        <f>VLOOKUP($B15,'Sintesi (CA)'!$C$30:$AE$56,22,FALSE)</f>
        <v>0</v>
      </c>
      <c r="ABG15" s="501">
        <f>VLOOKUP($B15,'Sintesi (CA)'!$C$30:$AE$56,22,FALSE)</f>
        <v>0</v>
      </c>
      <c r="ABH15" s="501">
        <f>VLOOKUP($B15,'Sintesi (CA)'!$C$30:$AE$56,22,FALSE)</f>
        <v>0</v>
      </c>
      <c r="ABI15" s="501">
        <f>VLOOKUP($B15,'Sintesi (CA)'!$C$30:$AE$56,22,FALSE)</f>
        <v>0</v>
      </c>
      <c r="ABJ15" s="501">
        <f>VLOOKUP($B15,'Sintesi (CA)'!$C$30:$AE$56,22,FALSE)</f>
        <v>0</v>
      </c>
      <c r="ABK15" s="501">
        <f>VLOOKUP($B15,'Sintesi (CA)'!$C$30:$AE$56,22,FALSE)</f>
        <v>0</v>
      </c>
      <c r="ABL15" s="501">
        <f>VLOOKUP($B15,'Sintesi (CA)'!$C$30:$AE$56,22,FALSE)</f>
        <v>0</v>
      </c>
      <c r="ABM15" s="501">
        <f>VLOOKUP($B15,'Sintesi (CA)'!$C$30:$AE$56,22,FALSE)</f>
        <v>0</v>
      </c>
      <c r="ABN15" s="501">
        <f>VLOOKUP($B15,'Sintesi (CA)'!$C$30:$AE$56,22,FALSE)</f>
        <v>0</v>
      </c>
      <c r="ABO15" s="501">
        <f>VLOOKUP($B15,'Sintesi (CA)'!$C$30:$AE$56,22,FALSE)</f>
        <v>0</v>
      </c>
      <c r="ABP15" s="501">
        <f>VLOOKUP($B15,'Sintesi (CA)'!$C$30:$AE$56,22,FALSE)</f>
        <v>0</v>
      </c>
      <c r="ABQ15" s="501">
        <f>VLOOKUP($B15,'Sintesi (CA)'!$C$30:$AE$56,22,FALSE)</f>
        <v>0</v>
      </c>
      <c r="ABR15" s="501">
        <f>VLOOKUP($B15,'Sintesi (CA)'!$C$30:$AE$56,22,FALSE)</f>
        <v>0</v>
      </c>
      <c r="ABS15" s="501">
        <f>VLOOKUP($B15,'Sintesi (CA)'!$C$30:$AE$56,22,FALSE)</f>
        <v>0</v>
      </c>
      <c r="ABT15" s="501">
        <f>VLOOKUP($B15,'Sintesi (CA)'!$C$30:$AE$56,22,FALSE)</f>
        <v>0</v>
      </c>
      <c r="ABU15" s="501">
        <f>VLOOKUP($B15,'Sintesi (CA)'!$C$30:$AE$56,22,FALSE)</f>
        <v>0</v>
      </c>
      <c r="ABV15" s="501">
        <f>VLOOKUP($B15,'Sintesi (CA)'!$C$30:$AE$56,22,FALSE)</f>
        <v>0</v>
      </c>
      <c r="ABW15" s="501">
        <f>VLOOKUP($B15,'Sintesi (CA)'!$C$30:$AE$56,22,FALSE)</f>
        <v>0</v>
      </c>
      <c r="ABX15" s="501">
        <f>VLOOKUP($B15,'Sintesi (CA)'!$C$30:$AE$56,22,FALSE)</f>
        <v>0</v>
      </c>
      <c r="ABY15" s="501">
        <f>VLOOKUP($B15,'Sintesi (CA)'!$C$30:$AE$56,22,FALSE)</f>
        <v>0</v>
      </c>
      <c r="ABZ15" s="501">
        <f>VLOOKUP($B15,'Sintesi (CA)'!$C$30:$AE$56,22,FALSE)</f>
        <v>0</v>
      </c>
      <c r="ACA15" s="501">
        <f>VLOOKUP($B15,'Sintesi (CA)'!$C$30:$AE$56,22,FALSE)</f>
        <v>0</v>
      </c>
      <c r="ACB15" s="501">
        <f>VLOOKUP($B15,'Sintesi (CA)'!$C$30:$AE$56,22,FALSE)</f>
        <v>0</v>
      </c>
      <c r="ACC15" s="501">
        <f>VLOOKUP($B15,'Sintesi (CA)'!$C$30:$AE$56,22,FALSE)</f>
        <v>0</v>
      </c>
      <c r="ACD15" s="501">
        <f>VLOOKUP($B15,'Sintesi (CA)'!$C$30:$AE$56,22,FALSE)</f>
        <v>0</v>
      </c>
      <c r="ACE15" s="501"/>
      <c r="ACF15" s="501"/>
      <c r="ACG15" s="501"/>
      <c r="ACH15" s="86"/>
      <c r="ACI15" s="88">
        <v>0</v>
      </c>
      <c r="ACJ15" s="89">
        <v>43271</v>
      </c>
      <c r="ACK15" s="89">
        <v>43294</v>
      </c>
      <c r="ACL15" s="80">
        <v>0</v>
      </c>
      <c r="ACM15" s="80">
        <v>0</v>
      </c>
      <c r="ACN15" s="80">
        <v>0</v>
      </c>
      <c r="ACO15" s="80">
        <v>0</v>
      </c>
      <c r="ACP15" s="80">
        <v>0</v>
      </c>
      <c r="ACQ15" s="80">
        <v>0</v>
      </c>
      <c r="ACR15" s="80">
        <v>0</v>
      </c>
      <c r="ACS15" s="80">
        <v>0</v>
      </c>
      <c r="ACT15" s="80">
        <v>0</v>
      </c>
      <c r="ACU15" s="80">
        <v>0</v>
      </c>
      <c r="ACV15" s="80">
        <v>0</v>
      </c>
      <c r="ACW15" s="80">
        <v>0</v>
      </c>
      <c r="ACX15" s="80">
        <v>0</v>
      </c>
      <c r="ACY15" s="80">
        <v>0</v>
      </c>
      <c r="ACZ15" s="80">
        <v>0</v>
      </c>
      <c r="ADA15" s="80">
        <v>0</v>
      </c>
      <c r="ADB15" s="80">
        <v>0</v>
      </c>
      <c r="ADC15" s="80">
        <v>0</v>
      </c>
      <c r="ADD15" s="80">
        <v>0</v>
      </c>
      <c r="ADE15" s="80">
        <v>0</v>
      </c>
      <c r="ADF15" s="80">
        <v>0</v>
      </c>
      <c r="ADG15" s="80">
        <v>1</v>
      </c>
      <c r="ADH15" s="80">
        <v>1</v>
      </c>
      <c r="ADI15" s="80">
        <v>1</v>
      </c>
      <c r="ADJ15" s="80">
        <v>1</v>
      </c>
      <c r="ADK15" s="80">
        <v>1</v>
      </c>
      <c r="ADL15" s="80">
        <v>1</v>
      </c>
      <c r="ADM15" s="80">
        <v>1</v>
      </c>
      <c r="ADN15" s="80">
        <v>1</v>
      </c>
      <c r="ADO15" s="80">
        <v>1</v>
      </c>
      <c r="ADP15" s="80">
        <v>1</v>
      </c>
      <c r="ADQ15" s="80">
        <v>1</v>
      </c>
      <c r="ADR15" s="80">
        <v>1</v>
      </c>
      <c r="ADS15" s="80">
        <v>1</v>
      </c>
      <c r="ADT15" s="80">
        <v>1</v>
      </c>
      <c r="ADU15" s="80">
        <v>1</v>
      </c>
      <c r="ADV15" s="80">
        <v>1</v>
      </c>
      <c r="ADW15" s="80">
        <v>1</v>
      </c>
      <c r="ADX15" s="80">
        <v>1</v>
      </c>
      <c r="ADY15" s="80">
        <v>1</v>
      </c>
      <c r="ADZ15" s="80">
        <v>1</v>
      </c>
      <c r="AEA15" s="80">
        <v>1</v>
      </c>
      <c r="AEB15" s="80">
        <v>1</v>
      </c>
      <c r="AEC15" s="80">
        <v>1</v>
      </c>
      <c r="AED15" s="80">
        <v>1</v>
      </c>
      <c r="AEE15" s="80">
        <v>0</v>
      </c>
      <c r="AEF15" s="80">
        <v>0</v>
      </c>
      <c r="AEG15" s="80">
        <v>0</v>
      </c>
      <c r="AEH15" s="80">
        <v>0</v>
      </c>
      <c r="AEI15" s="80">
        <v>0</v>
      </c>
      <c r="AEJ15" s="80">
        <v>0</v>
      </c>
      <c r="AEK15" s="80">
        <v>0</v>
      </c>
      <c r="AEL15" s="80">
        <v>0</v>
      </c>
      <c r="AEM15" s="80">
        <v>0</v>
      </c>
      <c r="AEN15" s="80">
        <v>0</v>
      </c>
      <c r="AEO15" s="80">
        <v>0</v>
      </c>
      <c r="AEP15" s="80">
        <v>0</v>
      </c>
      <c r="AEQ15" s="80">
        <v>0</v>
      </c>
      <c r="AER15" s="80">
        <v>0</v>
      </c>
      <c r="AES15" s="80">
        <v>0</v>
      </c>
      <c r="AET15" s="80">
        <v>0</v>
      </c>
      <c r="AEU15" s="80">
        <v>0</v>
      </c>
      <c r="AEV15" s="80">
        <v>0</v>
      </c>
      <c r="AEW15" s="80">
        <v>0</v>
      </c>
      <c r="AEX15" s="80">
        <v>0</v>
      </c>
      <c r="AEY15" s="80">
        <v>0</v>
      </c>
      <c r="AEZ15" s="80">
        <v>0</v>
      </c>
      <c r="AFA15" s="80">
        <v>0</v>
      </c>
      <c r="AFB15" s="80">
        <v>0</v>
      </c>
      <c r="AFC15" s="80">
        <v>0</v>
      </c>
      <c r="AFD15" s="80">
        <v>0</v>
      </c>
      <c r="AFE15" s="80">
        <v>0</v>
      </c>
      <c r="AFF15" s="80">
        <v>0</v>
      </c>
      <c r="AFG15" s="80">
        <v>0</v>
      </c>
      <c r="AFH15" s="80">
        <v>0</v>
      </c>
      <c r="AFI15" s="80">
        <v>0</v>
      </c>
      <c r="AFJ15" s="80">
        <v>0</v>
      </c>
      <c r="AFK15" s="80">
        <v>0</v>
      </c>
      <c r="AFL15" s="80">
        <v>0</v>
      </c>
      <c r="AFM15" s="80">
        <v>0</v>
      </c>
      <c r="AFN15" s="80">
        <v>0</v>
      </c>
      <c r="AFO15" s="80">
        <v>0</v>
      </c>
      <c r="AFP15" s="80">
        <v>0</v>
      </c>
      <c r="AFQ15" s="80">
        <v>0</v>
      </c>
      <c r="AFR15" s="80">
        <v>0</v>
      </c>
      <c r="AFS15" s="80">
        <v>0</v>
      </c>
      <c r="AFT15" s="80">
        <v>0</v>
      </c>
      <c r="AFU15" s="80">
        <v>0</v>
      </c>
      <c r="AFV15" s="80">
        <v>0</v>
      </c>
      <c r="AFW15" s="80">
        <v>0</v>
      </c>
      <c r="AFX15" s="80">
        <v>0</v>
      </c>
      <c r="AFY15" s="80">
        <v>0</v>
      </c>
      <c r="AFZ15" s="80">
        <v>0</v>
      </c>
      <c r="AGA15" s="80">
        <v>0</v>
      </c>
      <c r="AGB15" s="80">
        <v>0</v>
      </c>
      <c r="AGC15" s="80">
        <v>0</v>
      </c>
      <c r="AGD15" s="80">
        <v>0</v>
      </c>
      <c r="AGE15" s="80">
        <v>0</v>
      </c>
      <c r="AGF15" s="80">
        <v>0</v>
      </c>
      <c r="AGG15" s="80">
        <v>0</v>
      </c>
      <c r="AGH15" s="80">
        <v>0</v>
      </c>
      <c r="AGI15" s="177"/>
      <c r="AGJ15" s="177"/>
      <c r="AGK15" s="177"/>
      <c r="AGL15" s="177"/>
      <c r="AGM15" s="177"/>
    </row>
    <row r="16" spans="1:16377" s="104" customFormat="1" ht="12.75" customHeight="1">
      <c r="A16" s="74" t="str">
        <f>IF('Sintesi (CA)'!B41&lt;&gt;"",'Sintesi (CA)'!B41,"")</f>
        <v>P59-Deploy &amp; Change CRMT</v>
      </c>
      <c r="B16" s="145" t="str">
        <f>IF('Sintesi (CA)'!C41&lt;&gt;"",'Sintesi (CA)'!C41,"")</f>
        <v>AO004511_YYY64</v>
      </c>
      <c r="C16" s="74" t="str">
        <f>IF('Sintesi (CA)'!N41&lt;&gt;"",'Sintesi (CA)'!N41,"")</f>
        <v>Piano di Rientro</v>
      </c>
      <c r="D16" s="132">
        <f>'Sintesi (CA)'!W41</f>
        <v>1</v>
      </c>
      <c r="E16" s="132">
        <f>'Sintesi (CA)'!X41</f>
        <v>0</v>
      </c>
      <c r="F16" s="132">
        <f>'Sintesi (CA)'!Y41</f>
        <v>1</v>
      </c>
      <c r="G16" s="175">
        <v>1</v>
      </c>
      <c r="H16" s="183">
        <v>43271</v>
      </c>
      <c r="I16" s="183">
        <v>43315</v>
      </c>
      <c r="J16" s="78">
        <f t="shared" si="123"/>
        <v>33</v>
      </c>
      <c r="K16" s="78">
        <v>0</v>
      </c>
      <c r="L16" s="79">
        <f t="shared" si="122"/>
        <v>3.0303030303030304E-2</v>
      </c>
      <c r="M16" s="80">
        <v>0</v>
      </c>
      <c r="N16" s="80">
        <v>0</v>
      </c>
      <c r="O16" s="80">
        <v>0</v>
      </c>
      <c r="P16" s="80">
        <v>0</v>
      </c>
      <c r="Q16" s="80">
        <v>0</v>
      </c>
      <c r="R16" s="80">
        <v>0</v>
      </c>
      <c r="S16" s="80">
        <v>0</v>
      </c>
      <c r="T16" s="80">
        <v>0</v>
      </c>
      <c r="U16" s="80">
        <v>0</v>
      </c>
      <c r="V16" s="80">
        <v>0</v>
      </c>
      <c r="W16" s="80">
        <v>0</v>
      </c>
      <c r="X16" s="80">
        <v>0</v>
      </c>
      <c r="Y16" s="80">
        <v>0</v>
      </c>
      <c r="Z16" s="80">
        <v>0</v>
      </c>
      <c r="AA16" s="80">
        <v>0</v>
      </c>
      <c r="AB16" s="80">
        <v>0</v>
      </c>
      <c r="AC16" s="80">
        <v>0</v>
      </c>
      <c r="AD16" s="80">
        <v>0</v>
      </c>
      <c r="AE16" s="80">
        <v>0</v>
      </c>
      <c r="AF16" s="80">
        <v>0</v>
      </c>
      <c r="AG16" s="80">
        <v>1</v>
      </c>
      <c r="AH16" s="80">
        <v>1</v>
      </c>
      <c r="AI16" s="80">
        <v>1</v>
      </c>
      <c r="AJ16" s="80">
        <v>1</v>
      </c>
      <c r="AK16" s="80">
        <v>1</v>
      </c>
      <c r="AL16" s="80">
        <v>1</v>
      </c>
      <c r="AM16" s="80">
        <v>1</v>
      </c>
      <c r="AN16" s="80">
        <v>1</v>
      </c>
      <c r="AO16" s="80">
        <v>1</v>
      </c>
      <c r="AP16" s="80">
        <v>1</v>
      </c>
      <c r="AQ16" s="80">
        <v>1</v>
      </c>
      <c r="AR16" s="80">
        <v>1</v>
      </c>
      <c r="AS16" s="80">
        <v>1</v>
      </c>
      <c r="AT16" s="80">
        <v>1</v>
      </c>
      <c r="AU16" s="80">
        <v>1</v>
      </c>
      <c r="AV16" s="80">
        <v>1</v>
      </c>
      <c r="AW16" s="80">
        <v>1</v>
      </c>
      <c r="AX16" s="80">
        <v>1</v>
      </c>
      <c r="AY16" s="80">
        <v>1</v>
      </c>
      <c r="AZ16" s="80">
        <v>1</v>
      </c>
      <c r="BA16" s="80">
        <v>1</v>
      </c>
      <c r="BB16" s="80">
        <v>1</v>
      </c>
      <c r="BC16" s="80">
        <v>1</v>
      </c>
      <c r="BD16" s="80">
        <v>1</v>
      </c>
      <c r="BE16" s="80">
        <v>1</v>
      </c>
      <c r="BF16" s="80">
        <v>1</v>
      </c>
      <c r="BG16" s="80">
        <v>1</v>
      </c>
      <c r="BH16" s="80">
        <v>0</v>
      </c>
      <c r="BI16" s="80">
        <v>0</v>
      </c>
      <c r="BJ16" s="80">
        <v>0</v>
      </c>
      <c r="BK16" s="80">
        <v>0</v>
      </c>
      <c r="BL16" s="80">
        <v>0</v>
      </c>
      <c r="BM16" s="80">
        <v>0</v>
      </c>
      <c r="BN16" s="80">
        <v>0</v>
      </c>
      <c r="BO16" s="80">
        <v>0</v>
      </c>
      <c r="BP16" s="80">
        <v>0</v>
      </c>
      <c r="BQ16" s="80">
        <v>0</v>
      </c>
      <c r="BR16" s="80">
        <v>0</v>
      </c>
      <c r="BS16" s="80">
        <v>0</v>
      </c>
      <c r="BT16" s="80">
        <v>0</v>
      </c>
      <c r="BU16" s="80">
        <v>0</v>
      </c>
      <c r="BV16" s="80">
        <v>0</v>
      </c>
      <c r="BW16" s="80">
        <v>0</v>
      </c>
      <c r="BX16" s="80">
        <v>0</v>
      </c>
      <c r="BY16" s="80">
        <v>0</v>
      </c>
      <c r="BZ16" s="80">
        <v>0</v>
      </c>
      <c r="CA16" s="80">
        <v>0</v>
      </c>
      <c r="CB16" s="80">
        <v>0</v>
      </c>
      <c r="CC16" s="80">
        <v>0</v>
      </c>
      <c r="CD16" s="80">
        <v>0</v>
      </c>
      <c r="CE16" s="80">
        <v>0</v>
      </c>
      <c r="CF16" s="80">
        <v>0</v>
      </c>
      <c r="CG16" s="80">
        <v>0</v>
      </c>
      <c r="CH16" s="80">
        <v>0</v>
      </c>
      <c r="CI16" s="80">
        <v>0</v>
      </c>
      <c r="CJ16" s="80">
        <v>0</v>
      </c>
      <c r="CK16" s="80">
        <v>0</v>
      </c>
      <c r="CL16" s="80">
        <v>0</v>
      </c>
      <c r="CM16" s="80">
        <v>0</v>
      </c>
      <c r="CN16" s="80">
        <v>0</v>
      </c>
      <c r="CO16" s="80">
        <v>0</v>
      </c>
      <c r="CP16" s="80">
        <v>0</v>
      </c>
      <c r="CQ16" s="80">
        <v>0</v>
      </c>
      <c r="CR16" s="80">
        <v>0</v>
      </c>
      <c r="CS16" s="80">
        <v>0</v>
      </c>
      <c r="CT16" s="80">
        <v>0</v>
      </c>
      <c r="CU16" s="80">
        <v>0</v>
      </c>
      <c r="CV16" s="80">
        <v>0</v>
      </c>
      <c r="CW16" s="80">
        <v>0</v>
      </c>
      <c r="CX16" s="80">
        <v>0</v>
      </c>
      <c r="CY16" s="80">
        <v>0</v>
      </c>
      <c r="CZ16" s="80">
        <v>0</v>
      </c>
      <c r="DA16" s="80">
        <v>0</v>
      </c>
      <c r="DB16" s="80">
        <v>0</v>
      </c>
      <c r="DC16" s="80">
        <v>0</v>
      </c>
      <c r="DD16" s="80">
        <v>0</v>
      </c>
      <c r="DE16" s="80">
        <v>0</v>
      </c>
      <c r="DF16" s="80">
        <v>0</v>
      </c>
      <c r="DG16" s="80">
        <v>0</v>
      </c>
      <c r="DH16" s="80">
        <v>0</v>
      </c>
      <c r="DI16" s="80">
        <v>0</v>
      </c>
      <c r="DJ16" s="80"/>
      <c r="DK16" s="80"/>
      <c r="DL16" s="80"/>
      <c r="DM16" s="80"/>
      <c r="DN16" s="80"/>
      <c r="DO16" s="80"/>
      <c r="DP16" s="318">
        <v>0</v>
      </c>
      <c r="DQ16" s="318">
        <v>0</v>
      </c>
      <c r="DR16" s="318">
        <v>0</v>
      </c>
      <c r="DS16" s="318">
        <v>0</v>
      </c>
      <c r="DT16" s="318">
        <v>0</v>
      </c>
      <c r="DU16" s="318">
        <v>0</v>
      </c>
      <c r="DV16" s="318">
        <v>0</v>
      </c>
      <c r="DW16" s="318">
        <v>0</v>
      </c>
      <c r="DX16" s="318">
        <v>0</v>
      </c>
      <c r="DY16" s="318">
        <v>0</v>
      </c>
      <c r="DZ16" s="318">
        <v>0</v>
      </c>
      <c r="EA16" s="318">
        <v>0</v>
      </c>
      <c r="EB16" s="318">
        <v>0</v>
      </c>
      <c r="EC16" s="318">
        <v>0</v>
      </c>
      <c r="ED16" s="318">
        <v>0</v>
      </c>
      <c r="EE16" s="318">
        <v>0</v>
      </c>
      <c r="EF16" s="318">
        <v>0</v>
      </c>
      <c r="EG16" s="318">
        <v>0</v>
      </c>
      <c r="EH16" s="318">
        <v>0</v>
      </c>
      <c r="EI16" s="318">
        <v>0</v>
      </c>
      <c r="EJ16" s="318">
        <v>0</v>
      </c>
      <c r="EK16" s="318">
        <v>0</v>
      </c>
      <c r="EL16" s="318">
        <v>0</v>
      </c>
      <c r="EM16" s="318">
        <f>VLOOKUP($B16,'Sintesi (CA)'!$C$30:$AE$56,25,FALSE)</f>
        <v>0</v>
      </c>
      <c r="EN16" s="318">
        <f>VLOOKUP($B16,'Sintesi (CA)'!$C$30:$AE$56,25,FALSE)</f>
        <v>0</v>
      </c>
      <c r="EO16" s="318">
        <f>VLOOKUP($B16,'Sintesi (CA)'!$C$30:$AE$56,25,FALSE)</f>
        <v>0</v>
      </c>
      <c r="EP16" s="318">
        <f>VLOOKUP($B16,'Sintesi (CA)'!$C$30:$AE$56,25,FALSE)</f>
        <v>0</v>
      </c>
      <c r="EQ16" s="318">
        <f>VLOOKUP($B16,'Sintesi (CA)'!$C$30:$AE$56,25,FALSE)</f>
        <v>0</v>
      </c>
      <c r="ER16" s="318">
        <f>VLOOKUP($B16,'Sintesi (CA)'!$C$30:$AE$56,25,FALSE)</f>
        <v>0</v>
      </c>
      <c r="ES16" s="318">
        <f>VLOOKUP($B16,'Sintesi (CA)'!$C$30:$AE$56,25,FALSE)</f>
        <v>0</v>
      </c>
      <c r="ET16" s="318">
        <f>VLOOKUP($B16,'Sintesi (CA)'!$C$30:$AE$56,25,FALSE)</f>
        <v>0</v>
      </c>
      <c r="EU16" s="318">
        <f>VLOOKUP($B16,'Sintesi (CA)'!$C$30:$AE$56,25,FALSE)</f>
        <v>0</v>
      </c>
      <c r="EV16" s="318">
        <f>VLOOKUP($B16,'Sintesi (CA)'!$C$30:$AE$56,25,FALSE)</f>
        <v>0</v>
      </c>
      <c r="EW16" s="318">
        <f>VLOOKUP($B16,'Sintesi (CA)'!$C$30:$AE$56,25,FALSE)</f>
        <v>0</v>
      </c>
      <c r="EX16" s="318">
        <f>VLOOKUP($B16,'Sintesi (CA)'!$C$30:$AE$56,25,FALSE)</f>
        <v>0</v>
      </c>
      <c r="EY16" s="318">
        <f>VLOOKUP($B16,'Sintesi (CA)'!$C$30:$AE$56,25,FALSE)</f>
        <v>0</v>
      </c>
      <c r="EZ16" s="318">
        <f>VLOOKUP($B16,'Sintesi (CA)'!$C$30:$AE$56,25,FALSE)</f>
        <v>0</v>
      </c>
      <c r="FA16" s="318">
        <f>VLOOKUP($B16,'Sintesi (CA)'!$C$30:$AE$56,25,FALSE)</f>
        <v>0</v>
      </c>
      <c r="FB16" s="318">
        <f>VLOOKUP($B16,'Sintesi (CA)'!$C$30:$AE$56,25,FALSE)</f>
        <v>0</v>
      </c>
      <c r="FC16" s="318">
        <f>VLOOKUP($B16,'Sintesi (CA)'!$C$30:$AE$56,25,FALSE)</f>
        <v>0</v>
      </c>
      <c r="FD16" s="318">
        <f>VLOOKUP($B16,'Sintesi (CA)'!$C$30:$AE$56,25,FALSE)</f>
        <v>0</v>
      </c>
      <c r="FE16" s="318">
        <f>VLOOKUP($B16,'Sintesi (CA)'!$C$30:$AE$56,25,FALSE)</f>
        <v>0</v>
      </c>
      <c r="FF16" s="318">
        <f>VLOOKUP($B16,'Sintesi (CA)'!$C$30:$AE$56,25,FALSE)</f>
        <v>0</v>
      </c>
      <c r="FG16" s="318">
        <f>VLOOKUP($B16,'Sintesi (CA)'!$C$30:$AE$56,25,FALSE)</f>
        <v>0</v>
      </c>
      <c r="FH16" s="318">
        <f>VLOOKUP($B16,'Sintesi (CA)'!$C$30:$AE$56,25,FALSE)</f>
        <v>0</v>
      </c>
      <c r="FI16" s="318">
        <f>VLOOKUP($B16,'Sintesi (CA)'!$C$30:$AE$56,25,FALSE)</f>
        <v>0</v>
      </c>
      <c r="FJ16" s="318">
        <f>VLOOKUP($B16,'Sintesi (CA)'!$C$30:$AE$56,25,FALSE)</f>
        <v>0</v>
      </c>
      <c r="FK16" s="318">
        <f>VLOOKUP($B16,'Sintesi (CA)'!$C$30:$AE$56,25,FALSE)</f>
        <v>0</v>
      </c>
      <c r="FL16" s="318">
        <f>VLOOKUP($B16,'Sintesi (CA)'!$C$30:$AE$56,25,FALSE)</f>
        <v>0</v>
      </c>
      <c r="FM16" s="318">
        <f>VLOOKUP($B16,'Sintesi (CA)'!$C$30:$AE$56,25,FALSE)</f>
        <v>0</v>
      </c>
      <c r="FN16" s="318">
        <f>VLOOKUP($B16,'Sintesi (CA)'!$C$30:$AE$56,25,FALSE)</f>
        <v>0</v>
      </c>
      <c r="FO16" s="318">
        <f>VLOOKUP($B16,'Sintesi (CA)'!$C$30:$AE$56,25,FALSE)</f>
        <v>0</v>
      </c>
      <c r="FP16" s="318">
        <f>VLOOKUP($B16,'Sintesi (CA)'!$C$30:$AE$56,25,FALSE)</f>
        <v>0</v>
      </c>
      <c r="FQ16" s="318">
        <f>VLOOKUP($B16,'Sintesi (CA)'!$C$30:$AE$56,25,FALSE)</f>
        <v>0</v>
      </c>
      <c r="FR16" s="318">
        <f>VLOOKUP($B16,'Sintesi (CA)'!$C$30:$AE$56,25,FALSE)</f>
        <v>0</v>
      </c>
      <c r="FS16" s="318">
        <f>VLOOKUP($B16,'Sintesi (CA)'!$C$30:$AE$56,25,FALSE)</f>
        <v>0</v>
      </c>
      <c r="FT16" s="318">
        <f>VLOOKUP($B16,'Sintesi (CA)'!$C$30:$AE$56,25,FALSE)</f>
        <v>0</v>
      </c>
      <c r="FU16" s="318">
        <f>VLOOKUP($B16,'Sintesi (CA)'!$C$30:$AE$56,25,FALSE)</f>
        <v>0</v>
      </c>
      <c r="FV16" s="318">
        <f>VLOOKUP($B16,'Sintesi (CA)'!$C$30:$AE$56,25,FALSE)</f>
        <v>0</v>
      </c>
      <c r="FW16" s="318">
        <f>VLOOKUP($B16,'Sintesi (CA)'!$C$30:$AE$56,25,FALSE)</f>
        <v>0</v>
      </c>
      <c r="FX16" s="318">
        <f>VLOOKUP($B16,'Sintesi (CA)'!$C$30:$AE$56,25,FALSE)</f>
        <v>0</v>
      </c>
      <c r="FY16" s="318">
        <f>VLOOKUP($B16,'Sintesi (CA)'!$C$30:$AE$56,25,FALSE)</f>
        <v>0</v>
      </c>
      <c r="FZ16" s="318">
        <f>VLOOKUP($B16,'Sintesi (CA)'!$C$30:$AE$56,25,FALSE)</f>
        <v>0</v>
      </c>
      <c r="GA16" s="318">
        <f>VLOOKUP($B16,'Sintesi (CA)'!$C$30:$AE$56,25,FALSE)</f>
        <v>0</v>
      </c>
      <c r="GB16" s="318">
        <f>VLOOKUP($B16,'Sintesi (CA)'!$C$30:$AE$56,25,FALSE)</f>
        <v>0</v>
      </c>
      <c r="GC16" s="318">
        <f>VLOOKUP($B16,'Sintesi (CA)'!$C$30:$AE$56,25,FALSE)</f>
        <v>0</v>
      </c>
      <c r="GD16" s="318">
        <f>VLOOKUP($B16,'Sintesi (CA)'!$C$30:$AE$56,25,FALSE)</f>
        <v>0</v>
      </c>
      <c r="GE16" s="318">
        <f>VLOOKUP($B16,'Sintesi (CA)'!$C$30:$AE$56,25,FALSE)</f>
        <v>0</v>
      </c>
      <c r="GF16" s="318">
        <f>VLOOKUP($B16,'Sintesi (CA)'!$C$30:$AE$56,25,FALSE)</f>
        <v>0</v>
      </c>
      <c r="GG16" s="318">
        <f>VLOOKUP($B16,'Sintesi (CA)'!$C$30:$AE$56,25,FALSE)</f>
        <v>0</v>
      </c>
      <c r="GH16" s="318">
        <f>VLOOKUP($B16,'Sintesi (CA)'!$C$30:$AE$56,25,FALSE)</f>
        <v>0</v>
      </c>
      <c r="GI16" s="318">
        <f>VLOOKUP($B16,'Sintesi (CA)'!$C$30:$AE$56,25,FALSE)</f>
        <v>0</v>
      </c>
      <c r="GJ16" s="318">
        <f>VLOOKUP($B16,'Sintesi (CA)'!$C$30:$AE$56,25,FALSE)</f>
        <v>0</v>
      </c>
      <c r="GK16" s="318">
        <f>VLOOKUP($B16,'Sintesi (CA)'!$C$30:$AE$56,25,FALSE)</f>
        <v>0</v>
      </c>
      <c r="GL16" s="318">
        <f>VLOOKUP($B16,'Sintesi (CA)'!$C$30:$AE$56,25,FALSE)</f>
        <v>0</v>
      </c>
      <c r="GM16" s="318">
        <f>VLOOKUP($B16,'Sintesi (CA)'!$C$30:$AE$56,25,FALSE)</f>
        <v>0</v>
      </c>
      <c r="GN16" s="318">
        <f>VLOOKUP($B16,'Sintesi (CA)'!$C$30:$AE$56,25,FALSE)</f>
        <v>0</v>
      </c>
      <c r="GO16" s="318">
        <f>VLOOKUP($B16,'Sintesi (CA)'!$C$30:$AE$56,25,FALSE)</f>
        <v>0</v>
      </c>
      <c r="GP16" s="318">
        <f>VLOOKUP($B16,'Sintesi (CA)'!$C$30:$AE$56,25,FALSE)</f>
        <v>0</v>
      </c>
      <c r="GQ16" s="318">
        <f>VLOOKUP($B16,'Sintesi (CA)'!$C$30:$AE$56,25,FALSE)</f>
        <v>0</v>
      </c>
      <c r="GR16" s="318">
        <f>VLOOKUP($B16,'Sintesi (CA)'!$C$30:$AE$56,25,FALSE)</f>
        <v>0</v>
      </c>
      <c r="GS16" s="318">
        <f>VLOOKUP($B16,'Sintesi (CA)'!$C$30:$AE$56,25,FALSE)</f>
        <v>0</v>
      </c>
      <c r="GT16" s="318">
        <f>VLOOKUP($B16,'Sintesi (CA)'!$C$30:$AE$56,25,FALSE)</f>
        <v>0</v>
      </c>
      <c r="GU16" s="318">
        <f>VLOOKUP($B16,'Sintesi (CA)'!$C$30:$AE$56,25,FALSE)</f>
        <v>0</v>
      </c>
      <c r="GV16" s="318">
        <f>VLOOKUP($B16,'Sintesi (CA)'!$C$30:$AE$56,25,FALSE)</f>
        <v>0</v>
      </c>
      <c r="GW16" s="318">
        <f>VLOOKUP($B16,'Sintesi (CA)'!$C$30:$AE$56,25,FALSE)</f>
        <v>0</v>
      </c>
      <c r="GX16" s="318">
        <f>VLOOKUP($B16,'Sintesi (CA)'!$C$30:$AE$56,25,FALSE)</f>
        <v>0</v>
      </c>
      <c r="GY16" s="318">
        <f>VLOOKUP($B16,'Sintesi (CA)'!$C$30:$AE$56,25,FALSE)</f>
        <v>0</v>
      </c>
      <c r="GZ16" s="318">
        <f>VLOOKUP($B16,'Sintesi (CA)'!$C$30:$AE$56,25,FALSE)</f>
        <v>0</v>
      </c>
      <c r="HA16" s="318">
        <f>VLOOKUP($B16,'Sintesi (CA)'!$C$30:$AE$56,25,FALSE)</f>
        <v>0</v>
      </c>
      <c r="HB16" s="318">
        <f>VLOOKUP($B16,'Sintesi (CA)'!$C$30:$AE$56,25,FALSE)</f>
        <v>0</v>
      </c>
      <c r="HC16" s="318">
        <f>VLOOKUP($B16,'Sintesi (CA)'!$C$30:$AE$56,25,FALSE)</f>
        <v>0</v>
      </c>
      <c r="HD16" s="318">
        <f>VLOOKUP($B16,'Sintesi (CA)'!$C$30:$AE$56,25,FALSE)</f>
        <v>0</v>
      </c>
      <c r="HE16" s="318">
        <f>VLOOKUP($B16,'Sintesi (CA)'!$C$30:$AE$56,25,FALSE)</f>
        <v>0</v>
      </c>
      <c r="HF16" s="318">
        <f>VLOOKUP($B16,'Sintesi (CA)'!$C$30:$AE$56,25,FALSE)</f>
        <v>0</v>
      </c>
      <c r="HG16" s="318">
        <f>VLOOKUP($B16,'Sintesi (CA)'!$C$30:$AE$56,25,FALSE)</f>
        <v>0</v>
      </c>
      <c r="HH16" s="318">
        <f>VLOOKUP($B16,'Sintesi (CA)'!$C$30:$AE$56,25,FALSE)</f>
        <v>0</v>
      </c>
      <c r="HI16" s="318">
        <f>VLOOKUP($B16,'Sintesi (CA)'!$C$30:$AE$56,25,FALSE)</f>
        <v>0</v>
      </c>
      <c r="HJ16" s="318">
        <f>VLOOKUP($B16,'Sintesi (CA)'!$C$30:$AE$56,25,FALSE)</f>
        <v>0</v>
      </c>
      <c r="HK16" s="318">
        <f>VLOOKUP($B16,'Sintesi (CA)'!$C$30:$AE$56,25,FALSE)</f>
        <v>0</v>
      </c>
      <c r="HL16" s="318">
        <f>VLOOKUP($B16,'Sintesi (CA)'!$C$30:$AE$56,25,FALSE)</f>
        <v>0</v>
      </c>
      <c r="HM16" s="318">
        <f>VLOOKUP($B16,'Sintesi (CA)'!$C$30:$AE$56,25,FALSE)</f>
        <v>0</v>
      </c>
      <c r="HN16" s="318">
        <f>VLOOKUP($B16,'Sintesi (CA)'!$C$30:$AE$56,25,FALSE)</f>
        <v>0</v>
      </c>
      <c r="HO16" s="318">
        <f>VLOOKUP($B16,'Sintesi (CA)'!$C$30:$AE$56,25,FALSE)</f>
        <v>0</v>
      </c>
      <c r="HP16" s="318"/>
      <c r="HQ16" s="318"/>
      <c r="HR16" s="318"/>
      <c r="HS16" s="319">
        <v>0</v>
      </c>
      <c r="HT16" s="319">
        <v>0</v>
      </c>
      <c r="HU16" s="319">
        <v>0</v>
      </c>
      <c r="HV16" s="319">
        <v>0</v>
      </c>
      <c r="HW16" s="319">
        <v>0</v>
      </c>
      <c r="HX16" s="319">
        <v>0</v>
      </c>
      <c r="HY16" s="319">
        <v>0</v>
      </c>
      <c r="HZ16" s="319">
        <v>0</v>
      </c>
      <c r="IA16" s="319">
        <v>0</v>
      </c>
      <c r="IB16" s="319">
        <v>0</v>
      </c>
      <c r="IC16" s="319">
        <v>0</v>
      </c>
      <c r="ID16" s="319">
        <v>0</v>
      </c>
      <c r="IE16" s="319">
        <v>0</v>
      </c>
      <c r="IF16" s="319">
        <v>0</v>
      </c>
      <c r="IG16" s="319">
        <v>0</v>
      </c>
      <c r="IH16" s="319">
        <v>0</v>
      </c>
      <c r="II16" s="319">
        <v>0</v>
      </c>
      <c r="IJ16" s="319">
        <v>0</v>
      </c>
      <c r="IK16" s="319">
        <v>0</v>
      </c>
      <c r="IL16" s="319">
        <v>0</v>
      </c>
      <c r="IM16" s="319">
        <v>0</v>
      </c>
      <c r="IN16" s="319">
        <v>0</v>
      </c>
      <c r="IO16" s="319">
        <v>0</v>
      </c>
      <c r="IP16" s="319">
        <f>VLOOKUP($B16,'Sintesi (CA)'!$C$30:$AE$56,27,FALSE)</f>
        <v>0</v>
      </c>
      <c r="IQ16" s="319">
        <f>VLOOKUP($B16,'Sintesi (CA)'!$C$30:$AE$56,27,FALSE)</f>
        <v>0</v>
      </c>
      <c r="IR16" s="319">
        <f>VLOOKUP($B16,'Sintesi (CA)'!$C$30:$AE$56,27,FALSE)</f>
        <v>0</v>
      </c>
      <c r="IS16" s="319">
        <f>VLOOKUP($B16,'Sintesi (CA)'!$C$30:$AE$56,27,FALSE)</f>
        <v>0</v>
      </c>
      <c r="IT16" s="319">
        <f>VLOOKUP($B16,'Sintesi (CA)'!$C$30:$AE$56,27,FALSE)</f>
        <v>0</v>
      </c>
      <c r="IU16" s="319">
        <f>VLOOKUP($B16,'Sintesi (CA)'!$C$30:$AE$56,27,FALSE)</f>
        <v>0</v>
      </c>
      <c r="IV16" s="319">
        <f>VLOOKUP($B16,'Sintesi (CA)'!$C$30:$AE$56,27,FALSE)</f>
        <v>0</v>
      </c>
      <c r="IW16" s="319">
        <f>VLOOKUP($B16,'Sintesi (CA)'!$C$30:$AE$56,27,FALSE)</f>
        <v>0</v>
      </c>
      <c r="IX16" s="319">
        <f>VLOOKUP($B16,'Sintesi (CA)'!$C$30:$AE$56,27,FALSE)</f>
        <v>0</v>
      </c>
      <c r="IY16" s="319">
        <f>VLOOKUP($B16,'Sintesi (CA)'!$C$30:$AE$56,27,FALSE)</f>
        <v>0</v>
      </c>
      <c r="IZ16" s="319">
        <f>VLOOKUP($B16,'Sintesi (CA)'!$C$30:$AE$56,27,FALSE)</f>
        <v>0</v>
      </c>
      <c r="JA16" s="319">
        <f>VLOOKUP($B16,'Sintesi (CA)'!$C$30:$AE$56,27,FALSE)</f>
        <v>0</v>
      </c>
      <c r="JB16" s="319">
        <f>VLOOKUP($B16,'Sintesi (CA)'!$C$30:$AE$56,27,FALSE)</f>
        <v>0</v>
      </c>
      <c r="JC16" s="319">
        <f>VLOOKUP($B16,'Sintesi (CA)'!$C$30:$AE$56,27,FALSE)</f>
        <v>0</v>
      </c>
      <c r="JD16" s="319">
        <f>VLOOKUP($B16,'Sintesi (CA)'!$C$30:$AE$56,27,FALSE)</f>
        <v>0</v>
      </c>
      <c r="JE16" s="319">
        <f>VLOOKUP($B16,'Sintesi (CA)'!$C$30:$AE$56,27,FALSE)</f>
        <v>0</v>
      </c>
      <c r="JF16" s="319">
        <f>VLOOKUP($B16,'Sintesi (CA)'!$C$30:$AE$56,27,FALSE)</f>
        <v>0</v>
      </c>
      <c r="JG16" s="319">
        <f>VLOOKUP($B16,'Sintesi (CA)'!$C$30:$AE$56,27,FALSE)</f>
        <v>0</v>
      </c>
      <c r="JH16" s="319">
        <f>VLOOKUP($B16,'Sintesi (CA)'!$C$30:$AE$56,27,FALSE)</f>
        <v>0</v>
      </c>
      <c r="JI16" s="319">
        <f>VLOOKUP($B16,'Sintesi (CA)'!$C$30:$AE$56,27,FALSE)</f>
        <v>0</v>
      </c>
      <c r="JJ16" s="319">
        <f>VLOOKUP($B16,'Sintesi (CA)'!$C$30:$AE$56,27,FALSE)</f>
        <v>0</v>
      </c>
      <c r="JK16" s="319">
        <f>VLOOKUP($B16,'Sintesi (CA)'!$C$30:$AE$56,27,FALSE)</f>
        <v>0</v>
      </c>
      <c r="JL16" s="319">
        <f>VLOOKUP($B16,'Sintesi (CA)'!$C$30:$AE$56,27,FALSE)</f>
        <v>0</v>
      </c>
      <c r="JM16" s="319">
        <f>VLOOKUP($B16,'Sintesi (CA)'!$C$30:$AE$56,27,FALSE)</f>
        <v>0</v>
      </c>
      <c r="JN16" s="319">
        <f>VLOOKUP($B16,'Sintesi (CA)'!$C$30:$AE$56,27,FALSE)</f>
        <v>0</v>
      </c>
      <c r="JO16" s="319">
        <f>VLOOKUP($B16,'Sintesi (CA)'!$C$30:$AE$56,27,FALSE)</f>
        <v>0</v>
      </c>
      <c r="JP16" s="319">
        <f>VLOOKUP($B16,'Sintesi (CA)'!$C$30:$AE$56,27,FALSE)</f>
        <v>0</v>
      </c>
      <c r="JQ16" s="319">
        <f>VLOOKUP($B16,'Sintesi (CA)'!$C$30:$AE$56,27,FALSE)</f>
        <v>0</v>
      </c>
      <c r="JR16" s="319">
        <f>VLOOKUP($B16,'Sintesi (CA)'!$C$30:$AE$56,27,FALSE)</f>
        <v>0</v>
      </c>
      <c r="JS16" s="319">
        <f>VLOOKUP($B16,'Sintesi (CA)'!$C$30:$AE$56,27,FALSE)</f>
        <v>0</v>
      </c>
      <c r="JT16" s="319">
        <f>VLOOKUP($B16,'Sintesi (CA)'!$C$30:$AE$56,27,FALSE)</f>
        <v>0</v>
      </c>
      <c r="JU16" s="319">
        <f>VLOOKUP($B16,'Sintesi (CA)'!$C$30:$AE$56,27,FALSE)</f>
        <v>0</v>
      </c>
      <c r="JV16" s="319">
        <f>VLOOKUP($B16,'Sintesi (CA)'!$C$30:$AE$56,27,FALSE)</f>
        <v>0</v>
      </c>
      <c r="JW16" s="319">
        <f>VLOOKUP($B16,'Sintesi (CA)'!$C$30:$AE$56,27,FALSE)</f>
        <v>0</v>
      </c>
      <c r="JX16" s="319">
        <f>VLOOKUP($B16,'Sintesi (CA)'!$C$30:$AE$56,27,FALSE)</f>
        <v>0</v>
      </c>
      <c r="JY16" s="319">
        <f>VLOOKUP($B16,'Sintesi (CA)'!$C$30:$AE$56,27,FALSE)</f>
        <v>0</v>
      </c>
      <c r="JZ16" s="319">
        <f>VLOOKUP($B16,'Sintesi (CA)'!$C$30:$AE$56,27,FALSE)</f>
        <v>0</v>
      </c>
      <c r="KA16" s="319">
        <f>VLOOKUP($B16,'Sintesi (CA)'!$C$30:$AE$56,27,FALSE)</f>
        <v>0</v>
      </c>
      <c r="KB16" s="319">
        <f>VLOOKUP($B16,'Sintesi (CA)'!$C$30:$AE$56,27,FALSE)</f>
        <v>0</v>
      </c>
      <c r="KC16" s="319">
        <f>VLOOKUP($B16,'Sintesi (CA)'!$C$30:$AE$56,27,FALSE)</f>
        <v>0</v>
      </c>
      <c r="KD16" s="319">
        <f>VLOOKUP($B16,'Sintesi (CA)'!$C$30:$AE$56,27,FALSE)</f>
        <v>0</v>
      </c>
      <c r="KE16" s="319">
        <f>VLOOKUP($B16,'Sintesi (CA)'!$C$30:$AE$56,27,FALSE)</f>
        <v>0</v>
      </c>
      <c r="KF16" s="319">
        <f>VLOOKUP($B16,'Sintesi (CA)'!$C$30:$AE$56,27,FALSE)</f>
        <v>0</v>
      </c>
      <c r="KG16" s="319">
        <f>VLOOKUP($B16,'Sintesi (CA)'!$C$30:$AE$56,27,FALSE)</f>
        <v>0</v>
      </c>
      <c r="KH16" s="319">
        <f>VLOOKUP($B16,'Sintesi (CA)'!$C$30:$AE$56,27,FALSE)</f>
        <v>0</v>
      </c>
      <c r="KI16" s="319">
        <f>VLOOKUP($B16,'Sintesi (CA)'!$C$30:$AE$56,27,FALSE)</f>
        <v>0</v>
      </c>
      <c r="KJ16" s="319">
        <f>VLOOKUP($B16,'Sintesi (CA)'!$C$30:$AE$56,27,FALSE)</f>
        <v>0</v>
      </c>
      <c r="KK16" s="319">
        <f>VLOOKUP($B16,'Sintesi (CA)'!$C$30:$AE$56,27,FALSE)</f>
        <v>0</v>
      </c>
      <c r="KL16" s="319">
        <f>VLOOKUP($B16,'Sintesi (CA)'!$C$30:$AE$56,27,FALSE)</f>
        <v>0</v>
      </c>
      <c r="KM16" s="319">
        <f>VLOOKUP($B16,'Sintesi (CA)'!$C$30:$AE$56,27,FALSE)</f>
        <v>0</v>
      </c>
      <c r="KN16" s="319">
        <f>VLOOKUP($B16,'Sintesi (CA)'!$C$30:$AE$56,27,FALSE)</f>
        <v>0</v>
      </c>
      <c r="KO16" s="319">
        <f>VLOOKUP($B16,'Sintesi (CA)'!$C$30:$AE$56,27,FALSE)</f>
        <v>0</v>
      </c>
      <c r="KP16" s="319">
        <f>VLOOKUP($B16,'Sintesi (CA)'!$C$30:$AE$56,27,FALSE)</f>
        <v>0</v>
      </c>
      <c r="KQ16" s="319">
        <f>VLOOKUP($B16,'Sintesi (CA)'!$C$30:$AE$56,27,FALSE)</f>
        <v>0</v>
      </c>
      <c r="KR16" s="319">
        <f>VLOOKUP($B16,'Sintesi (CA)'!$C$30:$AE$56,27,FALSE)</f>
        <v>0</v>
      </c>
      <c r="KS16" s="319">
        <f>VLOOKUP($B16,'Sintesi (CA)'!$C$30:$AE$56,27,FALSE)</f>
        <v>0</v>
      </c>
      <c r="KT16" s="319">
        <f>VLOOKUP($B16,'Sintesi (CA)'!$C$30:$AE$56,27,FALSE)</f>
        <v>0</v>
      </c>
      <c r="KU16" s="319">
        <f>VLOOKUP($B16,'Sintesi (CA)'!$C$30:$AE$56,27,FALSE)</f>
        <v>0</v>
      </c>
      <c r="KV16" s="319">
        <f>VLOOKUP($B16,'Sintesi (CA)'!$C$30:$AE$56,27,FALSE)</f>
        <v>0</v>
      </c>
      <c r="KW16" s="319">
        <f>VLOOKUP($B16,'Sintesi (CA)'!$C$30:$AE$56,27,FALSE)</f>
        <v>0</v>
      </c>
      <c r="KX16" s="319">
        <f>VLOOKUP($B16,'Sintesi (CA)'!$C$30:$AE$56,27,FALSE)</f>
        <v>0</v>
      </c>
      <c r="KY16" s="319">
        <f>VLOOKUP($B16,'Sintesi (CA)'!$C$30:$AE$56,27,FALSE)</f>
        <v>0</v>
      </c>
      <c r="KZ16" s="319">
        <f>VLOOKUP($B16,'Sintesi (CA)'!$C$30:$AE$56,27,FALSE)</f>
        <v>0</v>
      </c>
      <c r="LA16" s="319">
        <f>VLOOKUP($B16,'Sintesi (CA)'!$C$30:$AE$56,27,FALSE)</f>
        <v>0</v>
      </c>
      <c r="LB16" s="319">
        <f>VLOOKUP($B16,'Sintesi (CA)'!$C$30:$AE$56,27,FALSE)</f>
        <v>0</v>
      </c>
      <c r="LC16" s="319">
        <f>VLOOKUP($B16,'Sintesi (CA)'!$C$30:$AE$56,27,FALSE)</f>
        <v>0</v>
      </c>
      <c r="LD16" s="319">
        <f>VLOOKUP($B16,'Sintesi (CA)'!$C$30:$AE$56,27,FALSE)</f>
        <v>0</v>
      </c>
      <c r="LE16" s="319">
        <f>VLOOKUP($B16,'Sintesi (CA)'!$C$30:$AE$56,27,FALSE)</f>
        <v>0</v>
      </c>
      <c r="LF16" s="319">
        <f>VLOOKUP($B16,'Sintesi (CA)'!$C$30:$AE$56,27,FALSE)</f>
        <v>0</v>
      </c>
      <c r="LG16" s="319">
        <f>VLOOKUP($B16,'Sintesi (CA)'!$C$30:$AE$56,27,FALSE)</f>
        <v>0</v>
      </c>
      <c r="LH16" s="319">
        <f>VLOOKUP($B16,'Sintesi (CA)'!$C$30:$AE$56,27,FALSE)</f>
        <v>0</v>
      </c>
      <c r="LI16" s="319">
        <f>VLOOKUP($B16,'Sintesi (CA)'!$C$30:$AE$56,27,FALSE)</f>
        <v>0</v>
      </c>
      <c r="LJ16" s="319">
        <f>VLOOKUP($B16,'Sintesi (CA)'!$C$30:$AE$56,27,FALSE)</f>
        <v>0</v>
      </c>
      <c r="LK16" s="319">
        <f>VLOOKUP($B16,'Sintesi (CA)'!$C$30:$AE$56,27,FALSE)</f>
        <v>0</v>
      </c>
      <c r="LL16" s="319">
        <f>VLOOKUP($B16,'Sintesi (CA)'!$C$30:$AE$56,27,FALSE)</f>
        <v>0</v>
      </c>
      <c r="LM16" s="319">
        <f>VLOOKUP($B16,'Sintesi (CA)'!$C$30:$AE$56,27,FALSE)</f>
        <v>0</v>
      </c>
      <c r="LN16" s="319">
        <f>VLOOKUP($B16,'Sintesi (CA)'!$C$30:$AE$56,27,FALSE)</f>
        <v>0</v>
      </c>
      <c r="LO16" s="319">
        <f>VLOOKUP($B16,'Sintesi (CA)'!$C$30:$AE$56,27,FALSE)</f>
        <v>0</v>
      </c>
      <c r="LP16" s="319">
        <f>VLOOKUP($B16,'Sintesi (CA)'!$C$30:$AE$56,27,FALSE)</f>
        <v>0</v>
      </c>
      <c r="LQ16" s="319">
        <f>VLOOKUP($B16,'Sintesi (CA)'!$C$30:$AE$56,27,FALSE)</f>
        <v>0</v>
      </c>
      <c r="LR16" s="319">
        <f>VLOOKUP($B16,'Sintesi (CA)'!$C$30:$AE$56,27,FALSE)</f>
        <v>0</v>
      </c>
      <c r="LS16" s="319"/>
      <c r="LT16" s="319"/>
      <c r="LU16" s="319"/>
      <c r="LV16" s="320">
        <v>1</v>
      </c>
      <c r="LW16" s="320">
        <v>1</v>
      </c>
      <c r="LX16" s="320">
        <v>1</v>
      </c>
      <c r="LY16" s="320">
        <v>1</v>
      </c>
      <c r="LZ16" s="320">
        <v>1</v>
      </c>
      <c r="MA16" s="320">
        <v>1</v>
      </c>
      <c r="MB16" s="320">
        <v>1</v>
      </c>
      <c r="MC16" s="320">
        <v>1</v>
      </c>
      <c r="MD16" s="320">
        <v>1</v>
      </c>
      <c r="ME16" s="320">
        <v>1</v>
      </c>
      <c r="MF16" s="320">
        <v>1</v>
      </c>
      <c r="MG16" s="320">
        <v>1</v>
      </c>
      <c r="MH16" s="320">
        <v>1</v>
      </c>
      <c r="MI16" s="320">
        <v>1</v>
      </c>
      <c r="MJ16" s="320">
        <v>1</v>
      </c>
      <c r="MK16" s="320">
        <v>1</v>
      </c>
      <c r="ML16" s="320">
        <v>1</v>
      </c>
      <c r="MM16" s="320">
        <v>1</v>
      </c>
      <c r="MN16" s="320">
        <v>1</v>
      </c>
      <c r="MO16" s="320">
        <v>1</v>
      </c>
      <c r="MP16" s="320">
        <v>1</v>
      </c>
      <c r="MQ16" s="320">
        <v>1</v>
      </c>
      <c r="MR16" s="320">
        <v>1</v>
      </c>
      <c r="MS16" s="320">
        <f>VLOOKUP($B16,'Sintesi (CA)'!$C$30:$AE$56,26,FALSE)</f>
        <v>1</v>
      </c>
      <c r="MT16" s="320">
        <f>VLOOKUP($B16,'Sintesi (CA)'!$C$30:$AE$56,26,FALSE)</f>
        <v>1</v>
      </c>
      <c r="MU16" s="320">
        <f>VLOOKUP($B16,'Sintesi (CA)'!$C$30:$AE$56,26,FALSE)</f>
        <v>1</v>
      </c>
      <c r="MV16" s="320">
        <f>VLOOKUP($B16,'Sintesi (CA)'!$C$30:$AE$56,26,FALSE)</f>
        <v>1</v>
      </c>
      <c r="MW16" s="320">
        <f>VLOOKUP($B16,'Sintesi (CA)'!$C$30:$AE$56,26,FALSE)</f>
        <v>1</v>
      </c>
      <c r="MX16" s="320">
        <f>VLOOKUP($B16,'Sintesi (CA)'!$C$30:$AE$56,26,FALSE)</f>
        <v>1</v>
      </c>
      <c r="MY16" s="320">
        <f>VLOOKUP($B16,'Sintesi (CA)'!$C$30:$AE$56,26,FALSE)</f>
        <v>1</v>
      </c>
      <c r="MZ16" s="320">
        <f>VLOOKUP($B16,'Sintesi (CA)'!$C$30:$AE$56,26,FALSE)</f>
        <v>1</v>
      </c>
      <c r="NA16" s="320">
        <f>VLOOKUP($B16,'Sintesi (CA)'!$C$30:$AE$56,26,FALSE)</f>
        <v>1</v>
      </c>
      <c r="NB16" s="320">
        <f>VLOOKUP($B16,'Sintesi (CA)'!$C$30:$AE$56,26,FALSE)</f>
        <v>1</v>
      </c>
      <c r="NC16" s="320">
        <f>VLOOKUP($B16,'Sintesi (CA)'!$C$30:$AE$56,26,FALSE)</f>
        <v>1</v>
      </c>
      <c r="ND16" s="320">
        <f>VLOOKUP($B16,'Sintesi (CA)'!$C$30:$AE$56,26,FALSE)</f>
        <v>1</v>
      </c>
      <c r="NE16" s="320">
        <f>VLOOKUP($B16,'Sintesi (CA)'!$C$30:$AE$56,26,FALSE)</f>
        <v>1</v>
      </c>
      <c r="NF16" s="320">
        <f>VLOOKUP($B16,'Sintesi (CA)'!$C$30:$AE$56,26,FALSE)</f>
        <v>1</v>
      </c>
      <c r="NG16" s="320">
        <f>VLOOKUP($B16,'Sintesi (CA)'!$C$30:$AE$56,26,FALSE)</f>
        <v>1</v>
      </c>
      <c r="NH16" s="320">
        <f>VLOOKUP($B16,'Sintesi (CA)'!$C$30:$AE$56,26,FALSE)</f>
        <v>1</v>
      </c>
      <c r="NI16" s="320">
        <f>VLOOKUP($B16,'Sintesi (CA)'!$C$30:$AE$56,26,FALSE)</f>
        <v>1</v>
      </c>
      <c r="NJ16" s="320">
        <f>VLOOKUP($B16,'Sintesi (CA)'!$C$30:$AE$56,26,FALSE)</f>
        <v>1</v>
      </c>
      <c r="NK16" s="320">
        <f>VLOOKUP($B16,'Sintesi (CA)'!$C$30:$AE$56,26,FALSE)</f>
        <v>1</v>
      </c>
      <c r="NL16" s="320">
        <f>VLOOKUP($B16,'Sintesi (CA)'!$C$30:$AE$56,26,FALSE)</f>
        <v>1</v>
      </c>
      <c r="NM16" s="320">
        <f>VLOOKUP($B16,'Sintesi (CA)'!$C$30:$AE$56,26,FALSE)</f>
        <v>1</v>
      </c>
      <c r="NN16" s="320">
        <f>VLOOKUP($B16,'Sintesi (CA)'!$C$30:$AE$56,26,FALSE)</f>
        <v>1</v>
      </c>
      <c r="NO16" s="320">
        <f>VLOOKUP($B16,'Sintesi (CA)'!$C$30:$AE$56,26,FALSE)</f>
        <v>1</v>
      </c>
      <c r="NP16" s="320">
        <f>VLOOKUP($B16,'Sintesi (CA)'!$C$30:$AE$56,26,FALSE)</f>
        <v>1</v>
      </c>
      <c r="NQ16" s="320">
        <f>VLOOKUP($B16,'Sintesi (CA)'!$C$30:$AE$56,26,FALSE)</f>
        <v>1</v>
      </c>
      <c r="NR16" s="320">
        <f>VLOOKUP($B16,'Sintesi (CA)'!$C$30:$AE$56,26,FALSE)</f>
        <v>1</v>
      </c>
      <c r="NS16" s="320">
        <f>VLOOKUP($B16,'Sintesi (CA)'!$C$30:$AE$56,26,FALSE)</f>
        <v>1</v>
      </c>
      <c r="NT16" s="320">
        <f>VLOOKUP($B16,'Sintesi (CA)'!$C$30:$AE$56,26,FALSE)</f>
        <v>1</v>
      </c>
      <c r="NU16" s="320">
        <f>VLOOKUP($B16,'Sintesi (CA)'!$C$30:$AE$56,26,FALSE)</f>
        <v>1</v>
      </c>
      <c r="NV16" s="320">
        <f>VLOOKUP($B16,'Sintesi (CA)'!$C$30:$AE$56,26,FALSE)</f>
        <v>1</v>
      </c>
      <c r="NW16" s="320">
        <f>VLOOKUP($B16,'Sintesi (CA)'!$C$30:$AE$56,26,FALSE)</f>
        <v>1</v>
      </c>
      <c r="NX16" s="320">
        <f>VLOOKUP($B16,'Sintesi (CA)'!$C$30:$AE$56,26,FALSE)</f>
        <v>1</v>
      </c>
      <c r="NY16" s="320">
        <f>VLOOKUP($B16,'Sintesi (CA)'!$C$30:$AE$56,26,FALSE)</f>
        <v>1</v>
      </c>
      <c r="NZ16" s="320">
        <f>VLOOKUP($B16,'Sintesi (CA)'!$C$30:$AE$56,26,FALSE)</f>
        <v>1</v>
      </c>
      <c r="OA16" s="320">
        <f>VLOOKUP($B16,'Sintesi (CA)'!$C$30:$AE$56,26,FALSE)</f>
        <v>1</v>
      </c>
      <c r="OB16" s="320">
        <f>VLOOKUP($B16,'Sintesi (CA)'!$C$30:$AE$56,26,FALSE)</f>
        <v>1</v>
      </c>
      <c r="OC16" s="320">
        <f>VLOOKUP($B16,'Sintesi (CA)'!$C$30:$AE$56,26,FALSE)</f>
        <v>1</v>
      </c>
      <c r="OD16" s="320">
        <f>VLOOKUP($B16,'Sintesi (CA)'!$C$30:$AE$56,26,FALSE)</f>
        <v>1</v>
      </c>
      <c r="OE16" s="320">
        <f>VLOOKUP($B16,'Sintesi (CA)'!$C$30:$AE$56,26,FALSE)</f>
        <v>1</v>
      </c>
      <c r="OF16" s="320">
        <f>VLOOKUP($B16,'Sintesi (CA)'!$C$30:$AE$56,26,FALSE)</f>
        <v>1</v>
      </c>
      <c r="OG16" s="320">
        <f>VLOOKUP($B16,'Sintesi (CA)'!$C$30:$AE$56,26,FALSE)</f>
        <v>1</v>
      </c>
      <c r="OH16" s="320">
        <f>VLOOKUP($B16,'Sintesi (CA)'!$C$30:$AE$56,26,FALSE)</f>
        <v>1</v>
      </c>
      <c r="OI16" s="320">
        <f>VLOOKUP($B16,'Sintesi (CA)'!$C$30:$AE$56,26,FALSE)</f>
        <v>1</v>
      </c>
      <c r="OJ16" s="320">
        <f>VLOOKUP($B16,'Sintesi (CA)'!$C$30:$AE$56,26,FALSE)</f>
        <v>1</v>
      </c>
      <c r="OK16" s="320">
        <f>VLOOKUP($B16,'Sintesi (CA)'!$C$30:$AE$56,26,FALSE)</f>
        <v>1</v>
      </c>
      <c r="OL16" s="320">
        <f>VLOOKUP($B16,'Sintesi (CA)'!$C$30:$AE$56,26,FALSE)</f>
        <v>1</v>
      </c>
      <c r="OM16" s="320">
        <f>VLOOKUP($B16,'Sintesi (CA)'!$C$30:$AE$56,26,FALSE)</f>
        <v>1</v>
      </c>
      <c r="ON16" s="320">
        <f>VLOOKUP($B16,'Sintesi (CA)'!$C$30:$AE$56,26,FALSE)</f>
        <v>1</v>
      </c>
      <c r="OO16" s="320">
        <f>VLOOKUP($B16,'Sintesi (CA)'!$C$30:$AE$56,26,FALSE)</f>
        <v>1</v>
      </c>
      <c r="OP16" s="320">
        <f>VLOOKUP($B16,'Sintesi (CA)'!$C$30:$AE$56,26,FALSE)</f>
        <v>1</v>
      </c>
      <c r="OQ16" s="320">
        <f>VLOOKUP($B16,'Sintesi (CA)'!$C$30:$AE$56,26,FALSE)</f>
        <v>1</v>
      </c>
      <c r="OR16" s="320">
        <f>VLOOKUP($B16,'Sintesi (CA)'!$C$30:$AE$56,26,FALSE)</f>
        <v>1</v>
      </c>
      <c r="OS16" s="320">
        <f>VLOOKUP($B16,'Sintesi (CA)'!$C$30:$AE$56,26,FALSE)</f>
        <v>1</v>
      </c>
      <c r="OT16" s="320">
        <f>VLOOKUP($B16,'Sintesi (CA)'!$C$30:$AE$56,26,FALSE)</f>
        <v>1</v>
      </c>
      <c r="OU16" s="320">
        <f>VLOOKUP($B16,'Sintesi (CA)'!$C$30:$AE$56,26,FALSE)</f>
        <v>1</v>
      </c>
      <c r="OV16" s="320">
        <f>VLOOKUP($B16,'Sintesi (CA)'!$C$30:$AE$56,26,FALSE)</f>
        <v>1</v>
      </c>
      <c r="OW16" s="320">
        <f>VLOOKUP($B16,'Sintesi (CA)'!$C$30:$AE$56,26,FALSE)</f>
        <v>1</v>
      </c>
      <c r="OX16" s="320">
        <f>VLOOKUP($B16,'Sintesi (CA)'!$C$30:$AE$56,26,FALSE)</f>
        <v>1</v>
      </c>
      <c r="OY16" s="320">
        <f>VLOOKUP($B16,'Sintesi (CA)'!$C$30:$AE$56,26,FALSE)</f>
        <v>1</v>
      </c>
      <c r="OZ16" s="320">
        <f>VLOOKUP($B16,'Sintesi (CA)'!$C$30:$AE$56,26,FALSE)</f>
        <v>1</v>
      </c>
      <c r="PA16" s="320">
        <f>VLOOKUP($B16,'Sintesi (CA)'!$C$30:$AE$56,26,FALSE)</f>
        <v>1</v>
      </c>
      <c r="PB16" s="320">
        <f>VLOOKUP($B16,'Sintesi (CA)'!$C$30:$AE$56,26,FALSE)</f>
        <v>1</v>
      </c>
      <c r="PC16" s="320">
        <f>VLOOKUP($B16,'Sintesi (CA)'!$C$30:$AE$56,26,FALSE)</f>
        <v>1</v>
      </c>
      <c r="PD16" s="320">
        <f>VLOOKUP($B16,'Sintesi (CA)'!$C$30:$AE$56,26,FALSE)</f>
        <v>1</v>
      </c>
      <c r="PE16" s="320">
        <f>VLOOKUP($B16,'Sintesi (CA)'!$C$30:$AE$56,26,FALSE)</f>
        <v>1</v>
      </c>
      <c r="PF16" s="320">
        <f>VLOOKUP($B16,'Sintesi (CA)'!$C$30:$AE$56,26,FALSE)</f>
        <v>1</v>
      </c>
      <c r="PG16" s="320">
        <f>VLOOKUP($B16,'Sintesi (CA)'!$C$30:$AE$56,26,FALSE)</f>
        <v>1</v>
      </c>
      <c r="PH16" s="320">
        <f>VLOOKUP($B16,'Sintesi (CA)'!$C$30:$AE$56,26,FALSE)</f>
        <v>1</v>
      </c>
      <c r="PI16" s="320">
        <f>VLOOKUP($B16,'Sintesi (CA)'!$C$30:$AE$56,26,FALSE)</f>
        <v>1</v>
      </c>
      <c r="PJ16" s="320">
        <f>VLOOKUP($B16,'Sintesi (CA)'!$C$30:$AE$56,26,FALSE)</f>
        <v>1</v>
      </c>
      <c r="PK16" s="320">
        <f>VLOOKUP($B16,'Sintesi (CA)'!$C$30:$AE$56,26,FALSE)</f>
        <v>1</v>
      </c>
      <c r="PL16" s="320">
        <f>VLOOKUP($B16,'Sintesi (CA)'!$C$30:$AE$56,26,FALSE)</f>
        <v>1</v>
      </c>
      <c r="PM16" s="320">
        <f>VLOOKUP($B16,'Sintesi (CA)'!$C$30:$AE$56,26,FALSE)</f>
        <v>1</v>
      </c>
      <c r="PN16" s="320">
        <f>VLOOKUP($B16,'Sintesi (CA)'!$C$30:$AE$56,26,FALSE)</f>
        <v>1</v>
      </c>
      <c r="PO16" s="320">
        <f>VLOOKUP($B16,'Sintesi (CA)'!$C$30:$AE$56,26,FALSE)</f>
        <v>1</v>
      </c>
      <c r="PP16" s="320">
        <f>VLOOKUP($B16,'Sintesi (CA)'!$C$30:$AE$56,26,FALSE)</f>
        <v>1</v>
      </c>
      <c r="PQ16" s="320">
        <f>VLOOKUP($B16,'Sintesi (CA)'!$C$30:$AE$56,26,FALSE)</f>
        <v>1</v>
      </c>
      <c r="PR16" s="320">
        <f>VLOOKUP($B16,'Sintesi (CA)'!$C$30:$AE$56,26,FALSE)</f>
        <v>1</v>
      </c>
      <c r="PS16" s="320">
        <f>VLOOKUP($B16,'Sintesi (CA)'!$C$30:$AE$56,26,FALSE)</f>
        <v>1</v>
      </c>
      <c r="PT16" s="320">
        <f>VLOOKUP($B16,'Sintesi (CA)'!$C$30:$AE$56,26,FALSE)</f>
        <v>1</v>
      </c>
      <c r="PU16" s="320">
        <f>VLOOKUP($B16,'Sintesi (CA)'!$C$30:$AE$56,26,FALSE)</f>
        <v>1</v>
      </c>
      <c r="PV16" s="320"/>
      <c r="PW16" s="320"/>
      <c r="PX16" s="320"/>
      <c r="PY16" s="321">
        <v>0</v>
      </c>
      <c r="PZ16" s="321">
        <v>0</v>
      </c>
      <c r="QA16" s="321">
        <v>0</v>
      </c>
      <c r="QB16" s="321">
        <v>0</v>
      </c>
      <c r="QC16" s="321">
        <v>0</v>
      </c>
      <c r="QD16" s="321">
        <v>0</v>
      </c>
      <c r="QE16" s="321">
        <v>0</v>
      </c>
      <c r="QF16" s="321">
        <v>0</v>
      </c>
      <c r="QG16" s="321">
        <v>0</v>
      </c>
      <c r="QH16" s="321">
        <v>0</v>
      </c>
      <c r="QI16" s="321">
        <v>0</v>
      </c>
      <c r="QJ16" s="321">
        <v>0</v>
      </c>
      <c r="QK16" s="321">
        <v>0</v>
      </c>
      <c r="QL16" s="321">
        <v>0</v>
      </c>
      <c r="QM16" s="321">
        <v>0</v>
      </c>
      <c r="QN16" s="321">
        <v>0</v>
      </c>
      <c r="QO16" s="321">
        <v>0</v>
      </c>
      <c r="QP16" s="321">
        <v>0</v>
      </c>
      <c r="QQ16" s="321">
        <v>0</v>
      </c>
      <c r="QR16" s="321">
        <v>0</v>
      </c>
      <c r="QS16" s="321">
        <v>0</v>
      </c>
      <c r="QT16" s="321">
        <v>0</v>
      </c>
      <c r="QU16" s="321">
        <v>0</v>
      </c>
      <c r="QV16" s="321">
        <f>VLOOKUP($B16,'Sintesi (CA)'!$C$30:$AE$56,28,FALSE)</f>
        <v>0</v>
      </c>
      <c r="QW16" s="321">
        <f>VLOOKUP($B16,'Sintesi (CA)'!$C$30:$AE$56,28,FALSE)</f>
        <v>0</v>
      </c>
      <c r="QX16" s="321">
        <f>VLOOKUP($B16,'Sintesi (CA)'!$C$30:$AE$56,28,FALSE)</f>
        <v>0</v>
      </c>
      <c r="QY16" s="321">
        <f>VLOOKUP($B16,'Sintesi (CA)'!$C$30:$AE$56,28,FALSE)</f>
        <v>0</v>
      </c>
      <c r="QZ16" s="321">
        <f>VLOOKUP($B16,'Sintesi (CA)'!$C$30:$AE$56,28,FALSE)</f>
        <v>0</v>
      </c>
      <c r="RA16" s="321">
        <f>VLOOKUP($B16,'Sintesi (CA)'!$C$30:$AE$56,28,FALSE)</f>
        <v>0</v>
      </c>
      <c r="RB16" s="321">
        <f>VLOOKUP($B16,'Sintesi (CA)'!$C$30:$AE$56,28,FALSE)</f>
        <v>0</v>
      </c>
      <c r="RC16" s="321">
        <f>VLOOKUP($B16,'Sintesi (CA)'!$C$30:$AE$56,28,FALSE)</f>
        <v>0</v>
      </c>
      <c r="RD16" s="321">
        <f>VLOOKUP($B16,'Sintesi (CA)'!$C$30:$AE$56,28,FALSE)</f>
        <v>0</v>
      </c>
      <c r="RE16" s="321">
        <f>VLOOKUP($B16,'Sintesi (CA)'!$C$30:$AE$56,28,FALSE)</f>
        <v>0</v>
      </c>
      <c r="RF16" s="321">
        <f>VLOOKUP($B16,'Sintesi (CA)'!$C$30:$AE$56,28,FALSE)</f>
        <v>0</v>
      </c>
      <c r="RG16" s="321">
        <f>VLOOKUP($B16,'Sintesi (CA)'!$C$30:$AE$56,28,FALSE)</f>
        <v>0</v>
      </c>
      <c r="RH16" s="321">
        <f>VLOOKUP($B16,'Sintesi (CA)'!$C$30:$AE$56,28,FALSE)</f>
        <v>0</v>
      </c>
      <c r="RI16" s="321">
        <f>VLOOKUP($B16,'Sintesi (CA)'!$C$30:$AE$56,28,FALSE)</f>
        <v>0</v>
      </c>
      <c r="RJ16" s="321">
        <f>VLOOKUP($B16,'Sintesi (CA)'!$C$30:$AE$56,28,FALSE)</f>
        <v>0</v>
      </c>
      <c r="RK16" s="321">
        <f>VLOOKUP($B16,'Sintesi (CA)'!$C$30:$AE$56,28,FALSE)</f>
        <v>0</v>
      </c>
      <c r="RL16" s="321">
        <f>VLOOKUP($B16,'Sintesi (CA)'!$C$30:$AE$56,28,FALSE)</f>
        <v>0</v>
      </c>
      <c r="RM16" s="321">
        <f>VLOOKUP($B16,'Sintesi (CA)'!$C$30:$AE$56,28,FALSE)</f>
        <v>0</v>
      </c>
      <c r="RN16" s="321">
        <f>VLOOKUP($B16,'Sintesi (CA)'!$C$30:$AE$56,28,FALSE)</f>
        <v>0</v>
      </c>
      <c r="RO16" s="321">
        <f>VLOOKUP($B16,'Sintesi (CA)'!$C$30:$AE$56,28,FALSE)</f>
        <v>0</v>
      </c>
      <c r="RP16" s="321">
        <f>VLOOKUP($B16,'Sintesi (CA)'!$C$30:$AE$56,28,FALSE)</f>
        <v>0</v>
      </c>
      <c r="RQ16" s="321">
        <f>VLOOKUP($B16,'Sintesi (CA)'!$C$30:$AE$56,28,FALSE)</f>
        <v>0</v>
      </c>
      <c r="RR16" s="321">
        <f>VLOOKUP($B16,'Sintesi (CA)'!$C$30:$AE$56,28,FALSE)</f>
        <v>0</v>
      </c>
      <c r="RS16" s="321">
        <f>VLOOKUP($B16,'Sintesi (CA)'!$C$30:$AE$56,28,FALSE)</f>
        <v>0</v>
      </c>
      <c r="RT16" s="321">
        <f>VLOOKUP($B16,'Sintesi (CA)'!$C$30:$AE$56,28,FALSE)</f>
        <v>0</v>
      </c>
      <c r="RU16" s="321">
        <f>VLOOKUP($B16,'Sintesi (CA)'!$C$30:$AE$56,28,FALSE)</f>
        <v>0</v>
      </c>
      <c r="RV16" s="321">
        <f>VLOOKUP($B16,'Sintesi (CA)'!$C$30:$AE$56,28,FALSE)</f>
        <v>0</v>
      </c>
      <c r="RW16" s="321">
        <f>VLOOKUP($B16,'Sintesi (CA)'!$C$30:$AE$56,28,FALSE)</f>
        <v>0</v>
      </c>
      <c r="RX16" s="321">
        <f>VLOOKUP($B16,'Sintesi (CA)'!$C$30:$AE$56,28,FALSE)</f>
        <v>0</v>
      </c>
      <c r="RY16" s="321">
        <f>VLOOKUP($B16,'Sintesi (CA)'!$C$30:$AE$56,28,FALSE)</f>
        <v>0</v>
      </c>
      <c r="RZ16" s="321">
        <f>VLOOKUP($B16,'Sintesi (CA)'!$C$30:$AE$56,28,FALSE)</f>
        <v>0</v>
      </c>
      <c r="SA16" s="321">
        <f>VLOOKUP($B16,'Sintesi (CA)'!$C$30:$AE$56,28,FALSE)</f>
        <v>0</v>
      </c>
      <c r="SB16" s="321">
        <f>VLOOKUP($B16,'Sintesi (CA)'!$C$30:$AE$56,28,FALSE)</f>
        <v>0</v>
      </c>
      <c r="SC16" s="321">
        <f>VLOOKUP($B16,'Sintesi (CA)'!$C$30:$AE$56,28,FALSE)</f>
        <v>0</v>
      </c>
      <c r="SD16" s="321">
        <f>VLOOKUP($B16,'Sintesi (CA)'!$C$30:$AE$56,28,FALSE)</f>
        <v>0</v>
      </c>
      <c r="SE16" s="321">
        <f>VLOOKUP($B16,'Sintesi (CA)'!$C$30:$AE$56,28,FALSE)</f>
        <v>0</v>
      </c>
      <c r="SF16" s="321">
        <f>VLOOKUP($B16,'Sintesi (CA)'!$C$30:$AE$56,28,FALSE)</f>
        <v>0</v>
      </c>
      <c r="SG16" s="321">
        <f>VLOOKUP($B16,'Sintesi (CA)'!$C$30:$AE$56,28,FALSE)</f>
        <v>0</v>
      </c>
      <c r="SH16" s="321">
        <f>VLOOKUP($B16,'Sintesi (CA)'!$C$30:$AE$56,28,FALSE)</f>
        <v>0</v>
      </c>
      <c r="SI16" s="321">
        <f>VLOOKUP($B16,'Sintesi (CA)'!$C$30:$AE$56,28,FALSE)</f>
        <v>0</v>
      </c>
      <c r="SJ16" s="321">
        <f>VLOOKUP($B16,'Sintesi (CA)'!$C$30:$AE$56,28,FALSE)</f>
        <v>0</v>
      </c>
      <c r="SK16" s="321">
        <f>VLOOKUP($B16,'Sintesi (CA)'!$C$30:$AE$56,28,FALSE)</f>
        <v>0</v>
      </c>
      <c r="SL16" s="321">
        <f>VLOOKUP($B16,'Sintesi (CA)'!$C$30:$AE$56,28,FALSE)</f>
        <v>0</v>
      </c>
      <c r="SM16" s="321">
        <f>VLOOKUP($B16,'Sintesi (CA)'!$C$30:$AE$56,28,FALSE)</f>
        <v>0</v>
      </c>
      <c r="SN16" s="321">
        <f>VLOOKUP($B16,'Sintesi (CA)'!$C$30:$AE$56,28,FALSE)</f>
        <v>0</v>
      </c>
      <c r="SO16" s="321">
        <f>VLOOKUP($B16,'Sintesi (CA)'!$C$30:$AE$56,28,FALSE)</f>
        <v>0</v>
      </c>
      <c r="SP16" s="321">
        <f>VLOOKUP($B16,'Sintesi (CA)'!$C$30:$AE$56,28,FALSE)</f>
        <v>0</v>
      </c>
      <c r="SQ16" s="321">
        <f>VLOOKUP($B16,'Sintesi (CA)'!$C$30:$AE$56,28,FALSE)</f>
        <v>0</v>
      </c>
      <c r="SR16" s="321">
        <f>VLOOKUP($B16,'Sintesi (CA)'!$C$30:$AE$56,28,FALSE)</f>
        <v>0</v>
      </c>
      <c r="SS16" s="321">
        <f>VLOOKUP($B16,'Sintesi (CA)'!$C$30:$AE$56,28,FALSE)</f>
        <v>0</v>
      </c>
      <c r="ST16" s="321">
        <f>VLOOKUP($B16,'Sintesi (CA)'!$C$30:$AE$56,28,FALSE)</f>
        <v>0</v>
      </c>
      <c r="SU16" s="321">
        <f>VLOOKUP($B16,'Sintesi (CA)'!$C$30:$AE$56,28,FALSE)</f>
        <v>0</v>
      </c>
      <c r="SV16" s="321">
        <f>VLOOKUP($B16,'Sintesi (CA)'!$C$30:$AE$56,28,FALSE)</f>
        <v>0</v>
      </c>
      <c r="SW16" s="321">
        <f>VLOOKUP($B16,'Sintesi (CA)'!$C$30:$AE$56,28,FALSE)</f>
        <v>0</v>
      </c>
      <c r="SX16" s="321">
        <f>VLOOKUP($B16,'Sintesi (CA)'!$C$30:$AE$56,28,FALSE)</f>
        <v>0</v>
      </c>
      <c r="SY16" s="321">
        <f>VLOOKUP($B16,'Sintesi (CA)'!$C$30:$AE$56,28,FALSE)</f>
        <v>0</v>
      </c>
      <c r="SZ16" s="321">
        <f>VLOOKUP($B16,'Sintesi (CA)'!$C$30:$AE$56,28,FALSE)</f>
        <v>0</v>
      </c>
      <c r="TA16" s="321">
        <f>VLOOKUP($B16,'Sintesi (CA)'!$C$30:$AE$56,28,FALSE)</f>
        <v>0</v>
      </c>
      <c r="TB16" s="321">
        <f>VLOOKUP($B16,'Sintesi (CA)'!$C$30:$AE$56,28,FALSE)</f>
        <v>0</v>
      </c>
      <c r="TC16" s="321">
        <f>VLOOKUP($B16,'Sintesi (CA)'!$C$30:$AE$56,28,FALSE)</f>
        <v>0</v>
      </c>
      <c r="TD16" s="321">
        <f>VLOOKUP($B16,'Sintesi (CA)'!$C$30:$AE$56,28,FALSE)</f>
        <v>0</v>
      </c>
      <c r="TE16" s="321">
        <f>VLOOKUP($B16,'Sintesi (CA)'!$C$30:$AE$56,28,FALSE)</f>
        <v>0</v>
      </c>
      <c r="TF16" s="321">
        <f>VLOOKUP($B16,'Sintesi (CA)'!$C$30:$AE$56,28,FALSE)</f>
        <v>0</v>
      </c>
      <c r="TG16" s="321">
        <f>VLOOKUP($B16,'Sintesi (CA)'!$C$30:$AE$56,28,FALSE)</f>
        <v>0</v>
      </c>
      <c r="TH16" s="321">
        <f>VLOOKUP($B16,'Sintesi (CA)'!$C$30:$AE$56,28,FALSE)</f>
        <v>0</v>
      </c>
      <c r="TI16" s="321">
        <f>VLOOKUP($B16,'Sintesi (CA)'!$C$30:$AE$56,28,FALSE)</f>
        <v>0</v>
      </c>
      <c r="TJ16" s="321">
        <f>VLOOKUP($B16,'Sintesi (CA)'!$C$30:$AE$56,28,FALSE)</f>
        <v>0</v>
      </c>
      <c r="TK16" s="321">
        <f>VLOOKUP($B16,'Sintesi (CA)'!$C$30:$AE$56,28,FALSE)</f>
        <v>0</v>
      </c>
      <c r="TL16" s="321">
        <f>VLOOKUP($B16,'Sintesi (CA)'!$C$30:$AE$56,28,FALSE)</f>
        <v>0</v>
      </c>
      <c r="TM16" s="321">
        <f>VLOOKUP($B16,'Sintesi (CA)'!$C$30:$AE$56,28,FALSE)</f>
        <v>0</v>
      </c>
      <c r="TN16" s="321">
        <f>VLOOKUP($B16,'Sintesi (CA)'!$C$30:$AE$56,28,FALSE)</f>
        <v>0</v>
      </c>
      <c r="TO16" s="321">
        <f>VLOOKUP($B16,'Sintesi (CA)'!$C$30:$AE$56,28,FALSE)</f>
        <v>0</v>
      </c>
      <c r="TP16" s="321">
        <f>VLOOKUP($B16,'Sintesi (CA)'!$C$30:$AE$56,28,FALSE)</f>
        <v>0</v>
      </c>
      <c r="TQ16" s="321">
        <f>VLOOKUP($B16,'Sintesi (CA)'!$C$30:$AE$56,28,FALSE)</f>
        <v>0</v>
      </c>
      <c r="TR16" s="321">
        <f>VLOOKUP($B16,'Sintesi (CA)'!$C$30:$AE$56,28,FALSE)</f>
        <v>0</v>
      </c>
      <c r="TS16" s="321">
        <f>VLOOKUP($B16,'Sintesi (CA)'!$C$30:$AE$56,28,FALSE)</f>
        <v>0</v>
      </c>
      <c r="TT16" s="321">
        <f>VLOOKUP($B16,'Sintesi (CA)'!$C$30:$AE$56,28,FALSE)</f>
        <v>0</v>
      </c>
      <c r="TU16" s="321">
        <f>VLOOKUP($B16,'Sintesi (CA)'!$C$30:$AE$56,28,FALSE)</f>
        <v>0</v>
      </c>
      <c r="TV16" s="321">
        <f>VLOOKUP($B16,'Sintesi (CA)'!$C$30:$AE$56,28,FALSE)</f>
        <v>0</v>
      </c>
      <c r="TW16" s="321">
        <f>VLOOKUP($B16,'Sintesi (CA)'!$C$30:$AE$56,28,FALSE)</f>
        <v>0</v>
      </c>
      <c r="TX16" s="321">
        <f>VLOOKUP($B16,'Sintesi (CA)'!$C$30:$AE$56,28,FALSE)</f>
        <v>0</v>
      </c>
      <c r="TY16" s="321"/>
      <c r="TZ16" s="321"/>
      <c r="UA16" s="321"/>
      <c r="UB16" s="322">
        <v>0</v>
      </c>
      <c r="UC16" s="322">
        <v>0</v>
      </c>
      <c r="UD16" s="322">
        <v>0</v>
      </c>
      <c r="UE16" s="322">
        <v>0</v>
      </c>
      <c r="UF16" s="322">
        <v>0</v>
      </c>
      <c r="UG16" s="322">
        <v>0</v>
      </c>
      <c r="UH16" s="322">
        <v>0</v>
      </c>
      <c r="UI16" s="322">
        <v>0</v>
      </c>
      <c r="UJ16" s="322">
        <v>0</v>
      </c>
      <c r="UK16" s="322">
        <v>0</v>
      </c>
      <c r="UL16" s="322">
        <v>0</v>
      </c>
      <c r="UM16" s="322">
        <v>0</v>
      </c>
      <c r="UN16" s="322">
        <v>0</v>
      </c>
      <c r="UO16" s="322">
        <v>0</v>
      </c>
      <c r="UP16" s="322">
        <v>0</v>
      </c>
      <c r="UQ16" s="322">
        <v>0</v>
      </c>
      <c r="UR16" s="322">
        <v>0</v>
      </c>
      <c r="US16" s="322">
        <v>0</v>
      </c>
      <c r="UT16" s="322">
        <v>0</v>
      </c>
      <c r="UU16" s="322">
        <v>0</v>
      </c>
      <c r="UV16" s="322">
        <v>0</v>
      </c>
      <c r="UW16" s="322">
        <v>0</v>
      </c>
      <c r="UX16" s="322">
        <v>0</v>
      </c>
      <c r="UY16" s="322">
        <f>VLOOKUP($B16,'Sintesi (CA)'!$C$30:$AE$56,29,FALSE)</f>
        <v>0</v>
      </c>
      <c r="UZ16" s="322">
        <f>VLOOKUP($B16,'Sintesi (CA)'!$C$30:$AE$56,29,FALSE)</f>
        <v>0</v>
      </c>
      <c r="VA16" s="322">
        <f>VLOOKUP($B16,'Sintesi (CA)'!$C$30:$AE$56,29,FALSE)</f>
        <v>0</v>
      </c>
      <c r="VB16" s="322">
        <f>VLOOKUP($B16,'Sintesi (CA)'!$C$30:$AE$56,29,FALSE)</f>
        <v>0</v>
      </c>
      <c r="VC16" s="322">
        <f>VLOOKUP($B16,'Sintesi (CA)'!$C$30:$AE$56,29,FALSE)</f>
        <v>0</v>
      </c>
      <c r="VD16" s="322">
        <f>VLOOKUP($B16,'Sintesi (CA)'!$C$30:$AE$56,29,FALSE)</f>
        <v>0</v>
      </c>
      <c r="VE16" s="322">
        <f>VLOOKUP($B16,'Sintesi (CA)'!$C$30:$AE$56,29,FALSE)</f>
        <v>0</v>
      </c>
      <c r="VF16" s="322">
        <f>VLOOKUP($B16,'Sintesi (CA)'!$C$30:$AE$56,29,FALSE)</f>
        <v>0</v>
      </c>
      <c r="VG16" s="322">
        <f>VLOOKUP($B16,'Sintesi (CA)'!$C$30:$AE$56,29,FALSE)</f>
        <v>0</v>
      </c>
      <c r="VH16" s="322">
        <f>VLOOKUP($B16,'Sintesi (CA)'!$C$30:$AE$56,29,FALSE)</f>
        <v>0</v>
      </c>
      <c r="VI16" s="322">
        <f>VLOOKUP($B16,'Sintesi (CA)'!$C$30:$AE$56,29,FALSE)</f>
        <v>0</v>
      </c>
      <c r="VJ16" s="322">
        <f>VLOOKUP($B16,'Sintesi (CA)'!$C$30:$AE$56,29,FALSE)</f>
        <v>0</v>
      </c>
      <c r="VK16" s="322">
        <f>VLOOKUP($B16,'Sintesi (CA)'!$C$30:$AE$56,29,FALSE)</f>
        <v>0</v>
      </c>
      <c r="VL16" s="322">
        <f>VLOOKUP($B16,'Sintesi (CA)'!$C$30:$AE$56,29,FALSE)</f>
        <v>0</v>
      </c>
      <c r="VM16" s="322">
        <f>VLOOKUP($B16,'Sintesi (CA)'!$C$30:$AE$56,29,FALSE)</f>
        <v>0</v>
      </c>
      <c r="VN16" s="322">
        <f>VLOOKUP($B16,'Sintesi (CA)'!$C$30:$AE$56,29,FALSE)</f>
        <v>0</v>
      </c>
      <c r="VO16" s="322">
        <f>VLOOKUP($B16,'Sintesi (CA)'!$C$30:$AE$56,29,FALSE)</f>
        <v>0</v>
      </c>
      <c r="VP16" s="322">
        <f>VLOOKUP($B16,'Sintesi (CA)'!$C$30:$AE$56,29,FALSE)</f>
        <v>0</v>
      </c>
      <c r="VQ16" s="322">
        <f>VLOOKUP($B16,'Sintesi (CA)'!$C$30:$AE$56,29,FALSE)</f>
        <v>0</v>
      </c>
      <c r="VR16" s="322">
        <f>VLOOKUP($B16,'Sintesi (CA)'!$C$30:$AE$56,29,FALSE)</f>
        <v>0</v>
      </c>
      <c r="VS16" s="322">
        <f>VLOOKUP($B16,'Sintesi (CA)'!$C$30:$AE$56,29,FALSE)</f>
        <v>0</v>
      </c>
      <c r="VT16" s="322">
        <f>VLOOKUP($B16,'Sintesi (CA)'!$C$30:$AE$56,29,FALSE)</f>
        <v>0</v>
      </c>
      <c r="VU16" s="322">
        <f>VLOOKUP($B16,'Sintesi (CA)'!$C$30:$AE$56,29,FALSE)</f>
        <v>0</v>
      </c>
      <c r="VV16" s="322">
        <f>VLOOKUP($B16,'Sintesi (CA)'!$C$30:$AE$56,29,FALSE)</f>
        <v>0</v>
      </c>
      <c r="VW16" s="322">
        <f>VLOOKUP($B16,'Sintesi (CA)'!$C$30:$AE$56,29,FALSE)</f>
        <v>0</v>
      </c>
      <c r="VX16" s="322">
        <f>VLOOKUP($B16,'Sintesi (CA)'!$C$30:$AE$56,29,FALSE)</f>
        <v>0</v>
      </c>
      <c r="VY16" s="322">
        <f>VLOOKUP($B16,'Sintesi (CA)'!$C$30:$AE$56,29,FALSE)</f>
        <v>0</v>
      </c>
      <c r="VZ16" s="322">
        <f>VLOOKUP($B16,'Sintesi (CA)'!$C$30:$AE$56,29,FALSE)</f>
        <v>0</v>
      </c>
      <c r="WA16" s="322">
        <f>VLOOKUP($B16,'Sintesi (CA)'!$C$30:$AE$56,29,FALSE)</f>
        <v>0</v>
      </c>
      <c r="WB16" s="322">
        <f>VLOOKUP($B16,'Sintesi (CA)'!$C$30:$AE$56,29,FALSE)</f>
        <v>0</v>
      </c>
      <c r="WC16" s="322">
        <f>VLOOKUP($B16,'Sintesi (CA)'!$C$30:$AE$56,29,FALSE)</f>
        <v>0</v>
      </c>
      <c r="WD16" s="322">
        <f>VLOOKUP($B16,'Sintesi (CA)'!$C$30:$AE$56,29,FALSE)</f>
        <v>0</v>
      </c>
      <c r="WE16" s="322">
        <f>VLOOKUP($B16,'Sintesi (CA)'!$C$30:$AE$56,29,FALSE)</f>
        <v>0</v>
      </c>
      <c r="WF16" s="322">
        <f>VLOOKUP($B16,'Sintesi (CA)'!$C$30:$AE$56,29,FALSE)</f>
        <v>0</v>
      </c>
      <c r="WG16" s="322">
        <f>VLOOKUP($B16,'Sintesi (CA)'!$C$30:$AE$56,29,FALSE)</f>
        <v>0</v>
      </c>
      <c r="WH16" s="322">
        <f>VLOOKUP($B16,'Sintesi (CA)'!$C$30:$AE$56,29,FALSE)</f>
        <v>0</v>
      </c>
      <c r="WI16" s="322">
        <f>VLOOKUP($B16,'Sintesi (CA)'!$C$30:$AE$56,29,FALSE)</f>
        <v>0</v>
      </c>
      <c r="WJ16" s="322">
        <f>VLOOKUP($B16,'Sintesi (CA)'!$C$30:$AE$56,29,FALSE)</f>
        <v>0</v>
      </c>
      <c r="WK16" s="322">
        <f>VLOOKUP($B16,'Sintesi (CA)'!$C$30:$AE$56,29,FALSE)</f>
        <v>0</v>
      </c>
      <c r="WL16" s="322">
        <f>VLOOKUP($B16,'Sintesi (CA)'!$C$30:$AE$56,29,FALSE)</f>
        <v>0</v>
      </c>
      <c r="WM16" s="322">
        <f>VLOOKUP($B16,'Sintesi (CA)'!$C$30:$AE$56,29,FALSE)</f>
        <v>0</v>
      </c>
      <c r="WN16" s="322">
        <f>VLOOKUP($B16,'Sintesi (CA)'!$C$30:$AE$56,29,FALSE)</f>
        <v>0</v>
      </c>
      <c r="WO16" s="322">
        <f>VLOOKUP($B16,'Sintesi (CA)'!$C$30:$AE$56,29,FALSE)</f>
        <v>0</v>
      </c>
      <c r="WP16" s="322">
        <f>VLOOKUP($B16,'Sintesi (CA)'!$C$30:$AE$56,29,FALSE)</f>
        <v>0</v>
      </c>
      <c r="WQ16" s="322">
        <f>VLOOKUP($B16,'Sintesi (CA)'!$C$30:$AE$56,29,FALSE)</f>
        <v>0</v>
      </c>
      <c r="WR16" s="322">
        <f>VLOOKUP($B16,'Sintesi (CA)'!$C$30:$AE$56,29,FALSE)</f>
        <v>0</v>
      </c>
      <c r="WS16" s="322">
        <f>VLOOKUP($B16,'Sintesi (CA)'!$C$30:$AE$56,29,FALSE)</f>
        <v>0</v>
      </c>
      <c r="WT16" s="322">
        <f>VLOOKUP($B16,'Sintesi (CA)'!$C$30:$AE$56,29,FALSE)</f>
        <v>0</v>
      </c>
      <c r="WU16" s="322">
        <f>VLOOKUP($B16,'Sintesi (CA)'!$C$30:$AE$56,29,FALSE)</f>
        <v>0</v>
      </c>
      <c r="WV16" s="322">
        <f>VLOOKUP($B16,'Sintesi (CA)'!$C$30:$AE$56,29,FALSE)</f>
        <v>0</v>
      </c>
      <c r="WW16" s="322">
        <f>VLOOKUP($B16,'Sintesi (CA)'!$C$30:$AE$56,29,FALSE)</f>
        <v>0</v>
      </c>
      <c r="WX16" s="322">
        <f>VLOOKUP($B16,'Sintesi (CA)'!$C$30:$AE$56,29,FALSE)</f>
        <v>0</v>
      </c>
      <c r="WY16" s="322">
        <f>VLOOKUP($B16,'Sintesi (CA)'!$C$30:$AE$56,29,FALSE)</f>
        <v>0</v>
      </c>
      <c r="WZ16" s="322">
        <f>VLOOKUP($B16,'Sintesi (CA)'!$C$30:$AE$56,29,FALSE)</f>
        <v>0</v>
      </c>
      <c r="XA16" s="322">
        <f>VLOOKUP($B16,'Sintesi (CA)'!$C$30:$AE$56,29,FALSE)</f>
        <v>0</v>
      </c>
      <c r="XB16" s="322">
        <f>VLOOKUP($B16,'Sintesi (CA)'!$C$30:$AE$56,29,FALSE)</f>
        <v>0</v>
      </c>
      <c r="XC16" s="322">
        <f>VLOOKUP($B16,'Sintesi (CA)'!$C$30:$AE$56,29,FALSE)</f>
        <v>0</v>
      </c>
      <c r="XD16" s="322">
        <f>VLOOKUP($B16,'Sintesi (CA)'!$C$30:$AE$56,29,FALSE)</f>
        <v>0</v>
      </c>
      <c r="XE16" s="322">
        <f>VLOOKUP($B16,'Sintesi (CA)'!$C$30:$AE$56,29,FALSE)</f>
        <v>0</v>
      </c>
      <c r="XF16" s="322">
        <f>VLOOKUP($B16,'Sintesi (CA)'!$C$30:$AE$56,29,FALSE)</f>
        <v>0</v>
      </c>
      <c r="XG16" s="322">
        <f>VLOOKUP($B16,'Sintesi (CA)'!$C$30:$AE$56,29,FALSE)</f>
        <v>0</v>
      </c>
      <c r="XH16" s="322">
        <f>VLOOKUP($B16,'Sintesi (CA)'!$C$30:$AE$56,29,FALSE)</f>
        <v>0</v>
      </c>
      <c r="XI16" s="322">
        <f>VLOOKUP($B16,'Sintesi (CA)'!$C$30:$AE$56,29,FALSE)</f>
        <v>0</v>
      </c>
      <c r="XJ16" s="322">
        <f>VLOOKUP($B16,'Sintesi (CA)'!$C$30:$AE$56,29,FALSE)</f>
        <v>0</v>
      </c>
      <c r="XK16" s="322">
        <f>VLOOKUP($B16,'Sintesi (CA)'!$C$30:$AE$56,29,FALSE)</f>
        <v>0</v>
      </c>
      <c r="XL16" s="322">
        <f>VLOOKUP($B16,'Sintesi (CA)'!$C$30:$AE$56,29,FALSE)</f>
        <v>0</v>
      </c>
      <c r="XM16" s="322">
        <f>VLOOKUP($B16,'Sintesi (CA)'!$C$30:$AE$56,29,FALSE)</f>
        <v>0</v>
      </c>
      <c r="XN16" s="322">
        <f>VLOOKUP($B16,'Sintesi (CA)'!$C$30:$AE$56,29,FALSE)</f>
        <v>0</v>
      </c>
      <c r="XO16" s="322">
        <f>VLOOKUP($B16,'Sintesi (CA)'!$C$30:$AE$56,29,FALSE)</f>
        <v>0</v>
      </c>
      <c r="XP16" s="322">
        <f>VLOOKUP($B16,'Sintesi (CA)'!$C$30:$AE$56,29,FALSE)</f>
        <v>0</v>
      </c>
      <c r="XQ16" s="322">
        <f>VLOOKUP($B16,'Sintesi (CA)'!$C$30:$AE$56,29,FALSE)</f>
        <v>0</v>
      </c>
      <c r="XR16" s="322">
        <f>VLOOKUP($B16,'Sintesi (CA)'!$C$30:$AE$56,29,FALSE)</f>
        <v>0</v>
      </c>
      <c r="XS16" s="322">
        <f>VLOOKUP($B16,'Sintesi (CA)'!$C$30:$AE$56,29,FALSE)</f>
        <v>0</v>
      </c>
      <c r="XT16" s="322">
        <f>VLOOKUP($B16,'Sintesi (CA)'!$C$30:$AE$56,29,FALSE)</f>
        <v>0</v>
      </c>
      <c r="XU16" s="322">
        <f>VLOOKUP($B16,'Sintesi (CA)'!$C$30:$AE$56,29,FALSE)</f>
        <v>0</v>
      </c>
      <c r="XV16" s="322">
        <f>VLOOKUP($B16,'Sintesi (CA)'!$C$30:$AE$56,29,FALSE)</f>
        <v>0</v>
      </c>
      <c r="XW16" s="322">
        <f>VLOOKUP($B16,'Sintesi (CA)'!$C$30:$AE$56,29,FALSE)</f>
        <v>0</v>
      </c>
      <c r="XX16" s="322">
        <f>VLOOKUP($B16,'Sintesi (CA)'!$C$30:$AE$56,29,FALSE)</f>
        <v>0</v>
      </c>
      <c r="XY16" s="322">
        <f>VLOOKUP($B16,'Sintesi (CA)'!$C$30:$AE$56,29,FALSE)</f>
        <v>0</v>
      </c>
      <c r="XZ16" s="322">
        <f>VLOOKUP($B16,'Sintesi (CA)'!$C$30:$AE$56,29,FALSE)</f>
        <v>0</v>
      </c>
      <c r="YA16" s="322">
        <f>VLOOKUP($B16,'Sintesi (CA)'!$C$30:$AE$56,29,FALSE)</f>
        <v>0</v>
      </c>
      <c r="YB16" s="322"/>
      <c r="YC16" s="322"/>
      <c r="YD16" s="322"/>
      <c r="YE16" s="501">
        <v>0</v>
      </c>
      <c r="YF16" s="501">
        <v>0</v>
      </c>
      <c r="YG16" s="501">
        <v>0</v>
      </c>
      <c r="YH16" s="501">
        <v>0</v>
      </c>
      <c r="YI16" s="501">
        <v>0</v>
      </c>
      <c r="YJ16" s="501">
        <v>0</v>
      </c>
      <c r="YK16" s="501">
        <v>0</v>
      </c>
      <c r="YL16" s="501">
        <v>0</v>
      </c>
      <c r="YM16" s="501">
        <v>0</v>
      </c>
      <c r="YN16" s="501">
        <v>0</v>
      </c>
      <c r="YO16" s="501">
        <v>0</v>
      </c>
      <c r="YP16" s="501">
        <v>0</v>
      </c>
      <c r="YQ16" s="501">
        <v>0</v>
      </c>
      <c r="YR16" s="501">
        <v>0</v>
      </c>
      <c r="YS16" s="501">
        <v>0</v>
      </c>
      <c r="YT16" s="501">
        <v>0</v>
      </c>
      <c r="YU16" s="501">
        <v>0</v>
      </c>
      <c r="YV16" s="501">
        <v>0</v>
      </c>
      <c r="YW16" s="501">
        <v>0</v>
      </c>
      <c r="YX16" s="501">
        <v>0</v>
      </c>
      <c r="YY16" s="501">
        <v>0</v>
      </c>
      <c r="YZ16" s="501">
        <v>0</v>
      </c>
      <c r="ZA16" s="501">
        <v>0</v>
      </c>
      <c r="ZB16" s="501">
        <f>VLOOKUP($B16,'Sintesi (CA)'!$C$30:$AE$56,22,FALSE)</f>
        <v>0</v>
      </c>
      <c r="ZC16" s="501">
        <f>VLOOKUP($B16,'Sintesi (CA)'!$C$30:$AE$56,22,FALSE)</f>
        <v>0</v>
      </c>
      <c r="ZD16" s="501">
        <f>VLOOKUP($B16,'Sintesi (CA)'!$C$30:$AE$56,22,FALSE)</f>
        <v>0</v>
      </c>
      <c r="ZE16" s="501">
        <f>VLOOKUP($B16,'Sintesi (CA)'!$C$30:$AE$56,22,FALSE)</f>
        <v>0</v>
      </c>
      <c r="ZF16" s="501">
        <f>VLOOKUP($B16,'Sintesi (CA)'!$C$30:$AE$56,22,FALSE)</f>
        <v>0</v>
      </c>
      <c r="ZG16" s="501">
        <f>VLOOKUP($B16,'Sintesi (CA)'!$C$30:$AE$56,22,FALSE)</f>
        <v>0</v>
      </c>
      <c r="ZH16" s="501">
        <f>VLOOKUP($B16,'Sintesi (CA)'!$C$30:$AE$56,22,FALSE)</f>
        <v>0</v>
      </c>
      <c r="ZI16" s="501">
        <f>VLOOKUP($B16,'Sintesi (CA)'!$C$30:$AE$56,22,FALSE)</f>
        <v>0</v>
      </c>
      <c r="ZJ16" s="501">
        <f>VLOOKUP($B16,'Sintesi (CA)'!$C$30:$AE$56,22,FALSE)</f>
        <v>0</v>
      </c>
      <c r="ZK16" s="501">
        <f>VLOOKUP($B16,'Sintesi (CA)'!$C$30:$AE$56,22,FALSE)</f>
        <v>0</v>
      </c>
      <c r="ZL16" s="501">
        <f>VLOOKUP($B16,'Sintesi (CA)'!$C$30:$AE$56,22,FALSE)</f>
        <v>0</v>
      </c>
      <c r="ZM16" s="501">
        <f>VLOOKUP($B16,'Sintesi (CA)'!$C$30:$AE$56,22,FALSE)</f>
        <v>0</v>
      </c>
      <c r="ZN16" s="501">
        <f>VLOOKUP($B16,'Sintesi (CA)'!$C$30:$AE$56,22,FALSE)</f>
        <v>0</v>
      </c>
      <c r="ZO16" s="501">
        <f>VLOOKUP($B16,'Sintesi (CA)'!$C$30:$AE$56,22,FALSE)</f>
        <v>0</v>
      </c>
      <c r="ZP16" s="501">
        <f>VLOOKUP($B16,'Sintesi (CA)'!$C$30:$AE$56,22,FALSE)</f>
        <v>0</v>
      </c>
      <c r="ZQ16" s="501">
        <f>VLOOKUP($B16,'Sintesi (CA)'!$C$30:$AE$56,22,FALSE)</f>
        <v>0</v>
      </c>
      <c r="ZR16" s="501">
        <f>VLOOKUP($B16,'Sintesi (CA)'!$C$30:$AE$56,22,FALSE)</f>
        <v>0</v>
      </c>
      <c r="ZS16" s="501">
        <f>VLOOKUP($B16,'Sintesi (CA)'!$C$30:$AE$56,22,FALSE)</f>
        <v>0</v>
      </c>
      <c r="ZT16" s="501">
        <f>VLOOKUP($B16,'Sintesi (CA)'!$C$30:$AE$56,22,FALSE)</f>
        <v>0</v>
      </c>
      <c r="ZU16" s="501">
        <f>VLOOKUP($B16,'Sintesi (CA)'!$C$30:$AE$56,22,FALSE)</f>
        <v>0</v>
      </c>
      <c r="ZV16" s="501">
        <f>VLOOKUP($B16,'Sintesi (CA)'!$C$30:$AE$56,22,FALSE)</f>
        <v>0</v>
      </c>
      <c r="ZW16" s="501">
        <f>VLOOKUP($B16,'Sintesi (CA)'!$C$30:$AE$56,22,FALSE)</f>
        <v>0</v>
      </c>
      <c r="ZX16" s="501">
        <f>VLOOKUP($B16,'Sintesi (CA)'!$C$30:$AE$56,22,FALSE)</f>
        <v>0</v>
      </c>
      <c r="ZY16" s="501">
        <f>VLOOKUP($B16,'Sintesi (CA)'!$C$30:$AE$56,22,FALSE)</f>
        <v>0</v>
      </c>
      <c r="ZZ16" s="501">
        <f>VLOOKUP($B16,'Sintesi (CA)'!$C$30:$AE$56,22,FALSE)</f>
        <v>0</v>
      </c>
      <c r="AAA16" s="501">
        <f>VLOOKUP($B16,'Sintesi (CA)'!$C$30:$AE$56,22,FALSE)</f>
        <v>0</v>
      </c>
      <c r="AAB16" s="501">
        <f>VLOOKUP($B16,'Sintesi (CA)'!$C$30:$AE$56,22,FALSE)</f>
        <v>0</v>
      </c>
      <c r="AAC16" s="501">
        <f>VLOOKUP($B16,'Sintesi (CA)'!$C$30:$AE$56,22,FALSE)</f>
        <v>0</v>
      </c>
      <c r="AAD16" s="501">
        <f>VLOOKUP($B16,'Sintesi (CA)'!$C$30:$AE$56,22,FALSE)</f>
        <v>0</v>
      </c>
      <c r="AAE16" s="501">
        <f>VLOOKUP($B16,'Sintesi (CA)'!$C$30:$AE$56,22,FALSE)</f>
        <v>0</v>
      </c>
      <c r="AAF16" s="501">
        <f>VLOOKUP($B16,'Sintesi (CA)'!$C$30:$AE$56,22,FALSE)</f>
        <v>0</v>
      </c>
      <c r="AAG16" s="501">
        <f>VLOOKUP($B16,'Sintesi (CA)'!$C$30:$AE$56,22,FALSE)</f>
        <v>0</v>
      </c>
      <c r="AAH16" s="501">
        <f>VLOOKUP($B16,'Sintesi (CA)'!$C$30:$AE$56,22,FALSE)</f>
        <v>0</v>
      </c>
      <c r="AAI16" s="501">
        <f>VLOOKUP($B16,'Sintesi (CA)'!$C$30:$AE$56,22,FALSE)</f>
        <v>0</v>
      </c>
      <c r="AAJ16" s="501">
        <f>VLOOKUP($B16,'Sintesi (CA)'!$C$30:$AE$56,22,FALSE)</f>
        <v>0</v>
      </c>
      <c r="AAK16" s="501">
        <f>VLOOKUP($B16,'Sintesi (CA)'!$C$30:$AE$56,22,FALSE)</f>
        <v>0</v>
      </c>
      <c r="AAL16" s="501">
        <f>VLOOKUP($B16,'Sintesi (CA)'!$C$30:$AE$56,22,FALSE)</f>
        <v>0</v>
      </c>
      <c r="AAM16" s="501">
        <f>VLOOKUP($B16,'Sintesi (CA)'!$C$30:$AE$56,22,FALSE)</f>
        <v>0</v>
      </c>
      <c r="AAN16" s="501">
        <f>VLOOKUP($B16,'Sintesi (CA)'!$C$30:$AE$56,22,FALSE)</f>
        <v>0</v>
      </c>
      <c r="AAO16" s="501">
        <f>VLOOKUP($B16,'Sintesi (CA)'!$C$30:$AE$56,22,FALSE)</f>
        <v>0</v>
      </c>
      <c r="AAP16" s="501">
        <f>VLOOKUP($B16,'Sintesi (CA)'!$C$30:$AE$56,22,FALSE)</f>
        <v>0</v>
      </c>
      <c r="AAQ16" s="501">
        <f>VLOOKUP($B16,'Sintesi (CA)'!$C$30:$AE$56,22,FALSE)</f>
        <v>0</v>
      </c>
      <c r="AAR16" s="501">
        <f>VLOOKUP($B16,'Sintesi (CA)'!$C$30:$AE$56,22,FALSE)</f>
        <v>0</v>
      </c>
      <c r="AAS16" s="501">
        <f>VLOOKUP($B16,'Sintesi (CA)'!$C$30:$AE$56,22,FALSE)</f>
        <v>0</v>
      </c>
      <c r="AAT16" s="501">
        <f>VLOOKUP($B16,'Sintesi (CA)'!$C$30:$AE$56,22,FALSE)</f>
        <v>0</v>
      </c>
      <c r="AAU16" s="501">
        <f>VLOOKUP($B16,'Sintesi (CA)'!$C$30:$AE$56,22,FALSE)</f>
        <v>0</v>
      </c>
      <c r="AAV16" s="501">
        <f>VLOOKUP($B16,'Sintesi (CA)'!$C$30:$AE$56,22,FALSE)</f>
        <v>0</v>
      </c>
      <c r="AAW16" s="501">
        <f>VLOOKUP($B16,'Sintesi (CA)'!$C$30:$AE$56,22,FALSE)</f>
        <v>0</v>
      </c>
      <c r="AAX16" s="501">
        <f>VLOOKUP($B16,'Sintesi (CA)'!$C$30:$AE$56,22,FALSE)</f>
        <v>0</v>
      </c>
      <c r="AAY16" s="501">
        <f>VLOOKUP($B16,'Sintesi (CA)'!$C$30:$AE$56,22,FALSE)</f>
        <v>0</v>
      </c>
      <c r="AAZ16" s="501">
        <f>VLOOKUP($B16,'Sintesi (CA)'!$C$30:$AE$56,22,FALSE)</f>
        <v>0</v>
      </c>
      <c r="ABA16" s="501">
        <f>VLOOKUP($B16,'Sintesi (CA)'!$C$30:$AE$56,22,FALSE)</f>
        <v>0</v>
      </c>
      <c r="ABB16" s="501">
        <f>VLOOKUP($B16,'Sintesi (CA)'!$C$30:$AE$56,22,FALSE)</f>
        <v>0</v>
      </c>
      <c r="ABC16" s="501">
        <f>VLOOKUP($B16,'Sintesi (CA)'!$C$30:$AE$56,22,FALSE)</f>
        <v>0</v>
      </c>
      <c r="ABD16" s="501">
        <f>VLOOKUP($B16,'Sintesi (CA)'!$C$30:$AE$56,22,FALSE)</f>
        <v>0</v>
      </c>
      <c r="ABE16" s="501">
        <f>VLOOKUP($B16,'Sintesi (CA)'!$C$30:$AE$56,22,FALSE)</f>
        <v>0</v>
      </c>
      <c r="ABF16" s="501">
        <f>VLOOKUP($B16,'Sintesi (CA)'!$C$30:$AE$56,22,FALSE)</f>
        <v>0</v>
      </c>
      <c r="ABG16" s="501">
        <f>VLOOKUP($B16,'Sintesi (CA)'!$C$30:$AE$56,22,FALSE)</f>
        <v>0</v>
      </c>
      <c r="ABH16" s="501">
        <f>VLOOKUP($B16,'Sintesi (CA)'!$C$30:$AE$56,22,FALSE)</f>
        <v>0</v>
      </c>
      <c r="ABI16" s="501">
        <f>VLOOKUP($B16,'Sintesi (CA)'!$C$30:$AE$56,22,FALSE)</f>
        <v>0</v>
      </c>
      <c r="ABJ16" s="501">
        <f>VLOOKUP($B16,'Sintesi (CA)'!$C$30:$AE$56,22,FALSE)</f>
        <v>0</v>
      </c>
      <c r="ABK16" s="501">
        <f>VLOOKUP($B16,'Sintesi (CA)'!$C$30:$AE$56,22,FALSE)</f>
        <v>0</v>
      </c>
      <c r="ABL16" s="501">
        <f>VLOOKUP($B16,'Sintesi (CA)'!$C$30:$AE$56,22,FALSE)</f>
        <v>0</v>
      </c>
      <c r="ABM16" s="501">
        <f>VLOOKUP($B16,'Sintesi (CA)'!$C$30:$AE$56,22,FALSE)</f>
        <v>0</v>
      </c>
      <c r="ABN16" s="501">
        <f>VLOOKUP($B16,'Sintesi (CA)'!$C$30:$AE$56,22,FALSE)</f>
        <v>0</v>
      </c>
      <c r="ABO16" s="501">
        <f>VLOOKUP($B16,'Sintesi (CA)'!$C$30:$AE$56,22,FALSE)</f>
        <v>0</v>
      </c>
      <c r="ABP16" s="501">
        <f>VLOOKUP($B16,'Sintesi (CA)'!$C$30:$AE$56,22,FALSE)</f>
        <v>0</v>
      </c>
      <c r="ABQ16" s="501">
        <f>VLOOKUP($B16,'Sintesi (CA)'!$C$30:$AE$56,22,FALSE)</f>
        <v>0</v>
      </c>
      <c r="ABR16" s="501">
        <f>VLOOKUP($B16,'Sintesi (CA)'!$C$30:$AE$56,22,FALSE)</f>
        <v>0</v>
      </c>
      <c r="ABS16" s="501">
        <f>VLOOKUP($B16,'Sintesi (CA)'!$C$30:$AE$56,22,FALSE)</f>
        <v>0</v>
      </c>
      <c r="ABT16" s="501">
        <f>VLOOKUP($B16,'Sintesi (CA)'!$C$30:$AE$56,22,FALSE)</f>
        <v>0</v>
      </c>
      <c r="ABU16" s="501">
        <f>VLOOKUP($B16,'Sintesi (CA)'!$C$30:$AE$56,22,FALSE)</f>
        <v>0</v>
      </c>
      <c r="ABV16" s="501">
        <f>VLOOKUP($B16,'Sintesi (CA)'!$C$30:$AE$56,22,FALSE)</f>
        <v>0</v>
      </c>
      <c r="ABW16" s="501">
        <f>VLOOKUP($B16,'Sintesi (CA)'!$C$30:$AE$56,22,FALSE)</f>
        <v>0</v>
      </c>
      <c r="ABX16" s="501">
        <f>VLOOKUP($B16,'Sintesi (CA)'!$C$30:$AE$56,22,FALSE)</f>
        <v>0</v>
      </c>
      <c r="ABY16" s="501">
        <f>VLOOKUP($B16,'Sintesi (CA)'!$C$30:$AE$56,22,FALSE)</f>
        <v>0</v>
      </c>
      <c r="ABZ16" s="501">
        <f>VLOOKUP($B16,'Sintesi (CA)'!$C$30:$AE$56,22,FALSE)</f>
        <v>0</v>
      </c>
      <c r="ACA16" s="501">
        <f>VLOOKUP($B16,'Sintesi (CA)'!$C$30:$AE$56,22,FALSE)</f>
        <v>0</v>
      </c>
      <c r="ACB16" s="501">
        <f>VLOOKUP($B16,'Sintesi (CA)'!$C$30:$AE$56,22,FALSE)</f>
        <v>0</v>
      </c>
      <c r="ACC16" s="501">
        <f>VLOOKUP($B16,'Sintesi (CA)'!$C$30:$AE$56,22,FALSE)</f>
        <v>0</v>
      </c>
      <c r="ACD16" s="501">
        <f>VLOOKUP($B16,'Sintesi (CA)'!$C$30:$AE$56,22,FALSE)</f>
        <v>0</v>
      </c>
      <c r="ACE16" s="501"/>
      <c r="ACF16" s="501"/>
      <c r="ACG16" s="501"/>
      <c r="ACH16" s="86"/>
      <c r="ACI16" s="88">
        <v>0</v>
      </c>
      <c r="ACJ16" s="87">
        <v>43271</v>
      </c>
      <c r="ACK16" s="89">
        <v>43294</v>
      </c>
      <c r="ACL16" s="80">
        <v>0</v>
      </c>
      <c r="ACM16" s="80">
        <v>0</v>
      </c>
      <c r="ACN16" s="80">
        <v>0</v>
      </c>
      <c r="ACO16" s="80">
        <v>0</v>
      </c>
      <c r="ACP16" s="80">
        <v>0</v>
      </c>
      <c r="ACQ16" s="80">
        <v>0</v>
      </c>
      <c r="ACR16" s="80">
        <v>0</v>
      </c>
      <c r="ACS16" s="80">
        <v>0</v>
      </c>
      <c r="ACT16" s="80">
        <v>0</v>
      </c>
      <c r="ACU16" s="80">
        <v>0</v>
      </c>
      <c r="ACV16" s="80">
        <v>0</v>
      </c>
      <c r="ACW16" s="80">
        <v>0</v>
      </c>
      <c r="ACX16" s="80">
        <v>0</v>
      </c>
      <c r="ACY16" s="80">
        <v>0</v>
      </c>
      <c r="ACZ16" s="80">
        <v>0</v>
      </c>
      <c r="ADA16" s="80">
        <v>0</v>
      </c>
      <c r="ADB16" s="80">
        <v>0</v>
      </c>
      <c r="ADC16" s="80">
        <v>0</v>
      </c>
      <c r="ADD16" s="80">
        <v>0</v>
      </c>
      <c r="ADE16" s="80">
        <v>0</v>
      </c>
      <c r="ADF16" s="80">
        <v>1</v>
      </c>
      <c r="ADG16" s="80">
        <v>1</v>
      </c>
      <c r="ADH16" s="80">
        <v>1</v>
      </c>
      <c r="ADI16" s="80">
        <v>1</v>
      </c>
      <c r="ADJ16" s="80">
        <v>1</v>
      </c>
      <c r="ADK16" s="80">
        <v>1</v>
      </c>
      <c r="ADL16" s="80">
        <v>1</v>
      </c>
      <c r="ADM16" s="80">
        <v>1</v>
      </c>
      <c r="ADN16" s="80">
        <v>1</v>
      </c>
      <c r="ADO16" s="80">
        <v>1</v>
      </c>
      <c r="ADP16" s="80">
        <v>1</v>
      </c>
      <c r="ADQ16" s="80">
        <v>1</v>
      </c>
      <c r="ADR16" s="80">
        <v>1</v>
      </c>
      <c r="ADS16" s="80">
        <v>1</v>
      </c>
      <c r="ADT16" s="80">
        <v>1</v>
      </c>
      <c r="ADU16" s="80">
        <v>1</v>
      </c>
      <c r="ADV16" s="80">
        <v>1</v>
      </c>
      <c r="ADW16" s="80">
        <v>1</v>
      </c>
      <c r="ADX16" s="80">
        <v>1</v>
      </c>
      <c r="ADY16" s="80">
        <v>1</v>
      </c>
      <c r="ADZ16" s="80">
        <v>1</v>
      </c>
      <c r="AEA16" s="80">
        <v>1</v>
      </c>
      <c r="AEB16" s="80">
        <v>1</v>
      </c>
      <c r="AEC16" s="80">
        <v>1</v>
      </c>
      <c r="AED16" s="80">
        <v>1</v>
      </c>
      <c r="AEE16" s="80">
        <v>0</v>
      </c>
      <c r="AEF16" s="80">
        <v>0</v>
      </c>
      <c r="AEG16" s="80">
        <v>0</v>
      </c>
      <c r="AEH16" s="80">
        <v>0</v>
      </c>
      <c r="AEI16" s="80">
        <v>0</v>
      </c>
      <c r="AEJ16" s="80">
        <v>0</v>
      </c>
      <c r="AEK16" s="80">
        <v>0</v>
      </c>
      <c r="AEL16" s="80">
        <v>0</v>
      </c>
      <c r="AEM16" s="80">
        <v>0</v>
      </c>
      <c r="AEN16" s="80">
        <v>0</v>
      </c>
      <c r="AEO16" s="80">
        <v>0</v>
      </c>
      <c r="AEP16" s="80">
        <v>0</v>
      </c>
      <c r="AEQ16" s="80">
        <v>0</v>
      </c>
      <c r="AER16" s="80">
        <v>0</v>
      </c>
      <c r="AES16" s="80">
        <v>0</v>
      </c>
      <c r="AET16" s="80">
        <v>0</v>
      </c>
      <c r="AEU16" s="80">
        <v>0</v>
      </c>
      <c r="AEV16" s="80">
        <v>0</v>
      </c>
      <c r="AEW16" s="80">
        <v>0</v>
      </c>
      <c r="AEX16" s="80">
        <v>0</v>
      </c>
      <c r="AEY16" s="80">
        <v>0</v>
      </c>
      <c r="AEZ16" s="80">
        <v>0</v>
      </c>
      <c r="AFA16" s="80">
        <v>0</v>
      </c>
      <c r="AFB16" s="80">
        <v>0</v>
      </c>
      <c r="AFC16" s="80">
        <v>0</v>
      </c>
      <c r="AFD16" s="80">
        <v>0</v>
      </c>
      <c r="AFE16" s="80">
        <v>0</v>
      </c>
      <c r="AFF16" s="80">
        <v>0</v>
      </c>
      <c r="AFG16" s="80">
        <v>0</v>
      </c>
      <c r="AFH16" s="80">
        <v>0</v>
      </c>
      <c r="AFI16" s="80">
        <v>0</v>
      </c>
      <c r="AFJ16" s="80">
        <v>0</v>
      </c>
      <c r="AFK16" s="80">
        <v>0</v>
      </c>
      <c r="AFL16" s="80">
        <v>0</v>
      </c>
      <c r="AFM16" s="80">
        <v>0</v>
      </c>
      <c r="AFN16" s="80">
        <v>0</v>
      </c>
      <c r="AFO16" s="80">
        <v>0</v>
      </c>
      <c r="AFP16" s="80">
        <v>0</v>
      </c>
      <c r="AFQ16" s="80">
        <v>0</v>
      </c>
      <c r="AFR16" s="80">
        <v>0</v>
      </c>
      <c r="AFS16" s="80">
        <v>0</v>
      </c>
      <c r="AFT16" s="80">
        <v>0</v>
      </c>
      <c r="AFU16" s="80">
        <v>0</v>
      </c>
      <c r="AFV16" s="80">
        <v>0</v>
      </c>
      <c r="AFW16" s="80">
        <v>0</v>
      </c>
      <c r="AFX16" s="80">
        <v>0</v>
      </c>
      <c r="AFY16" s="80">
        <v>0</v>
      </c>
      <c r="AFZ16" s="80">
        <v>0</v>
      </c>
      <c r="AGA16" s="80">
        <v>0</v>
      </c>
      <c r="AGB16" s="80">
        <v>0</v>
      </c>
      <c r="AGC16" s="80">
        <v>0</v>
      </c>
      <c r="AGD16" s="80">
        <v>0</v>
      </c>
      <c r="AGE16" s="80">
        <v>0</v>
      </c>
      <c r="AGF16" s="80">
        <v>0</v>
      </c>
      <c r="AGG16" s="80">
        <v>0</v>
      </c>
      <c r="AGH16" s="80">
        <v>0</v>
      </c>
      <c r="AGI16" s="80"/>
      <c r="AGJ16" s="80"/>
      <c r="AGK16" s="80"/>
      <c r="AGL16" s="80"/>
      <c r="AGM16" s="80"/>
    </row>
    <row r="17" spans="1:871" s="104" customFormat="1" collapsed="1">
      <c r="A17" s="74" t="str">
        <f>IF('Sintesi (CA)'!B42&lt;&gt;"",'Sintesi (CA)'!B42,"")</f>
        <v>P59-Deploy &amp; Change CRMT</v>
      </c>
      <c r="B17" s="145" t="str">
        <f>IF('Sintesi (CA)'!C42&lt;&gt;"",'Sintesi (CA)'!C42,"")</f>
        <v>AO004511_YYY66</v>
      </c>
      <c r="C17" s="74" t="str">
        <f>IF('Sintesi (CA)'!N42&lt;&gt;"",'Sintesi (CA)'!N42,"")</f>
        <v>Copia_Documenti</v>
      </c>
      <c r="D17" s="132">
        <f>'Sintesi (CA)'!W42</f>
        <v>1</v>
      </c>
      <c r="E17" s="132">
        <f>'Sintesi (CA)'!X42</f>
        <v>0</v>
      </c>
      <c r="F17" s="132">
        <f>'Sintesi (CA)'!Y42</f>
        <v>1</v>
      </c>
      <c r="G17" s="175">
        <v>1</v>
      </c>
      <c r="H17" s="183">
        <v>43271</v>
      </c>
      <c r="I17" s="183">
        <v>43315</v>
      </c>
      <c r="J17" s="78">
        <f t="shared" si="123"/>
        <v>33</v>
      </c>
      <c r="K17" s="78">
        <v>0</v>
      </c>
      <c r="L17" s="79">
        <f>IFERROR(IF(F17&gt;0,F17/(J17+K17),0),0)</f>
        <v>3.0303030303030304E-2</v>
      </c>
      <c r="M17" s="80">
        <v>0</v>
      </c>
      <c r="N17" s="80">
        <v>0</v>
      </c>
      <c r="O17" s="80">
        <v>0</v>
      </c>
      <c r="P17" s="80">
        <v>0</v>
      </c>
      <c r="Q17" s="80">
        <v>0</v>
      </c>
      <c r="R17" s="80">
        <v>0</v>
      </c>
      <c r="S17" s="80">
        <v>0</v>
      </c>
      <c r="T17" s="80">
        <v>0</v>
      </c>
      <c r="U17" s="80">
        <v>0</v>
      </c>
      <c r="V17" s="80">
        <v>0</v>
      </c>
      <c r="W17" s="80">
        <v>0</v>
      </c>
      <c r="X17" s="80">
        <v>0</v>
      </c>
      <c r="Y17" s="80">
        <v>0</v>
      </c>
      <c r="Z17" s="80">
        <v>0</v>
      </c>
      <c r="AA17" s="80">
        <v>0</v>
      </c>
      <c r="AB17" s="80">
        <v>0</v>
      </c>
      <c r="AC17" s="80">
        <v>0</v>
      </c>
      <c r="AD17" s="80">
        <v>0</v>
      </c>
      <c r="AE17" s="80">
        <v>0</v>
      </c>
      <c r="AF17" s="80">
        <v>0</v>
      </c>
      <c r="AG17" s="80">
        <v>0</v>
      </c>
      <c r="AH17" s="80">
        <v>1</v>
      </c>
      <c r="AI17" s="80">
        <v>1</v>
      </c>
      <c r="AJ17" s="80">
        <v>1</v>
      </c>
      <c r="AK17" s="80">
        <v>1</v>
      </c>
      <c r="AL17" s="80">
        <v>1</v>
      </c>
      <c r="AM17" s="80">
        <v>1</v>
      </c>
      <c r="AN17" s="80">
        <v>1</v>
      </c>
      <c r="AO17" s="80">
        <v>1</v>
      </c>
      <c r="AP17" s="80">
        <v>1</v>
      </c>
      <c r="AQ17" s="80">
        <v>1</v>
      </c>
      <c r="AR17" s="80">
        <v>1</v>
      </c>
      <c r="AS17" s="80">
        <v>1</v>
      </c>
      <c r="AT17" s="80">
        <v>1</v>
      </c>
      <c r="AU17" s="80">
        <v>1</v>
      </c>
      <c r="AV17" s="80">
        <v>1</v>
      </c>
      <c r="AW17" s="80">
        <v>1</v>
      </c>
      <c r="AX17" s="80">
        <v>1</v>
      </c>
      <c r="AY17" s="80">
        <v>1</v>
      </c>
      <c r="AZ17" s="80">
        <v>1</v>
      </c>
      <c r="BA17" s="80">
        <v>1</v>
      </c>
      <c r="BB17" s="80">
        <v>1</v>
      </c>
      <c r="BC17" s="80">
        <v>1</v>
      </c>
      <c r="BD17" s="80">
        <v>1</v>
      </c>
      <c r="BE17" s="80">
        <v>1</v>
      </c>
      <c r="BF17" s="80">
        <v>1</v>
      </c>
      <c r="BG17" s="80">
        <v>1</v>
      </c>
      <c r="BH17" s="80">
        <v>0</v>
      </c>
      <c r="BI17" s="80">
        <v>0</v>
      </c>
      <c r="BJ17" s="80">
        <v>0</v>
      </c>
      <c r="BK17" s="80">
        <v>0</v>
      </c>
      <c r="BL17" s="80">
        <v>0</v>
      </c>
      <c r="BM17" s="80">
        <v>0</v>
      </c>
      <c r="BN17" s="80">
        <v>0</v>
      </c>
      <c r="BO17" s="80">
        <v>0</v>
      </c>
      <c r="BP17" s="80">
        <v>0</v>
      </c>
      <c r="BQ17" s="80">
        <v>0</v>
      </c>
      <c r="BR17" s="80">
        <v>0</v>
      </c>
      <c r="BS17" s="80">
        <v>0</v>
      </c>
      <c r="BT17" s="80">
        <v>0</v>
      </c>
      <c r="BU17" s="80">
        <v>0</v>
      </c>
      <c r="BV17" s="80">
        <v>0</v>
      </c>
      <c r="BW17" s="80">
        <v>0</v>
      </c>
      <c r="BX17" s="80">
        <v>0</v>
      </c>
      <c r="BY17" s="80">
        <v>0</v>
      </c>
      <c r="BZ17" s="80">
        <v>0</v>
      </c>
      <c r="CA17" s="80">
        <v>0</v>
      </c>
      <c r="CB17" s="80">
        <v>0</v>
      </c>
      <c r="CC17" s="80">
        <v>0</v>
      </c>
      <c r="CD17" s="80">
        <v>0</v>
      </c>
      <c r="CE17" s="80">
        <v>0</v>
      </c>
      <c r="CF17" s="80">
        <v>0</v>
      </c>
      <c r="CG17" s="80">
        <v>0</v>
      </c>
      <c r="CH17" s="80">
        <v>0</v>
      </c>
      <c r="CI17" s="80">
        <v>0</v>
      </c>
      <c r="CJ17" s="80">
        <v>0</v>
      </c>
      <c r="CK17" s="80">
        <v>0</v>
      </c>
      <c r="CL17" s="80">
        <v>0</v>
      </c>
      <c r="CM17" s="80">
        <v>0</v>
      </c>
      <c r="CN17" s="80">
        <v>0</v>
      </c>
      <c r="CO17" s="80">
        <v>0</v>
      </c>
      <c r="CP17" s="80">
        <v>0</v>
      </c>
      <c r="CQ17" s="80">
        <v>0</v>
      </c>
      <c r="CR17" s="80">
        <v>0</v>
      </c>
      <c r="CS17" s="80">
        <v>0</v>
      </c>
      <c r="CT17" s="80">
        <v>0</v>
      </c>
      <c r="CU17" s="80">
        <v>0</v>
      </c>
      <c r="CV17" s="80">
        <v>0</v>
      </c>
      <c r="CW17" s="80">
        <v>0</v>
      </c>
      <c r="CX17" s="80">
        <v>0</v>
      </c>
      <c r="CY17" s="80">
        <v>0</v>
      </c>
      <c r="CZ17" s="80">
        <v>0</v>
      </c>
      <c r="DA17" s="80">
        <v>0</v>
      </c>
      <c r="DB17" s="80">
        <v>0</v>
      </c>
      <c r="DC17" s="80">
        <v>0</v>
      </c>
      <c r="DD17" s="80">
        <v>0</v>
      </c>
      <c r="DE17" s="80">
        <v>0</v>
      </c>
      <c r="DF17" s="80">
        <v>0</v>
      </c>
      <c r="DG17" s="80">
        <v>0</v>
      </c>
      <c r="DH17" s="80">
        <v>0</v>
      </c>
      <c r="DI17" s="80">
        <v>0</v>
      </c>
      <c r="DJ17" s="80"/>
      <c r="DK17" s="80"/>
      <c r="DL17" s="80"/>
      <c r="DM17" s="80"/>
      <c r="DN17" s="80"/>
      <c r="DO17" s="80"/>
      <c r="DP17" s="318">
        <v>0</v>
      </c>
      <c r="DQ17" s="318">
        <v>0</v>
      </c>
      <c r="DR17" s="318">
        <v>0</v>
      </c>
      <c r="DS17" s="318">
        <v>0</v>
      </c>
      <c r="DT17" s="318">
        <v>0</v>
      </c>
      <c r="DU17" s="318">
        <v>0</v>
      </c>
      <c r="DV17" s="318">
        <v>0</v>
      </c>
      <c r="DW17" s="318">
        <v>0</v>
      </c>
      <c r="DX17" s="318">
        <v>0</v>
      </c>
      <c r="DY17" s="318">
        <v>0</v>
      </c>
      <c r="DZ17" s="318">
        <v>0</v>
      </c>
      <c r="EA17" s="318">
        <v>0</v>
      </c>
      <c r="EB17" s="318">
        <v>1</v>
      </c>
      <c r="EC17" s="318">
        <v>1</v>
      </c>
      <c r="ED17" s="318">
        <v>1</v>
      </c>
      <c r="EE17" s="318">
        <v>1</v>
      </c>
      <c r="EF17" s="318">
        <v>1</v>
      </c>
      <c r="EG17" s="318">
        <v>1</v>
      </c>
      <c r="EH17" s="318">
        <v>1</v>
      </c>
      <c r="EI17" s="318">
        <v>1</v>
      </c>
      <c r="EJ17" s="318">
        <v>1</v>
      </c>
      <c r="EK17" s="318">
        <v>1</v>
      </c>
      <c r="EL17" s="318">
        <v>1</v>
      </c>
      <c r="EM17" s="318">
        <f>VLOOKUP($B17,'Sintesi (CA)'!$C$30:$AE$56,25,FALSE)</f>
        <v>1</v>
      </c>
      <c r="EN17" s="318">
        <f>VLOOKUP($B17,'Sintesi (CA)'!$C$30:$AE$56,25,FALSE)</f>
        <v>1</v>
      </c>
      <c r="EO17" s="318">
        <f>VLOOKUP($B17,'Sintesi (CA)'!$C$30:$AE$56,25,FALSE)</f>
        <v>1</v>
      </c>
      <c r="EP17" s="318">
        <f>VLOOKUP($B17,'Sintesi (CA)'!$C$30:$AE$56,25,FALSE)</f>
        <v>1</v>
      </c>
      <c r="EQ17" s="318">
        <f>VLOOKUP($B17,'Sintesi (CA)'!$C$30:$AE$56,25,FALSE)</f>
        <v>1</v>
      </c>
      <c r="ER17" s="318">
        <f>VLOOKUP($B17,'Sintesi (CA)'!$C$30:$AE$56,25,FALSE)</f>
        <v>1</v>
      </c>
      <c r="ES17" s="318">
        <f>VLOOKUP($B17,'Sintesi (CA)'!$C$30:$AE$56,25,FALSE)</f>
        <v>1</v>
      </c>
      <c r="ET17" s="318">
        <f>VLOOKUP($B17,'Sintesi (CA)'!$C$30:$AE$56,25,FALSE)</f>
        <v>1</v>
      </c>
      <c r="EU17" s="318">
        <f>VLOOKUP($B17,'Sintesi (CA)'!$C$30:$AE$56,25,FALSE)</f>
        <v>1</v>
      </c>
      <c r="EV17" s="318">
        <f>VLOOKUP($B17,'Sintesi (CA)'!$C$30:$AE$56,25,FALSE)</f>
        <v>1</v>
      </c>
      <c r="EW17" s="318">
        <f>VLOOKUP($B17,'Sintesi (CA)'!$C$30:$AE$56,25,FALSE)</f>
        <v>1</v>
      </c>
      <c r="EX17" s="318">
        <f>VLOOKUP($B17,'Sintesi (CA)'!$C$30:$AE$56,25,FALSE)</f>
        <v>1</v>
      </c>
      <c r="EY17" s="318">
        <f>VLOOKUP($B17,'Sintesi (CA)'!$C$30:$AE$56,25,FALSE)</f>
        <v>1</v>
      </c>
      <c r="EZ17" s="318">
        <f>VLOOKUP($B17,'Sintesi (CA)'!$C$30:$AE$56,25,FALSE)</f>
        <v>1</v>
      </c>
      <c r="FA17" s="318">
        <f>VLOOKUP($B17,'Sintesi (CA)'!$C$30:$AE$56,25,FALSE)</f>
        <v>1</v>
      </c>
      <c r="FB17" s="318">
        <f>VLOOKUP($B17,'Sintesi (CA)'!$C$30:$AE$56,25,FALSE)</f>
        <v>1</v>
      </c>
      <c r="FC17" s="318">
        <f>VLOOKUP($B17,'Sintesi (CA)'!$C$30:$AE$56,25,FALSE)</f>
        <v>1</v>
      </c>
      <c r="FD17" s="318">
        <f>VLOOKUP($B17,'Sintesi (CA)'!$C$30:$AE$56,25,FALSE)</f>
        <v>1</v>
      </c>
      <c r="FE17" s="318">
        <f>VLOOKUP($B17,'Sintesi (CA)'!$C$30:$AE$56,25,FALSE)</f>
        <v>1</v>
      </c>
      <c r="FF17" s="318">
        <f>VLOOKUP($B17,'Sintesi (CA)'!$C$30:$AE$56,25,FALSE)</f>
        <v>1</v>
      </c>
      <c r="FG17" s="318">
        <f>VLOOKUP($B17,'Sintesi (CA)'!$C$30:$AE$56,25,FALSE)</f>
        <v>1</v>
      </c>
      <c r="FH17" s="318">
        <f>VLOOKUP($B17,'Sintesi (CA)'!$C$30:$AE$56,25,FALSE)</f>
        <v>1</v>
      </c>
      <c r="FI17" s="318">
        <f>VLOOKUP($B17,'Sintesi (CA)'!$C$30:$AE$56,25,FALSE)</f>
        <v>1</v>
      </c>
      <c r="FJ17" s="318">
        <f>VLOOKUP($B17,'Sintesi (CA)'!$C$30:$AE$56,25,FALSE)</f>
        <v>1</v>
      </c>
      <c r="FK17" s="318">
        <f>VLOOKUP($B17,'Sintesi (CA)'!$C$30:$AE$56,25,FALSE)</f>
        <v>1</v>
      </c>
      <c r="FL17" s="318">
        <f>VLOOKUP($B17,'Sintesi (CA)'!$C$30:$AE$56,25,FALSE)</f>
        <v>1</v>
      </c>
      <c r="FM17" s="318">
        <f>VLOOKUP($B17,'Sintesi (CA)'!$C$30:$AE$56,25,FALSE)</f>
        <v>1</v>
      </c>
      <c r="FN17" s="318">
        <f>VLOOKUP($B17,'Sintesi (CA)'!$C$30:$AE$56,25,FALSE)</f>
        <v>1</v>
      </c>
      <c r="FO17" s="318">
        <f>VLOOKUP($B17,'Sintesi (CA)'!$C$30:$AE$56,25,FALSE)</f>
        <v>1</v>
      </c>
      <c r="FP17" s="318">
        <f>VLOOKUP($B17,'Sintesi (CA)'!$C$30:$AE$56,25,FALSE)</f>
        <v>1</v>
      </c>
      <c r="FQ17" s="318">
        <f>VLOOKUP($B17,'Sintesi (CA)'!$C$30:$AE$56,25,FALSE)</f>
        <v>1</v>
      </c>
      <c r="FR17" s="318">
        <f>VLOOKUP($B17,'Sintesi (CA)'!$C$30:$AE$56,25,FALSE)</f>
        <v>1</v>
      </c>
      <c r="FS17" s="318">
        <f>VLOOKUP($B17,'Sintesi (CA)'!$C$30:$AE$56,25,FALSE)</f>
        <v>1</v>
      </c>
      <c r="FT17" s="318">
        <f>VLOOKUP($B17,'Sintesi (CA)'!$C$30:$AE$56,25,FALSE)</f>
        <v>1</v>
      </c>
      <c r="FU17" s="318">
        <f>VLOOKUP($B17,'Sintesi (CA)'!$C$30:$AE$56,25,FALSE)</f>
        <v>1</v>
      </c>
      <c r="FV17" s="318">
        <f>VLOOKUP($B17,'Sintesi (CA)'!$C$30:$AE$56,25,FALSE)</f>
        <v>1</v>
      </c>
      <c r="FW17" s="318">
        <f>VLOOKUP($B17,'Sintesi (CA)'!$C$30:$AE$56,25,FALSE)</f>
        <v>1</v>
      </c>
      <c r="FX17" s="318">
        <f>VLOOKUP($B17,'Sintesi (CA)'!$C$30:$AE$56,25,FALSE)</f>
        <v>1</v>
      </c>
      <c r="FY17" s="318">
        <f>VLOOKUP($B17,'Sintesi (CA)'!$C$30:$AE$56,25,FALSE)</f>
        <v>1</v>
      </c>
      <c r="FZ17" s="318">
        <f>VLOOKUP($B17,'Sintesi (CA)'!$C$30:$AE$56,25,FALSE)</f>
        <v>1</v>
      </c>
      <c r="GA17" s="318">
        <f>VLOOKUP($B17,'Sintesi (CA)'!$C$30:$AE$56,25,FALSE)</f>
        <v>1</v>
      </c>
      <c r="GB17" s="318">
        <f>VLOOKUP($B17,'Sintesi (CA)'!$C$30:$AE$56,25,FALSE)</f>
        <v>1</v>
      </c>
      <c r="GC17" s="318">
        <f>VLOOKUP($B17,'Sintesi (CA)'!$C$30:$AE$56,25,FALSE)</f>
        <v>1</v>
      </c>
      <c r="GD17" s="318">
        <f>VLOOKUP($B17,'Sintesi (CA)'!$C$30:$AE$56,25,FALSE)</f>
        <v>1</v>
      </c>
      <c r="GE17" s="318">
        <f>VLOOKUP($B17,'Sintesi (CA)'!$C$30:$AE$56,25,FALSE)</f>
        <v>1</v>
      </c>
      <c r="GF17" s="318">
        <f>VLOOKUP($B17,'Sintesi (CA)'!$C$30:$AE$56,25,FALSE)</f>
        <v>1</v>
      </c>
      <c r="GG17" s="318">
        <f>VLOOKUP($B17,'Sintesi (CA)'!$C$30:$AE$56,25,FALSE)</f>
        <v>1</v>
      </c>
      <c r="GH17" s="318">
        <f>VLOOKUP($B17,'Sintesi (CA)'!$C$30:$AE$56,25,FALSE)</f>
        <v>1</v>
      </c>
      <c r="GI17" s="318">
        <f>VLOOKUP($B17,'Sintesi (CA)'!$C$30:$AE$56,25,FALSE)</f>
        <v>1</v>
      </c>
      <c r="GJ17" s="318">
        <f>VLOOKUP($B17,'Sintesi (CA)'!$C$30:$AE$56,25,FALSE)</f>
        <v>1</v>
      </c>
      <c r="GK17" s="318">
        <f>VLOOKUP($B17,'Sintesi (CA)'!$C$30:$AE$56,25,FALSE)</f>
        <v>1</v>
      </c>
      <c r="GL17" s="318">
        <f>VLOOKUP($B17,'Sintesi (CA)'!$C$30:$AE$56,25,FALSE)</f>
        <v>1</v>
      </c>
      <c r="GM17" s="318">
        <f>VLOOKUP($B17,'Sintesi (CA)'!$C$30:$AE$56,25,FALSE)</f>
        <v>1</v>
      </c>
      <c r="GN17" s="318">
        <f>VLOOKUP($B17,'Sintesi (CA)'!$C$30:$AE$56,25,FALSE)</f>
        <v>1</v>
      </c>
      <c r="GO17" s="318">
        <f>VLOOKUP($B17,'Sintesi (CA)'!$C$30:$AE$56,25,FALSE)</f>
        <v>1</v>
      </c>
      <c r="GP17" s="318">
        <f>VLOOKUP($B17,'Sintesi (CA)'!$C$30:$AE$56,25,FALSE)</f>
        <v>1</v>
      </c>
      <c r="GQ17" s="318">
        <f>VLOOKUP($B17,'Sintesi (CA)'!$C$30:$AE$56,25,FALSE)</f>
        <v>1</v>
      </c>
      <c r="GR17" s="318">
        <f>VLOOKUP($B17,'Sintesi (CA)'!$C$30:$AE$56,25,FALSE)</f>
        <v>1</v>
      </c>
      <c r="GS17" s="318">
        <f>VLOOKUP($B17,'Sintesi (CA)'!$C$30:$AE$56,25,FALSE)</f>
        <v>1</v>
      </c>
      <c r="GT17" s="318">
        <f>VLOOKUP($B17,'Sintesi (CA)'!$C$30:$AE$56,25,FALSE)</f>
        <v>1</v>
      </c>
      <c r="GU17" s="318">
        <f>VLOOKUP($B17,'Sintesi (CA)'!$C$30:$AE$56,25,FALSE)</f>
        <v>1</v>
      </c>
      <c r="GV17" s="318">
        <f>VLOOKUP($B17,'Sintesi (CA)'!$C$30:$AE$56,25,FALSE)</f>
        <v>1</v>
      </c>
      <c r="GW17" s="318">
        <f>VLOOKUP($B17,'Sintesi (CA)'!$C$30:$AE$56,25,FALSE)</f>
        <v>1</v>
      </c>
      <c r="GX17" s="318">
        <f>VLOOKUP($B17,'Sintesi (CA)'!$C$30:$AE$56,25,FALSE)</f>
        <v>1</v>
      </c>
      <c r="GY17" s="318">
        <f>VLOOKUP($B17,'Sintesi (CA)'!$C$30:$AE$56,25,FALSE)</f>
        <v>1</v>
      </c>
      <c r="GZ17" s="318">
        <f>VLOOKUP($B17,'Sintesi (CA)'!$C$30:$AE$56,25,FALSE)</f>
        <v>1</v>
      </c>
      <c r="HA17" s="318">
        <f>VLOOKUP($B17,'Sintesi (CA)'!$C$30:$AE$56,25,FALSE)</f>
        <v>1</v>
      </c>
      <c r="HB17" s="318">
        <f>VLOOKUP($B17,'Sintesi (CA)'!$C$30:$AE$56,25,FALSE)</f>
        <v>1</v>
      </c>
      <c r="HC17" s="318">
        <f>VLOOKUP($B17,'Sintesi (CA)'!$C$30:$AE$56,25,FALSE)</f>
        <v>1</v>
      </c>
      <c r="HD17" s="318">
        <f>VLOOKUP($B17,'Sintesi (CA)'!$C$30:$AE$56,25,FALSE)</f>
        <v>1</v>
      </c>
      <c r="HE17" s="318">
        <f>VLOOKUP($B17,'Sintesi (CA)'!$C$30:$AE$56,25,FALSE)</f>
        <v>1</v>
      </c>
      <c r="HF17" s="318">
        <f>VLOOKUP($B17,'Sintesi (CA)'!$C$30:$AE$56,25,FALSE)</f>
        <v>1</v>
      </c>
      <c r="HG17" s="318">
        <f>VLOOKUP($B17,'Sintesi (CA)'!$C$30:$AE$56,25,FALSE)</f>
        <v>1</v>
      </c>
      <c r="HH17" s="318">
        <f>VLOOKUP($B17,'Sintesi (CA)'!$C$30:$AE$56,25,FALSE)</f>
        <v>1</v>
      </c>
      <c r="HI17" s="318">
        <f>VLOOKUP($B17,'Sintesi (CA)'!$C$30:$AE$56,25,FALSE)</f>
        <v>1</v>
      </c>
      <c r="HJ17" s="318">
        <f>VLOOKUP($B17,'Sintesi (CA)'!$C$30:$AE$56,25,FALSE)</f>
        <v>1</v>
      </c>
      <c r="HK17" s="318">
        <f>VLOOKUP($B17,'Sintesi (CA)'!$C$30:$AE$56,25,FALSE)</f>
        <v>1</v>
      </c>
      <c r="HL17" s="318">
        <f>VLOOKUP($B17,'Sintesi (CA)'!$C$30:$AE$56,25,FALSE)</f>
        <v>1</v>
      </c>
      <c r="HM17" s="318">
        <f>VLOOKUP($B17,'Sintesi (CA)'!$C$30:$AE$56,25,FALSE)</f>
        <v>1</v>
      </c>
      <c r="HN17" s="318">
        <f>VLOOKUP($B17,'Sintesi (CA)'!$C$30:$AE$56,25,FALSE)</f>
        <v>1</v>
      </c>
      <c r="HO17" s="318">
        <f>VLOOKUP($B17,'Sintesi (CA)'!$C$30:$AE$56,25,FALSE)</f>
        <v>1</v>
      </c>
      <c r="HP17" s="318"/>
      <c r="HQ17" s="318"/>
      <c r="HR17" s="318"/>
      <c r="HS17" s="319">
        <v>0</v>
      </c>
      <c r="HT17" s="319">
        <v>0</v>
      </c>
      <c r="HU17" s="319">
        <v>0</v>
      </c>
      <c r="HV17" s="319">
        <v>0</v>
      </c>
      <c r="HW17" s="319">
        <v>0</v>
      </c>
      <c r="HX17" s="319">
        <v>0</v>
      </c>
      <c r="HY17" s="319">
        <v>0</v>
      </c>
      <c r="HZ17" s="319">
        <v>0</v>
      </c>
      <c r="IA17" s="319">
        <v>0</v>
      </c>
      <c r="IB17" s="319">
        <v>0</v>
      </c>
      <c r="IC17" s="319">
        <v>0</v>
      </c>
      <c r="ID17" s="319">
        <v>0</v>
      </c>
      <c r="IE17" s="319">
        <v>0</v>
      </c>
      <c r="IF17" s="319">
        <v>0</v>
      </c>
      <c r="IG17" s="319">
        <v>0</v>
      </c>
      <c r="IH17" s="319">
        <v>0</v>
      </c>
      <c r="II17" s="319">
        <v>0</v>
      </c>
      <c r="IJ17" s="319">
        <v>0</v>
      </c>
      <c r="IK17" s="319">
        <v>0</v>
      </c>
      <c r="IL17" s="319">
        <v>0</v>
      </c>
      <c r="IM17" s="319">
        <v>0</v>
      </c>
      <c r="IN17" s="319">
        <v>0</v>
      </c>
      <c r="IO17" s="319">
        <v>0</v>
      </c>
      <c r="IP17" s="319">
        <f>VLOOKUP($B17,'Sintesi (CA)'!$C$30:$AE$56,27,FALSE)</f>
        <v>0</v>
      </c>
      <c r="IQ17" s="319">
        <f>VLOOKUP($B17,'Sintesi (CA)'!$C$30:$AE$56,27,FALSE)</f>
        <v>0</v>
      </c>
      <c r="IR17" s="319">
        <f>VLOOKUP($B17,'Sintesi (CA)'!$C$30:$AE$56,27,FALSE)</f>
        <v>0</v>
      </c>
      <c r="IS17" s="319">
        <f>VLOOKUP($B17,'Sintesi (CA)'!$C$30:$AE$56,27,FALSE)</f>
        <v>0</v>
      </c>
      <c r="IT17" s="319">
        <f>VLOOKUP($B17,'Sintesi (CA)'!$C$30:$AE$56,27,FALSE)</f>
        <v>0</v>
      </c>
      <c r="IU17" s="319">
        <f>VLOOKUP($B17,'Sintesi (CA)'!$C$30:$AE$56,27,FALSE)</f>
        <v>0</v>
      </c>
      <c r="IV17" s="319">
        <f>VLOOKUP($B17,'Sintesi (CA)'!$C$30:$AE$56,27,FALSE)</f>
        <v>0</v>
      </c>
      <c r="IW17" s="319">
        <f>VLOOKUP($B17,'Sintesi (CA)'!$C$30:$AE$56,27,FALSE)</f>
        <v>0</v>
      </c>
      <c r="IX17" s="319">
        <f>VLOOKUP($B17,'Sintesi (CA)'!$C$30:$AE$56,27,FALSE)</f>
        <v>0</v>
      </c>
      <c r="IY17" s="319">
        <f>VLOOKUP($B17,'Sintesi (CA)'!$C$30:$AE$56,27,FALSE)</f>
        <v>0</v>
      </c>
      <c r="IZ17" s="319">
        <f>VLOOKUP($B17,'Sintesi (CA)'!$C$30:$AE$56,27,FALSE)</f>
        <v>0</v>
      </c>
      <c r="JA17" s="319">
        <f>VLOOKUP($B17,'Sintesi (CA)'!$C$30:$AE$56,27,FALSE)</f>
        <v>0</v>
      </c>
      <c r="JB17" s="319">
        <f>VLOOKUP($B17,'Sintesi (CA)'!$C$30:$AE$56,27,FALSE)</f>
        <v>0</v>
      </c>
      <c r="JC17" s="319">
        <f>VLOOKUP($B17,'Sintesi (CA)'!$C$30:$AE$56,27,FALSE)</f>
        <v>0</v>
      </c>
      <c r="JD17" s="319">
        <f>VLOOKUP($B17,'Sintesi (CA)'!$C$30:$AE$56,27,FALSE)</f>
        <v>0</v>
      </c>
      <c r="JE17" s="319">
        <f>VLOOKUP($B17,'Sintesi (CA)'!$C$30:$AE$56,27,FALSE)</f>
        <v>0</v>
      </c>
      <c r="JF17" s="319">
        <f>VLOOKUP($B17,'Sintesi (CA)'!$C$30:$AE$56,27,FALSE)</f>
        <v>0</v>
      </c>
      <c r="JG17" s="319">
        <f>VLOOKUP($B17,'Sintesi (CA)'!$C$30:$AE$56,27,FALSE)</f>
        <v>0</v>
      </c>
      <c r="JH17" s="319">
        <f>VLOOKUP($B17,'Sintesi (CA)'!$C$30:$AE$56,27,FALSE)</f>
        <v>0</v>
      </c>
      <c r="JI17" s="319">
        <f>VLOOKUP($B17,'Sintesi (CA)'!$C$30:$AE$56,27,FALSE)</f>
        <v>0</v>
      </c>
      <c r="JJ17" s="319">
        <f>VLOOKUP($B17,'Sintesi (CA)'!$C$30:$AE$56,27,FALSE)</f>
        <v>0</v>
      </c>
      <c r="JK17" s="319">
        <f>VLOOKUP($B17,'Sintesi (CA)'!$C$30:$AE$56,27,FALSE)</f>
        <v>0</v>
      </c>
      <c r="JL17" s="319">
        <f>VLOOKUP($B17,'Sintesi (CA)'!$C$30:$AE$56,27,FALSE)</f>
        <v>0</v>
      </c>
      <c r="JM17" s="319">
        <f>VLOOKUP($B17,'Sintesi (CA)'!$C$30:$AE$56,27,FALSE)</f>
        <v>0</v>
      </c>
      <c r="JN17" s="319">
        <f>VLOOKUP($B17,'Sintesi (CA)'!$C$30:$AE$56,27,FALSE)</f>
        <v>0</v>
      </c>
      <c r="JO17" s="319">
        <f>VLOOKUP($B17,'Sintesi (CA)'!$C$30:$AE$56,27,FALSE)</f>
        <v>0</v>
      </c>
      <c r="JP17" s="319">
        <f>VLOOKUP($B17,'Sintesi (CA)'!$C$30:$AE$56,27,FALSE)</f>
        <v>0</v>
      </c>
      <c r="JQ17" s="319">
        <f>VLOOKUP($B17,'Sintesi (CA)'!$C$30:$AE$56,27,FALSE)</f>
        <v>0</v>
      </c>
      <c r="JR17" s="319">
        <f>VLOOKUP($B17,'Sintesi (CA)'!$C$30:$AE$56,27,FALSE)</f>
        <v>0</v>
      </c>
      <c r="JS17" s="319">
        <f>VLOOKUP($B17,'Sintesi (CA)'!$C$30:$AE$56,27,FALSE)</f>
        <v>0</v>
      </c>
      <c r="JT17" s="319">
        <f>VLOOKUP($B17,'Sintesi (CA)'!$C$30:$AE$56,27,FALSE)</f>
        <v>0</v>
      </c>
      <c r="JU17" s="319">
        <f>VLOOKUP($B17,'Sintesi (CA)'!$C$30:$AE$56,27,FALSE)</f>
        <v>0</v>
      </c>
      <c r="JV17" s="319">
        <f>VLOOKUP($B17,'Sintesi (CA)'!$C$30:$AE$56,27,FALSE)</f>
        <v>0</v>
      </c>
      <c r="JW17" s="319">
        <f>VLOOKUP($B17,'Sintesi (CA)'!$C$30:$AE$56,27,FALSE)</f>
        <v>0</v>
      </c>
      <c r="JX17" s="319">
        <f>VLOOKUP($B17,'Sintesi (CA)'!$C$30:$AE$56,27,FALSE)</f>
        <v>0</v>
      </c>
      <c r="JY17" s="319">
        <f>VLOOKUP($B17,'Sintesi (CA)'!$C$30:$AE$56,27,FALSE)</f>
        <v>0</v>
      </c>
      <c r="JZ17" s="319">
        <f>VLOOKUP($B17,'Sintesi (CA)'!$C$30:$AE$56,27,FALSE)</f>
        <v>0</v>
      </c>
      <c r="KA17" s="319">
        <f>VLOOKUP($B17,'Sintesi (CA)'!$C$30:$AE$56,27,FALSE)</f>
        <v>0</v>
      </c>
      <c r="KB17" s="319">
        <f>VLOOKUP($B17,'Sintesi (CA)'!$C$30:$AE$56,27,FALSE)</f>
        <v>0</v>
      </c>
      <c r="KC17" s="319">
        <f>VLOOKUP($B17,'Sintesi (CA)'!$C$30:$AE$56,27,FALSE)</f>
        <v>0</v>
      </c>
      <c r="KD17" s="319">
        <f>VLOOKUP($B17,'Sintesi (CA)'!$C$30:$AE$56,27,FALSE)</f>
        <v>0</v>
      </c>
      <c r="KE17" s="319">
        <f>VLOOKUP($B17,'Sintesi (CA)'!$C$30:$AE$56,27,FALSE)</f>
        <v>0</v>
      </c>
      <c r="KF17" s="319">
        <f>VLOOKUP($B17,'Sintesi (CA)'!$C$30:$AE$56,27,FALSE)</f>
        <v>0</v>
      </c>
      <c r="KG17" s="319">
        <f>VLOOKUP($B17,'Sintesi (CA)'!$C$30:$AE$56,27,FALSE)</f>
        <v>0</v>
      </c>
      <c r="KH17" s="319">
        <f>VLOOKUP($B17,'Sintesi (CA)'!$C$30:$AE$56,27,FALSE)</f>
        <v>0</v>
      </c>
      <c r="KI17" s="319">
        <f>VLOOKUP($B17,'Sintesi (CA)'!$C$30:$AE$56,27,FALSE)</f>
        <v>0</v>
      </c>
      <c r="KJ17" s="319">
        <f>VLOOKUP($B17,'Sintesi (CA)'!$C$30:$AE$56,27,FALSE)</f>
        <v>0</v>
      </c>
      <c r="KK17" s="319">
        <f>VLOOKUP($B17,'Sintesi (CA)'!$C$30:$AE$56,27,FALSE)</f>
        <v>0</v>
      </c>
      <c r="KL17" s="319">
        <f>VLOOKUP($B17,'Sintesi (CA)'!$C$30:$AE$56,27,FALSE)</f>
        <v>0</v>
      </c>
      <c r="KM17" s="319">
        <f>VLOOKUP($B17,'Sintesi (CA)'!$C$30:$AE$56,27,FALSE)</f>
        <v>0</v>
      </c>
      <c r="KN17" s="319">
        <f>VLOOKUP($B17,'Sintesi (CA)'!$C$30:$AE$56,27,FALSE)</f>
        <v>0</v>
      </c>
      <c r="KO17" s="319">
        <f>VLOOKUP($B17,'Sintesi (CA)'!$C$30:$AE$56,27,FALSE)</f>
        <v>0</v>
      </c>
      <c r="KP17" s="319">
        <f>VLOOKUP($B17,'Sintesi (CA)'!$C$30:$AE$56,27,FALSE)</f>
        <v>0</v>
      </c>
      <c r="KQ17" s="319">
        <f>VLOOKUP($B17,'Sintesi (CA)'!$C$30:$AE$56,27,FALSE)</f>
        <v>0</v>
      </c>
      <c r="KR17" s="319">
        <f>VLOOKUP($B17,'Sintesi (CA)'!$C$30:$AE$56,27,FALSE)</f>
        <v>0</v>
      </c>
      <c r="KS17" s="319">
        <f>VLOOKUP($B17,'Sintesi (CA)'!$C$30:$AE$56,27,FALSE)</f>
        <v>0</v>
      </c>
      <c r="KT17" s="319">
        <f>VLOOKUP($B17,'Sintesi (CA)'!$C$30:$AE$56,27,FALSE)</f>
        <v>0</v>
      </c>
      <c r="KU17" s="319">
        <f>VLOOKUP($B17,'Sintesi (CA)'!$C$30:$AE$56,27,FALSE)</f>
        <v>0</v>
      </c>
      <c r="KV17" s="319">
        <f>VLOOKUP($B17,'Sintesi (CA)'!$C$30:$AE$56,27,FALSE)</f>
        <v>0</v>
      </c>
      <c r="KW17" s="319">
        <f>VLOOKUP($B17,'Sintesi (CA)'!$C$30:$AE$56,27,FALSE)</f>
        <v>0</v>
      </c>
      <c r="KX17" s="319">
        <f>VLOOKUP($B17,'Sintesi (CA)'!$C$30:$AE$56,27,FALSE)</f>
        <v>0</v>
      </c>
      <c r="KY17" s="319">
        <f>VLOOKUP($B17,'Sintesi (CA)'!$C$30:$AE$56,27,FALSE)</f>
        <v>0</v>
      </c>
      <c r="KZ17" s="319">
        <f>VLOOKUP($B17,'Sintesi (CA)'!$C$30:$AE$56,27,FALSE)</f>
        <v>0</v>
      </c>
      <c r="LA17" s="319">
        <f>VLOOKUP($B17,'Sintesi (CA)'!$C$30:$AE$56,27,FALSE)</f>
        <v>0</v>
      </c>
      <c r="LB17" s="319">
        <f>VLOOKUP($B17,'Sintesi (CA)'!$C$30:$AE$56,27,FALSE)</f>
        <v>0</v>
      </c>
      <c r="LC17" s="319">
        <f>VLOOKUP($B17,'Sintesi (CA)'!$C$30:$AE$56,27,FALSE)</f>
        <v>0</v>
      </c>
      <c r="LD17" s="319">
        <f>VLOOKUP($B17,'Sintesi (CA)'!$C$30:$AE$56,27,FALSE)</f>
        <v>0</v>
      </c>
      <c r="LE17" s="319">
        <f>VLOOKUP($B17,'Sintesi (CA)'!$C$30:$AE$56,27,FALSE)</f>
        <v>0</v>
      </c>
      <c r="LF17" s="319">
        <f>VLOOKUP($B17,'Sintesi (CA)'!$C$30:$AE$56,27,FALSE)</f>
        <v>0</v>
      </c>
      <c r="LG17" s="319">
        <f>VLOOKUP($B17,'Sintesi (CA)'!$C$30:$AE$56,27,FALSE)</f>
        <v>0</v>
      </c>
      <c r="LH17" s="319">
        <f>VLOOKUP($B17,'Sintesi (CA)'!$C$30:$AE$56,27,FALSE)</f>
        <v>0</v>
      </c>
      <c r="LI17" s="319">
        <f>VLOOKUP($B17,'Sintesi (CA)'!$C$30:$AE$56,27,FALSE)</f>
        <v>0</v>
      </c>
      <c r="LJ17" s="319">
        <f>VLOOKUP($B17,'Sintesi (CA)'!$C$30:$AE$56,27,FALSE)</f>
        <v>0</v>
      </c>
      <c r="LK17" s="319">
        <f>VLOOKUP($B17,'Sintesi (CA)'!$C$30:$AE$56,27,FALSE)</f>
        <v>0</v>
      </c>
      <c r="LL17" s="319">
        <f>VLOOKUP($B17,'Sintesi (CA)'!$C$30:$AE$56,27,FALSE)</f>
        <v>0</v>
      </c>
      <c r="LM17" s="319">
        <f>VLOOKUP($B17,'Sintesi (CA)'!$C$30:$AE$56,27,FALSE)</f>
        <v>0</v>
      </c>
      <c r="LN17" s="319">
        <f>VLOOKUP($B17,'Sintesi (CA)'!$C$30:$AE$56,27,FALSE)</f>
        <v>0</v>
      </c>
      <c r="LO17" s="319">
        <f>VLOOKUP($B17,'Sintesi (CA)'!$C$30:$AE$56,27,FALSE)</f>
        <v>0</v>
      </c>
      <c r="LP17" s="319">
        <f>VLOOKUP($B17,'Sintesi (CA)'!$C$30:$AE$56,27,FALSE)</f>
        <v>0</v>
      </c>
      <c r="LQ17" s="319">
        <f>VLOOKUP($B17,'Sintesi (CA)'!$C$30:$AE$56,27,FALSE)</f>
        <v>0</v>
      </c>
      <c r="LR17" s="319">
        <f>VLOOKUP($B17,'Sintesi (CA)'!$C$30:$AE$56,27,FALSE)</f>
        <v>0</v>
      </c>
      <c r="LS17" s="319"/>
      <c r="LT17" s="319"/>
      <c r="LU17" s="319"/>
      <c r="LV17" s="320">
        <v>0</v>
      </c>
      <c r="LW17" s="320">
        <v>0</v>
      </c>
      <c r="LX17" s="320">
        <v>0</v>
      </c>
      <c r="LY17" s="320">
        <v>0</v>
      </c>
      <c r="LZ17" s="320">
        <v>0</v>
      </c>
      <c r="MA17" s="320">
        <v>0</v>
      </c>
      <c r="MB17" s="320">
        <v>0</v>
      </c>
      <c r="MC17" s="320">
        <v>0</v>
      </c>
      <c r="MD17" s="320">
        <v>0</v>
      </c>
      <c r="ME17" s="320">
        <v>0</v>
      </c>
      <c r="MF17" s="320">
        <v>0</v>
      </c>
      <c r="MG17" s="320">
        <v>0</v>
      </c>
      <c r="MH17" s="320">
        <v>0</v>
      </c>
      <c r="MI17" s="320">
        <v>0</v>
      </c>
      <c r="MJ17" s="320">
        <v>0</v>
      </c>
      <c r="MK17" s="320">
        <v>0</v>
      </c>
      <c r="ML17" s="320">
        <v>0</v>
      </c>
      <c r="MM17" s="320">
        <v>0</v>
      </c>
      <c r="MN17" s="320">
        <v>0</v>
      </c>
      <c r="MO17" s="320">
        <v>0</v>
      </c>
      <c r="MP17" s="320">
        <v>0</v>
      </c>
      <c r="MQ17" s="320">
        <v>0</v>
      </c>
      <c r="MR17" s="320">
        <v>0</v>
      </c>
      <c r="MS17" s="320">
        <f>VLOOKUP($B17,'Sintesi (CA)'!$C$30:$AE$56,26,FALSE)</f>
        <v>0</v>
      </c>
      <c r="MT17" s="320">
        <f>VLOOKUP($B17,'Sintesi (CA)'!$C$30:$AE$56,26,FALSE)</f>
        <v>0</v>
      </c>
      <c r="MU17" s="320">
        <f>VLOOKUP($B17,'Sintesi (CA)'!$C$30:$AE$56,26,FALSE)</f>
        <v>0</v>
      </c>
      <c r="MV17" s="320">
        <f>VLOOKUP($B17,'Sintesi (CA)'!$C$30:$AE$56,26,FALSE)</f>
        <v>0</v>
      </c>
      <c r="MW17" s="320">
        <f>VLOOKUP($B17,'Sintesi (CA)'!$C$30:$AE$56,26,FALSE)</f>
        <v>0</v>
      </c>
      <c r="MX17" s="320">
        <f>VLOOKUP($B17,'Sintesi (CA)'!$C$30:$AE$56,26,FALSE)</f>
        <v>0</v>
      </c>
      <c r="MY17" s="320">
        <f>VLOOKUP($B17,'Sintesi (CA)'!$C$30:$AE$56,26,FALSE)</f>
        <v>0</v>
      </c>
      <c r="MZ17" s="320">
        <f>VLOOKUP($B17,'Sintesi (CA)'!$C$30:$AE$56,26,FALSE)</f>
        <v>0</v>
      </c>
      <c r="NA17" s="320">
        <f>VLOOKUP($B17,'Sintesi (CA)'!$C$30:$AE$56,26,FALSE)</f>
        <v>0</v>
      </c>
      <c r="NB17" s="320">
        <f>VLOOKUP($B17,'Sintesi (CA)'!$C$30:$AE$56,26,FALSE)</f>
        <v>0</v>
      </c>
      <c r="NC17" s="320">
        <f>VLOOKUP($B17,'Sintesi (CA)'!$C$30:$AE$56,26,FALSE)</f>
        <v>0</v>
      </c>
      <c r="ND17" s="320">
        <f>VLOOKUP($B17,'Sintesi (CA)'!$C$30:$AE$56,26,FALSE)</f>
        <v>0</v>
      </c>
      <c r="NE17" s="320">
        <f>VLOOKUP($B17,'Sintesi (CA)'!$C$30:$AE$56,26,FALSE)</f>
        <v>0</v>
      </c>
      <c r="NF17" s="320">
        <f>VLOOKUP($B17,'Sintesi (CA)'!$C$30:$AE$56,26,FALSE)</f>
        <v>0</v>
      </c>
      <c r="NG17" s="320">
        <f>VLOOKUP($B17,'Sintesi (CA)'!$C$30:$AE$56,26,FALSE)</f>
        <v>0</v>
      </c>
      <c r="NH17" s="320">
        <f>VLOOKUP($B17,'Sintesi (CA)'!$C$30:$AE$56,26,FALSE)</f>
        <v>0</v>
      </c>
      <c r="NI17" s="320">
        <f>VLOOKUP($B17,'Sintesi (CA)'!$C$30:$AE$56,26,FALSE)</f>
        <v>0</v>
      </c>
      <c r="NJ17" s="320">
        <f>VLOOKUP($B17,'Sintesi (CA)'!$C$30:$AE$56,26,FALSE)</f>
        <v>0</v>
      </c>
      <c r="NK17" s="320">
        <f>VLOOKUP($B17,'Sintesi (CA)'!$C$30:$AE$56,26,FALSE)</f>
        <v>0</v>
      </c>
      <c r="NL17" s="320">
        <f>VLOOKUP($B17,'Sintesi (CA)'!$C$30:$AE$56,26,FALSE)</f>
        <v>0</v>
      </c>
      <c r="NM17" s="320">
        <f>VLOOKUP($B17,'Sintesi (CA)'!$C$30:$AE$56,26,FALSE)</f>
        <v>0</v>
      </c>
      <c r="NN17" s="320">
        <f>VLOOKUP($B17,'Sintesi (CA)'!$C$30:$AE$56,26,FALSE)</f>
        <v>0</v>
      </c>
      <c r="NO17" s="320">
        <f>VLOOKUP($B17,'Sintesi (CA)'!$C$30:$AE$56,26,FALSE)</f>
        <v>0</v>
      </c>
      <c r="NP17" s="320">
        <f>VLOOKUP($B17,'Sintesi (CA)'!$C$30:$AE$56,26,FALSE)</f>
        <v>0</v>
      </c>
      <c r="NQ17" s="320">
        <f>VLOOKUP($B17,'Sintesi (CA)'!$C$30:$AE$56,26,FALSE)</f>
        <v>0</v>
      </c>
      <c r="NR17" s="320">
        <f>VLOOKUP($B17,'Sintesi (CA)'!$C$30:$AE$56,26,FALSE)</f>
        <v>0</v>
      </c>
      <c r="NS17" s="320">
        <f>VLOOKUP($B17,'Sintesi (CA)'!$C$30:$AE$56,26,FALSE)</f>
        <v>0</v>
      </c>
      <c r="NT17" s="320">
        <f>VLOOKUP($B17,'Sintesi (CA)'!$C$30:$AE$56,26,FALSE)</f>
        <v>0</v>
      </c>
      <c r="NU17" s="320">
        <f>VLOOKUP($B17,'Sintesi (CA)'!$C$30:$AE$56,26,FALSE)</f>
        <v>0</v>
      </c>
      <c r="NV17" s="320">
        <f>VLOOKUP($B17,'Sintesi (CA)'!$C$30:$AE$56,26,FALSE)</f>
        <v>0</v>
      </c>
      <c r="NW17" s="320">
        <f>VLOOKUP($B17,'Sintesi (CA)'!$C$30:$AE$56,26,FALSE)</f>
        <v>0</v>
      </c>
      <c r="NX17" s="320">
        <f>VLOOKUP($B17,'Sintesi (CA)'!$C$30:$AE$56,26,FALSE)</f>
        <v>0</v>
      </c>
      <c r="NY17" s="320">
        <f>VLOOKUP($B17,'Sintesi (CA)'!$C$30:$AE$56,26,FALSE)</f>
        <v>0</v>
      </c>
      <c r="NZ17" s="320">
        <f>VLOOKUP($B17,'Sintesi (CA)'!$C$30:$AE$56,26,FALSE)</f>
        <v>0</v>
      </c>
      <c r="OA17" s="320">
        <f>VLOOKUP($B17,'Sintesi (CA)'!$C$30:$AE$56,26,FALSE)</f>
        <v>0</v>
      </c>
      <c r="OB17" s="320">
        <f>VLOOKUP($B17,'Sintesi (CA)'!$C$30:$AE$56,26,FALSE)</f>
        <v>0</v>
      </c>
      <c r="OC17" s="320">
        <f>VLOOKUP($B17,'Sintesi (CA)'!$C$30:$AE$56,26,FALSE)</f>
        <v>0</v>
      </c>
      <c r="OD17" s="320">
        <f>VLOOKUP($B17,'Sintesi (CA)'!$C$30:$AE$56,26,FALSE)</f>
        <v>0</v>
      </c>
      <c r="OE17" s="320">
        <f>VLOOKUP($B17,'Sintesi (CA)'!$C$30:$AE$56,26,FALSE)</f>
        <v>0</v>
      </c>
      <c r="OF17" s="320">
        <f>VLOOKUP($B17,'Sintesi (CA)'!$C$30:$AE$56,26,FALSE)</f>
        <v>0</v>
      </c>
      <c r="OG17" s="320">
        <f>VLOOKUP($B17,'Sintesi (CA)'!$C$30:$AE$56,26,FALSE)</f>
        <v>0</v>
      </c>
      <c r="OH17" s="320">
        <f>VLOOKUP($B17,'Sintesi (CA)'!$C$30:$AE$56,26,FALSE)</f>
        <v>0</v>
      </c>
      <c r="OI17" s="320">
        <f>VLOOKUP($B17,'Sintesi (CA)'!$C$30:$AE$56,26,FALSE)</f>
        <v>0</v>
      </c>
      <c r="OJ17" s="320">
        <f>VLOOKUP($B17,'Sintesi (CA)'!$C$30:$AE$56,26,FALSE)</f>
        <v>0</v>
      </c>
      <c r="OK17" s="320">
        <f>VLOOKUP($B17,'Sintesi (CA)'!$C$30:$AE$56,26,FALSE)</f>
        <v>0</v>
      </c>
      <c r="OL17" s="320">
        <f>VLOOKUP($B17,'Sintesi (CA)'!$C$30:$AE$56,26,FALSE)</f>
        <v>0</v>
      </c>
      <c r="OM17" s="320">
        <f>VLOOKUP($B17,'Sintesi (CA)'!$C$30:$AE$56,26,FALSE)</f>
        <v>0</v>
      </c>
      <c r="ON17" s="320">
        <f>VLOOKUP($B17,'Sintesi (CA)'!$C$30:$AE$56,26,FALSE)</f>
        <v>0</v>
      </c>
      <c r="OO17" s="320">
        <f>VLOOKUP($B17,'Sintesi (CA)'!$C$30:$AE$56,26,FALSE)</f>
        <v>0</v>
      </c>
      <c r="OP17" s="320">
        <f>VLOOKUP($B17,'Sintesi (CA)'!$C$30:$AE$56,26,FALSE)</f>
        <v>0</v>
      </c>
      <c r="OQ17" s="320">
        <f>VLOOKUP($B17,'Sintesi (CA)'!$C$30:$AE$56,26,FALSE)</f>
        <v>0</v>
      </c>
      <c r="OR17" s="320">
        <f>VLOOKUP($B17,'Sintesi (CA)'!$C$30:$AE$56,26,FALSE)</f>
        <v>0</v>
      </c>
      <c r="OS17" s="320">
        <f>VLOOKUP($B17,'Sintesi (CA)'!$C$30:$AE$56,26,FALSE)</f>
        <v>0</v>
      </c>
      <c r="OT17" s="320">
        <f>VLOOKUP($B17,'Sintesi (CA)'!$C$30:$AE$56,26,FALSE)</f>
        <v>0</v>
      </c>
      <c r="OU17" s="320">
        <f>VLOOKUP($B17,'Sintesi (CA)'!$C$30:$AE$56,26,FALSE)</f>
        <v>0</v>
      </c>
      <c r="OV17" s="320">
        <f>VLOOKUP($B17,'Sintesi (CA)'!$C$30:$AE$56,26,FALSE)</f>
        <v>0</v>
      </c>
      <c r="OW17" s="320">
        <f>VLOOKUP($B17,'Sintesi (CA)'!$C$30:$AE$56,26,FALSE)</f>
        <v>0</v>
      </c>
      <c r="OX17" s="320">
        <f>VLOOKUP($B17,'Sintesi (CA)'!$C$30:$AE$56,26,FALSE)</f>
        <v>0</v>
      </c>
      <c r="OY17" s="320">
        <f>VLOOKUP($B17,'Sintesi (CA)'!$C$30:$AE$56,26,FALSE)</f>
        <v>0</v>
      </c>
      <c r="OZ17" s="320">
        <f>VLOOKUP($B17,'Sintesi (CA)'!$C$30:$AE$56,26,FALSE)</f>
        <v>0</v>
      </c>
      <c r="PA17" s="320">
        <f>VLOOKUP($B17,'Sintesi (CA)'!$C$30:$AE$56,26,FALSE)</f>
        <v>0</v>
      </c>
      <c r="PB17" s="320">
        <f>VLOOKUP($B17,'Sintesi (CA)'!$C$30:$AE$56,26,FALSE)</f>
        <v>0</v>
      </c>
      <c r="PC17" s="320">
        <f>VLOOKUP($B17,'Sintesi (CA)'!$C$30:$AE$56,26,FALSE)</f>
        <v>0</v>
      </c>
      <c r="PD17" s="320">
        <f>VLOOKUP($B17,'Sintesi (CA)'!$C$30:$AE$56,26,FALSE)</f>
        <v>0</v>
      </c>
      <c r="PE17" s="320">
        <f>VLOOKUP($B17,'Sintesi (CA)'!$C$30:$AE$56,26,FALSE)</f>
        <v>0</v>
      </c>
      <c r="PF17" s="320">
        <f>VLOOKUP($B17,'Sintesi (CA)'!$C$30:$AE$56,26,FALSE)</f>
        <v>0</v>
      </c>
      <c r="PG17" s="320">
        <f>VLOOKUP($B17,'Sintesi (CA)'!$C$30:$AE$56,26,FALSE)</f>
        <v>0</v>
      </c>
      <c r="PH17" s="320">
        <f>VLOOKUP($B17,'Sintesi (CA)'!$C$30:$AE$56,26,FALSE)</f>
        <v>0</v>
      </c>
      <c r="PI17" s="320">
        <f>VLOOKUP($B17,'Sintesi (CA)'!$C$30:$AE$56,26,FALSE)</f>
        <v>0</v>
      </c>
      <c r="PJ17" s="320">
        <f>VLOOKUP($B17,'Sintesi (CA)'!$C$30:$AE$56,26,FALSE)</f>
        <v>0</v>
      </c>
      <c r="PK17" s="320">
        <f>VLOOKUP($B17,'Sintesi (CA)'!$C$30:$AE$56,26,FALSE)</f>
        <v>0</v>
      </c>
      <c r="PL17" s="320">
        <f>VLOOKUP($B17,'Sintesi (CA)'!$C$30:$AE$56,26,FALSE)</f>
        <v>0</v>
      </c>
      <c r="PM17" s="320">
        <f>VLOOKUP($B17,'Sintesi (CA)'!$C$30:$AE$56,26,FALSE)</f>
        <v>0</v>
      </c>
      <c r="PN17" s="320">
        <f>VLOOKUP($B17,'Sintesi (CA)'!$C$30:$AE$56,26,FALSE)</f>
        <v>0</v>
      </c>
      <c r="PO17" s="320">
        <f>VLOOKUP($B17,'Sintesi (CA)'!$C$30:$AE$56,26,FALSE)</f>
        <v>0</v>
      </c>
      <c r="PP17" s="320">
        <f>VLOOKUP($B17,'Sintesi (CA)'!$C$30:$AE$56,26,FALSE)</f>
        <v>0</v>
      </c>
      <c r="PQ17" s="320">
        <f>VLOOKUP($B17,'Sintesi (CA)'!$C$30:$AE$56,26,FALSE)</f>
        <v>0</v>
      </c>
      <c r="PR17" s="320">
        <f>VLOOKUP($B17,'Sintesi (CA)'!$C$30:$AE$56,26,FALSE)</f>
        <v>0</v>
      </c>
      <c r="PS17" s="320">
        <f>VLOOKUP($B17,'Sintesi (CA)'!$C$30:$AE$56,26,FALSE)</f>
        <v>0</v>
      </c>
      <c r="PT17" s="320">
        <f>VLOOKUP($B17,'Sintesi (CA)'!$C$30:$AE$56,26,FALSE)</f>
        <v>0</v>
      </c>
      <c r="PU17" s="320">
        <f>VLOOKUP($B17,'Sintesi (CA)'!$C$30:$AE$56,26,FALSE)</f>
        <v>0</v>
      </c>
      <c r="PV17" s="320"/>
      <c r="PW17" s="320"/>
      <c r="PX17" s="320"/>
      <c r="PY17" s="321">
        <v>0</v>
      </c>
      <c r="PZ17" s="321">
        <v>0</v>
      </c>
      <c r="QA17" s="321">
        <v>0</v>
      </c>
      <c r="QB17" s="321">
        <v>0</v>
      </c>
      <c r="QC17" s="321">
        <v>0</v>
      </c>
      <c r="QD17" s="321">
        <v>0</v>
      </c>
      <c r="QE17" s="321">
        <v>0</v>
      </c>
      <c r="QF17" s="321">
        <v>0</v>
      </c>
      <c r="QG17" s="321">
        <v>0</v>
      </c>
      <c r="QH17" s="321">
        <v>0</v>
      </c>
      <c r="QI17" s="321">
        <v>0</v>
      </c>
      <c r="QJ17" s="321">
        <v>0</v>
      </c>
      <c r="QK17" s="321">
        <v>0</v>
      </c>
      <c r="QL17" s="321">
        <v>0</v>
      </c>
      <c r="QM17" s="321">
        <v>0</v>
      </c>
      <c r="QN17" s="321">
        <v>0</v>
      </c>
      <c r="QO17" s="321">
        <v>0</v>
      </c>
      <c r="QP17" s="321">
        <v>0</v>
      </c>
      <c r="QQ17" s="321">
        <v>0</v>
      </c>
      <c r="QR17" s="321">
        <v>0</v>
      </c>
      <c r="QS17" s="321">
        <v>0</v>
      </c>
      <c r="QT17" s="321">
        <v>0</v>
      </c>
      <c r="QU17" s="321">
        <v>0</v>
      </c>
      <c r="QV17" s="321">
        <f>VLOOKUP($B17,'Sintesi (CA)'!$C$30:$AE$56,28,FALSE)</f>
        <v>0</v>
      </c>
      <c r="QW17" s="321">
        <f>VLOOKUP($B17,'Sintesi (CA)'!$C$30:$AE$56,28,FALSE)</f>
        <v>0</v>
      </c>
      <c r="QX17" s="321">
        <f>VLOOKUP($B17,'Sintesi (CA)'!$C$30:$AE$56,28,FALSE)</f>
        <v>0</v>
      </c>
      <c r="QY17" s="321">
        <f>VLOOKUP($B17,'Sintesi (CA)'!$C$30:$AE$56,28,FALSE)</f>
        <v>0</v>
      </c>
      <c r="QZ17" s="321">
        <f>VLOOKUP($B17,'Sintesi (CA)'!$C$30:$AE$56,28,FALSE)</f>
        <v>0</v>
      </c>
      <c r="RA17" s="321">
        <f>VLOOKUP($B17,'Sintesi (CA)'!$C$30:$AE$56,28,FALSE)</f>
        <v>0</v>
      </c>
      <c r="RB17" s="321">
        <f>VLOOKUP($B17,'Sintesi (CA)'!$C$30:$AE$56,28,FALSE)</f>
        <v>0</v>
      </c>
      <c r="RC17" s="321">
        <f>VLOOKUP($B17,'Sintesi (CA)'!$C$30:$AE$56,28,FALSE)</f>
        <v>0</v>
      </c>
      <c r="RD17" s="321">
        <f>VLOOKUP($B17,'Sintesi (CA)'!$C$30:$AE$56,28,FALSE)</f>
        <v>0</v>
      </c>
      <c r="RE17" s="321">
        <f>VLOOKUP($B17,'Sintesi (CA)'!$C$30:$AE$56,28,FALSE)</f>
        <v>0</v>
      </c>
      <c r="RF17" s="321">
        <f>VLOOKUP($B17,'Sintesi (CA)'!$C$30:$AE$56,28,FALSE)</f>
        <v>0</v>
      </c>
      <c r="RG17" s="321">
        <f>VLOOKUP($B17,'Sintesi (CA)'!$C$30:$AE$56,28,FALSE)</f>
        <v>0</v>
      </c>
      <c r="RH17" s="321">
        <f>VLOOKUP($B17,'Sintesi (CA)'!$C$30:$AE$56,28,FALSE)</f>
        <v>0</v>
      </c>
      <c r="RI17" s="321">
        <f>VLOOKUP($B17,'Sintesi (CA)'!$C$30:$AE$56,28,FALSE)</f>
        <v>0</v>
      </c>
      <c r="RJ17" s="321">
        <f>VLOOKUP($B17,'Sintesi (CA)'!$C$30:$AE$56,28,FALSE)</f>
        <v>0</v>
      </c>
      <c r="RK17" s="321">
        <f>VLOOKUP($B17,'Sintesi (CA)'!$C$30:$AE$56,28,FALSE)</f>
        <v>0</v>
      </c>
      <c r="RL17" s="321">
        <f>VLOOKUP($B17,'Sintesi (CA)'!$C$30:$AE$56,28,FALSE)</f>
        <v>0</v>
      </c>
      <c r="RM17" s="321">
        <f>VLOOKUP($B17,'Sintesi (CA)'!$C$30:$AE$56,28,FALSE)</f>
        <v>0</v>
      </c>
      <c r="RN17" s="321">
        <f>VLOOKUP($B17,'Sintesi (CA)'!$C$30:$AE$56,28,FALSE)</f>
        <v>0</v>
      </c>
      <c r="RO17" s="321">
        <f>VLOOKUP($B17,'Sintesi (CA)'!$C$30:$AE$56,28,FALSE)</f>
        <v>0</v>
      </c>
      <c r="RP17" s="321">
        <f>VLOOKUP($B17,'Sintesi (CA)'!$C$30:$AE$56,28,FALSE)</f>
        <v>0</v>
      </c>
      <c r="RQ17" s="321">
        <f>VLOOKUP($B17,'Sintesi (CA)'!$C$30:$AE$56,28,FALSE)</f>
        <v>0</v>
      </c>
      <c r="RR17" s="321">
        <f>VLOOKUP($B17,'Sintesi (CA)'!$C$30:$AE$56,28,FALSE)</f>
        <v>0</v>
      </c>
      <c r="RS17" s="321">
        <f>VLOOKUP($B17,'Sintesi (CA)'!$C$30:$AE$56,28,FALSE)</f>
        <v>0</v>
      </c>
      <c r="RT17" s="321">
        <f>VLOOKUP($B17,'Sintesi (CA)'!$C$30:$AE$56,28,FALSE)</f>
        <v>0</v>
      </c>
      <c r="RU17" s="321">
        <f>VLOOKUP($B17,'Sintesi (CA)'!$C$30:$AE$56,28,FALSE)</f>
        <v>0</v>
      </c>
      <c r="RV17" s="321">
        <f>VLOOKUP($B17,'Sintesi (CA)'!$C$30:$AE$56,28,FALSE)</f>
        <v>0</v>
      </c>
      <c r="RW17" s="321">
        <f>VLOOKUP($B17,'Sintesi (CA)'!$C$30:$AE$56,28,FALSE)</f>
        <v>0</v>
      </c>
      <c r="RX17" s="321">
        <f>VLOOKUP($B17,'Sintesi (CA)'!$C$30:$AE$56,28,FALSE)</f>
        <v>0</v>
      </c>
      <c r="RY17" s="321">
        <f>VLOOKUP($B17,'Sintesi (CA)'!$C$30:$AE$56,28,FALSE)</f>
        <v>0</v>
      </c>
      <c r="RZ17" s="321">
        <f>VLOOKUP($B17,'Sintesi (CA)'!$C$30:$AE$56,28,FALSE)</f>
        <v>0</v>
      </c>
      <c r="SA17" s="321">
        <f>VLOOKUP($B17,'Sintesi (CA)'!$C$30:$AE$56,28,FALSE)</f>
        <v>0</v>
      </c>
      <c r="SB17" s="321">
        <f>VLOOKUP($B17,'Sintesi (CA)'!$C$30:$AE$56,28,FALSE)</f>
        <v>0</v>
      </c>
      <c r="SC17" s="321">
        <f>VLOOKUP($B17,'Sintesi (CA)'!$C$30:$AE$56,28,FALSE)</f>
        <v>0</v>
      </c>
      <c r="SD17" s="321">
        <f>VLOOKUP($B17,'Sintesi (CA)'!$C$30:$AE$56,28,FALSE)</f>
        <v>0</v>
      </c>
      <c r="SE17" s="321">
        <f>VLOOKUP($B17,'Sintesi (CA)'!$C$30:$AE$56,28,FALSE)</f>
        <v>0</v>
      </c>
      <c r="SF17" s="321">
        <f>VLOOKUP($B17,'Sintesi (CA)'!$C$30:$AE$56,28,FALSE)</f>
        <v>0</v>
      </c>
      <c r="SG17" s="321">
        <f>VLOOKUP($B17,'Sintesi (CA)'!$C$30:$AE$56,28,FALSE)</f>
        <v>0</v>
      </c>
      <c r="SH17" s="321">
        <f>VLOOKUP($B17,'Sintesi (CA)'!$C$30:$AE$56,28,FALSE)</f>
        <v>0</v>
      </c>
      <c r="SI17" s="321">
        <f>VLOOKUP($B17,'Sintesi (CA)'!$C$30:$AE$56,28,FALSE)</f>
        <v>0</v>
      </c>
      <c r="SJ17" s="321">
        <f>VLOOKUP($B17,'Sintesi (CA)'!$C$30:$AE$56,28,FALSE)</f>
        <v>0</v>
      </c>
      <c r="SK17" s="321">
        <f>VLOOKUP($B17,'Sintesi (CA)'!$C$30:$AE$56,28,FALSE)</f>
        <v>0</v>
      </c>
      <c r="SL17" s="321">
        <f>VLOOKUP($B17,'Sintesi (CA)'!$C$30:$AE$56,28,FALSE)</f>
        <v>0</v>
      </c>
      <c r="SM17" s="321">
        <f>VLOOKUP($B17,'Sintesi (CA)'!$C$30:$AE$56,28,FALSE)</f>
        <v>0</v>
      </c>
      <c r="SN17" s="321">
        <f>VLOOKUP($B17,'Sintesi (CA)'!$C$30:$AE$56,28,FALSE)</f>
        <v>0</v>
      </c>
      <c r="SO17" s="321">
        <f>VLOOKUP($B17,'Sintesi (CA)'!$C$30:$AE$56,28,FALSE)</f>
        <v>0</v>
      </c>
      <c r="SP17" s="321">
        <f>VLOOKUP($B17,'Sintesi (CA)'!$C$30:$AE$56,28,FALSE)</f>
        <v>0</v>
      </c>
      <c r="SQ17" s="321">
        <f>VLOOKUP($B17,'Sintesi (CA)'!$C$30:$AE$56,28,FALSE)</f>
        <v>0</v>
      </c>
      <c r="SR17" s="321">
        <f>VLOOKUP($B17,'Sintesi (CA)'!$C$30:$AE$56,28,FALSE)</f>
        <v>0</v>
      </c>
      <c r="SS17" s="321">
        <f>VLOOKUP($B17,'Sintesi (CA)'!$C$30:$AE$56,28,FALSE)</f>
        <v>0</v>
      </c>
      <c r="ST17" s="321">
        <f>VLOOKUP($B17,'Sintesi (CA)'!$C$30:$AE$56,28,FALSE)</f>
        <v>0</v>
      </c>
      <c r="SU17" s="321">
        <f>VLOOKUP($B17,'Sintesi (CA)'!$C$30:$AE$56,28,FALSE)</f>
        <v>0</v>
      </c>
      <c r="SV17" s="321">
        <f>VLOOKUP($B17,'Sintesi (CA)'!$C$30:$AE$56,28,FALSE)</f>
        <v>0</v>
      </c>
      <c r="SW17" s="321">
        <f>VLOOKUP($B17,'Sintesi (CA)'!$C$30:$AE$56,28,FALSE)</f>
        <v>0</v>
      </c>
      <c r="SX17" s="321">
        <f>VLOOKUP($B17,'Sintesi (CA)'!$C$30:$AE$56,28,FALSE)</f>
        <v>0</v>
      </c>
      <c r="SY17" s="321">
        <f>VLOOKUP($B17,'Sintesi (CA)'!$C$30:$AE$56,28,FALSE)</f>
        <v>0</v>
      </c>
      <c r="SZ17" s="321">
        <f>VLOOKUP($B17,'Sintesi (CA)'!$C$30:$AE$56,28,FALSE)</f>
        <v>0</v>
      </c>
      <c r="TA17" s="321">
        <f>VLOOKUP($B17,'Sintesi (CA)'!$C$30:$AE$56,28,FALSE)</f>
        <v>0</v>
      </c>
      <c r="TB17" s="321">
        <f>VLOOKUP($B17,'Sintesi (CA)'!$C$30:$AE$56,28,FALSE)</f>
        <v>0</v>
      </c>
      <c r="TC17" s="321">
        <f>VLOOKUP($B17,'Sintesi (CA)'!$C$30:$AE$56,28,FALSE)</f>
        <v>0</v>
      </c>
      <c r="TD17" s="321">
        <f>VLOOKUP($B17,'Sintesi (CA)'!$C$30:$AE$56,28,FALSE)</f>
        <v>0</v>
      </c>
      <c r="TE17" s="321">
        <f>VLOOKUP($B17,'Sintesi (CA)'!$C$30:$AE$56,28,FALSE)</f>
        <v>0</v>
      </c>
      <c r="TF17" s="321">
        <f>VLOOKUP($B17,'Sintesi (CA)'!$C$30:$AE$56,28,FALSE)</f>
        <v>0</v>
      </c>
      <c r="TG17" s="321">
        <f>VLOOKUP($B17,'Sintesi (CA)'!$C$30:$AE$56,28,FALSE)</f>
        <v>0</v>
      </c>
      <c r="TH17" s="321">
        <f>VLOOKUP($B17,'Sintesi (CA)'!$C$30:$AE$56,28,FALSE)</f>
        <v>0</v>
      </c>
      <c r="TI17" s="321">
        <f>VLOOKUP($B17,'Sintesi (CA)'!$C$30:$AE$56,28,FALSE)</f>
        <v>0</v>
      </c>
      <c r="TJ17" s="321">
        <f>VLOOKUP($B17,'Sintesi (CA)'!$C$30:$AE$56,28,FALSE)</f>
        <v>0</v>
      </c>
      <c r="TK17" s="321">
        <f>VLOOKUP($B17,'Sintesi (CA)'!$C$30:$AE$56,28,FALSE)</f>
        <v>0</v>
      </c>
      <c r="TL17" s="321">
        <f>VLOOKUP($B17,'Sintesi (CA)'!$C$30:$AE$56,28,FALSE)</f>
        <v>0</v>
      </c>
      <c r="TM17" s="321">
        <f>VLOOKUP($B17,'Sintesi (CA)'!$C$30:$AE$56,28,FALSE)</f>
        <v>0</v>
      </c>
      <c r="TN17" s="321">
        <f>VLOOKUP($B17,'Sintesi (CA)'!$C$30:$AE$56,28,FALSE)</f>
        <v>0</v>
      </c>
      <c r="TO17" s="321">
        <f>VLOOKUP($B17,'Sintesi (CA)'!$C$30:$AE$56,28,FALSE)</f>
        <v>0</v>
      </c>
      <c r="TP17" s="321">
        <f>VLOOKUP($B17,'Sintesi (CA)'!$C$30:$AE$56,28,FALSE)</f>
        <v>0</v>
      </c>
      <c r="TQ17" s="321">
        <f>VLOOKUP($B17,'Sintesi (CA)'!$C$30:$AE$56,28,FALSE)</f>
        <v>0</v>
      </c>
      <c r="TR17" s="321">
        <f>VLOOKUP($B17,'Sintesi (CA)'!$C$30:$AE$56,28,FALSE)</f>
        <v>0</v>
      </c>
      <c r="TS17" s="321">
        <f>VLOOKUP($B17,'Sintesi (CA)'!$C$30:$AE$56,28,FALSE)</f>
        <v>0</v>
      </c>
      <c r="TT17" s="321">
        <f>VLOOKUP($B17,'Sintesi (CA)'!$C$30:$AE$56,28,FALSE)</f>
        <v>0</v>
      </c>
      <c r="TU17" s="321">
        <f>VLOOKUP($B17,'Sintesi (CA)'!$C$30:$AE$56,28,FALSE)</f>
        <v>0</v>
      </c>
      <c r="TV17" s="321">
        <f>VLOOKUP($B17,'Sintesi (CA)'!$C$30:$AE$56,28,FALSE)</f>
        <v>0</v>
      </c>
      <c r="TW17" s="321">
        <f>VLOOKUP($B17,'Sintesi (CA)'!$C$30:$AE$56,28,FALSE)</f>
        <v>0</v>
      </c>
      <c r="TX17" s="321">
        <f>VLOOKUP($B17,'Sintesi (CA)'!$C$30:$AE$56,28,FALSE)</f>
        <v>0</v>
      </c>
      <c r="TY17" s="321"/>
      <c r="TZ17" s="321"/>
      <c r="UA17" s="321"/>
      <c r="UB17" s="322">
        <v>0</v>
      </c>
      <c r="UC17" s="322">
        <v>0</v>
      </c>
      <c r="UD17" s="322">
        <v>0</v>
      </c>
      <c r="UE17" s="322">
        <v>0</v>
      </c>
      <c r="UF17" s="322">
        <v>0</v>
      </c>
      <c r="UG17" s="322">
        <v>0</v>
      </c>
      <c r="UH17" s="322">
        <v>0</v>
      </c>
      <c r="UI17" s="322">
        <v>0</v>
      </c>
      <c r="UJ17" s="322">
        <v>0</v>
      </c>
      <c r="UK17" s="322">
        <v>0</v>
      </c>
      <c r="UL17" s="322">
        <v>0</v>
      </c>
      <c r="UM17" s="322">
        <v>0</v>
      </c>
      <c r="UN17" s="322">
        <v>0</v>
      </c>
      <c r="UO17" s="322">
        <v>0</v>
      </c>
      <c r="UP17" s="322">
        <v>0</v>
      </c>
      <c r="UQ17" s="322">
        <v>0</v>
      </c>
      <c r="UR17" s="322">
        <v>0</v>
      </c>
      <c r="US17" s="322">
        <v>0</v>
      </c>
      <c r="UT17" s="322">
        <v>0</v>
      </c>
      <c r="UU17" s="322">
        <v>0</v>
      </c>
      <c r="UV17" s="322">
        <v>0</v>
      </c>
      <c r="UW17" s="322">
        <v>0</v>
      </c>
      <c r="UX17" s="322">
        <v>0</v>
      </c>
      <c r="UY17" s="322">
        <f>VLOOKUP($B17,'Sintesi (CA)'!$C$30:$AE$56,29,FALSE)</f>
        <v>0</v>
      </c>
      <c r="UZ17" s="322">
        <f>VLOOKUP($B17,'Sintesi (CA)'!$C$30:$AE$56,29,FALSE)</f>
        <v>0</v>
      </c>
      <c r="VA17" s="322">
        <f>VLOOKUP($B17,'Sintesi (CA)'!$C$30:$AE$56,29,FALSE)</f>
        <v>0</v>
      </c>
      <c r="VB17" s="322">
        <f>VLOOKUP($B17,'Sintesi (CA)'!$C$30:$AE$56,29,FALSE)</f>
        <v>0</v>
      </c>
      <c r="VC17" s="322">
        <f>VLOOKUP($B17,'Sintesi (CA)'!$C$30:$AE$56,29,FALSE)</f>
        <v>0</v>
      </c>
      <c r="VD17" s="322">
        <f>VLOOKUP($B17,'Sintesi (CA)'!$C$30:$AE$56,29,FALSE)</f>
        <v>0</v>
      </c>
      <c r="VE17" s="322">
        <f>VLOOKUP($B17,'Sintesi (CA)'!$C$30:$AE$56,29,FALSE)</f>
        <v>0</v>
      </c>
      <c r="VF17" s="322">
        <f>VLOOKUP($B17,'Sintesi (CA)'!$C$30:$AE$56,29,FALSE)</f>
        <v>0</v>
      </c>
      <c r="VG17" s="322">
        <f>VLOOKUP($B17,'Sintesi (CA)'!$C$30:$AE$56,29,FALSE)</f>
        <v>0</v>
      </c>
      <c r="VH17" s="322">
        <f>VLOOKUP($B17,'Sintesi (CA)'!$C$30:$AE$56,29,FALSE)</f>
        <v>0</v>
      </c>
      <c r="VI17" s="322">
        <f>VLOOKUP($B17,'Sintesi (CA)'!$C$30:$AE$56,29,FALSE)</f>
        <v>0</v>
      </c>
      <c r="VJ17" s="322">
        <f>VLOOKUP($B17,'Sintesi (CA)'!$C$30:$AE$56,29,FALSE)</f>
        <v>0</v>
      </c>
      <c r="VK17" s="322">
        <f>VLOOKUP($B17,'Sintesi (CA)'!$C$30:$AE$56,29,FALSE)</f>
        <v>0</v>
      </c>
      <c r="VL17" s="322">
        <f>VLOOKUP($B17,'Sintesi (CA)'!$C$30:$AE$56,29,FALSE)</f>
        <v>0</v>
      </c>
      <c r="VM17" s="322">
        <f>VLOOKUP($B17,'Sintesi (CA)'!$C$30:$AE$56,29,FALSE)</f>
        <v>0</v>
      </c>
      <c r="VN17" s="322">
        <f>VLOOKUP($B17,'Sintesi (CA)'!$C$30:$AE$56,29,FALSE)</f>
        <v>0</v>
      </c>
      <c r="VO17" s="322">
        <f>VLOOKUP($B17,'Sintesi (CA)'!$C$30:$AE$56,29,FALSE)</f>
        <v>0</v>
      </c>
      <c r="VP17" s="322">
        <f>VLOOKUP($B17,'Sintesi (CA)'!$C$30:$AE$56,29,FALSE)</f>
        <v>0</v>
      </c>
      <c r="VQ17" s="322">
        <f>VLOOKUP($B17,'Sintesi (CA)'!$C$30:$AE$56,29,FALSE)</f>
        <v>0</v>
      </c>
      <c r="VR17" s="322">
        <f>VLOOKUP($B17,'Sintesi (CA)'!$C$30:$AE$56,29,FALSE)</f>
        <v>0</v>
      </c>
      <c r="VS17" s="322">
        <f>VLOOKUP($B17,'Sintesi (CA)'!$C$30:$AE$56,29,FALSE)</f>
        <v>0</v>
      </c>
      <c r="VT17" s="322">
        <f>VLOOKUP($B17,'Sintesi (CA)'!$C$30:$AE$56,29,FALSE)</f>
        <v>0</v>
      </c>
      <c r="VU17" s="322">
        <f>VLOOKUP($B17,'Sintesi (CA)'!$C$30:$AE$56,29,FALSE)</f>
        <v>0</v>
      </c>
      <c r="VV17" s="322">
        <f>VLOOKUP($B17,'Sintesi (CA)'!$C$30:$AE$56,29,FALSE)</f>
        <v>0</v>
      </c>
      <c r="VW17" s="322">
        <f>VLOOKUP($B17,'Sintesi (CA)'!$C$30:$AE$56,29,FALSE)</f>
        <v>0</v>
      </c>
      <c r="VX17" s="322">
        <f>VLOOKUP($B17,'Sintesi (CA)'!$C$30:$AE$56,29,FALSE)</f>
        <v>0</v>
      </c>
      <c r="VY17" s="322">
        <f>VLOOKUP($B17,'Sintesi (CA)'!$C$30:$AE$56,29,FALSE)</f>
        <v>0</v>
      </c>
      <c r="VZ17" s="322">
        <f>VLOOKUP($B17,'Sintesi (CA)'!$C$30:$AE$56,29,FALSE)</f>
        <v>0</v>
      </c>
      <c r="WA17" s="322">
        <f>VLOOKUP($B17,'Sintesi (CA)'!$C$30:$AE$56,29,FALSE)</f>
        <v>0</v>
      </c>
      <c r="WB17" s="322">
        <f>VLOOKUP($B17,'Sintesi (CA)'!$C$30:$AE$56,29,FALSE)</f>
        <v>0</v>
      </c>
      <c r="WC17" s="322">
        <f>VLOOKUP($B17,'Sintesi (CA)'!$C$30:$AE$56,29,FALSE)</f>
        <v>0</v>
      </c>
      <c r="WD17" s="322">
        <f>VLOOKUP($B17,'Sintesi (CA)'!$C$30:$AE$56,29,FALSE)</f>
        <v>0</v>
      </c>
      <c r="WE17" s="322">
        <f>VLOOKUP($B17,'Sintesi (CA)'!$C$30:$AE$56,29,FALSE)</f>
        <v>0</v>
      </c>
      <c r="WF17" s="322">
        <f>VLOOKUP($B17,'Sintesi (CA)'!$C$30:$AE$56,29,FALSE)</f>
        <v>0</v>
      </c>
      <c r="WG17" s="322">
        <f>VLOOKUP($B17,'Sintesi (CA)'!$C$30:$AE$56,29,FALSE)</f>
        <v>0</v>
      </c>
      <c r="WH17" s="322">
        <f>VLOOKUP($B17,'Sintesi (CA)'!$C$30:$AE$56,29,FALSE)</f>
        <v>0</v>
      </c>
      <c r="WI17" s="322">
        <f>VLOOKUP($B17,'Sintesi (CA)'!$C$30:$AE$56,29,FALSE)</f>
        <v>0</v>
      </c>
      <c r="WJ17" s="322">
        <f>VLOOKUP($B17,'Sintesi (CA)'!$C$30:$AE$56,29,FALSE)</f>
        <v>0</v>
      </c>
      <c r="WK17" s="322">
        <f>VLOOKUP($B17,'Sintesi (CA)'!$C$30:$AE$56,29,FALSE)</f>
        <v>0</v>
      </c>
      <c r="WL17" s="322">
        <f>VLOOKUP($B17,'Sintesi (CA)'!$C$30:$AE$56,29,FALSE)</f>
        <v>0</v>
      </c>
      <c r="WM17" s="322">
        <f>VLOOKUP($B17,'Sintesi (CA)'!$C$30:$AE$56,29,FALSE)</f>
        <v>0</v>
      </c>
      <c r="WN17" s="322">
        <f>VLOOKUP($B17,'Sintesi (CA)'!$C$30:$AE$56,29,FALSE)</f>
        <v>0</v>
      </c>
      <c r="WO17" s="322">
        <f>VLOOKUP($B17,'Sintesi (CA)'!$C$30:$AE$56,29,FALSE)</f>
        <v>0</v>
      </c>
      <c r="WP17" s="322">
        <f>VLOOKUP($B17,'Sintesi (CA)'!$C$30:$AE$56,29,FALSE)</f>
        <v>0</v>
      </c>
      <c r="WQ17" s="322">
        <f>VLOOKUP($B17,'Sintesi (CA)'!$C$30:$AE$56,29,FALSE)</f>
        <v>0</v>
      </c>
      <c r="WR17" s="322">
        <f>VLOOKUP($B17,'Sintesi (CA)'!$C$30:$AE$56,29,FALSE)</f>
        <v>0</v>
      </c>
      <c r="WS17" s="322">
        <f>VLOOKUP($B17,'Sintesi (CA)'!$C$30:$AE$56,29,FALSE)</f>
        <v>0</v>
      </c>
      <c r="WT17" s="322">
        <f>VLOOKUP($B17,'Sintesi (CA)'!$C$30:$AE$56,29,FALSE)</f>
        <v>0</v>
      </c>
      <c r="WU17" s="322">
        <f>VLOOKUP($B17,'Sintesi (CA)'!$C$30:$AE$56,29,FALSE)</f>
        <v>0</v>
      </c>
      <c r="WV17" s="322">
        <f>VLOOKUP($B17,'Sintesi (CA)'!$C$30:$AE$56,29,FALSE)</f>
        <v>0</v>
      </c>
      <c r="WW17" s="322">
        <f>VLOOKUP($B17,'Sintesi (CA)'!$C$30:$AE$56,29,FALSE)</f>
        <v>0</v>
      </c>
      <c r="WX17" s="322">
        <f>VLOOKUP($B17,'Sintesi (CA)'!$C$30:$AE$56,29,FALSE)</f>
        <v>0</v>
      </c>
      <c r="WY17" s="322">
        <f>VLOOKUP($B17,'Sintesi (CA)'!$C$30:$AE$56,29,FALSE)</f>
        <v>0</v>
      </c>
      <c r="WZ17" s="322">
        <f>VLOOKUP($B17,'Sintesi (CA)'!$C$30:$AE$56,29,FALSE)</f>
        <v>0</v>
      </c>
      <c r="XA17" s="322">
        <f>VLOOKUP($B17,'Sintesi (CA)'!$C$30:$AE$56,29,FALSE)</f>
        <v>0</v>
      </c>
      <c r="XB17" s="322">
        <f>VLOOKUP($B17,'Sintesi (CA)'!$C$30:$AE$56,29,FALSE)</f>
        <v>0</v>
      </c>
      <c r="XC17" s="322">
        <f>VLOOKUP($B17,'Sintesi (CA)'!$C$30:$AE$56,29,FALSE)</f>
        <v>0</v>
      </c>
      <c r="XD17" s="322">
        <f>VLOOKUP($B17,'Sintesi (CA)'!$C$30:$AE$56,29,FALSE)</f>
        <v>0</v>
      </c>
      <c r="XE17" s="322">
        <f>VLOOKUP($B17,'Sintesi (CA)'!$C$30:$AE$56,29,FALSE)</f>
        <v>0</v>
      </c>
      <c r="XF17" s="322">
        <f>VLOOKUP($B17,'Sintesi (CA)'!$C$30:$AE$56,29,FALSE)</f>
        <v>0</v>
      </c>
      <c r="XG17" s="322">
        <f>VLOOKUP($B17,'Sintesi (CA)'!$C$30:$AE$56,29,FALSE)</f>
        <v>0</v>
      </c>
      <c r="XH17" s="322">
        <f>VLOOKUP($B17,'Sintesi (CA)'!$C$30:$AE$56,29,FALSE)</f>
        <v>0</v>
      </c>
      <c r="XI17" s="322">
        <f>VLOOKUP($B17,'Sintesi (CA)'!$C$30:$AE$56,29,FALSE)</f>
        <v>0</v>
      </c>
      <c r="XJ17" s="322">
        <f>VLOOKUP($B17,'Sintesi (CA)'!$C$30:$AE$56,29,FALSE)</f>
        <v>0</v>
      </c>
      <c r="XK17" s="322">
        <f>VLOOKUP($B17,'Sintesi (CA)'!$C$30:$AE$56,29,FALSE)</f>
        <v>0</v>
      </c>
      <c r="XL17" s="322">
        <f>VLOOKUP($B17,'Sintesi (CA)'!$C$30:$AE$56,29,FALSE)</f>
        <v>0</v>
      </c>
      <c r="XM17" s="322">
        <f>VLOOKUP($B17,'Sintesi (CA)'!$C$30:$AE$56,29,FALSE)</f>
        <v>0</v>
      </c>
      <c r="XN17" s="322">
        <f>VLOOKUP($B17,'Sintesi (CA)'!$C$30:$AE$56,29,FALSE)</f>
        <v>0</v>
      </c>
      <c r="XO17" s="322">
        <f>VLOOKUP($B17,'Sintesi (CA)'!$C$30:$AE$56,29,FALSE)</f>
        <v>0</v>
      </c>
      <c r="XP17" s="322">
        <f>VLOOKUP($B17,'Sintesi (CA)'!$C$30:$AE$56,29,FALSE)</f>
        <v>0</v>
      </c>
      <c r="XQ17" s="322">
        <f>VLOOKUP($B17,'Sintesi (CA)'!$C$30:$AE$56,29,FALSE)</f>
        <v>0</v>
      </c>
      <c r="XR17" s="322">
        <f>VLOOKUP($B17,'Sintesi (CA)'!$C$30:$AE$56,29,FALSE)</f>
        <v>0</v>
      </c>
      <c r="XS17" s="322">
        <f>VLOOKUP($B17,'Sintesi (CA)'!$C$30:$AE$56,29,FALSE)</f>
        <v>0</v>
      </c>
      <c r="XT17" s="322">
        <f>VLOOKUP($B17,'Sintesi (CA)'!$C$30:$AE$56,29,FALSE)</f>
        <v>0</v>
      </c>
      <c r="XU17" s="322">
        <f>VLOOKUP($B17,'Sintesi (CA)'!$C$30:$AE$56,29,FALSE)</f>
        <v>0</v>
      </c>
      <c r="XV17" s="322">
        <f>VLOOKUP($B17,'Sintesi (CA)'!$C$30:$AE$56,29,FALSE)</f>
        <v>0</v>
      </c>
      <c r="XW17" s="322">
        <f>VLOOKUP($B17,'Sintesi (CA)'!$C$30:$AE$56,29,FALSE)</f>
        <v>0</v>
      </c>
      <c r="XX17" s="322">
        <f>VLOOKUP($B17,'Sintesi (CA)'!$C$30:$AE$56,29,FALSE)</f>
        <v>0</v>
      </c>
      <c r="XY17" s="322">
        <f>VLOOKUP($B17,'Sintesi (CA)'!$C$30:$AE$56,29,FALSE)</f>
        <v>0</v>
      </c>
      <c r="XZ17" s="322">
        <f>VLOOKUP($B17,'Sintesi (CA)'!$C$30:$AE$56,29,FALSE)</f>
        <v>0</v>
      </c>
      <c r="YA17" s="322">
        <f>VLOOKUP($B17,'Sintesi (CA)'!$C$30:$AE$56,29,FALSE)</f>
        <v>0</v>
      </c>
      <c r="YB17" s="322"/>
      <c r="YC17" s="322"/>
      <c r="YD17" s="322"/>
      <c r="YE17" s="501">
        <v>0</v>
      </c>
      <c r="YF17" s="501">
        <v>0</v>
      </c>
      <c r="YG17" s="501">
        <v>0</v>
      </c>
      <c r="YH17" s="501">
        <v>0</v>
      </c>
      <c r="YI17" s="501">
        <v>0</v>
      </c>
      <c r="YJ17" s="501">
        <v>0</v>
      </c>
      <c r="YK17" s="501">
        <v>0</v>
      </c>
      <c r="YL17" s="501">
        <v>0</v>
      </c>
      <c r="YM17" s="501">
        <v>0</v>
      </c>
      <c r="YN17" s="501">
        <v>0</v>
      </c>
      <c r="YO17" s="501">
        <v>0</v>
      </c>
      <c r="YP17" s="501">
        <v>0</v>
      </c>
      <c r="YQ17" s="501">
        <v>0</v>
      </c>
      <c r="YR17" s="501">
        <v>0</v>
      </c>
      <c r="YS17" s="501">
        <v>0</v>
      </c>
      <c r="YT17" s="501">
        <v>0</v>
      </c>
      <c r="YU17" s="501">
        <v>0</v>
      </c>
      <c r="YV17" s="501">
        <v>0</v>
      </c>
      <c r="YW17" s="501">
        <v>0</v>
      </c>
      <c r="YX17" s="501">
        <v>0</v>
      </c>
      <c r="YY17" s="501">
        <v>0</v>
      </c>
      <c r="YZ17" s="501">
        <v>0</v>
      </c>
      <c r="ZA17" s="501">
        <v>0</v>
      </c>
      <c r="ZB17" s="501">
        <f>VLOOKUP($B17,'Sintesi (CA)'!$C$30:$AE$56,22,FALSE)</f>
        <v>0</v>
      </c>
      <c r="ZC17" s="501">
        <f>VLOOKUP($B17,'Sintesi (CA)'!$C$30:$AE$56,22,FALSE)</f>
        <v>0</v>
      </c>
      <c r="ZD17" s="501">
        <f>VLOOKUP($B17,'Sintesi (CA)'!$C$30:$AE$56,22,FALSE)</f>
        <v>0</v>
      </c>
      <c r="ZE17" s="501">
        <f>VLOOKUP($B17,'Sintesi (CA)'!$C$30:$AE$56,22,FALSE)</f>
        <v>0</v>
      </c>
      <c r="ZF17" s="501">
        <f>VLOOKUP($B17,'Sintesi (CA)'!$C$30:$AE$56,22,FALSE)</f>
        <v>0</v>
      </c>
      <c r="ZG17" s="501">
        <f>VLOOKUP($B17,'Sintesi (CA)'!$C$30:$AE$56,22,FALSE)</f>
        <v>0</v>
      </c>
      <c r="ZH17" s="501">
        <f>VLOOKUP($B17,'Sintesi (CA)'!$C$30:$AE$56,22,FALSE)</f>
        <v>0</v>
      </c>
      <c r="ZI17" s="501">
        <f>VLOOKUP($B17,'Sintesi (CA)'!$C$30:$AE$56,22,FALSE)</f>
        <v>0</v>
      </c>
      <c r="ZJ17" s="501">
        <f>VLOOKUP($B17,'Sintesi (CA)'!$C$30:$AE$56,22,FALSE)</f>
        <v>0</v>
      </c>
      <c r="ZK17" s="501">
        <f>VLOOKUP($B17,'Sintesi (CA)'!$C$30:$AE$56,22,FALSE)</f>
        <v>0</v>
      </c>
      <c r="ZL17" s="501">
        <f>VLOOKUP($B17,'Sintesi (CA)'!$C$30:$AE$56,22,FALSE)</f>
        <v>0</v>
      </c>
      <c r="ZM17" s="501">
        <f>VLOOKUP($B17,'Sintesi (CA)'!$C$30:$AE$56,22,FALSE)</f>
        <v>0</v>
      </c>
      <c r="ZN17" s="501">
        <f>VLOOKUP($B17,'Sintesi (CA)'!$C$30:$AE$56,22,FALSE)</f>
        <v>0</v>
      </c>
      <c r="ZO17" s="501">
        <f>VLOOKUP($B17,'Sintesi (CA)'!$C$30:$AE$56,22,FALSE)</f>
        <v>0</v>
      </c>
      <c r="ZP17" s="501">
        <f>VLOOKUP($B17,'Sintesi (CA)'!$C$30:$AE$56,22,FALSE)</f>
        <v>0</v>
      </c>
      <c r="ZQ17" s="501">
        <f>VLOOKUP($B17,'Sintesi (CA)'!$C$30:$AE$56,22,FALSE)</f>
        <v>0</v>
      </c>
      <c r="ZR17" s="501">
        <f>VLOOKUP($B17,'Sintesi (CA)'!$C$30:$AE$56,22,FALSE)</f>
        <v>0</v>
      </c>
      <c r="ZS17" s="501">
        <f>VLOOKUP($B17,'Sintesi (CA)'!$C$30:$AE$56,22,FALSE)</f>
        <v>0</v>
      </c>
      <c r="ZT17" s="501">
        <f>VLOOKUP($B17,'Sintesi (CA)'!$C$30:$AE$56,22,FALSE)</f>
        <v>0</v>
      </c>
      <c r="ZU17" s="501">
        <f>VLOOKUP($B17,'Sintesi (CA)'!$C$30:$AE$56,22,FALSE)</f>
        <v>0</v>
      </c>
      <c r="ZV17" s="501">
        <f>VLOOKUP($B17,'Sintesi (CA)'!$C$30:$AE$56,22,FALSE)</f>
        <v>0</v>
      </c>
      <c r="ZW17" s="501">
        <f>VLOOKUP($B17,'Sintesi (CA)'!$C$30:$AE$56,22,FALSE)</f>
        <v>0</v>
      </c>
      <c r="ZX17" s="501">
        <f>VLOOKUP($B17,'Sintesi (CA)'!$C$30:$AE$56,22,FALSE)</f>
        <v>0</v>
      </c>
      <c r="ZY17" s="501">
        <f>VLOOKUP($B17,'Sintesi (CA)'!$C$30:$AE$56,22,FALSE)</f>
        <v>0</v>
      </c>
      <c r="ZZ17" s="501">
        <f>VLOOKUP($B17,'Sintesi (CA)'!$C$30:$AE$56,22,FALSE)</f>
        <v>0</v>
      </c>
      <c r="AAA17" s="501">
        <f>VLOOKUP($B17,'Sintesi (CA)'!$C$30:$AE$56,22,FALSE)</f>
        <v>0</v>
      </c>
      <c r="AAB17" s="501">
        <f>VLOOKUP($B17,'Sintesi (CA)'!$C$30:$AE$56,22,FALSE)</f>
        <v>0</v>
      </c>
      <c r="AAC17" s="501">
        <f>VLOOKUP($B17,'Sintesi (CA)'!$C$30:$AE$56,22,FALSE)</f>
        <v>0</v>
      </c>
      <c r="AAD17" s="501">
        <f>VLOOKUP($B17,'Sintesi (CA)'!$C$30:$AE$56,22,FALSE)</f>
        <v>0</v>
      </c>
      <c r="AAE17" s="501">
        <f>VLOOKUP($B17,'Sintesi (CA)'!$C$30:$AE$56,22,FALSE)</f>
        <v>0</v>
      </c>
      <c r="AAF17" s="501">
        <f>VLOOKUP($B17,'Sintesi (CA)'!$C$30:$AE$56,22,FALSE)</f>
        <v>0</v>
      </c>
      <c r="AAG17" s="501">
        <f>VLOOKUP($B17,'Sintesi (CA)'!$C$30:$AE$56,22,FALSE)</f>
        <v>0</v>
      </c>
      <c r="AAH17" s="501">
        <f>VLOOKUP($B17,'Sintesi (CA)'!$C$30:$AE$56,22,FALSE)</f>
        <v>0</v>
      </c>
      <c r="AAI17" s="501">
        <f>VLOOKUP($B17,'Sintesi (CA)'!$C$30:$AE$56,22,FALSE)</f>
        <v>0</v>
      </c>
      <c r="AAJ17" s="501">
        <f>VLOOKUP($B17,'Sintesi (CA)'!$C$30:$AE$56,22,FALSE)</f>
        <v>0</v>
      </c>
      <c r="AAK17" s="501">
        <f>VLOOKUP($B17,'Sintesi (CA)'!$C$30:$AE$56,22,FALSE)</f>
        <v>0</v>
      </c>
      <c r="AAL17" s="501">
        <f>VLOOKUP($B17,'Sintesi (CA)'!$C$30:$AE$56,22,FALSE)</f>
        <v>0</v>
      </c>
      <c r="AAM17" s="501">
        <f>VLOOKUP($B17,'Sintesi (CA)'!$C$30:$AE$56,22,FALSE)</f>
        <v>0</v>
      </c>
      <c r="AAN17" s="501">
        <f>VLOOKUP($B17,'Sintesi (CA)'!$C$30:$AE$56,22,FALSE)</f>
        <v>0</v>
      </c>
      <c r="AAO17" s="501">
        <f>VLOOKUP($B17,'Sintesi (CA)'!$C$30:$AE$56,22,FALSE)</f>
        <v>0</v>
      </c>
      <c r="AAP17" s="501">
        <f>VLOOKUP($B17,'Sintesi (CA)'!$C$30:$AE$56,22,FALSE)</f>
        <v>0</v>
      </c>
      <c r="AAQ17" s="501">
        <f>VLOOKUP($B17,'Sintesi (CA)'!$C$30:$AE$56,22,FALSE)</f>
        <v>0</v>
      </c>
      <c r="AAR17" s="501">
        <f>VLOOKUP($B17,'Sintesi (CA)'!$C$30:$AE$56,22,FALSE)</f>
        <v>0</v>
      </c>
      <c r="AAS17" s="501">
        <f>VLOOKUP($B17,'Sintesi (CA)'!$C$30:$AE$56,22,FALSE)</f>
        <v>0</v>
      </c>
      <c r="AAT17" s="501">
        <f>VLOOKUP($B17,'Sintesi (CA)'!$C$30:$AE$56,22,FALSE)</f>
        <v>0</v>
      </c>
      <c r="AAU17" s="501">
        <f>VLOOKUP($B17,'Sintesi (CA)'!$C$30:$AE$56,22,FALSE)</f>
        <v>0</v>
      </c>
      <c r="AAV17" s="501">
        <f>VLOOKUP($B17,'Sintesi (CA)'!$C$30:$AE$56,22,FALSE)</f>
        <v>0</v>
      </c>
      <c r="AAW17" s="501">
        <f>VLOOKUP($B17,'Sintesi (CA)'!$C$30:$AE$56,22,FALSE)</f>
        <v>0</v>
      </c>
      <c r="AAX17" s="501">
        <f>VLOOKUP($B17,'Sintesi (CA)'!$C$30:$AE$56,22,FALSE)</f>
        <v>0</v>
      </c>
      <c r="AAY17" s="501">
        <f>VLOOKUP($B17,'Sintesi (CA)'!$C$30:$AE$56,22,FALSE)</f>
        <v>0</v>
      </c>
      <c r="AAZ17" s="501">
        <f>VLOOKUP($B17,'Sintesi (CA)'!$C$30:$AE$56,22,FALSE)</f>
        <v>0</v>
      </c>
      <c r="ABA17" s="501">
        <f>VLOOKUP($B17,'Sintesi (CA)'!$C$30:$AE$56,22,FALSE)</f>
        <v>0</v>
      </c>
      <c r="ABB17" s="501">
        <f>VLOOKUP($B17,'Sintesi (CA)'!$C$30:$AE$56,22,FALSE)</f>
        <v>0</v>
      </c>
      <c r="ABC17" s="501">
        <f>VLOOKUP($B17,'Sintesi (CA)'!$C$30:$AE$56,22,FALSE)</f>
        <v>0</v>
      </c>
      <c r="ABD17" s="501">
        <f>VLOOKUP($B17,'Sintesi (CA)'!$C$30:$AE$56,22,FALSE)</f>
        <v>0</v>
      </c>
      <c r="ABE17" s="501">
        <f>VLOOKUP($B17,'Sintesi (CA)'!$C$30:$AE$56,22,FALSE)</f>
        <v>0</v>
      </c>
      <c r="ABF17" s="501">
        <f>VLOOKUP($B17,'Sintesi (CA)'!$C$30:$AE$56,22,FALSE)</f>
        <v>0</v>
      </c>
      <c r="ABG17" s="501">
        <f>VLOOKUP($B17,'Sintesi (CA)'!$C$30:$AE$56,22,FALSE)</f>
        <v>0</v>
      </c>
      <c r="ABH17" s="501">
        <f>VLOOKUP($B17,'Sintesi (CA)'!$C$30:$AE$56,22,FALSE)</f>
        <v>0</v>
      </c>
      <c r="ABI17" s="501">
        <f>VLOOKUP($B17,'Sintesi (CA)'!$C$30:$AE$56,22,FALSE)</f>
        <v>0</v>
      </c>
      <c r="ABJ17" s="501">
        <f>VLOOKUP($B17,'Sintesi (CA)'!$C$30:$AE$56,22,FALSE)</f>
        <v>0</v>
      </c>
      <c r="ABK17" s="501">
        <f>VLOOKUP($B17,'Sintesi (CA)'!$C$30:$AE$56,22,FALSE)</f>
        <v>0</v>
      </c>
      <c r="ABL17" s="501">
        <f>VLOOKUP($B17,'Sintesi (CA)'!$C$30:$AE$56,22,FALSE)</f>
        <v>0</v>
      </c>
      <c r="ABM17" s="501">
        <f>VLOOKUP($B17,'Sintesi (CA)'!$C$30:$AE$56,22,FALSE)</f>
        <v>0</v>
      </c>
      <c r="ABN17" s="501">
        <f>VLOOKUP($B17,'Sintesi (CA)'!$C$30:$AE$56,22,FALSE)</f>
        <v>0</v>
      </c>
      <c r="ABO17" s="501">
        <f>VLOOKUP($B17,'Sintesi (CA)'!$C$30:$AE$56,22,FALSE)</f>
        <v>0</v>
      </c>
      <c r="ABP17" s="501">
        <f>VLOOKUP($B17,'Sintesi (CA)'!$C$30:$AE$56,22,FALSE)</f>
        <v>0</v>
      </c>
      <c r="ABQ17" s="501">
        <f>VLOOKUP($B17,'Sintesi (CA)'!$C$30:$AE$56,22,FALSE)</f>
        <v>0</v>
      </c>
      <c r="ABR17" s="501">
        <f>VLOOKUP($B17,'Sintesi (CA)'!$C$30:$AE$56,22,FALSE)</f>
        <v>0</v>
      </c>
      <c r="ABS17" s="501">
        <f>VLOOKUP($B17,'Sintesi (CA)'!$C$30:$AE$56,22,FALSE)</f>
        <v>0</v>
      </c>
      <c r="ABT17" s="501">
        <f>VLOOKUP($B17,'Sintesi (CA)'!$C$30:$AE$56,22,FALSE)</f>
        <v>0</v>
      </c>
      <c r="ABU17" s="501">
        <f>VLOOKUP($B17,'Sintesi (CA)'!$C$30:$AE$56,22,FALSE)</f>
        <v>0</v>
      </c>
      <c r="ABV17" s="501">
        <f>VLOOKUP($B17,'Sintesi (CA)'!$C$30:$AE$56,22,FALSE)</f>
        <v>0</v>
      </c>
      <c r="ABW17" s="501">
        <f>VLOOKUP($B17,'Sintesi (CA)'!$C$30:$AE$56,22,FALSE)</f>
        <v>0</v>
      </c>
      <c r="ABX17" s="501">
        <f>VLOOKUP($B17,'Sintesi (CA)'!$C$30:$AE$56,22,FALSE)</f>
        <v>0</v>
      </c>
      <c r="ABY17" s="501">
        <f>VLOOKUP($B17,'Sintesi (CA)'!$C$30:$AE$56,22,FALSE)</f>
        <v>0</v>
      </c>
      <c r="ABZ17" s="501">
        <f>VLOOKUP($B17,'Sintesi (CA)'!$C$30:$AE$56,22,FALSE)</f>
        <v>0</v>
      </c>
      <c r="ACA17" s="501">
        <f>VLOOKUP($B17,'Sintesi (CA)'!$C$30:$AE$56,22,FALSE)</f>
        <v>0</v>
      </c>
      <c r="ACB17" s="501">
        <f>VLOOKUP($B17,'Sintesi (CA)'!$C$30:$AE$56,22,FALSE)</f>
        <v>0</v>
      </c>
      <c r="ACC17" s="501">
        <f>VLOOKUP($B17,'Sintesi (CA)'!$C$30:$AE$56,22,FALSE)</f>
        <v>0</v>
      </c>
      <c r="ACD17" s="501">
        <f>VLOOKUP($B17,'Sintesi (CA)'!$C$30:$AE$56,22,FALSE)</f>
        <v>0</v>
      </c>
      <c r="ACE17" s="501"/>
      <c r="ACF17" s="501"/>
      <c r="ACG17" s="501"/>
      <c r="ACH17" s="86"/>
      <c r="ACI17" s="88">
        <v>0</v>
      </c>
      <c r="ACJ17" s="89">
        <v>43271</v>
      </c>
      <c r="ACK17" s="89">
        <v>43294</v>
      </c>
      <c r="ACL17" s="80">
        <v>0</v>
      </c>
      <c r="ACM17" s="80">
        <v>0</v>
      </c>
      <c r="ACN17" s="80">
        <v>0</v>
      </c>
      <c r="ACO17" s="80">
        <v>0</v>
      </c>
      <c r="ACP17" s="80">
        <v>0</v>
      </c>
      <c r="ACQ17" s="80">
        <v>0</v>
      </c>
      <c r="ACR17" s="80">
        <v>0</v>
      </c>
      <c r="ACS17" s="80">
        <v>0</v>
      </c>
      <c r="ACT17" s="80">
        <v>0</v>
      </c>
      <c r="ACU17" s="80">
        <v>0</v>
      </c>
      <c r="ACV17" s="80">
        <v>0</v>
      </c>
      <c r="ACW17" s="80">
        <v>0</v>
      </c>
      <c r="ACX17" s="80">
        <v>0</v>
      </c>
      <c r="ACY17" s="80">
        <v>0</v>
      </c>
      <c r="ACZ17" s="80">
        <v>0</v>
      </c>
      <c r="ADA17" s="80">
        <v>0</v>
      </c>
      <c r="ADB17" s="80">
        <v>0</v>
      </c>
      <c r="ADC17" s="80">
        <v>0</v>
      </c>
      <c r="ADD17" s="80">
        <v>0</v>
      </c>
      <c r="ADE17" s="80">
        <v>0</v>
      </c>
      <c r="ADF17" s="80">
        <v>0</v>
      </c>
      <c r="ADG17" s="80">
        <v>1</v>
      </c>
      <c r="ADH17" s="80">
        <v>1</v>
      </c>
      <c r="ADI17" s="80">
        <v>1</v>
      </c>
      <c r="ADJ17" s="80">
        <v>1</v>
      </c>
      <c r="ADK17" s="80">
        <v>1</v>
      </c>
      <c r="ADL17" s="80">
        <v>1</v>
      </c>
      <c r="ADM17" s="80">
        <v>1</v>
      </c>
      <c r="ADN17" s="80">
        <v>1</v>
      </c>
      <c r="ADO17" s="80">
        <v>1</v>
      </c>
      <c r="ADP17" s="80">
        <v>1</v>
      </c>
      <c r="ADQ17" s="80">
        <v>1</v>
      </c>
      <c r="ADR17" s="80">
        <v>1</v>
      </c>
      <c r="ADS17" s="80">
        <v>1</v>
      </c>
      <c r="ADT17" s="80">
        <v>1</v>
      </c>
      <c r="ADU17" s="80">
        <v>1</v>
      </c>
      <c r="ADV17" s="80">
        <v>1</v>
      </c>
      <c r="ADW17" s="80">
        <v>1</v>
      </c>
      <c r="ADX17" s="80">
        <v>1</v>
      </c>
      <c r="ADY17" s="80">
        <v>1</v>
      </c>
      <c r="ADZ17" s="80">
        <v>1</v>
      </c>
      <c r="AEA17" s="80">
        <v>1</v>
      </c>
      <c r="AEB17" s="80">
        <v>1</v>
      </c>
      <c r="AEC17" s="80">
        <v>1</v>
      </c>
      <c r="AED17" s="80">
        <v>1</v>
      </c>
      <c r="AEE17" s="80">
        <v>0</v>
      </c>
      <c r="AEF17" s="80">
        <v>0</v>
      </c>
      <c r="AEG17" s="80">
        <v>0</v>
      </c>
      <c r="AEH17" s="80">
        <v>0</v>
      </c>
      <c r="AEI17" s="80">
        <v>0</v>
      </c>
      <c r="AEJ17" s="80">
        <v>0</v>
      </c>
      <c r="AEK17" s="80">
        <v>0</v>
      </c>
      <c r="AEL17" s="80">
        <v>0</v>
      </c>
      <c r="AEM17" s="80">
        <v>0</v>
      </c>
      <c r="AEN17" s="80">
        <v>0</v>
      </c>
      <c r="AEO17" s="80">
        <v>0</v>
      </c>
      <c r="AEP17" s="80">
        <v>0</v>
      </c>
      <c r="AEQ17" s="80">
        <v>0</v>
      </c>
      <c r="AER17" s="80">
        <v>0</v>
      </c>
      <c r="AES17" s="80">
        <v>0</v>
      </c>
      <c r="AET17" s="80">
        <v>0</v>
      </c>
      <c r="AEU17" s="80">
        <v>0</v>
      </c>
      <c r="AEV17" s="80">
        <v>0</v>
      </c>
      <c r="AEW17" s="80">
        <v>0</v>
      </c>
      <c r="AEX17" s="80">
        <v>0</v>
      </c>
      <c r="AEY17" s="80">
        <v>0</v>
      </c>
      <c r="AEZ17" s="80">
        <v>0</v>
      </c>
      <c r="AFA17" s="80">
        <v>0</v>
      </c>
      <c r="AFB17" s="80">
        <v>0</v>
      </c>
      <c r="AFC17" s="80">
        <v>0</v>
      </c>
      <c r="AFD17" s="80">
        <v>0</v>
      </c>
      <c r="AFE17" s="80">
        <v>0</v>
      </c>
      <c r="AFF17" s="80">
        <v>0</v>
      </c>
      <c r="AFG17" s="80">
        <v>0</v>
      </c>
      <c r="AFH17" s="80">
        <v>0</v>
      </c>
      <c r="AFI17" s="80">
        <v>0</v>
      </c>
      <c r="AFJ17" s="80">
        <v>0</v>
      </c>
      <c r="AFK17" s="80">
        <v>0</v>
      </c>
      <c r="AFL17" s="80">
        <v>0</v>
      </c>
      <c r="AFM17" s="80">
        <v>0</v>
      </c>
      <c r="AFN17" s="80">
        <v>0</v>
      </c>
      <c r="AFO17" s="80">
        <v>0</v>
      </c>
      <c r="AFP17" s="80">
        <v>0</v>
      </c>
      <c r="AFQ17" s="80">
        <v>0</v>
      </c>
      <c r="AFR17" s="80">
        <v>0</v>
      </c>
      <c r="AFS17" s="80">
        <v>0</v>
      </c>
      <c r="AFT17" s="80">
        <v>0</v>
      </c>
      <c r="AFU17" s="80">
        <v>0</v>
      </c>
      <c r="AFV17" s="80">
        <v>0</v>
      </c>
      <c r="AFW17" s="80">
        <v>0</v>
      </c>
      <c r="AFX17" s="80">
        <v>0</v>
      </c>
      <c r="AFY17" s="80">
        <v>0</v>
      </c>
      <c r="AFZ17" s="80">
        <v>0</v>
      </c>
      <c r="AGA17" s="80">
        <v>0</v>
      </c>
      <c r="AGB17" s="80">
        <v>0</v>
      </c>
      <c r="AGC17" s="80">
        <v>0</v>
      </c>
      <c r="AGD17" s="80">
        <v>0</v>
      </c>
      <c r="AGE17" s="80">
        <v>0</v>
      </c>
      <c r="AGF17" s="80">
        <v>0</v>
      </c>
      <c r="AGG17" s="80">
        <v>0</v>
      </c>
      <c r="AGH17" s="80">
        <v>0</v>
      </c>
      <c r="AGI17" s="80"/>
      <c r="AGJ17" s="80"/>
      <c r="AGK17" s="80"/>
      <c r="AGL17" s="80"/>
      <c r="AGM17" s="80"/>
    </row>
    <row r="18" spans="1:871" s="104" customFormat="1" ht="12.75" customHeight="1" collapsed="1">
      <c r="A18" s="74" t="str">
        <f>IF('Sintesi (CA)'!B43&lt;&gt;"",'Sintesi (CA)'!B43,"")</f>
        <v>P59-Deploy &amp; Change CRMT</v>
      </c>
      <c r="B18" s="145" t="str">
        <f>IF('Sintesi (CA)'!C43&lt;&gt;"",'Sintesi (CA)'!C43,"")</f>
        <v>AO004511_YYY68</v>
      </c>
      <c r="C18" s="74" t="str">
        <f>IF('Sintesi (CA)'!N43&lt;&gt;"",'Sintesi (CA)'!N43,"")</f>
        <v>Subentro</v>
      </c>
      <c r="D18" s="75">
        <f>'Sintesi (CA)'!W43</f>
        <v>1</v>
      </c>
      <c r="E18" s="75">
        <f>'Sintesi (CA)'!X43</f>
        <v>0</v>
      </c>
      <c r="F18" s="75">
        <f>'Sintesi (CA)'!Y43</f>
        <v>1</v>
      </c>
      <c r="G18" s="175">
        <v>1</v>
      </c>
      <c r="H18" s="183">
        <v>43271</v>
      </c>
      <c r="I18" s="183">
        <v>43315</v>
      </c>
      <c r="J18" s="78">
        <f t="shared" si="123"/>
        <v>33</v>
      </c>
      <c r="K18" s="78">
        <v>0</v>
      </c>
      <c r="L18" s="79">
        <f>IFERROR(IF(F18&gt;0,F18/(J18+K18),0),0)</f>
        <v>3.0303030303030304E-2</v>
      </c>
      <c r="M18" s="80">
        <v>0</v>
      </c>
      <c r="N18" s="80">
        <v>0</v>
      </c>
      <c r="O18" s="80">
        <v>0</v>
      </c>
      <c r="P18" s="80">
        <v>0</v>
      </c>
      <c r="Q18" s="80">
        <v>0</v>
      </c>
      <c r="R18" s="80">
        <v>0</v>
      </c>
      <c r="S18" s="80">
        <v>0</v>
      </c>
      <c r="T18" s="80">
        <v>0</v>
      </c>
      <c r="U18" s="80">
        <v>0</v>
      </c>
      <c r="V18" s="80">
        <v>0</v>
      </c>
      <c r="W18" s="80">
        <v>0</v>
      </c>
      <c r="X18" s="80">
        <v>0</v>
      </c>
      <c r="Y18" s="80">
        <v>0</v>
      </c>
      <c r="Z18" s="80">
        <v>0</v>
      </c>
      <c r="AA18" s="80">
        <v>0</v>
      </c>
      <c r="AB18" s="80">
        <v>0</v>
      </c>
      <c r="AC18" s="80">
        <v>0</v>
      </c>
      <c r="AD18" s="80">
        <v>0</v>
      </c>
      <c r="AE18" s="80">
        <v>0</v>
      </c>
      <c r="AF18" s="80">
        <v>0</v>
      </c>
      <c r="AG18" s="80">
        <v>1</v>
      </c>
      <c r="AH18" s="80">
        <v>1</v>
      </c>
      <c r="AI18" s="80">
        <v>1</v>
      </c>
      <c r="AJ18" s="80">
        <v>1</v>
      </c>
      <c r="AK18" s="80">
        <v>1</v>
      </c>
      <c r="AL18" s="80">
        <v>1</v>
      </c>
      <c r="AM18" s="80">
        <v>1</v>
      </c>
      <c r="AN18" s="80">
        <v>1</v>
      </c>
      <c r="AO18" s="80">
        <v>1</v>
      </c>
      <c r="AP18" s="80">
        <v>1</v>
      </c>
      <c r="AQ18" s="80">
        <v>1</v>
      </c>
      <c r="AR18" s="80">
        <v>1</v>
      </c>
      <c r="AS18" s="80">
        <v>1</v>
      </c>
      <c r="AT18" s="80">
        <v>1</v>
      </c>
      <c r="AU18" s="80">
        <v>1</v>
      </c>
      <c r="AV18" s="80">
        <v>1</v>
      </c>
      <c r="AW18" s="80">
        <v>1</v>
      </c>
      <c r="AX18" s="80">
        <v>1</v>
      </c>
      <c r="AY18" s="80">
        <v>1</v>
      </c>
      <c r="AZ18" s="80">
        <v>1</v>
      </c>
      <c r="BA18" s="80">
        <v>1</v>
      </c>
      <c r="BB18" s="80">
        <v>1</v>
      </c>
      <c r="BC18" s="80">
        <v>1</v>
      </c>
      <c r="BD18" s="80">
        <v>1</v>
      </c>
      <c r="BE18" s="80">
        <v>1</v>
      </c>
      <c r="BF18" s="80">
        <v>1</v>
      </c>
      <c r="BG18" s="80">
        <v>1</v>
      </c>
      <c r="BH18" s="80">
        <v>0</v>
      </c>
      <c r="BI18" s="80">
        <v>0</v>
      </c>
      <c r="BJ18" s="80">
        <v>0</v>
      </c>
      <c r="BK18" s="80">
        <v>0</v>
      </c>
      <c r="BL18" s="80">
        <v>0</v>
      </c>
      <c r="BM18" s="80">
        <v>0</v>
      </c>
      <c r="BN18" s="80">
        <v>0</v>
      </c>
      <c r="BO18" s="80">
        <v>0</v>
      </c>
      <c r="BP18" s="80">
        <v>0</v>
      </c>
      <c r="BQ18" s="80">
        <v>0</v>
      </c>
      <c r="BR18" s="80">
        <v>0</v>
      </c>
      <c r="BS18" s="80">
        <v>0</v>
      </c>
      <c r="BT18" s="80">
        <v>0</v>
      </c>
      <c r="BU18" s="80">
        <v>0</v>
      </c>
      <c r="BV18" s="80">
        <v>0</v>
      </c>
      <c r="BW18" s="80">
        <v>0</v>
      </c>
      <c r="BX18" s="80">
        <v>0</v>
      </c>
      <c r="BY18" s="80">
        <v>0</v>
      </c>
      <c r="BZ18" s="80">
        <v>0</v>
      </c>
      <c r="CA18" s="80">
        <v>0</v>
      </c>
      <c r="CB18" s="80">
        <v>0</v>
      </c>
      <c r="CC18" s="80">
        <v>0</v>
      </c>
      <c r="CD18" s="80">
        <v>0</v>
      </c>
      <c r="CE18" s="80">
        <v>0</v>
      </c>
      <c r="CF18" s="80">
        <v>0</v>
      </c>
      <c r="CG18" s="80">
        <v>0</v>
      </c>
      <c r="CH18" s="80">
        <v>0</v>
      </c>
      <c r="CI18" s="80">
        <v>0</v>
      </c>
      <c r="CJ18" s="80">
        <v>0</v>
      </c>
      <c r="CK18" s="80">
        <v>0</v>
      </c>
      <c r="CL18" s="80">
        <v>0</v>
      </c>
      <c r="CM18" s="80">
        <v>0</v>
      </c>
      <c r="CN18" s="80">
        <v>0</v>
      </c>
      <c r="CO18" s="80">
        <v>0</v>
      </c>
      <c r="CP18" s="80">
        <v>0</v>
      </c>
      <c r="CQ18" s="80">
        <v>0</v>
      </c>
      <c r="CR18" s="80">
        <v>0</v>
      </c>
      <c r="CS18" s="80">
        <v>0</v>
      </c>
      <c r="CT18" s="80">
        <v>0</v>
      </c>
      <c r="CU18" s="80">
        <v>0</v>
      </c>
      <c r="CV18" s="80">
        <v>0</v>
      </c>
      <c r="CW18" s="80">
        <v>0</v>
      </c>
      <c r="CX18" s="80">
        <v>0</v>
      </c>
      <c r="CY18" s="80">
        <v>0</v>
      </c>
      <c r="CZ18" s="80">
        <v>0</v>
      </c>
      <c r="DA18" s="80">
        <v>0</v>
      </c>
      <c r="DB18" s="80">
        <v>0</v>
      </c>
      <c r="DC18" s="80">
        <v>0</v>
      </c>
      <c r="DD18" s="80">
        <v>0</v>
      </c>
      <c r="DE18" s="80">
        <v>0</v>
      </c>
      <c r="DF18" s="80">
        <v>0</v>
      </c>
      <c r="DG18" s="80">
        <v>0</v>
      </c>
      <c r="DH18" s="80">
        <v>0</v>
      </c>
      <c r="DI18" s="80">
        <v>0</v>
      </c>
      <c r="DJ18" s="80"/>
      <c r="DK18" s="80"/>
      <c r="DL18" s="80"/>
      <c r="DM18" s="80"/>
      <c r="DN18" s="80"/>
      <c r="DO18" s="80"/>
      <c r="DP18" s="318">
        <v>0</v>
      </c>
      <c r="DQ18" s="318">
        <v>0</v>
      </c>
      <c r="DR18" s="318">
        <v>0</v>
      </c>
      <c r="DS18" s="318">
        <v>0</v>
      </c>
      <c r="DT18" s="318">
        <v>0</v>
      </c>
      <c r="DU18" s="318">
        <v>0</v>
      </c>
      <c r="DV18" s="318">
        <v>0</v>
      </c>
      <c r="DW18" s="318">
        <v>0</v>
      </c>
      <c r="DX18" s="318">
        <v>0</v>
      </c>
      <c r="DY18" s="318">
        <v>0</v>
      </c>
      <c r="DZ18" s="318">
        <v>0</v>
      </c>
      <c r="EA18" s="318">
        <v>0</v>
      </c>
      <c r="EB18" s="318">
        <v>0</v>
      </c>
      <c r="EC18" s="318">
        <v>0</v>
      </c>
      <c r="ED18" s="318">
        <v>0</v>
      </c>
      <c r="EE18" s="318">
        <v>0</v>
      </c>
      <c r="EF18" s="318">
        <v>0</v>
      </c>
      <c r="EG18" s="318">
        <v>0</v>
      </c>
      <c r="EH18" s="318">
        <v>0</v>
      </c>
      <c r="EI18" s="318">
        <v>0</v>
      </c>
      <c r="EJ18" s="318">
        <v>0</v>
      </c>
      <c r="EK18" s="318">
        <v>0</v>
      </c>
      <c r="EL18" s="318">
        <v>0</v>
      </c>
      <c r="EM18" s="318">
        <f>VLOOKUP($B18,'Sintesi (CA)'!$C$30:$AE$56,25,FALSE)</f>
        <v>0</v>
      </c>
      <c r="EN18" s="318">
        <f>VLOOKUP($B18,'Sintesi (CA)'!$C$30:$AE$56,25,FALSE)</f>
        <v>0</v>
      </c>
      <c r="EO18" s="318">
        <f>VLOOKUP($B18,'Sintesi (CA)'!$C$30:$AE$56,25,FALSE)</f>
        <v>0</v>
      </c>
      <c r="EP18" s="318">
        <f>VLOOKUP($B18,'Sintesi (CA)'!$C$30:$AE$56,25,FALSE)</f>
        <v>0</v>
      </c>
      <c r="EQ18" s="318">
        <f>VLOOKUP($B18,'Sintesi (CA)'!$C$30:$AE$56,25,FALSE)</f>
        <v>0</v>
      </c>
      <c r="ER18" s="318">
        <f>VLOOKUP($B18,'Sintesi (CA)'!$C$30:$AE$56,25,FALSE)</f>
        <v>0</v>
      </c>
      <c r="ES18" s="318">
        <f>VLOOKUP($B18,'Sintesi (CA)'!$C$30:$AE$56,25,FALSE)</f>
        <v>0</v>
      </c>
      <c r="ET18" s="318">
        <f>VLOOKUP($B18,'Sintesi (CA)'!$C$30:$AE$56,25,FALSE)</f>
        <v>0</v>
      </c>
      <c r="EU18" s="318">
        <f>VLOOKUP($B18,'Sintesi (CA)'!$C$30:$AE$56,25,FALSE)</f>
        <v>0</v>
      </c>
      <c r="EV18" s="318">
        <f>VLOOKUP($B18,'Sintesi (CA)'!$C$30:$AE$56,25,FALSE)</f>
        <v>0</v>
      </c>
      <c r="EW18" s="318">
        <f>VLOOKUP($B18,'Sintesi (CA)'!$C$30:$AE$56,25,FALSE)</f>
        <v>0</v>
      </c>
      <c r="EX18" s="318">
        <f>VLOOKUP($B18,'Sintesi (CA)'!$C$30:$AE$56,25,FALSE)</f>
        <v>0</v>
      </c>
      <c r="EY18" s="318">
        <f>VLOOKUP($B18,'Sintesi (CA)'!$C$30:$AE$56,25,FALSE)</f>
        <v>0</v>
      </c>
      <c r="EZ18" s="318">
        <f>VLOOKUP($B18,'Sintesi (CA)'!$C$30:$AE$56,25,FALSE)</f>
        <v>0</v>
      </c>
      <c r="FA18" s="318">
        <f>VLOOKUP($B18,'Sintesi (CA)'!$C$30:$AE$56,25,FALSE)</f>
        <v>0</v>
      </c>
      <c r="FB18" s="318">
        <f>VLOOKUP($B18,'Sintesi (CA)'!$C$30:$AE$56,25,FALSE)</f>
        <v>0</v>
      </c>
      <c r="FC18" s="318">
        <f>VLOOKUP($B18,'Sintesi (CA)'!$C$30:$AE$56,25,FALSE)</f>
        <v>0</v>
      </c>
      <c r="FD18" s="318">
        <f>VLOOKUP($B18,'Sintesi (CA)'!$C$30:$AE$56,25,FALSE)</f>
        <v>0</v>
      </c>
      <c r="FE18" s="318">
        <f>VLOOKUP($B18,'Sintesi (CA)'!$C$30:$AE$56,25,FALSE)</f>
        <v>0</v>
      </c>
      <c r="FF18" s="318">
        <f>VLOOKUP($B18,'Sintesi (CA)'!$C$30:$AE$56,25,FALSE)</f>
        <v>0</v>
      </c>
      <c r="FG18" s="318">
        <f>VLOOKUP($B18,'Sintesi (CA)'!$C$30:$AE$56,25,FALSE)</f>
        <v>0</v>
      </c>
      <c r="FH18" s="318">
        <f>VLOOKUP($B18,'Sintesi (CA)'!$C$30:$AE$56,25,FALSE)</f>
        <v>0</v>
      </c>
      <c r="FI18" s="318">
        <f>VLOOKUP($B18,'Sintesi (CA)'!$C$30:$AE$56,25,FALSE)</f>
        <v>0</v>
      </c>
      <c r="FJ18" s="318">
        <f>VLOOKUP($B18,'Sintesi (CA)'!$C$30:$AE$56,25,FALSE)</f>
        <v>0</v>
      </c>
      <c r="FK18" s="318">
        <f>VLOOKUP($B18,'Sintesi (CA)'!$C$30:$AE$56,25,FALSE)</f>
        <v>0</v>
      </c>
      <c r="FL18" s="318">
        <f>VLOOKUP($B18,'Sintesi (CA)'!$C$30:$AE$56,25,FALSE)</f>
        <v>0</v>
      </c>
      <c r="FM18" s="318">
        <f>VLOOKUP($B18,'Sintesi (CA)'!$C$30:$AE$56,25,FALSE)</f>
        <v>0</v>
      </c>
      <c r="FN18" s="318">
        <f>VLOOKUP($B18,'Sintesi (CA)'!$C$30:$AE$56,25,FALSE)</f>
        <v>0</v>
      </c>
      <c r="FO18" s="318">
        <f>VLOOKUP($B18,'Sintesi (CA)'!$C$30:$AE$56,25,FALSE)</f>
        <v>0</v>
      </c>
      <c r="FP18" s="318">
        <f>VLOOKUP($B18,'Sintesi (CA)'!$C$30:$AE$56,25,FALSE)</f>
        <v>0</v>
      </c>
      <c r="FQ18" s="318">
        <f>VLOOKUP($B18,'Sintesi (CA)'!$C$30:$AE$56,25,FALSE)</f>
        <v>0</v>
      </c>
      <c r="FR18" s="318">
        <f>VLOOKUP($B18,'Sintesi (CA)'!$C$30:$AE$56,25,FALSE)</f>
        <v>0</v>
      </c>
      <c r="FS18" s="318">
        <f>VLOOKUP($B18,'Sintesi (CA)'!$C$30:$AE$56,25,FALSE)</f>
        <v>0</v>
      </c>
      <c r="FT18" s="318">
        <f>VLOOKUP($B18,'Sintesi (CA)'!$C$30:$AE$56,25,FALSE)</f>
        <v>0</v>
      </c>
      <c r="FU18" s="318">
        <f>VLOOKUP($B18,'Sintesi (CA)'!$C$30:$AE$56,25,FALSE)</f>
        <v>0</v>
      </c>
      <c r="FV18" s="318">
        <f>VLOOKUP($B18,'Sintesi (CA)'!$C$30:$AE$56,25,FALSE)</f>
        <v>0</v>
      </c>
      <c r="FW18" s="318">
        <f>VLOOKUP($B18,'Sintesi (CA)'!$C$30:$AE$56,25,FALSE)</f>
        <v>0</v>
      </c>
      <c r="FX18" s="318">
        <f>VLOOKUP($B18,'Sintesi (CA)'!$C$30:$AE$56,25,FALSE)</f>
        <v>0</v>
      </c>
      <c r="FY18" s="318">
        <f>VLOOKUP($B18,'Sintesi (CA)'!$C$30:$AE$56,25,FALSE)</f>
        <v>0</v>
      </c>
      <c r="FZ18" s="318">
        <f>VLOOKUP($B18,'Sintesi (CA)'!$C$30:$AE$56,25,FALSE)</f>
        <v>0</v>
      </c>
      <c r="GA18" s="318">
        <f>VLOOKUP($B18,'Sintesi (CA)'!$C$30:$AE$56,25,FALSE)</f>
        <v>0</v>
      </c>
      <c r="GB18" s="318">
        <f>VLOOKUP($B18,'Sintesi (CA)'!$C$30:$AE$56,25,FALSE)</f>
        <v>0</v>
      </c>
      <c r="GC18" s="318">
        <f>VLOOKUP($B18,'Sintesi (CA)'!$C$30:$AE$56,25,FALSE)</f>
        <v>0</v>
      </c>
      <c r="GD18" s="318">
        <f>VLOOKUP($B18,'Sintesi (CA)'!$C$30:$AE$56,25,FALSE)</f>
        <v>0</v>
      </c>
      <c r="GE18" s="318">
        <f>VLOOKUP($B18,'Sintesi (CA)'!$C$30:$AE$56,25,FALSE)</f>
        <v>0</v>
      </c>
      <c r="GF18" s="318">
        <f>VLOOKUP($B18,'Sintesi (CA)'!$C$30:$AE$56,25,FALSE)</f>
        <v>0</v>
      </c>
      <c r="GG18" s="318">
        <f>VLOOKUP($B18,'Sintesi (CA)'!$C$30:$AE$56,25,FALSE)</f>
        <v>0</v>
      </c>
      <c r="GH18" s="318">
        <f>VLOOKUP($B18,'Sintesi (CA)'!$C$30:$AE$56,25,FALSE)</f>
        <v>0</v>
      </c>
      <c r="GI18" s="318">
        <f>VLOOKUP($B18,'Sintesi (CA)'!$C$30:$AE$56,25,FALSE)</f>
        <v>0</v>
      </c>
      <c r="GJ18" s="318">
        <f>VLOOKUP($B18,'Sintesi (CA)'!$C$30:$AE$56,25,FALSE)</f>
        <v>0</v>
      </c>
      <c r="GK18" s="318">
        <f>VLOOKUP($B18,'Sintesi (CA)'!$C$30:$AE$56,25,FALSE)</f>
        <v>0</v>
      </c>
      <c r="GL18" s="318">
        <f>VLOOKUP($B18,'Sintesi (CA)'!$C$30:$AE$56,25,FALSE)</f>
        <v>0</v>
      </c>
      <c r="GM18" s="318">
        <f>VLOOKUP($B18,'Sintesi (CA)'!$C$30:$AE$56,25,FALSE)</f>
        <v>0</v>
      </c>
      <c r="GN18" s="318">
        <f>VLOOKUP($B18,'Sintesi (CA)'!$C$30:$AE$56,25,FALSE)</f>
        <v>0</v>
      </c>
      <c r="GO18" s="318">
        <f>VLOOKUP($B18,'Sintesi (CA)'!$C$30:$AE$56,25,FALSE)</f>
        <v>0</v>
      </c>
      <c r="GP18" s="318">
        <f>VLOOKUP($B18,'Sintesi (CA)'!$C$30:$AE$56,25,FALSE)</f>
        <v>0</v>
      </c>
      <c r="GQ18" s="318">
        <f>VLOOKUP($B18,'Sintesi (CA)'!$C$30:$AE$56,25,FALSE)</f>
        <v>0</v>
      </c>
      <c r="GR18" s="318">
        <f>VLOOKUP($B18,'Sintesi (CA)'!$C$30:$AE$56,25,FALSE)</f>
        <v>0</v>
      </c>
      <c r="GS18" s="318">
        <f>VLOOKUP($B18,'Sintesi (CA)'!$C$30:$AE$56,25,FALSE)</f>
        <v>0</v>
      </c>
      <c r="GT18" s="318">
        <f>VLOOKUP($B18,'Sintesi (CA)'!$C$30:$AE$56,25,FALSE)</f>
        <v>0</v>
      </c>
      <c r="GU18" s="318">
        <f>VLOOKUP($B18,'Sintesi (CA)'!$C$30:$AE$56,25,FALSE)</f>
        <v>0</v>
      </c>
      <c r="GV18" s="318">
        <f>VLOOKUP($B18,'Sintesi (CA)'!$C$30:$AE$56,25,FALSE)</f>
        <v>0</v>
      </c>
      <c r="GW18" s="318">
        <f>VLOOKUP($B18,'Sintesi (CA)'!$C$30:$AE$56,25,FALSE)</f>
        <v>0</v>
      </c>
      <c r="GX18" s="318">
        <f>VLOOKUP($B18,'Sintesi (CA)'!$C$30:$AE$56,25,FALSE)</f>
        <v>0</v>
      </c>
      <c r="GY18" s="318">
        <f>VLOOKUP($B18,'Sintesi (CA)'!$C$30:$AE$56,25,FALSE)</f>
        <v>0</v>
      </c>
      <c r="GZ18" s="318">
        <f>VLOOKUP($B18,'Sintesi (CA)'!$C$30:$AE$56,25,FALSE)</f>
        <v>0</v>
      </c>
      <c r="HA18" s="318">
        <f>VLOOKUP($B18,'Sintesi (CA)'!$C$30:$AE$56,25,FALSE)</f>
        <v>0</v>
      </c>
      <c r="HB18" s="318">
        <f>VLOOKUP($B18,'Sintesi (CA)'!$C$30:$AE$56,25,FALSE)</f>
        <v>0</v>
      </c>
      <c r="HC18" s="318">
        <f>VLOOKUP($B18,'Sintesi (CA)'!$C$30:$AE$56,25,FALSE)</f>
        <v>0</v>
      </c>
      <c r="HD18" s="318">
        <f>VLOOKUP($B18,'Sintesi (CA)'!$C$30:$AE$56,25,FALSE)</f>
        <v>0</v>
      </c>
      <c r="HE18" s="318">
        <f>VLOOKUP($B18,'Sintesi (CA)'!$C$30:$AE$56,25,FALSE)</f>
        <v>0</v>
      </c>
      <c r="HF18" s="318">
        <f>VLOOKUP($B18,'Sintesi (CA)'!$C$30:$AE$56,25,FALSE)</f>
        <v>0</v>
      </c>
      <c r="HG18" s="318">
        <f>VLOOKUP($B18,'Sintesi (CA)'!$C$30:$AE$56,25,FALSE)</f>
        <v>0</v>
      </c>
      <c r="HH18" s="318">
        <f>VLOOKUP($B18,'Sintesi (CA)'!$C$30:$AE$56,25,FALSE)</f>
        <v>0</v>
      </c>
      <c r="HI18" s="318">
        <f>VLOOKUP($B18,'Sintesi (CA)'!$C$30:$AE$56,25,FALSE)</f>
        <v>0</v>
      </c>
      <c r="HJ18" s="318">
        <f>VLOOKUP($B18,'Sintesi (CA)'!$C$30:$AE$56,25,FALSE)</f>
        <v>0</v>
      </c>
      <c r="HK18" s="318">
        <f>VLOOKUP($B18,'Sintesi (CA)'!$C$30:$AE$56,25,FALSE)</f>
        <v>0</v>
      </c>
      <c r="HL18" s="318">
        <f>VLOOKUP($B18,'Sintesi (CA)'!$C$30:$AE$56,25,FALSE)</f>
        <v>0</v>
      </c>
      <c r="HM18" s="318">
        <f>VLOOKUP($B18,'Sintesi (CA)'!$C$30:$AE$56,25,FALSE)</f>
        <v>0</v>
      </c>
      <c r="HN18" s="318">
        <f>VLOOKUP($B18,'Sintesi (CA)'!$C$30:$AE$56,25,FALSE)</f>
        <v>0</v>
      </c>
      <c r="HO18" s="318">
        <f>VLOOKUP($B18,'Sintesi (CA)'!$C$30:$AE$56,25,FALSE)</f>
        <v>0</v>
      </c>
      <c r="HP18" s="318"/>
      <c r="HQ18" s="318"/>
      <c r="HR18" s="318"/>
      <c r="HS18" s="319">
        <v>0</v>
      </c>
      <c r="HT18" s="319">
        <v>0</v>
      </c>
      <c r="HU18" s="319">
        <v>0</v>
      </c>
      <c r="HV18" s="319">
        <v>0</v>
      </c>
      <c r="HW18" s="319">
        <v>0</v>
      </c>
      <c r="HX18" s="319">
        <v>0</v>
      </c>
      <c r="HY18" s="319">
        <v>0</v>
      </c>
      <c r="HZ18" s="319">
        <v>0</v>
      </c>
      <c r="IA18" s="319">
        <v>0</v>
      </c>
      <c r="IB18" s="319">
        <v>0</v>
      </c>
      <c r="IC18" s="319">
        <v>0</v>
      </c>
      <c r="ID18" s="319">
        <v>0</v>
      </c>
      <c r="IE18" s="319">
        <v>0</v>
      </c>
      <c r="IF18" s="319">
        <v>0</v>
      </c>
      <c r="IG18" s="319">
        <v>0</v>
      </c>
      <c r="IH18" s="319">
        <v>0</v>
      </c>
      <c r="II18" s="319">
        <v>0</v>
      </c>
      <c r="IJ18" s="319">
        <v>0</v>
      </c>
      <c r="IK18" s="319">
        <v>0</v>
      </c>
      <c r="IL18" s="319">
        <v>0</v>
      </c>
      <c r="IM18" s="319">
        <v>0</v>
      </c>
      <c r="IN18" s="319">
        <v>0</v>
      </c>
      <c r="IO18" s="319">
        <v>0</v>
      </c>
      <c r="IP18" s="319">
        <f>VLOOKUP($B18,'Sintesi (CA)'!$C$30:$AE$56,27,FALSE)</f>
        <v>0</v>
      </c>
      <c r="IQ18" s="319">
        <f>VLOOKUP($B18,'Sintesi (CA)'!$C$30:$AE$56,27,FALSE)</f>
        <v>0</v>
      </c>
      <c r="IR18" s="319">
        <f>VLOOKUP($B18,'Sintesi (CA)'!$C$30:$AE$56,27,FALSE)</f>
        <v>0</v>
      </c>
      <c r="IS18" s="319">
        <f>VLOOKUP($B18,'Sintesi (CA)'!$C$30:$AE$56,27,FALSE)</f>
        <v>0</v>
      </c>
      <c r="IT18" s="319">
        <f>VLOOKUP($B18,'Sintesi (CA)'!$C$30:$AE$56,27,FALSE)</f>
        <v>0</v>
      </c>
      <c r="IU18" s="319">
        <f>VLOOKUP($B18,'Sintesi (CA)'!$C$30:$AE$56,27,FALSE)</f>
        <v>0</v>
      </c>
      <c r="IV18" s="319">
        <f>VLOOKUP($B18,'Sintesi (CA)'!$C$30:$AE$56,27,FALSE)</f>
        <v>0</v>
      </c>
      <c r="IW18" s="319">
        <f>VLOOKUP($B18,'Sintesi (CA)'!$C$30:$AE$56,27,FALSE)</f>
        <v>0</v>
      </c>
      <c r="IX18" s="319">
        <f>VLOOKUP($B18,'Sintesi (CA)'!$C$30:$AE$56,27,FALSE)</f>
        <v>0</v>
      </c>
      <c r="IY18" s="319">
        <f>VLOOKUP($B18,'Sintesi (CA)'!$C$30:$AE$56,27,FALSE)</f>
        <v>0</v>
      </c>
      <c r="IZ18" s="319">
        <f>VLOOKUP($B18,'Sintesi (CA)'!$C$30:$AE$56,27,FALSE)</f>
        <v>0</v>
      </c>
      <c r="JA18" s="319">
        <f>VLOOKUP($B18,'Sintesi (CA)'!$C$30:$AE$56,27,FALSE)</f>
        <v>0</v>
      </c>
      <c r="JB18" s="319">
        <f>VLOOKUP($B18,'Sintesi (CA)'!$C$30:$AE$56,27,FALSE)</f>
        <v>0</v>
      </c>
      <c r="JC18" s="319">
        <f>VLOOKUP($B18,'Sintesi (CA)'!$C$30:$AE$56,27,FALSE)</f>
        <v>0</v>
      </c>
      <c r="JD18" s="319">
        <f>VLOOKUP($B18,'Sintesi (CA)'!$C$30:$AE$56,27,FALSE)</f>
        <v>0</v>
      </c>
      <c r="JE18" s="319">
        <f>VLOOKUP($B18,'Sintesi (CA)'!$C$30:$AE$56,27,FALSE)</f>
        <v>0</v>
      </c>
      <c r="JF18" s="319">
        <f>VLOOKUP($B18,'Sintesi (CA)'!$C$30:$AE$56,27,FALSE)</f>
        <v>0</v>
      </c>
      <c r="JG18" s="319">
        <f>VLOOKUP($B18,'Sintesi (CA)'!$C$30:$AE$56,27,FALSE)</f>
        <v>0</v>
      </c>
      <c r="JH18" s="319">
        <f>VLOOKUP($B18,'Sintesi (CA)'!$C$30:$AE$56,27,FALSE)</f>
        <v>0</v>
      </c>
      <c r="JI18" s="319">
        <f>VLOOKUP($B18,'Sintesi (CA)'!$C$30:$AE$56,27,FALSE)</f>
        <v>0</v>
      </c>
      <c r="JJ18" s="319">
        <f>VLOOKUP($B18,'Sintesi (CA)'!$C$30:$AE$56,27,FALSE)</f>
        <v>0</v>
      </c>
      <c r="JK18" s="319">
        <f>VLOOKUP($B18,'Sintesi (CA)'!$C$30:$AE$56,27,FALSE)</f>
        <v>0</v>
      </c>
      <c r="JL18" s="319">
        <f>VLOOKUP($B18,'Sintesi (CA)'!$C$30:$AE$56,27,FALSE)</f>
        <v>0</v>
      </c>
      <c r="JM18" s="319">
        <f>VLOOKUP($B18,'Sintesi (CA)'!$C$30:$AE$56,27,FALSE)</f>
        <v>0</v>
      </c>
      <c r="JN18" s="319">
        <f>VLOOKUP($B18,'Sintesi (CA)'!$C$30:$AE$56,27,FALSE)</f>
        <v>0</v>
      </c>
      <c r="JO18" s="319">
        <f>VLOOKUP($B18,'Sintesi (CA)'!$C$30:$AE$56,27,FALSE)</f>
        <v>0</v>
      </c>
      <c r="JP18" s="319">
        <f>VLOOKUP($B18,'Sintesi (CA)'!$C$30:$AE$56,27,FALSE)</f>
        <v>0</v>
      </c>
      <c r="JQ18" s="319">
        <f>VLOOKUP($B18,'Sintesi (CA)'!$C$30:$AE$56,27,FALSE)</f>
        <v>0</v>
      </c>
      <c r="JR18" s="319">
        <f>VLOOKUP($B18,'Sintesi (CA)'!$C$30:$AE$56,27,FALSE)</f>
        <v>0</v>
      </c>
      <c r="JS18" s="319">
        <f>VLOOKUP($B18,'Sintesi (CA)'!$C$30:$AE$56,27,FALSE)</f>
        <v>0</v>
      </c>
      <c r="JT18" s="319">
        <f>VLOOKUP($B18,'Sintesi (CA)'!$C$30:$AE$56,27,FALSE)</f>
        <v>0</v>
      </c>
      <c r="JU18" s="319">
        <f>VLOOKUP($B18,'Sintesi (CA)'!$C$30:$AE$56,27,FALSE)</f>
        <v>0</v>
      </c>
      <c r="JV18" s="319">
        <f>VLOOKUP($B18,'Sintesi (CA)'!$C$30:$AE$56,27,FALSE)</f>
        <v>0</v>
      </c>
      <c r="JW18" s="319">
        <f>VLOOKUP($B18,'Sintesi (CA)'!$C$30:$AE$56,27,FALSE)</f>
        <v>0</v>
      </c>
      <c r="JX18" s="319">
        <f>VLOOKUP($B18,'Sintesi (CA)'!$C$30:$AE$56,27,FALSE)</f>
        <v>0</v>
      </c>
      <c r="JY18" s="319">
        <f>VLOOKUP($B18,'Sintesi (CA)'!$C$30:$AE$56,27,FALSE)</f>
        <v>0</v>
      </c>
      <c r="JZ18" s="319">
        <f>VLOOKUP($B18,'Sintesi (CA)'!$C$30:$AE$56,27,FALSE)</f>
        <v>0</v>
      </c>
      <c r="KA18" s="319">
        <f>VLOOKUP($B18,'Sintesi (CA)'!$C$30:$AE$56,27,FALSE)</f>
        <v>0</v>
      </c>
      <c r="KB18" s="319">
        <f>VLOOKUP($B18,'Sintesi (CA)'!$C$30:$AE$56,27,FALSE)</f>
        <v>0</v>
      </c>
      <c r="KC18" s="319">
        <f>VLOOKUP($B18,'Sintesi (CA)'!$C$30:$AE$56,27,FALSE)</f>
        <v>0</v>
      </c>
      <c r="KD18" s="319">
        <f>VLOOKUP($B18,'Sintesi (CA)'!$C$30:$AE$56,27,FALSE)</f>
        <v>0</v>
      </c>
      <c r="KE18" s="319">
        <f>VLOOKUP($B18,'Sintesi (CA)'!$C$30:$AE$56,27,FALSE)</f>
        <v>0</v>
      </c>
      <c r="KF18" s="319">
        <f>VLOOKUP($B18,'Sintesi (CA)'!$C$30:$AE$56,27,FALSE)</f>
        <v>0</v>
      </c>
      <c r="KG18" s="319">
        <f>VLOOKUP($B18,'Sintesi (CA)'!$C$30:$AE$56,27,FALSE)</f>
        <v>0</v>
      </c>
      <c r="KH18" s="319">
        <f>VLOOKUP($B18,'Sintesi (CA)'!$C$30:$AE$56,27,FALSE)</f>
        <v>0</v>
      </c>
      <c r="KI18" s="319">
        <f>VLOOKUP($B18,'Sintesi (CA)'!$C$30:$AE$56,27,FALSE)</f>
        <v>0</v>
      </c>
      <c r="KJ18" s="319">
        <f>VLOOKUP($B18,'Sintesi (CA)'!$C$30:$AE$56,27,FALSE)</f>
        <v>0</v>
      </c>
      <c r="KK18" s="319">
        <f>VLOOKUP($B18,'Sintesi (CA)'!$C$30:$AE$56,27,FALSE)</f>
        <v>0</v>
      </c>
      <c r="KL18" s="319">
        <f>VLOOKUP($B18,'Sintesi (CA)'!$C$30:$AE$56,27,FALSE)</f>
        <v>0</v>
      </c>
      <c r="KM18" s="319">
        <f>VLOOKUP($B18,'Sintesi (CA)'!$C$30:$AE$56,27,FALSE)</f>
        <v>0</v>
      </c>
      <c r="KN18" s="319">
        <f>VLOOKUP($B18,'Sintesi (CA)'!$C$30:$AE$56,27,FALSE)</f>
        <v>0</v>
      </c>
      <c r="KO18" s="319">
        <f>VLOOKUP($B18,'Sintesi (CA)'!$C$30:$AE$56,27,FALSE)</f>
        <v>0</v>
      </c>
      <c r="KP18" s="319">
        <f>VLOOKUP($B18,'Sintesi (CA)'!$C$30:$AE$56,27,FALSE)</f>
        <v>0</v>
      </c>
      <c r="KQ18" s="319">
        <f>VLOOKUP($B18,'Sintesi (CA)'!$C$30:$AE$56,27,FALSE)</f>
        <v>0</v>
      </c>
      <c r="KR18" s="319">
        <f>VLOOKUP($B18,'Sintesi (CA)'!$C$30:$AE$56,27,FALSE)</f>
        <v>0</v>
      </c>
      <c r="KS18" s="319">
        <f>VLOOKUP($B18,'Sintesi (CA)'!$C$30:$AE$56,27,FALSE)</f>
        <v>0</v>
      </c>
      <c r="KT18" s="319">
        <f>VLOOKUP($B18,'Sintesi (CA)'!$C$30:$AE$56,27,FALSE)</f>
        <v>0</v>
      </c>
      <c r="KU18" s="319">
        <f>VLOOKUP($B18,'Sintesi (CA)'!$C$30:$AE$56,27,FALSE)</f>
        <v>0</v>
      </c>
      <c r="KV18" s="319">
        <f>VLOOKUP($B18,'Sintesi (CA)'!$C$30:$AE$56,27,FALSE)</f>
        <v>0</v>
      </c>
      <c r="KW18" s="319">
        <f>VLOOKUP($B18,'Sintesi (CA)'!$C$30:$AE$56,27,FALSE)</f>
        <v>0</v>
      </c>
      <c r="KX18" s="319">
        <f>VLOOKUP($B18,'Sintesi (CA)'!$C$30:$AE$56,27,FALSE)</f>
        <v>0</v>
      </c>
      <c r="KY18" s="319">
        <f>VLOOKUP($B18,'Sintesi (CA)'!$C$30:$AE$56,27,FALSE)</f>
        <v>0</v>
      </c>
      <c r="KZ18" s="319">
        <f>VLOOKUP($B18,'Sintesi (CA)'!$C$30:$AE$56,27,FALSE)</f>
        <v>0</v>
      </c>
      <c r="LA18" s="319">
        <f>VLOOKUP($B18,'Sintesi (CA)'!$C$30:$AE$56,27,FALSE)</f>
        <v>0</v>
      </c>
      <c r="LB18" s="319">
        <f>VLOOKUP($B18,'Sintesi (CA)'!$C$30:$AE$56,27,FALSE)</f>
        <v>0</v>
      </c>
      <c r="LC18" s="319">
        <f>VLOOKUP($B18,'Sintesi (CA)'!$C$30:$AE$56,27,FALSE)</f>
        <v>0</v>
      </c>
      <c r="LD18" s="319">
        <f>VLOOKUP($B18,'Sintesi (CA)'!$C$30:$AE$56,27,FALSE)</f>
        <v>0</v>
      </c>
      <c r="LE18" s="319">
        <f>VLOOKUP($B18,'Sintesi (CA)'!$C$30:$AE$56,27,FALSE)</f>
        <v>0</v>
      </c>
      <c r="LF18" s="319">
        <f>VLOOKUP($B18,'Sintesi (CA)'!$C$30:$AE$56,27,FALSE)</f>
        <v>0</v>
      </c>
      <c r="LG18" s="319">
        <f>VLOOKUP($B18,'Sintesi (CA)'!$C$30:$AE$56,27,FALSE)</f>
        <v>0</v>
      </c>
      <c r="LH18" s="319">
        <f>VLOOKUP($B18,'Sintesi (CA)'!$C$30:$AE$56,27,FALSE)</f>
        <v>0</v>
      </c>
      <c r="LI18" s="319">
        <f>VLOOKUP($B18,'Sintesi (CA)'!$C$30:$AE$56,27,FALSE)</f>
        <v>0</v>
      </c>
      <c r="LJ18" s="319">
        <f>VLOOKUP($B18,'Sintesi (CA)'!$C$30:$AE$56,27,FALSE)</f>
        <v>0</v>
      </c>
      <c r="LK18" s="319">
        <f>VLOOKUP($B18,'Sintesi (CA)'!$C$30:$AE$56,27,FALSE)</f>
        <v>0</v>
      </c>
      <c r="LL18" s="319">
        <f>VLOOKUP($B18,'Sintesi (CA)'!$C$30:$AE$56,27,FALSE)</f>
        <v>0</v>
      </c>
      <c r="LM18" s="319">
        <f>VLOOKUP($B18,'Sintesi (CA)'!$C$30:$AE$56,27,FALSE)</f>
        <v>0</v>
      </c>
      <c r="LN18" s="319">
        <f>VLOOKUP($B18,'Sintesi (CA)'!$C$30:$AE$56,27,FALSE)</f>
        <v>0</v>
      </c>
      <c r="LO18" s="319">
        <f>VLOOKUP($B18,'Sintesi (CA)'!$C$30:$AE$56,27,FALSE)</f>
        <v>0</v>
      </c>
      <c r="LP18" s="319">
        <f>VLOOKUP($B18,'Sintesi (CA)'!$C$30:$AE$56,27,FALSE)</f>
        <v>0</v>
      </c>
      <c r="LQ18" s="319">
        <f>VLOOKUP($B18,'Sintesi (CA)'!$C$30:$AE$56,27,FALSE)</f>
        <v>0</v>
      </c>
      <c r="LR18" s="319">
        <f>VLOOKUP($B18,'Sintesi (CA)'!$C$30:$AE$56,27,FALSE)</f>
        <v>0</v>
      </c>
      <c r="LS18" s="319"/>
      <c r="LT18" s="319"/>
      <c r="LU18" s="319"/>
      <c r="LV18" s="320">
        <v>0</v>
      </c>
      <c r="LW18" s="320">
        <v>0</v>
      </c>
      <c r="LX18" s="320">
        <v>0</v>
      </c>
      <c r="LY18" s="320">
        <v>0</v>
      </c>
      <c r="LZ18" s="320">
        <v>0</v>
      </c>
      <c r="MA18" s="320">
        <v>0</v>
      </c>
      <c r="MB18" s="320">
        <v>0</v>
      </c>
      <c r="MC18" s="320">
        <v>0</v>
      </c>
      <c r="MD18" s="320">
        <v>0</v>
      </c>
      <c r="ME18" s="320">
        <v>0</v>
      </c>
      <c r="MF18" s="320">
        <v>0</v>
      </c>
      <c r="MG18" s="320">
        <v>0</v>
      </c>
      <c r="MH18" s="320">
        <v>0</v>
      </c>
      <c r="MI18" s="320">
        <v>0</v>
      </c>
      <c r="MJ18" s="320">
        <v>0</v>
      </c>
      <c r="MK18" s="320">
        <v>0</v>
      </c>
      <c r="ML18" s="320">
        <v>0</v>
      </c>
      <c r="MM18" s="320">
        <v>0</v>
      </c>
      <c r="MN18" s="320">
        <v>0</v>
      </c>
      <c r="MO18" s="320">
        <v>0</v>
      </c>
      <c r="MP18" s="320">
        <v>0</v>
      </c>
      <c r="MQ18" s="320">
        <v>0</v>
      </c>
      <c r="MR18" s="320">
        <v>0</v>
      </c>
      <c r="MS18" s="320">
        <f>VLOOKUP($B18,'Sintesi (CA)'!$C$30:$AE$56,26,FALSE)</f>
        <v>0</v>
      </c>
      <c r="MT18" s="320">
        <f>VLOOKUP($B18,'Sintesi (CA)'!$C$30:$AE$56,26,FALSE)</f>
        <v>0</v>
      </c>
      <c r="MU18" s="320">
        <f>VLOOKUP($B18,'Sintesi (CA)'!$C$30:$AE$56,26,FALSE)</f>
        <v>0</v>
      </c>
      <c r="MV18" s="320">
        <f>VLOOKUP($B18,'Sintesi (CA)'!$C$30:$AE$56,26,FALSE)</f>
        <v>0</v>
      </c>
      <c r="MW18" s="320">
        <f>VLOOKUP($B18,'Sintesi (CA)'!$C$30:$AE$56,26,FALSE)</f>
        <v>0</v>
      </c>
      <c r="MX18" s="320">
        <f>VLOOKUP($B18,'Sintesi (CA)'!$C$30:$AE$56,26,FALSE)</f>
        <v>0</v>
      </c>
      <c r="MY18" s="320">
        <f>VLOOKUP($B18,'Sintesi (CA)'!$C$30:$AE$56,26,FALSE)</f>
        <v>0</v>
      </c>
      <c r="MZ18" s="320">
        <f>VLOOKUP($B18,'Sintesi (CA)'!$C$30:$AE$56,26,FALSE)</f>
        <v>0</v>
      </c>
      <c r="NA18" s="320">
        <f>VLOOKUP($B18,'Sintesi (CA)'!$C$30:$AE$56,26,FALSE)</f>
        <v>0</v>
      </c>
      <c r="NB18" s="320">
        <f>VLOOKUP($B18,'Sintesi (CA)'!$C$30:$AE$56,26,FALSE)</f>
        <v>0</v>
      </c>
      <c r="NC18" s="320">
        <f>VLOOKUP($B18,'Sintesi (CA)'!$C$30:$AE$56,26,FALSE)</f>
        <v>0</v>
      </c>
      <c r="ND18" s="320">
        <f>VLOOKUP($B18,'Sintesi (CA)'!$C$30:$AE$56,26,FALSE)</f>
        <v>0</v>
      </c>
      <c r="NE18" s="320">
        <f>VLOOKUP($B18,'Sintesi (CA)'!$C$30:$AE$56,26,FALSE)</f>
        <v>0</v>
      </c>
      <c r="NF18" s="320">
        <f>VLOOKUP($B18,'Sintesi (CA)'!$C$30:$AE$56,26,FALSE)</f>
        <v>0</v>
      </c>
      <c r="NG18" s="320">
        <f>VLOOKUP($B18,'Sintesi (CA)'!$C$30:$AE$56,26,FALSE)</f>
        <v>0</v>
      </c>
      <c r="NH18" s="320">
        <f>VLOOKUP($B18,'Sintesi (CA)'!$C$30:$AE$56,26,FALSE)</f>
        <v>0</v>
      </c>
      <c r="NI18" s="320">
        <f>VLOOKUP($B18,'Sintesi (CA)'!$C$30:$AE$56,26,FALSE)</f>
        <v>0</v>
      </c>
      <c r="NJ18" s="320">
        <f>VLOOKUP($B18,'Sintesi (CA)'!$C$30:$AE$56,26,FALSE)</f>
        <v>0</v>
      </c>
      <c r="NK18" s="320">
        <f>VLOOKUP($B18,'Sintesi (CA)'!$C$30:$AE$56,26,FALSE)</f>
        <v>0</v>
      </c>
      <c r="NL18" s="320">
        <f>VLOOKUP($B18,'Sintesi (CA)'!$C$30:$AE$56,26,FALSE)</f>
        <v>0</v>
      </c>
      <c r="NM18" s="320">
        <f>VLOOKUP($B18,'Sintesi (CA)'!$C$30:$AE$56,26,FALSE)</f>
        <v>0</v>
      </c>
      <c r="NN18" s="320">
        <f>VLOOKUP($B18,'Sintesi (CA)'!$C$30:$AE$56,26,FALSE)</f>
        <v>0</v>
      </c>
      <c r="NO18" s="320">
        <f>VLOOKUP($B18,'Sintesi (CA)'!$C$30:$AE$56,26,FALSE)</f>
        <v>0</v>
      </c>
      <c r="NP18" s="320">
        <f>VLOOKUP($B18,'Sintesi (CA)'!$C$30:$AE$56,26,FALSE)</f>
        <v>0</v>
      </c>
      <c r="NQ18" s="320">
        <f>VLOOKUP($B18,'Sintesi (CA)'!$C$30:$AE$56,26,FALSE)</f>
        <v>0</v>
      </c>
      <c r="NR18" s="320">
        <f>VLOOKUP($B18,'Sintesi (CA)'!$C$30:$AE$56,26,FALSE)</f>
        <v>0</v>
      </c>
      <c r="NS18" s="320">
        <f>VLOOKUP($B18,'Sintesi (CA)'!$C$30:$AE$56,26,FALSE)</f>
        <v>0</v>
      </c>
      <c r="NT18" s="320">
        <f>VLOOKUP($B18,'Sintesi (CA)'!$C$30:$AE$56,26,FALSE)</f>
        <v>0</v>
      </c>
      <c r="NU18" s="320">
        <f>VLOOKUP($B18,'Sintesi (CA)'!$C$30:$AE$56,26,FALSE)</f>
        <v>0</v>
      </c>
      <c r="NV18" s="320">
        <f>VLOOKUP($B18,'Sintesi (CA)'!$C$30:$AE$56,26,FALSE)</f>
        <v>0</v>
      </c>
      <c r="NW18" s="320">
        <f>VLOOKUP($B18,'Sintesi (CA)'!$C$30:$AE$56,26,FALSE)</f>
        <v>0</v>
      </c>
      <c r="NX18" s="320">
        <f>VLOOKUP($B18,'Sintesi (CA)'!$C$30:$AE$56,26,FALSE)</f>
        <v>0</v>
      </c>
      <c r="NY18" s="320">
        <f>VLOOKUP($B18,'Sintesi (CA)'!$C$30:$AE$56,26,FALSE)</f>
        <v>0</v>
      </c>
      <c r="NZ18" s="320">
        <f>VLOOKUP($B18,'Sintesi (CA)'!$C$30:$AE$56,26,FALSE)</f>
        <v>0</v>
      </c>
      <c r="OA18" s="320">
        <f>VLOOKUP($B18,'Sintesi (CA)'!$C$30:$AE$56,26,FALSE)</f>
        <v>0</v>
      </c>
      <c r="OB18" s="320">
        <f>VLOOKUP($B18,'Sintesi (CA)'!$C$30:$AE$56,26,FALSE)</f>
        <v>0</v>
      </c>
      <c r="OC18" s="320">
        <f>VLOOKUP($B18,'Sintesi (CA)'!$C$30:$AE$56,26,FALSE)</f>
        <v>0</v>
      </c>
      <c r="OD18" s="320">
        <f>VLOOKUP($B18,'Sintesi (CA)'!$C$30:$AE$56,26,FALSE)</f>
        <v>0</v>
      </c>
      <c r="OE18" s="320">
        <f>VLOOKUP($B18,'Sintesi (CA)'!$C$30:$AE$56,26,FALSE)</f>
        <v>0</v>
      </c>
      <c r="OF18" s="320">
        <f>VLOOKUP($B18,'Sintesi (CA)'!$C$30:$AE$56,26,FALSE)</f>
        <v>0</v>
      </c>
      <c r="OG18" s="320">
        <f>VLOOKUP($B18,'Sintesi (CA)'!$C$30:$AE$56,26,FALSE)</f>
        <v>0</v>
      </c>
      <c r="OH18" s="320">
        <f>VLOOKUP($B18,'Sintesi (CA)'!$C$30:$AE$56,26,FALSE)</f>
        <v>0</v>
      </c>
      <c r="OI18" s="320">
        <f>VLOOKUP($B18,'Sintesi (CA)'!$C$30:$AE$56,26,FALSE)</f>
        <v>0</v>
      </c>
      <c r="OJ18" s="320">
        <f>VLOOKUP($B18,'Sintesi (CA)'!$C$30:$AE$56,26,FALSE)</f>
        <v>0</v>
      </c>
      <c r="OK18" s="320">
        <f>VLOOKUP($B18,'Sintesi (CA)'!$C$30:$AE$56,26,FALSE)</f>
        <v>0</v>
      </c>
      <c r="OL18" s="320">
        <f>VLOOKUP($B18,'Sintesi (CA)'!$C$30:$AE$56,26,FALSE)</f>
        <v>0</v>
      </c>
      <c r="OM18" s="320">
        <f>VLOOKUP($B18,'Sintesi (CA)'!$C$30:$AE$56,26,FALSE)</f>
        <v>0</v>
      </c>
      <c r="ON18" s="320">
        <f>VLOOKUP($B18,'Sintesi (CA)'!$C$30:$AE$56,26,FALSE)</f>
        <v>0</v>
      </c>
      <c r="OO18" s="320">
        <f>VLOOKUP($B18,'Sintesi (CA)'!$C$30:$AE$56,26,FALSE)</f>
        <v>0</v>
      </c>
      <c r="OP18" s="320">
        <f>VLOOKUP($B18,'Sintesi (CA)'!$C$30:$AE$56,26,FALSE)</f>
        <v>0</v>
      </c>
      <c r="OQ18" s="320">
        <f>VLOOKUP($B18,'Sintesi (CA)'!$C$30:$AE$56,26,FALSE)</f>
        <v>0</v>
      </c>
      <c r="OR18" s="320">
        <f>VLOOKUP($B18,'Sintesi (CA)'!$C$30:$AE$56,26,FALSE)</f>
        <v>0</v>
      </c>
      <c r="OS18" s="320">
        <f>VLOOKUP($B18,'Sintesi (CA)'!$C$30:$AE$56,26,FALSE)</f>
        <v>0</v>
      </c>
      <c r="OT18" s="320">
        <f>VLOOKUP($B18,'Sintesi (CA)'!$C$30:$AE$56,26,FALSE)</f>
        <v>0</v>
      </c>
      <c r="OU18" s="320">
        <f>VLOOKUP($B18,'Sintesi (CA)'!$C$30:$AE$56,26,FALSE)</f>
        <v>0</v>
      </c>
      <c r="OV18" s="320">
        <f>VLOOKUP($B18,'Sintesi (CA)'!$C$30:$AE$56,26,FALSE)</f>
        <v>0</v>
      </c>
      <c r="OW18" s="320">
        <f>VLOOKUP($B18,'Sintesi (CA)'!$C$30:$AE$56,26,FALSE)</f>
        <v>0</v>
      </c>
      <c r="OX18" s="320">
        <f>VLOOKUP($B18,'Sintesi (CA)'!$C$30:$AE$56,26,FALSE)</f>
        <v>0</v>
      </c>
      <c r="OY18" s="320">
        <f>VLOOKUP($B18,'Sintesi (CA)'!$C$30:$AE$56,26,FALSE)</f>
        <v>0</v>
      </c>
      <c r="OZ18" s="320">
        <f>VLOOKUP($B18,'Sintesi (CA)'!$C$30:$AE$56,26,FALSE)</f>
        <v>0</v>
      </c>
      <c r="PA18" s="320">
        <f>VLOOKUP($B18,'Sintesi (CA)'!$C$30:$AE$56,26,FALSE)</f>
        <v>0</v>
      </c>
      <c r="PB18" s="320">
        <f>VLOOKUP($B18,'Sintesi (CA)'!$C$30:$AE$56,26,FALSE)</f>
        <v>0</v>
      </c>
      <c r="PC18" s="320">
        <f>VLOOKUP($B18,'Sintesi (CA)'!$C$30:$AE$56,26,FALSE)</f>
        <v>0</v>
      </c>
      <c r="PD18" s="320">
        <f>VLOOKUP($B18,'Sintesi (CA)'!$C$30:$AE$56,26,FALSE)</f>
        <v>0</v>
      </c>
      <c r="PE18" s="320">
        <f>VLOOKUP($B18,'Sintesi (CA)'!$C$30:$AE$56,26,FALSE)</f>
        <v>0</v>
      </c>
      <c r="PF18" s="320">
        <f>VLOOKUP($B18,'Sintesi (CA)'!$C$30:$AE$56,26,FALSE)</f>
        <v>0</v>
      </c>
      <c r="PG18" s="320">
        <f>VLOOKUP($B18,'Sintesi (CA)'!$C$30:$AE$56,26,FALSE)</f>
        <v>0</v>
      </c>
      <c r="PH18" s="320">
        <f>VLOOKUP($B18,'Sintesi (CA)'!$C$30:$AE$56,26,FALSE)</f>
        <v>0</v>
      </c>
      <c r="PI18" s="320">
        <f>VLOOKUP($B18,'Sintesi (CA)'!$C$30:$AE$56,26,FALSE)</f>
        <v>0</v>
      </c>
      <c r="PJ18" s="320">
        <f>VLOOKUP($B18,'Sintesi (CA)'!$C$30:$AE$56,26,FALSE)</f>
        <v>0</v>
      </c>
      <c r="PK18" s="320">
        <f>VLOOKUP($B18,'Sintesi (CA)'!$C$30:$AE$56,26,FALSE)</f>
        <v>0</v>
      </c>
      <c r="PL18" s="320">
        <f>VLOOKUP($B18,'Sintesi (CA)'!$C$30:$AE$56,26,FALSE)</f>
        <v>0</v>
      </c>
      <c r="PM18" s="320">
        <f>VLOOKUP($B18,'Sintesi (CA)'!$C$30:$AE$56,26,FALSE)</f>
        <v>0</v>
      </c>
      <c r="PN18" s="320">
        <f>VLOOKUP($B18,'Sintesi (CA)'!$C$30:$AE$56,26,FALSE)</f>
        <v>0</v>
      </c>
      <c r="PO18" s="320">
        <f>VLOOKUP($B18,'Sintesi (CA)'!$C$30:$AE$56,26,FALSE)</f>
        <v>0</v>
      </c>
      <c r="PP18" s="320">
        <f>VLOOKUP($B18,'Sintesi (CA)'!$C$30:$AE$56,26,FALSE)</f>
        <v>0</v>
      </c>
      <c r="PQ18" s="320">
        <f>VLOOKUP($B18,'Sintesi (CA)'!$C$30:$AE$56,26,FALSE)</f>
        <v>0</v>
      </c>
      <c r="PR18" s="320">
        <f>VLOOKUP($B18,'Sintesi (CA)'!$C$30:$AE$56,26,FALSE)</f>
        <v>0</v>
      </c>
      <c r="PS18" s="320">
        <f>VLOOKUP($B18,'Sintesi (CA)'!$C$30:$AE$56,26,FALSE)</f>
        <v>0</v>
      </c>
      <c r="PT18" s="320">
        <f>VLOOKUP($B18,'Sintesi (CA)'!$C$30:$AE$56,26,FALSE)</f>
        <v>0</v>
      </c>
      <c r="PU18" s="320">
        <f>VLOOKUP($B18,'Sintesi (CA)'!$C$30:$AE$56,26,FALSE)</f>
        <v>0</v>
      </c>
      <c r="PV18" s="320"/>
      <c r="PW18" s="320"/>
      <c r="PX18" s="320"/>
      <c r="PY18" s="321">
        <v>0</v>
      </c>
      <c r="PZ18" s="321">
        <v>0</v>
      </c>
      <c r="QA18" s="321">
        <v>0</v>
      </c>
      <c r="QB18" s="321">
        <v>0</v>
      </c>
      <c r="QC18" s="321">
        <v>0</v>
      </c>
      <c r="QD18" s="321">
        <v>0</v>
      </c>
      <c r="QE18" s="321">
        <v>0</v>
      </c>
      <c r="QF18" s="321">
        <v>0</v>
      </c>
      <c r="QG18" s="321">
        <v>0</v>
      </c>
      <c r="QH18" s="321">
        <v>0</v>
      </c>
      <c r="QI18" s="321">
        <v>0</v>
      </c>
      <c r="QJ18" s="321">
        <v>0</v>
      </c>
      <c r="QK18" s="321">
        <v>0</v>
      </c>
      <c r="QL18" s="321">
        <v>0</v>
      </c>
      <c r="QM18" s="321">
        <v>0</v>
      </c>
      <c r="QN18" s="321">
        <v>0</v>
      </c>
      <c r="QO18" s="321">
        <v>0</v>
      </c>
      <c r="QP18" s="321">
        <v>0</v>
      </c>
      <c r="QQ18" s="321">
        <v>0</v>
      </c>
      <c r="QR18" s="321">
        <v>0</v>
      </c>
      <c r="QS18" s="321">
        <v>0</v>
      </c>
      <c r="QT18" s="321">
        <v>0</v>
      </c>
      <c r="QU18" s="321">
        <v>0</v>
      </c>
      <c r="QV18" s="321">
        <f>VLOOKUP($B18,'Sintesi (CA)'!$C$30:$AE$56,28,FALSE)</f>
        <v>0</v>
      </c>
      <c r="QW18" s="321">
        <f>VLOOKUP($B18,'Sintesi (CA)'!$C$30:$AE$56,28,FALSE)</f>
        <v>0</v>
      </c>
      <c r="QX18" s="321">
        <f>VLOOKUP($B18,'Sintesi (CA)'!$C$30:$AE$56,28,FALSE)</f>
        <v>0</v>
      </c>
      <c r="QY18" s="321">
        <f>VLOOKUP($B18,'Sintesi (CA)'!$C$30:$AE$56,28,FALSE)</f>
        <v>0</v>
      </c>
      <c r="QZ18" s="321">
        <f>VLOOKUP($B18,'Sintesi (CA)'!$C$30:$AE$56,28,FALSE)</f>
        <v>0</v>
      </c>
      <c r="RA18" s="321">
        <f>VLOOKUP($B18,'Sintesi (CA)'!$C$30:$AE$56,28,FALSE)</f>
        <v>0</v>
      </c>
      <c r="RB18" s="321">
        <f>VLOOKUP($B18,'Sintesi (CA)'!$C$30:$AE$56,28,FALSE)</f>
        <v>0</v>
      </c>
      <c r="RC18" s="321">
        <f>VLOOKUP($B18,'Sintesi (CA)'!$C$30:$AE$56,28,FALSE)</f>
        <v>0</v>
      </c>
      <c r="RD18" s="321">
        <f>VLOOKUP($B18,'Sintesi (CA)'!$C$30:$AE$56,28,FALSE)</f>
        <v>0</v>
      </c>
      <c r="RE18" s="321">
        <f>VLOOKUP($B18,'Sintesi (CA)'!$C$30:$AE$56,28,FALSE)</f>
        <v>0</v>
      </c>
      <c r="RF18" s="321">
        <f>VLOOKUP($B18,'Sintesi (CA)'!$C$30:$AE$56,28,FALSE)</f>
        <v>0</v>
      </c>
      <c r="RG18" s="321">
        <f>VLOOKUP($B18,'Sintesi (CA)'!$C$30:$AE$56,28,FALSE)</f>
        <v>0</v>
      </c>
      <c r="RH18" s="321">
        <f>VLOOKUP($B18,'Sintesi (CA)'!$C$30:$AE$56,28,FALSE)</f>
        <v>0</v>
      </c>
      <c r="RI18" s="321">
        <f>VLOOKUP($B18,'Sintesi (CA)'!$C$30:$AE$56,28,FALSE)</f>
        <v>0</v>
      </c>
      <c r="RJ18" s="321">
        <f>VLOOKUP($B18,'Sintesi (CA)'!$C$30:$AE$56,28,FALSE)</f>
        <v>0</v>
      </c>
      <c r="RK18" s="321">
        <f>VLOOKUP($B18,'Sintesi (CA)'!$C$30:$AE$56,28,FALSE)</f>
        <v>0</v>
      </c>
      <c r="RL18" s="321">
        <f>VLOOKUP($B18,'Sintesi (CA)'!$C$30:$AE$56,28,FALSE)</f>
        <v>0</v>
      </c>
      <c r="RM18" s="321">
        <f>VLOOKUP($B18,'Sintesi (CA)'!$C$30:$AE$56,28,FALSE)</f>
        <v>0</v>
      </c>
      <c r="RN18" s="321">
        <f>VLOOKUP($B18,'Sintesi (CA)'!$C$30:$AE$56,28,FALSE)</f>
        <v>0</v>
      </c>
      <c r="RO18" s="321">
        <f>VLOOKUP($B18,'Sintesi (CA)'!$C$30:$AE$56,28,FALSE)</f>
        <v>0</v>
      </c>
      <c r="RP18" s="321">
        <f>VLOOKUP($B18,'Sintesi (CA)'!$C$30:$AE$56,28,FALSE)</f>
        <v>0</v>
      </c>
      <c r="RQ18" s="321">
        <f>VLOOKUP($B18,'Sintesi (CA)'!$C$30:$AE$56,28,FALSE)</f>
        <v>0</v>
      </c>
      <c r="RR18" s="321">
        <f>VLOOKUP($B18,'Sintesi (CA)'!$C$30:$AE$56,28,FALSE)</f>
        <v>0</v>
      </c>
      <c r="RS18" s="321">
        <f>VLOOKUP($B18,'Sintesi (CA)'!$C$30:$AE$56,28,FALSE)</f>
        <v>0</v>
      </c>
      <c r="RT18" s="321">
        <f>VLOOKUP($B18,'Sintesi (CA)'!$C$30:$AE$56,28,FALSE)</f>
        <v>0</v>
      </c>
      <c r="RU18" s="321">
        <f>VLOOKUP($B18,'Sintesi (CA)'!$C$30:$AE$56,28,FALSE)</f>
        <v>0</v>
      </c>
      <c r="RV18" s="321">
        <f>VLOOKUP($B18,'Sintesi (CA)'!$C$30:$AE$56,28,FALSE)</f>
        <v>0</v>
      </c>
      <c r="RW18" s="321">
        <f>VLOOKUP($B18,'Sintesi (CA)'!$C$30:$AE$56,28,FALSE)</f>
        <v>0</v>
      </c>
      <c r="RX18" s="321">
        <f>VLOOKUP($B18,'Sintesi (CA)'!$C$30:$AE$56,28,FALSE)</f>
        <v>0</v>
      </c>
      <c r="RY18" s="321">
        <f>VLOOKUP($B18,'Sintesi (CA)'!$C$30:$AE$56,28,FALSE)</f>
        <v>0</v>
      </c>
      <c r="RZ18" s="321">
        <f>VLOOKUP($B18,'Sintesi (CA)'!$C$30:$AE$56,28,FALSE)</f>
        <v>0</v>
      </c>
      <c r="SA18" s="321">
        <f>VLOOKUP($B18,'Sintesi (CA)'!$C$30:$AE$56,28,FALSE)</f>
        <v>0</v>
      </c>
      <c r="SB18" s="321">
        <f>VLOOKUP($B18,'Sintesi (CA)'!$C$30:$AE$56,28,FALSE)</f>
        <v>0</v>
      </c>
      <c r="SC18" s="321">
        <f>VLOOKUP($B18,'Sintesi (CA)'!$C$30:$AE$56,28,FALSE)</f>
        <v>0</v>
      </c>
      <c r="SD18" s="321">
        <f>VLOOKUP($B18,'Sintesi (CA)'!$C$30:$AE$56,28,FALSE)</f>
        <v>0</v>
      </c>
      <c r="SE18" s="321">
        <f>VLOOKUP($B18,'Sintesi (CA)'!$C$30:$AE$56,28,FALSE)</f>
        <v>0</v>
      </c>
      <c r="SF18" s="321">
        <f>VLOOKUP($B18,'Sintesi (CA)'!$C$30:$AE$56,28,FALSE)</f>
        <v>0</v>
      </c>
      <c r="SG18" s="321">
        <f>VLOOKUP($B18,'Sintesi (CA)'!$C$30:$AE$56,28,FALSE)</f>
        <v>0</v>
      </c>
      <c r="SH18" s="321">
        <f>VLOOKUP($B18,'Sintesi (CA)'!$C$30:$AE$56,28,FALSE)</f>
        <v>0</v>
      </c>
      <c r="SI18" s="321">
        <f>VLOOKUP($B18,'Sintesi (CA)'!$C$30:$AE$56,28,FALSE)</f>
        <v>0</v>
      </c>
      <c r="SJ18" s="321">
        <f>VLOOKUP($B18,'Sintesi (CA)'!$C$30:$AE$56,28,FALSE)</f>
        <v>0</v>
      </c>
      <c r="SK18" s="321">
        <f>VLOOKUP($B18,'Sintesi (CA)'!$C$30:$AE$56,28,FALSE)</f>
        <v>0</v>
      </c>
      <c r="SL18" s="321">
        <f>VLOOKUP($B18,'Sintesi (CA)'!$C$30:$AE$56,28,FALSE)</f>
        <v>0</v>
      </c>
      <c r="SM18" s="321">
        <f>VLOOKUP($B18,'Sintesi (CA)'!$C$30:$AE$56,28,FALSE)</f>
        <v>0</v>
      </c>
      <c r="SN18" s="321">
        <f>VLOOKUP($B18,'Sintesi (CA)'!$C$30:$AE$56,28,FALSE)</f>
        <v>0</v>
      </c>
      <c r="SO18" s="321">
        <f>VLOOKUP($B18,'Sintesi (CA)'!$C$30:$AE$56,28,FALSE)</f>
        <v>0</v>
      </c>
      <c r="SP18" s="321">
        <f>VLOOKUP($B18,'Sintesi (CA)'!$C$30:$AE$56,28,FALSE)</f>
        <v>0</v>
      </c>
      <c r="SQ18" s="321">
        <f>VLOOKUP($B18,'Sintesi (CA)'!$C$30:$AE$56,28,FALSE)</f>
        <v>0</v>
      </c>
      <c r="SR18" s="321">
        <f>VLOOKUP($B18,'Sintesi (CA)'!$C$30:$AE$56,28,FALSE)</f>
        <v>0</v>
      </c>
      <c r="SS18" s="321">
        <f>VLOOKUP($B18,'Sintesi (CA)'!$C$30:$AE$56,28,FALSE)</f>
        <v>0</v>
      </c>
      <c r="ST18" s="321">
        <f>VLOOKUP($B18,'Sintesi (CA)'!$C$30:$AE$56,28,FALSE)</f>
        <v>0</v>
      </c>
      <c r="SU18" s="321">
        <f>VLOOKUP($B18,'Sintesi (CA)'!$C$30:$AE$56,28,FALSE)</f>
        <v>0</v>
      </c>
      <c r="SV18" s="321">
        <f>VLOOKUP($B18,'Sintesi (CA)'!$C$30:$AE$56,28,FALSE)</f>
        <v>0</v>
      </c>
      <c r="SW18" s="321">
        <f>VLOOKUP($B18,'Sintesi (CA)'!$C$30:$AE$56,28,FALSE)</f>
        <v>0</v>
      </c>
      <c r="SX18" s="321">
        <f>VLOOKUP($B18,'Sintesi (CA)'!$C$30:$AE$56,28,FALSE)</f>
        <v>0</v>
      </c>
      <c r="SY18" s="321">
        <f>VLOOKUP($B18,'Sintesi (CA)'!$C$30:$AE$56,28,FALSE)</f>
        <v>0</v>
      </c>
      <c r="SZ18" s="321">
        <f>VLOOKUP($B18,'Sintesi (CA)'!$C$30:$AE$56,28,FALSE)</f>
        <v>0</v>
      </c>
      <c r="TA18" s="321">
        <f>VLOOKUP($B18,'Sintesi (CA)'!$C$30:$AE$56,28,FALSE)</f>
        <v>0</v>
      </c>
      <c r="TB18" s="321">
        <f>VLOOKUP($B18,'Sintesi (CA)'!$C$30:$AE$56,28,FALSE)</f>
        <v>0</v>
      </c>
      <c r="TC18" s="321">
        <f>VLOOKUP($B18,'Sintesi (CA)'!$C$30:$AE$56,28,FALSE)</f>
        <v>0</v>
      </c>
      <c r="TD18" s="321">
        <f>VLOOKUP($B18,'Sintesi (CA)'!$C$30:$AE$56,28,FALSE)</f>
        <v>0</v>
      </c>
      <c r="TE18" s="321">
        <f>VLOOKUP($B18,'Sintesi (CA)'!$C$30:$AE$56,28,FALSE)</f>
        <v>0</v>
      </c>
      <c r="TF18" s="321">
        <f>VLOOKUP($B18,'Sintesi (CA)'!$C$30:$AE$56,28,FALSE)</f>
        <v>0</v>
      </c>
      <c r="TG18" s="321">
        <f>VLOOKUP($B18,'Sintesi (CA)'!$C$30:$AE$56,28,FALSE)</f>
        <v>0</v>
      </c>
      <c r="TH18" s="321">
        <f>VLOOKUP($B18,'Sintesi (CA)'!$C$30:$AE$56,28,FALSE)</f>
        <v>0</v>
      </c>
      <c r="TI18" s="321">
        <f>VLOOKUP($B18,'Sintesi (CA)'!$C$30:$AE$56,28,FALSE)</f>
        <v>0</v>
      </c>
      <c r="TJ18" s="321">
        <f>VLOOKUP($B18,'Sintesi (CA)'!$C$30:$AE$56,28,FALSE)</f>
        <v>0</v>
      </c>
      <c r="TK18" s="321">
        <f>VLOOKUP($B18,'Sintesi (CA)'!$C$30:$AE$56,28,FALSE)</f>
        <v>0</v>
      </c>
      <c r="TL18" s="321">
        <f>VLOOKUP($B18,'Sintesi (CA)'!$C$30:$AE$56,28,FALSE)</f>
        <v>0</v>
      </c>
      <c r="TM18" s="321">
        <f>VLOOKUP($B18,'Sintesi (CA)'!$C$30:$AE$56,28,FALSE)</f>
        <v>0</v>
      </c>
      <c r="TN18" s="321">
        <f>VLOOKUP($B18,'Sintesi (CA)'!$C$30:$AE$56,28,FALSE)</f>
        <v>0</v>
      </c>
      <c r="TO18" s="321">
        <f>VLOOKUP($B18,'Sintesi (CA)'!$C$30:$AE$56,28,FALSE)</f>
        <v>0</v>
      </c>
      <c r="TP18" s="321">
        <f>VLOOKUP($B18,'Sintesi (CA)'!$C$30:$AE$56,28,FALSE)</f>
        <v>0</v>
      </c>
      <c r="TQ18" s="321">
        <f>VLOOKUP($B18,'Sintesi (CA)'!$C$30:$AE$56,28,FALSE)</f>
        <v>0</v>
      </c>
      <c r="TR18" s="321">
        <f>VLOOKUP($B18,'Sintesi (CA)'!$C$30:$AE$56,28,FALSE)</f>
        <v>0</v>
      </c>
      <c r="TS18" s="321">
        <f>VLOOKUP($B18,'Sintesi (CA)'!$C$30:$AE$56,28,FALSE)</f>
        <v>0</v>
      </c>
      <c r="TT18" s="321">
        <f>VLOOKUP($B18,'Sintesi (CA)'!$C$30:$AE$56,28,FALSE)</f>
        <v>0</v>
      </c>
      <c r="TU18" s="321">
        <f>VLOOKUP($B18,'Sintesi (CA)'!$C$30:$AE$56,28,FALSE)</f>
        <v>0</v>
      </c>
      <c r="TV18" s="321">
        <f>VLOOKUP($B18,'Sintesi (CA)'!$C$30:$AE$56,28,FALSE)</f>
        <v>0</v>
      </c>
      <c r="TW18" s="321">
        <f>VLOOKUP($B18,'Sintesi (CA)'!$C$30:$AE$56,28,FALSE)</f>
        <v>0</v>
      </c>
      <c r="TX18" s="321">
        <f>VLOOKUP($B18,'Sintesi (CA)'!$C$30:$AE$56,28,FALSE)</f>
        <v>0</v>
      </c>
      <c r="TY18" s="321"/>
      <c r="TZ18" s="321"/>
      <c r="UA18" s="321"/>
      <c r="UB18" s="322">
        <v>0</v>
      </c>
      <c r="UC18" s="322">
        <v>0</v>
      </c>
      <c r="UD18" s="322">
        <v>0</v>
      </c>
      <c r="UE18" s="322">
        <v>0</v>
      </c>
      <c r="UF18" s="322">
        <v>0</v>
      </c>
      <c r="UG18" s="322">
        <v>0</v>
      </c>
      <c r="UH18" s="322">
        <v>0</v>
      </c>
      <c r="UI18" s="322">
        <v>0</v>
      </c>
      <c r="UJ18" s="322">
        <v>0</v>
      </c>
      <c r="UK18" s="322">
        <v>0</v>
      </c>
      <c r="UL18" s="322">
        <v>0</v>
      </c>
      <c r="UM18" s="322">
        <v>0</v>
      </c>
      <c r="UN18" s="322">
        <v>0</v>
      </c>
      <c r="UO18" s="322">
        <v>0</v>
      </c>
      <c r="UP18" s="322">
        <v>0</v>
      </c>
      <c r="UQ18" s="322">
        <v>0</v>
      </c>
      <c r="UR18" s="322">
        <v>0</v>
      </c>
      <c r="US18" s="322">
        <v>0</v>
      </c>
      <c r="UT18" s="322">
        <v>0</v>
      </c>
      <c r="UU18" s="322">
        <v>0</v>
      </c>
      <c r="UV18" s="322">
        <v>0</v>
      </c>
      <c r="UW18" s="322">
        <v>0</v>
      </c>
      <c r="UX18" s="322">
        <v>0</v>
      </c>
      <c r="UY18" s="322">
        <f>VLOOKUP($B18,'Sintesi (CA)'!$C$30:$AE$56,29,FALSE)</f>
        <v>0</v>
      </c>
      <c r="UZ18" s="322">
        <f>VLOOKUP($B18,'Sintesi (CA)'!$C$30:$AE$56,29,FALSE)</f>
        <v>0</v>
      </c>
      <c r="VA18" s="322">
        <f>VLOOKUP($B18,'Sintesi (CA)'!$C$30:$AE$56,29,FALSE)</f>
        <v>0</v>
      </c>
      <c r="VB18" s="322">
        <f>VLOOKUP($B18,'Sintesi (CA)'!$C$30:$AE$56,29,FALSE)</f>
        <v>0</v>
      </c>
      <c r="VC18" s="322">
        <f>VLOOKUP($B18,'Sintesi (CA)'!$C$30:$AE$56,29,FALSE)</f>
        <v>0</v>
      </c>
      <c r="VD18" s="322">
        <f>VLOOKUP($B18,'Sintesi (CA)'!$C$30:$AE$56,29,FALSE)</f>
        <v>0</v>
      </c>
      <c r="VE18" s="322">
        <f>VLOOKUP($B18,'Sintesi (CA)'!$C$30:$AE$56,29,FALSE)</f>
        <v>0</v>
      </c>
      <c r="VF18" s="322">
        <f>VLOOKUP($B18,'Sintesi (CA)'!$C$30:$AE$56,29,FALSE)</f>
        <v>0</v>
      </c>
      <c r="VG18" s="322">
        <f>VLOOKUP($B18,'Sintesi (CA)'!$C$30:$AE$56,29,FALSE)</f>
        <v>0</v>
      </c>
      <c r="VH18" s="322">
        <f>VLOOKUP($B18,'Sintesi (CA)'!$C$30:$AE$56,29,FALSE)</f>
        <v>0</v>
      </c>
      <c r="VI18" s="322">
        <f>VLOOKUP($B18,'Sintesi (CA)'!$C$30:$AE$56,29,FALSE)</f>
        <v>0</v>
      </c>
      <c r="VJ18" s="322">
        <f>VLOOKUP($B18,'Sintesi (CA)'!$C$30:$AE$56,29,FALSE)</f>
        <v>0</v>
      </c>
      <c r="VK18" s="322">
        <f>VLOOKUP($B18,'Sintesi (CA)'!$C$30:$AE$56,29,FALSE)</f>
        <v>0</v>
      </c>
      <c r="VL18" s="322">
        <f>VLOOKUP($B18,'Sintesi (CA)'!$C$30:$AE$56,29,FALSE)</f>
        <v>0</v>
      </c>
      <c r="VM18" s="322">
        <f>VLOOKUP($B18,'Sintesi (CA)'!$C$30:$AE$56,29,FALSE)</f>
        <v>0</v>
      </c>
      <c r="VN18" s="322">
        <f>VLOOKUP($B18,'Sintesi (CA)'!$C$30:$AE$56,29,FALSE)</f>
        <v>0</v>
      </c>
      <c r="VO18" s="322">
        <f>VLOOKUP($B18,'Sintesi (CA)'!$C$30:$AE$56,29,FALSE)</f>
        <v>0</v>
      </c>
      <c r="VP18" s="322">
        <f>VLOOKUP($B18,'Sintesi (CA)'!$C$30:$AE$56,29,FALSE)</f>
        <v>0</v>
      </c>
      <c r="VQ18" s="322">
        <f>VLOOKUP($B18,'Sintesi (CA)'!$C$30:$AE$56,29,FALSE)</f>
        <v>0</v>
      </c>
      <c r="VR18" s="322">
        <f>VLOOKUP($B18,'Sintesi (CA)'!$C$30:$AE$56,29,FALSE)</f>
        <v>0</v>
      </c>
      <c r="VS18" s="322">
        <f>VLOOKUP($B18,'Sintesi (CA)'!$C$30:$AE$56,29,FALSE)</f>
        <v>0</v>
      </c>
      <c r="VT18" s="322">
        <f>VLOOKUP($B18,'Sintesi (CA)'!$C$30:$AE$56,29,FALSE)</f>
        <v>0</v>
      </c>
      <c r="VU18" s="322">
        <f>VLOOKUP($B18,'Sintesi (CA)'!$C$30:$AE$56,29,FALSE)</f>
        <v>0</v>
      </c>
      <c r="VV18" s="322">
        <f>VLOOKUP($B18,'Sintesi (CA)'!$C$30:$AE$56,29,FALSE)</f>
        <v>0</v>
      </c>
      <c r="VW18" s="322">
        <f>VLOOKUP($B18,'Sintesi (CA)'!$C$30:$AE$56,29,FALSE)</f>
        <v>0</v>
      </c>
      <c r="VX18" s="322">
        <f>VLOOKUP($B18,'Sintesi (CA)'!$C$30:$AE$56,29,FALSE)</f>
        <v>0</v>
      </c>
      <c r="VY18" s="322">
        <f>VLOOKUP($B18,'Sintesi (CA)'!$C$30:$AE$56,29,FALSE)</f>
        <v>0</v>
      </c>
      <c r="VZ18" s="322">
        <f>VLOOKUP($B18,'Sintesi (CA)'!$C$30:$AE$56,29,FALSE)</f>
        <v>0</v>
      </c>
      <c r="WA18" s="322">
        <f>VLOOKUP($B18,'Sintesi (CA)'!$C$30:$AE$56,29,FALSE)</f>
        <v>0</v>
      </c>
      <c r="WB18" s="322">
        <f>VLOOKUP($B18,'Sintesi (CA)'!$C$30:$AE$56,29,FALSE)</f>
        <v>0</v>
      </c>
      <c r="WC18" s="322">
        <f>VLOOKUP($B18,'Sintesi (CA)'!$C$30:$AE$56,29,FALSE)</f>
        <v>0</v>
      </c>
      <c r="WD18" s="322">
        <f>VLOOKUP($B18,'Sintesi (CA)'!$C$30:$AE$56,29,FALSE)</f>
        <v>0</v>
      </c>
      <c r="WE18" s="322">
        <f>VLOOKUP($B18,'Sintesi (CA)'!$C$30:$AE$56,29,FALSE)</f>
        <v>0</v>
      </c>
      <c r="WF18" s="322">
        <f>VLOOKUP($B18,'Sintesi (CA)'!$C$30:$AE$56,29,FALSE)</f>
        <v>0</v>
      </c>
      <c r="WG18" s="322">
        <f>VLOOKUP($B18,'Sintesi (CA)'!$C$30:$AE$56,29,FALSE)</f>
        <v>0</v>
      </c>
      <c r="WH18" s="322">
        <f>VLOOKUP($B18,'Sintesi (CA)'!$C$30:$AE$56,29,FALSE)</f>
        <v>0</v>
      </c>
      <c r="WI18" s="322">
        <f>VLOOKUP($B18,'Sintesi (CA)'!$C$30:$AE$56,29,FALSE)</f>
        <v>0</v>
      </c>
      <c r="WJ18" s="322">
        <f>VLOOKUP($B18,'Sintesi (CA)'!$C$30:$AE$56,29,FALSE)</f>
        <v>0</v>
      </c>
      <c r="WK18" s="322">
        <f>VLOOKUP($B18,'Sintesi (CA)'!$C$30:$AE$56,29,FALSE)</f>
        <v>0</v>
      </c>
      <c r="WL18" s="322">
        <f>VLOOKUP($B18,'Sintesi (CA)'!$C$30:$AE$56,29,FALSE)</f>
        <v>0</v>
      </c>
      <c r="WM18" s="322">
        <f>VLOOKUP($B18,'Sintesi (CA)'!$C$30:$AE$56,29,FALSE)</f>
        <v>0</v>
      </c>
      <c r="WN18" s="322">
        <f>VLOOKUP($B18,'Sintesi (CA)'!$C$30:$AE$56,29,FALSE)</f>
        <v>0</v>
      </c>
      <c r="WO18" s="322">
        <f>VLOOKUP($B18,'Sintesi (CA)'!$C$30:$AE$56,29,FALSE)</f>
        <v>0</v>
      </c>
      <c r="WP18" s="322">
        <f>VLOOKUP($B18,'Sintesi (CA)'!$C$30:$AE$56,29,FALSE)</f>
        <v>0</v>
      </c>
      <c r="WQ18" s="322">
        <f>VLOOKUP($B18,'Sintesi (CA)'!$C$30:$AE$56,29,FALSE)</f>
        <v>0</v>
      </c>
      <c r="WR18" s="322">
        <f>VLOOKUP($B18,'Sintesi (CA)'!$C$30:$AE$56,29,FALSE)</f>
        <v>0</v>
      </c>
      <c r="WS18" s="322">
        <f>VLOOKUP($B18,'Sintesi (CA)'!$C$30:$AE$56,29,FALSE)</f>
        <v>0</v>
      </c>
      <c r="WT18" s="322">
        <f>VLOOKUP($B18,'Sintesi (CA)'!$C$30:$AE$56,29,FALSE)</f>
        <v>0</v>
      </c>
      <c r="WU18" s="322">
        <f>VLOOKUP($B18,'Sintesi (CA)'!$C$30:$AE$56,29,FALSE)</f>
        <v>0</v>
      </c>
      <c r="WV18" s="322">
        <f>VLOOKUP($B18,'Sintesi (CA)'!$C$30:$AE$56,29,FALSE)</f>
        <v>0</v>
      </c>
      <c r="WW18" s="322">
        <f>VLOOKUP($B18,'Sintesi (CA)'!$C$30:$AE$56,29,FALSE)</f>
        <v>0</v>
      </c>
      <c r="WX18" s="322">
        <f>VLOOKUP($B18,'Sintesi (CA)'!$C$30:$AE$56,29,FALSE)</f>
        <v>0</v>
      </c>
      <c r="WY18" s="322">
        <f>VLOOKUP($B18,'Sintesi (CA)'!$C$30:$AE$56,29,FALSE)</f>
        <v>0</v>
      </c>
      <c r="WZ18" s="322">
        <f>VLOOKUP($B18,'Sintesi (CA)'!$C$30:$AE$56,29,FALSE)</f>
        <v>0</v>
      </c>
      <c r="XA18" s="322">
        <f>VLOOKUP($B18,'Sintesi (CA)'!$C$30:$AE$56,29,FALSE)</f>
        <v>0</v>
      </c>
      <c r="XB18" s="322">
        <f>VLOOKUP($B18,'Sintesi (CA)'!$C$30:$AE$56,29,FALSE)</f>
        <v>0</v>
      </c>
      <c r="XC18" s="322">
        <f>VLOOKUP($B18,'Sintesi (CA)'!$C$30:$AE$56,29,FALSE)</f>
        <v>0</v>
      </c>
      <c r="XD18" s="322">
        <f>VLOOKUP($B18,'Sintesi (CA)'!$C$30:$AE$56,29,FALSE)</f>
        <v>0</v>
      </c>
      <c r="XE18" s="322">
        <f>VLOOKUP($B18,'Sintesi (CA)'!$C$30:$AE$56,29,FALSE)</f>
        <v>0</v>
      </c>
      <c r="XF18" s="322">
        <f>VLOOKUP($B18,'Sintesi (CA)'!$C$30:$AE$56,29,FALSE)</f>
        <v>0</v>
      </c>
      <c r="XG18" s="322">
        <f>VLOOKUP($B18,'Sintesi (CA)'!$C$30:$AE$56,29,FALSE)</f>
        <v>0</v>
      </c>
      <c r="XH18" s="322">
        <f>VLOOKUP($B18,'Sintesi (CA)'!$C$30:$AE$56,29,FALSE)</f>
        <v>0</v>
      </c>
      <c r="XI18" s="322">
        <f>VLOOKUP($B18,'Sintesi (CA)'!$C$30:$AE$56,29,FALSE)</f>
        <v>0</v>
      </c>
      <c r="XJ18" s="322">
        <f>VLOOKUP($B18,'Sintesi (CA)'!$C$30:$AE$56,29,FALSE)</f>
        <v>0</v>
      </c>
      <c r="XK18" s="322">
        <f>VLOOKUP($B18,'Sintesi (CA)'!$C$30:$AE$56,29,FALSE)</f>
        <v>0</v>
      </c>
      <c r="XL18" s="322">
        <f>VLOOKUP($B18,'Sintesi (CA)'!$C$30:$AE$56,29,FALSE)</f>
        <v>0</v>
      </c>
      <c r="XM18" s="322">
        <f>VLOOKUP($B18,'Sintesi (CA)'!$C$30:$AE$56,29,FALSE)</f>
        <v>0</v>
      </c>
      <c r="XN18" s="322">
        <f>VLOOKUP($B18,'Sintesi (CA)'!$C$30:$AE$56,29,FALSE)</f>
        <v>0</v>
      </c>
      <c r="XO18" s="322">
        <f>VLOOKUP($B18,'Sintesi (CA)'!$C$30:$AE$56,29,FALSE)</f>
        <v>0</v>
      </c>
      <c r="XP18" s="322">
        <f>VLOOKUP($B18,'Sintesi (CA)'!$C$30:$AE$56,29,FALSE)</f>
        <v>0</v>
      </c>
      <c r="XQ18" s="322">
        <f>VLOOKUP($B18,'Sintesi (CA)'!$C$30:$AE$56,29,FALSE)</f>
        <v>0</v>
      </c>
      <c r="XR18" s="322">
        <f>VLOOKUP($B18,'Sintesi (CA)'!$C$30:$AE$56,29,FALSE)</f>
        <v>0</v>
      </c>
      <c r="XS18" s="322">
        <f>VLOOKUP($B18,'Sintesi (CA)'!$C$30:$AE$56,29,FALSE)</f>
        <v>0</v>
      </c>
      <c r="XT18" s="322">
        <f>VLOOKUP($B18,'Sintesi (CA)'!$C$30:$AE$56,29,FALSE)</f>
        <v>0</v>
      </c>
      <c r="XU18" s="322">
        <f>VLOOKUP($B18,'Sintesi (CA)'!$C$30:$AE$56,29,FALSE)</f>
        <v>0</v>
      </c>
      <c r="XV18" s="322">
        <f>VLOOKUP($B18,'Sintesi (CA)'!$C$30:$AE$56,29,FALSE)</f>
        <v>0</v>
      </c>
      <c r="XW18" s="322">
        <f>VLOOKUP($B18,'Sintesi (CA)'!$C$30:$AE$56,29,FALSE)</f>
        <v>0</v>
      </c>
      <c r="XX18" s="322">
        <f>VLOOKUP($B18,'Sintesi (CA)'!$C$30:$AE$56,29,FALSE)</f>
        <v>0</v>
      </c>
      <c r="XY18" s="322">
        <f>VLOOKUP($B18,'Sintesi (CA)'!$C$30:$AE$56,29,FALSE)</f>
        <v>0</v>
      </c>
      <c r="XZ18" s="322">
        <f>VLOOKUP($B18,'Sintesi (CA)'!$C$30:$AE$56,29,FALSE)</f>
        <v>0</v>
      </c>
      <c r="YA18" s="322">
        <f>VLOOKUP($B18,'Sintesi (CA)'!$C$30:$AE$56,29,FALSE)</f>
        <v>0</v>
      </c>
      <c r="YB18" s="322"/>
      <c r="YC18" s="322"/>
      <c r="YD18" s="322"/>
      <c r="YE18" s="501">
        <v>0</v>
      </c>
      <c r="YF18" s="501">
        <v>0</v>
      </c>
      <c r="YG18" s="501">
        <v>0</v>
      </c>
      <c r="YH18" s="501">
        <v>0</v>
      </c>
      <c r="YI18" s="501">
        <v>0</v>
      </c>
      <c r="YJ18" s="501">
        <v>0</v>
      </c>
      <c r="YK18" s="501">
        <v>0</v>
      </c>
      <c r="YL18" s="501">
        <v>0</v>
      </c>
      <c r="YM18" s="501">
        <v>0</v>
      </c>
      <c r="YN18" s="501">
        <v>0</v>
      </c>
      <c r="YO18" s="501">
        <v>0</v>
      </c>
      <c r="YP18" s="501">
        <v>0</v>
      </c>
      <c r="YQ18" s="501">
        <v>0</v>
      </c>
      <c r="YR18" s="501">
        <v>0</v>
      </c>
      <c r="YS18" s="501">
        <v>0</v>
      </c>
      <c r="YT18" s="501">
        <v>0</v>
      </c>
      <c r="YU18" s="501">
        <v>0</v>
      </c>
      <c r="YV18" s="501">
        <v>0</v>
      </c>
      <c r="YW18" s="501">
        <v>0</v>
      </c>
      <c r="YX18" s="501">
        <v>0</v>
      </c>
      <c r="YY18" s="501">
        <v>0</v>
      </c>
      <c r="YZ18" s="501">
        <v>0</v>
      </c>
      <c r="ZA18" s="501">
        <v>0</v>
      </c>
      <c r="ZB18" s="501">
        <f>VLOOKUP($B18,'Sintesi (CA)'!$C$30:$AE$56,22,FALSE)</f>
        <v>0</v>
      </c>
      <c r="ZC18" s="501">
        <f>VLOOKUP($B18,'Sintesi (CA)'!$C$30:$AE$56,22,FALSE)</f>
        <v>0</v>
      </c>
      <c r="ZD18" s="501">
        <f>VLOOKUP($B18,'Sintesi (CA)'!$C$30:$AE$56,22,FALSE)</f>
        <v>0</v>
      </c>
      <c r="ZE18" s="501">
        <f>VLOOKUP($B18,'Sintesi (CA)'!$C$30:$AE$56,22,FALSE)</f>
        <v>0</v>
      </c>
      <c r="ZF18" s="501">
        <f>VLOOKUP($B18,'Sintesi (CA)'!$C$30:$AE$56,22,FALSE)</f>
        <v>0</v>
      </c>
      <c r="ZG18" s="501">
        <f>VLOOKUP($B18,'Sintesi (CA)'!$C$30:$AE$56,22,FALSE)</f>
        <v>0</v>
      </c>
      <c r="ZH18" s="501">
        <f>VLOOKUP($B18,'Sintesi (CA)'!$C$30:$AE$56,22,FALSE)</f>
        <v>0</v>
      </c>
      <c r="ZI18" s="501">
        <f>VLOOKUP($B18,'Sintesi (CA)'!$C$30:$AE$56,22,FALSE)</f>
        <v>0</v>
      </c>
      <c r="ZJ18" s="501">
        <f>VLOOKUP($B18,'Sintesi (CA)'!$C$30:$AE$56,22,FALSE)</f>
        <v>0</v>
      </c>
      <c r="ZK18" s="501">
        <f>VLOOKUP($B18,'Sintesi (CA)'!$C$30:$AE$56,22,FALSE)</f>
        <v>0</v>
      </c>
      <c r="ZL18" s="501">
        <f>VLOOKUP($B18,'Sintesi (CA)'!$C$30:$AE$56,22,FALSE)</f>
        <v>0</v>
      </c>
      <c r="ZM18" s="501">
        <f>VLOOKUP($B18,'Sintesi (CA)'!$C$30:$AE$56,22,FALSE)</f>
        <v>0</v>
      </c>
      <c r="ZN18" s="501">
        <f>VLOOKUP($B18,'Sintesi (CA)'!$C$30:$AE$56,22,FALSE)</f>
        <v>0</v>
      </c>
      <c r="ZO18" s="501">
        <f>VLOOKUP($B18,'Sintesi (CA)'!$C$30:$AE$56,22,FALSE)</f>
        <v>0</v>
      </c>
      <c r="ZP18" s="501">
        <f>VLOOKUP($B18,'Sintesi (CA)'!$C$30:$AE$56,22,FALSE)</f>
        <v>0</v>
      </c>
      <c r="ZQ18" s="501">
        <f>VLOOKUP($B18,'Sintesi (CA)'!$C$30:$AE$56,22,FALSE)</f>
        <v>0</v>
      </c>
      <c r="ZR18" s="501">
        <f>VLOOKUP($B18,'Sintesi (CA)'!$C$30:$AE$56,22,FALSE)</f>
        <v>0</v>
      </c>
      <c r="ZS18" s="501">
        <f>VLOOKUP($B18,'Sintesi (CA)'!$C$30:$AE$56,22,FALSE)</f>
        <v>0</v>
      </c>
      <c r="ZT18" s="501">
        <f>VLOOKUP($B18,'Sintesi (CA)'!$C$30:$AE$56,22,FALSE)</f>
        <v>0</v>
      </c>
      <c r="ZU18" s="501">
        <f>VLOOKUP($B18,'Sintesi (CA)'!$C$30:$AE$56,22,FALSE)</f>
        <v>0</v>
      </c>
      <c r="ZV18" s="501">
        <f>VLOOKUP($B18,'Sintesi (CA)'!$C$30:$AE$56,22,FALSE)</f>
        <v>0</v>
      </c>
      <c r="ZW18" s="501">
        <f>VLOOKUP($B18,'Sintesi (CA)'!$C$30:$AE$56,22,FALSE)</f>
        <v>0</v>
      </c>
      <c r="ZX18" s="501">
        <f>VLOOKUP($B18,'Sintesi (CA)'!$C$30:$AE$56,22,FALSE)</f>
        <v>0</v>
      </c>
      <c r="ZY18" s="501">
        <f>VLOOKUP($B18,'Sintesi (CA)'!$C$30:$AE$56,22,FALSE)</f>
        <v>0</v>
      </c>
      <c r="ZZ18" s="501">
        <f>VLOOKUP($B18,'Sintesi (CA)'!$C$30:$AE$56,22,FALSE)</f>
        <v>0</v>
      </c>
      <c r="AAA18" s="501">
        <f>VLOOKUP($B18,'Sintesi (CA)'!$C$30:$AE$56,22,FALSE)</f>
        <v>0</v>
      </c>
      <c r="AAB18" s="501">
        <f>VLOOKUP($B18,'Sintesi (CA)'!$C$30:$AE$56,22,FALSE)</f>
        <v>0</v>
      </c>
      <c r="AAC18" s="501">
        <f>VLOOKUP($B18,'Sintesi (CA)'!$C$30:$AE$56,22,FALSE)</f>
        <v>0</v>
      </c>
      <c r="AAD18" s="501">
        <f>VLOOKUP($B18,'Sintesi (CA)'!$C$30:$AE$56,22,FALSE)</f>
        <v>0</v>
      </c>
      <c r="AAE18" s="501">
        <f>VLOOKUP($B18,'Sintesi (CA)'!$C$30:$AE$56,22,FALSE)</f>
        <v>0</v>
      </c>
      <c r="AAF18" s="501">
        <f>VLOOKUP($B18,'Sintesi (CA)'!$C$30:$AE$56,22,FALSE)</f>
        <v>0</v>
      </c>
      <c r="AAG18" s="501">
        <f>VLOOKUP($B18,'Sintesi (CA)'!$C$30:$AE$56,22,FALSE)</f>
        <v>0</v>
      </c>
      <c r="AAH18" s="501">
        <f>VLOOKUP($B18,'Sintesi (CA)'!$C$30:$AE$56,22,FALSE)</f>
        <v>0</v>
      </c>
      <c r="AAI18" s="501">
        <f>VLOOKUP($B18,'Sintesi (CA)'!$C$30:$AE$56,22,FALSE)</f>
        <v>0</v>
      </c>
      <c r="AAJ18" s="501">
        <f>VLOOKUP($B18,'Sintesi (CA)'!$C$30:$AE$56,22,FALSE)</f>
        <v>0</v>
      </c>
      <c r="AAK18" s="501">
        <f>VLOOKUP($B18,'Sintesi (CA)'!$C$30:$AE$56,22,FALSE)</f>
        <v>0</v>
      </c>
      <c r="AAL18" s="501">
        <f>VLOOKUP($B18,'Sintesi (CA)'!$C$30:$AE$56,22,FALSE)</f>
        <v>0</v>
      </c>
      <c r="AAM18" s="501">
        <f>VLOOKUP($B18,'Sintesi (CA)'!$C$30:$AE$56,22,FALSE)</f>
        <v>0</v>
      </c>
      <c r="AAN18" s="501">
        <f>VLOOKUP($B18,'Sintesi (CA)'!$C$30:$AE$56,22,FALSE)</f>
        <v>0</v>
      </c>
      <c r="AAO18" s="501">
        <f>VLOOKUP($B18,'Sintesi (CA)'!$C$30:$AE$56,22,FALSE)</f>
        <v>0</v>
      </c>
      <c r="AAP18" s="501">
        <f>VLOOKUP($B18,'Sintesi (CA)'!$C$30:$AE$56,22,FALSE)</f>
        <v>0</v>
      </c>
      <c r="AAQ18" s="501">
        <f>VLOOKUP($B18,'Sintesi (CA)'!$C$30:$AE$56,22,FALSE)</f>
        <v>0</v>
      </c>
      <c r="AAR18" s="501">
        <f>VLOOKUP($B18,'Sintesi (CA)'!$C$30:$AE$56,22,FALSE)</f>
        <v>0</v>
      </c>
      <c r="AAS18" s="501">
        <f>VLOOKUP($B18,'Sintesi (CA)'!$C$30:$AE$56,22,FALSE)</f>
        <v>0</v>
      </c>
      <c r="AAT18" s="501">
        <f>VLOOKUP($B18,'Sintesi (CA)'!$C$30:$AE$56,22,FALSE)</f>
        <v>0</v>
      </c>
      <c r="AAU18" s="501">
        <f>VLOOKUP($B18,'Sintesi (CA)'!$C$30:$AE$56,22,FALSE)</f>
        <v>0</v>
      </c>
      <c r="AAV18" s="501">
        <f>VLOOKUP($B18,'Sintesi (CA)'!$C$30:$AE$56,22,FALSE)</f>
        <v>0</v>
      </c>
      <c r="AAW18" s="501">
        <f>VLOOKUP($B18,'Sintesi (CA)'!$C$30:$AE$56,22,FALSE)</f>
        <v>0</v>
      </c>
      <c r="AAX18" s="501">
        <f>VLOOKUP($B18,'Sintesi (CA)'!$C$30:$AE$56,22,FALSE)</f>
        <v>0</v>
      </c>
      <c r="AAY18" s="501">
        <f>VLOOKUP($B18,'Sintesi (CA)'!$C$30:$AE$56,22,FALSE)</f>
        <v>0</v>
      </c>
      <c r="AAZ18" s="501">
        <f>VLOOKUP($B18,'Sintesi (CA)'!$C$30:$AE$56,22,FALSE)</f>
        <v>0</v>
      </c>
      <c r="ABA18" s="501">
        <f>VLOOKUP($B18,'Sintesi (CA)'!$C$30:$AE$56,22,FALSE)</f>
        <v>0</v>
      </c>
      <c r="ABB18" s="501">
        <f>VLOOKUP($B18,'Sintesi (CA)'!$C$30:$AE$56,22,FALSE)</f>
        <v>0</v>
      </c>
      <c r="ABC18" s="501">
        <f>VLOOKUP($B18,'Sintesi (CA)'!$C$30:$AE$56,22,FALSE)</f>
        <v>0</v>
      </c>
      <c r="ABD18" s="501">
        <f>VLOOKUP($B18,'Sintesi (CA)'!$C$30:$AE$56,22,FALSE)</f>
        <v>0</v>
      </c>
      <c r="ABE18" s="501">
        <f>VLOOKUP($B18,'Sintesi (CA)'!$C$30:$AE$56,22,FALSE)</f>
        <v>0</v>
      </c>
      <c r="ABF18" s="501">
        <f>VLOOKUP($B18,'Sintesi (CA)'!$C$30:$AE$56,22,FALSE)</f>
        <v>0</v>
      </c>
      <c r="ABG18" s="501">
        <f>VLOOKUP($B18,'Sintesi (CA)'!$C$30:$AE$56,22,FALSE)</f>
        <v>0</v>
      </c>
      <c r="ABH18" s="501">
        <f>VLOOKUP($B18,'Sintesi (CA)'!$C$30:$AE$56,22,FALSE)</f>
        <v>0</v>
      </c>
      <c r="ABI18" s="501">
        <f>VLOOKUP($B18,'Sintesi (CA)'!$C$30:$AE$56,22,FALSE)</f>
        <v>0</v>
      </c>
      <c r="ABJ18" s="501">
        <f>VLOOKUP($B18,'Sintesi (CA)'!$C$30:$AE$56,22,FALSE)</f>
        <v>0</v>
      </c>
      <c r="ABK18" s="501">
        <f>VLOOKUP($B18,'Sintesi (CA)'!$C$30:$AE$56,22,FALSE)</f>
        <v>0</v>
      </c>
      <c r="ABL18" s="501">
        <f>VLOOKUP($B18,'Sintesi (CA)'!$C$30:$AE$56,22,FALSE)</f>
        <v>0</v>
      </c>
      <c r="ABM18" s="501">
        <f>VLOOKUP($B18,'Sintesi (CA)'!$C$30:$AE$56,22,FALSE)</f>
        <v>0</v>
      </c>
      <c r="ABN18" s="501">
        <f>VLOOKUP($B18,'Sintesi (CA)'!$C$30:$AE$56,22,FALSE)</f>
        <v>0</v>
      </c>
      <c r="ABO18" s="501">
        <f>VLOOKUP($B18,'Sintesi (CA)'!$C$30:$AE$56,22,FALSE)</f>
        <v>0</v>
      </c>
      <c r="ABP18" s="501">
        <f>VLOOKUP($B18,'Sintesi (CA)'!$C$30:$AE$56,22,FALSE)</f>
        <v>0</v>
      </c>
      <c r="ABQ18" s="501">
        <f>VLOOKUP($B18,'Sintesi (CA)'!$C$30:$AE$56,22,FALSE)</f>
        <v>0</v>
      </c>
      <c r="ABR18" s="501">
        <f>VLOOKUP($B18,'Sintesi (CA)'!$C$30:$AE$56,22,FALSE)</f>
        <v>0</v>
      </c>
      <c r="ABS18" s="501">
        <f>VLOOKUP($B18,'Sintesi (CA)'!$C$30:$AE$56,22,FALSE)</f>
        <v>0</v>
      </c>
      <c r="ABT18" s="501">
        <f>VLOOKUP($B18,'Sintesi (CA)'!$C$30:$AE$56,22,FALSE)</f>
        <v>0</v>
      </c>
      <c r="ABU18" s="501">
        <f>VLOOKUP($B18,'Sintesi (CA)'!$C$30:$AE$56,22,FALSE)</f>
        <v>0</v>
      </c>
      <c r="ABV18" s="501">
        <f>VLOOKUP($B18,'Sintesi (CA)'!$C$30:$AE$56,22,FALSE)</f>
        <v>0</v>
      </c>
      <c r="ABW18" s="501">
        <f>VLOOKUP($B18,'Sintesi (CA)'!$C$30:$AE$56,22,FALSE)</f>
        <v>0</v>
      </c>
      <c r="ABX18" s="501">
        <f>VLOOKUP($B18,'Sintesi (CA)'!$C$30:$AE$56,22,FALSE)</f>
        <v>0</v>
      </c>
      <c r="ABY18" s="501">
        <f>VLOOKUP($B18,'Sintesi (CA)'!$C$30:$AE$56,22,FALSE)</f>
        <v>0</v>
      </c>
      <c r="ABZ18" s="501">
        <f>VLOOKUP($B18,'Sintesi (CA)'!$C$30:$AE$56,22,FALSE)</f>
        <v>0</v>
      </c>
      <c r="ACA18" s="501">
        <f>VLOOKUP($B18,'Sintesi (CA)'!$C$30:$AE$56,22,FALSE)</f>
        <v>0</v>
      </c>
      <c r="ACB18" s="501">
        <f>VLOOKUP($B18,'Sintesi (CA)'!$C$30:$AE$56,22,FALSE)</f>
        <v>0</v>
      </c>
      <c r="ACC18" s="501">
        <f>VLOOKUP($B18,'Sintesi (CA)'!$C$30:$AE$56,22,FALSE)</f>
        <v>0</v>
      </c>
      <c r="ACD18" s="501">
        <f>VLOOKUP($B18,'Sintesi (CA)'!$C$30:$AE$56,22,FALSE)</f>
        <v>0</v>
      </c>
      <c r="ACE18" s="501"/>
      <c r="ACF18" s="501"/>
      <c r="ACG18" s="501"/>
      <c r="ACH18" s="86"/>
      <c r="ACI18" s="88">
        <v>0</v>
      </c>
      <c r="ACJ18" s="87">
        <v>43271</v>
      </c>
      <c r="ACK18" s="89">
        <v>43294</v>
      </c>
      <c r="ACL18" s="80">
        <v>0</v>
      </c>
      <c r="ACM18" s="80">
        <v>0</v>
      </c>
      <c r="ACN18" s="80">
        <v>0</v>
      </c>
      <c r="ACO18" s="80">
        <v>0</v>
      </c>
      <c r="ACP18" s="80">
        <v>0</v>
      </c>
      <c r="ACQ18" s="80">
        <v>0</v>
      </c>
      <c r="ACR18" s="80">
        <v>0</v>
      </c>
      <c r="ACS18" s="80">
        <v>0</v>
      </c>
      <c r="ACT18" s="80">
        <v>0</v>
      </c>
      <c r="ACU18" s="80">
        <v>0</v>
      </c>
      <c r="ACV18" s="80">
        <v>0</v>
      </c>
      <c r="ACW18" s="80">
        <v>0</v>
      </c>
      <c r="ACX18" s="80">
        <v>0</v>
      </c>
      <c r="ACY18" s="80">
        <v>0</v>
      </c>
      <c r="ACZ18" s="80">
        <v>0</v>
      </c>
      <c r="ADA18" s="80">
        <v>0</v>
      </c>
      <c r="ADB18" s="80">
        <v>0</v>
      </c>
      <c r="ADC18" s="80">
        <v>0</v>
      </c>
      <c r="ADD18" s="80">
        <v>0</v>
      </c>
      <c r="ADE18" s="80">
        <v>0</v>
      </c>
      <c r="ADF18" s="80">
        <v>1</v>
      </c>
      <c r="ADG18" s="80">
        <v>1</v>
      </c>
      <c r="ADH18" s="80">
        <v>1</v>
      </c>
      <c r="ADI18" s="80">
        <v>1</v>
      </c>
      <c r="ADJ18" s="80">
        <v>1</v>
      </c>
      <c r="ADK18" s="80">
        <v>1</v>
      </c>
      <c r="ADL18" s="80">
        <v>1</v>
      </c>
      <c r="ADM18" s="80">
        <v>1</v>
      </c>
      <c r="ADN18" s="80">
        <v>1</v>
      </c>
      <c r="ADO18" s="80">
        <v>1</v>
      </c>
      <c r="ADP18" s="80">
        <v>1</v>
      </c>
      <c r="ADQ18" s="80">
        <v>1</v>
      </c>
      <c r="ADR18" s="80">
        <v>1</v>
      </c>
      <c r="ADS18" s="80">
        <v>1</v>
      </c>
      <c r="ADT18" s="80">
        <v>1</v>
      </c>
      <c r="ADU18" s="80">
        <v>1</v>
      </c>
      <c r="ADV18" s="80">
        <v>1</v>
      </c>
      <c r="ADW18" s="80">
        <v>1</v>
      </c>
      <c r="ADX18" s="80">
        <v>1</v>
      </c>
      <c r="ADY18" s="80">
        <v>1</v>
      </c>
      <c r="ADZ18" s="80">
        <v>1</v>
      </c>
      <c r="AEA18" s="80">
        <v>1</v>
      </c>
      <c r="AEB18" s="80">
        <v>1</v>
      </c>
      <c r="AEC18" s="80">
        <v>1</v>
      </c>
      <c r="AED18" s="80">
        <v>1</v>
      </c>
      <c r="AEE18" s="80">
        <v>0</v>
      </c>
      <c r="AEF18" s="80">
        <v>0</v>
      </c>
      <c r="AEG18" s="80">
        <v>0</v>
      </c>
      <c r="AEH18" s="80">
        <v>0</v>
      </c>
      <c r="AEI18" s="80">
        <v>0</v>
      </c>
      <c r="AEJ18" s="80">
        <v>0</v>
      </c>
      <c r="AEK18" s="80">
        <v>0</v>
      </c>
      <c r="AEL18" s="80">
        <v>0</v>
      </c>
      <c r="AEM18" s="80">
        <v>0</v>
      </c>
      <c r="AEN18" s="80">
        <v>0</v>
      </c>
      <c r="AEO18" s="80">
        <v>0</v>
      </c>
      <c r="AEP18" s="80">
        <v>0</v>
      </c>
      <c r="AEQ18" s="80">
        <v>0</v>
      </c>
      <c r="AER18" s="80">
        <v>0</v>
      </c>
      <c r="AES18" s="80">
        <v>0</v>
      </c>
      <c r="AET18" s="80">
        <v>0</v>
      </c>
      <c r="AEU18" s="80">
        <v>0</v>
      </c>
      <c r="AEV18" s="80">
        <v>0</v>
      </c>
      <c r="AEW18" s="80">
        <v>0</v>
      </c>
      <c r="AEX18" s="80">
        <v>0</v>
      </c>
      <c r="AEY18" s="80">
        <v>0</v>
      </c>
      <c r="AEZ18" s="80">
        <v>0</v>
      </c>
      <c r="AFA18" s="80">
        <v>0</v>
      </c>
      <c r="AFB18" s="80">
        <v>0</v>
      </c>
      <c r="AFC18" s="80">
        <v>0</v>
      </c>
      <c r="AFD18" s="80">
        <v>0</v>
      </c>
      <c r="AFE18" s="80">
        <v>0</v>
      </c>
      <c r="AFF18" s="80">
        <v>0</v>
      </c>
      <c r="AFG18" s="80">
        <v>0</v>
      </c>
      <c r="AFH18" s="80">
        <v>0</v>
      </c>
      <c r="AFI18" s="80">
        <v>0</v>
      </c>
      <c r="AFJ18" s="80">
        <v>0</v>
      </c>
      <c r="AFK18" s="80">
        <v>0</v>
      </c>
      <c r="AFL18" s="80">
        <v>0</v>
      </c>
      <c r="AFM18" s="80">
        <v>0</v>
      </c>
      <c r="AFN18" s="80">
        <v>0</v>
      </c>
      <c r="AFO18" s="80">
        <v>0</v>
      </c>
      <c r="AFP18" s="80">
        <v>0</v>
      </c>
      <c r="AFQ18" s="80">
        <v>0</v>
      </c>
      <c r="AFR18" s="80">
        <v>0</v>
      </c>
      <c r="AFS18" s="80">
        <v>0</v>
      </c>
      <c r="AFT18" s="80">
        <v>0</v>
      </c>
      <c r="AFU18" s="80">
        <v>0</v>
      </c>
      <c r="AFV18" s="80">
        <v>0</v>
      </c>
      <c r="AFW18" s="80">
        <v>0</v>
      </c>
      <c r="AFX18" s="80">
        <v>0</v>
      </c>
      <c r="AFY18" s="80">
        <v>0</v>
      </c>
      <c r="AFZ18" s="80">
        <v>0</v>
      </c>
      <c r="AGA18" s="80">
        <v>0</v>
      </c>
      <c r="AGB18" s="80">
        <v>0</v>
      </c>
      <c r="AGC18" s="80">
        <v>0</v>
      </c>
      <c r="AGD18" s="80">
        <v>0</v>
      </c>
      <c r="AGE18" s="80">
        <v>0</v>
      </c>
      <c r="AGF18" s="80">
        <v>0</v>
      </c>
      <c r="AGG18" s="80">
        <v>0</v>
      </c>
      <c r="AGH18" s="80">
        <v>0</v>
      </c>
      <c r="AGI18" s="80"/>
      <c r="AGJ18" s="80"/>
      <c r="AGK18" s="80"/>
      <c r="AGL18" s="80"/>
      <c r="AGM18" s="80"/>
    </row>
    <row r="19" spans="1:871" s="104" customFormat="1">
      <c r="A19" s="74" t="str">
        <f>IF('Sintesi (CA)'!B44&lt;&gt;"",'Sintesi (CA)'!B44,"")</f>
        <v>P59-Deploy &amp; Change CRMT</v>
      </c>
      <c r="B19" s="145" t="str">
        <f>IF('Sintesi (CA)'!C44&lt;&gt;"",'Sintesi (CA)'!C44,"")</f>
        <v>AO004511_YYY69</v>
      </c>
      <c r="C19" s="74" t="str">
        <f>IF('Sintesi (CA)'!N44&lt;&gt;"",'Sintesi (CA)'!N44,"")</f>
        <v>Subentro_Combinato</v>
      </c>
      <c r="D19" s="75">
        <f>'Sintesi (CA)'!W44</f>
        <v>1</v>
      </c>
      <c r="E19" s="75">
        <f>'Sintesi (CA)'!X44</f>
        <v>0</v>
      </c>
      <c r="F19" s="75">
        <f>'Sintesi (CA)'!Y44</f>
        <v>1</v>
      </c>
      <c r="G19" s="175">
        <v>1</v>
      </c>
      <c r="H19" s="183">
        <v>43271</v>
      </c>
      <c r="I19" s="183">
        <v>43315</v>
      </c>
      <c r="J19" s="78">
        <f t="shared" si="123"/>
        <v>33</v>
      </c>
      <c r="K19" s="78">
        <v>0</v>
      </c>
      <c r="L19" s="79">
        <f t="shared" si="122"/>
        <v>3.0303030303030304E-2</v>
      </c>
      <c r="M19" s="80">
        <v>0</v>
      </c>
      <c r="N19" s="80">
        <v>0</v>
      </c>
      <c r="O19" s="80">
        <v>0</v>
      </c>
      <c r="P19" s="80">
        <v>0</v>
      </c>
      <c r="Q19" s="80">
        <v>0</v>
      </c>
      <c r="R19" s="80">
        <v>0</v>
      </c>
      <c r="S19" s="80">
        <v>0</v>
      </c>
      <c r="T19" s="80">
        <v>0</v>
      </c>
      <c r="U19" s="80">
        <v>0</v>
      </c>
      <c r="V19" s="80">
        <v>0</v>
      </c>
      <c r="W19" s="80">
        <v>0</v>
      </c>
      <c r="X19" s="80">
        <v>0</v>
      </c>
      <c r="Y19" s="80">
        <v>0</v>
      </c>
      <c r="Z19" s="80">
        <v>0</v>
      </c>
      <c r="AA19" s="80">
        <v>0</v>
      </c>
      <c r="AB19" s="80">
        <v>0</v>
      </c>
      <c r="AC19" s="80">
        <v>0</v>
      </c>
      <c r="AD19" s="80">
        <v>0</v>
      </c>
      <c r="AE19" s="80">
        <v>0</v>
      </c>
      <c r="AF19" s="80">
        <v>0</v>
      </c>
      <c r="AG19" s="80">
        <v>0</v>
      </c>
      <c r="AH19" s="80">
        <v>1</v>
      </c>
      <c r="AI19" s="80">
        <v>1</v>
      </c>
      <c r="AJ19" s="80">
        <v>1</v>
      </c>
      <c r="AK19" s="80">
        <v>1</v>
      </c>
      <c r="AL19" s="80">
        <v>1</v>
      </c>
      <c r="AM19" s="80">
        <v>1</v>
      </c>
      <c r="AN19" s="80">
        <v>1</v>
      </c>
      <c r="AO19" s="80">
        <v>1</v>
      </c>
      <c r="AP19" s="80">
        <v>1</v>
      </c>
      <c r="AQ19" s="80">
        <v>1</v>
      </c>
      <c r="AR19" s="80">
        <v>1</v>
      </c>
      <c r="AS19" s="80">
        <v>1</v>
      </c>
      <c r="AT19" s="80">
        <v>1</v>
      </c>
      <c r="AU19" s="80">
        <v>1</v>
      </c>
      <c r="AV19" s="80">
        <v>1</v>
      </c>
      <c r="AW19" s="80">
        <v>1</v>
      </c>
      <c r="AX19" s="80">
        <v>1</v>
      </c>
      <c r="AY19" s="80">
        <v>1</v>
      </c>
      <c r="AZ19" s="80">
        <v>1</v>
      </c>
      <c r="BA19" s="80">
        <v>1</v>
      </c>
      <c r="BB19" s="80">
        <v>1</v>
      </c>
      <c r="BC19" s="80">
        <v>1</v>
      </c>
      <c r="BD19" s="80">
        <v>1</v>
      </c>
      <c r="BE19" s="80">
        <v>1</v>
      </c>
      <c r="BF19" s="80">
        <v>1</v>
      </c>
      <c r="BG19" s="80">
        <v>1</v>
      </c>
      <c r="BH19" s="80">
        <v>0</v>
      </c>
      <c r="BI19" s="80">
        <v>0</v>
      </c>
      <c r="BJ19" s="80">
        <v>0</v>
      </c>
      <c r="BK19" s="80">
        <v>0</v>
      </c>
      <c r="BL19" s="80">
        <v>0</v>
      </c>
      <c r="BM19" s="80">
        <v>0</v>
      </c>
      <c r="BN19" s="80">
        <v>0</v>
      </c>
      <c r="BO19" s="80">
        <v>0</v>
      </c>
      <c r="BP19" s="80">
        <v>0</v>
      </c>
      <c r="BQ19" s="80">
        <v>0</v>
      </c>
      <c r="BR19" s="80">
        <v>0</v>
      </c>
      <c r="BS19" s="80">
        <v>0</v>
      </c>
      <c r="BT19" s="80">
        <v>0</v>
      </c>
      <c r="BU19" s="80">
        <v>0</v>
      </c>
      <c r="BV19" s="80">
        <v>0</v>
      </c>
      <c r="BW19" s="80">
        <v>0</v>
      </c>
      <c r="BX19" s="80">
        <v>0</v>
      </c>
      <c r="BY19" s="80">
        <v>0</v>
      </c>
      <c r="BZ19" s="80">
        <v>0</v>
      </c>
      <c r="CA19" s="80">
        <v>0</v>
      </c>
      <c r="CB19" s="80">
        <v>0</v>
      </c>
      <c r="CC19" s="80">
        <v>0</v>
      </c>
      <c r="CD19" s="80">
        <v>0</v>
      </c>
      <c r="CE19" s="80">
        <v>0</v>
      </c>
      <c r="CF19" s="80">
        <v>0</v>
      </c>
      <c r="CG19" s="80">
        <v>0</v>
      </c>
      <c r="CH19" s="80">
        <v>0</v>
      </c>
      <c r="CI19" s="80">
        <v>0</v>
      </c>
      <c r="CJ19" s="80">
        <v>0</v>
      </c>
      <c r="CK19" s="80">
        <v>0</v>
      </c>
      <c r="CL19" s="80">
        <v>0</v>
      </c>
      <c r="CM19" s="80">
        <v>0</v>
      </c>
      <c r="CN19" s="80">
        <v>0</v>
      </c>
      <c r="CO19" s="80">
        <v>0</v>
      </c>
      <c r="CP19" s="80">
        <v>0</v>
      </c>
      <c r="CQ19" s="80">
        <v>0</v>
      </c>
      <c r="CR19" s="80">
        <v>0</v>
      </c>
      <c r="CS19" s="80">
        <v>0</v>
      </c>
      <c r="CT19" s="80">
        <v>0</v>
      </c>
      <c r="CU19" s="80">
        <v>0</v>
      </c>
      <c r="CV19" s="80">
        <v>0</v>
      </c>
      <c r="CW19" s="80">
        <v>0</v>
      </c>
      <c r="CX19" s="80">
        <v>0</v>
      </c>
      <c r="CY19" s="80">
        <v>0</v>
      </c>
      <c r="CZ19" s="80">
        <v>0</v>
      </c>
      <c r="DA19" s="80">
        <v>0</v>
      </c>
      <c r="DB19" s="80">
        <v>0</v>
      </c>
      <c r="DC19" s="80">
        <v>0</v>
      </c>
      <c r="DD19" s="80">
        <v>0</v>
      </c>
      <c r="DE19" s="80">
        <v>0</v>
      </c>
      <c r="DF19" s="80">
        <v>0</v>
      </c>
      <c r="DG19" s="80">
        <v>0</v>
      </c>
      <c r="DH19" s="80">
        <v>0</v>
      </c>
      <c r="DI19" s="80">
        <v>0</v>
      </c>
      <c r="DJ19" s="80"/>
      <c r="DK19" s="80"/>
      <c r="DL19" s="80"/>
      <c r="DM19" s="80"/>
      <c r="DN19" s="80"/>
      <c r="DO19" s="80"/>
      <c r="DP19" s="318">
        <v>0</v>
      </c>
      <c r="DQ19" s="318">
        <v>0</v>
      </c>
      <c r="DR19" s="318">
        <v>0</v>
      </c>
      <c r="DS19" s="318">
        <v>0</v>
      </c>
      <c r="DT19" s="318">
        <v>0</v>
      </c>
      <c r="DU19" s="318">
        <v>0</v>
      </c>
      <c r="DV19" s="318">
        <v>0</v>
      </c>
      <c r="DW19" s="318">
        <v>0</v>
      </c>
      <c r="DX19" s="318">
        <v>0</v>
      </c>
      <c r="DY19" s="318">
        <v>0</v>
      </c>
      <c r="DZ19" s="318">
        <v>0</v>
      </c>
      <c r="EA19" s="318">
        <v>0</v>
      </c>
      <c r="EB19" s="318">
        <v>0</v>
      </c>
      <c r="EC19" s="318">
        <v>0</v>
      </c>
      <c r="ED19" s="318">
        <v>0</v>
      </c>
      <c r="EE19" s="318">
        <v>0</v>
      </c>
      <c r="EF19" s="318">
        <v>0</v>
      </c>
      <c r="EG19" s="318">
        <v>0</v>
      </c>
      <c r="EH19" s="318">
        <v>0</v>
      </c>
      <c r="EI19" s="318">
        <v>0</v>
      </c>
      <c r="EJ19" s="318">
        <v>0</v>
      </c>
      <c r="EK19" s="318">
        <v>0</v>
      </c>
      <c r="EL19" s="318">
        <v>0</v>
      </c>
      <c r="EM19" s="318">
        <f>VLOOKUP($B19,'Sintesi (CA)'!$C$30:$AE$56,25,FALSE)</f>
        <v>0</v>
      </c>
      <c r="EN19" s="318">
        <f>VLOOKUP($B19,'Sintesi (CA)'!$C$30:$AE$56,25,FALSE)</f>
        <v>0</v>
      </c>
      <c r="EO19" s="318">
        <f>VLOOKUP($B19,'Sintesi (CA)'!$C$30:$AE$56,25,FALSE)</f>
        <v>0</v>
      </c>
      <c r="EP19" s="318">
        <f>VLOOKUP($B19,'Sintesi (CA)'!$C$30:$AE$56,25,FALSE)</f>
        <v>0</v>
      </c>
      <c r="EQ19" s="318">
        <f>VLOOKUP($B19,'Sintesi (CA)'!$C$30:$AE$56,25,FALSE)</f>
        <v>0</v>
      </c>
      <c r="ER19" s="318">
        <f>VLOOKUP($B19,'Sintesi (CA)'!$C$30:$AE$56,25,FALSE)</f>
        <v>0</v>
      </c>
      <c r="ES19" s="318">
        <f>VLOOKUP($B19,'Sintesi (CA)'!$C$30:$AE$56,25,FALSE)</f>
        <v>0</v>
      </c>
      <c r="ET19" s="318">
        <f>VLOOKUP($B19,'Sintesi (CA)'!$C$30:$AE$56,25,FALSE)</f>
        <v>0</v>
      </c>
      <c r="EU19" s="318">
        <f>VLOOKUP($B19,'Sintesi (CA)'!$C$30:$AE$56,25,FALSE)</f>
        <v>0</v>
      </c>
      <c r="EV19" s="318">
        <f>VLOOKUP($B19,'Sintesi (CA)'!$C$30:$AE$56,25,FALSE)</f>
        <v>0</v>
      </c>
      <c r="EW19" s="318">
        <f>VLOOKUP($B19,'Sintesi (CA)'!$C$30:$AE$56,25,FALSE)</f>
        <v>0</v>
      </c>
      <c r="EX19" s="318">
        <f>VLOOKUP($B19,'Sintesi (CA)'!$C$30:$AE$56,25,FALSE)</f>
        <v>0</v>
      </c>
      <c r="EY19" s="318">
        <f>VLOOKUP($B19,'Sintesi (CA)'!$C$30:$AE$56,25,FALSE)</f>
        <v>0</v>
      </c>
      <c r="EZ19" s="318">
        <f>VLOOKUP($B19,'Sintesi (CA)'!$C$30:$AE$56,25,FALSE)</f>
        <v>0</v>
      </c>
      <c r="FA19" s="318">
        <f>VLOOKUP($B19,'Sintesi (CA)'!$C$30:$AE$56,25,FALSE)</f>
        <v>0</v>
      </c>
      <c r="FB19" s="318">
        <f>VLOOKUP($B19,'Sintesi (CA)'!$C$30:$AE$56,25,FALSE)</f>
        <v>0</v>
      </c>
      <c r="FC19" s="318">
        <f>VLOOKUP($B19,'Sintesi (CA)'!$C$30:$AE$56,25,FALSE)</f>
        <v>0</v>
      </c>
      <c r="FD19" s="318">
        <f>VLOOKUP($B19,'Sintesi (CA)'!$C$30:$AE$56,25,FALSE)</f>
        <v>0</v>
      </c>
      <c r="FE19" s="318">
        <f>VLOOKUP($B19,'Sintesi (CA)'!$C$30:$AE$56,25,FALSE)</f>
        <v>0</v>
      </c>
      <c r="FF19" s="318">
        <f>VLOOKUP($B19,'Sintesi (CA)'!$C$30:$AE$56,25,FALSE)</f>
        <v>0</v>
      </c>
      <c r="FG19" s="318">
        <f>VLOOKUP($B19,'Sintesi (CA)'!$C$30:$AE$56,25,FALSE)</f>
        <v>0</v>
      </c>
      <c r="FH19" s="318">
        <f>VLOOKUP($B19,'Sintesi (CA)'!$C$30:$AE$56,25,FALSE)</f>
        <v>0</v>
      </c>
      <c r="FI19" s="318">
        <f>VLOOKUP($B19,'Sintesi (CA)'!$C$30:$AE$56,25,FALSE)</f>
        <v>0</v>
      </c>
      <c r="FJ19" s="318">
        <f>VLOOKUP($B19,'Sintesi (CA)'!$C$30:$AE$56,25,FALSE)</f>
        <v>0</v>
      </c>
      <c r="FK19" s="318">
        <f>VLOOKUP($B19,'Sintesi (CA)'!$C$30:$AE$56,25,FALSE)</f>
        <v>0</v>
      </c>
      <c r="FL19" s="318">
        <f>VLOOKUP($B19,'Sintesi (CA)'!$C$30:$AE$56,25,FALSE)</f>
        <v>0</v>
      </c>
      <c r="FM19" s="318">
        <f>VLOOKUP($B19,'Sintesi (CA)'!$C$30:$AE$56,25,FALSE)</f>
        <v>0</v>
      </c>
      <c r="FN19" s="318">
        <f>VLOOKUP($B19,'Sintesi (CA)'!$C$30:$AE$56,25,FALSE)</f>
        <v>0</v>
      </c>
      <c r="FO19" s="318">
        <f>VLOOKUP($B19,'Sintesi (CA)'!$C$30:$AE$56,25,FALSE)</f>
        <v>0</v>
      </c>
      <c r="FP19" s="318">
        <f>VLOOKUP($B19,'Sintesi (CA)'!$C$30:$AE$56,25,FALSE)</f>
        <v>0</v>
      </c>
      <c r="FQ19" s="318">
        <f>VLOOKUP($B19,'Sintesi (CA)'!$C$30:$AE$56,25,FALSE)</f>
        <v>0</v>
      </c>
      <c r="FR19" s="318">
        <f>VLOOKUP($B19,'Sintesi (CA)'!$C$30:$AE$56,25,FALSE)</f>
        <v>0</v>
      </c>
      <c r="FS19" s="318">
        <f>VLOOKUP($B19,'Sintesi (CA)'!$C$30:$AE$56,25,FALSE)</f>
        <v>0</v>
      </c>
      <c r="FT19" s="318">
        <f>VLOOKUP($B19,'Sintesi (CA)'!$C$30:$AE$56,25,FALSE)</f>
        <v>0</v>
      </c>
      <c r="FU19" s="318">
        <f>VLOOKUP($B19,'Sintesi (CA)'!$C$30:$AE$56,25,FALSE)</f>
        <v>0</v>
      </c>
      <c r="FV19" s="318">
        <f>VLOOKUP($B19,'Sintesi (CA)'!$C$30:$AE$56,25,FALSE)</f>
        <v>0</v>
      </c>
      <c r="FW19" s="318">
        <f>VLOOKUP($B19,'Sintesi (CA)'!$C$30:$AE$56,25,FALSE)</f>
        <v>0</v>
      </c>
      <c r="FX19" s="318">
        <f>VLOOKUP($B19,'Sintesi (CA)'!$C$30:$AE$56,25,FALSE)</f>
        <v>0</v>
      </c>
      <c r="FY19" s="318">
        <f>VLOOKUP($B19,'Sintesi (CA)'!$C$30:$AE$56,25,FALSE)</f>
        <v>0</v>
      </c>
      <c r="FZ19" s="318">
        <f>VLOOKUP($B19,'Sintesi (CA)'!$C$30:$AE$56,25,FALSE)</f>
        <v>0</v>
      </c>
      <c r="GA19" s="318">
        <f>VLOOKUP($B19,'Sintesi (CA)'!$C$30:$AE$56,25,FALSE)</f>
        <v>0</v>
      </c>
      <c r="GB19" s="318">
        <f>VLOOKUP($B19,'Sintesi (CA)'!$C$30:$AE$56,25,FALSE)</f>
        <v>0</v>
      </c>
      <c r="GC19" s="318">
        <f>VLOOKUP($B19,'Sintesi (CA)'!$C$30:$AE$56,25,FALSE)</f>
        <v>0</v>
      </c>
      <c r="GD19" s="318">
        <f>VLOOKUP($B19,'Sintesi (CA)'!$C$30:$AE$56,25,FALSE)</f>
        <v>0</v>
      </c>
      <c r="GE19" s="318">
        <f>VLOOKUP($B19,'Sintesi (CA)'!$C$30:$AE$56,25,FALSE)</f>
        <v>0</v>
      </c>
      <c r="GF19" s="318">
        <f>VLOOKUP($B19,'Sintesi (CA)'!$C$30:$AE$56,25,FALSE)</f>
        <v>0</v>
      </c>
      <c r="GG19" s="318">
        <f>VLOOKUP($B19,'Sintesi (CA)'!$C$30:$AE$56,25,FALSE)</f>
        <v>0</v>
      </c>
      <c r="GH19" s="318">
        <f>VLOOKUP($B19,'Sintesi (CA)'!$C$30:$AE$56,25,FALSE)</f>
        <v>0</v>
      </c>
      <c r="GI19" s="318">
        <f>VLOOKUP($B19,'Sintesi (CA)'!$C$30:$AE$56,25,FALSE)</f>
        <v>0</v>
      </c>
      <c r="GJ19" s="318">
        <f>VLOOKUP($B19,'Sintesi (CA)'!$C$30:$AE$56,25,FALSE)</f>
        <v>0</v>
      </c>
      <c r="GK19" s="318">
        <f>VLOOKUP($B19,'Sintesi (CA)'!$C$30:$AE$56,25,FALSE)</f>
        <v>0</v>
      </c>
      <c r="GL19" s="318">
        <f>VLOOKUP($B19,'Sintesi (CA)'!$C$30:$AE$56,25,FALSE)</f>
        <v>0</v>
      </c>
      <c r="GM19" s="318">
        <f>VLOOKUP($B19,'Sintesi (CA)'!$C$30:$AE$56,25,FALSE)</f>
        <v>0</v>
      </c>
      <c r="GN19" s="318">
        <f>VLOOKUP($B19,'Sintesi (CA)'!$C$30:$AE$56,25,FALSE)</f>
        <v>0</v>
      </c>
      <c r="GO19" s="318">
        <f>VLOOKUP($B19,'Sintesi (CA)'!$C$30:$AE$56,25,FALSE)</f>
        <v>0</v>
      </c>
      <c r="GP19" s="318">
        <f>VLOOKUP($B19,'Sintesi (CA)'!$C$30:$AE$56,25,FALSE)</f>
        <v>0</v>
      </c>
      <c r="GQ19" s="318">
        <f>VLOOKUP($B19,'Sintesi (CA)'!$C$30:$AE$56,25,FALSE)</f>
        <v>0</v>
      </c>
      <c r="GR19" s="318">
        <f>VLOOKUP($B19,'Sintesi (CA)'!$C$30:$AE$56,25,FALSE)</f>
        <v>0</v>
      </c>
      <c r="GS19" s="318">
        <f>VLOOKUP($B19,'Sintesi (CA)'!$C$30:$AE$56,25,FALSE)</f>
        <v>0</v>
      </c>
      <c r="GT19" s="318">
        <f>VLOOKUP($B19,'Sintesi (CA)'!$C$30:$AE$56,25,FALSE)</f>
        <v>0</v>
      </c>
      <c r="GU19" s="318">
        <f>VLOOKUP($B19,'Sintesi (CA)'!$C$30:$AE$56,25,FALSE)</f>
        <v>0</v>
      </c>
      <c r="GV19" s="318">
        <f>VLOOKUP($B19,'Sintesi (CA)'!$C$30:$AE$56,25,FALSE)</f>
        <v>0</v>
      </c>
      <c r="GW19" s="318">
        <f>VLOOKUP($B19,'Sintesi (CA)'!$C$30:$AE$56,25,FALSE)</f>
        <v>0</v>
      </c>
      <c r="GX19" s="318">
        <f>VLOOKUP($B19,'Sintesi (CA)'!$C$30:$AE$56,25,FALSE)</f>
        <v>0</v>
      </c>
      <c r="GY19" s="318">
        <f>VLOOKUP($B19,'Sintesi (CA)'!$C$30:$AE$56,25,FALSE)</f>
        <v>0</v>
      </c>
      <c r="GZ19" s="318">
        <f>VLOOKUP($B19,'Sintesi (CA)'!$C$30:$AE$56,25,FALSE)</f>
        <v>0</v>
      </c>
      <c r="HA19" s="318">
        <f>VLOOKUP($B19,'Sintesi (CA)'!$C$30:$AE$56,25,FALSE)</f>
        <v>0</v>
      </c>
      <c r="HB19" s="318">
        <f>VLOOKUP($B19,'Sintesi (CA)'!$C$30:$AE$56,25,FALSE)</f>
        <v>0</v>
      </c>
      <c r="HC19" s="318">
        <f>VLOOKUP($B19,'Sintesi (CA)'!$C$30:$AE$56,25,FALSE)</f>
        <v>0</v>
      </c>
      <c r="HD19" s="318">
        <f>VLOOKUP($B19,'Sintesi (CA)'!$C$30:$AE$56,25,FALSE)</f>
        <v>0</v>
      </c>
      <c r="HE19" s="318">
        <f>VLOOKUP($B19,'Sintesi (CA)'!$C$30:$AE$56,25,FALSE)</f>
        <v>0</v>
      </c>
      <c r="HF19" s="318">
        <f>VLOOKUP($B19,'Sintesi (CA)'!$C$30:$AE$56,25,FALSE)</f>
        <v>0</v>
      </c>
      <c r="HG19" s="318">
        <f>VLOOKUP($B19,'Sintesi (CA)'!$C$30:$AE$56,25,FALSE)</f>
        <v>0</v>
      </c>
      <c r="HH19" s="318">
        <f>VLOOKUP($B19,'Sintesi (CA)'!$C$30:$AE$56,25,FALSE)</f>
        <v>0</v>
      </c>
      <c r="HI19" s="318">
        <f>VLOOKUP($B19,'Sintesi (CA)'!$C$30:$AE$56,25,FALSE)</f>
        <v>0</v>
      </c>
      <c r="HJ19" s="318">
        <f>VLOOKUP($B19,'Sintesi (CA)'!$C$30:$AE$56,25,FALSE)</f>
        <v>0</v>
      </c>
      <c r="HK19" s="318">
        <f>VLOOKUP($B19,'Sintesi (CA)'!$C$30:$AE$56,25,FALSE)</f>
        <v>0</v>
      </c>
      <c r="HL19" s="318">
        <f>VLOOKUP($B19,'Sintesi (CA)'!$C$30:$AE$56,25,FALSE)</f>
        <v>0</v>
      </c>
      <c r="HM19" s="318">
        <f>VLOOKUP($B19,'Sintesi (CA)'!$C$30:$AE$56,25,FALSE)</f>
        <v>0</v>
      </c>
      <c r="HN19" s="318">
        <f>VLOOKUP($B19,'Sintesi (CA)'!$C$30:$AE$56,25,FALSE)</f>
        <v>0</v>
      </c>
      <c r="HO19" s="318">
        <f>VLOOKUP($B19,'Sintesi (CA)'!$C$30:$AE$56,25,FALSE)</f>
        <v>0</v>
      </c>
      <c r="HP19" s="318"/>
      <c r="HQ19" s="318"/>
      <c r="HR19" s="318"/>
      <c r="HS19" s="319">
        <v>0</v>
      </c>
      <c r="HT19" s="319">
        <v>0</v>
      </c>
      <c r="HU19" s="319">
        <v>0</v>
      </c>
      <c r="HV19" s="319">
        <v>0</v>
      </c>
      <c r="HW19" s="319">
        <v>0</v>
      </c>
      <c r="HX19" s="319">
        <v>0</v>
      </c>
      <c r="HY19" s="319">
        <v>0</v>
      </c>
      <c r="HZ19" s="319">
        <v>0</v>
      </c>
      <c r="IA19" s="319">
        <v>0</v>
      </c>
      <c r="IB19" s="319">
        <v>0</v>
      </c>
      <c r="IC19" s="319">
        <v>0</v>
      </c>
      <c r="ID19" s="319">
        <v>0</v>
      </c>
      <c r="IE19" s="319">
        <v>0</v>
      </c>
      <c r="IF19" s="319">
        <v>0</v>
      </c>
      <c r="IG19" s="319">
        <v>0</v>
      </c>
      <c r="IH19" s="319">
        <v>0</v>
      </c>
      <c r="II19" s="319">
        <v>0</v>
      </c>
      <c r="IJ19" s="319">
        <v>0</v>
      </c>
      <c r="IK19" s="319">
        <v>0</v>
      </c>
      <c r="IL19" s="319">
        <v>0</v>
      </c>
      <c r="IM19" s="319">
        <v>0</v>
      </c>
      <c r="IN19" s="319">
        <v>0</v>
      </c>
      <c r="IO19" s="319">
        <v>0</v>
      </c>
      <c r="IP19" s="319">
        <f>VLOOKUP($B19,'Sintesi (CA)'!$C$30:$AE$56,27,FALSE)</f>
        <v>0</v>
      </c>
      <c r="IQ19" s="319">
        <f>VLOOKUP($B19,'Sintesi (CA)'!$C$30:$AE$56,27,FALSE)</f>
        <v>0</v>
      </c>
      <c r="IR19" s="319">
        <f>VLOOKUP($B19,'Sintesi (CA)'!$C$30:$AE$56,27,FALSE)</f>
        <v>0</v>
      </c>
      <c r="IS19" s="319">
        <f>VLOOKUP($B19,'Sintesi (CA)'!$C$30:$AE$56,27,FALSE)</f>
        <v>0</v>
      </c>
      <c r="IT19" s="319">
        <f>VLOOKUP($B19,'Sintesi (CA)'!$C$30:$AE$56,27,FALSE)</f>
        <v>0</v>
      </c>
      <c r="IU19" s="319">
        <f>VLOOKUP($B19,'Sintesi (CA)'!$C$30:$AE$56,27,FALSE)</f>
        <v>0</v>
      </c>
      <c r="IV19" s="319">
        <f>VLOOKUP($B19,'Sintesi (CA)'!$C$30:$AE$56,27,FALSE)</f>
        <v>0</v>
      </c>
      <c r="IW19" s="319">
        <f>VLOOKUP($B19,'Sintesi (CA)'!$C$30:$AE$56,27,FALSE)</f>
        <v>0</v>
      </c>
      <c r="IX19" s="319">
        <f>VLOOKUP($B19,'Sintesi (CA)'!$C$30:$AE$56,27,FALSE)</f>
        <v>0</v>
      </c>
      <c r="IY19" s="319">
        <f>VLOOKUP($B19,'Sintesi (CA)'!$C$30:$AE$56,27,FALSE)</f>
        <v>0</v>
      </c>
      <c r="IZ19" s="319">
        <f>VLOOKUP($B19,'Sintesi (CA)'!$C$30:$AE$56,27,FALSE)</f>
        <v>0</v>
      </c>
      <c r="JA19" s="319">
        <f>VLOOKUP($B19,'Sintesi (CA)'!$C$30:$AE$56,27,FALSE)</f>
        <v>0</v>
      </c>
      <c r="JB19" s="319">
        <f>VLOOKUP($B19,'Sintesi (CA)'!$C$30:$AE$56,27,FALSE)</f>
        <v>0</v>
      </c>
      <c r="JC19" s="319">
        <f>VLOOKUP($B19,'Sintesi (CA)'!$C$30:$AE$56,27,FALSE)</f>
        <v>0</v>
      </c>
      <c r="JD19" s="319">
        <f>VLOOKUP($B19,'Sintesi (CA)'!$C$30:$AE$56,27,FALSE)</f>
        <v>0</v>
      </c>
      <c r="JE19" s="319">
        <f>VLOOKUP($B19,'Sintesi (CA)'!$C$30:$AE$56,27,FALSE)</f>
        <v>0</v>
      </c>
      <c r="JF19" s="319">
        <f>VLOOKUP($B19,'Sintesi (CA)'!$C$30:$AE$56,27,FALSE)</f>
        <v>0</v>
      </c>
      <c r="JG19" s="319">
        <f>VLOOKUP($B19,'Sintesi (CA)'!$C$30:$AE$56,27,FALSE)</f>
        <v>0</v>
      </c>
      <c r="JH19" s="319">
        <f>VLOOKUP($B19,'Sintesi (CA)'!$C$30:$AE$56,27,FALSE)</f>
        <v>0</v>
      </c>
      <c r="JI19" s="319">
        <f>VLOOKUP($B19,'Sintesi (CA)'!$C$30:$AE$56,27,FALSE)</f>
        <v>0</v>
      </c>
      <c r="JJ19" s="319">
        <f>VLOOKUP($B19,'Sintesi (CA)'!$C$30:$AE$56,27,FALSE)</f>
        <v>0</v>
      </c>
      <c r="JK19" s="319">
        <f>VLOOKUP($B19,'Sintesi (CA)'!$C$30:$AE$56,27,FALSE)</f>
        <v>0</v>
      </c>
      <c r="JL19" s="319">
        <f>VLOOKUP($B19,'Sintesi (CA)'!$C$30:$AE$56,27,FALSE)</f>
        <v>0</v>
      </c>
      <c r="JM19" s="319">
        <f>VLOOKUP($B19,'Sintesi (CA)'!$C$30:$AE$56,27,FALSE)</f>
        <v>0</v>
      </c>
      <c r="JN19" s="319">
        <f>VLOOKUP($B19,'Sintesi (CA)'!$C$30:$AE$56,27,FALSE)</f>
        <v>0</v>
      </c>
      <c r="JO19" s="319">
        <f>VLOOKUP($B19,'Sintesi (CA)'!$C$30:$AE$56,27,FALSE)</f>
        <v>0</v>
      </c>
      <c r="JP19" s="319">
        <f>VLOOKUP($B19,'Sintesi (CA)'!$C$30:$AE$56,27,FALSE)</f>
        <v>0</v>
      </c>
      <c r="JQ19" s="319">
        <f>VLOOKUP($B19,'Sintesi (CA)'!$C$30:$AE$56,27,FALSE)</f>
        <v>0</v>
      </c>
      <c r="JR19" s="319">
        <f>VLOOKUP($B19,'Sintesi (CA)'!$C$30:$AE$56,27,FALSE)</f>
        <v>0</v>
      </c>
      <c r="JS19" s="319">
        <f>VLOOKUP($B19,'Sintesi (CA)'!$C$30:$AE$56,27,FALSE)</f>
        <v>0</v>
      </c>
      <c r="JT19" s="319">
        <f>VLOOKUP($B19,'Sintesi (CA)'!$C$30:$AE$56,27,FALSE)</f>
        <v>0</v>
      </c>
      <c r="JU19" s="319">
        <f>VLOOKUP($B19,'Sintesi (CA)'!$C$30:$AE$56,27,FALSE)</f>
        <v>0</v>
      </c>
      <c r="JV19" s="319">
        <f>VLOOKUP($B19,'Sintesi (CA)'!$C$30:$AE$56,27,FALSE)</f>
        <v>0</v>
      </c>
      <c r="JW19" s="319">
        <f>VLOOKUP($B19,'Sintesi (CA)'!$C$30:$AE$56,27,FALSE)</f>
        <v>0</v>
      </c>
      <c r="JX19" s="319">
        <f>VLOOKUP($B19,'Sintesi (CA)'!$C$30:$AE$56,27,FALSE)</f>
        <v>0</v>
      </c>
      <c r="JY19" s="319">
        <f>VLOOKUP($B19,'Sintesi (CA)'!$C$30:$AE$56,27,FALSE)</f>
        <v>0</v>
      </c>
      <c r="JZ19" s="319">
        <f>VLOOKUP($B19,'Sintesi (CA)'!$C$30:$AE$56,27,FALSE)</f>
        <v>0</v>
      </c>
      <c r="KA19" s="319">
        <f>VLOOKUP($B19,'Sintesi (CA)'!$C$30:$AE$56,27,FALSE)</f>
        <v>0</v>
      </c>
      <c r="KB19" s="319">
        <f>VLOOKUP($B19,'Sintesi (CA)'!$C$30:$AE$56,27,FALSE)</f>
        <v>0</v>
      </c>
      <c r="KC19" s="319">
        <f>VLOOKUP($B19,'Sintesi (CA)'!$C$30:$AE$56,27,FALSE)</f>
        <v>0</v>
      </c>
      <c r="KD19" s="319">
        <f>VLOOKUP($B19,'Sintesi (CA)'!$C$30:$AE$56,27,FALSE)</f>
        <v>0</v>
      </c>
      <c r="KE19" s="319">
        <f>VLOOKUP($B19,'Sintesi (CA)'!$C$30:$AE$56,27,FALSE)</f>
        <v>0</v>
      </c>
      <c r="KF19" s="319">
        <f>VLOOKUP($B19,'Sintesi (CA)'!$C$30:$AE$56,27,FALSE)</f>
        <v>0</v>
      </c>
      <c r="KG19" s="319">
        <f>VLOOKUP($B19,'Sintesi (CA)'!$C$30:$AE$56,27,FALSE)</f>
        <v>0</v>
      </c>
      <c r="KH19" s="319">
        <f>VLOOKUP($B19,'Sintesi (CA)'!$C$30:$AE$56,27,FALSE)</f>
        <v>0</v>
      </c>
      <c r="KI19" s="319">
        <f>VLOOKUP($B19,'Sintesi (CA)'!$C$30:$AE$56,27,FALSE)</f>
        <v>0</v>
      </c>
      <c r="KJ19" s="319">
        <f>VLOOKUP($B19,'Sintesi (CA)'!$C$30:$AE$56,27,FALSE)</f>
        <v>0</v>
      </c>
      <c r="KK19" s="319">
        <f>VLOOKUP($B19,'Sintesi (CA)'!$C$30:$AE$56,27,FALSE)</f>
        <v>0</v>
      </c>
      <c r="KL19" s="319">
        <f>VLOOKUP($B19,'Sintesi (CA)'!$C$30:$AE$56,27,FALSE)</f>
        <v>0</v>
      </c>
      <c r="KM19" s="319">
        <f>VLOOKUP($B19,'Sintesi (CA)'!$C$30:$AE$56,27,FALSE)</f>
        <v>0</v>
      </c>
      <c r="KN19" s="319">
        <f>VLOOKUP($B19,'Sintesi (CA)'!$C$30:$AE$56,27,FALSE)</f>
        <v>0</v>
      </c>
      <c r="KO19" s="319">
        <f>VLOOKUP($B19,'Sintesi (CA)'!$C$30:$AE$56,27,FALSE)</f>
        <v>0</v>
      </c>
      <c r="KP19" s="319">
        <f>VLOOKUP($B19,'Sintesi (CA)'!$C$30:$AE$56,27,FALSE)</f>
        <v>0</v>
      </c>
      <c r="KQ19" s="319">
        <f>VLOOKUP($B19,'Sintesi (CA)'!$C$30:$AE$56,27,FALSE)</f>
        <v>0</v>
      </c>
      <c r="KR19" s="319">
        <f>VLOOKUP($B19,'Sintesi (CA)'!$C$30:$AE$56,27,FALSE)</f>
        <v>0</v>
      </c>
      <c r="KS19" s="319">
        <f>VLOOKUP($B19,'Sintesi (CA)'!$C$30:$AE$56,27,FALSE)</f>
        <v>0</v>
      </c>
      <c r="KT19" s="319">
        <f>VLOOKUP($B19,'Sintesi (CA)'!$C$30:$AE$56,27,FALSE)</f>
        <v>0</v>
      </c>
      <c r="KU19" s="319">
        <f>VLOOKUP($B19,'Sintesi (CA)'!$C$30:$AE$56,27,FALSE)</f>
        <v>0</v>
      </c>
      <c r="KV19" s="319">
        <f>VLOOKUP($B19,'Sintesi (CA)'!$C$30:$AE$56,27,FALSE)</f>
        <v>0</v>
      </c>
      <c r="KW19" s="319">
        <f>VLOOKUP($B19,'Sintesi (CA)'!$C$30:$AE$56,27,FALSE)</f>
        <v>0</v>
      </c>
      <c r="KX19" s="319">
        <f>VLOOKUP($B19,'Sintesi (CA)'!$C$30:$AE$56,27,FALSE)</f>
        <v>0</v>
      </c>
      <c r="KY19" s="319">
        <f>VLOOKUP($B19,'Sintesi (CA)'!$C$30:$AE$56,27,FALSE)</f>
        <v>0</v>
      </c>
      <c r="KZ19" s="319">
        <f>VLOOKUP($B19,'Sintesi (CA)'!$C$30:$AE$56,27,FALSE)</f>
        <v>0</v>
      </c>
      <c r="LA19" s="319">
        <f>VLOOKUP($B19,'Sintesi (CA)'!$C$30:$AE$56,27,FALSE)</f>
        <v>0</v>
      </c>
      <c r="LB19" s="319">
        <f>VLOOKUP($B19,'Sintesi (CA)'!$C$30:$AE$56,27,FALSE)</f>
        <v>0</v>
      </c>
      <c r="LC19" s="319">
        <f>VLOOKUP($B19,'Sintesi (CA)'!$C$30:$AE$56,27,FALSE)</f>
        <v>0</v>
      </c>
      <c r="LD19" s="319">
        <f>VLOOKUP($B19,'Sintesi (CA)'!$C$30:$AE$56,27,FALSE)</f>
        <v>0</v>
      </c>
      <c r="LE19" s="319">
        <f>VLOOKUP($B19,'Sintesi (CA)'!$C$30:$AE$56,27,FALSE)</f>
        <v>0</v>
      </c>
      <c r="LF19" s="319">
        <f>VLOOKUP($B19,'Sintesi (CA)'!$C$30:$AE$56,27,FALSE)</f>
        <v>0</v>
      </c>
      <c r="LG19" s="319">
        <f>VLOOKUP($B19,'Sintesi (CA)'!$C$30:$AE$56,27,FALSE)</f>
        <v>0</v>
      </c>
      <c r="LH19" s="319">
        <f>VLOOKUP($B19,'Sintesi (CA)'!$C$30:$AE$56,27,FALSE)</f>
        <v>0</v>
      </c>
      <c r="LI19" s="319">
        <f>VLOOKUP($B19,'Sintesi (CA)'!$C$30:$AE$56,27,FALSE)</f>
        <v>0</v>
      </c>
      <c r="LJ19" s="319">
        <f>VLOOKUP($B19,'Sintesi (CA)'!$C$30:$AE$56,27,FALSE)</f>
        <v>0</v>
      </c>
      <c r="LK19" s="319">
        <f>VLOOKUP($B19,'Sintesi (CA)'!$C$30:$AE$56,27,FALSE)</f>
        <v>0</v>
      </c>
      <c r="LL19" s="319">
        <f>VLOOKUP($B19,'Sintesi (CA)'!$C$30:$AE$56,27,FALSE)</f>
        <v>0</v>
      </c>
      <c r="LM19" s="319">
        <f>VLOOKUP($B19,'Sintesi (CA)'!$C$30:$AE$56,27,FALSE)</f>
        <v>0</v>
      </c>
      <c r="LN19" s="319">
        <f>VLOOKUP($B19,'Sintesi (CA)'!$C$30:$AE$56,27,FALSE)</f>
        <v>0</v>
      </c>
      <c r="LO19" s="319">
        <f>VLOOKUP($B19,'Sintesi (CA)'!$C$30:$AE$56,27,FALSE)</f>
        <v>0</v>
      </c>
      <c r="LP19" s="319">
        <f>VLOOKUP($B19,'Sintesi (CA)'!$C$30:$AE$56,27,FALSE)</f>
        <v>0</v>
      </c>
      <c r="LQ19" s="319">
        <f>VLOOKUP($B19,'Sintesi (CA)'!$C$30:$AE$56,27,FALSE)</f>
        <v>0</v>
      </c>
      <c r="LR19" s="319">
        <f>VLOOKUP($B19,'Sintesi (CA)'!$C$30:$AE$56,27,FALSE)</f>
        <v>0</v>
      </c>
      <c r="LS19" s="319"/>
      <c r="LT19" s="319"/>
      <c r="LU19" s="319"/>
      <c r="LV19" s="320">
        <v>0</v>
      </c>
      <c r="LW19" s="320">
        <v>0</v>
      </c>
      <c r="LX19" s="320">
        <v>0</v>
      </c>
      <c r="LY19" s="320">
        <v>0</v>
      </c>
      <c r="LZ19" s="320">
        <v>0</v>
      </c>
      <c r="MA19" s="320">
        <v>0</v>
      </c>
      <c r="MB19" s="320">
        <v>0</v>
      </c>
      <c r="MC19" s="320">
        <v>0</v>
      </c>
      <c r="MD19" s="320">
        <v>0</v>
      </c>
      <c r="ME19" s="320">
        <v>0</v>
      </c>
      <c r="MF19" s="320">
        <v>0</v>
      </c>
      <c r="MG19" s="320">
        <v>0</v>
      </c>
      <c r="MH19" s="320">
        <v>0</v>
      </c>
      <c r="MI19" s="320">
        <v>0</v>
      </c>
      <c r="MJ19" s="320">
        <v>0</v>
      </c>
      <c r="MK19" s="320">
        <v>0</v>
      </c>
      <c r="ML19" s="320">
        <v>0</v>
      </c>
      <c r="MM19" s="320">
        <v>0</v>
      </c>
      <c r="MN19" s="320">
        <v>0</v>
      </c>
      <c r="MO19" s="320">
        <v>0</v>
      </c>
      <c r="MP19" s="320">
        <v>0</v>
      </c>
      <c r="MQ19" s="320">
        <v>0</v>
      </c>
      <c r="MR19" s="320">
        <v>0</v>
      </c>
      <c r="MS19" s="320">
        <f>VLOOKUP($B19,'Sintesi (CA)'!$C$30:$AE$56,26,FALSE)</f>
        <v>0</v>
      </c>
      <c r="MT19" s="320">
        <f>VLOOKUP($B19,'Sintesi (CA)'!$C$30:$AE$56,26,FALSE)</f>
        <v>0</v>
      </c>
      <c r="MU19" s="320">
        <f>VLOOKUP($B19,'Sintesi (CA)'!$C$30:$AE$56,26,FALSE)</f>
        <v>0</v>
      </c>
      <c r="MV19" s="320">
        <f>VLOOKUP($B19,'Sintesi (CA)'!$C$30:$AE$56,26,FALSE)</f>
        <v>0</v>
      </c>
      <c r="MW19" s="320">
        <f>VLOOKUP($B19,'Sintesi (CA)'!$C$30:$AE$56,26,FALSE)</f>
        <v>0</v>
      </c>
      <c r="MX19" s="320">
        <f>VLOOKUP($B19,'Sintesi (CA)'!$C$30:$AE$56,26,FALSE)</f>
        <v>0</v>
      </c>
      <c r="MY19" s="320">
        <f>VLOOKUP($B19,'Sintesi (CA)'!$C$30:$AE$56,26,FALSE)</f>
        <v>0</v>
      </c>
      <c r="MZ19" s="320">
        <f>VLOOKUP($B19,'Sintesi (CA)'!$C$30:$AE$56,26,FALSE)</f>
        <v>0</v>
      </c>
      <c r="NA19" s="320">
        <f>VLOOKUP($B19,'Sintesi (CA)'!$C$30:$AE$56,26,FALSE)</f>
        <v>0</v>
      </c>
      <c r="NB19" s="320">
        <f>VLOOKUP($B19,'Sintesi (CA)'!$C$30:$AE$56,26,FALSE)</f>
        <v>0</v>
      </c>
      <c r="NC19" s="320">
        <f>VLOOKUP($B19,'Sintesi (CA)'!$C$30:$AE$56,26,FALSE)</f>
        <v>0</v>
      </c>
      <c r="ND19" s="320">
        <f>VLOOKUP($B19,'Sintesi (CA)'!$C$30:$AE$56,26,FALSE)</f>
        <v>0</v>
      </c>
      <c r="NE19" s="320">
        <f>VLOOKUP($B19,'Sintesi (CA)'!$C$30:$AE$56,26,FALSE)</f>
        <v>0</v>
      </c>
      <c r="NF19" s="320">
        <f>VLOOKUP($B19,'Sintesi (CA)'!$C$30:$AE$56,26,FALSE)</f>
        <v>0</v>
      </c>
      <c r="NG19" s="320">
        <f>VLOOKUP($B19,'Sintesi (CA)'!$C$30:$AE$56,26,FALSE)</f>
        <v>0</v>
      </c>
      <c r="NH19" s="320">
        <f>VLOOKUP($B19,'Sintesi (CA)'!$C$30:$AE$56,26,FALSE)</f>
        <v>0</v>
      </c>
      <c r="NI19" s="320">
        <f>VLOOKUP($B19,'Sintesi (CA)'!$C$30:$AE$56,26,FALSE)</f>
        <v>0</v>
      </c>
      <c r="NJ19" s="320">
        <f>VLOOKUP($B19,'Sintesi (CA)'!$C$30:$AE$56,26,FALSE)</f>
        <v>0</v>
      </c>
      <c r="NK19" s="320">
        <f>VLOOKUP($B19,'Sintesi (CA)'!$C$30:$AE$56,26,FALSE)</f>
        <v>0</v>
      </c>
      <c r="NL19" s="320">
        <f>VLOOKUP($B19,'Sintesi (CA)'!$C$30:$AE$56,26,FALSE)</f>
        <v>0</v>
      </c>
      <c r="NM19" s="320">
        <f>VLOOKUP($B19,'Sintesi (CA)'!$C$30:$AE$56,26,FALSE)</f>
        <v>0</v>
      </c>
      <c r="NN19" s="320">
        <f>VLOOKUP($B19,'Sintesi (CA)'!$C$30:$AE$56,26,FALSE)</f>
        <v>0</v>
      </c>
      <c r="NO19" s="320">
        <f>VLOOKUP($B19,'Sintesi (CA)'!$C$30:$AE$56,26,FALSE)</f>
        <v>0</v>
      </c>
      <c r="NP19" s="320">
        <f>VLOOKUP($B19,'Sintesi (CA)'!$C$30:$AE$56,26,FALSE)</f>
        <v>0</v>
      </c>
      <c r="NQ19" s="320">
        <f>VLOOKUP($B19,'Sintesi (CA)'!$C$30:$AE$56,26,FALSE)</f>
        <v>0</v>
      </c>
      <c r="NR19" s="320">
        <f>VLOOKUP($B19,'Sintesi (CA)'!$C$30:$AE$56,26,FALSE)</f>
        <v>0</v>
      </c>
      <c r="NS19" s="320">
        <f>VLOOKUP($B19,'Sintesi (CA)'!$C$30:$AE$56,26,FALSE)</f>
        <v>0</v>
      </c>
      <c r="NT19" s="320">
        <f>VLOOKUP($B19,'Sintesi (CA)'!$C$30:$AE$56,26,FALSE)</f>
        <v>0</v>
      </c>
      <c r="NU19" s="320">
        <f>VLOOKUP($B19,'Sintesi (CA)'!$C$30:$AE$56,26,FALSE)</f>
        <v>0</v>
      </c>
      <c r="NV19" s="320">
        <f>VLOOKUP($B19,'Sintesi (CA)'!$C$30:$AE$56,26,FALSE)</f>
        <v>0</v>
      </c>
      <c r="NW19" s="320">
        <f>VLOOKUP($B19,'Sintesi (CA)'!$C$30:$AE$56,26,FALSE)</f>
        <v>0</v>
      </c>
      <c r="NX19" s="320">
        <f>VLOOKUP($B19,'Sintesi (CA)'!$C$30:$AE$56,26,FALSE)</f>
        <v>0</v>
      </c>
      <c r="NY19" s="320">
        <f>VLOOKUP($B19,'Sintesi (CA)'!$C$30:$AE$56,26,FALSE)</f>
        <v>0</v>
      </c>
      <c r="NZ19" s="320">
        <f>VLOOKUP($B19,'Sintesi (CA)'!$C$30:$AE$56,26,FALSE)</f>
        <v>0</v>
      </c>
      <c r="OA19" s="320">
        <f>VLOOKUP($B19,'Sintesi (CA)'!$C$30:$AE$56,26,FALSE)</f>
        <v>0</v>
      </c>
      <c r="OB19" s="320">
        <f>VLOOKUP($B19,'Sintesi (CA)'!$C$30:$AE$56,26,FALSE)</f>
        <v>0</v>
      </c>
      <c r="OC19" s="320">
        <f>VLOOKUP($B19,'Sintesi (CA)'!$C$30:$AE$56,26,FALSE)</f>
        <v>0</v>
      </c>
      <c r="OD19" s="320">
        <f>VLOOKUP($B19,'Sintesi (CA)'!$C$30:$AE$56,26,FALSE)</f>
        <v>0</v>
      </c>
      <c r="OE19" s="320">
        <f>VLOOKUP($B19,'Sintesi (CA)'!$C$30:$AE$56,26,FALSE)</f>
        <v>0</v>
      </c>
      <c r="OF19" s="320">
        <f>VLOOKUP($B19,'Sintesi (CA)'!$C$30:$AE$56,26,FALSE)</f>
        <v>0</v>
      </c>
      <c r="OG19" s="320">
        <f>VLOOKUP($B19,'Sintesi (CA)'!$C$30:$AE$56,26,FALSE)</f>
        <v>0</v>
      </c>
      <c r="OH19" s="320">
        <f>VLOOKUP($B19,'Sintesi (CA)'!$C$30:$AE$56,26,FALSE)</f>
        <v>0</v>
      </c>
      <c r="OI19" s="320">
        <f>VLOOKUP($B19,'Sintesi (CA)'!$C$30:$AE$56,26,FALSE)</f>
        <v>0</v>
      </c>
      <c r="OJ19" s="320">
        <f>VLOOKUP($B19,'Sintesi (CA)'!$C$30:$AE$56,26,FALSE)</f>
        <v>0</v>
      </c>
      <c r="OK19" s="320">
        <f>VLOOKUP($B19,'Sintesi (CA)'!$C$30:$AE$56,26,FALSE)</f>
        <v>0</v>
      </c>
      <c r="OL19" s="320">
        <f>VLOOKUP($B19,'Sintesi (CA)'!$C$30:$AE$56,26,FALSE)</f>
        <v>0</v>
      </c>
      <c r="OM19" s="320">
        <f>VLOOKUP($B19,'Sintesi (CA)'!$C$30:$AE$56,26,FALSE)</f>
        <v>0</v>
      </c>
      <c r="ON19" s="320">
        <f>VLOOKUP($B19,'Sintesi (CA)'!$C$30:$AE$56,26,FALSE)</f>
        <v>0</v>
      </c>
      <c r="OO19" s="320">
        <f>VLOOKUP($B19,'Sintesi (CA)'!$C$30:$AE$56,26,FALSE)</f>
        <v>0</v>
      </c>
      <c r="OP19" s="320">
        <f>VLOOKUP($B19,'Sintesi (CA)'!$C$30:$AE$56,26,FALSE)</f>
        <v>0</v>
      </c>
      <c r="OQ19" s="320">
        <f>VLOOKUP($B19,'Sintesi (CA)'!$C$30:$AE$56,26,FALSE)</f>
        <v>0</v>
      </c>
      <c r="OR19" s="320">
        <f>VLOOKUP($B19,'Sintesi (CA)'!$C$30:$AE$56,26,FALSE)</f>
        <v>0</v>
      </c>
      <c r="OS19" s="320">
        <f>VLOOKUP($B19,'Sintesi (CA)'!$C$30:$AE$56,26,FALSE)</f>
        <v>0</v>
      </c>
      <c r="OT19" s="320">
        <f>VLOOKUP($B19,'Sintesi (CA)'!$C$30:$AE$56,26,FALSE)</f>
        <v>0</v>
      </c>
      <c r="OU19" s="320">
        <f>VLOOKUP($B19,'Sintesi (CA)'!$C$30:$AE$56,26,FALSE)</f>
        <v>0</v>
      </c>
      <c r="OV19" s="320">
        <f>VLOOKUP($B19,'Sintesi (CA)'!$C$30:$AE$56,26,FALSE)</f>
        <v>0</v>
      </c>
      <c r="OW19" s="320">
        <f>VLOOKUP($B19,'Sintesi (CA)'!$C$30:$AE$56,26,FALSE)</f>
        <v>0</v>
      </c>
      <c r="OX19" s="320">
        <f>VLOOKUP($B19,'Sintesi (CA)'!$C$30:$AE$56,26,FALSE)</f>
        <v>0</v>
      </c>
      <c r="OY19" s="320">
        <f>VLOOKUP($B19,'Sintesi (CA)'!$C$30:$AE$56,26,FALSE)</f>
        <v>0</v>
      </c>
      <c r="OZ19" s="320">
        <f>VLOOKUP($B19,'Sintesi (CA)'!$C$30:$AE$56,26,FALSE)</f>
        <v>0</v>
      </c>
      <c r="PA19" s="320">
        <f>VLOOKUP($B19,'Sintesi (CA)'!$C$30:$AE$56,26,FALSE)</f>
        <v>0</v>
      </c>
      <c r="PB19" s="320">
        <f>VLOOKUP($B19,'Sintesi (CA)'!$C$30:$AE$56,26,FALSE)</f>
        <v>0</v>
      </c>
      <c r="PC19" s="320">
        <f>VLOOKUP($B19,'Sintesi (CA)'!$C$30:$AE$56,26,FALSE)</f>
        <v>0</v>
      </c>
      <c r="PD19" s="320">
        <f>VLOOKUP($B19,'Sintesi (CA)'!$C$30:$AE$56,26,FALSE)</f>
        <v>0</v>
      </c>
      <c r="PE19" s="320">
        <f>VLOOKUP($B19,'Sintesi (CA)'!$C$30:$AE$56,26,FALSE)</f>
        <v>0</v>
      </c>
      <c r="PF19" s="320">
        <f>VLOOKUP($B19,'Sintesi (CA)'!$C$30:$AE$56,26,FALSE)</f>
        <v>0</v>
      </c>
      <c r="PG19" s="320">
        <f>VLOOKUP($B19,'Sintesi (CA)'!$C$30:$AE$56,26,FALSE)</f>
        <v>0</v>
      </c>
      <c r="PH19" s="320">
        <f>VLOOKUP($B19,'Sintesi (CA)'!$C$30:$AE$56,26,FALSE)</f>
        <v>0</v>
      </c>
      <c r="PI19" s="320">
        <f>VLOOKUP($B19,'Sintesi (CA)'!$C$30:$AE$56,26,FALSE)</f>
        <v>0</v>
      </c>
      <c r="PJ19" s="320">
        <f>VLOOKUP($B19,'Sintesi (CA)'!$C$30:$AE$56,26,FALSE)</f>
        <v>0</v>
      </c>
      <c r="PK19" s="320">
        <f>VLOOKUP($B19,'Sintesi (CA)'!$C$30:$AE$56,26,FALSE)</f>
        <v>0</v>
      </c>
      <c r="PL19" s="320">
        <f>VLOOKUP($B19,'Sintesi (CA)'!$C$30:$AE$56,26,FALSE)</f>
        <v>0</v>
      </c>
      <c r="PM19" s="320">
        <f>VLOOKUP($B19,'Sintesi (CA)'!$C$30:$AE$56,26,FALSE)</f>
        <v>0</v>
      </c>
      <c r="PN19" s="320">
        <f>VLOOKUP($B19,'Sintesi (CA)'!$C$30:$AE$56,26,FALSE)</f>
        <v>0</v>
      </c>
      <c r="PO19" s="320">
        <f>VLOOKUP($B19,'Sintesi (CA)'!$C$30:$AE$56,26,FALSE)</f>
        <v>0</v>
      </c>
      <c r="PP19" s="320">
        <f>VLOOKUP($B19,'Sintesi (CA)'!$C$30:$AE$56,26,FALSE)</f>
        <v>0</v>
      </c>
      <c r="PQ19" s="320">
        <f>VLOOKUP($B19,'Sintesi (CA)'!$C$30:$AE$56,26,FALSE)</f>
        <v>0</v>
      </c>
      <c r="PR19" s="320">
        <f>VLOOKUP($B19,'Sintesi (CA)'!$C$30:$AE$56,26,FALSE)</f>
        <v>0</v>
      </c>
      <c r="PS19" s="320">
        <f>VLOOKUP($B19,'Sintesi (CA)'!$C$30:$AE$56,26,FALSE)</f>
        <v>0</v>
      </c>
      <c r="PT19" s="320">
        <f>VLOOKUP($B19,'Sintesi (CA)'!$C$30:$AE$56,26,FALSE)</f>
        <v>0</v>
      </c>
      <c r="PU19" s="320">
        <f>VLOOKUP($B19,'Sintesi (CA)'!$C$30:$AE$56,26,FALSE)</f>
        <v>0</v>
      </c>
      <c r="PV19" s="320"/>
      <c r="PW19" s="320"/>
      <c r="PX19" s="320"/>
      <c r="PY19" s="321">
        <v>0</v>
      </c>
      <c r="PZ19" s="321">
        <v>0</v>
      </c>
      <c r="QA19" s="321">
        <v>0</v>
      </c>
      <c r="QB19" s="321">
        <v>0</v>
      </c>
      <c r="QC19" s="321">
        <v>0</v>
      </c>
      <c r="QD19" s="321">
        <v>0</v>
      </c>
      <c r="QE19" s="321">
        <v>0</v>
      </c>
      <c r="QF19" s="321">
        <v>0</v>
      </c>
      <c r="QG19" s="321">
        <v>0</v>
      </c>
      <c r="QH19" s="321">
        <v>0</v>
      </c>
      <c r="QI19" s="321">
        <v>0</v>
      </c>
      <c r="QJ19" s="321">
        <v>0</v>
      </c>
      <c r="QK19" s="321">
        <v>0</v>
      </c>
      <c r="QL19" s="321">
        <v>0</v>
      </c>
      <c r="QM19" s="321">
        <v>0</v>
      </c>
      <c r="QN19" s="321">
        <v>0</v>
      </c>
      <c r="QO19" s="321">
        <v>0</v>
      </c>
      <c r="QP19" s="321">
        <v>0</v>
      </c>
      <c r="QQ19" s="321">
        <v>0</v>
      </c>
      <c r="QR19" s="321">
        <v>0</v>
      </c>
      <c r="QS19" s="321">
        <v>0</v>
      </c>
      <c r="QT19" s="321">
        <v>0</v>
      </c>
      <c r="QU19" s="321">
        <v>0</v>
      </c>
      <c r="QV19" s="321">
        <f>VLOOKUP($B19,'Sintesi (CA)'!$C$30:$AE$56,28,FALSE)</f>
        <v>0</v>
      </c>
      <c r="QW19" s="321">
        <f>VLOOKUP($B19,'Sintesi (CA)'!$C$30:$AE$56,28,FALSE)</f>
        <v>0</v>
      </c>
      <c r="QX19" s="321">
        <f>VLOOKUP($B19,'Sintesi (CA)'!$C$30:$AE$56,28,FALSE)</f>
        <v>0</v>
      </c>
      <c r="QY19" s="321">
        <f>VLOOKUP($B19,'Sintesi (CA)'!$C$30:$AE$56,28,FALSE)</f>
        <v>0</v>
      </c>
      <c r="QZ19" s="321">
        <f>VLOOKUP($B19,'Sintesi (CA)'!$C$30:$AE$56,28,FALSE)</f>
        <v>0</v>
      </c>
      <c r="RA19" s="321">
        <f>VLOOKUP($B19,'Sintesi (CA)'!$C$30:$AE$56,28,FALSE)</f>
        <v>0</v>
      </c>
      <c r="RB19" s="321">
        <f>VLOOKUP($B19,'Sintesi (CA)'!$C$30:$AE$56,28,FALSE)</f>
        <v>0</v>
      </c>
      <c r="RC19" s="321">
        <f>VLOOKUP($B19,'Sintesi (CA)'!$C$30:$AE$56,28,FALSE)</f>
        <v>0</v>
      </c>
      <c r="RD19" s="321">
        <f>VLOOKUP($B19,'Sintesi (CA)'!$C$30:$AE$56,28,FALSE)</f>
        <v>0</v>
      </c>
      <c r="RE19" s="321">
        <f>VLOOKUP($B19,'Sintesi (CA)'!$C$30:$AE$56,28,FALSE)</f>
        <v>0</v>
      </c>
      <c r="RF19" s="321">
        <f>VLOOKUP($B19,'Sintesi (CA)'!$C$30:$AE$56,28,FALSE)</f>
        <v>0</v>
      </c>
      <c r="RG19" s="321">
        <f>VLOOKUP($B19,'Sintesi (CA)'!$C$30:$AE$56,28,FALSE)</f>
        <v>0</v>
      </c>
      <c r="RH19" s="321">
        <f>VLOOKUP($B19,'Sintesi (CA)'!$C$30:$AE$56,28,FALSE)</f>
        <v>0</v>
      </c>
      <c r="RI19" s="321">
        <f>VLOOKUP($B19,'Sintesi (CA)'!$C$30:$AE$56,28,FALSE)</f>
        <v>0</v>
      </c>
      <c r="RJ19" s="321">
        <f>VLOOKUP($B19,'Sintesi (CA)'!$C$30:$AE$56,28,FALSE)</f>
        <v>0</v>
      </c>
      <c r="RK19" s="321">
        <f>VLOOKUP($B19,'Sintesi (CA)'!$C$30:$AE$56,28,FALSE)</f>
        <v>0</v>
      </c>
      <c r="RL19" s="321">
        <f>VLOOKUP($B19,'Sintesi (CA)'!$C$30:$AE$56,28,FALSE)</f>
        <v>0</v>
      </c>
      <c r="RM19" s="321">
        <f>VLOOKUP($B19,'Sintesi (CA)'!$C$30:$AE$56,28,FALSE)</f>
        <v>0</v>
      </c>
      <c r="RN19" s="321">
        <f>VLOOKUP($B19,'Sintesi (CA)'!$C$30:$AE$56,28,FALSE)</f>
        <v>0</v>
      </c>
      <c r="RO19" s="321">
        <f>VLOOKUP($B19,'Sintesi (CA)'!$C$30:$AE$56,28,FALSE)</f>
        <v>0</v>
      </c>
      <c r="RP19" s="321">
        <f>VLOOKUP($B19,'Sintesi (CA)'!$C$30:$AE$56,28,FALSE)</f>
        <v>0</v>
      </c>
      <c r="RQ19" s="321">
        <f>VLOOKUP($B19,'Sintesi (CA)'!$C$30:$AE$56,28,FALSE)</f>
        <v>0</v>
      </c>
      <c r="RR19" s="321">
        <f>VLOOKUP($B19,'Sintesi (CA)'!$C$30:$AE$56,28,FALSE)</f>
        <v>0</v>
      </c>
      <c r="RS19" s="321">
        <f>VLOOKUP($B19,'Sintesi (CA)'!$C$30:$AE$56,28,FALSE)</f>
        <v>0</v>
      </c>
      <c r="RT19" s="321">
        <f>VLOOKUP($B19,'Sintesi (CA)'!$C$30:$AE$56,28,FALSE)</f>
        <v>0</v>
      </c>
      <c r="RU19" s="321">
        <f>VLOOKUP($B19,'Sintesi (CA)'!$C$30:$AE$56,28,FALSE)</f>
        <v>0</v>
      </c>
      <c r="RV19" s="321">
        <f>VLOOKUP($B19,'Sintesi (CA)'!$C$30:$AE$56,28,FALSE)</f>
        <v>0</v>
      </c>
      <c r="RW19" s="321">
        <f>VLOOKUP($B19,'Sintesi (CA)'!$C$30:$AE$56,28,FALSE)</f>
        <v>0</v>
      </c>
      <c r="RX19" s="321">
        <f>VLOOKUP($B19,'Sintesi (CA)'!$C$30:$AE$56,28,FALSE)</f>
        <v>0</v>
      </c>
      <c r="RY19" s="321">
        <f>VLOOKUP($B19,'Sintesi (CA)'!$C$30:$AE$56,28,FALSE)</f>
        <v>0</v>
      </c>
      <c r="RZ19" s="321">
        <f>VLOOKUP($B19,'Sintesi (CA)'!$C$30:$AE$56,28,FALSE)</f>
        <v>0</v>
      </c>
      <c r="SA19" s="321">
        <f>VLOOKUP($B19,'Sintesi (CA)'!$C$30:$AE$56,28,FALSE)</f>
        <v>0</v>
      </c>
      <c r="SB19" s="321">
        <f>VLOOKUP($B19,'Sintesi (CA)'!$C$30:$AE$56,28,FALSE)</f>
        <v>0</v>
      </c>
      <c r="SC19" s="321">
        <f>VLOOKUP($B19,'Sintesi (CA)'!$C$30:$AE$56,28,FALSE)</f>
        <v>0</v>
      </c>
      <c r="SD19" s="321">
        <f>VLOOKUP($B19,'Sintesi (CA)'!$C$30:$AE$56,28,FALSE)</f>
        <v>0</v>
      </c>
      <c r="SE19" s="321">
        <f>VLOOKUP($B19,'Sintesi (CA)'!$C$30:$AE$56,28,FALSE)</f>
        <v>0</v>
      </c>
      <c r="SF19" s="321">
        <f>VLOOKUP($B19,'Sintesi (CA)'!$C$30:$AE$56,28,FALSE)</f>
        <v>0</v>
      </c>
      <c r="SG19" s="321">
        <f>VLOOKUP($B19,'Sintesi (CA)'!$C$30:$AE$56,28,FALSE)</f>
        <v>0</v>
      </c>
      <c r="SH19" s="321">
        <f>VLOOKUP($B19,'Sintesi (CA)'!$C$30:$AE$56,28,FALSE)</f>
        <v>0</v>
      </c>
      <c r="SI19" s="321">
        <f>VLOOKUP($B19,'Sintesi (CA)'!$C$30:$AE$56,28,FALSE)</f>
        <v>0</v>
      </c>
      <c r="SJ19" s="321">
        <f>VLOOKUP($B19,'Sintesi (CA)'!$C$30:$AE$56,28,FALSE)</f>
        <v>0</v>
      </c>
      <c r="SK19" s="321">
        <f>VLOOKUP($B19,'Sintesi (CA)'!$C$30:$AE$56,28,FALSE)</f>
        <v>0</v>
      </c>
      <c r="SL19" s="321">
        <f>VLOOKUP($B19,'Sintesi (CA)'!$C$30:$AE$56,28,FALSE)</f>
        <v>0</v>
      </c>
      <c r="SM19" s="321">
        <f>VLOOKUP($B19,'Sintesi (CA)'!$C$30:$AE$56,28,FALSE)</f>
        <v>0</v>
      </c>
      <c r="SN19" s="321">
        <f>VLOOKUP($B19,'Sintesi (CA)'!$C$30:$AE$56,28,FALSE)</f>
        <v>0</v>
      </c>
      <c r="SO19" s="321">
        <f>VLOOKUP($B19,'Sintesi (CA)'!$C$30:$AE$56,28,FALSE)</f>
        <v>0</v>
      </c>
      <c r="SP19" s="321">
        <f>VLOOKUP($B19,'Sintesi (CA)'!$C$30:$AE$56,28,FALSE)</f>
        <v>0</v>
      </c>
      <c r="SQ19" s="321">
        <f>VLOOKUP($B19,'Sintesi (CA)'!$C$30:$AE$56,28,FALSE)</f>
        <v>0</v>
      </c>
      <c r="SR19" s="321">
        <f>VLOOKUP($B19,'Sintesi (CA)'!$C$30:$AE$56,28,FALSE)</f>
        <v>0</v>
      </c>
      <c r="SS19" s="321">
        <f>VLOOKUP($B19,'Sintesi (CA)'!$C$30:$AE$56,28,FALSE)</f>
        <v>0</v>
      </c>
      <c r="ST19" s="321">
        <f>VLOOKUP($B19,'Sintesi (CA)'!$C$30:$AE$56,28,FALSE)</f>
        <v>0</v>
      </c>
      <c r="SU19" s="321">
        <f>VLOOKUP($B19,'Sintesi (CA)'!$C$30:$AE$56,28,FALSE)</f>
        <v>0</v>
      </c>
      <c r="SV19" s="321">
        <f>VLOOKUP($B19,'Sintesi (CA)'!$C$30:$AE$56,28,FALSE)</f>
        <v>0</v>
      </c>
      <c r="SW19" s="321">
        <f>VLOOKUP($B19,'Sintesi (CA)'!$C$30:$AE$56,28,FALSE)</f>
        <v>0</v>
      </c>
      <c r="SX19" s="321">
        <f>VLOOKUP($B19,'Sintesi (CA)'!$C$30:$AE$56,28,FALSE)</f>
        <v>0</v>
      </c>
      <c r="SY19" s="321">
        <f>VLOOKUP($B19,'Sintesi (CA)'!$C$30:$AE$56,28,FALSE)</f>
        <v>0</v>
      </c>
      <c r="SZ19" s="321">
        <f>VLOOKUP($B19,'Sintesi (CA)'!$C$30:$AE$56,28,FALSE)</f>
        <v>0</v>
      </c>
      <c r="TA19" s="321">
        <f>VLOOKUP($B19,'Sintesi (CA)'!$C$30:$AE$56,28,FALSE)</f>
        <v>0</v>
      </c>
      <c r="TB19" s="321">
        <f>VLOOKUP($B19,'Sintesi (CA)'!$C$30:$AE$56,28,FALSE)</f>
        <v>0</v>
      </c>
      <c r="TC19" s="321">
        <f>VLOOKUP($B19,'Sintesi (CA)'!$C$30:$AE$56,28,FALSE)</f>
        <v>0</v>
      </c>
      <c r="TD19" s="321">
        <f>VLOOKUP($B19,'Sintesi (CA)'!$C$30:$AE$56,28,FALSE)</f>
        <v>0</v>
      </c>
      <c r="TE19" s="321">
        <f>VLOOKUP($B19,'Sintesi (CA)'!$C$30:$AE$56,28,FALSE)</f>
        <v>0</v>
      </c>
      <c r="TF19" s="321">
        <f>VLOOKUP($B19,'Sintesi (CA)'!$C$30:$AE$56,28,FALSE)</f>
        <v>0</v>
      </c>
      <c r="TG19" s="321">
        <f>VLOOKUP($B19,'Sintesi (CA)'!$C$30:$AE$56,28,FALSE)</f>
        <v>0</v>
      </c>
      <c r="TH19" s="321">
        <f>VLOOKUP($B19,'Sintesi (CA)'!$C$30:$AE$56,28,FALSE)</f>
        <v>0</v>
      </c>
      <c r="TI19" s="321">
        <f>VLOOKUP($B19,'Sintesi (CA)'!$C$30:$AE$56,28,FALSE)</f>
        <v>0</v>
      </c>
      <c r="TJ19" s="321">
        <f>VLOOKUP($B19,'Sintesi (CA)'!$C$30:$AE$56,28,FALSE)</f>
        <v>0</v>
      </c>
      <c r="TK19" s="321">
        <f>VLOOKUP($B19,'Sintesi (CA)'!$C$30:$AE$56,28,FALSE)</f>
        <v>0</v>
      </c>
      <c r="TL19" s="321">
        <f>VLOOKUP($B19,'Sintesi (CA)'!$C$30:$AE$56,28,FALSE)</f>
        <v>0</v>
      </c>
      <c r="TM19" s="321">
        <f>VLOOKUP($B19,'Sintesi (CA)'!$C$30:$AE$56,28,FALSE)</f>
        <v>0</v>
      </c>
      <c r="TN19" s="321">
        <f>VLOOKUP($B19,'Sintesi (CA)'!$C$30:$AE$56,28,FALSE)</f>
        <v>0</v>
      </c>
      <c r="TO19" s="321">
        <f>VLOOKUP($B19,'Sintesi (CA)'!$C$30:$AE$56,28,FALSE)</f>
        <v>0</v>
      </c>
      <c r="TP19" s="321">
        <f>VLOOKUP($B19,'Sintesi (CA)'!$C$30:$AE$56,28,FALSE)</f>
        <v>0</v>
      </c>
      <c r="TQ19" s="321">
        <f>VLOOKUP($B19,'Sintesi (CA)'!$C$30:$AE$56,28,FALSE)</f>
        <v>0</v>
      </c>
      <c r="TR19" s="321">
        <f>VLOOKUP($B19,'Sintesi (CA)'!$C$30:$AE$56,28,FALSE)</f>
        <v>0</v>
      </c>
      <c r="TS19" s="321">
        <f>VLOOKUP($B19,'Sintesi (CA)'!$C$30:$AE$56,28,FALSE)</f>
        <v>0</v>
      </c>
      <c r="TT19" s="321">
        <f>VLOOKUP($B19,'Sintesi (CA)'!$C$30:$AE$56,28,FALSE)</f>
        <v>0</v>
      </c>
      <c r="TU19" s="321">
        <f>VLOOKUP($B19,'Sintesi (CA)'!$C$30:$AE$56,28,FALSE)</f>
        <v>0</v>
      </c>
      <c r="TV19" s="321">
        <f>VLOOKUP($B19,'Sintesi (CA)'!$C$30:$AE$56,28,FALSE)</f>
        <v>0</v>
      </c>
      <c r="TW19" s="321">
        <f>VLOOKUP($B19,'Sintesi (CA)'!$C$30:$AE$56,28,FALSE)</f>
        <v>0</v>
      </c>
      <c r="TX19" s="321">
        <f>VLOOKUP($B19,'Sintesi (CA)'!$C$30:$AE$56,28,FALSE)</f>
        <v>0</v>
      </c>
      <c r="TY19" s="321"/>
      <c r="TZ19" s="321"/>
      <c r="UA19" s="321"/>
      <c r="UB19" s="322">
        <v>0</v>
      </c>
      <c r="UC19" s="322">
        <v>0</v>
      </c>
      <c r="UD19" s="322">
        <v>0</v>
      </c>
      <c r="UE19" s="322">
        <v>0</v>
      </c>
      <c r="UF19" s="322">
        <v>0</v>
      </c>
      <c r="UG19" s="322">
        <v>0</v>
      </c>
      <c r="UH19" s="322">
        <v>0</v>
      </c>
      <c r="UI19" s="322">
        <v>0</v>
      </c>
      <c r="UJ19" s="322">
        <v>0</v>
      </c>
      <c r="UK19" s="322">
        <v>0</v>
      </c>
      <c r="UL19" s="322">
        <v>0</v>
      </c>
      <c r="UM19" s="322">
        <v>0</v>
      </c>
      <c r="UN19" s="322">
        <v>0</v>
      </c>
      <c r="UO19" s="322">
        <v>0</v>
      </c>
      <c r="UP19" s="322">
        <v>0</v>
      </c>
      <c r="UQ19" s="322">
        <v>0</v>
      </c>
      <c r="UR19" s="322">
        <v>0</v>
      </c>
      <c r="US19" s="322">
        <v>0</v>
      </c>
      <c r="UT19" s="322">
        <v>0</v>
      </c>
      <c r="UU19" s="322">
        <v>0</v>
      </c>
      <c r="UV19" s="322">
        <v>0</v>
      </c>
      <c r="UW19" s="322">
        <v>0</v>
      </c>
      <c r="UX19" s="322">
        <v>0</v>
      </c>
      <c r="UY19" s="322">
        <f>VLOOKUP($B19,'Sintesi (CA)'!$C$30:$AE$56,29,FALSE)</f>
        <v>0</v>
      </c>
      <c r="UZ19" s="322">
        <f>VLOOKUP($B19,'Sintesi (CA)'!$C$30:$AE$56,29,FALSE)</f>
        <v>0</v>
      </c>
      <c r="VA19" s="322">
        <f>VLOOKUP($B19,'Sintesi (CA)'!$C$30:$AE$56,29,FALSE)</f>
        <v>0</v>
      </c>
      <c r="VB19" s="322">
        <f>VLOOKUP($B19,'Sintesi (CA)'!$C$30:$AE$56,29,FALSE)</f>
        <v>0</v>
      </c>
      <c r="VC19" s="322">
        <f>VLOOKUP($B19,'Sintesi (CA)'!$C$30:$AE$56,29,FALSE)</f>
        <v>0</v>
      </c>
      <c r="VD19" s="322">
        <f>VLOOKUP($B19,'Sintesi (CA)'!$C$30:$AE$56,29,FALSE)</f>
        <v>0</v>
      </c>
      <c r="VE19" s="322">
        <f>VLOOKUP($B19,'Sintesi (CA)'!$C$30:$AE$56,29,FALSE)</f>
        <v>0</v>
      </c>
      <c r="VF19" s="322">
        <f>VLOOKUP($B19,'Sintesi (CA)'!$C$30:$AE$56,29,FALSE)</f>
        <v>0</v>
      </c>
      <c r="VG19" s="322">
        <f>VLOOKUP($B19,'Sintesi (CA)'!$C$30:$AE$56,29,FALSE)</f>
        <v>0</v>
      </c>
      <c r="VH19" s="322">
        <f>VLOOKUP($B19,'Sintesi (CA)'!$C$30:$AE$56,29,FALSE)</f>
        <v>0</v>
      </c>
      <c r="VI19" s="322">
        <f>VLOOKUP($B19,'Sintesi (CA)'!$C$30:$AE$56,29,FALSE)</f>
        <v>0</v>
      </c>
      <c r="VJ19" s="322">
        <f>VLOOKUP($B19,'Sintesi (CA)'!$C$30:$AE$56,29,FALSE)</f>
        <v>0</v>
      </c>
      <c r="VK19" s="322">
        <f>VLOOKUP($B19,'Sintesi (CA)'!$C$30:$AE$56,29,FALSE)</f>
        <v>0</v>
      </c>
      <c r="VL19" s="322">
        <f>VLOOKUP($B19,'Sintesi (CA)'!$C$30:$AE$56,29,FALSE)</f>
        <v>0</v>
      </c>
      <c r="VM19" s="322">
        <f>VLOOKUP($B19,'Sintesi (CA)'!$C$30:$AE$56,29,FALSE)</f>
        <v>0</v>
      </c>
      <c r="VN19" s="322">
        <f>VLOOKUP($B19,'Sintesi (CA)'!$C$30:$AE$56,29,FALSE)</f>
        <v>0</v>
      </c>
      <c r="VO19" s="322">
        <f>VLOOKUP($B19,'Sintesi (CA)'!$C$30:$AE$56,29,FALSE)</f>
        <v>0</v>
      </c>
      <c r="VP19" s="322">
        <f>VLOOKUP($B19,'Sintesi (CA)'!$C$30:$AE$56,29,FALSE)</f>
        <v>0</v>
      </c>
      <c r="VQ19" s="322">
        <f>VLOOKUP($B19,'Sintesi (CA)'!$C$30:$AE$56,29,FALSE)</f>
        <v>0</v>
      </c>
      <c r="VR19" s="322">
        <f>VLOOKUP($B19,'Sintesi (CA)'!$C$30:$AE$56,29,FALSE)</f>
        <v>0</v>
      </c>
      <c r="VS19" s="322">
        <f>VLOOKUP($B19,'Sintesi (CA)'!$C$30:$AE$56,29,FALSE)</f>
        <v>0</v>
      </c>
      <c r="VT19" s="322">
        <f>VLOOKUP($B19,'Sintesi (CA)'!$C$30:$AE$56,29,FALSE)</f>
        <v>0</v>
      </c>
      <c r="VU19" s="322">
        <f>VLOOKUP($B19,'Sintesi (CA)'!$C$30:$AE$56,29,FALSE)</f>
        <v>0</v>
      </c>
      <c r="VV19" s="322">
        <f>VLOOKUP($B19,'Sintesi (CA)'!$C$30:$AE$56,29,FALSE)</f>
        <v>0</v>
      </c>
      <c r="VW19" s="322">
        <f>VLOOKUP($B19,'Sintesi (CA)'!$C$30:$AE$56,29,FALSE)</f>
        <v>0</v>
      </c>
      <c r="VX19" s="322">
        <f>VLOOKUP($B19,'Sintesi (CA)'!$C$30:$AE$56,29,FALSE)</f>
        <v>0</v>
      </c>
      <c r="VY19" s="322">
        <f>VLOOKUP($B19,'Sintesi (CA)'!$C$30:$AE$56,29,FALSE)</f>
        <v>0</v>
      </c>
      <c r="VZ19" s="322">
        <f>VLOOKUP($B19,'Sintesi (CA)'!$C$30:$AE$56,29,FALSE)</f>
        <v>0</v>
      </c>
      <c r="WA19" s="322">
        <f>VLOOKUP($B19,'Sintesi (CA)'!$C$30:$AE$56,29,FALSE)</f>
        <v>0</v>
      </c>
      <c r="WB19" s="322">
        <f>VLOOKUP($B19,'Sintesi (CA)'!$C$30:$AE$56,29,FALSE)</f>
        <v>0</v>
      </c>
      <c r="WC19" s="322">
        <f>VLOOKUP($B19,'Sintesi (CA)'!$C$30:$AE$56,29,FALSE)</f>
        <v>0</v>
      </c>
      <c r="WD19" s="322">
        <f>VLOOKUP($B19,'Sintesi (CA)'!$C$30:$AE$56,29,FALSE)</f>
        <v>0</v>
      </c>
      <c r="WE19" s="322">
        <f>VLOOKUP($B19,'Sintesi (CA)'!$C$30:$AE$56,29,FALSE)</f>
        <v>0</v>
      </c>
      <c r="WF19" s="322">
        <f>VLOOKUP($B19,'Sintesi (CA)'!$C$30:$AE$56,29,FALSE)</f>
        <v>0</v>
      </c>
      <c r="WG19" s="322">
        <f>VLOOKUP($B19,'Sintesi (CA)'!$C$30:$AE$56,29,FALSE)</f>
        <v>0</v>
      </c>
      <c r="WH19" s="322">
        <f>VLOOKUP($B19,'Sintesi (CA)'!$C$30:$AE$56,29,FALSE)</f>
        <v>0</v>
      </c>
      <c r="WI19" s="322">
        <f>VLOOKUP($B19,'Sintesi (CA)'!$C$30:$AE$56,29,FALSE)</f>
        <v>0</v>
      </c>
      <c r="WJ19" s="322">
        <f>VLOOKUP($B19,'Sintesi (CA)'!$C$30:$AE$56,29,FALSE)</f>
        <v>0</v>
      </c>
      <c r="WK19" s="322">
        <f>VLOOKUP($B19,'Sintesi (CA)'!$C$30:$AE$56,29,FALSE)</f>
        <v>0</v>
      </c>
      <c r="WL19" s="322">
        <f>VLOOKUP($B19,'Sintesi (CA)'!$C$30:$AE$56,29,FALSE)</f>
        <v>0</v>
      </c>
      <c r="WM19" s="322">
        <f>VLOOKUP($B19,'Sintesi (CA)'!$C$30:$AE$56,29,FALSE)</f>
        <v>0</v>
      </c>
      <c r="WN19" s="322">
        <f>VLOOKUP($B19,'Sintesi (CA)'!$C$30:$AE$56,29,FALSE)</f>
        <v>0</v>
      </c>
      <c r="WO19" s="322">
        <f>VLOOKUP($B19,'Sintesi (CA)'!$C$30:$AE$56,29,FALSE)</f>
        <v>0</v>
      </c>
      <c r="WP19" s="322">
        <f>VLOOKUP($B19,'Sintesi (CA)'!$C$30:$AE$56,29,FALSE)</f>
        <v>0</v>
      </c>
      <c r="WQ19" s="322">
        <f>VLOOKUP($B19,'Sintesi (CA)'!$C$30:$AE$56,29,FALSE)</f>
        <v>0</v>
      </c>
      <c r="WR19" s="322">
        <f>VLOOKUP($B19,'Sintesi (CA)'!$C$30:$AE$56,29,FALSE)</f>
        <v>0</v>
      </c>
      <c r="WS19" s="322">
        <f>VLOOKUP($B19,'Sintesi (CA)'!$C$30:$AE$56,29,FALSE)</f>
        <v>0</v>
      </c>
      <c r="WT19" s="322">
        <f>VLOOKUP($B19,'Sintesi (CA)'!$C$30:$AE$56,29,FALSE)</f>
        <v>0</v>
      </c>
      <c r="WU19" s="322">
        <f>VLOOKUP($B19,'Sintesi (CA)'!$C$30:$AE$56,29,FALSE)</f>
        <v>0</v>
      </c>
      <c r="WV19" s="322">
        <f>VLOOKUP($B19,'Sintesi (CA)'!$C$30:$AE$56,29,FALSE)</f>
        <v>0</v>
      </c>
      <c r="WW19" s="322">
        <f>VLOOKUP($B19,'Sintesi (CA)'!$C$30:$AE$56,29,FALSE)</f>
        <v>0</v>
      </c>
      <c r="WX19" s="322">
        <f>VLOOKUP($B19,'Sintesi (CA)'!$C$30:$AE$56,29,FALSE)</f>
        <v>0</v>
      </c>
      <c r="WY19" s="322">
        <f>VLOOKUP($B19,'Sintesi (CA)'!$C$30:$AE$56,29,FALSE)</f>
        <v>0</v>
      </c>
      <c r="WZ19" s="322">
        <f>VLOOKUP($B19,'Sintesi (CA)'!$C$30:$AE$56,29,FALSE)</f>
        <v>0</v>
      </c>
      <c r="XA19" s="322">
        <f>VLOOKUP($B19,'Sintesi (CA)'!$C$30:$AE$56,29,FALSE)</f>
        <v>0</v>
      </c>
      <c r="XB19" s="322">
        <f>VLOOKUP($B19,'Sintesi (CA)'!$C$30:$AE$56,29,FALSE)</f>
        <v>0</v>
      </c>
      <c r="XC19" s="322">
        <f>VLOOKUP($B19,'Sintesi (CA)'!$C$30:$AE$56,29,FALSE)</f>
        <v>0</v>
      </c>
      <c r="XD19" s="322">
        <f>VLOOKUP($B19,'Sintesi (CA)'!$C$30:$AE$56,29,FALSE)</f>
        <v>0</v>
      </c>
      <c r="XE19" s="322">
        <f>VLOOKUP($B19,'Sintesi (CA)'!$C$30:$AE$56,29,FALSE)</f>
        <v>0</v>
      </c>
      <c r="XF19" s="322">
        <f>VLOOKUP($B19,'Sintesi (CA)'!$C$30:$AE$56,29,FALSE)</f>
        <v>0</v>
      </c>
      <c r="XG19" s="322">
        <f>VLOOKUP($B19,'Sintesi (CA)'!$C$30:$AE$56,29,FALSE)</f>
        <v>0</v>
      </c>
      <c r="XH19" s="322">
        <f>VLOOKUP($B19,'Sintesi (CA)'!$C$30:$AE$56,29,FALSE)</f>
        <v>0</v>
      </c>
      <c r="XI19" s="322">
        <f>VLOOKUP($B19,'Sintesi (CA)'!$C$30:$AE$56,29,FALSE)</f>
        <v>0</v>
      </c>
      <c r="XJ19" s="322">
        <f>VLOOKUP($B19,'Sintesi (CA)'!$C$30:$AE$56,29,FALSE)</f>
        <v>0</v>
      </c>
      <c r="XK19" s="322">
        <f>VLOOKUP($B19,'Sintesi (CA)'!$C$30:$AE$56,29,FALSE)</f>
        <v>0</v>
      </c>
      <c r="XL19" s="322">
        <f>VLOOKUP($B19,'Sintesi (CA)'!$C$30:$AE$56,29,FALSE)</f>
        <v>0</v>
      </c>
      <c r="XM19" s="322">
        <f>VLOOKUP($B19,'Sintesi (CA)'!$C$30:$AE$56,29,FALSE)</f>
        <v>0</v>
      </c>
      <c r="XN19" s="322">
        <f>VLOOKUP($B19,'Sintesi (CA)'!$C$30:$AE$56,29,FALSE)</f>
        <v>0</v>
      </c>
      <c r="XO19" s="322">
        <f>VLOOKUP($B19,'Sintesi (CA)'!$C$30:$AE$56,29,FALSE)</f>
        <v>0</v>
      </c>
      <c r="XP19" s="322">
        <f>VLOOKUP($B19,'Sintesi (CA)'!$C$30:$AE$56,29,FALSE)</f>
        <v>0</v>
      </c>
      <c r="XQ19" s="322">
        <f>VLOOKUP($B19,'Sintesi (CA)'!$C$30:$AE$56,29,FALSE)</f>
        <v>0</v>
      </c>
      <c r="XR19" s="322">
        <f>VLOOKUP($B19,'Sintesi (CA)'!$C$30:$AE$56,29,FALSE)</f>
        <v>0</v>
      </c>
      <c r="XS19" s="322">
        <f>VLOOKUP($B19,'Sintesi (CA)'!$C$30:$AE$56,29,FALSE)</f>
        <v>0</v>
      </c>
      <c r="XT19" s="322">
        <f>VLOOKUP($B19,'Sintesi (CA)'!$C$30:$AE$56,29,FALSE)</f>
        <v>0</v>
      </c>
      <c r="XU19" s="322">
        <f>VLOOKUP($B19,'Sintesi (CA)'!$C$30:$AE$56,29,FALSE)</f>
        <v>0</v>
      </c>
      <c r="XV19" s="322">
        <f>VLOOKUP($B19,'Sintesi (CA)'!$C$30:$AE$56,29,FALSE)</f>
        <v>0</v>
      </c>
      <c r="XW19" s="322">
        <f>VLOOKUP($B19,'Sintesi (CA)'!$C$30:$AE$56,29,FALSE)</f>
        <v>0</v>
      </c>
      <c r="XX19" s="322">
        <f>VLOOKUP($B19,'Sintesi (CA)'!$C$30:$AE$56,29,FALSE)</f>
        <v>0</v>
      </c>
      <c r="XY19" s="322">
        <f>VLOOKUP($B19,'Sintesi (CA)'!$C$30:$AE$56,29,FALSE)</f>
        <v>0</v>
      </c>
      <c r="XZ19" s="322">
        <f>VLOOKUP($B19,'Sintesi (CA)'!$C$30:$AE$56,29,FALSE)</f>
        <v>0</v>
      </c>
      <c r="YA19" s="322">
        <f>VLOOKUP($B19,'Sintesi (CA)'!$C$30:$AE$56,29,FALSE)</f>
        <v>0</v>
      </c>
      <c r="YB19" s="322"/>
      <c r="YC19" s="322"/>
      <c r="YD19" s="322"/>
      <c r="YE19" s="501">
        <v>0</v>
      </c>
      <c r="YF19" s="501">
        <v>0</v>
      </c>
      <c r="YG19" s="501">
        <v>0</v>
      </c>
      <c r="YH19" s="501">
        <v>0</v>
      </c>
      <c r="YI19" s="501">
        <v>0</v>
      </c>
      <c r="YJ19" s="501">
        <v>0</v>
      </c>
      <c r="YK19" s="501">
        <v>0</v>
      </c>
      <c r="YL19" s="501">
        <v>0</v>
      </c>
      <c r="YM19" s="501">
        <v>0</v>
      </c>
      <c r="YN19" s="501">
        <v>0</v>
      </c>
      <c r="YO19" s="501">
        <v>0</v>
      </c>
      <c r="YP19" s="501">
        <v>0</v>
      </c>
      <c r="YQ19" s="501">
        <v>0</v>
      </c>
      <c r="YR19" s="501">
        <v>0</v>
      </c>
      <c r="YS19" s="501">
        <v>0</v>
      </c>
      <c r="YT19" s="501">
        <v>0</v>
      </c>
      <c r="YU19" s="501">
        <v>0</v>
      </c>
      <c r="YV19" s="501">
        <v>0</v>
      </c>
      <c r="YW19" s="501">
        <v>0</v>
      </c>
      <c r="YX19" s="501">
        <v>0</v>
      </c>
      <c r="YY19" s="501">
        <v>0</v>
      </c>
      <c r="YZ19" s="501">
        <v>0</v>
      </c>
      <c r="ZA19" s="501">
        <v>0</v>
      </c>
      <c r="ZB19" s="501">
        <f>VLOOKUP($B19,'Sintesi (CA)'!$C$30:$AE$56,22,FALSE)</f>
        <v>0</v>
      </c>
      <c r="ZC19" s="501">
        <f>VLOOKUP($B19,'Sintesi (CA)'!$C$30:$AE$56,22,FALSE)</f>
        <v>0</v>
      </c>
      <c r="ZD19" s="501">
        <f>VLOOKUP($B19,'Sintesi (CA)'!$C$30:$AE$56,22,FALSE)</f>
        <v>0</v>
      </c>
      <c r="ZE19" s="501">
        <f>VLOOKUP($B19,'Sintesi (CA)'!$C$30:$AE$56,22,FALSE)</f>
        <v>0</v>
      </c>
      <c r="ZF19" s="501">
        <f>VLOOKUP($B19,'Sintesi (CA)'!$C$30:$AE$56,22,FALSE)</f>
        <v>0</v>
      </c>
      <c r="ZG19" s="501">
        <f>VLOOKUP($B19,'Sintesi (CA)'!$C$30:$AE$56,22,FALSE)</f>
        <v>0</v>
      </c>
      <c r="ZH19" s="501">
        <f>VLOOKUP($B19,'Sintesi (CA)'!$C$30:$AE$56,22,FALSE)</f>
        <v>0</v>
      </c>
      <c r="ZI19" s="501">
        <f>VLOOKUP($B19,'Sintesi (CA)'!$C$30:$AE$56,22,FALSE)</f>
        <v>0</v>
      </c>
      <c r="ZJ19" s="501">
        <f>VLOOKUP($B19,'Sintesi (CA)'!$C$30:$AE$56,22,FALSE)</f>
        <v>0</v>
      </c>
      <c r="ZK19" s="501">
        <f>VLOOKUP($B19,'Sintesi (CA)'!$C$30:$AE$56,22,FALSE)</f>
        <v>0</v>
      </c>
      <c r="ZL19" s="501">
        <f>VLOOKUP($B19,'Sintesi (CA)'!$C$30:$AE$56,22,FALSE)</f>
        <v>0</v>
      </c>
      <c r="ZM19" s="501">
        <f>VLOOKUP($B19,'Sintesi (CA)'!$C$30:$AE$56,22,FALSE)</f>
        <v>0</v>
      </c>
      <c r="ZN19" s="501">
        <f>VLOOKUP($B19,'Sintesi (CA)'!$C$30:$AE$56,22,FALSE)</f>
        <v>0</v>
      </c>
      <c r="ZO19" s="501">
        <f>VLOOKUP($B19,'Sintesi (CA)'!$C$30:$AE$56,22,FALSE)</f>
        <v>0</v>
      </c>
      <c r="ZP19" s="501">
        <f>VLOOKUP($B19,'Sintesi (CA)'!$C$30:$AE$56,22,FALSE)</f>
        <v>0</v>
      </c>
      <c r="ZQ19" s="501">
        <f>VLOOKUP($B19,'Sintesi (CA)'!$C$30:$AE$56,22,FALSE)</f>
        <v>0</v>
      </c>
      <c r="ZR19" s="501">
        <f>VLOOKUP($B19,'Sintesi (CA)'!$C$30:$AE$56,22,FALSE)</f>
        <v>0</v>
      </c>
      <c r="ZS19" s="501">
        <f>VLOOKUP($B19,'Sintesi (CA)'!$C$30:$AE$56,22,FALSE)</f>
        <v>0</v>
      </c>
      <c r="ZT19" s="501">
        <f>VLOOKUP($B19,'Sintesi (CA)'!$C$30:$AE$56,22,FALSE)</f>
        <v>0</v>
      </c>
      <c r="ZU19" s="501">
        <f>VLOOKUP($B19,'Sintesi (CA)'!$C$30:$AE$56,22,FALSE)</f>
        <v>0</v>
      </c>
      <c r="ZV19" s="501">
        <f>VLOOKUP($B19,'Sintesi (CA)'!$C$30:$AE$56,22,FALSE)</f>
        <v>0</v>
      </c>
      <c r="ZW19" s="501">
        <f>VLOOKUP($B19,'Sintesi (CA)'!$C$30:$AE$56,22,FALSE)</f>
        <v>0</v>
      </c>
      <c r="ZX19" s="501">
        <f>VLOOKUP($B19,'Sintesi (CA)'!$C$30:$AE$56,22,FALSE)</f>
        <v>0</v>
      </c>
      <c r="ZY19" s="501">
        <f>VLOOKUP($B19,'Sintesi (CA)'!$C$30:$AE$56,22,FALSE)</f>
        <v>0</v>
      </c>
      <c r="ZZ19" s="501">
        <f>VLOOKUP($B19,'Sintesi (CA)'!$C$30:$AE$56,22,FALSE)</f>
        <v>0</v>
      </c>
      <c r="AAA19" s="501">
        <f>VLOOKUP($B19,'Sintesi (CA)'!$C$30:$AE$56,22,FALSE)</f>
        <v>0</v>
      </c>
      <c r="AAB19" s="501">
        <f>VLOOKUP($B19,'Sintesi (CA)'!$C$30:$AE$56,22,FALSE)</f>
        <v>0</v>
      </c>
      <c r="AAC19" s="501">
        <f>VLOOKUP($B19,'Sintesi (CA)'!$C$30:$AE$56,22,FALSE)</f>
        <v>0</v>
      </c>
      <c r="AAD19" s="501">
        <f>VLOOKUP($B19,'Sintesi (CA)'!$C$30:$AE$56,22,FALSE)</f>
        <v>0</v>
      </c>
      <c r="AAE19" s="501">
        <f>VLOOKUP($B19,'Sintesi (CA)'!$C$30:$AE$56,22,FALSE)</f>
        <v>0</v>
      </c>
      <c r="AAF19" s="501">
        <f>VLOOKUP($B19,'Sintesi (CA)'!$C$30:$AE$56,22,FALSE)</f>
        <v>0</v>
      </c>
      <c r="AAG19" s="501">
        <f>VLOOKUP($B19,'Sintesi (CA)'!$C$30:$AE$56,22,FALSE)</f>
        <v>0</v>
      </c>
      <c r="AAH19" s="501">
        <f>VLOOKUP($B19,'Sintesi (CA)'!$C$30:$AE$56,22,FALSE)</f>
        <v>0</v>
      </c>
      <c r="AAI19" s="501">
        <f>VLOOKUP($B19,'Sintesi (CA)'!$C$30:$AE$56,22,FALSE)</f>
        <v>0</v>
      </c>
      <c r="AAJ19" s="501">
        <f>VLOOKUP($B19,'Sintesi (CA)'!$C$30:$AE$56,22,FALSE)</f>
        <v>0</v>
      </c>
      <c r="AAK19" s="501">
        <f>VLOOKUP($B19,'Sintesi (CA)'!$C$30:$AE$56,22,FALSE)</f>
        <v>0</v>
      </c>
      <c r="AAL19" s="501">
        <f>VLOOKUP($B19,'Sintesi (CA)'!$C$30:$AE$56,22,FALSE)</f>
        <v>0</v>
      </c>
      <c r="AAM19" s="501">
        <f>VLOOKUP($B19,'Sintesi (CA)'!$C$30:$AE$56,22,FALSE)</f>
        <v>0</v>
      </c>
      <c r="AAN19" s="501">
        <f>VLOOKUP($B19,'Sintesi (CA)'!$C$30:$AE$56,22,FALSE)</f>
        <v>0</v>
      </c>
      <c r="AAO19" s="501">
        <f>VLOOKUP($B19,'Sintesi (CA)'!$C$30:$AE$56,22,FALSE)</f>
        <v>0</v>
      </c>
      <c r="AAP19" s="501">
        <f>VLOOKUP($B19,'Sintesi (CA)'!$C$30:$AE$56,22,FALSE)</f>
        <v>0</v>
      </c>
      <c r="AAQ19" s="501">
        <f>VLOOKUP($B19,'Sintesi (CA)'!$C$30:$AE$56,22,FALSE)</f>
        <v>0</v>
      </c>
      <c r="AAR19" s="501">
        <f>VLOOKUP($B19,'Sintesi (CA)'!$C$30:$AE$56,22,FALSE)</f>
        <v>0</v>
      </c>
      <c r="AAS19" s="501">
        <f>VLOOKUP($B19,'Sintesi (CA)'!$C$30:$AE$56,22,FALSE)</f>
        <v>0</v>
      </c>
      <c r="AAT19" s="501">
        <f>VLOOKUP($B19,'Sintesi (CA)'!$C$30:$AE$56,22,FALSE)</f>
        <v>0</v>
      </c>
      <c r="AAU19" s="501">
        <f>VLOOKUP($B19,'Sintesi (CA)'!$C$30:$AE$56,22,FALSE)</f>
        <v>0</v>
      </c>
      <c r="AAV19" s="501">
        <f>VLOOKUP($B19,'Sintesi (CA)'!$C$30:$AE$56,22,FALSE)</f>
        <v>0</v>
      </c>
      <c r="AAW19" s="501">
        <f>VLOOKUP($B19,'Sintesi (CA)'!$C$30:$AE$56,22,FALSE)</f>
        <v>0</v>
      </c>
      <c r="AAX19" s="501">
        <f>VLOOKUP($B19,'Sintesi (CA)'!$C$30:$AE$56,22,FALSE)</f>
        <v>0</v>
      </c>
      <c r="AAY19" s="501">
        <f>VLOOKUP($B19,'Sintesi (CA)'!$C$30:$AE$56,22,FALSE)</f>
        <v>0</v>
      </c>
      <c r="AAZ19" s="501">
        <f>VLOOKUP($B19,'Sintesi (CA)'!$C$30:$AE$56,22,FALSE)</f>
        <v>0</v>
      </c>
      <c r="ABA19" s="501">
        <f>VLOOKUP($B19,'Sintesi (CA)'!$C$30:$AE$56,22,FALSE)</f>
        <v>0</v>
      </c>
      <c r="ABB19" s="501">
        <f>VLOOKUP($B19,'Sintesi (CA)'!$C$30:$AE$56,22,FALSE)</f>
        <v>0</v>
      </c>
      <c r="ABC19" s="501">
        <f>VLOOKUP($B19,'Sintesi (CA)'!$C$30:$AE$56,22,FALSE)</f>
        <v>0</v>
      </c>
      <c r="ABD19" s="501">
        <f>VLOOKUP($B19,'Sintesi (CA)'!$C$30:$AE$56,22,FALSE)</f>
        <v>0</v>
      </c>
      <c r="ABE19" s="501">
        <f>VLOOKUP($B19,'Sintesi (CA)'!$C$30:$AE$56,22,FALSE)</f>
        <v>0</v>
      </c>
      <c r="ABF19" s="501">
        <f>VLOOKUP($B19,'Sintesi (CA)'!$C$30:$AE$56,22,FALSE)</f>
        <v>0</v>
      </c>
      <c r="ABG19" s="501">
        <f>VLOOKUP($B19,'Sintesi (CA)'!$C$30:$AE$56,22,FALSE)</f>
        <v>0</v>
      </c>
      <c r="ABH19" s="501">
        <f>VLOOKUP($B19,'Sintesi (CA)'!$C$30:$AE$56,22,FALSE)</f>
        <v>0</v>
      </c>
      <c r="ABI19" s="501">
        <f>VLOOKUP($B19,'Sintesi (CA)'!$C$30:$AE$56,22,FALSE)</f>
        <v>0</v>
      </c>
      <c r="ABJ19" s="501">
        <f>VLOOKUP($B19,'Sintesi (CA)'!$C$30:$AE$56,22,FALSE)</f>
        <v>0</v>
      </c>
      <c r="ABK19" s="501">
        <f>VLOOKUP($B19,'Sintesi (CA)'!$C$30:$AE$56,22,FALSE)</f>
        <v>0</v>
      </c>
      <c r="ABL19" s="501">
        <f>VLOOKUP($B19,'Sintesi (CA)'!$C$30:$AE$56,22,FALSE)</f>
        <v>0</v>
      </c>
      <c r="ABM19" s="501">
        <f>VLOOKUP($B19,'Sintesi (CA)'!$C$30:$AE$56,22,FALSE)</f>
        <v>0</v>
      </c>
      <c r="ABN19" s="501">
        <f>VLOOKUP($B19,'Sintesi (CA)'!$C$30:$AE$56,22,FALSE)</f>
        <v>0</v>
      </c>
      <c r="ABO19" s="501">
        <f>VLOOKUP($B19,'Sintesi (CA)'!$C$30:$AE$56,22,FALSE)</f>
        <v>0</v>
      </c>
      <c r="ABP19" s="501">
        <f>VLOOKUP($B19,'Sintesi (CA)'!$C$30:$AE$56,22,FALSE)</f>
        <v>0</v>
      </c>
      <c r="ABQ19" s="501">
        <f>VLOOKUP($B19,'Sintesi (CA)'!$C$30:$AE$56,22,FALSE)</f>
        <v>0</v>
      </c>
      <c r="ABR19" s="501">
        <f>VLOOKUP($B19,'Sintesi (CA)'!$C$30:$AE$56,22,FALSE)</f>
        <v>0</v>
      </c>
      <c r="ABS19" s="501">
        <f>VLOOKUP($B19,'Sintesi (CA)'!$C$30:$AE$56,22,FALSE)</f>
        <v>0</v>
      </c>
      <c r="ABT19" s="501">
        <f>VLOOKUP($B19,'Sintesi (CA)'!$C$30:$AE$56,22,FALSE)</f>
        <v>0</v>
      </c>
      <c r="ABU19" s="501">
        <f>VLOOKUP($B19,'Sintesi (CA)'!$C$30:$AE$56,22,FALSE)</f>
        <v>0</v>
      </c>
      <c r="ABV19" s="501">
        <f>VLOOKUP($B19,'Sintesi (CA)'!$C$30:$AE$56,22,FALSE)</f>
        <v>0</v>
      </c>
      <c r="ABW19" s="501">
        <f>VLOOKUP($B19,'Sintesi (CA)'!$C$30:$AE$56,22,FALSE)</f>
        <v>0</v>
      </c>
      <c r="ABX19" s="501">
        <f>VLOOKUP($B19,'Sintesi (CA)'!$C$30:$AE$56,22,FALSE)</f>
        <v>0</v>
      </c>
      <c r="ABY19" s="501">
        <f>VLOOKUP($B19,'Sintesi (CA)'!$C$30:$AE$56,22,FALSE)</f>
        <v>0</v>
      </c>
      <c r="ABZ19" s="501">
        <f>VLOOKUP($B19,'Sintesi (CA)'!$C$30:$AE$56,22,FALSE)</f>
        <v>0</v>
      </c>
      <c r="ACA19" s="501">
        <f>VLOOKUP($B19,'Sintesi (CA)'!$C$30:$AE$56,22,FALSE)</f>
        <v>0</v>
      </c>
      <c r="ACB19" s="501">
        <f>VLOOKUP($B19,'Sintesi (CA)'!$C$30:$AE$56,22,FALSE)</f>
        <v>0</v>
      </c>
      <c r="ACC19" s="501">
        <f>VLOOKUP($B19,'Sintesi (CA)'!$C$30:$AE$56,22,FALSE)</f>
        <v>0</v>
      </c>
      <c r="ACD19" s="501">
        <f>VLOOKUP($B19,'Sintesi (CA)'!$C$30:$AE$56,22,FALSE)</f>
        <v>0</v>
      </c>
      <c r="ACE19" s="501"/>
      <c r="ACF19" s="501"/>
      <c r="ACG19" s="501"/>
      <c r="ACH19" s="86"/>
      <c r="ACI19" s="88">
        <v>0</v>
      </c>
      <c r="ACJ19" s="89">
        <v>43271</v>
      </c>
      <c r="ACK19" s="89">
        <v>43294</v>
      </c>
      <c r="ACL19" s="80">
        <v>0</v>
      </c>
      <c r="ACM19" s="80">
        <v>0</v>
      </c>
      <c r="ACN19" s="80">
        <v>0</v>
      </c>
      <c r="ACO19" s="80">
        <v>0</v>
      </c>
      <c r="ACP19" s="80">
        <v>0</v>
      </c>
      <c r="ACQ19" s="80">
        <v>0</v>
      </c>
      <c r="ACR19" s="80">
        <v>0</v>
      </c>
      <c r="ACS19" s="80">
        <v>0</v>
      </c>
      <c r="ACT19" s="80">
        <v>0</v>
      </c>
      <c r="ACU19" s="80">
        <v>0</v>
      </c>
      <c r="ACV19" s="80">
        <v>0</v>
      </c>
      <c r="ACW19" s="80">
        <v>0</v>
      </c>
      <c r="ACX19" s="80">
        <v>0</v>
      </c>
      <c r="ACY19" s="80">
        <v>0</v>
      </c>
      <c r="ACZ19" s="80">
        <v>0</v>
      </c>
      <c r="ADA19" s="80">
        <v>0</v>
      </c>
      <c r="ADB19" s="80">
        <v>0</v>
      </c>
      <c r="ADC19" s="80">
        <v>0</v>
      </c>
      <c r="ADD19" s="80">
        <v>0</v>
      </c>
      <c r="ADE19" s="80">
        <v>0</v>
      </c>
      <c r="ADF19" s="80">
        <v>0</v>
      </c>
      <c r="ADG19" s="80">
        <v>1</v>
      </c>
      <c r="ADH19" s="80">
        <v>1</v>
      </c>
      <c r="ADI19" s="80">
        <v>1</v>
      </c>
      <c r="ADJ19" s="80">
        <v>1</v>
      </c>
      <c r="ADK19" s="80">
        <v>1</v>
      </c>
      <c r="ADL19" s="80">
        <v>1</v>
      </c>
      <c r="ADM19" s="80">
        <v>1</v>
      </c>
      <c r="ADN19" s="80">
        <v>1</v>
      </c>
      <c r="ADO19" s="80">
        <v>1</v>
      </c>
      <c r="ADP19" s="80">
        <v>1</v>
      </c>
      <c r="ADQ19" s="80">
        <v>1</v>
      </c>
      <c r="ADR19" s="80">
        <v>1</v>
      </c>
      <c r="ADS19" s="80">
        <v>1</v>
      </c>
      <c r="ADT19" s="80">
        <v>1</v>
      </c>
      <c r="ADU19" s="80">
        <v>1</v>
      </c>
      <c r="ADV19" s="80">
        <v>1</v>
      </c>
      <c r="ADW19" s="80">
        <v>1</v>
      </c>
      <c r="ADX19" s="80">
        <v>1</v>
      </c>
      <c r="ADY19" s="80">
        <v>1</v>
      </c>
      <c r="ADZ19" s="80">
        <v>1</v>
      </c>
      <c r="AEA19" s="80">
        <v>1</v>
      </c>
      <c r="AEB19" s="80">
        <v>1</v>
      </c>
      <c r="AEC19" s="80">
        <v>1</v>
      </c>
      <c r="AED19" s="80">
        <v>1</v>
      </c>
      <c r="AEE19" s="80">
        <v>0</v>
      </c>
      <c r="AEF19" s="80">
        <v>0</v>
      </c>
      <c r="AEG19" s="80">
        <v>0</v>
      </c>
      <c r="AEH19" s="80">
        <v>0</v>
      </c>
      <c r="AEI19" s="80">
        <v>0</v>
      </c>
      <c r="AEJ19" s="80">
        <v>0</v>
      </c>
      <c r="AEK19" s="80">
        <v>0</v>
      </c>
      <c r="AEL19" s="80">
        <v>0</v>
      </c>
      <c r="AEM19" s="80">
        <v>0</v>
      </c>
      <c r="AEN19" s="80">
        <v>0</v>
      </c>
      <c r="AEO19" s="80">
        <v>0</v>
      </c>
      <c r="AEP19" s="80">
        <v>0</v>
      </c>
      <c r="AEQ19" s="80">
        <v>0</v>
      </c>
      <c r="AER19" s="80">
        <v>0</v>
      </c>
      <c r="AES19" s="80">
        <v>0</v>
      </c>
      <c r="AET19" s="80">
        <v>0</v>
      </c>
      <c r="AEU19" s="80">
        <v>0</v>
      </c>
      <c r="AEV19" s="80">
        <v>0</v>
      </c>
      <c r="AEW19" s="80">
        <v>0</v>
      </c>
      <c r="AEX19" s="80">
        <v>0</v>
      </c>
      <c r="AEY19" s="80">
        <v>0</v>
      </c>
      <c r="AEZ19" s="80">
        <v>0</v>
      </c>
      <c r="AFA19" s="80">
        <v>0</v>
      </c>
      <c r="AFB19" s="80">
        <v>0</v>
      </c>
      <c r="AFC19" s="80">
        <v>0</v>
      </c>
      <c r="AFD19" s="80">
        <v>0</v>
      </c>
      <c r="AFE19" s="80">
        <v>0</v>
      </c>
      <c r="AFF19" s="80">
        <v>0</v>
      </c>
      <c r="AFG19" s="80">
        <v>0</v>
      </c>
      <c r="AFH19" s="80">
        <v>0</v>
      </c>
      <c r="AFI19" s="80">
        <v>0</v>
      </c>
      <c r="AFJ19" s="80">
        <v>0</v>
      </c>
      <c r="AFK19" s="80">
        <v>0</v>
      </c>
      <c r="AFL19" s="80">
        <v>0</v>
      </c>
      <c r="AFM19" s="80">
        <v>0</v>
      </c>
      <c r="AFN19" s="80">
        <v>0</v>
      </c>
      <c r="AFO19" s="80">
        <v>0</v>
      </c>
      <c r="AFP19" s="80">
        <v>0</v>
      </c>
      <c r="AFQ19" s="80">
        <v>0</v>
      </c>
      <c r="AFR19" s="80">
        <v>0</v>
      </c>
      <c r="AFS19" s="80">
        <v>0</v>
      </c>
      <c r="AFT19" s="80">
        <v>0</v>
      </c>
      <c r="AFU19" s="80">
        <v>0</v>
      </c>
      <c r="AFV19" s="80">
        <v>0</v>
      </c>
      <c r="AFW19" s="80">
        <v>0</v>
      </c>
      <c r="AFX19" s="80">
        <v>0</v>
      </c>
      <c r="AFY19" s="80">
        <v>0</v>
      </c>
      <c r="AFZ19" s="80">
        <v>0</v>
      </c>
      <c r="AGA19" s="80">
        <v>0</v>
      </c>
      <c r="AGB19" s="80">
        <v>0</v>
      </c>
      <c r="AGC19" s="80">
        <v>0</v>
      </c>
      <c r="AGD19" s="80">
        <v>0</v>
      </c>
      <c r="AGE19" s="80">
        <v>0</v>
      </c>
      <c r="AGF19" s="80">
        <v>0</v>
      </c>
      <c r="AGG19" s="80">
        <v>0</v>
      </c>
      <c r="AGH19" s="80">
        <v>0</v>
      </c>
      <c r="AGI19" s="80"/>
      <c r="AGJ19" s="80"/>
      <c r="AGK19" s="80"/>
      <c r="AGL19" s="80"/>
      <c r="AGM19" s="80"/>
    </row>
    <row r="20" spans="1:871" s="104" customFormat="1">
      <c r="A20" s="74" t="str">
        <f>IF('Sintesi (CA)'!B45&lt;&gt;"",'Sintesi (CA)'!B45,"")</f>
        <v>P59-Deploy &amp; Change CRMT</v>
      </c>
      <c r="B20" s="145" t="str">
        <f>IF('Sintesi (CA)'!C45&lt;&gt;"",'Sintesi (CA)'!C45,"")</f>
        <v>AO004511_YYY70</v>
      </c>
      <c r="C20" s="74" t="str">
        <f>IF('Sintesi (CA)'!N45&lt;&gt;"",'Sintesi (CA)'!N45,"")</f>
        <v>SWA</v>
      </c>
      <c r="D20" s="75">
        <f>'Sintesi (CA)'!W45</f>
        <v>1</v>
      </c>
      <c r="E20" s="75">
        <f>'Sintesi (CA)'!X45</f>
        <v>0</v>
      </c>
      <c r="F20" s="75">
        <f>'Sintesi (CA)'!Y45</f>
        <v>1</v>
      </c>
      <c r="G20" s="175">
        <v>1</v>
      </c>
      <c r="H20" s="183">
        <v>43271</v>
      </c>
      <c r="I20" s="183">
        <v>43315</v>
      </c>
      <c r="J20" s="78">
        <f t="shared" si="123"/>
        <v>33</v>
      </c>
      <c r="K20" s="78">
        <v>0</v>
      </c>
      <c r="L20" s="79">
        <f>IFERROR(IF(F20&gt;0,F20/(J20+K20),0),0)</f>
        <v>3.0303030303030304E-2</v>
      </c>
      <c r="M20" s="80">
        <v>0</v>
      </c>
      <c r="N20" s="80">
        <v>0</v>
      </c>
      <c r="O20" s="80">
        <v>0</v>
      </c>
      <c r="P20" s="80">
        <v>0</v>
      </c>
      <c r="Q20" s="80">
        <v>0</v>
      </c>
      <c r="R20" s="80">
        <v>0</v>
      </c>
      <c r="S20" s="80">
        <v>0</v>
      </c>
      <c r="T20" s="80">
        <v>0</v>
      </c>
      <c r="U20" s="80">
        <v>0</v>
      </c>
      <c r="V20" s="80">
        <v>0</v>
      </c>
      <c r="W20" s="80">
        <v>0</v>
      </c>
      <c r="X20" s="80">
        <v>0</v>
      </c>
      <c r="Y20" s="80">
        <v>0</v>
      </c>
      <c r="Z20" s="80">
        <v>0</v>
      </c>
      <c r="AA20" s="80">
        <v>0</v>
      </c>
      <c r="AB20" s="80">
        <v>0</v>
      </c>
      <c r="AC20" s="80">
        <v>0</v>
      </c>
      <c r="AD20" s="80">
        <v>0</v>
      </c>
      <c r="AE20" s="80">
        <v>0</v>
      </c>
      <c r="AF20" s="80">
        <v>0</v>
      </c>
      <c r="AG20" s="80">
        <v>1</v>
      </c>
      <c r="AH20" s="80">
        <v>1</v>
      </c>
      <c r="AI20" s="80">
        <v>1</v>
      </c>
      <c r="AJ20" s="80">
        <v>1</v>
      </c>
      <c r="AK20" s="80">
        <v>1</v>
      </c>
      <c r="AL20" s="80">
        <v>1</v>
      </c>
      <c r="AM20" s="80">
        <v>1</v>
      </c>
      <c r="AN20" s="80">
        <v>1</v>
      </c>
      <c r="AO20" s="80">
        <v>1</v>
      </c>
      <c r="AP20" s="80">
        <v>1</v>
      </c>
      <c r="AQ20" s="80">
        <v>1</v>
      </c>
      <c r="AR20" s="80">
        <v>1</v>
      </c>
      <c r="AS20" s="80">
        <v>1</v>
      </c>
      <c r="AT20" s="80">
        <v>1</v>
      </c>
      <c r="AU20" s="80">
        <v>1</v>
      </c>
      <c r="AV20" s="80">
        <v>1</v>
      </c>
      <c r="AW20" s="80">
        <v>1</v>
      </c>
      <c r="AX20" s="80">
        <v>1</v>
      </c>
      <c r="AY20" s="80">
        <v>1</v>
      </c>
      <c r="AZ20" s="80">
        <v>1</v>
      </c>
      <c r="BA20" s="80">
        <v>1</v>
      </c>
      <c r="BB20" s="80">
        <v>1</v>
      </c>
      <c r="BC20" s="80">
        <v>1</v>
      </c>
      <c r="BD20" s="80">
        <v>1</v>
      </c>
      <c r="BE20" s="80">
        <v>1</v>
      </c>
      <c r="BF20" s="80">
        <v>1</v>
      </c>
      <c r="BG20" s="80">
        <v>1</v>
      </c>
      <c r="BH20" s="80">
        <v>0</v>
      </c>
      <c r="BI20" s="80">
        <v>0</v>
      </c>
      <c r="BJ20" s="80">
        <v>0</v>
      </c>
      <c r="BK20" s="80">
        <v>0</v>
      </c>
      <c r="BL20" s="80">
        <v>0</v>
      </c>
      <c r="BM20" s="80">
        <v>0</v>
      </c>
      <c r="BN20" s="80">
        <v>0</v>
      </c>
      <c r="BO20" s="80">
        <v>0</v>
      </c>
      <c r="BP20" s="80">
        <v>0</v>
      </c>
      <c r="BQ20" s="80">
        <v>0</v>
      </c>
      <c r="BR20" s="80">
        <v>0</v>
      </c>
      <c r="BS20" s="80">
        <v>0</v>
      </c>
      <c r="BT20" s="80">
        <v>0</v>
      </c>
      <c r="BU20" s="80">
        <v>0</v>
      </c>
      <c r="BV20" s="80">
        <v>0</v>
      </c>
      <c r="BW20" s="80">
        <v>0</v>
      </c>
      <c r="BX20" s="80">
        <v>0</v>
      </c>
      <c r="BY20" s="80">
        <v>0</v>
      </c>
      <c r="BZ20" s="80">
        <v>0</v>
      </c>
      <c r="CA20" s="80">
        <v>0</v>
      </c>
      <c r="CB20" s="80">
        <v>0</v>
      </c>
      <c r="CC20" s="80">
        <v>0</v>
      </c>
      <c r="CD20" s="80">
        <v>0</v>
      </c>
      <c r="CE20" s="80">
        <v>0</v>
      </c>
      <c r="CF20" s="80">
        <v>0</v>
      </c>
      <c r="CG20" s="80">
        <v>0</v>
      </c>
      <c r="CH20" s="80">
        <v>0</v>
      </c>
      <c r="CI20" s="80">
        <v>0</v>
      </c>
      <c r="CJ20" s="80">
        <v>0</v>
      </c>
      <c r="CK20" s="80">
        <v>0</v>
      </c>
      <c r="CL20" s="80">
        <v>0</v>
      </c>
      <c r="CM20" s="80">
        <v>0</v>
      </c>
      <c r="CN20" s="80">
        <v>0</v>
      </c>
      <c r="CO20" s="80">
        <v>0</v>
      </c>
      <c r="CP20" s="80">
        <v>0</v>
      </c>
      <c r="CQ20" s="80">
        <v>0</v>
      </c>
      <c r="CR20" s="80">
        <v>0</v>
      </c>
      <c r="CS20" s="80">
        <v>0</v>
      </c>
      <c r="CT20" s="80">
        <v>0</v>
      </c>
      <c r="CU20" s="80">
        <v>0</v>
      </c>
      <c r="CV20" s="80">
        <v>0</v>
      </c>
      <c r="CW20" s="80">
        <v>0</v>
      </c>
      <c r="CX20" s="80">
        <v>0</v>
      </c>
      <c r="CY20" s="80">
        <v>0</v>
      </c>
      <c r="CZ20" s="80">
        <v>0</v>
      </c>
      <c r="DA20" s="80">
        <v>0</v>
      </c>
      <c r="DB20" s="80">
        <v>0</v>
      </c>
      <c r="DC20" s="80">
        <v>0</v>
      </c>
      <c r="DD20" s="80">
        <v>0</v>
      </c>
      <c r="DE20" s="80">
        <v>0</v>
      </c>
      <c r="DF20" s="80">
        <v>0</v>
      </c>
      <c r="DG20" s="80">
        <v>0</v>
      </c>
      <c r="DH20" s="80">
        <v>0</v>
      </c>
      <c r="DI20" s="80">
        <v>0</v>
      </c>
      <c r="DJ20" s="80"/>
      <c r="DK20" s="80"/>
      <c r="DL20" s="80"/>
      <c r="DM20" s="80"/>
      <c r="DN20" s="80"/>
      <c r="DO20" s="80"/>
      <c r="DP20" s="318">
        <v>0</v>
      </c>
      <c r="DQ20" s="318">
        <v>0</v>
      </c>
      <c r="DR20" s="318">
        <v>0</v>
      </c>
      <c r="DS20" s="318">
        <v>0</v>
      </c>
      <c r="DT20" s="318">
        <v>0</v>
      </c>
      <c r="DU20" s="318">
        <v>0</v>
      </c>
      <c r="DV20" s="318">
        <v>0</v>
      </c>
      <c r="DW20" s="318">
        <v>0</v>
      </c>
      <c r="DX20" s="318">
        <v>0</v>
      </c>
      <c r="DY20" s="318">
        <v>0</v>
      </c>
      <c r="DZ20" s="318">
        <v>0</v>
      </c>
      <c r="EA20" s="318">
        <v>0</v>
      </c>
      <c r="EB20" s="318">
        <v>0</v>
      </c>
      <c r="EC20" s="318">
        <v>0</v>
      </c>
      <c r="ED20" s="318">
        <v>0</v>
      </c>
      <c r="EE20" s="318">
        <v>0</v>
      </c>
      <c r="EF20" s="318">
        <v>0</v>
      </c>
      <c r="EG20" s="318">
        <v>0</v>
      </c>
      <c r="EH20" s="318">
        <v>0</v>
      </c>
      <c r="EI20" s="318">
        <v>0</v>
      </c>
      <c r="EJ20" s="318">
        <v>0</v>
      </c>
      <c r="EK20" s="318">
        <v>0</v>
      </c>
      <c r="EL20" s="318">
        <v>0</v>
      </c>
      <c r="EM20" s="318">
        <f>VLOOKUP($B20,'Sintesi (CA)'!$C$30:$AE$56,25,FALSE)</f>
        <v>0</v>
      </c>
      <c r="EN20" s="318">
        <f>VLOOKUP($B20,'Sintesi (CA)'!$C$30:$AE$56,25,FALSE)</f>
        <v>0</v>
      </c>
      <c r="EO20" s="318">
        <f>VLOOKUP($B20,'Sintesi (CA)'!$C$30:$AE$56,25,FALSE)</f>
        <v>0</v>
      </c>
      <c r="EP20" s="318">
        <f>VLOOKUP($B20,'Sintesi (CA)'!$C$30:$AE$56,25,FALSE)</f>
        <v>0</v>
      </c>
      <c r="EQ20" s="318">
        <f>VLOOKUP($B20,'Sintesi (CA)'!$C$30:$AE$56,25,FALSE)</f>
        <v>0</v>
      </c>
      <c r="ER20" s="318">
        <f>VLOOKUP($B20,'Sintesi (CA)'!$C$30:$AE$56,25,FALSE)</f>
        <v>0</v>
      </c>
      <c r="ES20" s="318">
        <f>VLOOKUP($B20,'Sintesi (CA)'!$C$30:$AE$56,25,FALSE)</f>
        <v>0</v>
      </c>
      <c r="ET20" s="318">
        <f>VLOOKUP($B20,'Sintesi (CA)'!$C$30:$AE$56,25,FALSE)</f>
        <v>0</v>
      </c>
      <c r="EU20" s="318">
        <f>VLOOKUP($B20,'Sintesi (CA)'!$C$30:$AE$56,25,FALSE)</f>
        <v>0</v>
      </c>
      <c r="EV20" s="318">
        <f>VLOOKUP($B20,'Sintesi (CA)'!$C$30:$AE$56,25,FALSE)</f>
        <v>0</v>
      </c>
      <c r="EW20" s="318">
        <f>VLOOKUP($B20,'Sintesi (CA)'!$C$30:$AE$56,25,FALSE)</f>
        <v>0</v>
      </c>
      <c r="EX20" s="318">
        <f>VLOOKUP($B20,'Sintesi (CA)'!$C$30:$AE$56,25,FALSE)</f>
        <v>0</v>
      </c>
      <c r="EY20" s="318">
        <f>VLOOKUP($B20,'Sintesi (CA)'!$C$30:$AE$56,25,FALSE)</f>
        <v>0</v>
      </c>
      <c r="EZ20" s="318">
        <f>VLOOKUP($B20,'Sintesi (CA)'!$C$30:$AE$56,25,FALSE)</f>
        <v>0</v>
      </c>
      <c r="FA20" s="318">
        <f>VLOOKUP($B20,'Sintesi (CA)'!$C$30:$AE$56,25,FALSE)</f>
        <v>0</v>
      </c>
      <c r="FB20" s="318">
        <f>VLOOKUP($B20,'Sintesi (CA)'!$C$30:$AE$56,25,FALSE)</f>
        <v>0</v>
      </c>
      <c r="FC20" s="318">
        <f>VLOOKUP($B20,'Sintesi (CA)'!$C$30:$AE$56,25,FALSE)</f>
        <v>0</v>
      </c>
      <c r="FD20" s="318">
        <f>VLOOKUP($B20,'Sintesi (CA)'!$C$30:$AE$56,25,FALSE)</f>
        <v>0</v>
      </c>
      <c r="FE20" s="318">
        <f>VLOOKUP($B20,'Sintesi (CA)'!$C$30:$AE$56,25,FALSE)</f>
        <v>0</v>
      </c>
      <c r="FF20" s="318">
        <f>VLOOKUP($B20,'Sintesi (CA)'!$C$30:$AE$56,25,FALSE)</f>
        <v>0</v>
      </c>
      <c r="FG20" s="318">
        <f>VLOOKUP($B20,'Sintesi (CA)'!$C$30:$AE$56,25,FALSE)</f>
        <v>0</v>
      </c>
      <c r="FH20" s="318">
        <f>VLOOKUP($B20,'Sintesi (CA)'!$C$30:$AE$56,25,FALSE)</f>
        <v>0</v>
      </c>
      <c r="FI20" s="318">
        <f>VLOOKUP($B20,'Sintesi (CA)'!$C$30:$AE$56,25,FALSE)</f>
        <v>0</v>
      </c>
      <c r="FJ20" s="318">
        <f>VLOOKUP($B20,'Sintesi (CA)'!$C$30:$AE$56,25,FALSE)</f>
        <v>0</v>
      </c>
      <c r="FK20" s="318">
        <f>VLOOKUP($B20,'Sintesi (CA)'!$C$30:$AE$56,25,FALSE)</f>
        <v>0</v>
      </c>
      <c r="FL20" s="318">
        <f>VLOOKUP($B20,'Sintesi (CA)'!$C$30:$AE$56,25,FALSE)</f>
        <v>0</v>
      </c>
      <c r="FM20" s="318">
        <f>VLOOKUP($B20,'Sintesi (CA)'!$C$30:$AE$56,25,FALSE)</f>
        <v>0</v>
      </c>
      <c r="FN20" s="318">
        <f>VLOOKUP($B20,'Sintesi (CA)'!$C$30:$AE$56,25,FALSE)</f>
        <v>0</v>
      </c>
      <c r="FO20" s="318">
        <f>VLOOKUP($B20,'Sintesi (CA)'!$C$30:$AE$56,25,FALSE)</f>
        <v>0</v>
      </c>
      <c r="FP20" s="318">
        <f>VLOOKUP($B20,'Sintesi (CA)'!$C$30:$AE$56,25,FALSE)</f>
        <v>0</v>
      </c>
      <c r="FQ20" s="318">
        <f>VLOOKUP($B20,'Sintesi (CA)'!$C$30:$AE$56,25,FALSE)</f>
        <v>0</v>
      </c>
      <c r="FR20" s="318">
        <f>VLOOKUP($B20,'Sintesi (CA)'!$C$30:$AE$56,25,FALSE)</f>
        <v>0</v>
      </c>
      <c r="FS20" s="318">
        <f>VLOOKUP($B20,'Sintesi (CA)'!$C$30:$AE$56,25,FALSE)</f>
        <v>0</v>
      </c>
      <c r="FT20" s="318">
        <f>VLOOKUP($B20,'Sintesi (CA)'!$C$30:$AE$56,25,FALSE)</f>
        <v>0</v>
      </c>
      <c r="FU20" s="318">
        <f>VLOOKUP($B20,'Sintesi (CA)'!$C$30:$AE$56,25,FALSE)</f>
        <v>0</v>
      </c>
      <c r="FV20" s="318">
        <f>VLOOKUP($B20,'Sintesi (CA)'!$C$30:$AE$56,25,FALSE)</f>
        <v>0</v>
      </c>
      <c r="FW20" s="318">
        <f>VLOOKUP($B20,'Sintesi (CA)'!$C$30:$AE$56,25,FALSE)</f>
        <v>0</v>
      </c>
      <c r="FX20" s="318">
        <f>VLOOKUP($B20,'Sintesi (CA)'!$C$30:$AE$56,25,FALSE)</f>
        <v>0</v>
      </c>
      <c r="FY20" s="318">
        <f>VLOOKUP($B20,'Sintesi (CA)'!$C$30:$AE$56,25,FALSE)</f>
        <v>0</v>
      </c>
      <c r="FZ20" s="318">
        <f>VLOOKUP($B20,'Sintesi (CA)'!$C$30:$AE$56,25,FALSE)</f>
        <v>0</v>
      </c>
      <c r="GA20" s="318">
        <f>VLOOKUP($B20,'Sintesi (CA)'!$C$30:$AE$56,25,FALSE)</f>
        <v>0</v>
      </c>
      <c r="GB20" s="318">
        <f>VLOOKUP($B20,'Sintesi (CA)'!$C$30:$AE$56,25,FALSE)</f>
        <v>0</v>
      </c>
      <c r="GC20" s="318">
        <f>VLOOKUP($B20,'Sintesi (CA)'!$C$30:$AE$56,25,FALSE)</f>
        <v>0</v>
      </c>
      <c r="GD20" s="318">
        <f>VLOOKUP($B20,'Sintesi (CA)'!$C$30:$AE$56,25,FALSE)</f>
        <v>0</v>
      </c>
      <c r="GE20" s="318">
        <f>VLOOKUP($B20,'Sintesi (CA)'!$C$30:$AE$56,25,FALSE)</f>
        <v>0</v>
      </c>
      <c r="GF20" s="318">
        <f>VLOOKUP($B20,'Sintesi (CA)'!$C$30:$AE$56,25,FALSE)</f>
        <v>0</v>
      </c>
      <c r="GG20" s="318">
        <f>VLOOKUP($B20,'Sintesi (CA)'!$C$30:$AE$56,25,FALSE)</f>
        <v>0</v>
      </c>
      <c r="GH20" s="318">
        <f>VLOOKUP($B20,'Sintesi (CA)'!$C$30:$AE$56,25,FALSE)</f>
        <v>0</v>
      </c>
      <c r="GI20" s="318">
        <f>VLOOKUP($B20,'Sintesi (CA)'!$C$30:$AE$56,25,FALSE)</f>
        <v>0</v>
      </c>
      <c r="GJ20" s="318">
        <f>VLOOKUP($B20,'Sintesi (CA)'!$C$30:$AE$56,25,FALSE)</f>
        <v>0</v>
      </c>
      <c r="GK20" s="318">
        <f>VLOOKUP($B20,'Sintesi (CA)'!$C$30:$AE$56,25,FALSE)</f>
        <v>0</v>
      </c>
      <c r="GL20" s="318">
        <f>VLOOKUP($B20,'Sintesi (CA)'!$C$30:$AE$56,25,FALSE)</f>
        <v>0</v>
      </c>
      <c r="GM20" s="318">
        <f>VLOOKUP($B20,'Sintesi (CA)'!$C$30:$AE$56,25,FALSE)</f>
        <v>0</v>
      </c>
      <c r="GN20" s="318">
        <f>VLOOKUP($B20,'Sintesi (CA)'!$C$30:$AE$56,25,FALSE)</f>
        <v>0</v>
      </c>
      <c r="GO20" s="318">
        <f>VLOOKUP($B20,'Sintesi (CA)'!$C$30:$AE$56,25,FALSE)</f>
        <v>0</v>
      </c>
      <c r="GP20" s="318">
        <f>VLOOKUP($B20,'Sintesi (CA)'!$C$30:$AE$56,25,FALSE)</f>
        <v>0</v>
      </c>
      <c r="GQ20" s="318">
        <f>VLOOKUP($B20,'Sintesi (CA)'!$C$30:$AE$56,25,FALSE)</f>
        <v>0</v>
      </c>
      <c r="GR20" s="318">
        <f>VLOOKUP($B20,'Sintesi (CA)'!$C$30:$AE$56,25,FALSE)</f>
        <v>0</v>
      </c>
      <c r="GS20" s="318">
        <f>VLOOKUP($B20,'Sintesi (CA)'!$C$30:$AE$56,25,FALSE)</f>
        <v>0</v>
      </c>
      <c r="GT20" s="318">
        <f>VLOOKUP($B20,'Sintesi (CA)'!$C$30:$AE$56,25,FALSE)</f>
        <v>0</v>
      </c>
      <c r="GU20" s="318">
        <f>VLOOKUP($B20,'Sintesi (CA)'!$C$30:$AE$56,25,FALSE)</f>
        <v>0</v>
      </c>
      <c r="GV20" s="318">
        <f>VLOOKUP($B20,'Sintesi (CA)'!$C$30:$AE$56,25,FALSE)</f>
        <v>0</v>
      </c>
      <c r="GW20" s="318">
        <f>VLOOKUP($B20,'Sintesi (CA)'!$C$30:$AE$56,25,FALSE)</f>
        <v>0</v>
      </c>
      <c r="GX20" s="318">
        <f>VLOOKUP($B20,'Sintesi (CA)'!$C$30:$AE$56,25,FALSE)</f>
        <v>0</v>
      </c>
      <c r="GY20" s="318">
        <f>VLOOKUP($B20,'Sintesi (CA)'!$C$30:$AE$56,25,FALSE)</f>
        <v>0</v>
      </c>
      <c r="GZ20" s="318">
        <f>VLOOKUP($B20,'Sintesi (CA)'!$C$30:$AE$56,25,FALSE)</f>
        <v>0</v>
      </c>
      <c r="HA20" s="318">
        <f>VLOOKUP($B20,'Sintesi (CA)'!$C$30:$AE$56,25,FALSE)</f>
        <v>0</v>
      </c>
      <c r="HB20" s="318">
        <f>VLOOKUP($B20,'Sintesi (CA)'!$C$30:$AE$56,25,FALSE)</f>
        <v>0</v>
      </c>
      <c r="HC20" s="318">
        <f>VLOOKUP($B20,'Sintesi (CA)'!$C$30:$AE$56,25,FALSE)</f>
        <v>0</v>
      </c>
      <c r="HD20" s="318">
        <f>VLOOKUP($B20,'Sintesi (CA)'!$C$30:$AE$56,25,FALSE)</f>
        <v>0</v>
      </c>
      <c r="HE20" s="318">
        <f>VLOOKUP($B20,'Sintesi (CA)'!$C$30:$AE$56,25,FALSE)</f>
        <v>0</v>
      </c>
      <c r="HF20" s="318">
        <f>VLOOKUP($B20,'Sintesi (CA)'!$C$30:$AE$56,25,FALSE)</f>
        <v>0</v>
      </c>
      <c r="HG20" s="318">
        <f>VLOOKUP($B20,'Sintesi (CA)'!$C$30:$AE$56,25,FALSE)</f>
        <v>0</v>
      </c>
      <c r="HH20" s="318">
        <f>VLOOKUP($B20,'Sintesi (CA)'!$C$30:$AE$56,25,FALSE)</f>
        <v>0</v>
      </c>
      <c r="HI20" s="318">
        <f>VLOOKUP($B20,'Sintesi (CA)'!$C$30:$AE$56,25,FALSE)</f>
        <v>0</v>
      </c>
      <c r="HJ20" s="318">
        <f>VLOOKUP($B20,'Sintesi (CA)'!$C$30:$AE$56,25,FALSE)</f>
        <v>0</v>
      </c>
      <c r="HK20" s="318">
        <f>VLOOKUP($B20,'Sintesi (CA)'!$C$30:$AE$56,25,FALSE)</f>
        <v>0</v>
      </c>
      <c r="HL20" s="318">
        <f>VLOOKUP($B20,'Sintesi (CA)'!$C$30:$AE$56,25,FALSE)</f>
        <v>0</v>
      </c>
      <c r="HM20" s="318">
        <f>VLOOKUP($B20,'Sintesi (CA)'!$C$30:$AE$56,25,FALSE)</f>
        <v>0</v>
      </c>
      <c r="HN20" s="318">
        <f>VLOOKUP($B20,'Sintesi (CA)'!$C$30:$AE$56,25,FALSE)</f>
        <v>0</v>
      </c>
      <c r="HO20" s="318">
        <f>VLOOKUP($B20,'Sintesi (CA)'!$C$30:$AE$56,25,FALSE)</f>
        <v>0</v>
      </c>
      <c r="HP20" s="318"/>
      <c r="HQ20" s="318"/>
      <c r="HR20" s="318"/>
      <c r="HS20" s="319">
        <v>0</v>
      </c>
      <c r="HT20" s="319">
        <v>0</v>
      </c>
      <c r="HU20" s="319">
        <v>0</v>
      </c>
      <c r="HV20" s="319">
        <v>0</v>
      </c>
      <c r="HW20" s="319">
        <v>0</v>
      </c>
      <c r="HX20" s="319">
        <v>0</v>
      </c>
      <c r="HY20" s="319">
        <v>0</v>
      </c>
      <c r="HZ20" s="319">
        <v>0</v>
      </c>
      <c r="IA20" s="319">
        <v>0</v>
      </c>
      <c r="IB20" s="319">
        <v>0</v>
      </c>
      <c r="IC20" s="319">
        <v>0</v>
      </c>
      <c r="ID20" s="319">
        <v>0</v>
      </c>
      <c r="IE20" s="319">
        <v>0</v>
      </c>
      <c r="IF20" s="319">
        <v>0</v>
      </c>
      <c r="IG20" s="319">
        <v>0</v>
      </c>
      <c r="IH20" s="319">
        <v>0</v>
      </c>
      <c r="II20" s="319">
        <v>0</v>
      </c>
      <c r="IJ20" s="319">
        <v>0</v>
      </c>
      <c r="IK20" s="319">
        <v>0</v>
      </c>
      <c r="IL20" s="319">
        <v>0</v>
      </c>
      <c r="IM20" s="319">
        <v>0</v>
      </c>
      <c r="IN20" s="319">
        <v>0</v>
      </c>
      <c r="IO20" s="319">
        <v>0</v>
      </c>
      <c r="IP20" s="319">
        <f>VLOOKUP($B20,'Sintesi (CA)'!$C$30:$AE$56,27,FALSE)</f>
        <v>0</v>
      </c>
      <c r="IQ20" s="319">
        <f>VLOOKUP($B20,'Sintesi (CA)'!$C$30:$AE$56,27,FALSE)</f>
        <v>0</v>
      </c>
      <c r="IR20" s="319">
        <f>VLOOKUP($B20,'Sintesi (CA)'!$C$30:$AE$56,27,FALSE)</f>
        <v>0</v>
      </c>
      <c r="IS20" s="319">
        <f>VLOOKUP($B20,'Sintesi (CA)'!$C$30:$AE$56,27,FALSE)</f>
        <v>0</v>
      </c>
      <c r="IT20" s="319">
        <f>VLOOKUP($B20,'Sintesi (CA)'!$C$30:$AE$56,27,FALSE)</f>
        <v>0</v>
      </c>
      <c r="IU20" s="319">
        <f>VLOOKUP($B20,'Sintesi (CA)'!$C$30:$AE$56,27,FALSE)</f>
        <v>0</v>
      </c>
      <c r="IV20" s="319">
        <f>VLOOKUP($B20,'Sintesi (CA)'!$C$30:$AE$56,27,FALSE)</f>
        <v>0</v>
      </c>
      <c r="IW20" s="319">
        <f>VLOOKUP($B20,'Sintesi (CA)'!$C$30:$AE$56,27,FALSE)</f>
        <v>0</v>
      </c>
      <c r="IX20" s="319">
        <f>VLOOKUP($B20,'Sintesi (CA)'!$C$30:$AE$56,27,FALSE)</f>
        <v>0</v>
      </c>
      <c r="IY20" s="319">
        <f>VLOOKUP($B20,'Sintesi (CA)'!$C$30:$AE$56,27,FALSE)</f>
        <v>0</v>
      </c>
      <c r="IZ20" s="319">
        <f>VLOOKUP($B20,'Sintesi (CA)'!$C$30:$AE$56,27,FALSE)</f>
        <v>0</v>
      </c>
      <c r="JA20" s="319">
        <f>VLOOKUP($B20,'Sintesi (CA)'!$C$30:$AE$56,27,FALSE)</f>
        <v>0</v>
      </c>
      <c r="JB20" s="319">
        <f>VLOOKUP($B20,'Sintesi (CA)'!$C$30:$AE$56,27,FALSE)</f>
        <v>0</v>
      </c>
      <c r="JC20" s="319">
        <f>VLOOKUP($B20,'Sintesi (CA)'!$C$30:$AE$56,27,FALSE)</f>
        <v>0</v>
      </c>
      <c r="JD20" s="319">
        <f>VLOOKUP($B20,'Sintesi (CA)'!$C$30:$AE$56,27,FALSE)</f>
        <v>0</v>
      </c>
      <c r="JE20" s="319">
        <f>VLOOKUP($B20,'Sintesi (CA)'!$C$30:$AE$56,27,FALSE)</f>
        <v>0</v>
      </c>
      <c r="JF20" s="319">
        <f>VLOOKUP($B20,'Sintesi (CA)'!$C$30:$AE$56,27,FALSE)</f>
        <v>0</v>
      </c>
      <c r="JG20" s="319">
        <f>VLOOKUP($B20,'Sintesi (CA)'!$C$30:$AE$56,27,FALSE)</f>
        <v>0</v>
      </c>
      <c r="JH20" s="319">
        <f>VLOOKUP($B20,'Sintesi (CA)'!$C$30:$AE$56,27,FALSE)</f>
        <v>0</v>
      </c>
      <c r="JI20" s="319">
        <f>VLOOKUP($B20,'Sintesi (CA)'!$C$30:$AE$56,27,FALSE)</f>
        <v>0</v>
      </c>
      <c r="JJ20" s="319">
        <f>VLOOKUP($B20,'Sintesi (CA)'!$C$30:$AE$56,27,FALSE)</f>
        <v>0</v>
      </c>
      <c r="JK20" s="319">
        <f>VLOOKUP($B20,'Sintesi (CA)'!$C$30:$AE$56,27,FALSE)</f>
        <v>0</v>
      </c>
      <c r="JL20" s="319">
        <f>VLOOKUP($B20,'Sintesi (CA)'!$C$30:$AE$56,27,FALSE)</f>
        <v>0</v>
      </c>
      <c r="JM20" s="319">
        <f>VLOOKUP($B20,'Sintesi (CA)'!$C$30:$AE$56,27,FALSE)</f>
        <v>0</v>
      </c>
      <c r="JN20" s="319">
        <f>VLOOKUP($B20,'Sintesi (CA)'!$C$30:$AE$56,27,FALSE)</f>
        <v>0</v>
      </c>
      <c r="JO20" s="319">
        <f>VLOOKUP($B20,'Sintesi (CA)'!$C$30:$AE$56,27,FALSE)</f>
        <v>0</v>
      </c>
      <c r="JP20" s="319">
        <f>VLOOKUP($B20,'Sintesi (CA)'!$C$30:$AE$56,27,FALSE)</f>
        <v>0</v>
      </c>
      <c r="JQ20" s="319">
        <f>VLOOKUP($B20,'Sintesi (CA)'!$C$30:$AE$56,27,FALSE)</f>
        <v>0</v>
      </c>
      <c r="JR20" s="319">
        <f>VLOOKUP($B20,'Sintesi (CA)'!$C$30:$AE$56,27,FALSE)</f>
        <v>0</v>
      </c>
      <c r="JS20" s="319">
        <f>VLOOKUP($B20,'Sintesi (CA)'!$C$30:$AE$56,27,FALSE)</f>
        <v>0</v>
      </c>
      <c r="JT20" s="319">
        <f>VLOOKUP($B20,'Sintesi (CA)'!$C$30:$AE$56,27,FALSE)</f>
        <v>0</v>
      </c>
      <c r="JU20" s="319">
        <f>VLOOKUP($B20,'Sintesi (CA)'!$C$30:$AE$56,27,FALSE)</f>
        <v>0</v>
      </c>
      <c r="JV20" s="319">
        <f>VLOOKUP($B20,'Sintesi (CA)'!$C$30:$AE$56,27,FALSE)</f>
        <v>0</v>
      </c>
      <c r="JW20" s="319">
        <f>VLOOKUP($B20,'Sintesi (CA)'!$C$30:$AE$56,27,FALSE)</f>
        <v>0</v>
      </c>
      <c r="JX20" s="319">
        <f>VLOOKUP($B20,'Sintesi (CA)'!$C$30:$AE$56,27,FALSE)</f>
        <v>0</v>
      </c>
      <c r="JY20" s="319">
        <f>VLOOKUP($B20,'Sintesi (CA)'!$C$30:$AE$56,27,FALSE)</f>
        <v>0</v>
      </c>
      <c r="JZ20" s="319">
        <f>VLOOKUP($B20,'Sintesi (CA)'!$C$30:$AE$56,27,FALSE)</f>
        <v>0</v>
      </c>
      <c r="KA20" s="319">
        <f>VLOOKUP($B20,'Sintesi (CA)'!$C$30:$AE$56,27,FALSE)</f>
        <v>0</v>
      </c>
      <c r="KB20" s="319">
        <f>VLOOKUP($B20,'Sintesi (CA)'!$C$30:$AE$56,27,FALSE)</f>
        <v>0</v>
      </c>
      <c r="KC20" s="319">
        <f>VLOOKUP($B20,'Sintesi (CA)'!$C$30:$AE$56,27,FALSE)</f>
        <v>0</v>
      </c>
      <c r="KD20" s="319">
        <f>VLOOKUP($B20,'Sintesi (CA)'!$C$30:$AE$56,27,FALSE)</f>
        <v>0</v>
      </c>
      <c r="KE20" s="319">
        <f>VLOOKUP($B20,'Sintesi (CA)'!$C$30:$AE$56,27,FALSE)</f>
        <v>0</v>
      </c>
      <c r="KF20" s="319">
        <f>VLOOKUP($B20,'Sintesi (CA)'!$C$30:$AE$56,27,FALSE)</f>
        <v>0</v>
      </c>
      <c r="KG20" s="319">
        <f>VLOOKUP($B20,'Sintesi (CA)'!$C$30:$AE$56,27,FALSE)</f>
        <v>0</v>
      </c>
      <c r="KH20" s="319">
        <f>VLOOKUP($B20,'Sintesi (CA)'!$C$30:$AE$56,27,FALSE)</f>
        <v>0</v>
      </c>
      <c r="KI20" s="319">
        <f>VLOOKUP($B20,'Sintesi (CA)'!$C$30:$AE$56,27,FALSE)</f>
        <v>0</v>
      </c>
      <c r="KJ20" s="319">
        <f>VLOOKUP($B20,'Sintesi (CA)'!$C$30:$AE$56,27,FALSE)</f>
        <v>0</v>
      </c>
      <c r="KK20" s="319">
        <f>VLOOKUP($B20,'Sintesi (CA)'!$C$30:$AE$56,27,FALSE)</f>
        <v>0</v>
      </c>
      <c r="KL20" s="319">
        <f>VLOOKUP($B20,'Sintesi (CA)'!$C$30:$AE$56,27,FALSE)</f>
        <v>0</v>
      </c>
      <c r="KM20" s="319">
        <f>VLOOKUP($B20,'Sintesi (CA)'!$C$30:$AE$56,27,FALSE)</f>
        <v>0</v>
      </c>
      <c r="KN20" s="319">
        <f>VLOOKUP($B20,'Sintesi (CA)'!$C$30:$AE$56,27,FALSE)</f>
        <v>0</v>
      </c>
      <c r="KO20" s="319">
        <f>VLOOKUP($B20,'Sintesi (CA)'!$C$30:$AE$56,27,FALSE)</f>
        <v>0</v>
      </c>
      <c r="KP20" s="319">
        <f>VLOOKUP($B20,'Sintesi (CA)'!$C$30:$AE$56,27,FALSE)</f>
        <v>0</v>
      </c>
      <c r="KQ20" s="319">
        <f>VLOOKUP($B20,'Sintesi (CA)'!$C$30:$AE$56,27,FALSE)</f>
        <v>0</v>
      </c>
      <c r="KR20" s="319">
        <f>VLOOKUP($B20,'Sintesi (CA)'!$C$30:$AE$56,27,FALSE)</f>
        <v>0</v>
      </c>
      <c r="KS20" s="319">
        <f>VLOOKUP($B20,'Sintesi (CA)'!$C$30:$AE$56,27,FALSE)</f>
        <v>0</v>
      </c>
      <c r="KT20" s="319">
        <f>VLOOKUP($B20,'Sintesi (CA)'!$C$30:$AE$56,27,FALSE)</f>
        <v>0</v>
      </c>
      <c r="KU20" s="319">
        <f>VLOOKUP($B20,'Sintesi (CA)'!$C$30:$AE$56,27,FALSE)</f>
        <v>0</v>
      </c>
      <c r="KV20" s="319">
        <f>VLOOKUP($B20,'Sintesi (CA)'!$C$30:$AE$56,27,FALSE)</f>
        <v>0</v>
      </c>
      <c r="KW20" s="319">
        <f>VLOOKUP($B20,'Sintesi (CA)'!$C$30:$AE$56,27,FALSE)</f>
        <v>0</v>
      </c>
      <c r="KX20" s="319">
        <f>VLOOKUP($B20,'Sintesi (CA)'!$C$30:$AE$56,27,FALSE)</f>
        <v>0</v>
      </c>
      <c r="KY20" s="319">
        <f>VLOOKUP($B20,'Sintesi (CA)'!$C$30:$AE$56,27,FALSE)</f>
        <v>0</v>
      </c>
      <c r="KZ20" s="319">
        <f>VLOOKUP($B20,'Sintesi (CA)'!$C$30:$AE$56,27,FALSE)</f>
        <v>0</v>
      </c>
      <c r="LA20" s="319">
        <f>VLOOKUP($B20,'Sintesi (CA)'!$C$30:$AE$56,27,FALSE)</f>
        <v>0</v>
      </c>
      <c r="LB20" s="319">
        <f>VLOOKUP($B20,'Sintesi (CA)'!$C$30:$AE$56,27,FALSE)</f>
        <v>0</v>
      </c>
      <c r="LC20" s="319">
        <f>VLOOKUP($B20,'Sintesi (CA)'!$C$30:$AE$56,27,FALSE)</f>
        <v>0</v>
      </c>
      <c r="LD20" s="319">
        <f>VLOOKUP($B20,'Sintesi (CA)'!$C$30:$AE$56,27,FALSE)</f>
        <v>0</v>
      </c>
      <c r="LE20" s="319">
        <f>VLOOKUP($B20,'Sintesi (CA)'!$C$30:$AE$56,27,FALSE)</f>
        <v>0</v>
      </c>
      <c r="LF20" s="319">
        <f>VLOOKUP($B20,'Sintesi (CA)'!$C$30:$AE$56,27,FALSE)</f>
        <v>0</v>
      </c>
      <c r="LG20" s="319">
        <f>VLOOKUP($B20,'Sintesi (CA)'!$C$30:$AE$56,27,FALSE)</f>
        <v>0</v>
      </c>
      <c r="LH20" s="319">
        <f>VLOOKUP($B20,'Sintesi (CA)'!$C$30:$AE$56,27,FALSE)</f>
        <v>0</v>
      </c>
      <c r="LI20" s="319">
        <f>VLOOKUP($B20,'Sintesi (CA)'!$C$30:$AE$56,27,FALSE)</f>
        <v>0</v>
      </c>
      <c r="LJ20" s="319">
        <f>VLOOKUP($B20,'Sintesi (CA)'!$C$30:$AE$56,27,FALSE)</f>
        <v>0</v>
      </c>
      <c r="LK20" s="319">
        <f>VLOOKUP($B20,'Sintesi (CA)'!$C$30:$AE$56,27,FALSE)</f>
        <v>0</v>
      </c>
      <c r="LL20" s="319">
        <f>VLOOKUP($B20,'Sintesi (CA)'!$C$30:$AE$56,27,FALSE)</f>
        <v>0</v>
      </c>
      <c r="LM20" s="319">
        <f>VLOOKUP($B20,'Sintesi (CA)'!$C$30:$AE$56,27,FALSE)</f>
        <v>0</v>
      </c>
      <c r="LN20" s="319">
        <f>VLOOKUP($B20,'Sintesi (CA)'!$C$30:$AE$56,27,FALSE)</f>
        <v>0</v>
      </c>
      <c r="LO20" s="319">
        <f>VLOOKUP($B20,'Sintesi (CA)'!$C$30:$AE$56,27,FALSE)</f>
        <v>0</v>
      </c>
      <c r="LP20" s="319">
        <f>VLOOKUP($B20,'Sintesi (CA)'!$C$30:$AE$56,27,FALSE)</f>
        <v>0</v>
      </c>
      <c r="LQ20" s="319">
        <f>VLOOKUP($B20,'Sintesi (CA)'!$C$30:$AE$56,27,FALSE)</f>
        <v>0</v>
      </c>
      <c r="LR20" s="319">
        <f>VLOOKUP($B20,'Sintesi (CA)'!$C$30:$AE$56,27,FALSE)</f>
        <v>0</v>
      </c>
      <c r="LS20" s="319"/>
      <c r="LT20" s="319"/>
      <c r="LU20" s="319"/>
      <c r="LV20" s="320">
        <v>0</v>
      </c>
      <c r="LW20" s="320">
        <v>0</v>
      </c>
      <c r="LX20" s="320">
        <v>0</v>
      </c>
      <c r="LY20" s="320">
        <v>0</v>
      </c>
      <c r="LZ20" s="320">
        <v>0</v>
      </c>
      <c r="MA20" s="320">
        <v>0</v>
      </c>
      <c r="MB20" s="320">
        <v>0</v>
      </c>
      <c r="MC20" s="320">
        <v>0</v>
      </c>
      <c r="MD20" s="320">
        <v>0</v>
      </c>
      <c r="ME20" s="320">
        <v>0</v>
      </c>
      <c r="MF20" s="320">
        <v>0</v>
      </c>
      <c r="MG20" s="320">
        <v>0</v>
      </c>
      <c r="MH20" s="320">
        <v>0</v>
      </c>
      <c r="MI20" s="320">
        <v>0</v>
      </c>
      <c r="MJ20" s="320">
        <v>0</v>
      </c>
      <c r="MK20" s="320">
        <v>0</v>
      </c>
      <c r="ML20" s="320">
        <v>0</v>
      </c>
      <c r="MM20" s="320">
        <v>0</v>
      </c>
      <c r="MN20" s="320">
        <v>0</v>
      </c>
      <c r="MO20" s="320">
        <v>0</v>
      </c>
      <c r="MP20" s="320">
        <v>0</v>
      </c>
      <c r="MQ20" s="320">
        <v>0</v>
      </c>
      <c r="MR20" s="320">
        <v>0</v>
      </c>
      <c r="MS20" s="320">
        <f>VLOOKUP($B20,'Sintesi (CA)'!$C$30:$AE$56,26,FALSE)</f>
        <v>0</v>
      </c>
      <c r="MT20" s="320">
        <f>VLOOKUP($B20,'Sintesi (CA)'!$C$30:$AE$56,26,FALSE)</f>
        <v>0</v>
      </c>
      <c r="MU20" s="320">
        <f>VLOOKUP($B20,'Sintesi (CA)'!$C$30:$AE$56,26,FALSE)</f>
        <v>0</v>
      </c>
      <c r="MV20" s="320">
        <f>VLOOKUP($B20,'Sintesi (CA)'!$C$30:$AE$56,26,FALSE)</f>
        <v>0</v>
      </c>
      <c r="MW20" s="320">
        <f>VLOOKUP($B20,'Sintesi (CA)'!$C$30:$AE$56,26,FALSE)</f>
        <v>0</v>
      </c>
      <c r="MX20" s="320">
        <f>VLOOKUP($B20,'Sintesi (CA)'!$C$30:$AE$56,26,FALSE)</f>
        <v>0</v>
      </c>
      <c r="MY20" s="320">
        <f>VLOOKUP($B20,'Sintesi (CA)'!$C$30:$AE$56,26,FALSE)</f>
        <v>0</v>
      </c>
      <c r="MZ20" s="320">
        <f>VLOOKUP($B20,'Sintesi (CA)'!$C$30:$AE$56,26,FALSE)</f>
        <v>0</v>
      </c>
      <c r="NA20" s="320">
        <f>VLOOKUP($B20,'Sintesi (CA)'!$C$30:$AE$56,26,FALSE)</f>
        <v>0</v>
      </c>
      <c r="NB20" s="320">
        <f>VLOOKUP($B20,'Sintesi (CA)'!$C$30:$AE$56,26,FALSE)</f>
        <v>0</v>
      </c>
      <c r="NC20" s="320">
        <f>VLOOKUP($B20,'Sintesi (CA)'!$C$30:$AE$56,26,FALSE)</f>
        <v>0</v>
      </c>
      <c r="ND20" s="320">
        <f>VLOOKUP($B20,'Sintesi (CA)'!$C$30:$AE$56,26,FALSE)</f>
        <v>0</v>
      </c>
      <c r="NE20" s="320">
        <f>VLOOKUP($B20,'Sintesi (CA)'!$C$30:$AE$56,26,FALSE)</f>
        <v>0</v>
      </c>
      <c r="NF20" s="320">
        <f>VLOOKUP($B20,'Sintesi (CA)'!$C$30:$AE$56,26,FALSE)</f>
        <v>0</v>
      </c>
      <c r="NG20" s="320">
        <f>VLOOKUP($B20,'Sintesi (CA)'!$C$30:$AE$56,26,FALSE)</f>
        <v>0</v>
      </c>
      <c r="NH20" s="320">
        <f>VLOOKUP($B20,'Sintesi (CA)'!$C$30:$AE$56,26,FALSE)</f>
        <v>0</v>
      </c>
      <c r="NI20" s="320">
        <f>VLOOKUP($B20,'Sintesi (CA)'!$C$30:$AE$56,26,FALSE)</f>
        <v>0</v>
      </c>
      <c r="NJ20" s="320">
        <f>VLOOKUP($B20,'Sintesi (CA)'!$C$30:$AE$56,26,FALSE)</f>
        <v>0</v>
      </c>
      <c r="NK20" s="320">
        <f>VLOOKUP($B20,'Sintesi (CA)'!$C$30:$AE$56,26,FALSE)</f>
        <v>0</v>
      </c>
      <c r="NL20" s="320">
        <f>VLOOKUP($B20,'Sintesi (CA)'!$C$30:$AE$56,26,FALSE)</f>
        <v>0</v>
      </c>
      <c r="NM20" s="320">
        <f>VLOOKUP($B20,'Sintesi (CA)'!$C$30:$AE$56,26,FALSE)</f>
        <v>0</v>
      </c>
      <c r="NN20" s="320">
        <f>VLOOKUP($B20,'Sintesi (CA)'!$C$30:$AE$56,26,FALSE)</f>
        <v>0</v>
      </c>
      <c r="NO20" s="320">
        <f>VLOOKUP($B20,'Sintesi (CA)'!$C$30:$AE$56,26,FALSE)</f>
        <v>0</v>
      </c>
      <c r="NP20" s="320">
        <f>VLOOKUP($B20,'Sintesi (CA)'!$C$30:$AE$56,26,FALSE)</f>
        <v>0</v>
      </c>
      <c r="NQ20" s="320">
        <f>VLOOKUP($B20,'Sintesi (CA)'!$C$30:$AE$56,26,FALSE)</f>
        <v>0</v>
      </c>
      <c r="NR20" s="320">
        <f>VLOOKUP($B20,'Sintesi (CA)'!$C$30:$AE$56,26,FALSE)</f>
        <v>0</v>
      </c>
      <c r="NS20" s="320">
        <f>VLOOKUP($B20,'Sintesi (CA)'!$C$30:$AE$56,26,FALSE)</f>
        <v>0</v>
      </c>
      <c r="NT20" s="320">
        <f>VLOOKUP($B20,'Sintesi (CA)'!$C$30:$AE$56,26,FALSE)</f>
        <v>0</v>
      </c>
      <c r="NU20" s="320">
        <f>VLOOKUP($B20,'Sintesi (CA)'!$C$30:$AE$56,26,FALSE)</f>
        <v>0</v>
      </c>
      <c r="NV20" s="320">
        <f>VLOOKUP($B20,'Sintesi (CA)'!$C$30:$AE$56,26,FALSE)</f>
        <v>0</v>
      </c>
      <c r="NW20" s="320">
        <f>VLOOKUP($B20,'Sintesi (CA)'!$C$30:$AE$56,26,FALSE)</f>
        <v>0</v>
      </c>
      <c r="NX20" s="320">
        <f>VLOOKUP($B20,'Sintesi (CA)'!$C$30:$AE$56,26,FALSE)</f>
        <v>0</v>
      </c>
      <c r="NY20" s="320">
        <f>VLOOKUP($B20,'Sintesi (CA)'!$C$30:$AE$56,26,FALSE)</f>
        <v>0</v>
      </c>
      <c r="NZ20" s="320">
        <f>VLOOKUP($B20,'Sintesi (CA)'!$C$30:$AE$56,26,FALSE)</f>
        <v>0</v>
      </c>
      <c r="OA20" s="320">
        <f>VLOOKUP($B20,'Sintesi (CA)'!$C$30:$AE$56,26,FALSE)</f>
        <v>0</v>
      </c>
      <c r="OB20" s="320">
        <f>VLOOKUP($B20,'Sintesi (CA)'!$C$30:$AE$56,26,FALSE)</f>
        <v>0</v>
      </c>
      <c r="OC20" s="320">
        <f>VLOOKUP($B20,'Sintesi (CA)'!$C$30:$AE$56,26,FALSE)</f>
        <v>0</v>
      </c>
      <c r="OD20" s="320">
        <f>VLOOKUP($B20,'Sintesi (CA)'!$C$30:$AE$56,26,FALSE)</f>
        <v>0</v>
      </c>
      <c r="OE20" s="320">
        <f>VLOOKUP($B20,'Sintesi (CA)'!$C$30:$AE$56,26,FALSE)</f>
        <v>0</v>
      </c>
      <c r="OF20" s="320">
        <f>VLOOKUP($B20,'Sintesi (CA)'!$C$30:$AE$56,26,FALSE)</f>
        <v>0</v>
      </c>
      <c r="OG20" s="320">
        <f>VLOOKUP($B20,'Sintesi (CA)'!$C$30:$AE$56,26,FALSE)</f>
        <v>0</v>
      </c>
      <c r="OH20" s="320">
        <f>VLOOKUP($B20,'Sintesi (CA)'!$C$30:$AE$56,26,FALSE)</f>
        <v>0</v>
      </c>
      <c r="OI20" s="320">
        <f>VLOOKUP($B20,'Sintesi (CA)'!$C$30:$AE$56,26,FALSE)</f>
        <v>0</v>
      </c>
      <c r="OJ20" s="320">
        <f>VLOOKUP($B20,'Sintesi (CA)'!$C$30:$AE$56,26,FALSE)</f>
        <v>0</v>
      </c>
      <c r="OK20" s="320">
        <f>VLOOKUP($B20,'Sintesi (CA)'!$C$30:$AE$56,26,FALSE)</f>
        <v>0</v>
      </c>
      <c r="OL20" s="320">
        <f>VLOOKUP($B20,'Sintesi (CA)'!$C$30:$AE$56,26,FALSE)</f>
        <v>0</v>
      </c>
      <c r="OM20" s="320">
        <f>VLOOKUP($B20,'Sintesi (CA)'!$C$30:$AE$56,26,FALSE)</f>
        <v>0</v>
      </c>
      <c r="ON20" s="320">
        <f>VLOOKUP($B20,'Sintesi (CA)'!$C$30:$AE$56,26,FALSE)</f>
        <v>0</v>
      </c>
      <c r="OO20" s="320">
        <f>VLOOKUP($B20,'Sintesi (CA)'!$C$30:$AE$56,26,FALSE)</f>
        <v>0</v>
      </c>
      <c r="OP20" s="320">
        <f>VLOOKUP($B20,'Sintesi (CA)'!$C$30:$AE$56,26,FALSE)</f>
        <v>0</v>
      </c>
      <c r="OQ20" s="320">
        <f>VLOOKUP($B20,'Sintesi (CA)'!$C$30:$AE$56,26,FALSE)</f>
        <v>0</v>
      </c>
      <c r="OR20" s="320">
        <f>VLOOKUP($B20,'Sintesi (CA)'!$C$30:$AE$56,26,FALSE)</f>
        <v>0</v>
      </c>
      <c r="OS20" s="320">
        <f>VLOOKUP($B20,'Sintesi (CA)'!$C$30:$AE$56,26,FALSE)</f>
        <v>0</v>
      </c>
      <c r="OT20" s="320">
        <f>VLOOKUP($B20,'Sintesi (CA)'!$C$30:$AE$56,26,FALSE)</f>
        <v>0</v>
      </c>
      <c r="OU20" s="320">
        <f>VLOOKUP($B20,'Sintesi (CA)'!$C$30:$AE$56,26,FALSE)</f>
        <v>0</v>
      </c>
      <c r="OV20" s="320">
        <f>VLOOKUP($B20,'Sintesi (CA)'!$C$30:$AE$56,26,FALSE)</f>
        <v>0</v>
      </c>
      <c r="OW20" s="320">
        <f>VLOOKUP($B20,'Sintesi (CA)'!$C$30:$AE$56,26,FALSE)</f>
        <v>0</v>
      </c>
      <c r="OX20" s="320">
        <f>VLOOKUP($B20,'Sintesi (CA)'!$C$30:$AE$56,26,FALSE)</f>
        <v>0</v>
      </c>
      <c r="OY20" s="320">
        <f>VLOOKUP($B20,'Sintesi (CA)'!$C$30:$AE$56,26,FALSE)</f>
        <v>0</v>
      </c>
      <c r="OZ20" s="320">
        <f>VLOOKUP($B20,'Sintesi (CA)'!$C$30:$AE$56,26,FALSE)</f>
        <v>0</v>
      </c>
      <c r="PA20" s="320">
        <f>VLOOKUP($B20,'Sintesi (CA)'!$C$30:$AE$56,26,FALSE)</f>
        <v>0</v>
      </c>
      <c r="PB20" s="320">
        <f>VLOOKUP($B20,'Sintesi (CA)'!$C$30:$AE$56,26,FALSE)</f>
        <v>0</v>
      </c>
      <c r="PC20" s="320">
        <f>VLOOKUP($B20,'Sintesi (CA)'!$C$30:$AE$56,26,FALSE)</f>
        <v>0</v>
      </c>
      <c r="PD20" s="320">
        <f>VLOOKUP($B20,'Sintesi (CA)'!$C$30:$AE$56,26,FALSE)</f>
        <v>0</v>
      </c>
      <c r="PE20" s="320">
        <f>VLOOKUP($B20,'Sintesi (CA)'!$C$30:$AE$56,26,FALSE)</f>
        <v>0</v>
      </c>
      <c r="PF20" s="320">
        <f>VLOOKUP($B20,'Sintesi (CA)'!$C$30:$AE$56,26,FALSE)</f>
        <v>0</v>
      </c>
      <c r="PG20" s="320">
        <f>VLOOKUP($B20,'Sintesi (CA)'!$C$30:$AE$56,26,FALSE)</f>
        <v>0</v>
      </c>
      <c r="PH20" s="320">
        <f>VLOOKUP($B20,'Sintesi (CA)'!$C$30:$AE$56,26,FALSE)</f>
        <v>0</v>
      </c>
      <c r="PI20" s="320">
        <f>VLOOKUP($B20,'Sintesi (CA)'!$C$30:$AE$56,26,FALSE)</f>
        <v>0</v>
      </c>
      <c r="PJ20" s="320">
        <f>VLOOKUP($B20,'Sintesi (CA)'!$C$30:$AE$56,26,FALSE)</f>
        <v>0</v>
      </c>
      <c r="PK20" s="320">
        <f>VLOOKUP($B20,'Sintesi (CA)'!$C$30:$AE$56,26,FALSE)</f>
        <v>0</v>
      </c>
      <c r="PL20" s="320">
        <f>VLOOKUP($B20,'Sintesi (CA)'!$C$30:$AE$56,26,FALSE)</f>
        <v>0</v>
      </c>
      <c r="PM20" s="320">
        <f>VLOOKUP($B20,'Sintesi (CA)'!$C$30:$AE$56,26,FALSE)</f>
        <v>0</v>
      </c>
      <c r="PN20" s="320">
        <f>VLOOKUP($B20,'Sintesi (CA)'!$C$30:$AE$56,26,FALSE)</f>
        <v>0</v>
      </c>
      <c r="PO20" s="320">
        <f>VLOOKUP($B20,'Sintesi (CA)'!$C$30:$AE$56,26,FALSE)</f>
        <v>0</v>
      </c>
      <c r="PP20" s="320">
        <f>VLOOKUP($B20,'Sintesi (CA)'!$C$30:$AE$56,26,FALSE)</f>
        <v>0</v>
      </c>
      <c r="PQ20" s="320">
        <f>VLOOKUP($B20,'Sintesi (CA)'!$C$30:$AE$56,26,FALSE)</f>
        <v>0</v>
      </c>
      <c r="PR20" s="320">
        <f>VLOOKUP($B20,'Sintesi (CA)'!$C$30:$AE$56,26,FALSE)</f>
        <v>0</v>
      </c>
      <c r="PS20" s="320">
        <f>VLOOKUP($B20,'Sintesi (CA)'!$C$30:$AE$56,26,FALSE)</f>
        <v>0</v>
      </c>
      <c r="PT20" s="320">
        <f>VLOOKUP($B20,'Sintesi (CA)'!$C$30:$AE$56,26,FALSE)</f>
        <v>0</v>
      </c>
      <c r="PU20" s="320">
        <f>VLOOKUP($B20,'Sintesi (CA)'!$C$30:$AE$56,26,FALSE)</f>
        <v>0</v>
      </c>
      <c r="PV20" s="320"/>
      <c r="PW20" s="320"/>
      <c r="PX20" s="320"/>
      <c r="PY20" s="321">
        <v>0</v>
      </c>
      <c r="PZ20" s="321">
        <v>0</v>
      </c>
      <c r="QA20" s="321">
        <v>0</v>
      </c>
      <c r="QB20" s="321">
        <v>0</v>
      </c>
      <c r="QC20" s="321">
        <v>0</v>
      </c>
      <c r="QD20" s="321">
        <v>0</v>
      </c>
      <c r="QE20" s="321">
        <v>0</v>
      </c>
      <c r="QF20" s="321">
        <v>0</v>
      </c>
      <c r="QG20" s="321">
        <v>0</v>
      </c>
      <c r="QH20" s="321">
        <v>0</v>
      </c>
      <c r="QI20" s="321">
        <v>0</v>
      </c>
      <c r="QJ20" s="321">
        <v>0</v>
      </c>
      <c r="QK20" s="321">
        <v>0</v>
      </c>
      <c r="QL20" s="321">
        <v>0</v>
      </c>
      <c r="QM20" s="321">
        <v>0</v>
      </c>
      <c r="QN20" s="321">
        <v>0</v>
      </c>
      <c r="QO20" s="321">
        <v>0</v>
      </c>
      <c r="QP20" s="321">
        <v>0</v>
      </c>
      <c r="QQ20" s="321">
        <v>0</v>
      </c>
      <c r="QR20" s="321">
        <v>0</v>
      </c>
      <c r="QS20" s="321">
        <v>0</v>
      </c>
      <c r="QT20" s="321">
        <v>0</v>
      </c>
      <c r="QU20" s="321">
        <v>0</v>
      </c>
      <c r="QV20" s="321">
        <f>VLOOKUP($B20,'Sintesi (CA)'!$C$30:$AE$56,28,FALSE)</f>
        <v>0</v>
      </c>
      <c r="QW20" s="321">
        <f>VLOOKUP($B20,'Sintesi (CA)'!$C$30:$AE$56,28,FALSE)</f>
        <v>0</v>
      </c>
      <c r="QX20" s="321">
        <f>VLOOKUP($B20,'Sintesi (CA)'!$C$30:$AE$56,28,FALSE)</f>
        <v>0</v>
      </c>
      <c r="QY20" s="321">
        <f>VLOOKUP($B20,'Sintesi (CA)'!$C$30:$AE$56,28,FALSE)</f>
        <v>0</v>
      </c>
      <c r="QZ20" s="321">
        <f>VLOOKUP($B20,'Sintesi (CA)'!$C$30:$AE$56,28,FALSE)</f>
        <v>0</v>
      </c>
      <c r="RA20" s="321">
        <f>VLOOKUP($B20,'Sintesi (CA)'!$C$30:$AE$56,28,FALSE)</f>
        <v>0</v>
      </c>
      <c r="RB20" s="321">
        <f>VLOOKUP($B20,'Sintesi (CA)'!$C$30:$AE$56,28,FALSE)</f>
        <v>0</v>
      </c>
      <c r="RC20" s="321">
        <f>VLOOKUP($B20,'Sintesi (CA)'!$C$30:$AE$56,28,FALSE)</f>
        <v>0</v>
      </c>
      <c r="RD20" s="321">
        <f>VLOOKUP($B20,'Sintesi (CA)'!$C$30:$AE$56,28,FALSE)</f>
        <v>0</v>
      </c>
      <c r="RE20" s="321">
        <f>VLOOKUP($B20,'Sintesi (CA)'!$C$30:$AE$56,28,FALSE)</f>
        <v>0</v>
      </c>
      <c r="RF20" s="321">
        <f>VLOOKUP($B20,'Sintesi (CA)'!$C$30:$AE$56,28,FALSE)</f>
        <v>0</v>
      </c>
      <c r="RG20" s="321">
        <f>VLOOKUP($B20,'Sintesi (CA)'!$C$30:$AE$56,28,FALSE)</f>
        <v>0</v>
      </c>
      <c r="RH20" s="321">
        <f>VLOOKUP($B20,'Sintesi (CA)'!$C$30:$AE$56,28,FALSE)</f>
        <v>0</v>
      </c>
      <c r="RI20" s="321">
        <f>VLOOKUP($B20,'Sintesi (CA)'!$C$30:$AE$56,28,FALSE)</f>
        <v>0</v>
      </c>
      <c r="RJ20" s="321">
        <f>VLOOKUP($B20,'Sintesi (CA)'!$C$30:$AE$56,28,FALSE)</f>
        <v>0</v>
      </c>
      <c r="RK20" s="321">
        <f>VLOOKUP($B20,'Sintesi (CA)'!$C$30:$AE$56,28,FALSE)</f>
        <v>0</v>
      </c>
      <c r="RL20" s="321">
        <f>VLOOKUP($B20,'Sintesi (CA)'!$C$30:$AE$56,28,FALSE)</f>
        <v>0</v>
      </c>
      <c r="RM20" s="321">
        <f>VLOOKUP($B20,'Sintesi (CA)'!$C$30:$AE$56,28,FALSE)</f>
        <v>0</v>
      </c>
      <c r="RN20" s="321">
        <f>VLOOKUP($B20,'Sintesi (CA)'!$C$30:$AE$56,28,FALSE)</f>
        <v>0</v>
      </c>
      <c r="RO20" s="321">
        <f>VLOOKUP($B20,'Sintesi (CA)'!$C$30:$AE$56,28,FALSE)</f>
        <v>0</v>
      </c>
      <c r="RP20" s="321">
        <f>VLOOKUP($B20,'Sintesi (CA)'!$C$30:$AE$56,28,FALSE)</f>
        <v>0</v>
      </c>
      <c r="RQ20" s="321">
        <f>VLOOKUP($B20,'Sintesi (CA)'!$C$30:$AE$56,28,FALSE)</f>
        <v>0</v>
      </c>
      <c r="RR20" s="321">
        <f>VLOOKUP($B20,'Sintesi (CA)'!$C$30:$AE$56,28,FALSE)</f>
        <v>0</v>
      </c>
      <c r="RS20" s="321">
        <f>VLOOKUP($B20,'Sintesi (CA)'!$C$30:$AE$56,28,FALSE)</f>
        <v>0</v>
      </c>
      <c r="RT20" s="321">
        <f>VLOOKUP($B20,'Sintesi (CA)'!$C$30:$AE$56,28,FALSE)</f>
        <v>0</v>
      </c>
      <c r="RU20" s="321">
        <f>VLOOKUP($B20,'Sintesi (CA)'!$C$30:$AE$56,28,FALSE)</f>
        <v>0</v>
      </c>
      <c r="RV20" s="321">
        <f>VLOOKUP($B20,'Sintesi (CA)'!$C$30:$AE$56,28,FALSE)</f>
        <v>0</v>
      </c>
      <c r="RW20" s="321">
        <f>VLOOKUP($B20,'Sintesi (CA)'!$C$30:$AE$56,28,FALSE)</f>
        <v>0</v>
      </c>
      <c r="RX20" s="321">
        <f>VLOOKUP($B20,'Sintesi (CA)'!$C$30:$AE$56,28,FALSE)</f>
        <v>0</v>
      </c>
      <c r="RY20" s="321">
        <f>VLOOKUP($B20,'Sintesi (CA)'!$C$30:$AE$56,28,FALSE)</f>
        <v>0</v>
      </c>
      <c r="RZ20" s="321">
        <f>VLOOKUP($B20,'Sintesi (CA)'!$C$30:$AE$56,28,FALSE)</f>
        <v>0</v>
      </c>
      <c r="SA20" s="321">
        <f>VLOOKUP($B20,'Sintesi (CA)'!$C$30:$AE$56,28,FALSE)</f>
        <v>0</v>
      </c>
      <c r="SB20" s="321">
        <f>VLOOKUP($B20,'Sintesi (CA)'!$C$30:$AE$56,28,FALSE)</f>
        <v>0</v>
      </c>
      <c r="SC20" s="321">
        <f>VLOOKUP($B20,'Sintesi (CA)'!$C$30:$AE$56,28,FALSE)</f>
        <v>0</v>
      </c>
      <c r="SD20" s="321">
        <f>VLOOKUP($B20,'Sintesi (CA)'!$C$30:$AE$56,28,FALSE)</f>
        <v>0</v>
      </c>
      <c r="SE20" s="321">
        <f>VLOOKUP($B20,'Sintesi (CA)'!$C$30:$AE$56,28,FALSE)</f>
        <v>0</v>
      </c>
      <c r="SF20" s="321">
        <f>VLOOKUP($B20,'Sintesi (CA)'!$C$30:$AE$56,28,FALSE)</f>
        <v>0</v>
      </c>
      <c r="SG20" s="321">
        <f>VLOOKUP($B20,'Sintesi (CA)'!$C$30:$AE$56,28,FALSE)</f>
        <v>0</v>
      </c>
      <c r="SH20" s="321">
        <f>VLOOKUP($B20,'Sintesi (CA)'!$C$30:$AE$56,28,FALSE)</f>
        <v>0</v>
      </c>
      <c r="SI20" s="321">
        <f>VLOOKUP($B20,'Sintesi (CA)'!$C$30:$AE$56,28,FALSE)</f>
        <v>0</v>
      </c>
      <c r="SJ20" s="321">
        <f>VLOOKUP($B20,'Sintesi (CA)'!$C$30:$AE$56,28,FALSE)</f>
        <v>0</v>
      </c>
      <c r="SK20" s="321">
        <f>VLOOKUP($B20,'Sintesi (CA)'!$C$30:$AE$56,28,FALSE)</f>
        <v>0</v>
      </c>
      <c r="SL20" s="321">
        <f>VLOOKUP($B20,'Sintesi (CA)'!$C$30:$AE$56,28,FALSE)</f>
        <v>0</v>
      </c>
      <c r="SM20" s="321">
        <f>VLOOKUP($B20,'Sintesi (CA)'!$C$30:$AE$56,28,FALSE)</f>
        <v>0</v>
      </c>
      <c r="SN20" s="321">
        <f>VLOOKUP($B20,'Sintesi (CA)'!$C$30:$AE$56,28,FALSE)</f>
        <v>0</v>
      </c>
      <c r="SO20" s="321">
        <f>VLOOKUP($B20,'Sintesi (CA)'!$C$30:$AE$56,28,FALSE)</f>
        <v>0</v>
      </c>
      <c r="SP20" s="321">
        <f>VLOOKUP($B20,'Sintesi (CA)'!$C$30:$AE$56,28,FALSE)</f>
        <v>0</v>
      </c>
      <c r="SQ20" s="321">
        <f>VLOOKUP($B20,'Sintesi (CA)'!$C$30:$AE$56,28,FALSE)</f>
        <v>0</v>
      </c>
      <c r="SR20" s="321">
        <f>VLOOKUP($B20,'Sintesi (CA)'!$C$30:$AE$56,28,FALSE)</f>
        <v>0</v>
      </c>
      <c r="SS20" s="321">
        <f>VLOOKUP($B20,'Sintesi (CA)'!$C$30:$AE$56,28,FALSE)</f>
        <v>0</v>
      </c>
      <c r="ST20" s="321">
        <f>VLOOKUP($B20,'Sintesi (CA)'!$C$30:$AE$56,28,FALSE)</f>
        <v>0</v>
      </c>
      <c r="SU20" s="321">
        <f>VLOOKUP($B20,'Sintesi (CA)'!$C$30:$AE$56,28,FALSE)</f>
        <v>0</v>
      </c>
      <c r="SV20" s="321">
        <f>VLOOKUP($B20,'Sintesi (CA)'!$C$30:$AE$56,28,FALSE)</f>
        <v>0</v>
      </c>
      <c r="SW20" s="321">
        <f>VLOOKUP($B20,'Sintesi (CA)'!$C$30:$AE$56,28,FALSE)</f>
        <v>0</v>
      </c>
      <c r="SX20" s="321">
        <f>VLOOKUP($B20,'Sintesi (CA)'!$C$30:$AE$56,28,FALSE)</f>
        <v>0</v>
      </c>
      <c r="SY20" s="321">
        <f>VLOOKUP($B20,'Sintesi (CA)'!$C$30:$AE$56,28,FALSE)</f>
        <v>0</v>
      </c>
      <c r="SZ20" s="321">
        <f>VLOOKUP($B20,'Sintesi (CA)'!$C$30:$AE$56,28,FALSE)</f>
        <v>0</v>
      </c>
      <c r="TA20" s="321">
        <f>VLOOKUP($B20,'Sintesi (CA)'!$C$30:$AE$56,28,FALSE)</f>
        <v>0</v>
      </c>
      <c r="TB20" s="321">
        <f>VLOOKUP($B20,'Sintesi (CA)'!$C$30:$AE$56,28,FALSE)</f>
        <v>0</v>
      </c>
      <c r="TC20" s="321">
        <f>VLOOKUP($B20,'Sintesi (CA)'!$C$30:$AE$56,28,FALSE)</f>
        <v>0</v>
      </c>
      <c r="TD20" s="321">
        <f>VLOOKUP($B20,'Sintesi (CA)'!$C$30:$AE$56,28,FALSE)</f>
        <v>0</v>
      </c>
      <c r="TE20" s="321">
        <f>VLOOKUP($B20,'Sintesi (CA)'!$C$30:$AE$56,28,FALSE)</f>
        <v>0</v>
      </c>
      <c r="TF20" s="321">
        <f>VLOOKUP($B20,'Sintesi (CA)'!$C$30:$AE$56,28,FALSE)</f>
        <v>0</v>
      </c>
      <c r="TG20" s="321">
        <f>VLOOKUP($B20,'Sintesi (CA)'!$C$30:$AE$56,28,FALSE)</f>
        <v>0</v>
      </c>
      <c r="TH20" s="321">
        <f>VLOOKUP($B20,'Sintesi (CA)'!$C$30:$AE$56,28,FALSE)</f>
        <v>0</v>
      </c>
      <c r="TI20" s="321">
        <f>VLOOKUP($B20,'Sintesi (CA)'!$C$30:$AE$56,28,FALSE)</f>
        <v>0</v>
      </c>
      <c r="TJ20" s="321">
        <f>VLOOKUP($B20,'Sintesi (CA)'!$C$30:$AE$56,28,FALSE)</f>
        <v>0</v>
      </c>
      <c r="TK20" s="321">
        <f>VLOOKUP($B20,'Sintesi (CA)'!$C$30:$AE$56,28,FALSE)</f>
        <v>0</v>
      </c>
      <c r="TL20" s="321">
        <f>VLOOKUP($B20,'Sintesi (CA)'!$C$30:$AE$56,28,FALSE)</f>
        <v>0</v>
      </c>
      <c r="TM20" s="321">
        <f>VLOOKUP($B20,'Sintesi (CA)'!$C$30:$AE$56,28,FALSE)</f>
        <v>0</v>
      </c>
      <c r="TN20" s="321">
        <f>VLOOKUP($B20,'Sintesi (CA)'!$C$30:$AE$56,28,FALSE)</f>
        <v>0</v>
      </c>
      <c r="TO20" s="321">
        <f>VLOOKUP($B20,'Sintesi (CA)'!$C$30:$AE$56,28,FALSE)</f>
        <v>0</v>
      </c>
      <c r="TP20" s="321">
        <f>VLOOKUP($B20,'Sintesi (CA)'!$C$30:$AE$56,28,FALSE)</f>
        <v>0</v>
      </c>
      <c r="TQ20" s="321">
        <f>VLOOKUP($B20,'Sintesi (CA)'!$C$30:$AE$56,28,FALSE)</f>
        <v>0</v>
      </c>
      <c r="TR20" s="321">
        <f>VLOOKUP($B20,'Sintesi (CA)'!$C$30:$AE$56,28,FALSE)</f>
        <v>0</v>
      </c>
      <c r="TS20" s="321">
        <f>VLOOKUP($B20,'Sintesi (CA)'!$C$30:$AE$56,28,FALSE)</f>
        <v>0</v>
      </c>
      <c r="TT20" s="321">
        <f>VLOOKUP($B20,'Sintesi (CA)'!$C$30:$AE$56,28,FALSE)</f>
        <v>0</v>
      </c>
      <c r="TU20" s="321">
        <f>VLOOKUP($B20,'Sintesi (CA)'!$C$30:$AE$56,28,FALSE)</f>
        <v>0</v>
      </c>
      <c r="TV20" s="321">
        <f>VLOOKUP($B20,'Sintesi (CA)'!$C$30:$AE$56,28,FALSE)</f>
        <v>0</v>
      </c>
      <c r="TW20" s="321">
        <f>VLOOKUP($B20,'Sintesi (CA)'!$C$30:$AE$56,28,FALSE)</f>
        <v>0</v>
      </c>
      <c r="TX20" s="321">
        <f>VLOOKUP($B20,'Sintesi (CA)'!$C$30:$AE$56,28,FALSE)</f>
        <v>0</v>
      </c>
      <c r="TY20" s="321"/>
      <c r="TZ20" s="321"/>
      <c r="UA20" s="321"/>
      <c r="UB20" s="322">
        <v>0</v>
      </c>
      <c r="UC20" s="322">
        <v>0</v>
      </c>
      <c r="UD20" s="322">
        <v>0</v>
      </c>
      <c r="UE20" s="322">
        <v>0</v>
      </c>
      <c r="UF20" s="322">
        <v>0</v>
      </c>
      <c r="UG20" s="322">
        <v>0</v>
      </c>
      <c r="UH20" s="322">
        <v>0</v>
      </c>
      <c r="UI20" s="322">
        <v>0</v>
      </c>
      <c r="UJ20" s="322">
        <v>0</v>
      </c>
      <c r="UK20" s="322">
        <v>0</v>
      </c>
      <c r="UL20" s="322">
        <v>0</v>
      </c>
      <c r="UM20" s="322">
        <v>0</v>
      </c>
      <c r="UN20" s="322">
        <v>0</v>
      </c>
      <c r="UO20" s="322">
        <v>0</v>
      </c>
      <c r="UP20" s="322">
        <v>0</v>
      </c>
      <c r="UQ20" s="322">
        <v>0</v>
      </c>
      <c r="UR20" s="322">
        <v>0</v>
      </c>
      <c r="US20" s="322">
        <v>0</v>
      </c>
      <c r="UT20" s="322">
        <v>0</v>
      </c>
      <c r="UU20" s="322">
        <v>0</v>
      </c>
      <c r="UV20" s="322">
        <v>0</v>
      </c>
      <c r="UW20" s="322">
        <v>0</v>
      </c>
      <c r="UX20" s="322">
        <v>0</v>
      </c>
      <c r="UY20" s="322">
        <f>VLOOKUP($B20,'Sintesi (CA)'!$C$30:$AE$56,29,FALSE)</f>
        <v>0</v>
      </c>
      <c r="UZ20" s="322">
        <f>VLOOKUP($B20,'Sintesi (CA)'!$C$30:$AE$56,29,FALSE)</f>
        <v>0</v>
      </c>
      <c r="VA20" s="322">
        <f>VLOOKUP($B20,'Sintesi (CA)'!$C$30:$AE$56,29,FALSE)</f>
        <v>0</v>
      </c>
      <c r="VB20" s="322">
        <f>VLOOKUP($B20,'Sintesi (CA)'!$C$30:$AE$56,29,FALSE)</f>
        <v>0</v>
      </c>
      <c r="VC20" s="322">
        <f>VLOOKUP($B20,'Sintesi (CA)'!$C$30:$AE$56,29,FALSE)</f>
        <v>0</v>
      </c>
      <c r="VD20" s="322">
        <f>VLOOKUP($B20,'Sintesi (CA)'!$C$30:$AE$56,29,FALSE)</f>
        <v>0</v>
      </c>
      <c r="VE20" s="322">
        <f>VLOOKUP($B20,'Sintesi (CA)'!$C$30:$AE$56,29,FALSE)</f>
        <v>0</v>
      </c>
      <c r="VF20" s="322">
        <f>VLOOKUP($B20,'Sintesi (CA)'!$C$30:$AE$56,29,FALSE)</f>
        <v>0</v>
      </c>
      <c r="VG20" s="322">
        <f>VLOOKUP($B20,'Sintesi (CA)'!$C$30:$AE$56,29,FALSE)</f>
        <v>0</v>
      </c>
      <c r="VH20" s="322">
        <f>VLOOKUP($B20,'Sintesi (CA)'!$C$30:$AE$56,29,FALSE)</f>
        <v>0</v>
      </c>
      <c r="VI20" s="322">
        <f>VLOOKUP($B20,'Sintesi (CA)'!$C$30:$AE$56,29,FALSE)</f>
        <v>0</v>
      </c>
      <c r="VJ20" s="322">
        <f>VLOOKUP($B20,'Sintesi (CA)'!$C$30:$AE$56,29,FALSE)</f>
        <v>0</v>
      </c>
      <c r="VK20" s="322">
        <f>VLOOKUP($B20,'Sintesi (CA)'!$C$30:$AE$56,29,FALSE)</f>
        <v>0</v>
      </c>
      <c r="VL20" s="322">
        <f>VLOOKUP($B20,'Sintesi (CA)'!$C$30:$AE$56,29,FALSE)</f>
        <v>0</v>
      </c>
      <c r="VM20" s="322">
        <f>VLOOKUP($B20,'Sintesi (CA)'!$C$30:$AE$56,29,FALSE)</f>
        <v>0</v>
      </c>
      <c r="VN20" s="322">
        <f>VLOOKUP($B20,'Sintesi (CA)'!$C$30:$AE$56,29,FALSE)</f>
        <v>0</v>
      </c>
      <c r="VO20" s="322">
        <f>VLOOKUP($B20,'Sintesi (CA)'!$C$30:$AE$56,29,FALSE)</f>
        <v>0</v>
      </c>
      <c r="VP20" s="322">
        <f>VLOOKUP($B20,'Sintesi (CA)'!$C$30:$AE$56,29,FALSE)</f>
        <v>0</v>
      </c>
      <c r="VQ20" s="322">
        <f>VLOOKUP($B20,'Sintesi (CA)'!$C$30:$AE$56,29,FALSE)</f>
        <v>0</v>
      </c>
      <c r="VR20" s="322">
        <f>VLOOKUP($B20,'Sintesi (CA)'!$C$30:$AE$56,29,FALSE)</f>
        <v>0</v>
      </c>
      <c r="VS20" s="322">
        <f>VLOOKUP($B20,'Sintesi (CA)'!$C$30:$AE$56,29,FALSE)</f>
        <v>0</v>
      </c>
      <c r="VT20" s="322">
        <f>VLOOKUP($B20,'Sintesi (CA)'!$C$30:$AE$56,29,FALSE)</f>
        <v>0</v>
      </c>
      <c r="VU20" s="322">
        <f>VLOOKUP($B20,'Sintesi (CA)'!$C$30:$AE$56,29,FALSE)</f>
        <v>0</v>
      </c>
      <c r="VV20" s="322">
        <f>VLOOKUP($B20,'Sintesi (CA)'!$C$30:$AE$56,29,FALSE)</f>
        <v>0</v>
      </c>
      <c r="VW20" s="322">
        <f>VLOOKUP($B20,'Sintesi (CA)'!$C$30:$AE$56,29,FALSE)</f>
        <v>0</v>
      </c>
      <c r="VX20" s="322">
        <f>VLOOKUP($B20,'Sintesi (CA)'!$C$30:$AE$56,29,FALSE)</f>
        <v>0</v>
      </c>
      <c r="VY20" s="322">
        <f>VLOOKUP($B20,'Sintesi (CA)'!$C$30:$AE$56,29,FALSE)</f>
        <v>0</v>
      </c>
      <c r="VZ20" s="322">
        <f>VLOOKUP($B20,'Sintesi (CA)'!$C$30:$AE$56,29,FALSE)</f>
        <v>0</v>
      </c>
      <c r="WA20" s="322">
        <f>VLOOKUP($B20,'Sintesi (CA)'!$C$30:$AE$56,29,FALSE)</f>
        <v>0</v>
      </c>
      <c r="WB20" s="322">
        <f>VLOOKUP($B20,'Sintesi (CA)'!$C$30:$AE$56,29,FALSE)</f>
        <v>0</v>
      </c>
      <c r="WC20" s="322">
        <f>VLOOKUP($B20,'Sintesi (CA)'!$C$30:$AE$56,29,FALSE)</f>
        <v>0</v>
      </c>
      <c r="WD20" s="322">
        <f>VLOOKUP($B20,'Sintesi (CA)'!$C$30:$AE$56,29,FALSE)</f>
        <v>0</v>
      </c>
      <c r="WE20" s="322">
        <f>VLOOKUP($B20,'Sintesi (CA)'!$C$30:$AE$56,29,FALSE)</f>
        <v>0</v>
      </c>
      <c r="WF20" s="322">
        <f>VLOOKUP($B20,'Sintesi (CA)'!$C$30:$AE$56,29,FALSE)</f>
        <v>0</v>
      </c>
      <c r="WG20" s="322">
        <f>VLOOKUP($B20,'Sintesi (CA)'!$C$30:$AE$56,29,FALSE)</f>
        <v>0</v>
      </c>
      <c r="WH20" s="322">
        <f>VLOOKUP($B20,'Sintesi (CA)'!$C$30:$AE$56,29,FALSE)</f>
        <v>0</v>
      </c>
      <c r="WI20" s="322">
        <f>VLOOKUP($B20,'Sintesi (CA)'!$C$30:$AE$56,29,FALSE)</f>
        <v>0</v>
      </c>
      <c r="WJ20" s="322">
        <f>VLOOKUP($B20,'Sintesi (CA)'!$C$30:$AE$56,29,FALSE)</f>
        <v>0</v>
      </c>
      <c r="WK20" s="322">
        <f>VLOOKUP($B20,'Sintesi (CA)'!$C$30:$AE$56,29,FALSE)</f>
        <v>0</v>
      </c>
      <c r="WL20" s="322">
        <f>VLOOKUP($B20,'Sintesi (CA)'!$C$30:$AE$56,29,FALSE)</f>
        <v>0</v>
      </c>
      <c r="WM20" s="322">
        <f>VLOOKUP($B20,'Sintesi (CA)'!$C$30:$AE$56,29,FALSE)</f>
        <v>0</v>
      </c>
      <c r="WN20" s="322">
        <f>VLOOKUP($B20,'Sintesi (CA)'!$C$30:$AE$56,29,FALSE)</f>
        <v>0</v>
      </c>
      <c r="WO20" s="322">
        <f>VLOOKUP($B20,'Sintesi (CA)'!$C$30:$AE$56,29,FALSE)</f>
        <v>0</v>
      </c>
      <c r="WP20" s="322">
        <f>VLOOKUP($B20,'Sintesi (CA)'!$C$30:$AE$56,29,FALSE)</f>
        <v>0</v>
      </c>
      <c r="WQ20" s="322">
        <f>VLOOKUP($B20,'Sintesi (CA)'!$C$30:$AE$56,29,FALSE)</f>
        <v>0</v>
      </c>
      <c r="WR20" s="322">
        <f>VLOOKUP($B20,'Sintesi (CA)'!$C$30:$AE$56,29,FALSE)</f>
        <v>0</v>
      </c>
      <c r="WS20" s="322">
        <f>VLOOKUP($B20,'Sintesi (CA)'!$C$30:$AE$56,29,FALSE)</f>
        <v>0</v>
      </c>
      <c r="WT20" s="322">
        <f>VLOOKUP($B20,'Sintesi (CA)'!$C$30:$AE$56,29,FALSE)</f>
        <v>0</v>
      </c>
      <c r="WU20" s="322">
        <f>VLOOKUP($B20,'Sintesi (CA)'!$C$30:$AE$56,29,FALSE)</f>
        <v>0</v>
      </c>
      <c r="WV20" s="322">
        <f>VLOOKUP($B20,'Sintesi (CA)'!$C$30:$AE$56,29,FALSE)</f>
        <v>0</v>
      </c>
      <c r="WW20" s="322">
        <f>VLOOKUP($B20,'Sintesi (CA)'!$C$30:$AE$56,29,FALSE)</f>
        <v>0</v>
      </c>
      <c r="WX20" s="322">
        <f>VLOOKUP($B20,'Sintesi (CA)'!$C$30:$AE$56,29,FALSE)</f>
        <v>0</v>
      </c>
      <c r="WY20" s="322">
        <f>VLOOKUP($B20,'Sintesi (CA)'!$C$30:$AE$56,29,FALSE)</f>
        <v>0</v>
      </c>
      <c r="WZ20" s="322">
        <f>VLOOKUP($B20,'Sintesi (CA)'!$C$30:$AE$56,29,FALSE)</f>
        <v>0</v>
      </c>
      <c r="XA20" s="322">
        <f>VLOOKUP($B20,'Sintesi (CA)'!$C$30:$AE$56,29,FALSE)</f>
        <v>0</v>
      </c>
      <c r="XB20" s="322">
        <f>VLOOKUP($B20,'Sintesi (CA)'!$C$30:$AE$56,29,FALSE)</f>
        <v>0</v>
      </c>
      <c r="XC20" s="322">
        <f>VLOOKUP($B20,'Sintesi (CA)'!$C$30:$AE$56,29,FALSE)</f>
        <v>0</v>
      </c>
      <c r="XD20" s="322">
        <f>VLOOKUP($B20,'Sintesi (CA)'!$C$30:$AE$56,29,FALSE)</f>
        <v>0</v>
      </c>
      <c r="XE20" s="322">
        <f>VLOOKUP($B20,'Sintesi (CA)'!$C$30:$AE$56,29,FALSE)</f>
        <v>0</v>
      </c>
      <c r="XF20" s="322">
        <f>VLOOKUP($B20,'Sintesi (CA)'!$C$30:$AE$56,29,FALSE)</f>
        <v>0</v>
      </c>
      <c r="XG20" s="322">
        <f>VLOOKUP($B20,'Sintesi (CA)'!$C$30:$AE$56,29,FALSE)</f>
        <v>0</v>
      </c>
      <c r="XH20" s="322">
        <f>VLOOKUP($B20,'Sintesi (CA)'!$C$30:$AE$56,29,FALSE)</f>
        <v>0</v>
      </c>
      <c r="XI20" s="322">
        <f>VLOOKUP($B20,'Sintesi (CA)'!$C$30:$AE$56,29,FALSE)</f>
        <v>0</v>
      </c>
      <c r="XJ20" s="322">
        <f>VLOOKUP($B20,'Sintesi (CA)'!$C$30:$AE$56,29,FALSE)</f>
        <v>0</v>
      </c>
      <c r="XK20" s="322">
        <f>VLOOKUP($B20,'Sintesi (CA)'!$C$30:$AE$56,29,FALSE)</f>
        <v>0</v>
      </c>
      <c r="XL20" s="322">
        <f>VLOOKUP($B20,'Sintesi (CA)'!$C$30:$AE$56,29,FALSE)</f>
        <v>0</v>
      </c>
      <c r="XM20" s="322">
        <f>VLOOKUP($B20,'Sintesi (CA)'!$C$30:$AE$56,29,FALSE)</f>
        <v>0</v>
      </c>
      <c r="XN20" s="322">
        <f>VLOOKUP($B20,'Sintesi (CA)'!$C$30:$AE$56,29,FALSE)</f>
        <v>0</v>
      </c>
      <c r="XO20" s="322">
        <f>VLOOKUP($B20,'Sintesi (CA)'!$C$30:$AE$56,29,FALSE)</f>
        <v>0</v>
      </c>
      <c r="XP20" s="322">
        <f>VLOOKUP($B20,'Sintesi (CA)'!$C$30:$AE$56,29,FALSE)</f>
        <v>0</v>
      </c>
      <c r="XQ20" s="322">
        <f>VLOOKUP($B20,'Sintesi (CA)'!$C$30:$AE$56,29,FALSE)</f>
        <v>0</v>
      </c>
      <c r="XR20" s="322">
        <f>VLOOKUP($B20,'Sintesi (CA)'!$C$30:$AE$56,29,FALSE)</f>
        <v>0</v>
      </c>
      <c r="XS20" s="322">
        <f>VLOOKUP($B20,'Sintesi (CA)'!$C$30:$AE$56,29,FALSE)</f>
        <v>0</v>
      </c>
      <c r="XT20" s="322">
        <f>VLOOKUP($B20,'Sintesi (CA)'!$C$30:$AE$56,29,FALSE)</f>
        <v>0</v>
      </c>
      <c r="XU20" s="322">
        <f>VLOOKUP($B20,'Sintesi (CA)'!$C$30:$AE$56,29,FALSE)</f>
        <v>0</v>
      </c>
      <c r="XV20" s="322">
        <f>VLOOKUP($B20,'Sintesi (CA)'!$C$30:$AE$56,29,FALSE)</f>
        <v>0</v>
      </c>
      <c r="XW20" s="322">
        <f>VLOOKUP($B20,'Sintesi (CA)'!$C$30:$AE$56,29,FALSE)</f>
        <v>0</v>
      </c>
      <c r="XX20" s="322">
        <f>VLOOKUP($B20,'Sintesi (CA)'!$C$30:$AE$56,29,FALSE)</f>
        <v>0</v>
      </c>
      <c r="XY20" s="322">
        <f>VLOOKUP($B20,'Sintesi (CA)'!$C$30:$AE$56,29,FALSE)</f>
        <v>0</v>
      </c>
      <c r="XZ20" s="322">
        <f>VLOOKUP($B20,'Sintesi (CA)'!$C$30:$AE$56,29,FALSE)</f>
        <v>0</v>
      </c>
      <c r="YA20" s="322">
        <f>VLOOKUP($B20,'Sintesi (CA)'!$C$30:$AE$56,29,FALSE)</f>
        <v>0</v>
      </c>
      <c r="YB20" s="322"/>
      <c r="YC20" s="322"/>
      <c r="YD20" s="322"/>
      <c r="YE20" s="501">
        <v>0</v>
      </c>
      <c r="YF20" s="501">
        <v>0</v>
      </c>
      <c r="YG20" s="501">
        <v>0</v>
      </c>
      <c r="YH20" s="501">
        <v>0</v>
      </c>
      <c r="YI20" s="501">
        <v>0</v>
      </c>
      <c r="YJ20" s="501">
        <v>0</v>
      </c>
      <c r="YK20" s="501">
        <v>0</v>
      </c>
      <c r="YL20" s="501">
        <v>0</v>
      </c>
      <c r="YM20" s="501">
        <v>0</v>
      </c>
      <c r="YN20" s="501">
        <v>0</v>
      </c>
      <c r="YO20" s="501">
        <v>0</v>
      </c>
      <c r="YP20" s="501">
        <v>0</v>
      </c>
      <c r="YQ20" s="501">
        <v>0</v>
      </c>
      <c r="YR20" s="501">
        <v>0</v>
      </c>
      <c r="YS20" s="501">
        <v>0</v>
      </c>
      <c r="YT20" s="501">
        <v>0</v>
      </c>
      <c r="YU20" s="501">
        <v>0</v>
      </c>
      <c r="YV20" s="501">
        <v>0</v>
      </c>
      <c r="YW20" s="501">
        <v>0</v>
      </c>
      <c r="YX20" s="501">
        <v>0</v>
      </c>
      <c r="YY20" s="501">
        <v>0</v>
      </c>
      <c r="YZ20" s="501">
        <v>0</v>
      </c>
      <c r="ZA20" s="501">
        <v>0</v>
      </c>
      <c r="ZB20" s="501">
        <f>VLOOKUP($B20,'Sintesi (CA)'!$C$30:$AE$56,22,FALSE)</f>
        <v>0</v>
      </c>
      <c r="ZC20" s="501">
        <f>VLOOKUP($B20,'Sintesi (CA)'!$C$30:$AE$56,22,FALSE)</f>
        <v>0</v>
      </c>
      <c r="ZD20" s="501">
        <f>VLOOKUP($B20,'Sintesi (CA)'!$C$30:$AE$56,22,FALSE)</f>
        <v>0</v>
      </c>
      <c r="ZE20" s="501">
        <f>VLOOKUP($B20,'Sintesi (CA)'!$C$30:$AE$56,22,FALSE)</f>
        <v>0</v>
      </c>
      <c r="ZF20" s="501">
        <f>VLOOKUP($B20,'Sintesi (CA)'!$C$30:$AE$56,22,FALSE)</f>
        <v>0</v>
      </c>
      <c r="ZG20" s="501">
        <f>VLOOKUP($B20,'Sintesi (CA)'!$C$30:$AE$56,22,FALSE)</f>
        <v>0</v>
      </c>
      <c r="ZH20" s="501">
        <f>VLOOKUP($B20,'Sintesi (CA)'!$C$30:$AE$56,22,FALSE)</f>
        <v>0</v>
      </c>
      <c r="ZI20" s="501">
        <f>VLOOKUP($B20,'Sintesi (CA)'!$C$30:$AE$56,22,FALSE)</f>
        <v>0</v>
      </c>
      <c r="ZJ20" s="501">
        <f>VLOOKUP($B20,'Sintesi (CA)'!$C$30:$AE$56,22,FALSE)</f>
        <v>0</v>
      </c>
      <c r="ZK20" s="501">
        <f>VLOOKUP($B20,'Sintesi (CA)'!$C$30:$AE$56,22,FALSE)</f>
        <v>0</v>
      </c>
      <c r="ZL20" s="501">
        <f>VLOOKUP($B20,'Sintesi (CA)'!$C$30:$AE$56,22,FALSE)</f>
        <v>0</v>
      </c>
      <c r="ZM20" s="501">
        <f>VLOOKUP($B20,'Sintesi (CA)'!$C$30:$AE$56,22,FALSE)</f>
        <v>0</v>
      </c>
      <c r="ZN20" s="501">
        <f>VLOOKUP($B20,'Sintesi (CA)'!$C$30:$AE$56,22,FALSE)</f>
        <v>0</v>
      </c>
      <c r="ZO20" s="501">
        <f>VLOOKUP($B20,'Sintesi (CA)'!$C$30:$AE$56,22,FALSE)</f>
        <v>0</v>
      </c>
      <c r="ZP20" s="501">
        <f>VLOOKUP($B20,'Sintesi (CA)'!$C$30:$AE$56,22,FALSE)</f>
        <v>0</v>
      </c>
      <c r="ZQ20" s="501">
        <f>VLOOKUP($B20,'Sintesi (CA)'!$C$30:$AE$56,22,FALSE)</f>
        <v>0</v>
      </c>
      <c r="ZR20" s="501">
        <f>VLOOKUP($B20,'Sintesi (CA)'!$C$30:$AE$56,22,FALSE)</f>
        <v>0</v>
      </c>
      <c r="ZS20" s="501">
        <f>VLOOKUP($B20,'Sintesi (CA)'!$C$30:$AE$56,22,FALSE)</f>
        <v>0</v>
      </c>
      <c r="ZT20" s="501">
        <f>VLOOKUP($B20,'Sintesi (CA)'!$C$30:$AE$56,22,FALSE)</f>
        <v>0</v>
      </c>
      <c r="ZU20" s="501">
        <f>VLOOKUP($B20,'Sintesi (CA)'!$C$30:$AE$56,22,FALSE)</f>
        <v>0</v>
      </c>
      <c r="ZV20" s="501">
        <f>VLOOKUP($B20,'Sintesi (CA)'!$C$30:$AE$56,22,FALSE)</f>
        <v>0</v>
      </c>
      <c r="ZW20" s="501">
        <f>VLOOKUP($B20,'Sintesi (CA)'!$C$30:$AE$56,22,FALSE)</f>
        <v>0</v>
      </c>
      <c r="ZX20" s="501">
        <f>VLOOKUP($B20,'Sintesi (CA)'!$C$30:$AE$56,22,FALSE)</f>
        <v>0</v>
      </c>
      <c r="ZY20" s="501">
        <f>VLOOKUP($B20,'Sintesi (CA)'!$C$30:$AE$56,22,FALSE)</f>
        <v>0</v>
      </c>
      <c r="ZZ20" s="501">
        <f>VLOOKUP($B20,'Sintesi (CA)'!$C$30:$AE$56,22,FALSE)</f>
        <v>0</v>
      </c>
      <c r="AAA20" s="501">
        <f>VLOOKUP($B20,'Sintesi (CA)'!$C$30:$AE$56,22,FALSE)</f>
        <v>0</v>
      </c>
      <c r="AAB20" s="501">
        <f>VLOOKUP($B20,'Sintesi (CA)'!$C$30:$AE$56,22,FALSE)</f>
        <v>0</v>
      </c>
      <c r="AAC20" s="501">
        <f>VLOOKUP($B20,'Sintesi (CA)'!$C$30:$AE$56,22,FALSE)</f>
        <v>0</v>
      </c>
      <c r="AAD20" s="501">
        <f>VLOOKUP($B20,'Sintesi (CA)'!$C$30:$AE$56,22,FALSE)</f>
        <v>0</v>
      </c>
      <c r="AAE20" s="501">
        <f>VLOOKUP($B20,'Sintesi (CA)'!$C$30:$AE$56,22,FALSE)</f>
        <v>0</v>
      </c>
      <c r="AAF20" s="501">
        <f>VLOOKUP($B20,'Sintesi (CA)'!$C$30:$AE$56,22,FALSE)</f>
        <v>0</v>
      </c>
      <c r="AAG20" s="501">
        <f>VLOOKUP($B20,'Sintesi (CA)'!$C$30:$AE$56,22,FALSE)</f>
        <v>0</v>
      </c>
      <c r="AAH20" s="501">
        <f>VLOOKUP($B20,'Sintesi (CA)'!$C$30:$AE$56,22,FALSE)</f>
        <v>0</v>
      </c>
      <c r="AAI20" s="501">
        <f>VLOOKUP($B20,'Sintesi (CA)'!$C$30:$AE$56,22,FALSE)</f>
        <v>0</v>
      </c>
      <c r="AAJ20" s="501">
        <f>VLOOKUP($B20,'Sintesi (CA)'!$C$30:$AE$56,22,FALSE)</f>
        <v>0</v>
      </c>
      <c r="AAK20" s="501">
        <f>VLOOKUP($B20,'Sintesi (CA)'!$C$30:$AE$56,22,FALSE)</f>
        <v>0</v>
      </c>
      <c r="AAL20" s="501">
        <f>VLOOKUP($B20,'Sintesi (CA)'!$C$30:$AE$56,22,FALSE)</f>
        <v>0</v>
      </c>
      <c r="AAM20" s="501">
        <f>VLOOKUP($B20,'Sintesi (CA)'!$C$30:$AE$56,22,FALSE)</f>
        <v>0</v>
      </c>
      <c r="AAN20" s="501">
        <f>VLOOKUP($B20,'Sintesi (CA)'!$C$30:$AE$56,22,FALSE)</f>
        <v>0</v>
      </c>
      <c r="AAO20" s="501">
        <f>VLOOKUP($B20,'Sintesi (CA)'!$C$30:$AE$56,22,FALSE)</f>
        <v>0</v>
      </c>
      <c r="AAP20" s="501">
        <f>VLOOKUP($B20,'Sintesi (CA)'!$C$30:$AE$56,22,FALSE)</f>
        <v>0</v>
      </c>
      <c r="AAQ20" s="501">
        <f>VLOOKUP($B20,'Sintesi (CA)'!$C$30:$AE$56,22,FALSE)</f>
        <v>0</v>
      </c>
      <c r="AAR20" s="501">
        <f>VLOOKUP($B20,'Sintesi (CA)'!$C$30:$AE$56,22,FALSE)</f>
        <v>0</v>
      </c>
      <c r="AAS20" s="501">
        <f>VLOOKUP($B20,'Sintesi (CA)'!$C$30:$AE$56,22,FALSE)</f>
        <v>0</v>
      </c>
      <c r="AAT20" s="501">
        <f>VLOOKUP($B20,'Sintesi (CA)'!$C$30:$AE$56,22,FALSE)</f>
        <v>0</v>
      </c>
      <c r="AAU20" s="501">
        <f>VLOOKUP($B20,'Sintesi (CA)'!$C$30:$AE$56,22,FALSE)</f>
        <v>0</v>
      </c>
      <c r="AAV20" s="501">
        <f>VLOOKUP($B20,'Sintesi (CA)'!$C$30:$AE$56,22,FALSE)</f>
        <v>0</v>
      </c>
      <c r="AAW20" s="501">
        <f>VLOOKUP($B20,'Sintesi (CA)'!$C$30:$AE$56,22,FALSE)</f>
        <v>0</v>
      </c>
      <c r="AAX20" s="501">
        <f>VLOOKUP($B20,'Sintesi (CA)'!$C$30:$AE$56,22,FALSE)</f>
        <v>0</v>
      </c>
      <c r="AAY20" s="501">
        <f>VLOOKUP($B20,'Sintesi (CA)'!$C$30:$AE$56,22,FALSE)</f>
        <v>0</v>
      </c>
      <c r="AAZ20" s="501">
        <f>VLOOKUP($B20,'Sintesi (CA)'!$C$30:$AE$56,22,FALSE)</f>
        <v>0</v>
      </c>
      <c r="ABA20" s="501">
        <f>VLOOKUP($B20,'Sintesi (CA)'!$C$30:$AE$56,22,FALSE)</f>
        <v>0</v>
      </c>
      <c r="ABB20" s="501">
        <f>VLOOKUP($B20,'Sintesi (CA)'!$C$30:$AE$56,22,FALSE)</f>
        <v>0</v>
      </c>
      <c r="ABC20" s="501">
        <f>VLOOKUP($B20,'Sintesi (CA)'!$C$30:$AE$56,22,FALSE)</f>
        <v>0</v>
      </c>
      <c r="ABD20" s="501">
        <f>VLOOKUP($B20,'Sintesi (CA)'!$C$30:$AE$56,22,FALSE)</f>
        <v>0</v>
      </c>
      <c r="ABE20" s="501">
        <f>VLOOKUP($B20,'Sintesi (CA)'!$C$30:$AE$56,22,FALSE)</f>
        <v>0</v>
      </c>
      <c r="ABF20" s="501">
        <f>VLOOKUP($B20,'Sintesi (CA)'!$C$30:$AE$56,22,FALSE)</f>
        <v>0</v>
      </c>
      <c r="ABG20" s="501">
        <f>VLOOKUP($B20,'Sintesi (CA)'!$C$30:$AE$56,22,FALSE)</f>
        <v>0</v>
      </c>
      <c r="ABH20" s="501">
        <f>VLOOKUP($B20,'Sintesi (CA)'!$C$30:$AE$56,22,FALSE)</f>
        <v>0</v>
      </c>
      <c r="ABI20" s="501">
        <f>VLOOKUP($B20,'Sintesi (CA)'!$C$30:$AE$56,22,FALSE)</f>
        <v>0</v>
      </c>
      <c r="ABJ20" s="501">
        <f>VLOOKUP($B20,'Sintesi (CA)'!$C$30:$AE$56,22,FALSE)</f>
        <v>0</v>
      </c>
      <c r="ABK20" s="501">
        <f>VLOOKUP($B20,'Sintesi (CA)'!$C$30:$AE$56,22,FALSE)</f>
        <v>0</v>
      </c>
      <c r="ABL20" s="501">
        <f>VLOOKUP($B20,'Sintesi (CA)'!$C$30:$AE$56,22,FALSE)</f>
        <v>0</v>
      </c>
      <c r="ABM20" s="501">
        <f>VLOOKUP($B20,'Sintesi (CA)'!$C$30:$AE$56,22,FALSE)</f>
        <v>0</v>
      </c>
      <c r="ABN20" s="501">
        <f>VLOOKUP($B20,'Sintesi (CA)'!$C$30:$AE$56,22,FALSE)</f>
        <v>0</v>
      </c>
      <c r="ABO20" s="501">
        <f>VLOOKUP($B20,'Sintesi (CA)'!$C$30:$AE$56,22,FALSE)</f>
        <v>0</v>
      </c>
      <c r="ABP20" s="501">
        <f>VLOOKUP($B20,'Sintesi (CA)'!$C$30:$AE$56,22,FALSE)</f>
        <v>0</v>
      </c>
      <c r="ABQ20" s="501">
        <f>VLOOKUP($B20,'Sintesi (CA)'!$C$30:$AE$56,22,FALSE)</f>
        <v>0</v>
      </c>
      <c r="ABR20" s="501">
        <f>VLOOKUP($B20,'Sintesi (CA)'!$C$30:$AE$56,22,FALSE)</f>
        <v>0</v>
      </c>
      <c r="ABS20" s="501">
        <f>VLOOKUP($B20,'Sintesi (CA)'!$C$30:$AE$56,22,FALSE)</f>
        <v>0</v>
      </c>
      <c r="ABT20" s="501">
        <f>VLOOKUP($B20,'Sintesi (CA)'!$C$30:$AE$56,22,FALSE)</f>
        <v>0</v>
      </c>
      <c r="ABU20" s="501">
        <f>VLOOKUP($B20,'Sintesi (CA)'!$C$30:$AE$56,22,FALSE)</f>
        <v>0</v>
      </c>
      <c r="ABV20" s="501">
        <f>VLOOKUP($B20,'Sintesi (CA)'!$C$30:$AE$56,22,FALSE)</f>
        <v>0</v>
      </c>
      <c r="ABW20" s="501">
        <f>VLOOKUP($B20,'Sintesi (CA)'!$C$30:$AE$56,22,FALSE)</f>
        <v>0</v>
      </c>
      <c r="ABX20" s="501">
        <f>VLOOKUP($B20,'Sintesi (CA)'!$C$30:$AE$56,22,FALSE)</f>
        <v>0</v>
      </c>
      <c r="ABY20" s="501">
        <f>VLOOKUP($B20,'Sintesi (CA)'!$C$30:$AE$56,22,FALSE)</f>
        <v>0</v>
      </c>
      <c r="ABZ20" s="501">
        <f>VLOOKUP($B20,'Sintesi (CA)'!$C$30:$AE$56,22,FALSE)</f>
        <v>0</v>
      </c>
      <c r="ACA20" s="501">
        <f>VLOOKUP($B20,'Sintesi (CA)'!$C$30:$AE$56,22,FALSE)</f>
        <v>0</v>
      </c>
      <c r="ACB20" s="501">
        <f>VLOOKUP($B20,'Sintesi (CA)'!$C$30:$AE$56,22,FALSE)</f>
        <v>0</v>
      </c>
      <c r="ACC20" s="501">
        <f>VLOOKUP($B20,'Sintesi (CA)'!$C$30:$AE$56,22,FALSE)</f>
        <v>0</v>
      </c>
      <c r="ACD20" s="501">
        <f>VLOOKUP($B20,'Sintesi (CA)'!$C$30:$AE$56,22,FALSE)</f>
        <v>0</v>
      </c>
      <c r="ACE20" s="501"/>
      <c r="ACF20" s="501"/>
      <c r="ACG20" s="501"/>
      <c r="ACH20" s="86"/>
      <c r="ACI20" s="88">
        <v>0</v>
      </c>
      <c r="ACJ20" s="87">
        <v>43271</v>
      </c>
      <c r="ACK20" s="89">
        <v>43294</v>
      </c>
      <c r="ACL20" s="80">
        <v>0</v>
      </c>
      <c r="ACM20" s="80">
        <v>0</v>
      </c>
      <c r="ACN20" s="80">
        <v>0</v>
      </c>
      <c r="ACO20" s="80">
        <v>0</v>
      </c>
      <c r="ACP20" s="80">
        <v>0</v>
      </c>
      <c r="ACQ20" s="80">
        <v>0</v>
      </c>
      <c r="ACR20" s="80">
        <v>0</v>
      </c>
      <c r="ACS20" s="80">
        <v>0</v>
      </c>
      <c r="ACT20" s="80">
        <v>0</v>
      </c>
      <c r="ACU20" s="80">
        <v>0</v>
      </c>
      <c r="ACV20" s="80">
        <v>0</v>
      </c>
      <c r="ACW20" s="80">
        <v>0</v>
      </c>
      <c r="ACX20" s="80">
        <v>0</v>
      </c>
      <c r="ACY20" s="80">
        <v>0</v>
      </c>
      <c r="ACZ20" s="80">
        <v>0</v>
      </c>
      <c r="ADA20" s="80">
        <v>0</v>
      </c>
      <c r="ADB20" s="80">
        <v>0</v>
      </c>
      <c r="ADC20" s="80">
        <v>0</v>
      </c>
      <c r="ADD20" s="80">
        <v>0</v>
      </c>
      <c r="ADE20" s="80">
        <v>0</v>
      </c>
      <c r="ADF20" s="80">
        <v>1</v>
      </c>
      <c r="ADG20" s="80">
        <v>1</v>
      </c>
      <c r="ADH20" s="80">
        <v>1</v>
      </c>
      <c r="ADI20" s="80">
        <v>1</v>
      </c>
      <c r="ADJ20" s="80">
        <v>1</v>
      </c>
      <c r="ADK20" s="80">
        <v>1</v>
      </c>
      <c r="ADL20" s="80">
        <v>1</v>
      </c>
      <c r="ADM20" s="80">
        <v>1</v>
      </c>
      <c r="ADN20" s="80">
        <v>1</v>
      </c>
      <c r="ADO20" s="80">
        <v>1</v>
      </c>
      <c r="ADP20" s="80">
        <v>1</v>
      </c>
      <c r="ADQ20" s="80">
        <v>1</v>
      </c>
      <c r="ADR20" s="80">
        <v>1</v>
      </c>
      <c r="ADS20" s="80">
        <v>1</v>
      </c>
      <c r="ADT20" s="80">
        <v>1</v>
      </c>
      <c r="ADU20" s="80">
        <v>1</v>
      </c>
      <c r="ADV20" s="80">
        <v>1</v>
      </c>
      <c r="ADW20" s="80">
        <v>1</v>
      </c>
      <c r="ADX20" s="80">
        <v>1</v>
      </c>
      <c r="ADY20" s="80">
        <v>1</v>
      </c>
      <c r="ADZ20" s="80">
        <v>1</v>
      </c>
      <c r="AEA20" s="80">
        <v>1</v>
      </c>
      <c r="AEB20" s="80">
        <v>1</v>
      </c>
      <c r="AEC20" s="80">
        <v>1</v>
      </c>
      <c r="AED20" s="80">
        <v>1</v>
      </c>
      <c r="AEE20" s="80">
        <v>0</v>
      </c>
      <c r="AEF20" s="80">
        <v>0</v>
      </c>
      <c r="AEG20" s="80">
        <v>0</v>
      </c>
      <c r="AEH20" s="80">
        <v>0</v>
      </c>
      <c r="AEI20" s="80">
        <v>0</v>
      </c>
      <c r="AEJ20" s="80">
        <v>0</v>
      </c>
      <c r="AEK20" s="80">
        <v>0</v>
      </c>
      <c r="AEL20" s="80">
        <v>0</v>
      </c>
      <c r="AEM20" s="80">
        <v>0</v>
      </c>
      <c r="AEN20" s="80">
        <v>0</v>
      </c>
      <c r="AEO20" s="80">
        <v>0</v>
      </c>
      <c r="AEP20" s="80">
        <v>0</v>
      </c>
      <c r="AEQ20" s="80">
        <v>0</v>
      </c>
      <c r="AER20" s="80">
        <v>0</v>
      </c>
      <c r="AES20" s="80">
        <v>0</v>
      </c>
      <c r="AET20" s="80">
        <v>0</v>
      </c>
      <c r="AEU20" s="80">
        <v>0</v>
      </c>
      <c r="AEV20" s="80">
        <v>0</v>
      </c>
      <c r="AEW20" s="80">
        <v>0</v>
      </c>
      <c r="AEX20" s="80">
        <v>0</v>
      </c>
      <c r="AEY20" s="80">
        <v>0</v>
      </c>
      <c r="AEZ20" s="80">
        <v>0</v>
      </c>
      <c r="AFA20" s="80">
        <v>0</v>
      </c>
      <c r="AFB20" s="80">
        <v>0</v>
      </c>
      <c r="AFC20" s="80">
        <v>0</v>
      </c>
      <c r="AFD20" s="80">
        <v>0</v>
      </c>
      <c r="AFE20" s="80">
        <v>0</v>
      </c>
      <c r="AFF20" s="80">
        <v>0</v>
      </c>
      <c r="AFG20" s="80">
        <v>0</v>
      </c>
      <c r="AFH20" s="80">
        <v>0</v>
      </c>
      <c r="AFI20" s="80">
        <v>0</v>
      </c>
      <c r="AFJ20" s="80">
        <v>0</v>
      </c>
      <c r="AFK20" s="80">
        <v>0</v>
      </c>
      <c r="AFL20" s="80">
        <v>0</v>
      </c>
      <c r="AFM20" s="80">
        <v>0</v>
      </c>
      <c r="AFN20" s="80">
        <v>0</v>
      </c>
      <c r="AFO20" s="80">
        <v>0</v>
      </c>
      <c r="AFP20" s="80">
        <v>0</v>
      </c>
      <c r="AFQ20" s="80">
        <v>0</v>
      </c>
      <c r="AFR20" s="80">
        <v>0</v>
      </c>
      <c r="AFS20" s="80">
        <v>0</v>
      </c>
      <c r="AFT20" s="80">
        <v>0</v>
      </c>
      <c r="AFU20" s="80">
        <v>0</v>
      </c>
      <c r="AFV20" s="80">
        <v>0</v>
      </c>
      <c r="AFW20" s="80">
        <v>0</v>
      </c>
      <c r="AFX20" s="80">
        <v>0</v>
      </c>
      <c r="AFY20" s="80">
        <v>0</v>
      </c>
      <c r="AFZ20" s="80">
        <v>0</v>
      </c>
      <c r="AGA20" s="80">
        <v>0</v>
      </c>
      <c r="AGB20" s="80">
        <v>0</v>
      </c>
      <c r="AGC20" s="80">
        <v>0</v>
      </c>
      <c r="AGD20" s="80">
        <v>0</v>
      </c>
      <c r="AGE20" s="80">
        <v>0</v>
      </c>
      <c r="AGF20" s="80">
        <v>0</v>
      </c>
      <c r="AGG20" s="80">
        <v>0</v>
      </c>
      <c r="AGH20" s="80">
        <v>0</v>
      </c>
      <c r="AGI20" s="80"/>
      <c r="AGJ20" s="80"/>
      <c r="AGK20" s="80"/>
      <c r="AGL20" s="80"/>
      <c r="AGM20" s="80"/>
    </row>
    <row r="21" spans="1:871" s="104" customFormat="1" ht="13.5" customHeight="1" collapsed="1">
      <c r="A21" s="74" t="str">
        <f>IF('Sintesi (CA)'!B46&lt;&gt;"",'Sintesi (CA)'!B46,"")</f>
        <v>P59-Deploy &amp; Change CRMT</v>
      </c>
      <c r="B21" s="145" t="str">
        <f>IF('Sintesi (CA)'!C46&lt;&gt;"",'Sintesi (CA)'!C46,"")</f>
        <v>AO004511_YYY72</v>
      </c>
      <c r="C21" s="74" t="str">
        <f>IF('Sintesi (CA)'!N46&lt;&gt;"",'Sintesi (CA)'!N46,"")</f>
        <v>VARIAZIONE_ANAGRAFICA_MOGE</v>
      </c>
      <c r="D21" s="75">
        <f>'Sintesi (CA)'!W46</f>
        <v>1</v>
      </c>
      <c r="E21" s="75">
        <f>'Sintesi (CA)'!X46</f>
        <v>0</v>
      </c>
      <c r="F21" s="75">
        <f>'Sintesi (CA)'!Y46</f>
        <v>1</v>
      </c>
      <c r="G21" s="175">
        <v>1</v>
      </c>
      <c r="H21" s="183">
        <v>43271</v>
      </c>
      <c r="I21" s="183">
        <v>43315</v>
      </c>
      <c r="J21" s="78">
        <f t="shared" si="123"/>
        <v>33</v>
      </c>
      <c r="K21" s="78">
        <v>0</v>
      </c>
      <c r="L21" s="79">
        <f t="shared" si="122"/>
        <v>3.0303030303030304E-2</v>
      </c>
      <c r="M21" s="80">
        <v>0</v>
      </c>
      <c r="N21" s="80">
        <v>0</v>
      </c>
      <c r="O21" s="80">
        <v>0</v>
      </c>
      <c r="P21" s="80">
        <v>0</v>
      </c>
      <c r="Q21" s="80">
        <v>0</v>
      </c>
      <c r="R21" s="80">
        <v>0</v>
      </c>
      <c r="S21" s="80">
        <v>0</v>
      </c>
      <c r="T21" s="80">
        <v>0</v>
      </c>
      <c r="U21" s="80">
        <v>0</v>
      </c>
      <c r="V21" s="80">
        <v>0</v>
      </c>
      <c r="W21" s="80">
        <v>0</v>
      </c>
      <c r="X21" s="80">
        <v>0</v>
      </c>
      <c r="Y21" s="80">
        <v>0</v>
      </c>
      <c r="Z21" s="80">
        <v>0</v>
      </c>
      <c r="AA21" s="80">
        <v>0</v>
      </c>
      <c r="AB21" s="80">
        <v>0</v>
      </c>
      <c r="AC21" s="80">
        <v>0</v>
      </c>
      <c r="AD21" s="80">
        <v>0</v>
      </c>
      <c r="AE21" s="80">
        <v>0</v>
      </c>
      <c r="AF21" s="80">
        <v>0</v>
      </c>
      <c r="AG21" s="80">
        <v>0</v>
      </c>
      <c r="AH21" s="80">
        <v>1</v>
      </c>
      <c r="AI21" s="80">
        <v>1</v>
      </c>
      <c r="AJ21" s="80">
        <v>1</v>
      </c>
      <c r="AK21" s="80">
        <v>1</v>
      </c>
      <c r="AL21" s="80">
        <v>1</v>
      </c>
      <c r="AM21" s="80">
        <v>1</v>
      </c>
      <c r="AN21" s="80">
        <v>1</v>
      </c>
      <c r="AO21" s="80">
        <v>1</v>
      </c>
      <c r="AP21" s="80">
        <v>1</v>
      </c>
      <c r="AQ21" s="80">
        <v>1</v>
      </c>
      <c r="AR21" s="80">
        <v>1</v>
      </c>
      <c r="AS21" s="80">
        <v>1</v>
      </c>
      <c r="AT21" s="80">
        <v>1</v>
      </c>
      <c r="AU21" s="80">
        <v>1</v>
      </c>
      <c r="AV21" s="80">
        <v>1</v>
      </c>
      <c r="AW21" s="80">
        <v>1</v>
      </c>
      <c r="AX21" s="80">
        <v>1</v>
      </c>
      <c r="AY21" s="80">
        <v>1</v>
      </c>
      <c r="AZ21" s="80">
        <v>1</v>
      </c>
      <c r="BA21" s="80">
        <v>1</v>
      </c>
      <c r="BB21" s="80">
        <v>1</v>
      </c>
      <c r="BC21" s="80">
        <v>1</v>
      </c>
      <c r="BD21" s="80">
        <v>1</v>
      </c>
      <c r="BE21" s="80">
        <v>1</v>
      </c>
      <c r="BF21" s="80">
        <v>1</v>
      </c>
      <c r="BG21" s="80">
        <v>1</v>
      </c>
      <c r="BH21" s="80">
        <v>0</v>
      </c>
      <c r="BI21" s="80">
        <v>0</v>
      </c>
      <c r="BJ21" s="80">
        <v>0</v>
      </c>
      <c r="BK21" s="80">
        <v>0</v>
      </c>
      <c r="BL21" s="80">
        <v>0</v>
      </c>
      <c r="BM21" s="80">
        <v>0</v>
      </c>
      <c r="BN21" s="80">
        <v>0</v>
      </c>
      <c r="BO21" s="80">
        <v>0</v>
      </c>
      <c r="BP21" s="80">
        <v>0</v>
      </c>
      <c r="BQ21" s="80">
        <v>0</v>
      </c>
      <c r="BR21" s="80">
        <v>0</v>
      </c>
      <c r="BS21" s="80">
        <v>0</v>
      </c>
      <c r="BT21" s="80">
        <v>0</v>
      </c>
      <c r="BU21" s="80">
        <v>0</v>
      </c>
      <c r="BV21" s="80">
        <v>0</v>
      </c>
      <c r="BW21" s="80">
        <v>0</v>
      </c>
      <c r="BX21" s="80">
        <v>0</v>
      </c>
      <c r="BY21" s="80">
        <v>0</v>
      </c>
      <c r="BZ21" s="80">
        <v>0</v>
      </c>
      <c r="CA21" s="80">
        <v>0</v>
      </c>
      <c r="CB21" s="80">
        <v>0</v>
      </c>
      <c r="CC21" s="80">
        <v>0</v>
      </c>
      <c r="CD21" s="80">
        <v>0</v>
      </c>
      <c r="CE21" s="80">
        <v>0</v>
      </c>
      <c r="CF21" s="80">
        <v>0</v>
      </c>
      <c r="CG21" s="80">
        <v>0</v>
      </c>
      <c r="CH21" s="80">
        <v>0</v>
      </c>
      <c r="CI21" s="80">
        <v>0</v>
      </c>
      <c r="CJ21" s="80">
        <v>0</v>
      </c>
      <c r="CK21" s="80">
        <v>0</v>
      </c>
      <c r="CL21" s="80">
        <v>0</v>
      </c>
      <c r="CM21" s="80">
        <v>0</v>
      </c>
      <c r="CN21" s="80">
        <v>0</v>
      </c>
      <c r="CO21" s="80">
        <v>0</v>
      </c>
      <c r="CP21" s="80">
        <v>0</v>
      </c>
      <c r="CQ21" s="80">
        <v>0</v>
      </c>
      <c r="CR21" s="80">
        <v>0</v>
      </c>
      <c r="CS21" s="80">
        <v>0</v>
      </c>
      <c r="CT21" s="80">
        <v>0</v>
      </c>
      <c r="CU21" s="80">
        <v>0</v>
      </c>
      <c r="CV21" s="80">
        <v>0</v>
      </c>
      <c r="CW21" s="80">
        <v>0</v>
      </c>
      <c r="CX21" s="80">
        <v>0</v>
      </c>
      <c r="CY21" s="80">
        <v>0</v>
      </c>
      <c r="CZ21" s="80">
        <v>0</v>
      </c>
      <c r="DA21" s="80">
        <v>0</v>
      </c>
      <c r="DB21" s="80">
        <v>0</v>
      </c>
      <c r="DC21" s="80">
        <v>0</v>
      </c>
      <c r="DD21" s="80">
        <v>0</v>
      </c>
      <c r="DE21" s="80">
        <v>0</v>
      </c>
      <c r="DF21" s="80">
        <v>0</v>
      </c>
      <c r="DG21" s="80">
        <v>0</v>
      </c>
      <c r="DH21" s="80">
        <v>0</v>
      </c>
      <c r="DI21" s="80">
        <v>0</v>
      </c>
      <c r="DJ21" s="80"/>
      <c r="DK21" s="80"/>
      <c r="DL21" s="80"/>
      <c r="DM21" s="80"/>
      <c r="DN21" s="80"/>
      <c r="DO21" s="80"/>
      <c r="DP21" s="318">
        <v>0</v>
      </c>
      <c r="DQ21" s="318">
        <v>0</v>
      </c>
      <c r="DR21" s="318">
        <v>0</v>
      </c>
      <c r="DS21" s="318">
        <v>0</v>
      </c>
      <c r="DT21" s="318">
        <v>0</v>
      </c>
      <c r="DU21" s="318">
        <v>0</v>
      </c>
      <c r="DV21" s="318">
        <v>0</v>
      </c>
      <c r="DW21" s="318">
        <v>0</v>
      </c>
      <c r="DX21" s="318">
        <v>0</v>
      </c>
      <c r="DY21" s="318">
        <v>0</v>
      </c>
      <c r="DZ21" s="318">
        <v>0</v>
      </c>
      <c r="EA21" s="318">
        <v>0</v>
      </c>
      <c r="EB21" s="318">
        <v>0</v>
      </c>
      <c r="EC21" s="318">
        <v>0</v>
      </c>
      <c r="ED21" s="318">
        <v>0</v>
      </c>
      <c r="EE21" s="318">
        <v>0</v>
      </c>
      <c r="EF21" s="318">
        <v>0</v>
      </c>
      <c r="EG21" s="318">
        <v>0</v>
      </c>
      <c r="EH21" s="318">
        <v>0</v>
      </c>
      <c r="EI21" s="318">
        <v>0</v>
      </c>
      <c r="EJ21" s="318">
        <v>0</v>
      </c>
      <c r="EK21" s="318">
        <v>0</v>
      </c>
      <c r="EL21" s="318">
        <v>0</v>
      </c>
      <c r="EM21" s="318">
        <f>VLOOKUP($B21,'Sintesi (CA)'!$C$30:$AE$56,25,FALSE)</f>
        <v>0</v>
      </c>
      <c r="EN21" s="318">
        <f>VLOOKUP($B21,'Sintesi (CA)'!$C$30:$AE$56,25,FALSE)</f>
        <v>0</v>
      </c>
      <c r="EO21" s="318">
        <f>VLOOKUP($B21,'Sintesi (CA)'!$C$30:$AE$56,25,FALSE)</f>
        <v>0</v>
      </c>
      <c r="EP21" s="318">
        <f>VLOOKUP($B21,'Sintesi (CA)'!$C$30:$AE$56,25,FALSE)</f>
        <v>0</v>
      </c>
      <c r="EQ21" s="318">
        <f>VLOOKUP($B21,'Sintesi (CA)'!$C$30:$AE$56,25,FALSE)</f>
        <v>0</v>
      </c>
      <c r="ER21" s="318">
        <f>VLOOKUP($B21,'Sintesi (CA)'!$C$30:$AE$56,25,FALSE)</f>
        <v>0</v>
      </c>
      <c r="ES21" s="318">
        <f>VLOOKUP($B21,'Sintesi (CA)'!$C$30:$AE$56,25,FALSE)</f>
        <v>0</v>
      </c>
      <c r="ET21" s="318">
        <f>VLOOKUP($B21,'Sintesi (CA)'!$C$30:$AE$56,25,FALSE)</f>
        <v>0</v>
      </c>
      <c r="EU21" s="318">
        <f>VLOOKUP($B21,'Sintesi (CA)'!$C$30:$AE$56,25,FALSE)</f>
        <v>0</v>
      </c>
      <c r="EV21" s="318">
        <f>VLOOKUP($B21,'Sintesi (CA)'!$C$30:$AE$56,25,FALSE)</f>
        <v>0</v>
      </c>
      <c r="EW21" s="318">
        <f>VLOOKUP($B21,'Sintesi (CA)'!$C$30:$AE$56,25,FALSE)</f>
        <v>0</v>
      </c>
      <c r="EX21" s="318">
        <f>VLOOKUP($B21,'Sintesi (CA)'!$C$30:$AE$56,25,FALSE)</f>
        <v>0</v>
      </c>
      <c r="EY21" s="318">
        <f>VLOOKUP($B21,'Sintesi (CA)'!$C$30:$AE$56,25,FALSE)</f>
        <v>0</v>
      </c>
      <c r="EZ21" s="318">
        <f>VLOOKUP($B21,'Sintesi (CA)'!$C$30:$AE$56,25,FALSE)</f>
        <v>0</v>
      </c>
      <c r="FA21" s="318">
        <f>VLOOKUP($B21,'Sintesi (CA)'!$C$30:$AE$56,25,FALSE)</f>
        <v>0</v>
      </c>
      <c r="FB21" s="318">
        <f>VLOOKUP($B21,'Sintesi (CA)'!$C$30:$AE$56,25,FALSE)</f>
        <v>0</v>
      </c>
      <c r="FC21" s="318">
        <f>VLOOKUP($B21,'Sintesi (CA)'!$C$30:$AE$56,25,FALSE)</f>
        <v>0</v>
      </c>
      <c r="FD21" s="318">
        <f>VLOOKUP($B21,'Sintesi (CA)'!$C$30:$AE$56,25,FALSE)</f>
        <v>0</v>
      </c>
      <c r="FE21" s="318">
        <f>VLOOKUP($B21,'Sintesi (CA)'!$C$30:$AE$56,25,FALSE)</f>
        <v>0</v>
      </c>
      <c r="FF21" s="318">
        <f>VLOOKUP($B21,'Sintesi (CA)'!$C$30:$AE$56,25,FALSE)</f>
        <v>0</v>
      </c>
      <c r="FG21" s="318">
        <f>VLOOKUP($B21,'Sintesi (CA)'!$C$30:$AE$56,25,FALSE)</f>
        <v>0</v>
      </c>
      <c r="FH21" s="318">
        <f>VLOOKUP($B21,'Sintesi (CA)'!$C$30:$AE$56,25,FALSE)</f>
        <v>0</v>
      </c>
      <c r="FI21" s="318">
        <f>VLOOKUP($B21,'Sintesi (CA)'!$C$30:$AE$56,25,FALSE)</f>
        <v>0</v>
      </c>
      <c r="FJ21" s="318">
        <f>VLOOKUP($B21,'Sintesi (CA)'!$C$30:$AE$56,25,FALSE)</f>
        <v>0</v>
      </c>
      <c r="FK21" s="318">
        <f>VLOOKUP($B21,'Sintesi (CA)'!$C$30:$AE$56,25,FALSE)</f>
        <v>0</v>
      </c>
      <c r="FL21" s="318">
        <f>VLOOKUP($B21,'Sintesi (CA)'!$C$30:$AE$56,25,FALSE)</f>
        <v>0</v>
      </c>
      <c r="FM21" s="318">
        <f>VLOOKUP($B21,'Sintesi (CA)'!$C$30:$AE$56,25,FALSE)</f>
        <v>0</v>
      </c>
      <c r="FN21" s="318">
        <f>VLOOKUP($B21,'Sintesi (CA)'!$C$30:$AE$56,25,FALSE)</f>
        <v>0</v>
      </c>
      <c r="FO21" s="318">
        <f>VLOOKUP($B21,'Sintesi (CA)'!$C$30:$AE$56,25,FALSE)</f>
        <v>0</v>
      </c>
      <c r="FP21" s="318">
        <f>VLOOKUP($B21,'Sintesi (CA)'!$C$30:$AE$56,25,FALSE)</f>
        <v>0</v>
      </c>
      <c r="FQ21" s="318">
        <f>VLOOKUP($B21,'Sintesi (CA)'!$C$30:$AE$56,25,FALSE)</f>
        <v>0</v>
      </c>
      <c r="FR21" s="318">
        <f>VLOOKUP($B21,'Sintesi (CA)'!$C$30:$AE$56,25,FALSE)</f>
        <v>0</v>
      </c>
      <c r="FS21" s="318">
        <f>VLOOKUP($B21,'Sintesi (CA)'!$C$30:$AE$56,25,FALSE)</f>
        <v>0</v>
      </c>
      <c r="FT21" s="318">
        <f>VLOOKUP($B21,'Sintesi (CA)'!$C$30:$AE$56,25,FALSE)</f>
        <v>0</v>
      </c>
      <c r="FU21" s="318">
        <f>VLOOKUP($B21,'Sintesi (CA)'!$C$30:$AE$56,25,FALSE)</f>
        <v>0</v>
      </c>
      <c r="FV21" s="318">
        <f>VLOOKUP($B21,'Sintesi (CA)'!$C$30:$AE$56,25,FALSE)</f>
        <v>0</v>
      </c>
      <c r="FW21" s="318">
        <f>VLOOKUP($B21,'Sintesi (CA)'!$C$30:$AE$56,25,FALSE)</f>
        <v>0</v>
      </c>
      <c r="FX21" s="318">
        <f>VLOOKUP($B21,'Sintesi (CA)'!$C$30:$AE$56,25,FALSE)</f>
        <v>0</v>
      </c>
      <c r="FY21" s="318">
        <f>VLOOKUP($B21,'Sintesi (CA)'!$C$30:$AE$56,25,FALSE)</f>
        <v>0</v>
      </c>
      <c r="FZ21" s="318">
        <f>VLOOKUP($B21,'Sintesi (CA)'!$C$30:$AE$56,25,FALSE)</f>
        <v>0</v>
      </c>
      <c r="GA21" s="318">
        <f>VLOOKUP($B21,'Sintesi (CA)'!$C$30:$AE$56,25,FALSE)</f>
        <v>0</v>
      </c>
      <c r="GB21" s="318">
        <f>VLOOKUP($B21,'Sintesi (CA)'!$C$30:$AE$56,25,FALSE)</f>
        <v>0</v>
      </c>
      <c r="GC21" s="318">
        <f>VLOOKUP($B21,'Sintesi (CA)'!$C$30:$AE$56,25,FALSE)</f>
        <v>0</v>
      </c>
      <c r="GD21" s="318">
        <f>VLOOKUP($B21,'Sintesi (CA)'!$C$30:$AE$56,25,FALSE)</f>
        <v>0</v>
      </c>
      <c r="GE21" s="318">
        <f>VLOOKUP($B21,'Sintesi (CA)'!$C$30:$AE$56,25,FALSE)</f>
        <v>0</v>
      </c>
      <c r="GF21" s="318">
        <f>VLOOKUP($B21,'Sintesi (CA)'!$C$30:$AE$56,25,FALSE)</f>
        <v>0</v>
      </c>
      <c r="GG21" s="318">
        <f>VLOOKUP($B21,'Sintesi (CA)'!$C$30:$AE$56,25,FALSE)</f>
        <v>0</v>
      </c>
      <c r="GH21" s="318">
        <f>VLOOKUP($B21,'Sintesi (CA)'!$C$30:$AE$56,25,FALSE)</f>
        <v>0</v>
      </c>
      <c r="GI21" s="318">
        <f>VLOOKUP($B21,'Sintesi (CA)'!$C$30:$AE$56,25,FALSE)</f>
        <v>0</v>
      </c>
      <c r="GJ21" s="318">
        <f>VLOOKUP($B21,'Sintesi (CA)'!$C$30:$AE$56,25,FALSE)</f>
        <v>0</v>
      </c>
      <c r="GK21" s="318">
        <f>VLOOKUP($B21,'Sintesi (CA)'!$C$30:$AE$56,25,FALSE)</f>
        <v>0</v>
      </c>
      <c r="GL21" s="318">
        <f>VLOOKUP($B21,'Sintesi (CA)'!$C$30:$AE$56,25,FALSE)</f>
        <v>0</v>
      </c>
      <c r="GM21" s="318">
        <f>VLOOKUP($B21,'Sintesi (CA)'!$C$30:$AE$56,25,FALSE)</f>
        <v>0</v>
      </c>
      <c r="GN21" s="318">
        <f>VLOOKUP($B21,'Sintesi (CA)'!$C$30:$AE$56,25,FALSE)</f>
        <v>0</v>
      </c>
      <c r="GO21" s="318">
        <f>VLOOKUP($B21,'Sintesi (CA)'!$C$30:$AE$56,25,FALSE)</f>
        <v>0</v>
      </c>
      <c r="GP21" s="318">
        <f>VLOOKUP($B21,'Sintesi (CA)'!$C$30:$AE$56,25,FALSE)</f>
        <v>0</v>
      </c>
      <c r="GQ21" s="318">
        <f>VLOOKUP($B21,'Sintesi (CA)'!$C$30:$AE$56,25,FALSE)</f>
        <v>0</v>
      </c>
      <c r="GR21" s="318">
        <f>VLOOKUP($B21,'Sintesi (CA)'!$C$30:$AE$56,25,FALSE)</f>
        <v>0</v>
      </c>
      <c r="GS21" s="318">
        <f>VLOOKUP($B21,'Sintesi (CA)'!$C$30:$AE$56,25,FALSE)</f>
        <v>0</v>
      </c>
      <c r="GT21" s="318">
        <f>VLOOKUP($B21,'Sintesi (CA)'!$C$30:$AE$56,25,FALSE)</f>
        <v>0</v>
      </c>
      <c r="GU21" s="318">
        <f>VLOOKUP($B21,'Sintesi (CA)'!$C$30:$AE$56,25,FALSE)</f>
        <v>0</v>
      </c>
      <c r="GV21" s="318">
        <f>VLOOKUP($B21,'Sintesi (CA)'!$C$30:$AE$56,25,FALSE)</f>
        <v>0</v>
      </c>
      <c r="GW21" s="318">
        <f>VLOOKUP($B21,'Sintesi (CA)'!$C$30:$AE$56,25,FALSE)</f>
        <v>0</v>
      </c>
      <c r="GX21" s="318">
        <f>VLOOKUP($B21,'Sintesi (CA)'!$C$30:$AE$56,25,FALSE)</f>
        <v>0</v>
      </c>
      <c r="GY21" s="318">
        <f>VLOOKUP($B21,'Sintesi (CA)'!$C$30:$AE$56,25,FALSE)</f>
        <v>0</v>
      </c>
      <c r="GZ21" s="318">
        <f>VLOOKUP($B21,'Sintesi (CA)'!$C$30:$AE$56,25,FALSE)</f>
        <v>0</v>
      </c>
      <c r="HA21" s="318">
        <f>VLOOKUP($B21,'Sintesi (CA)'!$C$30:$AE$56,25,FALSE)</f>
        <v>0</v>
      </c>
      <c r="HB21" s="318">
        <f>VLOOKUP($B21,'Sintesi (CA)'!$C$30:$AE$56,25,FALSE)</f>
        <v>0</v>
      </c>
      <c r="HC21" s="318">
        <f>VLOOKUP($B21,'Sintesi (CA)'!$C$30:$AE$56,25,FALSE)</f>
        <v>0</v>
      </c>
      <c r="HD21" s="318">
        <f>VLOOKUP($B21,'Sintesi (CA)'!$C$30:$AE$56,25,FALSE)</f>
        <v>0</v>
      </c>
      <c r="HE21" s="318">
        <f>VLOOKUP($B21,'Sintesi (CA)'!$C$30:$AE$56,25,FALSE)</f>
        <v>0</v>
      </c>
      <c r="HF21" s="318">
        <f>VLOOKUP($B21,'Sintesi (CA)'!$C$30:$AE$56,25,FALSE)</f>
        <v>0</v>
      </c>
      <c r="HG21" s="318">
        <f>VLOOKUP($B21,'Sintesi (CA)'!$C$30:$AE$56,25,FALSE)</f>
        <v>0</v>
      </c>
      <c r="HH21" s="318">
        <f>VLOOKUP($B21,'Sintesi (CA)'!$C$30:$AE$56,25,FALSE)</f>
        <v>0</v>
      </c>
      <c r="HI21" s="318">
        <f>VLOOKUP($B21,'Sintesi (CA)'!$C$30:$AE$56,25,FALSE)</f>
        <v>0</v>
      </c>
      <c r="HJ21" s="318">
        <f>VLOOKUP($B21,'Sintesi (CA)'!$C$30:$AE$56,25,FALSE)</f>
        <v>0</v>
      </c>
      <c r="HK21" s="318">
        <f>VLOOKUP($B21,'Sintesi (CA)'!$C$30:$AE$56,25,FALSE)</f>
        <v>0</v>
      </c>
      <c r="HL21" s="318">
        <f>VLOOKUP($B21,'Sintesi (CA)'!$C$30:$AE$56,25,FALSE)</f>
        <v>0</v>
      </c>
      <c r="HM21" s="318">
        <f>VLOOKUP($B21,'Sintesi (CA)'!$C$30:$AE$56,25,FALSE)</f>
        <v>0</v>
      </c>
      <c r="HN21" s="318">
        <f>VLOOKUP($B21,'Sintesi (CA)'!$C$30:$AE$56,25,FALSE)</f>
        <v>0</v>
      </c>
      <c r="HO21" s="318">
        <f>VLOOKUP($B21,'Sintesi (CA)'!$C$30:$AE$56,25,FALSE)</f>
        <v>0</v>
      </c>
      <c r="HP21" s="318"/>
      <c r="HQ21" s="318"/>
      <c r="HR21" s="318"/>
      <c r="HS21" s="319">
        <v>0</v>
      </c>
      <c r="HT21" s="319">
        <v>0</v>
      </c>
      <c r="HU21" s="319">
        <v>0</v>
      </c>
      <c r="HV21" s="319">
        <v>0</v>
      </c>
      <c r="HW21" s="319">
        <v>0</v>
      </c>
      <c r="HX21" s="319">
        <v>0</v>
      </c>
      <c r="HY21" s="319">
        <v>0</v>
      </c>
      <c r="HZ21" s="319">
        <v>0</v>
      </c>
      <c r="IA21" s="319">
        <v>0</v>
      </c>
      <c r="IB21" s="319">
        <v>0</v>
      </c>
      <c r="IC21" s="319">
        <v>0</v>
      </c>
      <c r="ID21" s="319">
        <v>0</v>
      </c>
      <c r="IE21" s="319">
        <v>0</v>
      </c>
      <c r="IF21" s="319">
        <v>0</v>
      </c>
      <c r="IG21" s="319">
        <v>0</v>
      </c>
      <c r="IH21" s="319">
        <v>0</v>
      </c>
      <c r="II21" s="319">
        <v>0</v>
      </c>
      <c r="IJ21" s="319">
        <v>0</v>
      </c>
      <c r="IK21" s="319">
        <v>0</v>
      </c>
      <c r="IL21" s="319">
        <v>0</v>
      </c>
      <c r="IM21" s="319">
        <v>0</v>
      </c>
      <c r="IN21" s="319">
        <v>0</v>
      </c>
      <c r="IO21" s="319">
        <v>0</v>
      </c>
      <c r="IP21" s="319">
        <f>VLOOKUP($B21,'Sintesi (CA)'!$C$30:$AE$56,27,FALSE)</f>
        <v>0</v>
      </c>
      <c r="IQ21" s="319">
        <f>VLOOKUP($B21,'Sintesi (CA)'!$C$30:$AE$56,27,FALSE)</f>
        <v>0</v>
      </c>
      <c r="IR21" s="319">
        <f>VLOOKUP($B21,'Sintesi (CA)'!$C$30:$AE$56,27,FALSE)</f>
        <v>0</v>
      </c>
      <c r="IS21" s="319">
        <f>VLOOKUP($B21,'Sintesi (CA)'!$C$30:$AE$56,27,FALSE)</f>
        <v>0</v>
      </c>
      <c r="IT21" s="319">
        <f>VLOOKUP($B21,'Sintesi (CA)'!$C$30:$AE$56,27,FALSE)</f>
        <v>0</v>
      </c>
      <c r="IU21" s="319">
        <f>VLOOKUP($B21,'Sintesi (CA)'!$C$30:$AE$56,27,FALSE)</f>
        <v>0</v>
      </c>
      <c r="IV21" s="319">
        <f>VLOOKUP($B21,'Sintesi (CA)'!$C$30:$AE$56,27,FALSE)</f>
        <v>0</v>
      </c>
      <c r="IW21" s="319">
        <f>VLOOKUP($B21,'Sintesi (CA)'!$C$30:$AE$56,27,FALSE)</f>
        <v>0</v>
      </c>
      <c r="IX21" s="319">
        <f>VLOOKUP($B21,'Sintesi (CA)'!$C$30:$AE$56,27,FALSE)</f>
        <v>0</v>
      </c>
      <c r="IY21" s="319">
        <f>VLOOKUP($B21,'Sintesi (CA)'!$C$30:$AE$56,27,FALSE)</f>
        <v>0</v>
      </c>
      <c r="IZ21" s="319">
        <f>VLOOKUP($B21,'Sintesi (CA)'!$C$30:$AE$56,27,FALSE)</f>
        <v>0</v>
      </c>
      <c r="JA21" s="319">
        <f>VLOOKUP($B21,'Sintesi (CA)'!$C$30:$AE$56,27,FALSE)</f>
        <v>0</v>
      </c>
      <c r="JB21" s="319">
        <f>VLOOKUP($B21,'Sintesi (CA)'!$C$30:$AE$56,27,FALSE)</f>
        <v>0</v>
      </c>
      <c r="JC21" s="319">
        <f>VLOOKUP($B21,'Sintesi (CA)'!$C$30:$AE$56,27,FALSE)</f>
        <v>0</v>
      </c>
      <c r="JD21" s="319">
        <f>VLOOKUP($B21,'Sintesi (CA)'!$C$30:$AE$56,27,FALSE)</f>
        <v>0</v>
      </c>
      <c r="JE21" s="319">
        <f>VLOOKUP($B21,'Sintesi (CA)'!$C$30:$AE$56,27,FALSE)</f>
        <v>0</v>
      </c>
      <c r="JF21" s="319">
        <f>VLOOKUP($B21,'Sintesi (CA)'!$C$30:$AE$56,27,FALSE)</f>
        <v>0</v>
      </c>
      <c r="JG21" s="319">
        <f>VLOOKUP($B21,'Sintesi (CA)'!$C$30:$AE$56,27,FALSE)</f>
        <v>0</v>
      </c>
      <c r="JH21" s="319">
        <f>VLOOKUP($B21,'Sintesi (CA)'!$C$30:$AE$56,27,FALSE)</f>
        <v>0</v>
      </c>
      <c r="JI21" s="319">
        <f>VLOOKUP($B21,'Sintesi (CA)'!$C$30:$AE$56,27,FALSE)</f>
        <v>0</v>
      </c>
      <c r="JJ21" s="319">
        <f>VLOOKUP($B21,'Sintesi (CA)'!$C$30:$AE$56,27,FALSE)</f>
        <v>0</v>
      </c>
      <c r="JK21" s="319">
        <f>VLOOKUP($B21,'Sintesi (CA)'!$C$30:$AE$56,27,FALSE)</f>
        <v>0</v>
      </c>
      <c r="JL21" s="319">
        <f>VLOOKUP($B21,'Sintesi (CA)'!$C$30:$AE$56,27,FALSE)</f>
        <v>0</v>
      </c>
      <c r="JM21" s="319">
        <f>VLOOKUP($B21,'Sintesi (CA)'!$C$30:$AE$56,27,FALSE)</f>
        <v>0</v>
      </c>
      <c r="JN21" s="319">
        <f>VLOOKUP($B21,'Sintesi (CA)'!$C$30:$AE$56,27,FALSE)</f>
        <v>0</v>
      </c>
      <c r="JO21" s="319">
        <f>VLOOKUP($B21,'Sintesi (CA)'!$C$30:$AE$56,27,FALSE)</f>
        <v>0</v>
      </c>
      <c r="JP21" s="319">
        <f>VLOOKUP($B21,'Sintesi (CA)'!$C$30:$AE$56,27,FALSE)</f>
        <v>0</v>
      </c>
      <c r="JQ21" s="319">
        <f>VLOOKUP($B21,'Sintesi (CA)'!$C$30:$AE$56,27,FALSE)</f>
        <v>0</v>
      </c>
      <c r="JR21" s="319">
        <f>VLOOKUP($B21,'Sintesi (CA)'!$C$30:$AE$56,27,FALSE)</f>
        <v>0</v>
      </c>
      <c r="JS21" s="319">
        <f>VLOOKUP($B21,'Sintesi (CA)'!$C$30:$AE$56,27,FALSE)</f>
        <v>0</v>
      </c>
      <c r="JT21" s="319">
        <f>VLOOKUP($B21,'Sintesi (CA)'!$C$30:$AE$56,27,FALSE)</f>
        <v>0</v>
      </c>
      <c r="JU21" s="319">
        <f>VLOOKUP($B21,'Sintesi (CA)'!$C$30:$AE$56,27,FALSE)</f>
        <v>0</v>
      </c>
      <c r="JV21" s="319">
        <f>VLOOKUP($B21,'Sintesi (CA)'!$C$30:$AE$56,27,FALSE)</f>
        <v>0</v>
      </c>
      <c r="JW21" s="319">
        <f>VLOOKUP($B21,'Sintesi (CA)'!$C$30:$AE$56,27,FALSE)</f>
        <v>0</v>
      </c>
      <c r="JX21" s="319">
        <f>VLOOKUP($B21,'Sintesi (CA)'!$C$30:$AE$56,27,FALSE)</f>
        <v>0</v>
      </c>
      <c r="JY21" s="319">
        <f>VLOOKUP($B21,'Sintesi (CA)'!$C$30:$AE$56,27,FALSE)</f>
        <v>0</v>
      </c>
      <c r="JZ21" s="319">
        <f>VLOOKUP($B21,'Sintesi (CA)'!$C$30:$AE$56,27,FALSE)</f>
        <v>0</v>
      </c>
      <c r="KA21" s="319">
        <f>VLOOKUP($B21,'Sintesi (CA)'!$C$30:$AE$56,27,FALSE)</f>
        <v>0</v>
      </c>
      <c r="KB21" s="319">
        <f>VLOOKUP($B21,'Sintesi (CA)'!$C$30:$AE$56,27,FALSE)</f>
        <v>0</v>
      </c>
      <c r="KC21" s="319">
        <f>VLOOKUP($B21,'Sintesi (CA)'!$C$30:$AE$56,27,FALSE)</f>
        <v>0</v>
      </c>
      <c r="KD21" s="319">
        <f>VLOOKUP($B21,'Sintesi (CA)'!$C$30:$AE$56,27,FALSE)</f>
        <v>0</v>
      </c>
      <c r="KE21" s="319">
        <f>VLOOKUP($B21,'Sintesi (CA)'!$C$30:$AE$56,27,FALSE)</f>
        <v>0</v>
      </c>
      <c r="KF21" s="319">
        <f>VLOOKUP($B21,'Sintesi (CA)'!$C$30:$AE$56,27,FALSE)</f>
        <v>0</v>
      </c>
      <c r="KG21" s="319">
        <f>VLOOKUP($B21,'Sintesi (CA)'!$C$30:$AE$56,27,FALSE)</f>
        <v>0</v>
      </c>
      <c r="KH21" s="319">
        <f>VLOOKUP($B21,'Sintesi (CA)'!$C$30:$AE$56,27,FALSE)</f>
        <v>0</v>
      </c>
      <c r="KI21" s="319">
        <f>VLOOKUP($B21,'Sintesi (CA)'!$C$30:$AE$56,27,FALSE)</f>
        <v>0</v>
      </c>
      <c r="KJ21" s="319">
        <f>VLOOKUP($B21,'Sintesi (CA)'!$C$30:$AE$56,27,FALSE)</f>
        <v>0</v>
      </c>
      <c r="KK21" s="319">
        <f>VLOOKUP($B21,'Sintesi (CA)'!$C$30:$AE$56,27,FALSE)</f>
        <v>0</v>
      </c>
      <c r="KL21" s="319">
        <f>VLOOKUP($B21,'Sintesi (CA)'!$C$30:$AE$56,27,FALSE)</f>
        <v>0</v>
      </c>
      <c r="KM21" s="319">
        <f>VLOOKUP($B21,'Sintesi (CA)'!$C$30:$AE$56,27,FALSE)</f>
        <v>0</v>
      </c>
      <c r="KN21" s="319">
        <f>VLOOKUP($B21,'Sintesi (CA)'!$C$30:$AE$56,27,FALSE)</f>
        <v>0</v>
      </c>
      <c r="KO21" s="319">
        <f>VLOOKUP($B21,'Sintesi (CA)'!$C$30:$AE$56,27,FALSE)</f>
        <v>0</v>
      </c>
      <c r="KP21" s="319">
        <f>VLOOKUP($B21,'Sintesi (CA)'!$C$30:$AE$56,27,FALSE)</f>
        <v>0</v>
      </c>
      <c r="KQ21" s="319">
        <f>VLOOKUP($B21,'Sintesi (CA)'!$C$30:$AE$56,27,FALSE)</f>
        <v>0</v>
      </c>
      <c r="KR21" s="319">
        <f>VLOOKUP($B21,'Sintesi (CA)'!$C$30:$AE$56,27,FALSE)</f>
        <v>0</v>
      </c>
      <c r="KS21" s="319">
        <f>VLOOKUP($B21,'Sintesi (CA)'!$C$30:$AE$56,27,FALSE)</f>
        <v>0</v>
      </c>
      <c r="KT21" s="319">
        <f>VLOOKUP($B21,'Sintesi (CA)'!$C$30:$AE$56,27,FALSE)</f>
        <v>0</v>
      </c>
      <c r="KU21" s="319">
        <f>VLOOKUP($B21,'Sintesi (CA)'!$C$30:$AE$56,27,FALSE)</f>
        <v>0</v>
      </c>
      <c r="KV21" s="319">
        <f>VLOOKUP($B21,'Sintesi (CA)'!$C$30:$AE$56,27,FALSE)</f>
        <v>0</v>
      </c>
      <c r="KW21" s="319">
        <f>VLOOKUP($B21,'Sintesi (CA)'!$C$30:$AE$56,27,FALSE)</f>
        <v>0</v>
      </c>
      <c r="KX21" s="319">
        <f>VLOOKUP($B21,'Sintesi (CA)'!$C$30:$AE$56,27,FALSE)</f>
        <v>0</v>
      </c>
      <c r="KY21" s="319">
        <f>VLOOKUP($B21,'Sintesi (CA)'!$C$30:$AE$56,27,FALSE)</f>
        <v>0</v>
      </c>
      <c r="KZ21" s="319">
        <f>VLOOKUP($B21,'Sintesi (CA)'!$C$30:$AE$56,27,FALSE)</f>
        <v>0</v>
      </c>
      <c r="LA21" s="319">
        <f>VLOOKUP($B21,'Sintesi (CA)'!$C$30:$AE$56,27,FALSE)</f>
        <v>0</v>
      </c>
      <c r="LB21" s="319">
        <f>VLOOKUP($B21,'Sintesi (CA)'!$C$30:$AE$56,27,FALSE)</f>
        <v>0</v>
      </c>
      <c r="LC21" s="319">
        <f>VLOOKUP($B21,'Sintesi (CA)'!$C$30:$AE$56,27,FALSE)</f>
        <v>0</v>
      </c>
      <c r="LD21" s="319">
        <f>VLOOKUP($B21,'Sintesi (CA)'!$C$30:$AE$56,27,FALSE)</f>
        <v>0</v>
      </c>
      <c r="LE21" s="319">
        <f>VLOOKUP($B21,'Sintesi (CA)'!$C$30:$AE$56,27,FALSE)</f>
        <v>0</v>
      </c>
      <c r="LF21" s="319">
        <f>VLOOKUP($B21,'Sintesi (CA)'!$C$30:$AE$56,27,FALSE)</f>
        <v>0</v>
      </c>
      <c r="LG21" s="319">
        <f>VLOOKUP($B21,'Sintesi (CA)'!$C$30:$AE$56,27,FALSE)</f>
        <v>0</v>
      </c>
      <c r="LH21" s="319">
        <f>VLOOKUP($B21,'Sintesi (CA)'!$C$30:$AE$56,27,FALSE)</f>
        <v>0</v>
      </c>
      <c r="LI21" s="319">
        <f>VLOOKUP($B21,'Sintesi (CA)'!$C$30:$AE$56,27,FALSE)</f>
        <v>0</v>
      </c>
      <c r="LJ21" s="319">
        <f>VLOOKUP($B21,'Sintesi (CA)'!$C$30:$AE$56,27,FALSE)</f>
        <v>0</v>
      </c>
      <c r="LK21" s="319">
        <f>VLOOKUP($B21,'Sintesi (CA)'!$C$30:$AE$56,27,FALSE)</f>
        <v>0</v>
      </c>
      <c r="LL21" s="319">
        <f>VLOOKUP($B21,'Sintesi (CA)'!$C$30:$AE$56,27,FALSE)</f>
        <v>0</v>
      </c>
      <c r="LM21" s="319">
        <f>VLOOKUP($B21,'Sintesi (CA)'!$C$30:$AE$56,27,FALSE)</f>
        <v>0</v>
      </c>
      <c r="LN21" s="319">
        <f>VLOOKUP($B21,'Sintesi (CA)'!$C$30:$AE$56,27,FALSE)</f>
        <v>0</v>
      </c>
      <c r="LO21" s="319">
        <f>VLOOKUP($B21,'Sintesi (CA)'!$C$30:$AE$56,27,FALSE)</f>
        <v>0</v>
      </c>
      <c r="LP21" s="319">
        <f>VLOOKUP($B21,'Sintesi (CA)'!$C$30:$AE$56,27,FALSE)</f>
        <v>0</v>
      </c>
      <c r="LQ21" s="319">
        <f>VLOOKUP($B21,'Sintesi (CA)'!$C$30:$AE$56,27,FALSE)</f>
        <v>0</v>
      </c>
      <c r="LR21" s="319">
        <f>VLOOKUP($B21,'Sintesi (CA)'!$C$30:$AE$56,27,FALSE)</f>
        <v>0</v>
      </c>
      <c r="LS21" s="319"/>
      <c r="LT21" s="319"/>
      <c r="LU21" s="319"/>
      <c r="LV21" s="320">
        <v>0</v>
      </c>
      <c r="LW21" s="320">
        <v>0</v>
      </c>
      <c r="LX21" s="320">
        <v>0</v>
      </c>
      <c r="LY21" s="320">
        <v>0</v>
      </c>
      <c r="LZ21" s="320">
        <v>0</v>
      </c>
      <c r="MA21" s="320">
        <v>0</v>
      </c>
      <c r="MB21" s="320">
        <v>0</v>
      </c>
      <c r="MC21" s="320">
        <v>0</v>
      </c>
      <c r="MD21" s="320">
        <v>0</v>
      </c>
      <c r="ME21" s="320">
        <v>0</v>
      </c>
      <c r="MF21" s="320">
        <v>0</v>
      </c>
      <c r="MG21" s="320">
        <v>0</v>
      </c>
      <c r="MH21" s="320">
        <v>0</v>
      </c>
      <c r="MI21" s="320">
        <v>0</v>
      </c>
      <c r="MJ21" s="320">
        <v>0</v>
      </c>
      <c r="MK21" s="320">
        <v>0</v>
      </c>
      <c r="ML21" s="320">
        <v>0</v>
      </c>
      <c r="MM21" s="320">
        <v>0</v>
      </c>
      <c r="MN21" s="320">
        <v>0</v>
      </c>
      <c r="MO21" s="320">
        <v>0</v>
      </c>
      <c r="MP21" s="320">
        <v>0</v>
      </c>
      <c r="MQ21" s="320">
        <v>0</v>
      </c>
      <c r="MR21" s="320">
        <v>0</v>
      </c>
      <c r="MS21" s="320">
        <f>VLOOKUP($B21,'Sintesi (CA)'!$C$30:$AE$56,26,FALSE)</f>
        <v>0</v>
      </c>
      <c r="MT21" s="320">
        <f>VLOOKUP($B21,'Sintesi (CA)'!$C$30:$AE$56,26,FALSE)</f>
        <v>0</v>
      </c>
      <c r="MU21" s="320">
        <f>VLOOKUP($B21,'Sintesi (CA)'!$C$30:$AE$56,26,FALSE)</f>
        <v>0</v>
      </c>
      <c r="MV21" s="320">
        <f>VLOOKUP($B21,'Sintesi (CA)'!$C$30:$AE$56,26,FALSE)</f>
        <v>0</v>
      </c>
      <c r="MW21" s="320">
        <f>VLOOKUP($B21,'Sintesi (CA)'!$C$30:$AE$56,26,FALSE)</f>
        <v>0</v>
      </c>
      <c r="MX21" s="320">
        <f>VLOOKUP($B21,'Sintesi (CA)'!$C$30:$AE$56,26,FALSE)</f>
        <v>0</v>
      </c>
      <c r="MY21" s="320">
        <f>VLOOKUP($B21,'Sintesi (CA)'!$C$30:$AE$56,26,FALSE)</f>
        <v>0</v>
      </c>
      <c r="MZ21" s="320">
        <f>VLOOKUP($B21,'Sintesi (CA)'!$C$30:$AE$56,26,FALSE)</f>
        <v>0</v>
      </c>
      <c r="NA21" s="320">
        <f>VLOOKUP($B21,'Sintesi (CA)'!$C$30:$AE$56,26,FALSE)</f>
        <v>0</v>
      </c>
      <c r="NB21" s="320">
        <f>VLOOKUP($B21,'Sintesi (CA)'!$C$30:$AE$56,26,FALSE)</f>
        <v>0</v>
      </c>
      <c r="NC21" s="320">
        <f>VLOOKUP($B21,'Sintesi (CA)'!$C$30:$AE$56,26,FALSE)</f>
        <v>0</v>
      </c>
      <c r="ND21" s="320">
        <f>VLOOKUP($B21,'Sintesi (CA)'!$C$30:$AE$56,26,FALSE)</f>
        <v>0</v>
      </c>
      <c r="NE21" s="320">
        <f>VLOOKUP($B21,'Sintesi (CA)'!$C$30:$AE$56,26,FALSE)</f>
        <v>0</v>
      </c>
      <c r="NF21" s="320">
        <f>VLOOKUP($B21,'Sintesi (CA)'!$C$30:$AE$56,26,FALSE)</f>
        <v>0</v>
      </c>
      <c r="NG21" s="320">
        <f>VLOOKUP($B21,'Sintesi (CA)'!$C$30:$AE$56,26,FALSE)</f>
        <v>0</v>
      </c>
      <c r="NH21" s="320">
        <f>VLOOKUP($B21,'Sintesi (CA)'!$C$30:$AE$56,26,FALSE)</f>
        <v>0</v>
      </c>
      <c r="NI21" s="320">
        <f>VLOOKUP($B21,'Sintesi (CA)'!$C$30:$AE$56,26,FALSE)</f>
        <v>0</v>
      </c>
      <c r="NJ21" s="320">
        <f>VLOOKUP($B21,'Sintesi (CA)'!$C$30:$AE$56,26,FALSE)</f>
        <v>0</v>
      </c>
      <c r="NK21" s="320">
        <f>VLOOKUP($B21,'Sintesi (CA)'!$C$30:$AE$56,26,FALSE)</f>
        <v>0</v>
      </c>
      <c r="NL21" s="320">
        <f>VLOOKUP($B21,'Sintesi (CA)'!$C$30:$AE$56,26,FALSE)</f>
        <v>0</v>
      </c>
      <c r="NM21" s="320">
        <f>VLOOKUP($B21,'Sintesi (CA)'!$C$30:$AE$56,26,FALSE)</f>
        <v>0</v>
      </c>
      <c r="NN21" s="320">
        <f>VLOOKUP($B21,'Sintesi (CA)'!$C$30:$AE$56,26,FALSE)</f>
        <v>0</v>
      </c>
      <c r="NO21" s="320">
        <f>VLOOKUP($B21,'Sintesi (CA)'!$C$30:$AE$56,26,FALSE)</f>
        <v>0</v>
      </c>
      <c r="NP21" s="320">
        <f>VLOOKUP($B21,'Sintesi (CA)'!$C$30:$AE$56,26,FALSE)</f>
        <v>0</v>
      </c>
      <c r="NQ21" s="320">
        <f>VLOOKUP($B21,'Sintesi (CA)'!$C$30:$AE$56,26,FALSE)</f>
        <v>0</v>
      </c>
      <c r="NR21" s="320">
        <f>VLOOKUP($B21,'Sintesi (CA)'!$C$30:$AE$56,26,FALSE)</f>
        <v>0</v>
      </c>
      <c r="NS21" s="320">
        <f>VLOOKUP($B21,'Sintesi (CA)'!$C$30:$AE$56,26,FALSE)</f>
        <v>0</v>
      </c>
      <c r="NT21" s="320">
        <f>VLOOKUP($B21,'Sintesi (CA)'!$C$30:$AE$56,26,FALSE)</f>
        <v>0</v>
      </c>
      <c r="NU21" s="320">
        <f>VLOOKUP($B21,'Sintesi (CA)'!$C$30:$AE$56,26,FALSE)</f>
        <v>0</v>
      </c>
      <c r="NV21" s="320">
        <f>VLOOKUP($B21,'Sintesi (CA)'!$C$30:$AE$56,26,FALSE)</f>
        <v>0</v>
      </c>
      <c r="NW21" s="320">
        <f>VLOOKUP($B21,'Sintesi (CA)'!$C$30:$AE$56,26,FALSE)</f>
        <v>0</v>
      </c>
      <c r="NX21" s="320">
        <f>VLOOKUP($B21,'Sintesi (CA)'!$C$30:$AE$56,26,FALSE)</f>
        <v>0</v>
      </c>
      <c r="NY21" s="320">
        <f>VLOOKUP($B21,'Sintesi (CA)'!$C$30:$AE$56,26,FALSE)</f>
        <v>0</v>
      </c>
      <c r="NZ21" s="320">
        <f>VLOOKUP($B21,'Sintesi (CA)'!$C$30:$AE$56,26,FALSE)</f>
        <v>0</v>
      </c>
      <c r="OA21" s="320">
        <f>VLOOKUP($B21,'Sintesi (CA)'!$C$30:$AE$56,26,FALSE)</f>
        <v>0</v>
      </c>
      <c r="OB21" s="320">
        <f>VLOOKUP($B21,'Sintesi (CA)'!$C$30:$AE$56,26,FALSE)</f>
        <v>0</v>
      </c>
      <c r="OC21" s="320">
        <f>VLOOKUP($B21,'Sintesi (CA)'!$C$30:$AE$56,26,FALSE)</f>
        <v>0</v>
      </c>
      <c r="OD21" s="320">
        <f>VLOOKUP($B21,'Sintesi (CA)'!$C$30:$AE$56,26,FALSE)</f>
        <v>0</v>
      </c>
      <c r="OE21" s="320">
        <f>VLOOKUP($B21,'Sintesi (CA)'!$C$30:$AE$56,26,FALSE)</f>
        <v>0</v>
      </c>
      <c r="OF21" s="320">
        <f>VLOOKUP($B21,'Sintesi (CA)'!$C$30:$AE$56,26,FALSE)</f>
        <v>0</v>
      </c>
      <c r="OG21" s="320">
        <f>VLOOKUP($B21,'Sintesi (CA)'!$C$30:$AE$56,26,FALSE)</f>
        <v>0</v>
      </c>
      <c r="OH21" s="320">
        <f>VLOOKUP($B21,'Sintesi (CA)'!$C$30:$AE$56,26,FALSE)</f>
        <v>0</v>
      </c>
      <c r="OI21" s="320">
        <f>VLOOKUP($B21,'Sintesi (CA)'!$C$30:$AE$56,26,FALSE)</f>
        <v>0</v>
      </c>
      <c r="OJ21" s="320">
        <f>VLOOKUP($B21,'Sintesi (CA)'!$C$30:$AE$56,26,FALSE)</f>
        <v>0</v>
      </c>
      <c r="OK21" s="320">
        <f>VLOOKUP($B21,'Sintesi (CA)'!$C$30:$AE$56,26,FALSE)</f>
        <v>0</v>
      </c>
      <c r="OL21" s="320">
        <f>VLOOKUP($B21,'Sintesi (CA)'!$C$30:$AE$56,26,FALSE)</f>
        <v>0</v>
      </c>
      <c r="OM21" s="320">
        <f>VLOOKUP($B21,'Sintesi (CA)'!$C$30:$AE$56,26,FALSE)</f>
        <v>0</v>
      </c>
      <c r="ON21" s="320">
        <f>VLOOKUP($B21,'Sintesi (CA)'!$C$30:$AE$56,26,FALSE)</f>
        <v>0</v>
      </c>
      <c r="OO21" s="320">
        <f>VLOOKUP($B21,'Sintesi (CA)'!$C$30:$AE$56,26,FALSE)</f>
        <v>0</v>
      </c>
      <c r="OP21" s="320">
        <f>VLOOKUP($B21,'Sintesi (CA)'!$C$30:$AE$56,26,FALSE)</f>
        <v>0</v>
      </c>
      <c r="OQ21" s="320">
        <f>VLOOKUP($B21,'Sintesi (CA)'!$C$30:$AE$56,26,FALSE)</f>
        <v>0</v>
      </c>
      <c r="OR21" s="320">
        <f>VLOOKUP($B21,'Sintesi (CA)'!$C$30:$AE$56,26,FALSE)</f>
        <v>0</v>
      </c>
      <c r="OS21" s="320">
        <f>VLOOKUP($B21,'Sintesi (CA)'!$C$30:$AE$56,26,FALSE)</f>
        <v>0</v>
      </c>
      <c r="OT21" s="320">
        <f>VLOOKUP($B21,'Sintesi (CA)'!$C$30:$AE$56,26,FALSE)</f>
        <v>0</v>
      </c>
      <c r="OU21" s="320">
        <f>VLOOKUP($B21,'Sintesi (CA)'!$C$30:$AE$56,26,FALSE)</f>
        <v>0</v>
      </c>
      <c r="OV21" s="320">
        <f>VLOOKUP($B21,'Sintesi (CA)'!$C$30:$AE$56,26,FALSE)</f>
        <v>0</v>
      </c>
      <c r="OW21" s="320">
        <f>VLOOKUP($B21,'Sintesi (CA)'!$C$30:$AE$56,26,FALSE)</f>
        <v>0</v>
      </c>
      <c r="OX21" s="320">
        <f>VLOOKUP($B21,'Sintesi (CA)'!$C$30:$AE$56,26,FALSE)</f>
        <v>0</v>
      </c>
      <c r="OY21" s="320">
        <f>VLOOKUP($B21,'Sintesi (CA)'!$C$30:$AE$56,26,FALSE)</f>
        <v>0</v>
      </c>
      <c r="OZ21" s="320">
        <f>VLOOKUP($B21,'Sintesi (CA)'!$C$30:$AE$56,26,FALSE)</f>
        <v>0</v>
      </c>
      <c r="PA21" s="320">
        <f>VLOOKUP($B21,'Sintesi (CA)'!$C$30:$AE$56,26,FALSE)</f>
        <v>0</v>
      </c>
      <c r="PB21" s="320">
        <f>VLOOKUP($B21,'Sintesi (CA)'!$C$30:$AE$56,26,FALSE)</f>
        <v>0</v>
      </c>
      <c r="PC21" s="320">
        <f>VLOOKUP($B21,'Sintesi (CA)'!$C$30:$AE$56,26,FALSE)</f>
        <v>0</v>
      </c>
      <c r="PD21" s="320">
        <f>VLOOKUP($B21,'Sintesi (CA)'!$C$30:$AE$56,26,FALSE)</f>
        <v>0</v>
      </c>
      <c r="PE21" s="320">
        <f>VLOOKUP($B21,'Sintesi (CA)'!$C$30:$AE$56,26,FALSE)</f>
        <v>0</v>
      </c>
      <c r="PF21" s="320">
        <f>VLOOKUP($B21,'Sintesi (CA)'!$C$30:$AE$56,26,FALSE)</f>
        <v>0</v>
      </c>
      <c r="PG21" s="320">
        <f>VLOOKUP($B21,'Sintesi (CA)'!$C$30:$AE$56,26,FALSE)</f>
        <v>0</v>
      </c>
      <c r="PH21" s="320">
        <f>VLOOKUP($B21,'Sintesi (CA)'!$C$30:$AE$56,26,FALSE)</f>
        <v>0</v>
      </c>
      <c r="PI21" s="320">
        <f>VLOOKUP($B21,'Sintesi (CA)'!$C$30:$AE$56,26,FALSE)</f>
        <v>0</v>
      </c>
      <c r="PJ21" s="320">
        <f>VLOOKUP($B21,'Sintesi (CA)'!$C$30:$AE$56,26,FALSE)</f>
        <v>0</v>
      </c>
      <c r="PK21" s="320">
        <f>VLOOKUP($B21,'Sintesi (CA)'!$C$30:$AE$56,26,FALSE)</f>
        <v>0</v>
      </c>
      <c r="PL21" s="320">
        <f>VLOOKUP($B21,'Sintesi (CA)'!$C$30:$AE$56,26,FALSE)</f>
        <v>0</v>
      </c>
      <c r="PM21" s="320">
        <f>VLOOKUP($B21,'Sintesi (CA)'!$C$30:$AE$56,26,FALSE)</f>
        <v>0</v>
      </c>
      <c r="PN21" s="320">
        <f>VLOOKUP($B21,'Sintesi (CA)'!$C$30:$AE$56,26,FALSE)</f>
        <v>0</v>
      </c>
      <c r="PO21" s="320">
        <f>VLOOKUP($B21,'Sintesi (CA)'!$C$30:$AE$56,26,FALSE)</f>
        <v>0</v>
      </c>
      <c r="PP21" s="320">
        <f>VLOOKUP($B21,'Sintesi (CA)'!$C$30:$AE$56,26,FALSE)</f>
        <v>0</v>
      </c>
      <c r="PQ21" s="320">
        <f>VLOOKUP($B21,'Sintesi (CA)'!$C$30:$AE$56,26,FALSE)</f>
        <v>0</v>
      </c>
      <c r="PR21" s="320">
        <f>VLOOKUP($B21,'Sintesi (CA)'!$C$30:$AE$56,26,FALSE)</f>
        <v>0</v>
      </c>
      <c r="PS21" s="320">
        <f>VLOOKUP($B21,'Sintesi (CA)'!$C$30:$AE$56,26,FALSE)</f>
        <v>0</v>
      </c>
      <c r="PT21" s="320">
        <f>VLOOKUP($B21,'Sintesi (CA)'!$C$30:$AE$56,26,FALSE)</f>
        <v>0</v>
      </c>
      <c r="PU21" s="320">
        <f>VLOOKUP($B21,'Sintesi (CA)'!$C$30:$AE$56,26,FALSE)</f>
        <v>0</v>
      </c>
      <c r="PV21" s="320"/>
      <c r="PW21" s="320"/>
      <c r="PX21" s="320"/>
      <c r="PY21" s="321">
        <v>0</v>
      </c>
      <c r="PZ21" s="321">
        <v>0</v>
      </c>
      <c r="QA21" s="321">
        <v>0</v>
      </c>
      <c r="QB21" s="321">
        <v>0</v>
      </c>
      <c r="QC21" s="321">
        <v>0</v>
      </c>
      <c r="QD21" s="321">
        <v>0</v>
      </c>
      <c r="QE21" s="321">
        <v>0</v>
      </c>
      <c r="QF21" s="321">
        <v>0</v>
      </c>
      <c r="QG21" s="321">
        <v>0</v>
      </c>
      <c r="QH21" s="321">
        <v>0</v>
      </c>
      <c r="QI21" s="321">
        <v>0</v>
      </c>
      <c r="QJ21" s="321">
        <v>0</v>
      </c>
      <c r="QK21" s="321">
        <v>0</v>
      </c>
      <c r="QL21" s="321">
        <v>0</v>
      </c>
      <c r="QM21" s="321">
        <v>0</v>
      </c>
      <c r="QN21" s="321">
        <v>0</v>
      </c>
      <c r="QO21" s="321">
        <v>0</v>
      </c>
      <c r="QP21" s="321">
        <v>0</v>
      </c>
      <c r="QQ21" s="321">
        <v>0</v>
      </c>
      <c r="QR21" s="321">
        <v>0</v>
      </c>
      <c r="QS21" s="321">
        <v>0</v>
      </c>
      <c r="QT21" s="321">
        <v>0</v>
      </c>
      <c r="QU21" s="321">
        <v>0</v>
      </c>
      <c r="QV21" s="321">
        <f>VLOOKUP($B21,'Sintesi (CA)'!$C$30:$AE$56,28,FALSE)</f>
        <v>0</v>
      </c>
      <c r="QW21" s="321">
        <f>VLOOKUP($B21,'Sintesi (CA)'!$C$30:$AE$56,28,FALSE)</f>
        <v>0</v>
      </c>
      <c r="QX21" s="321">
        <f>VLOOKUP($B21,'Sintesi (CA)'!$C$30:$AE$56,28,FALSE)</f>
        <v>0</v>
      </c>
      <c r="QY21" s="321">
        <f>VLOOKUP($B21,'Sintesi (CA)'!$C$30:$AE$56,28,FALSE)</f>
        <v>0</v>
      </c>
      <c r="QZ21" s="321">
        <f>VLOOKUP($B21,'Sintesi (CA)'!$C$30:$AE$56,28,FALSE)</f>
        <v>0</v>
      </c>
      <c r="RA21" s="321">
        <f>VLOOKUP($B21,'Sintesi (CA)'!$C$30:$AE$56,28,FALSE)</f>
        <v>0</v>
      </c>
      <c r="RB21" s="321">
        <f>VLOOKUP($B21,'Sintesi (CA)'!$C$30:$AE$56,28,FALSE)</f>
        <v>0</v>
      </c>
      <c r="RC21" s="321">
        <f>VLOOKUP($B21,'Sintesi (CA)'!$C$30:$AE$56,28,FALSE)</f>
        <v>0</v>
      </c>
      <c r="RD21" s="321">
        <f>VLOOKUP($B21,'Sintesi (CA)'!$C$30:$AE$56,28,FALSE)</f>
        <v>0</v>
      </c>
      <c r="RE21" s="321">
        <f>VLOOKUP($B21,'Sintesi (CA)'!$C$30:$AE$56,28,FALSE)</f>
        <v>0</v>
      </c>
      <c r="RF21" s="321">
        <f>VLOOKUP($B21,'Sintesi (CA)'!$C$30:$AE$56,28,FALSE)</f>
        <v>0</v>
      </c>
      <c r="RG21" s="321">
        <f>VLOOKUP($B21,'Sintesi (CA)'!$C$30:$AE$56,28,FALSE)</f>
        <v>0</v>
      </c>
      <c r="RH21" s="321">
        <f>VLOOKUP($B21,'Sintesi (CA)'!$C$30:$AE$56,28,FALSE)</f>
        <v>0</v>
      </c>
      <c r="RI21" s="321">
        <f>VLOOKUP($B21,'Sintesi (CA)'!$C$30:$AE$56,28,FALSE)</f>
        <v>0</v>
      </c>
      <c r="RJ21" s="321">
        <f>VLOOKUP($B21,'Sintesi (CA)'!$C$30:$AE$56,28,FALSE)</f>
        <v>0</v>
      </c>
      <c r="RK21" s="321">
        <f>VLOOKUP($B21,'Sintesi (CA)'!$C$30:$AE$56,28,FALSE)</f>
        <v>0</v>
      </c>
      <c r="RL21" s="321">
        <f>VLOOKUP($B21,'Sintesi (CA)'!$C$30:$AE$56,28,FALSE)</f>
        <v>0</v>
      </c>
      <c r="RM21" s="321">
        <f>VLOOKUP($B21,'Sintesi (CA)'!$C$30:$AE$56,28,FALSE)</f>
        <v>0</v>
      </c>
      <c r="RN21" s="321">
        <f>VLOOKUP($B21,'Sintesi (CA)'!$C$30:$AE$56,28,FALSE)</f>
        <v>0</v>
      </c>
      <c r="RO21" s="321">
        <f>VLOOKUP($B21,'Sintesi (CA)'!$C$30:$AE$56,28,FALSE)</f>
        <v>0</v>
      </c>
      <c r="RP21" s="321">
        <f>VLOOKUP($B21,'Sintesi (CA)'!$C$30:$AE$56,28,FALSE)</f>
        <v>0</v>
      </c>
      <c r="RQ21" s="321">
        <f>VLOOKUP($B21,'Sintesi (CA)'!$C$30:$AE$56,28,FALSE)</f>
        <v>0</v>
      </c>
      <c r="RR21" s="321">
        <f>VLOOKUP($B21,'Sintesi (CA)'!$C$30:$AE$56,28,FALSE)</f>
        <v>0</v>
      </c>
      <c r="RS21" s="321">
        <f>VLOOKUP($B21,'Sintesi (CA)'!$C$30:$AE$56,28,FALSE)</f>
        <v>0</v>
      </c>
      <c r="RT21" s="321">
        <f>VLOOKUP($B21,'Sintesi (CA)'!$C$30:$AE$56,28,FALSE)</f>
        <v>0</v>
      </c>
      <c r="RU21" s="321">
        <f>VLOOKUP($B21,'Sintesi (CA)'!$C$30:$AE$56,28,FALSE)</f>
        <v>0</v>
      </c>
      <c r="RV21" s="321">
        <f>VLOOKUP($B21,'Sintesi (CA)'!$C$30:$AE$56,28,FALSE)</f>
        <v>0</v>
      </c>
      <c r="RW21" s="321">
        <f>VLOOKUP($B21,'Sintesi (CA)'!$C$30:$AE$56,28,FALSE)</f>
        <v>0</v>
      </c>
      <c r="RX21" s="321">
        <f>VLOOKUP($B21,'Sintesi (CA)'!$C$30:$AE$56,28,FALSE)</f>
        <v>0</v>
      </c>
      <c r="RY21" s="321">
        <f>VLOOKUP($B21,'Sintesi (CA)'!$C$30:$AE$56,28,FALSE)</f>
        <v>0</v>
      </c>
      <c r="RZ21" s="321">
        <f>VLOOKUP($B21,'Sintesi (CA)'!$C$30:$AE$56,28,FALSE)</f>
        <v>0</v>
      </c>
      <c r="SA21" s="321">
        <f>VLOOKUP($B21,'Sintesi (CA)'!$C$30:$AE$56,28,FALSE)</f>
        <v>0</v>
      </c>
      <c r="SB21" s="321">
        <f>VLOOKUP($B21,'Sintesi (CA)'!$C$30:$AE$56,28,FALSE)</f>
        <v>0</v>
      </c>
      <c r="SC21" s="321">
        <f>VLOOKUP($B21,'Sintesi (CA)'!$C$30:$AE$56,28,FALSE)</f>
        <v>0</v>
      </c>
      <c r="SD21" s="321">
        <f>VLOOKUP($B21,'Sintesi (CA)'!$C$30:$AE$56,28,FALSE)</f>
        <v>0</v>
      </c>
      <c r="SE21" s="321">
        <f>VLOOKUP($B21,'Sintesi (CA)'!$C$30:$AE$56,28,FALSE)</f>
        <v>0</v>
      </c>
      <c r="SF21" s="321">
        <f>VLOOKUP($B21,'Sintesi (CA)'!$C$30:$AE$56,28,FALSE)</f>
        <v>0</v>
      </c>
      <c r="SG21" s="321">
        <f>VLOOKUP($B21,'Sintesi (CA)'!$C$30:$AE$56,28,FALSE)</f>
        <v>0</v>
      </c>
      <c r="SH21" s="321">
        <f>VLOOKUP($B21,'Sintesi (CA)'!$C$30:$AE$56,28,FALSE)</f>
        <v>0</v>
      </c>
      <c r="SI21" s="321">
        <f>VLOOKUP($B21,'Sintesi (CA)'!$C$30:$AE$56,28,FALSE)</f>
        <v>0</v>
      </c>
      <c r="SJ21" s="321">
        <f>VLOOKUP($B21,'Sintesi (CA)'!$C$30:$AE$56,28,FALSE)</f>
        <v>0</v>
      </c>
      <c r="SK21" s="321">
        <f>VLOOKUP($B21,'Sintesi (CA)'!$C$30:$AE$56,28,FALSE)</f>
        <v>0</v>
      </c>
      <c r="SL21" s="321">
        <f>VLOOKUP($B21,'Sintesi (CA)'!$C$30:$AE$56,28,FALSE)</f>
        <v>0</v>
      </c>
      <c r="SM21" s="321">
        <f>VLOOKUP($B21,'Sintesi (CA)'!$C$30:$AE$56,28,FALSE)</f>
        <v>0</v>
      </c>
      <c r="SN21" s="321">
        <f>VLOOKUP($B21,'Sintesi (CA)'!$C$30:$AE$56,28,FALSE)</f>
        <v>0</v>
      </c>
      <c r="SO21" s="321">
        <f>VLOOKUP($B21,'Sintesi (CA)'!$C$30:$AE$56,28,FALSE)</f>
        <v>0</v>
      </c>
      <c r="SP21" s="321">
        <f>VLOOKUP($B21,'Sintesi (CA)'!$C$30:$AE$56,28,FALSE)</f>
        <v>0</v>
      </c>
      <c r="SQ21" s="321">
        <f>VLOOKUP($B21,'Sintesi (CA)'!$C$30:$AE$56,28,FALSE)</f>
        <v>0</v>
      </c>
      <c r="SR21" s="321">
        <f>VLOOKUP($B21,'Sintesi (CA)'!$C$30:$AE$56,28,FALSE)</f>
        <v>0</v>
      </c>
      <c r="SS21" s="321">
        <f>VLOOKUP($B21,'Sintesi (CA)'!$C$30:$AE$56,28,FALSE)</f>
        <v>0</v>
      </c>
      <c r="ST21" s="321">
        <f>VLOOKUP($B21,'Sintesi (CA)'!$C$30:$AE$56,28,FALSE)</f>
        <v>0</v>
      </c>
      <c r="SU21" s="321">
        <f>VLOOKUP($B21,'Sintesi (CA)'!$C$30:$AE$56,28,FALSE)</f>
        <v>0</v>
      </c>
      <c r="SV21" s="321">
        <f>VLOOKUP($B21,'Sintesi (CA)'!$C$30:$AE$56,28,FALSE)</f>
        <v>0</v>
      </c>
      <c r="SW21" s="321">
        <f>VLOOKUP($B21,'Sintesi (CA)'!$C$30:$AE$56,28,FALSE)</f>
        <v>0</v>
      </c>
      <c r="SX21" s="321">
        <f>VLOOKUP($B21,'Sintesi (CA)'!$C$30:$AE$56,28,FALSE)</f>
        <v>0</v>
      </c>
      <c r="SY21" s="321">
        <f>VLOOKUP($B21,'Sintesi (CA)'!$C$30:$AE$56,28,FALSE)</f>
        <v>0</v>
      </c>
      <c r="SZ21" s="321">
        <f>VLOOKUP($B21,'Sintesi (CA)'!$C$30:$AE$56,28,FALSE)</f>
        <v>0</v>
      </c>
      <c r="TA21" s="321">
        <f>VLOOKUP($B21,'Sintesi (CA)'!$C$30:$AE$56,28,FALSE)</f>
        <v>0</v>
      </c>
      <c r="TB21" s="321">
        <f>VLOOKUP($B21,'Sintesi (CA)'!$C$30:$AE$56,28,FALSE)</f>
        <v>0</v>
      </c>
      <c r="TC21" s="321">
        <f>VLOOKUP($B21,'Sintesi (CA)'!$C$30:$AE$56,28,FALSE)</f>
        <v>0</v>
      </c>
      <c r="TD21" s="321">
        <f>VLOOKUP($B21,'Sintesi (CA)'!$C$30:$AE$56,28,FALSE)</f>
        <v>0</v>
      </c>
      <c r="TE21" s="321">
        <f>VLOOKUP($B21,'Sintesi (CA)'!$C$30:$AE$56,28,FALSE)</f>
        <v>0</v>
      </c>
      <c r="TF21" s="321">
        <f>VLOOKUP($B21,'Sintesi (CA)'!$C$30:$AE$56,28,FALSE)</f>
        <v>0</v>
      </c>
      <c r="TG21" s="321">
        <f>VLOOKUP($B21,'Sintesi (CA)'!$C$30:$AE$56,28,FALSE)</f>
        <v>0</v>
      </c>
      <c r="TH21" s="321">
        <f>VLOOKUP($B21,'Sintesi (CA)'!$C$30:$AE$56,28,FALSE)</f>
        <v>0</v>
      </c>
      <c r="TI21" s="321">
        <f>VLOOKUP($B21,'Sintesi (CA)'!$C$30:$AE$56,28,FALSE)</f>
        <v>0</v>
      </c>
      <c r="TJ21" s="321">
        <f>VLOOKUP($B21,'Sintesi (CA)'!$C$30:$AE$56,28,FALSE)</f>
        <v>0</v>
      </c>
      <c r="TK21" s="321">
        <f>VLOOKUP($B21,'Sintesi (CA)'!$C$30:$AE$56,28,FALSE)</f>
        <v>0</v>
      </c>
      <c r="TL21" s="321">
        <f>VLOOKUP($B21,'Sintesi (CA)'!$C$30:$AE$56,28,FALSE)</f>
        <v>0</v>
      </c>
      <c r="TM21" s="321">
        <f>VLOOKUP($B21,'Sintesi (CA)'!$C$30:$AE$56,28,FALSE)</f>
        <v>0</v>
      </c>
      <c r="TN21" s="321">
        <f>VLOOKUP($B21,'Sintesi (CA)'!$C$30:$AE$56,28,FALSE)</f>
        <v>0</v>
      </c>
      <c r="TO21" s="321">
        <f>VLOOKUP($B21,'Sintesi (CA)'!$C$30:$AE$56,28,FALSE)</f>
        <v>0</v>
      </c>
      <c r="TP21" s="321">
        <f>VLOOKUP($B21,'Sintesi (CA)'!$C$30:$AE$56,28,FALSE)</f>
        <v>0</v>
      </c>
      <c r="TQ21" s="321">
        <f>VLOOKUP($B21,'Sintesi (CA)'!$C$30:$AE$56,28,FALSE)</f>
        <v>0</v>
      </c>
      <c r="TR21" s="321">
        <f>VLOOKUP($B21,'Sintesi (CA)'!$C$30:$AE$56,28,FALSE)</f>
        <v>0</v>
      </c>
      <c r="TS21" s="321">
        <f>VLOOKUP($B21,'Sintesi (CA)'!$C$30:$AE$56,28,FALSE)</f>
        <v>0</v>
      </c>
      <c r="TT21" s="321">
        <f>VLOOKUP($B21,'Sintesi (CA)'!$C$30:$AE$56,28,FALSE)</f>
        <v>0</v>
      </c>
      <c r="TU21" s="321">
        <f>VLOOKUP($B21,'Sintesi (CA)'!$C$30:$AE$56,28,FALSE)</f>
        <v>0</v>
      </c>
      <c r="TV21" s="321">
        <f>VLOOKUP($B21,'Sintesi (CA)'!$C$30:$AE$56,28,FALSE)</f>
        <v>0</v>
      </c>
      <c r="TW21" s="321">
        <f>VLOOKUP($B21,'Sintesi (CA)'!$C$30:$AE$56,28,FALSE)</f>
        <v>0</v>
      </c>
      <c r="TX21" s="321">
        <f>VLOOKUP($B21,'Sintesi (CA)'!$C$30:$AE$56,28,FALSE)</f>
        <v>0</v>
      </c>
      <c r="TY21" s="321"/>
      <c r="TZ21" s="321"/>
      <c r="UA21" s="321"/>
      <c r="UB21" s="322">
        <v>0</v>
      </c>
      <c r="UC21" s="322">
        <v>0</v>
      </c>
      <c r="UD21" s="322">
        <v>0</v>
      </c>
      <c r="UE21" s="322">
        <v>0</v>
      </c>
      <c r="UF21" s="322">
        <v>0</v>
      </c>
      <c r="UG21" s="322">
        <v>0</v>
      </c>
      <c r="UH21" s="322">
        <v>0</v>
      </c>
      <c r="UI21" s="322">
        <v>0</v>
      </c>
      <c r="UJ21" s="322">
        <v>0</v>
      </c>
      <c r="UK21" s="322">
        <v>0</v>
      </c>
      <c r="UL21" s="322">
        <v>0</v>
      </c>
      <c r="UM21" s="322">
        <v>0</v>
      </c>
      <c r="UN21" s="322">
        <v>0</v>
      </c>
      <c r="UO21" s="322">
        <v>0</v>
      </c>
      <c r="UP21" s="322">
        <v>0</v>
      </c>
      <c r="UQ21" s="322">
        <v>0</v>
      </c>
      <c r="UR21" s="322">
        <v>0</v>
      </c>
      <c r="US21" s="322">
        <v>0</v>
      </c>
      <c r="UT21" s="322">
        <v>0</v>
      </c>
      <c r="UU21" s="322">
        <v>0</v>
      </c>
      <c r="UV21" s="322">
        <v>0</v>
      </c>
      <c r="UW21" s="322">
        <v>0</v>
      </c>
      <c r="UX21" s="322">
        <v>0</v>
      </c>
      <c r="UY21" s="322">
        <f>VLOOKUP($B21,'Sintesi (CA)'!$C$30:$AE$56,29,FALSE)</f>
        <v>0</v>
      </c>
      <c r="UZ21" s="322">
        <f>VLOOKUP($B21,'Sintesi (CA)'!$C$30:$AE$56,29,FALSE)</f>
        <v>0</v>
      </c>
      <c r="VA21" s="322">
        <f>VLOOKUP($B21,'Sintesi (CA)'!$C$30:$AE$56,29,FALSE)</f>
        <v>0</v>
      </c>
      <c r="VB21" s="322">
        <f>VLOOKUP($B21,'Sintesi (CA)'!$C$30:$AE$56,29,FALSE)</f>
        <v>0</v>
      </c>
      <c r="VC21" s="322">
        <f>VLOOKUP($B21,'Sintesi (CA)'!$C$30:$AE$56,29,FALSE)</f>
        <v>0</v>
      </c>
      <c r="VD21" s="322">
        <f>VLOOKUP($B21,'Sintesi (CA)'!$C$30:$AE$56,29,FALSE)</f>
        <v>0</v>
      </c>
      <c r="VE21" s="322">
        <f>VLOOKUP($B21,'Sintesi (CA)'!$C$30:$AE$56,29,FALSE)</f>
        <v>0</v>
      </c>
      <c r="VF21" s="322">
        <f>VLOOKUP($B21,'Sintesi (CA)'!$C$30:$AE$56,29,FALSE)</f>
        <v>0</v>
      </c>
      <c r="VG21" s="322">
        <f>VLOOKUP($B21,'Sintesi (CA)'!$C$30:$AE$56,29,FALSE)</f>
        <v>0</v>
      </c>
      <c r="VH21" s="322">
        <f>VLOOKUP($B21,'Sintesi (CA)'!$C$30:$AE$56,29,FALSE)</f>
        <v>0</v>
      </c>
      <c r="VI21" s="322">
        <f>VLOOKUP($B21,'Sintesi (CA)'!$C$30:$AE$56,29,FALSE)</f>
        <v>0</v>
      </c>
      <c r="VJ21" s="322">
        <f>VLOOKUP($B21,'Sintesi (CA)'!$C$30:$AE$56,29,FALSE)</f>
        <v>0</v>
      </c>
      <c r="VK21" s="322">
        <f>VLOOKUP($B21,'Sintesi (CA)'!$C$30:$AE$56,29,FALSE)</f>
        <v>0</v>
      </c>
      <c r="VL21" s="322">
        <f>VLOOKUP($B21,'Sintesi (CA)'!$C$30:$AE$56,29,FALSE)</f>
        <v>0</v>
      </c>
      <c r="VM21" s="322">
        <f>VLOOKUP($B21,'Sintesi (CA)'!$C$30:$AE$56,29,FALSE)</f>
        <v>0</v>
      </c>
      <c r="VN21" s="322">
        <f>VLOOKUP($B21,'Sintesi (CA)'!$C$30:$AE$56,29,FALSE)</f>
        <v>0</v>
      </c>
      <c r="VO21" s="322">
        <f>VLOOKUP($B21,'Sintesi (CA)'!$C$30:$AE$56,29,FALSE)</f>
        <v>0</v>
      </c>
      <c r="VP21" s="322">
        <f>VLOOKUP($B21,'Sintesi (CA)'!$C$30:$AE$56,29,FALSE)</f>
        <v>0</v>
      </c>
      <c r="VQ21" s="322">
        <f>VLOOKUP($B21,'Sintesi (CA)'!$C$30:$AE$56,29,FALSE)</f>
        <v>0</v>
      </c>
      <c r="VR21" s="322">
        <f>VLOOKUP($B21,'Sintesi (CA)'!$C$30:$AE$56,29,FALSE)</f>
        <v>0</v>
      </c>
      <c r="VS21" s="322">
        <f>VLOOKUP($B21,'Sintesi (CA)'!$C$30:$AE$56,29,FALSE)</f>
        <v>0</v>
      </c>
      <c r="VT21" s="322">
        <f>VLOOKUP($B21,'Sintesi (CA)'!$C$30:$AE$56,29,FALSE)</f>
        <v>0</v>
      </c>
      <c r="VU21" s="322">
        <f>VLOOKUP($B21,'Sintesi (CA)'!$C$30:$AE$56,29,FALSE)</f>
        <v>0</v>
      </c>
      <c r="VV21" s="322">
        <f>VLOOKUP($B21,'Sintesi (CA)'!$C$30:$AE$56,29,FALSE)</f>
        <v>0</v>
      </c>
      <c r="VW21" s="322">
        <f>VLOOKUP($B21,'Sintesi (CA)'!$C$30:$AE$56,29,FALSE)</f>
        <v>0</v>
      </c>
      <c r="VX21" s="322">
        <f>VLOOKUP($B21,'Sintesi (CA)'!$C$30:$AE$56,29,FALSE)</f>
        <v>0</v>
      </c>
      <c r="VY21" s="322">
        <f>VLOOKUP($B21,'Sintesi (CA)'!$C$30:$AE$56,29,FALSE)</f>
        <v>0</v>
      </c>
      <c r="VZ21" s="322">
        <f>VLOOKUP($B21,'Sintesi (CA)'!$C$30:$AE$56,29,FALSE)</f>
        <v>0</v>
      </c>
      <c r="WA21" s="322">
        <f>VLOOKUP($B21,'Sintesi (CA)'!$C$30:$AE$56,29,FALSE)</f>
        <v>0</v>
      </c>
      <c r="WB21" s="322">
        <f>VLOOKUP($B21,'Sintesi (CA)'!$C$30:$AE$56,29,FALSE)</f>
        <v>0</v>
      </c>
      <c r="WC21" s="322">
        <f>VLOOKUP($B21,'Sintesi (CA)'!$C$30:$AE$56,29,FALSE)</f>
        <v>0</v>
      </c>
      <c r="WD21" s="322">
        <f>VLOOKUP($B21,'Sintesi (CA)'!$C$30:$AE$56,29,FALSE)</f>
        <v>0</v>
      </c>
      <c r="WE21" s="322">
        <f>VLOOKUP($B21,'Sintesi (CA)'!$C$30:$AE$56,29,FALSE)</f>
        <v>0</v>
      </c>
      <c r="WF21" s="322">
        <f>VLOOKUP($B21,'Sintesi (CA)'!$C$30:$AE$56,29,FALSE)</f>
        <v>0</v>
      </c>
      <c r="WG21" s="322">
        <f>VLOOKUP($B21,'Sintesi (CA)'!$C$30:$AE$56,29,FALSE)</f>
        <v>0</v>
      </c>
      <c r="WH21" s="322">
        <f>VLOOKUP($B21,'Sintesi (CA)'!$C$30:$AE$56,29,FALSE)</f>
        <v>0</v>
      </c>
      <c r="WI21" s="322">
        <f>VLOOKUP($B21,'Sintesi (CA)'!$C$30:$AE$56,29,FALSE)</f>
        <v>0</v>
      </c>
      <c r="WJ21" s="322">
        <f>VLOOKUP($B21,'Sintesi (CA)'!$C$30:$AE$56,29,FALSE)</f>
        <v>0</v>
      </c>
      <c r="WK21" s="322">
        <f>VLOOKUP($B21,'Sintesi (CA)'!$C$30:$AE$56,29,FALSE)</f>
        <v>0</v>
      </c>
      <c r="WL21" s="322">
        <f>VLOOKUP($B21,'Sintesi (CA)'!$C$30:$AE$56,29,FALSE)</f>
        <v>0</v>
      </c>
      <c r="WM21" s="322">
        <f>VLOOKUP($B21,'Sintesi (CA)'!$C$30:$AE$56,29,FALSE)</f>
        <v>0</v>
      </c>
      <c r="WN21" s="322">
        <f>VLOOKUP($B21,'Sintesi (CA)'!$C$30:$AE$56,29,FALSE)</f>
        <v>0</v>
      </c>
      <c r="WO21" s="322">
        <f>VLOOKUP($B21,'Sintesi (CA)'!$C$30:$AE$56,29,FALSE)</f>
        <v>0</v>
      </c>
      <c r="WP21" s="322">
        <f>VLOOKUP($B21,'Sintesi (CA)'!$C$30:$AE$56,29,FALSE)</f>
        <v>0</v>
      </c>
      <c r="WQ21" s="322">
        <f>VLOOKUP($B21,'Sintesi (CA)'!$C$30:$AE$56,29,FALSE)</f>
        <v>0</v>
      </c>
      <c r="WR21" s="322">
        <f>VLOOKUP($B21,'Sintesi (CA)'!$C$30:$AE$56,29,FALSE)</f>
        <v>0</v>
      </c>
      <c r="WS21" s="322">
        <f>VLOOKUP($B21,'Sintesi (CA)'!$C$30:$AE$56,29,FALSE)</f>
        <v>0</v>
      </c>
      <c r="WT21" s="322">
        <f>VLOOKUP($B21,'Sintesi (CA)'!$C$30:$AE$56,29,FALSE)</f>
        <v>0</v>
      </c>
      <c r="WU21" s="322">
        <f>VLOOKUP($B21,'Sintesi (CA)'!$C$30:$AE$56,29,FALSE)</f>
        <v>0</v>
      </c>
      <c r="WV21" s="322">
        <f>VLOOKUP($B21,'Sintesi (CA)'!$C$30:$AE$56,29,FALSE)</f>
        <v>0</v>
      </c>
      <c r="WW21" s="322">
        <f>VLOOKUP($B21,'Sintesi (CA)'!$C$30:$AE$56,29,FALSE)</f>
        <v>0</v>
      </c>
      <c r="WX21" s="322">
        <f>VLOOKUP($B21,'Sintesi (CA)'!$C$30:$AE$56,29,FALSE)</f>
        <v>0</v>
      </c>
      <c r="WY21" s="322">
        <f>VLOOKUP($B21,'Sintesi (CA)'!$C$30:$AE$56,29,FALSE)</f>
        <v>0</v>
      </c>
      <c r="WZ21" s="322">
        <f>VLOOKUP($B21,'Sintesi (CA)'!$C$30:$AE$56,29,FALSE)</f>
        <v>0</v>
      </c>
      <c r="XA21" s="322">
        <f>VLOOKUP($B21,'Sintesi (CA)'!$C$30:$AE$56,29,FALSE)</f>
        <v>0</v>
      </c>
      <c r="XB21" s="322">
        <f>VLOOKUP($B21,'Sintesi (CA)'!$C$30:$AE$56,29,FALSE)</f>
        <v>0</v>
      </c>
      <c r="XC21" s="322">
        <f>VLOOKUP($B21,'Sintesi (CA)'!$C$30:$AE$56,29,FALSE)</f>
        <v>0</v>
      </c>
      <c r="XD21" s="322">
        <f>VLOOKUP($B21,'Sintesi (CA)'!$C$30:$AE$56,29,FALSE)</f>
        <v>0</v>
      </c>
      <c r="XE21" s="322">
        <f>VLOOKUP($B21,'Sintesi (CA)'!$C$30:$AE$56,29,FALSE)</f>
        <v>0</v>
      </c>
      <c r="XF21" s="322">
        <f>VLOOKUP($B21,'Sintesi (CA)'!$C$30:$AE$56,29,FALSE)</f>
        <v>0</v>
      </c>
      <c r="XG21" s="322">
        <f>VLOOKUP($B21,'Sintesi (CA)'!$C$30:$AE$56,29,FALSE)</f>
        <v>0</v>
      </c>
      <c r="XH21" s="322">
        <f>VLOOKUP($B21,'Sintesi (CA)'!$C$30:$AE$56,29,FALSE)</f>
        <v>0</v>
      </c>
      <c r="XI21" s="322">
        <f>VLOOKUP($B21,'Sintesi (CA)'!$C$30:$AE$56,29,FALSE)</f>
        <v>0</v>
      </c>
      <c r="XJ21" s="322">
        <f>VLOOKUP($B21,'Sintesi (CA)'!$C$30:$AE$56,29,FALSE)</f>
        <v>0</v>
      </c>
      <c r="XK21" s="322">
        <f>VLOOKUP($B21,'Sintesi (CA)'!$C$30:$AE$56,29,FALSE)</f>
        <v>0</v>
      </c>
      <c r="XL21" s="322">
        <f>VLOOKUP($B21,'Sintesi (CA)'!$C$30:$AE$56,29,FALSE)</f>
        <v>0</v>
      </c>
      <c r="XM21" s="322">
        <f>VLOOKUP($B21,'Sintesi (CA)'!$C$30:$AE$56,29,FALSE)</f>
        <v>0</v>
      </c>
      <c r="XN21" s="322">
        <f>VLOOKUP($B21,'Sintesi (CA)'!$C$30:$AE$56,29,FALSE)</f>
        <v>0</v>
      </c>
      <c r="XO21" s="322">
        <f>VLOOKUP($B21,'Sintesi (CA)'!$C$30:$AE$56,29,FALSE)</f>
        <v>0</v>
      </c>
      <c r="XP21" s="322">
        <f>VLOOKUP($B21,'Sintesi (CA)'!$C$30:$AE$56,29,FALSE)</f>
        <v>0</v>
      </c>
      <c r="XQ21" s="322">
        <f>VLOOKUP($B21,'Sintesi (CA)'!$C$30:$AE$56,29,FALSE)</f>
        <v>0</v>
      </c>
      <c r="XR21" s="322">
        <f>VLOOKUP($B21,'Sintesi (CA)'!$C$30:$AE$56,29,FALSE)</f>
        <v>0</v>
      </c>
      <c r="XS21" s="322">
        <f>VLOOKUP($B21,'Sintesi (CA)'!$C$30:$AE$56,29,FALSE)</f>
        <v>0</v>
      </c>
      <c r="XT21" s="322">
        <f>VLOOKUP($B21,'Sintesi (CA)'!$C$30:$AE$56,29,FALSE)</f>
        <v>0</v>
      </c>
      <c r="XU21" s="322">
        <f>VLOOKUP($B21,'Sintesi (CA)'!$C$30:$AE$56,29,FALSE)</f>
        <v>0</v>
      </c>
      <c r="XV21" s="322">
        <f>VLOOKUP($B21,'Sintesi (CA)'!$C$30:$AE$56,29,FALSE)</f>
        <v>0</v>
      </c>
      <c r="XW21" s="322">
        <f>VLOOKUP($B21,'Sintesi (CA)'!$C$30:$AE$56,29,FALSE)</f>
        <v>0</v>
      </c>
      <c r="XX21" s="322">
        <f>VLOOKUP($B21,'Sintesi (CA)'!$C$30:$AE$56,29,FALSE)</f>
        <v>0</v>
      </c>
      <c r="XY21" s="322">
        <f>VLOOKUP($B21,'Sintesi (CA)'!$C$30:$AE$56,29,FALSE)</f>
        <v>0</v>
      </c>
      <c r="XZ21" s="322">
        <f>VLOOKUP($B21,'Sintesi (CA)'!$C$30:$AE$56,29,FALSE)</f>
        <v>0</v>
      </c>
      <c r="YA21" s="322">
        <f>VLOOKUP($B21,'Sintesi (CA)'!$C$30:$AE$56,29,FALSE)</f>
        <v>0</v>
      </c>
      <c r="YB21" s="322"/>
      <c r="YC21" s="322"/>
      <c r="YD21" s="322"/>
      <c r="YE21" s="501">
        <v>0</v>
      </c>
      <c r="YF21" s="501">
        <v>0</v>
      </c>
      <c r="YG21" s="501">
        <v>0</v>
      </c>
      <c r="YH21" s="501">
        <v>0</v>
      </c>
      <c r="YI21" s="501">
        <v>0</v>
      </c>
      <c r="YJ21" s="501">
        <v>0</v>
      </c>
      <c r="YK21" s="501">
        <v>0</v>
      </c>
      <c r="YL21" s="501">
        <v>0</v>
      </c>
      <c r="YM21" s="501">
        <v>0</v>
      </c>
      <c r="YN21" s="501">
        <v>0</v>
      </c>
      <c r="YO21" s="501">
        <v>0</v>
      </c>
      <c r="YP21" s="501">
        <v>0</v>
      </c>
      <c r="YQ21" s="501">
        <v>0</v>
      </c>
      <c r="YR21" s="501">
        <v>0</v>
      </c>
      <c r="YS21" s="501">
        <v>0</v>
      </c>
      <c r="YT21" s="501">
        <v>0</v>
      </c>
      <c r="YU21" s="501">
        <v>0</v>
      </c>
      <c r="YV21" s="501">
        <v>0</v>
      </c>
      <c r="YW21" s="501">
        <v>0</v>
      </c>
      <c r="YX21" s="501">
        <v>0</v>
      </c>
      <c r="YY21" s="501">
        <v>0</v>
      </c>
      <c r="YZ21" s="501">
        <v>0</v>
      </c>
      <c r="ZA21" s="501">
        <v>0</v>
      </c>
      <c r="ZB21" s="501">
        <f>VLOOKUP($B21,'Sintesi (CA)'!$C$30:$AE$56,22,FALSE)</f>
        <v>0</v>
      </c>
      <c r="ZC21" s="501">
        <f>VLOOKUP($B21,'Sintesi (CA)'!$C$30:$AE$56,22,FALSE)</f>
        <v>0</v>
      </c>
      <c r="ZD21" s="501">
        <f>VLOOKUP($B21,'Sintesi (CA)'!$C$30:$AE$56,22,FALSE)</f>
        <v>0</v>
      </c>
      <c r="ZE21" s="501">
        <f>VLOOKUP($B21,'Sintesi (CA)'!$C$30:$AE$56,22,FALSE)</f>
        <v>0</v>
      </c>
      <c r="ZF21" s="501">
        <f>VLOOKUP($B21,'Sintesi (CA)'!$C$30:$AE$56,22,FALSE)</f>
        <v>0</v>
      </c>
      <c r="ZG21" s="501">
        <f>VLOOKUP($B21,'Sintesi (CA)'!$C$30:$AE$56,22,FALSE)</f>
        <v>0</v>
      </c>
      <c r="ZH21" s="501">
        <f>VLOOKUP($B21,'Sintesi (CA)'!$C$30:$AE$56,22,FALSE)</f>
        <v>0</v>
      </c>
      <c r="ZI21" s="501">
        <f>VLOOKUP($B21,'Sintesi (CA)'!$C$30:$AE$56,22,FALSE)</f>
        <v>0</v>
      </c>
      <c r="ZJ21" s="501">
        <f>VLOOKUP($B21,'Sintesi (CA)'!$C$30:$AE$56,22,FALSE)</f>
        <v>0</v>
      </c>
      <c r="ZK21" s="501">
        <f>VLOOKUP($B21,'Sintesi (CA)'!$C$30:$AE$56,22,FALSE)</f>
        <v>0</v>
      </c>
      <c r="ZL21" s="501">
        <f>VLOOKUP($B21,'Sintesi (CA)'!$C$30:$AE$56,22,FALSE)</f>
        <v>0</v>
      </c>
      <c r="ZM21" s="501">
        <f>VLOOKUP($B21,'Sintesi (CA)'!$C$30:$AE$56,22,FALSE)</f>
        <v>0</v>
      </c>
      <c r="ZN21" s="501">
        <f>VLOOKUP($B21,'Sintesi (CA)'!$C$30:$AE$56,22,FALSE)</f>
        <v>0</v>
      </c>
      <c r="ZO21" s="501">
        <f>VLOOKUP($B21,'Sintesi (CA)'!$C$30:$AE$56,22,FALSE)</f>
        <v>0</v>
      </c>
      <c r="ZP21" s="501">
        <f>VLOOKUP($B21,'Sintesi (CA)'!$C$30:$AE$56,22,FALSE)</f>
        <v>0</v>
      </c>
      <c r="ZQ21" s="501">
        <f>VLOOKUP($B21,'Sintesi (CA)'!$C$30:$AE$56,22,FALSE)</f>
        <v>0</v>
      </c>
      <c r="ZR21" s="501">
        <f>VLOOKUP($B21,'Sintesi (CA)'!$C$30:$AE$56,22,FALSE)</f>
        <v>0</v>
      </c>
      <c r="ZS21" s="501">
        <f>VLOOKUP($B21,'Sintesi (CA)'!$C$30:$AE$56,22,FALSE)</f>
        <v>0</v>
      </c>
      <c r="ZT21" s="501">
        <f>VLOOKUP($B21,'Sintesi (CA)'!$C$30:$AE$56,22,FALSE)</f>
        <v>0</v>
      </c>
      <c r="ZU21" s="501">
        <f>VLOOKUP($B21,'Sintesi (CA)'!$C$30:$AE$56,22,FALSE)</f>
        <v>0</v>
      </c>
      <c r="ZV21" s="501">
        <f>VLOOKUP($B21,'Sintesi (CA)'!$C$30:$AE$56,22,FALSE)</f>
        <v>0</v>
      </c>
      <c r="ZW21" s="501">
        <f>VLOOKUP($B21,'Sintesi (CA)'!$C$30:$AE$56,22,FALSE)</f>
        <v>0</v>
      </c>
      <c r="ZX21" s="501">
        <f>VLOOKUP($B21,'Sintesi (CA)'!$C$30:$AE$56,22,FALSE)</f>
        <v>0</v>
      </c>
      <c r="ZY21" s="501">
        <f>VLOOKUP($B21,'Sintesi (CA)'!$C$30:$AE$56,22,FALSE)</f>
        <v>0</v>
      </c>
      <c r="ZZ21" s="501">
        <f>VLOOKUP($B21,'Sintesi (CA)'!$C$30:$AE$56,22,FALSE)</f>
        <v>0</v>
      </c>
      <c r="AAA21" s="501">
        <f>VLOOKUP($B21,'Sintesi (CA)'!$C$30:$AE$56,22,FALSE)</f>
        <v>0</v>
      </c>
      <c r="AAB21" s="501">
        <f>VLOOKUP($B21,'Sintesi (CA)'!$C$30:$AE$56,22,FALSE)</f>
        <v>0</v>
      </c>
      <c r="AAC21" s="501">
        <f>VLOOKUP($B21,'Sintesi (CA)'!$C$30:$AE$56,22,FALSE)</f>
        <v>0</v>
      </c>
      <c r="AAD21" s="501">
        <f>VLOOKUP($B21,'Sintesi (CA)'!$C$30:$AE$56,22,FALSE)</f>
        <v>0</v>
      </c>
      <c r="AAE21" s="501">
        <f>VLOOKUP($B21,'Sintesi (CA)'!$C$30:$AE$56,22,FALSE)</f>
        <v>0</v>
      </c>
      <c r="AAF21" s="501">
        <f>VLOOKUP($B21,'Sintesi (CA)'!$C$30:$AE$56,22,FALSE)</f>
        <v>0</v>
      </c>
      <c r="AAG21" s="501">
        <f>VLOOKUP($B21,'Sintesi (CA)'!$C$30:$AE$56,22,FALSE)</f>
        <v>0</v>
      </c>
      <c r="AAH21" s="501">
        <f>VLOOKUP($B21,'Sintesi (CA)'!$C$30:$AE$56,22,FALSE)</f>
        <v>0</v>
      </c>
      <c r="AAI21" s="501">
        <f>VLOOKUP($B21,'Sintesi (CA)'!$C$30:$AE$56,22,FALSE)</f>
        <v>0</v>
      </c>
      <c r="AAJ21" s="501">
        <f>VLOOKUP($B21,'Sintesi (CA)'!$C$30:$AE$56,22,FALSE)</f>
        <v>0</v>
      </c>
      <c r="AAK21" s="501">
        <f>VLOOKUP($B21,'Sintesi (CA)'!$C$30:$AE$56,22,FALSE)</f>
        <v>0</v>
      </c>
      <c r="AAL21" s="501">
        <f>VLOOKUP($B21,'Sintesi (CA)'!$C$30:$AE$56,22,FALSE)</f>
        <v>0</v>
      </c>
      <c r="AAM21" s="501">
        <f>VLOOKUP($B21,'Sintesi (CA)'!$C$30:$AE$56,22,FALSE)</f>
        <v>0</v>
      </c>
      <c r="AAN21" s="501">
        <f>VLOOKUP($B21,'Sintesi (CA)'!$C$30:$AE$56,22,FALSE)</f>
        <v>0</v>
      </c>
      <c r="AAO21" s="501">
        <f>VLOOKUP($B21,'Sintesi (CA)'!$C$30:$AE$56,22,FALSE)</f>
        <v>0</v>
      </c>
      <c r="AAP21" s="501">
        <f>VLOOKUP($B21,'Sintesi (CA)'!$C$30:$AE$56,22,FALSE)</f>
        <v>0</v>
      </c>
      <c r="AAQ21" s="501">
        <f>VLOOKUP($B21,'Sintesi (CA)'!$C$30:$AE$56,22,FALSE)</f>
        <v>0</v>
      </c>
      <c r="AAR21" s="501">
        <f>VLOOKUP($B21,'Sintesi (CA)'!$C$30:$AE$56,22,FALSE)</f>
        <v>0</v>
      </c>
      <c r="AAS21" s="501">
        <f>VLOOKUP($B21,'Sintesi (CA)'!$C$30:$AE$56,22,FALSE)</f>
        <v>0</v>
      </c>
      <c r="AAT21" s="501">
        <f>VLOOKUP($B21,'Sintesi (CA)'!$C$30:$AE$56,22,FALSE)</f>
        <v>0</v>
      </c>
      <c r="AAU21" s="501">
        <f>VLOOKUP($B21,'Sintesi (CA)'!$C$30:$AE$56,22,FALSE)</f>
        <v>0</v>
      </c>
      <c r="AAV21" s="501">
        <f>VLOOKUP($B21,'Sintesi (CA)'!$C$30:$AE$56,22,FALSE)</f>
        <v>0</v>
      </c>
      <c r="AAW21" s="501">
        <f>VLOOKUP($B21,'Sintesi (CA)'!$C$30:$AE$56,22,FALSE)</f>
        <v>0</v>
      </c>
      <c r="AAX21" s="501">
        <f>VLOOKUP($B21,'Sintesi (CA)'!$C$30:$AE$56,22,FALSE)</f>
        <v>0</v>
      </c>
      <c r="AAY21" s="501">
        <f>VLOOKUP($B21,'Sintesi (CA)'!$C$30:$AE$56,22,FALSE)</f>
        <v>0</v>
      </c>
      <c r="AAZ21" s="501">
        <f>VLOOKUP($B21,'Sintesi (CA)'!$C$30:$AE$56,22,FALSE)</f>
        <v>0</v>
      </c>
      <c r="ABA21" s="501">
        <f>VLOOKUP($B21,'Sintesi (CA)'!$C$30:$AE$56,22,FALSE)</f>
        <v>0</v>
      </c>
      <c r="ABB21" s="501">
        <f>VLOOKUP($B21,'Sintesi (CA)'!$C$30:$AE$56,22,FALSE)</f>
        <v>0</v>
      </c>
      <c r="ABC21" s="501">
        <f>VLOOKUP($B21,'Sintesi (CA)'!$C$30:$AE$56,22,FALSE)</f>
        <v>0</v>
      </c>
      <c r="ABD21" s="501">
        <f>VLOOKUP($B21,'Sintesi (CA)'!$C$30:$AE$56,22,FALSE)</f>
        <v>0</v>
      </c>
      <c r="ABE21" s="501">
        <f>VLOOKUP($B21,'Sintesi (CA)'!$C$30:$AE$56,22,FALSE)</f>
        <v>0</v>
      </c>
      <c r="ABF21" s="501">
        <f>VLOOKUP($B21,'Sintesi (CA)'!$C$30:$AE$56,22,FALSE)</f>
        <v>0</v>
      </c>
      <c r="ABG21" s="501">
        <f>VLOOKUP($B21,'Sintesi (CA)'!$C$30:$AE$56,22,FALSE)</f>
        <v>0</v>
      </c>
      <c r="ABH21" s="501">
        <f>VLOOKUP($B21,'Sintesi (CA)'!$C$30:$AE$56,22,FALSE)</f>
        <v>0</v>
      </c>
      <c r="ABI21" s="501">
        <f>VLOOKUP($B21,'Sintesi (CA)'!$C$30:$AE$56,22,FALSE)</f>
        <v>0</v>
      </c>
      <c r="ABJ21" s="501">
        <f>VLOOKUP($B21,'Sintesi (CA)'!$C$30:$AE$56,22,FALSE)</f>
        <v>0</v>
      </c>
      <c r="ABK21" s="501">
        <f>VLOOKUP($B21,'Sintesi (CA)'!$C$30:$AE$56,22,FALSE)</f>
        <v>0</v>
      </c>
      <c r="ABL21" s="501">
        <f>VLOOKUP($B21,'Sintesi (CA)'!$C$30:$AE$56,22,FALSE)</f>
        <v>0</v>
      </c>
      <c r="ABM21" s="501">
        <f>VLOOKUP($B21,'Sintesi (CA)'!$C$30:$AE$56,22,FALSE)</f>
        <v>0</v>
      </c>
      <c r="ABN21" s="501">
        <f>VLOOKUP($B21,'Sintesi (CA)'!$C$30:$AE$56,22,FALSE)</f>
        <v>0</v>
      </c>
      <c r="ABO21" s="501">
        <f>VLOOKUP($B21,'Sintesi (CA)'!$C$30:$AE$56,22,FALSE)</f>
        <v>0</v>
      </c>
      <c r="ABP21" s="501">
        <f>VLOOKUP($B21,'Sintesi (CA)'!$C$30:$AE$56,22,FALSE)</f>
        <v>0</v>
      </c>
      <c r="ABQ21" s="501">
        <f>VLOOKUP($B21,'Sintesi (CA)'!$C$30:$AE$56,22,FALSE)</f>
        <v>0</v>
      </c>
      <c r="ABR21" s="501">
        <f>VLOOKUP($B21,'Sintesi (CA)'!$C$30:$AE$56,22,FALSE)</f>
        <v>0</v>
      </c>
      <c r="ABS21" s="501">
        <f>VLOOKUP($B21,'Sintesi (CA)'!$C$30:$AE$56,22,FALSE)</f>
        <v>0</v>
      </c>
      <c r="ABT21" s="501">
        <f>VLOOKUP($B21,'Sintesi (CA)'!$C$30:$AE$56,22,FALSE)</f>
        <v>0</v>
      </c>
      <c r="ABU21" s="501">
        <f>VLOOKUP($B21,'Sintesi (CA)'!$C$30:$AE$56,22,FALSE)</f>
        <v>0</v>
      </c>
      <c r="ABV21" s="501">
        <f>VLOOKUP($B21,'Sintesi (CA)'!$C$30:$AE$56,22,FALSE)</f>
        <v>0</v>
      </c>
      <c r="ABW21" s="501">
        <f>VLOOKUP($B21,'Sintesi (CA)'!$C$30:$AE$56,22,FALSE)</f>
        <v>0</v>
      </c>
      <c r="ABX21" s="501">
        <f>VLOOKUP($B21,'Sintesi (CA)'!$C$30:$AE$56,22,FALSE)</f>
        <v>0</v>
      </c>
      <c r="ABY21" s="501">
        <f>VLOOKUP($B21,'Sintesi (CA)'!$C$30:$AE$56,22,FALSE)</f>
        <v>0</v>
      </c>
      <c r="ABZ21" s="501">
        <f>VLOOKUP($B21,'Sintesi (CA)'!$C$30:$AE$56,22,FALSE)</f>
        <v>0</v>
      </c>
      <c r="ACA21" s="501">
        <f>VLOOKUP($B21,'Sintesi (CA)'!$C$30:$AE$56,22,FALSE)</f>
        <v>0</v>
      </c>
      <c r="ACB21" s="501">
        <f>VLOOKUP($B21,'Sintesi (CA)'!$C$30:$AE$56,22,FALSE)</f>
        <v>0</v>
      </c>
      <c r="ACC21" s="501">
        <f>VLOOKUP($B21,'Sintesi (CA)'!$C$30:$AE$56,22,FALSE)</f>
        <v>0</v>
      </c>
      <c r="ACD21" s="501">
        <f>VLOOKUP($B21,'Sintesi (CA)'!$C$30:$AE$56,22,FALSE)</f>
        <v>0</v>
      </c>
      <c r="ACE21" s="501"/>
      <c r="ACF21" s="501"/>
      <c r="ACG21" s="501"/>
      <c r="ACH21" s="86"/>
      <c r="ACI21" s="88">
        <v>0</v>
      </c>
      <c r="ACJ21" s="89">
        <v>43271</v>
      </c>
      <c r="ACK21" s="89">
        <v>43294</v>
      </c>
      <c r="ACL21" s="80">
        <v>0</v>
      </c>
      <c r="ACM21" s="80">
        <v>0</v>
      </c>
      <c r="ACN21" s="80">
        <v>0</v>
      </c>
      <c r="ACO21" s="80">
        <v>0</v>
      </c>
      <c r="ACP21" s="80">
        <v>0</v>
      </c>
      <c r="ACQ21" s="80">
        <v>0</v>
      </c>
      <c r="ACR21" s="80">
        <v>0</v>
      </c>
      <c r="ACS21" s="80">
        <v>0</v>
      </c>
      <c r="ACT21" s="80">
        <v>0</v>
      </c>
      <c r="ACU21" s="80">
        <v>0</v>
      </c>
      <c r="ACV21" s="80">
        <v>0</v>
      </c>
      <c r="ACW21" s="80">
        <v>0</v>
      </c>
      <c r="ACX21" s="80">
        <v>0</v>
      </c>
      <c r="ACY21" s="80">
        <v>0</v>
      </c>
      <c r="ACZ21" s="80">
        <v>0</v>
      </c>
      <c r="ADA21" s="80">
        <v>0</v>
      </c>
      <c r="ADB21" s="80">
        <v>0</v>
      </c>
      <c r="ADC21" s="80">
        <v>0</v>
      </c>
      <c r="ADD21" s="80">
        <v>0</v>
      </c>
      <c r="ADE21" s="80">
        <v>0</v>
      </c>
      <c r="ADF21" s="80">
        <v>0</v>
      </c>
      <c r="ADG21" s="80">
        <v>1</v>
      </c>
      <c r="ADH21" s="80">
        <v>1</v>
      </c>
      <c r="ADI21" s="80">
        <v>1</v>
      </c>
      <c r="ADJ21" s="80">
        <v>1</v>
      </c>
      <c r="ADK21" s="80">
        <v>1</v>
      </c>
      <c r="ADL21" s="80">
        <v>1</v>
      </c>
      <c r="ADM21" s="80">
        <v>1</v>
      </c>
      <c r="ADN21" s="80">
        <v>1</v>
      </c>
      <c r="ADO21" s="80">
        <v>1</v>
      </c>
      <c r="ADP21" s="80">
        <v>1</v>
      </c>
      <c r="ADQ21" s="80">
        <v>1</v>
      </c>
      <c r="ADR21" s="80">
        <v>1</v>
      </c>
      <c r="ADS21" s="80">
        <v>1</v>
      </c>
      <c r="ADT21" s="80">
        <v>1</v>
      </c>
      <c r="ADU21" s="80">
        <v>1</v>
      </c>
      <c r="ADV21" s="80">
        <v>1</v>
      </c>
      <c r="ADW21" s="80">
        <v>1</v>
      </c>
      <c r="ADX21" s="80">
        <v>1</v>
      </c>
      <c r="ADY21" s="80">
        <v>1</v>
      </c>
      <c r="ADZ21" s="80">
        <v>1</v>
      </c>
      <c r="AEA21" s="80">
        <v>1</v>
      </c>
      <c r="AEB21" s="80">
        <v>1</v>
      </c>
      <c r="AEC21" s="80">
        <v>1</v>
      </c>
      <c r="AED21" s="80">
        <v>1</v>
      </c>
      <c r="AEE21" s="80">
        <v>0</v>
      </c>
      <c r="AEF21" s="80">
        <v>0</v>
      </c>
      <c r="AEG21" s="80">
        <v>0</v>
      </c>
      <c r="AEH21" s="80">
        <v>0</v>
      </c>
      <c r="AEI21" s="80">
        <v>0</v>
      </c>
      <c r="AEJ21" s="80">
        <v>0</v>
      </c>
      <c r="AEK21" s="80">
        <v>0</v>
      </c>
      <c r="AEL21" s="80">
        <v>0</v>
      </c>
      <c r="AEM21" s="80">
        <v>0</v>
      </c>
      <c r="AEN21" s="80">
        <v>0</v>
      </c>
      <c r="AEO21" s="80">
        <v>0</v>
      </c>
      <c r="AEP21" s="80">
        <v>0</v>
      </c>
      <c r="AEQ21" s="80">
        <v>0</v>
      </c>
      <c r="AER21" s="80">
        <v>0</v>
      </c>
      <c r="AES21" s="80">
        <v>0</v>
      </c>
      <c r="AET21" s="80">
        <v>0</v>
      </c>
      <c r="AEU21" s="80">
        <v>0</v>
      </c>
      <c r="AEV21" s="80">
        <v>0</v>
      </c>
      <c r="AEW21" s="80">
        <v>0</v>
      </c>
      <c r="AEX21" s="80">
        <v>0</v>
      </c>
      <c r="AEY21" s="80">
        <v>0</v>
      </c>
      <c r="AEZ21" s="80">
        <v>0</v>
      </c>
      <c r="AFA21" s="80">
        <v>0</v>
      </c>
      <c r="AFB21" s="80">
        <v>0</v>
      </c>
      <c r="AFC21" s="80">
        <v>0</v>
      </c>
      <c r="AFD21" s="80">
        <v>0</v>
      </c>
      <c r="AFE21" s="80">
        <v>0</v>
      </c>
      <c r="AFF21" s="80">
        <v>0</v>
      </c>
      <c r="AFG21" s="80">
        <v>0</v>
      </c>
      <c r="AFH21" s="80">
        <v>0</v>
      </c>
      <c r="AFI21" s="80">
        <v>0</v>
      </c>
      <c r="AFJ21" s="80">
        <v>0</v>
      </c>
      <c r="AFK21" s="80">
        <v>0</v>
      </c>
      <c r="AFL21" s="80">
        <v>0</v>
      </c>
      <c r="AFM21" s="80">
        <v>0</v>
      </c>
      <c r="AFN21" s="80">
        <v>0</v>
      </c>
      <c r="AFO21" s="80">
        <v>0</v>
      </c>
      <c r="AFP21" s="80">
        <v>0</v>
      </c>
      <c r="AFQ21" s="80">
        <v>0</v>
      </c>
      <c r="AFR21" s="80">
        <v>0</v>
      </c>
      <c r="AFS21" s="80">
        <v>0</v>
      </c>
      <c r="AFT21" s="80">
        <v>0</v>
      </c>
      <c r="AFU21" s="80">
        <v>0</v>
      </c>
      <c r="AFV21" s="80">
        <v>0</v>
      </c>
      <c r="AFW21" s="80">
        <v>0</v>
      </c>
      <c r="AFX21" s="80">
        <v>0</v>
      </c>
      <c r="AFY21" s="80">
        <v>0</v>
      </c>
      <c r="AFZ21" s="80">
        <v>0</v>
      </c>
      <c r="AGA21" s="80">
        <v>0</v>
      </c>
      <c r="AGB21" s="80">
        <v>0</v>
      </c>
      <c r="AGC21" s="80">
        <v>0</v>
      </c>
      <c r="AGD21" s="80">
        <v>0</v>
      </c>
      <c r="AGE21" s="80">
        <v>0</v>
      </c>
      <c r="AGF21" s="80">
        <v>0</v>
      </c>
      <c r="AGG21" s="80">
        <v>0</v>
      </c>
      <c r="AGH21" s="80">
        <v>0</v>
      </c>
      <c r="AGI21" s="80"/>
      <c r="AGJ21" s="80"/>
      <c r="AGK21" s="80"/>
      <c r="AGL21" s="80"/>
      <c r="AGM21" s="80"/>
    </row>
    <row r="22" spans="1:871" s="104" customFormat="1">
      <c r="A22" s="74" t="str">
        <f>IF('Sintesi (CA)'!B47&lt;&gt;"",'Sintesi (CA)'!B47,"")</f>
        <v>P59-Deploy &amp; Change CRMT</v>
      </c>
      <c r="B22" s="145" t="str">
        <f>IF('Sintesi (CA)'!C47&lt;&gt;"",'Sintesi (CA)'!C47,"")</f>
        <v>AO004511_YYY74</v>
      </c>
      <c r="C22" s="74" t="str">
        <f>IF('Sintesi (CA)'!N47&lt;&gt;"",'Sintesi (CA)'!N47,"")</f>
        <v>Variazione Indirizzo Fatturazione</v>
      </c>
      <c r="D22" s="75">
        <f>'Sintesi (CA)'!W47</f>
        <v>1</v>
      </c>
      <c r="E22" s="75">
        <f>'Sintesi (CA)'!X47</f>
        <v>0</v>
      </c>
      <c r="F22" s="75">
        <f>'Sintesi (CA)'!Y47</f>
        <v>1</v>
      </c>
      <c r="G22" s="175">
        <v>1</v>
      </c>
      <c r="H22" s="183">
        <v>43271</v>
      </c>
      <c r="I22" s="183">
        <v>43315</v>
      </c>
      <c r="J22" s="78">
        <f t="shared" si="123"/>
        <v>33</v>
      </c>
      <c r="K22" s="78">
        <v>0</v>
      </c>
      <c r="L22" s="79">
        <f t="shared" si="122"/>
        <v>3.0303030303030304E-2</v>
      </c>
      <c r="M22" s="80">
        <v>0</v>
      </c>
      <c r="N22" s="80">
        <v>0</v>
      </c>
      <c r="O22" s="80">
        <v>0</v>
      </c>
      <c r="P22" s="80">
        <v>0</v>
      </c>
      <c r="Q22" s="80">
        <v>0</v>
      </c>
      <c r="R22" s="80">
        <v>0</v>
      </c>
      <c r="S22" s="80">
        <v>0</v>
      </c>
      <c r="T22" s="80">
        <v>0</v>
      </c>
      <c r="U22" s="80">
        <v>0</v>
      </c>
      <c r="V22" s="80">
        <v>0</v>
      </c>
      <c r="W22" s="80">
        <v>0</v>
      </c>
      <c r="X22" s="80">
        <v>0</v>
      </c>
      <c r="Y22" s="80">
        <v>0</v>
      </c>
      <c r="Z22" s="80">
        <v>0</v>
      </c>
      <c r="AA22" s="80">
        <v>0</v>
      </c>
      <c r="AB22" s="80">
        <v>0</v>
      </c>
      <c r="AC22" s="80">
        <v>0</v>
      </c>
      <c r="AD22" s="80">
        <v>0</v>
      </c>
      <c r="AE22" s="80">
        <v>0</v>
      </c>
      <c r="AF22" s="80">
        <v>0</v>
      </c>
      <c r="AG22" s="80">
        <v>1</v>
      </c>
      <c r="AH22" s="80">
        <v>1</v>
      </c>
      <c r="AI22" s="80">
        <v>1</v>
      </c>
      <c r="AJ22" s="80">
        <v>1</v>
      </c>
      <c r="AK22" s="80">
        <v>1</v>
      </c>
      <c r="AL22" s="80">
        <v>1</v>
      </c>
      <c r="AM22" s="80">
        <v>1</v>
      </c>
      <c r="AN22" s="80">
        <v>1</v>
      </c>
      <c r="AO22" s="80">
        <v>1</v>
      </c>
      <c r="AP22" s="80">
        <v>1</v>
      </c>
      <c r="AQ22" s="80">
        <v>1</v>
      </c>
      <c r="AR22" s="80">
        <v>1</v>
      </c>
      <c r="AS22" s="80">
        <v>1</v>
      </c>
      <c r="AT22" s="80">
        <v>1</v>
      </c>
      <c r="AU22" s="80">
        <v>1</v>
      </c>
      <c r="AV22" s="80">
        <v>1</v>
      </c>
      <c r="AW22" s="80">
        <v>1</v>
      </c>
      <c r="AX22" s="80">
        <v>1</v>
      </c>
      <c r="AY22" s="80">
        <v>1</v>
      </c>
      <c r="AZ22" s="80">
        <v>1</v>
      </c>
      <c r="BA22" s="80">
        <v>1</v>
      </c>
      <c r="BB22" s="80">
        <v>1</v>
      </c>
      <c r="BC22" s="80">
        <v>1</v>
      </c>
      <c r="BD22" s="80">
        <v>1</v>
      </c>
      <c r="BE22" s="80">
        <v>1</v>
      </c>
      <c r="BF22" s="80">
        <v>1</v>
      </c>
      <c r="BG22" s="80">
        <v>1</v>
      </c>
      <c r="BH22" s="80">
        <v>0</v>
      </c>
      <c r="BI22" s="80">
        <v>0</v>
      </c>
      <c r="BJ22" s="80">
        <v>0</v>
      </c>
      <c r="BK22" s="80">
        <v>0</v>
      </c>
      <c r="BL22" s="80">
        <v>0</v>
      </c>
      <c r="BM22" s="80">
        <v>0</v>
      </c>
      <c r="BN22" s="80">
        <v>0</v>
      </c>
      <c r="BO22" s="80">
        <v>0</v>
      </c>
      <c r="BP22" s="80">
        <v>0</v>
      </c>
      <c r="BQ22" s="80">
        <v>0</v>
      </c>
      <c r="BR22" s="80">
        <v>0</v>
      </c>
      <c r="BS22" s="80">
        <v>0</v>
      </c>
      <c r="BT22" s="80">
        <v>0</v>
      </c>
      <c r="BU22" s="80">
        <v>0</v>
      </c>
      <c r="BV22" s="80">
        <v>0</v>
      </c>
      <c r="BW22" s="80">
        <v>0</v>
      </c>
      <c r="BX22" s="80">
        <v>0</v>
      </c>
      <c r="BY22" s="80">
        <v>0</v>
      </c>
      <c r="BZ22" s="80">
        <v>0</v>
      </c>
      <c r="CA22" s="80">
        <v>0</v>
      </c>
      <c r="CB22" s="80">
        <v>0</v>
      </c>
      <c r="CC22" s="80">
        <v>0</v>
      </c>
      <c r="CD22" s="80">
        <v>0</v>
      </c>
      <c r="CE22" s="80">
        <v>0</v>
      </c>
      <c r="CF22" s="80">
        <v>0</v>
      </c>
      <c r="CG22" s="80">
        <v>0</v>
      </c>
      <c r="CH22" s="80">
        <v>0</v>
      </c>
      <c r="CI22" s="80">
        <v>0</v>
      </c>
      <c r="CJ22" s="80">
        <v>0</v>
      </c>
      <c r="CK22" s="80">
        <v>0</v>
      </c>
      <c r="CL22" s="80">
        <v>0</v>
      </c>
      <c r="CM22" s="80">
        <v>0</v>
      </c>
      <c r="CN22" s="80">
        <v>0</v>
      </c>
      <c r="CO22" s="80">
        <v>0</v>
      </c>
      <c r="CP22" s="80">
        <v>0</v>
      </c>
      <c r="CQ22" s="80">
        <v>0</v>
      </c>
      <c r="CR22" s="80">
        <v>0</v>
      </c>
      <c r="CS22" s="80">
        <v>0</v>
      </c>
      <c r="CT22" s="80">
        <v>0</v>
      </c>
      <c r="CU22" s="80">
        <v>0</v>
      </c>
      <c r="CV22" s="80">
        <v>0</v>
      </c>
      <c r="CW22" s="80">
        <v>0</v>
      </c>
      <c r="CX22" s="80">
        <v>0</v>
      </c>
      <c r="CY22" s="80">
        <v>0</v>
      </c>
      <c r="CZ22" s="80">
        <v>0</v>
      </c>
      <c r="DA22" s="80">
        <v>0</v>
      </c>
      <c r="DB22" s="80">
        <v>0</v>
      </c>
      <c r="DC22" s="80">
        <v>0</v>
      </c>
      <c r="DD22" s="80">
        <v>0</v>
      </c>
      <c r="DE22" s="80">
        <v>0</v>
      </c>
      <c r="DF22" s="80">
        <v>0</v>
      </c>
      <c r="DG22" s="80">
        <v>0</v>
      </c>
      <c r="DH22" s="80">
        <v>0</v>
      </c>
      <c r="DI22" s="80">
        <v>0</v>
      </c>
      <c r="DJ22" s="80"/>
      <c r="DK22" s="80"/>
      <c r="DL22" s="80"/>
      <c r="DM22" s="80"/>
      <c r="DN22" s="80"/>
      <c r="DO22" s="80"/>
      <c r="DP22" s="318">
        <v>0</v>
      </c>
      <c r="DQ22" s="318">
        <v>0</v>
      </c>
      <c r="DR22" s="318">
        <v>0</v>
      </c>
      <c r="DS22" s="318">
        <v>0</v>
      </c>
      <c r="DT22" s="318">
        <v>0</v>
      </c>
      <c r="DU22" s="318">
        <v>0</v>
      </c>
      <c r="DV22" s="318">
        <v>0</v>
      </c>
      <c r="DW22" s="318">
        <v>0</v>
      </c>
      <c r="DX22" s="318">
        <v>0</v>
      </c>
      <c r="DY22" s="318">
        <v>0</v>
      </c>
      <c r="DZ22" s="318">
        <v>0</v>
      </c>
      <c r="EA22" s="318">
        <v>0</v>
      </c>
      <c r="EB22" s="318">
        <v>0</v>
      </c>
      <c r="EC22" s="318">
        <v>0</v>
      </c>
      <c r="ED22" s="318">
        <v>0</v>
      </c>
      <c r="EE22" s="318">
        <v>0</v>
      </c>
      <c r="EF22" s="318">
        <v>0</v>
      </c>
      <c r="EG22" s="318">
        <v>0</v>
      </c>
      <c r="EH22" s="318">
        <v>0</v>
      </c>
      <c r="EI22" s="318">
        <v>0</v>
      </c>
      <c r="EJ22" s="318">
        <v>0</v>
      </c>
      <c r="EK22" s="318">
        <v>0</v>
      </c>
      <c r="EL22" s="318">
        <v>0</v>
      </c>
      <c r="EM22" s="318">
        <f>VLOOKUP($B22,'Sintesi (CA)'!$C$30:$AE$56,25,FALSE)</f>
        <v>0</v>
      </c>
      <c r="EN22" s="318">
        <f>VLOOKUP($B22,'Sintesi (CA)'!$C$30:$AE$56,25,FALSE)</f>
        <v>0</v>
      </c>
      <c r="EO22" s="318">
        <f>VLOOKUP($B22,'Sintesi (CA)'!$C$30:$AE$56,25,FALSE)</f>
        <v>0</v>
      </c>
      <c r="EP22" s="318">
        <f>VLOOKUP($B22,'Sintesi (CA)'!$C$30:$AE$56,25,FALSE)</f>
        <v>0</v>
      </c>
      <c r="EQ22" s="318">
        <f>VLOOKUP($B22,'Sintesi (CA)'!$C$30:$AE$56,25,FALSE)</f>
        <v>0</v>
      </c>
      <c r="ER22" s="318">
        <f>VLOOKUP($B22,'Sintesi (CA)'!$C$30:$AE$56,25,FALSE)</f>
        <v>0</v>
      </c>
      <c r="ES22" s="318">
        <f>VLOOKUP($B22,'Sintesi (CA)'!$C$30:$AE$56,25,FALSE)</f>
        <v>0</v>
      </c>
      <c r="ET22" s="318">
        <f>VLOOKUP($B22,'Sintesi (CA)'!$C$30:$AE$56,25,FALSE)</f>
        <v>0</v>
      </c>
      <c r="EU22" s="318">
        <f>VLOOKUP($B22,'Sintesi (CA)'!$C$30:$AE$56,25,FALSE)</f>
        <v>0</v>
      </c>
      <c r="EV22" s="318">
        <f>VLOOKUP($B22,'Sintesi (CA)'!$C$30:$AE$56,25,FALSE)</f>
        <v>0</v>
      </c>
      <c r="EW22" s="318">
        <f>VLOOKUP($B22,'Sintesi (CA)'!$C$30:$AE$56,25,FALSE)</f>
        <v>0</v>
      </c>
      <c r="EX22" s="318">
        <f>VLOOKUP($B22,'Sintesi (CA)'!$C$30:$AE$56,25,FALSE)</f>
        <v>0</v>
      </c>
      <c r="EY22" s="318">
        <f>VLOOKUP($B22,'Sintesi (CA)'!$C$30:$AE$56,25,FALSE)</f>
        <v>0</v>
      </c>
      <c r="EZ22" s="318">
        <f>VLOOKUP($B22,'Sintesi (CA)'!$C$30:$AE$56,25,FALSE)</f>
        <v>0</v>
      </c>
      <c r="FA22" s="318">
        <f>VLOOKUP($B22,'Sintesi (CA)'!$C$30:$AE$56,25,FALSE)</f>
        <v>0</v>
      </c>
      <c r="FB22" s="318">
        <f>VLOOKUP($B22,'Sintesi (CA)'!$C$30:$AE$56,25,FALSE)</f>
        <v>0</v>
      </c>
      <c r="FC22" s="318">
        <f>VLOOKUP($B22,'Sintesi (CA)'!$C$30:$AE$56,25,FALSE)</f>
        <v>0</v>
      </c>
      <c r="FD22" s="318">
        <f>VLOOKUP($B22,'Sintesi (CA)'!$C$30:$AE$56,25,FALSE)</f>
        <v>0</v>
      </c>
      <c r="FE22" s="318">
        <f>VLOOKUP($B22,'Sintesi (CA)'!$C$30:$AE$56,25,FALSE)</f>
        <v>0</v>
      </c>
      <c r="FF22" s="318">
        <f>VLOOKUP($B22,'Sintesi (CA)'!$C$30:$AE$56,25,FALSE)</f>
        <v>0</v>
      </c>
      <c r="FG22" s="318">
        <f>VLOOKUP($B22,'Sintesi (CA)'!$C$30:$AE$56,25,FALSE)</f>
        <v>0</v>
      </c>
      <c r="FH22" s="318">
        <f>VLOOKUP($B22,'Sintesi (CA)'!$C$30:$AE$56,25,FALSE)</f>
        <v>0</v>
      </c>
      <c r="FI22" s="318">
        <f>VLOOKUP($B22,'Sintesi (CA)'!$C$30:$AE$56,25,FALSE)</f>
        <v>0</v>
      </c>
      <c r="FJ22" s="318">
        <f>VLOOKUP($B22,'Sintesi (CA)'!$C$30:$AE$56,25,FALSE)</f>
        <v>0</v>
      </c>
      <c r="FK22" s="318">
        <f>VLOOKUP($B22,'Sintesi (CA)'!$C$30:$AE$56,25,FALSE)</f>
        <v>0</v>
      </c>
      <c r="FL22" s="318">
        <f>VLOOKUP($B22,'Sintesi (CA)'!$C$30:$AE$56,25,FALSE)</f>
        <v>0</v>
      </c>
      <c r="FM22" s="318">
        <f>VLOOKUP($B22,'Sintesi (CA)'!$C$30:$AE$56,25,FALSE)</f>
        <v>0</v>
      </c>
      <c r="FN22" s="318">
        <f>VLOOKUP($B22,'Sintesi (CA)'!$C$30:$AE$56,25,FALSE)</f>
        <v>0</v>
      </c>
      <c r="FO22" s="318">
        <f>VLOOKUP($B22,'Sintesi (CA)'!$C$30:$AE$56,25,FALSE)</f>
        <v>0</v>
      </c>
      <c r="FP22" s="318">
        <f>VLOOKUP($B22,'Sintesi (CA)'!$C$30:$AE$56,25,FALSE)</f>
        <v>0</v>
      </c>
      <c r="FQ22" s="318">
        <f>VLOOKUP($B22,'Sintesi (CA)'!$C$30:$AE$56,25,FALSE)</f>
        <v>0</v>
      </c>
      <c r="FR22" s="318">
        <f>VLOOKUP($B22,'Sintesi (CA)'!$C$30:$AE$56,25,FALSE)</f>
        <v>0</v>
      </c>
      <c r="FS22" s="318">
        <f>VLOOKUP($B22,'Sintesi (CA)'!$C$30:$AE$56,25,FALSE)</f>
        <v>0</v>
      </c>
      <c r="FT22" s="318">
        <f>VLOOKUP($B22,'Sintesi (CA)'!$C$30:$AE$56,25,FALSE)</f>
        <v>0</v>
      </c>
      <c r="FU22" s="318">
        <f>VLOOKUP($B22,'Sintesi (CA)'!$C$30:$AE$56,25,FALSE)</f>
        <v>0</v>
      </c>
      <c r="FV22" s="318">
        <f>VLOOKUP($B22,'Sintesi (CA)'!$C$30:$AE$56,25,FALSE)</f>
        <v>0</v>
      </c>
      <c r="FW22" s="318">
        <f>VLOOKUP($B22,'Sintesi (CA)'!$C$30:$AE$56,25,FALSE)</f>
        <v>0</v>
      </c>
      <c r="FX22" s="318">
        <f>VLOOKUP($B22,'Sintesi (CA)'!$C$30:$AE$56,25,FALSE)</f>
        <v>0</v>
      </c>
      <c r="FY22" s="318">
        <f>VLOOKUP($B22,'Sintesi (CA)'!$C$30:$AE$56,25,FALSE)</f>
        <v>0</v>
      </c>
      <c r="FZ22" s="318">
        <f>VLOOKUP($B22,'Sintesi (CA)'!$C$30:$AE$56,25,FALSE)</f>
        <v>0</v>
      </c>
      <c r="GA22" s="318">
        <f>VLOOKUP($B22,'Sintesi (CA)'!$C$30:$AE$56,25,FALSE)</f>
        <v>0</v>
      </c>
      <c r="GB22" s="318">
        <f>VLOOKUP($B22,'Sintesi (CA)'!$C$30:$AE$56,25,FALSE)</f>
        <v>0</v>
      </c>
      <c r="GC22" s="318">
        <f>VLOOKUP($B22,'Sintesi (CA)'!$C$30:$AE$56,25,FALSE)</f>
        <v>0</v>
      </c>
      <c r="GD22" s="318">
        <f>VLOOKUP($B22,'Sintesi (CA)'!$C$30:$AE$56,25,FALSE)</f>
        <v>0</v>
      </c>
      <c r="GE22" s="318">
        <f>VLOOKUP($B22,'Sintesi (CA)'!$C$30:$AE$56,25,FALSE)</f>
        <v>0</v>
      </c>
      <c r="GF22" s="318">
        <f>VLOOKUP($B22,'Sintesi (CA)'!$C$30:$AE$56,25,FALSE)</f>
        <v>0</v>
      </c>
      <c r="GG22" s="318">
        <f>VLOOKUP($B22,'Sintesi (CA)'!$C$30:$AE$56,25,FALSE)</f>
        <v>0</v>
      </c>
      <c r="GH22" s="318">
        <f>VLOOKUP($B22,'Sintesi (CA)'!$C$30:$AE$56,25,FALSE)</f>
        <v>0</v>
      </c>
      <c r="GI22" s="318">
        <f>VLOOKUP($B22,'Sintesi (CA)'!$C$30:$AE$56,25,FALSE)</f>
        <v>0</v>
      </c>
      <c r="GJ22" s="318">
        <f>VLOOKUP($B22,'Sintesi (CA)'!$C$30:$AE$56,25,FALSE)</f>
        <v>0</v>
      </c>
      <c r="GK22" s="318">
        <f>VLOOKUP($B22,'Sintesi (CA)'!$C$30:$AE$56,25,FALSE)</f>
        <v>0</v>
      </c>
      <c r="GL22" s="318">
        <f>VLOOKUP($B22,'Sintesi (CA)'!$C$30:$AE$56,25,FALSE)</f>
        <v>0</v>
      </c>
      <c r="GM22" s="318">
        <f>VLOOKUP($B22,'Sintesi (CA)'!$C$30:$AE$56,25,FALSE)</f>
        <v>0</v>
      </c>
      <c r="GN22" s="318">
        <f>VLOOKUP($B22,'Sintesi (CA)'!$C$30:$AE$56,25,FALSE)</f>
        <v>0</v>
      </c>
      <c r="GO22" s="318">
        <f>VLOOKUP($B22,'Sintesi (CA)'!$C$30:$AE$56,25,FALSE)</f>
        <v>0</v>
      </c>
      <c r="GP22" s="318">
        <f>VLOOKUP($B22,'Sintesi (CA)'!$C$30:$AE$56,25,FALSE)</f>
        <v>0</v>
      </c>
      <c r="GQ22" s="318">
        <f>VLOOKUP($B22,'Sintesi (CA)'!$C$30:$AE$56,25,FALSE)</f>
        <v>0</v>
      </c>
      <c r="GR22" s="318">
        <f>VLOOKUP($B22,'Sintesi (CA)'!$C$30:$AE$56,25,FALSE)</f>
        <v>0</v>
      </c>
      <c r="GS22" s="318">
        <f>VLOOKUP($B22,'Sintesi (CA)'!$C$30:$AE$56,25,FALSE)</f>
        <v>0</v>
      </c>
      <c r="GT22" s="318">
        <f>VLOOKUP($B22,'Sintesi (CA)'!$C$30:$AE$56,25,FALSE)</f>
        <v>0</v>
      </c>
      <c r="GU22" s="318">
        <f>VLOOKUP($B22,'Sintesi (CA)'!$C$30:$AE$56,25,FALSE)</f>
        <v>0</v>
      </c>
      <c r="GV22" s="318">
        <f>VLOOKUP($B22,'Sintesi (CA)'!$C$30:$AE$56,25,FALSE)</f>
        <v>0</v>
      </c>
      <c r="GW22" s="318">
        <f>VLOOKUP($B22,'Sintesi (CA)'!$C$30:$AE$56,25,FALSE)</f>
        <v>0</v>
      </c>
      <c r="GX22" s="318">
        <f>VLOOKUP($B22,'Sintesi (CA)'!$C$30:$AE$56,25,FALSE)</f>
        <v>0</v>
      </c>
      <c r="GY22" s="318">
        <f>VLOOKUP($B22,'Sintesi (CA)'!$C$30:$AE$56,25,FALSE)</f>
        <v>0</v>
      </c>
      <c r="GZ22" s="318">
        <f>VLOOKUP($B22,'Sintesi (CA)'!$C$30:$AE$56,25,FALSE)</f>
        <v>0</v>
      </c>
      <c r="HA22" s="318">
        <f>VLOOKUP($B22,'Sintesi (CA)'!$C$30:$AE$56,25,FALSE)</f>
        <v>0</v>
      </c>
      <c r="HB22" s="318">
        <f>VLOOKUP($B22,'Sintesi (CA)'!$C$30:$AE$56,25,FALSE)</f>
        <v>0</v>
      </c>
      <c r="HC22" s="318">
        <f>VLOOKUP($B22,'Sintesi (CA)'!$C$30:$AE$56,25,FALSE)</f>
        <v>0</v>
      </c>
      <c r="HD22" s="318">
        <f>VLOOKUP($B22,'Sintesi (CA)'!$C$30:$AE$56,25,FALSE)</f>
        <v>0</v>
      </c>
      <c r="HE22" s="318">
        <f>VLOOKUP($B22,'Sintesi (CA)'!$C$30:$AE$56,25,FALSE)</f>
        <v>0</v>
      </c>
      <c r="HF22" s="318">
        <f>VLOOKUP($B22,'Sintesi (CA)'!$C$30:$AE$56,25,FALSE)</f>
        <v>0</v>
      </c>
      <c r="HG22" s="318">
        <f>VLOOKUP($B22,'Sintesi (CA)'!$C$30:$AE$56,25,FALSE)</f>
        <v>0</v>
      </c>
      <c r="HH22" s="318">
        <f>VLOOKUP($B22,'Sintesi (CA)'!$C$30:$AE$56,25,FALSE)</f>
        <v>0</v>
      </c>
      <c r="HI22" s="318">
        <f>VLOOKUP($B22,'Sintesi (CA)'!$C$30:$AE$56,25,FALSE)</f>
        <v>0</v>
      </c>
      <c r="HJ22" s="318">
        <f>VLOOKUP($B22,'Sintesi (CA)'!$C$30:$AE$56,25,FALSE)</f>
        <v>0</v>
      </c>
      <c r="HK22" s="318">
        <f>VLOOKUP($B22,'Sintesi (CA)'!$C$30:$AE$56,25,FALSE)</f>
        <v>0</v>
      </c>
      <c r="HL22" s="318">
        <f>VLOOKUP($B22,'Sintesi (CA)'!$C$30:$AE$56,25,FALSE)</f>
        <v>0</v>
      </c>
      <c r="HM22" s="318">
        <f>VLOOKUP($B22,'Sintesi (CA)'!$C$30:$AE$56,25,FALSE)</f>
        <v>0</v>
      </c>
      <c r="HN22" s="318">
        <f>VLOOKUP($B22,'Sintesi (CA)'!$C$30:$AE$56,25,FALSE)</f>
        <v>0</v>
      </c>
      <c r="HO22" s="318">
        <f>VLOOKUP($B22,'Sintesi (CA)'!$C$30:$AE$56,25,FALSE)</f>
        <v>0</v>
      </c>
      <c r="HP22" s="318"/>
      <c r="HQ22" s="318"/>
      <c r="HR22" s="318"/>
      <c r="HS22" s="319">
        <v>0</v>
      </c>
      <c r="HT22" s="319">
        <v>0</v>
      </c>
      <c r="HU22" s="319">
        <v>0</v>
      </c>
      <c r="HV22" s="319">
        <v>0</v>
      </c>
      <c r="HW22" s="319">
        <v>0</v>
      </c>
      <c r="HX22" s="319">
        <v>0</v>
      </c>
      <c r="HY22" s="319">
        <v>0</v>
      </c>
      <c r="HZ22" s="319">
        <v>0</v>
      </c>
      <c r="IA22" s="319">
        <v>0</v>
      </c>
      <c r="IB22" s="319">
        <v>0</v>
      </c>
      <c r="IC22" s="319">
        <v>0</v>
      </c>
      <c r="ID22" s="319">
        <v>0</v>
      </c>
      <c r="IE22" s="319">
        <v>0</v>
      </c>
      <c r="IF22" s="319">
        <v>0</v>
      </c>
      <c r="IG22" s="319">
        <v>0</v>
      </c>
      <c r="IH22" s="319">
        <v>0</v>
      </c>
      <c r="II22" s="319">
        <v>0</v>
      </c>
      <c r="IJ22" s="319">
        <v>0</v>
      </c>
      <c r="IK22" s="319">
        <v>0</v>
      </c>
      <c r="IL22" s="319">
        <v>0</v>
      </c>
      <c r="IM22" s="319">
        <v>0</v>
      </c>
      <c r="IN22" s="319">
        <v>0</v>
      </c>
      <c r="IO22" s="319">
        <v>0</v>
      </c>
      <c r="IP22" s="319">
        <f>VLOOKUP($B22,'Sintesi (CA)'!$C$30:$AE$56,27,FALSE)</f>
        <v>0</v>
      </c>
      <c r="IQ22" s="319">
        <f>VLOOKUP($B22,'Sintesi (CA)'!$C$30:$AE$56,27,FALSE)</f>
        <v>0</v>
      </c>
      <c r="IR22" s="319">
        <f>VLOOKUP($B22,'Sintesi (CA)'!$C$30:$AE$56,27,FALSE)</f>
        <v>0</v>
      </c>
      <c r="IS22" s="319">
        <f>VLOOKUP($B22,'Sintesi (CA)'!$C$30:$AE$56,27,FALSE)</f>
        <v>0</v>
      </c>
      <c r="IT22" s="319">
        <f>VLOOKUP($B22,'Sintesi (CA)'!$C$30:$AE$56,27,FALSE)</f>
        <v>0</v>
      </c>
      <c r="IU22" s="319">
        <f>VLOOKUP($B22,'Sintesi (CA)'!$C$30:$AE$56,27,FALSE)</f>
        <v>0</v>
      </c>
      <c r="IV22" s="319">
        <f>VLOOKUP($B22,'Sintesi (CA)'!$C$30:$AE$56,27,FALSE)</f>
        <v>0</v>
      </c>
      <c r="IW22" s="319">
        <f>VLOOKUP($B22,'Sintesi (CA)'!$C$30:$AE$56,27,FALSE)</f>
        <v>0</v>
      </c>
      <c r="IX22" s="319">
        <f>VLOOKUP($B22,'Sintesi (CA)'!$C$30:$AE$56,27,FALSE)</f>
        <v>0</v>
      </c>
      <c r="IY22" s="319">
        <f>VLOOKUP($B22,'Sintesi (CA)'!$C$30:$AE$56,27,FALSE)</f>
        <v>0</v>
      </c>
      <c r="IZ22" s="319">
        <f>VLOOKUP($B22,'Sintesi (CA)'!$C$30:$AE$56,27,FALSE)</f>
        <v>0</v>
      </c>
      <c r="JA22" s="319">
        <f>VLOOKUP($B22,'Sintesi (CA)'!$C$30:$AE$56,27,FALSE)</f>
        <v>0</v>
      </c>
      <c r="JB22" s="319">
        <f>VLOOKUP($B22,'Sintesi (CA)'!$C$30:$AE$56,27,FALSE)</f>
        <v>0</v>
      </c>
      <c r="JC22" s="319">
        <f>VLOOKUP($B22,'Sintesi (CA)'!$C$30:$AE$56,27,FALSE)</f>
        <v>0</v>
      </c>
      <c r="JD22" s="319">
        <f>VLOOKUP($B22,'Sintesi (CA)'!$C$30:$AE$56,27,FALSE)</f>
        <v>0</v>
      </c>
      <c r="JE22" s="319">
        <f>VLOOKUP($B22,'Sintesi (CA)'!$C$30:$AE$56,27,FALSE)</f>
        <v>0</v>
      </c>
      <c r="JF22" s="319">
        <f>VLOOKUP($B22,'Sintesi (CA)'!$C$30:$AE$56,27,FALSE)</f>
        <v>0</v>
      </c>
      <c r="JG22" s="319">
        <f>VLOOKUP($B22,'Sintesi (CA)'!$C$30:$AE$56,27,FALSE)</f>
        <v>0</v>
      </c>
      <c r="JH22" s="319">
        <f>VLOOKUP($B22,'Sintesi (CA)'!$C$30:$AE$56,27,FALSE)</f>
        <v>0</v>
      </c>
      <c r="JI22" s="319">
        <f>VLOOKUP($B22,'Sintesi (CA)'!$C$30:$AE$56,27,FALSE)</f>
        <v>0</v>
      </c>
      <c r="JJ22" s="319">
        <f>VLOOKUP($B22,'Sintesi (CA)'!$C$30:$AE$56,27,FALSE)</f>
        <v>0</v>
      </c>
      <c r="JK22" s="319">
        <f>VLOOKUP($B22,'Sintesi (CA)'!$C$30:$AE$56,27,FALSE)</f>
        <v>0</v>
      </c>
      <c r="JL22" s="319">
        <f>VLOOKUP($B22,'Sintesi (CA)'!$C$30:$AE$56,27,FALSE)</f>
        <v>0</v>
      </c>
      <c r="JM22" s="319">
        <f>VLOOKUP($B22,'Sintesi (CA)'!$C$30:$AE$56,27,FALSE)</f>
        <v>0</v>
      </c>
      <c r="JN22" s="319">
        <f>VLOOKUP($B22,'Sintesi (CA)'!$C$30:$AE$56,27,FALSE)</f>
        <v>0</v>
      </c>
      <c r="JO22" s="319">
        <f>VLOOKUP($B22,'Sintesi (CA)'!$C$30:$AE$56,27,FALSE)</f>
        <v>0</v>
      </c>
      <c r="JP22" s="319">
        <f>VLOOKUP($B22,'Sintesi (CA)'!$C$30:$AE$56,27,FALSE)</f>
        <v>0</v>
      </c>
      <c r="JQ22" s="319">
        <f>VLOOKUP($B22,'Sintesi (CA)'!$C$30:$AE$56,27,FALSE)</f>
        <v>0</v>
      </c>
      <c r="JR22" s="319">
        <f>VLOOKUP($B22,'Sintesi (CA)'!$C$30:$AE$56,27,FALSE)</f>
        <v>0</v>
      </c>
      <c r="JS22" s="319">
        <f>VLOOKUP($B22,'Sintesi (CA)'!$C$30:$AE$56,27,FALSE)</f>
        <v>0</v>
      </c>
      <c r="JT22" s="319">
        <f>VLOOKUP($B22,'Sintesi (CA)'!$C$30:$AE$56,27,FALSE)</f>
        <v>0</v>
      </c>
      <c r="JU22" s="319">
        <f>VLOOKUP($B22,'Sintesi (CA)'!$C$30:$AE$56,27,FALSE)</f>
        <v>0</v>
      </c>
      <c r="JV22" s="319">
        <f>VLOOKUP($B22,'Sintesi (CA)'!$C$30:$AE$56,27,FALSE)</f>
        <v>0</v>
      </c>
      <c r="JW22" s="319">
        <f>VLOOKUP($B22,'Sintesi (CA)'!$C$30:$AE$56,27,FALSE)</f>
        <v>0</v>
      </c>
      <c r="JX22" s="319">
        <f>VLOOKUP($B22,'Sintesi (CA)'!$C$30:$AE$56,27,FALSE)</f>
        <v>0</v>
      </c>
      <c r="JY22" s="319">
        <f>VLOOKUP($B22,'Sintesi (CA)'!$C$30:$AE$56,27,FALSE)</f>
        <v>0</v>
      </c>
      <c r="JZ22" s="319">
        <f>VLOOKUP($B22,'Sintesi (CA)'!$C$30:$AE$56,27,FALSE)</f>
        <v>0</v>
      </c>
      <c r="KA22" s="319">
        <f>VLOOKUP($B22,'Sintesi (CA)'!$C$30:$AE$56,27,FALSE)</f>
        <v>0</v>
      </c>
      <c r="KB22" s="319">
        <f>VLOOKUP($B22,'Sintesi (CA)'!$C$30:$AE$56,27,FALSE)</f>
        <v>0</v>
      </c>
      <c r="KC22" s="319">
        <f>VLOOKUP($B22,'Sintesi (CA)'!$C$30:$AE$56,27,FALSE)</f>
        <v>0</v>
      </c>
      <c r="KD22" s="319">
        <f>VLOOKUP($B22,'Sintesi (CA)'!$C$30:$AE$56,27,FALSE)</f>
        <v>0</v>
      </c>
      <c r="KE22" s="319">
        <f>VLOOKUP($B22,'Sintesi (CA)'!$C$30:$AE$56,27,FALSE)</f>
        <v>0</v>
      </c>
      <c r="KF22" s="319">
        <f>VLOOKUP($B22,'Sintesi (CA)'!$C$30:$AE$56,27,FALSE)</f>
        <v>0</v>
      </c>
      <c r="KG22" s="319">
        <f>VLOOKUP($B22,'Sintesi (CA)'!$C$30:$AE$56,27,FALSE)</f>
        <v>0</v>
      </c>
      <c r="KH22" s="319">
        <f>VLOOKUP($B22,'Sintesi (CA)'!$C$30:$AE$56,27,FALSE)</f>
        <v>0</v>
      </c>
      <c r="KI22" s="319">
        <f>VLOOKUP($B22,'Sintesi (CA)'!$C$30:$AE$56,27,FALSE)</f>
        <v>0</v>
      </c>
      <c r="KJ22" s="319">
        <f>VLOOKUP($B22,'Sintesi (CA)'!$C$30:$AE$56,27,FALSE)</f>
        <v>0</v>
      </c>
      <c r="KK22" s="319">
        <f>VLOOKUP($B22,'Sintesi (CA)'!$C$30:$AE$56,27,FALSE)</f>
        <v>0</v>
      </c>
      <c r="KL22" s="319">
        <f>VLOOKUP($B22,'Sintesi (CA)'!$C$30:$AE$56,27,FALSE)</f>
        <v>0</v>
      </c>
      <c r="KM22" s="319">
        <f>VLOOKUP($B22,'Sintesi (CA)'!$C$30:$AE$56,27,FALSE)</f>
        <v>0</v>
      </c>
      <c r="KN22" s="319">
        <f>VLOOKUP($B22,'Sintesi (CA)'!$C$30:$AE$56,27,FALSE)</f>
        <v>0</v>
      </c>
      <c r="KO22" s="319">
        <f>VLOOKUP($B22,'Sintesi (CA)'!$C$30:$AE$56,27,FALSE)</f>
        <v>0</v>
      </c>
      <c r="KP22" s="319">
        <f>VLOOKUP($B22,'Sintesi (CA)'!$C$30:$AE$56,27,FALSE)</f>
        <v>0</v>
      </c>
      <c r="KQ22" s="319">
        <f>VLOOKUP($B22,'Sintesi (CA)'!$C$30:$AE$56,27,FALSE)</f>
        <v>0</v>
      </c>
      <c r="KR22" s="319">
        <f>VLOOKUP($B22,'Sintesi (CA)'!$C$30:$AE$56,27,FALSE)</f>
        <v>0</v>
      </c>
      <c r="KS22" s="319">
        <f>VLOOKUP($B22,'Sintesi (CA)'!$C$30:$AE$56,27,FALSE)</f>
        <v>0</v>
      </c>
      <c r="KT22" s="319">
        <f>VLOOKUP($B22,'Sintesi (CA)'!$C$30:$AE$56,27,FALSE)</f>
        <v>0</v>
      </c>
      <c r="KU22" s="319">
        <f>VLOOKUP($B22,'Sintesi (CA)'!$C$30:$AE$56,27,FALSE)</f>
        <v>0</v>
      </c>
      <c r="KV22" s="319">
        <f>VLOOKUP($B22,'Sintesi (CA)'!$C$30:$AE$56,27,FALSE)</f>
        <v>0</v>
      </c>
      <c r="KW22" s="319">
        <f>VLOOKUP($B22,'Sintesi (CA)'!$C$30:$AE$56,27,FALSE)</f>
        <v>0</v>
      </c>
      <c r="KX22" s="319">
        <f>VLOOKUP($B22,'Sintesi (CA)'!$C$30:$AE$56,27,FALSE)</f>
        <v>0</v>
      </c>
      <c r="KY22" s="319">
        <f>VLOOKUP($B22,'Sintesi (CA)'!$C$30:$AE$56,27,FALSE)</f>
        <v>0</v>
      </c>
      <c r="KZ22" s="319">
        <f>VLOOKUP($B22,'Sintesi (CA)'!$C$30:$AE$56,27,FALSE)</f>
        <v>0</v>
      </c>
      <c r="LA22" s="319">
        <f>VLOOKUP($B22,'Sintesi (CA)'!$C$30:$AE$56,27,FALSE)</f>
        <v>0</v>
      </c>
      <c r="LB22" s="319">
        <f>VLOOKUP($B22,'Sintesi (CA)'!$C$30:$AE$56,27,FALSE)</f>
        <v>0</v>
      </c>
      <c r="LC22" s="319">
        <f>VLOOKUP($B22,'Sintesi (CA)'!$C$30:$AE$56,27,FALSE)</f>
        <v>0</v>
      </c>
      <c r="LD22" s="319">
        <f>VLOOKUP($B22,'Sintesi (CA)'!$C$30:$AE$56,27,FALSE)</f>
        <v>0</v>
      </c>
      <c r="LE22" s="319">
        <f>VLOOKUP($B22,'Sintesi (CA)'!$C$30:$AE$56,27,FALSE)</f>
        <v>0</v>
      </c>
      <c r="LF22" s="319">
        <f>VLOOKUP($B22,'Sintesi (CA)'!$C$30:$AE$56,27,FALSE)</f>
        <v>0</v>
      </c>
      <c r="LG22" s="319">
        <f>VLOOKUP($B22,'Sintesi (CA)'!$C$30:$AE$56,27,FALSE)</f>
        <v>0</v>
      </c>
      <c r="LH22" s="319">
        <f>VLOOKUP($B22,'Sintesi (CA)'!$C$30:$AE$56,27,FALSE)</f>
        <v>0</v>
      </c>
      <c r="LI22" s="319">
        <f>VLOOKUP($B22,'Sintesi (CA)'!$C$30:$AE$56,27,FALSE)</f>
        <v>0</v>
      </c>
      <c r="LJ22" s="319">
        <f>VLOOKUP($B22,'Sintesi (CA)'!$C$30:$AE$56,27,FALSE)</f>
        <v>0</v>
      </c>
      <c r="LK22" s="319">
        <f>VLOOKUP($B22,'Sintesi (CA)'!$C$30:$AE$56,27,FALSE)</f>
        <v>0</v>
      </c>
      <c r="LL22" s="319">
        <f>VLOOKUP($B22,'Sintesi (CA)'!$C$30:$AE$56,27,FALSE)</f>
        <v>0</v>
      </c>
      <c r="LM22" s="319">
        <f>VLOOKUP($B22,'Sintesi (CA)'!$C$30:$AE$56,27,FALSE)</f>
        <v>0</v>
      </c>
      <c r="LN22" s="319">
        <f>VLOOKUP($B22,'Sintesi (CA)'!$C$30:$AE$56,27,FALSE)</f>
        <v>0</v>
      </c>
      <c r="LO22" s="319">
        <f>VLOOKUP($B22,'Sintesi (CA)'!$C$30:$AE$56,27,FALSE)</f>
        <v>0</v>
      </c>
      <c r="LP22" s="319">
        <f>VLOOKUP($B22,'Sintesi (CA)'!$C$30:$AE$56,27,FALSE)</f>
        <v>0</v>
      </c>
      <c r="LQ22" s="319">
        <f>VLOOKUP($B22,'Sintesi (CA)'!$C$30:$AE$56,27,FALSE)</f>
        <v>0</v>
      </c>
      <c r="LR22" s="319">
        <f>VLOOKUP($B22,'Sintesi (CA)'!$C$30:$AE$56,27,FALSE)</f>
        <v>0</v>
      </c>
      <c r="LS22" s="319"/>
      <c r="LT22" s="319"/>
      <c r="LU22" s="319"/>
      <c r="LV22" s="320">
        <v>1</v>
      </c>
      <c r="LW22" s="320">
        <v>1</v>
      </c>
      <c r="LX22" s="320">
        <v>1</v>
      </c>
      <c r="LY22" s="320">
        <v>1</v>
      </c>
      <c r="LZ22" s="320">
        <v>1</v>
      </c>
      <c r="MA22" s="320">
        <v>1</v>
      </c>
      <c r="MB22" s="320">
        <v>1</v>
      </c>
      <c r="MC22" s="320">
        <v>1</v>
      </c>
      <c r="MD22" s="320">
        <v>1</v>
      </c>
      <c r="ME22" s="320">
        <v>1</v>
      </c>
      <c r="MF22" s="320">
        <v>1</v>
      </c>
      <c r="MG22" s="320">
        <v>1</v>
      </c>
      <c r="MH22" s="320">
        <v>1</v>
      </c>
      <c r="MI22" s="320">
        <v>1</v>
      </c>
      <c r="MJ22" s="320">
        <v>1</v>
      </c>
      <c r="MK22" s="320">
        <v>1</v>
      </c>
      <c r="ML22" s="320">
        <v>1</v>
      </c>
      <c r="MM22" s="320">
        <v>1</v>
      </c>
      <c r="MN22" s="320">
        <v>1</v>
      </c>
      <c r="MO22" s="320">
        <v>1</v>
      </c>
      <c r="MP22" s="320">
        <v>1</v>
      </c>
      <c r="MQ22" s="320">
        <v>1</v>
      </c>
      <c r="MR22" s="320">
        <v>1</v>
      </c>
      <c r="MS22" s="320">
        <f>VLOOKUP($B22,'Sintesi (CA)'!$C$30:$AE$56,26,FALSE)</f>
        <v>1</v>
      </c>
      <c r="MT22" s="320">
        <f>VLOOKUP($B22,'Sintesi (CA)'!$C$30:$AE$56,26,FALSE)</f>
        <v>1</v>
      </c>
      <c r="MU22" s="320">
        <f>VLOOKUP($B22,'Sintesi (CA)'!$C$30:$AE$56,26,FALSE)</f>
        <v>1</v>
      </c>
      <c r="MV22" s="320">
        <f>VLOOKUP($B22,'Sintesi (CA)'!$C$30:$AE$56,26,FALSE)</f>
        <v>1</v>
      </c>
      <c r="MW22" s="320">
        <f>VLOOKUP($B22,'Sintesi (CA)'!$C$30:$AE$56,26,FALSE)</f>
        <v>1</v>
      </c>
      <c r="MX22" s="320">
        <f>VLOOKUP($B22,'Sintesi (CA)'!$C$30:$AE$56,26,FALSE)</f>
        <v>1</v>
      </c>
      <c r="MY22" s="320">
        <f>VLOOKUP($B22,'Sintesi (CA)'!$C$30:$AE$56,26,FALSE)</f>
        <v>1</v>
      </c>
      <c r="MZ22" s="320">
        <f>VLOOKUP($B22,'Sintesi (CA)'!$C$30:$AE$56,26,FALSE)</f>
        <v>1</v>
      </c>
      <c r="NA22" s="320">
        <f>VLOOKUP($B22,'Sintesi (CA)'!$C$30:$AE$56,26,FALSE)</f>
        <v>1</v>
      </c>
      <c r="NB22" s="320">
        <f>VLOOKUP($B22,'Sintesi (CA)'!$C$30:$AE$56,26,FALSE)</f>
        <v>1</v>
      </c>
      <c r="NC22" s="320">
        <f>VLOOKUP($B22,'Sintesi (CA)'!$C$30:$AE$56,26,FALSE)</f>
        <v>1</v>
      </c>
      <c r="ND22" s="320">
        <f>VLOOKUP($B22,'Sintesi (CA)'!$C$30:$AE$56,26,FALSE)</f>
        <v>1</v>
      </c>
      <c r="NE22" s="320">
        <f>VLOOKUP($B22,'Sintesi (CA)'!$C$30:$AE$56,26,FALSE)</f>
        <v>1</v>
      </c>
      <c r="NF22" s="320">
        <f>VLOOKUP($B22,'Sintesi (CA)'!$C$30:$AE$56,26,FALSE)</f>
        <v>1</v>
      </c>
      <c r="NG22" s="320">
        <f>VLOOKUP($B22,'Sintesi (CA)'!$C$30:$AE$56,26,FALSE)</f>
        <v>1</v>
      </c>
      <c r="NH22" s="320">
        <f>VLOOKUP($B22,'Sintesi (CA)'!$C$30:$AE$56,26,FALSE)</f>
        <v>1</v>
      </c>
      <c r="NI22" s="320">
        <f>VLOOKUP($B22,'Sintesi (CA)'!$C$30:$AE$56,26,FALSE)</f>
        <v>1</v>
      </c>
      <c r="NJ22" s="320">
        <f>VLOOKUP($B22,'Sintesi (CA)'!$C$30:$AE$56,26,FALSE)</f>
        <v>1</v>
      </c>
      <c r="NK22" s="320">
        <f>VLOOKUP($B22,'Sintesi (CA)'!$C$30:$AE$56,26,FALSE)</f>
        <v>1</v>
      </c>
      <c r="NL22" s="320">
        <f>VLOOKUP($B22,'Sintesi (CA)'!$C$30:$AE$56,26,FALSE)</f>
        <v>1</v>
      </c>
      <c r="NM22" s="320">
        <f>VLOOKUP($B22,'Sintesi (CA)'!$C$30:$AE$56,26,FALSE)</f>
        <v>1</v>
      </c>
      <c r="NN22" s="320">
        <f>VLOOKUP($B22,'Sintesi (CA)'!$C$30:$AE$56,26,FALSE)</f>
        <v>1</v>
      </c>
      <c r="NO22" s="320">
        <f>VLOOKUP($B22,'Sintesi (CA)'!$C$30:$AE$56,26,FALSE)</f>
        <v>1</v>
      </c>
      <c r="NP22" s="320">
        <f>VLOOKUP($B22,'Sintesi (CA)'!$C$30:$AE$56,26,FALSE)</f>
        <v>1</v>
      </c>
      <c r="NQ22" s="320">
        <f>VLOOKUP($B22,'Sintesi (CA)'!$C$30:$AE$56,26,FALSE)</f>
        <v>1</v>
      </c>
      <c r="NR22" s="320">
        <f>VLOOKUP($B22,'Sintesi (CA)'!$C$30:$AE$56,26,FALSE)</f>
        <v>1</v>
      </c>
      <c r="NS22" s="320">
        <f>VLOOKUP($B22,'Sintesi (CA)'!$C$30:$AE$56,26,FALSE)</f>
        <v>1</v>
      </c>
      <c r="NT22" s="320">
        <f>VLOOKUP($B22,'Sintesi (CA)'!$C$30:$AE$56,26,FALSE)</f>
        <v>1</v>
      </c>
      <c r="NU22" s="320">
        <f>VLOOKUP($B22,'Sintesi (CA)'!$C$30:$AE$56,26,FALSE)</f>
        <v>1</v>
      </c>
      <c r="NV22" s="320">
        <f>VLOOKUP($B22,'Sintesi (CA)'!$C$30:$AE$56,26,FALSE)</f>
        <v>1</v>
      </c>
      <c r="NW22" s="320">
        <f>VLOOKUP($B22,'Sintesi (CA)'!$C$30:$AE$56,26,FALSE)</f>
        <v>1</v>
      </c>
      <c r="NX22" s="320">
        <f>VLOOKUP($B22,'Sintesi (CA)'!$C$30:$AE$56,26,FALSE)</f>
        <v>1</v>
      </c>
      <c r="NY22" s="320">
        <f>VLOOKUP($B22,'Sintesi (CA)'!$C$30:$AE$56,26,FALSE)</f>
        <v>1</v>
      </c>
      <c r="NZ22" s="320">
        <f>VLOOKUP($B22,'Sintesi (CA)'!$C$30:$AE$56,26,FALSE)</f>
        <v>1</v>
      </c>
      <c r="OA22" s="320">
        <f>VLOOKUP($B22,'Sintesi (CA)'!$C$30:$AE$56,26,FALSE)</f>
        <v>1</v>
      </c>
      <c r="OB22" s="320">
        <f>VLOOKUP($B22,'Sintesi (CA)'!$C$30:$AE$56,26,FALSE)</f>
        <v>1</v>
      </c>
      <c r="OC22" s="320">
        <f>VLOOKUP($B22,'Sintesi (CA)'!$C$30:$AE$56,26,FALSE)</f>
        <v>1</v>
      </c>
      <c r="OD22" s="320">
        <f>VLOOKUP($B22,'Sintesi (CA)'!$C$30:$AE$56,26,FALSE)</f>
        <v>1</v>
      </c>
      <c r="OE22" s="320">
        <f>VLOOKUP($B22,'Sintesi (CA)'!$C$30:$AE$56,26,FALSE)</f>
        <v>1</v>
      </c>
      <c r="OF22" s="320">
        <f>VLOOKUP($B22,'Sintesi (CA)'!$C$30:$AE$56,26,FALSE)</f>
        <v>1</v>
      </c>
      <c r="OG22" s="320">
        <f>VLOOKUP($B22,'Sintesi (CA)'!$C$30:$AE$56,26,FALSE)</f>
        <v>1</v>
      </c>
      <c r="OH22" s="320">
        <f>VLOOKUP($B22,'Sintesi (CA)'!$C$30:$AE$56,26,FALSE)</f>
        <v>1</v>
      </c>
      <c r="OI22" s="320">
        <f>VLOOKUP($B22,'Sintesi (CA)'!$C$30:$AE$56,26,FALSE)</f>
        <v>1</v>
      </c>
      <c r="OJ22" s="320">
        <f>VLOOKUP($B22,'Sintesi (CA)'!$C$30:$AE$56,26,FALSE)</f>
        <v>1</v>
      </c>
      <c r="OK22" s="320">
        <f>VLOOKUP($B22,'Sintesi (CA)'!$C$30:$AE$56,26,FALSE)</f>
        <v>1</v>
      </c>
      <c r="OL22" s="320">
        <f>VLOOKUP($B22,'Sintesi (CA)'!$C$30:$AE$56,26,FALSE)</f>
        <v>1</v>
      </c>
      <c r="OM22" s="320">
        <f>VLOOKUP($B22,'Sintesi (CA)'!$C$30:$AE$56,26,FALSE)</f>
        <v>1</v>
      </c>
      <c r="ON22" s="320">
        <f>VLOOKUP($B22,'Sintesi (CA)'!$C$30:$AE$56,26,FALSE)</f>
        <v>1</v>
      </c>
      <c r="OO22" s="320">
        <f>VLOOKUP($B22,'Sintesi (CA)'!$C$30:$AE$56,26,FALSE)</f>
        <v>1</v>
      </c>
      <c r="OP22" s="320">
        <f>VLOOKUP($B22,'Sintesi (CA)'!$C$30:$AE$56,26,FALSE)</f>
        <v>1</v>
      </c>
      <c r="OQ22" s="320">
        <f>VLOOKUP($B22,'Sintesi (CA)'!$C$30:$AE$56,26,FALSE)</f>
        <v>1</v>
      </c>
      <c r="OR22" s="320">
        <f>VLOOKUP($B22,'Sintesi (CA)'!$C$30:$AE$56,26,FALSE)</f>
        <v>1</v>
      </c>
      <c r="OS22" s="320">
        <f>VLOOKUP($B22,'Sintesi (CA)'!$C$30:$AE$56,26,FALSE)</f>
        <v>1</v>
      </c>
      <c r="OT22" s="320">
        <f>VLOOKUP($B22,'Sintesi (CA)'!$C$30:$AE$56,26,FALSE)</f>
        <v>1</v>
      </c>
      <c r="OU22" s="320">
        <f>VLOOKUP($B22,'Sintesi (CA)'!$C$30:$AE$56,26,FALSE)</f>
        <v>1</v>
      </c>
      <c r="OV22" s="320">
        <f>VLOOKUP($B22,'Sintesi (CA)'!$C$30:$AE$56,26,FALSE)</f>
        <v>1</v>
      </c>
      <c r="OW22" s="320">
        <f>VLOOKUP($B22,'Sintesi (CA)'!$C$30:$AE$56,26,FALSE)</f>
        <v>1</v>
      </c>
      <c r="OX22" s="320">
        <f>VLOOKUP($B22,'Sintesi (CA)'!$C$30:$AE$56,26,FALSE)</f>
        <v>1</v>
      </c>
      <c r="OY22" s="320">
        <f>VLOOKUP($B22,'Sintesi (CA)'!$C$30:$AE$56,26,FALSE)</f>
        <v>1</v>
      </c>
      <c r="OZ22" s="320">
        <f>VLOOKUP($B22,'Sintesi (CA)'!$C$30:$AE$56,26,FALSE)</f>
        <v>1</v>
      </c>
      <c r="PA22" s="320">
        <f>VLOOKUP($B22,'Sintesi (CA)'!$C$30:$AE$56,26,FALSE)</f>
        <v>1</v>
      </c>
      <c r="PB22" s="320">
        <f>VLOOKUP($B22,'Sintesi (CA)'!$C$30:$AE$56,26,FALSE)</f>
        <v>1</v>
      </c>
      <c r="PC22" s="320">
        <f>VLOOKUP($B22,'Sintesi (CA)'!$C$30:$AE$56,26,FALSE)</f>
        <v>1</v>
      </c>
      <c r="PD22" s="320">
        <f>VLOOKUP($B22,'Sintesi (CA)'!$C$30:$AE$56,26,FALSE)</f>
        <v>1</v>
      </c>
      <c r="PE22" s="320">
        <f>VLOOKUP($B22,'Sintesi (CA)'!$C$30:$AE$56,26,FALSE)</f>
        <v>1</v>
      </c>
      <c r="PF22" s="320">
        <f>VLOOKUP($B22,'Sintesi (CA)'!$C$30:$AE$56,26,FALSE)</f>
        <v>1</v>
      </c>
      <c r="PG22" s="320">
        <f>VLOOKUP($B22,'Sintesi (CA)'!$C$30:$AE$56,26,FALSE)</f>
        <v>1</v>
      </c>
      <c r="PH22" s="320">
        <f>VLOOKUP($B22,'Sintesi (CA)'!$C$30:$AE$56,26,FALSE)</f>
        <v>1</v>
      </c>
      <c r="PI22" s="320">
        <f>VLOOKUP($B22,'Sintesi (CA)'!$C$30:$AE$56,26,FALSE)</f>
        <v>1</v>
      </c>
      <c r="PJ22" s="320">
        <f>VLOOKUP($B22,'Sintesi (CA)'!$C$30:$AE$56,26,FALSE)</f>
        <v>1</v>
      </c>
      <c r="PK22" s="320">
        <f>VLOOKUP($B22,'Sintesi (CA)'!$C$30:$AE$56,26,FALSE)</f>
        <v>1</v>
      </c>
      <c r="PL22" s="320">
        <f>VLOOKUP($B22,'Sintesi (CA)'!$C$30:$AE$56,26,FALSE)</f>
        <v>1</v>
      </c>
      <c r="PM22" s="320">
        <f>VLOOKUP($B22,'Sintesi (CA)'!$C$30:$AE$56,26,FALSE)</f>
        <v>1</v>
      </c>
      <c r="PN22" s="320">
        <f>VLOOKUP($B22,'Sintesi (CA)'!$C$30:$AE$56,26,FALSE)</f>
        <v>1</v>
      </c>
      <c r="PO22" s="320">
        <f>VLOOKUP($B22,'Sintesi (CA)'!$C$30:$AE$56,26,FALSE)</f>
        <v>1</v>
      </c>
      <c r="PP22" s="320">
        <f>VLOOKUP($B22,'Sintesi (CA)'!$C$30:$AE$56,26,FALSE)</f>
        <v>1</v>
      </c>
      <c r="PQ22" s="320">
        <f>VLOOKUP($B22,'Sintesi (CA)'!$C$30:$AE$56,26,FALSE)</f>
        <v>1</v>
      </c>
      <c r="PR22" s="320">
        <f>VLOOKUP($B22,'Sintesi (CA)'!$C$30:$AE$56,26,FALSE)</f>
        <v>1</v>
      </c>
      <c r="PS22" s="320">
        <f>VLOOKUP($B22,'Sintesi (CA)'!$C$30:$AE$56,26,FALSE)</f>
        <v>1</v>
      </c>
      <c r="PT22" s="320">
        <f>VLOOKUP($B22,'Sintesi (CA)'!$C$30:$AE$56,26,FALSE)</f>
        <v>1</v>
      </c>
      <c r="PU22" s="320">
        <f>VLOOKUP($B22,'Sintesi (CA)'!$C$30:$AE$56,26,FALSE)</f>
        <v>1</v>
      </c>
      <c r="PV22" s="320"/>
      <c r="PW22" s="320"/>
      <c r="PX22" s="320"/>
      <c r="PY22" s="321">
        <v>0</v>
      </c>
      <c r="PZ22" s="321">
        <v>0</v>
      </c>
      <c r="QA22" s="321">
        <v>0</v>
      </c>
      <c r="QB22" s="321">
        <v>0</v>
      </c>
      <c r="QC22" s="321">
        <v>0</v>
      </c>
      <c r="QD22" s="321">
        <v>0</v>
      </c>
      <c r="QE22" s="321">
        <v>0</v>
      </c>
      <c r="QF22" s="321">
        <v>0</v>
      </c>
      <c r="QG22" s="321">
        <v>0</v>
      </c>
      <c r="QH22" s="321">
        <v>0</v>
      </c>
      <c r="QI22" s="321">
        <v>0</v>
      </c>
      <c r="QJ22" s="321">
        <v>0</v>
      </c>
      <c r="QK22" s="321">
        <v>0</v>
      </c>
      <c r="QL22" s="321">
        <v>0</v>
      </c>
      <c r="QM22" s="321">
        <v>0</v>
      </c>
      <c r="QN22" s="321">
        <v>0</v>
      </c>
      <c r="QO22" s="321">
        <v>0</v>
      </c>
      <c r="QP22" s="321">
        <v>0</v>
      </c>
      <c r="QQ22" s="321">
        <v>0</v>
      </c>
      <c r="QR22" s="321">
        <v>0</v>
      </c>
      <c r="QS22" s="321">
        <v>0</v>
      </c>
      <c r="QT22" s="321">
        <v>0</v>
      </c>
      <c r="QU22" s="321">
        <v>0</v>
      </c>
      <c r="QV22" s="321">
        <f>VLOOKUP($B22,'Sintesi (CA)'!$C$30:$AE$56,28,FALSE)</f>
        <v>0</v>
      </c>
      <c r="QW22" s="321">
        <f>VLOOKUP($B22,'Sintesi (CA)'!$C$30:$AE$56,28,FALSE)</f>
        <v>0</v>
      </c>
      <c r="QX22" s="321">
        <f>VLOOKUP($B22,'Sintesi (CA)'!$C$30:$AE$56,28,FALSE)</f>
        <v>0</v>
      </c>
      <c r="QY22" s="321">
        <f>VLOOKUP($B22,'Sintesi (CA)'!$C$30:$AE$56,28,FALSE)</f>
        <v>0</v>
      </c>
      <c r="QZ22" s="321">
        <f>VLOOKUP($B22,'Sintesi (CA)'!$C$30:$AE$56,28,FALSE)</f>
        <v>0</v>
      </c>
      <c r="RA22" s="321">
        <f>VLOOKUP($B22,'Sintesi (CA)'!$C$30:$AE$56,28,FALSE)</f>
        <v>0</v>
      </c>
      <c r="RB22" s="321">
        <f>VLOOKUP($B22,'Sintesi (CA)'!$C$30:$AE$56,28,FALSE)</f>
        <v>0</v>
      </c>
      <c r="RC22" s="321">
        <f>VLOOKUP($B22,'Sintesi (CA)'!$C$30:$AE$56,28,FALSE)</f>
        <v>0</v>
      </c>
      <c r="RD22" s="321">
        <f>VLOOKUP($B22,'Sintesi (CA)'!$C$30:$AE$56,28,FALSE)</f>
        <v>0</v>
      </c>
      <c r="RE22" s="321">
        <f>VLOOKUP($B22,'Sintesi (CA)'!$C$30:$AE$56,28,FALSE)</f>
        <v>0</v>
      </c>
      <c r="RF22" s="321">
        <f>VLOOKUP($B22,'Sintesi (CA)'!$C$30:$AE$56,28,FALSE)</f>
        <v>0</v>
      </c>
      <c r="RG22" s="321">
        <f>VLOOKUP($B22,'Sintesi (CA)'!$C$30:$AE$56,28,FALSE)</f>
        <v>0</v>
      </c>
      <c r="RH22" s="321">
        <f>VLOOKUP($B22,'Sintesi (CA)'!$C$30:$AE$56,28,FALSE)</f>
        <v>0</v>
      </c>
      <c r="RI22" s="321">
        <f>VLOOKUP($B22,'Sintesi (CA)'!$C$30:$AE$56,28,FALSE)</f>
        <v>0</v>
      </c>
      <c r="RJ22" s="321">
        <f>VLOOKUP($B22,'Sintesi (CA)'!$C$30:$AE$56,28,FALSE)</f>
        <v>0</v>
      </c>
      <c r="RK22" s="321">
        <f>VLOOKUP($B22,'Sintesi (CA)'!$C$30:$AE$56,28,FALSE)</f>
        <v>0</v>
      </c>
      <c r="RL22" s="321">
        <f>VLOOKUP($B22,'Sintesi (CA)'!$C$30:$AE$56,28,FALSE)</f>
        <v>0</v>
      </c>
      <c r="RM22" s="321">
        <f>VLOOKUP($B22,'Sintesi (CA)'!$C$30:$AE$56,28,FALSE)</f>
        <v>0</v>
      </c>
      <c r="RN22" s="321">
        <f>VLOOKUP($B22,'Sintesi (CA)'!$C$30:$AE$56,28,FALSE)</f>
        <v>0</v>
      </c>
      <c r="RO22" s="321">
        <f>VLOOKUP($B22,'Sintesi (CA)'!$C$30:$AE$56,28,FALSE)</f>
        <v>0</v>
      </c>
      <c r="RP22" s="321">
        <f>VLOOKUP($B22,'Sintesi (CA)'!$C$30:$AE$56,28,FALSE)</f>
        <v>0</v>
      </c>
      <c r="RQ22" s="321">
        <f>VLOOKUP($B22,'Sintesi (CA)'!$C$30:$AE$56,28,FALSE)</f>
        <v>0</v>
      </c>
      <c r="RR22" s="321">
        <f>VLOOKUP($B22,'Sintesi (CA)'!$C$30:$AE$56,28,FALSE)</f>
        <v>0</v>
      </c>
      <c r="RS22" s="321">
        <f>VLOOKUP($B22,'Sintesi (CA)'!$C$30:$AE$56,28,FALSE)</f>
        <v>0</v>
      </c>
      <c r="RT22" s="321">
        <f>VLOOKUP($B22,'Sintesi (CA)'!$C$30:$AE$56,28,FALSE)</f>
        <v>0</v>
      </c>
      <c r="RU22" s="321">
        <f>VLOOKUP($B22,'Sintesi (CA)'!$C$30:$AE$56,28,FALSE)</f>
        <v>0</v>
      </c>
      <c r="RV22" s="321">
        <f>VLOOKUP($B22,'Sintesi (CA)'!$C$30:$AE$56,28,FALSE)</f>
        <v>0</v>
      </c>
      <c r="RW22" s="321">
        <f>VLOOKUP($B22,'Sintesi (CA)'!$C$30:$AE$56,28,FALSE)</f>
        <v>0</v>
      </c>
      <c r="RX22" s="321">
        <f>VLOOKUP($B22,'Sintesi (CA)'!$C$30:$AE$56,28,FALSE)</f>
        <v>0</v>
      </c>
      <c r="RY22" s="321">
        <f>VLOOKUP($B22,'Sintesi (CA)'!$C$30:$AE$56,28,FALSE)</f>
        <v>0</v>
      </c>
      <c r="RZ22" s="321">
        <f>VLOOKUP($B22,'Sintesi (CA)'!$C$30:$AE$56,28,FALSE)</f>
        <v>0</v>
      </c>
      <c r="SA22" s="321">
        <f>VLOOKUP($B22,'Sintesi (CA)'!$C$30:$AE$56,28,FALSE)</f>
        <v>0</v>
      </c>
      <c r="SB22" s="321">
        <f>VLOOKUP($B22,'Sintesi (CA)'!$C$30:$AE$56,28,FALSE)</f>
        <v>0</v>
      </c>
      <c r="SC22" s="321">
        <f>VLOOKUP($B22,'Sintesi (CA)'!$C$30:$AE$56,28,FALSE)</f>
        <v>0</v>
      </c>
      <c r="SD22" s="321">
        <f>VLOOKUP($B22,'Sintesi (CA)'!$C$30:$AE$56,28,FALSE)</f>
        <v>0</v>
      </c>
      <c r="SE22" s="321">
        <f>VLOOKUP($B22,'Sintesi (CA)'!$C$30:$AE$56,28,FALSE)</f>
        <v>0</v>
      </c>
      <c r="SF22" s="321">
        <f>VLOOKUP($B22,'Sintesi (CA)'!$C$30:$AE$56,28,FALSE)</f>
        <v>0</v>
      </c>
      <c r="SG22" s="321">
        <f>VLOOKUP($B22,'Sintesi (CA)'!$C$30:$AE$56,28,FALSE)</f>
        <v>0</v>
      </c>
      <c r="SH22" s="321">
        <f>VLOOKUP($B22,'Sintesi (CA)'!$C$30:$AE$56,28,FALSE)</f>
        <v>0</v>
      </c>
      <c r="SI22" s="321">
        <f>VLOOKUP($B22,'Sintesi (CA)'!$C$30:$AE$56,28,FALSE)</f>
        <v>0</v>
      </c>
      <c r="SJ22" s="321">
        <f>VLOOKUP($B22,'Sintesi (CA)'!$C$30:$AE$56,28,FALSE)</f>
        <v>0</v>
      </c>
      <c r="SK22" s="321">
        <f>VLOOKUP($B22,'Sintesi (CA)'!$C$30:$AE$56,28,FALSE)</f>
        <v>0</v>
      </c>
      <c r="SL22" s="321">
        <f>VLOOKUP($B22,'Sintesi (CA)'!$C$30:$AE$56,28,FALSE)</f>
        <v>0</v>
      </c>
      <c r="SM22" s="321">
        <f>VLOOKUP($B22,'Sintesi (CA)'!$C$30:$AE$56,28,FALSE)</f>
        <v>0</v>
      </c>
      <c r="SN22" s="321">
        <f>VLOOKUP($B22,'Sintesi (CA)'!$C$30:$AE$56,28,FALSE)</f>
        <v>0</v>
      </c>
      <c r="SO22" s="321">
        <f>VLOOKUP($B22,'Sintesi (CA)'!$C$30:$AE$56,28,FALSE)</f>
        <v>0</v>
      </c>
      <c r="SP22" s="321">
        <f>VLOOKUP($B22,'Sintesi (CA)'!$C$30:$AE$56,28,FALSE)</f>
        <v>0</v>
      </c>
      <c r="SQ22" s="321">
        <f>VLOOKUP($B22,'Sintesi (CA)'!$C$30:$AE$56,28,FALSE)</f>
        <v>0</v>
      </c>
      <c r="SR22" s="321">
        <f>VLOOKUP($B22,'Sintesi (CA)'!$C$30:$AE$56,28,FALSE)</f>
        <v>0</v>
      </c>
      <c r="SS22" s="321">
        <f>VLOOKUP($B22,'Sintesi (CA)'!$C$30:$AE$56,28,FALSE)</f>
        <v>0</v>
      </c>
      <c r="ST22" s="321">
        <f>VLOOKUP($B22,'Sintesi (CA)'!$C$30:$AE$56,28,FALSE)</f>
        <v>0</v>
      </c>
      <c r="SU22" s="321">
        <f>VLOOKUP($B22,'Sintesi (CA)'!$C$30:$AE$56,28,FALSE)</f>
        <v>0</v>
      </c>
      <c r="SV22" s="321">
        <f>VLOOKUP($B22,'Sintesi (CA)'!$C$30:$AE$56,28,FALSE)</f>
        <v>0</v>
      </c>
      <c r="SW22" s="321">
        <f>VLOOKUP($B22,'Sintesi (CA)'!$C$30:$AE$56,28,FALSE)</f>
        <v>0</v>
      </c>
      <c r="SX22" s="321">
        <f>VLOOKUP($B22,'Sintesi (CA)'!$C$30:$AE$56,28,FALSE)</f>
        <v>0</v>
      </c>
      <c r="SY22" s="321">
        <f>VLOOKUP($B22,'Sintesi (CA)'!$C$30:$AE$56,28,FALSE)</f>
        <v>0</v>
      </c>
      <c r="SZ22" s="321">
        <f>VLOOKUP($B22,'Sintesi (CA)'!$C$30:$AE$56,28,FALSE)</f>
        <v>0</v>
      </c>
      <c r="TA22" s="321">
        <f>VLOOKUP($B22,'Sintesi (CA)'!$C$30:$AE$56,28,FALSE)</f>
        <v>0</v>
      </c>
      <c r="TB22" s="321">
        <f>VLOOKUP($B22,'Sintesi (CA)'!$C$30:$AE$56,28,FALSE)</f>
        <v>0</v>
      </c>
      <c r="TC22" s="321">
        <f>VLOOKUP($B22,'Sintesi (CA)'!$C$30:$AE$56,28,FALSE)</f>
        <v>0</v>
      </c>
      <c r="TD22" s="321">
        <f>VLOOKUP($B22,'Sintesi (CA)'!$C$30:$AE$56,28,FALSE)</f>
        <v>0</v>
      </c>
      <c r="TE22" s="321">
        <f>VLOOKUP($B22,'Sintesi (CA)'!$C$30:$AE$56,28,FALSE)</f>
        <v>0</v>
      </c>
      <c r="TF22" s="321">
        <f>VLOOKUP($B22,'Sintesi (CA)'!$C$30:$AE$56,28,FALSE)</f>
        <v>0</v>
      </c>
      <c r="TG22" s="321">
        <f>VLOOKUP($B22,'Sintesi (CA)'!$C$30:$AE$56,28,FALSE)</f>
        <v>0</v>
      </c>
      <c r="TH22" s="321">
        <f>VLOOKUP($B22,'Sintesi (CA)'!$C$30:$AE$56,28,FALSE)</f>
        <v>0</v>
      </c>
      <c r="TI22" s="321">
        <f>VLOOKUP($B22,'Sintesi (CA)'!$C$30:$AE$56,28,FALSE)</f>
        <v>0</v>
      </c>
      <c r="TJ22" s="321">
        <f>VLOOKUP($B22,'Sintesi (CA)'!$C$30:$AE$56,28,FALSE)</f>
        <v>0</v>
      </c>
      <c r="TK22" s="321">
        <f>VLOOKUP($B22,'Sintesi (CA)'!$C$30:$AE$56,28,FALSE)</f>
        <v>0</v>
      </c>
      <c r="TL22" s="321">
        <f>VLOOKUP($B22,'Sintesi (CA)'!$C$30:$AE$56,28,FALSE)</f>
        <v>0</v>
      </c>
      <c r="TM22" s="321">
        <f>VLOOKUP($B22,'Sintesi (CA)'!$C$30:$AE$56,28,FALSE)</f>
        <v>0</v>
      </c>
      <c r="TN22" s="321">
        <f>VLOOKUP($B22,'Sintesi (CA)'!$C$30:$AE$56,28,FALSE)</f>
        <v>0</v>
      </c>
      <c r="TO22" s="321">
        <f>VLOOKUP($B22,'Sintesi (CA)'!$C$30:$AE$56,28,FALSE)</f>
        <v>0</v>
      </c>
      <c r="TP22" s="321">
        <f>VLOOKUP($B22,'Sintesi (CA)'!$C$30:$AE$56,28,FALSE)</f>
        <v>0</v>
      </c>
      <c r="TQ22" s="321">
        <f>VLOOKUP($B22,'Sintesi (CA)'!$C$30:$AE$56,28,FALSE)</f>
        <v>0</v>
      </c>
      <c r="TR22" s="321">
        <f>VLOOKUP($B22,'Sintesi (CA)'!$C$30:$AE$56,28,FALSE)</f>
        <v>0</v>
      </c>
      <c r="TS22" s="321">
        <f>VLOOKUP($B22,'Sintesi (CA)'!$C$30:$AE$56,28,FALSE)</f>
        <v>0</v>
      </c>
      <c r="TT22" s="321">
        <f>VLOOKUP($B22,'Sintesi (CA)'!$C$30:$AE$56,28,FALSE)</f>
        <v>0</v>
      </c>
      <c r="TU22" s="321">
        <f>VLOOKUP($B22,'Sintesi (CA)'!$C$30:$AE$56,28,FALSE)</f>
        <v>0</v>
      </c>
      <c r="TV22" s="321">
        <f>VLOOKUP($B22,'Sintesi (CA)'!$C$30:$AE$56,28,FALSE)</f>
        <v>0</v>
      </c>
      <c r="TW22" s="321">
        <f>VLOOKUP($B22,'Sintesi (CA)'!$C$30:$AE$56,28,FALSE)</f>
        <v>0</v>
      </c>
      <c r="TX22" s="321">
        <f>VLOOKUP($B22,'Sintesi (CA)'!$C$30:$AE$56,28,FALSE)</f>
        <v>0</v>
      </c>
      <c r="TY22" s="321"/>
      <c r="TZ22" s="321"/>
      <c r="UA22" s="321"/>
      <c r="UB22" s="322">
        <v>0</v>
      </c>
      <c r="UC22" s="322">
        <v>0</v>
      </c>
      <c r="UD22" s="322">
        <v>0</v>
      </c>
      <c r="UE22" s="322">
        <v>0</v>
      </c>
      <c r="UF22" s="322">
        <v>0</v>
      </c>
      <c r="UG22" s="322">
        <v>0</v>
      </c>
      <c r="UH22" s="322">
        <v>0</v>
      </c>
      <c r="UI22" s="322">
        <v>0</v>
      </c>
      <c r="UJ22" s="322">
        <v>0</v>
      </c>
      <c r="UK22" s="322">
        <v>0</v>
      </c>
      <c r="UL22" s="322">
        <v>0</v>
      </c>
      <c r="UM22" s="322">
        <v>0</v>
      </c>
      <c r="UN22" s="322">
        <v>0</v>
      </c>
      <c r="UO22" s="322">
        <v>0</v>
      </c>
      <c r="UP22" s="322">
        <v>0</v>
      </c>
      <c r="UQ22" s="322">
        <v>0</v>
      </c>
      <c r="UR22" s="322">
        <v>0</v>
      </c>
      <c r="US22" s="322">
        <v>0</v>
      </c>
      <c r="UT22" s="322">
        <v>0</v>
      </c>
      <c r="UU22" s="322">
        <v>0</v>
      </c>
      <c r="UV22" s="322">
        <v>0</v>
      </c>
      <c r="UW22" s="322">
        <v>0</v>
      </c>
      <c r="UX22" s="322">
        <v>0</v>
      </c>
      <c r="UY22" s="322">
        <f>VLOOKUP($B22,'Sintesi (CA)'!$C$30:$AE$56,29,FALSE)</f>
        <v>0</v>
      </c>
      <c r="UZ22" s="322">
        <f>VLOOKUP($B22,'Sintesi (CA)'!$C$30:$AE$56,29,FALSE)</f>
        <v>0</v>
      </c>
      <c r="VA22" s="322">
        <f>VLOOKUP($B22,'Sintesi (CA)'!$C$30:$AE$56,29,FALSE)</f>
        <v>0</v>
      </c>
      <c r="VB22" s="322">
        <f>VLOOKUP($B22,'Sintesi (CA)'!$C$30:$AE$56,29,FALSE)</f>
        <v>0</v>
      </c>
      <c r="VC22" s="322">
        <f>VLOOKUP($B22,'Sintesi (CA)'!$C$30:$AE$56,29,FALSE)</f>
        <v>0</v>
      </c>
      <c r="VD22" s="322">
        <f>VLOOKUP($B22,'Sintesi (CA)'!$C$30:$AE$56,29,FALSE)</f>
        <v>0</v>
      </c>
      <c r="VE22" s="322">
        <f>VLOOKUP($B22,'Sintesi (CA)'!$C$30:$AE$56,29,FALSE)</f>
        <v>0</v>
      </c>
      <c r="VF22" s="322">
        <f>VLOOKUP($B22,'Sintesi (CA)'!$C$30:$AE$56,29,FALSE)</f>
        <v>0</v>
      </c>
      <c r="VG22" s="322">
        <f>VLOOKUP($B22,'Sintesi (CA)'!$C$30:$AE$56,29,FALSE)</f>
        <v>0</v>
      </c>
      <c r="VH22" s="322">
        <f>VLOOKUP($B22,'Sintesi (CA)'!$C$30:$AE$56,29,FALSE)</f>
        <v>0</v>
      </c>
      <c r="VI22" s="322">
        <f>VLOOKUP($B22,'Sintesi (CA)'!$C$30:$AE$56,29,FALSE)</f>
        <v>0</v>
      </c>
      <c r="VJ22" s="322">
        <f>VLOOKUP($B22,'Sintesi (CA)'!$C$30:$AE$56,29,FALSE)</f>
        <v>0</v>
      </c>
      <c r="VK22" s="322">
        <f>VLOOKUP($B22,'Sintesi (CA)'!$C$30:$AE$56,29,FALSE)</f>
        <v>0</v>
      </c>
      <c r="VL22" s="322">
        <f>VLOOKUP($B22,'Sintesi (CA)'!$C$30:$AE$56,29,FALSE)</f>
        <v>0</v>
      </c>
      <c r="VM22" s="322">
        <f>VLOOKUP($B22,'Sintesi (CA)'!$C$30:$AE$56,29,FALSE)</f>
        <v>0</v>
      </c>
      <c r="VN22" s="322">
        <f>VLOOKUP($B22,'Sintesi (CA)'!$C$30:$AE$56,29,FALSE)</f>
        <v>0</v>
      </c>
      <c r="VO22" s="322">
        <f>VLOOKUP($B22,'Sintesi (CA)'!$C$30:$AE$56,29,FALSE)</f>
        <v>0</v>
      </c>
      <c r="VP22" s="322">
        <f>VLOOKUP($B22,'Sintesi (CA)'!$C$30:$AE$56,29,FALSE)</f>
        <v>0</v>
      </c>
      <c r="VQ22" s="322">
        <f>VLOOKUP($B22,'Sintesi (CA)'!$C$30:$AE$56,29,FALSE)</f>
        <v>0</v>
      </c>
      <c r="VR22" s="322">
        <f>VLOOKUP($B22,'Sintesi (CA)'!$C$30:$AE$56,29,FALSE)</f>
        <v>0</v>
      </c>
      <c r="VS22" s="322">
        <f>VLOOKUP($B22,'Sintesi (CA)'!$C$30:$AE$56,29,FALSE)</f>
        <v>0</v>
      </c>
      <c r="VT22" s="322">
        <f>VLOOKUP($B22,'Sintesi (CA)'!$C$30:$AE$56,29,FALSE)</f>
        <v>0</v>
      </c>
      <c r="VU22" s="322">
        <f>VLOOKUP($B22,'Sintesi (CA)'!$C$30:$AE$56,29,FALSE)</f>
        <v>0</v>
      </c>
      <c r="VV22" s="322">
        <f>VLOOKUP($B22,'Sintesi (CA)'!$C$30:$AE$56,29,FALSE)</f>
        <v>0</v>
      </c>
      <c r="VW22" s="322">
        <f>VLOOKUP($B22,'Sintesi (CA)'!$C$30:$AE$56,29,FALSE)</f>
        <v>0</v>
      </c>
      <c r="VX22" s="322">
        <f>VLOOKUP($B22,'Sintesi (CA)'!$C$30:$AE$56,29,FALSE)</f>
        <v>0</v>
      </c>
      <c r="VY22" s="322">
        <f>VLOOKUP($B22,'Sintesi (CA)'!$C$30:$AE$56,29,FALSE)</f>
        <v>0</v>
      </c>
      <c r="VZ22" s="322">
        <f>VLOOKUP($B22,'Sintesi (CA)'!$C$30:$AE$56,29,FALSE)</f>
        <v>0</v>
      </c>
      <c r="WA22" s="322">
        <f>VLOOKUP($B22,'Sintesi (CA)'!$C$30:$AE$56,29,FALSE)</f>
        <v>0</v>
      </c>
      <c r="WB22" s="322">
        <f>VLOOKUP($B22,'Sintesi (CA)'!$C$30:$AE$56,29,FALSE)</f>
        <v>0</v>
      </c>
      <c r="WC22" s="322">
        <f>VLOOKUP($B22,'Sintesi (CA)'!$C$30:$AE$56,29,FALSE)</f>
        <v>0</v>
      </c>
      <c r="WD22" s="322">
        <f>VLOOKUP($B22,'Sintesi (CA)'!$C$30:$AE$56,29,FALSE)</f>
        <v>0</v>
      </c>
      <c r="WE22" s="322">
        <f>VLOOKUP($B22,'Sintesi (CA)'!$C$30:$AE$56,29,FALSE)</f>
        <v>0</v>
      </c>
      <c r="WF22" s="322">
        <f>VLOOKUP($B22,'Sintesi (CA)'!$C$30:$AE$56,29,FALSE)</f>
        <v>0</v>
      </c>
      <c r="WG22" s="322">
        <f>VLOOKUP($B22,'Sintesi (CA)'!$C$30:$AE$56,29,FALSE)</f>
        <v>0</v>
      </c>
      <c r="WH22" s="322">
        <f>VLOOKUP($B22,'Sintesi (CA)'!$C$30:$AE$56,29,FALSE)</f>
        <v>0</v>
      </c>
      <c r="WI22" s="322">
        <f>VLOOKUP($B22,'Sintesi (CA)'!$C$30:$AE$56,29,FALSE)</f>
        <v>0</v>
      </c>
      <c r="WJ22" s="322">
        <f>VLOOKUP($B22,'Sintesi (CA)'!$C$30:$AE$56,29,FALSE)</f>
        <v>0</v>
      </c>
      <c r="WK22" s="322">
        <f>VLOOKUP($B22,'Sintesi (CA)'!$C$30:$AE$56,29,FALSE)</f>
        <v>0</v>
      </c>
      <c r="WL22" s="322">
        <f>VLOOKUP($B22,'Sintesi (CA)'!$C$30:$AE$56,29,FALSE)</f>
        <v>0</v>
      </c>
      <c r="WM22" s="322">
        <f>VLOOKUP($B22,'Sintesi (CA)'!$C$30:$AE$56,29,FALSE)</f>
        <v>0</v>
      </c>
      <c r="WN22" s="322">
        <f>VLOOKUP($B22,'Sintesi (CA)'!$C$30:$AE$56,29,FALSE)</f>
        <v>0</v>
      </c>
      <c r="WO22" s="322">
        <f>VLOOKUP($B22,'Sintesi (CA)'!$C$30:$AE$56,29,FALSE)</f>
        <v>0</v>
      </c>
      <c r="WP22" s="322">
        <f>VLOOKUP($B22,'Sintesi (CA)'!$C$30:$AE$56,29,FALSE)</f>
        <v>0</v>
      </c>
      <c r="WQ22" s="322">
        <f>VLOOKUP($B22,'Sintesi (CA)'!$C$30:$AE$56,29,FALSE)</f>
        <v>0</v>
      </c>
      <c r="WR22" s="322">
        <f>VLOOKUP($B22,'Sintesi (CA)'!$C$30:$AE$56,29,FALSE)</f>
        <v>0</v>
      </c>
      <c r="WS22" s="322">
        <f>VLOOKUP($B22,'Sintesi (CA)'!$C$30:$AE$56,29,FALSE)</f>
        <v>0</v>
      </c>
      <c r="WT22" s="322">
        <f>VLOOKUP($B22,'Sintesi (CA)'!$C$30:$AE$56,29,FALSE)</f>
        <v>0</v>
      </c>
      <c r="WU22" s="322">
        <f>VLOOKUP($B22,'Sintesi (CA)'!$C$30:$AE$56,29,FALSE)</f>
        <v>0</v>
      </c>
      <c r="WV22" s="322">
        <f>VLOOKUP($B22,'Sintesi (CA)'!$C$30:$AE$56,29,FALSE)</f>
        <v>0</v>
      </c>
      <c r="WW22" s="322">
        <f>VLOOKUP($B22,'Sintesi (CA)'!$C$30:$AE$56,29,FALSE)</f>
        <v>0</v>
      </c>
      <c r="WX22" s="322">
        <f>VLOOKUP($B22,'Sintesi (CA)'!$C$30:$AE$56,29,FALSE)</f>
        <v>0</v>
      </c>
      <c r="WY22" s="322">
        <f>VLOOKUP($B22,'Sintesi (CA)'!$C$30:$AE$56,29,FALSE)</f>
        <v>0</v>
      </c>
      <c r="WZ22" s="322">
        <f>VLOOKUP($B22,'Sintesi (CA)'!$C$30:$AE$56,29,FALSE)</f>
        <v>0</v>
      </c>
      <c r="XA22" s="322">
        <f>VLOOKUP($B22,'Sintesi (CA)'!$C$30:$AE$56,29,FALSE)</f>
        <v>0</v>
      </c>
      <c r="XB22" s="322">
        <f>VLOOKUP($B22,'Sintesi (CA)'!$C$30:$AE$56,29,FALSE)</f>
        <v>0</v>
      </c>
      <c r="XC22" s="322">
        <f>VLOOKUP($B22,'Sintesi (CA)'!$C$30:$AE$56,29,FALSE)</f>
        <v>0</v>
      </c>
      <c r="XD22" s="322">
        <f>VLOOKUP($B22,'Sintesi (CA)'!$C$30:$AE$56,29,FALSE)</f>
        <v>0</v>
      </c>
      <c r="XE22" s="322">
        <f>VLOOKUP($B22,'Sintesi (CA)'!$C$30:$AE$56,29,FALSE)</f>
        <v>0</v>
      </c>
      <c r="XF22" s="322">
        <f>VLOOKUP($B22,'Sintesi (CA)'!$C$30:$AE$56,29,FALSE)</f>
        <v>0</v>
      </c>
      <c r="XG22" s="322">
        <f>VLOOKUP($B22,'Sintesi (CA)'!$C$30:$AE$56,29,FALSE)</f>
        <v>0</v>
      </c>
      <c r="XH22" s="322">
        <f>VLOOKUP($B22,'Sintesi (CA)'!$C$30:$AE$56,29,FALSE)</f>
        <v>0</v>
      </c>
      <c r="XI22" s="322">
        <f>VLOOKUP($B22,'Sintesi (CA)'!$C$30:$AE$56,29,FALSE)</f>
        <v>0</v>
      </c>
      <c r="XJ22" s="322">
        <f>VLOOKUP($B22,'Sintesi (CA)'!$C$30:$AE$56,29,FALSE)</f>
        <v>0</v>
      </c>
      <c r="XK22" s="322">
        <f>VLOOKUP($B22,'Sintesi (CA)'!$C$30:$AE$56,29,FALSE)</f>
        <v>0</v>
      </c>
      <c r="XL22" s="322">
        <f>VLOOKUP($B22,'Sintesi (CA)'!$C$30:$AE$56,29,FALSE)</f>
        <v>0</v>
      </c>
      <c r="XM22" s="322">
        <f>VLOOKUP($B22,'Sintesi (CA)'!$C$30:$AE$56,29,FALSE)</f>
        <v>0</v>
      </c>
      <c r="XN22" s="322">
        <f>VLOOKUP($B22,'Sintesi (CA)'!$C$30:$AE$56,29,FALSE)</f>
        <v>0</v>
      </c>
      <c r="XO22" s="322">
        <f>VLOOKUP($B22,'Sintesi (CA)'!$C$30:$AE$56,29,FALSE)</f>
        <v>0</v>
      </c>
      <c r="XP22" s="322">
        <f>VLOOKUP($B22,'Sintesi (CA)'!$C$30:$AE$56,29,FALSE)</f>
        <v>0</v>
      </c>
      <c r="XQ22" s="322">
        <f>VLOOKUP($B22,'Sintesi (CA)'!$C$30:$AE$56,29,FALSE)</f>
        <v>0</v>
      </c>
      <c r="XR22" s="322">
        <f>VLOOKUP($B22,'Sintesi (CA)'!$C$30:$AE$56,29,FALSE)</f>
        <v>0</v>
      </c>
      <c r="XS22" s="322">
        <f>VLOOKUP($B22,'Sintesi (CA)'!$C$30:$AE$56,29,FALSE)</f>
        <v>0</v>
      </c>
      <c r="XT22" s="322">
        <f>VLOOKUP($B22,'Sintesi (CA)'!$C$30:$AE$56,29,FALSE)</f>
        <v>0</v>
      </c>
      <c r="XU22" s="322">
        <f>VLOOKUP($B22,'Sintesi (CA)'!$C$30:$AE$56,29,FALSE)</f>
        <v>0</v>
      </c>
      <c r="XV22" s="322">
        <f>VLOOKUP($B22,'Sintesi (CA)'!$C$30:$AE$56,29,FALSE)</f>
        <v>0</v>
      </c>
      <c r="XW22" s="322">
        <f>VLOOKUP($B22,'Sintesi (CA)'!$C$30:$AE$56,29,FALSE)</f>
        <v>0</v>
      </c>
      <c r="XX22" s="322">
        <f>VLOOKUP($B22,'Sintesi (CA)'!$C$30:$AE$56,29,FALSE)</f>
        <v>0</v>
      </c>
      <c r="XY22" s="322">
        <f>VLOOKUP($B22,'Sintesi (CA)'!$C$30:$AE$56,29,FALSE)</f>
        <v>0</v>
      </c>
      <c r="XZ22" s="322">
        <f>VLOOKUP($B22,'Sintesi (CA)'!$C$30:$AE$56,29,FALSE)</f>
        <v>0</v>
      </c>
      <c r="YA22" s="322">
        <f>VLOOKUP($B22,'Sintesi (CA)'!$C$30:$AE$56,29,FALSE)</f>
        <v>0</v>
      </c>
      <c r="YB22" s="322"/>
      <c r="YC22" s="322"/>
      <c r="YD22" s="322"/>
      <c r="YE22" s="501">
        <v>0</v>
      </c>
      <c r="YF22" s="501">
        <v>0</v>
      </c>
      <c r="YG22" s="501">
        <v>0</v>
      </c>
      <c r="YH22" s="501">
        <v>0</v>
      </c>
      <c r="YI22" s="501">
        <v>0</v>
      </c>
      <c r="YJ22" s="501">
        <v>0</v>
      </c>
      <c r="YK22" s="501">
        <v>0</v>
      </c>
      <c r="YL22" s="501">
        <v>0</v>
      </c>
      <c r="YM22" s="501">
        <v>0</v>
      </c>
      <c r="YN22" s="501">
        <v>0</v>
      </c>
      <c r="YO22" s="501">
        <v>0</v>
      </c>
      <c r="YP22" s="501">
        <v>0</v>
      </c>
      <c r="YQ22" s="501">
        <v>0</v>
      </c>
      <c r="YR22" s="501">
        <v>0</v>
      </c>
      <c r="YS22" s="501">
        <v>0</v>
      </c>
      <c r="YT22" s="501">
        <v>0</v>
      </c>
      <c r="YU22" s="501">
        <v>0</v>
      </c>
      <c r="YV22" s="501">
        <v>0</v>
      </c>
      <c r="YW22" s="501">
        <v>0</v>
      </c>
      <c r="YX22" s="501">
        <v>0</v>
      </c>
      <c r="YY22" s="501">
        <v>0</v>
      </c>
      <c r="YZ22" s="501">
        <v>0</v>
      </c>
      <c r="ZA22" s="501">
        <v>0</v>
      </c>
      <c r="ZB22" s="501">
        <f>VLOOKUP($B22,'Sintesi (CA)'!$C$30:$AE$56,22,FALSE)</f>
        <v>0</v>
      </c>
      <c r="ZC22" s="501">
        <f>VLOOKUP($B22,'Sintesi (CA)'!$C$30:$AE$56,22,FALSE)</f>
        <v>0</v>
      </c>
      <c r="ZD22" s="501">
        <f>VLOOKUP($B22,'Sintesi (CA)'!$C$30:$AE$56,22,FALSE)</f>
        <v>0</v>
      </c>
      <c r="ZE22" s="501">
        <f>VLOOKUP($B22,'Sintesi (CA)'!$C$30:$AE$56,22,FALSE)</f>
        <v>0</v>
      </c>
      <c r="ZF22" s="501">
        <f>VLOOKUP($B22,'Sintesi (CA)'!$C$30:$AE$56,22,FALSE)</f>
        <v>0</v>
      </c>
      <c r="ZG22" s="501">
        <f>VLOOKUP($B22,'Sintesi (CA)'!$C$30:$AE$56,22,FALSE)</f>
        <v>0</v>
      </c>
      <c r="ZH22" s="501">
        <f>VLOOKUP($B22,'Sintesi (CA)'!$C$30:$AE$56,22,FALSE)</f>
        <v>0</v>
      </c>
      <c r="ZI22" s="501">
        <f>VLOOKUP($B22,'Sintesi (CA)'!$C$30:$AE$56,22,FALSE)</f>
        <v>0</v>
      </c>
      <c r="ZJ22" s="501">
        <f>VLOOKUP($B22,'Sintesi (CA)'!$C$30:$AE$56,22,FALSE)</f>
        <v>0</v>
      </c>
      <c r="ZK22" s="501">
        <f>VLOOKUP($B22,'Sintesi (CA)'!$C$30:$AE$56,22,FALSE)</f>
        <v>0</v>
      </c>
      <c r="ZL22" s="501">
        <f>VLOOKUP($B22,'Sintesi (CA)'!$C$30:$AE$56,22,FALSE)</f>
        <v>0</v>
      </c>
      <c r="ZM22" s="501">
        <f>VLOOKUP($B22,'Sintesi (CA)'!$C$30:$AE$56,22,FALSE)</f>
        <v>0</v>
      </c>
      <c r="ZN22" s="501">
        <f>VLOOKUP($B22,'Sintesi (CA)'!$C$30:$AE$56,22,FALSE)</f>
        <v>0</v>
      </c>
      <c r="ZO22" s="501">
        <f>VLOOKUP($B22,'Sintesi (CA)'!$C$30:$AE$56,22,FALSE)</f>
        <v>0</v>
      </c>
      <c r="ZP22" s="501">
        <f>VLOOKUP($B22,'Sintesi (CA)'!$C$30:$AE$56,22,FALSE)</f>
        <v>0</v>
      </c>
      <c r="ZQ22" s="501">
        <f>VLOOKUP($B22,'Sintesi (CA)'!$C$30:$AE$56,22,FALSE)</f>
        <v>0</v>
      </c>
      <c r="ZR22" s="501">
        <f>VLOOKUP($B22,'Sintesi (CA)'!$C$30:$AE$56,22,FALSE)</f>
        <v>0</v>
      </c>
      <c r="ZS22" s="501">
        <f>VLOOKUP($B22,'Sintesi (CA)'!$C$30:$AE$56,22,FALSE)</f>
        <v>0</v>
      </c>
      <c r="ZT22" s="501">
        <f>VLOOKUP($B22,'Sintesi (CA)'!$C$30:$AE$56,22,FALSE)</f>
        <v>0</v>
      </c>
      <c r="ZU22" s="501">
        <f>VLOOKUP($B22,'Sintesi (CA)'!$C$30:$AE$56,22,FALSE)</f>
        <v>0</v>
      </c>
      <c r="ZV22" s="501">
        <f>VLOOKUP($B22,'Sintesi (CA)'!$C$30:$AE$56,22,FALSE)</f>
        <v>0</v>
      </c>
      <c r="ZW22" s="501">
        <f>VLOOKUP($B22,'Sintesi (CA)'!$C$30:$AE$56,22,FALSE)</f>
        <v>0</v>
      </c>
      <c r="ZX22" s="501">
        <f>VLOOKUP($B22,'Sintesi (CA)'!$C$30:$AE$56,22,FALSE)</f>
        <v>0</v>
      </c>
      <c r="ZY22" s="501">
        <f>VLOOKUP($B22,'Sintesi (CA)'!$C$30:$AE$56,22,FALSE)</f>
        <v>0</v>
      </c>
      <c r="ZZ22" s="501">
        <f>VLOOKUP($B22,'Sintesi (CA)'!$C$30:$AE$56,22,FALSE)</f>
        <v>0</v>
      </c>
      <c r="AAA22" s="501">
        <f>VLOOKUP($B22,'Sintesi (CA)'!$C$30:$AE$56,22,FALSE)</f>
        <v>0</v>
      </c>
      <c r="AAB22" s="501">
        <f>VLOOKUP($B22,'Sintesi (CA)'!$C$30:$AE$56,22,FALSE)</f>
        <v>0</v>
      </c>
      <c r="AAC22" s="501">
        <f>VLOOKUP($B22,'Sintesi (CA)'!$C$30:$AE$56,22,FALSE)</f>
        <v>0</v>
      </c>
      <c r="AAD22" s="501">
        <f>VLOOKUP($B22,'Sintesi (CA)'!$C$30:$AE$56,22,FALSE)</f>
        <v>0</v>
      </c>
      <c r="AAE22" s="501">
        <f>VLOOKUP($B22,'Sintesi (CA)'!$C$30:$AE$56,22,FALSE)</f>
        <v>0</v>
      </c>
      <c r="AAF22" s="501">
        <f>VLOOKUP($B22,'Sintesi (CA)'!$C$30:$AE$56,22,FALSE)</f>
        <v>0</v>
      </c>
      <c r="AAG22" s="501">
        <f>VLOOKUP($B22,'Sintesi (CA)'!$C$30:$AE$56,22,FALSE)</f>
        <v>0</v>
      </c>
      <c r="AAH22" s="501">
        <f>VLOOKUP($B22,'Sintesi (CA)'!$C$30:$AE$56,22,FALSE)</f>
        <v>0</v>
      </c>
      <c r="AAI22" s="501">
        <f>VLOOKUP($B22,'Sintesi (CA)'!$C$30:$AE$56,22,FALSE)</f>
        <v>0</v>
      </c>
      <c r="AAJ22" s="501">
        <f>VLOOKUP($B22,'Sintesi (CA)'!$C$30:$AE$56,22,FALSE)</f>
        <v>0</v>
      </c>
      <c r="AAK22" s="501">
        <f>VLOOKUP($B22,'Sintesi (CA)'!$C$30:$AE$56,22,FALSE)</f>
        <v>0</v>
      </c>
      <c r="AAL22" s="501">
        <f>VLOOKUP($B22,'Sintesi (CA)'!$C$30:$AE$56,22,FALSE)</f>
        <v>0</v>
      </c>
      <c r="AAM22" s="501">
        <f>VLOOKUP($B22,'Sintesi (CA)'!$C$30:$AE$56,22,FALSE)</f>
        <v>0</v>
      </c>
      <c r="AAN22" s="501">
        <f>VLOOKUP($B22,'Sintesi (CA)'!$C$30:$AE$56,22,FALSE)</f>
        <v>0</v>
      </c>
      <c r="AAO22" s="501">
        <f>VLOOKUP($B22,'Sintesi (CA)'!$C$30:$AE$56,22,FALSE)</f>
        <v>0</v>
      </c>
      <c r="AAP22" s="501">
        <f>VLOOKUP($B22,'Sintesi (CA)'!$C$30:$AE$56,22,FALSE)</f>
        <v>0</v>
      </c>
      <c r="AAQ22" s="501">
        <f>VLOOKUP($B22,'Sintesi (CA)'!$C$30:$AE$56,22,FALSE)</f>
        <v>0</v>
      </c>
      <c r="AAR22" s="501">
        <f>VLOOKUP($B22,'Sintesi (CA)'!$C$30:$AE$56,22,FALSE)</f>
        <v>0</v>
      </c>
      <c r="AAS22" s="501">
        <f>VLOOKUP($B22,'Sintesi (CA)'!$C$30:$AE$56,22,FALSE)</f>
        <v>0</v>
      </c>
      <c r="AAT22" s="501">
        <f>VLOOKUP($B22,'Sintesi (CA)'!$C$30:$AE$56,22,FALSE)</f>
        <v>0</v>
      </c>
      <c r="AAU22" s="501">
        <f>VLOOKUP($B22,'Sintesi (CA)'!$C$30:$AE$56,22,FALSE)</f>
        <v>0</v>
      </c>
      <c r="AAV22" s="501">
        <f>VLOOKUP($B22,'Sintesi (CA)'!$C$30:$AE$56,22,FALSE)</f>
        <v>0</v>
      </c>
      <c r="AAW22" s="501">
        <f>VLOOKUP($B22,'Sintesi (CA)'!$C$30:$AE$56,22,FALSE)</f>
        <v>0</v>
      </c>
      <c r="AAX22" s="501">
        <f>VLOOKUP($B22,'Sintesi (CA)'!$C$30:$AE$56,22,FALSE)</f>
        <v>0</v>
      </c>
      <c r="AAY22" s="501">
        <f>VLOOKUP($B22,'Sintesi (CA)'!$C$30:$AE$56,22,FALSE)</f>
        <v>0</v>
      </c>
      <c r="AAZ22" s="501">
        <f>VLOOKUP($B22,'Sintesi (CA)'!$C$30:$AE$56,22,FALSE)</f>
        <v>0</v>
      </c>
      <c r="ABA22" s="501">
        <f>VLOOKUP($B22,'Sintesi (CA)'!$C$30:$AE$56,22,FALSE)</f>
        <v>0</v>
      </c>
      <c r="ABB22" s="501">
        <f>VLOOKUP($B22,'Sintesi (CA)'!$C$30:$AE$56,22,FALSE)</f>
        <v>0</v>
      </c>
      <c r="ABC22" s="501">
        <f>VLOOKUP($B22,'Sintesi (CA)'!$C$30:$AE$56,22,FALSE)</f>
        <v>0</v>
      </c>
      <c r="ABD22" s="501">
        <f>VLOOKUP($B22,'Sintesi (CA)'!$C$30:$AE$56,22,FALSE)</f>
        <v>0</v>
      </c>
      <c r="ABE22" s="501">
        <f>VLOOKUP($B22,'Sintesi (CA)'!$C$30:$AE$56,22,FALSE)</f>
        <v>0</v>
      </c>
      <c r="ABF22" s="501">
        <f>VLOOKUP($B22,'Sintesi (CA)'!$C$30:$AE$56,22,FALSE)</f>
        <v>0</v>
      </c>
      <c r="ABG22" s="501">
        <f>VLOOKUP($B22,'Sintesi (CA)'!$C$30:$AE$56,22,FALSE)</f>
        <v>0</v>
      </c>
      <c r="ABH22" s="501">
        <f>VLOOKUP($B22,'Sintesi (CA)'!$C$30:$AE$56,22,FALSE)</f>
        <v>0</v>
      </c>
      <c r="ABI22" s="501">
        <f>VLOOKUP($B22,'Sintesi (CA)'!$C$30:$AE$56,22,FALSE)</f>
        <v>0</v>
      </c>
      <c r="ABJ22" s="501">
        <f>VLOOKUP($B22,'Sintesi (CA)'!$C$30:$AE$56,22,FALSE)</f>
        <v>0</v>
      </c>
      <c r="ABK22" s="501">
        <f>VLOOKUP($B22,'Sintesi (CA)'!$C$30:$AE$56,22,FALSE)</f>
        <v>0</v>
      </c>
      <c r="ABL22" s="501">
        <f>VLOOKUP($B22,'Sintesi (CA)'!$C$30:$AE$56,22,FALSE)</f>
        <v>0</v>
      </c>
      <c r="ABM22" s="501">
        <f>VLOOKUP($B22,'Sintesi (CA)'!$C$30:$AE$56,22,FALSE)</f>
        <v>0</v>
      </c>
      <c r="ABN22" s="501">
        <f>VLOOKUP($B22,'Sintesi (CA)'!$C$30:$AE$56,22,FALSE)</f>
        <v>0</v>
      </c>
      <c r="ABO22" s="501">
        <f>VLOOKUP($B22,'Sintesi (CA)'!$C$30:$AE$56,22,FALSE)</f>
        <v>0</v>
      </c>
      <c r="ABP22" s="501">
        <f>VLOOKUP($B22,'Sintesi (CA)'!$C$30:$AE$56,22,FALSE)</f>
        <v>0</v>
      </c>
      <c r="ABQ22" s="501">
        <f>VLOOKUP($B22,'Sintesi (CA)'!$C$30:$AE$56,22,FALSE)</f>
        <v>0</v>
      </c>
      <c r="ABR22" s="501">
        <f>VLOOKUP($B22,'Sintesi (CA)'!$C$30:$AE$56,22,FALSE)</f>
        <v>0</v>
      </c>
      <c r="ABS22" s="501">
        <f>VLOOKUP($B22,'Sintesi (CA)'!$C$30:$AE$56,22,FALSE)</f>
        <v>0</v>
      </c>
      <c r="ABT22" s="501">
        <f>VLOOKUP($B22,'Sintesi (CA)'!$C$30:$AE$56,22,FALSE)</f>
        <v>0</v>
      </c>
      <c r="ABU22" s="501">
        <f>VLOOKUP($B22,'Sintesi (CA)'!$C$30:$AE$56,22,FALSE)</f>
        <v>0</v>
      </c>
      <c r="ABV22" s="501">
        <f>VLOOKUP($B22,'Sintesi (CA)'!$C$30:$AE$56,22,FALSE)</f>
        <v>0</v>
      </c>
      <c r="ABW22" s="501">
        <f>VLOOKUP($B22,'Sintesi (CA)'!$C$30:$AE$56,22,FALSE)</f>
        <v>0</v>
      </c>
      <c r="ABX22" s="501">
        <f>VLOOKUP($B22,'Sintesi (CA)'!$C$30:$AE$56,22,FALSE)</f>
        <v>0</v>
      </c>
      <c r="ABY22" s="501">
        <f>VLOOKUP($B22,'Sintesi (CA)'!$C$30:$AE$56,22,FALSE)</f>
        <v>0</v>
      </c>
      <c r="ABZ22" s="501">
        <f>VLOOKUP($B22,'Sintesi (CA)'!$C$30:$AE$56,22,FALSE)</f>
        <v>0</v>
      </c>
      <c r="ACA22" s="501">
        <f>VLOOKUP($B22,'Sintesi (CA)'!$C$30:$AE$56,22,FALSE)</f>
        <v>0</v>
      </c>
      <c r="ACB22" s="501">
        <f>VLOOKUP($B22,'Sintesi (CA)'!$C$30:$AE$56,22,FALSE)</f>
        <v>0</v>
      </c>
      <c r="ACC22" s="501">
        <f>VLOOKUP($B22,'Sintesi (CA)'!$C$30:$AE$56,22,FALSE)</f>
        <v>0</v>
      </c>
      <c r="ACD22" s="501">
        <f>VLOOKUP($B22,'Sintesi (CA)'!$C$30:$AE$56,22,FALSE)</f>
        <v>0</v>
      </c>
      <c r="ACE22" s="501"/>
      <c r="ACF22" s="501"/>
      <c r="ACG22" s="501"/>
      <c r="ACH22" s="86"/>
      <c r="ACI22" s="88">
        <v>0</v>
      </c>
      <c r="ACJ22" s="87">
        <v>43271</v>
      </c>
      <c r="ACK22" s="89">
        <v>43294</v>
      </c>
      <c r="ACL22" s="80">
        <v>0</v>
      </c>
      <c r="ACM22" s="80">
        <v>0</v>
      </c>
      <c r="ACN22" s="80">
        <v>0</v>
      </c>
      <c r="ACO22" s="80">
        <v>0</v>
      </c>
      <c r="ACP22" s="80">
        <v>0</v>
      </c>
      <c r="ACQ22" s="80">
        <v>0</v>
      </c>
      <c r="ACR22" s="80">
        <v>0</v>
      </c>
      <c r="ACS22" s="80">
        <v>0</v>
      </c>
      <c r="ACT22" s="80">
        <v>0</v>
      </c>
      <c r="ACU22" s="80">
        <v>0</v>
      </c>
      <c r="ACV22" s="80">
        <v>0</v>
      </c>
      <c r="ACW22" s="80">
        <v>0</v>
      </c>
      <c r="ACX22" s="80">
        <v>0</v>
      </c>
      <c r="ACY22" s="80">
        <v>0</v>
      </c>
      <c r="ACZ22" s="80">
        <v>0</v>
      </c>
      <c r="ADA22" s="80">
        <v>0</v>
      </c>
      <c r="ADB22" s="80">
        <v>0</v>
      </c>
      <c r="ADC22" s="80">
        <v>0</v>
      </c>
      <c r="ADD22" s="80">
        <v>0</v>
      </c>
      <c r="ADE22" s="80">
        <v>0</v>
      </c>
      <c r="ADF22" s="80">
        <v>1</v>
      </c>
      <c r="ADG22" s="80">
        <v>1</v>
      </c>
      <c r="ADH22" s="80">
        <v>1</v>
      </c>
      <c r="ADI22" s="80">
        <v>1</v>
      </c>
      <c r="ADJ22" s="80">
        <v>1</v>
      </c>
      <c r="ADK22" s="80">
        <v>1</v>
      </c>
      <c r="ADL22" s="80">
        <v>1</v>
      </c>
      <c r="ADM22" s="80">
        <v>1</v>
      </c>
      <c r="ADN22" s="80">
        <v>1</v>
      </c>
      <c r="ADO22" s="80">
        <v>1</v>
      </c>
      <c r="ADP22" s="80">
        <v>1</v>
      </c>
      <c r="ADQ22" s="80">
        <v>1</v>
      </c>
      <c r="ADR22" s="80">
        <v>1</v>
      </c>
      <c r="ADS22" s="80">
        <v>1</v>
      </c>
      <c r="ADT22" s="80">
        <v>1</v>
      </c>
      <c r="ADU22" s="80">
        <v>1</v>
      </c>
      <c r="ADV22" s="80">
        <v>1</v>
      </c>
      <c r="ADW22" s="80">
        <v>1</v>
      </c>
      <c r="ADX22" s="80">
        <v>1</v>
      </c>
      <c r="ADY22" s="80">
        <v>1</v>
      </c>
      <c r="ADZ22" s="80">
        <v>1</v>
      </c>
      <c r="AEA22" s="80">
        <v>1</v>
      </c>
      <c r="AEB22" s="80">
        <v>1</v>
      </c>
      <c r="AEC22" s="80">
        <v>1</v>
      </c>
      <c r="AED22" s="80">
        <v>1</v>
      </c>
      <c r="AEE22" s="80">
        <v>0</v>
      </c>
      <c r="AEF22" s="80">
        <v>0</v>
      </c>
      <c r="AEG22" s="80">
        <v>0</v>
      </c>
      <c r="AEH22" s="80">
        <v>0</v>
      </c>
      <c r="AEI22" s="80">
        <v>0</v>
      </c>
      <c r="AEJ22" s="80">
        <v>0</v>
      </c>
      <c r="AEK22" s="80">
        <v>0</v>
      </c>
      <c r="AEL22" s="80">
        <v>0</v>
      </c>
      <c r="AEM22" s="80">
        <v>0</v>
      </c>
      <c r="AEN22" s="80">
        <v>0</v>
      </c>
      <c r="AEO22" s="80">
        <v>0</v>
      </c>
      <c r="AEP22" s="80">
        <v>0</v>
      </c>
      <c r="AEQ22" s="80">
        <v>0</v>
      </c>
      <c r="AER22" s="80">
        <v>0</v>
      </c>
      <c r="AES22" s="80">
        <v>0</v>
      </c>
      <c r="AET22" s="80">
        <v>0</v>
      </c>
      <c r="AEU22" s="80">
        <v>0</v>
      </c>
      <c r="AEV22" s="80">
        <v>0</v>
      </c>
      <c r="AEW22" s="80">
        <v>0</v>
      </c>
      <c r="AEX22" s="80">
        <v>0</v>
      </c>
      <c r="AEY22" s="80">
        <v>0</v>
      </c>
      <c r="AEZ22" s="80">
        <v>0</v>
      </c>
      <c r="AFA22" s="80">
        <v>0</v>
      </c>
      <c r="AFB22" s="80">
        <v>0</v>
      </c>
      <c r="AFC22" s="80">
        <v>0</v>
      </c>
      <c r="AFD22" s="80">
        <v>0</v>
      </c>
      <c r="AFE22" s="80">
        <v>0</v>
      </c>
      <c r="AFF22" s="80">
        <v>0</v>
      </c>
      <c r="AFG22" s="80">
        <v>0</v>
      </c>
      <c r="AFH22" s="80">
        <v>0</v>
      </c>
      <c r="AFI22" s="80">
        <v>0</v>
      </c>
      <c r="AFJ22" s="80">
        <v>0</v>
      </c>
      <c r="AFK22" s="80">
        <v>0</v>
      </c>
      <c r="AFL22" s="80">
        <v>0</v>
      </c>
      <c r="AFM22" s="80">
        <v>0</v>
      </c>
      <c r="AFN22" s="80">
        <v>0</v>
      </c>
      <c r="AFO22" s="80">
        <v>0</v>
      </c>
      <c r="AFP22" s="80">
        <v>0</v>
      </c>
      <c r="AFQ22" s="80">
        <v>0</v>
      </c>
      <c r="AFR22" s="80">
        <v>0</v>
      </c>
      <c r="AFS22" s="80">
        <v>0</v>
      </c>
      <c r="AFT22" s="80">
        <v>0</v>
      </c>
      <c r="AFU22" s="80">
        <v>0</v>
      </c>
      <c r="AFV22" s="80">
        <v>0</v>
      </c>
      <c r="AFW22" s="80">
        <v>0</v>
      </c>
      <c r="AFX22" s="80">
        <v>0</v>
      </c>
      <c r="AFY22" s="80">
        <v>0</v>
      </c>
      <c r="AFZ22" s="80">
        <v>0</v>
      </c>
      <c r="AGA22" s="80">
        <v>0</v>
      </c>
      <c r="AGB22" s="80">
        <v>0</v>
      </c>
      <c r="AGC22" s="80">
        <v>0</v>
      </c>
      <c r="AGD22" s="80">
        <v>0</v>
      </c>
      <c r="AGE22" s="80">
        <v>0</v>
      </c>
      <c r="AGF22" s="80">
        <v>0</v>
      </c>
      <c r="AGG22" s="80">
        <v>0</v>
      </c>
      <c r="AGH22" s="80">
        <v>0</v>
      </c>
      <c r="AGI22" s="80"/>
      <c r="AGJ22" s="80"/>
      <c r="AGK22" s="80"/>
      <c r="AGL22" s="80"/>
      <c r="AGM22" s="80"/>
    </row>
    <row r="23" spans="1:871" s="104" customFormat="1" ht="14.25" customHeight="1">
      <c r="A23" s="74" t="str">
        <f>IF('Sintesi (CA)'!B48&lt;&gt;"",'Sintesi (CA)'!B48,"")</f>
        <v>P59-Deploy &amp; Change CRMT</v>
      </c>
      <c r="B23" s="145" t="str">
        <f>IF('Sintesi (CA)'!C48&lt;&gt;"",'Sintesi (CA)'!C48,"")</f>
        <v>AO004511_YYY77</v>
      </c>
      <c r="C23" s="74" t="str">
        <f>IF('Sintesi (CA)'!N48&lt;&gt;"",'Sintesi (CA)'!N48,"")</f>
        <v>VSA</v>
      </c>
      <c r="D23" s="75">
        <f>'Sintesi (CA)'!W48</f>
        <v>1</v>
      </c>
      <c r="E23" s="75">
        <f>'Sintesi (CA)'!X48</f>
        <v>0</v>
      </c>
      <c r="F23" s="75">
        <f>'Sintesi (CA)'!Y48</f>
        <v>1</v>
      </c>
      <c r="G23" s="175">
        <v>1</v>
      </c>
      <c r="H23" s="183">
        <v>43271</v>
      </c>
      <c r="I23" s="183">
        <v>43315</v>
      </c>
      <c r="J23" s="78">
        <f t="shared" si="123"/>
        <v>33</v>
      </c>
      <c r="K23" s="78">
        <v>0</v>
      </c>
      <c r="L23" s="79">
        <f>IFERROR(IF(F23&gt;0,F23/(J23+K23),0),0)</f>
        <v>3.0303030303030304E-2</v>
      </c>
      <c r="M23" s="80">
        <v>0</v>
      </c>
      <c r="N23" s="80">
        <v>0</v>
      </c>
      <c r="O23" s="80">
        <v>0</v>
      </c>
      <c r="P23" s="80">
        <v>0</v>
      </c>
      <c r="Q23" s="80">
        <v>0</v>
      </c>
      <c r="R23" s="80">
        <v>0</v>
      </c>
      <c r="S23" s="80">
        <v>0</v>
      </c>
      <c r="T23" s="80">
        <v>0</v>
      </c>
      <c r="U23" s="80">
        <v>0</v>
      </c>
      <c r="V23" s="80">
        <v>0</v>
      </c>
      <c r="W23" s="80">
        <v>0</v>
      </c>
      <c r="X23" s="80">
        <v>0</v>
      </c>
      <c r="Y23" s="80">
        <v>0</v>
      </c>
      <c r="Z23" s="80">
        <v>0</v>
      </c>
      <c r="AA23" s="80">
        <v>0</v>
      </c>
      <c r="AB23" s="80">
        <v>0</v>
      </c>
      <c r="AC23" s="80">
        <v>0</v>
      </c>
      <c r="AD23" s="80">
        <v>0</v>
      </c>
      <c r="AE23" s="80">
        <v>0</v>
      </c>
      <c r="AF23" s="80">
        <v>0</v>
      </c>
      <c r="AG23" s="80">
        <v>0</v>
      </c>
      <c r="AH23" s="80">
        <v>0</v>
      </c>
      <c r="AI23" s="80">
        <v>0</v>
      </c>
      <c r="AJ23" s="80">
        <v>0</v>
      </c>
      <c r="AK23" s="80">
        <v>0</v>
      </c>
      <c r="AL23" s="80">
        <v>0</v>
      </c>
      <c r="AM23" s="80">
        <v>0</v>
      </c>
      <c r="AN23" s="80">
        <v>0</v>
      </c>
      <c r="AO23" s="80">
        <v>0</v>
      </c>
      <c r="AP23" s="80">
        <v>0</v>
      </c>
      <c r="AQ23" s="80">
        <v>0</v>
      </c>
      <c r="AR23" s="80">
        <v>0</v>
      </c>
      <c r="AS23" s="80">
        <v>0</v>
      </c>
      <c r="AT23" s="80">
        <v>0</v>
      </c>
      <c r="AU23" s="80">
        <v>0</v>
      </c>
      <c r="AV23" s="80">
        <v>0</v>
      </c>
      <c r="AW23" s="80">
        <v>0</v>
      </c>
      <c r="AX23" s="80">
        <v>0</v>
      </c>
      <c r="AY23" s="80">
        <v>0</v>
      </c>
      <c r="AZ23" s="80">
        <v>0</v>
      </c>
      <c r="BA23" s="80">
        <v>0</v>
      </c>
      <c r="BB23" s="80">
        <v>0</v>
      </c>
      <c r="BC23" s="80">
        <v>0</v>
      </c>
      <c r="BD23" s="80">
        <v>0</v>
      </c>
      <c r="BE23" s="80">
        <v>0</v>
      </c>
      <c r="BF23" s="80">
        <v>0</v>
      </c>
      <c r="BG23" s="80">
        <v>0</v>
      </c>
      <c r="BH23" s="80">
        <v>0</v>
      </c>
      <c r="BI23" s="80">
        <v>0</v>
      </c>
      <c r="BJ23" s="80">
        <v>0</v>
      </c>
      <c r="BK23" s="80">
        <v>0</v>
      </c>
      <c r="BL23" s="80">
        <v>0</v>
      </c>
      <c r="BM23" s="80">
        <v>0</v>
      </c>
      <c r="BN23" s="80">
        <v>0</v>
      </c>
      <c r="BO23" s="80">
        <v>0</v>
      </c>
      <c r="BP23" s="80">
        <v>0</v>
      </c>
      <c r="BQ23" s="80">
        <v>0</v>
      </c>
      <c r="BR23" s="80">
        <v>0</v>
      </c>
      <c r="BS23" s="80">
        <v>0</v>
      </c>
      <c r="BT23" s="80">
        <v>0</v>
      </c>
      <c r="BU23" s="80">
        <v>0</v>
      </c>
      <c r="BV23" s="80">
        <v>0</v>
      </c>
      <c r="BW23" s="80">
        <v>0</v>
      </c>
      <c r="BX23" s="80">
        <v>0</v>
      </c>
      <c r="BY23" s="80">
        <v>0</v>
      </c>
      <c r="BZ23" s="80">
        <v>0</v>
      </c>
      <c r="CA23" s="80">
        <v>0</v>
      </c>
      <c r="CB23" s="80">
        <v>0</v>
      </c>
      <c r="CC23" s="80">
        <v>0</v>
      </c>
      <c r="CD23" s="80">
        <v>0</v>
      </c>
      <c r="CE23" s="80">
        <v>0</v>
      </c>
      <c r="CF23" s="80">
        <v>0</v>
      </c>
      <c r="CG23" s="80">
        <v>0</v>
      </c>
      <c r="CH23" s="80">
        <v>0</v>
      </c>
      <c r="CI23" s="80">
        <v>0</v>
      </c>
      <c r="CJ23" s="80">
        <v>0</v>
      </c>
      <c r="CK23" s="80">
        <v>0</v>
      </c>
      <c r="CL23" s="80">
        <v>0</v>
      </c>
      <c r="CM23" s="80">
        <v>0</v>
      </c>
      <c r="CN23" s="80">
        <v>0</v>
      </c>
      <c r="CO23" s="80">
        <v>0</v>
      </c>
      <c r="CP23" s="80">
        <v>0</v>
      </c>
      <c r="CQ23" s="80">
        <v>0</v>
      </c>
      <c r="CR23" s="80">
        <v>0</v>
      </c>
      <c r="CS23" s="80">
        <v>0</v>
      </c>
      <c r="CT23" s="80">
        <v>0</v>
      </c>
      <c r="CU23" s="80">
        <v>0</v>
      </c>
      <c r="CV23" s="80">
        <v>0</v>
      </c>
      <c r="CW23" s="80">
        <v>0</v>
      </c>
      <c r="CX23" s="80">
        <v>0</v>
      </c>
      <c r="CY23" s="80">
        <v>0</v>
      </c>
      <c r="CZ23" s="80">
        <v>0</v>
      </c>
      <c r="DA23" s="80">
        <v>0</v>
      </c>
      <c r="DB23" s="80">
        <v>0</v>
      </c>
      <c r="DC23" s="80">
        <v>0</v>
      </c>
      <c r="DD23" s="80">
        <v>0</v>
      </c>
      <c r="DE23" s="80">
        <v>0</v>
      </c>
      <c r="DF23" s="80">
        <v>0</v>
      </c>
      <c r="DG23" s="80">
        <v>0</v>
      </c>
      <c r="DH23" s="80">
        <v>0</v>
      </c>
      <c r="DI23" s="80">
        <v>0</v>
      </c>
      <c r="DJ23" s="80"/>
      <c r="DK23" s="80"/>
      <c r="DL23" s="80"/>
      <c r="DM23" s="80"/>
      <c r="DN23" s="80"/>
      <c r="DO23" s="80"/>
      <c r="DP23" s="318">
        <v>0</v>
      </c>
      <c r="DQ23" s="318">
        <v>0</v>
      </c>
      <c r="DR23" s="318">
        <v>0</v>
      </c>
      <c r="DS23" s="318">
        <v>0</v>
      </c>
      <c r="DT23" s="318">
        <v>0</v>
      </c>
      <c r="DU23" s="318">
        <v>0</v>
      </c>
      <c r="DV23" s="318">
        <v>0</v>
      </c>
      <c r="DW23" s="318">
        <v>0</v>
      </c>
      <c r="DX23" s="318">
        <v>0</v>
      </c>
      <c r="DY23" s="318">
        <v>0</v>
      </c>
      <c r="DZ23" s="318">
        <v>0</v>
      </c>
      <c r="EA23" s="318">
        <v>0</v>
      </c>
      <c r="EB23" s="318">
        <v>0</v>
      </c>
      <c r="EC23" s="318">
        <v>0</v>
      </c>
      <c r="ED23" s="318">
        <v>0</v>
      </c>
      <c r="EE23" s="318">
        <v>0</v>
      </c>
      <c r="EF23" s="318">
        <v>0</v>
      </c>
      <c r="EG23" s="318">
        <v>0</v>
      </c>
      <c r="EH23" s="318">
        <v>0</v>
      </c>
      <c r="EI23" s="318">
        <v>0</v>
      </c>
      <c r="EJ23" s="318">
        <v>0</v>
      </c>
      <c r="EK23" s="318">
        <v>0</v>
      </c>
      <c r="EL23" s="318">
        <v>0</v>
      </c>
      <c r="EM23" s="318">
        <f>VLOOKUP($B23,'Sintesi (CA)'!$C$30:$AE$56,25,FALSE)</f>
        <v>0</v>
      </c>
      <c r="EN23" s="318">
        <f>VLOOKUP($B23,'Sintesi (CA)'!$C$30:$AE$56,25,FALSE)</f>
        <v>0</v>
      </c>
      <c r="EO23" s="318">
        <f>VLOOKUP($B23,'Sintesi (CA)'!$C$30:$AE$56,25,FALSE)</f>
        <v>0</v>
      </c>
      <c r="EP23" s="318">
        <f>VLOOKUP($B23,'Sintesi (CA)'!$C$30:$AE$56,25,FALSE)</f>
        <v>0</v>
      </c>
      <c r="EQ23" s="318">
        <f>VLOOKUP($B23,'Sintesi (CA)'!$C$30:$AE$56,25,FALSE)</f>
        <v>0</v>
      </c>
      <c r="ER23" s="318">
        <f>VLOOKUP($B23,'Sintesi (CA)'!$C$30:$AE$56,25,FALSE)</f>
        <v>0</v>
      </c>
      <c r="ES23" s="318">
        <f>VLOOKUP($B23,'Sintesi (CA)'!$C$30:$AE$56,25,FALSE)</f>
        <v>0</v>
      </c>
      <c r="ET23" s="318">
        <f>VLOOKUP($B23,'Sintesi (CA)'!$C$30:$AE$56,25,FALSE)</f>
        <v>0</v>
      </c>
      <c r="EU23" s="318">
        <f>VLOOKUP($B23,'Sintesi (CA)'!$C$30:$AE$56,25,FALSE)</f>
        <v>0</v>
      </c>
      <c r="EV23" s="318">
        <f>VLOOKUP($B23,'Sintesi (CA)'!$C$30:$AE$56,25,FALSE)</f>
        <v>0</v>
      </c>
      <c r="EW23" s="318">
        <f>VLOOKUP($B23,'Sintesi (CA)'!$C$30:$AE$56,25,FALSE)</f>
        <v>0</v>
      </c>
      <c r="EX23" s="318">
        <f>VLOOKUP($B23,'Sintesi (CA)'!$C$30:$AE$56,25,FALSE)</f>
        <v>0</v>
      </c>
      <c r="EY23" s="318">
        <f>VLOOKUP($B23,'Sintesi (CA)'!$C$30:$AE$56,25,FALSE)</f>
        <v>0</v>
      </c>
      <c r="EZ23" s="318">
        <f>VLOOKUP($B23,'Sintesi (CA)'!$C$30:$AE$56,25,FALSE)</f>
        <v>0</v>
      </c>
      <c r="FA23" s="318">
        <f>VLOOKUP($B23,'Sintesi (CA)'!$C$30:$AE$56,25,FALSE)</f>
        <v>0</v>
      </c>
      <c r="FB23" s="318">
        <f>VLOOKUP($B23,'Sintesi (CA)'!$C$30:$AE$56,25,FALSE)</f>
        <v>0</v>
      </c>
      <c r="FC23" s="318">
        <f>VLOOKUP($B23,'Sintesi (CA)'!$C$30:$AE$56,25,FALSE)</f>
        <v>0</v>
      </c>
      <c r="FD23" s="318">
        <f>VLOOKUP($B23,'Sintesi (CA)'!$C$30:$AE$56,25,FALSE)</f>
        <v>0</v>
      </c>
      <c r="FE23" s="318">
        <f>VLOOKUP($B23,'Sintesi (CA)'!$C$30:$AE$56,25,FALSE)</f>
        <v>0</v>
      </c>
      <c r="FF23" s="318">
        <f>VLOOKUP($B23,'Sintesi (CA)'!$C$30:$AE$56,25,FALSE)</f>
        <v>0</v>
      </c>
      <c r="FG23" s="318">
        <f>VLOOKUP($B23,'Sintesi (CA)'!$C$30:$AE$56,25,FALSE)</f>
        <v>0</v>
      </c>
      <c r="FH23" s="318">
        <f>VLOOKUP($B23,'Sintesi (CA)'!$C$30:$AE$56,25,FALSE)</f>
        <v>0</v>
      </c>
      <c r="FI23" s="318">
        <f>VLOOKUP($B23,'Sintesi (CA)'!$C$30:$AE$56,25,FALSE)</f>
        <v>0</v>
      </c>
      <c r="FJ23" s="318">
        <f>VLOOKUP($B23,'Sintesi (CA)'!$C$30:$AE$56,25,FALSE)</f>
        <v>0</v>
      </c>
      <c r="FK23" s="318">
        <f>VLOOKUP($B23,'Sintesi (CA)'!$C$30:$AE$56,25,FALSE)</f>
        <v>0</v>
      </c>
      <c r="FL23" s="318">
        <f>VLOOKUP($B23,'Sintesi (CA)'!$C$30:$AE$56,25,FALSE)</f>
        <v>0</v>
      </c>
      <c r="FM23" s="318">
        <f>VLOOKUP($B23,'Sintesi (CA)'!$C$30:$AE$56,25,FALSE)</f>
        <v>0</v>
      </c>
      <c r="FN23" s="318">
        <f>VLOOKUP($B23,'Sintesi (CA)'!$C$30:$AE$56,25,FALSE)</f>
        <v>0</v>
      </c>
      <c r="FO23" s="318">
        <f>VLOOKUP($B23,'Sintesi (CA)'!$C$30:$AE$56,25,FALSE)</f>
        <v>0</v>
      </c>
      <c r="FP23" s="318">
        <f>VLOOKUP($B23,'Sintesi (CA)'!$C$30:$AE$56,25,FALSE)</f>
        <v>0</v>
      </c>
      <c r="FQ23" s="318">
        <f>VLOOKUP($B23,'Sintesi (CA)'!$C$30:$AE$56,25,FALSE)</f>
        <v>0</v>
      </c>
      <c r="FR23" s="318">
        <f>VLOOKUP($B23,'Sintesi (CA)'!$C$30:$AE$56,25,FALSE)</f>
        <v>0</v>
      </c>
      <c r="FS23" s="318">
        <f>VLOOKUP($B23,'Sintesi (CA)'!$C$30:$AE$56,25,FALSE)</f>
        <v>0</v>
      </c>
      <c r="FT23" s="318">
        <f>VLOOKUP($B23,'Sintesi (CA)'!$C$30:$AE$56,25,FALSE)</f>
        <v>0</v>
      </c>
      <c r="FU23" s="318">
        <f>VLOOKUP($B23,'Sintesi (CA)'!$C$30:$AE$56,25,FALSE)</f>
        <v>0</v>
      </c>
      <c r="FV23" s="318">
        <f>VLOOKUP($B23,'Sintesi (CA)'!$C$30:$AE$56,25,FALSE)</f>
        <v>0</v>
      </c>
      <c r="FW23" s="318">
        <f>VLOOKUP($B23,'Sintesi (CA)'!$C$30:$AE$56,25,FALSE)</f>
        <v>0</v>
      </c>
      <c r="FX23" s="318">
        <f>VLOOKUP($B23,'Sintesi (CA)'!$C$30:$AE$56,25,FALSE)</f>
        <v>0</v>
      </c>
      <c r="FY23" s="318">
        <f>VLOOKUP($B23,'Sintesi (CA)'!$C$30:$AE$56,25,FALSE)</f>
        <v>0</v>
      </c>
      <c r="FZ23" s="318">
        <f>VLOOKUP($B23,'Sintesi (CA)'!$C$30:$AE$56,25,FALSE)</f>
        <v>0</v>
      </c>
      <c r="GA23" s="318">
        <f>VLOOKUP($B23,'Sintesi (CA)'!$C$30:$AE$56,25,FALSE)</f>
        <v>0</v>
      </c>
      <c r="GB23" s="318">
        <f>VLOOKUP($B23,'Sintesi (CA)'!$C$30:$AE$56,25,FALSE)</f>
        <v>0</v>
      </c>
      <c r="GC23" s="318">
        <f>VLOOKUP($B23,'Sintesi (CA)'!$C$30:$AE$56,25,FALSE)</f>
        <v>0</v>
      </c>
      <c r="GD23" s="318">
        <f>VLOOKUP($B23,'Sintesi (CA)'!$C$30:$AE$56,25,FALSE)</f>
        <v>0</v>
      </c>
      <c r="GE23" s="318">
        <f>VLOOKUP($B23,'Sintesi (CA)'!$C$30:$AE$56,25,FALSE)</f>
        <v>0</v>
      </c>
      <c r="GF23" s="318">
        <f>VLOOKUP($B23,'Sintesi (CA)'!$C$30:$AE$56,25,FALSE)</f>
        <v>0</v>
      </c>
      <c r="GG23" s="318">
        <f>VLOOKUP($B23,'Sintesi (CA)'!$C$30:$AE$56,25,FALSE)</f>
        <v>0</v>
      </c>
      <c r="GH23" s="318">
        <f>VLOOKUP($B23,'Sintesi (CA)'!$C$30:$AE$56,25,FALSE)</f>
        <v>0</v>
      </c>
      <c r="GI23" s="318">
        <f>VLOOKUP($B23,'Sintesi (CA)'!$C$30:$AE$56,25,FALSE)</f>
        <v>0</v>
      </c>
      <c r="GJ23" s="318">
        <f>VLOOKUP($B23,'Sintesi (CA)'!$C$30:$AE$56,25,FALSE)</f>
        <v>0</v>
      </c>
      <c r="GK23" s="318">
        <f>VLOOKUP($B23,'Sintesi (CA)'!$C$30:$AE$56,25,FALSE)</f>
        <v>0</v>
      </c>
      <c r="GL23" s="318">
        <f>VLOOKUP($B23,'Sintesi (CA)'!$C$30:$AE$56,25,FALSE)</f>
        <v>0</v>
      </c>
      <c r="GM23" s="318">
        <f>VLOOKUP($B23,'Sintesi (CA)'!$C$30:$AE$56,25,FALSE)</f>
        <v>0</v>
      </c>
      <c r="GN23" s="318">
        <f>VLOOKUP($B23,'Sintesi (CA)'!$C$30:$AE$56,25,FALSE)</f>
        <v>0</v>
      </c>
      <c r="GO23" s="318">
        <f>VLOOKUP($B23,'Sintesi (CA)'!$C$30:$AE$56,25,FALSE)</f>
        <v>0</v>
      </c>
      <c r="GP23" s="318">
        <f>VLOOKUP($B23,'Sintesi (CA)'!$C$30:$AE$56,25,FALSE)</f>
        <v>0</v>
      </c>
      <c r="GQ23" s="318">
        <f>VLOOKUP($B23,'Sintesi (CA)'!$C$30:$AE$56,25,FALSE)</f>
        <v>0</v>
      </c>
      <c r="GR23" s="318">
        <f>VLOOKUP($B23,'Sintesi (CA)'!$C$30:$AE$56,25,FALSE)</f>
        <v>0</v>
      </c>
      <c r="GS23" s="318">
        <f>VLOOKUP($B23,'Sintesi (CA)'!$C$30:$AE$56,25,FALSE)</f>
        <v>0</v>
      </c>
      <c r="GT23" s="318">
        <f>VLOOKUP($B23,'Sintesi (CA)'!$C$30:$AE$56,25,FALSE)</f>
        <v>0</v>
      </c>
      <c r="GU23" s="318">
        <f>VLOOKUP($B23,'Sintesi (CA)'!$C$30:$AE$56,25,FALSE)</f>
        <v>0</v>
      </c>
      <c r="GV23" s="318">
        <f>VLOOKUP($B23,'Sintesi (CA)'!$C$30:$AE$56,25,FALSE)</f>
        <v>0</v>
      </c>
      <c r="GW23" s="318">
        <f>VLOOKUP($B23,'Sintesi (CA)'!$C$30:$AE$56,25,FALSE)</f>
        <v>0</v>
      </c>
      <c r="GX23" s="318">
        <f>VLOOKUP($B23,'Sintesi (CA)'!$C$30:$AE$56,25,FALSE)</f>
        <v>0</v>
      </c>
      <c r="GY23" s="318">
        <f>VLOOKUP($B23,'Sintesi (CA)'!$C$30:$AE$56,25,FALSE)</f>
        <v>0</v>
      </c>
      <c r="GZ23" s="318">
        <f>VLOOKUP($B23,'Sintesi (CA)'!$C$30:$AE$56,25,FALSE)</f>
        <v>0</v>
      </c>
      <c r="HA23" s="318">
        <f>VLOOKUP($B23,'Sintesi (CA)'!$C$30:$AE$56,25,FALSE)</f>
        <v>0</v>
      </c>
      <c r="HB23" s="318">
        <f>VLOOKUP($B23,'Sintesi (CA)'!$C$30:$AE$56,25,FALSE)</f>
        <v>0</v>
      </c>
      <c r="HC23" s="318">
        <f>VLOOKUP($B23,'Sintesi (CA)'!$C$30:$AE$56,25,FALSE)</f>
        <v>0</v>
      </c>
      <c r="HD23" s="318">
        <f>VLOOKUP($B23,'Sintesi (CA)'!$C$30:$AE$56,25,FALSE)</f>
        <v>0</v>
      </c>
      <c r="HE23" s="318">
        <f>VLOOKUP($B23,'Sintesi (CA)'!$C$30:$AE$56,25,FALSE)</f>
        <v>0</v>
      </c>
      <c r="HF23" s="318">
        <f>VLOOKUP($B23,'Sintesi (CA)'!$C$30:$AE$56,25,FALSE)</f>
        <v>0</v>
      </c>
      <c r="HG23" s="318">
        <f>VLOOKUP($B23,'Sintesi (CA)'!$C$30:$AE$56,25,FALSE)</f>
        <v>0</v>
      </c>
      <c r="HH23" s="318">
        <f>VLOOKUP($B23,'Sintesi (CA)'!$C$30:$AE$56,25,FALSE)</f>
        <v>0</v>
      </c>
      <c r="HI23" s="318">
        <f>VLOOKUP($B23,'Sintesi (CA)'!$C$30:$AE$56,25,FALSE)</f>
        <v>0</v>
      </c>
      <c r="HJ23" s="318">
        <f>VLOOKUP($B23,'Sintesi (CA)'!$C$30:$AE$56,25,FALSE)</f>
        <v>0</v>
      </c>
      <c r="HK23" s="318">
        <f>VLOOKUP($B23,'Sintesi (CA)'!$C$30:$AE$56,25,FALSE)</f>
        <v>0</v>
      </c>
      <c r="HL23" s="318">
        <f>VLOOKUP($B23,'Sintesi (CA)'!$C$30:$AE$56,25,FALSE)</f>
        <v>0</v>
      </c>
      <c r="HM23" s="318">
        <f>VLOOKUP($B23,'Sintesi (CA)'!$C$30:$AE$56,25,FALSE)</f>
        <v>0</v>
      </c>
      <c r="HN23" s="318">
        <f>VLOOKUP($B23,'Sintesi (CA)'!$C$30:$AE$56,25,FALSE)</f>
        <v>0</v>
      </c>
      <c r="HO23" s="318">
        <f>VLOOKUP($B23,'Sintesi (CA)'!$C$30:$AE$56,25,FALSE)</f>
        <v>0</v>
      </c>
      <c r="HP23" s="318"/>
      <c r="HQ23" s="318"/>
      <c r="HR23" s="318"/>
      <c r="HS23" s="319">
        <v>0</v>
      </c>
      <c r="HT23" s="319">
        <v>0</v>
      </c>
      <c r="HU23" s="319">
        <v>0</v>
      </c>
      <c r="HV23" s="319">
        <v>0</v>
      </c>
      <c r="HW23" s="319">
        <v>0</v>
      </c>
      <c r="HX23" s="319">
        <v>0</v>
      </c>
      <c r="HY23" s="319">
        <v>0</v>
      </c>
      <c r="HZ23" s="319">
        <v>0</v>
      </c>
      <c r="IA23" s="319">
        <v>0</v>
      </c>
      <c r="IB23" s="319">
        <v>0</v>
      </c>
      <c r="IC23" s="319">
        <v>0</v>
      </c>
      <c r="ID23" s="319">
        <v>0</v>
      </c>
      <c r="IE23" s="319">
        <v>0</v>
      </c>
      <c r="IF23" s="319">
        <v>0</v>
      </c>
      <c r="IG23" s="319">
        <v>0</v>
      </c>
      <c r="IH23" s="319">
        <v>0</v>
      </c>
      <c r="II23" s="319">
        <v>0</v>
      </c>
      <c r="IJ23" s="319">
        <v>0</v>
      </c>
      <c r="IK23" s="319">
        <v>0</v>
      </c>
      <c r="IL23" s="319">
        <v>0</v>
      </c>
      <c r="IM23" s="319">
        <v>0</v>
      </c>
      <c r="IN23" s="319">
        <v>0</v>
      </c>
      <c r="IO23" s="319">
        <v>0</v>
      </c>
      <c r="IP23" s="319">
        <f>VLOOKUP($B23,'Sintesi (CA)'!$C$30:$AE$56,27,FALSE)</f>
        <v>0</v>
      </c>
      <c r="IQ23" s="319">
        <f>VLOOKUP($B23,'Sintesi (CA)'!$C$30:$AE$56,27,FALSE)</f>
        <v>0</v>
      </c>
      <c r="IR23" s="319">
        <f>VLOOKUP($B23,'Sintesi (CA)'!$C$30:$AE$56,27,FALSE)</f>
        <v>0</v>
      </c>
      <c r="IS23" s="319">
        <f>VLOOKUP($B23,'Sintesi (CA)'!$C$30:$AE$56,27,FALSE)</f>
        <v>0</v>
      </c>
      <c r="IT23" s="319">
        <f>VLOOKUP($B23,'Sintesi (CA)'!$C$30:$AE$56,27,FALSE)</f>
        <v>0</v>
      </c>
      <c r="IU23" s="319">
        <f>VLOOKUP($B23,'Sintesi (CA)'!$C$30:$AE$56,27,FALSE)</f>
        <v>0</v>
      </c>
      <c r="IV23" s="319">
        <f>VLOOKUP($B23,'Sintesi (CA)'!$C$30:$AE$56,27,FALSE)</f>
        <v>0</v>
      </c>
      <c r="IW23" s="319">
        <f>VLOOKUP($B23,'Sintesi (CA)'!$C$30:$AE$56,27,FALSE)</f>
        <v>0</v>
      </c>
      <c r="IX23" s="319">
        <f>VLOOKUP($B23,'Sintesi (CA)'!$C$30:$AE$56,27,FALSE)</f>
        <v>0</v>
      </c>
      <c r="IY23" s="319">
        <f>VLOOKUP($B23,'Sintesi (CA)'!$C$30:$AE$56,27,FALSE)</f>
        <v>0</v>
      </c>
      <c r="IZ23" s="319">
        <f>VLOOKUP($B23,'Sintesi (CA)'!$C$30:$AE$56,27,FALSE)</f>
        <v>0</v>
      </c>
      <c r="JA23" s="319">
        <f>VLOOKUP($B23,'Sintesi (CA)'!$C$30:$AE$56,27,FALSE)</f>
        <v>0</v>
      </c>
      <c r="JB23" s="319">
        <f>VLOOKUP($B23,'Sintesi (CA)'!$C$30:$AE$56,27,FALSE)</f>
        <v>0</v>
      </c>
      <c r="JC23" s="319">
        <f>VLOOKUP($B23,'Sintesi (CA)'!$C$30:$AE$56,27,FALSE)</f>
        <v>0</v>
      </c>
      <c r="JD23" s="319">
        <f>VLOOKUP($B23,'Sintesi (CA)'!$C$30:$AE$56,27,FALSE)</f>
        <v>0</v>
      </c>
      <c r="JE23" s="319">
        <f>VLOOKUP($B23,'Sintesi (CA)'!$C$30:$AE$56,27,FALSE)</f>
        <v>0</v>
      </c>
      <c r="JF23" s="319">
        <f>VLOOKUP($B23,'Sintesi (CA)'!$C$30:$AE$56,27,FALSE)</f>
        <v>0</v>
      </c>
      <c r="JG23" s="319">
        <f>VLOOKUP($B23,'Sintesi (CA)'!$C$30:$AE$56,27,FALSE)</f>
        <v>0</v>
      </c>
      <c r="JH23" s="319">
        <f>VLOOKUP($B23,'Sintesi (CA)'!$C$30:$AE$56,27,FALSE)</f>
        <v>0</v>
      </c>
      <c r="JI23" s="319">
        <f>VLOOKUP($B23,'Sintesi (CA)'!$C$30:$AE$56,27,FALSE)</f>
        <v>0</v>
      </c>
      <c r="JJ23" s="319">
        <f>VLOOKUP($B23,'Sintesi (CA)'!$C$30:$AE$56,27,FALSE)</f>
        <v>0</v>
      </c>
      <c r="JK23" s="319">
        <f>VLOOKUP($B23,'Sintesi (CA)'!$C$30:$AE$56,27,FALSE)</f>
        <v>0</v>
      </c>
      <c r="JL23" s="319">
        <f>VLOOKUP($B23,'Sintesi (CA)'!$C$30:$AE$56,27,FALSE)</f>
        <v>0</v>
      </c>
      <c r="JM23" s="319">
        <f>VLOOKUP($B23,'Sintesi (CA)'!$C$30:$AE$56,27,FALSE)</f>
        <v>0</v>
      </c>
      <c r="JN23" s="319">
        <f>VLOOKUP($B23,'Sintesi (CA)'!$C$30:$AE$56,27,FALSE)</f>
        <v>0</v>
      </c>
      <c r="JO23" s="319">
        <f>VLOOKUP($B23,'Sintesi (CA)'!$C$30:$AE$56,27,FALSE)</f>
        <v>0</v>
      </c>
      <c r="JP23" s="319">
        <f>VLOOKUP($B23,'Sintesi (CA)'!$C$30:$AE$56,27,FALSE)</f>
        <v>0</v>
      </c>
      <c r="JQ23" s="319">
        <f>VLOOKUP($B23,'Sintesi (CA)'!$C$30:$AE$56,27,FALSE)</f>
        <v>0</v>
      </c>
      <c r="JR23" s="319">
        <f>VLOOKUP($B23,'Sintesi (CA)'!$C$30:$AE$56,27,FALSE)</f>
        <v>0</v>
      </c>
      <c r="JS23" s="319">
        <f>VLOOKUP($B23,'Sintesi (CA)'!$C$30:$AE$56,27,FALSE)</f>
        <v>0</v>
      </c>
      <c r="JT23" s="319">
        <f>VLOOKUP($B23,'Sintesi (CA)'!$C$30:$AE$56,27,FALSE)</f>
        <v>0</v>
      </c>
      <c r="JU23" s="319">
        <f>VLOOKUP($B23,'Sintesi (CA)'!$C$30:$AE$56,27,FALSE)</f>
        <v>0</v>
      </c>
      <c r="JV23" s="319">
        <f>VLOOKUP($B23,'Sintesi (CA)'!$C$30:$AE$56,27,FALSE)</f>
        <v>0</v>
      </c>
      <c r="JW23" s="319">
        <f>VLOOKUP($B23,'Sintesi (CA)'!$C$30:$AE$56,27,FALSE)</f>
        <v>0</v>
      </c>
      <c r="JX23" s="319">
        <f>VLOOKUP($B23,'Sintesi (CA)'!$C$30:$AE$56,27,FALSE)</f>
        <v>0</v>
      </c>
      <c r="JY23" s="319">
        <f>VLOOKUP($B23,'Sintesi (CA)'!$C$30:$AE$56,27,FALSE)</f>
        <v>0</v>
      </c>
      <c r="JZ23" s="319">
        <f>VLOOKUP($B23,'Sintesi (CA)'!$C$30:$AE$56,27,FALSE)</f>
        <v>0</v>
      </c>
      <c r="KA23" s="319">
        <f>VLOOKUP($B23,'Sintesi (CA)'!$C$30:$AE$56,27,FALSE)</f>
        <v>0</v>
      </c>
      <c r="KB23" s="319">
        <f>VLOOKUP($B23,'Sintesi (CA)'!$C$30:$AE$56,27,FALSE)</f>
        <v>0</v>
      </c>
      <c r="KC23" s="319">
        <f>VLOOKUP($B23,'Sintesi (CA)'!$C$30:$AE$56,27,FALSE)</f>
        <v>0</v>
      </c>
      <c r="KD23" s="319">
        <f>VLOOKUP($B23,'Sintesi (CA)'!$C$30:$AE$56,27,FALSE)</f>
        <v>0</v>
      </c>
      <c r="KE23" s="319">
        <f>VLOOKUP($B23,'Sintesi (CA)'!$C$30:$AE$56,27,FALSE)</f>
        <v>0</v>
      </c>
      <c r="KF23" s="319">
        <f>VLOOKUP($B23,'Sintesi (CA)'!$C$30:$AE$56,27,FALSE)</f>
        <v>0</v>
      </c>
      <c r="KG23" s="319">
        <f>VLOOKUP($B23,'Sintesi (CA)'!$C$30:$AE$56,27,FALSE)</f>
        <v>0</v>
      </c>
      <c r="KH23" s="319">
        <f>VLOOKUP($B23,'Sintesi (CA)'!$C$30:$AE$56,27,FALSE)</f>
        <v>0</v>
      </c>
      <c r="KI23" s="319">
        <f>VLOOKUP($B23,'Sintesi (CA)'!$C$30:$AE$56,27,FALSE)</f>
        <v>0</v>
      </c>
      <c r="KJ23" s="319">
        <f>VLOOKUP($B23,'Sintesi (CA)'!$C$30:$AE$56,27,FALSE)</f>
        <v>0</v>
      </c>
      <c r="KK23" s="319">
        <f>VLOOKUP($B23,'Sintesi (CA)'!$C$30:$AE$56,27,FALSE)</f>
        <v>0</v>
      </c>
      <c r="KL23" s="319">
        <f>VLOOKUP($B23,'Sintesi (CA)'!$C$30:$AE$56,27,FALSE)</f>
        <v>0</v>
      </c>
      <c r="KM23" s="319">
        <f>VLOOKUP($B23,'Sintesi (CA)'!$C$30:$AE$56,27,FALSE)</f>
        <v>0</v>
      </c>
      <c r="KN23" s="319">
        <f>VLOOKUP($B23,'Sintesi (CA)'!$C$30:$AE$56,27,FALSE)</f>
        <v>0</v>
      </c>
      <c r="KO23" s="319">
        <f>VLOOKUP($B23,'Sintesi (CA)'!$C$30:$AE$56,27,FALSE)</f>
        <v>0</v>
      </c>
      <c r="KP23" s="319">
        <f>VLOOKUP($B23,'Sintesi (CA)'!$C$30:$AE$56,27,FALSE)</f>
        <v>0</v>
      </c>
      <c r="KQ23" s="319">
        <f>VLOOKUP($B23,'Sintesi (CA)'!$C$30:$AE$56,27,FALSE)</f>
        <v>0</v>
      </c>
      <c r="KR23" s="319">
        <f>VLOOKUP($B23,'Sintesi (CA)'!$C$30:$AE$56,27,FALSE)</f>
        <v>0</v>
      </c>
      <c r="KS23" s="319">
        <f>VLOOKUP($B23,'Sintesi (CA)'!$C$30:$AE$56,27,FALSE)</f>
        <v>0</v>
      </c>
      <c r="KT23" s="319">
        <f>VLOOKUP($B23,'Sintesi (CA)'!$C$30:$AE$56,27,FALSE)</f>
        <v>0</v>
      </c>
      <c r="KU23" s="319">
        <f>VLOOKUP($B23,'Sintesi (CA)'!$C$30:$AE$56,27,FALSE)</f>
        <v>0</v>
      </c>
      <c r="KV23" s="319">
        <f>VLOOKUP($B23,'Sintesi (CA)'!$C$30:$AE$56,27,FALSE)</f>
        <v>0</v>
      </c>
      <c r="KW23" s="319">
        <f>VLOOKUP($B23,'Sintesi (CA)'!$C$30:$AE$56,27,FALSE)</f>
        <v>0</v>
      </c>
      <c r="KX23" s="319">
        <f>VLOOKUP($B23,'Sintesi (CA)'!$C$30:$AE$56,27,FALSE)</f>
        <v>0</v>
      </c>
      <c r="KY23" s="319">
        <f>VLOOKUP($B23,'Sintesi (CA)'!$C$30:$AE$56,27,FALSE)</f>
        <v>0</v>
      </c>
      <c r="KZ23" s="319">
        <f>VLOOKUP($B23,'Sintesi (CA)'!$C$30:$AE$56,27,FALSE)</f>
        <v>0</v>
      </c>
      <c r="LA23" s="319">
        <f>VLOOKUP($B23,'Sintesi (CA)'!$C$30:$AE$56,27,FALSE)</f>
        <v>0</v>
      </c>
      <c r="LB23" s="319">
        <f>VLOOKUP($B23,'Sintesi (CA)'!$C$30:$AE$56,27,FALSE)</f>
        <v>0</v>
      </c>
      <c r="LC23" s="319">
        <f>VLOOKUP($B23,'Sintesi (CA)'!$C$30:$AE$56,27,FALSE)</f>
        <v>0</v>
      </c>
      <c r="LD23" s="319">
        <f>VLOOKUP($B23,'Sintesi (CA)'!$C$30:$AE$56,27,FALSE)</f>
        <v>0</v>
      </c>
      <c r="LE23" s="319">
        <f>VLOOKUP($B23,'Sintesi (CA)'!$C$30:$AE$56,27,FALSE)</f>
        <v>0</v>
      </c>
      <c r="LF23" s="319">
        <f>VLOOKUP($B23,'Sintesi (CA)'!$C$30:$AE$56,27,FALSE)</f>
        <v>0</v>
      </c>
      <c r="LG23" s="319">
        <f>VLOOKUP($B23,'Sintesi (CA)'!$C$30:$AE$56,27,FALSE)</f>
        <v>0</v>
      </c>
      <c r="LH23" s="319">
        <f>VLOOKUP($B23,'Sintesi (CA)'!$C$30:$AE$56,27,FALSE)</f>
        <v>0</v>
      </c>
      <c r="LI23" s="319">
        <f>VLOOKUP($B23,'Sintesi (CA)'!$C$30:$AE$56,27,FALSE)</f>
        <v>0</v>
      </c>
      <c r="LJ23" s="319">
        <f>VLOOKUP($B23,'Sintesi (CA)'!$C$30:$AE$56,27,FALSE)</f>
        <v>0</v>
      </c>
      <c r="LK23" s="319">
        <f>VLOOKUP($B23,'Sintesi (CA)'!$C$30:$AE$56,27,FALSE)</f>
        <v>0</v>
      </c>
      <c r="LL23" s="319">
        <f>VLOOKUP($B23,'Sintesi (CA)'!$C$30:$AE$56,27,FALSE)</f>
        <v>0</v>
      </c>
      <c r="LM23" s="319">
        <f>VLOOKUP($B23,'Sintesi (CA)'!$C$30:$AE$56,27,FALSE)</f>
        <v>0</v>
      </c>
      <c r="LN23" s="319">
        <f>VLOOKUP($B23,'Sintesi (CA)'!$C$30:$AE$56,27,FALSE)</f>
        <v>0</v>
      </c>
      <c r="LO23" s="319">
        <f>VLOOKUP($B23,'Sintesi (CA)'!$C$30:$AE$56,27,FALSE)</f>
        <v>0</v>
      </c>
      <c r="LP23" s="319">
        <f>VLOOKUP($B23,'Sintesi (CA)'!$C$30:$AE$56,27,FALSE)</f>
        <v>0</v>
      </c>
      <c r="LQ23" s="319">
        <f>VLOOKUP($B23,'Sintesi (CA)'!$C$30:$AE$56,27,FALSE)</f>
        <v>0</v>
      </c>
      <c r="LR23" s="319">
        <f>VLOOKUP($B23,'Sintesi (CA)'!$C$30:$AE$56,27,FALSE)</f>
        <v>0</v>
      </c>
      <c r="LS23" s="319"/>
      <c r="LT23" s="319"/>
      <c r="LU23" s="319"/>
      <c r="LV23" s="320">
        <v>0</v>
      </c>
      <c r="LW23" s="320">
        <v>0</v>
      </c>
      <c r="LX23" s="320">
        <v>0</v>
      </c>
      <c r="LY23" s="320">
        <v>0</v>
      </c>
      <c r="LZ23" s="320">
        <v>0</v>
      </c>
      <c r="MA23" s="320">
        <v>0</v>
      </c>
      <c r="MB23" s="320">
        <v>0</v>
      </c>
      <c r="MC23" s="320">
        <v>0</v>
      </c>
      <c r="MD23" s="320">
        <v>0</v>
      </c>
      <c r="ME23" s="320">
        <v>0</v>
      </c>
      <c r="MF23" s="320">
        <v>0</v>
      </c>
      <c r="MG23" s="320">
        <v>0</v>
      </c>
      <c r="MH23" s="320">
        <v>0</v>
      </c>
      <c r="MI23" s="320">
        <v>0</v>
      </c>
      <c r="MJ23" s="320">
        <v>0</v>
      </c>
      <c r="MK23" s="320">
        <v>0</v>
      </c>
      <c r="ML23" s="320">
        <v>0</v>
      </c>
      <c r="MM23" s="320">
        <v>0</v>
      </c>
      <c r="MN23" s="320">
        <v>0</v>
      </c>
      <c r="MO23" s="320">
        <v>0</v>
      </c>
      <c r="MP23" s="320">
        <v>0</v>
      </c>
      <c r="MQ23" s="320">
        <v>0</v>
      </c>
      <c r="MR23" s="320">
        <v>0</v>
      </c>
      <c r="MS23" s="320">
        <f>VLOOKUP($B23,'Sintesi (CA)'!$C$30:$AE$56,26,FALSE)</f>
        <v>0</v>
      </c>
      <c r="MT23" s="320">
        <f>VLOOKUP($B23,'Sintesi (CA)'!$C$30:$AE$56,26,FALSE)</f>
        <v>0</v>
      </c>
      <c r="MU23" s="320">
        <f>VLOOKUP($B23,'Sintesi (CA)'!$C$30:$AE$56,26,FALSE)</f>
        <v>0</v>
      </c>
      <c r="MV23" s="320">
        <f>VLOOKUP($B23,'Sintesi (CA)'!$C$30:$AE$56,26,FALSE)</f>
        <v>0</v>
      </c>
      <c r="MW23" s="320">
        <f>VLOOKUP($B23,'Sintesi (CA)'!$C$30:$AE$56,26,FALSE)</f>
        <v>0</v>
      </c>
      <c r="MX23" s="320">
        <f>VLOOKUP($B23,'Sintesi (CA)'!$C$30:$AE$56,26,FALSE)</f>
        <v>0</v>
      </c>
      <c r="MY23" s="320">
        <f>VLOOKUP($B23,'Sintesi (CA)'!$C$30:$AE$56,26,FALSE)</f>
        <v>0</v>
      </c>
      <c r="MZ23" s="320">
        <f>VLOOKUP($B23,'Sintesi (CA)'!$C$30:$AE$56,26,FALSE)</f>
        <v>0</v>
      </c>
      <c r="NA23" s="320">
        <f>VLOOKUP($B23,'Sintesi (CA)'!$C$30:$AE$56,26,FALSE)</f>
        <v>0</v>
      </c>
      <c r="NB23" s="320">
        <f>VLOOKUP($B23,'Sintesi (CA)'!$C$30:$AE$56,26,FALSE)</f>
        <v>0</v>
      </c>
      <c r="NC23" s="320">
        <f>VLOOKUP($B23,'Sintesi (CA)'!$C$30:$AE$56,26,FALSE)</f>
        <v>0</v>
      </c>
      <c r="ND23" s="320">
        <f>VLOOKUP($B23,'Sintesi (CA)'!$C$30:$AE$56,26,FALSE)</f>
        <v>0</v>
      </c>
      <c r="NE23" s="320">
        <f>VLOOKUP($B23,'Sintesi (CA)'!$C$30:$AE$56,26,FALSE)</f>
        <v>0</v>
      </c>
      <c r="NF23" s="320">
        <f>VLOOKUP($B23,'Sintesi (CA)'!$C$30:$AE$56,26,FALSE)</f>
        <v>0</v>
      </c>
      <c r="NG23" s="320">
        <f>VLOOKUP($B23,'Sintesi (CA)'!$C$30:$AE$56,26,FALSE)</f>
        <v>0</v>
      </c>
      <c r="NH23" s="320">
        <f>VLOOKUP($B23,'Sintesi (CA)'!$C$30:$AE$56,26,FALSE)</f>
        <v>0</v>
      </c>
      <c r="NI23" s="320">
        <f>VLOOKUP($B23,'Sintesi (CA)'!$C$30:$AE$56,26,FALSE)</f>
        <v>0</v>
      </c>
      <c r="NJ23" s="320">
        <f>VLOOKUP($B23,'Sintesi (CA)'!$C$30:$AE$56,26,FALSE)</f>
        <v>0</v>
      </c>
      <c r="NK23" s="320">
        <f>VLOOKUP($B23,'Sintesi (CA)'!$C$30:$AE$56,26,FALSE)</f>
        <v>0</v>
      </c>
      <c r="NL23" s="320">
        <f>VLOOKUP($B23,'Sintesi (CA)'!$C$30:$AE$56,26,FALSE)</f>
        <v>0</v>
      </c>
      <c r="NM23" s="320">
        <f>VLOOKUP($B23,'Sintesi (CA)'!$C$30:$AE$56,26,FALSE)</f>
        <v>0</v>
      </c>
      <c r="NN23" s="320">
        <f>VLOOKUP($B23,'Sintesi (CA)'!$C$30:$AE$56,26,FALSE)</f>
        <v>0</v>
      </c>
      <c r="NO23" s="320">
        <f>VLOOKUP($B23,'Sintesi (CA)'!$C$30:$AE$56,26,FALSE)</f>
        <v>0</v>
      </c>
      <c r="NP23" s="320">
        <f>VLOOKUP($B23,'Sintesi (CA)'!$C$30:$AE$56,26,FALSE)</f>
        <v>0</v>
      </c>
      <c r="NQ23" s="320">
        <f>VLOOKUP($B23,'Sintesi (CA)'!$C$30:$AE$56,26,FALSE)</f>
        <v>0</v>
      </c>
      <c r="NR23" s="320">
        <f>VLOOKUP($B23,'Sintesi (CA)'!$C$30:$AE$56,26,FALSE)</f>
        <v>0</v>
      </c>
      <c r="NS23" s="320">
        <f>VLOOKUP($B23,'Sintesi (CA)'!$C$30:$AE$56,26,FALSE)</f>
        <v>0</v>
      </c>
      <c r="NT23" s="320">
        <f>VLOOKUP($B23,'Sintesi (CA)'!$C$30:$AE$56,26,FALSE)</f>
        <v>0</v>
      </c>
      <c r="NU23" s="320">
        <f>VLOOKUP($B23,'Sintesi (CA)'!$C$30:$AE$56,26,FALSE)</f>
        <v>0</v>
      </c>
      <c r="NV23" s="320">
        <f>VLOOKUP($B23,'Sintesi (CA)'!$C$30:$AE$56,26,FALSE)</f>
        <v>0</v>
      </c>
      <c r="NW23" s="320">
        <f>VLOOKUP($B23,'Sintesi (CA)'!$C$30:$AE$56,26,FALSE)</f>
        <v>0</v>
      </c>
      <c r="NX23" s="320">
        <f>VLOOKUP($B23,'Sintesi (CA)'!$C$30:$AE$56,26,FALSE)</f>
        <v>0</v>
      </c>
      <c r="NY23" s="320">
        <f>VLOOKUP($B23,'Sintesi (CA)'!$C$30:$AE$56,26,FALSE)</f>
        <v>0</v>
      </c>
      <c r="NZ23" s="320">
        <f>VLOOKUP($B23,'Sintesi (CA)'!$C$30:$AE$56,26,FALSE)</f>
        <v>0</v>
      </c>
      <c r="OA23" s="320">
        <f>VLOOKUP($B23,'Sintesi (CA)'!$C$30:$AE$56,26,FALSE)</f>
        <v>0</v>
      </c>
      <c r="OB23" s="320">
        <f>VLOOKUP($B23,'Sintesi (CA)'!$C$30:$AE$56,26,FALSE)</f>
        <v>0</v>
      </c>
      <c r="OC23" s="320">
        <f>VLOOKUP($B23,'Sintesi (CA)'!$C$30:$AE$56,26,FALSE)</f>
        <v>0</v>
      </c>
      <c r="OD23" s="320">
        <f>VLOOKUP($B23,'Sintesi (CA)'!$C$30:$AE$56,26,FALSE)</f>
        <v>0</v>
      </c>
      <c r="OE23" s="320">
        <f>VLOOKUP($B23,'Sintesi (CA)'!$C$30:$AE$56,26,FALSE)</f>
        <v>0</v>
      </c>
      <c r="OF23" s="320">
        <f>VLOOKUP($B23,'Sintesi (CA)'!$C$30:$AE$56,26,FALSE)</f>
        <v>0</v>
      </c>
      <c r="OG23" s="320">
        <f>VLOOKUP($B23,'Sintesi (CA)'!$C$30:$AE$56,26,FALSE)</f>
        <v>0</v>
      </c>
      <c r="OH23" s="320">
        <f>VLOOKUP($B23,'Sintesi (CA)'!$C$30:$AE$56,26,FALSE)</f>
        <v>0</v>
      </c>
      <c r="OI23" s="320">
        <f>VLOOKUP($B23,'Sintesi (CA)'!$C$30:$AE$56,26,FALSE)</f>
        <v>0</v>
      </c>
      <c r="OJ23" s="320">
        <f>VLOOKUP($B23,'Sintesi (CA)'!$C$30:$AE$56,26,FALSE)</f>
        <v>0</v>
      </c>
      <c r="OK23" s="320">
        <f>VLOOKUP($B23,'Sintesi (CA)'!$C$30:$AE$56,26,FALSE)</f>
        <v>0</v>
      </c>
      <c r="OL23" s="320">
        <f>VLOOKUP($B23,'Sintesi (CA)'!$C$30:$AE$56,26,FALSE)</f>
        <v>0</v>
      </c>
      <c r="OM23" s="320">
        <f>VLOOKUP($B23,'Sintesi (CA)'!$C$30:$AE$56,26,FALSE)</f>
        <v>0</v>
      </c>
      <c r="ON23" s="320">
        <f>VLOOKUP($B23,'Sintesi (CA)'!$C$30:$AE$56,26,FALSE)</f>
        <v>0</v>
      </c>
      <c r="OO23" s="320">
        <f>VLOOKUP($B23,'Sintesi (CA)'!$C$30:$AE$56,26,FALSE)</f>
        <v>0</v>
      </c>
      <c r="OP23" s="320">
        <f>VLOOKUP($B23,'Sintesi (CA)'!$C$30:$AE$56,26,FALSE)</f>
        <v>0</v>
      </c>
      <c r="OQ23" s="320">
        <f>VLOOKUP($B23,'Sintesi (CA)'!$C$30:$AE$56,26,FALSE)</f>
        <v>0</v>
      </c>
      <c r="OR23" s="320">
        <f>VLOOKUP($B23,'Sintesi (CA)'!$C$30:$AE$56,26,FALSE)</f>
        <v>0</v>
      </c>
      <c r="OS23" s="320">
        <f>VLOOKUP($B23,'Sintesi (CA)'!$C$30:$AE$56,26,FALSE)</f>
        <v>0</v>
      </c>
      <c r="OT23" s="320">
        <f>VLOOKUP($B23,'Sintesi (CA)'!$C$30:$AE$56,26,FALSE)</f>
        <v>0</v>
      </c>
      <c r="OU23" s="320">
        <f>VLOOKUP($B23,'Sintesi (CA)'!$C$30:$AE$56,26,FALSE)</f>
        <v>0</v>
      </c>
      <c r="OV23" s="320">
        <f>VLOOKUP($B23,'Sintesi (CA)'!$C$30:$AE$56,26,FALSE)</f>
        <v>0</v>
      </c>
      <c r="OW23" s="320">
        <f>VLOOKUP($B23,'Sintesi (CA)'!$C$30:$AE$56,26,FALSE)</f>
        <v>0</v>
      </c>
      <c r="OX23" s="320">
        <f>VLOOKUP($B23,'Sintesi (CA)'!$C$30:$AE$56,26,FALSE)</f>
        <v>0</v>
      </c>
      <c r="OY23" s="320">
        <f>VLOOKUP($B23,'Sintesi (CA)'!$C$30:$AE$56,26,FALSE)</f>
        <v>0</v>
      </c>
      <c r="OZ23" s="320">
        <f>VLOOKUP($B23,'Sintesi (CA)'!$C$30:$AE$56,26,FALSE)</f>
        <v>0</v>
      </c>
      <c r="PA23" s="320">
        <f>VLOOKUP($B23,'Sintesi (CA)'!$C$30:$AE$56,26,FALSE)</f>
        <v>0</v>
      </c>
      <c r="PB23" s="320">
        <f>VLOOKUP($B23,'Sintesi (CA)'!$C$30:$AE$56,26,FALSE)</f>
        <v>0</v>
      </c>
      <c r="PC23" s="320">
        <f>VLOOKUP($B23,'Sintesi (CA)'!$C$30:$AE$56,26,FALSE)</f>
        <v>0</v>
      </c>
      <c r="PD23" s="320">
        <f>VLOOKUP($B23,'Sintesi (CA)'!$C$30:$AE$56,26,FALSE)</f>
        <v>0</v>
      </c>
      <c r="PE23" s="320">
        <f>VLOOKUP($B23,'Sintesi (CA)'!$C$30:$AE$56,26,FALSE)</f>
        <v>0</v>
      </c>
      <c r="PF23" s="320">
        <f>VLOOKUP($B23,'Sintesi (CA)'!$C$30:$AE$56,26,FALSE)</f>
        <v>0</v>
      </c>
      <c r="PG23" s="320">
        <f>VLOOKUP($B23,'Sintesi (CA)'!$C$30:$AE$56,26,FALSE)</f>
        <v>0</v>
      </c>
      <c r="PH23" s="320">
        <f>VLOOKUP($B23,'Sintesi (CA)'!$C$30:$AE$56,26,FALSE)</f>
        <v>0</v>
      </c>
      <c r="PI23" s="320">
        <f>VLOOKUP($B23,'Sintesi (CA)'!$C$30:$AE$56,26,FALSE)</f>
        <v>0</v>
      </c>
      <c r="PJ23" s="320">
        <f>VLOOKUP($B23,'Sintesi (CA)'!$C$30:$AE$56,26,FALSE)</f>
        <v>0</v>
      </c>
      <c r="PK23" s="320">
        <f>VLOOKUP($B23,'Sintesi (CA)'!$C$30:$AE$56,26,FALSE)</f>
        <v>0</v>
      </c>
      <c r="PL23" s="320">
        <f>VLOOKUP($B23,'Sintesi (CA)'!$C$30:$AE$56,26,FALSE)</f>
        <v>0</v>
      </c>
      <c r="PM23" s="320">
        <f>VLOOKUP($B23,'Sintesi (CA)'!$C$30:$AE$56,26,FALSE)</f>
        <v>0</v>
      </c>
      <c r="PN23" s="320">
        <f>VLOOKUP($B23,'Sintesi (CA)'!$C$30:$AE$56,26,FALSE)</f>
        <v>0</v>
      </c>
      <c r="PO23" s="320">
        <f>VLOOKUP($B23,'Sintesi (CA)'!$C$30:$AE$56,26,FALSE)</f>
        <v>0</v>
      </c>
      <c r="PP23" s="320">
        <f>VLOOKUP($B23,'Sintesi (CA)'!$C$30:$AE$56,26,FALSE)</f>
        <v>0</v>
      </c>
      <c r="PQ23" s="320">
        <f>VLOOKUP($B23,'Sintesi (CA)'!$C$30:$AE$56,26,FALSE)</f>
        <v>0</v>
      </c>
      <c r="PR23" s="320">
        <f>VLOOKUP($B23,'Sintesi (CA)'!$C$30:$AE$56,26,FALSE)</f>
        <v>0</v>
      </c>
      <c r="PS23" s="320">
        <f>VLOOKUP($B23,'Sintesi (CA)'!$C$30:$AE$56,26,FALSE)</f>
        <v>0</v>
      </c>
      <c r="PT23" s="320">
        <f>VLOOKUP($B23,'Sintesi (CA)'!$C$30:$AE$56,26,FALSE)</f>
        <v>0</v>
      </c>
      <c r="PU23" s="320">
        <f>VLOOKUP($B23,'Sintesi (CA)'!$C$30:$AE$56,26,FALSE)</f>
        <v>0</v>
      </c>
      <c r="PV23" s="320"/>
      <c r="PW23" s="320"/>
      <c r="PX23" s="320"/>
      <c r="PY23" s="321">
        <v>0</v>
      </c>
      <c r="PZ23" s="321">
        <v>0</v>
      </c>
      <c r="QA23" s="321">
        <v>0</v>
      </c>
      <c r="QB23" s="321">
        <v>0</v>
      </c>
      <c r="QC23" s="321">
        <v>0</v>
      </c>
      <c r="QD23" s="321">
        <v>0</v>
      </c>
      <c r="QE23" s="321">
        <v>0</v>
      </c>
      <c r="QF23" s="321">
        <v>0</v>
      </c>
      <c r="QG23" s="321">
        <v>0</v>
      </c>
      <c r="QH23" s="321">
        <v>0</v>
      </c>
      <c r="QI23" s="321">
        <v>0</v>
      </c>
      <c r="QJ23" s="321">
        <v>0</v>
      </c>
      <c r="QK23" s="321">
        <v>0</v>
      </c>
      <c r="QL23" s="321">
        <v>0</v>
      </c>
      <c r="QM23" s="321">
        <v>0</v>
      </c>
      <c r="QN23" s="321">
        <v>0</v>
      </c>
      <c r="QO23" s="321">
        <v>0</v>
      </c>
      <c r="QP23" s="321">
        <v>0</v>
      </c>
      <c r="QQ23" s="321">
        <v>0</v>
      </c>
      <c r="QR23" s="321">
        <v>0</v>
      </c>
      <c r="QS23" s="321">
        <v>0</v>
      </c>
      <c r="QT23" s="321">
        <v>0</v>
      </c>
      <c r="QU23" s="321">
        <v>0</v>
      </c>
      <c r="QV23" s="321">
        <f>VLOOKUP($B23,'Sintesi (CA)'!$C$30:$AE$56,28,FALSE)</f>
        <v>0</v>
      </c>
      <c r="QW23" s="321">
        <f>VLOOKUP($B23,'Sintesi (CA)'!$C$30:$AE$56,28,FALSE)</f>
        <v>0</v>
      </c>
      <c r="QX23" s="321">
        <f>VLOOKUP($B23,'Sintesi (CA)'!$C$30:$AE$56,28,FALSE)</f>
        <v>0</v>
      </c>
      <c r="QY23" s="321">
        <f>VLOOKUP($B23,'Sintesi (CA)'!$C$30:$AE$56,28,FALSE)</f>
        <v>0</v>
      </c>
      <c r="QZ23" s="321">
        <f>VLOOKUP($B23,'Sintesi (CA)'!$C$30:$AE$56,28,FALSE)</f>
        <v>0</v>
      </c>
      <c r="RA23" s="321">
        <f>VLOOKUP($B23,'Sintesi (CA)'!$C$30:$AE$56,28,FALSE)</f>
        <v>0</v>
      </c>
      <c r="RB23" s="321">
        <f>VLOOKUP($B23,'Sintesi (CA)'!$C$30:$AE$56,28,FALSE)</f>
        <v>0</v>
      </c>
      <c r="RC23" s="321">
        <f>VLOOKUP($B23,'Sintesi (CA)'!$C$30:$AE$56,28,FALSE)</f>
        <v>0</v>
      </c>
      <c r="RD23" s="321">
        <f>VLOOKUP($B23,'Sintesi (CA)'!$C$30:$AE$56,28,FALSE)</f>
        <v>0</v>
      </c>
      <c r="RE23" s="321">
        <f>VLOOKUP($B23,'Sintesi (CA)'!$C$30:$AE$56,28,FALSE)</f>
        <v>0</v>
      </c>
      <c r="RF23" s="321">
        <f>VLOOKUP($B23,'Sintesi (CA)'!$C$30:$AE$56,28,FALSE)</f>
        <v>0</v>
      </c>
      <c r="RG23" s="321">
        <f>VLOOKUP($B23,'Sintesi (CA)'!$C$30:$AE$56,28,FALSE)</f>
        <v>0</v>
      </c>
      <c r="RH23" s="321">
        <f>VLOOKUP($B23,'Sintesi (CA)'!$C$30:$AE$56,28,FALSE)</f>
        <v>0</v>
      </c>
      <c r="RI23" s="321">
        <f>VLOOKUP($B23,'Sintesi (CA)'!$C$30:$AE$56,28,FALSE)</f>
        <v>0</v>
      </c>
      <c r="RJ23" s="321">
        <f>VLOOKUP($B23,'Sintesi (CA)'!$C$30:$AE$56,28,FALSE)</f>
        <v>0</v>
      </c>
      <c r="RK23" s="321">
        <f>VLOOKUP($B23,'Sintesi (CA)'!$C$30:$AE$56,28,FALSE)</f>
        <v>0</v>
      </c>
      <c r="RL23" s="321">
        <f>VLOOKUP($B23,'Sintesi (CA)'!$C$30:$AE$56,28,FALSE)</f>
        <v>0</v>
      </c>
      <c r="RM23" s="321">
        <f>VLOOKUP($B23,'Sintesi (CA)'!$C$30:$AE$56,28,FALSE)</f>
        <v>0</v>
      </c>
      <c r="RN23" s="321">
        <f>VLOOKUP($B23,'Sintesi (CA)'!$C$30:$AE$56,28,FALSE)</f>
        <v>0</v>
      </c>
      <c r="RO23" s="321">
        <f>VLOOKUP($B23,'Sintesi (CA)'!$C$30:$AE$56,28,FALSE)</f>
        <v>0</v>
      </c>
      <c r="RP23" s="321">
        <f>VLOOKUP($B23,'Sintesi (CA)'!$C$30:$AE$56,28,FALSE)</f>
        <v>0</v>
      </c>
      <c r="RQ23" s="321">
        <f>VLOOKUP($B23,'Sintesi (CA)'!$C$30:$AE$56,28,FALSE)</f>
        <v>0</v>
      </c>
      <c r="RR23" s="321">
        <f>VLOOKUP($B23,'Sintesi (CA)'!$C$30:$AE$56,28,FALSE)</f>
        <v>0</v>
      </c>
      <c r="RS23" s="321">
        <f>VLOOKUP($B23,'Sintesi (CA)'!$C$30:$AE$56,28,FALSE)</f>
        <v>0</v>
      </c>
      <c r="RT23" s="321">
        <f>VLOOKUP($B23,'Sintesi (CA)'!$C$30:$AE$56,28,FALSE)</f>
        <v>0</v>
      </c>
      <c r="RU23" s="321">
        <f>VLOOKUP($B23,'Sintesi (CA)'!$C$30:$AE$56,28,FALSE)</f>
        <v>0</v>
      </c>
      <c r="RV23" s="321">
        <f>VLOOKUP($B23,'Sintesi (CA)'!$C$30:$AE$56,28,FALSE)</f>
        <v>0</v>
      </c>
      <c r="RW23" s="321">
        <f>VLOOKUP($B23,'Sintesi (CA)'!$C$30:$AE$56,28,FALSE)</f>
        <v>0</v>
      </c>
      <c r="RX23" s="321">
        <f>VLOOKUP($B23,'Sintesi (CA)'!$C$30:$AE$56,28,FALSE)</f>
        <v>0</v>
      </c>
      <c r="RY23" s="321">
        <f>VLOOKUP($B23,'Sintesi (CA)'!$C$30:$AE$56,28,FALSE)</f>
        <v>0</v>
      </c>
      <c r="RZ23" s="321">
        <f>VLOOKUP($B23,'Sintesi (CA)'!$C$30:$AE$56,28,FALSE)</f>
        <v>0</v>
      </c>
      <c r="SA23" s="321">
        <f>VLOOKUP($B23,'Sintesi (CA)'!$C$30:$AE$56,28,FALSE)</f>
        <v>0</v>
      </c>
      <c r="SB23" s="321">
        <f>VLOOKUP($B23,'Sintesi (CA)'!$C$30:$AE$56,28,FALSE)</f>
        <v>0</v>
      </c>
      <c r="SC23" s="321">
        <f>VLOOKUP($B23,'Sintesi (CA)'!$C$30:$AE$56,28,FALSE)</f>
        <v>0</v>
      </c>
      <c r="SD23" s="321">
        <f>VLOOKUP($B23,'Sintesi (CA)'!$C$30:$AE$56,28,FALSE)</f>
        <v>0</v>
      </c>
      <c r="SE23" s="321">
        <f>VLOOKUP($B23,'Sintesi (CA)'!$C$30:$AE$56,28,FALSE)</f>
        <v>0</v>
      </c>
      <c r="SF23" s="321">
        <f>VLOOKUP($B23,'Sintesi (CA)'!$C$30:$AE$56,28,FALSE)</f>
        <v>0</v>
      </c>
      <c r="SG23" s="321">
        <f>VLOOKUP($B23,'Sintesi (CA)'!$C$30:$AE$56,28,FALSE)</f>
        <v>0</v>
      </c>
      <c r="SH23" s="321">
        <f>VLOOKUP($B23,'Sintesi (CA)'!$C$30:$AE$56,28,FALSE)</f>
        <v>0</v>
      </c>
      <c r="SI23" s="321">
        <f>VLOOKUP($B23,'Sintesi (CA)'!$C$30:$AE$56,28,FALSE)</f>
        <v>0</v>
      </c>
      <c r="SJ23" s="321">
        <f>VLOOKUP($B23,'Sintesi (CA)'!$C$30:$AE$56,28,FALSE)</f>
        <v>0</v>
      </c>
      <c r="SK23" s="321">
        <f>VLOOKUP($B23,'Sintesi (CA)'!$C$30:$AE$56,28,FALSE)</f>
        <v>0</v>
      </c>
      <c r="SL23" s="321">
        <f>VLOOKUP($B23,'Sintesi (CA)'!$C$30:$AE$56,28,FALSE)</f>
        <v>0</v>
      </c>
      <c r="SM23" s="321">
        <f>VLOOKUP($B23,'Sintesi (CA)'!$C$30:$AE$56,28,FALSE)</f>
        <v>0</v>
      </c>
      <c r="SN23" s="321">
        <f>VLOOKUP($B23,'Sintesi (CA)'!$C$30:$AE$56,28,FALSE)</f>
        <v>0</v>
      </c>
      <c r="SO23" s="321">
        <f>VLOOKUP($B23,'Sintesi (CA)'!$C$30:$AE$56,28,FALSE)</f>
        <v>0</v>
      </c>
      <c r="SP23" s="321">
        <f>VLOOKUP($B23,'Sintesi (CA)'!$C$30:$AE$56,28,FALSE)</f>
        <v>0</v>
      </c>
      <c r="SQ23" s="321">
        <f>VLOOKUP($B23,'Sintesi (CA)'!$C$30:$AE$56,28,FALSE)</f>
        <v>0</v>
      </c>
      <c r="SR23" s="321">
        <f>VLOOKUP($B23,'Sintesi (CA)'!$C$30:$AE$56,28,FALSE)</f>
        <v>0</v>
      </c>
      <c r="SS23" s="321">
        <f>VLOOKUP($B23,'Sintesi (CA)'!$C$30:$AE$56,28,FALSE)</f>
        <v>0</v>
      </c>
      <c r="ST23" s="321">
        <f>VLOOKUP($B23,'Sintesi (CA)'!$C$30:$AE$56,28,FALSE)</f>
        <v>0</v>
      </c>
      <c r="SU23" s="321">
        <f>VLOOKUP($B23,'Sintesi (CA)'!$C$30:$AE$56,28,FALSE)</f>
        <v>0</v>
      </c>
      <c r="SV23" s="321">
        <f>VLOOKUP($B23,'Sintesi (CA)'!$C$30:$AE$56,28,FALSE)</f>
        <v>0</v>
      </c>
      <c r="SW23" s="321">
        <f>VLOOKUP($B23,'Sintesi (CA)'!$C$30:$AE$56,28,FALSE)</f>
        <v>0</v>
      </c>
      <c r="SX23" s="321">
        <f>VLOOKUP($B23,'Sintesi (CA)'!$C$30:$AE$56,28,FALSE)</f>
        <v>0</v>
      </c>
      <c r="SY23" s="321">
        <f>VLOOKUP($B23,'Sintesi (CA)'!$C$30:$AE$56,28,FALSE)</f>
        <v>0</v>
      </c>
      <c r="SZ23" s="321">
        <f>VLOOKUP($B23,'Sintesi (CA)'!$C$30:$AE$56,28,FALSE)</f>
        <v>0</v>
      </c>
      <c r="TA23" s="321">
        <f>VLOOKUP($B23,'Sintesi (CA)'!$C$30:$AE$56,28,FALSE)</f>
        <v>0</v>
      </c>
      <c r="TB23" s="321">
        <f>VLOOKUP($B23,'Sintesi (CA)'!$C$30:$AE$56,28,FALSE)</f>
        <v>0</v>
      </c>
      <c r="TC23" s="321">
        <f>VLOOKUP($B23,'Sintesi (CA)'!$C$30:$AE$56,28,FALSE)</f>
        <v>0</v>
      </c>
      <c r="TD23" s="321">
        <f>VLOOKUP($B23,'Sintesi (CA)'!$C$30:$AE$56,28,FALSE)</f>
        <v>0</v>
      </c>
      <c r="TE23" s="321">
        <f>VLOOKUP($B23,'Sintesi (CA)'!$C$30:$AE$56,28,FALSE)</f>
        <v>0</v>
      </c>
      <c r="TF23" s="321">
        <f>VLOOKUP($B23,'Sintesi (CA)'!$C$30:$AE$56,28,FALSE)</f>
        <v>0</v>
      </c>
      <c r="TG23" s="321">
        <f>VLOOKUP($B23,'Sintesi (CA)'!$C$30:$AE$56,28,FALSE)</f>
        <v>0</v>
      </c>
      <c r="TH23" s="321">
        <f>VLOOKUP($B23,'Sintesi (CA)'!$C$30:$AE$56,28,FALSE)</f>
        <v>0</v>
      </c>
      <c r="TI23" s="321">
        <f>VLOOKUP($B23,'Sintesi (CA)'!$C$30:$AE$56,28,FALSE)</f>
        <v>0</v>
      </c>
      <c r="TJ23" s="321">
        <f>VLOOKUP($B23,'Sintesi (CA)'!$C$30:$AE$56,28,FALSE)</f>
        <v>0</v>
      </c>
      <c r="TK23" s="321">
        <f>VLOOKUP($B23,'Sintesi (CA)'!$C$30:$AE$56,28,FALSE)</f>
        <v>0</v>
      </c>
      <c r="TL23" s="321">
        <f>VLOOKUP($B23,'Sintesi (CA)'!$C$30:$AE$56,28,FALSE)</f>
        <v>0</v>
      </c>
      <c r="TM23" s="321">
        <f>VLOOKUP($B23,'Sintesi (CA)'!$C$30:$AE$56,28,FALSE)</f>
        <v>0</v>
      </c>
      <c r="TN23" s="321">
        <f>VLOOKUP($B23,'Sintesi (CA)'!$C$30:$AE$56,28,FALSE)</f>
        <v>0</v>
      </c>
      <c r="TO23" s="321">
        <f>VLOOKUP($B23,'Sintesi (CA)'!$C$30:$AE$56,28,FALSE)</f>
        <v>0</v>
      </c>
      <c r="TP23" s="321">
        <f>VLOOKUP($B23,'Sintesi (CA)'!$C$30:$AE$56,28,FALSE)</f>
        <v>0</v>
      </c>
      <c r="TQ23" s="321">
        <f>VLOOKUP($B23,'Sintesi (CA)'!$C$30:$AE$56,28,FALSE)</f>
        <v>0</v>
      </c>
      <c r="TR23" s="321">
        <f>VLOOKUP($B23,'Sintesi (CA)'!$C$30:$AE$56,28,FALSE)</f>
        <v>0</v>
      </c>
      <c r="TS23" s="321">
        <f>VLOOKUP($B23,'Sintesi (CA)'!$C$30:$AE$56,28,FALSE)</f>
        <v>0</v>
      </c>
      <c r="TT23" s="321">
        <f>VLOOKUP($B23,'Sintesi (CA)'!$C$30:$AE$56,28,FALSE)</f>
        <v>0</v>
      </c>
      <c r="TU23" s="321">
        <f>VLOOKUP($B23,'Sintesi (CA)'!$C$30:$AE$56,28,FALSE)</f>
        <v>0</v>
      </c>
      <c r="TV23" s="321">
        <f>VLOOKUP($B23,'Sintesi (CA)'!$C$30:$AE$56,28,FALSE)</f>
        <v>0</v>
      </c>
      <c r="TW23" s="321">
        <f>VLOOKUP($B23,'Sintesi (CA)'!$C$30:$AE$56,28,FALSE)</f>
        <v>0</v>
      </c>
      <c r="TX23" s="321">
        <f>VLOOKUP($B23,'Sintesi (CA)'!$C$30:$AE$56,28,FALSE)</f>
        <v>0</v>
      </c>
      <c r="TY23" s="321"/>
      <c r="TZ23" s="321"/>
      <c r="UA23" s="321"/>
      <c r="UB23" s="322">
        <v>0</v>
      </c>
      <c r="UC23" s="322">
        <v>0</v>
      </c>
      <c r="UD23" s="322">
        <v>0</v>
      </c>
      <c r="UE23" s="322">
        <v>0</v>
      </c>
      <c r="UF23" s="322">
        <v>0</v>
      </c>
      <c r="UG23" s="322">
        <v>0</v>
      </c>
      <c r="UH23" s="322">
        <v>0</v>
      </c>
      <c r="UI23" s="322">
        <v>0</v>
      </c>
      <c r="UJ23" s="322">
        <v>0</v>
      </c>
      <c r="UK23" s="322">
        <v>0</v>
      </c>
      <c r="UL23" s="322">
        <v>0</v>
      </c>
      <c r="UM23" s="322">
        <v>0</v>
      </c>
      <c r="UN23" s="322">
        <v>0</v>
      </c>
      <c r="UO23" s="322">
        <v>0</v>
      </c>
      <c r="UP23" s="322">
        <v>0</v>
      </c>
      <c r="UQ23" s="322">
        <v>0</v>
      </c>
      <c r="UR23" s="322">
        <v>0</v>
      </c>
      <c r="US23" s="322">
        <v>0</v>
      </c>
      <c r="UT23" s="322">
        <v>0</v>
      </c>
      <c r="UU23" s="322">
        <v>0</v>
      </c>
      <c r="UV23" s="322">
        <v>0</v>
      </c>
      <c r="UW23" s="322">
        <v>0</v>
      </c>
      <c r="UX23" s="322">
        <v>0</v>
      </c>
      <c r="UY23" s="322">
        <f>VLOOKUP($B23,'Sintesi (CA)'!$C$30:$AE$56,29,FALSE)</f>
        <v>0</v>
      </c>
      <c r="UZ23" s="322">
        <f>VLOOKUP($B23,'Sintesi (CA)'!$C$30:$AE$56,29,FALSE)</f>
        <v>0</v>
      </c>
      <c r="VA23" s="322">
        <f>VLOOKUP($B23,'Sintesi (CA)'!$C$30:$AE$56,29,FALSE)</f>
        <v>0</v>
      </c>
      <c r="VB23" s="322">
        <f>VLOOKUP($B23,'Sintesi (CA)'!$C$30:$AE$56,29,FALSE)</f>
        <v>0</v>
      </c>
      <c r="VC23" s="322">
        <f>VLOOKUP($B23,'Sintesi (CA)'!$C$30:$AE$56,29,FALSE)</f>
        <v>0</v>
      </c>
      <c r="VD23" s="322">
        <f>VLOOKUP($B23,'Sintesi (CA)'!$C$30:$AE$56,29,FALSE)</f>
        <v>0</v>
      </c>
      <c r="VE23" s="322">
        <f>VLOOKUP($B23,'Sintesi (CA)'!$C$30:$AE$56,29,FALSE)</f>
        <v>0</v>
      </c>
      <c r="VF23" s="322">
        <f>VLOOKUP($B23,'Sintesi (CA)'!$C$30:$AE$56,29,FALSE)</f>
        <v>0</v>
      </c>
      <c r="VG23" s="322">
        <f>VLOOKUP($B23,'Sintesi (CA)'!$C$30:$AE$56,29,FALSE)</f>
        <v>0</v>
      </c>
      <c r="VH23" s="322">
        <f>VLOOKUP($B23,'Sintesi (CA)'!$C$30:$AE$56,29,FALSE)</f>
        <v>0</v>
      </c>
      <c r="VI23" s="322">
        <f>VLOOKUP($B23,'Sintesi (CA)'!$C$30:$AE$56,29,FALSE)</f>
        <v>0</v>
      </c>
      <c r="VJ23" s="322">
        <f>VLOOKUP($B23,'Sintesi (CA)'!$C$30:$AE$56,29,FALSE)</f>
        <v>0</v>
      </c>
      <c r="VK23" s="322">
        <f>VLOOKUP($B23,'Sintesi (CA)'!$C$30:$AE$56,29,FALSE)</f>
        <v>0</v>
      </c>
      <c r="VL23" s="322">
        <f>VLOOKUP($B23,'Sintesi (CA)'!$C$30:$AE$56,29,FALSE)</f>
        <v>0</v>
      </c>
      <c r="VM23" s="322">
        <f>VLOOKUP($B23,'Sintesi (CA)'!$C$30:$AE$56,29,FALSE)</f>
        <v>0</v>
      </c>
      <c r="VN23" s="322">
        <f>VLOOKUP($B23,'Sintesi (CA)'!$C$30:$AE$56,29,FALSE)</f>
        <v>0</v>
      </c>
      <c r="VO23" s="322">
        <f>VLOOKUP($B23,'Sintesi (CA)'!$C$30:$AE$56,29,FALSE)</f>
        <v>0</v>
      </c>
      <c r="VP23" s="322">
        <f>VLOOKUP($B23,'Sintesi (CA)'!$C$30:$AE$56,29,FALSE)</f>
        <v>0</v>
      </c>
      <c r="VQ23" s="322">
        <f>VLOOKUP($B23,'Sintesi (CA)'!$C$30:$AE$56,29,FALSE)</f>
        <v>0</v>
      </c>
      <c r="VR23" s="322">
        <f>VLOOKUP($B23,'Sintesi (CA)'!$C$30:$AE$56,29,FALSE)</f>
        <v>0</v>
      </c>
      <c r="VS23" s="322">
        <f>VLOOKUP($B23,'Sintesi (CA)'!$C$30:$AE$56,29,FALSE)</f>
        <v>0</v>
      </c>
      <c r="VT23" s="322">
        <f>VLOOKUP($B23,'Sintesi (CA)'!$C$30:$AE$56,29,FALSE)</f>
        <v>0</v>
      </c>
      <c r="VU23" s="322">
        <f>VLOOKUP($B23,'Sintesi (CA)'!$C$30:$AE$56,29,FALSE)</f>
        <v>0</v>
      </c>
      <c r="VV23" s="322">
        <f>VLOOKUP($B23,'Sintesi (CA)'!$C$30:$AE$56,29,FALSE)</f>
        <v>0</v>
      </c>
      <c r="VW23" s="322">
        <f>VLOOKUP($B23,'Sintesi (CA)'!$C$30:$AE$56,29,FALSE)</f>
        <v>0</v>
      </c>
      <c r="VX23" s="322">
        <f>VLOOKUP($B23,'Sintesi (CA)'!$C$30:$AE$56,29,FALSE)</f>
        <v>0</v>
      </c>
      <c r="VY23" s="322">
        <f>VLOOKUP($B23,'Sintesi (CA)'!$C$30:$AE$56,29,FALSE)</f>
        <v>0</v>
      </c>
      <c r="VZ23" s="322">
        <f>VLOOKUP($B23,'Sintesi (CA)'!$C$30:$AE$56,29,FALSE)</f>
        <v>0</v>
      </c>
      <c r="WA23" s="322">
        <f>VLOOKUP($B23,'Sintesi (CA)'!$C$30:$AE$56,29,FALSE)</f>
        <v>0</v>
      </c>
      <c r="WB23" s="322">
        <f>VLOOKUP($B23,'Sintesi (CA)'!$C$30:$AE$56,29,FALSE)</f>
        <v>0</v>
      </c>
      <c r="WC23" s="322">
        <f>VLOOKUP($B23,'Sintesi (CA)'!$C$30:$AE$56,29,FALSE)</f>
        <v>0</v>
      </c>
      <c r="WD23" s="322">
        <f>VLOOKUP($B23,'Sintesi (CA)'!$C$30:$AE$56,29,FALSE)</f>
        <v>0</v>
      </c>
      <c r="WE23" s="322">
        <f>VLOOKUP($B23,'Sintesi (CA)'!$C$30:$AE$56,29,FALSE)</f>
        <v>0</v>
      </c>
      <c r="WF23" s="322">
        <f>VLOOKUP($B23,'Sintesi (CA)'!$C$30:$AE$56,29,FALSE)</f>
        <v>0</v>
      </c>
      <c r="WG23" s="322">
        <f>VLOOKUP($B23,'Sintesi (CA)'!$C$30:$AE$56,29,FALSE)</f>
        <v>0</v>
      </c>
      <c r="WH23" s="322">
        <f>VLOOKUP($B23,'Sintesi (CA)'!$C$30:$AE$56,29,FALSE)</f>
        <v>0</v>
      </c>
      <c r="WI23" s="322">
        <f>VLOOKUP($B23,'Sintesi (CA)'!$C$30:$AE$56,29,FALSE)</f>
        <v>0</v>
      </c>
      <c r="WJ23" s="322">
        <f>VLOOKUP($B23,'Sintesi (CA)'!$C$30:$AE$56,29,FALSE)</f>
        <v>0</v>
      </c>
      <c r="WK23" s="322">
        <f>VLOOKUP($B23,'Sintesi (CA)'!$C$30:$AE$56,29,FALSE)</f>
        <v>0</v>
      </c>
      <c r="WL23" s="322">
        <f>VLOOKUP($B23,'Sintesi (CA)'!$C$30:$AE$56,29,FALSE)</f>
        <v>0</v>
      </c>
      <c r="WM23" s="322">
        <f>VLOOKUP($B23,'Sintesi (CA)'!$C$30:$AE$56,29,FALSE)</f>
        <v>0</v>
      </c>
      <c r="WN23" s="322">
        <f>VLOOKUP($B23,'Sintesi (CA)'!$C$30:$AE$56,29,FALSE)</f>
        <v>0</v>
      </c>
      <c r="WO23" s="322">
        <f>VLOOKUP($B23,'Sintesi (CA)'!$C$30:$AE$56,29,FALSE)</f>
        <v>0</v>
      </c>
      <c r="WP23" s="322">
        <f>VLOOKUP($B23,'Sintesi (CA)'!$C$30:$AE$56,29,FALSE)</f>
        <v>0</v>
      </c>
      <c r="WQ23" s="322">
        <f>VLOOKUP($B23,'Sintesi (CA)'!$C$30:$AE$56,29,FALSE)</f>
        <v>0</v>
      </c>
      <c r="WR23" s="322">
        <f>VLOOKUP($B23,'Sintesi (CA)'!$C$30:$AE$56,29,FALSE)</f>
        <v>0</v>
      </c>
      <c r="WS23" s="322">
        <f>VLOOKUP($B23,'Sintesi (CA)'!$C$30:$AE$56,29,FALSE)</f>
        <v>0</v>
      </c>
      <c r="WT23" s="322">
        <f>VLOOKUP($B23,'Sintesi (CA)'!$C$30:$AE$56,29,FALSE)</f>
        <v>0</v>
      </c>
      <c r="WU23" s="322">
        <f>VLOOKUP($B23,'Sintesi (CA)'!$C$30:$AE$56,29,FALSE)</f>
        <v>0</v>
      </c>
      <c r="WV23" s="322">
        <f>VLOOKUP($B23,'Sintesi (CA)'!$C$30:$AE$56,29,FALSE)</f>
        <v>0</v>
      </c>
      <c r="WW23" s="322">
        <f>VLOOKUP($B23,'Sintesi (CA)'!$C$30:$AE$56,29,FALSE)</f>
        <v>0</v>
      </c>
      <c r="WX23" s="322">
        <f>VLOOKUP($B23,'Sintesi (CA)'!$C$30:$AE$56,29,FALSE)</f>
        <v>0</v>
      </c>
      <c r="WY23" s="322">
        <f>VLOOKUP($B23,'Sintesi (CA)'!$C$30:$AE$56,29,FALSE)</f>
        <v>0</v>
      </c>
      <c r="WZ23" s="322">
        <f>VLOOKUP($B23,'Sintesi (CA)'!$C$30:$AE$56,29,FALSE)</f>
        <v>0</v>
      </c>
      <c r="XA23" s="322">
        <f>VLOOKUP($B23,'Sintesi (CA)'!$C$30:$AE$56,29,FALSE)</f>
        <v>0</v>
      </c>
      <c r="XB23" s="322">
        <f>VLOOKUP($B23,'Sintesi (CA)'!$C$30:$AE$56,29,FALSE)</f>
        <v>0</v>
      </c>
      <c r="XC23" s="322">
        <f>VLOOKUP($B23,'Sintesi (CA)'!$C$30:$AE$56,29,FALSE)</f>
        <v>0</v>
      </c>
      <c r="XD23" s="322">
        <f>VLOOKUP($B23,'Sintesi (CA)'!$C$30:$AE$56,29,FALSE)</f>
        <v>0</v>
      </c>
      <c r="XE23" s="322">
        <f>VLOOKUP($B23,'Sintesi (CA)'!$C$30:$AE$56,29,FALSE)</f>
        <v>0</v>
      </c>
      <c r="XF23" s="322">
        <f>VLOOKUP($B23,'Sintesi (CA)'!$C$30:$AE$56,29,FALSE)</f>
        <v>0</v>
      </c>
      <c r="XG23" s="322">
        <f>VLOOKUP($B23,'Sintesi (CA)'!$C$30:$AE$56,29,FALSE)</f>
        <v>0</v>
      </c>
      <c r="XH23" s="322">
        <f>VLOOKUP($B23,'Sintesi (CA)'!$C$30:$AE$56,29,FALSE)</f>
        <v>0</v>
      </c>
      <c r="XI23" s="322">
        <f>VLOOKUP($B23,'Sintesi (CA)'!$C$30:$AE$56,29,FALSE)</f>
        <v>0</v>
      </c>
      <c r="XJ23" s="322">
        <f>VLOOKUP($B23,'Sintesi (CA)'!$C$30:$AE$56,29,FALSE)</f>
        <v>0</v>
      </c>
      <c r="XK23" s="322">
        <f>VLOOKUP($B23,'Sintesi (CA)'!$C$30:$AE$56,29,FALSE)</f>
        <v>0</v>
      </c>
      <c r="XL23" s="322">
        <f>VLOOKUP($B23,'Sintesi (CA)'!$C$30:$AE$56,29,FALSE)</f>
        <v>0</v>
      </c>
      <c r="XM23" s="322">
        <f>VLOOKUP($B23,'Sintesi (CA)'!$C$30:$AE$56,29,FALSE)</f>
        <v>0</v>
      </c>
      <c r="XN23" s="322">
        <f>VLOOKUP($B23,'Sintesi (CA)'!$C$30:$AE$56,29,FALSE)</f>
        <v>0</v>
      </c>
      <c r="XO23" s="322">
        <f>VLOOKUP($B23,'Sintesi (CA)'!$C$30:$AE$56,29,FALSE)</f>
        <v>0</v>
      </c>
      <c r="XP23" s="322">
        <f>VLOOKUP($B23,'Sintesi (CA)'!$C$30:$AE$56,29,FALSE)</f>
        <v>0</v>
      </c>
      <c r="XQ23" s="322">
        <f>VLOOKUP($B23,'Sintesi (CA)'!$C$30:$AE$56,29,FALSE)</f>
        <v>0</v>
      </c>
      <c r="XR23" s="322">
        <f>VLOOKUP($B23,'Sintesi (CA)'!$C$30:$AE$56,29,FALSE)</f>
        <v>0</v>
      </c>
      <c r="XS23" s="322">
        <f>VLOOKUP($B23,'Sintesi (CA)'!$C$30:$AE$56,29,FALSE)</f>
        <v>0</v>
      </c>
      <c r="XT23" s="322">
        <f>VLOOKUP($B23,'Sintesi (CA)'!$C$30:$AE$56,29,FALSE)</f>
        <v>0</v>
      </c>
      <c r="XU23" s="322">
        <f>VLOOKUP($B23,'Sintesi (CA)'!$C$30:$AE$56,29,FALSE)</f>
        <v>0</v>
      </c>
      <c r="XV23" s="322">
        <f>VLOOKUP($B23,'Sintesi (CA)'!$C$30:$AE$56,29,FALSE)</f>
        <v>0</v>
      </c>
      <c r="XW23" s="322">
        <f>VLOOKUP($B23,'Sintesi (CA)'!$C$30:$AE$56,29,FALSE)</f>
        <v>0</v>
      </c>
      <c r="XX23" s="322">
        <f>VLOOKUP($B23,'Sintesi (CA)'!$C$30:$AE$56,29,FALSE)</f>
        <v>0</v>
      </c>
      <c r="XY23" s="322">
        <f>VLOOKUP($B23,'Sintesi (CA)'!$C$30:$AE$56,29,FALSE)</f>
        <v>0</v>
      </c>
      <c r="XZ23" s="322">
        <f>VLOOKUP($B23,'Sintesi (CA)'!$C$30:$AE$56,29,FALSE)</f>
        <v>0</v>
      </c>
      <c r="YA23" s="322">
        <f>VLOOKUP($B23,'Sintesi (CA)'!$C$30:$AE$56,29,FALSE)</f>
        <v>0</v>
      </c>
      <c r="YB23" s="322"/>
      <c r="YC23" s="322"/>
      <c r="YD23" s="322"/>
      <c r="YE23" s="501">
        <v>0</v>
      </c>
      <c r="YF23" s="501">
        <v>0</v>
      </c>
      <c r="YG23" s="501">
        <v>0</v>
      </c>
      <c r="YH23" s="501">
        <v>0</v>
      </c>
      <c r="YI23" s="501">
        <v>0</v>
      </c>
      <c r="YJ23" s="501">
        <v>0</v>
      </c>
      <c r="YK23" s="501">
        <v>0</v>
      </c>
      <c r="YL23" s="501">
        <v>0</v>
      </c>
      <c r="YM23" s="501">
        <v>0</v>
      </c>
      <c r="YN23" s="501">
        <v>0</v>
      </c>
      <c r="YO23" s="501">
        <v>0</v>
      </c>
      <c r="YP23" s="501">
        <v>0</v>
      </c>
      <c r="YQ23" s="501">
        <v>0</v>
      </c>
      <c r="YR23" s="501">
        <v>0</v>
      </c>
      <c r="YS23" s="501">
        <v>0</v>
      </c>
      <c r="YT23" s="501">
        <v>0</v>
      </c>
      <c r="YU23" s="501">
        <v>0</v>
      </c>
      <c r="YV23" s="501">
        <v>0</v>
      </c>
      <c r="YW23" s="501">
        <v>0</v>
      </c>
      <c r="YX23" s="501">
        <v>0</v>
      </c>
      <c r="YY23" s="501">
        <v>0</v>
      </c>
      <c r="YZ23" s="501">
        <v>0</v>
      </c>
      <c r="ZA23" s="501">
        <v>0</v>
      </c>
      <c r="ZB23" s="501">
        <f>VLOOKUP($B23,'Sintesi (CA)'!$C$30:$AE$56,22,FALSE)</f>
        <v>0</v>
      </c>
      <c r="ZC23" s="501">
        <f>VLOOKUP($B23,'Sintesi (CA)'!$C$30:$AE$56,22,FALSE)</f>
        <v>0</v>
      </c>
      <c r="ZD23" s="501">
        <f>VLOOKUP($B23,'Sintesi (CA)'!$C$30:$AE$56,22,FALSE)</f>
        <v>0</v>
      </c>
      <c r="ZE23" s="501">
        <f>VLOOKUP($B23,'Sintesi (CA)'!$C$30:$AE$56,22,FALSE)</f>
        <v>0</v>
      </c>
      <c r="ZF23" s="501">
        <f>VLOOKUP($B23,'Sintesi (CA)'!$C$30:$AE$56,22,FALSE)</f>
        <v>0</v>
      </c>
      <c r="ZG23" s="501">
        <f>VLOOKUP($B23,'Sintesi (CA)'!$C$30:$AE$56,22,FALSE)</f>
        <v>0</v>
      </c>
      <c r="ZH23" s="501">
        <f>VLOOKUP($B23,'Sintesi (CA)'!$C$30:$AE$56,22,FALSE)</f>
        <v>0</v>
      </c>
      <c r="ZI23" s="501">
        <f>VLOOKUP($B23,'Sintesi (CA)'!$C$30:$AE$56,22,FALSE)</f>
        <v>0</v>
      </c>
      <c r="ZJ23" s="501">
        <f>VLOOKUP($B23,'Sintesi (CA)'!$C$30:$AE$56,22,FALSE)</f>
        <v>0</v>
      </c>
      <c r="ZK23" s="501">
        <f>VLOOKUP($B23,'Sintesi (CA)'!$C$30:$AE$56,22,FALSE)</f>
        <v>0</v>
      </c>
      <c r="ZL23" s="501">
        <f>VLOOKUP($B23,'Sintesi (CA)'!$C$30:$AE$56,22,FALSE)</f>
        <v>0</v>
      </c>
      <c r="ZM23" s="501">
        <f>VLOOKUP($B23,'Sintesi (CA)'!$C$30:$AE$56,22,FALSE)</f>
        <v>0</v>
      </c>
      <c r="ZN23" s="501">
        <f>VLOOKUP($B23,'Sintesi (CA)'!$C$30:$AE$56,22,FALSE)</f>
        <v>0</v>
      </c>
      <c r="ZO23" s="501">
        <f>VLOOKUP($B23,'Sintesi (CA)'!$C$30:$AE$56,22,FALSE)</f>
        <v>0</v>
      </c>
      <c r="ZP23" s="501">
        <f>VLOOKUP($B23,'Sintesi (CA)'!$C$30:$AE$56,22,FALSE)</f>
        <v>0</v>
      </c>
      <c r="ZQ23" s="501">
        <f>VLOOKUP($B23,'Sintesi (CA)'!$C$30:$AE$56,22,FALSE)</f>
        <v>0</v>
      </c>
      <c r="ZR23" s="501">
        <f>VLOOKUP($B23,'Sintesi (CA)'!$C$30:$AE$56,22,FALSE)</f>
        <v>0</v>
      </c>
      <c r="ZS23" s="501">
        <f>VLOOKUP($B23,'Sintesi (CA)'!$C$30:$AE$56,22,FALSE)</f>
        <v>0</v>
      </c>
      <c r="ZT23" s="501">
        <f>VLOOKUP($B23,'Sintesi (CA)'!$C$30:$AE$56,22,FALSE)</f>
        <v>0</v>
      </c>
      <c r="ZU23" s="501">
        <f>VLOOKUP($B23,'Sintesi (CA)'!$C$30:$AE$56,22,FALSE)</f>
        <v>0</v>
      </c>
      <c r="ZV23" s="501">
        <f>VLOOKUP($B23,'Sintesi (CA)'!$C$30:$AE$56,22,FALSE)</f>
        <v>0</v>
      </c>
      <c r="ZW23" s="501">
        <f>VLOOKUP($B23,'Sintesi (CA)'!$C$30:$AE$56,22,FALSE)</f>
        <v>0</v>
      </c>
      <c r="ZX23" s="501">
        <f>VLOOKUP($B23,'Sintesi (CA)'!$C$30:$AE$56,22,FALSE)</f>
        <v>0</v>
      </c>
      <c r="ZY23" s="501">
        <f>VLOOKUP($B23,'Sintesi (CA)'!$C$30:$AE$56,22,FALSE)</f>
        <v>0</v>
      </c>
      <c r="ZZ23" s="501">
        <f>VLOOKUP($B23,'Sintesi (CA)'!$C$30:$AE$56,22,FALSE)</f>
        <v>0</v>
      </c>
      <c r="AAA23" s="501">
        <f>VLOOKUP($B23,'Sintesi (CA)'!$C$30:$AE$56,22,FALSE)</f>
        <v>0</v>
      </c>
      <c r="AAB23" s="501">
        <f>VLOOKUP($B23,'Sintesi (CA)'!$C$30:$AE$56,22,FALSE)</f>
        <v>0</v>
      </c>
      <c r="AAC23" s="501">
        <f>VLOOKUP($B23,'Sintesi (CA)'!$C$30:$AE$56,22,FALSE)</f>
        <v>0</v>
      </c>
      <c r="AAD23" s="501">
        <f>VLOOKUP($B23,'Sintesi (CA)'!$C$30:$AE$56,22,FALSE)</f>
        <v>0</v>
      </c>
      <c r="AAE23" s="501">
        <f>VLOOKUP($B23,'Sintesi (CA)'!$C$30:$AE$56,22,FALSE)</f>
        <v>0</v>
      </c>
      <c r="AAF23" s="501">
        <f>VLOOKUP($B23,'Sintesi (CA)'!$C$30:$AE$56,22,FALSE)</f>
        <v>0</v>
      </c>
      <c r="AAG23" s="501">
        <f>VLOOKUP($B23,'Sintesi (CA)'!$C$30:$AE$56,22,FALSE)</f>
        <v>0</v>
      </c>
      <c r="AAH23" s="501">
        <f>VLOOKUP($B23,'Sintesi (CA)'!$C$30:$AE$56,22,FALSE)</f>
        <v>0</v>
      </c>
      <c r="AAI23" s="501">
        <f>VLOOKUP($B23,'Sintesi (CA)'!$C$30:$AE$56,22,FALSE)</f>
        <v>0</v>
      </c>
      <c r="AAJ23" s="501">
        <f>VLOOKUP($B23,'Sintesi (CA)'!$C$30:$AE$56,22,FALSE)</f>
        <v>0</v>
      </c>
      <c r="AAK23" s="501">
        <f>VLOOKUP($B23,'Sintesi (CA)'!$C$30:$AE$56,22,FALSE)</f>
        <v>0</v>
      </c>
      <c r="AAL23" s="501">
        <f>VLOOKUP($B23,'Sintesi (CA)'!$C$30:$AE$56,22,FALSE)</f>
        <v>0</v>
      </c>
      <c r="AAM23" s="501">
        <f>VLOOKUP($B23,'Sintesi (CA)'!$C$30:$AE$56,22,FALSE)</f>
        <v>0</v>
      </c>
      <c r="AAN23" s="501">
        <f>VLOOKUP($B23,'Sintesi (CA)'!$C$30:$AE$56,22,FALSE)</f>
        <v>0</v>
      </c>
      <c r="AAO23" s="501">
        <f>VLOOKUP($B23,'Sintesi (CA)'!$C$30:$AE$56,22,FALSE)</f>
        <v>0</v>
      </c>
      <c r="AAP23" s="501">
        <f>VLOOKUP($B23,'Sintesi (CA)'!$C$30:$AE$56,22,FALSE)</f>
        <v>0</v>
      </c>
      <c r="AAQ23" s="501">
        <f>VLOOKUP($B23,'Sintesi (CA)'!$C$30:$AE$56,22,FALSE)</f>
        <v>0</v>
      </c>
      <c r="AAR23" s="501">
        <f>VLOOKUP($B23,'Sintesi (CA)'!$C$30:$AE$56,22,FALSE)</f>
        <v>0</v>
      </c>
      <c r="AAS23" s="501">
        <f>VLOOKUP($B23,'Sintesi (CA)'!$C$30:$AE$56,22,FALSE)</f>
        <v>0</v>
      </c>
      <c r="AAT23" s="501">
        <f>VLOOKUP($B23,'Sintesi (CA)'!$C$30:$AE$56,22,FALSE)</f>
        <v>0</v>
      </c>
      <c r="AAU23" s="501">
        <f>VLOOKUP($B23,'Sintesi (CA)'!$C$30:$AE$56,22,FALSE)</f>
        <v>0</v>
      </c>
      <c r="AAV23" s="501">
        <f>VLOOKUP($B23,'Sintesi (CA)'!$C$30:$AE$56,22,FALSE)</f>
        <v>0</v>
      </c>
      <c r="AAW23" s="501">
        <f>VLOOKUP($B23,'Sintesi (CA)'!$C$30:$AE$56,22,FALSE)</f>
        <v>0</v>
      </c>
      <c r="AAX23" s="501">
        <f>VLOOKUP($B23,'Sintesi (CA)'!$C$30:$AE$56,22,FALSE)</f>
        <v>0</v>
      </c>
      <c r="AAY23" s="501">
        <f>VLOOKUP($B23,'Sintesi (CA)'!$C$30:$AE$56,22,FALSE)</f>
        <v>0</v>
      </c>
      <c r="AAZ23" s="501">
        <f>VLOOKUP($B23,'Sintesi (CA)'!$C$30:$AE$56,22,FALSE)</f>
        <v>0</v>
      </c>
      <c r="ABA23" s="501">
        <f>VLOOKUP($B23,'Sintesi (CA)'!$C$30:$AE$56,22,FALSE)</f>
        <v>0</v>
      </c>
      <c r="ABB23" s="501">
        <f>VLOOKUP($B23,'Sintesi (CA)'!$C$30:$AE$56,22,FALSE)</f>
        <v>0</v>
      </c>
      <c r="ABC23" s="501">
        <f>VLOOKUP($B23,'Sintesi (CA)'!$C$30:$AE$56,22,FALSE)</f>
        <v>0</v>
      </c>
      <c r="ABD23" s="501">
        <f>VLOOKUP($B23,'Sintesi (CA)'!$C$30:$AE$56,22,FALSE)</f>
        <v>0</v>
      </c>
      <c r="ABE23" s="501">
        <f>VLOOKUP($B23,'Sintesi (CA)'!$C$30:$AE$56,22,FALSE)</f>
        <v>0</v>
      </c>
      <c r="ABF23" s="501">
        <f>VLOOKUP($B23,'Sintesi (CA)'!$C$30:$AE$56,22,FALSE)</f>
        <v>0</v>
      </c>
      <c r="ABG23" s="501">
        <f>VLOOKUP($B23,'Sintesi (CA)'!$C$30:$AE$56,22,FALSE)</f>
        <v>0</v>
      </c>
      <c r="ABH23" s="501">
        <f>VLOOKUP($B23,'Sintesi (CA)'!$C$30:$AE$56,22,FALSE)</f>
        <v>0</v>
      </c>
      <c r="ABI23" s="501">
        <f>VLOOKUP($B23,'Sintesi (CA)'!$C$30:$AE$56,22,FALSE)</f>
        <v>0</v>
      </c>
      <c r="ABJ23" s="501">
        <f>VLOOKUP($B23,'Sintesi (CA)'!$C$30:$AE$56,22,FALSE)</f>
        <v>0</v>
      </c>
      <c r="ABK23" s="501">
        <f>VLOOKUP($B23,'Sintesi (CA)'!$C$30:$AE$56,22,FALSE)</f>
        <v>0</v>
      </c>
      <c r="ABL23" s="501">
        <f>VLOOKUP($B23,'Sintesi (CA)'!$C$30:$AE$56,22,FALSE)</f>
        <v>0</v>
      </c>
      <c r="ABM23" s="501">
        <f>VLOOKUP($B23,'Sintesi (CA)'!$C$30:$AE$56,22,FALSE)</f>
        <v>0</v>
      </c>
      <c r="ABN23" s="501">
        <f>VLOOKUP($B23,'Sintesi (CA)'!$C$30:$AE$56,22,FALSE)</f>
        <v>0</v>
      </c>
      <c r="ABO23" s="501">
        <f>VLOOKUP($B23,'Sintesi (CA)'!$C$30:$AE$56,22,FALSE)</f>
        <v>0</v>
      </c>
      <c r="ABP23" s="501">
        <f>VLOOKUP($B23,'Sintesi (CA)'!$C$30:$AE$56,22,FALSE)</f>
        <v>0</v>
      </c>
      <c r="ABQ23" s="501">
        <f>VLOOKUP($B23,'Sintesi (CA)'!$C$30:$AE$56,22,FALSE)</f>
        <v>0</v>
      </c>
      <c r="ABR23" s="501">
        <f>VLOOKUP($B23,'Sintesi (CA)'!$C$30:$AE$56,22,FALSE)</f>
        <v>0</v>
      </c>
      <c r="ABS23" s="501">
        <f>VLOOKUP($B23,'Sintesi (CA)'!$C$30:$AE$56,22,FALSE)</f>
        <v>0</v>
      </c>
      <c r="ABT23" s="501">
        <f>VLOOKUP($B23,'Sintesi (CA)'!$C$30:$AE$56,22,FALSE)</f>
        <v>0</v>
      </c>
      <c r="ABU23" s="501">
        <f>VLOOKUP($B23,'Sintesi (CA)'!$C$30:$AE$56,22,FALSE)</f>
        <v>0</v>
      </c>
      <c r="ABV23" s="501">
        <f>VLOOKUP($B23,'Sintesi (CA)'!$C$30:$AE$56,22,FALSE)</f>
        <v>0</v>
      </c>
      <c r="ABW23" s="501">
        <f>VLOOKUP($B23,'Sintesi (CA)'!$C$30:$AE$56,22,FALSE)</f>
        <v>0</v>
      </c>
      <c r="ABX23" s="501">
        <f>VLOOKUP($B23,'Sintesi (CA)'!$C$30:$AE$56,22,FALSE)</f>
        <v>0</v>
      </c>
      <c r="ABY23" s="501">
        <f>VLOOKUP($B23,'Sintesi (CA)'!$C$30:$AE$56,22,FALSE)</f>
        <v>0</v>
      </c>
      <c r="ABZ23" s="501">
        <f>VLOOKUP($B23,'Sintesi (CA)'!$C$30:$AE$56,22,FALSE)</f>
        <v>0</v>
      </c>
      <c r="ACA23" s="501">
        <f>VLOOKUP($B23,'Sintesi (CA)'!$C$30:$AE$56,22,FALSE)</f>
        <v>0</v>
      </c>
      <c r="ACB23" s="501">
        <f>VLOOKUP($B23,'Sintesi (CA)'!$C$30:$AE$56,22,FALSE)</f>
        <v>0</v>
      </c>
      <c r="ACC23" s="501">
        <f>VLOOKUP($B23,'Sintesi (CA)'!$C$30:$AE$56,22,FALSE)</f>
        <v>0</v>
      </c>
      <c r="ACD23" s="501">
        <f>VLOOKUP($B23,'Sintesi (CA)'!$C$30:$AE$56,22,FALSE)</f>
        <v>0</v>
      </c>
      <c r="ACE23" s="501"/>
      <c r="ACF23" s="501"/>
      <c r="ACG23" s="501"/>
      <c r="ACH23" s="86"/>
      <c r="ACI23" s="88">
        <v>0</v>
      </c>
      <c r="ACJ23" s="89">
        <v>43271</v>
      </c>
      <c r="ACK23" s="89">
        <v>43294</v>
      </c>
      <c r="ACL23" s="80">
        <v>0</v>
      </c>
      <c r="ACM23" s="80">
        <v>0</v>
      </c>
      <c r="ACN23" s="80">
        <v>0</v>
      </c>
      <c r="ACO23" s="80">
        <v>0</v>
      </c>
      <c r="ACP23" s="80">
        <v>0</v>
      </c>
      <c r="ACQ23" s="80">
        <v>0</v>
      </c>
      <c r="ACR23" s="80">
        <v>0</v>
      </c>
      <c r="ACS23" s="80">
        <v>0</v>
      </c>
      <c r="ACT23" s="80">
        <v>0</v>
      </c>
      <c r="ACU23" s="80">
        <v>0</v>
      </c>
      <c r="ACV23" s="80">
        <v>0</v>
      </c>
      <c r="ACW23" s="80">
        <v>0</v>
      </c>
      <c r="ACX23" s="80">
        <v>0</v>
      </c>
      <c r="ACY23" s="80">
        <v>0</v>
      </c>
      <c r="ACZ23" s="80">
        <v>0</v>
      </c>
      <c r="ADA23" s="80">
        <v>0</v>
      </c>
      <c r="ADB23" s="80">
        <v>0</v>
      </c>
      <c r="ADC23" s="80">
        <v>0</v>
      </c>
      <c r="ADD23" s="80">
        <v>0</v>
      </c>
      <c r="ADE23" s="80">
        <v>0</v>
      </c>
      <c r="ADF23" s="80">
        <v>0</v>
      </c>
      <c r="ADG23" s="80">
        <v>0</v>
      </c>
      <c r="ADH23" s="80">
        <v>0</v>
      </c>
      <c r="ADI23" s="80">
        <v>0</v>
      </c>
      <c r="ADJ23" s="80">
        <v>0</v>
      </c>
      <c r="ADK23" s="80">
        <v>0</v>
      </c>
      <c r="ADL23" s="80">
        <v>0</v>
      </c>
      <c r="ADM23" s="80">
        <v>0</v>
      </c>
      <c r="ADN23" s="80">
        <v>0</v>
      </c>
      <c r="ADO23" s="80">
        <v>0</v>
      </c>
      <c r="ADP23" s="80">
        <v>0</v>
      </c>
      <c r="ADQ23" s="80">
        <v>0</v>
      </c>
      <c r="ADR23" s="80">
        <v>0</v>
      </c>
      <c r="ADS23" s="80">
        <v>0</v>
      </c>
      <c r="ADT23" s="80">
        <v>0</v>
      </c>
      <c r="ADU23" s="80">
        <v>0</v>
      </c>
      <c r="ADV23" s="80">
        <v>0</v>
      </c>
      <c r="ADW23" s="80">
        <v>0</v>
      </c>
      <c r="ADX23" s="80">
        <v>0</v>
      </c>
      <c r="ADY23" s="80">
        <v>0</v>
      </c>
      <c r="ADZ23" s="80">
        <v>0</v>
      </c>
      <c r="AEA23" s="80">
        <v>0</v>
      </c>
      <c r="AEB23" s="80">
        <v>0</v>
      </c>
      <c r="AEC23" s="80">
        <v>0</v>
      </c>
      <c r="AED23" s="80">
        <v>0</v>
      </c>
      <c r="AEE23" s="80">
        <v>0</v>
      </c>
      <c r="AEF23" s="80">
        <v>0</v>
      </c>
      <c r="AEG23" s="80">
        <v>0</v>
      </c>
      <c r="AEH23" s="80">
        <v>0</v>
      </c>
      <c r="AEI23" s="80">
        <v>0</v>
      </c>
      <c r="AEJ23" s="80">
        <v>0</v>
      </c>
      <c r="AEK23" s="80">
        <v>0</v>
      </c>
      <c r="AEL23" s="80">
        <v>0</v>
      </c>
      <c r="AEM23" s="80">
        <v>0</v>
      </c>
      <c r="AEN23" s="80">
        <v>0</v>
      </c>
      <c r="AEO23" s="80">
        <v>0</v>
      </c>
      <c r="AEP23" s="80">
        <v>0</v>
      </c>
      <c r="AEQ23" s="80">
        <v>0</v>
      </c>
      <c r="AER23" s="80">
        <v>0</v>
      </c>
      <c r="AES23" s="80">
        <v>0</v>
      </c>
      <c r="AET23" s="80">
        <v>0</v>
      </c>
      <c r="AEU23" s="80">
        <v>0</v>
      </c>
      <c r="AEV23" s="80">
        <v>0</v>
      </c>
      <c r="AEW23" s="80">
        <v>0</v>
      </c>
      <c r="AEX23" s="80">
        <v>0</v>
      </c>
      <c r="AEY23" s="80">
        <v>0</v>
      </c>
      <c r="AEZ23" s="80">
        <v>0</v>
      </c>
      <c r="AFA23" s="80">
        <v>0</v>
      </c>
      <c r="AFB23" s="80">
        <v>0</v>
      </c>
      <c r="AFC23" s="80">
        <v>0</v>
      </c>
      <c r="AFD23" s="80">
        <v>0</v>
      </c>
      <c r="AFE23" s="80">
        <v>0</v>
      </c>
      <c r="AFF23" s="80">
        <v>0</v>
      </c>
      <c r="AFG23" s="80">
        <v>0</v>
      </c>
      <c r="AFH23" s="80">
        <v>0</v>
      </c>
      <c r="AFI23" s="80">
        <v>0</v>
      </c>
      <c r="AFJ23" s="80">
        <v>0</v>
      </c>
      <c r="AFK23" s="80">
        <v>0</v>
      </c>
      <c r="AFL23" s="80">
        <v>0</v>
      </c>
      <c r="AFM23" s="80">
        <v>0</v>
      </c>
      <c r="AFN23" s="80">
        <v>0</v>
      </c>
      <c r="AFO23" s="80">
        <v>0</v>
      </c>
      <c r="AFP23" s="80">
        <v>0</v>
      </c>
      <c r="AFQ23" s="80">
        <v>0</v>
      </c>
      <c r="AFR23" s="80">
        <v>0</v>
      </c>
      <c r="AFS23" s="80">
        <v>0</v>
      </c>
      <c r="AFT23" s="80">
        <v>0</v>
      </c>
      <c r="AFU23" s="80">
        <v>0</v>
      </c>
      <c r="AFV23" s="80">
        <v>0</v>
      </c>
      <c r="AFW23" s="80">
        <v>0</v>
      </c>
      <c r="AFX23" s="80">
        <v>0</v>
      </c>
      <c r="AFY23" s="80">
        <v>0</v>
      </c>
      <c r="AFZ23" s="80">
        <v>0</v>
      </c>
      <c r="AGA23" s="80">
        <v>0</v>
      </c>
      <c r="AGB23" s="80">
        <v>0</v>
      </c>
      <c r="AGC23" s="80">
        <v>0</v>
      </c>
      <c r="AGD23" s="80">
        <v>0</v>
      </c>
      <c r="AGE23" s="80">
        <v>0</v>
      </c>
      <c r="AGF23" s="80">
        <v>0</v>
      </c>
      <c r="AGG23" s="80">
        <v>0</v>
      </c>
      <c r="AGH23" s="80">
        <v>0</v>
      </c>
      <c r="AGI23" s="80"/>
      <c r="AGJ23" s="80"/>
      <c r="AGK23" s="80"/>
      <c r="AGL23" s="80"/>
      <c r="AGM23" s="80"/>
    </row>
    <row r="24" spans="1:871" s="559" customFormat="1">
      <c r="A24" s="548" t="str">
        <f>IF('Sintesi (CA)'!B49&lt;&gt;"",'Sintesi (CA)'!B49,"")</f>
        <v/>
      </c>
      <c r="B24" s="557" t="str">
        <f>IF('Sintesi (CA)'!C49&lt;&gt;"",'Sintesi (CA)'!C49,"")</f>
        <v/>
      </c>
      <c r="C24" s="548" t="str">
        <f>IF('Sintesi (CA)'!N49&lt;&gt;"",'Sintesi (CA)'!N49,"")</f>
        <v/>
      </c>
      <c r="D24" s="549">
        <f>'Sintesi (CA)'!W49</f>
        <v>0</v>
      </c>
      <c r="E24" s="549">
        <f>'Sintesi (CA)'!X49</f>
        <v>0</v>
      </c>
      <c r="F24" s="549">
        <f>'Sintesi (CA)'!Y49</f>
        <v>0</v>
      </c>
      <c r="G24" s="558">
        <v>1</v>
      </c>
      <c r="H24" s="551"/>
      <c r="I24" s="551"/>
      <c r="J24" s="552">
        <f t="shared" si="123"/>
        <v>0</v>
      </c>
      <c r="K24" s="552">
        <v>0</v>
      </c>
      <c r="L24" s="553">
        <f>IFERROR(IF(F24&gt;0,F24/(J24+K24),0),0)</f>
        <v>0</v>
      </c>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c r="BJ24" s="554"/>
      <c r="BK24" s="554"/>
      <c r="BL24" s="554"/>
      <c r="BM24" s="554"/>
      <c r="BN24" s="554"/>
      <c r="BO24" s="554"/>
      <c r="BP24" s="554"/>
      <c r="BQ24" s="554"/>
      <c r="BR24" s="554"/>
      <c r="BS24" s="554"/>
      <c r="BT24" s="554"/>
      <c r="BU24" s="554"/>
      <c r="BV24" s="554"/>
      <c r="BW24" s="554"/>
      <c r="BX24" s="554"/>
      <c r="BY24" s="554"/>
      <c r="BZ24" s="554"/>
      <c r="CA24" s="554"/>
      <c r="CB24" s="554"/>
      <c r="CC24" s="554"/>
      <c r="CD24" s="554"/>
      <c r="CE24" s="554"/>
      <c r="CF24" s="554"/>
      <c r="CG24" s="554"/>
      <c r="CH24" s="554"/>
      <c r="CI24" s="554"/>
      <c r="CJ24" s="554"/>
      <c r="CK24" s="554"/>
      <c r="CL24" s="554"/>
      <c r="CM24" s="554"/>
      <c r="CN24" s="554"/>
      <c r="CO24" s="554"/>
      <c r="CP24" s="554"/>
      <c r="CQ24" s="554"/>
      <c r="CR24" s="554"/>
      <c r="CS24" s="554"/>
      <c r="CT24" s="554"/>
      <c r="CU24" s="554"/>
      <c r="CV24" s="554"/>
      <c r="CW24" s="554"/>
      <c r="CX24" s="554"/>
      <c r="CY24" s="554"/>
      <c r="CZ24" s="554"/>
      <c r="DA24" s="554"/>
      <c r="DB24" s="554"/>
      <c r="DC24" s="554"/>
      <c r="DD24" s="554"/>
      <c r="DE24" s="554"/>
      <c r="DF24" s="554"/>
      <c r="DG24" s="554"/>
      <c r="DH24" s="554"/>
      <c r="DI24" s="554"/>
      <c r="DJ24" s="554"/>
      <c r="DK24" s="554"/>
      <c r="DL24" s="554"/>
      <c r="DM24" s="554"/>
      <c r="DN24" s="554"/>
      <c r="DO24" s="554"/>
      <c r="DP24" s="86">
        <v>0</v>
      </c>
      <c r="DQ24" s="86">
        <v>0</v>
      </c>
      <c r="DR24" s="86">
        <v>0</v>
      </c>
      <c r="DS24" s="86">
        <v>0</v>
      </c>
      <c r="DT24" s="86">
        <v>0</v>
      </c>
      <c r="DU24" s="86">
        <v>0</v>
      </c>
      <c r="DV24" s="86">
        <v>0</v>
      </c>
      <c r="DW24" s="86">
        <v>0</v>
      </c>
      <c r="DX24" s="86">
        <v>0</v>
      </c>
      <c r="DY24" s="86">
        <v>0</v>
      </c>
      <c r="DZ24" s="86">
        <v>0</v>
      </c>
      <c r="EA24" s="86">
        <v>0</v>
      </c>
      <c r="EB24" s="86">
        <v>0</v>
      </c>
      <c r="EC24" s="86">
        <v>0</v>
      </c>
      <c r="ED24" s="86">
        <v>0</v>
      </c>
      <c r="EE24" s="86">
        <v>0</v>
      </c>
      <c r="EF24" s="86">
        <v>0</v>
      </c>
      <c r="EG24" s="86">
        <v>0</v>
      </c>
      <c r="EH24" s="86">
        <v>0</v>
      </c>
      <c r="EI24" s="86">
        <v>0</v>
      </c>
      <c r="EJ24" s="86">
        <v>0</v>
      </c>
      <c r="EK24" s="86">
        <v>0</v>
      </c>
      <c r="EL24" s="86">
        <v>0</v>
      </c>
      <c r="EM24" s="86">
        <v>0</v>
      </c>
      <c r="EN24" s="86">
        <v>0</v>
      </c>
      <c r="EO24" s="86">
        <v>0</v>
      </c>
      <c r="EP24" s="86">
        <v>0</v>
      </c>
      <c r="EQ24" s="86">
        <v>0</v>
      </c>
      <c r="ER24" s="86">
        <v>0</v>
      </c>
      <c r="ES24" s="86">
        <v>0</v>
      </c>
      <c r="ET24" s="86">
        <v>0</v>
      </c>
      <c r="EU24" s="86">
        <v>0</v>
      </c>
      <c r="EV24" s="86">
        <v>0</v>
      </c>
      <c r="EW24" s="86">
        <v>0</v>
      </c>
      <c r="EX24" s="86">
        <v>0</v>
      </c>
      <c r="EY24" s="86">
        <v>0</v>
      </c>
      <c r="EZ24" s="86">
        <v>0</v>
      </c>
      <c r="FA24" s="86">
        <v>0</v>
      </c>
      <c r="FB24" s="86">
        <v>0</v>
      </c>
      <c r="FC24" s="86">
        <v>0</v>
      </c>
      <c r="FD24" s="86">
        <v>0</v>
      </c>
      <c r="FE24" s="86">
        <v>0</v>
      </c>
      <c r="FF24" s="86">
        <v>0</v>
      </c>
      <c r="FG24" s="86">
        <v>0</v>
      </c>
      <c r="FH24" s="86">
        <v>0</v>
      </c>
      <c r="FI24" s="86">
        <v>0</v>
      </c>
      <c r="FJ24" s="86">
        <v>0</v>
      </c>
      <c r="FK24" s="86">
        <v>0</v>
      </c>
      <c r="FL24" s="86">
        <v>0</v>
      </c>
      <c r="FM24" s="86">
        <v>0</v>
      </c>
      <c r="FN24" s="86">
        <v>0</v>
      </c>
      <c r="FO24" s="86">
        <v>0</v>
      </c>
      <c r="FP24" s="86">
        <v>0</v>
      </c>
      <c r="FQ24" s="86">
        <v>0</v>
      </c>
      <c r="FR24" s="86">
        <v>0</v>
      </c>
      <c r="FS24" s="86">
        <v>0</v>
      </c>
      <c r="FT24" s="86">
        <v>0</v>
      </c>
      <c r="FU24" s="86">
        <v>0</v>
      </c>
      <c r="FV24" s="86">
        <v>0</v>
      </c>
      <c r="FW24" s="86">
        <v>0</v>
      </c>
      <c r="FX24" s="86">
        <v>0</v>
      </c>
      <c r="FY24" s="86">
        <v>0</v>
      </c>
      <c r="FZ24" s="86">
        <v>0</v>
      </c>
      <c r="GA24" s="86">
        <v>0</v>
      </c>
      <c r="GB24" s="86">
        <v>0</v>
      </c>
      <c r="GC24" s="86">
        <v>0</v>
      </c>
      <c r="GD24" s="86">
        <v>0</v>
      </c>
      <c r="GE24" s="86">
        <v>0</v>
      </c>
      <c r="GF24" s="86">
        <v>0</v>
      </c>
      <c r="GG24" s="86">
        <v>0</v>
      </c>
      <c r="GH24" s="86">
        <v>0</v>
      </c>
      <c r="GI24" s="86">
        <v>0</v>
      </c>
      <c r="GJ24" s="86">
        <f>VLOOKUP($B24,'Sintesi (CA)'!$C$30:$AE$56,25,FALSE)</f>
        <v>0</v>
      </c>
      <c r="GK24" s="86">
        <f>VLOOKUP($B24,'Sintesi (CA)'!$C$30:$AE$56,25,FALSE)</f>
        <v>0</v>
      </c>
      <c r="GL24" s="86">
        <f>VLOOKUP($B24,'Sintesi (CA)'!$C$30:$AE$56,25,FALSE)</f>
        <v>0</v>
      </c>
      <c r="GM24" s="86">
        <f>VLOOKUP($B24,'Sintesi (CA)'!$C$30:$AE$56,25,FALSE)</f>
        <v>0</v>
      </c>
      <c r="GN24" s="86">
        <f>VLOOKUP($B24,'Sintesi (CA)'!$C$30:$AE$56,25,FALSE)</f>
        <v>0</v>
      </c>
      <c r="GO24" s="86">
        <f>VLOOKUP($B24,'Sintesi (CA)'!$C$30:$AE$56,25,FALSE)</f>
        <v>0</v>
      </c>
      <c r="GP24" s="86">
        <f>VLOOKUP($B24,'Sintesi (CA)'!$C$30:$AE$56,25,FALSE)</f>
        <v>0</v>
      </c>
      <c r="GQ24" s="86">
        <f>VLOOKUP($B24,'Sintesi (CA)'!$C$30:$AE$56,25,FALSE)</f>
        <v>0</v>
      </c>
      <c r="GR24" s="86">
        <f>VLOOKUP($B24,'Sintesi (CA)'!$C$30:$AE$56,25,FALSE)</f>
        <v>0</v>
      </c>
      <c r="GS24" s="86">
        <f>VLOOKUP($B24,'Sintesi (CA)'!$C$30:$AE$56,25,FALSE)</f>
        <v>0</v>
      </c>
      <c r="GT24" s="86">
        <f>VLOOKUP($B24,'Sintesi (CA)'!$C$30:$AE$56,25,FALSE)</f>
        <v>0</v>
      </c>
      <c r="GU24" s="86">
        <f>VLOOKUP($B24,'Sintesi (CA)'!$C$30:$AE$56,25,FALSE)</f>
        <v>0</v>
      </c>
      <c r="GV24" s="86">
        <f>VLOOKUP($B24,'Sintesi (CA)'!$C$30:$AE$56,25,FALSE)</f>
        <v>0</v>
      </c>
      <c r="GW24" s="86">
        <f>VLOOKUP($B24,'Sintesi (CA)'!$C$30:$AE$56,25,FALSE)</f>
        <v>0</v>
      </c>
      <c r="GX24" s="86">
        <f>VLOOKUP($B24,'Sintesi (CA)'!$C$30:$AE$56,25,FALSE)</f>
        <v>0</v>
      </c>
      <c r="GY24" s="86">
        <f>VLOOKUP($B24,'Sintesi (CA)'!$C$30:$AE$56,25,FALSE)</f>
        <v>0</v>
      </c>
      <c r="GZ24" s="86">
        <f>VLOOKUP($B24,'Sintesi (CA)'!$C$30:$AE$56,25,FALSE)</f>
        <v>0</v>
      </c>
      <c r="HA24" s="86">
        <f>VLOOKUP($B24,'Sintesi (CA)'!$C$30:$AE$56,25,FALSE)</f>
        <v>0</v>
      </c>
      <c r="HB24" s="86">
        <f>VLOOKUP($B24,'Sintesi (CA)'!$C$30:$AE$56,25,FALSE)</f>
        <v>0</v>
      </c>
      <c r="HC24" s="86">
        <f>VLOOKUP($B24,'Sintesi (CA)'!$C$30:$AE$56,25,FALSE)</f>
        <v>0</v>
      </c>
      <c r="HD24" s="86">
        <f>VLOOKUP($B24,'Sintesi (CA)'!$C$30:$AE$56,25,FALSE)</f>
        <v>0</v>
      </c>
      <c r="HE24" s="86">
        <f>VLOOKUP($B24,'Sintesi (CA)'!$C$30:$AE$56,25,FALSE)</f>
        <v>0</v>
      </c>
      <c r="HF24" s="86">
        <f>VLOOKUP($B24,'Sintesi (CA)'!$C$30:$AE$56,25,FALSE)</f>
        <v>0</v>
      </c>
      <c r="HG24" s="86">
        <f>VLOOKUP($B24,'Sintesi (CA)'!$C$30:$AE$56,25,FALSE)</f>
        <v>0</v>
      </c>
      <c r="HH24" s="86">
        <f>VLOOKUP($B24,'Sintesi (CA)'!$C$30:$AE$56,25,FALSE)</f>
        <v>0</v>
      </c>
      <c r="HI24" s="86">
        <f>VLOOKUP($B24,'Sintesi (CA)'!$C$30:$AE$56,25,FALSE)</f>
        <v>0</v>
      </c>
      <c r="HJ24" s="86">
        <f>VLOOKUP($B24,'Sintesi (CA)'!$C$30:$AE$56,25,FALSE)</f>
        <v>0</v>
      </c>
      <c r="HK24" s="86">
        <f>VLOOKUP($B24,'Sintesi (CA)'!$C$30:$AE$56,25,FALSE)</f>
        <v>0</v>
      </c>
      <c r="HL24" s="86">
        <f>VLOOKUP($B24,'Sintesi (CA)'!$C$30:$AE$56,25,FALSE)</f>
        <v>0</v>
      </c>
      <c r="HM24" s="86">
        <f>VLOOKUP($B24,'Sintesi (CA)'!$C$30:$AE$56,25,FALSE)</f>
        <v>0</v>
      </c>
      <c r="HN24" s="86">
        <f>VLOOKUP($B24,'Sintesi (CA)'!$C$30:$AE$56,25,FALSE)</f>
        <v>0</v>
      </c>
      <c r="HO24" s="86">
        <f>VLOOKUP($B24,'Sintesi (CA)'!$C$30:$AE$56,25,FALSE)</f>
        <v>0</v>
      </c>
      <c r="HP24" s="86"/>
      <c r="HQ24" s="86"/>
      <c r="HR24" s="86"/>
      <c r="HS24" s="86">
        <v>0</v>
      </c>
      <c r="HT24" s="86">
        <v>0</v>
      </c>
      <c r="HU24" s="86">
        <v>0</v>
      </c>
      <c r="HV24" s="86">
        <v>0</v>
      </c>
      <c r="HW24" s="86">
        <v>0</v>
      </c>
      <c r="HX24" s="86">
        <v>0</v>
      </c>
      <c r="HY24" s="86">
        <v>0</v>
      </c>
      <c r="HZ24" s="86">
        <v>0</v>
      </c>
      <c r="IA24" s="86">
        <v>0</v>
      </c>
      <c r="IB24" s="86">
        <v>0</v>
      </c>
      <c r="IC24" s="86">
        <v>0</v>
      </c>
      <c r="ID24" s="86">
        <v>0</v>
      </c>
      <c r="IE24" s="86">
        <v>0</v>
      </c>
      <c r="IF24" s="86">
        <v>0</v>
      </c>
      <c r="IG24" s="86">
        <v>0</v>
      </c>
      <c r="IH24" s="86">
        <v>0</v>
      </c>
      <c r="II24" s="86">
        <v>0</v>
      </c>
      <c r="IJ24" s="86">
        <v>0</v>
      </c>
      <c r="IK24" s="86">
        <v>0</v>
      </c>
      <c r="IL24" s="86">
        <v>0</v>
      </c>
      <c r="IM24" s="86">
        <v>0</v>
      </c>
      <c r="IN24" s="86">
        <v>0</v>
      </c>
      <c r="IO24" s="86">
        <v>0</v>
      </c>
      <c r="IP24" s="86">
        <v>0</v>
      </c>
      <c r="IQ24" s="86">
        <v>0</v>
      </c>
      <c r="IR24" s="86">
        <v>0</v>
      </c>
      <c r="IS24" s="86">
        <v>0</v>
      </c>
      <c r="IT24" s="86">
        <v>0</v>
      </c>
      <c r="IU24" s="86">
        <v>0</v>
      </c>
      <c r="IV24" s="86">
        <v>0</v>
      </c>
      <c r="IW24" s="86">
        <v>0</v>
      </c>
      <c r="IX24" s="86">
        <v>0</v>
      </c>
      <c r="IY24" s="86">
        <v>0</v>
      </c>
      <c r="IZ24" s="86">
        <v>0</v>
      </c>
      <c r="JA24" s="86">
        <v>0</v>
      </c>
      <c r="JB24" s="86">
        <v>0</v>
      </c>
      <c r="JC24" s="86">
        <v>0</v>
      </c>
      <c r="JD24" s="86">
        <v>0</v>
      </c>
      <c r="JE24" s="86">
        <v>0</v>
      </c>
      <c r="JF24" s="86">
        <v>0</v>
      </c>
      <c r="JG24" s="86">
        <v>0</v>
      </c>
      <c r="JH24" s="86">
        <v>0</v>
      </c>
      <c r="JI24" s="86">
        <v>0</v>
      </c>
      <c r="JJ24" s="86">
        <v>0</v>
      </c>
      <c r="JK24" s="86">
        <v>0</v>
      </c>
      <c r="JL24" s="86">
        <v>0</v>
      </c>
      <c r="JM24" s="86">
        <v>0</v>
      </c>
      <c r="JN24" s="86">
        <v>0</v>
      </c>
      <c r="JO24" s="86">
        <v>0</v>
      </c>
      <c r="JP24" s="86">
        <v>0</v>
      </c>
      <c r="JQ24" s="86">
        <v>0</v>
      </c>
      <c r="JR24" s="86">
        <v>0</v>
      </c>
      <c r="JS24" s="86">
        <v>0</v>
      </c>
      <c r="JT24" s="86">
        <v>0</v>
      </c>
      <c r="JU24" s="86">
        <v>0</v>
      </c>
      <c r="JV24" s="86">
        <v>0</v>
      </c>
      <c r="JW24" s="86">
        <v>0</v>
      </c>
      <c r="JX24" s="86">
        <v>0</v>
      </c>
      <c r="JY24" s="86">
        <v>0</v>
      </c>
      <c r="JZ24" s="86">
        <v>0</v>
      </c>
      <c r="KA24" s="86">
        <v>0</v>
      </c>
      <c r="KB24" s="86">
        <v>0</v>
      </c>
      <c r="KC24" s="86">
        <v>0</v>
      </c>
      <c r="KD24" s="86">
        <v>0</v>
      </c>
      <c r="KE24" s="86">
        <v>0</v>
      </c>
      <c r="KF24" s="86">
        <v>0</v>
      </c>
      <c r="KG24" s="86">
        <v>0</v>
      </c>
      <c r="KH24" s="86">
        <v>0</v>
      </c>
      <c r="KI24" s="86">
        <v>0</v>
      </c>
      <c r="KJ24" s="86">
        <v>0</v>
      </c>
      <c r="KK24" s="86">
        <v>0</v>
      </c>
      <c r="KL24" s="86">
        <v>0</v>
      </c>
      <c r="KM24" s="86">
        <f>VLOOKUP($B24,'Sintesi (CA)'!$C$30:$AE$56,27,FALSE)</f>
        <v>0</v>
      </c>
      <c r="KN24" s="86">
        <f>VLOOKUP($B24,'Sintesi (CA)'!$C$30:$AE$56,27,FALSE)</f>
        <v>0</v>
      </c>
      <c r="KO24" s="86">
        <f>VLOOKUP($B24,'Sintesi (CA)'!$C$30:$AE$56,27,FALSE)</f>
        <v>0</v>
      </c>
      <c r="KP24" s="86">
        <f>VLOOKUP($B24,'Sintesi (CA)'!$C$30:$AE$56,27,FALSE)</f>
        <v>0</v>
      </c>
      <c r="KQ24" s="86">
        <f>VLOOKUP($B24,'Sintesi (CA)'!$C$30:$AE$56,27,FALSE)</f>
        <v>0</v>
      </c>
      <c r="KR24" s="86">
        <f>VLOOKUP($B24,'Sintesi (CA)'!$C$30:$AE$56,27,FALSE)</f>
        <v>0</v>
      </c>
      <c r="KS24" s="86">
        <f>VLOOKUP($B24,'Sintesi (CA)'!$C$30:$AE$56,27,FALSE)</f>
        <v>0</v>
      </c>
      <c r="KT24" s="86">
        <f>VLOOKUP($B24,'Sintesi (CA)'!$C$30:$AE$56,27,FALSE)</f>
        <v>0</v>
      </c>
      <c r="KU24" s="86">
        <f>VLOOKUP($B24,'Sintesi (CA)'!$C$30:$AE$56,27,FALSE)</f>
        <v>0</v>
      </c>
      <c r="KV24" s="86">
        <f>VLOOKUP($B24,'Sintesi (CA)'!$C$30:$AE$56,27,FALSE)</f>
        <v>0</v>
      </c>
      <c r="KW24" s="86">
        <f>VLOOKUP($B24,'Sintesi (CA)'!$C$30:$AE$56,27,FALSE)</f>
        <v>0</v>
      </c>
      <c r="KX24" s="86">
        <f>VLOOKUP($B24,'Sintesi (CA)'!$C$30:$AE$56,27,FALSE)</f>
        <v>0</v>
      </c>
      <c r="KY24" s="86">
        <f>VLOOKUP($B24,'Sintesi (CA)'!$C$30:$AE$56,27,FALSE)</f>
        <v>0</v>
      </c>
      <c r="KZ24" s="86">
        <f>VLOOKUP($B24,'Sintesi (CA)'!$C$30:$AE$56,27,FALSE)</f>
        <v>0</v>
      </c>
      <c r="LA24" s="86">
        <f>VLOOKUP($B24,'Sintesi (CA)'!$C$30:$AE$56,27,FALSE)</f>
        <v>0</v>
      </c>
      <c r="LB24" s="86">
        <f>VLOOKUP($B24,'Sintesi (CA)'!$C$30:$AE$56,27,FALSE)</f>
        <v>0</v>
      </c>
      <c r="LC24" s="86">
        <f>VLOOKUP($B24,'Sintesi (CA)'!$C$30:$AE$56,27,FALSE)</f>
        <v>0</v>
      </c>
      <c r="LD24" s="86">
        <f>VLOOKUP($B24,'Sintesi (CA)'!$C$30:$AE$56,27,FALSE)</f>
        <v>0</v>
      </c>
      <c r="LE24" s="86">
        <f>VLOOKUP($B24,'Sintesi (CA)'!$C$30:$AE$56,27,FALSE)</f>
        <v>0</v>
      </c>
      <c r="LF24" s="86">
        <f>VLOOKUP($B24,'Sintesi (CA)'!$C$30:$AE$56,27,FALSE)</f>
        <v>0</v>
      </c>
      <c r="LG24" s="86">
        <f>VLOOKUP($B24,'Sintesi (CA)'!$C$30:$AE$56,27,FALSE)</f>
        <v>0</v>
      </c>
      <c r="LH24" s="86">
        <f>VLOOKUP($B24,'Sintesi (CA)'!$C$30:$AE$56,27,FALSE)</f>
        <v>0</v>
      </c>
      <c r="LI24" s="86">
        <f>VLOOKUP($B24,'Sintesi (CA)'!$C$30:$AE$56,27,FALSE)</f>
        <v>0</v>
      </c>
      <c r="LJ24" s="86">
        <f>VLOOKUP($B24,'Sintesi (CA)'!$C$30:$AE$56,27,FALSE)</f>
        <v>0</v>
      </c>
      <c r="LK24" s="86">
        <f>VLOOKUP($B24,'Sintesi (CA)'!$C$30:$AE$56,27,FALSE)</f>
        <v>0</v>
      </c>
      <c r="LL24" s="86">
        <f>VLOOKUP($B24,'Sintesi (CA)'!$C$30:$AE$56,27,FALSE)</f>
        <v>0</v>
      </c>
      <c r="LM24" s="86">
        <f>VLOOKUP($B24,'Sintesi (CA)'!$C$30:$AE$56,27,FALSE)</f>
        <v>0</v>
      </c>
      <c r="LN24" s="86">
        <f>VLOOKUP($B24,'Sintesi (CA)'!$C$30:$AE$56,27,FALSE)</f>
        <v>0</v>
      </c>
      <c r="LO24" s="86">
        <f>VLOOKUP($B24,'Sintesi (CA)'!$C$30:$AE$56,27,FALSE)</f>
        <v>0</v>
      </c>
      <c r="LP24" s="86">
        <f>VLOOKUP($B24,'Sintesi (CA)'!$C$30:$AE$56,27,FALSE)</f>
        <v>0</v>
      </c>
      <c r="LQ24" s="86">
        <f>VLOOKUP($B24,'Sintesi (CA)'!$C$30:$AE$56,27,FALSE)</f>
        <v>0</v>
      </c>
      <c r="LR24" s="86">
        <f>VLOOKUP($B24,'Sintesi (CA)'!$C$30:$AE$56,27,FALSE)</f>
        <v>0</v>
      </c>
      <c r="LS24" s="86"/>
      <c r="LT24" s="86"/>
      <c r="LU24" s="86"/>
      <c r="LV24" s="86">
        <v>0</v>
      </c>
      <c r="LW24" s="86">
        <v>0</v>
      </c>
      <c r="LX24" s="86">
        <v>0</v>
      </c>
      <c r="LY24" s="86">
        <v>0</v>
      </c>
      <c r="LZ24" s="86">
        <v>0</v>
      </c>
      <c r="MA24" s="86">
        <v>0</v>
      </c>
      <c r="MB24" s="86">
        <v>0</v>
      </c>
      <c r="MC24" s="86">
        <v>0</v>
      </c>
      <c r="MD24" s="86">
        <v>0</v>
      </c>
      <c r="ME24" s="86">
        <v>0</v>
      </c>
      <c r="MF24" s="86">
        <v>0</v>
      </c>
      <c r="MG24" s="86">
        <v>0</v>
      </c>
      <c r="MH24" s="86">
        <v>0</v>
      </c>
      <c r="MI24" s="86">
        <v>0</v>
      </c>
      <c r="MJ24" s="86">
        <v>0</v>
      </c>
      <c r="MK24" s="86">
        <v>0</v>
      </c>
      <c r="ML24" s="86">
        <v>0</v>
      </c>
      <c r="MM24" s="86">
        <v>0</v>
      </c>
      <c r="MN24" s="86">
        <v>0</v>
      </c>
      <c r="MO24" s="86">
        <v>0</v>
      </c>
      <c r="MP24" s="86">
        <v>0</v>
      </c>
      <c r="MQ24" s="86">
        <v>0</v>
      </c>
      <c r="MR24" s="86">
        <v>0</v>
      </c>
      <c r="MS24" s="86">
        <v>0</v>
      </c>
      <c r="MT24" s="86">
        <v>0</v>
      </c>
      <c r="MU24" s="86">
        <v>0</v>
      </c>
      <c r="MV24" s="86">
        <v>0</v>
      </c>
      <c r="MW24" s="86">
        <v>0</v>
      </c>
      <c r="MX24" s="86">
        <v>0</v>
      </c>
      <c r="MY24" s="86">
        <v>0</v>
      </c>
      <c r="MZ24" s="86">
        <v>0</v>
      </c>
      <c r="NA24" s="86">
        <v>0</v>
      </c>
      <c r="NB24" s="86">
        <v>0</v>
      </c>
      <c r="NC24" s="86">
        <v>0</v>
      </c>
      <c r="ND24" s="86">
        <v>0</v>
      </c>
      <c r="NE24" s="86">
        <v>0</v>
      </c>
      <c r="NF24" s="86">
        <v>0</v>
      </c>
      <c r="NG24" s="86">
        <v>0</v>
      </c>
      <c r="NH24" s="86">
        <v>0</v>
      </c>
      <c r="NI24" s="86">
        <v>0</v>
      </c>
      <c r="NJ24" s="86">
        <v>0</v>
      </c>
      <c r="NK24" s="86">
        <v>0</v>
      </c>
      <c r="NL24" s="86">
        <v>0</v>
      </c>
      <c r="NM24" s="86">
        <v>0</v>
      </c>
      <c r="NN24" s="86">
        <v>0</v>
      </c>
      <c r="NO24" s="86">
        <v>0</v>
      </c>
      <c r="NP24" s="86">
        <v>0</v>
      </c>
      <c r="NQ24" s="86">
        <v>0</v>
      </c>
      <c r="NR24" s="86">
        <v>0</v>
      </c>
      <c r="NS24" s="86">
        <v>0</v>
      </c>
      <c r="NT24" s="86">
        <v>0</v>
      </c>
      <c r="NU24" s="86">
        <v>0</v>
      </c>
      <c r="NV24" s="86">
        <v>0</v>
      </c>
      <c r="NW24" s="86">
        <v>0</v>
      </c>
      <c r="NX24" s="86">
        <v>0</v>
      </c>
      <c r="NY24" s="86">
        <v>0</v>
      </c>
      <c r="NZ24" s="86">
        <v>0</v>
      </c>
      <c r="OA24" s="86">
        <v>0</v>
      </c>
      <c r="OB24" s="86">
        <v>0</v>
      </c>
      <c r="OC24" s="86">
        <v>0</v>
      </c>
      <c r="OD24" s="86">
        <v>0</v>
      </c>
      <c r="OE24" s="86">
        <v>0</v>
      </c>
      <c r="OF24" s="86">
        <v>0</v>
      </c>
      <c r="OG24" s="86">
        <v>0</v>
      </c>
      <c r="OH24" s="86">
        <v>0</v>
      </c>
      <c r="OI24" s="86">
        <v>0</v>
      </c>
      <c r="OJ24" s="86">
        <v>0</v>
      </c>
      <c r="OK24" s="86">
        <v>0</v>
      </c>
      <c r="OL24" s="86">
        <v>0</v>
      </c>
      <c r="OM24" s="86">
        <v>0</v>
      </c>
      <c r="ON24" s="86">
        <v>0</v>
      </c>
      <c r="OO24" s="86">
        <v>0</v>
      </c>
      <c r="OP24" s="86">
        <f>VLOOKUP($B24,'Sintesi (CA)'!$C$30:$AE$56,26,FALSE)</f>
        <v>0</v>
      </c>
      <c r="OQ24" s="86">
        <f>VLOOKUP($B24,'Sintesi (CA)'!$C$30:$AE$56,26,FALSE)</f>
        <v>0</v>
      </c>
      <c r="OR24" s="86">
        <f>VLOOKUP($B24,'Sintesi (CA)'!$C$30:$AE$56,26,FALSE)</f>
        <v>0</v>
      </c>
      <c r="OS24" s="86">
        <f>VLOOKUP($B24,'Sintesi (CA)'!$C$30:$AE$56,26,FALSE)</f>
        <v>0</v>
      </c>
      <c r="OT24" s="86">
        <f>VLOOKUP($B24,'Sintesi (CA)'!$C$30:$AE$56,26,FALSE)</f>
        <v>0</v>
      </c>
      <c r="OU24" s="86">
        <f>VLOOKUP($B24,'Sintesi (CA)'!$C$30:$AE$56,26,FALSE)</f>
        <v>0</v>
      </c>
      <c r="OV24" s="86">
        <f>VLOOKUP($B24,'Sintesi (CA)'!$C$30:$AE$56,26,FALSE)</f>
        <v>0</v>
      </c>
      <c r="OW24" s="86">
        <f>VLOOKUP($B24,'Sintesi (CA)'!$C$30:$AE$56,26,FALSE)</f>
        <v>0</v>
      </c>
      <c r="OX24" s="86">
        <f>VLOOKUP($B24,'Sintesi (CA)'!$C$30:$AE$56,26,FALSE)</f>
        <v>0</v>
      </c>
      <c r="OY24" s="86">
        <f>VLOOKUP($B24,'Sintesi (CA)'!$C$30:$AE$56,26,FALSE)</f>
        <v>0</v>
      </c>
      <c r="OZ24" s="86">
        <f>VLOOKUP($B24,'Sintesi (CA)'!$C$30:$AE$56,26,FALSE)</f>
        <v>0</v>
      </c>
      <c r="PA24" s="86">
        <f>VLOOKUP($B24,'Sintesi (CA)'!$C$30:$AE$56,26,FALSE)</f>
        <v>0</v>
      </c>
      <c r="PB24" s="86">
        <f>VLOOKUP($B24,'Sintesi (CA)'!$C$30:$AE$56,26,FALSE)</f>
        <v>0</v>
      </c>
      <c r="PC24" s="86">
        <f>VLOOKUP($B24,'Sintesi (CA)'!$C$30:$AE$56,26,FALSE)</f>
        <v>0</v>
      </c>
      <c r="PD24" s="86">
        <f>VLOOKUP($B24,'Sintesi (CA)'!$C$30:$AE$56,26,FALSE)</f>
        <v>0</v>
      </c>
      <c r="PE24" s="86">
        <f>VLOOKUP($B24,'Sintesi (CA)'!$C$30:$AE$56,26,FALSE)</f>
        <v>0</v>
      </c>
      <c r="PF24" s="86">
        <f>VLOOKUP($B24,'Sintesi (CA)'!$C$30:$AE$56,26,FALSE)</f>
        <v>0</v>
      </c>
      <c r="PG24" s="86">
        <f>VLOOKUP($B24,'Sintesi (CA)'!$C$30:$AE$56,26,FALSE)</f>
        <v>0</v>
      </c>
      <c r="PH24" s="86">
        <f>VLOOKUP($B24,'Sintesi (CA)'!$C$30:$AE$56,26,FALSE)</f>
        <v>0</v>
      </c>
      <c r="PI24" s="86">
        <f>VLOOKUP($B24,'Sintesi (CA)'!$C$30:$AE$56,26,FALSE)</f>
        <v>0</v>
      </c>
      <c r="PJ24" s="86">
        <f>VLOOKUP($B24,'Sintesi (CA)'!$C$30:$AE$56,26,FALSE)</f>
        <v>0</v>
      </c>
      <c r="PK24" s="86">
        <f>VLOOKUP($B24,'Sintesi (CA)'!$C$30:$AE$56,26,FALSE)</f>
        <v>0</v>
      </c>
      <c r="PL24" s="86">
        <f>VLOOKUP($B24,'Sintesi (CA)'!$C$30:$AE$56,26,FALSE)</f>
        <v>0</v>
      </c>
      <c r="PM24" s="86">
        <f>VLOOKUP($B24,'Sintesi (CA)'!$C$30:$AE$56,26,FALSE)</f>
        <v>0</v>
      </c>
      <c r="PN24" s="86">
        <f>VLOOKUP($B24,'Sintesi (CA)'!$C$30:$AE$56,26,FALSE)</f>
        <v>0</v>
      </c>
      <c r="PO24" s="86">
        <f>VLOOKUP($B24,'Sintesi (CA)'!$C$30:$AE$56,26,FALSE)</f>
        <v>0</v>
      </c>
      <c r="PP24" s="86">
        <f>VLOOKUP($B24,'Sintesi (CA)'!$C$30:$AE$56,26,FALSE)</f>
        <v>0</v>
      </c>
      <c r="PQ24" s="86">
        <f>VLOOKUP($B24,'Sintesi (CA)'!$C$30:$AE$56,26,FALSE)</f>
        <v>0</v>
      </c>
      <c r="PR24" s="86">
        <f>VLOOKUP($B24,'Sintesi (CA)'!$C$30:$AE$56,26,FALSE)</f>
        <v>0</v>
      </c>
      <c r="PS24" s="86">
        <f>VLOOKUP($B24,'Sintesi (CA)'!$C$30:$AE$56,26,FALSE)</f>
        <v>0</v>
      </c>
      <c r="PT24" s="86">
        <f>VLOOKUP($B24,'Sintesi (CA)'!$C$30:$AE$56,26,FALSE)</f>
        <v>0</v>
      </c>
      <c r="PU24" s="86">
        <f>VLOOKUP($B24,'Sintesi (CA)'!$C$30:$AE$56,26,FALSE)</f>
        <v>0</v>
      </c>
      <c r="PV24" s="86"/>
      <c r="PW24" s="86"/>
      <c r="PX24" s="86"/>
      <c r="PY24" s="86">
        <v>0</v>
      </c>
      <c r="PZ24" s="86">
        <v>0</v>
      </c>
      <c r="QA24" s="86">
        <v>0</v>
      </c>
      <c r="QB24" s="86">
        <v>0</v>
      </c>
      <c r="QC24" s="86">
        <v>0</v>
      </c>
      <c r="QD24" s="86">
        <v>0</v>
      </c>
      <c r="QE24" s="86">
        <v>0</v>
      </c>
      <c r="QF24" s="86">
        <v>0</v>
      </c>
      <c r="QG24" s="86">
        <v>0</v>
      </c>
      <c r="QH24" s="86">
        <v>0</v>
      </c>
      <c r="QI24" s="86">
        <v>0</v>
      </c>
      <c r="QJ24" s="86">
        <v>0</v>
      </c>
      <c r="QK24" s="86">
        <v>0</v>
      </c>
      <c r="QL24" s="86">
        <v>0</v>
      </c>
      <c r="QM24" s="86">
        <v>0</v>
      </c>
      <c r="QN24" s="86">
        <v>0</v>
      </c>
      <c r="QO24" s="86">
        <v>0</v>
      </c>
      <c r="QP24" s="86">
        <v>0</v>
      </c>
      <c r="QQ24" s="86">
        <v>0</v>
      </c>
      <c r="QR24" s="86">
        <v>0</v>
      </c>
      <c r="QS24" s="86">
        <v>0</v>
      </c>
      <c r="QT24" s="86">
        <v>0</v>
      </c>
      <c r="QU24" s="86">
        <v>0</v>
      </c>
      <c r="QV24" s="86">
        <v>0</v>
      </c>
      <c r="QW24" s="86">
        <v>0</v>
      </c>
      <c r="QX24" s="86">
        <v>0</v>
      </c>
      <c r="QY24" s="86">
        <v>0</v>
      </c>
      <c r="QZ24" s="86">
        <v>0</v>
      </c>
      <c r="RA24" s="86">
        <v>0</v>
      </c>
      <c r="RB24" s="86">
        <v>0</v>
      </c>
      <c r="RC24" s="86">
        <v>0</v>
      </c>
      <c r="RD24" s="86">
        <v>0</v>
      </c>
      <c r="RE24" s="86">
        <v>0</v>
      </c>
      <c r="RF24" s="86">
        <v>0</v>
      </c>
      <c r="RG24" s="86">
        <v>0</v>
      </c>
      <c r="RH24" s="86">
        <v>0</v>
      </c>
      <c r="RI24" s="86">
        <v>0</v>
      </c>
      <c r="RJ24" s="86">
        <v>0</v>
      </c>
      <c r="RK24" s="86">
        <v>0</v>
      </c>
      <c r="RL24" s="86">
        <v>0</v>
      </c>
      <c r="RM24" s="86">
        <v>0</v>
      </c>
      <c r="RN24" s="86">
        <v>0</v>
      </c>
      <c r="RO24" s="86">
        <v>0</v>
      </c>
      <c r="RP24" s="86">
        <v>0</v>
      </c>
      <c r="RQ24" s="86">
        <v>0</v>
      </c>
      <c r="RR24" s="86">
        <v>0</v>
      </c>
      <c r="RS24" s="86">
        <v>0</v>
      </c>
      <c r="RT24" s="86">
        <v>0</v>
      </c>
      <c r="RU24" s="86">
        <v>0</v>
      </c>
      <c r="RV24" s="86">
        <v>0</v>
      </c>
      <c r="RW24" s="86">
        <v>0</v>
      </c>
      <c r="RX24" s="86">
        <v>0</v>
      </c>
      <c r="RY24" s="86">
        <v>0</v>
      </c>
      <c r="RZ24" s="86">
        <v>0</v>
      </c>
      <c r="SA24" s="86">
        <v>0</v>
      </c>
      <c r="SB24" s="86">
        <v>0</v>
      </c>
      <c r="SC24" s="86">
        <v>0</v>
      </c>
      <c r="SD24" s="86">
        <v>0</v>
      </c>
      <c r="SE24" s="86">
        <v>0</v>
      </c>
      <c r="SF24" s="86">
        <v>0</v>
      </c>
      <c r="SG24" s="86">
        <v>0</v>
      </c>
      <c r="SH24" s="86">
        <v>0</v>
      </c>
      <c r="SI24" s="86">
        <v>0</v>
      </c>
      <c r="SJ24" s="86">
        <v>0</v>
      </c>
      <c r="SK24" s="86">
        <v>0</v>
      </c>
      <c r="SL24" s="86">
        <v>0</v>
      </c>
      <c r="SM24" s="86">
        <v>0</v>
      </c>
      <c r="SN24" s="86">
        <v>0</v>
      </c>
      <c r="SO24" s="86">
        <v>0</v>
      </c>
      <c r="SP24" s="86">
        <v>0</v>
      </c>
      <c r="SQ24" s="86">
        <v>0</v>
      </c>
      <c r="SR24" s="86">
        <v>0</v>
      </c>
      <c r="SS24" s="86">
        <f>VLOOKUP($B24,'Sintesi (CA)'!$C$30:$AE$56,28,FALSE)</f>
        <v>0</v>
      </c>
      <c r="ST24" s="86">
        <f>VLOOKUP($B24,'Sintesi (CA)'!$C$30:$AE$56,28,FALSE)</f>
        <v>0</v>
      </c>
      <c r="SU24" s="86">
        <f>VLOOKUP($B24,'Sintesi (CA)'!$C$30:$AE$56,28,FALSE)</f>
        <v>0</v>
      </c>
      <c r="SV24" s="86">
        <f>VLOOKUP($B24,'Sintesi (CA)'!$C$30:$AE$56,28,FALSE)</f>
        <v>0</v>
      </c>
      <c r="SW24" s="86">
        <f>VLOOKUP($B24,'Sintesi (CA)'!$C$30:$AE$56,28,FALSE)</f>
        <v>0</v>
      </c>
      <c r="SX24" s="86">
        <f>VLOOKUP($B24,'Sintesi (CA)'!$C$30:$AE$56,28,FALSE)</f>
        <v>0</v>
      </c>
      <c r="SY24" s="86">
        <f>VLOOKUP($B24,'Sintesi (CA)'!$C$30:$AE$56,28,FALSE)</f>
        <v>0</v>
      </c>
      <c r="SZ24" s="86">
        <f>VLOOKUP($B24,'Sintesi (CA)'!$C$30:$AE$56,28,FALSE)</f>
        <v>0</v>
      </c>
      <c r="TA24" s="86">
        <f>VLOOKUP($B24,'Sintesi (CA)'!$C$30:$AE$56,28,FALSE)</f>
        <v>0</v>
      </c>
      <c r="TB24" s="86">
        <f>VLOOKUP($B24,'Sintesi (CA)'!$C$30:$AE$56,28,FALSE)</f>
        <v>0</v>
      </c>
      <c r="TC24" s="86">
        <f>VLOOKUP($B24,'Sintesi (CA)'!$C$30:$AE$56,28,FALSE)</f>
        <v>0</v>
      </c>
      <c r="TD24" s="86">
        <f>VLOOKUP($B24,'Sintesi (CA)'!$C$30:$AE$56,28,FALSE)</f>
        <v>0</v>
      </c>
      <c r="TE24" s="86">
        <f>VLOOKUP($B24,'Sintesi (CA)'!$C$30:$AE$56,28,FALSE)</f>
        <v>0</v>
      </c>
      <c r="TF24" s="86">
        <f>VLOOKUP($B24,'Sintesi (CA)'!$C$30:$AE$56,28,FALSE)</f>
        <v>0</v>
      </c>
      <c r="TG24" s="86">
        <f>VLOOKUP($B24,'Sintesi (CA)'!$C$30:$AE$56,28,FALSE)</f>
        <v>0</v>
      </c>
      <c r="TH24" s="86">
        <f>VLOOKUP($B24,'Sintesi (CA)'!$C$30:$AE$56,28,FALSE)</f>
        <v>0</v>
      </c>
      <c r="TI24" s="86">
        <f>VLOOKUP($B24,'Sintesi (CA)'!$C$30:$AE$56,28,FALSE)</f>
        <v>0</v>
      </c>
      <c r="TJ24" s="86">
        <f>VLOOKUP($B24,'Sintesi (CA)'!$C$30:$AE$56,28,FALSE)</f>
        <v>0</v>
      </c>
      <c r="TK24" s="86">
        <f>VLOOKUP($B24,'Sintesi (CA)'!$C$30:$AE$56,28,FALSE)</f>
        <v>0</v>
      </c>
      <c r="TL24" s="86">
        <f>VLOOKUP($B24,'Sintesi (CA)'!$C$30:$AE$56,28,FALSE)</f>
        <v>0</v>
      </c>
      <c r="TM24" s="86">
        <f>VLOOKUP($B24,'Sintesi (CA)'!$C$30:$AE$56,28,FALSE)</f>
        <v>0</v>
      </c>
      <c r="TN24" s="86">
        <f>VLOOKUP($B24,'Sintesi (CA)'!$C$30:$AE$56,28,FALSE)</f>
        <v>0</v>
      </c>
      <c r="TO24" s="86">
        <f>VLOOKUP($B24,'Sintesi (CA)'!$C$30:$AE$56,28,FALSE)</f>
        <v>0</v>
      </c>
      <c r="TP24" s="86">
        <f>VLOOKUP($B24,'Sintesi (CA)'!$C$30:$AE$56,28,FALSE)</f>
        <v>0</v>
      </c>
      <c r="TQ24" s="86">
        <f>VLOOKUP($B24,'Sintesi (CA)'!$C$30:$AE$56,28,FALSE)</f>
        <v>0</v>
      </c>
      <c r="TR24" s="86">
        <f>VLOOKUP($B24,'Sintesi (CA)'!$C$30:$AE$56,28,FALSE)</f>
        <v>0</v>
      </c>
      <c r="TS24" s="86">
        <f>VLOOKUP($B24,'Sintesi (CA)'!$C$30:$AE$56,28,FALSE)</f>
        <v>0</v>
      </c>
      <c r="TT24" s="86">
        <f>VLOOKUP($B24,'Sintesi (CA)'!$C$30:$AE$56,28,FALSE)</f>
        <v>0</v>
      </c>
      <c r="TU24" s="86">
        <f>VLOOKUP($B24,'Sintesi (CA)'!$C$30:$AE$56,28,FALSE)</f>
        <v>0</v>
      </c>
      <c r="TV24" s="86">
        <f>VLOOKUP($B24,'Sintesi (CA)'!$C$30:$AE$56,28,FALSE)</f>
        <v>0</v>
      </c>
      <c r="TW24" s="86">
        <f>VLOOKUP($B24,'Sintesi (CA)'!$C$30:$AE$56,28,FALSE)</f>
        <v>0</v>
      </c>
      <c r="TX24" s="86">
        <f>VLOOKUP($B24,'Sintesi (CA)'!$C$30:$AE$56,28,FALSE)</f>
        <v>0</v>
      </c>
      <c r="TY24" s="86"/>
      <c r="TZ24" s="86"/>
      <c r="UA24" s="86"/>
      <c r="UB24" s="86">
        <v>0</v>
      </c>
      <c r="UC24" s="86">
        <v>0</v>
      </c>
      <c r="UD24" s="86">
        <v>0</v>
      </c>
      <c r="UE24" s="86">
        <v>0</v>
      </c>
      <c r="UF24" s="86">
        <v>0</v>
      </c>
      <c r="UG24" s="86">
        <v>0</v>
      </c>
      <c r="UH24" s="86">
        <v>0</v>
      </c>
      <c r="UI24" s="86">
        <v>0</v>
      </c>
      <c r="UJ24" s="86">
        <v>0</v>
      </c>
      <c r="UK24" s="86">
        <v>0</v>
      </c>
      <c r="UL24" s="86">
        <v>0</v>
      </c>
      <c r="UM24" s="86">
        <v>0</v>
      </c>
      <c r="UN24" s="86">
        <v>0</v>
      </c>
      <c r="UO24" s="86">
        <v>0</v>
      </c>
      <c r="UP24" s="86">
        <v>0</v>
      </c>
      <c r="UQ24" s="86">
        <v>0</v>
      </c>
      <c r="UR24" s="86">
        <v>0</v>
      </c>
      <c r="US24" s="86">
        <v>0</v>
      </c>
      <c r="UT24" s="86">
        <v>0</v>
      </c>
      <c r="UU24" s="86">
        <v>0</v>
      </c>
      <c r="UV24" s="86">
        <v>0</v>
      </c>
      <c r="UW24" s="86">
        <v>0</v>
      </c>
      <c r="UX24" s="86">
        <v>0</v>
      </c>
      <c r="UY24" s="86">
        <v>0</v>
      </c>
      <c r="UZ24" s="86">
        <v>0</v>
      </c>
      <c r="VA24" s="86">
        <v>0</v>
      </c>
      <c r="VB24" s="86">
        <v>0</v>
      </c>
      <c r="VC24" s="86">
        <v>0</v>
      </c>
      <c r="VD24" s="86">
        <v>0</v>
      </c>
      <c r="VE24" s="86">
        <v>0</v>
      </c>
      <c r="VF24" s="86">
        <v>0</v>
      </c>
      <c r="VG24" s="86">
        <v>0</v>
      </c>
      <c r="VH24" s="86">
        <v>0</v>
      </c>
      <c r="VI24" s="86">
        <v>0</v>
      </c>
      <c r="VJ24" s="86">
        <v>0</v>
      </c>
      <c r="VK24" s="86">
        <v>0</v>
      </c>
      <c r="VL24" s="86">
        <v>0</v>
      </c>
      <c r="VM24" s="86">
        <v>0</v>
      </c>
      <c r="VN24" s="86">
        <v>0</v>
      </c>
      <c r="VO24" s="86">
        <v>0</v>
      </c>
      <c r="VP24" s="86">
        <v>0</v>
      </c>
      <c r="VQ24" s="86">
        <v>0</v>
      </c>
      <c r="VR24" s="86">
        <v>0</v>
      </c>
      <c r="VS24" s="86">
        <v>0</v>
      </c>
      <c r="VT24" s="86">
        <v>0</v>
      </c>
      <c r="VU24" s="86">
        <v>0</v>
      </c>
      <c r="VV24" s="86">
        <v>0</v>
      </c>
      <c r="VW24" s="86">
        <v>0</v>
      </c>
      <c r="VX24" s="86">
        <v>0</v>
      </c>
      <c r="VY24" s="86">
        <v>0</v>
      </c>
      <c r="VZ24" s="86">
        <v>0</v>
      </c>
      <c r="WA24" s="86">
        <v>0</v>
      </c>
      <c r="WB24" s="86">
        <v>0</v>
      </c>
      <c r="WC24" s="86">
        <v>0</v>
      </c>
      <c r="WD24" s="86">
        <v>0</v>
      </c>
      <c r="WE24" s="86">
        <v>0</v>
      </c>
      <c r="WF24" s="86">
        <v>0</v>
      </c>
      <c r="WG24" s="86">
        <v>0</v>
      </c>
      <c r="WH24" s="86">
        <v>0</v>
      </c>
      <c r="WI24" s="86">
        <v>0</v>
      </c>
      <c r="WJ24" s="86">
        <v>0</v>
      </c>
      <c r="WK24" s="86">
        <v>0</v>
      </c>
      <c r="WL24" s="86">
        <v>0</v>
      </c>
      <c r="WM24" s="86">
        <v>0</v>
      </c>
      <c r="WN24" s="86">
        <v>0</v>
      </c>
      <c r="WO24" s="86">
        <v>0</v>
      </c>
      <c r="WP24" s="86">
        <v>0</v>
      </c>
      <c r="WQ24" s="86">
        <v>0</v>
      </c>
      <c r="WR24" s="86">
        <v>0</v>
      </c>
      <c r="WS24" s="86">
        <v>0</v>
      </c>
      <c r="WT24" s="86">
        <v>0</v>
      </c>
      <c r="WU24" s="86">
        <v>0</v>
      </c>
      <c r="WV24" s="86">
        <f>VLOOKUP($B24,'Sintesi (CA)'!$C$30:$AE$56,29,FALSE)</f>
        <v>0</v>
      </c>
      <c r="WW24" s="86">
        <f>VLOOKUP($B24,'Sintesi (CA)'!$C$30:$AE$56,29,FALSE)</f>
        <v>0</v>
      </c>
      <c r="WX24" s="86">
        <f>VLOOKUP($B24,'Sintesi (CA)'!$C$30:$AE$56,29,FALSE)</f>
        <v>0</v>
      </c>
      <c r="WY24" s="86">
        <f>VLOOKUP($B24,'Sintesi (CA)'!$C$30:$AE$56,29,FALSE)</f>
        <v>0</v>
      </c>
      <c r="WZ24" s="86">
        <f>VLOOKUP($B24,'Sintesi (CA)'!$C$30:$AE$56,29,FALSE)</f>
        <v>0</v>
      </c>
      <c r="XA24" s="86">
        <f>VLOOKUP($B24,'Sintesi (CA)'!$C$30:$AE$56,29,FALSE)</f>
        <v>0</v>
      </c>
      <c r="XB24" s="86">
        <f>VLOOKUP($B24,'Sintesi (CA)'!$C$30:$AE$56,29,FALSE)</f>
        <v>0</v>
      </c>
      <c r="XC24" s="86">
        <f>VLOOKUP($B24,'Sintesi (CA)'!$C$30:$AE$56,29,FALSE)</f>
        <v>0</v>
      </c>
      <c r="XD24" s="86">
        <f>VLOOKUP($B24,'Sintesi (CA)'!$C$30:$AE$56,29,FALSE)</f>
        <v>0</v>
      </c>
      <c r="XE24" s="86">
        <f>VLOOKUP($B24,'Sintesi (CA)'!$C$30:$AE$56,29,FALSE)</f>
        <v>0</v>
      </c>
      <c r="XF24" s="86">
        <f>VLOOKUP($B24,'Sintesi (CA)'!$C$30:$AE$56,29,FALSE)</f>
        <v>0</v>
      </c>
      <c r="XG24" s="86">
        <f>VLOOKUP($B24,'Sintesi (CA)'!$C$30:$AE$56,29,FALSE)</f>
        <v>0</v>
      </c>
      <c r="XH24" s="86">
        <f>VLOOKUP($B24,'Sintesi (CA)'!$C$30:$AE$56,29,FALSE)</f>
        <v>0</v>
      </c>
      <c r="XI24" s="86">
        <f>VLOOKUP($B24,'Sintesi (CA)'!$C$30:$AE$56,29,FALSE)</f>
        <v>0</v>
      </c>
      <c r="XJ24" s="86">
        <f>VLOOKUP($B24,'Sintesi (CA)'!$C$30:$AE$56,29,FALSE)</f>
        <v>0</v>
      </c>
      <c r="XK24" s="86">
        <f>VLOOKUP($B24,'Sintesi (CA)'!$C$30:$AE$56,29,FALSE)</f>
        <v>0</v>
      </c>
      <c r="XL24" s="86">
        <f>VLOOKUP($B24,'Sintesi (CA)'!$C$30:$AE$56,29,FALSE)</f>
        <v>0</v>
      </c>
      <c r="XM24" s="86">
        <f>VLOOKUP($B24,'Sintesi (CA)'!$C$30:$AE$56,29,FALSE)</f>
        <v>0</v>
      </c>
      <c r="XN24" s="86">
        <f>VLOOKUP($B24,'Sintesi (CA)'!$C$30:$AE$56,29,FALSE)</f>
        <v>0</v>
      </c>
      <c r="XO24" s="86">
        <f>VLOOKUP($B24,'Sintesi (CA)'!$C$30:$AE$56,29,FALSE)</f>
        <v>0</v>
      </c>
      <c r="XP24" s="86">
        <f>VLOOKUP($B24,'Sintesi (CA)'!$C$30:$AE$56,29,FALSE)</f>
        <v>0</v>
      </c>
      <c r="XQ24" s="86">
        <f>VLOOKUP($B24,'Sintesi (CA)'!$C$30:$AE$56,29,FALSE)</f>
        <v>0</v>
      </c>
      <c r="XR24" s="86">
        <f>VLOOKUP($B24,'Sintesi (CA)'!$C$30:$AE$56,29,FALSE)</f>
        <v>0</v>
      </c>
      <c r="XS24" s="86">
        <f>VLOOKUP($B24,'Sintesi (CA)'!$C$30:$AE$56,29,FALSE)</f>
        <v>0</v>
      </c>
      <c r="XT24" s="86">
        <f>VLOOKUP($B24,'Sintesi (CA)'!$C$30:$AE$56,29,FALSE)</f>
        <v>0</v>
      </c>
      <c r="XU24" s="86">
        <f>VLOOKUP($B24,'Sintesi (CA)'!$C$30:$AE$56,29,FALSE)</f>
        <v>0</v>
      </c>
      <c r="XV24" s="86">
        <f>VLOOKUP($B24,'Sintesi (CA)'!$C$30:$AE$56,29,FALSE)</f>
        <v>0</v>
      </c>
      <c r="XW24" s="86">
        <f>VLOOKUP($B24,'Sintesi (CA)'!$C$30:$AE$56,29,FALSE)</f>
        <v>0</v>
      </c>
      <c r="XX24" s="86">
        <f>VLOOKUP($B24,'Sintesi (CA)'!$C$30:$AE$56,29,FALSE)</f>
        <v>0</v>
      </c>
      <c r="XY24" s="86">
        <f>VLOOKUP($B24,'Sintesi (CA)'!$C$30:$AE$56,29,FALSE)</f>
        <v>0</v>
      </c>
      <c r="XZ24" s="86">
        <f>VLOOKUP($B24,'Sintesi (CA)'!$C$30:$AE$56,29,FALSE)</f>
        <v>0</v>
      </c>
      <c r="YA24" s="86">
        <f>VLOOKUP($B24,'Sintesi (CA)'!$C$30:$AE$56,29,FALSE)</f>
        <v>0</v>
      </c>
      <c r="YB24" s="86"/>
      <c r="YC24" s="86"/>
      <c r="YD24" s="86"/>
      <c r="YE24" s="86">
        <v>0</v>
      </c>
      <c r="YF24" s="86">
        <v>0</v>
      </c>
      <c r="YG24" s="86">
        <v>0</v>
      </c>
      <c r="YH24" s="86">
        <v>0</v>
      </c>
      <c r="YI24" s="86">
        <v>0</v>
      </c>
      <c r="YJ24" s="86">
        <v>0</v>
      </c>
      <c r="YK24" s="86">
        <v>0</v>
      </c>
      <c r="YL24" s="86">
        <v>0</v>
      </c>
      <c r="YM24" s="86">
        <v>0</v>
      </c>
      <c r="YN24" s="86">
        <v>0</v>
      </c>
      <c r="YO24" s="86">
        <v>0</v>
      </c>
      <c r="YP24" s="86">
        <v>0</v>
      </c>
      <c r="YQ24" s="86">
        <v>0</v>
      </c>
      <c r="YR24" s="86">
        <v>0</v>
      </c>
      <c r="YS24" s="86">
        <v>0</v>
      </c>
      <c r="YT24" s="86">
        <v>0</v>
      </c>
      <c r="YU24" s="86">
        <v>0</v>
      </c>
      <c r="YV24" s="86">
        <v>0</v>
      </c>
      <c r="YW24" s="86">
        <v>0</v>
      </c>
      <c r="YX24" s="86">
        <v>0</v>
      </c>
      <c r="YY24" s="86">
        <v>0</v>
      </c>
      <c r="YZ24" s="86">
        <v>0</v>
      </c>
      <c r="ZA24" s="86">
        <v>0</v>
      </c>
      <c r="ZB24" s="86">
        <v>0</v>
      </c>
      <c r="ZC24" s="86">
        <v>0</v>
      </c>
      <c r="ZD24" s="86">
        <v>0</v>
      </c>
      <c r="ZE24" s="86">
        <v>0</v>
      </c>
      <c r="ZF24" s="86">
        <v>0</v>
      </c>
      <c r="ZG24" s="86">
        <v>0</v>
      </c>
      <c r="ZH24" s="86">
        <v>0</v>
      </c>
      <c r="ZI24" s="86">
        <v>0</v>
      </c>
      <c r="ZJ24" s="86">
        <v>0</v>
      </c>
      <c r="ZK24" s="86">
        <v>0</v>
      </c>
      <c r="ZL24" s="86">
        <v>0</v>
      </c>
      <c r="ZM24" s="86">
        <v>0</v>
      </c>
      <c r="ZN24" s="86">
        <v>0</v>
      </c>
      <c r="ZO24" s="86">
        <v>0</v>
      </c>
      <c r="ZP24" s="86">
        <v>0</v>
      </c>
      <c r="ZQ24" s="86">
        <v>0</v>
      </c>
      <c r="ZR24" s="86">
        <v>0</v>
      </c>
      <c r="ZS24" s="86">
        <v>0</v>
      </c>
      <c r="ZT24" s="86">
        <v>0</v>
      </c>
      <c r="ZU24" s="86">
        <v>0</v>
      </c>
      <c r="ZV24" s="86">
        <v>0</v>
      </c>
      <c r="ZW24" s="86">
        <v>0</v>
      </c>
      <c r="ZX24" s="86">
        <v>0</v>
      </c>
      <c r="ZY24" s="86">
        <v>0</v>
      </c>
      <c r="ZZ24" s="86">
        <v>0</v>
      </c>
      <c r="AAA24" s="86">
        <v>0</v>
      </c>
      <c r="AAB24" s="86">
        <v>0</v>
      </c>
      <c r="AAC24" s="86">
        <v>0</v>
      </c>
      <c r="AAD24" s="86">
        <v>0</v>
      </c>
      <c r="AAE24" s="86">
        <v>0</v>
      </c>
      <c r="AAF24" s="86">
        <v>0</v>
      </c>
      <c r="AAG24" s="86">
        <v>0</v>
      </c>
      <c r="AAH24" s="86">
        <v>0</v>
      </c>
      <c r="AAI24" s="86">
        <v>0</v>
      </c>
      <c r="AAJ24" s="86">
        <v>0</v>
      </c>
      <c r="AAK24" s="86">
        <v>0</v>
      </c>
      <c r="AAL24" s="86">
        <v>0</v>
      </c>
      <c r="AAM24" s="86">
        <v>0</v>
      </c>
      <c r="AAN24" s="86">
        <v>0</v>
      </c>
      <c r="AAO24" s="86">
        <v>0</v>
      </c>
      <c r="AAP24" s="86">
        <v>0</v>
      </c>
      <c r="AAQ24" s="86">
        <v>0</v>
      </c>
      <c r="AAR24" s="86">
        <v>0</v>
      </c>
      <c r="AAS24" s="86">
        <v>0</v>
      </c>
      <c r="AAT24" s="86">
        <v>0</v>
      </c>
      <c r="AAU24" s="86">
        <v>0</v>
      </c>
      <c r="AAV24" s="86">
        <v>0</v>
      </c>
      <c r="AAW24" s="86">
        <v>0</v>
      </c>
      <c r="AAX24" s="86">
        <v>0</v>
      </c>
      <c r="AAY24" s="86">
        <f>VLOOKUP($B24,'Sintesi (CA)'!$C$30:$AE$56,22,FALSE)</f>
        <v>0</v>
      </c>
      <c r="AAZ24" s="86">
        <f>VLOOKUP($B24,'Sintesi (CA)'!$C$30:$AE$56,22,FALSE)</f>
        <v>0</v>
      </c>
      <c r="ABA24" s="86">
        <f>VLOOKUP($B24,'Sintesi (CA)'!$C$30:$AE$56,22,FALSE)</f>
        <v>0</v>
      </c>
      <c r="ABB24" s="86">
        <f>VLOOKUP($B24,'Sintesi (CA)'!$C$30:$AE$56,22,FALSE)</f>
        <v>0</v>
      </c>
      <c r="ABC24" s="86">
        <f>VLOOKUP($B24,'Sintesi (CA)'!$C$30:$AE$56,22,FALSE)</f>
        <v>0</v>
      </c>
      <c r="ABD24" s="86">
        <f>VLOOKUP($B24,'Sintesi (CA)'!$C$30:$AE$56,22,FALSE)</f>
        <v>0</v>
      </c>
      <c r="ABE24" s="86">
        <f>VLOOKUP($B24,'Sintesi (CA)'!$C$30:$AE$56,22,FALSE)</f>
        <v>0</v>
      </c>
      <c r="ABF24" s="86">
        <f>VLOOKUP($B24,'Sintesi (CA)'!$C$30:$AE$56,22,FALSE)</f>
        <v>0</v>
      </c>
      <c r="ABG24" s="86">
        <f>VLOOKUP($B24,'Sintesi (CA)'!$C$30:$AE$56,22,FALSE)</f>
        <v>0</v>
      </c>
      <c r="ABH24" s="86">
        <f>VLOOKUP($B24,'Sintesi (CA)'!$C$30:$AE$56,22,FALSE)</f>
        <v>0</v>
      </c>
      <c r="ABI24" s="86">
        <f>VLOOKUP($B24,'Sintesi (CA)'!$C$30:$AE$56,22,FALSE)</f>
        <v>0</v>
      </c>
      <c r="ABJ24" s="86">
        <f>VLOOKUP($B24,'Sintesi (CA)'!$C$30:$AE$56,22,FALSE)</f>
        <v>0</v>
      </c>
      <c r="ABK24" s="86">
        <f>VLOOKUP($B24,'Sintesi (CA)'!$C$30:$AE$56,22,FALSE)</f>
        <v>0</v>
      </c>
      <c r="ABL24" s="86">
        <f>VLOOKUP($B24,'Sintesi (CA)'!$C$30:$AE$56,22,FALSE)</f>
        <v>0</v>
      </c>
      <c r="ABM24" s="86">
        <f>VLOOKUP($B24,'Sintesi (CA)'!$C$30:$AE$56,22,FALSE)</f>
        <v>0</v>
      </c>
      <c r="ABN24" s="86">
        <f>VLOOKUP($B24,'Sintesi (CA)'!$C$30:$AE$56,22,FALSE)</f>
        <v>0</v>
      </c>
      <c r="ABO24" s="86">
        <f>VLOOKUP($B24,'Sintesi (CA)'!$C$30:$AE$56,22,FALSE)</f>
        <v>0</v>
      </c>
      <c r="ABP24" s="86">
        <f>VLOOKUP($B24,'Sintesi (CA)'!$C$30:$AE$56,22,FALSE)</f>
        <v>0</v>
      </c>
      <c r="ABQ24" s="86">
        <f>VLOOKUP($B24,'Sintesi (CA)'!$C$30:$AE$56,22,FALSE)</f>
        <v>0</v>
      </c>
      <c r="ABR24" s="86">
        <f>VLOOKUP($B24,'Sintesi (CA)'!$C$30:$AE$56,22,FALSE)</f>
        <v>0</v>
      </c>
      <c r="ABS24" s="86">
        <f>VLOOKUP($B24,'Sintesi (CA)'!$C$30:$AE$56,22,FALSE)</f>
        <v>0</v>
      </c>
      <c r="ABT24" s="86">
        <f>VLOOKUP($B24,'Sintesi (CA)'!$C$30:$AE$56,22,FALSE)</f>
        <v>0</v>
      </c>
      <c r="ABU24" s="86">
        <f>VLOOKUP($B24,'Sintesi (CA)'!$C$30:$AE$56,22,FALSE)</f>
        <v>0</v>
      </c>
      <c r="ABV24" s="86">
        <f>VLOOKUP($B24,'Sintesi (CA)'!$C$30:$AE$56,22,FALSE)</f>
        <v>0</v>
      </c>
      <c r="ABW24" s="86">
        <f>VLOOKUP($B24,'Sintesi (CA)'!$C$30:$AE$56,22,FALSE)</f>
        <v>0</v>
      </c>
      <c r="ABX24" s="86">
        <f>VLOOKUP($B24,'Sintesi (CA)'!$C$30:$AE$56,22,FALSE)</f>
        <v>0</v>
      </c>
      <c r="ABY24" s="86">
        <f>VLOOKUP($B24,'Sintesi (CA)'!$C$30:$AE$56,22,FALSE)</f>
        <v>0</v>
      </c>
      <c r="ABZ24" s="86">
        <f>VLOOKUP($B24,'Sintesi (CA)'!$C$30:$AE$56,22,FALSE)</f>
        <v>0</v>
      </c>
      <c r="ACA24" s="86">
        <f>VLOOKUP($B24,'Sintesi (CA)'!$C$30:$AE$56,22,FALSE)</f>
        <v>0</v>
      </c>
      <c r="ACB24" s="86">
        <f>VLOOKUP($B24,'Sintesi (CA)'!$C$30:$AE$56,22,FALSE)</f>
        <v>0</v>
      </c>
      <c r="ACC24" s="86">
        <f>VLOOKUP($B24,'Sintesi (CA)'!$C$30:$AE$56,22,FALSE)</f>
        <v>0</v>
      </c>
      <c r="ACD24" s="86">
        <f>VLOOKUP($B24,'Sintesi (CA)'!$C$30:$AE$56,22,FALSE)</f>
        <v>0</v>
      </c>
      <c r="ACE24" s="86"/>
      <c r="ACF24" s="86"/>
      <c r="ACG24" s="86"/>
      <c r="ACH24" s="86"/>
      <c r="ACI24" s="555">
        <v>0</v>
      </c>
      <c r="ACJ24" s="551"/>
      <c r="ACK24" s="556"/>
      <c r="ACL24" s="554"/>
      <c r="ACM24" s="554"/>
      <c r="ACN24" s="554"/>
      <c r="ACO24" s="554"/>
      <c r="ACP24" s="554"/>
      <c r="ACQ24" s="554"/>
      <c r="ACR24" s="554"/>
      <c r="ACS24" s="554"/>
      <c r="ACT24" s="554"/>
      <c r="ACU24" s="554"/>
      <c r="ACV24" s="554"/>
      <c r="ACW24" s="554"/>
      <c r="ACX24" s="554"/>
      <c r="ACY24" s="554"/>
      <c r="ACZ24" s="554"/>
      <c r="ADA24" s="554"/>
      <c r="ADB24" s="554"/>
      <c r="ADC24" s="554"/>
      <c r="ADD24" s="554"/>
      <c r="ADE24" s="554"/>
      <c r="ADF24" s="554"/>
      <c r="ADG24" s="554"/>
      <c r="ADH24" s="554"/>
      <c r="ADI24" s="554"/>
      <c r="ADJ24" s="554"/>
      <c r="ADK24" s="554"/>
      <c r="ADL24" s="554"/>
      <c r="ADM24" s="554"/>
      <c r="ADN24" s="554"/>
      <c r="ADO24" s="554"/>
      <c r="ADP24" s="554"/>
      <c r="ADQ24" s="554"/>
      <c r="ADR24" s="554"/>
      <c r="ADS24" s="554"/>
      <c r="ADT24" s="554"/>
      <c r="ADU24" s="554"/>
      <c r="ADV24" s="554"/>
      <c r="ADW24" s="554"/>
      <c r="ADX24" s="554"/>
      <c r="ADY24" s="554"/>
      <c r="ADZ24" s="554"/>
      <c r="AEA24" s="554"/>
      <c r="AEB24" s="554"/>
      <c r="AEC24" s="554"/>
      <c r="AED24" s="554"/>
      <c r="AEE24" s="554"/>
      <c r="AEF24" s="554"/>
      <c r="AEG24" s="554"/>
      <c r="AEH24" s="554"/>
      <c r="AEI24" s="554"/>
      <c r="AEJ24" s="554"/>
      <c r="AEK24" s="554"/>
      <c r="AEL24" s="554"/>
      <c r="AEM24" s="554"/>
      <c r="AEN24" s="554"/>
      <c r="AEO24" s="554"/>
      <c r="AEP24" s="554"/>
      <c r="AEQ24" s="554"/>
      <c r="AER24" s="554"/>
      <c r="AES24" s="554"/>
      <c r="AET24" s="554"/>
      <c r="AEU24" s="554"/>
      <c r="AEV24" s="554"/>
      <c r="AEW24" s="554"/>
      <c r="AEX24" s="554"/>
      <c r="AEY24" s="554"/>
      <c r="AEZ24" s="554"/>
      <c r="AFA24" s="554"/>
      <c r="AFB24" s="554"/>
      <c r="AFC24" s="554"/>
      <c r="AFD24" s="554"/>
      <c r="AFE24" s="554"/>
      <c r="AFF24" s="554"/>
      <c r="AFG24" s="554"/>
      <c r="AFH24" s="554"/>
      <c r="AFI24" s="554"/>
      <c r="AFJ24" s="554"/>
      <c r="AFK24" s="554"/>
      <c r="AFL24" s="554"/>
      <c r="AFM24" s="554"/>
      <c r="AFN24" s="554"/>
      <c r="AFO24" s="554"/>
      <c r="AFP24" s="554"/>
      <c r="AFQ24" s="554"/>
      <c r="AFR24" s="554"/>
      <c r="AFS24" s="554"/>
      <c r="AFT24" s="554"/>
      <c r="AFU24" s="554"/>
      <c r="AFV24" s="554"/>
      <c r="AFW24" s="554"/>
      <c r="AFX24" s="554"/>
      <c r="AFY24" s="554"/>
      <c r="AFZ24" s="554"/>
      <c r="AGA24" s="554"/>
      <c r="AGB24" s="554"/>
      <c r="AGC24" s="554"/>
      <c r="AGD24" s="554"/>
      <c r="AGE24" s="554"/>
      <c r="AGF24" s="554"/>
      <c r="AGG24" s="554"/>
      <c r="AGH24" s="554"/>
      <c r="AGI24" s="554"/>
      <c r="AGJ24" s="554"/>
      <c r="AGK24" s="554"/>
      <c r="AGL24" s="554"/>
      <c r="AGM24" s="554"/>
    </row>
    <row r="25" spans="1:871" s="104" customFormat="1">
      <c r="A25" s="74" t="str">
        <f>IF('Sintesi (CA)'!B50&lt;&gt;"",'Sintesi (CA)'!B50,"")</f>
        <v/>
      </c>
      <c r="B25" s="145" t="str">
        <f>IF('Sintesi (CA)'!C50&lt;&gt;"",'Sintesi (CA)'!C50,"")</f>
        <v/>
      </c>
      <c r="C25" s="74" t="str">
        <f>IF('Sintesi (CA)'!N50&lt;&gt;"",'Sintesi (CA)'!N50,"")</f>
        <v/>
      </c>
      <c r="D25" s="75">
        <f>'Sintesi (CA)'!W50</f>
        <v>0</v>
      </c>
      <c r="E25" s="75">
        <f>'Sintesi (CA)'!X50</f>
        <v>0</v>
      </c>
      <c r="F25" s="75">
        <f>'Sintesi (CA)'!Y50</f>
        <v>0</v>
      </c>
      <c r="G25" s="175">
        <v>1</v>
      </c>
      <c r="H25" s="183"/>
      <c r="I25" s="183"/>
      <c r="J25" s="78">
        <f t="shared" si="123"/>
        <v>0</v>
      </c>
      <c r="K25" s="78">
        <v>0</v>
      </c>
      <c r="L25" s="79">
        <f t="shared" ref="L25:L37" si="124">IFERROR(IF(F25&gt;0,F25/(J25+K25),0),0)</f>
        <v>0</v>
      </c>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80"/>
      <c r="DE25" s="80"/>
      <c r="DF25" s="80"/>
      <c r="DG25" s="80"/>
      <c r="DH25" s="80"/>
      <c r="DI25" s="80"/>
      <c r="DJ25" s="80"/>
      <c r="DK25" s="80"/>
      <c r="DL25" s="80"/>
      <c r="DM25" s="80"/>
      <c r="DN25" s="80"/>
      <c r="DO25" s="80"/>
      <c r="DP25" s="318">
        <v>0</v>
      </c>
      <c r="DQ25" s="318">
        <v>0</v>
      </c>
      <c r="DR25" s="318">
        <v>0</v>
      </c>
      <c r="DS25" s="318">
        <v>0</v>
      </c>
      <c r="DT25" s="318">
        <v>0</v>
      </c>
      <c r="DU25" s="318">
        <v>0</v>
      </c>
      <c r="DV25" s="318">
        <v>0</v>
      </c>
      <c r="DW25" s="318">
        <v>0</v>
      </c>
      <c r="DX25" s="318">
        <v>0</v>
      </c>
      <c r="DY25" s="318">
        <v>0</v>
      </c>
      <c r="DZ25" s="318">
        <v>0</v>
      </c>
      <c r="EA25" s="318">
        <v>0</v>
      </c>
      <c r="EB25" s="318">
        <v>0</v>
      </c>
      <c r="EC25" s="318">
        <v>0</v>
      </c>
      <c r="ED25" s="318">
        <v>0</v>
      </c>
      <c r="EE25" s="318">
        <v>0</v>
      </c>
      <c r="EF25" s="318">
        <v>0</v>
      </c>
      <c r="EG25" s="318">
        <v>0</v>
      </c>
      <c r="EH25" s="318">
        <v>0</v>
      </c>
      <c r="EI25" s="318">
        <v>0</v>
      </c>
      <c r="EJ25" s="318">
        <v>0</v>
      </c>
      <c r="EK25" s="318">
        <v>0</v>
      </c>
      <c r="EL25" s="318">
        <v>0</v>
      </c>
      <c r="EM25" s="318">
        <v>0</v>
      </c>
      <c r="EN25" s="318">
        <v>0</v>
      </c>
      <c r="EO25" s="318">
        <v>0</v>
      </c>
      <c r="EP25" s="318">
        <v>0</v>
      </c>
      <c r="EQ25" s="318">
        <v>0</v>
      </c>
      <c r="ER25" s="318">
        <v>0</v>
      </c>
      <c r="ES25" s="318">
        <v>0</v>
      </c>
      <c r="ET25" s="318">
        <v>0</v>
      </c>
      <c r="EU25" s="318">
        <v>0</v>
      </c>
      <c r="EV25" s="318">
        <v>0</v>
      </c>
      <c r="EW25" s="318">
        <v>0</v>
      </c>
      <c r="EX25" s="318">
        <v>0</v>
      </c>
      <c r="EY25" s="318">
        <v>0</v>
      </c>
      <c r="EZ25" s="318">
        <v>0</v>
      </c>
      <c r="FA25" s="318">
        <v>0</v>
      </c>
      <c r="FB25" s="318">
        <v>0</v>
      </c>
      <c r="FC25" s="318">
        <v>0</v>
      </c>
      <c r="FD25" s="318">
        <v>0</v>
      </c>
      <c r="FE25" s="318">
        <v>0</v>
      </c>
      <c r="FF25" s="318">
        <v>0</v>
      </c>
      <c r="FG25" s="318">
        <v>0</v>
      </c>
      <c r="FH25" s="318">
        <v>0</v>
      </c>
      <c r="FI25" s="318">
        <v>0</v>
      </c>
      <c r="FJ25" s="318">
        <v>0</v>
      </c>
      <c r="FK25" s="318">
        <v>0</v>
      </c>
      <c r="FL25" s="318">
        <v>0</v>
      </c>
      <c r="FM25" s="318">
        <v>0</v>
      </c>
      <c r="FN25" s="318">
        <v>0</v>
      </c>
      <c r="FO25" s="318">
        <v>0</v>
      </c>
      <c r="FP25" s="318">
        <v>0</v>
      </c>
      <c r="FQ25" s="318">
        <v>0</v>
      </c>
      <c r="FR25" s="318">
        <v>0</v>
      </c>
      <c r="FS25" s="318">
        <v>0</v>
      </c>
      <c r="FT25" s="318">
        <v>0</v>
      </c>
      <c r="FU25" s="318">
        <v>0</v>
      </c>
      <c r="FV25" s="318">
        <v>0</v>
      </c>
      <c r="FW25" s="318">
        <v>0</v>
      </c>
      <c r="FX25" s="318">
        <v>0</v>
      </c>
      <c r="FY25" s="318">
        <v>0</v>
      </c>
      <c r="FZ25" s="318">
        <v>0</v>
      </c>
      <c r="GA25" s="318">
        <v>0</v>
      </c>
      <c r="GB25" s="318">
        <v>0</v>
      </c>
      <c r="GC25" s="318">
        <v>0</v>
      </c>
      <c r="GD25" s="318">
        <v>0</v>
      </c>
      <c r="GE25" s="318">
        <v>0</v>
      </c>
      <c r="GF25" s="318">
        <v>0</v>
      </c>
      <c r="GG25" s="318">
        <v>0</v>
      </c>
      <c r="GH25" s="318">
        <v>0</v>
      </c>
      <c r="GI25" s="318">
        <v>0</v>
      </c>
      <c r="GJ25" s="318">
        <f>VLOOKUP($B25,'Sintesi (CA)'!$C$30:$AE$56,25,FALSE)</f>
        <v>0</v>
      </c>
      <c r="GK25" s="318">
        <f>VLOOKUP($B25,'Sintesi (CA)'!$C$30:$AE$56,25,FALSE)</f>
        <v>0</v>
      </c>
      <c r="GL25" s="318">
        <f>VLOOKUP($B25,'Sintesi (CA)'!$C$30:$AE$56,25,FALSE)</f>
        <v>0</v>
      </c>
      <c r="GM25" s="318">
        <f>VLOOKUP($B25,'Sintesi (CA)'!$C$30:$AE$56,25,FALSE)</f>
        <v>0</v>
      </c>
      <c r="GN25" s="318">
        <f>VLOOKUP($B25,'Sintesi (CA)'!$C$30:$AE$56,25,FALSE)</f>
        <v>0</v>
      </c>
      <c r="GO25" s="318">
        <f>VLOOKUP($B25,'Sintesi (CA)'!$C$30:$AE$56,25,FALSE)</f>
        <v>0</v>
      </c>
      <c r="GP25" s="318">
        <f>VLOOKUP($B25,'Sintesi (CA)'!$C$30:$AE$56,25,FALSE)</f>
        <v>0</v>
      </c>
      <c r="GQ25" s="318">
        <f>VLOOKUP($B25,'Sintesi (CA)'!$C$30:$AE$56,25,FALSE)</f>
        <v>0</v>
      </c>
      <c r="GR25" s="318">
        <f>VLOOKUP($B25,'Sintesi (CA)'!$C$30:$AE$56,25,FALSE)</f>
        <v>0</v>
      </c>
      <c r="GS25" s="318">
        <f>VLOOKUP($B25,'Sintesi (CA)'!$C$30:$AE$56,25,FALSE)</f>
        <v>0</v>
      </c>
      <c r="GT25" s="318">
        <f>VLOOKUP($B25,'Sintesi (CA)'!$C$30:$AE$56,25,FALSE)</f>
        <v>0</v>
      </c>
      <c r="GU25" s="318">
        <f>VLOOKUP($B25,'Sintesi (CA)'!$C$30:$AE$56,25,FALSE)</f>
        <v>0</v>
      </c>
      <c r="GV25" s="318">
        <f>VLOOKUP($B25,'Sintesi (CA)'!$C$30:$AE$56,25,FALSE)</f>
        <v>0</v>
      </c>
      <c r="GW25" s="318">
        <f>VLOOKUP($B25,'Sintesi (CA)'!$C$30:$AE$56,25,FALSE)</f>
        <v>0</v>
      </c>
      <c r="GX25" s="318">
        <f>VLOOKUP($B25,'Sintesi (CA)'!$C$30:$AE$56,25,FALSE)</f>
        <v>0</v>
      </c>
      <c r="GY25" s="318">
        <f>VLOOKUP($B25,'Sintesi (CA)'!$C$30:$AE$56,25,FALSE)</f>
        <v>0</v>
      </c>
      <c r="GZ25" s="318">
        <f>VLOOKUP($B25,'Sintesi (CA)'!$C$30:$AE$56,25,FALSE)</f>
        <v>0</v>
      </c>
      <c r="HA25" s="318">
        <f>VLOOKUP($B25,'Sintesi (CA)'!$C$30:$AE$56,25,FALSE)</f>
        <v>0</v>
      </c>
      <c r="HB25" s="318">
        <f>VLOOKUP($B25,'Sintesi (CA)'!$C$30:$AE$56,25,FALSE)</f>
        <v>0</v>
      </c>
      <c r="HC25" s="318">
        <f>VLOOKUP($B25,'Sintesi (CA)'!$C$30:$AE$56,25,FALSE)</f>
        <v>0</v>
      </c>
      <c r="HD25" s="318">
        <f>VLOOKUP($B25,'Sintesi (CA)'!$C$30:$AE$56,25,FALSE)</f>
        <v>0</v>
      </c>
      <c r="HE25" s="318">
        <f>VLOOKUP($B25,'Sintesi (CA)'!$C$30:$AE$56,25,FALSE)</f>
        <v>0</v>
      </c>
      <c r="HF25" s="318">
        <f>VLOOKUP($B25,'Sintesi (CA)'!$C$30:$AE$56,25,FALSE)</f>
        <v>0</v>
      </c>
      <c r="HG25" s="318">
        <f>VLOOKUP($B25,'Sintesi (CA)'!$C$30:$AE$56,25,FALSE)</f>
        <v>0</v>
      </c>
      <c r="HH25" s="318">
        <f>VLOOKUP($B25,'Sintesi (CA)'!$C$30:$AE$56,25,FALSE)</f>
        <v>0</v>
      </c>
      <c r="HI25" s="318">
        <f>VLOOKUP($B25,'Sintesi (CA)'!$C$30:$AE$56,25,FALSE)</f>
        <v>0</v>
      </c>
      <c r="HJ25" s="318">
        <f>VLOOKUP($B25,'Sintesi (CA)'!$C$30:$AE$56,25,FALSE)</f>
        <v>0</v>
      </c>
      <c r="HK25" s="318">
        <f>VLOOKUP($B25,'Sintesi (CA)'!$C$30:$AE$56,25,FALSE)</f>
        <v>0</v>
      </c>
      <c r="HL25" s="318">
        <f>VLOOKUP($B25,'Sintesi (CA)'!$C$30:$AE$56,25,FALSE)</f>
        <v>0</v>
      </c>
      <c r="HM25" s="318">
        <f>VLOOKUP($B25,'Sintesi (CA)'!$C$30:$AE$56,25,FALSE)</f>
        <v>0</v>
      </c>
      <c r="HN25" s="318">
        <f>VLOOKUP($B25,'Sintesi (CA)'!$C$30:$AE$56,25,FALSE)</f>
        <v>0</v>
      </c>
      <c r="HO25" s="318">
        <f>VLOOKUP($B25,'Sintesi (CA)'!$C$30:$AE$56,25,FALSE)</f>
        <v>0</v>
      </c>
      <c r="HP25" s="318"/>
      <c r="HQ25" s="318"/>
      <c r="HR25" s="318"/>
      <c r="HS25" s="319">
        <v>0</v>
      </c>
      <c r="HT25" s="319">
        <v>0</v>
      </c>
      <c r="HU25" s="319">
        <v>0</v>
      </c>
      <c r="HV25" s="319">
        <v>0</v>
      </c>
      <c r="HW25" s="319">
        <v>0</v>
      </c>
      <c r="HX25" s="319">
        <v>0</v>
      </c>
      <c r="HY25" s="319">
        <v>0</v>
      </c>
      <c r="HZ25" s="319">
        <v>0</v>
      </c>
      <c r="IA25" s="319">
        <v>0</v>
      </c>
      <c r="IB25" s="319">
        <v>0</v>
      </c>
      <c r="IC25" s="319">
        <v>0</v>
      </c>
      <c r="ID25" s="319">
        <v>0</v>
      </c>
      <c r="IE25" s="319">
        <v>0</v>
      </c>
      <c r="IF25" s="319">
        <v>0</v>
      </c>
      <c r="IG25" s="319">
        <v>0</v>
      </c>
      <c r="IH25" s="319">
        <v>0</v>
      </c>
      <c r="II25" s="319">
        <v>0</v>
      </c>
      <c r="IJ25" s="319">
        <v>0</v>
      </c>
      <c r="IK25" s="319">
        <v>0</v>
      </c>
      <c r="IL25" s="319">
        <v>0</v>
      </c>
      <c r="IM25" s="319">
        <v>0</v>
      </c>
      <c r="IN25" s="319">
        <v>0</v>
      </c>
      <c r="IO25" s="319">
        <v>0</v>
      </c>
      <c r="IP25" s="319">
        <v>0</v>
      </c>
      <c r="IQ25" s="319">
        <v>0</v>
      </c>
      <c r="IR25" s="319">
        <v>0</v>
      </c>
      <c r="IS25" s="319">
        <v>0</v>
      </c>
      <c r="IT25" s="319">
        <v>0</v>
      </c>
      <c r="IU25" s="319">
        <v>0</v>
      </c>
      <c r="IV25" s="319">
        <v>0</v>
      </c>
      <c r="IW25" s="319">
        <v>0</v>
      </c>
      <c r="IX25" s="319">
        <v>0</v>
      </c>
      <c r="IY25" s="319">
        <v>0</v>
      </c>
      <c r="IZ25" s="319">
        <v>0</v>
      </c>
      <c r="JA25" s="319">
        <v>0</v>
      </c>
      <c r="JB25" s="319">
        <v>0</v>
      </c>
      <c r="JC25" s="319">
        <v>0</v>
      </c>
      <c r="JD25" s="319">
        <v>0</v>
      </c>
      <c r="JE25" s="319">
        <v>0</v>
      </c>
      <c r="JF25" s="319">
        <v>0</v>
      </c>
      <c r="JG25" s="319">
        <v>0</v>
      </c>
      <c r="JH25" s="319">
        <v>0</v>
      </c>
      <c r="JI25" s="319">
        <v>0</v>
      </c>
      <c r="JJ25" s="319">
        <v>0</v>
      </c>
      <c r="JK25" s="319">
        <v>0</v>
      </c>
      <c r="JL25" s="319">
        <v>0</v>
      </c>
      <c r="JM25" s="319">
        <v>0</v>
      </c>
      <c r="JN25" s="319">
        <v>0</v>
      </c>
      <c r="JO25" s="319">
        <v>0</v>
      </c>
      <c r="JP25" s="319">
        <v>0</v>
      </c>
      <c r="JQ25" s="319">
        <v>0</v>
      </c>
      <c r="JR25" s="319">
        <v>0</v>
      </c>
      <c r="JS25" s="319">
        <v>0</v>
      </c>
      <c r="JT25" s="319">
        <v>0</v>
      </c>
      <c r="JU25" s="319">
        <v>0</v>
      </c>
      <c r="JV25" s="319">
        <v>0</v>
      </c>
      <c r="JW25" s="319">
        <v>0</v>
      </c>
      <c r="JX25" s="319">
        <v>0</v>
      </c>
      <c r="JY25" s="319">
        <v>0</v>
      </c>
      <c r="JZ25" s="319">
        <v>0</v>
      </c>
      <c r="KA25" s="319">
        <v>0</v>
      </c>
      <c r="KB25" s="319">
        <v>0</v>
      </c>
      <c r="KC25" s="319">
        <v>0</v>
      </c>
      <c r="KD25" s="319">
        <v>0</v>
      </c>
      <c r="KE25" s="319">
        <v>0</v>
      </c>
      <c r="KF25" s="319">
        <v>0</v>
      </c>
      <c r="KG25" s="319">
        <v>0</v>
      </c>
      <c r="KH25" s="319">
        <v>0</v>
      </c>
      <c r="KI25" s="319">
        <v>0</v>
      </c>
      <c r="KJ25" s="319">
        <v>0</v>
      </c>
      <c r="KK25" s="319">
        <v>0</v>
      </c>
      <c r="KL25" s="319">
        <v>0</v>
      </c>
      <c r="KM25" s="319">
        <f>VLOOKUP($B25,'Sintesi (CA)'!$C$30:$AE$56,27,FALSE)</f>
        <v>0</v>
      </c>
      <c r="KN25" s="319">
        <f>VLOOKUP($B25,'Sintesi (CA)'!$C$30:$AE$56,27,FALSE)</f>
        <v>0</v>
      </c>
      <c r="KO25" s="319">
        <f>VLOOKUP($B25,'Sintesi (CA)'!$C$30:$AE$56,27,FALSE)</f>
        <v>0</v>
      </c>
      <c r="KP25" s="319">
        <f>VLOOKUP($B25,'Sintesi (CA)'!$C$30:$AE$56,27,FALSE)</f>
        <v>0</v>
      </c>
      <c r="KQ25" s="319">
        <f>VLOOKUP($B25,'Sintesi (CA)'!$C$30:$AE$56,27,FALSE)</f>
        <v>0</v>
      </c>
      <c r="KR25" s="319">
        <f>VLOOKUP($B25,'Sintesi (CA)'!$C$30:$AE$56,27,FALSE)</f>
        <v>0</v>
      </c>
      <c r="KS25" s="319">
        <f>VLOOKUP($B25,'Sintesi (CA)'!$C$30:$AE$56,27,FALSE)</f>
        <v>0</v>
      </c>
      <c r="KT25" s="319">
        <f>VLOOKUP($B25,'Sintesi (CA)'!$C$30:$AE$56,27,FALSE)</f>
        <v>0</v>
      </c>
      <c r="KU25" s="319">
        <f>VLOOKUP($B25,'Sintesi (CA)'!$C$30:$AE$56,27,FALSE)</f>
        <v>0</v>
      </c>
      <c r="KV25" s="319">
        <f>VLOOKUP($B25,'Sintesi (CA)'!$C$30:$AE$56,27,FALSE)</f>
        <v>0</v>
      </c>
      <c r="KW25" s="319">
        <f>VLOOKUP($B25,'Sintesi (CA)'!$C$30:$AE$56,27,FALSE)</f>
        <v>0</v>
      </c>
      <c r="KX25" s="319">
        <f>VLOOKUP($B25,'Sintesi (CA)'!$C$30:$AE$56,27,FALSE)</f>
        <v>0</v>
      </c>
      <c r="KY25" s="319">
        <f>VLOOKUP($B25,'Sintesi (CA)'!$C$30:$AE$56,27,FALSE)</f>
        <v>0</v>
      </c>
      <c r="KZ25" s="319">
        <f>VLOOKUP($B25,'Sintesi (CA)'!$C$30:$AE$56,27,FALSE)</f>
        <v>0</v>
      </c>
      <c r="LA25" s="319">
        <f>VLOOKUP($B25,'Sintesi (CA)'!$C$30:$AE$56,27,FALSE)</f>
        <v>0</v>
      </c>
      <c r="LB25" s="319">
        <f>VLOOKUP($B25,'Sintesi (CA)'!$C$30:$AE$56,27,FALSE)</f>
        <v>0</v>
      </c>
      <c r="LC25" s="319">
        <f>VLOOKUP($B25,'Sintesi (CA)'!$C$30:$AE$56,27,FALSE)</f>
        <v>0</v>
      </c>
      <c r="LD25" s="319">
        <f>VLOOKUP($B25,'Sintesi (CA)'!$C$30:$AE$56,27,FALSE)</f>
        <v>0</v>
      </c>
      <c r="LE25" s="319">
        <f>VLOOKUP($B25,'Sintesi (CA)'!$C$30:$AE$56,27,FALSE)</f>
        <v>0</v>
      </c>
      <c r="LF25" s="319">
        <f>VLOOKUP($B25,'Sintesi (CA)'!$C$30:$AE$56,27,FALSE)</f>
        <v>0</v>
      </c>
      <c r="LG25" s="319">
        <f>VLOOKUP($B25,'Sintesi (CA)'!$C$30:$AE$56,27,FALSE)</f>
        <v>0</v>
      </c>
      <c r="LH25" s="319">
        <f>VLOOKUP($B25,'Sintesi (CA)'!$C$30:$AE$56,27,FALSE)</f>
        <v>0</v>
      </c>
      <c r="LI25" s="319">
        <f>VLOOKUP($B25,'Sintesi (CA)'!$C$30:$AE$56,27,FALSE)</f>
        <v>0</v>
      </c>
      <c r="LJ25" s="319">
        <f>VLOOKUP($B25,'Sintesi (CA)'!$C$30:$AE$56,27,FALSE)</f>
        <v>0</v>
      </c>
      <c r="LK25" s="319">
        <f>VLOOKUP($B25,'Sintesi (CA)'!$C$30:$AE$56,27,FALSE)</f>
        <v>0</v>
      </c>
      <c r="LL25" s="319">
        <f>VLOOKUP($B25,'Sintesi (CA)'!$C$30:$AE$56,27,FALSE)</f>
        <v>0</v>
      </c>
      <c r="LM25" s="319">
        <f>VLOOKUP($B25,'Sintesi (CA)'!$C$30:$AE$56,27,FALSE)</f>
        <v>0</v>
      </c>
      <c r="LN25" s="319">
        <f>VLOOKUP($B25,'Sintesi (CA)'!$C$30:$AE$56,27,FALSE)</f>
        <v>0</v>
      </c>
      <c r="LO25" s="319">
        <f>VLOOKUP($B25,'Sintesi (CA)'!$C$30:$AE$56,27,FALSE)</f>
        <v>0</v>
      </c>
      <c r="LP25" s="319">
        <f>VLOOKUP($B25,'Sintesi (CA)'!$C$30:$AE$56,27,FALSE)</f>
        <v>0</v>
      </c>
      <c r="LQ25" s="319">
        <f>VLOOKUP($B25,'Sintesi (CA)'!$C$30:$AE$56,27,FALSE)</f>
        <v>0</v>
      </c>
      <c r="LR25" s="319">
        <f>VLOOKUP($B25,'Sintesi (CA)'!$C$30:$AE$56,27,FALSE)</f>
        <v>0</v>
      </c>
      <c r="LS25" s="319"/>
      <c r="LT25" s="319"/>
      <c r="LU25" s="319"/>
      <c r="LV25" s="320">
        <v>0</v>
      </c>
      <c r="LW25" s="320">
        <v>0</v>
      </c>
      <c r="LX25" s="320">
        <v>0</v>
      </c>
      <c r="LY25" s="320">
        <v>0</v>
      </c>
      <c r="LZ25" s="320">
        <v>0</v>
      </c>
      <c r="MA25" s="320">
        <v>0</v>
      </c>
      <c r="MB25" s="320">
        <v>0</v>
      </c>
      <c r="MC25" s="320">
        <v>0</v>
      </c>
      <c r="MD25" s="320">
        <v>0</v>
      </c>
      <c r="ME25" s="320">
        <v>0</v>
      </c>
      <c r="MF25" s="320">
        <v>0</v>
      </c>
      <c r="MG25" s="320">
        <v>0</v>
      </c>
      <c r="MH25" s="320">
        <v>0</v>
      </c>
      <c r="MI25" s="320">
        <v>0</v>
      </c>
      <c r="MJ25" s="320">
        <v>0</v>
      </c>
      <c r="MK25" s="320">
        <v>0</v>
      </c>
      <c r="ML25" s="320">
        <v>0</v>
      </c>
      <c r="MM25" s="320">
        <v>0</v>
      </c>
      <c r="MN25" s="320">
        <v>0</v>
      </c>
      <c r="MO25" s="320">
        <v>0</v>
      </c>
      <c r="MP25" s="320">
        <v>0</v>
      </c>
      <c r="MQ25" s="320">
        <v>0</v>
      </c>
      <c r="MR25" s="320">
        <v>0</v>
      </c>
      <c r="MS25" s="320">
        <v>0</v>
      </c>
      <c r="MT25" s="320">
        <v>0</v>
      </c>
      <c r="MU25" s="320">
        <v>0</v>
      </c>
      <c r="MV25" s="320">
        <v>0</v>
      </c>
      <c r="MW25" s="320">
        <v>0</v>
      </c>
      <c r="MX25" s="320">
        <v>0</v>
      </c>
      <c r="MY25" s="320">
        <v>0</v>
      </c>
      <c r="MZ25" s="320">
        <v>0</v>
      </c>
      <c r="NA25" s="320">
        <v>0</v>
      </c>
      <c r="NB25" s="320">
        <v>0</v>
      </c>
      <c r="NC25" s="320">
        <v>0</v>
      </c>
      <c r="ND25" s="320">
        <v>0</v>
      </c>
      <c r="NE25" s="320">
        <v>0</v>
      </c>
      <c r="NF25" s="320">
        <v>0</v>
      </c>
      <c r="NG25" s="320">
        <v>0</v>
      </c>
      <c r="NH25" s="320">
        <v>0</v>
      </c>
      <c r="NI25" s="320">
        <v>0</v>
      </c>
      <c r="NJ25" s="320">
        <v>0</v>
      </c>
      <c r="NK25" s="320">
        <v>0</v>
      </c>
      <c r="NL25" s="320">
        <v>0</v>
      </c>
      <c r="NM25" s="320">
        <v>0</v>
      </c>
      <c r="NN25" s="320">
        <v>0</v>
      </c>
      <c r="NO25" s="320">
        <v>0</v>
      </c>
      <c r="NP25" s="320">
        <v>0</v>
      </c>
      <c r="NQ25" s="320">
        <v>0</v>
      </c>
      <c r="NR25" s="320">
        <v>0</v>
      </c>
      <c r="NS25" s="320">
        <v>0</v>
      </c>
      <c r="NT25" s="320">
        <v>0</v>
      </c>
      <c r="NU25" s="320">
        <v>0</v>
      </c>
      <c r="NV25" s="320">
        <v>0</v>
      </c>
      <c r="NW25" s="320">
        <v>0</v>
      </c>
      <c r="NX25" s="320">
        <v>0</v>
      </c>
      <c r="NY25" s="320">
        <v>0</v>
      </c>
      <c r="NZ25" s="320">
        <v>0</v>
      </c>
      <c r="OA25" s="320">
        <v>0</v>
      </c>
      <c r="OB25" s="320">
        <v>0</v>
      </c>
      <c r="OC25" s="320">
        <v>0</v>
      </c>
      <c r="OD25" s="320">
        <v>0</v>
      </c>
      <c r="OE25" s="320">
        <v>0</v>
      </c>
      <c r="OF25" s="320">
        <v>0</v>
      </c>
      <c r="OG25" s="320">
        <v>0</v>
      </c>
      <c r="OH25" s="320">
        <v>0</v>
      </c>
      <c r="OI25" s="320">
        <v>0</v>
      </c>
      <c r="OJ25" s="320">
        <v>0</v>
      </c>
      <c r="OK25" s="320">
        <v>0</v>
      </c>
      <c r="OL25" s="320">
        <v>0</v>
      </c>
      <c r="OM25" s="320">
        <v>0</v>
      </c>
      <c r="ON25" s="320">
        <v>0</v>
      </c>
      <c r="OO25" s="320">
        <v>0</v>
      </c>
      <c r="OP25" s="320">
        <f>VLOOKUP($B25,'Sintesi (CA)'!$C$30:$AE$56,26,FALSE)</f>
        <v>0</v>
      </c>
      <c r="OQ25" s="320">
        <f>VLOOKUP($B25,'Sintesi (CA)'!$C$30:$AE$56,26,FALSE)</f>
        <v>0</v>
      </c>
      <c r="OR25" s="320">
        <f>VLOOKUP($B25,'Sintesi (CA)'!$C$30:$AE$56,26,FALSE)</f>
        <v>0</v>
      </c>
      <c r="OS25" s="320">
        <f>VLOOKUP($B25,'Sintesi (CA)'!$C$30:$AE$56,26,FALSE)</f>
        <v>0</v>
      </c>
      <c r="OT25" s="320">
        <f>VLOOKUP($B25,'Sintesi (CA)'!$C$30:$AE$56,26,FALSE)</f>
        <v>0</v>
      </c>
      <c r="OU25" s="320">
        <f>VLOOKUP($B25,'Sintesi (CA)'!$C$30:$AE$56,26,FALSE)</f>
        <v>0</v>
      </c>
      <c r="OV25" s="320">
        <f>VLOOKUP($B25,'Sintesi (CA)'!$C$30:$AE$56,26,FALSE)</f>
        <v>0</v>
      </c>
      <c r="OW25" s="320">
        <f>VLOOKUP($B25,'Sintesi (CA)'!$C$30:$AE$56,26,FALSE)</f>
        <v>0</v>
      </c>
      <c r="OX25" s="320">
        <f>VLOOKUP($B25,'Sintesi (CA)'!$C$30:$AE$56,26,FALSE)</f>
        <v>0</v>
      </c>
      <c r="OY25" s="320">
        <f>VLOOKUP($B25,'Sintesi (CA)'!$C$30:$AE$56,26,FALSE)</f>
        <v>0</v>
      </c>
      <c r="OZ25" s="320">
        <f>VLOOKUP($B25,'Sintesi (CA)'!$C$30:$AE$56,26,FALSE)</f>
        <v>0</v>
      </c>
      <c r="PA25" s="320">
        <f>VLOOKUP($B25,'Sintesi (CA)'!$C$30:$AE$56,26,FALSE)</f>
        <v>0</v>
      </c>
      <c r="PB25" s="320">
        <f>VLOOKUP($B25,'Sintesi (CA)'!$C$30:$AE$56,26,FALSE)</f>
        <v>0</v>
      </c>
      <c r="PC25" s="320">
        <f>VLOOKUP($B25,'Sintesi (CA)'!$C$30:$AE$56,26,FALSE)</f>
        <v>0</v>
      </c>
      <c r="PD25" s="320">
        <f>VLOOKUP($B25,'Sintesi (CA)'!$C$30:$AE$56,26,FALSE)</f>
        <v>0</v>
      </c>
      <c r="PE25" s="320">
        <f>VLOOKUP($B25,'Sintesi (CA)'!$C$30:$AE$56,26,FALSE)</f>
        <v>0</v>
      </c>
      <c r="PF25" s="320">
        <f>VLOOKUP($B25,'Sintesi (CA)'!$C$30:$AE$56,26,FALSE)</f>
        <v>0</v>
      </c>
      <c r="PG25" s="320">
        <f>VLOOKUP($B25,'Sintesi (CA)'!$C$30:$AE$56,26,FALSE)</f>
        <v>0</v>
      </c>
      <c r="PH25" s="320">
        <f>VLOOKUP($B25,'Sintesi (CA)'!$C$30:$AE$56,26,FALSE)</f>
        <v>0</v>
      </c>
      <c r="PI25" s="320">
        <f>VLOOKUP($B25,'Sintesi (CA)'!$C$30:$AE$56,26,FALSE)</f>
        <v>0</v>
      </c>
      <c r="PJ25" s="320">
        <f>VLOOKUP($B25,'Sintesi (CA)'!$C$30:$AE$56,26,FALSE)</f>
        <v>0</v>
      </c>
      <c r="PK25" s="320">
        <f>VLOOKUP($B25,'Sintesi (CA)'!$C$30:$AE$56,26,FALSE)</f>
        <v>0</v>
      </c>
      <c r="PL25" s="320">
        <f>VLOOKUP($B25,'Sintesi (CA)'!$C$30:$AE$56,26,FALSE)</f>
        <v>0</v>
      </c>
      <c r="PM25" s="320">
        <f>VLOOKUP($B25,'Sintesi (CA)'!$C$30:$AE$56,26,FALSE)</f>
        <v>0</v>
      </c>
      <c r="PN25" s="320">
        <f>VLOOKUP($B25,'Sintesi (CA)'!$C$30:$AE$56,26,FALSE)</f>
        <v>0</v>
      </c>
      <c r="PO25" s="320">
        <f>VLOOKUP($B25,'Sintesi (CA)'!$C$30:$AE$56,26,FALSE)</f>
        <v>0</v>
      </c>
      <c r="PP25" s="320">
        <f>VLOOKUP($B25,'Sintesi (CA)'!$C$30:$AE$56,26,FALSE)</f>
        <v>0</v>
      </c>
      <c r="PQ25" s="320">
        <f>VLOOKUP($B25,'Sintesi (CA)'!$C$30:$AE$56,26,FALSE)</f>
        <v>0</v>
      </c>
      <c r="PR25" s="320">
        <f>VLOOKUP($B25,'Sintesi (CA)'!$C$30:$AE$56,26,FALSE)</f>
        <v>0</v>
      </c>
      <c r="PS25" s="320">
        <f>VLOOKUP($B25,'Sintesi (CA)'!$C$30:$AE$56,26,FALSE)</f>
        <v>0</v>
      </c>
      <c r="PT25" s="320">
        <f>VLOOKUP($B25,'Sintesi (CA)'!$C$30:$AE$56,26,FALSE)</f>
        <v>0</v>
      </c>
      <c r="PU25" s="320">
        <f>VLOOKUP($B25,'Sintesi (CA)'!$C$30:$AE$56,26,FALSE)</f>
        <v>0</v>
      </c>
      <c r="PV25" s="320"/>
      <c r="PW25" s="320"/>
      <c r="PX25" s="320"/>
      <c r="PY25" s="321">
        <v>0</v>
      </c>
      <c r="PZ25" s="321">
        <v>0</v>
      </c>
      <c r="QA25" s="321">
        <v>0</v>
      </c>
      <c r="QB25" s="321">
        <v>0</v>
      </c>
      <c r="QC25" s="321">
        <v>0</v>
      </c>
      <c r="QD25" s="321">
        <v>0</v>
      </c>
      <c r="QE25" s="321">
        <v>0</v>
      </c>
      <c r="QF25" s="321">
        <v>0</v>
      </c>
      <c r="QG25" s="321">
        <v>0</v>
      </c>
      <c r="QH25" s="321">
        <v>0</v>
      </c>
      <c r="QI25" s="321">
        <v>0</v>
      </c>
      <c r="QJ25" s="321">
        <v>0</v>
      </c>
      <c r="QK25" s="321">
        <v>0</v>
      </c>
      <c r="QL25" s="321">
        <v>0</v>
      </c>
      <c r="QM25" s="321">
        <v>0</v>
      </c>
      <c r="QN25" s="321">
        <v>0</v>
      </c>
      <c r="QO25" s="321">
        <v>0</v>
      </c>
      <c r="QP25" s="321">
        <v>0</v>
      </c>
      <c r="QQ25" s="321">
        <v>0</v>
      </c>
      <c r="QR25" s="321">
        <v>0</v>
      </c>
      <c r="QS25" s="321">
        <v>0</v>
      </c>
      <c r="QT25" s="321">
        <v>0</v>
      </c>
      <c r="QU25" s="321">
        <v>0</v>
      </c>
      <c r="QV25" s="321">
        <v>0</v>
      </c>
      <c r="QW25" s="321">
        <v>0</v>
      </c>
      <c r="QX25" s="321">
        <v>0</v>
      </c>
      <c r="QY25" s="321">
        <v>0</v>
      </c>
      <c r="QZ25" s="321">
        <v>0</v>
      </c>
      <c r="RA25" s="321">
        <v>0</v>
      </c>
      <c r="RB25" s="321">
        <v>0</v>
      </c>
      <c r="RC25" s="321">
        <v>0</v>
      </c>
      <c r="RD25" s="321">
        <v>0</v>
      </c>
      <c r="RE25" s="321">
        <v>0</v>
      </c>
      <c r="RF25" s="321">
        <v>0</v>
      </c>
      <c r="RG25" s="321">
        <v>0</v>
      </c>
      <c r="RH25" s="321">
        <v>0</v>
      </c>
      <c r="RI25" s="321">
        <v>0</v>
      </c>
      <c r="RJ25" s="321">
        <v>0</v>
      </c>
      <c r="RK25" s="321">
        <v>0</v>
      </c>
      <c r="RL25" s="321">
        <v>0</v>
      </c>
      <c r="RM25" s="321">
        <v>0</v>
      </c>
      <c r="RN25" s="321">
        <v>0</v>
      </c>
      <c r="RO25" s="321">
        <v>0</v>
      </c>
      <c r="RP25" s="321">
        <v>0</v>
      </c>
      <c r="RQ25" s="321">
        <v>0</v>
      </c>
      <c r="RR25" s="321">
        <v>0</v>
      </c>
      <c r="RS25" s="321">
        <v>0</v>
      </c>
      <c r="RT25" s="321">
        <v>0</v>
      </c>
      <c r="RU25" s="321">
        <v>0</v>
      </c>
      <c r="RV25" s="321">
        <v>0</v>
      </c>
      <c r="RW25" s="321">
        <v>0</v>
      </c>
      <c r="RX25" s="321">
        <v>0</v>
      </c>
      <c r="RY25" s="321">
        <v>0</v>
      </c>
      <c r="RZ25" s="321">
        <v>0</v>
      </c>
      <c r="SA25" s="321">
        <v>0</v>
      </c>
      <c r="SB25" s="321">
        <v>0</v>
      </c>
      <c r="SC25" s="321">
        <v>0</v>
      </c>
      <c r="SD25" s="321">
        <v>0</v>
      </c>
      <c r="SE25" s="321">
        <v>0</v>
      </c>
      <c r="SF25" s="321">
        <v>0</v>
      </c>
      <c r="SG25" s="321">
        <v>0</v>
      </c>
      <c r="SH25" s="321">
        <v>0</v>
      </c>
      <c r="SI25" s="321">
        <v>0</v>
      </c>
      <c r="SJ25" s="321">
        <v>0</v>
      </c>
      <c r="SK25" s="321">
        <v>0</v>
      </c>
      <c r="SL25" s="321">
        <v>0</v>
      </c>
      <c r="SM25" s="321">
        <v>0</v>
      </c>
      <c r="SN25" s="321">
        <v>0</v>
      </c>
      <c r="SO25" s="321">
        <v>0</v>
      </c>
      <c r="SP25" s="321">
        <v>0</v>
      </c>
      <c r="SQ25" s="321">
        <v>0</v>
      </c>
      <c r="SR25" s="321">
        <v>0</v>
      </c>
      <c r="SS25" s="321">
        <f>VLOOKUP($B25,'Sintesi (CA)'!$C$30:$AE$56,28,FALSE)</f>
        <v>0</v>
      </c>
      <c r="ST25" s="321">
        <f>VLOOKUP($B25,'Sintesi (CA)'!$C$30:$AE$56,28,FALSE)</f>
        <v>0</v>
      </c>
      <c r="SU25" s="321">
        <f>VLOOKUP($B25,'Sintesi (CA)'!$C$30:$AE$56,28,FALSE)</f>
        <v>0</v>
      </c>
      <c r="SV25" s="321">
        <f>VLOOKUP($B25,'Sintesi (CA)'!$C$30:$AE$56,28,FALSE)</f>
        <v>0</v>
      </c>
      <c r="SW25" s="321">
        <f>VLOOKUP($B25,'Sintesi (CA)'!$C$30:$AE$56,28,FALSE)</f>
        <v>0</v>
      </c>
      <c r="SX25" s="321">
        <f>VLOOKUP($B25,'Sintesi (CA)'!$C$30:$AE$56,28,FALSE)</f>
        <v>0</v>
      </c>
      <c r="SY25" s="321">
        <f>VLOOKUP($B25,'Sintesi (CA)'!$C$30:$AE$56,28,FALSE)</f>
        <v>0</v>
      </c>
      <c r="SZ25" s="321">
        <f>VLOOKUP($B25,'Sintesi (CA)'!$C$30:$AE$56,28,FALSE)</f>
        <v>0</v>
      </c>
      <c r="TA25" s="321">
        <f>VLOOKUP($B25,'Sintesi (CA)'!$C$30:$AE$56,28,FALSE)</f>
        <v>0</v>
      </c>
      <c r="TB25" s="321">
        <f>VLOOKUP($B25,'Sintesi (CA)'!$C$30:$AE$56,28,FALSE)</f>
        <v>0</v>
      </c>
      <c r="TC25" s="321">
        <f>VLOOKUP($B25,'Sintesi (CA)'!$C$30:$AE$56,28,FALSE)</f>
        <v>0</v>
      </c>
      <c r="TD25" s="321">
        <f>VLOOKUP($B25,'Sintesi (CA)'!$C$30:$AE$56,28,FALSE)</f>
        <v>0</v>
      </c>
      <c r="TE25" s="321">
        <f>VLOOKUP($B25,'Sintesi (CA)'!$C$30:$AE$56,28,FALSE)</f>
        <v>0</v>
      </c>
      <c r="TF25" s="321">
        <f>VLOOKUP($B25,'Sintesi (CA)'!$C$30:$AE$56,28,FALSE)</f>
        <v>0</v>
      </c>
      <c r="TG25" s="321">
        <f>VLOOKUP($B25,'Sintesi (CA)'!$C$30:$AE$56,28,FALSE)</f>
        <v>0</v>
      </c>
      <c r="TH25" s="321">
        <f>VLOOKUP($B25,'Sintesi (CA)'!$C$30:$AE$56,28,FALSE)</f>
        <v>0</v>
      </c>
      <c r="TI25" s="321">
        <f>VLOOKUP($B25,'Sintesi (CA)'!$C$30:$AE$56,28,FALSE)</f>
        <v>0</v>
      </c>
      <c r="TJ25" s="321">
        <f>VLOOKUP($B25,'Sintesi (CA)'!$C$30:$AE$56,28,FALSE)</f>
        <v>0</v>
      </c>
      <c r="TK25" s="321">
        <f>VLOOKUP($B25,'Sintesi (CA)'!$C$30:$AE$56,28,FALSE)</f>
        <v>0</v>
      </c>
      <c r="TL25" s="321">
        <f>VLOOKUP($B25,'Sintesi (CA)'!$C$30:$AE$56,28,FALSE)</f>
        <v>0</v>
      </c>
      <c r="TM25" s="321">
        <f>VLOOKUP($B25,'Sintesi (CA)'!$C$30:$AE$56,28,FALSE)</f>
        <v>0</v>
      </c>
      <c r="TN25" s="321">
        <f>VLOOKUP($B25,'Sintesi (CA)'!$C$30:$AE$56,28,FALSE)</f>
        <v>0</v>
      </c>
      <c r="TO25" s="321">
        <f>VLOOKUP($B25,'Sintesi (CA)'!$C$30:$AE$56,28,FALSE)</f>
        <v>0</v>
      </c>
      <c r="TP25" s="321">
        <f>VLOOKUP($B25,'Sintesi (CA)'!$C$30:$AE$56,28,FALSE)</f>
        <v>0</v>
      </c>
      <c r="TQ25" s="321">
        <f>VLOOKUP($B25,'Sintesi (CA)'!$C$30:$AE$56,28,FALSE)</f>
        <v>0</v>
      </c>
      <c r="TR25" s="321">
        <f>VLOOKUP($B25,'Sintesi (CA)'!$C$30:$AE$56,28,FALSE)</f>
        <v>0</v>
      </c>
      <c r="TS25" s="321">
        <f>VLOOKUP($B25,'Sintesi (CA)'!$C$30:$AE$56,28,FALSE)</f>
        <v>0</v>
      </c>
      <c r="TT25" s="321">
        <f>VLOOKUP($B25,'Sintesi (CA)'!$C$30:$AE$56,28,FALSE)</f>
        <v>0</v>
      </c>
      <c r="TU25" s="321">
        <f>VLOOKUP($B25,'Sintesi (CA)'!$C$30:$AE$56,28,FALSE)</f>
        <v>0</v>
      </c>
      <c r="TV25" s="321">
        <f>VLOOKUP($B25,'Sintesi (CA)'!$C$30:$AE$56,28,FALSE)</f>
        <v>0</v>
      </c>
      <c r="TW25" s="321">
        <f>VLOOKUP($B25,'Sintesi (CA)'!$C$30:$AE$56,28,FALSE)</f>
        <v>0</v>
      </c>
      <c r="TX25" s="321">
        <f>VLOOKUP($B25,'Sintesi (CA)'!$C$30:$AE$56,28,FALSE)</f>
        <v>0</v>
      </c>
      <c r="TY25" s="321"/>
      <c r="TZ25" s="321"/>
      <c r="UA25" s="321"/>
      <c r="UB25" s="322">
        <v>0</v>
      </c>
      <c r="UC25" s="322">
        <v>0</v>
      </c>
      <c r="UD25" s="322">
        <v>0</v>
      </c>
      <c r="UE25" s="322">
        <v>0</v>
      </c>
      <c r="UF25" s="322">
        <v>0</v>
      </c>
      <c r="UG25" s="322">
        <v>0</v>
      </c>
      <c r="UH25" s="322">
        <v>0</v>
      </c>
      <c r="UI25" s="322">
        <v>0</v>
      </c>
      <c r="UJ25" s="322">
        <v>0</v>
      </c>
      <c r="UK25" s="322">
        <v>0</v>
      </c>
      <c r="UL25" s="322">
        <v>0</v>
      </c>
      <c r="UM25" s="322">
        <v>0</v>
      </c>
      <c r="UN25" s="322">
        <v>0</v>
      </c>
      <c r="UO25" s="322">
        <v>0</v>
      </c>
      <c r="UP25" s="322">
        <v>0</v>
      </c>
      <c r="UQ25" s="322">
        <v>0</v>
      </c>
      <c r="UR25" s="322">
        <v>0</v>
      </c>
      <c r="US25" s="322">
        <v>0</v>
      </c>
      <c r="UT25" s="322">
        <v>0</v>
      </c>
      <c r="UU25" s="322">
        <v>0</v>
      </c>
      <c r="UV25" s="322">
        <v>0</v>
      </c>
      <c r="UW25" s="322">
        <v>0</v>
      </c>
      <c r="UX25" s="322">
        <v>0</v>
      </c>
      <c r="UY25" s="322">
        <v>0</v>
      </c>
      <c r="UZ25" s="322">
        <v>0</v>
      </c>
      <c r="VA25" s="322">
        <v>0</v>
      </c>
      <c r="VB25" s="322">
        <v>0</v>
      </c>
      <c r="VC25" s="322">
        <v>0</v>
      </c>
      <c r="VD25" s="322">
        <v>0</v>
      </c>
      <c r="VE25" s="322">
        <v>0</v>
      </c>
      <c r="VF25" s="322">
        <v>0</v>
      </c>
      <c r="VG25" s="322">
        <v>0</v>
      </c>
      <c r="VH25" s="322">
        <v>0</v>
      </c>
      <c r="VI25" s="322">
        <v>0</v>
      </c>
      <c r="VJ25" s="322">
        <v>0</v>
      </c>
      <c r="VK25" s="322">
        <v>0</v>
      </c>
      <c r="VL25" s="322">
        <v>0</v>
      </c>
      <c r="VM25" s="322">
        <v>0</v>
      </c>
      <c r="VN25" s="322">
        <v>0</v>
      </c>
      <c r="VO25" s="322">
        <v>0</v>
      </c>
      <c r="VP25" s="322">
        <v>0</v>
      </c>
      <c r="VQ25" s="322">
        <v>0</v>
      </c>
      <c r="VR25" s="322">
        <v>0</v>
      </c>
      <c r="VS25" s="322">
        <v>0</v>
      </c>
      <c r="VT25" s="322">
        <v>0</v>
      </c>
      <c r="VU25" s="322">
        <v>0</v>
      </c>
      <c r="VV25" s="322">
        <v>0</v>
      </c>
      <c r="VW25" s="322">
        <v>0</v>
      </c>
      <c r="VX25" s="322">
        <v>0</v>
      </c>
      <c r="VY25" s="322">
        <v>0</v>
      </c>
      <c r="VZ25" s="322">
        <v>0</v>
      </c>
      <c r="WA25" s="322">
        <v>0</v>
      </c>
      <c r="WB25" s="322">
        <v>0</v>
      </c>
      <c r="WC25" s="322">
        <v>0</v>
      </c>
      <c r="WD25" s="322">
        <v>0</v>
      </c>
      <c r="WE25" s="322">
        <v>0</v>
      </c>
      <c r="WF25" s="322">
        <v>0</v>
      </c>
      <c r="WG25" s="322">
        <v>0</v>
      </c>
      <c r="WH25" s="322">
        <v>0</v>
      </c>
      <c r="WI25" s="322">
        <v>0</v>
      </c>
      <c r="WJ25" s="322">
        <v>0</v>
      </c>
      <c r="WK25" s="322">
        <v>0</v>
      </c>
      <c r="WL25" s="322">
        <v>0</v>
      </c>
      <c r="WM25" s="322">
        <v>0</v>
      </c>
      <c r="WN25" s="322">
        <v>0</v>
      </c>
      <c r="WO25" s="322">
        <v>0</v>
      </c>
      <c r="WP25" s="322">
        <v>0</v>
      </c>
      <c r="WQ25" s="322">
        <v>0</v>
      </c>
      <c r="WR25" s="322">
        <v>0</v>
      </c>
      <c r="WS25" s="322">
        <v>0</v>
      </c>
      <c r="WT25" s="322">
        <v>0</v>
      </c>
      <c r="WU25" s="322">
        <v>0</v>
      </c>
      <c r="WV25" s="322">
        <f>VLOOKUP($B25,'Sintesi (CA)'!$C$30:$AE$56,29,FALSE)</f>
        <v>0</v>
      </c>
      <c r="WW25" s="322">
        <f>VLOOKUP($B25,'Sintesi (CA)'!$C$30:$AE$56,29,FALSE)</f>
        <v>0</v>
      </c>
      <c r="WX25" s="322">
        <f>VLOOKUP($B25,'Sintesi (CA)'!$C$30:$AE$56,29,FALSE)</f>
        <v>0</v>
      </c>
      <c r="WY25" s="322">
        <f>VLOOKUP($B25,'Sintesi (CA)'!$C$30:$AE$56,29,FALSE)</f>
        <v>0</v>
      </c>
      <c r="WZ25" s="322">
        <f>VLOOKUP($B25,'Sintesi (CA)'!$C$30:$AE$56,29,FALSE)</f>
        <v>0</v>
      </c>
      <c r="XA25" s="322">
        <f>VLOOKUP($B25,'Sintesi (CA)'!$C$30:$AE$56,29,FALSE)</f>
        <v>0</v>
      </c>
      <c r="XB25" s="322">
        <f>VLOOKUP($B25,'Sintesi (CA)'!$C$30:$AE$56,29,FALSE)</f>
        <v>0</v>
      </c>
      <c r="XC25" s="322">
        <f>VLOOKUP($B25,'Sintesi (CA)'!$C$30:$AE$56,29,FALSE)</f>
        <v>0</v>
      </c>
      <c r="XD25" s="322">
        <f>VLOOKUP($B25,'Sintesi (CA)'!$C$30:$AE$56,29,FALSE)</f>
        <v>0</v>
      </c>
      <c r="XE25" s="322">
        <f>VLOOKUP($B25,'Sintesi (CA)'!$C$30:$AE$56,29,FALSE)</f>
        <v>0</v>
      </c>
      <c r="XF25" s="322">
        <f>VLOOKUP($B25,'Sintesi (CA)'!$C$30:$AE$56,29,FALSE)</f>
        <v>0</v>
      </c>
      <c r="XG25" s="322">
        <f>VLOOKUP($B25,'Sintesi (CA)'!$C$30:$AE$56,29,FALSE)</f>
        <v>0</v>
      </c>
      <c r="XH25" s="322">
        <f>VLOOKUP($B25,'Sintesi (CA)'!$C$30:$AE$56,29,FALSE)</f>
        <v>0</v>
      </c>
      <c r="XI25" s="322">
        <f>VLOOKUP($B25,'Sintesi (CA)'!$C$30:$AE$56,29,FALSE)</f>
        <v>0</v>
      </c>
      <c r="XJ25" s="322">
        <f>VLOOKUP($B25,'Sintesi (CA)'!$C$30:$AE$56,29,FALSE)</f>
        <v>0</v>
      </c>
      <c r="XK25" s="322">
        <f>VLOOKUP($B25,'Sintesi (CA)'!$C$30:$AE$56,29,FALSE)</f>
        <v>0</v>
      </c>
      <c r="XL25" s="322">
        <f>VLOOKUP($B25,'Sintesi (CA)'!$C$30:$AE$56,29,FALSE)</f>
        <v>0</v>
      </c>
      <c r="XM25" s="322">
        <f>VLOOKUP($B25,'Sintesi (CA)'!$C$30:$AE$56,29,FALSE)</f>
        <v>0</v>
      </c>
      <c r="XN25" s="322">
        <f>VLOOKUP($B25,'Sintesi (CA)'!$C$30:$AE$56,29,FALSE)</f>
        <v>0</v>
      </c>
      <c r="XO25" s="322">
        <f>VLOOKUP($B25,'Sintesi (CA)'!$C$30:$AE$56,29,FALSE)</f>
        <v>0</v>
      </c>
      <c r="XP25" s="322">
        <f>VLOOKUP($B25,'Sintesi (CA)'!$C$30:$AE$56,29,FALSE)</f>
        <v>0</v>
      </c>
      <c r="XQ25" s="322">
        <f>VLOOKUP($B25,'Sintesi (CA)'!$C$30:$AE$56,29,FALSE)</f>
        <v>0</v>
      </c>
      <c r="XR25" s="322">
        <f>VLOOKUP($B25,'Sintesi (CA)'!$C$30:$AE$56,29,FALSE)</f>
        <v>0</v>
      </c>
      <c r="XS25" s="322">
        <f>VLOOKUP($B25,'Sintesi (CA)'!$C$30:$AE$56,29,FALSE)</f>
        <v>0</v>
      </c>
      <c r="XT25" s="322">
        <f>VLOOKUP($B25,'Sintesi (CA)'!$C$30:$AE$56,29,FALSE)</f>
        <v>0</v>
      </c>
      <c r="XU25" s="322">
        <f>VLOOKUP($B25,'Sintesi (CA)'!$C$30:$AE$56,29,FALSE)</f>
        <v>0</v>
      </c>
      <c r="XV25" s="322">
        <f>VLOOKUP($B25,'Sintesi (CA)'!$C$30:$AE$56,29,FALSE)</f>
        <v>0</v>
      </c>
      <c r="XW25" s="322">
        <f>VLOOKUP($B25,'Sintesi (CA)'!$C$30:$AE$56,29,FALSE)</f>
        <v>0</v>
      </c>
      <c r="XX25" s="322">
        <f>VLOOKUP($B25,'Sintesi (CA)'!$C$30:$AE$56,29,FALSE)</f>
        <v>0</v>
      </c>
      <c r="XY25" s="322">
        <f>VLOOKUP($B25,'Sintesi (CA)'!$C$30:$AE$56,29,FALSE)</f>
        <v>0</v>
      </c>
      <c r="XZ25" s="322">
        <f>VLOOKUP($B25,'Sintesi (CA)'!$C$30:$AE$56,29,FALSE)</f>
        <v>0</v>
      </c>
      <c r="YA25" s="322">
        <f>VLOOKUP($B25,'Sintesi (CA)'!$C$30:$AE$56,29,FALSE)</f>
        <v>0</v>
      </c>
      <c r="YB25" s="322"/>
      <c r="YC25" s="322"/>
      <c r="YD25" s="322"/>
      <c r="YE25" s="501">
        <v>0</v>
      </c>
      <c r="YF25" s="501">
        <v>0</v>
      </c>
      <c r="YG25" s="501">
        <v>0</v>
      </c>
      <c r="YH25" s="501">
        <v>0</v>
      </c>
      <c r="YI25" s="501">
        <v>0</v>
      </c>
      <c r="YJ25" s="501">
        <v>0</v>
      </c>
      <c r="YK25" s="501">
        <v>0</v>
      </c>
      <c r="YL25" s="501">
        <v>0</v>
      </c>
      <c r="YM25" s="501">
        <v>0</v>
      </c>
      <c r="YN25" s="501">
        <v>0</v>
      </c>
      <c r="YO25" s="501">
        <v>0</v>
      </c>
      <c r="YP25" s="501">
        <v>0</v>
      </c>
      <c r="YQ25" s="501">
        <v>0</v>
      </c>
      <c r="YR25" s="501">
        <v>0</v>
      </c>
      <c r="YS25" s="501">
        <v>0</v>
      </c>
      <c r="YT25" s="501">
        <v>0</v>
      </c>
      <c r="YU25" s="501">
        <v>0</v>
      </c>
      <c r="YV25" s="501">
        <v>0</v>
      </c>
      <c r="YW25" s="501">
        <v>0</v>
      </c>
      <c r="YX25" s="501">
        <v>0</v>
      </c>
      <c r="YY25" s="501">
        <v>0</v>
      </c>
      <c r="YZ25" s="501">
        <v>0</v>
      </c>
      <c r="ZA25" s="501">
        <v>0</v>
      </c>
      <c r="ZB25" s="501">
        <v>0</v>
      </c>
      <c r="ZC25" s="501">
        <v>0</v>
      </c>
      <c r="ZD25" s="501">
        <v>0</v>
      </c>
      <c r="ZE25" s="501">
        <v>0</v>
      </c>
      <c r="ZF25" s="501">
        <v>0</v>
      </c>
      <c r="ZG25" s="501">
        <v>0</v>
      </c>
      <c r="ZH25" s="501">
        <v>0</v>
      </c>
      <c r="ZI25" s="501">
        <v>0</v>
      </c>
      <c r="ZJ25" s="501">
        <v>0</v>
      </c>
      <c r="ZK25" s="501">
        <v>0</v>
      </c>
      <c r="ZL25" s="501">
        <v>0</v>
      </c>
      <c r="ZM25" s="501">
        <v>0</v>
      </c>
      <c r="ZN25" s="501">
        <v>0</v>
      </c>
      <c r="ZO25" s="501">
        <v>0</v>
      </c>
      <c r="ZP25" s="501">
        <v>0</v>
      </c>
      <c r="ZQ25" s="501">
        <v>0</v>
      </c>
      <c r="ZR25" s="501">
        <v>0</v>
      </c>
      <c r="ZS25" s="501">
        <v>0</v>
      </c>
      <c r="ZT25" s="501">
        <v>0</v>
      </c>
      <c r="ZU25" s="501">
        <v>0</v>
      </c>
      <c r="ZV25" s="501">
        <v>0</v>
      </c>
      <c r="ZW25" s="501">
        <v>0</v>
      </c>
      <c r="ZX25" s="501">
        <v>0</v>
      </c>
      <c r="ZY25" s="501">
        <v>0</v>
      </c>
      <c r="ZZ25" s="501">
        <v>0</v>
      </c>
      <c r="AAA25" s="501">
        <v>0</v>
      </c>
      <c r="AAB25" s="501">
        <v>0</v>
      </c>
      <c r="AAC25" s="501">
        <v>0</v>
      </c>
      <c r="AAD25" s="501">
        <v>0</v>
      </c>
      <c r="AAE25" s="501">
        <v>0</v>
      </c>
      <c r="AAF25" s="501">
        <v>0</v>
      </c>
      <c r="AAG25" s="501">
        <v>0</v>
      </c>
      <c r="AAH25" s="501">
        <v>0</v>
      </c>
      <c r="AAI25" s="501">
        <v>0</v>
      </c>
      <c r="AAJ25" s="501">
        <v>0</v>
      </c>
      <c r="AAK25" s="501">
        <v>0</v>
      </c>
      <c r="AAL25" s="501">
        <v>0</v>
      </c>
      <c r="AAM25" s="501">
        <v>0</v>
      </c>
      <c r="AAN25" s="501">
        <v>0</v>
      </c>
      <c r="AAO25" s="501">
        <v>0</v>
      </c>
      <c r="AAP25" s="501">
        <v>0</v>
      </c>
      <c r="AAQ25" s="501">
        <v>0</v>
      </c>
      <c r="AAR25" s="501">
        <v>0</v>
      </c>
      <c r="AAS25" s="501">
        <v>0</v>
      </c>
      <c r="AAT25" s="501">
        <v>0</v>
      </c>
      <c r="AAU25" s="501">
        <v>0</v>
      </c>
      <c r="AAV25" s="501">
        <v>0</v>
      </c>
      <c r="AAW25" s="501">
        <v>0</v>
      </c>
      <c r="AAX25" s="501">
        <v>0</v>
      </c>
      <c r="AAY25" s="501">
        <f>VLOOKUP($B25,'Sintesi (CA)'!$C$30:$AE$56,22,FALSE)</f>
        <v>0</v>
      </c>
      <c r="AAZ25" s="501">
        <f>VLOOKUP($B25,'Sintesi (CA)'!$C$30:$AE$56,22,FALSE)</f>
        <v>0</v>
      </c>
      <c r="ABA25" s="501">
        <f>VLOOKUP($B25,'Sintesi (CA)'!$C$30:$AE$56,22,FALSE)</f>
        <v>0</v>
      </c>
      <c r="ABB25" s="501">
        <f>VLOOKUP($B25,'Sintesi (CA)'!$C$30:$AE$56,22,FALSE)</f>
        <v>0</v>
      </c>
      <c r="ABC25" s="501">
        <f>VLOOKUP($B25,'Sintesi (CA)'!$C$30:$AE$56,22,FALSE)</f>
        <v>0</v>
      </c>
      <c r="ABD25" s="501">
        <f>VLOOKUP($B25,'Sintesi (CA)'!$C$30:$AE$56,22,FALSE)</f>
        <v>0</v>
      </c>
      <c r="ABE25" s="501">
        <f>VLOOKUP($B25,'Sintesi (CA)'!$C$30:$AE$56,22,FALSE)</f>
        <v>0</v>
      </c>
      <c r="ABF25" s="501">
        <f>VLOOKUP($B25,'Sintesi (CA)'!$C$30:$AE$56,22,FALSE)</f>
        <v>0</v>
      </c>
      <c r="ABG25" s="501">
        <f>VLOOKUP($B25,'Sintesi (CA)'!$C$30:$AE$56,22,FALSE)</f>
        <v>0</v>
      </c>
      <c r="ABH25" s="501">
        <f>VLOOKUP($B25,'Sintesi (CA)'!$C$30:$AE$56,22,FALSE)</f>
        <v>0</v>
      </c>
      <c r="ABI25" s="501">
        <f>VLOOKUP($B25,'Sintesi (CA)'!$C$30:$AE$56,22,FALSE)</f>
        <v>0</v>
      </c>
      <c r="ABJ25" s="501">
        <f>VLOOKUP($B25,'Sintesi (CA)'!$C$30:$AE$56,22,FALSE)</f>
        <v>0</v>
      </c>
      <c r="ABK25" s="501">
        <f>VLOOKUP($B25,'Sintesi (CA)'!$C$30:$AE$56,22,FALSE)</f>
        <v>0</v>
      </c>
      <c r="ABL25" s="501">
        <f>VLOOKUP($B25,'Sintesi (CA)'!$C$30:$AE$56,22,FALSE)</f>
        <v>0</v>
      </c>
      <c r="ABM25" s="501">
        <f>VLOOKUP($B25,'Sintesi (CA)'!$C$30:$AE$56,22,FALSE)</f>
        <v>0</v>
      </c>
      <c r="ABN25" s="501">
        <f>VLOOKUP($B25,'Sintesi (CA)'!$C$30:$AE$56,22,FALSE)</f>
        <v>0</v>
      </c>
      <c r="ABO25" s="501">
        <f>VLOOKUP($B25,'Sintesi (CA)'!$C$30:$AE$56,22,FALSE)</f>
        <v>0</v>
      </c>
      <c r="ABP25" s="501">
        <f>VLOOKUP($B25,'Sintesi (CA)'!$C$30:$AE$56,22,FALSE)</f>
        <v>0</v>
      </c>
      <c r="ABQ25" s="501">
        <f>VLOOKUP($B25,'Sintesi (CA)'!$C$30:$AE$56,22,FALSE)</f>
        <v>0</v>
      </c>
      <c r="ABR25" s="501">
        <f>VLOOKUP($B25,'Sintesi (CA)'!$C$30:$AE$56,22,FALSE)</f>
        <v>0</v>
      </c>
      <c r="ABS25" s="501">
        <f>VLOOKUP($B25,'Sintesi (CA)'!$C$30:$AE$56,22,FALSE)</f>
        <v>0</v>
      </c>
      <c r="ABT25" s="501">
        <f>VLOOKUP($B25,'Sintesi (CA)'!$C$30:$AE$56,22,FALSE)</f>
        <v>0</v>
      </c>
      <c r="ABU25" s="501">
        <f>VLOOKUP($B25,'Sintesi (CA)'!$C$30:$AE$56,22,FALSE)</f>
        <v>0</v>
      </c>
      <c r="ABV25" s="501">
        <f>VLOOKUP($B25,'Sintesi (CA)'!$C$30:$AE$56,22,FALSE)</f>
        <v>0</v>
      </c>
      <c r="ABW25" s="501">
        <f>VLOOKUP($B25,'Sintesi (CA)'!$C$30:$AE$56,22,FALSE)</f>
        <v>0</v>
      </c>
      <c r="ABX25" s="501">
        <f>VLOOKUP($B25,'Sintesi (CA)'!$C$30:$AE$56,22,FALSE)</f>
        <v>0</v>
      </c>
      <c r="ABY25" s="501">
        <f>VLOOKUP($B25,'Sintesi (CA)'!$C$30:$AE$56,22,FALSE)</f>
        <v>0</v>
      </c>
      <c r="ABZ25" s="501">
        <f>VLOOKUP($B25,'Sintesi (CA)'!$C$30:$AE$56,22,FALSE)</f>
        <v>0</v>
      </c>
      <c r="ACA25" s="501">
        <f>VLOOKUP($B25,'Sintesi (CA)'!$C$30:$AE$56,22,FALSE)</f>
        <v>0</v>
      </c>
      <c r="ACB25" s="501">
        <f>VLOOKUP($B25,'Sintesi (CA)'!$C$30:$AE$56,22,FALSE)</f>
        <v>0</v>
      </c>
      <c r="ACC25" s="501">
        <f>VLOOKUP($B25,'Sintesi (CA)'!$C$30:$AE$56,22,FALSE)</f>
        <v>0</v>
      </c>
      <c r="ACD25" s="501">
        <f>VLOOKUP($B25,'Sintesi (CA)'!$C$30:$AE$56,22,FALSE)</f>
        <v>0</v>
      </c>
      <c r="ACE25" s="501"/>
      <c r="ACF25" s="501"/>
      <c r="ACG25" s="501"/>
      <c r="ACH25" s="86"/>
      <c r="ACI25" s="88">
        <v>0</v>
      </c>
      <c r="ACJ25" s="87"/>
      <c r="ACK25" s="89"/>
      <c r="ACL25" s="177"/>
      <c r="ACM25" s="177"/>
      <c r="ACN25" s="177"/>
      <c r="ACO25" s="177"/>
      <c r="ACP25" s="177"/>
      <c r="ACQ25" s="177"/>
      <c r="ACR25" s="177"/>
      <c r="ACS25" s="80"/>
      <c r="ACT25" s="80"/>
      <c r="ACU25" s="80"/>
      <c r="ACV25" s="80"/>
      <c r="ACW25" s="80"/>
      <c r="ACX25" s="80"/>
      <c r="ACY25" s="80"/>
      <c r="ACZ25" s="80"/>
      <c r="ADA25" s="80"/>
      <c r="ADB25" s="80"/>
      <c r="ADC25" s="80"/>
      <c r="ADD25" s="80"/>
      <c r="ADE25" s="80"/>
      <c r="ADF25" s="80"/>
      <c r="ADG25" s="80"/>
      <c r="ADH25" s="80"/>
      <c r="ADI25" s="80"/>
      <c r="ADJ25" s="80"/>
      <c r="ADK25" s="80"/>
      <c r="ADL25" s="80"/>
      <c r="ADM25" s="80"/>
      <c r="ADN25" s="80"/>
      <c r="ADO25" s="80"/>
      <c r="ADP25" s="80"/>
      <c r="ADQ25" s="80"/>
      <c r="ADR25" s="80"/>
      <c r="ADS25" s="80"/>
      <c r="ADT25" s="80"/>
      <c r="ADU25" s="80"/>
      <c r="ADV25" s="80"/>
      <c r="ADW25" s="80"/>
      <c r="ADX25" s="80"/>
      <c r="ADY25" s="80"/>
      <c r="ADZ25" s="80"/>
      <c r="AEA25" s="80"/>
      <c r="AEB25" s="80"/>
      <c r="AEC25" s="80"/>
      <c r="AED25" s="80"/>
      <c r="AEE25" s="80"/>
      <c r="AEF25" s="80"/>
      <c r="AEG25" s="80"/>
      <c r="AEH25" s="80"/>
      <c r="AEI25" s="80"/>
      <c r="AEJ25" s="80"/>
      <c r="AEK25" s="80"/>
      <c r="AEL25" s="80"/>
      <c r="AEM25" s="80"/>
      <c r="AEN25" s="80"/>
      <c r="AEO25" s="80"/>
      <c r="AEP25" s="80"/>
      <c r="AEQ25" s="80"/>
      <c r="AER25" s="80"/>
      <c r="AES25" s="80"/>
      <c r="AET25" s="80"/>
      <c r="AEU25" s="80"/>
      <c r="AEV25" s="80"/>
      <c r="AEW25" s="80"/>
      <c r="AEX25" s="80"/>
      <c r="AEY25" s="80"/>
      <c r="AEZ25" s="80"/>
      <c r="AFA25" s="80"/>
      <c r="AFB25" s="80"/>
      <c r="AFC25" s="80"/>
      <c r="AFD25" s="80"/>
      <c r="AFE25" s="80"/>
      <c r="AFF25" s="80"/>
      <c r="AFG25" s="80"/>
      <c r="AFH25" s="80"/>
      <c r="AFI25" s="80"/>
      <c r="AFJ25" s="80"/>
      <c r="AFK25" s="80"/>
      <c r="AFL25" s="80"/>
      <c r="AFM25" s="80"/>
      <c r="AFN25" s="80"/>
      <c r="AFO25" s="80"/>
      <c r="AFP25" s="80"/>
      <c r="AFQ25" s="80"/>
      <c r="AFR25" s="80"/>
      <c r="AFS25" s="80"/>
      <c r="AFT25" s="80"/>
      <c r="AFU25" s="80"/>
      <c r="AFV25" s="80"/>
      <c r="AFW25" s="80"/>
      <c r="AFX25" s="80"/>
      <c r="AFY25" s="80"/>
      <c r="AFZ25" s="80"/>
      <c r="AGA25" s="80"/>
      <c r="AGB25" s="80"/>
      <c r="AGC25" s="80"/>
      <c r="AGD25" s="80"/>
      <c r="AGE25" s="80"/>
      <c r="AGF25" s="80"/>
      <c r="AGG25" s="80"/>
      <c r="AGH25" s="80"/>
      <c r="AGI25" s="80"/>
      <c r="AGJ25" s="80"/>
      <c r="AGK25" s="80"/>
      <c r="AGL25" s="80"/>
      <c r="AGM25" s="80"/>
    </row>
    <row r="26" spans="1:871" s="104" customFormat="1">
      <c r="A26" s="74" t="str">
        <f>IF('Sintesi (CA)'!B51&lt;&gt;"",'Sintesi (CA)'!B51,"")</f>
        <v/>
      </c>
      <c r="B26" s="145" t="str">
        <f>IF('Sintesi (CA)'!C51&lt;&gt;"",'Sintesi (CA)'!C51,"")</f>
        <v/>
      </c>
      <c r="C26" s="74" t="str">
        <f>IF('Sintesi (CA)'!N51&lt;&gt;"",'Sintesi (CA)'!N51,"")</f>
        <v/>
      </c>
      <c r="D26" s="75">
        <f>'Sintesi (CA)'!W51</f>
        <v>0</v>
      </c>
      <c r="E26" s="75">
        <f>'Sintesi (CA)'!X51</f>
        <v>0</v>
      </c>
      <c r="F26" s="75">
        <f>'Sintesi (CA)'!Y51</f>
        <v>0</v>
      </c>
      <c r="G26" s="175">
        <v>1</v>
      </c>
      <c r="H26" s="183"/>
      <c r="I26" s="183"/>
      <c r="J26" s="78">
        <f t="shared" si="123"/>
        <v>0</v>
      </c>
      <c r="K26" s="78">
        <v>0</v>
      </c>
      <c r="L26" s="79">
        <f t="shared" si="124"/>
        <v>0</v>
      </c>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80"/>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318">
        <v>0</v>
      </c>
      <c r="DQ26" s="318">
        <v>0</v>
      </c>
      <c r="DR26" s="318">
        <v>0</v>
      </c>
      <c r="DS26" s="318">
        <v>0</v>
      </c>
      <c r="DT26" s="318">
        <v>0</v>
      </c>
      <c r="DU26" s="318">
        <v>0</v>
      </c>
      <c r="DV26" s="318">
        <v>0</v>
      </c>
      <c r="DW26" s="318">
        <v>0</v>
      </c>
      <c r="DX26" s="318">
        <v>0</v>
      </c>
      <c r="DY26" s="318">
        <v>0</v>
      </c>
      <c r="DZ26" s="318">
        <v>0</v>
      </c>
      <c r="EA26" s="318">
        <v>0</v>
      </c>
      <c r="EB26" s="318">
        <v>0</v>
      </c>
      <c r="EC26" s="318">
        <v>0</v>
      </c>
      <c r="ED26" s="318">
        <v>0</v>
      </c>
      <c r="EE26" s="318">
        <v>0</v>
      </c>
      <c r="EF26" s="318">
        <v>0</v>
      </c>
      <c r="EG26" s="318">
        <v>0</v>
      </c>
      <c r="EH26" s="318">
        <v>0</v>
      </c>
      <c r="EI26" s="318">
        <v>0</v>
      </c>
      <c r="EJ26" s="318">
        <v>0</v>
      </c>
      <c r="EK26" s="318">
        <v>0</v>
      </c>
      <c r="EL26" s="318">
        <v>0</v>
      </c>
      <c r="EM26" s="318">
        <v>0</v>
      </c>
      <c r="EN26" s="318">
        <v>0</v>
      </c>
      <c r="EO26" s="318">
        <v>0</v>
      </c>
      <c r="EP26" s="318">
        <v>0</v>
      </c>
      <c r="EQ26" s="318">
        <v>0</v>
      </c>
      <c r="ER26" s="318">
        <v>0</v>
      </c>
      <c r="ES26" s="318">
        <v>0</v>
      </c>
      <c r="ET26" s="318">
        <v>0</v>
      </c>
      <c r="EU26" s="318">
        <v>0</v>
      </c>
      <c r="EV26" s="318">
        <v>0</v>
      </c>
      <c r="EW26" s="318">
        <v>0</v>
      </c>
      <c r="EX26" s="318">
        <v>0</v>
      </c>
      <c r="EY26" s="318">
        <v>0</v>
      </c>
      <c r="EZ26" s="318">
        <v>0</v>
      </c>
      <c r="FA26" s="318">
        <v>0</v>
      </c>
      <c r="FB26" s="318">
        <v>0</v>
      </c>
      <c r="FC26" s="318">
        <v>0</v>
      </c>
      <c r="FD26" s="318">
        <v>0</v>
      </c>
      <c r="FE26" s="318">
        <v>0</v>
      </c>
      <c r="FF26" s="318">
        <v>0</v>
      </c>
      <c r="FG26" s="318">
        <v>0</v>
      </c>
      <c r="FH26" s="318">
        <v>0</v>
      </c>
      <c r="FI26" s="318">
        <v>0</v>
      </c>
      <c r="FJ26" s="318">
        <v>0</v>
      </c>
      <c r="FK26" s="318">
        <v>0</v>
      </c>
      <c r="FL26" s="318">
        <v>0</v>
      </c>
      <c r="FM26" s="318">
        <v>0</v>
      </c>
      <c r="FN26" s="318">
        <v>0</v>
      </c>
      <c r="FO26" s="318">
        <v>0</v>
      </c>
      <c r="FP26" s="318">
        <v>0</v>
      </c>
      <c r="FQ26" s="318">
        <v>0</v>
      </c>
      <c r="FR26" s="318">
        <v>0</v>
      </c>
      <c r="FS26" s="318">
        <v>0</v>
      </c>
      <c r="FT26" s="318">
        <v>0</v>
      </c>
      <c r="FU26" s="318">
        <v>0</v>
      </c>
      <c r="FV26" s="318">
        <v>0</v>
      </c>
      <c r="FW26" s="318">
        <v>0</v>
      </c>
      <c r="FX26" s="318">
        <v>0</v>
      </c>
      <c r="FY26" s="318">
        <v>0</v>
      </c>
      <c r="FZ26" s="318">
        <v>0</v>
      </c>
      <c r="GA26" s="318">
        <v>0</v>
      </c>
      <c r="GB26" s="318">
        <v>0</v>
      </c>
      <c r="GC26" s="318">
        <v>0</v>
      </c>
      <c r="GD26" s="318">
        <v>0</v>
      </c>
      <c r="GE26" s="318">
        <v>0</v>
      </c>
      <c r="GF26" s="318">
        <v>0</v>
      </c>
      <c r="GG26" s="318">
        <v>0</v>
      </c>
      <c r="GH26" s="318">
        <v>0</v>
      </c>
      <c r="GI26" s="318">
        <v>0</v>
      </c>
      <c r="GJ26" s="318">
        <f>VLOOKUP($B26,'Sintesi (CA)'!$C$30:$AE$56,25,FALSE)</f>
        <v>0</v>
      </c>
      <c r="GK26" s="318">
        <f>VLOOKUP($B26,'Sintesi (CA)'!$C$30:$AE$56,25,FALSE)</f>
        <v>0</v>
      </c>
      <c r="GL26" s="318">
        <f>VLOOKUP($B26,'Sintesi (CA)'!$C$30:$AE$56,25,FALSE)</f>
        <v>0</v>
      </c>
      <c r="GM26" s="318">
        <f>VLOOKUP($B26,'Sintesi (CA)'!$C$30:$AE$56,25,FALSE)</f>
        <v>0</v>
      </c>
      <c r="GN26" s="318">
        <f>VLOOKUP($B26,'Sintesi (CA)'!$C$30:$AE$56,25,FALSE)</f>
        <v>0</v>
      </c>
      <c r="GO26" s="318">
        <f>VLOOKUP($B26,'Sintesi (CA)'!$C$30:$AE$56,25,FALSE)</f>
        <v>0</v>
      </c>
      <c r="GP26" s="318">
        <f>VLOOKUP($B26,'Sintesi (CA)'!$C$30:$AE$56,25,FALSE)</f>
        <v>0</v>
      </c>
      <c r="GQ26" s="318">
        <f>VLOOKUP($B26,'Sintesi (CA)'!$C$30:$AE$56,25,FALSE)</f>
        <v>0</v>
      </c>
      <c r="GR26" s="318">
        <f>VLOOKUP($B26,'Sintesi (CA)'!$C$30:$AE$56,25,FALSE)</f>
        <v>0</v>
      </c>
      <c r="GS26" s="318">
        <f>VLOOKUP($B26,'Sintesi (CA)'!$C$30:$AE$56,25,FALSE)</f>
        <v>0</v>
      </c>
      <c r="GT26" s="318">
        <f>VLOOKUP($B26,'Sintesi (CA)'!$C$30:$AE$56,25,FALSE)</f>
        <v>0</v>
      </c>
      <c r="GU26" s="318">
        <f>VLOOKUP($B26,'Sintesi (CA)'!$C$30:$AE$56,25,FALSE)</f>
        <v>0</v>
      </c>
      <c r="GV26" s="318">
        <f>VLOOKUP($B26,'Sintesi (CA)'!$C$30:$AE$56,25,FALSE)</f>
        <v>0</v>
      </c>
      <c r="GW26" s="318">
        <f>VLOOKUP($B26,'Sintesi (CA)'!$C$30:$AE$56,25,FALSE)</f>
        <v>0</v>
      </c>
      <c r="GX26" s="318">
        <f>VLOOKUP($B26,'Sintesi (CA)'!$C$30:$AE$56,25,FALSE)</f>
        <v>0</v>
      </c>
      <c r="GY26" s="318">
        <f>VLOOKUP($B26,'Sintesi (CA)'!$C$30:$AE$56,25,FALSE)</f>
        <v>0</v>
      </c>
      <c r="GZ26" s="318">
        <f>VLOOKUP($B26,'Sintesi (CA)'!$C$30:$AE$56,25,FALSE)</f>
        <v>0</v>
      </c>
      <c r="HA26" s="318">
        <f>VLOOKUP($B26,'Sintesi (CA)'!$C$30:$AE$56,25,FALSE)</f>
        <v>0</v>
      </c>
      <c r="HB26" s="318">
        <f>VLOOKUP($B26,'Sintesi (CA)'!$C$30:$AE$56,25,FALSE)</f>
        <v>0</v>
      </c>
      <c r="HC26" s="318">
        <f>VLOOKUP($B26,'Sintesi (CA)'!$C$30:$AE$56,25,FALSE)</f>
        <v>0</v>
      </c>
      <c r="HD26" s="318">
        <f>VLOOKUP($B26,'Sintesi (CA)'!$C$30:$AE$56,25,FALSE)</f>
        <v>0</v>
      </c>
      <c r="HE26" s="318">
        <f>VLOOKUP($B26,'Sintesi (CA)'!$C$30:$AE$56,25,FALSE)</f>
        <v>0</v>
      </c>
      <c r="HF26" s="318">
        <f>VLOOKUP($B26,'Sintesi (CA)'!$C$30:$AE$56,25,FALSE)</f>
        <v>0</v>
      </c>
      <c r="HG26" s="318">
        <f>VLOOKUP($B26,'Sintesi (CA)'!$C$30:$AE$56,25,FALSE)</f>
        <v>0</v>
      </c>
      <c r="HH26" s="318">
        <f>VLOOKUP($B26,'Sintesi (CA)'!$C$30:$AE$56,25,FALSE)</f>
        <v>0</v>
      </c>
      <c r="HI26" s="318">
        <f>VLOOKUP($B26,'Sintesi (CA)'!$C$30:$AE$56,25,FALSE)</f>
        <v>0</v>
      </c>
      <c r="HJ26" s="318">
        <f>VLOOKUP($B26,'Sintesi (CA)'!$C$30:$AE$56,25,FALSE)</f>
        <v>0</v>
      </c>
      <c r="HK26" s="318">
        <f>VLOOKUP($B26,'Sintesi (CA)'!$C$30:$AE$56,25,FALSE)</f>
        <v>0</v>
      </c>
      <c r="HL26" s="318">
        <f>VLOOKUP($B26,'Sintesi (CA)'!$C$30:$AE$56,25,FALSE)</f>
        <v>0</v>
      </c>
      <c r="HM26" s="318">
        <f>VLOOKUP($B26,'Sintesi (CA)'!$C$30:$AE$56,25,FALSE)</f>
        <v>0</v>
      </c>
      <c r="HN26" s="318">
        <f>VLOOKUP($B26,'Sintesi (CA)'!$C$30:$AE$56,25,FALSE)</f>
        <v>0</v>
      </c>
      <c r="HO26" s="318">
        <f>VLOOKUP($B26,'Sintesi (CA)'!$C$30:$AE$56,25,FALSE)</f>
        <v>0</v>
      </c>
      <c r="HP26" s="318"/>
      <c r="HQ26" s="318"/>
      <c r="HR26" s="318"/>
      <c r="HS26" s="319">
        <v>0</v>
      </c>
      <c r="HT26" s="319">
        <v>0</v>
      </c>
      <c r="HU26" s="319">
        <v>0</v>
      </c>
      <c r="HV26" s="319">
        <v>0</v>
      </c>
      <c r="HW26" s="319">
        <v>0</v>
      </c>
      <c r="HX26" s="319">
        <v>0</v>
      </c>
      <c r="HY26" s="319">
        <v>0</v>
      </c>
      <c r="HZ26" s="319">
        <v>0</v>
      </c>
      <c r="IA26" s="319">
        <v>0</v>
      </c>
      <c r="IB26" s="319">
        <v>0</v>
      </c>
      <c r="IC26" s="319">
        <v>0</v>
      </c>
      <c r="ID26" s="319">
        <v>0</v>
      </c>
      <c r="IE26" s="319">
        <v>0</v>
      </c>
      <c r="IF26" s="319">
        <v>0</v>
      </c>
      <c r="IG26" s="319">
        <v>0</v>
      </c>
      <c r="IH26" s="319">
        <v>0</v>
      </c>
      <c r="II26" s="319">
        <v>0</v>
      </c>
      <c r="IJ26" s="319">
        <v>0</v>
      </c>
      <c r="IK26" s="319">
        <v>0</v>
      </c>
      <c r="IL26" s="319">
        <v>0</v>
      </c>
      <c r="IM26" s="319">
        <v>0</v>
      </c>
      <c r="IN26" s="319">
        <v>0</v>
      </c>
      <c r="IO26" s="319">
        <v>0</v>
      </c>
      <c r="IP26" s="319">
        <v>0</v>
      </c>
      <c r="IQ26" s="319">
        <v>0</v>
      </c>
      <c r="IR26" s="319">
        <v>0</v>
      </c>
      <c r="IS26" s="319">
        <v>0</v>
      </c>
      <c r="IT26" s="319">
        <v>0</v>
      </c>
      <c r="IU26" s="319">
        <v>0</v>
      </c>
      <c r="IV26" s="319">
        <v>0</v>
      </c>
      <c r="IW26" s="319">
        <v>0</v>
      </c>
      <c r="IX26" s="319">
        <v>0</v>
      </c>
      <c r="IY26" s="319">
        <v>0</v>
      </c>
      <c r="IZ26" s="319">
        <v>0</v>
      </c>
      <c r="JA26" s="319">
        <v>0</v>
      </c>
      <c r="JB26" s="319">
        <v>0</v>
      </c>
      <c r="JC26" s="319">
        <v>0</v>
      </c>
      <c r="JD26" s="319">
        <v>0</v>
      </c>
      <c r="JE26" s="319">
        <v>0</v>
      </c>
      <c r="JF26" s="319">
        <v>0</v>
      </c>
      <c r="JG26" s="319">
        <v>0</v>
      </c>
      <c r="JH26" s="319">
        <v>0</v>
      </c>
      <c r="JI26" s="319">
        <v>0</v>
      </c>
      <c r="JJ26" s="319">
        <v>0</v>
      </c>
      <c r="JK26" s="319">
        <v>0</v>
      </c>
      <c r="JL26" s="319">
        <v>0</v>
      </c>
      <c r="JM26" s="319">
        <v>0</v>
      </c>
      <c r="JN26" s="319">
        <v>0</v>
      </c>
      <c r="JO26" s="319">
        <v>0</v>
      </c>
      <c r="JP26" s="319">
        <v>0</v>
      </c>
      <c r="JQ26" s="319">
        <v>0</v>
      </c>
      <c r="JR26" s="319">
        <v>0</v>
      </c>
      <c r="JS26" s="319">
        <v>0</v>
      </c>
      <c r="JT26" s="319">
        <v>0</v>
      </c>
      <c r="JU26" s="319">
        <v>0</v>
      </c>
      <c r="JV26" s="319">
        <v>0</v>
      </c>
      <c r="JW26" s="319">
        <v>0</v>
      </c>
      <c r="JX26" s="319">
        <v>0</v>
      </c>
      <c r="JY26" s="319">
        <v>0</v>
      </c>
      <c r="JZ26" s="319">
        <v>0</v>
      </c>
      <c r="KA26" s="319">
        <v>0</v>
      </c>
      <c r="KB26" s="319">
        <v>0</v>
      </c>
      <c r="KC26" s="319">
        <v>0</v>
      </c>
      <c r="KD26" s="319">
        <v>0</v>
      </c>
      <c r="KE26" s="319">
        <v>0</v>
      </c>
      <c r="KF26" s="319">
        <v>0</v>
      </c>
      <c r="KG26" s="319">
        <v>0</v>
      </c>
      <c r="KH26" s="319">
        <v>0</v>
      </c>
      <c r="KI26" s="319">
        <v>0</v>
      </c>
      <c r="KJ26" s="319">
        <v>0</v>
      </c>
      <c r="KK26" s="319">
        <v>0</v>
      </c>
      <c r="KL26" s="319">
        <v>0</v>
      </c>
      <c r="KM26" s="319">
        <f>VLOOKUP($B26,'Sintesi (CA)'!$C$30:$AE$56,27,FALSE)</f>
        <v>0</v>
      </c>
      <c r="KN26" s="319">
        <f>VLOOKUP($B26,'Sintesi (CA)'!$C$30:$AE$56,27,FALSE)</f>
        <v>0</v>
      </c>
      <c r="KO26" s="319">
        <f>VLOOKUP($B26,'Sintesi (CA)'!$C$30:$AE$56,27,FALSE)</f>
        <v>0</v>
      </c>
      <c r="KP26" s="319">
        <f>VLOOKUP($B26,'Sintesi (CA)'!$C$30:$AE$56,27,FALSE)</f>
        <v>0</v>
      </c>
      <c r="KQ26" s="319">
        <f>VLOOKUP($B26,'Sintesi (CA)'!$C$30:$AE$56,27,FALSE)</f>
        <v>0</v>
      </c>
      <c r="KR26" s="319">
        <f>VLOOKUP($B26,'Sintesi (CA)'!$C$30:$AE$56,27,FALSE)</f>
        <v>0</v>
      </c>
      <c r="KS26" s="319">
        <f>VLOOKUP($B26,'Sintesi (CA)'!$C$30:$AE$56,27,FALSE)</f>
        <v>0</v>
      </c>
      <c r="KT26" s="319">
        <f>VLOOKUP($B26,'Sintesi (CA)'!$C$30:$AE$56,27,FALSE)</f>
        <v>0</v>
      </c>
      <c r="KU26" s="319">
        <f>VLOOKUP($B26,'Sintesi (CA)'!$C$30:$AE$56,27,FALSE)</f>
        <v>0</v>
      </c>
      <c r="KV26" s="319">
        <f>VLOOKUP($B26,'Sintesi (CA)'!$C$30:$AE$56,27,FALSE)</f>
        <v>0</v>
      </c>
      <c r="KW26" s="319">
        <f>VLOOKUP($B26,'Sintesi (CA)'!$C$30:$AE$56,27,FALSE)</f>
        <v>0</v>
      </c>
      <c r="KX26" s="319">
        <f>VLOOKUP($B26,'Sintesi (CA)'!$C$30:$AE$56,27,FALSE)</f>
        <v>0</v>
      </c>
      <c r="KY26" s="319">
        <f>VLOOKUP($B26,'Sintesi (CA)'!$C$30:$AE$56,27,FALSE)</f>
        <v>0</v>
      </c>
      <c r="KZ26" s="319">
        <f>VLOOKUP($B26,'Sintesi (CA)'!$C$30:$AE$56,27,FALSE)</f>
        <v>0</v>
      </c>
      <c r="LA26" s="319">
        <f>VLOOKUP($B26,'Sintesi (CA)'!$C$30:$AE$56,27,FALSE)</f>
        <v>0</v>
      </c>
      <c r="LB26" s="319">
        <f>VLOOKUP($B26,'Sintesi (CA)'!$C$30:$AE$56,27,FALSE)</f>
        <v>0</v>
      </c>
      <c r="LC26" s="319">
        <f>VLOOKUP($B26,'Sintesi (CA)'!$C$30:$AE$56,27,FALSE)</f>
        <v>0</v>
      </c>
      <c r="LD26" s="319">
        <f>VLOOKUP($B26,'Sintesi (CA)'!$C$30:$AE$56,27,FALSE)</f>
        <v>0</v>
      </c>
      <c r="LE26" s="319">
        <f>VLOOKUP($B26,'Sintesi (CA)'!$C$30:$AE$56,27,FALSE)</f>
        <v>0</v>
      </c>
      <c r="LF26" s="319">
        <f>VLOOKUP($B26,'Sintesi (CA)'!$C$30:$AE$56,27,FALSE)</f>
        <v>0</v>
      </c>
      <c r="LG26" s="319">
        <f>VLOOKUP($B26,'Sintesi (CA)'!$C$30:$AE$56,27,FALSE)</f>
        <v>0</v>
      </c>
      <c r="LH26" s="319">
        <f>VLOOKUP($B26,'Sintesi (CA)'!$C$30:$AE$56,27,FALSE)</f>
        <v>0</v>
      </c>
      <c r="LI26" s="319">
        <f>VLOOKUP($B26,'Sintesi (CA)'!$C$30:$AE$56,27,FALSE)</f>
        <v>0</v>
      </c>
      <c r="LJ26" s="319">
        <f>VLOOKUP($B26,'Sintesi (CA)'!$C$30:$AE$56,27,FALSE)</f>
        <v>0</v>
      </c>
      <c r="LK26" s="319">
        <f>VLOOKUP($B26,'Sintesi (CA)'!$C$30:$AE$56,27,FALSE)</f>
        <v>0</v>
      </c>
      <c r="LL26" s="319">
        <f>VLOOKUP($B26,'Sintesi (CA)'!$C$30:$AE$56,27,FALSE)</f>
        <v>0</v>
      </c>
      <c r="LM26" s="319">
        <f>VLOOKUP($B26,'Sintesi (CA)'!$C$30:$AE$56,27,FALSE)</f>
        <v>0</v>
      </c>
      <c r="LN26" s="319">
        <f>VLOOKUP($B26,'Sintesi (CA)'!$C$30:$AE$56,27,FALSE)</f>
        <v>0</v>
      </c>
      <c r="LO26" s="319">
        <f>VLOOKUP($B26,'Sintesi (CA)'!$C$30:$AE$56,27,FALSE)</f>
        <v>0</v>
      </c>
      <c r="LP26" s="319">
        <f>VLOOKUP($B26,'Sintesi (CA)'!$C$30:$AE$56,27,FALSE)</f>
        <v>0</v>
      </c>
      <c r="LQ26" s="319">
        <f>VLOOKUP($B26,'Sintesi (CA)'!$C$30:$AE$56,27,FALSE)</f>
        <v>0</v>
      </c>
      <c r="LR26" s="319">
        <f>VLOOKUP($B26,'Sintesi (CA)'!$C$30:$AE$56,27,FALSE)</f>
        <v>0</v>
      </c>
      <c r="LS26" s="319"/>
      <c r="LT26" s="319"/>
      <c r="LU26" s="319"/>
      <c r="LV26" s="320">
        <v>0</v>
      </c>
      <c r="LW26" s="320">
        <v>0</v>
      </c>
      <c r="LX26" s="320">
        <v>0</v>
      </c>
      <c r="LY26" s="320">
        <v>0</v>
      </c>
      <c r="LZ26" s="320">
        <v>0</v>
      </c>
      <c r="MA26" s="320">
        <v>0</v>
      </c>
      <c r="MB26" s="320">
        <v>0</v>
      </c>
      <c r="MC26" s="320">
        <v>0</v>
      </c>
      <c r="MD26" s="320">
        <v>0</v>
      </c>
      <c r="ME26" s="320">
        <v>0</v>
      </c>
      <c r="MF26" s="320">
        <v>0</v>
      </c>
      <c r="MG26" s="320">
        <v>0</v>
      </c>
      <c r="MH26" s="320">
        <v>0</v>
      </c>
      <c r="MI26" s="320">
        <v>0</v>
      </c>
      <c r="MJ26" s="320">
        <v>0</v>
      </c>
      <c r="MK26" s="320">
        <v>0</v>
      </c>
      <c r="ML26" s="320">
        <v>0</v>
      </c>
      <c r="MM26" s="320">
        <v>0</v>
      </c>
      <c r="MN26" s="320">
        <v>0</v>
      </c>
      <c r="MO26" s="320">
        <v>0</v>
      </c>
      <c r="MP26" s="320">
        <v>0</v>
      </c>
      <c r="MQ26" s="320">
        <v>0</v>
      </c>
      <c r="MR26" s="320">
        <v>0</v>
      </c>
      <c r="MS26" s="320">
        <v>0</v>
      </c>
      <c r="MT26" s="320">
        <v>0</v>
      </c>
      <c r="MU26" s="320">
        <v>0</v>
      </c>
      <c r="MV26" s="320">
        <v>0</v>
      </c>
      <c r="MW26" s="320">
        <v>0</v>
      </c>
      <c r="MX26" s="320">
        <v>0</v>
      </c>
      <c r="MY26" s="320">
        <v>0</v>
      </c>
      <c r="MZ26" s="320">
        <v>0</v>
      </c>
      <c r="NA26" s="320">
        <v>0</v>
      </c>
      <c r="NB26" s="320">
        <v>0</v>
      </c>
      <c r="NC26" s="320">
        <v>0</v>
      </c>
      <c r="ND26" s="320">
        <v>0</v>
      </c>
      <c r="NE26" s="320">
        <v>0</v>
      </c>
      <c r="NF26" s="320">
        <v>0</v>
      </c>
      <c r="NG26" s="320">
        <v>0</v>
      </c>
      <c r="NH26" s="320">
        <v>0</v>
      </c>
      <c r="NI26" s="320">
        <v>0</v>
      </c>
      <c r="NJ26" s="320">
        <v>0</v>
      </c>
      <c r="NK26" s="320">
        <v>0</v>
      </c>
      <c r="NL26" s="320">
        <v>0</v>
      </c>
      <c r="NM26" s="320">
        <v>0</v>
      </c>
      <c r="NN26" s="320">
        <v>0</v>
      </c>
      <c r="NO26" s="320">
        <v>0</v>
      </c>
      <c r="NP26" s="320">
        <v>0</v>
      </c>
      <c r="NQ26" s="320">
        <v>0</v>
      </c>
      <c r="NR26" s="320">
        <v>0</v>
      </c>
      <c r="NS26" s="320">
        <v>0</v>
      </c>
      <c r="NT26" s="320">
        <v>0</v>
      </c>
      <c r="NU26" s="320">
        <v>0</v>
      </c>
      <c r="NV26" s="320">
        <v>0</v>
      </c>
      <c r="NW26" s="320">
        <v>0</v>
      </c>
      <c r="NX26" s="320">
        <v>0</v>
      </c>
      <c r="NY26" s="320">
        <v>0</v>
      </c>
      <c r="NZ26" s="320">
        <v>0</v>
      </c>
      <c r="OA26" s="320">
        <v>0</v>
      </c>
      <c r="OB26" s="320">
        <v>0</v>
      </c>
      <c r="OC26" s="320">
        <v>0</v>
      </c>
      <c r="OD26" s="320">
        <v>0</v>
      </c>
      <c r="OE26" s="320">
        <v>0</v>
      </c>
      <c r="OF26" s="320">
        <v>0</v>
      </c>
      <c r="OG26" s="320">
        <v>0</v>
      </c>
      <c r="OH26" s="320">
        <v>0</v>
      </c>
      <c r="OI26" s="320">
        <v>0</v>
      </c>
      <c r="OJ26" s="320">
        <v>0</v>
      </c>
      <c r="OK26" s="320">
        <v>0</v>
      </c>
      <c r="OL26" s="320">
        <v>0</v>
      </c>
      <c r="OM26" s="320">
        <v>0</v>
      </c>
      <c r="ON26" s="320">
        <v>0</v>
      </c>
      <c r="OO26" s="320">
        <v>0</v>
      </c>
      <c r="OP26" s="320">
        <f>VLOOKUP($B26,'Sintesi (CA)'!$C$30:$AE$56,26,FALSE)</f>
        <v>0</v>
      </c>
      <c r="OQ26" s="320">
        <f>VLOOKUP($B26,'Sintesi (CA)'!$C$30:$AE$56,26,FALSE)</f>
        <v>0</v>
      </c>
      <c r="OR26" s="320">
        <f>VLOOKUP($B26,'Sintesi (CA)'!$C$30:$AE$56,26,FALSE)</f>
        <v>0</v>
      </c>
      <c r="OS26" s="320">
        <f>VLOOKUP($B26,'Sintesi (CA)'!$C$30:$AE$56,26,FALSE)</f>
        <v>0</v>
      </c>
      <c r="OT26" s="320">
        <f>VLOOKUP($B26,'Sintesi (CA)'!$C$30:$AE$56,26,FALSE)</f>
        <v>0</v>
      </c>
      <c r="OU26" s="320">
        <f>VLOOKUP($B26,'Sintesi (CA)'!$C$30:$AE$56,26,FALSE)</f>
        <v>0</v>
      </c>
      <c r="OV26" s="320">
        <f>VLOOKUP($B26,'Sintesi (CA)'!$C$30:$AE$56,26,FALSE)</f>
        <v>0</v>
      </c>
      <c r="OW26" s="320">
        <f>VLOOKUP($B26,'Sintesi (CA)'!$C$30:$AE$56,26,FALSE)</f>
        <v>0</v>
      </c>
      <c r="OX26" s="320">
        <f>VLOOKUP($B26,'Sintesi (CA)'!$C$30:$AE$56,26,FALSE)</f>
        <v>0</v>
      </c>
      <c r="OY26" s="320">
        <f>VLOOKUP($B26,'Sintesi (CA)'!$C$30:$AE$56,26,FALSE)</f>
        <v>0</v>
      </c>
      <c r="OZ26" s="320">
        <f>VLOOKUP($B26,'Sintesi (CA)'!$C$30:$AE$56,26,FALSE)</f>
        <v>0</v>
      </c>
      <c r="PA26" s="320">
        <f>VLOOKUP($B26,'Sintesi (CA)'!$C$30:$AE$56,26,FALSE)</f>
        <v>0</v>
      </c>
      <c r="PB26" s="320">
        <f>VLOOKUP($B26,'Sintesi (CA)'!$C$30:$AE$56,26,FALSE)</f>
        <v>0</v>
      </c>
      <c r="PC26" s="320">
        <f>VLOOKUP($B26,'Sintesi (CA)'!$C$30:$AE$56,26,FALSE)</f>
        <v>0</v>
      </c>
      <c r="PD26" s="320">
        <f>VLOOKUP($B26,'Sintesi (CA)'!$C$30:$AE$56,26,FALSE)</f>
        <v>0</v>
      </c>
      <c r="PE26" s="320">
        <f>VLOOKUP($B26,'Sintesi (CA)'!$C$30:$AE$56,26,FALSE)</f>
        <v>0</v>
      </c>
      <c r="PF26" s="320">
        <f>VLOOKUP($B26,'Sintesi (CA)'!$C$30:$AE$56,26,FALSE)</f>
        <v>0</v>
      </c>
      <c r="PG26" s="320">
        <f>VLOOKUP($B26,'Sintesi (CA)'!$C$30:$AE$56,26,FALSE)</f>
        <v>0</v>
      </c>
      <c r="PH26" s="320">
        <f>VLOOKUP($B26,'Sintesi (CA)'!$C$30:$AE$56,26,FALSE)</f>
        <v>0</v>
      </c>
      <c r="PI26" s="320">
        <f>VLOOKUP($B26,'Sintesi (CA)'!$C$30:$AE$56,26,FALSE)</f>
        <v>0</v>
      </c>
      <c r="PJ26" s="320">
        <f>VLOOKUP($B26,'Sintesi (CA)'!$C$30:$AE$56,26,FALSE)</f>
        <v>0</v>
      </c>
      <c r="PK26" s="320">
        <f>VLOOKUP($B26,'Sintesi (CA)'!$C$30:$AE$56,26,FALSE)</f>
        <v>0</v>
      </c>
      <c r="PL26" s="320">
        <f>VLOOKUP($B26,'Sintesi (CA)'!$C$30:$AE$56,26,FALSE)</f>
        <v>0</v>
      </c>
      <c r="PM26" s="320">
        <f>VLOOKUP($B26,'Sintesi (CA)'!$C$30:$AE$56,26,FALSE)</f>
        <v>0</v>
      </c>
      <c r="PN26" s="320">
        <f>VLOOKUP($B26,'Sintesi (CA)'!$C$30:$AE$56,26,FALSE)</f>
        <v>0</v>
      </c>
      <c r="PO26" s="320">
        <f>VLOOKUP($B26,'Sintesi (CA)'!$C$30:$AE$56,26,FALSE)</f>
        <v>0</v>
      </c>
      <c r="PP26" s="320">
        <f>VLOOKUP($B26,'Sintesi (CA)'!$C$30:$AE$56,26,FALSE)</f>
        <v>0</v>
      </c>
      <c r="PQ26" s="320">
        <f>VLOOKUP($B26,'Sintesi (CA)'!$C$30:$AE$56,26,FALSE)</f>
        <v>0</v>
      </c>
      <c r="PR26" s="320">
        <f>VLOOKUP($B26,'Sintesi (CA)'!$C$30:$AE$56,26,FALSE)</f>
        <v>0</v>
      </c>
      <c r="PS26" s="320">
        <f>VLOOKUP($B26,'Sintesi (CA)'!$C$30:$AE$56,26,FALSE)</f>
        <v>0</v>
      </c>
      <c r="PT26" s="320">
        <f>VLOOKUP($B26,'Sintesi (CA)'!$C$30:$AE$56,26,FALSE)</f>
        <v>0</v>
      </c>
      <c r="PU26" s="320">
        <f>VLOOKUP($B26,'Sintesi (CA)'!$C$30:$AE$56,26,FALSE)</f>
        <v>0</v>
      </c>
      <c r="PV26" s="320"/>
      <c r="PW26" s="320"/>
      <c r="PX26" s="320"/>
      <c r="PY26" s="321">
        <v>0</v>
      </c>
      <c r="PZ26" s="321">
        <v>0</v>
      </c>
      <c r="QA26" s="321">
        <v>0</v>
      </c>
      <c r="QB26" s="321">
        <v>0</v>
      </c>
      <c r="QC26" s="321">
        <v>0</v>
      </c>
      <c r="QD26" s="321">
        <v>0</v>
      </c>
      <c r="QE26" s="321">
        <v>0</v>
      </c>
      <c r="QF26" s="321">
        <v>0</v>
      </c>
      <c r="QG26" s="321">
        <v>0</v>
      </c>
      <c r="QH26" s="321">
        <v>0</v>
      </c>
      <c r="QI26" s="321">
        <v>0</v>
      </c>
      <c r="QJ26" s="321">
        <v>0</v>
      </c>
      <c r="QK26" s="321">
        <v>0</v>
      </c>
      <c r="QL26" s="321">
        <v>0</v>
      </c>
      <c r="QM26" s="321">
        <v>0</v>
      </c>
      <c r="QN26" s="321">
        <v>0</v>
      </c>
      <c r="QO26" s="321">
        <v>0</v>
      </c>
      <c r="QP26" s="321">
        <v>0</v>
      </c>
      <c r="QQ26" s="321">
        <v>0</v>
      </c>
      <c r="QR26" s="321">
        <v>0</v>
      </c>
      <c r="QS26" s="321">
        <v>0</v>
      </c>
      <c r="QT26" s="321">
        <v>0</v>
      </c>
      <c r="QU26" s="321">
        <v>0</v>
      </c>
      <c r="QV26" s="321">
        <v>0</v>
      </c>
      <c r="QW26" s="321">
        <v>0</v>
      </c>
      <c r="QX26" s="321">
        <v>0</v>
      </c>
      <c r="QY26" s="321">
        <v>0</v>
      </c>
      <c r="QZ26" s="321">
        <v>0</v>
      </c>
      <c r="RA26" s="321">
        <v>0</v>
      </c>
      <c r="RB26" s="321">
        <v>0</v>
      </c>
      <c r="RC26" s="321">
        <v>0</v>
      </c>
      <c r="RD26" s="321">
        <v>0</v>
      </c>
      <c r="RE26" s="321">
        <v>0</v>
      </c>
      <c r="RF26" s="321">
        <v>0</v>
      </c>
      <c r="RG26" s="321">
        <v>0</v>
      </c>
      <c r="RH26" s="321">
        <v>0</v>
      </c>
      <c r="RI26" s="321">
        <v>0</v>
      </c>
      <c r="RJ26" s="321">
        <v>0</v>
      </c>
      <c r="RK26" s="321">
        <v>0</v>
      </c>
      <c r="RL26" s="321">
        <v>0</v>
      </c>
      <c r="RM26" s="321">
        <v>0</v>
      </c>
      <c r="RN26" s="321">
        <v>0</v>
      </c>
      <c r="RO26" s="321">
        <v>0</v>
      </c>
      <c r="RP26" s="321">
        <v>0</v>
      </c>
      <c r="RQ26" s="321">
        <v>0</v>
      </c>
      <c r="RR26" s="321">
        <v>0</v>
      </c>
      <c r="RS26" s="321">
        <v>0</v>
      </c>
      <c r="RT26" s="321">
        <v>0</v>
      </c>
      <c r="RU26" s="321">
        <v>0</v>
      </c>
      <c r="RV26" s="321">
        <v>0</v>
      </c>
      <c r="RW26" s="321">
        <v>0</v>
      </c>
      <c r="RX26" s="321">
        <v>0</v>
      </c>
      <c r="RY26" s="321">
        <v>0</v>
      </c>
      <c r="RZ26" s="321">
        <v>0</v>
      </c>
      <c r="SA26" s="321">
        <v>0</v>
      </c>
      <c r="SB26" s="321">
        <v>0</v>
      </c>
      <c r="SC26" s="321">
        <v>0</v>
      </c>
      <c r="SD26" s="321">
        <v>0</v>
      </c>
      <c r="SE26" s="321">
        <v>0</v>
      </c>
      <c r="SF26" s="321">
        <v>0</v>
      </c>
      <c r="SG26" s="321">
        <v>0</v>
      </c>
      <c r="SH26" s="321">
        <v>0</v>
      </c>
      <c r="SI26" s="321">
        <v>0</v>
      </c>
      <c r="SJ26" s="321">
        <v>0</v>
      </c>
      <c r="SK26" s="321">
        <v>0</v>
      </c>
      <c r="SL26" s="321">
        <v>0</v>
      </c>
      <c r="SM26" s="321">
        <v>0</v>
      </c>
      <c r="SN26" s="321">
        <v>0</v>
      </c>
      <c r="SO26" s="321">
        <v>0</v>
      </c>
      <c r="SP26" s="321">
        <v>0</v>
      </c>
      <c r="SQ26" s="321">
        <v>0</v>
      </c>
      <c r="SR26" s="321">
        <v>0</v>
      </c>
      <c r="SS26" s="321">
        <f>VLOOKUP($B26,'Sintesi (CA)'!$C$30:$AE$56,28,FALSE)</f>
        <v>0</v>
      </c>
      <c r="ST26" s="321">
        <f>VLOOKUP($B26,'Sintesi (CA)'!$C$30:$AE$56,28,FALSE)</f>
        <v>0</v>
      </c>
      <c r="SU26" s="321">
        <f>VLOOKUP($B26,'Sintesi (CA)'!$C$30:$AE$56,28,FALSE)</f>
        <v>0</v>
      </c>
      <c r="SV26" s="321">
        <f>VLOOKUP($B26,'Sintesi (CA)'!$C$30:$AE$56,28,FALSE)</f>
        <v>0</v>
      </c>
      <c r="SW26" s="321">
        <f>VLOOKUP($B26,'Sintesi (CA)'!$C$30:$AE$56,28,FALSE)</f>
        <v>0</v>
      </c>
      <c r="SX26" s="321">
        <f>VLOOKUP($B26,'Sintesi (CA)'!$C$30:$AE$56,28,FALSE)</f>
        <v>0</v>
      </c>
      <c r="SY26" s="321">
        <f>VLOOKUP($B26,'Sintesi (CA)'!$C$30:$AE$56,28,FALSE)</f>
        <v>0</v>
      </c>
      <c r="SZ26" s="321">
        <f>VLOOKUP($B26,'Sintesi (CA)'!$C$30:$AE$56,28,FALSE)</f>
        <v>0</v>
      </c>
      <c r="TA26" s="321">
        <f>VLOOKUP($B26,'Sintesi (CA)'!$C$30:$AE$56,28,FALSE)</f>
        <v>0</v>
      </c>
      <c r="TB26" s="321">
        <f>VLOOKUP($B26,'Sintesi (CA)'!$C$30:$AE$56,28,FALSE)</f>
        <v>0</v>
      </c>
      <c r="TC26" s="321">
        <f>VLOOKUP($B26,'Sintesi (CA)'!$C$30:$AE$56,28,FALSE)</f>
        <v>0</v>
      </c>
      <c r="TD26" s="321">
        <f>VLOOKUP($B26,'Sintesi (CA)'!$C$30:$AE$56,28,FALSE)</f>
        <v>0</v>
      </c>
      <c r="TE26" s="321">
        <f>VLOOKUP($B26,'Sintesi (CA)'!$C$30:$AE$56,28,FALSE)</f>
        <v>0</v>
      </c>
      <c r="TF26" s="321">
        <f>VLOOKUP($B26,'Sintesi (CA)'!$C$30:$AE$56,28,FALSE)</f>
        <v>0</v>
      </c>
      <c r="TG26" s="321">
        <f>VLOOKUP($B26,'Sintesi (CA)'!$C$30:$AE$56,28,FALSE)</f>
        <v>0</v>
      </c>
      <c r="TH26" s="321">
        <f>VLOOKUP($B26,'Sintesi (CA)'!$C$30:$AE$56,28,FALSE)</f>
        <v>0</v>
      </c>
      <c r="TI26" s="321">
        <f>VLOOKUP($B26,'Sintesi (CA)'!$C$30:$AE$56,28,FALSE)</f>
        <v>0</v>
      </c>
      <c r="TJ26" s="321">
        <f>VLOOKUP($B26,'Sintesi (CA)'!$C$30:$AE$56,28,FALSE)</f>
        <v>0</v>
      </c>
      <c r="TK26" s="321">
        <f>VLOOKUP($B26,'Sintesi (CA)'!$C$30:$AE$56,28,FALSE)</f>
        <v>0</v>
      </c>
      <c r="TL26" s="321">
        <f>VLOOKUP($B26,'Sintesi (CA)'!$C$30:$AE$56,28,FALSE)</f>
        <v>0</v>
      </c>
      <c r="TM26" s="321">
        <f>VLOOKUP($B26,'Sintesi (CA)'!$C$30:$AE$56,28,FALSE)</f>
        <v>0</v>
      </c>
      <c r="TN26" s="321">
        <f>VLOOKUP($B26,'Sintesi (CA)'!$C$30:$AE$56,28,FALSE)</f>
        <v>0</v>
      </c>
      <c r="TO26" s="321">
        <f>VLOOKUP($B26,'Sintesi (CA)'!$C$30:$AE$56,28,FALSE)</f>
        <v>0</v>
      </c>
      <c r="TP26" s="321">
        <f>VLOOKUP($B26,'Sintesi (CA)'!$C$30:$AE$56,28,FALSE)</f>
        <v>0</v>
      </c>
      <c r="TQ26" s="321">
        <f>VLOOKUP($B26,'Sintesi (CA)'!$C$30:$AE$56,28,FALSE)</f>
        <v>0</v>
      </c>
      <c r="TR26" s="321">
        <f>VLOOKUP($B26,'Sintesi (CA)'!$C$30:$AE$56,28,FALSE)</f>
        <v>0</v>
      </c>
      <c r="TS26" s="321">
        <f>VLOOKUP($B26,'Sintesi (CA)'!$C$30:$AE$56,28,FALSE)</f>
        <v>0</v>
      </c>
      <c r="TT26" s="321">
        <f>VLOOKUP($B26,'Sintesi (CA)'!$C$30:$AE$56,28,FALSE)</f>
        <v>0</v>
      </c>
      <c r="TU26" s="321">
        <f>VLOOKUP($B26,'Sintesi (CA)'!$C$30:$AE$56,28,FALSE)</f>
        <v>0</v>
      </c>
      <c r="TV26" s="321">
        <f>VLOOKUP($B26,'Sintesi (CA)'!$C$30:$AE$56,28,FALSE)</f>
        <v>0</v>
      </c>
      <c r="TW26" s="321">
        <f>VLOOKUP($B26,'Sintesi (CA)'!$C$30:$AE$56,28,FALSE)</f>
        <v>0</v>
      </c>
      <c r="TX26" s="321">
        <f>VLOOKUP($B26,'Sintesi (CA)'!$C$30:$AE$56,28,FALSE)</f>
        <v>0</v>
      </c>
      <c r="TY26" s="321"/>
      <c r="TZ26" s="321"/>
      <c r="UA26" s="321"/>
      <c r="UB26" s="322">
        <v>0</v>
      </c>
      <c r="UC26" s="322">
        <v>0</v>
      </c>
      <c r="UD26" s="322">
        <v>0</v>
      </c>
      <c r="UE26" s="322">
        <v>0</v>
      </c>
      <c r="UF26" s="322">
        <v>0</v>
      </c>
      <c r="UG26" s="322">
        <v>0</v>
      </c>
      <c r="UH26" s="322">
        <v>0</v>
      </c>
      <c r="UI26" s="322">
        <v>0</v>
      </c>
      <c r="UJ26" s="322">
        <v>0</v>
      </c>
      <c r="UK26" s="322">
        <v>0</v>
      </c>
      <c r="UL26" s="322">
        <v>0</v>
      </c>
      <c r="UM26" s="322">
        <v>0</v>
      </c>
      <c r="UN26" s="322">
        <v>0</v>
      </c>
      <c r="UO26" s="322">
        <v>0</v>
      </c>
      <c r="UP26" s="322">
        <v>0</v>
      </c>
      <c r="UQ26" s="322">
        <v>0</v>
      </c>
      <c r="UR26" s="322">
        <v>0</v>
      </c>
      <c r="US26" s="322">
        <v>0</v>
      </c>
      <c r="UT26" s="322">
        <v>0</v>
      </c>
      <c r="UU26" s="322">
        <v>0</v>
      </c>
      <c r="UV26" s="322">
        <v>0</v>
      </c>
      <c r="UW26" s="322">
        <v>0</v>
      </c>
      <c r="UX26" s="322">
        <v>0</v>
      </c>
      <c r="UY26" s="322">
        <v>0</v>
      </c>
      <c r="UZ26" s="322">
        <v>0</v>
      </c>
      <c r="VA26" s="322">
        <v>0</v>
      </c>
      <c r="VB26" s="322">
        <v>0</v>
      </c>
      <c r="VC26" s="322">
        <v>0</v>
      </c>
      <c r="VD26" s="322">
        <v>0</v>
      </c>
      <c r="VE26" s="322">
        <v>0</v>
      </c>
      <c r="VF26" s="322">
        <v>0</v>
      </c>
      <c r="VG26" s="322">
        <v>0</v>
      </c>
      <c r="VH26" s="322">
        <v>0</v>
      </c>
      <c r="VI26" s="322">
        <v>0</v>
      </c>
      <c r="VJ26" s="322">
        <v>0</v>
      </c>
      <c r="VK26" s="322">
        <v>0</v>
      </c>
      <c r="VL26" s="322">
        <v>0</v>
      </c>
      <c r="VM26" s="322">
        <v>0</v>
      </c>
      <c r="VN26" s="322">
        <v>0</v>
      </c>
      <c r="VO26" s="322">
        <v>0</v>
      </c>
      <c r="VP26" s="322">
        <v>0</v>
      </c>
      <c r="VQ26" s="322">
        <v>0</v>
      </c>
      <c r="VR26" s="322">
        <v>0</v>
      </c>
      <c r="VS26" s="322">
        <v>0</v>
      </c>
      <c r="VT26" s="322">
        <v>0</v>
      </c>
      <c r="VU26" s="322">
        <v>0</v>
      </c>
      <c r="VV26" s="322">
        <v>0</v>
      </c>
      <c r="VW26" s="322">
        <v>0</v>
      </c>
      <c r="VX26" s="322">
        <v>0</v>
      </c>
      <c r="VY26" s="322">
        <v>0</v>
      </c>
      <c r="VZ26" s="322">
        <v>0</v>
      </c>
      <c r="WA26" s="322">
        <v>0</v>
      </c>
      <c r="WB26" s="322">
        <v>0</v>
      </c>
      <c r="WC26" s="322">
        <v>0</v>
      </c>
      <c r="WD26" s="322">
        <v>0</v>
      </c>
      <c r="WE26" s="322">
        <v>0</v>
      </c>
      <c r="WF26" s="322">
        <v>0</v>
      </c>
      <c r="WG26" s="322">
        <v>0</v>
      </c>
      <c r="WH26" s="322">
        <v>0</v>
      </c>
      <c r="WI26" s="322">
        <v>0</v>
      </c>
      <c r="WJ26" s="322">
        <v>0</v>
      </c>
      <c r="WK26" s="322">
        <v>0</v>
      </c>
      <c r="WL26" s="322">
        <v>0</v>
      </c>
      <c r="WM26" s="322">
        <v>0</v>
      </c>
      <c r="WN26" s="322">
        <v>0</v>
      </c>
      <c r="WO26" s="322">
        <v>0</v>
      </c>
      <c r="WP26" s="322">
        <v>0</v>
      </c>
      <c r="WQ26" s="322">
        <v>0</v>
      </c>
      <c r="WR26" s="322">
        <v>0</v>
      </c>
      <c r="WS26" s="322">
        <v>0</v>
      </c>
      <c r="WT26" s="322">
        <v>0</v>
      </c>
      <c r="WU26" s="322">
        <v>0</v>
      </c>
      <c r="WV26" s="322">
        <f>VLOOKUP($B26,'Sintesi (CA)'!$C$30:$AE$56,29,FALSE)</f>
        <v>0</v>
      </c>
      <c r="WW26" s="322">
        <f>VLOOKUP($B26,'Sintesi (CA)'!$C$30:$AE$56,29,FALSE)</f>
        <v>0</v>
      </c>
      <c r="WX26" s="322">
        <f>VLOOKUP($B26,'Sintesi (CA)'!$C$30:$AE$56,29,FALSE)</f>
        <v>0</v>
      </c>
      <c r="WY26" s="322">
        <f>VLOOKUP($B26,'Sintesi (CA)'!$C$30:$AE$56,29,FALSE)</f>
        <v>0</v>
      </c>
      <c r="WZ26" s="322">
        <f>VLOOKUP($B26,'Sintesi (CA)'!$C$30:$AE$56,29,FALSE)</f>
        <v>0</v>
      </c>
      <c r="XA26" s="322">
        <f>VLOOKUP($B26,'Sintesi (CA)'!$C$30:$AE$56,29,FALSE)</f>
        <v>0</v>
      </c>
      <c r="XB26" s="322">
        <f>VLOOKUP($B26,'Sintesi (CA)'!$C$30:$AE$56,29,FALSE)</f>
        <v>0</v>
      </c>
      <c r="XC26" s="322">
        <f>VLOOKUP($B26,'Sintesi (CA)'!$C$30:$AE$56,29,FALSE)</f>
        <v>0</v>
      </c>
      <c r="XD26" s="322">
        <f>VLOOKUP($B26,'Sintesi (CA)'!$C$30:$AE$56,29,FALSE)</f>
        <v>0</v>
      </c>
      <c r="XE26" s="322">
        <f>VLOOKUP($B26,'Sintesi (CA)'!$C$30:$AE$56,29,FALSE)</f>
        <v>0</v>
      </c>
      <c r="XF26" s="322">
        <f>VLOOKUP($B26,'Sintesi (CA)'!$C$30:$AE$56,29,FALSE)</f>
        <v>0</v>
      </c>
      <c r="XG26" s="322">
        <f>VLOOKUP($B26,'Sintesi (CA)'!$C$30:$AE$56,29,FALSE)</f>
        <v>0</v>
      </c>
      <c r="XH26" s="322">
        <f>VLOOKUP($B26,'Sintesi (CA)'!$C$30:$AE$56,29,FALSE)</f>
        <v>0</v>
      </c>
      <c r="XI26" s="322">
        <f>VLOOKUP($B26,'Sintesi (CA)'!$C$30:$AE$56,29,FALSE)</f>
        <v>0</v>
      </c>
      <c r="XJ26" s="322">
        <f>VLOOKUP($B26,'Sintesi (CA)'!$C$30:$AE$56,29,FALSE)</f>
        <v>0</v>
      </c>
      <c r="XK26" s="322">
        <f>VLOOKUP($B26,'Sintesi (CA)'!$C$30:$AE$56,29,FALSE)</f>
        <v>0</v>
      </c>
      <c r="XL26" s="322">
        <f>VLOOKUP($B26,'Sintesi (CA)'!$C$30:$AE$56,29,FALSE)</f>
        <v>0</v>
      </c>
      <c r="XM26" s="322">
        <f>VLOOKUP($B26,'Sintesi (CA)'!$C$30:$AE$56,29,FALSE)</f>
        <v>0</v>
      </c>
      <c r="XN26" s="322">
        <f>VLOOKUP($B26,'Sintesi (CA)'!$C$30:$AE$56,29,FALSE)</f>
        <v>0</v>
      </c>
      <c r="XO26" s="322">
        <f>VLOOKUP($B26,'Sintesi (CA)'!$C$30:$AE$56,29,FALSE)</f>
        <v>0</v>
      </c>
      <c r="XP26" s="322">
        <f>VLOOKUP($B26,'Sintesi (CA)'!$C$30:$AE$56,29,FALSE)</f>
        <v>0</v>
      </c>
      <c r="XQ26" s="322">
        <f>VLOOKUP($B26,'Sintesi (CA)'!$C$30:$AE$56,29,FALSE)</f>
        <v>0</v>
      </c>
      <c r="XR26" s="322">
        <f>VLOOKUP($B26,'Sintesi (CA)'!$C$30:$AE$56,29,FALSE)</f>
        <v>0</v>
      </c>
      <c r="XS26" s="322">
        <f>VLOOKUP($B26,'Sintesi (CA)'!$C$30:$AE$56,29,FALSE)</f>
        <v>0</v>
      </c>
      <c r="XT26" s="322">
        <f>VLOOKUP($B26,'Sintesi (CA)'!$C$30:$AE$56,29,FALSE)</f>
        <v>0</v>
      </c>
      <c r="XU26" s="322">
        <f>VLOOKUP($B26,'Sintesi (CA)'!$C$30:$AE$56,29,FALSE)</f>
        <v>0</v>
      </c>
      <c r="XV26" s="322">
        <f>VLOOKUP($B26,'Sintesi (CA)'!$C$30:$AE$56,29,FALSE)</f>
        <v>0</v>
      </c>
      <c r="XW26" s="322">
        <f>VLOOKUP($B26,'Sintesi (CA)'!$C$30:$AE$56,29,FALSE)</f>
        <v>0</v>
      </c>
      <c r="XX26" s="322">
        <f>VLOOKUP($B26,'Sintesi (CA)'!$C$30:$AE$56,29,FALSE)</f>
        <v>0</v>
      </c>
      <c r="XY26" s="322">
        <f>VLOOKUP($B26,'Sintesi (CA)'!$C$30:$AE$56,29,FALSE)</f>
        <v>0</v>
      </c>
      <c r="XZ26" s="322">
        <f>VLOOKUP($B26,'Sintesi (CA)'!$C$30:$AE$56,29,FALSE)</f>
        <v>0</v>
      </c>
      <c r="YA26" s="322">
        <f>VLOOKUP($B26,'Sintesi (CA)'!$C$30:$AE$56,29,FALSE)</f>
        <v>0</v>
      </c>
      <c r="YB26" s="322"/>
      <c r="YC26" s="322"/>
      <c r="YD26" s="322"/>
      <c r="YE26" s="501">
        <v>0</v>
      </c>
      <c r="YF26" s="501">
        <v>0</v>
      </c>
      <c r="YG26" s="501">
        <v>0</v>
      </c>
      <c r="YH26" s="501">
        <v>0</v>
      </c>
      <c r="YI26" s="501">
        <v>0</v>
      </c>
      <c r="YJ26" s="501">
        <v>0</v>
      </c>
      <c r="YK26" s="501">
        <v>0</v>
      </c>
      <c r="YL26" s="501">
        <v>0</v>
      </c>
      <c r="YM26" s="501">
        <v>0</v>
      </c>
      <c r="YN26" s="501">
        <v>0</v>
      </c>
      <c r="YO26" s="501">
        <v>0</v>
      </c>
      <c r="YP26" s="501">
        <v>0</v>
      </c>
      <c r="YQ26" s="501">
        <v>0</v>
      </c>
      <c r="YR26" s="501">
        <v>0</v>
      </c>
      <c r="YS26" s="501">
        <v>0</v>
      </c>
      <c r="YT26" s="501">
        <v>0</v>
      </c>
      <c r="YU26" s="501">
        <v>0</v>
      </c>
      <c r="YV26" s="501">
        <v>0</v>
      </c>
      <c r="YW26" s="501">
        <v>0</v>
      </c>
      <c r="YX26" s="501">
        <v>0</v>
      </c>
      <c r="YY26" s="501">
        <v>0</v>
      </c>
      <c r="YZ26" s="501">
        <v>0</v>
      </c>
      <c r="ZA26" s="501">
        <v>0</v>
      </c>
      <c r="ZB26" s="501">
        <v>0</v>
      </c>
      <c r="ZC26" s="501">
        <v>0</v>
      </c>
      <c r="ZD26" s="501">
        <v>0</v>
      </c>
      <c r="ZE26" s="501">
        <v>0</v>
      </c>
      <c r="ZF26" s="501">
        <v>0</v>
      </c>
      <c r="ZG26" s="501">
        <v>0</v>
      </c>
      <c r="ZH26" s="501">
        <v>0</v>
      </c>
      <c r="ZI26" s="501">
        <v>0</v>
      </c>
      <c r="ZJ26" s="501">
        <v>0</v>
      </c>
      <c r="ZK26" s="501">
        <v>0</v>
      </c>
      <c r="ZL26" s="501">
        <v>0</v>
      </c>
      <c r="ZM26" s="501">
        <v>0</v>
      </c>
      <c r="ZN26" s="501">
        <v>0</v>
      </c>
      <c r="ZO26" s="501">
        <v>0</v>
      </c>
      <c r="ZP26" s="501">
        <v>0</v>
      </c>
      <c r="ZQ26" s="501">
        <v>0</v>
      </c>
      <c r="ZR26" s="501">
        <v>0</v>
      </c>
      <c r="ZS26" s="501">
        <v>0</v>
      </c>
      <c r="ZT26" s="501">
        <v>0</v>
      </c>
      <c r="ZU26" s="501">
        <v>0</v>
      </c>
      <c r="ZV26" s="501">
        <v>0</v>
      </c>
      <c r="ZW26" s="501">
        <v>0</v>
      </c>
      <c r="ZX26" s="501">
        <v>0</v>
      </c>
      <c r="ZY26" s="501">
        <v>0</v>
      </c>
      <c r="ZZ26" s="501">
        <v>0</v>
      </c>
      <c r="AAA26" s="501">
        <v>0</v>
      </c>
      <c r="AAB26" s="501">
        <v>0</v>
      </c>
      <c r="AAC26" s="501">
        <v>0</v>
      </c>
      <c r="AAD26" s="501">
        <v>0</v>
      </c>
      <c r="AAE26" s="501">
        <v>0</v>
      </c>
      <c r="AAF26" s="501">
        <v>0</v>
      </c>
      <c r="AAG26" s="501">
        <v>0</v>
      </c>
      <c r="AAH26" s="501">
        <v>0</v>
      </c>
      <c r="AAI26" s="501">
        <v>0</v>
      </c>
      <c r="AAJ26" s="501">
        <v>0</v>
      </c>
      <c r="AAK26" s="501">
        <v>0</v>
      </c>
      <c r="AAL26" s="501">
        <v>0</v>
      </c>
      <c r="AAM26" s="501">
        <v>0</v>
      </c>
      <c r="AAN26" s="501">
        <v>0</v>
      </c>
      <c r="AAO26" s="501">
        <v>0</v>
      </c>
      <c r="AAP26" s="501">
        <v>0</v>
      </c>
      <c r="AAQ26" s="501">
        <v>0</v>
      </c>
      <c r="AAR26" s="501">
        <v>0</v>
      </c>
      <c r="AAS26" s="501">
        <v>0</v>
      </c>
      <c r="AAT26" s="501">
        <v>0</v>
      </c>
      <c r="AAU26" s="501">
        <v>0</v>
      </c>
      <c r="AAV26" s="501">
        <v>0</v>
      </c>
      <c r="AAW26" s="501">
        <v>0</v>
      </c>
      <c r="AAX26" s="501">
        <v>0</v>
      </c>
      <c r="AAY26" s="501">
        <f>VLOOKUP($B26,'Sintesi (CA)'!$C$30:$AE$56,22,FALSE)</f>
        <v>0</v>
      </c>
      <c r="AAZ26" s="501">
        <f>VLOOKUP($B26,'Sintesi (CA)'!$C$30:$AE$56,22,FALSE)</f>
        <v>0</v>
      </c>
      <c r="ABA26" s="501">
        <f>VLOOKUP($B26,'Sintesi (CA)'!$C$30:$AE$56,22,FALSE)</f>
        <v>0</v>
      </c>
      <c r="ABB26" s="501">
        <f>VLOOKUP($B26,'Sintesi (CA)'!$C$30:$AE$56,22,FALSE)</f>
        <v>0</v>
      </c>
      <c r="ABC26" s="501">
        <f>VLOOKUP($B26,'Sintesi (CA)'!$C$30:$AE$56,22,FALSE)</f>
        <v>0</v>
      </c>
      <c r="ABD26" s="501">
        <f>VLOOKUP($B26,'Sintesi (CA)'!$C$30:$AE$56,22,FALSE)</f>
        <v>0</v>
      </c>
      <c r="ABE26" s="501">
        <f>VLOOKUP($B26,'Sintesi (CA)'!$C$30:$AE$56,22,FALSE)</f>
        <v>0</v>
      </c>
      <c r="ABF26" s="501">
        <f>VLOOKUP($B26,'Sintesi (CA)'!$C$30:$AE$56,22,FALSE)</f>
        <v>0</v>
      </c>
      <c r="ABG26" s="501">
        <f>VLOOKUP($B26,'Sintesi (CA)'!$C$30:$AE$56,22,FALSE)</f>
        <v>0</v>
      </c>
      <c r="ABH26" s="501">
        <f>VLOOKUP($B26,'Sintesi (CA)'!$C$30:$AE$56,22,FALSE)</f>
        <v>0</v>
      </c>
      <c r="ABI26" s="501">
        <f>VLOOKUP($B26,'Sintesi (CA)'!$C$30:$AE$56,22,FALSE)</f>
        <v>0</v>
      </c>
      <c r="ABJ26" s="501">
        <f>VLOOKUP($B26,'Sintesi (CA)'!$C$30:$AE$56,22,FALSE)</f>
        <v>0</v>
      </c>
      <c r="ABK26" s="501">
        <f>VLOOKUP($B26,'Sintesi (CA)'!$C$30:$AE$56,22,FALSE)</f>
        <v>0</v>
      </c>
      <c r="ABL26" s="501">
        <f>VLOOKUP($B26,'Sintesi (CA)'!$C$30:$AE$56,22,FALSE)</f>
        <v>0</v>
      </c>
      <c r="ABM26" s="501">
        <f>VLOOKUP($B26,'Sintesi (CA)'!$C$30:$AE$56,22,FALSE)</f>
        <v>0</v>
      </c>
      <c r="ABN26" s="501">
        <f>VLOOKUP($B26,'Sintesi (CA)'!$C$30:$AE$56,22,FALSE)</f>
        <v>0</v>
      </c>
      <c r="ABO26" s="501">
        <f>VLOOKUP($B26,'Sintesi (CA)'!$C$30:$AE$56,22,FALSE)</f>
        <v>0</v>
      </c>
      <c r="ABP26" s="501">
        <f>VLOOKUP($B26,'Sintesi (CA)'!$C$30:$AE$56,22,FALSE)</f>
        <v>0</v>
      </c>
      <c r="ABQ26" s="501">
        <f>VLOOKUP($B26,'Sintesi (CA)'!$C$30:$AE$56,22,FALSE)</f>
        <v>0</v>
      </c>
      <c r="ABR26" s="501">
        <f>VLOOKUP($B26,'Sintesi (CA)'!$C$30:$AE$56,22,FALSE)</f>
        <v>0</v>
      </c>
      <c r="ABS26" s="501">
        <f>VLOOKUP($B26,'Sintesi (CA)'!$C$30:$AE$56,22,FALSE)</f>
        <v>0</v>
      </c>
      <c r="ABT26" s="501">
        <f>VLOOKUP($B26,'Sintesi (CA)'!$C$30:$AE$56,22,FALSE)</f>
        <v>0</v>
      </c>
      <c r="ABU26" s="501">
        <f>VLOOKUP($B26,'Sintesi (CA)'!$C$30:$AE$56,22,FALSE)</f>
        <v>0</v>
      </c>
      <c r="ABV26" s="501">
        <f>VLOOKUP($B26,'Sintesi (CA)'!$C$30:$AE$56,22,FALSE)</f>
        <v>0</v>
      </c>
      <c r="ABW26" s="501">
        <f>VLOOKUP($B26,'Sintesi (CA)'!$C$30:$AE$56,22,FALSE)</f>
        <v>0</v>
      </c>
      <c r="ABX26" s="501">
        <f>VLOOKUP($B26,'Sintesi (CA)'!$C$30:$AE$56,22,FALSE)</f>
        <v>0</v>
      </c>
      <c r="ABY26" s="501">
        <f>VLOOKUP($B26,'Sintesi (CA)'!$C$30:$AE$56,22,FALSE)</f>
        <v>0</v>
      </c>
      <c r="ABZ26" s="501">
        <f>VLOOKUP($B26,'Sintesi (CA)'!$C$30:$AE$56,22,FALSE)</f>
        <v>0</v>
      </c>
      <c r="ACA26" s="501">
        <f>VLOOKUP($B26,'Sintesi (CA)'!$C$30:$AE$56,22,FALSE)</f>
        <v>0</v>
      </c>
      <c r="ACB26" s="501">
        <f>VLOOKUP($B26,'Sintesi (CA)'!$C$30:$AE$56,22,FALSE)</f>
        <v>0</v>
      </c>
      <c r="ACC26" s="501">
        <f>VLOOKUP($B26,'Sintesi (CA)'!$C$30:$AE$56,22,FALSE)</f>
        <v>0</v>
      </c>
      <c r="ACD26" s="501">
        <f>VLOOKUP($B26,'Sintesi (CA)'!$C$30:$AE$56,22,FALSE)</f>
        <v>0</v>
      </c>
      <c r="ACE26" s="501"/>
      <c r="ACF26" s="501"/>
      <c r="ACG26" s="501"/>
      <c r="ACH26" s="86"/>
      <c r="ACI26" s="88">
        <v>0</v>
      </c>
      <c r="ACJ26" s="87"/>
      <c r="ACK26" s="89"/>
      <c r="ACL26" s="177"/>
      <c r="ACM26" s="177"/>
      <c r="ACN26" s="177"/>
      <c r="ACO26" s="177"/>
      <c r="ACP26" s="177"/>
      <c r="ACQ26" s="177"/>
      <c r="ACR26" s="177"/>
      <c r="ACS26" s="80"/>
      <c r="ACT26" s="80"/>
      <c r="ACU26" s="80"/>
      <c r="ACV26" s="80"/>
      <c r="ACW26" s="80"/>
      <c r="ACX26" s="80"/>
      <c r="ACY26" s="80"/>
      <c r="ACZ26" s="80"/>
      <c r="ADA26" s="80"/>
      <c r="ADB26" s="80"/>
      <c r="ADC26" s="80"/>
      <c r="ADD26" s="80"/>
      <c r="ADE26" s="80"/>
      <c r="ADF26" s="80"/>
      <c r="ADG26" s="80"/>
      <c r="ADH26" s="80"/>
      <c r="ADI26" s="80"/>
      <c r="ADJ26" s="80"/>
      <c r="ADK26" s="80"/>
      <c r="ADL26" s="80"/>
      <c r="ADM26" s="80"/>
      <c r="ADN26" s="80"/>
      <c r="ADO26" s="80"/>
      <c r="ADP26" s="80"/>
      <c r="ADQ26" s="80"/>
      <c r="ADR26" s="80"/>
      <c r="ADS26" s="80"/>
      <c r="ADT26" s="80"/>
      <c r="ADU26" s="80"/>
      <c r="ADV26" s="80"/>
      <c r="ADW26" s="80"/>
      <c r="ADX26" s="80"/>
      <c r="ADY26" s="80"/>
      <c r="ADZ26" s="80"/>
      <c r="AEA26" s="80"/>
      <c r="AEB26" s="80"/>
      <c r="AEC26" s="80"/>
      <c r="AED26" s="80"/>
      <c r="AEE26" s="80"/>
      <c r="AEF26" s="80"/>
      <c r="AEG26" s="80"/>
      <c r="AEH26" s="80"/>
      <c r="AEI26" s="80"/>
      <c r="AEJ26" s="80"/>
      <c r="AEK26" s="80"/>
      <c r="AEL26" s="80"/>
      <c r="AEM26" s="80"/>
      <c r="AEN26" s="80"/>
      <c r="AEO26" s="80"/>
      <c r="AEP26" s="80"/>
      <c r="AEQ26" s="80"/>
      <c r="AER26" s="80"/>
      <c r="AES26" s="80"/>
      <c r="AET26" s="80"/>
      <c r="AEU26" s="80"/>
      <c r="AEV26" s="80"/>
      <c r="AEW26" s="80"/>
      <c r="AEX26" s="80"/>
      <c r="AEY26" s="80"/>
      <c r="AEZ26" s="80"/>
      <c r="AFA26" s="80"/>
      <c r="AFB26" s="80"/>
      <c r="AFC26" s="80"/>
      <c r="AFD26" s="80"/>
      <c r="AFE26" s="80"/>
      <c r="AFF26" s="80"/>
      <c r="AFG26" s="80"/>
      <c r="AFH26" s="80"/>
      <c r="AFI26" s="80"/>
      <c r="AFJ26" s="80"/>
      <c r="AFK26" s="80"/>
      <c r="AFL26" s="80"/>
      <c r="AFM26" s="80"/>
      <c r="AFN26" s="80"/>
      <c r="AFO26" s="80"/>
      <c r="AFP26" s="80"/>
      <c r="AFQ26" s="80"/>
      <c r="AFR26" s="80"/>
      <c r="AFS26" s="80"/>
      <c r="AFT26" s="80"/>
      <c r="AFU26" s="80"/>
      <c r="AFV26" s="80"/>
      <c r="AFW26" s="80"/>
      <c r="AFX26" s="80"/>
      <c r="AFY26" s="80"/>
      <c r="AFZ26" s="80"/>
      <c r="AGA26" s="80"/>
      <c r="AGB26" s="80"/>
      <c r="AGC26" s="80"/>
      <c r="AGD26" s="80"/>
      <c r="AGE26" s="80"/>
      <c r="AGF26" s="80"/>
      <c r="AGG26" s="80"/>
      <c r="AGH26" s="80"/>
      <c r="AGI26" s="80"/>
      <c r="AGJ26" s="80"/>
      <c r="AGK26" s="80"/>
      <c r="AGL26" s="80"/>
      <c r="AGM26" s="80"/>
    </row>
    <row r="27" spans="1:871" s="104" customFormat="1">
      <c r="A27" s="74" t="str">
        <f>IF('Sintesi (CA)'!B52&lt;&gt;"",'Sintesi (CA)'!B52,"")</f>
        <v/>
      </c>
      <c r="B27" s="145" t="str">
        <f>IF('Sintesi (CA)'!C52&lt;&gt;"",'Sintesi (CA)'!C52,"")</f>
        <v/>
      </c>
      <c r="C27" s="74" t="str">
        <f>IF('Sintesi (CA)'!N52&lt;&gt;"",'Sintesi (CA)'!N52,"")</f>
        <v/>
      </c>
      <c r="D27" s="75">
        <f>'Sintesi (CA)'!W52</f>
        <v>0</v>
      </c>
      <c r="E27" s="75">
        <f>'Sintesi (CA)'!X52</f>
        <v>0</v>
      </c>
      <c r="F27" s="75">
        <f>'Sintesi (CA)'!Y52</f>
        <v>0</v>
      </c>
      <c r="G27" s="175">
        <v>1</v>
      </c>
      <c r="H27" s="183"/>
      <c r="I27" s="183"/>
      <c r="J27" s="78">
        <f t="shared" si="123"/>
        <v>0</v>
      </c>
      <c r="K27" s="78">
        <v>0</v>
      </c>
      <c r="L27" s="79">
        <f t="shared" si="124"/>
        <v>0</v>
      </c>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80"/>
      <c r="AL27" s="80"/>
      <c r="AM27" s="80"/>
      <c r="AN27" s="80"/>
      <c r="AO27" s="80"/>
      <c r="AP27" s="80"/>
      <c r="AQ27" s="80"/>
      <c r="AR27" s="80"/>
      <c r="AS27" s="80"/>
      <c r="AT27" s="80"/>
      <c r="AU27" s="80"/>
      <c r="AV27" s="80"/>
      <c r="AW27" s="80"/>
      <c r="AX27" s="80"/>
      <c r="AY27" s="80"/>
      <c r="AZ27" s="80"/>
      <c r="BA27" s="80"/>
      <c r="BB27" s="80"/>
      <c r="BC27" s="80"/>
      <c r="BD27" s="80"/>
      <c r="BE27" s="80"/>
      <c r="BF27" s="80"/>
      <c r="BG27" s="80"/>
      <c r="BH27" s="80"/>
      <c r="BI27" s="80"/>
      <c r="BJ27" s="80"/>
      <c r="BK27" s="80"/>
      <c r="BL27" s="80"/>
      <c r="BM27" s="80"/>
      <c r="BN27" s="80"/>
      <c r="BO27" s="80"/>
      <c r="BP27" s="80"/>
      <c r="BQ27" s="80"/>
      <c r="BR27" s="80"/>
      <c r="BS27" s="80"/>
      <c r="BT27" s="80"/>
      <c r="BU27" s="80"/>
      <c r="BV27" s="80"/>
      <c r="BW27" s="80"/>
      <c r="BX27" s="80"/>
      <c r="BY27" s="80"/>
      <c r="BZ27" s="80"/>
      <c r="CA27" s="80"/>
      <c r="CB27" s="80"/>
      <c r="CC27" s="80"/>
      <c r="CD27" s="80"/>
      <c r="CE27" s="80"/>
      <c r="CF27" s="80"/>
      <c r="CG27" s="80"/>
      <c r="CH27" s="80"/>
      <c r="CI27" s="80"/>
      <c r="CJ27" s="80"/>
      <c r="CK27" s="80"/>
      <c r="CL27" s="80"/>
      <c r="CM27" s="80"/>
      <c r="CN27" s="80"/>
      <c r="CO27" s="80"/>
      <c r="CP27" s="80"/>
      <c r="CQ27" s="80"/>
      <c r="CR27" s="80"/>
      <c r="CS27" s="80"/>
      <c r="CT27" s="80"/>
      <c r="CU27" s="80"/>
      <c r="CV27" s="80"/>
      <c r="CW27" s="80"/>
      <c r="CX27" s="80"/>
      <c r="CY27" s="80"/>
      <c r="CZ27" s="80"/>
      <c r="DA27" s="80"/>
      <c r="DB27" s="80"/>
      <c r="DC27" s="80"/>
      <c r="DD27" s="80"/>
      <c r="DE27" s="80"/>
      <c r="DF27" s="80"/>
      <c r="DG27" s="80"/>
      <c r="DH27" s="80"/>
      <c r="DI27" s="80"/>
      <c r="DJ27" s="80"/>
      <c r="DK27" s="80"/>
      <c r="DL27" s="80"/>
      <c r="DM27" s="80"/>
      <c r="DN27" s="80"/>
      <c r="DO27" s="80"/>
      <c r="DP27" s="318">
        <v>0</v>
      </c>
      <c r="DQ27" s="318">
        <v>0</v>
      </c>
      <c r="DR27" s="318">
        <v>0</v>
      </c>
      <c r="DS27" s="318">
        <v>0</v>
      </c>
      <c r="DT27" s="318">
        <v>0</v>
      </c>
      <c r="DU27" s="318">
        <v>0</v>
      </c>
      <c r="DV27" s="318">
        <v>0</v>
      </c>
      <c r="DW27" s="318">
        <v>0</v>
      </c>
      <c r="DX27" s="318">
        <v>0</v>
      </c>
      <c r="DY27" s="318">
        <v>0</v>
      </c>
      <c r="DZ27" s="318">
        <v>0</v>
      </c>
      <c r="EA27" s="318">
        <v>0</v>
      </c>
      <c r="EB27" s="318">
        <v>0</v>
      </c>
      <c r="EC27" s="318">
        <v>0</v>
      </c>
      <c r="ED27" s="318">
        <v>0</v>
      </c>
      <c r="EE27" s="318">
        <v>0</v>
      </c>
      <c r="EF27" s="318">
        <v>0</v>
      </c>
      <c r="EG27" s="318">
        <v>0</v>
      </c>
      <c r="EH27" s="318">
        <v>0</v>
      </c>
      <c r="EI27" s="318">
        <v>0</v>
      </c>
      <c r="EJ27" s="318">
        <v>0</v>
      </c>
      <c r="EK27" s="318">
        <v>0</v>
      </c>
      <c r="EL27" s="318">
        <v>0</v>
      </c>
      <c r="EM27" s="318">
        <v>0</v>
      </c>
      <c r="EN27" s="318">
        <v>0</v>
      </c>
      <c r="EO27" s="318">
        <v>0</v>
      </c>
      <c r="EP27" s="318">
        <v>0</v>
      </c>
      <c r="EQ27" s="318">
        <v>0</v>
      </c>
      <c r="ER27" s="318">
        <v>0</v>
      </c>
      <c r="ES27" s="318">
        <v>0</v>
      </c>
      <c r="ET27" s="318">
        <v>0</v>
      </c>
      <c r="EU27" s="318">
        <v>0</v>
      </c>
      <c r="EV27" s="318">
        <v>0</v>
      </c>
      <c r="EW27" s="318">
        <v>0</v>
      </c>
      <c r="EX27" s="318">
        <v>0</v>
      </c>
      <c r="EY27" s="318">
        <v>0</v>
      </c>
      <c r="EZ27" s="318">
        <v>0</v>
      </c>
      <c r="FA27" s="318">
        <v>0</v>
      </c>
      <c r="FB27" s="318">
        <v>0</v>
      </c>
      <c r="FC27" s="318">
        <v>0</v>
      </c>
      <c r="FD27" s="318">
        <v>0</v>
      </c>
      <c r="FE27" s="318">
        <v>0</v>
      </c>
      <c r="FF27" s="318">
        <v>0</v>
      </c>
      <c r="FG27" s="318">
        <v>0</v>
      </c>
      <c r="FH27" s="318">
        <v>0</v>
      </c>
      <c r="FI27" s="318">
        <v>0</v>
      </c>
      <c r="FJ27" s="318">
        <v>0</v>
      </c>
      <c r="FK27" s="318">
        <v>0</v>
      </c>
      <c r="FL27" s="318">
        <v>0</v>
      </c>
      <c r="FM27" s="318">
        <v>0</v>
      </c>
      <c r="FN27" s="318">
        <v>0</v>
      </c>
      <c r="FO27" s="318">
        <v>0</v>
      </c>
      <c r="FP27" s="318">
        <v>0</v>
      </c>
      <c r="FQ27" s="318">
        <v>0</v>
      </c>
      <c r="FR27" s="318">
        <v>0</v>
      </c>
      <c r="FS27" s="318">
        <v>0</v>
      </c>
      <c r="FT27" s="318">
        <v>0</v>
      </c>
      <c r="FU27" s="318">
        <v>0</v>
      </c>
      <c r="FV27" s="318">
        <v>0</v>
      </c>
      <c r="FW27" s="318">
        <v>0</v>
      </c>
      <c r="FX27" s="318">
        <v>0</v>
      </c>
      <c r="FY27" s="318">
        <v>0</v>
      </c>
      <c r="FZ27" s="318">
        <v>0</v>
      </c>
      <c r="GA27" s="318">
        <v>0</v>
      </c>
      <c r="GB27" s="318">
        <v>0</v>
      </c>
      <c r="GC27" s="318">
        <v>0</v>
      </c>
      <c r="GD27" s="318">
        <v>0</v>
      </c>
      <c r="GE27" s="318">
        <v>0</v>
      </c>
      <c r="GF27" s="318">
        <v>0</v>
      </c>
      <c r="GG27" s="318">
        <v>0</v>
      </c>
      <c r="GH27" s="318">
        <v>0</v>
      </c>
      <c r="GI27" s="318">
        <v>0</v>
      </c>
      <c r="GJ27" s="318">
        <f>VLOOKUP($B27,'Sintesi (CA)'!$C$30:$AE$56,25,FALSE)</f>
        <v>0</v>
      </c>
      <c r="GK27" s="318">
        <f>VLOOKUP($B27,'Sintesi (CA)'!$C$30:$AE$56,25,FALSE)</f>
        <v>0</v>
      </c>
      <c r="GL27" s="318">
        <f>VLOOKUP($B27,'Sintesi (CA)'!$C$30:$AE$56,25,FALSE)</f>
        <v>0</v>
      </c>
      <c r="GM27" s="318">
        <f>VLOOKUP($B27,'Sintesi (CA)'!$C$30:$AE$56,25,FALSE)</f>
        <v>0</v>
      </c>
      <c r="GN27" s="318">
        <f>VLOOKUP($B27,'Sintesi (CA)'!$C$30:$AE$56,25,FALSE)</f>
        <v>0</v>
      </c>
      <c r="GO27" s="318">
        <f>VLOOKUP($B27,'Sintesi (CA)'!$C$30:$AE$56,25,FALSE)</f>
        <v>0</v>
      </c>
      <c r="GP27" s="318">
        <f>VLOOKUP($B27,'Sintesi (CA)'!$C$30:$AE$56,25,FALSE)</f>
        <v>0</v>
      </c>
      <c r="GQ27" s="318">
        <f>VLOOKUP($B27,'Sintesi (CA)'!$C$30:$AE$56,25,FALSE)</f>
        <v>0</v>
      </c>
      <c r="GR27" s="318">
        <f>VLOOKUP($B27,'Sintesi (CA)'!$C$30:$AE$56,25,FALSE)</f>
        <v>0</v>
      </c>
      <c r="GS27" s="318">
        <f>VLOOKUP($B27,'Sintesi (CA)'!$C$30:$AE$56,25,FALSE)</f>
        <v>0</v>
      </c>
      <c r="GT27" s="318">
        <f>VLOOKUP($B27,'Sintesi (CA)'!$C$30:$AE$56,25,FALSE)</f>
        <v>0</v>
      </c>
      <c r="GU27" s="318">
        <f>VLOOKUP($B27,'Sintesi (CA)'!$C$30:$AE$56,25,FALSE)</f>
        <v>0</v>
      </c>
      <c r="GV27" s="318">
        <f>VLOOKUP($B27,'Sintesi (CA)'!$C$30:$AE$56,25,FALSE)</f>
        <v>0</v>
      </c>
      <c r="GW27" s="318">
        <f>VLOOKUP($B27,'Sintesi (CA)'!$C$30:$AE$56,25,FALSE)</f>
        <v>0</v>
      </c>
      <c r="GX27" s="318">
        <f>VLOOKUP($B27,'Sintesi (CA)'!$C$30:$AE$56,25,FALSE)</f>
        <v>0</v>
      </c>
      <c r="GY27" s="318">
        <f>VLOOKUP($B27,'Sintesi (CA)'!$C$30:$AE$56,25,FALSE)</f>
        <v>0</v>
      </c>
      <c r="GZ27" s="318">
        <f>VLOOKUP($B27,'Sintesi (CA)'!$C$30:$AE$56,25,FALSE)</f>
        <v>0</v>
      </c>
      <c r="HA27" s="318">
        <f>VLOOKUP($B27,'Sintesi (CA)'!$C$30:$AE$56,25,FALSE)</f>
        <v>0</v>
      </c>
      <c r="HB27" s="318">
        <f>VLOOKUP($B27,'Sintesi (CA)'!$C$30:$AE$56,25,FALSE)</f>
        <v>0</v>
      </c>
      <c r="HC27" s="318">
        <f>VLOOKUP($B27,'Sintesi (CA)'!$C$30:$AE$56,25,FALSE)</f>
        <v>0</v>
      </c>
      <c r="HD27" s="318">
        <f>VLOOKUP($B27,'Sintesi (CA)'!$C$30:$AE$56,25,FALSE)</f>
        <v>0</v>
      </c>
      <c r="HE27" s="318">
        <f>VLOOKUP($B27,'Sintesi (CA)'!$C$30:$AE$56,25,FALSE)</f>
        <v>0</v>
      </c>
      <c r="HF27" s="318">
        <f>VLOOKUP($B27,'Sintesi (CA)'!$C$30:$AE$56,25,FALSE)</f>
        <v>0</v>
      </c>
      <c r="HG27" s="318">
        <f>VLOOKUP($B27,'Sintesi (CA)'!$C$30:$AE$56,25,FALSE)</f>
        <v>0</v>
      </c>
      <c r="HH27" s="318">
        <f>VLOOKUP($B27,'Sintesi (CA)'!$C$30:$AE$56,25,FALSE)</f>
        <v>0</v>
      </c>
      <c r="HI27" s="318">
        <f>VLOOKUP($B27,'Sintesi (CA)'!$C$30:$AE$56,25,FALSE)</f>
        <v>0</v>
      </c>
      <c r="HJ27" s="318">
        <f>VLOOKUP($B27,'Sintesi (CA)'!$C$30:$AE$56,25,FALSE)</f>
        <v>0</v>
      </c>
      <c r="HK27" s="318">
        <f>VLOOKUP($B27,'Sintesi (CA)'!$C$30:$AE$56,25,FALSE)</f>
        <v>0</v>
      </c>
      <c r="HL27" s="318">
        <f>VLOOKUP($B27,'Sintesi (CA)'!$C$30:$AE$56,25,FALSE)</f>
        <v>0</v>
      </c>
      <c r="HM27" s="318">
        <f>VLOOKUP($B27,'Sintesi (CA)'!$C$30:$AE$56,25,FALSE)</f>
        <v>0</v>
      </c>
      <c r="HN27" s="318">
        <f>VLOOKUP($B27,'Sintesi (CA)'!$C$30:$AE$56,25,FALSE)</f>
        <v>0</v>
      </c>
      <c r="HO27" s="318">
        <f>VLOOKUP($B27,'Sintesi (CA)'!$C$30:$AE$56,25,FALSE)</f>
        <v>0</v>
      </c>
      <c r="HP27" s="318"/>
      <c r="HQ27" s="318"/>
      <c r="HR27" s="318"/>
      <c r="HS27" s="319">
        <v>0</v>
      </c>
      <c r="HT27" s="319">
        <v>0</v>
      </c>
      <c r="HU27" s="319">
        <v>0</v>
      </c>
      <c r="HV27" s="319">
        <v>0</v>
      </c>
      <c r="HW27" s="319">
        <v>0</v>
      </c>
      <c r="HX27" s="319">
        <v>0</v>
      </c>
      <c r="HY27" s="319">
        <v>0</v>
      </c>
      <c r="HZ27" s="319">
        <v>0</v>
      </c>
      <c r="IA27" s="319">
        <v>0</v>
      </c>
      <c r="IB27" s="319">
        <v>0</v>
      </c>
      <c r="IC27" s="319">
        <v>0</v>
      </c>
      <c r="ID27" s="319">
        <v>0</v>
      </c>
      <c r="IE27" s="319">
        <v>0</v>
      </c>
      <c r="IF27" s="319">
        <v>0</v>
      </c>
      <c r="IG27" s="319">
        <v>0</v>
      </c>
      <c r="IH27" s="319">
        <v>0</v>
      </c>
      <c r="II27" s="319">
        <v>0</v>
      </c>
      <c r="IJ27" s="319">
        <v>0</v>
      </c>
      <c r="IK27" s="319">
        <v>0</v>
      </c>
      <c r="IL27" s="319">
        <v>0</v>
      </c>
      <c r="IM27" s="319">
        <v>0</v>
      </c>
      <c r="IN27" s="319">
        <v>0</v>
      </c>
      <c r="IO27" s="319">
        <v>0</v>
      </c>
      <c r="IP27" s="319">
        <v>0</v>
      </c>
      <c r="IQ27" s="319">
        <v>0</v>
      </c>
      <c r="IR27" s="319">
        <v>0</v>
      </c>
      <c r="IS27" s="319">
        <v>0</v>
      </c>
      <c r="IT27" s="319">
        <v>0</v>
      </c>
      <c r="IU27" s="319">
        <v>0</v>
      </c>
      <c r="IV27" s="319">
        <v>0</v>
      </c>
      <c r="IW27" s="319">
        <v>0</v>
      </c>
      <c r="IX27" s="319">
        <v>0</v>
      </c>
      <c r="IY27" s="319">
        <v>0</v>
      </c>
      <c r="IZ27" s="319">
        <v>0</v>
      </c>
      <c r="JA27" s="319">
        <v>0</v>
      </c>
      <c r="JB27" s="319">
        <v>0</v>
      </c>
      <c r="JC27" s="319">
        <v>0</v>
      </c>
      <c r="JD27" s="319">
        <v>0</v>
      </c>
      <c r="JE27" s="319">
        <v>0</v>
      </c>
      <c r="JF27" s="319">
        <v>0</v>
      </c>
      <c r="JG27" s="319">
        <v>0</v>
      </c>
      <c r="JH27" s="319">
        <v>0</v>
      </c>
      <c r="JI27" s="319">
        <v>0</v>
      </c>
      <c r="JJ27" s="319">
        <v>0</v>
      </c>
      <c r="JK27" s="319">
        <v>0</v>
      </c>
      <c r="JL27" s="319">
        <v>0</v>
      </c>
      <c r="JM27" s="319">
        <v>0</v>
      </c>
      <c r="JN27" s="319">
        <v>0</v>
      </c>
      <c r="JO27" s="319">
        <v>0</v>
      </c>
      <c r="JP27" s="319">
        <v>0</v>
      </c>
      <c r="JQ27" s="319">
        <v>0</v>
      </c>
      <c r="JR27" s="319">
        <v>0</v>
      </c>
      <c r="JS27" s="319">
        <v>0</v>
      </c>
      <c r="JT27" s="319">
        <v>0</v>
      </c>
      <c r="JU27" s="319">
        <v>0</v>
      </c>
      <c r="JV27" s="319">
        <v>0</v>
      </c>
      <c r="JW27" s="319">
        <v>0</v>
      </c>
      <c r="JX27" s="319">
        <v>0</v>
      </c>
      <c r="JY27" s="319">
        <v>0</v>
      </c>
      <c r="JZ27" s="319">
        <v>0</v>
      </c>
      <c r="KA27" s="319">
        <v>0</v>
      </c>
      <c r="KB27" s="319">
        <v>0</v>
      </c>
      <c r="KC27" s="319">
        <v>0</v>
      </c>
      <c r="KD27" s="319">
        <v>0</v>
      </c>
      <c r="KE27" s="319">
        <v>0</v>
      </c>
      <c r="KF27" s="319">
        <v>0</v>
      </c>
      <c r="KG27" s="319">
        <v>0</v>
      </c>
      <c r="KH27" s="319">
        <v>0</v>
      </c>
      <c r="KI27" s="319">
        <v>0</v>
      </c>
      <c r="KJ27" s="319">
        <v>0</v>
      </c>
      <c r="KK27" s="319">
        <v>0</v>
      </c>
      <c r="KL27" s="319">
        <v>0</v>
      </c>
      <c r="KM27" s="319">
        <f>VLOOKUP($B27,'Sintesi (CA)'!$C$30:$AE$56,27,FALSE)</f>
        <v>0</v>
      </c>
      <c r="KN27" s="319">
        <f>VLOOKUP($B27,'Sintesi (CA)'!$C$30:$AE$56,27,FALSE)</f>
        <v>0</v>
      </c>
      <c r="KO27" s="319">
        <f>VLOOKUP($B27,'Sintesi (CA)'!$C$30:$AE$56,27,FALSE)</f>
        <v>0</v>
      </c>
      <c r="KP27" s="319">
        <f>VLOOKUP($B27,'Sintesi (CA)'!$C$30:$AE$56,27,FALSE)</f>
        <v>0</v>
      </c>
      <c r="KQ27" s="319">
        <f>VLOOKUP($B27,'Sintesi (CA)'!$C$30:$AE$56,27,FALSE)</f>
        <v>0</v>
      </c>
      <c r="KR27" s="319">
        <f>VLOOKUP($B27,'Sintesi (CA)'!$C$30:$AE$56,27,FALSE)</f>
        <v>0</v>
      </c>
      <c r="KS27" s="319">
        <f>VLOOKUP($B27,'Sintesi (CA)'!$C$30:$AE$56,27,FALSE)</f>
        <v>0</v>
      </c>
      <c r="KT27" s="319">
        <f>VLOOKUP($B27,'Sintesi (CA)'!$C$30:$AE$56,27,FALSE)</f>
        <v>0</v>
      </c>
      <c r="KU27" s="319">
        <f>VLOOKUP($B27,'Sintesi (CA)'!$C$30:$AE$56,27,FALSE)</f>
        <v>0</v>
      </c>
      <c r="KV27" s="319">
        <f>VLOOKUP($B27,'Sintesi (CA)'!$C$30:$AE$56,27,FALSE)</f>
        <v>0</v>
      </c>
      <c r="KW27" s="319">
        <f>VLOOKUP($B27,'Sintesi (CA)'!$C$30:$AE$56,27,FALSE)</f>
        <v>0</v>
      </c>
      <c r="KX27" s="319">
        <f>VLOOKUP($B27,'Sintesi (CA)'!$C$30:$AE$56,27,FALSE)</f>
        <v>0</v>
      </c>
      <c r="KY27" s="319">
        <f>VLOOKUP($B27,'Sintesi (CA)'!$C$30:$AE$56,27,FALSE)</f>
        <v>0</v>
      </c>
      <c r="KZ27" s="319">
        <f>VLOOKUP($B27,'Sintesi (CA)'!$C$30:$AE$56,27,FALSE)</f>
        <v>0</v>
      </c>
      <c r="LA27" s="319">
        <f>VLOOKUP($B27,'Sintesi (CA)'!$C$30:$AE$56,27,FALSE)</f>
        <v>0</v>
      </c>
      <c r="LB27" s="319">
        <f>VLOOKUP($B27,'Sintesi (CA)'!$C$30:$AE$56,27,FALSE)</f>
        <v>0</v>
      </c>
      <c r="LC27" s="319">
        <f>VLOOKUP($B27,'Sintesi (CA)'!$C$30:$AE$56,27,FALSE)</f>
        <v>0</v>
      </c>
      <c r="LD27" s="319">
        <f>VLOOKUP($B27,'Sintesi (CA)'!$C$30:$AE$56,27,FALSE)</f>
        <v>0</v>
      </c>
      <c r="LE27" s="319">
        <f>VLOOKUP($B27,'Sintesi (CA)'!$C$30:$AE$56,27,FALSE)</f>
        <v>0</v>
      </c>
      <c r="LF27" s="319">
        <f>VLOOKUP($B27,'Sintesi (CA)'!$C$30:$AE$56,27,FALSE)</f>
        <v>0</v>
      </c>
      <c r="LG27" s="319">
        <f>VLOOKUP($B27,'Sintesi (CA)'!$C$30:$AE$56,27,FALSE)</f>
        <v>0</v>
      </c>
      <c r="LH27" s="319">
        <f>VLOOKUP($B27,'Sintesi (CA)'!$C$30:$AE$56,27,FALSE)</f>
        <v>0</v>
      </c>
      <c r="LI27" s="319">
        <f>VLOOKUP($B27,'Sintesi (CA)'!$C$30:$AE$56,27,FALSE)</f>
        <v>0</v>
      </c>
      <c r="LJ27" s="319">
        <f>VLOOKUP($B27,'Sintesi (CA)'!$C$30:$AE$56,27,FALSE)</f>
        <v>0</v>
      </c>
      <c r="LK27" s="319">
        <f>VLOOKUP($B27,'Sintesi (CA)'!$C$30:$AE$56,27,FALSE)</f>
        <v>0</v>
      </c>
      <c r="LL27" s="319">
        <f>VLOOKUP($B27,'Sintesi (CA)'!$C$30:$AE$56,27,FALSE)</f>
        <v>0</v>
      </c>
      <c r="LM27" s="319">
        <f>VLOOKUP($B27,'Sintesi (CA)'!$C$30:$AE$56,27,FALSE)</f>
        <v>0</v>
      </c>
      <c r="LN27" s="319">
        <f>VLOOKUP($B27,'Sintesi (CA)'!$C$30:$AE$56,27,FALSE)</f>
        <v>0</v>
      </c>
      <c r="LO27" s="319">
        <f>VLOOKUP($B27,'Sintesi (CA)'!$C$30:$AE$56,27,FALSE)</f>
        <v>0</v>
      </c>
      <c r="LP27" s="319">
        <f>VLOOKUP($B27,'Sintesi (CA)'!$C$30:$AE$56,27,FALSE)</f>
        <v>0</v>
      </c>
      <c r="LQ27" s="319">
        <f>VLOOKUP($B27,'Sintesi (CA)'!$C$30:$AE$56,27,FALSE)</f>
        <v>0</v>
      </c>
      <c r="LR27" s="319">
        <f>VLOOKUP($B27,'Sintesi (CA)'!$C$30:$AE$56,27,FALSE)</f>
        <v>0</v>
      </c>
      <c r="LS27" s="319"/>
      <c r="LT27" s="319"/>
      <c r="LU27" s="319"/>
      <c r="LV27" s="320">
        <v>0</v>
      </c>
      <c r="LW27" s="320">
        <v>0</v>
      </c>
      <c r="LX27" s="320">
        <v>0</v>
      </c>
      <c r="LY27" s="320">
        <v>0</v>
      </c>
      <c r="LZ27" s="320">
        <v>0</v>
      </c>
      <c r="MA27" s="320">
        <v>0</v>
      </c>
      <c r="MB27" s="320">
        <v>0</v>
      </c>
      <c r="MC27" s="320">
        <v>0</v>
      </c>
      <c r="MD27" s="320">
        <v>0</v>
      </c>
      <c r="ME27" s="320">
        <v>0</v>
      </c>
      <c r="MF27" s="320">
        <v>0</v>
      </c>
      <c r="MG27" s="320">
        <v>0</v>
      </c>
      <c r="MH27" s="320">
        <v>0</v>
      </c>
      <c r="MI27" s="320">
        <v>0</v>
      </c>
      <c r="MJ27" s="320">
        <v>0</v>
      </c>
      <c r="MK27" s="320">
        <v>0</v>
      </c>
      <c r="ML27" s="320">
        <v>0</v>
      </c>
      <c r="MM27" s="320">
        <v>0</v>
      </c>
      <c r="MN27" s="320">
        <v>0</v>
      </c>
      <c r="MO27" s="320">
        <v>0</v>
      </c>
      <c r="MP27" s="320">
        <v>0</v>
      </c>
      <c r="MQ27" s="320">
        <v>0</v>
      </c>
      <c r="MR27" s="320">
        <v>0</v>
      </c>
      <c r="MS27" s="320">
        <v>0</v>
      </c>
      <c r="MT27" s="320">
        <v>0</v>
      </c>
      <c r="MU27" s="320">
        <v>0</v>
      </c>
      <c r="MV27" s="320">
        <v>0</v>
      </c>
      <c r="MW27" s="320">
        <v>0</v>
      </c>
      <c r="MX27" s="320">
        <v>0</v>
      </c>
      <c r="MY27" s="320">
        <v>0</v>
      </c>
      <c r="MZ27" s="320">
        <v>0</v>
      </c>
      <c r="NA27" s="320">
        <v>0</v>
      </c>
      <c r="NB27" s="320">
        <v>0</v>
      </c>
      <c r="NC27" s="320">
        <v>0</v>
      </c>
      <c r="ND27" s="320">
        <v>0</v>
      </c>
      <c r="NE27" s="320">
        <v>0</v>
      </c>
      <c r="NF27" s="320">
        <v>0</v>
      </c>
      <c r="NG27" s="320">
        <v>0</v>
      </c>
      <c r="NH27" s="320">
        <v>0</v>
      </c>
      <c r="NI27" s="320">
        <v>0</v>
      </c>
      <c r="NJ27" s="320">
        <v>0</v>
      </c>
      <c r="NK27" s="320">
        <v>0</v>
      </c>
      <c r="NL27" s="320">
        <v>0</v>
      </c>
      <c r="NM27" s="320">
        <v>0</v>
      </c>
      <c r="NN27" s="320">
        <v>0</v>
      </c>
      <c r="NO27" s="320">
        <v>0</v>
      </c>
      <c r="NP27" s="320">
        <v>0</v>
      </c>
      <c r="NQ27" s="320">
        <v>0</v>
      </c>
      <c r="NR27" s="320">
        <v>0</v>
      </c>
      <c r="NS27" s="320">
        <v>0</v>
      </c>
      <c r="NT27" s="320">
        <v>0</v>
      </c>
      <c r="NU27" s="320">
        <v>0</v>
      </c>
      <c r="NV27" s="320">
        <v>0</v>
      </c>
      <c r="NW27" s="320">
        <v>0</v>
      </c>
      <c r="NX27" s="320">
        <v>0</v>
      </c>
      <c r="NY27" s="320">
        <v>0</v>
      </c>
      <c r="NZ27" s="320">
        <v>0</v>
      </c>
      <c r="OA27" s="320">
        <v>0</v>
      </c>
      <c r="OB27" s="320">
        <v>0</v>
      </c>
      <c r="OC27" s="320">
        <v>0</v>
      </c>
      <c r="OD27" s="320">
        <v>0</v>
      </c>
      <c r="OE27" s="320">
        <v>0</v>
      </c>
      <c r="OF27" s="320">
        <v>0</v>
      </c>
      <c r="OG27" s="320">
        <v>0</v>
      </c>
      <c r="OH27" s="320">
        <v>0</v>
      </c>
      <c r="OI27" s="320">
        <v>0</v>
      </c>
      <c r="OJ27" s="320">
        <v>0</v>
      </c>
      <c r="OK27" s="320">
        <v>0</v>
      </c>
      <c r="OL27" s="320">
        <v>0</v>
      </c>
      <c r="OM27" s="320">
        <v>0</v>
      </c>
      <c r="ON27" s="320">
        <v>0</v>
      </c>
      <c r="OO27" s="320">
        <v>0</v>
      </c>
      <c r="OP27" s="320">
        <f>VLOOKUP($B27,'Sintesi (CA)'!$C$30:$AE$56,26,FALSE)</f>
        <v>0</v>
      </c>
      <c r="OQ27" s="320">
        <f>VLOOKUP($B27,'Sintesi (CA)'!$C$30:$AE$56,26,FALSE)</f>
        <v>0</v>
      </c>
      <c r="OR27" s="320">
        <f>VLOOKUP($B27,'Sintesi (CA)'!$C$30:$AE$56,26,FALSE)</f>
        <v>0</v>
      </c>
      <c r="OS27" s="320">
        <f>VLOOKUP($B27,'Sintesi (CA)'!$C$30:$AE$56,26,FALSE)</f>
        <v>0</v>
      </c>
      <c r="OT27" s="320">
        <f>VLOOKUP($B27,'Sintesi (CA)'!$C$30:$AE$56,26,FALSE)</f>
        <v>0</v>
      </c>
      <c r="OU27" s="320">
        <f>VLOOKUP($B27,'Sintesi (CA)'!$C$30:$AE$56,26,FALSE)</f>
        <v>0</v>
      </c>
      <c r="OV27" s="320">
        <f>VLOOKUP($B27,'Sintesi (CA)'!$C$30:$AE$56,26,FALSE)</f>
        <v>0</v>
      </c>
      <c r="OW27" s="320">
        <f>VLOOKUP($B27,'Sintesi (CA)'!$C$30:$AE$56,26,FALSE)</f>
        <v>0</v>
      </c>
      <c r="OX27" s="320">
        <f>VLOOKUP($B27,'Sintesi (CA)'!$C$30:$AE$56,26,FALSE)</f>
        <v>0</v>
      </c>
      <c r="OY27" s="320">
        <f>VLOOKUP($B27,'Sintesi (CA)'!$C$30:$AE$56,26,FALSE)</f>
        <v>0</v>
      </c>
      <c r="OZ27" s="320">
        <f>VLOOKUP($B27,'Sintesi (CA)'!$C$30:$AE$56,26,FALSE)</f>
        <v>0</v>
      </c>
      <c r="PA27" s="320">
        <f>VLOOKUP($B27,'Sintesi (CA)'!$C$30:$AE$56,26,FALSE)</f>
        <v>0</v>
      </c>
      <c r="PB27" s="320">
        <f>VLOOKUP($B27,'Sintesi (CA)'!$C$30:$AE$56,26,FALSE)</f>
        <v>0</v>
      </c>
      <c r="PC27" s="320">
        <f>VLOOKUP($B27,'Sintesi (CA)'!$C$30:$AE$56,26,FALSE)</f>
        <v>0</v>
      </c>
      <c r="PD27" s="320">
        <f>VLOOKUP($B27,'Sintesi (CA)'!$C$30:$AE$56,26,FALSE)</f>
        <v>0</v>
      </c>
      <c r="PE27" s="320">
        <f>VLOOKUP($B27,'Sintesi (CA)'!$C$30:$AE$56,26,FALSE)</f>
        <v>0</v>
      </c>
      <c r="PF27" s="320">
        <f>VLOOKUP($B27,'Sintesi (CA)'!$C$30:$AE$56,26,FALSE)</f>
        <v>0</v>
      </c>
      <c r="PG27" s="320">
        <f>VLOOKUP($B27,'Sintesi (CA)'!$C$30:$AE$56,26,FALSE)</f>
        <v>0</v>
      </c>
      <c r="PH27" s="320">
        <f>VLOOKUP($B27,'Sintesi (CA)'!$C$30:$AE$56,26,FALSE)</f>
        <v>0</v>
      </c>
      <c r="PI27" s="320">
        <f>VLOOKUP($B27,'Sintesi (CA)'!$C$30:$AE$56,26,FALSE)</f>
        <v>0</v>
      </c>
      <c r="PJ27" s="320">
        <f>VLOOKUP($B27,'Sintesi (CA)'!$C$30:$AE$56,26,FALSE)</f>
        <v>0</v>
      </c>
      <c r="PK27" s="320">
        <f>VLOOKUP($B27,'Sintesi (CA)'!$C$30:$AE$56,26,FALSE)</f>
        <v>0</v>
      </c>
      <c r="PL27" s="320">
        <f>VLOOKUP($B27,'Sintesi (CA)'!$C$30:$AE$56,26,FALSE)</f>
        <v>0</v>
      </c>
      <c r="PM27" s="320">
        <f>VLOOKUP($B27,'Sintesi (CA)'!$C$30:$AE$56,26,FALSE)</f>
        <v>0</v>
      </c>
      <c r="PN27" s="320">
        <f>VLOOKUP($B27,'Sintesi (CA)'!$C$30:$AE$56,26,FALSE)</f>
        <v>0</v>
      </c>
      <c r="PO27" s="320">
        <f>VLOOKUP($B27,'Sintesi (CA)'!$C$30:$AE$56,26,FALSE)</f>
        <v>0</v>
      </c>
      <c r="PP27" s="320">
        <f>VLOOKUP($B27,'Sintesi (CA)'!$C$30:$AE$56,26,FALSE)</f>
        <v>0</v>
      </c>
      <c r="PQ27" s="320">
        <f>VLOOKUP($B27,'Sintesi (CA)'!$C$30:$AE$56,26,FALSE)</f>
        <v>0</v>
      </c>
      <c r="PR27" s="320">
        <f>VLOOKUP($B27,'Sintesi (CA)'!$C$30:$AE$56,26,FALSE)</f>
        <v>0</v>
      </c>
      <c r="PS27" s="320">
        <f>VLOOKUP($B27,'Sintesi (CA)'!$C$30:$AE$56,26,FALSE)</f>
        <v>0</v>
      </c>
      <c r="PT27" s="320">
        <f>VLOOKUP($B27,'Sintesi (CA)'!$C$30:$AE$56,26,FALSE)</f>
        <v>0</v>
      </c>
      <c r="PU27" s="320">
        <f>VLOOKUP($B27,'Sintesi (CA)'!$C$30:$AE$56,26,FALSE)</f>
        <v>0</v>
      </c>
      <c r="PV27" s="320"/>
      <c r="PW27" s="320"/>
      <c r="PX27" s="320"/>
      <c r="PY27" s="321">
        <v>0</v>
      </c>
      <c r="PZ27" s="321">
        <v>0</v>
      </c>
      <c r="QA27" s="321">
        <v>0</v>
      </c>
      <c r="QB27" s="321">
        <v>0</v>
      </c>
      <c r="QC27" s="321">
        <v>0</v>
      </c>
      <c r="QD27" s="321">
        <v>0</v>
      </c>
      <c r="QE27" s="321">
        <v>0</v>
      </c>
      <c r="QF27" s="321">
        <v>0</v>
      </c>
      <c r="QG27" s="321">
        <v>0</v>
      </c>
      <c r="QH27" s="321">
        <v>0</v>
      </c>
      <c r="QI27" s="321">
        <v>0</v>
      </c>
      <c r="QJ27" s="321">
        <v>0</v>
      </c>
      <c r="QK27" s="321">
        <v>0</v>
      </c>
      <c r="QL27" s="321">
        <v>0</v>
      </c>
      <c r="QM27" s="321">
        <v>0</v>
      </c>
      <c r="QN27" s="321">
        <v>0</v>
      </c>
      <c r="QO27" s="321">
        <v>0</v>
      </c>
      <c r="QP27" s="321">
        <v>0</v>
      </c>
      <c r="QQ27" s="321">
        <v>0</v>
      </c>
      <c r="QR27" s="321">
        <v>0</v>
      </c>
      <c r="QS27" s="321">
        <v>0</v>
      </c>
      <c r="QT27" s="321">
        <v>0</v>
      </c>
      <c r="QU27" s="321">
        <v>0</v>
      </c>
      <c r="QV27" s="321">
        <v>0</v>
      </c>
      <c r="QW27" s="321">
        <v>0</v>
      </c>
      <c r="QX27" s="321">
        <v>0</v>
      </c>
      <c r="QY27" s="321">
        <v>0</v>
      </c>
      <c r="QZ27" s="321">
        <v>0</v>
      </c>
      <c r="RA27" s="321">
        <v>0</v>
      </c>
      <c r="RB27" s="321">
        <v>0</v>
      </c>
      <c r="RC27" s="321">
        <v>0</v>
      </c>
      <c r="RD27" s="321">
        <v>0</v>
      </c>
      <c r="RE27" s="321">
        <v>0</v>
      </c>
      <c r="RF27" s="321">
        <v>0</v>
      </c>
      <c r="RG27" s="321">
        <v>0</v>
      </c>
      <c r="RH27" s="321">
        <v>0</v>
      </c>
      <c r="RI27" s="321">
        <v>0</v>
      </c>
      <c r="RJ27" s="321">
        <v>0</v>
      </c>
      <c r="RK27" s="321">
        <v>0</v>
      </c>
      <c r="RL27" s="321">
        <v>0</v>
      </c>
      <c r="RM27" s="321">
        <v>0</v>
      </c>
      <c r="RN27" s="321">
        <v>0</v>
      </c>
      <c r="RO27" s="321">
        <v>0</v>
      </c>
      <c r="RP27" s="321">
        <v>0</v>
      </c>
      <c r="RQ27" s="321">
        <v>0</v>
      </c>
      <c r="RR27" s="321">
        <v>0</v>
      </c>
      <c r="RS27" s="321">
        <v>0</v>
      </c>
      <c r="RT27" s="321">
        <v>0</v>
      </c>
      <c r="RU27" s="321">
        <v>0</v>
      </c>
      <c r="RV27" s="321">
        <v>0</v>
      </c>
      <c r="RW27" s="321">
        <v>0</v>
      </c>
      <c r="RX27" s="321">
        <v>0</v>
      </c>
      <c r="RY27" s="321">
        <v>0</v>
      </c>
      <c r="RZ27" s="321">
        <v>0</v>
      </c>
      <c r="SA27" s="321">
        <v>0</v>
      </c>
      <c r="SB27" s="321">
        <v>0</v>
      </c>
      <c r="SC27" s="321">
        <v>0</v>
      </c>
      <c r="SD27" s="321">
        <v>0</v>
      </c>
      <c r="SE27" s="321">
        <v>0</v>
      </c>
      <c r="SF27" s="321">
        <v>0</v>
      </c>
      <c r="SG27" s="321">
        <v>0</v>
      </c>
      <c r="SH27" s="321">
        <v>0</v>
      </c>
      <c r="SI27" s="321">
        <v>0</v>
      </c>
      <c r="SJ27" s="321">
        <v>0</v>
      </c>
      <c r="SK27" s="321">
        <v>0</v>
      </c>
      <c r="SL27" s="321">
        <v>0</v>
      </c>
      <c r="SM27" s="321">
        <v>0</v>
      </c>
      <c r="SN27" s="321">
        <v>0</v>
      </c>
      <c r="SO27" s="321">
        <v>0</v>
      </c>
      <c r="SP27" s="321">
        <v>0</v>
      </c>
      <c r="SQ27" s="321">
        <v>0</v>
      </c>
      <c r="SR27" s="321">
        <v>0</v>
      </c>
      <c r="SS27" s="321">
        <f>VLOOKUP($B27,'Sintesi (CA)'!$C$30:$AE$56,28,FALSE)</f>
        <v>0</v>
      </c>
      <c r="ST27" s="321">
        <f>VLOOKUP($B27,'Sintesi (CA)'!$C$30:$AE$56,28,FALSE)</f>
        <v>0</v>
      </c>
      <c r="SU27" s="321">
        <f>VLOOKUP($B27,'Sintesi (CA)'!$C$30:$AE$56,28,FALSE)</f>
        <v>0</v>
      </c>
      <c r="SV27" s="321">
        <f>VLOOKUP($B27,'Sintesi (CA)'!$C$30:$AE$56,28,FALSE)</f>
        <v>0</v>
      </c>
      <c r="SW27" s="321">
        <f>VLOOKUP($B27,'Sintesi (CA)'!$C$30:$AE$56,28,FALSE)</f>
        <v>0</v>
      </c>
      <c r="SX27" s="321">
        <f>VLOOKUP($B27,'Sintesi (CA)'!$C$30:$AE$56,28,FALSE)</f>
        <v>0</v>
      </c>
      <c r="SY27" s="321">
        <f>VLOOKUP($B27,'Sintesi (CA)'!$C$30:$AE$56,28,FALSE)</f>
        <v>0</v>
      </c>
      <c r="SZ27" s="321">
        <f>VLOOKUP($B27,'Sintesi (CA)'!$C$30:$AE$56,28,FALSE)</f>
        <v>0</v>
      </c>
      <c r="TA27" s="321">
        <f>VLOOKUP($B27,'Sintesi (CA)'!$C$30:$AE$56,28,FALSE)</f>
        <v>0</v>
      </c>
      <c r="TB27" s="321">
        <f>VLOOKUP($B27,'Sintesi (CA)'!$C$30:$AE$56,28,FALSE)</f>
        <v>0</v>
      </c>
      <c r="TC27" s="321">
        <f>VLOOKUP($B27,'Sintesi (CA)'!$C$30:$AE$56,28,FALSE)</f>
        <v>0</v>
      </c>
      <c r="TD27" s="321">
        <f>VLOOKUP($B27,'Sintesi (CA)'!$C$30:$AE$56,28,FALSE)</f>
        <v>0</v>
      </c>
      <c r="TE27" s="321">
        <f>VLOOKUP($B27,'Sintesi (CA)'!$C$30:$AE$56,28,FALSE)</f>
        <v>0</v>
      </c>
      <c r="TF27" s="321">
        <f>VLOOKUP($B27,'Sintesi (CA)'!$C$30:$AE$56,28,FALSE)</f>
        <v>0</v>
      </c>
      <c r="TG27" s="321">
        <f>VLOOKUP($B27,'Sintesi (CA)'!$C$30:$AE$56,28,FALSE)</f>
        <v>0</v>
      </c>
      <c r="TH27" s="321">
        <f>VLOOKUP($B27,'Sintesi (CA)'!$C$30:$AE$56,28,FALSE)</f>
        <v>0</v>
      </c>
      <c r="TI27" s="321">
        <f>VLOOKUP($B27,'Sintesi (CA)'!$C$30:$AE$56,28,FALSE)</f>
        <v>0</v>
      </c>
      <c r="TJ27" s="321">
        <f>VLOOKUP($B27,'Sintesi (CA)'!$C$30:$AE$56,28,FALSE)</f>
        <v>0</v>
      </c>
      <c r="TK27" s="321">
        <f>VLOOKUP($B27,'Sintesi (CA)'!$C$30:$AE$56,28,FALSE)</f>
        <v>0</v>
      </c>
      <c r="TL27" s="321">
        <f>VLOOKUP($B27,'Sintesi (CA)'!$C$30:$AE$56,28,FALSE)</f>
        <v>0</v>
      </c>
      <c r="TM27" s="321">
        <f>VLOOKUP($B27,'Sintesi (CA)'!$C$30:$AE$56,28,FALSE)</f>
        <v>0</v>
      </c>
      <c r="TN27" s="321">
        <f>VLOOKUP($B27,'Sintesi (CA)'!$C$30:$AE$56,28,FALSE)</f>
        <v>0</v>
      </c>
      <c r="TO27" s="321">
        <f>VLOOKUP($B27,'Sintesi (CA)'!$C$30:$AE$56,28,FALSE)</f>
        <v>0</v>
      </c>
      <c r="TP27" s="321">
        <f>VLOOKUP($B27,'Sintesi (CA)'!$C$30:$AE$56,28,FALSE)</f>
        <v>0</v>
      </c>
      <c r="TQ27" s="321">
        <f>VLOOKUP($B27,'Sintesi (CA)'!$C$30:$AE$56,28,FALSE)</f>
        <v>0</v>
      </c>
      <c r="TR27" s="321">
        <f>VLOOKUP($B27,'Sintesi (CA)'!$C$30:$AE$56,28,FALSE)</f>
        <v>0</v>
      </c>
      <c r="TS27" s="321">
        <f>VLOOKUP($B27,'Sintesi (CA)'!$C$30:$AE$56,28,FALSE)</f>
        <v>0</v>
      </c>
      <c r="TT27" s="321">
        <f>VLOOKUP($B27,'Sintesi (CA)'!$C$30:$AE$56,28,FALSE)</f>
        <v>0</v>
      </c>
      <c r="TU27" s="321">
        <f>VLOOKUP($B27,'Sintesi (CA)'!$C$30:$AE$56,28,FALSE)</f>
        <v>0</v>
      </c>
      <c r="TV27" s="321">
        <f>VLOOKUP($B27,'Sintesi (CA)'!$C$30:$AE$56,28,FALSE)</f>
        <v>0</v>
      </c>
      <c r="TW27" s="321">
        <f>VLOOKUP($B27,'Sintesi (CA)'!$C$30:$AE$56,28,FALSE)</f>
        <v>0</v>
      </c>
      <c r="TX27" s="321">
        <f>VLOOKUP($B27,'Sintesi (CA)'!$C$30:$AE$56,28,FALSE)</f>
        <v>0</v>
      </c>
      <c r="TY27" s="321"/>
      <c r="TZ27" s="321"/>
      <c r="UA27" s="321"/>
      <c r="UB27" s="322">
        <v>0</v>
      </c>
      <c r="UC27" s="322">
        <v>0</v>
      </c>
      <c r="UD27" s="322">
        <v>0</v>
      </c>
      <c r="UE27" s="322">
        <v>0</v>
      </c>
      <c r="UF27" s="322">
        <v>0</v>
      </c>
      <c r="UG27" s="322">
        <v>0</v>
      </c>
      <c r="UH27" s="322">
        <v>0</v>
      </c>
      <c r="UI27" s="322">
        <v>0</v>
      </c>
      <c r="UJ27" s="322">
        <v>0</v>
      </c>
      <c r="UK27" s="322">
        <v>0</v>
      </c>
      <c r="UL27" s="322">
        <v>0</v>
      </c>
      <c r="UM27" s="322">
        <v>0</v>
      </c>
      <c r="UN27" s="322">
        <v>0</v>
      </c>
      <c r="UO27" s="322">
        <v>0</v>
      </c>
      <c r="UP27" s="322">
        <v>0</v>
      </c>
      <c r="UQ27" s="322">
        <v>0</v>
      </c>
      <c r="UR27" s="322">
        <v>0</v>
      </c>
      <c r="US27" s="322">
        <v>0</v>
      </c>
      <c r="UT27" s="322">
        <v>0</v>
      </c>
      <c r="UU27" s="322">
        <v>0</v>
      </c>
      <c r="UV27" s="322">
        <v>0</v>
      </c>
      <c r="UW27" s="322">
        <v>0</v>
      </c>
      <c r="UX27" s="322">
        <v>0</v>
      </c>
      <c r="UY27" s="322">
        <v>0</v>
      </c>
      <c r="UZ27" s="322">
        <v>0</v>
      </c>
      <c r="VA27" s="322">
        <v>0</v>
      </c>
      <c r="VB27" s="322">
        <v>0</v>
      </c>
      <c r="VC27" s="322">
        <v>0</v>
      </c>
      <c r="VD27" s="322">
        <v>0</v>
      </c>
      <c r="VE27" s="322">
        <v>0</v>
      </c>
      <c r="VF27" s="322">
        <v>0</v>
      </c>
      <c r="VG27" s="322">
        <v>0</v>
      </c>
      <c r="VH27" s="322">
        <v>0</v>
      </c>
      <c r="VI27" s="322">
        <v>0</v>
      </c>
      <c r="VJ27" s="322">
        <v>0</v>
      </c>
      <c r="VK27" s="322">
        <v>0</v>
      </c>
      <c r="VL27" s="322">
        <v>0</v>
      </c>
      <c r="VM27" s="322">
        <v>0</v>
      </c>
      <c r="VN27" s="322">
        <v>0</v>
      </c>
      <c r="VO27" s="322">
        <v>0</v>
      </c>
      <c r="VP27" s="322">
        <v>0</v>
      </c>
      <c r="VQ27" s="322">
        <v>0</v>
      </c>
      <c r="VR27" s="322">
        <v>0</v>
      </c>
      <c r="VS27" s="322">
        <v>0</v>
      </c>
      <c r="VT27" s="322">
        <v>0</v>
      </c>
      <c r="VU27" s="322">
        <v>0</v>
      </c>
      <c r="VV27" s="322">
        <v>0</v>
      </c>
      <c r="VW27" s="322">
        <v>0</v>
      </c>
      <c r="VX27" s="322">
        <v>0</v>
      </c>
      <c r="VY27" s="322">
        <v>0</v>
      </c>
      <c r="VZ27" s="322">
        <v>0</v>
      </c>
      <c r="WA27" s="322">
        <v>0</v>
      </c>
      <c r="WB27" s="322">
        <v>0</v>
      </c>
      <c r="WC27" s="322">
        <v>0</v>
      </c>
      <c r="WD27" s="322">
        <v>0</v>
      </c>
      <c r="WE27" s="322">
        <v>0</v>
      </c>
      <c r="WF27" s="322">
        <v>0</v>
      </c>
      <c r="WG27" s="322">
        <v>0</v>
      </c>
      <c r="WH27" s="322">
        <v>0</v>
      </c>
      <c r="WI27" s="322">
        <v>0</v>
      </c>
      <c r="WJ27" s="322">
        <v>0</v>
      </c>
      <c r="WK27" s="322">
        <v>0</v>
      </c>
      <c r="WL27" s="322">
        <v>0</v>
      </c>
      <c r="WM27" s="322">
        <v>0</v>
      </c>
      <c r="WN27" s="322">
        <v>0</v>
      </c>
      <c r="WO27" s="322">
        <v>0</v>
      </c>
      <c r="WP27" s="322">
        <v>0</v>
      </c>
      <c r="WQ27" s="322">
        <v>0</v>
      </c>
      <c r="WR27" s="322">
        <v>0</v>
      </c>
      <c r="WS27" s="322">
        <v>0</v>
      </c>
      <c r="WT27" s="322">
        <v>0</v>
      </c>
      <c r="WU27" s="322">
        <v>0</v>
      </c>
      <c r="WV27" s="322">
        <f>VLOOKUP($B27,'Sintesi (CA)'!$C$30:$AE$56,29,FALSE)</f>
        <v>0</v>
      </c>
      <c r="WW27" s="322">
        <f>VLOOKUP($B27,'Sintesi (CA)'!$C$30:$AE$56,29,FALSE)</f>
        <v>0</v>
      </c>
      <c r="WX27" s="322">
        <f>VLOOKUP($B27,'Sintesi (CA)'!$C$30:$AE$56,29,FALSE)</f>
        <v>0</v>
      </c>
      <c r="WY27" s="322">
        <f>VLOOKUP($B27,'Sintesi (CA)'!$C$30:$AE$56,29,FALSE)</f>
        <v>0</v>
      </c>
      <c r="WZ27" s="322">
        <f>VLOOKUP($B27,'Sintesi (CA)'!$C$30:$AE$56,29,FALSE)</f>
        <v>0</v>
      </c>
      <c r="XA27" s="322">
        <f>VLOOKUP($B27,'Sintesi (CA)'!$C$30:$AE$56,29,FALSE)</f>
        <v>0</v>
      </c>
      <c r="XB27" s="322">
        <f>VLOOKUP($B27,'Sintesi (CA)'!$C$30:$AE$56,29,FALSE)</f>
        <v>0</v>
      </c>
      <c r="XC27" s="322">
        <f>VLOOKUP($B27,'Sintesi (CA)'!$C$30:$AE$56,29,FALSE)</f>
        <v>0</v>
      </c>
      <c r="XD27" s="322">
        <f>VLOOKUP($B27,'Sintesi (CA)'!$C$30:$AE$56,29,FALSE)</f>
        <v>0</v>
      </c>
      <c r="XE27" s="322">
        <f>VLOOKUP($B27,'Sintesi (CA)'!$C$30:$AE$56,29,FALSE)</f>
        <v>0</v>
      </c>
      <c r="XF27" s="322">
        <f>VLOOKUP($B27,'Sintesi (CA)'!$C$30:$AE$56,29,FALSE)</f>
        <v>0</v>
      </c>
      <c r="XG27" s="322">
        <f>VLOOKUP($B27,'Sintesi (CA)'!$C$30:$AE$56,29,FALSE)</f>
        <v>0</v>
      </c>
      <c r="XH27" s="322">
        <f>VLOOKUP($B27,'Sintesi (CA)'!$C$30:$AE$56,29,FALSE)</f>
        <v>0</v>
      </c>
      <c r="XI27" s="322">
        <f>VLOOKUP($B27,'Sintesi (CA)'!$C$30:$AE$56,29,FALSE)</f>
        <v>0</v>
      </c>
      <c r="XJ27" s="322">
        <f>VLOOKUP($B27,'Sintesi (CA)'!$C$30:$AE$56,29,FALSE)</f>
        <v>0</v>
      </c>
      <c r="XK27" s="322">
        <f>VLOOKUP($B27,'Sintesi (CA)'!$C$30:$AE$56,29,FALSE)</f>
        <v>0</v>
      </c>
      <c r="XL27" s="322">
        <f>VLOOKUP($B27,'Sintesi (CA)'!$C$30:$AE$56,29,FALSE)</f>
        <v>0</v>
      </c>
      <c r="XM27" s="322">
        <f>VLOOKUP($B27,'Sintesi (CA)'!$C$30:$AE$56,29,FALSE)</f>
        <v>0</v>
      </c>
      <c r="XN27" s="322">
        <f>VLOOKUP($B27,'Sintesi (CA)'!$C$30:$AE$56,29,FALSE)</f>
        <v>0</v>
      </c>
      <c r="XO27" s="322">
        <f>VLOOKUP($B27,'Sintesi (CA)'!$C$30:$AE$56,29,FALSE)</f>
        <v>0</v>
      </c>
      <c r="XP27" s="322">
        <f>VLOOKUP($B27,'Sintesi (CA)'!$C$30:$AE$56,29,FALSE)</f>
        <v>0</v>
      </c>
      <c r="XQ27" s="322">
        <f>VLOOKUP($B27,'Sintesi (CA)'!$C$30:$AE$56,29,FALSE)</f>
        <v>0</v>
      </c>
      <c r="XR27" s="322">
        <f>VLOOKUP($B27,'Sintesi (CA)'!$C$30:$AE$56,29,FALSE)</f>
        <v>0</v>
      </c>
      <c r="XS27" s="322">
        <f>VLOOKUP($B27,'Sintesi (CA)'!$C$30:$AE$56,29,FALSE)</f>
        <v>0</v>
      </c>
      <c r="XT27" s="322">
        <f>VLOOKUP($B27,'Sintesi (CA)'!$C$30:$AE$56,29,FALSE)</f>
        <v>0</v>
      </c>
      <c r="XU27" s="322">
        <f>VLOOKUP($B27,'Sintesi (CA)'!$C$30:$AE$56,29,FALSE)</f>
        <v>0</v>
      </c>
      <c r="XV27" s="322">
        <f>VLOOKUP($B27,'Sintesi (CA)'!$C$30:$AE$56,29,FALSE)</f>
        <v>0</v>
      </c>
      <c r="XW27" s="322">
        <f>VLOOKUP($B27,'Sintesi (CA)'!$C$30:$AE$56,29,FALSE)</f>
        <v>0</v>
      </c>
      <c r="XX27" s="322">
        <f>VLOOKUP($B27,'Sintesi (CA)'!$C$30:$AE$56,29,FALSE)</f>
        <v>0</v>
      </c>
      <c r="XY27" s="322">
        <f>VLOOKUP($B27,'Sintesi (CA)'!$C$30:$AE$56,29,FALSE)</f>
        <v>0</v>
      </c>
      <c r="XZ27" s="322">
        <f>VLOOKUP($B27,'Sintesi (CA)'!$C$30:$AE$56,29,FALSE)</f>
        <v>0</v>
      </c>
      <c r="YA27" s="322">
        <f>VLOOKUP($B27,'Sintesi (CA)'!$C$30:$AE$56,29,FALSE)</f>
        <v>0</v>
      </c>
      <c r="YB27" s="322"/>
      <c r="YC27" s="322"/>
      <c r="YD27" s="322"/>
      <c r="YE27" s="501">
        <v>0</v>
      </c>
      <c r="YF27" s="501">
        <v>0</v>
      </c>
      <c r="YG27" s="501">
        <v>0</v>
      </c>
      <c r="YH27" s="501">
        <v>0</v>
      </c>
      <c r="YI27" s="501">
        <v>0</v>
      </c>
      <c r="YJ27" s="501">
        <v>0</v>
      </c>
      <c r="YK27" s="501">
        <v>0</v>
      </c>
      <c r="YL27" s="501">
        <v>0</v>
      </c>
      <c r="YM27" s="501">
        <v>0</v>
      </c>
      <c r="YN27" s="501">
        <v>0</v>
      </c>
      <c r="YO27" s="501">
        <v>0</v>
      </c>
      <c r="YP27" s="501">
        <v>0</v>
      </c>
      <c r="YQ27" s="501">
        <v>0</v>
      </c>
      <c r="YR27" s="501">
        <v>0</v>
      </c>
      <c r="YS27" s="501">
        <v>0</v>
      </c>
      <c r="YT27" s="501">
        <v>0</v>
      </c>
      <c r="YU27" s="501">
        <v>0</v>
      </c>
      <c r="YV27" s="501">
        <v>0</v>
      </c>
      <c r="YW27" s="501">
        <v>0</v>
      </c>
      <c r="YX27" s="501">
        <v>0</v>
      </c>
      <c r="YY27" s="501">
        <v>0</v>
      </c>
      <c r="YZ27" s="501">
        <v>0</v>
      </c>
      <c r="ZA27" s="501">
        <v>0</v>
      </c>
      <c r="ZB27" s="501">
        <v>0</v>
      </c>
      <c r="ZC27" s="501">
        <v>0</v>
      </c>
      <c r="ZD27" s="501">
        <v>0</v>
      </c>
      <c r="ZE27" s="501">
        <v>0</v>
      </c>
      <c r="ZF27" s="501">
        <v>0</v>
      </c>
      <c r="ZG27" s="501">
        <v>0</v>
      </c>
      <c r="ZH27" s="501">
        <v>0</v>
      </c>
      <c r="ZI27" s="501">
        <v>0</v>
      </c>
      <c r="ZJ27" s="501">
        <v>0</v>
      </c>
      <c r="ZK27" s="501">
        <v>0</v>
      </c>
      <c r="ZL27" s="501">
        <v>0</v>
      </c>
      <c r="ZM27" s="501">
        <v>0</v>
      </c>
      <c r="ZN27" s="501">
        <v>0</v>
      </c>
      <c r="ZO27" s="501">
        <v>0</v>
      </c>
      <c r="ZP27" s="501">
        <v>0</v>
      </c>
      <c r="ZQ27" s="501">
        <v>0</v>
      </c>
      <c r="ZR27" s="501">
        <v>0</v>
      </c>
      <c r="ZS27" s="501">
        <v>0</v>
      </c>
      <c r="ZT27" s="501">
        <v>0</v>
      </c>
      <c r="ZU27" s="501">
        <v>0</v>
      </c>
      <c r="ZV27" s="501">
        <v>0</v>
      </c>
      <c r="ZW27" s="501">
        <v>0</v>
      </c>
      <c r="ZX27" s="501">
        <v>0</v>
      </c>
      <c r="ZY27" s="501">
        <v>0</v>
      </c>
      <c r="ZZ27" s="501">
        <v>0</v>
      </c>
      <c r="AAA27" s="501">
        <v>0</v>
      </c>
      <c r="AAB27" s="501">
        <v>0</v>
      </c>
      <c r="AAC27" s="501">
        <v>0</v>
      </c>
      <c r="AAD27" s="501">
        <v>0</v>
      </c>
      <c r="AAE27" s="501">
        <v>0</v>
      </c>
      <c r="AAF27" s="501">
        <v>0</v>
      </c>
      <c r="AAG27" s="501">
        <v>0</v>
      </c>
      <c r="AAH27" s="501">
        <v>0</v>
      </c>
      <c r="AAI27" s="501">
        <v>0</v>
      </c>
      <c r="AAJ27" s="501">
        <v>0</v>
      </c>
      <c r="AAK27" s="501">
        <v>0</v>
      </c>
      <c r="AAL27" s="501">
        <v>0</v>
      </c>
      <c r="AAM27" s="501">
        <v>0</v>
      </c>
      <c r="AAN27" s="501">
        <v>0</v>
      </c>
      <c r="AAO27" s="501">
        <v>0</v>
      </c>
      <c r="AAP27" s="501">
        <v>0</v>
      </c>
      <c r="AAQ27" s="501">
        <v>0</v>
      </c>
      <c r="AAR27" s="501">
        <v>0</v>
      </c>
      <c r="AAS27" s="501">
        <v>0</v>
      </c>
      <c r="AAT27" s="501">
        <v>0</v>
      </c>
      <c r="AAU27" s="501">
        <v>0</v>
      </c>
      <c r="AAV27" s="501">
        <v>0</v>
      </c>
      <c r="AAW27" s="501">
        <v>0</v>
      </c>
      <c r="AAX27" s="501">
        <v>0</v>
      </c>
      <c r="AAY27" s="501">
        <f>VLOOKUP($B27,'Sintesi (CA)'!$C$30:$AE$56,22,FALSE)</f>
        <v>0</v>
      </c>
      <c r="AAZ27" s="501">
        <f>VLOOKUP($B27,'Sintesi (CA)'!$C$30:$AE$56,22,FALSE)</f>
        <v>0</v>
      </c>
      <c r="ABA27" s="501">
        <f>VLOOKUP($B27,'Sintesi (CA)'!$C$30:$AE$56,22,FALSE)</f>
        <v>0</v>
      </c>
      <c r="ABB27" s="501">
        <f>VLOOKUP($B27,'Sintesi (CA)'!$C$30:$AE$56,22,FALSE)</f>
        <v>0</v>
      </c>
      <c r="ABC27" s="501">
        <f>VLOOKUP($B27,'Sintesi (CA)'!$C$30:$AE$56,22,FALSE)</f>
        <v>0</v>
      </c>
      <c r="ABD27" s="501">
        <f>VLOOKUP($B27,'Sintesi (CA)'!$C$30:$AE$56,22,FALSE)</f>
        <v>0</v>
      </c>
      <c r="ABE27" s="501">
        <f>VLOOKUP($B27,'Sintesi (CA)'!$C$30:$AE$56,22,FALSE)</f>
        <v>0</v>
      </c>
      <c r="ABF27" s="501">
        <f>VLOOKUP($B27,'Sintesi (CA)'!$C$30:$AE$56,22,FALSE)</f>
        <v>0</v>
      </c>
      <c r="ABG27" s="501">
        <f>VLOOKUP($B27,'Sintesi (CA)'!$C$30:$AE$56,22,FALSE)</f>
        <v>0</v>
      </c>
      <c r="ABH27" s="501">
        <f>VLOOKUP($B27,'Sintesi (CA)'!$C$30:$AE$56,22,FALSE)</f>
        <v>0</v>
      </c>
      <c r="ABI27" s="501">
        <f>VLOOKUP($B27,'Sintesi (CA)'!$C$30:$AE$56,22,FALSE)</f>
        <v>0</v>
      </c>
      <c r="ABJ27" s="501">
        <f>VLOOKUP($B27,'Sintesi (CA)'!$C$30:$AE$56,22,FALSE)</f>
        <v>0</v>
      </c>
      <c r="ABK27" s="501">
        <f>VLOOKUP($B27,'Sintesi (CA)'!$C$30:$AE$56,22,FALSE)</f>
        <v>0</v>
      </c>
      <c r="ABL27" s="501">
        <f>VLOOKUP($B27,'Sintesi (CA)'!$C$30:$AE$56,22,FALSE)</f>
        <v>0</v>
      </c>
      <c r="ABM27" s="501">
        <f>VLOOKUP($B27,'Sintesi (CA)'!$C$30:$AE$56,22,FALSE)</f>
        <v>0</v>
      </c>
      <c r="ABN27" s="501">
        <f>VLOOKUP($B27,'Sintesi (CA)'!$C$30:$AE$56,22,FALSE)</f>
        <v>0</v>
      </c>
      <c r="ABO27" s="501">
        <f>VLOOKUP($B27,'Sintesi (CA)'!$C$30:$AE$56,22,FALSE)</f>
        <v>0</v>
      </c>
      <c r="ABP27" s="501">
        <f>VLOOKUP($B27,'Sintesi (CA)'!$C$30:$AE$56,22,FALSE)</f>
        <v>0</v>
      </c>
      <c r="ABQ27" s="501">
        <f>VLOOKUP($B27,'Sintesi (CA)'!$C$30:$AE$56,22,FALSE)</f>
        <v>0</v>
      </c>
      <c r="ABR27" s="501">
        <f>VLOOKUP($B27,'Sintesi (CA)'!$C$30:$AE$56,22,FALSE)</f>
        <v>0</v>
      </c>
      <c r="ABS27" s="501">
        <f>VLOOKUP($B27,'Sintesi (CA)'!$C$30:$AE$56,22,FALSE)</f>
        <v>0</v>
      </c>
      <c r="ABT27" s="501">
        <f>VLOOKUP($B27,'Sintesi (CA)'!$C$30:$AE$56,22,FALSE)</f>
        <v>0</v>
      </c>
      <c r="ABU27" s="501">
        <f>VLOOKUP($B27,'Sintesi (CA)'!$C$30:$AE$56,22,FALSE)</f>
        <v>0</v>
      </c>
      <c r="ABV27" s="501">
        <f>VLOOKUP($B27,'Sintesi (CA)'!$C$30:$AE$56,22,FALSE)</f>
        <v>0</v>
      </c>
      <c r="ABW27" s="501">
        <f>VLOOKUP($B27,'Sintesi (CA)'!$C$30:$AE$56,22,FALSE)</f>
        <v>0</v>
      </c>
      <c r="ABX27" s="501">
        <f>VLOOKUP($B27,'Sintesi (CA)'!$C$30:$AE$56,22,FALSE)</f>
        <v>0</v>
      </c>
      <c r="ABY27" s="501">
        <f>VLOOKUP($B27,'Sintesi (CA)'!$C$30:$AE$56,22,FALSE)</f>
        <v>0</v>
      </c>
      <c r="ABZ27" s="501">
        <f>VLOOKUP($B27,'Sintesi (CA)'!$C$30:$AE$56,22,FALSE)</f>
        <v>0</v>
      </c>
      <c r="ACA27" s="501">
        <f>VLOOKUP($B27,'Sintesi (CA)'!$C$30:$AE$56,22,FALSE)</f>
        <v>0</v>
      </c>
      <c r="ACB27" s="501">
        <f>VLOOKUP($B27,'Sintesi (CA)'!$C$30:$AE$56,22,FALSE)</f>
        <v>0</v>
      </c>
      <c r="ACC27" s="501">
        <f>VLOOKUP($B27,'Sintesi (CA)'!$C$30:$AE$56,22,FALSE)</f>
        <v>0</v>
      </c>
      <c r="ACD27" s="501">
        <f>VLOOKUP($B27,'Sintesi (CA)'!$C$30:$AE$56,22,FALSE)</f>
        <v>0</v>
      </c>
      <c r="ACE27" s="501"/>
      <c r="ACF27" s="501"/>
      <c r="ACG27" s="501"/>
      <c r="ACH27" s="86"/>
      <c r="ACI27" s="88">
        <v>0</v>
      </c>
      <c r="ACJ27" s="87"/>
      <c r="ACK27" s="89"/>
      <c r="ACL27" s="177"/>
      <c r="ACM27" s="177"/>
      <c r="ACN27" s="177"/>
      <c r="ACO27" s="177"/>
      <c r="ACP27" s="177"/>
      <c r="ACQ27" s="177"/>
      <c r="ACR27" s="177"/>
      <c r="ACS27" s="80"/>
      <c r="ACT27" s="80"/>
      <c r="ACU27" s="80"/>
      <c r="ACV27" s="80"/>
      <c r="ACW27" s="80"/>
      <c r="ACX27" s="80"/>
      <c r="ACY27" s="80"/>
      <c r="ACZ27" s="80"/>
      <c r="ADA27" s="80"/>
      <c r="ADB27" s="80"/>
      <c r="ADC27" s="80"/>
      <c r="ADD27" s="80"/>
      <c r="ADE27" s="80"/>
      <c r="ADF27" s="80"/>
      <c r="ADG27" s="80"/>
      <c r="ADH27" s="80"/>
      <c r="ADI27" s="80"/>
      <c r="ADJ27" s="80"/>
      <c r="ADK27" s="80"/>
      <c r="ADL27" s="80"/>
      <c r="ADM27" s="80"/>
      <c r="ADN27" s="80"/>
      <c r="ADO27" s="80"/>
      <c r="ADP27" s="80"/>
      <c r="ADQ27" s="80"/>
      <c r="ADR27" s="80"/>
      <c r="ADS27" s="80"/>
      <c r="ADT27" s="80"/>
      <c r="ADU27" s="80"/>
      <c r="ADV27" s="80"/>
      <c r="ADW27" s="80"/>
      <c r="ADX27" s="80"/>
      <c r="ADY27" s="80"/>
      <c r="ADZ27" s="80"/>
      <c r="AEA27" s="80"/>
      <c r="AEB27" s="80"/>
      <c r="AEC27" s="80"/>
      <c r="AED27" s="80"/>
      <c r="AEE27" s="80"/>
      <c r="AEF27" s="80"/>
      <c r="AEG27" s="80"/>
      <c r="AEH27" s="80"/>
      <c r="AEI27" s="80"/>
      <c r="AEJ27" s="80"/>
      <c r="AEK27" s="80"/>
      <c r="AEL27" s="80"/>
      <c r="AEM27" s="80"/>
      <c r="AEN27" s="80"/>
      <c r="AEO27" s="80"/>
      <c r="AEP27" s="80"/>
      <c r="AEQ27" s="80"/>
      <c r="AER27" s="80"/>
      <c r="AES27" s="80"/>
      <c r="AET27" s="80"/>
      <c r="AEU27" s="80"/>
      <c r="AEV27" s="80"/>
      <c r="AEW27" s="80"/>
      <c r="AEX27" s="80"/>
      <c r="AEY27" s="80"/>
      <c r="AEZ27" s="80"/>
      <c r="AFA27" s="80"/>
      <c r="AFB27" s="80"/>
      <c r="AFC27" s="80"/>
      <c r="AFD27" s="80"/>
      <c r="AFE27" s="80"/>
      <c r="AFF27" s="80"/>
      <c r="AFG27" s="80"/>
      <c r="AFH27" s="80"/>
      <c r="AFI27" s="80"/>
      <c r="AFJ27" s="80"/>
      <c r="AFK27" s="80"/>
      <c r="AFL27" s="80"/>
      <c r="AFM27" s="80"/>
      <c r="AFN27" s="80"/>
      <c r="AFO27" s="80"/>
      <c r="AFP27" s="80"/>
      <c r="AFQ27" s="80"/>
      <c r="AFR27" s="80"/>
      <c r="AFS27" s="80"/>
      <c r="AFT27" s="80"/>
      <c r="AFU27" s="80"/>
      <c r="AFV27" s="80"/>
      <c r="AFW27" s="80"/>
      <c r="AFX27" s="80"/>
      <c r="AFY27" s="80"/>
      <c r="AFZ27" s="80"/>
      <c r="AGA27" s="80"/>
      <c r="AGB27" s="80"/>
      <c r="AGC27" s="80"/>
      <c r="AGD27" s="80"/>
      <c r="AGE27" s="80"/>
      <c r="AGF27" s="80"/>
      <c r="AGG27" s="80"/>
      <c r="AGH27" s="80"/>
      <c r="AGI27" s="80"/>
      <c r="AGJ27" s="80"/>
      <c r="AGK27" s="80"/>
      <c r="AGL27" s="80"/>
      <c r="AGM27" s="80"/>
    </row>
    <row r="28" spans="1:871" s="104" customFormat="1">
      <c r="A28" s="74" t="str">
        <f>IF('Sintesi (CA)'!B53&lt;&gt;"",'Sintesi (CA)'!B53,"")</f>
        <v/>
      </c>
      <c r="B28" s="145" t="str">
        <f>IF('Sintesi (CA)'!C53&lt;&gt;"",'Sintesi (CA)'!C53,"")</f>
        <v/>
      </c>
      <c r="C28" s="74" t="str">
        <f>IF('Sintesi (CA)'!N53&lt;&gt;"",'Sintesi (CA)'!N53,"")</f>
        <v/>
      </c>
      <c r="D28" s="75">
        <f>'Sintesi (CA)'!W53</f>
        <v>0</v>
      </c>
      <c r="E28" s="75">
        <f>'Sintesi (CA)'!X53</f>
        <v>0</v>
      </c>
      <c r="F28" s="75">
        <f>'Sintesi (CA)'!Y53</f>
        <v>0</v>
      </c>
      <c r="G28" s="175">
        <v>1</v>
      </c>
      <c r="H28" s="183"/>
      <c r="I28" s="183"/>
      <c r="J28" s="78">
        <f t="shared" si="123"/>
        <v>0</v>
      </c>
      <c r="K28" s="78">
        <v>0</v>
      </c>
      <c r="L28" s="79">
        <f t="shared" si="124"/>
        <v>0</v>
      </c>
      <c r="M28" s="80"/>
      <c r="N28" s="80"/>
      <c r="O28" s="80"/>
      <c r="P28" s="80"/>
      <c r="Q28" s="80"/>
      <c r="R28" s="80"/>
      <c r="S28" s="80"/>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318">
        <v>0</v>
      </c>
      <c r="DQ28" s="318">
        <v>0</v>
      </c>
      <c r="DR28" s="318">
        <v>0</v>
      </c>
      <c r="DS28" s="318">
        <v>0</v>
      </c>
      <c r="DT28" s="318">
        <v>0</v>
      </c>
      <c r="DU28" s="318">
        <v>0</v>
      </c>
      <c r="DV28" s="318">
        <v>0</v>
      </c>
      <c r="DW28" s="318">
        <v>0</v>
      </c>
      <c r="DX28" s="318">
        <v>0</v>
      </c>
      <c r="DY28" s="318">
        <v>0</v>
      </c>
      <c r="DZ28" s="318">
        <v>0</v>
      </c>
      <c r="EA28" s="318">
        <v>0</v>
      </c>
      <c r="EB28" s="318">
        <v>0</v>
      </c>
      <c r="EC28" s="318">
        <v>0</v>
      </c>
      <c r="ED28" s="318">
        <v>0</v>
      </c>
      <c r="EE28" s="318">
        <v>0</v>
      </c>
      <c r="EF28" s="318">
        <v>0</v>
      </c>
      <c r="EG28" s="318">
        <v>0</v>
      </c>
      <c r="EH28" s="318">
        <v>0</v>
      </c>
      <c r="EI28" s="318">
        <v>0</v>
      </c>
      <c r="EJ28" s="318">
        <v>0</v>
      </c>
      <c r="EK28" s="318">
        <v>0</v>
      </c>
      <c r="EL28" s="318">
        <v>0</v>
      </c>
      <c r="EM28" s="318">
        <v>0</v>
      </c>
      <c r="EN28" s="318">
        <v>0</v>
      </c>
      <c r="EO28" s="318">
        <v>0</v>
      </c>
      <c r="EP28" s="318">
        <v>0</v>
      </c>
      <c r="EQ28" s="318">
        <v>0</v>
      </c>
      <c r="ER28" s="318">
        <v>0</v>
      </c>
      <c r="ES28" s="318">
        <v>0</v>
      </c>
      <c r="ET28" s="318">
        <v>0</v>
      </c>
      <c r="EU28" s="318">
        <v>0</v>
      </c>
      <c r="EV28" s="318">
        <v>0</v>
      </c>
      <c r="EW28" s="318">
        <v>0</v>
      </c>
      <c r="EX28" s="318">
        <v>0</v>
      </c>
      <c r="EY28" s="318">
        <v>0</v>
      </c>
      <c r="EZ28" s="318">
        <v>0</v>
      </c>
      <c r="FA28" s="318">
        <v>0</v>
      </c>
      <c r="FB28" s="318">
        <v>0</v>
      </c>
      <c r="FC28" s="318">
        <v>0</v>
      </c>
      <c r="FD28" s="318">
        <v>0</v>
      </c>
      <c r="FE28" s="318">
        <v>0</v>
      </c>
      <c r="FF28" s="318">
        <v>0</v>
      </c>
      <c r="FG28" s="318">
        <v>0</v>
      </c>
      <c r="FH28" s="318">
        <v>0</v>
      </c>
      <c r="FI28" s="318">
        <v>0</v>
      </c>
      <c r="FJ28" s="318">
        <v>0</v>
      </c>
      <c r="FK28" s="318">
        <v>0</v>
      </c>
      <c r="FL28" s="318">
        <v>0</v>
      </c>
      <c r="FM28" s="318">
        <v>0</v>
      </c>
      <c r="FN28" s="318">
        <v>0</v>
      </c>
      <c r="FO28" s="318">
        <v>0</v>
      </c>
      <c r="FP28" s="318">
        <v>0</v>
      </c>
      <c r="FQ28" s="318">
        <v>0</v>
      </c>
      <c r="FR28" s="318">
        <v>0</v>
      </c>
      <c r="FS28" s="318">
        <v>0</v>
      </c>
      <c r="FT28" s="318">
        <v>0</v>
      </c>
      <c r="FU28" s="318">
        <v>0</v>
      </c>
      <c r="FV28" s="318">
        <v>0</v>
      </c>
      <c r="FW28" s="318">
        <v>0</v>
      </c>
      <c r="FX28" s="318">
        <v>0</v>
      </c>
      <c r="FY28" s="318">
        <v>0</v>
      </c>
      <c r="FZ28" s="318">
        <v>0</v>
      </c>
      <c r="GA28" s="318">
        <v>0</v>
      </c>
      <c r="GB28" s="318">
        <v>0</v>
      </c>
      <c r="GC28" s="318">
        <v>0</v>
      </c>
      <c r="GD28" s="318">
        <v>0</v>
      </c>
      <c r="GE28" s="318">
        <v>0</v>
      </c>
      <c r="GF28" s="318">
        <v>0</v>
      </c>
      <c r="GG28" s="318">
        <v>0</v>
      </c>
      <c r="GH28" s="318">
        <v>0</v>
      </c>
      <c r="GI28" s="318">
        <v>0</v>
      </c>
      <c r="GJ28" s="318">
        <f>VLOOKUP($B28,'Sintesi (CA)'!$C$30:$AE$56,25,FALSE)</f>
        <v>0</v>
      </c>
      <c r="GK28" s="318">
        <f>VLOOKUP($B28,'Sintesi (CA)'!$C$30:$AE$56,25,FALSE)</f>
        <v>0</v>
      </c>
      <c r="GL28" s="318">
        <f>VLOOKUP($B28,'Sintesi (CA)'!$C$30:$AE$56,25,FALSE)</f>
        <v>0</v>
      </c>
      <c r="GM28" s="318">
        <f>VLOOKUP($B28,'Sintesi (CA)'!$C$30:$AE$56,25,FALSE)</f>
        <v>0</v>
      </c>
      <c r="GN28" s="318">
        <f>VLOOKUP($B28,'Sintesi (CA)'!$C$30:$AE$56,25,FALSE)</f>
        <v>0</v>
      </c>
      <c r="GO28" s="318">
        <f>VLOOKUP($B28,'Sintesi (CA)'!$C$30:$AE$56,25,FALSE)</f>
        <v>0</v>
      </c>
      <c r="GP28" s="318">
        <f>VLOOKUP($B28,'Sintesi (CA)'!$C$30:$AE$56,25,FALSE)</f>
        <v>0</v>
      </c>
      <c r="GQ28" s="318">
        <f>VLOOKUP($B28,'Sintesi (CA)'!$C$30:$AE$56,25,FALSE)</f>
        <v>0</v>
      </c>
      <c r="GR28" s="318">
        <f>VLOOKUP($B28,'Sintesi (CA)'!$C$30:$AE$56,25,FALSE)</f>
        <v>0</v>
      </c>
      <c r="GS28" s="318">
        <f>VLOOKUP($B28,'Sintesi (CA)'!$C$30:$AE$56,25,FALSE)</f>
        <v>0</v>
      </c>
      <c r="GT28" s="318">
        <f>VLOOKUP($B28,'Sintesi (CA)'!$C$30:$AE$56,25,FALSE)</f>
        <v>0</v>
      </c>
      <c r="GU28" s="318">
        <f>VLOOKUP($B28,'Sintesi (CA)'!$C$30:$AE$56,25,FALSE)</f>
        <v>0</v>
      </c>
      <c r="GV28" s="318">
        <f>VLOOKUP($B28,'Sintesi (CA)'!$C$30:$AE$56,25,FALSE)</f>
        <v>0</v>
      </c>
      <c r="GW28" s="318">
        <f>VLOOKUP($B28,'Sintesi (CA)'!$C$30:$AE$56,25,FALSE)</f>
        <v>0</v>
      </c>
      <c r="GX28" s="318">
        <f>VLOOKUP($B28,'Sintesi (CA)'!$C$30:$AE$56,25,FALSE)</f>
        <v>0</v>
      </c>
      <c r="GY28" s="318">
        <f>VLOOKUP($B28,'Sintesi (CA)'!$C$30:$AE$56,25,FALSE)</f>
        <v>0</v>
      </c>
      <c r="GZ28" s="318">
        <f>VLOOKUP($B28,'Sintesi (CA)'!$C$30:$AE$56,25,FALSE)</f>
        <v>0</v>
      </c>
      <c r="HA28" s="318">
        <f>VLOOKUP($B28,'Sintesi (CA)'!$C$30:$AE$56,25,FALSE)</f>
        <v>0</v>
      </c>
      <c r="HB28" s="318">
        <f>VLOOKUP($B28,'Sintesi (CA)'!$C$30:$AE$56,25,FALSE)</f>
        <v>0</v>
      </c>
      <c r="HC28" s="318">
        <f>VLOOKUP($B28,'Sintesi (CA)'!$C$30:$AE$56,25,FALSE)</f>
        <v>0</v>
      </c>
      <c r="HD28" s="318">
        <f>VLOOKUP($B28,'Sintesi (CA)'!$C$30:$AE$56,25,FALSE)</f>
        <v>0</v>
      </c>
      <c r="HE28" s="318">
        <f>VLOOKUP($B28,'Sintesi (CA)'!$C$30:$AE$56,25,FALSE)</f>
        <v>0</v>
      </c>
      <c r="HF28" s="318">
        <f>VLOOKUP($B28,'Sintesi (CA)'!$C$30:$AE$56,25,FALSE)</f>
        <v>0</v>
      </c>
      <c r="HG28" s="318">
        <f>VLOOKUP($B28,'Sintesi (CA)'!$C$30:$AE$56,25,FALSE)</f>
        <v>0</v>
      </c>
      <c r="HH28" s="318">
        <f>VLOOKUP($B28,'Sintesi (CA)'!$C$30:$AE$56,25,FALSE)</f>
        <v>0</v>
      </c>
      <c r="HI28" s="318">
        <f>VLOOKUP($B28,'Sintesi (CA)'!$C$30:$AE$56,25,FALSE)</f>
        <v>0</v>
      </c>
      <c r="HJ28" s="318">
        <f>VLOOKUP($B28,'Sintesi (CA)'!$C$30:$AE$56,25,FALSE)</f>
        <v>0</v>
      </c>
      <c r="HK28" s="318">
        <f>VLOOKUP($B28,'Sintesi (CA)'!$C$30:$AE$56,25,FALSE)</f>
        <v>0</v>
      </c>
      <c r="HL28" s="318">
        <f>VLOOKUP($B28,'Sintesi (CA)'!$C$30:$AE$56,25,FALSE)</f>
        <v>0</v>
      </c>
      <c r="HM28" s="318">
        <f>VLOOKUP($B28,'Sintesi (CA)'!$C$30:$AE$56,25,FALSE)</f>
        <v>0</v>
      </c>
      <c r="HN28" s="318">
        <f>VLOOKUP($B28,'Sintesi (CA)'!$C$30:$AE$56,25,FALSE)</f>
        <v>0</v>
      </c>
      <c r="HO28" s="318">
        <f>VLOOKUP($B28,'Sintesi (CA)'!$C$30:$AE$56,25,FALSE)</f>
        <v>0</v>
      </c>
      <c r="HP28" s="318"/>
      <c r="HQ28" s="318"/>
      <c r="HR28" s="318"/>
      <c r="HS28" s="319">
        <v>0</v>
      </c>
      <c r="HT28" s="319">
        <v>0</v>
      </c>
      <c r="HU28" s="319">
        <v>0</v>
      </c>
      <c r="HV28" s="319">
        <v>0</v>
      </c>
      <c r="HW28" s="319">
        <v>0</v>
      </c>
      <c r="HX28" s="319">
        <v>0</v>
      </c>
      <c r="HY28" s="319">
        <v>0</v>
      </c>
      <c r="HZ28" s="319">
        <v>0</v>
      </c>
      <c r="IA28" s="319">
        <v>0</v>
      </c>
      <c r="IB28" s="319">
        <v>0</v>
      </c>
      <c r="IC28" s="319">
        <v>0</v>
      </c>
      <c r="ID28" s="319">
        <v>0</v>
      </c>
      <c r="IE28" s="319">
        <v>0</v>
      </c>
      <c r="IF28" s="319">
        <v>0</v>
      </c>
      <c r="IG28" s="319">
        <v>0</v>
      </c>
      <c r="IH28" s="319">
        <v>0</v>
      </c>
      <c r="II28" s="319">
        <v>0</v>
      </c>
      <c r="IJ28" s="319">
        <v>0</v>
      </c>
      <c r="IK28" s="319">
        <v>0</v>
      </c>
      <c r="IL28" s="319">
        <v>0</v>
      </c>
      <c r="IM28" s="319">
        <v>0</v>
      </c>
      <c r="IN28" s="319">
        <v>0</v>
      </c>
      <c r="IO28" s="319">
        <v>0</v>
      </c>
      <c r="IP28" s="319">
        <v>0</v>
      </c>
      <c r="IQ28" s="319">
        <v>0</v>
      </c>
      <c r="IR28" s="319">
        <v>0</v>
      </c>
      <c r="IS28" s="319">
        <v>0</v>
      </c>
      <c r="IT28" s="319">
        <v>0</v>
      </c>
      <c r="IU28" s="319">
        <v>0</v>
      </c>
      <c r="IV28" s="319">
        <v>0</v>
      </c>
      <c r="IW28" s="319">
        <v>0</v>
      </c>
      <c r="IX28" s="319">
        <v>0</v>
      </c>
      <c r="IY28" s="319">
        <v>0</v>
      </c>
      <c r="IZ28" s="319">
        <v>0</v>
      </c>
      <c r="JA28" s="319">
        <v>0</v>
      </c>
      <c r="JB28" s="319">
        <v>0</v>
      </c>
      <c r="JC28" s="319">
        <v>0</v>
      </c>
      <c r="JD28" s="319">
        <v>0</v>
      </c>
      <c r="JE28" s="319">
        <v>0</v>
      </c>
      <c r="JF28" s="319">
        <v>0</v>
      </c>
      <c r="JG28" s="319">
        <v>0</v>
      </c>
      <c r="JH28" s="319">
        <v>0</v>
      </c>
      <c r="JI28" s="319">
        <v>0</v>
      </c>
      <c r="JJ28" s="319">
        <v>0</v>
      </c>
      <c r="JK28" s="319">
        <v>0</v>
      </c>
      <c r="JL28" s="319">
        <v>0</v>
      </c>
      <c r="JM28" s="319">
        <v>0</v>
      </c>
      <c r="JN28" s="319">
        <v>0</v>
      </c>
      <c r="JO28" s="319">
        <v>0</v>
      </c>
      <c r="JP28" s="319">
        <v>0</v>
      </c>
      <c r="JQ28" s="319">
        <v>0</v>
      </c>
      <c r="JR28" s="319">
        <v>0</v>
      </c>
      <c r="JS28" s="319">
        <v>0</v>
      </c>
      <c r="JT28" s="319">
        <v>0</v>
      </c>
      <c r="JU28" s="319">
        <v>0</v>
      </c>
      <c r="JV28" s="319">
        <v>0</v>
      </c>
      <c r="JW28" s="319">
        <v>0</v>
      </c>
      <c r="JX28" s="319">
        <v>0</v>
      </c>
      <c r="JY28" s="319">
        <v>0</v>
      </c>
      <c r="JZ28" s="319">
        <v>0</v>
      </c>
      <c r="KA28" s="319">
        <v>0</v>
      </c>
      <c r="KB28" s="319">
        <v>0</v>
      </c>
      <c r="KC28" s="319">
        <v>0</v>
      </c>
      <c r="KD28" s="319">
        <v>0</v>
      </c>
      <c r="KE28" s="319">
        <v>0</v>
      </c>
      <c r="KF28" s="319">
        <v>0</v>
      </c>
      <c r="KG28" s="319">
        <v>0</v>
      </c>
      <c r="KH28" s="319">
        <v>0</v>
      </c>
      <c r="KI28" s="319">
        <v>0</v>
      </c>
      <c r="KJ28" s="319">
        <v>0</v>
      </c>
      <c r="KK28" s="319">
        <v>0</v>
      </c>
      <c r="KL28" s="319">
        <v>0</v>
      </c>
      <c r="KM28" s="319">
        <f>VLOOKUP($B28,'Sintesi (CA)'!$C$30:$AE$56,27,FALSE)</f>
        <v>0</v>
      </c>
      <c r="KN28" s="319">
        <f>VLOOKUP($B28,'Sintesi (CA)'!$C$30:$AE$56,27,FALSE)</f>
        <v>0</v>
      </c>
      <c r="KO28" s="319">
        <f>VLOOKUP($B28,'Sintesi (CA)'!$C$30:$AE$56,27,FALSE)</f>
        <v>0</v>
      </c>
      <c r="KP28" s="319">
        <f>VLOOKUP($B28,'Sintesi (CA)'!$C$30:$AE$56,27,FALSE)</f>
        <v>0</v>
      </c>
      <c r="KQ28" s="319">
        <f>VLOOKUP($B28,'Sintesi (CA)'!$C$30:$AE$56,27,FALSE)</f>
        <v>0</v>
      </c>
      <c r="KR28" s="319">
        <f>VLOOKUP($B28,'Sintesi (CA)'!$C$30:$AE$56,27,FALSE)</f>
        <v>0</v>
      </c>
      <c r="KS28" s="319">
        <f>VLOOKUP($B28,'Sintesi (CA)'!$C$30:$AE$56,27,FALSE)</f>
        <v>0</v>
      </c>
      <c r="KT28" s="319">
        <f>VLOOKUP($B28,'Sintesi (CA)'!$C$30:$AE$56,27,FALSE)</f>
        <v>0</v>
      </c>
      <c r="KU28" s="319">
        <f>VLOOKUP($B28,'Sintesi (CA)'!$C$30:$AE$56,27,FALSE)</f>
        <v>0</v>
      </c>
      <c r="KV28" s="319">
        <f>VLOOKUP($B28,'Sintesi (CA)'!$C$30:$AE$56,27,FALSE)</f>
        <v>0</v>
      </c>
      <c r="KW28" s="319">
        <f>VLOOKUP($B28,'Sintesi (CA)'!$C$30:$AE$56,27,FALSE)</f>
        <v>0</v>
      </c>
      <c r="KX28" s="319">
        <f>VLOOKUP($B28,'Sintesi (CA)'!$C$30:$AE$56,27,FALSE)</f>
        <v>0</v>
      </c>
      <c r="KY28" s="319">
        <f>VLOOKUP($B28,'Sintesi (CA)'!$C$30:$AE$56,27,FALSE)</f>
        <v>0</v>
      </c>
      <c r="KZ28" s="319">
        <f>VLOOKUP($B28,'Sintesi (CA)'!$C$30:$AE$56,27,FALSE)</f>
        <v>0</v>
      </c>
      <c r="LA28" s="319">
        <f>VLOOKUP($B28,'Sintesi (CA)'!$C$30:$AE$56,27,FALSE)</f>
        <v>0</v>
      </c>
      <c r="LB28" s="319">
        <f>VLOOKUP($B28,'Sintesi (CA)'!$C$30:$AE$56,27,FALSE)</f>
        <v>0</v>
      </c>
      <c r="LC28" s="319">
        <f>VLOOKUP($B28,'Sintesi (CA)'!$C$30:$AE$56,27,FALSE)</f>
        <v>0</v>
      </c>
      <c r="LD28" s="319">
        <f>VLOOKUP($B28,'Sintesi (CA)'!$C$30:$AE$56,27,FALSE)</f>
        <v>0</v>
      </c>
      <c r="LE28" s="319">
        <f>VLOOKUP($B28,'Sintesi (CA)'!$C$30:$AE$56,27,FALSE)</f>
        <v>0</v>
      </c>
      <c r="LF28" s="319">
        <f>VLOOKUP($B28,'Sintesi (CA)'!$C$30:$AE$56,27,FALSE)</f>
        <v>0</v>
      </c>
      <c r="LG28" s="319">
        <f>VLOOKUP($B28,'Sintesi (CA)'!$C$30:$AE$56,27,FALSE)</f>
        <v>0</v>
      </c>
      <c r="LH28" s="319">
        <f>VLOOKUP($B28,'Sintesi (CA)'!$C$30:$AE$56,27,FALSE)</f>
        <v>0</v>
      </c>
      <c r="LI28" s="319">
        <f>VLOOKUP($B28,'Sintesi (CA)'!$C$30:$AE$56,27,FALSE)</f>
        <v>0</v>
      </c>
      <c r="LJ28" s="319">
        <f>VLOOKUP($B28,'Sintesi (CA)'!$C$30:$AE$56,27,FALSE)</f>
        <v>0</v>
      </c>
      <c r="LK28" s="319">
        <f>VLOOKUP($B28,'Sintesi (CA)'!$C$30:$AE$56,27,FALSE)</f>
        <v>0</v>
      </c>
      <c r="LL28" s="319">
        <f>VLOOKUP($B28,'Sintesi (CA)'!$C$30:$AE$56,27,FALSE)</f>
        <v>0</v>
      </c>
      <c r="LM28" s="319">
        <f>VLOOKUP($B28,'Sintesi (CA)'!$C$30:$AE$56,27,FALSE)</f>
        <v>0</v>
      </c>
      <c r="LN28" s="319">
        <f>VLOOKUP($B28,'Sintesi (CA)'!$C$30:$AE$56,27,FALSE)</f>
        <v>0</v>
      </c>
      <c r="LO28" s="319">
        <f>VLOOKUP($B28,'Sintesi (CA)'!$C$30:$AE$56,27,FALSE)</f>
        <v>0</v>
      </c>
      <c r="LP28" s="319">
        <f>VLOOKUP($B28,'Sintesi (CA)'!$C$30:$AE$56,27,FALSE)</f>
        <v>0</v>
      </c>
      <c r="LQ28" s="319">
        <f>VLOOKUP($B28,'Sintesi (CA)'!$C$30:$AE$56,27,FALSE)</f>
        <v>0</v>
      </c>
      <c r="LR28" s="319">
        <f>VLOOKUP($B28,'Sintesi (CA)'!$C$30:$AE$56,27,FALSE)</f>
        <v>0</v>
      </c>
      <c r="LS28" s="319"/>
      <c r="LT28" s="319"/>
      <c r="LU28" s="319"/>
      <c r="LV28" s="320">
        <v>0</v>
      </c>
      <c r="LW28" s="320">
        <v>0</v>
      </c>
      <c r="LX28" s="320">
        <v>0</v>
      </c>
      <c r="LY28" s="320">
        <v>0</v>
      </c>
      <c r="LZ28" s="320">
        <v>0</v>
      </c>
      <c r="MA28" s="320">
        <v>0</v>
      </c>
      <c r="MB28" s="320">
        <v>0</v>
      </c>
      <c r="MC28" s="320">
        <v>0</v>
      </c>
      <c r="MD28" s="320">
        <v>0</v>
      </c>
      <c r="ME28" s="320">
        <v>0</v>
      </c>
      <c r="MF28" s="320">
        <v>0</v>
      </c>
      <c r="MG28" s="320">
        <v>0</v>
      </c>
      <c r="MH28" s="320">
        <v>0</v>
      </c>
      <c r="MI28" s="320">
        <v>0</v>
      </c>
      <c r="MJ28" s="320">
        <v>0</v>
      </c>
      <c r="MK28" s="320">
        <v>0</v>
      </c>
      <c r="ML28" s="320">
        <v>0</v>
      </c>
      <c r="MM28" s="320">
        <v>0</v>
      </c>
      <c r="MN28" s="320">
        <v>0</v>
      </c>
      <c r="MO28" s="320">
        <v>0</v>
      </c>
      <c r="MP28" s="320">
        <v>0</v>
      </c>
      <c r="MQ28" s="320">
        <v>0</v>
      </c>
      <c r="MR28" s="320">
        <v>0</v>
      </c>
      <c r="MS28" s="320">
        <v>0</v>
      </c>
      <c r="MT28" s="320">
        <v>0</v>
      </c>
      <c r="MU28" s="320">
        <v>0</v>
      </c>
      <c r="MV28" s="320">
        <v>0</v>
      </c>
      <c r="MW28" s="320">
        <v>0</v>
      </c>
      <c r="MX28" s="320">
        <v>0</v>
      </c>
      <c r="MY28" s="320">
        <v>0</v>
      </c>
      <c r="MZ28" s="320">
        <v>0</v>
      </c>
      <c r="NA28" s="320">
        <v>0</v>
      </c>
      <c r="NB28" s="320">
        <v>0</v>
      </c>
      <c r="NC28" s="320">
        <v>0</v>
      </c>
      <c r="ND28" s="320">
        <v>0</v>
      </c>
      <c r="NE28" s="320">
        <v>0</v>
      </c>
      <c r="NF28" s="320">
        <v>0</v>
      </c>
      <c r="NG28" s="320">
        <v>0</v>
      </c>
      <c r="NH28" s="320">
        <v>0</v>
      </c>
      <c r="NI28" s="320">
        <v>0</v>
      </c>
      <c r="NJ28" s="320">
        <v>0</v>
      </c>
      <c r="NK28" s="320">
        <v>0</v>
      </c>
      <c r="NL28" s="320">
        <v>0</v>
      </c>
      <c r="NM28" s="320">
        <v>0</v>
      </c>
      <c r="NN28" s="320">
        <v>0</v>
      </c>
      <c r="NO28" s="320">
        <v>0</v>
      </c>
      <c r="NP28" s="320">
        <v>0</v>
      </c>
      <c r="NQ28" s="320">
        <v>0</v>
      </c>
      <c r="NR28" s="320">
        <v>0</v>
      </c>
      <c r="NS28" s="320">
        <v>0</v>
      </c>
      <c r="NT28" s="320">
        <v>0</v>
      </c>
      <c r="NU28" s="320">
        <v>0</v>
      </c>
      <c r="NV28" s="320">
        <v>0</v>
      </c>
      <c r="NW28" s="320">
        <v>0</v>
      </c>
      <c r="NX28" s="320">
        <v>0</v>
      </c>
      <c r="NY28" s="320">
        <v>0</v>
      </c>
      <c r="NZ28" s="320">
        <v>0</v>
      </c>
      <c r="OA28" s="320">
        <v>0</v>
      </c>
      <c r="OB28" s="320">
        <v>0</v>
      </c>
      <c r="OC28" s="320">
        <v>0</v>
      </c>
      <c r="OD28" s="320">
        <v>0</v>
      </c>
      <c r="OE28" s="320">
        <v>0</v>
      </c>
      <c r="OF28" s="320">
        <v>0</v>
      </c>
      <c r="OG28" s="320">
        <v>0</v>
      </c>
      <c r="OH28" s="320">
        <v>0</v>
      </c>
      <c r="OI28" s="320">
        <v>0</v>
      </c>
      <c r="OJ28" s="320">
        <v>0</v>
      </c>
      <c r="OK28" s="320">
        <v>0</v>
      </c>
      <c r="OL28" s="320">
        <v>0</v>
      </c>
      <c r="OM28" s="320">
        <v>0</v>
      </c>
      <c r="ON28" s="320">
        <v>0</v>
      </c>
      <c r="OO28" s="320">
        <v>0</v>
      </c>
      <c r="OP28" s="320">
        <f>VLOOKUP($B28,'Sintesi (CA)'!$C$30:$AE$56,26,FALSE)</f>
        <v>0</v>
      </c>
      <c r="OQ28" s="320">
        <f>VLOOKUP($B28,'Sintesi (CA)'!$C$30:$AE$56,26,FALSE)</f>
        <v>0</v>
      </c>
      <c r="OR28" s="320">
        <f>VLOOKUP($B28,'Sintesi (CA)'!$C$30:$AE$56,26,FALSE)</f>
        <v>0</v>
      </c>
      <c r="OS28" s="320">
        <f>VLOOKUP($B28,'Sintesi (CA)'!$C$30:$AE$56,26,FALSE)</f>
        <v>0</v>
      </c>
      <c r="OT28" s="320">
        <f>VLOOKUP($B28,'Sintesi (CA)'!$C$30:$AE$56,26,FALSE)</f>
        <v>0</v>
      </c>
      <c r="OU28" s="320">
        <f>VLOOKUP($B28,'Sintesi (CA)'!$C$30:$AE$56,26,FALSE)</f>
        <v>0</v>
      </c>
      <c r="OV28" s="320">
        <f>VLOOKUP($B28,'Sintesi (CA)'!$C$30:$AE$56,26,FALSE)</f>
        <v>0</v>
      </c>
      <c r="OW28" s="320">
        <f>VLOOKUP($B28,'Sintesi (CA)'!$C$30:$AE$56,26,FALSE)</f>
        <v>0</v>
      </c>
      <c r="OX28" s="320">
        <f>VLOOKUP($B28,'Sintesi (CA)'!$C$30:$AE$56,26,FALSE)</f>
        <v>0</v>
      </c>
      <c r="OY28" s="320">
        <f>VLOOKUP($B28,'Sintesi (CA)'!$C$30:$AE$56,26,FALSE)</f>
        <v>0</v>
      </c>
      <c r="OZ28" s="320">
        <f>VLOOKUP($B28,'Sintesi (CA)'!$C$30:$AE$56,26,FALSE)</f>
        <v>0</v>
      </c>
      <c r="PA28" s="320">
        <f>VLOOKUP($B28,'Sintesi (CA)'!$C$30:$AE$56,26,FALSE)</f>
        <v>0</v>
      </c>
      <c r="PB28" s="320">
        <f>VLOOKUP($B28,'Sintesi (CA)'!$C$30:$AE$56,26,FALSE)</f>
        <v>0</v>
      </c>
      <c r="PC28" s="320">
        <f>VLOOKUP($B28,'Sintesi (CA)'!$C$30:$AE$56,26,FALSE)</f>
        <v>0</v>
      </c>
      <c r="PD28" s="320">
        <f>VLOOKUP($B28,'Sintesi (CA)'!$C$30:$AE$56,26,FALSE)</f>
        <v>0</v>
      </c>
      <c r="PE28" s="320">
        <f>VLOOKUP($B28,'Sintesi (CA)'!$C$30:$AE$56,26,FALSE)</f>
        <v>0</v>
      </c>
      <c r="PF28" s="320">
        <f>VLOOKUP($B28,'Sintesi (CA)'!$C$30:$AE$56,26,FALSE)</f>
        <v>0</v>
      </c>
      <c r="PG28" s="320">
        <f>VLOOKUP($B28,'Sintesi (CA)'!$C$30:$AE$56,26,FALSE)</f>
        <v>0</v>
      </c>
      <c r="PH28" s="320">
        <f>VLOOKUP($B28,'Sintesi (CA)'!$C$30:$AE$56,26,FALSE)</f>
        <v>0</v>
      </c>
      <c r="PI28" s="320">
        <f>VLOOKUP($B28,'Sintesi (CA)'!$C$30:$AE$56,26,FALSE)</f>
        <v>0</v>
      </c>
      <c r="PJ28" s="320">
        <f>VLOOKUP($B28,'Sintesi (CA)'!$C$30:$AE$56,26,FALSE)</f>
        <v>0</v>
      </c>
      <c r="PK28" s="320">
        <f>VLOOKUP($B28,'Sintesi (CA)'!$C$30:$AE$56,26,FALSE)</f>
        <v>0</v>
      </c>
      <c r="PL28" s="320">
        <f>VLOOKUP($B28,'Sintesi (CA)'!$C$30:$AE$56,26,FALSE)</f>
        <v>0</v>
      </c>
      <c r="PM28" s="320">
        <f>VLOOKUP($B28,'Sintesi (CA)'!$C$30:$AE$56,26,FALSE)</f>
        <v>0</v>
      </c>
      <c r="PN28" s="320">
        <f>VLOOKUP($B28,'Sintesi (CA)'!$C$30:$AE$56,26,FALSE)</f>
        <v>0</v>
      </c>
      <c r="PO28" s="320">
        <f>VLOOKUP($B28,'Sintesi (CA)'!$C$30:$AE$56,26,FALSE)</f>
        <v>0</v>
      </c>
      <c r="PP28" s="320">
        <f>VLOOKUP($B28,'Sintesi (CA)'!$C$30:$AE$56,26,FALSE)</f>
        <v>0</v>
      </c>
      <c r="PQ28" s="320">
        <f>VLOOKUP($B28,'Sintesi (CA)'!$C$30:$AE$56,26,FALSE)</f>
        <v>0</v>
      </c>
      <c r="PR28" s="320">
        <f>VLOOKUP($B28,'Sintesi (CA)'!$C$30:$AE$56,26,FALSE)</f>
        <v>0</v>
      </c>
      <c r="PS28" s="320">
        <f>VLOOKUP($B28,'Sintesi (CA)'!$C$30:$AE$56,26,FALSE)</f>
        <v>0</v>
      </c>
      <c r="PT28" s="320">
        <f>VLOOKUP($B28,'Sintesi (CA)'!$C$30:$AE$56,26,FALSE)</f>
        <v>0</v>
      </c>
      <c r="PU28" s="320">
        <f>VLOOKUP($B28,'Sintesi (CA)'!$C$30:$AE$56,26,FALSE)</f>
        <v>0</v>
      </c>
      <c r="PV28" s="320"/>
      <c r="PW28" s="320"/>
      <c r="PX28" s="320"/>
      <c r="PY28" s="321">
        <v>0</v>
      </c>
      <c r="PZ28" s="321">
        <v>0</v>
      </c>
      <c r="QA28" s="321">
        <v>0</v>
      </c>
      <c r="QB28" s="321">
        <v>0</v>
      </c>
      <c r="QC28" s="321">
        <v>0</v>
      </c>
      <c r="QD28" s="321">
        <v>0</v>
      </c>
      <c r="QE28" s="321">
        <v>0</v>
      </c>
      <c r="QF28" s="321">
        <v>0</v>
      </c>
      <c r="QG28" s="321">
        <v>0</v>
      </c>
      <c r="QH28" s="321">
        <v>0</v>
      </c>
      <c r="QI28" s="321">
        <v>0</v>
      </c>
      <c r="QJ28" s="321">
        <v>0</v>
      </c>
      <c r="QK28" s="321">
        <v>0</v>
      </c>
      <c r="QL28" s="321">
        <v>0</v>
      </c>
      <c r="QM28" s="321">
        <v>0</v>
      </c>
      <c r="QN28" s="321">
        <v>0</v>
      </c>
      <c r="QO28" s="321">
        <v>0</v>
      </c>
      <c r="QP28" s="321">
        <v>0</v>
      </c>
      <c r="QQ28" s="321">
        <v>0</v>
      </c>
      <c r="QR28" s="321">
        <v>0</v>
      </c>
      <c r="QS28" s="321">
        <v>0</v>
      </c>
      <c r="QT28" s="321">
        <v>0</v>
      </c>
      <c r="QU28" s="321">
        <v>0</v>
      </c>
      <c r="QV28" s="321">
        <v>0</v>
      </c>
      <c r="QW28" s="321">
        <v>0</v>
      </c>
      <c r="QX28" s="321">
        <v>0</v>
      </c>
      <c r="QY28" s="321">
        <v>0</v>
      </c>
      <c r="QZ28" s="321">
        <v>0</v>
      </c>
      <c r="RA28" s="321">
        <v>0</v>
      </c>
      <c r="RB28" s="321">
        <v>0</v>
      </c>
      <c r="RC28" s="321">
        <v>0</v>
      </c>
      <c r="RD28" s="321">
        <v>0</v>
      </c>
      <c r="RE28" s="321">
        <v>0</v>
      </c>
      <c r="RF28" s="321">
        <v>0</v>
      </c>
      <c r="RG28" s="321">
        <v>0</v>
      </c>
      <c r="RH28" s="321">
        <v>0</v>
      </c>
      <c r="RI28" s="321">
        <v>0</v>
      </c>
      <c r="RJ28" s="321">
        <v>0</v>
      </c>
      <c r="RK28" s="321">
        <v>0</v>
      </c>
      <c r="RL28" s="321">
        <v>0</v>
      </c>
      <c r="RM28" s="321">
        <v>0</v>
      </c>
      <c r="RN28" s="321">
        <v>0</v>
      </c>
      <c r="RO28" s="321">
        <v>0</v>
      </c>
      <c r="RP28" s="321">
        <v>0</v>
      </c>
      <c r="RQ28" s="321">
        <v>0</v>
      </c>
      <c r="RR28" s="321">
        <v>0</v>
      </c>
      <c r="RS28" s="321">
        <v>0</v>
      </c>
      <c r="RT28" s="321">
        <v>0</v>
      </c>
      <c r="RU28" s="321">
        <v>0</v>
      </c>
      <c r="RV28" s="321">
        <v>0</v>
      </c>
      <c r="RW28" s="321">
        <v>0</v>
      </c>
      <c r="RX28" s="321">
        <v>0</v>
      </c>
      <c r="RY28" s="321">
        <v>0</v>
      </c>
      <c r="RZ28" s="321">
        <v>0</v>
      </c>
      <c r="SA28" s="321">
        <v>0</v>
      </c>
      <c r="SB28" s="321">
        <v>0</v>
      </c>
      <c r="SC28" s="321">
        <v>0</v>
      </c>
      <c r="SD28" s="321">
        <v>0</v>
      </c>
      <c r="SE28" s="321">
        <v>0</v>
      </c>
      <c r="SF28" s="321">
        <v>0</v>
      </c>
      <c r="SG28" s="321">
        <v>0</v>
      </c>
      <c r="SH28" s="321">
        <v>0</v>
      </c>
      <c r="SI28" s="321">
        <v>0</v>
      </c>
      <c r="SJ28" s="321">
        <v>0</v>
      </c>
      <c r="SK28" s="321">
        <v>0</v>
      </c>
      <c r="SL28" s="321">
        <v>0</v>
      </c>
      <c r="SM28" s="321">
        <v>0</v>
      </c>
      <c r="SN28" s="321">
        <v>0</v>
      </c>
      <c r="SO28" s="321">
        <v>0</v>
      </c>
      <c r="SP28" s="321">
        <v>0</v>
      </c>
      <c r="SQ28" s="321">
        <v>0</v>
      </c>
      <c r="SR28" s="321">
        <v>0</v>
      </c>
      <c r="SS28" s="321">
        <f>VLOOKUP($B28,'Sintesi (CA)'!$C$30:$AE$56,28,FALSE)</f>
        <v>0</v>
      </c>
      <c r="ST28" s="321">
        <f>VLOOKUP($B28,'Sintesi (CA)'!$C$30:$AE$56,28,FALSE)</f>
        <v>0</v>
      </c>
      <c r="SU28" s="321">
        <f>VLOOKUP($B28,'Sintesi (CA)'!$C$30:$AE$56,28,FALSE)</f>
        <v>0</v>
      </c>
      <c r="SV28" s="321">
        <f>VLOOKUP($B28,'Sintesi (CA)'!$C$30:$AE$56,28,FALSE)</f>
        <v>0</v>
      </c>
      <c r="SW28" s="321">
        <f>VLOOKUP($B28,'Sintesi (CA)'!$C$30:$AE$56,28,FALSE)</f>
        <v>0</v>
      </c>
      <c r="SX28" s="321">
        <f>VLOOKUP($B28,'Sintesi (CA)'!$C$30:$AE$56,28,FALSE)</f>
        <v>0</v>
      </c>
      <c r="SY28" s="321">
        <f>VLOOKUP($B28,'Sintesi (CA)'!$C$30:$AE$56,28,FALSE)</f>
        <v>0</v>
      </c>
      <c r="SZ28" s="321">
        <f>VLOOKUP($B28,'Sintesi (CA)'!$C$30:$AE$56,28,FALSE)</f>
        <v>0</v>
      </c>
      <c r="TA28" s="321">
        <f>VLOOKUP($B28,'Sintesi (CA)'!$C$30:$AE$56,28,FALSE)</f>
        <v>0</v>
      </c>
      <c r="TB28" s="321">
        <f>VLOOKUP($B28,'Sintesi (CA)'!$C$30:$AE$56,28,FALSE)</f>
        <v>0</v>
      </c>
      <c r="TC28" s="321">
        <f>VLOOKUP($B28,'Sintesi (CA)'!$C$30:$AE$56,28,FALSE)</f>
        <v>0</v>
      </c>
      <c r="TD28" s="321">
        <f>VLOOKUP($B28,'Sintesi (CA)'!$C$30:$AE$56,28,FALSE)</f>
        <v>0</v>
      </c>
      <c r="TE28" s="321">
        <f>VLOOKUP($B28,'Sintesi (CA)'!$C$30:$AE$56,28,FALSE)</f>
        <v>0</v>
      </c>
      <c r="TF28" s="321">
        <f>VLOOKUP($B28,'Sintesi (CA)'!$C$30:$AE$56,28,FALSE)</f>
        <v>0</v>
      </c>
      <c r="TG28" s="321">
        <f>VLOOKUP($B28,'Sintesi (CA)'!$C$30:$AE$56,28,FALSE)</f>
        <v>0</v>
      </c>
      <c r="TH28" s="321">
        <f>VLOOKUP($B28,'Sintesi (CA)'!$C$30:$AE$56,28,FALSE)</f>
        <v>0</v>
      </c>
      <c r="TI28" s="321">
        <f>VLOOKUP($B28,'Sintesi (CA)'!$C$30:$AE$56,28,FALSE)</f>
        <v>0</v>
      </c>
      <c r="TJ28" s="321">
        <f>VLOOKUP($B28,'Sintesi (CA)'!$C$30:$AE$56,28,FALSE)</f>
        <v>0</v>
      </c>
      <c r="TK28" s="321">
        <f>VLOOKUP($B28,'Sintesi (CA)'!$C$30:$AE$56,28,FALSE)</f>
        <v>0</v>
      </c>
      <c r="TL28" s="321">
        <f>VLOOKUP($B28,'Sintesi (CA)'!$C$30:$AE$56,28,FALSE)</f>
        <v>0</v>
      </c>
      <c r="TM28" s="321">
        <f>VLOOKUP($B28,'Sintesi (CA)'!$C$30:$AE$56,28,FALSE)</f>
        <v>0</v>
      </c>
      <c r="TN28" s="321">
        <f>VLOOKUP($B28,'Sintesi (CA)'!$C$30:$AE$56,28,FALSE)</f>
        <v>0</v>
      </c>
      <c r="TO28" s="321">
        <f>VLOOKUP($B28,'Sintesi (CA)'!$C$30:$AE$56,28,FALSE)</f>
        <v>0</v>
      </c>
      <c r="TP28" s="321">
        <f>VLOOKUP($B28,'Sintesi (CA)'!$C$30:$AE$56,28,FALSE)</f>
        <v>0</v>
      </c>
      <c r="TQ28" s="321">
        <f>VLOOKUP($B28,'Sintesi (CA)'!$C$30:$AE$56,28,FALSE)</f>
        <v>0</v>
      </c>
      <c r="TR28" s="321">
        <f>VLOOKUP($B28,'Sintesi (CA)'!$C$30:$AE$56,28,FALSE)</f>
        <v>0</v>
      </c>
      <c r="TS28" s="321">
        <f>VLOOKUP($B28,'Sintesi (CA)'!$C$30:$AE$56,28,FALSE)</f>
        <v>0</v>
      </c>
      <c r="TT28" s="321">
        <f>VLOOKUP($B28,'Sintesi (CA)'!$C$30:$AE$56,28,FALSE)</f>
        <v>0</v>
      </c>
      <c r="TU28" s="321">
        <f>VLOOKUP($B28,'Sintesi (CA)'!$C$30:$AE$56,28,FALSE)</f>
        <v>0</v>
      </c>
      <c r="TV28" s="321">
        <f>VLOOKUP($B28,'Sintesi (CA)'!$C$30:$AE$56,28,FALSE)</f>
        <v>0</v>
      </c>
      <c r="TW28" s="321">
        <f>VLOOKUP($B28,'Sintesi (CA)'!$C$30:$AE$56,28,FALSE)</f>
        <v>0</v>
      </c>
      <c r="TX28" s="321">
        <f>VLOOKUP($B28,'Sintesi (CA)'!$C$30:$AE$56,28,FALSE)</f>
        <v>0</v>
      </c>
      <c r="TY28" s="321"/>
      <c r="TZ28" s="321"/>
      <c r="UA28" s="321"/>
      <c r="UB28" s="322">
        <v>0</v>
      </c>
      <c r="UC28" s="322">
        <v>0</v>
      </c>
      <c r="UD28" s="322">
        <v>0</v>
      </c>
      <c r="UE28" s="322">
        <v>0</v>
      </c>
      <c r="UF28" s="322">
        <v>0</v>
      </c>
      <c r="UG28" s="322">
        <v>0</v>
      </c>
      <c r="UH28" s="322">
        <v>0</v>
      </c>
      <c r="UI28" s="322">
        <v>0</v>
      </c>
      <c r="UJ28" s="322">
        <v>0</v>
      </c>
      <c r="UK28" s="322">
        <v>0</v>
      </c>
      <c r="UL28" s="322">
        <v>0</v>
      </c>
      <c r="UM28" s="322">
        <v>0</v>
      </c>
      <c r="UN28" s="322">
        <v>0</v>
      </c>
      <c r="UO28" s="322">
        <v>0</v>
      </c>
      <c r="UP28" s="322">
        <v>0</v>
      </c>
      <c r="UQ28" s="322">
        <v>0</v>
      </c>
      <c r="UR28" s="322">
        <v>0</v>
      </c>
      <c r="US28" s="322">
        <v>0</v>
      </c>
      <c r="UT28" s="322">
        <v>0</v>
      </c>
      <c r="UU28" s="322">
        <v>0</v>
      </c>
      <c r="UV28" s="322">
        <v>0</v>
      </c>
      <c r="UW28" s="322">
        <v>0</v>
      </c>
      <c r="UX28" s="322">
        <v>0</v>
      </c>
      <c r="UY28" s="322">
        <v>0</v>
      </c>
      <c r="UZ28" s="322">
        <v>0</v>
      </c>
      <c r="VA28" s="322">
        <v>0</v>
      </c>
      <c r="VB28" s="322">
        <v>0</v>
      </c>
      <c r="VC28" s="322">
        <v>0</v>
      </c>
      <c r="VD28" s="322">
        <v>0</v>
      </c>
      <c r="VE28" s="322">
        <v>0</v>
      </c>
      <c r="VF28" s="322">
        <v>0</v>
      </c>
      <c r="VG28" s="322">
        <v>0</v>
      </c>
      <c r="VH28" s="322">
        <v>0</v>
      </c>
      <c r="VI28" s="322">
        <v>0</v>
      </c>
      <c r="VJ28" s="322">
        <v>0</v>
      </c>
      <c r="VK28" s="322">
        <v>0</v>
      </c>
      <c r="VL28" s="322">
        <v>0</v>
      </c>
      <c r="VM28" s="322">
        <v>0</v>
      </c>
      <c r="VN28" s="322">
        <v>0</v>
      </c>
      <c r="VO28" s="322">
        <v>0</v>
      </c>
      <c r="VP28" s="322">
        <v>0</v>
      </c>
      <c r="VQ28" s="322">
        <v>0</v>
      </c>
      <c r="VR28" s="322">
        <v>0</v>
      </c>
      <c r="VS28" s="322">
        <v>0</v>
      </c>
      <c r="VT28" s="322">
        <v>0</v>
      </c>
      <c r="VU28" s="322">
        <v>0</v>
      </c>
      <c r="VV28" s="322">
        <v>0</v>
      </c>
      <c r="VW28" s="322">
        <v>0</v>
      </c>
      <c r="VX28" s="322">
        <v>0</v>
      </c>
      <c r="VY28" s="322">
        <v>0</v>
      </c>
      <c r="VZ28" s="322">
        <v>0</v>
      </c>
      <c r="WA28" s="322">
        <v>0</v>
      </c>
      <c r="WB28" s="322">
        <v>0</v>
      </c>
      <c r="WC28" s="322">
        <v>0</v>
      </c>
      <c r="WD28" s="322">
        <v>0</v>
      </c>
      <c r="WE28" s="322">
        <v>0</v>
      </c>
      <c r="WF28" s="322">
        <v>0</v>
      </c>
      <c r="WG28" s="322">
        <v>0</v>
      </c>
      <c r="WH28" s="322">
        <v>0</v>
      </c>
      <c r="WI28" s="322">
        <v>0</v>
      </c>
      <c r="WJ28" s="322">
        <v>0</v>
      </c>
      <c r="WK28" s="322">
        <v>0</v>
      </c>
      <c r="WL28" s="322">
        <v>0</v>
      </c>
      <c r="WM28" s="322">
        <v>0</v>
      </c>
      <c r="WN28" s="322">
        <v>0</v>
      </c>
      <c r="WO28" s="322">
        <v>0</v>
      </c>
      <c r="WP28" s="322">
        <v>0</v>
      </c>
      <c r="WQ28" s="322">
        <v>0</v>
      </c>
      <c r="WR28" s="322">
        <v>0</v>
      </c>
      <c r="WS28" s="322">
        <v>0</v>
      </c>
      <c r="WT28" s="322">
        <v>0</v>
      </c>
      <c r="WU28" s="322">
        <v>0</v>
      </c>
      <c r="WV28" s="322">
        <f>VLOOKUP($B28,'Sintesi (CA)'!$C$30:$AE$56,29,FALSE)</f>
        <v>0</v>
      </c>
      <c r="WW28" s="322">
        <f>VLOOKUP($B28,'Sintesi (CA)'!$C$30:$AE$56,29,FALSE)</f>
        <v>0</v>
      </c>
      <c r="WX28" s="322">
        <f>VLOOKUP($B28,'Sintesi (CA)'!$C$30:$AE$56,29,FALSE)</f>
        <v>0</v>
      </c>
      <c r="WY28" s="322">
        <f>VLOOKUP($B28,'Sintesi (CA)'!$C$30:$AE$56,29,FALSE)</f>
        <v>0</v>
      </c>
      <c r="WZ28" s="322">
        <f>VLOOKUP($B28,'Sintesi (CA)'!$C$30:$AE$56,29,FALSE)</f>
        <v>0</v>
      </c>
      <c r="XA28" s="322">
        <f>VLOOKUP($B28,'Sintesi (CA)'!$C$30:$AE$56,29,FALSE)</f>
        <v>0</v>
      </c>
      <c r="XB28" s="322">
        <f>VLOOKUP($B28,'Sintesi (CA)'!$C$30:$AE$56,29,FALSE)</f>
        <v>0</v>
      </c>
      <c r="XC28" s="322">
        <f>VLOOKUP($B28,'Sintesi (CA)'!$C$30:$AE$56,29,FALSE)</f>
        <v>0</v>
      </c>
      <c r="XD28" s="322">
        <f>VLOOKUP($B28,'Sintesi (CA)'!$C$30:$AE$56,29,FALSE)</f>
        <v>0</v>
      </c>
      <c r="XE28" s="322">
        <f>VLOOKUP($B28,'Sintesi (CA)'!$C$30:$AE$56,29,FALSE)</f>
        <v>0</v>
      </c>
      <c r="XF28" s="322">
        <f>VLOOKUP($B28,'Sintesi (CA)'!$C$30:$AE$56,29,FALSE)</f>
        <v>0</v>
      </c>
      <c r="XG28" s="322">
        <f>VLOOKUP($B28,'Sintesi (CA)'!$C$30:$AE$56,29,FALSE)</f>
        <v>0</v>
      </c>
      <c r="XH28" s="322">
        <f>VLOOKUP($B28,'Sintesi (CA)'!$C$30:$AE$56,29,FALSE)</f>
        <v>0</v>
      </c>
      <c r="XI28" s="322">
        <f>VLOOKUP($B28,'Sintesi (CA)'!$C$30:$AE$56,29,FALSE)</f>
        <v>0</v>
      </c>
      <c r="XJ28" s="322">
        <f>VLOOKUP($B28,'Sintesi (CA)'!$C$30:$AE$56,29,FALSE)</f>
        <v>0</v>
      </c>
      <c r="XK28" s="322">
        <f>VLOOKUP($B28,'Sintesi (CA)'!$C$30:$AE$56,29,FALSE)</f>
        <v>0</v>
      </c>
      <c r="XL28" s="322">
        <f>VLOOKUP($B28,'Sintesi (CA)'!$C$30:$AE$56,29,FALSE)</f>
        <v>0</v>
      </c>
      <c r="XM28" s="322">
        <f>VLOOKUP($B28,'Sintesi (CA)'!$C$30:$AE$56,29,FALSE)</f>
        <v>0</v>
      </c>
      <c r="XN28" s="322">
        <f>VLOOKUP($B28,'Sintesi (CA)'!$C$30:$AE$56,29,FALSE)</f>
        <v>0</v>
      </c>
      <c r="XO28" s="322">
        <f>VLOOKUP($B28,'Sintesi (CA)'!$C$30:$AE$56,29,FALSE)</f>
        <v>0</v>
      </c>
      <c r="XP28" s="322">
        <f>VLOOKUP($B28,'Sintesi (CA)'!$C$30:$AE$56,29,FALSE)</f>
        <v>0</v>
      </c>
      <c r="XQ28" s="322">
        <f>VLOOKUP($B28,'Sintesi (CA)'!$C$30:$AE$56,29,FALSE)</f>
        <v>0</v>
      </c>
      <c r="XR28" s="322">
        <f>VLOOKUP($B28,'Sintesi (CA)'!$C$30:$AE$56,29,FALSE)</f>
        <v>0</v>
      </c>
      <c r="XS28" s="322">
        <f>VLOOKUP($B28,'Sintesi (CA)'!$C$30:$AE$56,29,FALSE)</f>
        <v>0</v>
      </c>
      <c r="XT28" s="322">
        <f>VLOOKUP($B28,'Sintesi (CA)'!$C$30:$AE$56,29,FALSE)</f>
        <v>0</v>
      </c>
      <c r="XU28" s="322">
        <f>VLOOKUP($B28,'Sintesi (CA)'!$C$30:$AE$56,29,FALSE)</f>
        <v>0</v>
      </c>
      <c r="XV28" s="322">
        <f>VLOOKUP($B28,'Sintesi (CA)'!$C$30:$AE$56,29,FALSE)</f>
        <v>0</v>
      </c>
      <c r="XW28" s="322">
        <f>VLOOKUP($B28,'Sintesi (CA)'!$C$30:$AE$56,29,FALSE)</f>
        <v>0</v>
      </c>
      <c r="XX28" s="322">
        <f>VLOOKUP($B28,'Sintesi (CA)'!$C$30:$AE$56,29,FALSE)</f>
        <v>0</v>
      </c>
      <c r="XY28" s="322">
        <f>VLOOKUP($B28,'Sintesi (CA)'!$C$30:$AE$56,29,FALSE)</f>
        <v>0</v>
      </c>
      <c r="XZ28" s="322">
        <f>VLOOKUP($B28,'Sintesi (CA)'!$C$30:$AE$56,29,FALSE)</f>
        <v>0</v>
      </c>
      <c r="YA28" s="322">
        <f>VLOOKUP($B28,'Sintesi (CA)'!$C$30:$AE$56,29,FALSE)</f>
        <v>0</v>
      </c>
      <c r="YB28" s="322"/>
      <c r="YC28" s="322"/>
      <c r="YD28" s="322"/>
      <c r="YE28" s="501">
        <v>0</v>
      </c>
      <c r="YF28" s="501">
        <v>0</v>
      </c>
      <c r="YG28" s="501">
        <v>0</v>
      </c>
      <c r="YH28" s="501">
        <v>0</v>
      </c>
      <c r="YI28" s="501">
        <v>0</v>
      </c>
      <c r="YJ28" s="501">
        <v>0</v>
      </c>
      <c r="YK28" s="501">
        <v>0</v>
      </c>
      <c r="YL28" s="501">
        <v>0</v>
      </c>
      <c r="YM28" s="501">
        <v>0</v>
      </c>
      <c r="YN28" s="501">
        <v>0</v>
      </c>
      <c r="YO28" s="501">
        <v>0</v>
      </c>
      <c r="YP28" s="501">
        <v>0</v>
      </c>
      <c r="YQ28" s="501">
        <v>0</v>
      </c>
      <c r="YR28" s="501">
        <v>0</v>
      </c>
      <c r="YS28" s="501">
        <v>0</v>
      </c>
      <c r="YT28" s="501">
        <v>0</v>
      </c>
      <c r="YU28" s="501">
        <v>0</v>
      </c>
      <c r="YV28" s="501">
        <v>0</v>
      </c>
      <c r="YW28" s="501">
        <v>0</v>
      </c>
      <c r="YX28" s="501">
        <v>0</v>
      </c>
      <c r="YY28" s="501">
        <v>0</v>
      </c>
      <c r="YZ28" s="501">
        <v>0</v>
      </c>
      <c r="ZA28" s="501">
        <v>0</v>
      </c>
      <c r="ZB28" s="501">
        <v>0</v>
      </c>
      <c r="ZC28" s="501">
        <v>0</v>
      </c>
      <c r="ZD28" s="501">
        <v>0</v>
      </c>
      <c r="ZE28" s="501">
        <v>0</v>
      </c>
      <c r="ZF28" s="501">
        <v>0</v>
      </c>
      <c r="ZG28" s="501">
        <v>0</v>
      </c>
      <c r="ZH28" s="501">
        <v>0</v>
      </c>
      <c r="ZI28" s="501">
        <v>0</v>
      </c>
      <c r="ZJ28" s="501">
        <v>0</v>
      </c>
      <c r="ZK28" s="501">
        <v>0</v>
      </c>
      <c r="ZL28" s="501">
        <v>0</v>
      </c>
      <c r="ZM28" s="501">
        <v>0</v>
      </c>
      <c r="ZN28" s="501">
        <v>0</v>
      </c>
      <c r="ZO28" s="501">
        <v>0</v>
      </c>
      <c r="ZP28" s="501">
        <v>0</v>
      </c>
      <c r="ZQ28" s="501">
        <v>0</v>
      </c>
      <c r="ZR28" s="501">
        <v>0</v>
      </c>
      <c r="ZS28" s="501">
        <v>0</v>
      </c>
      <c r="ZT28" s="501">
        <v>0</v>
      </c>
      <c r="ZU28" s="501">
        <v>0</v>
      </c>
      <c r="ZV28" s="501">
        <v>0</v>
      </c>
      <c r="ZW28" s="501">
        <v>0</v>
      </c>
      <c r="ZX28" s="501">
        <v>0</v>
      </c>
      <c r="ZY28" s="501">
        <v>0</v>
      </c>
      <c r="ZZ28" s="501">
        <v>0</v>
      </c>
      <c r="AAA28" s="501">
        <v>0</v>
      </c>
      <c r="AAB28" s="501">
        <v>0</v>
      </c>
      <c r="AAC28" s="501">
        <v>0</v>
      </c>
      <c r="AAD28" s="501">
        <v>0</v>
      </c>
      <c r="AAE28" s="501">
        <v>0</v>
      </c>
      <c r="AAF28" s="501">
        <v>0</v>
      </c>
      <c r="AAG28" s="501">
        <v>0</v>
      </c>
      <c r="AAH28" s="501">
        <v>0</v>
      </c>
      <c r="AAI28" s="501">
        <v>0</v>
      </c>
      <c r="AAJ28" s="501">
        <v>0</v>
      </c>
      <c r="AAK28" s="501">
        <v>0</v>
      </c>
      <c r="AAL28" s="501">
        <v>0</v>
      </c>
      <c r="AAM28" s="501">
        <v>0</v>
      </c>
      <c r="AAN28" s="501">
        <v>0</v>
      </c>
      <c r="AAO28" s="501">
        <v>0</v>
      </c>
      <c r="AAP28" s="501">
        <v>0</v>
      </c>
      <c r="AAQ28" s="501">
        <v>0</v>
      </c>
      <c r="AAR28" s="501">
        <v>0</v>
      </c>
      <c r="AAS28" s="501">
        <v>0</v>
      </c>
      <c r="AAT28" s="501">
        <v>0</v>
      </c>
      <c r="AAU28" s="501">
        <v>0</v>
      </c>
      <c r="AAV28" s="501">
        <v>0</v>
      </c>
      <c r="AAW28" s="501">
        <v>0</v>
      </c>
      <c r="AAX28" s="501">
        <v>0</v>
      </c>
      <c r="AAY28" s="501">
        <f>VLOOKUP($B28,'Sintesi (CA)'!$C$30:$AE$56,22,FALSE)</f>
        <v>0</v>
      </c>
      <c r="AAZ28" s="501">
        <f>VLOOKUP($B28,'Sintesi (CA)'!$C$30:$AE$56,22,FALSE)</f>
        <v>0</v>
      </c>
      <c r="ABA28" s="501">
        <f>VLOOKUP($B28,'Sintesi (CA)'!$C$30:$AE$56,22,FALSE)</f>
        <v>0</v>
      </c>
      <c r="ABB28" s="501">
        <f>VLOOKUP($B28,'Sintesi (CA)'!$C$30:$AE$56,22,FALSE)</f>
        <v>0</v>
      </c>
      <c r="ABC28" s="501">
        <f>VLOOKUP($B28,'Sintesi (CA)'!$C$30:$AE$56,22,FALSE)</f>
        <v>0</v>
      </c>
      <c r="ABD28" s="501">
        <f>VLOOKUP($B28,'Sintesi (CA)'!$C$30:$AE$56,22,FALSE)</f>
        <v>0</v>
      </c>
      <c r="ABE28" s="501">
        <f>VLOOKUP($B28,'Sintesi (CA)'!$C$30:$AE$56,22,FALSE)</f>
        <v>0</v>
      </c>
      <c r="ABF28" s="501">
        <f>VLOOKUP($B28,'Sintesi (CA)'!$C$30:$AE$56,22,FALSE)</f>
        <v>0</v>
      </c>
      <c r="ABG28" s="501">
        <f>VLOOKUP($B28,'Sintesi (CA)'!$C$30:$AE$56,22,FALSE)</f>
        <v>0</v>
      </c>
      <c r="ABH28" s="501">
        <f>VLOOKUP($B28,'Sintesi (CA)'!$C$30:$AE$56,22,FALSE)</f>
        <v>0</v>
      </c>
      <c r="ABI28" s="501">
        <f>VLOOKUP($B28,'Sintesi (CA)'!$C$30:$AE$56,22,FALSE)</f>
        <v>0</v>
      </c>
      <c r="ABJ28" s="501">
        <f>VLOOKUP($B28,'Sintesi (CA)'!$C$30:$AE$56,22,FALSE)</f>
        <v>0</v>
      </c>
      <c r="ABK28" s="501">
        <f>VLOOKUP($B28,'Sintesi (CA)'!$C$30:$AE$56,22,FALSE)</f>
        <v>0</v>
      </c>
      <c r="ABL28" s="501">
        <f>VLOOKUP($B28,'Sintesi (CA)'!$C$30:$AE$56,22,FALSE)</f>
        <v>0</v>
      </c>
      <c r="ABM28" s="501">
        <f>VLOOKUP($B28,'Sintesi (CA)'!$C$30:$AE$56,22,FALSE)</f>
        <v>0</v>
      </c>
      <c r="ABN28" s="501">
        <f>VLOOKUP($B28,'Sintesi (CA)'!$C$30:$AE$56,22,FALSE)</f>
        <v>0</v>
      </c>
      <c r="ABO28" s="501">
        <f>VLOOKUP($B28,'Sintesi (CA)'!$C$30:$AE$56,22,FALSE)</f>
        <v>0</v>
      </c>
      <c r="ABP28" s="501">
        <f>VLOOKUP($B28,'Sintesi (CA)'!$C$30:$AE$56,22,FALSE)</f>
        <v>0</v>
      </c>
      <c r="ABQ28" s="501">
        <f>VLOOKUP($B28,'Sintesi (CA)'!$C$30:$AE$56,22,FALSE)</f>
        <v>0</v>
      </c>
      <c r="ABR28" s="501">
        <f>VLOOKUP($B28,'Sintesi (CA)'!$C$30:$AE$56,22,FALSE)</f>
        <v>0</v>
      </c>
      <c r="ABS28" s="501">
        <f>VLOOKUP($B28,'Sintesi (CA)'!$C$30:$AE$56,22,FALSE)</f>
        <v>0</v>
      </c>
      <c r="ABT28" s="501">
        <f>VLOOKUP($B28,'Sintesi (CA)'!$C$30:$AE$56,22,FALSE)</f>
        <v>0</v>
      </c>
      <c r="ABU28" s="501">
        <f>VLOOKUP($B28,'Sintesi (CA)'!$C$30:$AE$56,22,FALSE)</f>
        <v>0</v>
      </c>
      <c r="ABV28" s="501">
        <f>VLOOKUP($B28,'Sintesi (CA)'!$C$30:$AE$56,22,FALSE)</f>
        <v>0</v>
      </c>
      <c r="ABW28" s="501">
        <f>VLOOKUP($B28,'Sintesi (CA)'!$C$30:$AE$56,22,FALSE)</f>
        <v>0</v>
      </c>
      <c r="ABX28" s="501">
        <f>VLOOKUP($B28,'Sintesi (CA)'!$C$30:$AE$56,22,FALSE)</f>
        <v>0</v>
      </c>
      <c r="ABY28" s="501">
        <f>VLOOKUP($B28,'Sintesi (CA)'!$C$30:$AE$56,22,FALSE)</f>
        <v>0</v>
      </c>
      <c r="ABZ28" s="501">
        <f>VLOOKUP($B28,'Sintesi (CA)'!$C$30:$AE$56,22,FALSE)</f>
        <v>0</v>
      </c>
      <c r="ACA28" s="501">
        <f>VLOOKUP($B28,'Sintesi (CA)'!$C$30:$AE$56,22,FALSE)</f>
        <v>0</v>
      </c>
      <c r="ACB28" s="501">
        <f>VLOOKUP($B28,'Sintesi (CA)'!$C$30:$AE$56,22,FALSE)</f>
        <v>0</v>
      </c>
      <c r="ACC28" s="501">
        <f>VLOOKUP($B28,'Sintesi (CA)'!$C$30:$AE$56,22,FALSE)</f>
        <v>0</v>
      </c>
      <c r="ACD28" s="501">
        <f>VLOOKUP($B28,'Sintesi (CA)'!$C$30:$AE$56,22,FALSE)</f>
        <v>0</v>
      </c>
      <c r="ACE28" s="501"/>
      <c r="ACF28" s="501"/>
      <c r="ACG28" s="501"/>
      <c r="ACH28" s="86"/>
      <c r="ACI28" s="88">
        <v>0</v>
      </c>
      <c r="ACJ28" s="87"/>
      <c r="ACK28" s="89"/>
      <c r="ACL28" s="177"/>
      <c r="ACM28" s="177"/>
      <c r="ACN28" s="177"/>
      <c r="ACO28" s="177"/>
      <c r="ACP28" s="177"/>
      <c r="ACQ28" s="177"/>
      <c r="ACR28" s="177"/>
      <c r="ACS28" s="80"/>
      <c r="ACT28" s="80"/>
      <c r="ACU28" s="80"/>
      <c r="ACV28" s="80"/>
      <c r="ACW28" s="80"/>
      <c r="ACX28" s="80"/>
      <c r="ACY28" s="80"/>
      <c r="ACZ28" s="80"/>
      <c r="ADA28" s="80"/>
      <c r="ADB28" s="80"/>
      <c r="ADC28" s="80"/>
      <c r="ADD28" s="80"/>
      <c r="ADE28" s="80"/>
      <c r="ADF28" s="80"/>
      <c r="ADG28" s="80"/>
      <c r="ADH28" s="80"/>
      <c r="ADI28" s="80"/>
      <c r="ADJ28" s="80"/>
      <c r="ADK28" s="80"/>
      <c r="ADL28" s="80"/>
      <c r="ADM28" s="80"/>
      <c r="ADN28" s="80"/>
      <c r="ADO28" s="80"/>
      <c r="ADP28" s="80"/>
      <c r="ADQ28" s="80"/>
      <c r="ADR28" s="80"/>
      <c r="ADS28" s="80"/>
      <c r="ADT28" s="80"/>
      <c r="ADU28" s="80"/>
      <c r="ADV28" s="80"/>
      <c r="ADW28" s="80"/>
      <c r="ADX28" s="80"/>
      <c r="ADY28" s="80"/>
      <c r="ADZ28" s="80"/>
      <c r="AEA28" s="80"/>
      <c r="AEB28" s="80"/>
      <c r="AEC28" s="80"/>
      <c r="AED28" s="80"/>
      <c r="AEE28" s="80"/>
      <c r="AEF28" s="80"/>
      <c r="AEG28" s="80"/>
      <c r="AEH28" s="80"/>
      <c r="AEI28" s="80"/>
      <c r="AEJ28" s="80"/>
      <c r="AEK28" s="80"/>
      <c r="AEL28" s="80"/>
      <c r="AEM28" s="80"/>
      <c r="AEN28" s="80"/>
      <c r="AEO28" s="80"/>
      <c r="AEP28" s="80"/>
      <c r="AEQ28" s="80"/>
      <c r="AER28" s="80"/>
      <c r="AES28" s="80"/>
      <c r="AET28" s="80"/>
      <c r="AEU28" s="80"/>
      <c r="AEV28" s="80"/>
      <c r="AEW28" s="80"/>
      <c r="AEX28" s="80"/>
      <c r="AEY28" s="80"/>
      <c r="AEZ28" s="80"/>
      <c r="AFA28" s="80"/>
      <c r="AFB28" s="80"/>
      <c r="AFC28" s="80"/>
      <c r="AFD28" s="80"/>
      <c r="AFE28" s="80"/>
      <c r="AFF28" s="80"/>
      <c r="AFG28" s="80"/>
      <c r="AFH28" s="80"/>
      <c r="AFI28" s="80"/>
      <c r="AFJ28" s="80"/>
      <c r="AFK28" s="80"/>
      <c r="AFL28" s="80"/>
      <c r="AFM28" s="80"/>
      <c r="AFN28" s="80"/>
      <c r="AFO28" s="80"/>
      <c r="AFP28" s="80"/>
      <c r="AFQ28" s="80"/>
      <c r="AFR28" s="80"/>
      <c r="AFS28" s="80"/>
      <c r="AFT28" s="80"/>
      <c r="AFU28" s="80"/>
      <c r="AFV28" s="80"/>
      <c r="AFW28" s="80"/>
      <c r="AFX28" s="80"/>
      <c r="AFY28" s="80"/>
      <c r="AFZ28" s="80"/>
      <c r="AGA28" s="80"/>
      <c r="AGB28" s="80"/>
      <c r="AGC28" s="80"/>
      <c r="AGD28" s="80"/>
      <c r="AGE28" s="80"/>
      <c r="AGF28" s="80"/>
      <c r="AGG28" s="80"/>
      <c r="AGH28" s="80"/>
      <c r="AGI28" s="80"/>
      <c r="AGJ28" s="80"/>
      <c r="AGK28" s="80"/>
      <c r="AGL28" s="80"/>
      <c r="AGM28" s="80"/>
    </row>
    <row r="29" spans="1:871" s="104" customFormat="1" ht="12.75" customHeight="1">
      <c r="A29" s="74" t="str">
        <f>IF('Sintesi (CA)'!B54&lt;&gt;"",'Sintesi (CA)'!B54,"")</f>
        <v/>
      </c>
      <c r="B29" s="145" t="str">
        <f>IF('Sintesi (CA)'!C54&lt;&gt;"",'Sintesi (CA)'!C54,"")</f>
        <v/>
      </c>
      <c r="C29" s="74" t="str">
        <f>IF('Sintesi (CA)'!N54&lt;&gt;"",'Sintesi (CA)'!N54,"")</f>
        <v/>
      </c>
      <c r="D29" s="75">
        <f>'Sintesi (CA)'!W54</f>
        <v>0</v>
      </c>
      <c r="E29" s="75">
        <f>'Sintesi (CA)'!X54</f>
        <v>0</v>
      </c>
      <c r="F29" s="75">
        <f>'Sintesi (CA)'!Y54</f>
        <v>0</v>
      </c>
      <c r="G29" s="175">
        <v>1</v>
      </c>
      <c r="H29" s="183"/>
      <c r="I29" s="183"/>
      <c r="J29" s="78">
        <f t="shared" si="123"/>
        <v>0</v>
      </c>
      <c r="K29" s="78">
        <v>0</v>
      </c>
      <c r="L29" s="79">
        <f t="shared" si="124"/>
        <v>0</v>
      </c>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318">
        <v>0</v>
      </c>
      <c r="DQ29" s="318">
        <v>0</v>
      </c>
      <c r="DR29" s="318">
        <v>0</v>
      </c>
      <c r="DS29" s="318">
        <v>0</v>
      </c>
      <c r="DT29" s="318">
        <v>0</v>
      </c>
      <c r="DU29" s="318">
        <v>0</v>
      </c>
      <c r="DV29" s="318">
        <v>0</v>
      </c>
      <c r="DW29" s="318">
        <v>0</v>
      </c>
      <c r="DX29" s="318">
        <v>0</v>
      </c>
      <c r="DY29" s="318">
        <v>0</v>
      </c>
      <c r="DZ29" s="318">
        <v>0</v>
      </c>
      <c r="EA29" s="318">
        <v>0</v>
      </c>
      <c r="EB29" s="318">
        <v>0</v>
      </c>
      <c r="EC29" s="318">
        <v>0</v>
      </c>
      <c r="ED29" s="318">
        <v>0</v>
      </c>
      <c r="EE29" s="318">
        <v>0</v>
      </c>
      <c r="EF29" s="318">
        <v>0</v>
      </c>
      <c r="EG29" s="318">
        <v>0</v>
      </c>
      <c r="EH29" s="318">
        <v>0</v>
      </c>
      <c r="EI29" s="318">
        <v>0</v>
      </c>
      <c r="EJ29" s="318">
        <v>0</v>
      </c>
      <c r="EK29" s="318">
        <v>0</v>
      </c>
      <c r="EL29" s="318">
        <v>0</v>
      </c>
      <c r="EM29" s="318">
        <v>0</v>
      </c>
      <c r="EN29" s="318">
        <v>0</v>
      </c>
      <c r="EO29" s="318">
        <v>0</v>
      </c>
      <c r="EP29" s="318">
        <v>0</v>
      </c>
      <c r="EQ29" s="318">
        <v>0</v>
      </c>
      <c r="ER29" s="318">
        <v>0</v>
      </c>
      <c r="ES29" s="318">
        <v>0</v>
      </c>
      <c r="ET29" s="318">
        <v>0</v>
      </c>
      <c r="EU29" s="318">
        <v>0</v>
      </c>
      <c r="EV29" s="318">
        <v>0</v>
      </c>
      <c r="EW29" s="318">
        <v>0</v>
      </c>
      <c r="EX29" s="318">
        <v>0</v>
      </c>
      <c r="EY29" s="318">
        <v>0</v>
      </c>
      <c r="EZ29" s="318">
        <v>0</v>
      </c>
      <c r="FA29" s="318">
        <v>0</v>
      </c>
      <c r="FB29" s="318">
        <v>0</v>
      </c>
      <c r="FC29" s="318">
        <v>0</v>
      </c>
      <c r="FD29" s="318">
        <v>0</v>
      </c>
      <c r="FE29" s="318">
        <v>0</v>
      </c>
      <c r="FF29" s="318">
        <v>0</v>
      </c>
      <c r="FG29" s="318">
        <v>0</v>
      </c>
      <c r="FH29" s="318">
        <v>0</v>
      </c>
      <c r="FI29" s="318">
        <v>0</v>
      </c>
      <c r="FJ29" s="318">
        <v>0</v>
      </c>
      <c r="FK29" s="318">
        <v>0</v>
      </c>
      <c r="FL29" s="318">
        <v>0</v>
      </c>
      <c r="FM29" s="318">
        <v>0</v>
      </c>
      <c r="FN29" s="318">
        <v>0</v>
      </c>
      <c r="FO29" s="318">
        <v>0</v>
      </c>
      <c r="FP29" s="318">
        <v>0</v>
      </c>
      <c r="FQ29" s="318">
        <v>0</v>
      </c>
      <c r="FR29" s="318">
        <v>0</v>
      </c>
      <c r="FS29" s="318">
        <v>0</v>
      </c>
      <c r="FT29" s="318">
        <v>0</v>
      </c>
      <c r="FU29" s="318">
        <v>0</v>
      </c>
      <c r="FV29" s="318">
        <v>0</v>
      </c>
      <c r="FW29" s="318">
        <v>0</v>
      </c>
      <c r="FX29" s="318">
        <v>0</v>
      </c>
      <c r="FY29" s="318">
        <v>0</v>
      </c>
      <c r="FZ29" s="318">
        <v>0</v>
      </c>
      <c r="GA29" s="318">
        <v>0</v>
      </c>
      <c r="GB29" s="318">
        <v>0</v>
      </c>
      <c r="GC29" s="318">
        <v>0</v>
      </c>
      <c r="GD29" s="318">
        <v>0</v>
      </c>
      <c r="GE29" s="318">
        <v>0</v>
      </c>
      <c r="GF29" s="318">
        <v>0</v>
      </c>
      <c r="GG29" s="318">
        <v>0</v>
      </c>
      <c r="GH29" s="318">
        <v>0</v>
      </c>
      <c r="GI29" s="318">
        <v>0</v>
      </c>
      <c r="GJ29" s="318">
        <f>VLOOKUP($B29,'Sintesi (CA)'!$C$30:$AE$56,25,FALSE)</f>
        <v>0</v>
      </c>
      <c r="GK29" s="318">
        <f>VLOOKUP($B29,'Sintesi (CA)'!$C$30:$AE$56,25,FALSE)</f>
        <v>0</v>
      </c>
      <c r="GL29" s="318">
        <f>VLOOKUP($B29,'Sintesi (CA)'!$C$30:$AE$56,25,FALSE)</f>
        <v>0</v>
      </c>
      <c r="GM29" s="318">
        <f>VLOOKUP($B29,'Sintesi (CA)'!$C$30:$AE$56,25,FALSE)</f>
        <v>0</v>
      </c>
      <c r="GN29" s="318">
        <f>VLOOKUP($B29,'Sintesi (CA)'!$C$30:$AE$56,25,FALSE)</f>
        <v>0</v>
      </c>
      <c r="GO29" s="318">
        <f>VLOOKUP($B29,'Sintesi (CA)'!$C$30:$AE$56,25,FALSE)</f>
        <v>0</v>
      </c>
      <c r="GP29" s="318">
        <f>VLOOKUP($B29,'Sintesi (CA)'!$C$30:$AE$56,25,FALSE)</f>
        <v>0</v>
      </c>
      <c r="GQ29" s="318">
        <f>VLOOKUP($B29,'Sintesi (CA)'!$C$30:$AE$56,25,FALSE)</f>
        <v>0</v>
      </c>
      <c r="GR29" s="318">
        <f>VLOOKUP($B29,'Sintesi (CA)'!$C$30:$AE$56,25,FALSE)</f>
        <v>0</v>
      </c>
      <c r="GS29" s="318">
        <f>VLOOKUP($B29,'Sintesi (CA)'!$C$30:$AE$56,25,FALSE)</f>
        <v>0</v>
      </c>
      <c r="GT29" s="318">
        <f>VLOOKUP($B29,'Sintesi (CA)'!$C$30:$AE$56,25,FALSE)</f>
        <v>0</v>
      </c>
      <c r="GU29" s="318">
        <f>VLOOKUP($B29,'Sintesi (CA)'!$C$30:$AE$56,25,FALSE)</f>
        <v>0</v>
      </c>
      <c r="GV29" s="318">
        <f>VLOOKUP($B29,'Sintesi (CA)'!$C$30:$AE$56,25,FALSE)</f>
        <v>0</v>
      </c>
      <c r="GW29" s="318">
        <f>VLOOKUP($B29,'Sintesi (CA)'!$C$30:$AE$56,25,FALSE)</f>
        <v>0</v>
      </c>
      <c r="GX29" s="318">
        <f>VLOOKUP($B29,'Sintesi (CA)'!$C$30:$AE$56,25,FALSE)</f>
        <v>0</v>
      </c>
      <c r="GY29" s="318">
        <f>VLOOKUP($B29,'Sintesi (CA)'!$C$30:$AE$56,25,FALSE)</f>
        <v>0</v>
      </c>
      <c r="GZ29" s="318">
        <f>VLOOKUP($B29,'Sintesi (CA)'!$C$30:$AE$56,25,FALSE)</f>
        <v>0</v>
      </c>
      <c r="HA29" s="318">
        <f>VLOOKUP($B29,'Sintesi (CA)'!$C$30:$AE$56,25,FALSE)</f>
        <v>0</v>
      </c>
      <c r="HB29" s="318">
        <f>VLOOKUP($B29,'Sintesi (CA)'!$C$30:$AE$56,25,FALSE)</f>
        <v>0</v>
      </c>
      <c r="HC29" s="318">
        <f>VLOOKUP($B29,'Sintesi (CA)'!$C$30:$AE$56,25,FALSE)</f>
        <v>0</v>
      </c>
      <c r="HD29" s="318">
        <f>VLOOKUP($B29,'Sintesi (CA)'!$C$30:$AE$56,25,FALSE)</f>
        <v>0</v>
      </c>
      <c r="HE29" s="318">
        <f>VLOOKUP($B29,'Sintesi (CA)'!$C$30:$AE$56,25,FALSE)</f>
        <v>0</v>
      </c>
      <c r="HF29" s="318">
        <f>VLOOKUP($B29,'Sintesi (CA)'!$C$30:$AE$56,25,FALSE)</f>
        <v>0</v>
      </c>
      <c r="HG29" s="318">
        <f>VLOOKUP($B29,'Sintesi (CA)'!$C$30:$AE$56,25,FALSE)</f>
        <v>0</v>
      </c>
      <c r="HH29" s="318">
        <f>VLOOKUP($B29,'Sintesi (CA)'!$C$30:$AE$56,25,FALSE)</f>
        <v>0</v>
      </c>
      <c r="HI29" s="318">
        <f>VLOOKUP($B29,'Sintesi (CA)'!$C$30:$AE$56,25,FALSE)</f>
        <v>0</v>
      </c>
      <c r="HJ29" s="318">
        <f>VLOOKUP($B29,'Sintesi (CA)'!$C$30:$AE$56,25,FALSE)</f>
        <v>0</v>
      </c>
      <c r="HK29" s="318">
        <f>VLOOKUP($B29,'Sintesi (CA)'!$C$30:$AE$56,25,FALSE)</f>
        <v>0</v>
      </c>
      <c r="HL29" s="318">
        <f>VLOOKUP($B29,'Sintesi (CA)'!$C$30:$AE$56,25,FALSE)</f>
        <v>0</v>
      </c>
      <c r="HM29" s="318">
        <f>VLOOKUP($B29,'Sintesi (CA)'!$C$30:$AE$56,25,FALSE)</f>
        <v>0</v>
      </c>
      <c r="HN29" s="318">
        <f>VLOOKUP($B29,'Sintesi (CA)'!$C$30:$AE$56,25,FALSE)</f>
        <v>0</v>
      </c>
      <c r="HO29" s="318">
        <f>VLOOKUP($B29,'Sintesi (CA)'!$C$30:$AE$56,25,FALSE)</f>
        <v>0</v>
      </c>
      <c r="HP29" s="318"/>
      <c r="HQ29" s="318"/>
      <c r="HR29" s="318"/>
      <c r="HS29" s="319">
        <v>0</v>
      </c>
      <c r="HT29" s="319">
        <v>0</v>
      </c>
      <c r="HU29" s="319">
        <v>0</v>
      </c>
      <c r="HV29" s="319">
        <v>0</v>
      </c>
      <c r="HW29" s="319">
        <v>0</v>
      </c>
      <c r="HX29" s="319">
        <v>0</v>
      </c>
      <c r="HY29" s="319">
        <v>0</v>
      </c>
      <c r="HZ29" s="319">
        <v>0</v>
      </c>
      <c r="IA29" s="319">
        <v>0</v>
      </c>
      <c r="IB29" s="319">
        <v>0</v>
      </c>
      <c r="IC29" s="319">
        <v>0</v>
      </c>
      <c r="ID29" s="319">
        <v>0</v>
      </c>
      <c r="IE29" s="319">
        <v>0</v>
      </c>
      <c r="IF29" s="319">
        <v>0</v>
      </c>
      <c r="IG29" s="319">
        <v>0</v>
      </c>
      <c r="IH29" s="319">
        <v>0</v>
      </c>
      <c r="II29" s="319">
        <v>0</v>
      </c>
      <c r="IJ29" s="319">
        <v>0</v>
      </c>
      <c r="IK29" s="319">
        <v>0</v>
      </c>
      <c r="IL29" s="319">
        <v>0</v>
      </c>
      <c r="IM29" s="319">
        <v>0</v>
      </c>
      <c r="IN29" s="319">
        <v>0</v>
      </c>
      <c r="IO29" s="319">
        <v>0</v>
      </c>
      <c r="IP29" s="319">
        <v>0</v>
      </c>
      <c r="IQ29" s="319">
        <v>0</v>
      </c>
      <c r="IR29" s="319">
        <v>0</v>
      </c>
      <c r="IS29" s="319">
        <v>0</v>
      </c>
      <c r="IT29" s="319">
        <v>0</v>
      </c>
      <c r="IU29" s="319">
        <v>0</v>
      </c>
      <c r="IV29" s="319">
        <v>0</v>
      </c>
      <c r="IW29" s="319">
        <v>0</v>
      </c>
      <c r="IX29" s="319">
        <v>0</v>
      </c>
      <c r="IY29" s="319">
        <v>0</v>
      </c>
      <c r="IZ29" s="319">
        <v>0</v>
      </c>
      <c r="JA29" s="319">
        <v>0</v>
      </c>
      <c r="JB29" s="319">
        <v>0</v>
      </c>
      <c r="JC29" s="319">
        <v>0</v>
      </c>
      <c r="JD29" s="319">
        <v>0</v>
      </c>
      <c r="JE29" s="319">
        <v>0</v>
      </c>
      <c r="JF29" s="319">
        <v>0</v>
      </c>
      <c r="JG29" s="319">
        <v>0</v>
      </c>
      <c r="JH29" s="319">
        <v>0</v>
      </c>
      <c r="JI29" s="319">
        <v>0</v>
      </c>
      <c r="JJ29" s="319">
        <v>0</v>
      </c>
      <c r="JK29" s="319">
        <v>0</v>
      </c>
      <c r="JL29" s="319">
        <v>0</v>
      </c>
      <c r="JM29" s="319">
        <v>0</v>
      </c>
      <c r="JN29" s="319">
        <v>0</v>
      </c>
      <c r="JO29" s="319">
        <v>0</v>
      </c>
      <c r="JP29" s="319">
        <v>0</v>
      </c>
      <c r="JQ29" s="319">
        <v>0</v>
      </c>
      <c r="JR29" s="319">
        <v>0</v>
      </c>
      <c r="JS29" s="319">
        <v>0</v>
      </c>
      <c r="JT29" s="319">
        <v>0</v>
      </c>
      <c r="JU29" s="319">
        <v>0</v>
      </c>
      <c r="JV29" s="319">
        <v>0</v>
      </c>
      <c r="JW29" s="319">
        <v>0</v>
      </c>
      <c r="JX29" s="319">
        <v>0</v>
      </c>
      <c r="JY29" s="319">
        <v>0</v>
      </c>
      <c r="JZ29" s="319">
        <v>0</v>
      </c>
      <c r="KA29" s="319">
        <v>0</v>
      </c>
      <c r="KB29" s="319">
        <v>0</v>
      </c>
      <c r="KC29" s="319">
        <v>0</v>
      </c>
      <c r="KD29" s="319">
        <v>0</v>
      </c>
      <c r="KE29" s="319">
        <v>0</v>
      </c>
      <c r="KF29" s="319">
        <v>0</v>
      </c>
      <c r="KG29" s="319">
        <v>0</v>
      </c>
      <c r="KH29" s="319">
        <v>0</v>
      </c>
      <c r="KI29" s="319">
        <v>0</v>
      </c>
      <c r="KJ29" s="319">
        <v>0</v>
      </c>
      <c r="KK29" s="319">
        <v>0</v>
      </c>
      <c r="KL29" s="319">
        <v>0</v>
      </c>
      <c r="KM29" s="319">
        <f>VLOOKUP($B29,'Sintesi (CA)'!$C$30:$AE$56,27,FALSE)</f>
        <v>0</v>
      </c>
      <c r="KN29" s="319">
        <f>VLOOKUP($B29,'Sintesi (CA)'!$C$30:$AE$56,27,FALSE)</f>
        <v>0</v>
      </c>
      <c r="KO29" s="319">
        <f>VLOOKUP($B29,'Sintesi (CA)'!$C$30:$AE$56,27,FALSE)</f>
        <v>0</v>
      </c>
      <c r="KP29" s="319">
        <f>VLOOKUP($B29,'Sintesi (CA)'!$C$30:$AE$56,27,FALSE)</f>
        <v>0</v>
      </c>
      <c r="KQ29" s="319">
        <f>VLOOKUP($B29,'Sintesi (CA)'!$C$30:$AE$56,27,FALSE)</f>
        <v>0</v>
      </c>
      <c r="KR29" s="319">
        <f>VLOOKUP($B29,'Sintesi (CA)'!$C$30:$AE$56,27,FALSE)</f>
        <v>0</v>
      </c>
      <c r="KS29" s="319">
        <f>VLOOKUP($B29,'Sintesi (CA)'!$C$30:$AE$56,27,FALSE)</f>
        <v>0</v>
      </c>
      <c r="KT29" s="319">
        <f>VLOOKUP($B29,'Sintesi (CA)'!$C$30:$AE$56,27,FALSE)</f>
        <v>0</v>
      </c>
      <c r="KU29" s="319">
        <f>VLOOKUP($B29,'Sintesi (CA)'!$C$30:$AE$56,27,FALSE)</f>
        <v>0</v>
      </c>
      <c r="KV29" s="319">
        <f>VLOOKUP($B29,'Sintesi (CA)'!$C$30:$AE$56,27,FALSE)</f>
        <v>0</v>
      </c>
      <c r="KW29" s="319">
        <f>VLOOKUP($B29,'Sintesi (CA)'!$C$30:$AE$56,27,FALSE)</f>
        <v>0</v>
      </c>
      <c r="KX29" s="319">
        <f>VLOOKUP($B29,'Sintesi (CA)'!$C$30:$AE$56,27,FALSE)</f>
        <v>0</v>
      </c>
      <c r="KY29" s="319">
        <f>VLOOKUP($B29,'Sintesi (CA)'!$C$30:$AE$56,27,FALSE)</f>
        <v>0</v>
      </c>
      <c r="KZ29" s="319">
        <f>VLOOKUP($B29,'Sintesi (CA)'!$C$30:$AE$56,27,FALSE)</f>
        <v>0</v>
      </c>
      <c r="LA29" s="319">
        <f>VLOOKUP($B29,'Sintesi (CA)'!$C$30:$AE$56,27,FALSE)</f>
        <v>0</v>
      </c>
      <c r="LB29" s="319">
        <f>VLOOKUP($B29,'Sintesi (CA)'!$C$30:$AE$56,27,FALSE)</f>
        <v>0</v>
      </c>
      <c r="LC29" s="319">
        <f>VLOOKUP($B29,'Sintesi (CA)'!$C$30:$AE$56,27,FALSE)</f>
        <v>0</v>
      </c>
      <c r="LD29" s="319">
        <f>VLOOKUP($B29,'Sintesi (CA)'!$C$30:$AE$56,27,FALSE)</f>
        <v>0</v>
      </c>
      <c r="LE29" s="319">
        <f>VLOOKUP($B29,'Sintesi (CA)'!$C$30:$AE$56,27,FALSE)</f>
        <v>0</v>
      </c>
      <c r="LF29" s="319">
        <f>VLOOKUP($B29,'Sintesi (CA)'!$C$30:$AE$56,27,FALSE)</f>
        <v>0</v>
      </c>
      <c r="LG29" s="319">
        <f>VLOOKUP($B29,'Sintesi (CA)'!$C$30:$AE$56,27,FALSE)</f>
        <v>0</v>
      </c>
      <c r="LH29" s="319">
        <f>VLOOKUP($B29,'Sintesi (CA)'!$C$30:$AE$56,27,FALSE)</f>
        <v>0</v>
      </c>
      <c r="LI29" s="319">
        <f>VLOOKUP($B29,'Sintesi (CA)'!$C$30:$AE$56,27,FALSE)</f>
        <v>0</v>
      </c>
      <c r="LJ29" s="319">
        <f>VLOOKUP($B29,'Sintesi (CA)'!$C$30:$AE$56,27,FALSE)</f>
        <v>0</v>
      </c>
      <c r="LK29" s="319">
        <f>VLOOKUP($B29,'Sintesi (CA)'!$C$30:$AE$56,27,FALSE)</f>
        <v>0</v>
      </c>
      <c r="LL29" s="319">
        <f>VLOOKUP($B29,'Sintesi (CA)'!$C$30:$AE$56,27,FALSE)</f>
        <v>0</v>
      </c>
      <c r="LM29" s="319">
        <f>VLOOKUP($B29,'Sintesi (CA)'!$C$30:$AE$56,27,FALSE)</f>
        <v>0</v>
      </c>
      <c r="LN29" s="319">
        <f>VLOOKUP($B29,'Sintesi (CA)'!$C$30:$AE$56,27,FALSE)</f>
        <v>0</v>
      </c>
      <c r="LO29" s="319">
        <f>VLOOKUP($B29,'Sintesi (CA)'!$C$30:$AE$56,27,FALSE)</f>
        <v>0</v>
      </c>
      <c r="LP29" s="319">
        <f>VLOOKUP($B29,'Sintesi (CA)'!$C$30:$AE$56,27,FALSE)</f>
        <v>0</v>
      </c>
      <c r="LQ29" s="319">
        <f>VLOOKUP($B29,'Sintesi (CA)'!$C$30:$AE$56,27,FALSE)</f>
        <v>0</v>
      </c>
      <c r="LR29" s="319">
        <f>VLOOKUP($B29,'Sintesi (CA)'!$C$30:$AE$56,27,FALSE)</f>
        <v>0</v>
      </c>
      <c r="LS29" s="319"/>
      <c r="LT29" s="319"/>
      <c r="LU29" s="319"/>
      <c r="LV29" s="320">
        <v>0</v>
      </c>
      <c r="LW29" s="320">
        <v>0</v>
      </c>
      <c r="LX29" s="320">
        <v>0</v>
      </c>
      <c r="LY29" s="320">
        <v>0</v>
      </c>
      <c r="LZ29" s="320">
        <v>0</v>
      </c>
      <c r="MA29" s="320">
        <v>0</v>
      </c>
      <c r="MB29" s="320">
        <v>0</v>
      </c>
      <c r="MC29" s="320">
        <v>0</v>
      </c>
      <c r="MD29" s="320">
        <v>0</v>
      </c>
      <c r="ME29" s="320">
        <v>0</v>
      </c>
      <c r="MF29" s="320">
        <v>0</v>
      </c>
      <c r="MG29" s="320">
        <v>0</v>
      </c>
      <c r="MH29" s="320">
        <v>0</v>
      </c>
      <c r="MI29" s="320">
        <v>0</v>
      </c>
      <c r="MJ29" s="320">
        <v>0</v>
      </c>
      <c r="MK29" s="320">
        <v>0</v>
      </c>
      <c r="ML29" s="320">
        <v>0</v>
      </c>
      <c r="MM29" s="320">
        <v>0</v>
      </c>
      <c r="MN29" s="320">
        <v>0</v>
      </c>
      <c r="MO29" s="320">
        <v>0</v>
      </c>
      <c r="MP29" s="320">
        <v>0</v>
      </c>
      <c r="MQ29" s="320">
        <v>0</v>
      </c>
      <c r="MR29" s="320">
        <v>0</v>
      </c>
      <c r="MS29" s="320">
        <v>0</v>
      </c>
      <c r="MT29" s="320">
        <v>0</v>
      </c>
      <c r="MU29" s="320">
        <v>0</v>
      </c>
      <c r="MV29" s="320">
        <v>0</v>
      </c>
      <c r="MW29" s="320">
        <v>0</v>
      </c>
      <c r="MX29" s="320">
        <v>0</v>
      </c>
      <c r="MY29" s="320">
        <v>0</v>
      </c>
      <c r="MZ29" s="320">
        <v>0</v>
      </c>
      <c r="NA29" s="320">
        <v>0</v>
      </c>
      <c r="NB29" s="320">
        <v>0</v>
      </c>
      <c r="NC29" s="320">
        <v>0</v>
      </c>
      <c r="ND29" s="320">
        <v>0</v>
      </c>
      <c r="NE29" s="320">
        <v>0</v>
      </c>
      <c r="NF29" s="320">
        <v>0</v>
      </c>
      <c r="NG29" s="320">
        <v>0</v>
      </c>
      <c r="NH29" s="320">
        <v>0</v>
      </c>
      <c r="NI29" s="320">
        <v>0</v>
      </c>
      <c r="NJ29" s="320">
        <v>0</v>
      </c>
      <c r="NK29" s="320">
        <v>0</v>
      </c>
      <c r="NL29" s="320">
        <v>0</v>
      </c>
      <c r="NM29" s="320">
        <v>0</v>
      </c>
      <c r="NN29" s="320">
        <v>0</v>
      </c>
      <c r="NO29" s="320">
        <v>0</v>
      </c>
      <c r="NP29" s="320">
        <v>0</v>
      </c>
      <c r="NQ29" s="320">
        <v>0</v>
      </c>
      <c r="NR29" s="320">
        <v>0</v>
      </c>
      <c r="NS29" s="320">
        <v>0</v>
      </c>
      <c r="NT29" s="320">
        <v>0</v>
      </c>
      <c r="NU29" s="320">
        <v>0</v>
      </c>
      <c r="NV29" s="320">
        <v>0</v>
      </c>
      <c r="NW29" s="320">
        <v>0</v>
      </c>
      <c r="NX29" s="320">
        <v>0</v>
      </c>
      <c r="NY29" s="320">
        <v>0</v>
      </c>
      <c r="NZ29" s="320">
        <v>0</v>
      </c>
      <c r="OA29" s="320">
        <v>0</v>
      </c>
      <c r="OB29" s="320">
        <v>0</v>
      </c>
      <c r="OC29" s="320">
        <v>0</v>
      </c>
      <c r="OD29" s="320">
        <v>0</v>
      </c>
      <c r="OE29" s="320">
        <v>0</v>
      </c>
      <c r="OF29" s="320">
        <v>0</v>
      </c>
      <c r="OG29" s="320">
        <v>0</v>
      </c>
      <c r="OH29" s="320">
        <v>0</v>
      </c>
      <c r="OI29" s="320">
        <v>0</v>
      </c>
      <c r="OJ29" s="320">
        <v>0</v>
      </c>
      <c r="OK29" s="320">
        <v>0</v>
      </c>
      <c r="OL29" s="320">
        <v>0</v>
      </c>
      <c r="OM29" s="320">
        <v>0</v>
      </c>
      <c r="ON29" s="320">
        <v>0</v>
      </c>
      <c r="OO29" s="320">
        <v>0</v>
      </c>
      <c r="OP29" s="320">
        <f>VLOOKUP($B29,'Sintesi (CA)'!$C$30:$AE$56,26,FALSE)</f>
        <v>0</v>
      </c>
      <c r="OQ29" s="320">
        <f>VLOOKUP($B29,'Sintesi (CA)'!$C$30:$AE$56,26,FALSE)</f>
        <v>0</v>
      </c>
      <c r="OR29" s="320">
        <f>VLOOKUP($B29,'Sintesi (CA)'!$C$30:$AE$56,26,FALSE)</f>
        <v>0</v>
      </c>
      <c r="OS29" s="320">
        <f>VLOOKUP($B29,'Sintesi (CA)'!$C$30:$AE$56,26,FALSE)</f>
        <v>0</v>
      </c>
      <c r="OT29" s="320">
        <f>VLOOKUP($B29,'Sintesi (CA)'!$C$30:$AE$56,26,FALSE)</f>
        <v>0</v>
      </c>
      <c r="OU29" s="320">
        <f>VLOOKUP($B29,'Sintesi (CA)'!$C$30:$AE$56,26,FALSE)</f>
        <v>0</v>
      </c>
      <c r="OV29" s="320">
        <f>VLOOKUP($B29,'Sintesi (CA)'!$C$30:$AE$56,26,FALSE)</f>
        <v>0</v>
      </c>
      <c r="OW29" s="320">
        <f>VLOOKUP($B29,'Sintesi (CA)'!$C$30:$AE$56,26,FALSE)</f>
        <v>0</v>
      </c>
      <c r="OX29" s="320">
        <f>VLOOKUP($B29,'Sintesi (CA)'!$C$30:$AE$56,26,FALSE)</f>
        <v>0</v>
      </c>
      <c r="OY29" s="320">
        <f>VLOOKUP($B29,'Sintesi (CA)'!$C$30:$AE$56,26,FALSE)</f>
        <v>0</v>
      </c>
      <c r="OZ29" s="320">
        <f>VLOOKUP($B29,'Sintesi (CA)'!$C$30:$AE$56,26,FALSE)</f>
        <v>0</v>
      </c>
      <c r="PA29" s="320">
        <f>VLOOKUP($B29,'Sintesi (CA)'!$C$30:$AE$56,26,FALSE)</f>
        <v>0</v>
      </c>
      <c r="PB29" s="320">
        <f>VLOOKUP($B29,'Sintesi (CA)'!$C$30:$AE$56,26,FALSE)</f>
        <v>0</v>
      </c>
      <c r="PC29" s="320">
        <f>VLOOKUP($B29,'Sintesi (CA)'!$C$30:$AE$56,26,FALSE)</f>
        <v>0</v>
      </c>
      <c r="PD29" s="320">
        <f>VLOOKUP($B29,'Sintesi (CA)'!$C$30:$AE$56,26,FALSE)</f>
        <v>0</v>
      </c>
      <c r="PE29" s="320">
        <f>VLOOKUP($B29,'Sintesi (CA)'!$C$30:$AE$56,26,FALSE)</f>
        <v>0</v>
      </c>
      <c r="PF29" s="320">
        <f>VLOOKUP($B29,'Sintesi (CA)'!$C$30:$AE$56,26,FALSE)</f>
        <v>0</v>
      </c>
      <c r="PG29" s="320">
        <f>VLOOKUP($B29,'Sintesi (CA)'!$C$30:$AE$56,26,FALSE)</f>
        <v>0</v>
      </c>
      <c r="PH29" s="320">
        <f>VLOOKUP($B29,'Sintesi (CA)'!$C$30:$AE$56,26,FALSE)</f>
        <v>0</v>
      </c>
      <c r="PI29" s="320">
        <f>VLOOKUP($B29,'Sintesi (CA)'!$C$30:$AE$56,26,FALSE)</f>
        <v>0</v>
      </c>
      <c r="PJ29" s="320">
        <f>VLOOKUP($B29,'Sintesi (CA)'!$C$30:$AE$56,26,FALSE)</f>
        <v>0</v>
      </c>
      <c r="PK29" s="320">
        <f>VLOOKUP($B29,'Sintesi (CA)'!$C$30:$AE$56,26,FALSE)</f>
        <v>0</v>
      </c>
      <c r="PL29" s="320">
        <f>VLOOKUP($B29,'Sintesi (CA)'!$C$30:$AE$56,26,FALSE)</f>
        <v>0</v>
      </c>
      <c r="PM29" s="320">
        <f>VLOOKUP($B29,'Sintesi (CA)'!$C$30:$AE$56,26,FALSE)</f>
        <v>0</v>
      </c>
      <c r="PN29" s="320">
        <f>VLOOKUP($B29,'Sintesi (CA)'!$C$30:$AE$56,26,FALSE)</f>
        <v>0</v>
      </c>
      <c r="PO29" s="320">
        <f>VLOOKUP($B29,'Sintesi (CA)'!$C$30:$AE$56,26,FALSE)</f>
        <v>0</v>
      </c>
      <c r="PP29" s="320">
        <f>VLOOKUP($B29,'Sintesi (CA)'!$C$30:$AE$56,26,FALSE)</f>
        <v>0</v>
      </c>
      <c r="PQ29" s="320">
        <f>VLOOKUP($B29,'Sintesi (CA)'!$C$30:$AE$56,26,FALSE)</f>
        <v>0</v>
      </c>
      <c r="PR29" s="320">
        <f>VLOOKUP($B29,'Sintesi (CA)'!$C$30:$AE$56,26,FALSE)</f>
        <v>0</v>
      </c>
      <c r="PS29" s="320">
        <f>VLOOKUP($B29,'Sintesi (CA)'!$C$30:$AE$56,26,FALSE)</f>
        <v>0</v>
      </c>
      <c r="PT29" s="320">
        <f>VLOOKUP($B29,'Sintesi (CA)'!$C$30:$AE$56,26,FALSE)</f>
        <v>0</v>
      </c>
      <c r="PU29" s="320">
        <f>VLOOKUP($B29,'Sintesi (CA)'!$C$30:$AE$56,26,FALSE)</f>
        <v>0</v>
      </c>
      <c r="PV29" s="320"/>
      <c r="PW29" s="320"/>
      <c r="PX29" s="320"/>
      <c r="PY29" s="321">
        <v>0</v>
      </c>
      <c r="PZ29" s="321">
        <v>0</v>
      </c>
      <c r="QA29" s="321">
        <v>0</v>
      </c>
      <c r="QB29" s="321">
        <v>0</v>
      </c>
      <c r="QC29" s="321">
        <v>0</v>
      </c>
      <c r="QD29" s="321">
        <v>0</v>
      </c>
      <c r="QE29" s="321">
        <v>0</v>
      </c>
      <c r="QF29" s="321">
        <v>0</v>
      </c>
      <c r="QG29" s="321">
        <v>0</v>
      </c>
      <c r="QH29" s="321">
        <v>0</v>
      </c>
      <c r="QI29" s="321">
        <v>0</v>
      </c>
      <c r="QJ29" s="321">
        <v>0</v>
      </c>
      <c r="QK29" s="321">
        <v>0</v>
      </c>
      <c r="QL29" s="321">
        <v>0</v>
      </c>
      <c r="QM29" s="321">
        <v>0</v>
      </c>
      <c r="QN29" s="321">
        <v>0</v>
      </c>
      <c r="QO29" s="321">
        <v>0</v>
      </c>
      <c r="QP29" s="321">
        <v>0</v>
      </c>
      <c r="QQ29" s="321">
        <v>0</v>
      </c>
      <c r="QR29" s="321">
        <v>0</v>
      </c>
      <c r="QS29" s="321">
        <v>0</v>
      </c>
      <c r="QT29" s="321">
        <v>0</v>
      </c>
      <c r="QU29" s="321">
        <v>0</v>
      </c>
      <c r="QV29" s="321">
        <v>0</v>
      </c>
      <c r="QW29" s="321">
        <v>0</v>
      </c>
      <c r="QX29" s="321">
        <v>0</v>
      </c>
      <c r="QY29" s="321">
        <v>0</v>
      </c>
      <c r="QZ29" s="321">
        <v>0</v>
      </c>
      <c r="RA29" s="321">
        <v>0</v>
      </c>
      <c r="RB29" s="321">
        <v>0</v>
      </c>
      <c r="RC29" s="321">
        <v>0</v>
      </c>
      <c r="RD29" s="321">
        <v>0</v>
      </c>
      <c r="RE29" s="321">
        <v>0</v>
      </c>
      <c r="RF29" s="321">
        <v>0</v>
      </c>
      <c r="RG29" s="321">
        <v>0</v>
      </c>
      <c r="RH29" s="321">
        <v>0</v>
      </c>
      <c r="RI29" s="321">
        <v>0</v>
      </c>
      <c r="RJ29" s="321">
        <v>0</v>
      </c>
      <c r="RK29" s="321">
        <v>0</v>
      </c>
      <c r="RL29" s="321">
        <v>0</v>
      </c>
      <c r="RM29" s="321">
        <v>0</v>
      </c>
      <c r="RN29" s="321">
        <v>0</v>
      </c>
      <c r="RO29" s="321">
        <v>0</v>
      </c>
      <c r="RP29" s="321">
        <v>0</v>
      </c>
      <c r="RQ29" s="321">
        <v>0</v>
      </c>
      <c r="RR29" s="321">
        <v>0</v>
      </c>
      <c r="RS29" s="321">
        <v>0</v>
      </c>
      <c r="RT29" s="321">
        <v>0</v>
      </c>
      <c r="RU29" s="321">
        <v>0</v>
      </c>
      <c r="RV29" s="321">
        <v>0</v>
      </c>
      <c r="RW29" s="321">
        <v>0</v>
      </c>
      <c r="RX29" s="321">
        <v>0</v>
      </c>
      <c r="RY29" s="321">
        <v>0</v>
      </c>
      <c r="RZ29" s="321">
        <v>0</v>
      </c>
      <c r="SA29" s="321">
        <v>0</v>
      </c>
      <c r="SB29" s="321">
        <v>0</v>
      </c>
      <c r="SC29" s="321">
        <v>0</v>
      </c>
      <c r="SD29" s="321">
        <v>0</v>
      </c>
      <c r="SE29" s="321">
        <v>0</v>
      </c>
      <c r="SF29" s="321">
        <v>0</v>
      </c>
      <c r="SG29" s="321">
        <v>0</v>
      </c>
      <c r="SH29" s="321">
        <v>0</v>
      </c>
      <c r="SI29" s="321">
        <v>0</v>
      </c>
      <c r="SJ29" s="321">
        <v>0</v>
      </c>
      <c r="SK29" s="321">
        <v>0</v>
      </c>
      <c r="SL29" s="321">
        <v>0</v>
      </c>
      <c r="SM29" s="321">
        <v>0</v>
      </c>
      <c r="SN29" s="321">
        <v>0</v>
      </c>
      <c r="SO29" s="321">
        <v>0</v>
      </c>
      <c r="SP29" s="321">
        <v>0</v>
      </c>
      <c r="SQ29" s="321">
        <v>0</v>
      </c>
      <c r="SR29" s="321">
        <v>0</v>
      </c>
      <c r="SS29" s="321">
        <f>VLOOKUP($B29,'Sintesi (CA)'!$C$30:$AE$56,28,FALSE)</f>
        <v>0</v>
      </c>
      <c r="ST29" s="321">
        <f>VLOOKUP($B29,'Sintesi (CA)'!$C$30:$AE$56,28,FALSE)</f>
        <v>0</v>
      </c>
      <c r="SU29" s="321">
        <f>VLOOKUP($B29,'Sintesi (CA)'!$C$30:$AE$56,28,FALSE)</f>
        <v>0</v>
      </c>
      <c r="SV29" s="321">
        <f>VLOOKUP($B29,'Sintesi (CA)'!$C$30:$AE$56,28,FALSE)</f>
        <v>0</v>
      </c>
      <c r="SW29" s="321">
        <f>VLOOKUP($B29,'Sintesi (CA)'!$C$30:$AE$56,28,FALSE)</f>
        <v>0</v>
      </c>
      <c r="SX29" s="321">
        <f>VLOOKUP($B29,'Sintesi (CA)'!$C$30:$AE$56,28,FALSE)</f>
        <v>0</v>
      </c>
      <c r="SY29" s="321">
        <f>VLOOKUP($B29,'Sintesi (CA)'!$C$30:$AE$56,28,FALSE)</f>
        <v>0</v>
      </c>
      <c r="SZ29" s="321">
        <f>VLOOKUP($B29,'Sintesi (CA)'!$C$30:$AE$56,28,FALSE)</f>
        <v>0</v>
      </c>
      <c r="TA29" s="321">
        <f>VLOOKUP($B29,'Sintesi (CA)'!$C$30:$AE$56,28,FALSE)</f>
        <v>0</v>
      </c>
      <c r="TB29" s="321">
        <f>VLOOKUP($B29,'Sintesi (CA)'!$C$30:$AE$56,28,FALSE)</f>
        <v>0</v>
      </c>
      <c r="TC29" s="321">
        <f>VLOOKUP($B29,'Sintesi (CA)'!$C$30:$AE$56,28,FALSE)</f>
        <v>0</v>
      </c>
      <c r="TD29" s="321">
        <f>VLOOKUP($B29,'Sintesi (CA)'!$C$30:$AE$56,28,FALSE)</f>
        <v>0</v>
      </c>
      <c r="TE29" s="321">
        <f>VLOOKUP($B29,'Sintesi (CA)'!$C$30:$AE$56,28,FALSE)</f>
        <v>0</v>
      </c>
      <c r="TF29" s="321">
        <f>VLOOKUP($B29,'Sintesi (CA)'!$C$30:$AE$56,28,FALSE)</f>
        <v>0</v>
      </c>
      <c r="TG29" s="321">
        <f>VLOOKUP($B29,'Sintesi (CA)'!$C$30:$AE$56,28,FALSE)</f>
        <v>0</v>
      </c>
      <c r="TH29" s="321">
        <f>VLOOKUP($B29,'Sintesi (CA)'!$C$30:$AE$56,28,FALSE)</f>
        <v>0</v>
      </c>
      <c r="TI29" s="321">
        <f>VLOOKUP($B29,'Sintesi (CA)'!$C$30:$AE$56,28,FALSE)</f>
        <v>0</v>
      </c>
      <c r="TJ29" s="321">
        <f>VLOOKUP($B29,'Sintesi (CA)'!$C$30:$AE$56,28,FALSE)</f>
        <v>0</v>
      </c>
      <c r="TK29" s="321">
        <f>VLOOKUP($B29,'Sintesi (CA)'!$C$30:$AE$56,28,FALSE)</f>
        <v>0</v>
      </c>
      <c r="TL29" s="321">
        <f>VLOOKUP($B29,'Sintesi (CA)'!$C$30:$AE$56,28,FALSE)</f>
        <v>0</v>
      </c>
      <c r="TM29" s="321">
        <f>VLOOKUP($B29,'Sintesi (CA)'!$C$30:$AE$56,28,FALSE)</f>
        <v>0</v>
      </c>
      <c r="TN29" s="321">
        <f>VLOOKUP($B29,'Sintesi (CA)'!$C$30:$AE$56,28,FALSE)</f>
        <v>0</v>
      </c>
      <c r="TO29" s="321">
        <f>VLOOKUP($B29,'Sintesi (CA)'!$C$30:$AE$56,28,FALSE)</f>
        <v>0</v>
      </c>
      <c r="TP29" s="321">
        <f>VLOOKUP($B29,'Sintesi (CA)'!$C$30:$AE$56,28,FALSE)</f>
        <v>0</v>
      </c>
      <c r="TQ29" s="321">
        <f>VLOOKUP($B29,'Sintesi (CA)'!$C$30:$AE$56,28,FALSE)</f>
        <v>0</v>
      </c>
      <c r="TR29" s="321">
        <f>VLOOKUP($B29,'Sintesi (CA)'!$C$30:$AE$56,28,FALSE)</f>
        <v>0</v>
      </c>
      <c r="TS29" s="321">
        <f>VLOOKUP($B29,'Sintesi (CA)'!$C$30:$AE$56,28,FALSE)</f>
        <v>0</v>
      </c>
      <c r="TT29" s="321">
        <f>VLOOKUP($B29,'Sintesi (CA)'!$C$30:$AE$56,28,FALSE)</f>
        <v>0</v>
      </c>
      <c r="TU29" s="321">
        <f>VLOOKUP($B29,'Sintesi (CA)'!$C$30:$AE$56,28,FALSE)</f>
        <v>0</v>
      </c>
      <c r="TV29" s="321">
        <f>VLOOKUP($B29,'Sintesi (CA)'!$C$30:$AE$56,28,FALSE)</f>
        <v>0</v>
      </c>
      <c r="TW29" s="321">
        <f>VLOOKUP($B29,'Sintesi (CA)'!$C$30:$AE$56,28,FALSE)</f>
        <v>0</v>
      </c>
      <c r="TX29" s="321">
        <f>VLOOKUP($B29,'Sintesi (CA)'!$C$30:$AE$56,28,FALSE)</f>
        <v>0</v>
      </c>
      <c r="TY29" s="321"/>
      <c r="TZ29" s="321"/>
      <c r="UA29" s="321"/>
      <c r="UB29" s="322">
        <v>0</v>
      </c>
      <c r="UC29" s="322">
        <v>0</v>
      </c>
      <c r="UD29" s="322">
        <v>0</v>
      </c>
      <c r="UE29" s="322">
        <v>0</v>
      </c>
      <c r="UF29" s="322">
        <v>0</v>
      </c>
      <c r="UG29" s="322">
        <v>0</v>
      </c>
      <c r="UH29" s="322">
        <v>0</v>
      </c>
      <c r="UI29" s="322">
        <v>0</v>
      </c>
      <c r="UJ29" s="322">
        <v>0</v>
      </c>
      <c r="UK29" s="322">
        <v>0</v>
      </c>
      <c r="UL29" s="322">
        <v>0</v>
      </c>
      <c r="UM29" s="322">
        <v>0</v>
      </c>
      <c r="UN29" s="322">
        <v>0</v>
      </c>
      <c r="UO29" s="322">
        <v>0</v>
      </c>
      <c r="UP29" s="322">
        <v>0</v>
      </c>
      <c r="UQ29" s="322">
        <v>0</v>
      </c>
      <c r="UR29" s="322">
        <v>0</v>
      </c>
      <c r="US29" s="322">
        <v>0</v>
      </c>
      <c r="UT29" s="322">
        <v>0</v>
      </c>
      <c r="UU29" s="322">
        <v>0</v>
      </c>
      <c r="UV29" s="322">
        <v>0</v>
      </c>
      <c r="UW29" s="322">
        <v>0</v>
      </c>
      <c r="UX29" s="322">
        <v>0</v>
      </c>
      <c r="UY29" s="322">
        <v>0</v>
      </c>
      <c r="UZ29" s="322">
        <v>0</v>
      </c>
      <c r="VA29" s="322">
        <v>0</v>
      </c>
      <c r="VB29" s="322">
        <v>0</v>
      </c>
      <c r="VC29" s="322">
        <v>0</v>
      </c>
      <c r="VD29" s="322">
        <v>0</v>
      </c>
      <c r="VE29" s="322">
        <v>0</v>
      </c>
      <c r="VF29" s="322">
        <v>0</v>
      </c>
      <c r="VG29" s="322">
        <v>0</v>
      </c>
      <c r="VH29" s="322">
        <v>0</v>
      </c>
      <c r="VI29" s="322">
        <v>0</v>
      </c>
      <c r="VJ29" s="322">
        <v>0</v>
      </c>
      <c r="VK29" s="322">
        <v>0</v>
      </c>
      <c r="VL29" s="322">
        <v>0</v>
      </c>
      <c r="VM29" s="322">
        <v>0</v>
      </c>
      <c r="VN29" s="322">
        <v>0</v>
      </c>
      <c r="VO29" s="322">
        <v>0</v>
      </c>
      <c r="VP29" s="322">
        <v>0</v>
      </c>
      <c r="VQ29" s="322">
        <v>0</v>
      </c>
      <c r="VR29" s="322">
        <v>0</v>
      </c>
      <c r="VS29" s="322">
        <v>0</v>
      </c>
      <c r="VT29" s="322">
        <v>0</v>
      </c>
      <c r="VU29" s="322">
        <v>0</v>
      </c>
      <c r="VV29" s="322">
        <v>0</v>
      </c>
      <c r="VW29" s="322">
        <v>0</v>
      </c>
      <c r="VX29" s="322">
        <v>0</v>
      </c>
      <c r="VY29" s="322">
        <v>0</v>
      </c>
      <c r="VZ29" s="322">
        <v>0</v>
      </c>
      <c r="WA29" s="322">
        <v>0</v>
      </c>
      <c r="WB29" s="322">
        <v>0</v>
      </c>
      <c r="WC29" s="322">
        <v>0</v>
      </c>
      <c r="WD29" s="322">
        <v>0</v>
      </c>
      <c r="WE29" s="322">
        <v>0</v>
      </c>
      <c r="WF29" s="322">
        <v>0</v>
      </c>
      <c r="WG29" s="322">
        <v>0</v>
      </c>
      <c r="WH29" s="322">
        <v>0</v>
      </c>
      <c r="WI29" s="322">
        <v>0</v>
      </c>
      <c r="WJ29" s="322">
        <v>0</v>
      </c>
      <c r="WK29" s="322">
        <v>0</v>
      </c>
      <c r="WL29" s="322">
        <v>0</v>
      </c>
      <c r="WM29" s="322">
        <v>0</v>
      </c>
      <c r="WN29" s="322">
        <v>0</v>
      </c>
      <c r="WO29" s="322">
        <v>0</v>
      </c>
      <c r="WP29" s="322">
        <v>0</v>
      </c>
      <c r="WQ29" s="322">
        <v>0</v>
      </c>
      <c r="WR29" s="322">
        <v>0</v>
      </c>
      <c r="WS29" s="322">
        <v>0</v>
      </c>
      <c r="WT29" s="322">
        <v>0</v>
      </c>
      <c r="WU29" s="322">
        <v>0</v>
      </c>
      <c r="WV29" s="322">
        <f>VLOOKUP($B29,'Sintesi (CA)'!$C$30:$AE$56,29,FALSE)</f>
        <v>0</v>
      </c>
      <c r="WW29" s="322">
        <f>VLOOKUP($B29,'Sintesi (CA)'!$C$30:$AE$56,29,FALSE)</f>
        <v>0</v>
      </c>
      <c r="WX29" s="322">
        <f>VLOOKUP($B29,'Sintesi (CA)'!$C$30:$AE$56,29,FALSE)</f>
        <v>0</v>
      </c>
      <c r="WY29" s="322">
        <f>VLOOKUP($B29,'Sintesi (CA)'!$C$30:$AE$56,29,FALSE)</f>
        <v>0</v>
      </c>
      <c r="WZ29" s="322">
        <f>VLOOKUP($B29,'Sintesi (CA)'!$C$30:$AE$56,29,FALSE)</f>
        <v>0</v>
      </c>
      <c r="XA29" s="322">
        <f>VLOOKUP($B29,'Sintesi (CA)'!$C$30:$AE$56,29,FALSE)</f>
        <v>0</v>
      </c>
      <c r="XB29" s="322">
        <f>VLOOKUP($B29,'Sintesi (CA)'!$C$30:$AE$56,29,FALSE)</f>
        <v>0</v>
      </c>
      <c r="XC29" s="322">
        <f>VLOOKUP($B29,'Sintesi (CA)'!$C$30:$AE$56,29,FALSE)</f>
        <v>0</v>
      </c>
      <c r="XD29" s="322">
        <f>VLOOKUP($B29,'Sintesi (CA)'!$C$30:$AE$56,29,FALSE)</f>
        <v>0</v>
      </c>
      <c r="XE29" s="322">
        <f>VLOOKUP($B29,'Sintesi (CA)'!$C$30:$AE$56,29,FALSE)</f>
        <v>0</v>
      </c>
      <c r="XF29" s="322">
        <f>VLOOKUP($B29,'Sintesi (CA)'!$C$30:$AE$56,29,FALSE)</f>
        <v>0</v>
      </c>
      <c r="XG29" s="322">
        <f>VLOOKUP($B29,'Sintesi (CA)'!$C$30:$AE$56,29,FALSE)</f>
        <v>0</v>
      </c>
      <c r="XH29" s="322">
        <f>VLOOKUP($B29,'Sintesi (CA)'!$C$30:$AE$56,29,FALSE)</f>
        <v>0</v>
      </c>
      <c r="XI29" s="322">
        <f>VLOOKUP($B29,'Sintesi (CA)'!$C$30:$AE$56,29,FALSE)</f>
        <v>0</v>
      </c>
      <c r="XJ29" s="322">
        <f>VLOOKUP($B29,'Sintesi (CA)'!$C$30:$AE$56,29,FALSE)</f>
        <v>0</v>
      </c>
      <c r="XK29" s="322">
        <f>VLOOKUP($B29,'Sintesi (CA)'!$C$30:$AE$56,29,FALSE)</f>
        <v>0</v>
      </c>
      <c r="XL29" s="322">
        <f>VLOOKUP($B29,'Sintesi (CA)'!$C$30:$AE$56,29,FALSE)</f>
        <v>0</v>
      </c>
      <c r="XM29" s="322">
        <f>VLOOKUP($B29,'Sintesi (CA)'!$C$30:$AE$56,29,FALSE)</f>
        <v>0</v>
      </c>
      <c r="XN29" s="322">
        <f>VLOOKUP($B29,'Sintesi (CA)'!$C$30:$AE$56,29,FALSE)</f>
        <v>0</v>
      </c>
      <c r="XO29" s="322">
        <f>VLOOKUP($B29,'Sintesi (CA)'!$C$30:$AE$56,29,FALSE)</f>
        <v>0</v>
      </c>
      <c r="XP29" s="322">
        <f>VLOOKUP($B29,'Sintesi (CA)'!$C$30:$AE$56,29,FALSE)</f>
        <v>0</v>
      </c>
      <c r="XQ29" s="322">
        <f>VLOOKUP($B29,'Sintesi (CA)'!$C$30:$AE$56,29,FALSE)</f>
        <v>0</v>
      </c>
      <c r="XR29" s="322">
        <f>VLOOKUP($B29,'Sintesi (CA)'!$C$30:$AE$56,29,FALSE)</f>
        <v>0</v>
      </c>
      <c r="XS29" s="322">
        <f>VLOOKUP($B29,'Sintesi (CA)'!$C$30:$AE$56,29,FALSE)</f>
        <v>0</v>
      </c>
      <c r="XT29" s="322">
        <f>VLOOKUP($B29,'Sintesi (CA)'!$C$30:$AE$56,29,FALSE)</f>
        <v>0</v>
      </c>
      <c r="XU29" s="322">
        <f>VLOOKUP($B29,'Sintesi (CA)'!$C$30:$AE$56,29,FALSE)</f>
        <v>0</v>
      </c>
      <c r="XV29" s="322">
        <f>VLOOKUP($B29,'Sintesi (CA)'!$C$30:$AE$56,29,FALSE)</f>
        <v>0</v>
      </c>
      <c r="XW29" s="322">
        <f>VLOOKUP($B29,'Sintesi (CA)'!$C$30:$AE$56,29,FALSE)</f>
        <v>0</v>
      </c>
      <c r="XX29" s="322">
        <f>VLOOKUP($B29,'Sintesi (CA)'!$C$30:$AE$56,29,FALSE)</f>
        <v>0</v>
      </c>
      <c r="XY29" s="322">
        <f>VLOOKUP($B29,'Sintesi (CA)'!$C$30:$AE$56,29,FALSE)</f>
        <v>0</v>
      </c>
      <c r="XZ29" s="322">
        <f>VLOOKUP($B29,'Sintesi (CA)'!$C$30:$AE$56,29,FALSE)</f>
        <v>0</v>
      </c>
      <c r="YA29" s="322">
        <f>VLOOKUP($B29,'Sintesi (CA)'!$C$30:$AE$56,29,FALSE)</f>
        <v>0</v>
      </c>
      <c r="YB29" s="322"/>
      <c r="YC29" s="322"/>
      <c r="YD29" s="322"/>
      <c r="YE29" s="501">
        <v>0</v>
      </c>
      <c r="YF29" s="501">
        <v>0</v>
      </c>
      <c r="YG29" s="501">
        <v>0</v>
      </c>
      <c r="YH29" s="501">
        <v>0</v>
      </c>
      <c r="YI29" s="501">
        <v>0</v>
      </c>
      <c r="YJ29" s="501">
        <v>0</v>
      </c>
      <c r="YK29" s="501">
        <v>0</v>
      </c>
      <c r="YL29" s="501">
        <v>0</v>
      </c>
      <c r="YM29" s="501">
        <v>0</v>
      </c>
      <c r="YN29" s="501">
        <v>0</v>
      </c>
      <c r="YO29" s="501">
        <v>0</v>
      </c>
      <c r="YP29" s="501">
        <v>0</v>
      </c>
      <c r="YQ29" s="501">
        <v>0</v>
      </c>
      <c r="YR29" s="501">
        <v>0</v>
      </c>
      <c r="YS29" s="501">
        <v>0</v>
      </c>
      <c r="YT29" s="501">
        <v>0</v>
      </c>
      <c r="YU29" s="501">
        <v>0</v>
      </c>
      <c r="YV29" s="501">
        <v>0</v>
      </c>
      <c r="YW29" s="501">
        <v>0</v>
      </c>
      <c r="YX29" s="501">
        <v>0</v>
      </c>
      <c r="YY29" s="501">
        <v>0</v>
      </c>
      <c r="YZ29" s="501">
        <v>0</v>
      </c>
      <c r="ZA29" s="501">
        <v>0</v>
      </c>
      <c r="ZB29" s="501">
        <v>0</v>
      </c>
      <c r="ZC29" s="501">
        <v>0</v>
      </c>
      <c r="ZD29" s="501">
        <v>0</v>
      </c>
      <c r="ZE29" s="501">
        <v>0</v>
      </c>
      <c r="ZF29" s="501">
        <v>0</v>
      </c>
      <c r="ZG29" s="501">
        <v>0</v>
      </c>
      <c r="ZH29" s="501">
        <v>0</v>
      </c>
      <c r="ZI29" s="501">
        <v>0</v>
      </c>
      <c r="ZJ29" s="501">
        <v>0</v>
      </c>
      <c r="ZK29" s="501">
        <v>0</v>
      </c>
      <c r="ZL29" s="501">
        <v>0</v>
      </c>
      <c r="ZM29" s="501">
        <v>0</v>
      </c>
      <c r="ZN29" s="501">
        <v>0</v>
      </c>
      <c r="ZO29" s="501">
        <v>0</v>
      </c>
      <c r="ZP29" s="501">
        <v>0</v>
      </c>
      <c r="ZQ29" s="501">
        <v>0</v>
      </c>
      <c r="ZR29" s="501">
        <v>0</v>
      </c>
      <c r="ZS29" s="501">
        <v>0</v>
      </c>
      <c r="ZT29" s="501">
        <v>0</v>
      </c>
      <c r="ZU29" s="501">
        <v>0</v>
      </c>
      <c r="ZV29" s="501">
        <v>0</v>
      </c>
      <c r="ZW29" s="501">
        <v>0</v>
      </c>
      <c r="ZX29" s="501">
        <v>0</v>
      </c>
      <c r="ZY29" s="501">
        <v>0</v>
      </c>
      <c r="ZZ29" s="501">
        <v>0</v>
      </c>
      <c r="AAA29" s="501">
        <v>0</v>
      </c>
      <c r="AAB29" s="501">
        <v>0</v>
      </c>
      <c r="AAC29" s="501">
        <v>0</v>
      </c>
      <c r="AAD29" s="501">
        <v>0</v>
      </c>
      <c r="AAE29" s="501">
        <v>0</v>
      </c>
      <c r="AAF29" s="501">
        <v>0</v>
      </c>
      <c r="AAG29" s="501">
        <v>0</v>
      </c>
      <c r="AAH29" s="501">
        <v>0</v>
      </c>
      <c r="AAI29" s="501">
        <v>0</v>
      </c>
      <c r="AAJ29" s="501">
        <v>0</v>
      </c>
      <c r="AAK29" s="501">
        <v>0</v>
      </c>
      <c r="AAL29" s="501">
        <v>0</v>
      </c>
      <c r="AAM29" s="501">
        <v>0</v>
      </c>
      <c r="AAN29" s="501">
        <v>0</v>
      </c>
      <c r="AAO29" s="501">
        <v>0</v>
      </c>
      <c r="AAP29" s="501">
        <v>0</v>
      </c>
      <c r="AAQ29" s="501">
        <v>0</v>
      </c>
      <c r="AAR29" s="501">
        <v>0</v>
      </c>
      <c r="AAS29" s="501">
        <v>0</v>
      </c>
      <c r="AAT29" s="501">
        <v>0</v>
      </c>
      <c r="AAU29" s="501">
        <v>0</v>
      </c>
      <c r="AAV29" s="501">
        <v>0</v>
      </c>
      <c r="AAW29" s="501">
        <v>0</v>
      </c>
      <c r="AAX29" s="501">
        <v>0</v>
      </c>
      <c r="AAY29" s="501">
        <f>VLOOKUP($B29,'Sintesi (CA)'!$C$30:$AE$56,22,FALSE)</f>
        <v>0</v>
      </c>
      <c r="AAZ29" s="501">
        <f>VLOOKUP($B29,'Sintesi (CA)'!$C$30:$AE$56,22,FALSE)</f>
        <v>0</v>
      </c>
      <c r="ABA29" s="501">
        <f>VLOOKUP($B29,'Sintesi (CA)'!$C$30:$AE$56,22,FALSE)</f>
        <v>0</v>
      </c>
      <c r="ABB29" s="501">
        <f>VLOOKUP($B29,'Sintesi (CA)'!$C$30:$AE$56,22,FALSE)</f>
        <v>0</v>
      </c>
      <c r="ABC29" s="501">
        <f>VLOOKUP($B29,'Sintesi (CA)'!$C$30:$AE$56,22,FALSE)</f>
        <v>0</v>
      </c>
      <c r="ABD29" s="501">
        <f>VLOOKUP($B29,'Sintesi (CA)'!$C$30:$AE$56,22,FALSE)</f>
        <v>0</v>
      </c>
      <c r="ABE29" s="501">
        <f>VLOOKUP($B29,'Sintesi (CA)'!$C$30:$AE$56,22,FALSE)</f>
        <v>0</v>
      </c>
      <c r="ABF29" s="501">
        <f>VLOOKUP($B29,'Sintesi (CA)'!$C$30:$AE$56,22,FALSE)</f>
        <v>0</v>
      </c>
      <c r="ABG29" s="501">
        <f>VLOOKUP($B29,'Sintesi (CA)'!$C$30:$AE$56,22,FALSE)</f>
        <v>0</v>
      </c>
      <c r="ABH29" s="501">
        <f>VLOOKUP($B29,'Sintesi (CA)'!$C$30:$AE$56,22,FALSE)</f>
        <v>0</v>
      </c>
      <c r="ABI29" s="501">
        <f>VLOOKUP($B29,'Sintesi (CA)'!$C$30:$AE$56,22,FALSE)</f>
        <v>0</v>
      </c>
      <c r="ABJ29" s="501">
        <f>VLOOKUP($B29,'Sintesi (CA)'!$C$30:$AE$56,22,FALSE)</f>
        <v>0</v>
      </c>
      <c r="ABK29" s="501">
        <f>VLOOKUP($B29,'Sintesi (CA)'!$C$30:$AE$56,22,FALSE)</f>
        <v>0</v>
      </c>
      <c r="ABL29" s="501">
        <f>VLOOKUP($B29,'Sintesi (CA)'!$C$30:$AE$56,22,FALSE)</f>
        <v>0</v>
      </c>
      <c r="ABM29" s="501">
        <f>VLOOKUP($B29,'Sintesi (CA)'!$C$30:$AE$56,22,FALSE)</f>
        <v>0</v>
      </c>
      <c r="ABN29" s="501">
        <f>VLOOKUP($B29,'Sintesi (CA)'!$C$30:$AE$56,22,FALSE)</f>
        <v>0</v>
      </c>
      <c r="ABO29" s="501">
        <f>VLOOKUP($B29,'Sintesi (CA)'!$C$30:$AE$56,22,FALSE)</f>
        <v>0</v>
      </c>
      <c r="ABP29" s="501">
        <f>VLOOKUP($B29,'Sintesi (CA)'!$C$30:$AE$56,22,FALSE)</f>
        <v>0</v>
      </c>
      <c r="ABQ29" s="501">
        <f>VLOOKUP($B29,'Sintesi (CA)'!$C$30:$AE$56,22,FALSE)</f>
        <v>0</v>
      </c>
      <c r="ABR29" s="501">
        <f>VLOOKUP($B29,'Sintesi (CA)'!$C$30:$AE$56,22,FALSE)</f>
        <v>0</v>
      </c>
      <c r="ABS29" s="501">
        <f>VLOOKUP($B29,'Sintesi (CA)'!$C$30:$AE$56,22,FALSE)</f>
        <v>0</v>
      </c>
      <c r="ABT29" s="501">
        <f>VLOOKUP($B29,'Sintesi (CA)'!$C$30:$AE$56,22,FALSE)</f>
        <v>0</v>
      </c>
      <c r="ABU29" s="501">
        <f>VLOOKUP($B29,'Sintesi (CA)'!$C$30:$AE$56,22,FALSE)</f>
        <v>0</v>
      </c>
      <c r="ABV29" s="501">
        <f>VLOOKUP($B29,'Sintesi (CA)'!$C$30:$AE$56,22,FALSE)</f>
        <v>0</v>
      </c>
      <c r="ABW29" s="501">
        <f>VLOOKUP($B29,'Sintesi (CA)'!$C$30:$AE$56,22,FALSE)</f>
        <v>0</v>
      </c>
      <c r="ABX29" s="501">
        <f>VLOOKUP($B29,'Sintesi (CA)'!$C$30:$AE$56,22,FALSE)</f>
        <v>0</v>
      </c>
      <c r="ABY29" s="501">
        <f>VLOOKUP($B29,'Sintesi (CA)'!$C$30:$AE$56,22,FALSE)</f>
        <v>0</v>
      </c>
      <c r="ABZ29" s="501">
        <f>VLOOKUP($B29,'Sintesi (CA)'!$C$30:$AE$56,22,FALSE)</f>
        <v>0</v>
      </c>
      <c r="ACA29" s="501">
        <f>VLOOKUP($B29,'Sintesi (CA)'!$C$30:$AE$56,22,FALSE)</f>
        <v>0</v>
      </c>
      <c r="ACB29" s="501">
        <f>VLOOKUP($B29,'Sintesi (CA)'!$C$30:$AE$56,22,FALSE)</f>
        <v>0</v>
      </c>
      <c r="ACC29" s="501">
        <f>VLOOKUP($B29,'Sintesi (CA)'!$C$30:$AE$56,22,FALSE)</f>
        <v>0</v>
      </c>
      <c r="ACD29" s="501">
        <f>VLOOKUP($B29,'Sintesi (CA)'!$C$30:$AE$56,22,FALSE)</f>
        <v>0</v>
      </c>
      <c r="ACE29" s="501"/>
      <c r="ACF29" s="501"/>
      <c r="ACG29" s="501"/>
      <c r="ACH29" s="86"/>
      <c r="ACI29" s="88">
        <v>0</v>
      </c>
      <c r="ACJ29" s="87"/>
      <c r="ACK29" s="89"/>
      <c r="ACL29" s="177"/>
      <c r="ACM29" s="177"/>
      <c r="ACN29" s="177"/>
      <c r="ACO29" s="177"/>
      <c r="ACP29" s="177"/>
      <c r="ACQ29" s="177"/>
      <c r="ACR29" s="177"/>
      <c r="ACS29" s="80"/>
      <c r="ACT29" s="80"/>
      <c r="ACU29" s="80"/>
      <c r="ACV29" s="80"/>
      <c r="ACW29" s="80"/>
      <c r="ACX29" s="80"/>
      <c r="ACY29" s="80"/>
      <c r="ACZ29" s="80"/>
      <c r="ADA29" s="80"/>
      <c r="ADB29" s="80"/>
      <c r="ADC29" s="80"/>
      <c r="ADD29" s="80"/>
      <c r="ADE29" s="80"/>
      <c r="ADF29" s="80"/>
      <c r="ADG29" s="80"/>
      <c r="ADH29" s="80"/>
      <c r="ADI29" s="80"/>
      <c r="ADJ29" s="80"/>
      <c r="ADK29" s="80"/>
      <c r="ADL29" s="80"/>
      <c r="ADM29" s="80"/>
      <c r="ADN29" s="80"/>
      <c r="ADO29" s="80"/>
      <c r="ADP29" s="80"/>
      <c r="ADQ29" s="80"/>
      <c r="ADR29" s="80"/>
      <c r="ADS29" s="80"/>
      <c r="ADT29" s="80"/>
      <c r="ADU29" s="80"/>
      <c r="ADV29" s="80"/>
      <c r="ADW29" s="80"/>
      <c r="ADX29" s="80"/>
      <c r="ADY29" s="80"/>
      <c r="ADZ29" s="80"/>
      <c r="AEA29" s="80"/>
      <c r="AEB29" s="80"/>
      <c r="AEC29" s="80"/>
      <c r="AED29" s="80"/>
      <c r="AEE29" s="80"/>
      <c r="AEF29" s="80"/>
      <c r="AEG29" s="80"/>
      <c r="AEH29" s="80"/>
      <c r="AEI29" s="80"/>
      <c r="AEJ29" s="80"/>
      <c r="AEK29" s="80"/>
      <c r="AEL29" s="80"/>
      <c r="AEM29" s="80"/>
      <c r="AEN29" s="80"/>
      <c r="AEO29" s="80"/>
      <c r="AEP29" s="80"/>
      <c r="AEQ29" s="80"/>
      <c r="AER29" s="80"/>
      <c r="AES29" s="80"/>
      <c r="AET29" s="80"/>
      <c r="AEU29" s="80"/>
      <c r="AEV29" s="80"/>
      <c r="AEW29" s="80"/>
      <c r="AEX29" s="80"/>
      <c r="AEY29" s="80"/>
      <c r="AEZ29" s="80"/>
      <c r="AFA29" s="80"/>
      <c r="AFB29" s="80"/>
      <c r="AFC29" s="80"/>
      <c r="AFD29" s="80"/>
      <c r="AFE29" s="80"/>
      <c r="AFF29" s="80"/>
      <c r="AFG29" s="80"/>
      <c r="AFH29" s="80"/>
      <c r="AFI29" s="80"/>
      <c r="AFJ29" s="80"/>
      <c r="AFK29" s="80"/>
      <c r="AFL29" s="80"/>
      <c r="AFM29" s="80"/>
      <c r="AFN29" s="80"/>
      <c r="AFO29" s="80"/>
      <c r="AFP29" s="80"/>
      <c r="AFQ29" s="80"/>
      <c r="AFR29" s="80"/>
      <c r="AFS29" s="80"/>
      <c r="AFT29" s="80"/>
      <c r="AFU29" s="80"/>
      <c r="AFV29" s="80"/>
      <c r="AFW29" s="80"/>
      <c r="AFX29" s="80"/>
      <c r="AFY29" s="80"/>
      <c r="AFZ29" s="80"/>
      <c r="AGA29" s="80"/>
      <c r="AGB29" s="80"/>
      <c r="AGC29" s="80"/>
      <c r="AGD29" s="80"/>
      <c r="AGE29" s="80"/>
      <c r="AGF29" s="80"/>
      <c r="AGG29" s="80"/>
      <c r="AGH29" s="80"/>
      <c r="AGI29" s="80"/>
      <c r="AGJ29" s="80"/>
      <c r="AGK29" s="80"/>
      <c r="AGL29" s="80"/>
      <c r="AGM29" s="80"/>
    </row>
    <row r="30" spans="1:871" s="104" customFormat="1">
      <c r="A30" s="74" t="str">
        <f>IF('Sintesi (CA)'!B55&lt;&gt;"",'Sintesi (CA)'!B55,"")</f>
        <v/>
      </c>
      <c r="B30" s="145" t="str">
        <f>IF('Sintesi (CA)'!C55&lt;&gt;"",'Sintesi (CA)'!C55,"")</f>
        <v/>
      </c>
      <c r="C30" s="74" t="str">
        <f>IF('Sintesi (CA)'!N55&lt;&gt;"",'Sintesi (CA)'!N55,"")</f>
        <v/>
      </c>
      <c r="D30" s="75">
        <f>'Sintesi (CA)'!W55</f>
        <v>0</v>
      </c>
      <c r="E30" s="75">
        <f>'Sintesi (CA)'!X55</f>
        <v>0</v>
      </c>
      <c r="F30" s="75">
        <f>'Sintesi (CA)'!Y55</f>
        <v>0</v>
      </c>
      <c r="G30" s="175">
        <v>1</v>
      </c>
      <c r="H30" s="183"/>
      <c r="I30" s="183"/>
      <c r="J30" s="78">
        <f t="shared" si="123"/>
        <v>0</v>
      </c>
      <c r="K30" s="78">
        <v>0</v>
      </c>
      <c r="L30" s="79">
        <f t="shared" si="124"/>
        <v>0</v>
      </c>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318">
        <v>0</v>
      </c>
      <c r="DQ30" s="318">
        <v>0</v>
      </c>
      <c r="DR30" s="318">
        <v>0</v>
      </c>
      <c r="DS30" s="318">
        <v>0</v>
      </c>
      <c r="DT30" s="318">
        <v>0</v>
      </c>
      <c r="DU30" s="318">
        <v>0</v>
      </c>
      <c r="DV30" s="318">
        <v>0</v>
      </c>
      <c r="DW30" s="318">
        <v>0</v>
      </c>
      <c r="DX30" s="318">
        <v>0</v>
      </c>
      <c r="DY30" s="318">
        <v>0</v>
      </c>
      <c r="DZ30" s="318">
        <v>0</v>
      </c>
      <c r="EA30" s="318">
        <v>0</v>
      </c>
      <c r="EB30" s="318">
        <v>0</v>
      </c>
      <c r="EC30" s="318">
        <v>0</v>
      </c>
      <c r="ED30" s="318">
        <v>0</v>
      </c>
      <c r="EE30" s="318">
        <v>0</v>
      </c>
      <c r="EF30" s="318">
        <v>0</v>
      </c>
      <c r="EG30" s="318">
        <v>0</v>
      </c>
      <c r="EH30" s="318">
        <v>0</v>
      </c>
      <c r="EI30" s="318">
        <v>0</v>
      </c>
      <c r="EJ30" s="318">
        <v>0</v>
      </c>
      <c r="EK30" s="318">
        <v>0</v>
      </c>
      <c r="EL30" s="318">
        <v>0</v>
      </c>
      <c r="EM30" s="318">
        <v>0</v>
      </c>
      <c r="EN30" s="318">
        <v>0</v>
      </c>
      <c r="EO30" s="318">
        <v>0</v>
      </c>
      <c r="EP30" s="318">
        <v>0</v>
      </c>
      <c r="EQ30" s="318">
        <v>0</v>
      </c>
      <c r="ER30" s="318">
        <v>0</v>
      </c>
      <c r="ES30" s="318">
        <v>0</v>
      </c>
      <c r="ET30" s="318">
        <v>0</v>
      </c>
      <c r="EU30" s="318">
        <v>0</v>
      </c>
      <c r="EV30" s="318">
        <v>0</v>
      </c>
      <c r="EW30" s="318">
        <v>0</v>
      </c>
      <c r="EX30" s="318">
        <v>0</v>
      </c>
      <c r="EY30" s="318">
        <v>0</v>
      </c>
      <c r="EZ30" s="318">
        <v>0</v>
      </c>
      <c r="FA30" s="318">
        <v>0</v>
      </c>
      <c r="FB30" s="318">
        <v>0</v>
      </c>
      <c r="FC30" s="318">
        <v>0</v>
      </c>
      <c r="FD30" s="318">
        <v>0</v>
      </c>
      <c r="FE30" s="318">
        <v>0</v>
      </c>
      <c r="FF30" s="318">
        <v>0</v>
      </c>
      <c r="FG30" s="318">
        <v>0</v>
      </c>
      <c r="FH30" s="318">
        <v>0</v>
      </c>
      <c r="FI30" s="318">
        <v>0</v>
      </c>
      <c r="FJ30" s="318">
        <v>0</v>
      </c>
      <c r="FK30" s="318">
        <v>0</v>
      </c>
      <c r="FL30" s="318">
        <v>0</v>
      </c>
      <c r="FM30" s="318">
        <v>0</v>
      </c>
      <c r="FN30" s="318">
        <v>0</v>
      </c>
      <c r="FO30" s="318">
        <v>0</v>
      </c>
      <c r="FP30" s="318">
        <v>0</v>
      </c>
      <c r="FQ30" s="318">
        <v>0</v>
      </c>
      <c r="FR30" s="318">
        <v>0</v>
      </c>
      <c r="FS30" s="318">
        <v>0</v>
      </c>
      <c r="FT30" s="318">
        <v>0</v>
      </c>
      <c r="FU30" s="318">
        <v>0</v>
      </c>
      <c r="FV30" s="318">
        <v>0</v>
      </c>
      <c r="FW30" s="318">
        <v>0</v>
      </c>
      <c r="FX30" s="318">
        <v>0</v>
      </c>
      <c r="FY30" s="318">
        <v>0</v>
      </c>
      <c r="FZ30" s="318">
        <v>0</v>
      </c>
      <c r="GA30" s="318">
        <v>0</v>
      </c>
      <c r="GB30" s="318">
        <v>0</v>
      </c>
      <c r="GC30" s="318">
        <v>0</v>
      </c>
      <c r="GD30" s="318">
        <v>0</v>
      </c>
      <c r="GE30" s="318">
        <v>0</v>
      </c>
      <c r="GF30" s="318">
        <v>0</v>
      </c>
      <c r="GG30" s="318">
        <v>0</v>
      </c>
      <c r="GH30" s="318">
        <v>0</v>
      </c>
      <c r="GI30" s="318">
        <v>0</v>
      </c>
      <c r="GJ30" s="318">
        <f>VLOOKUP($B30,'Sintesi (CA)'!$C$30:$AE$56,25,FALSE)</f>
        <v>0</v>
      </c>
      <c r="GK30" s="318">
        <f>VLOOKUP($B30,'Sintesi (CA)'!$C$30:$AE$56,25,FALSE)</f>
        <v>0</v>
      </c>
      <c r="GL30" s="318">
        <f>VLOOKUP($B30,'Sintesi (CA)'!$C$30:$AE$56,25,FALSE)</f>
        <v>0</v>
      </c>
      <c r="GM30" s="318">
        <f>VLOOKUP($B30,'Sintesi (CA)'!$C$30:$AE$56,25,FALSE)</f>
        <v>0</v>
      </c>
      <c r="GN30" s="318">
        <f>VLOOKUP($B30,'Sintesi (CA)'!$C$30:$AE$56,25,FALSE)</f>
        <v>0</v>
      </c>
      <c r="GO30" s="318">
        <f>VLOOKUP($B30,'Sintesi (CA)'!$C$30:$AE$56,25,FALSE)</f>
        <v>0</v>
      </c>
      <c r="GP30" s="318">
        <f>VLOOKUP($B30,'Sintesi (CA)'!$C$30:$AE$56,25,FALSE)</f>
        <v>0</v>
      </c>
      <c r="GQ30" s="318">
        <f>VLOOKUP($B30,'Sintesi (CA)'!$C$30:$AE$56,25,FALSE)</f>
        <v>0</v>
      </c>
      <c r="GR30" s="318">
        <f>VLOOKUP($B30,'Sintesi (CA)'!$C$30:$AE$56,25,FALSE)</f>
        <v>0</v>
      </c>
      <c r="GS30" s="318">
        <f>VLOOKUP($B30,'Sintesi (CA)'!$C$30:$AE$56,25,FALSE)</f>
        <v>0</v>
      </c>
      <c r="GT30" s="318">
        <f>VLOOKUP($B30,'Sintesi (CA)'!$C$30:$AE$56,25,FALSE)</f>
        <v>0</v>
      </c>
      <c r="GU30" s="318">
        <f>VLOOKUP($B30,'Sintesi (CA)'!$C$30:$AE$56,25,FALSE)</f>
        <v>0</v>
      </c>
      <c r="GV30" s="318">
        <f>VLOOKUP($B30,'Sintesi (CA)'!$C$30:$AE$56,25,FALSE)</f>
        <v>0</v>
      </c>
      <c r="GW30" s="318">
        <f>VLOOKUP($B30,'Sintesi (CA)'!$C$30:$AE$56,25,FALSE)</f>
        <v>0</v>
      </c>
      <c r="GX30" s="318">
        <f>VLOOKUP($B30,'Sintesi (CA)'!$C$30:$AE$56,25,FALSE)</f>
        <v>0</v>
      </c>
      <c r="GY30" s="318">
        <f>VLOOKUP($B30,'Sintesi (CA)'!$C$30:$AE$56,25,FALSE)</f>
        <v>0</v>
      </c>
      <c r="GZ30" s="318">
        <f>VLOOKUP($B30,'Sintesi (CA)'!$C$30:$AE$56,25,FALSE)</f>
        <v>0</v>
      </c>
      <c r="HA30" s="318">
        <f>VLOOKUP($B30,'Sintesi (CA)'!$C$30:$AE$56,25,FALSE)</f>
        <v>0</v>
      </c>
      <c r="HB30" s="318">
        <f>VLOOKUP($B30,'Sintesi (CA)'!$C$30:$AE$56,25,FALSE)</f>
        <v>0</v>
      </c>
      <c r="HC30" s="318">
        <f>VLOOKUP($B30,'Sintesi (CA)'!$C$30:$AE$56,25,FALSE)</f>
        <v>0</v>
      </c>
      <c r="HD30" s="318">
        <f>VLOOKUP($B30,'Sintesi (CA)'!$C$30:$AE$56,25,FALSE)</f>
        <v>0</v>
      </c>
      <c r="HE30" s="318">
        <f>VLOOKUP($B30,'Sintesi (CA)'!$C$30:$AE$56,25,FALSE)</f>
        <v>0</v>
      </c>
      <c r="HF30" s="318">
        <f>VLOOKUP($B30,'Sintesi (CA)'!$C$30:$AE$56,25,FALSE)</f>
        <v>0</v>
      </c>
      <c r="HG30" s="318">
        <f>VLOOKUP($B30,'Sintesi (CA)'!$C$30:$AE$56,25,FALSE)</f>
        <v>0</v>
      </c>
      <c r="HH30" s="318">
        <f>VLOOKUP($B30,'Sintesi (CA)'!$C$30:$AE$56,25,FALSE)</f>
        <v>0</v>
      </c>
      <c r="HI30" s="318">
        <f>VLOOKUP($B30,'Sintesi (CA)'!$C$30:$AE$56,25,FALSE)</f>
        <v>0</v>
      </c>
      <c r="HJ30" s="318">
        <f>VLOOKUP($B30,'Sintesi (CA)'!$C$30:$AE$56,25,FALSE)</f>
        <v>0</v>
      </c>
      <c r="HK30" s="318">
        <f>VLOOKUP($B30,'Sintesi (CA)'!$C$30:$AE$56,25,FALSE)</f>
        <v>0</v>
      </c>
      <c r="HL30" s="318">
        <f>VLOOKUP($B30,'Sintesi (CA)'!$C$30:$AE$56,25,FALSE)</f>
        <v>0</v>
      </c>
      <c r="HM30" s="318">
        <f>VLOOKUP($B30,'Sintesi (CA)'!$C$30:$AE$56,25,FALSE)</f>
        <v>0</v>
      </c>
      <c r="HN30" s="318">
        <f>VLOOKUP($B30,'Sintesi (CA)'!$C$30:$AE$56,25,FALSE)</f>
        <v>0</v>
      </c>
      <c r="HO30" s="318">
        <f>VLOOKUP($B30,'Sintesi (CA)'!$C$30:$AE$56,25,FALSE)</f>
        <v>0</v>
      </c>
      <c r="HP30" s="318"/>
      <c r="HQ30" s="318"/>
      <c r="HR30" s="318"/>
      <c r="HS30" s="319">
        <v>0</v>
      </c>
      <c r="HT30" s="319">
        <v>0</v>
      </c>
      <c r="HU30" s="319">
        <v>0</v>
      </c>
      <c r="HV30" s="319">
        <v>0</v>
      </c>
      <c r="HW30" s="319">
        <v>0</v>
      </c>
      <c r="HX30" s="319">
        <v>0</v>
      </c>
      <c r="HY30" s="319">
        <v>0</v>
      </c>
      <c r="HZ30" s="319">
        <v>0</v>
      </c>
      <c r="IA30" s="319">
        <v>0</v>
      </c>
      <c r="IB30" s="319">
        <v>0</v>
      </c>
      <c r="IC30" s="319">
        <v>0</v>
      </c>
      <c r="ID30" s="319">
        <v>0</v>
      </c>
      <c r="IE30" s="319">
        <v>0</v>
      </c>
      <c r="IF30" s="319">
        <v>0</v>
      </c>
      <c r="IG30" s="319">
        <v>0</v>
      </c>
      <c r="IH30" s="319">
        <v>0</v>
      </c>
      <c r="II30" s="319">
        <v>0</v>
      </c>
      <c r="IJ30" s="319">
        <v>0</v>
      </c>
      <c r="IK30" s="319">
        <v>0</v>
      </c>
      <c r="IL30" s="319">
        <v>0</v>
      </c>
      <c r="IM30" s="319">
        <v>0</v>
      </c>
      <c r="IN30" s="319">
        <v>0</v>
      </c>
      <c r="IO30" s="319">
        <v>0</v>
      </c>
      <c r="IP30" s="319">
        <v>0</v>
      </c>
      <c r="IQ30" s="319">
        <v>0</v>
      </c>
      <c r="IR30" s="319">
        <v>0</v>
      </c>
      <c r="IS30" s="319">
        <v>0</v>
      </c>
      <c r="IT30" s="319">
        <v>0</v>
      </c>
      <c r="IU30" s="319">
        <v>0</v>
      </c>
      <c r="IV30" s="319">
        <v>0</v>
      </c>
      <c r="IW30" s="319">
        <v>0</v>
      </c>
      <c r="IX30" s="319">
        <v>0</v>
      </c>
      <c r="IY30" s="319">
        <v>0</v>
      </c>
      <c r="IZ30" s="319">
        <v>0</v>
      </c>
      <c r="JA30" s="319">
        <v>0</v>
      </c>
      <c r="JB30" s="319">
        <v>0</v>
      </c>
      <c r="JC30" s="319">
        <v>0</v>
      </c>
      <c r="JD30" s="319">
        <v>0</v>
      </c>
      <c r="JE30" s="319">
        <v>0</v>
      </c>
      <c r="JF30" s="319">
        <v>0</v>
      </c>
      <c r="JG30" s="319">
        <v>0</v>
      </c>
      <c r="JH30" s="319">
        <v>0</v>
      </c>
      <c r="JI30" s="319">
        <v>0</v>
      </c>
      <c r="JJ30" s="319">
        <v>0</v>
      </c>
      <c r="JK30" s="319">
        <v>0</v>
      </c>
      <c r="JL30" s="319">
        <v>0</v>
      </c>
      <c r="JM30" s="319">
        <v>0</v>
      </c>
      <c r="JN30" s="319">
        <v>0</v>
      </c>
      <c r="JO30" s="319">
        <v>0</v>
      </c>
      <c r="JP30" s="319">
        <v>0</v>
      </c>
      <c r="JQ30" s="319">
        <v>0</v>
      </c>
      <c r="JR30" s="319">
        <v>0</v>
      </c>
      <c r="JS30" s="319">
        <v>0</v>
      </c>
      <c r="JT30" s="319">
        <v>0</v>
      </c>
      <c r="JU30" s="319">
        <v>0</v>
      </c>
      <c r="JV30" s="319">
        <v>0</v>
      </c>
      <c r="JW30" s="319">
        <v>0</v>
      </c>
      <c r="JX30" s="319">
        <v>0</v>
      </c>
      <c r="JY30" s="319">
        <v>0</v>
      </c>
      <c r="JZ30" s="319">
        <v>0</v>
      </c>
      <c r="KA30" s="319">
        <v>0</v>
      </c>
      <c r="KB30" s="319">
        <v>0</v>
      </c>
      <c r="KC30" s="319">
        <v>0</v>
      </c>
      <c r="KD30" s="319">
        <v>0</v>
      </c>
      <c r="KE30" s="319">
        <v>0</v>
      </c>
      <c r="KF30" s="319">
        <v>0</v>
      </c>
      <c r="KG30" s="319">
        <v>0</v>
      </c>
      <c r="KH30" s="319">
        <v>0</v>
      </c>
      <c r="KI30" s="319">
        <v>0</v>
      </c>
      <c r="KJ30" s="319">
        <v>0</v>
      </c>
      <c r="KK30" s="319">
        <v>0</v>
      </c>
      <c r="KL30" s="319">
        <v>0</v>
      </c>
      <c r="KM30" s="319">
        <f>VLOOKUP($B30,'Sintesi (CA)'!$C$30:$AE$56,27,FALSE)</f>
        <v>0</v>
      </c>
      <c r="KN30" s="319">
        <f>VLOOKUP($B30,'Sintesi (CA)'!$C$30:$AE$56,27,FALSE)</f>
        <v>0</v>
      </c>
      <c r="KO30" s="319">
        <f>VLOOKUP($B30,'Sintesi (CA)'!$C$30:$AE$56,27,FALSE)</f>
        <v>0</v>
      </c>
      <c r="KP30" s="319">
        <f>VLOOKUP($B30,'Sintesi (CA)'!$C$30:$AE$56,27,FALSE)</f>
        <v>0</v>
      </c>
      <c r="KQ30" s="319">
        <f>VLOOKUP($B30,'Sintesi (CA)'!$C$30:$AE$56,27,FALSE)</f>
        <v>0</v>
      </c>
      <c r="KR30" s="319">
        <f>VLOOKUP($B30,'Sintesi (CA)'!$C$30:$AE$56,27,FALSE)</f>
        <v>0</v>
      </c>
      <c r="KS30" s="319">
        <f>VLOOKUP($B30,'Sintesi (CA)'!$C$30:$AE$56,27,FALSE)</f>
        <v>0</v>
      </c>
      <c r="KT30" s="319">
        <f>VLOOKUP($B30,'Sintesi (CA)'!$C$30:$AE$56,27,FALSE)</f>
        <v>0</v>
      </c>
      <c r="KU30" s="319">
        <f>VLOOKUP($B30,'Sintesi (CA)'!$C$30:$AE$56,27,FALSE)</f>
        <v>0</v>
      </c>
      <c r="KV30" s="319">
        <f>VLOOKUP($B30,'Sintesi (CA)'!$C$30:$AE$56,27,FALSE)</f>
        <v>0</v>
      </c>
      <c r="KW30" s="319">
        <f>VLOOKUP($B30,'Sintesi (CA)'!$C$30:$AE$56,27,FALSE)</f>
        <v>0</v>
      </c>
      <c r="KX30" s="319">
        <f>VLOOKUP($B30,'Sintesi (CA)'!$C$30:$AE$56,27,FALSE)</f>
        <v>0</v>
      </c>
      <c r="KY30" s="319">
        <f>VLOOKUP($B30,'Sintesi (CA)'!$C$30:$AE$56,27,FALSE)</f>
        <v>0</v>
      </c>
      <c r="KZ30" s="319">
        <f>VLOOKUP($B30,'Sintesi (CA)'!$C$30:$AE$56,27,FALSE)</f>
        <v>0</v>
      </c>
      <c r="LA30" s="319">
        <f>VLOOKUP($B30,'Sintesi (CA)'!$C$30:$AE$56,27,FALSE)</f>
        <v>0</v>
      </c>
      <c r="LB30" s="319">
        <f>VLOOKUP($B30,'Sintesi (CA)'!$C$30:$AE$56,27,FALSE)</f>
        <v>0</v>
      </c>
      <c r="LC30" s="319">
        <f>VLOOKUP($B30,'Sintesi (CA)'!$C$30:$AE$56,27,FALSE)</f>
        <v>0</v>
      </c>
      <c r="LD30" s="319">
        <f>VLOOKUP($B30,'Sintesi (CA)'!$C$30:$AE$56,27,FALSE)</f>
        <v>0</v>
      </c>
      <c r="LE30" s="319">
        <f>VLOOKUP($B30,'Sintesi (CA)'!$C$30:$AE$56,27,FALSE)</f>
        <v>0</v>
      </c>
      <c r="LF30" s="319">
        <f>VLOOKUP($B30,'Sintesi (CA)'!$C$30:$AE$56,27,FALSE)</f>
        <v>0</v>
      </c>
      <c r="LG30" s="319">
        <f>VLOOKUP($B30,'Sintesi (CA)'!$C$30:$AE$56,27,FALSE)</f>
        <v>0</v>
      </c>
      <c r="LH30" s="319">
        <f>VLOOKUP($B30,'Sintesi (CA)'!$C$30:$AE$56,27,FALSE)</f>
        <v>0</v>
      </c>
      <c r="LI30" s="319">
        <f>VLOOKUP($B30,'Sintesi (CA)'!$C$30:$AE$56,27,FALSE)</f>
        <v>0</v>
      </c>
      <c r="LJ30" s="319">
        <f>VLOOKUP($B30,'Sintesi (CA)'!$C$30:$AE$56,27,FALSE)</f>
        <v>0</v>
      </c>
      <c r="LK30" s="319">
        <f>VLOOKUP($B30,'Sintesi (CA)'!$C$30:$AE$56,27,FALSE)</f>
        <v>0</v>
      </c>
      <c r="LL30" s="319">
        <f>VLOOKUP($B30,'Sintesi (CA)'!$C$30:$AE$56,27,FALSE)</f>
        <v>0</v>
      </c>
      <c r="LM30" s="319">
        <f>VLOOKUP($B30,'Sintesi (CA)'!$C$30:$AE$56,27,FALSE)</f>
        <v>0</v>
      </c>
      <c r="LN30" s="319">
        <f>VLOOKUP($B30,'Sintesi (CA)'!$C$30:$AE$56,27,FALSE)</f>
        <v>0</v>
      </c>
      <c r="LO30" s="319">
        <f>VLOOKUP($B30,'Sintesi (CA)'!$C$30:$AE$56,27,FALSE)</f>
        <v>0</v>
      </c>
      <c r="LP30" s="319">
        <f>VLOOKUP($B30,'Sintesi (CA)'!$C$30:$AE$56,27,FALSE)</f>
        <v>0</v>
      </c>
      <c r="LQ30" s="319">
        <f>VLOOKUP($B30,'Sintesi (CA)'!$C$30:$AE$56,27,FALSE)</f>
        <v>0</v>
      </c>
      <c r="LR30" s="319">
        <f>VLOOKUP($B30,'Sintesi (CA)'!$C$30:$AE$56,27,FALSE)</f>
        <v>0</v>
      </c>
      <c r="LS30" s="319"/>
      <c r="LT30" s="319"/>
      <c r="LU30" s="319"/>
      <c r="LV30" s="320">
        <v>0</v>
      </c>
      <c r="LW30" s="320">
        <v>0</v>
      </c>
      <c r="LX30" s="320">
        <v>0</v>
      </c>
      <c r="LY30" s="320">
        <v>0</v>
      </c>
      <c r="LZ30" s="320">
        <v>0</v>
      </c>
      <c r="MA30" s="320">
        <v>0</v>
      </c>
      <c r="MB30" s="320">
        <v>0</v>
      </c>
      <c r="MC30" s="320">
        <v>0</v>
      </c>
      <c r="MD30" s="320">
        <v>0</v>
      </c>
      <c r="ME30" s="320">
        <v>0</v>
      </c>
      <c r="MF30" s="320">
        <v>0</v>
      </c>
      <c r="MG30" s="320">
        <v>0</v>
      </c>
      <c r="MH30" s="320">
        <v>0</v>
      </c>
      <c r="MI30" s="320">
        <v>0</v>
      </c>
      <c r="MJ30" s="320">
        <v>0</v>
      </c>
      <c r="MK30" s="320">
        <v>0</v>
      </c>
      <c r="ML30" s="320">
        <v>0</v>
      </c>
      <c r="MM30" s="320">
        <v>0</v>
      </c>
      <c r="MN30" s="320">
        <v>0</v>
      </c>
      <c r="MO30" s="320">
        <v>0</v>
      </c>
      <c r="MP30" s="320">
        <v>0</v>
      </c>
      <c r="MQ30" s="320">
        <v>0</v>
      </c>
      <c r="MR30" s="320">
        <v>0</v>
      </c>
      <c r="MS30" s="320">
        <v>0</v>
      </c>
      <c r="MT30" s="320">
        <v>0</v>
      </c>
      <c r="MU30" s="320">
        <v>0</v>
      </c>
      <c r="MV30" s="320">
        <v>0</v>
      </c>
      <c r="MW30" s="320">
        <v>0</v>
      </c>
      <c r="MX30" s="320">
        <v>0</v>
      </c>
      <c r="MY30" s="320">
        <v>0</v>
      </c>
      <c r="MZ30" s="320">
        <v>0</v>
      </c>
      <c r="NA30" s="320">
        <v>0</v>
      </c>
      <c r="NB30" s="320">
        <v>0</v>
      </c>
      <c r="NC30" s="320">
        <v>0</v>
      </c>
      <c r="ND30" s="320">
        <v>0</v>
      </c>
      <c r="NE30" s="320">
        <v>0</v>
      </c>
      <c r="NF30" s="320">
        <v>0</v>
      </c>
      <c r="NG30" s="320">
        <v>0</v>
      </c>
      <c r="NH30" s="320">
        <v>0</v>
      </c>
      <c r="NI30" s="320">
        <v>0</v>
      </c>
      <c r="NJ30" s="320">
        <v>0</v>
      </c>
      <c r="NK30" s="320">
        <v>0</v>
      </c>
      <c r="NL30" s="320">
        <v>0</v>
      </c>
      <c r="NM30" s="320">
        <v>0</v>
      </c>
      <c r="NN30" s="320">
        <v>0</v>
      </c>
      <c r="NO30" s="320">
        <v>0</v>
      </c>
      <c r="NP30" s="320">
        <v>0</v>
      </c>
      <c r="NQ30" s="320">
        <v>0</v>
      </c>
      <c r="NR30" s="320">
        <v>0</v>
      </c>
      <c r="NS30" s="320">
        <v>0</v>
      </c>
      <c r="NT30" s="320">
        <v>0</v>
      </c>
      <c r="NU30" s="320">
        <v>0</v>
      </c>
      <c r="NV30" s="320">
        <v>0</v>
      </c>
      <c r="NW30" s="320">
        <v>0</v>
      </c>
      <c r="NX30" s="320">
        <v>0</v>
      </c>
      <c r="NY30" s="320">
        <v>0</v>
      </c>
      <c r="NZ30" s="320">
        <v>0</v>
      </c>
      <c r="OA30" s="320">
        <v>0</v>
      </c>
      <c r="OB30" s="320">
        <v>0</v>
      </c>
      <c r="OC30" s="320">
        <v>0</v>
      </c>
      <c r="OD30" s="320">
        <v>0</v>
      </c>
      <c r="OE30" s="320">
        <v>0</v>
      </c>
      <c r="OF30" s="320">
        <v>0</v>
      </c>
      <c r="OG30" s="320">
        <v>0</v>
      </c>
      <c r="OH30" s="320">
        <v>0</v>
      </c>
      <c r="OI30" s="320">
        <v>0</v>
      </c>
      <c r="OJ30" s="320">
        <v>0</v>
      </c>
      <c r="OK30" s="320">
        <v>0</v>
      </c>
      <c r="OL30" s="320">
        <v>0</v>
      </c>
      <c r="OM30" s="320">
        <v>0</v>
      </c>
      <c r="ON30" s="320">
        <v>0</v>
      </c>
      <c r="OO30" s="320">
        <v>0</v>
      </c>
      <c r="OP30" s="320">
        <f>VLOOKUP($B30,'Sintesi (CA)'!$C$30:$AE$56,26,FALSE)</f>
        <v>0</v>
      </c>
      <c r="OQ30" s="320">
        <f>VLOOKUP($B30,'Sintesi (CA)'!$C$30:$AE$56,26,FALSE)</f>
        <v>0</v>
      </c>
      <c r="OR30" s="320">
        <f>VLOOKUP($B30,'Sintesi (CA)'!$C$30:$AE$56,26,FALSE)</f>
        <v>0</v>
      </c>
      <c r="OS30" s="320">
        <f>VLOOKUP($B30,'Sintesi (CA)'!$C$30:$AE$56,26,FALSE)</f>
        <v>0</v>
      </c>
      <c r="OT30" s="320">
        <f>VLOOKUP($B30,'Sintesi (CA)'!$C$30:$AE$56,26,FALSE)</f>
        <v>0</v>
      </c>
      <c r="OU30" s="320">
        <f>VLOOKUP($B30,'Sintesi (CA)'!$C$30:$AE$56,26,FALSE)</f>
        <v>0</v>
      </c>
      <c r="OV30" s="320">
        <f>VLOOKUP($B30,'Sintesi (CA)'!$C$30:$AE$56,26,FALSE)</f>
        <v>0</v>
      </c>
      <c r="OW30" s="320">
        <f>VLOOKUP($B30,'Sintesi (CA)'!$C$30:$AE$56,26,FALSE)</f>
        <v>0</v>
      </c>
      <c r="OX30" s="320">
        <f>VLOOKUP($B30,'Sintesi (CA)'!$C$30:$AE$56,26,FALSE)</f>
        <v>0</v>
      </c>
      <c r="OY30" s="320">
        <f>VLOOKUP($B30,'Sintesi (CA)'!$C$30:$AE$56,26,FALSE)</f>
        <v>0</v>
      </c>
      <c r="OZ30" s="320">
        <f>VLOOKUP($B30,'Sintesi (CA)'!$C$30:$AE$56,26,FALSE)</f>
        <v>0</v>
      </c>
      <c r="PA30" s="320">
        <f>VLOOKUP($B30,'Sintesi (CA)'!$C$30:$AE$56,26,FALSE)</f>
        <v>0</v>
      </c>
      <c r="PB30" s="320">
        <f>VLOOKUP($B30,'Sintesi (CA)'!$C$30:$AE$56,26,FALSE)</f>
        <v>0</v>
      </c>
      <c r="PC30" s="320">
        <f>VLOOKUP($B30,'Sintesi (CA)'!$C$30:$AE$56,26,FALSE)</f>
        <v>0</v>
      </c>
      <c r="PD30" s="320">
        <f>VLOOKUP($B30,'Sintesi (CA)'!$C$30:$AE$56,26,FALSE)</f>
        <v>0</v>
      </c>
      <c r="PE30" s="320">
        <f>VLOOKUP($B30,'Sintesi (CA)'!$C$30:$AE$56,26,FALSE)</f>
        <v>0</v>
      </c>
      <c r="PF30" s="320">
        <f>VLOOKUP($B30,'Sintesi (CA)'!$C$30:$AE$56,26,FALSE)</f>
        <v>0</v>
      </c>
      <c r="PG30" s="320">
        <f>VLOOKUP($B30,'Sintesi (CA)'!$C$30:$AE$56,26,FALSE)</f>
        <v>0</v>
      </c>
      <c r="PH30" s="320">
        <f>VLOOKUP($B30,'Sintesi (CA)'!$C$30:$AE$56,26,FALSE)</f>
        <v>0</v>
      </c>
      <c r="PI30" s="320">
        <f>VLOOKUP($B30,'Sintesi (CA)'!$C$30:$AE$56,26,FALSE)</f>
        <v>0</v>
      </c>
      <c r="PJ30" s="320">
        <f>VLOOKUP($B30,'Sintesi (CA)'!$C$30:$AE$56,26,FALSE)</f>
        <v>0</v>
      </c>
      <c r="PK30" s="320">
        <f>VLOOKUP($B30,'Sintesi (CA)'!$C$30:$AE$56,26,FALSE)</f>
        <v>0</v>
      </c>
      <c r="PL30" s="320">
        <f>VLOOKUP($B30,'Sintesi (CA)'!$C$30:$AE$56,26,FALSE)</f>
        <v>0</v>
      </c>
      <c r="PM30" s="320">
        <f>VLOOKUP($B30,'Sintesi (CA)'!$C$30:$AE$56,26,FALSE)</f>
        <v>0</v>
      </c>
      <c r="PN30" s="320">
        <f>VLOOKUP($B30,'Sintesi (CA)'!$C$30:$AE$56,26,FALSE)</f>
        <v>0</v>
      </c>
      <c r="PO30" s="320">
        <f>VLOOKUP($B30,'Sintesi (CA)'!$C$30:$AE$56,26,FALSE)</f>
        <v>0</v>
      </c>
      <c r="PP30" s="320">
        <f>VLOOKUP($B30,'Sintesi (CA)'!$C$30:$AE$56,26,FALSE)</f>
        <v>0</v>
      </c>
      <c r="PQ30" s="320">
        <f>VLOOKUP($B30,'Sintesi (CA)'!$C$30:$AE$56,26,FALSE)</f>
        <v>0</v>
      </c>
      <c r="PR30" s="320">
        <f>VLOOKUP($B30,'Sintesi (CA)'!$C$30:$AE$56,26,FALSE)</f>
        <v>0</v>
      </c>
      <c r="PS30" s="320">
        <f>VLOOKUP($B30,'Sintesi (CA)'!$C$30:$AE$56,26,FALSE)</f>
        <v>0</v>
      </c>
      <c r="PT30" s="320">
        <f>VLOOKUP($B30,'Sintesi (CA)'!$C$30:$AE$56,26,FALSE)</f>
        <v>0</v>
      </c>
      <c r="PU30" s="320">
        <f>VLOOKUP($B30,'Sintesi (CA)'!$C$30:$AE$56,26,FALSE)</f>
        <v>0</v>
      </c>
      <c r="PV30" s="320"/>
      <c r="PW30" s="320"/>
      <c r="PX30" s="320"/>
      <c r="PY30" s="321">
        <v>0</v>
      </c>
      <c r="PZ30" s="321">
        <v>0</v>
      </c>
      <c r="QA30" s="321">
        <v>0</v>
      </c>
      <c r="QB30" s="321">
        <v>0</v>
      </c>
      <c r="QC30" s="321">
        <v>0</v>
      </c>
      <c r="QD30" s="321">
        <v>0</v>
      </c>
      <c r="QE30" s="321">
        <v>0</v>
      </c>
      <c r="QF30" s="321">
        <v>0</v>
      </c>
      <c r="QG30" s="321">
        <v>0</v>
      </c>
      <c r="QH30" s="321">
        <v>0</v>
      </c>
      <c r="QI30" s="321">
        <v>0</v>
      </c>
      <c r="QJ30" s="321">
        <v>0</v>
      </c>
      <c r="QK30" s="321">
        <v>0</v>
      </c>
      <c r="QL30" s="321">
        <v>0</v>
      </c>
      <c r="QM30" s="321">
        <v>0</v>
      </c>
      <c r="QN30" s="321">
        <v>0</v>
      </c>
      <c r="QO30" s="321">
        <v>0</v>
      </c>
      <c r="QP30" s="321">
        <v>0</v>
      </c>
      <c r="QQ30" s="321">
        <v>0</v>
      </c>
      <c r="QR30" s="321">
        <v>0</v>
      </c>
      <c r="QS30" s="321">
        <v>0</v>
      </c>
      <c r="QT30" s="321">
        <v>0</v>
      </c>
      <c r="QU30" s="321">
        <v>0</v>
      </c>
      <c r="QV30" s="321">
        <v>0</v>
      </c>
      <c r="QW30" s="321">
        <v>0</v>
      </c>
      <c r="QX30" s="321">
        <v>0</v>
      </c>
      <c r="QY30" s="321">
        <v>0</v>
      </c>
      <c r="QZ30" s="321">
        <v>0</v>
      </c>
      <c r="RA30" s="321">
        <v>0</v>
      </c>
      <c r="RB30" s="321">
        <v>0</v>
      </c>
      <c r="RC30" s="321">
        <v>0</v>
      </c>
      <c r="RD30" s="321">
        <v>0</v>
      </c>
      <c r="RE30" s="321">
        <v>0</v>
      </c>
      <c r="RF30" s="321">
        <v>0</v>
      </c>
      <c r="RG30" s="321">
        <v>0</v>
      </c>
      <c r="RH30" s="321">
        <v>0</v>
      </c>
      <c r="RI30" s="321">
        <v>0</v>
      </c>
      <c r="RJ30" s="321">
        <v>0</v>
      </c>
      <c r="RK30" s="321">
        <v>0</v>
      </c>
      <c r="RL30" s="321">
        <v>0</v>
      </c>
      <c r="RM30" s="321">
        <v>0</v>
      </c>
      <c r="RN30" s="321">
        <v>0</v>
      </c>
      <c r="RO30" s="321">
        <v>0</v>
      </c>
      <c r="RP30" s="321">
        <v>0</v>
      </c>
      <c r="RQ30" s="321">
        <v>0</v>
      </c>
      <c r="RR30" s="321">
        <v>0</v>
      </c>
      <c r="RS30" s="321">
        <v>0</v>
      </c>
      <c r="RT30" s="321">
        <v>0</v>
      </c>
      <c r="RU30" s="321">
        <v>0</v>
      </c>
      <c r="RV30" s="321">
        <v>0</v>
      </c>
      <c r="RW30" s="321">
        <v>0</v>
      </c>
      <c r="RX30" s="321">
        <v>0</v>
      </c>
      <c r="RY30" s="321">
        <v>0</v>
      </c>
      <c r="RZ30" s="321">
        <v>0</v>
      </c>
      <c r="SA30" s="321">
        <v>0</v>
      </c>
      <c r="SB30" s="321">
        <v>0</v>
      </c>
      <c r="SC30" s="321">
        <v>0</v>
      </c>
      <c r="SD30" s="321">
        <v>0</v>
      </c>
      <c r="SE30" s="321">
        <v>0</v>
      </c>
      <c r="SF30" s="321">
        <v>0</v>
      </c>
      <c r="SG30" s="321">
        <v>0</v>
      </c>
      <c r="SH30" s="321">
        <v>0</v>
      </c>
      <c r="SI30" s="321">
        <v>0</v>
      </c>
      <c r="SJ30" s="321">
        <v>0</v>
      </c>
      <c r="SK30" s="321">
        <v>0</v>
      </c>
      <c r="SL30" s="321">
        <v>0</v>
      </c>
      <c r="SM30" s="321">
        <v>0</v>
      </c>
      <c r="SN30" s="321">
        <v>0</v>
      </c>
      <c r="SO30" s="321">
        <v>0</v>
      </c>
      <c r="SP30" s="321">
        <v>0</v>
      </c>
      <c r="SQ30" s="321">
        <v>0</v>
      </c>
      <c r="SR30" s="321">
        <v>0</v>
      </c>
      <c r="SS30" s="321">
        <f>VLOOKUP($B30,'Sintesi (CA)'!$C$30:$AE$56,28,FALSE)</f>
        <v>0</v>
      </c>
      <c r="ST30" s="321">
        <f>VLOOKUP($B30,'Sintesi (CA)'!$C$30:$AE$56,28,FALSE)</f>
        <v>0</v>
      </c>
      <c r="SU30" s="321">
        <f>VLOOKUP($B30,'Sintesi (CA)'!$C$30:$AE$56,28,FALSE)</f>
        <v>0</v>
      </c>
      <c r="SV30" s="321">
        <f>VLOOKUP($B30,'Sintesi (CA)'!$C$30:$AE$56,28,FALSE)</f>
        <v>0</v>
      </c>
      <c r="SW30" s="321">
        <f>VLOOKUP($B30,'Sintesi (CA)'!$C$30:$AE$56,28,FALSE)</f>
        <v>0</v>
      </c>
      <c r="SX30" s="321">
        <f>VLOOKUP($B30,'Sintesi (CA)'!$C$30:$AE$56,28,FALSE)</f>
        <v>0</v>
      </c>
      <c r="SY30" s="321">
        <f>VLOOKUP($B30,'Sintesi (CA)'!$C$30:$AE$56,28,FALSE)</f>
        <v>0</v>
      </c>
      <c r="SZ30" s="321">
        <f>VLOOKUP($B30,'Sintesi (CA)'!$C$30:$AE$56,28,FALSE)</f>
        <v>0</v>
      </c>
      <c r="TA30" s="321">
        <f>VLOOKUP($B30,'Sintesi (CA)'!$C$30:$AE$56,28,FALSE)</f>
        <v>0</v>
      </c>
      <c r="TB30" s="321">
        <f>VLOOKUP($B30,'Sintesi (CA)'!$C$30:$AE$56,28,FALSE)</f>
        <v>0</v>
      </c>
      <c r="TC30" s="321">
        <f>VLOOKUP($B30,'Sintesi (CA)'!$C$30:$AE$56,28,FALSE)</f>
        <v>0</v>
      </c>
      <c r="TD30" s="321">
        <f>VLOOKUP($B30,'Sintesi (CA)'!$C$30:$AE$56,28,FALSE)</f>
        <v>0</v>
      </c>
      <c r="TE30" s="321">
        <f>VLOOKUP($B30,'Sintesi (CA)'!$C$30:$AE$56,28,FALSE)</f>
        <v>0</v>
      </c>
      <c r="TF30" s="321">
        <f>VLOOKUP($B30,'Sintesi (CA)'!$C$30:$AE$56,28,FALSE)</f>
        <v>0</v>
      </c>
      <c r="TG30" s="321">
        <f>VLOOKUP($B30,'Sintesi (CA)'!$C$30:$AE$56,28,FALSE)</f>
        <v>0</v>
      </c>
      <c r="TH30" s="321">
        <f>VLOOKUP($B30,'Sintesi (CA)'!$C$30:$AE$56,28,FALSE)</f>
        <v>0</v>
      </c>
      <c r="TI30" s="321">
        <f>VLOOKUP($B30,'Sintesi (CA)'!$C$30:$AE$56,28,FALSE)</f>
        <v>0</v>
      </c>
      <c r="TJ30" s="321">
        <f>VLOOKUP($B30,'Sintesi (CA)'!$C$30:$AE$56,28,FALSE)</f>
        <v>0</v>
      </c>
      <c r="TK30" s="321">
        <f>VLOOKUP($B30,'Sintesi (CA)'!$C$30:$AE$56,28,FALSE)</f>
        <v>0</v>
      </c>
      <c r="TL30" s="321">
        <f>VLOOKUP($B30,'Sintesi (CA)'!$C$30:$AE$56,28,FALSE)</f>
        <v>0</v>
      </c>
      <c r="TM30" s="321">
        <f>VLOOKUP($B30,'Sintesi (CA)'!$C$30:$AE$56,28,FALSE)</f>
        <v>0</v>
      </c>
      <c r="TN30" s="321">
        <f>VLOOKUP($B30,'Sintesi (CA)'!$C$30:$AE$56,28,FALSE)</f>
        <v>0</v>
      </c>
      <c r="TO30" s="321">
        <f>VLOOKUP($B30,'Sintesi (CA)'!$C$30:$AE$56,28,FALSE)</f>
        <v>0</v>
      </c>
      <c r="TP30" s="321">
        <f>VLOOKUP($B30,'Sintesi (CA)'!$C$30:$AE$56,28,FALSE)</f>
        <v>0</v>
      </c>
      <c r="TQ30" s="321">
        <f>VLOOKUP($B30,'Sintesi (CA)'!$C$30:$AE$56,28,FALSE)</f>
        <v>0</v>
      </c>
      <c r="TR30" s="321">
        <f>VLOOKUP($B30,'Sintesi (CA)'!$C$30:$AE$56,28,FALSE)</f>
        <v>0</v>
      </c>
      <c r="TS30" s="321">
        <f>VLOOKUP($B30,'Sintesi (CA)'!$C$30:$AE$56,28,FALSE)</f>
        <v>0</v>
      </c>
      <c r="TT30" s="321">
        <f>VLOOKUP($B30,'Sintesi (CA)'!$C$30:$AE$56,28,FALSE)</f>
        <v>0</v>
      </c>
      <c r="TU30" s="321">
        <f>VLOOKUP($B30,'Sintesi (CA)'!$C$30:$AE$56,28,FALSE)</f>
        <v>0</v>
      </c>
      <c r="TV30" s="321">
        <f>VLOOKUP($B30,'Sintesi (CA)'!$C$30:$AE$56,28,FALSE)</f>
        <v>0</v>
      </c>
      <c r="TW30" s="321">
        <f>VLOOKUP($B30,'Sintesi (CA)'!$C$30:$AE$56,28,FALSE)</f>
        <v>0</v>
      </c>
      <c r="TX30" s="321">
        <f>VLOOKUP($B30,'Sintesi (CA)'!$C$30:$AE$56,28,FALSE)</f>
        <v>0</v>
      </c>
      <c r="TY30" s="321"/>
      <c r="TZ30" s="321"/>
      <c r="UA30" s="321"/>
      <c r="UB30" s="322">
        <v>0</v>
      </c>
      <c r="UC30" s="322">
        <v>0</v>
      </c>
      <c r="UD30" s="322">
        <v>0</v>
      </c>
      <c r="UE30" s="322">
        <v>0</v>
      </c>
      <c r="UF30" s="322">
        <v>0</v>
      </c>
      <c r="UG30" s="322">
        <v>0</v>
      </c>
      <c r="UH30" s="322">
        <v>0</v>
      </c>
      <c r="UI30" s="322">
        <v>0</v>
      </c>
      <c r="UJ30" s="322">
        <v>0</v>
      </c>
      <c r="UK30" s="322">
        <v>0</v>
      </c>
      <c r="UL30" s="322">
        <v>0</v>
      </c>
      <c r="UM30" s="322">
        <v>0</v>
      </c>
      <c r="UN30" s="322">
        <v>0</v>
      </c>
      <c r="UO30" s="322">
        <v>0</v>
      </c>
      <c r="UP30" s="322">
        <v>0</v>
      </c>
      <c r="UQ30" s="322">
        <v>0</v>
      </c>
      <c r="UR30" s="322">
        <v>0</v>
      </c>
      <c r="US30" s="322">
        <v>0</v>
      </c>
      <c r="UT30" s="322">
        <v>0</v>
      </c>
      <c r="UU30" s="322">
        <v>0</v>
      </c>
      <c r="UV30" s="322">
        <v>0</v>
      </c>
      <c r="UW30" s="322">
        <v>0</v>
      </c>
      <c r="UX30" s="322">
        <v>0</v>
      </c>
      <c r="UY30" s="322">
        <v>0</v>
      </c>
      <c r="UZ30" s="322">
        <v>0</v>
      </c>
      <c r="VA30" s="322">
        <v>0</v>
      </c>
      <c r="VB30" s="322">
        <v>0</v>
      </c>
      <c r="VC30" s="322">
        <v>0</v>
      </c>
      <c r="VD30" s="322">
        <v>0</v>
      </c>
      <c r="VE30" s="322">
        <v>0</v>
      </c>
      <c r="VF30" s="322">
        <v>0</v>
      </c>
      <c r="VG30" s="322">
        <v>0</v>
      </c>
      <c r="VH30" s="322">
        <v>0</v>
      </c>
      <c r="VI30" s="322">
        <v>0</v>
      </c>
      <c r="VJ30" s="322">
        <v>0</v>
      </c>
      <c r="VK30" s="322">
        <v>0</v>
      </c>
      <c r="VL30" s="322">
        <v>0</v>
      </c>
      <c r="VM30" s="322">
        <v>0</v>
      </c>
      <c r="VN30" s="322">
        <v>0</v>
      </c>
      <c r="VO30" s="322">
        <v>0</v>
      </c>
      <c r="VP30" s="322">
        <v>0</v>
      </c>
      <c r="VQ30" s="322">
        <v>0</v>
      </c>
      <c r="VR30" s="322">
        <v>0</v>
      </c>
      <c r="VS30" s="322">
        <v>0</v>
      </c>
      <c r="VT30" s="322">
        <v>0</v>
      </c>
      <c r="VU30" s="322">
        <v>0</v>
      </c>
      <c r="VV30" s="322">
        <v>0</v>
      </c>
      <c r="VW30" s="322">
        <v>0</v>
      </c>
      <c r="VX30" s="322">
        <v>0</v>
      </c>
      <c r="VY30" s="322">
        <v>0</v>
      </c>
      <c r="VZ30" s="322">
        <v>0</v>
      </c>
      <c r="WA30" s="322">
        <v>0</v>
      </c>
      <c r="WB30" s="322">
        <v>0</v>
      </c>
      <c r="WC30" s="322">
        <v>0</v>
      </c>
      <c r="WD30" s="322">
        <v>0</v>
      </c>
      <c r="WE30" s="322">
        <v>0</v>
      </c>
      <c r="WF30" s="322">
        <v>0</v>
      </c>
      <c r="WG30" s="322">
        <v>0</v>
      </c>
      <c r="WH30" s="322">
        <v>0</v>
      </c>
      <c r="WI30" s="322">
        <v>0</v>
      </c>
      <c r="WJ30" s="322">
        <v>0</v>
      </c>
      <c r="WK30" s="322">
        <v>0</v>
      </c>
      <c r="WL30" s="322">
        <v>0</v>
      </c>
      <c r="WM30" s="322">
        <v>0</v>
      </c>
      <c r="WN30" s="322">
        <v>0</v>
      </c>
      <c r="WO30" s="322">
        <v>0</v>
      </c>
      <c r="WP30" s="322">
        <v>0</v>
      </c>
      <c r="WQ30" s="322">
        <v>0</v>
      </c>
      <c r="WR30" s="322">
        <v>0</v>
      </c>
      <c r="WS30" s="322">
        <v>0</v>
      </c>
      <c r="WT30" s="322">
        <v>0</v>
      </c>
      <c r="WU30" s="322">
        <v>0</v>
      </c>
      <c r="WV30" s="322">
        <f>VLOOKUP($B30,'Sintesi (CA)'!$C$30:$AE$56,29,FALSE)</f>
        <v>0</v>
      </c>
      <c r="WW30" s="322">
        <f>VLOOKUP($B30,'Sintesi (CA)'!$C$30:$AE$56,29,FALSE)</f>
        <v>0</v>
      </c>
      <c r="WX30" s="322">
        <f>VLOOKUP($B30,'Sintesi (CA)'!$C$30:$AE$56,29,FALSE)</f>
        <v>0</v>
      </c>
      <c r="WY30" s="322">
        <f>VLOOKUP($B30,'Sintesi (CA)'!$C$30:$AE$56,29,FALSE)</f>
        <v>0</v>
      </c>
      <c r="WZ30" s="322">
        <f>VLOOKUP($B30,'Sintesi (CA)'!$C$30:$AE$56,29,FALSE)</f>
        <v>0</v>
      </c>
      <c r="XA30" s="322">
        <f>VLOOKUP($B30,'Sintesi (CA)'!$C$30:$AE$56,29,FALSE)</f>
        <v>0</v>
      </c>
      <c r="XB30" s="322">
        <f>VLOOKUP($B30,'Sintesi (CA)'!$C$30:$AE$56,29,FALSE)</f>
        <v>0</v>
      </c>
      <c r="XC30" s="322">
        <f>VLOOKUP($B30,'Sintesi (CA)'!$C$30:$AE$56,29,FALSE)</f>
        <v>0</v>
      </c>
      <c r="XD30" s="322">
        <f>VLOOKUP($B30,'Sintesi (CA)'!$C$30:$AE$56,29,FALSE)</f>
        <v>0</v>
      </c>
      <c r="XE30" s="322">
        <f>VLOOKUP($B30,'Sintesi (CA)'!$C$30:$AE$56,29,FALSE)</f>
        <v>0</v>
      </c>
      <c r="XF30" s="322">
        <f>VLOOKUP($B30,'Sintesi (CA)'!$C$30:$AE$56,29,FALSE)</f>
        <v>0</v>
      </c>
      <c r="XG30" s="322">
        <f>VLOOKUP($B30,'Sintesi (CA)'!$C$30:$AE$56,29,FALSE)</f>
        <v>0</v>
      </c>
      <c r="XH30" s="322">
        <f>VLOOKUP($B30,'Sintesi (CA)'!$C$30:$AE$56,29,FALSE)</f>
        <v>0</v>
      </c>
      <c r="XI30" s="322">
        <f>VLOOKUP($B30,'Sintesi (CA)'!$C$30:$AE$56,29,FALSE)</f>
        <v>0</v>
      </c>
      <c r="XJ30" s="322">
        <f>VLOOKUP($B30,'Sintesi (CA)'!$C$30:$AE$56,29,FALSE)</f>
        <v>0</v>
      </c>
      <c r="XK30" s="322">
        <f>VLOOKUP($B30,'Sintesi (CA)'!$C$30:$AE$56,29,FALSE)</f>
        <v>0</v>
      </c>
      <c r="XL30" s="322">
        <f>VLOOKUP($B30,'Sintesi (CA)'!$C$30:$AE$56,29,FALSE)</f>
        <v>0</v>
      </c>
      <c r="XM30" s="322">
        <f>VLOOKUP($B30,'Sintesi (CA)'!$C$30:$AE$56,29,FALSE)</f>
        <v>0</v>
      </c>
      <c r="XN30" s="322">
        <f>VLOOKUP($B30,'Sintesi (CA)'!$C$30:$AE$56,29,FALSE)</f>
        <v>0</v>
      </c>
      <c r="XO30" s="322">
        <f>VLOOKUP($B30,'Sintesi (CA)'!$C$30:$AE$56,29,FALSE)</f>
        <v>0</v>
      </c>
      <c r="XP30" s="322">
        <f>VLOOKUP($B30,'Sintesi (CA)'!$C$30:$AE$56,29,FALSE)</f>
        <v>0</v>
      </c>
      <c r="XQ30" s="322">
        <f>VLOOKUP($B30,'Sintesi (CA)'!$C$30:$AE$56,29,FALSE)</f>
        <v>0</v>
      </c>
      <c r="XR30" s="322">
        <f>VLOOKUP($B30,'Sintesi (CA)'!$C$30:$AE$56,29,FALSE)</f>
        <v>0</v>
      </c>
      <c r="XS30" s="322">
        <f>VLOOKUP($B30,'Sintesi (CA)'!$C$30:$AE$56,29,FALSE)</f>
        <v>0</v>
      </c>
      <c r="XT30" s="322">
        <f>VLOOKUP($B30,'Sintesi (CA)'!$C$30:$AE$56,29,FALSE)</f>
        <v>0</v>
      </c>
      <c r="XU30" s="322">
        <f>VLOOKUP($B30,'Sintesi (CA)'!$C$30:$AE$56,29,FALSE)</f>
        <v>0</v>
      </c>
      <c r="XV30" s="322">
        <f>VLOOKUP($B30,'Sintesi (CA)'!$C$30:$AE$56,29,FALSE)</f>
        <v>0</v>
      </c>
      <c r="XW30" s="322">
        <f>VLOOKUP($B30,'Sintesi (CA)'!$C$30:$AE$56,29,FALSE)</f>
        <v>0</v>
      </c>
      <c r="XX30" s="322">
        <f>VLOOKUP($B30,'Sintesi (CA)'!$C$30:$AE$56,29,FALSE)</f>
        <v>0</v>
      </c>
      <c r="XY30" s="322">
        <f>VLOOKUP($B30,'Sintesi (CA)'!$C$30:$AE$56,29,FALSE)</f>
        <v>0</v>
      </c>
      <c r="XZ30" s="322">
        <f>VLOOKUP($B30,'Sintesi (CA)'!$C$30:$AE$56,29,FALSE)</f>
        <v>0</v>
      </c>
      <c r="YA30" s="322">
        <f>VLOOKUP($B30,'Sintesi (CA)'!$C$30:$AE$56,29,FALSE)</f>
        <v>0</v>
      </c>
      <c r="YB30" s="322"/>
      <c r="YC30" s="322"/>
      <c r="YD30" s="322"/>
      <c r="YE30" s="501">
        <v>0</v>
      </c>
      <c r="YF30" s="501">
        <v>0</v>
      </c>
      <c r="YG30" s="501">
        <v>0</v>
      </c>
      <c r="YH30" s="501">
        <v>0</v>
      </c>
      <c r="YI30" s="501">
        <v>0</v>
      </c>
      <c r="YJ30" s="501">
        <v>0</v>
      </c>
      <c r="YK30" s="501">
        <v>0</v>
      </c>
      <c r="YL30" s="501">
        <v>0</v>
      </c>
      <c r="YM30" s="501">
        <v>0</v>
      </c>
      <c r="YN30" s="501">
        <v>0</v>
      </c>
      <c r="YO30" s="501">
        <v>0</v>
      </c>
      <c r="YP30" s="501">
        <v>0</v>
      </c>
      <c r="YQ30" s="501">
        <v>0</v>
      </c>
      <c r="YR30" s="501">
        <v>0</v>
      </c>
      <c r="YS30" s="501">
        <v>0</v>
      </c>
      <c r="YT30" s="501">
        <v>0</v>
      </c>
      <c r="YU30" s="501">
        <v>0</v>
      </c>
      <c r="YV30" s="501">
        <v>0</v>
      </c>
      <c r="YW30" s="501">
        <v>0</v>
      </c>
      <c r="YX30" s="501">
        <v>0</v>
      </c>
      <c r="YY30" s="501">
        <v>0</v>
      </c>
      <c r="YZ30" s="501">
        <v>0</v>
      </c>
      <c r="ZA30" s="501">
        <v>0</v>
      </c>
      <c r="ZB30" s="501">
        <v>0</v>
      </c>
      <c r="ZC30" s="501">
        <v>0</v>
      </c>
      <c r="ZD30" s="501">
        <v>0</v>
      </c>
      <c r="ZE30" s="501">
        <v>0</v>
      </c>
      <c r="ZF30" s="501">
        <v>0</v>
      </c>
      <c r="ZG30" s="501">
        <v>0</v>
      </c>
      <c r="ZH30" s="501">
        <v>0</v>
      </c>
      <c r="ZI30" s="501">
        <v>0</v>
      </c>
      <c r="ZJ30" s="501">
        <v>0</v>
      </c>
      <c r="ZK30" s="501">
        <v>0</v>
      </c>
      <c r="ZL30" s="501">
        <v>0</v>
      </c>
      <c r="ZM30" s="501">
        <v>0</v>
      </c>
      <c r="ZN30" s="501">
        <v>0</v>
      </c>
      <c r="ZO30" s="501">
        <v>0</v>
      </c>
      <c r="ZP30" s="501">
        <v>0</v>
      </c>
      <c r="ZQ30" s="501">
        <v>0</v>
      </c>
      <c r="ZR30" s="501">
        <v>0</v>
      </c>
      <c r="ZS30" s="501">
        <v>0</v>
      </c>
      <c r="ZT30" s="501">
        <v>0</v>
      </c>
      <c r="ZU30" s="501">
        <v>0</v>
      </c>
      <c r="ZV30" s="501">
        <v>0</v>
      </c>
      <c r="ZW30" s="501">
        <v>0</v>
      </c>
      <c r="ZX30" s="501">
        <v>0</v>
      </c>
      <c r="ZY30" s="501">
        <v>0</v>
      </c>
      <c r="ZZ30" s="501">
        <v>0</v>
      </c>
      <c r="AAA30" s="501">
        <v>0</v>
      </c>
      <c r="AAB30" s="501">
        <v>0</v>
      </c>
      <c r="AAC30" s="501">
        <v>0</v>
      </c>
      <c r="AAD30" s="501">
        <v>0</v>
      </c>
      <c r="AAE30" s="501">
        <v>0</v>
      </c>
      <c r="AAF30" s="501">
        <v>0</v>
      </c>
      <c r="AAG30" s="501">
        <v>0</v>
      </c>
      <c r="AAH30" s="501">
        <v>0</v>
      </c>
      <c r="AAI30" s="501">
        <v>0</v>
      </c>
      <c r="AAJ30" s="501">
        <v>0</v>
      </c>
      <c r="AAK30" s="501">
        <v>0</v>
      </c>
      <c r="AAL30" s="501">
        <v>0</v>
      </c>
      <c r="AAM30" s="501">
        <v>0</v>
      </c>
      <c r="AAN30" s="501">
        <v>0</v>
      </c>
      <c r="AAO30" s="501">
        <v>0</v>
      </c>
      <c r="AAP30" s="501">
        <v>0</v>
      </c>
      <c r="AAQ30" s="501">
        <v>0</v>
      </c>
      <c r="AAR30" s="501">
        <v>0</v>
      </c>
      <c r="AAS30" s="501">
        <v>0</v>
      </c>
      <c r="AAT30" s="501">
        <v>0</v>
      </c>
      <c r="AAU30" s="501">
        <v>0</v>
      </c>
      <c r="AAV30" s="501">
        <v>0</v>
      </c>
      <c r="AAW30" s="501">
        <v>0</v>
      </c>
      <c r="AAX30" s="501">
        <v>0</v>
      </c>
      <c r="AAY30" s="501">
        <f>VLOOKUP($B30,'Sintesi (CA)'!$C$30:$AE$56,22,FALSE)</f>
        <v>0</v>
      </c>
      <c r="AAZ30" s="501">
        <f>VLOOKUP($B30,'Sintesi (CA)'!$C$30:$AE$56,22,FALSE)</f>
        <v>0</v>
      </c>
      <c r="ABA30" s="501">
        <f>VLOOKUP($B30,'Sintesi (CA)'!$C$30:$AE$56,22,FALSE)</f>
        <v>0</v>
      </c>
      <c r="ABB30" s="501">
        <f>VLOOKUP($B30,'Sintesi (CA)'!$C$30:$AE$56,22,FALSE)</f>
        <v>0</v>
      </c>
      <c r="ABC30" s="501">
        <f>VLOOKUP($B30,'Sintesi (CA)'!$C$30:$AE$56,22,FALSE)</f>
        <v>0</v>
      </c>
      <c r="ABD30" s="501">
        <f>VLOOKUP($B30,'Sintesi (CA)'!$C$30:$AE$56,22,FALSE)</f>
        <v>0</v>
      </c>
      <c r="ABE30" s="501">
        <f>VLOOKUP($B30,'Sintesi (CA)'!$C$30:$AE$56,22,FALSE)</f>
        <v>0</v>
      </c>
      <c r="ABF30" s="501">
        <f>VLOOKUP($B30,'Sintesi (CA)'!$C$30:$AE$56,22,FALSE)</f>
        <v>0</v>
      </c>
      <c r="ABG30" s="501">
        <f>VLOOKUP($B30,'Sintesi (CA)'!$C$30:$AE$56,22,FALSE)</f>
        <v>0</v>
      </c>
      <c r="ABH30" s="501">
        <f>VLOOKUP($B30,'Sintesi (CA)'!$C$30:$AE$56,22,FALSE)</f>
        <v>0</v>
      </c>
      <c r="ABI30" s="501">
        <f>VLOOKUP($B30,'Sintesi (CA)'!$C$30:$AE$56,22,FALSE)</f>
        <v>0</v>
      </c>
      <c r="ABJ30" s="501">
        <f>VLOOKUP($B30,'Sintesi (CA)'!$C$30:$AE$56,22,FALSE)</f>
        <v>0</v>
      </c>
      <c r="ABK30" s="501">
        <f>VLOOKUP($B30,'Sintesi (CA)'!$C$30:$AE$56,22,FALSE)</f>
        <v>0</v>
      </c>
      <c r="ABL30" s="501">
        <f>VLOOKUP($B30,'Sintesi (CA)'!$C$30:$AE$56,22,FALSE)</f>
        <v>0</v>
      </c>
      <c r="ABM30" s="501">
        <f>VLOOKUP($B30,'Sintesi (CA)'!$C$30:$AE$56,22,FALSE)</f>
        <v>0</v>
      </c>
      <c r="ABN30" s="501">
        <f>VLOOKUP($B30,'Sintesi (CA)'!$C$30:$AE$56,22,FALSE)</f>
        <v>0</v>
      </c>
      <c r="ABO30" s="501">
        <f>VLOOKUP($B30,'Sintesi (CA)'!$C$30:$AE$56,22,FALSE)</f>
        <v>0</v>
      </c>
      <c r="ABP30" s="501">
        <f>VLOOKUP($B30,'Sintesi (CA)'!$C$30:$AE$56,22,FALSE)</f>
        <v>0</v>
      </c>
      <c r="ABQ30" s="501">
        <f>VLOOKUP($B30,'Sintesi (CA)'!$C$30:$AE$56,22,FALSE)</f>
        <v>0</v>
      </c>
      <c r="ABR30" s="501">
        <f>VLOOKUP($B30,'Sintesi (CA)'!$C$30:$AE$56,22,FALSE)</f>
        <v>0</v>
      </c>
      <c r="ABS30" s="501">
        <f>VLOOKUP($B30,'Sintesi (CA)'!$C$30:$AE$56,22,FALSE)</f>
        <v>0</v>
      </c>
      <c r="ABT30" s="501">
        <f>VLOOKUP($B30,'Sintesi (CA)'!$C$30:$AE$56,22,FALSE)</f>
        <v>0</v>
      </c>
      <c r="ABU30" s="501">
        <f>VLOOKUP($B30,'Sintesi (CA)'!$C$30:$AE$56,22,FALSE)</f>
        <v>0</v>
      </c>
      <c r="ABV30" s="501">
        <f>VLOOKUP($B30,'Sintesi (CA)'!$C$30:$AE$56,22,FALSE)</f>
        <v>0</v>
      </c>
      <c r="ABW30" s="501">
        <f>VLOOKUP($B30,'Sintesi (CA)'!$C$30:$AE$56,22,FALSE)</f>
        <v>0</v>
      </c>
      <c r="ABX30" s="501">
        <f>VLOOKUP($B30,'Sintesi (CA)'!$C$30:$AE$56,22,FALSE)</f>
        <v>0</v>
      </c>
      <c r="ABY30" s="501">
        <f>VLOOKUP($B30,'Sintesi (CA)'!$C$30:$AE$56,22,FALSE)</f>
        <v>0</v>
      </c>
      <c r="ABZ30" s="501">
        <f>VLOOKUP($B30,'Sintesi (CA)'!$C$30:$AE$56,22,FALSE)</f>
        <v>0</v>
      </c>
      <c r="ACA30" s="501">
        <f>VLOOKUP($B30,'Sintesi (CA)'!$C$30:$AE$56,22,FALSE)</f>
        <v>0</v>
      </c>
      <c r="ACB30" s="501">
        <f>VLOOKUP($B30,'Sintesi (CA)'!$C$30:$AE$56,22,FALSE)</f>
        <v>0</v>
      </c>
      <c r="ACC30" s="501">
        <f>VLOOKUP($B30,'Sintesi (CA)'!$C$30:$AE$56,22,FALSE)</f>
        <v>0</v>
      </c>
      <c r="ACD30" s="501">
        <f>VLOOKUP($B30,'Sintesi (CA)'!$C$30:$AE$56,22,FALSE)</f>
        <v>0</v>
      </c>
      <c r="ACE30" s="501"/>
      <c r="ACF30" s="501"/>
      <c r="ACG30" s="501"/>
      <c r="ACH30" s="86"/>
      <c r="ACI30" s="88">
        <v>0</v>
      </c>
      <c r="ACJ30" s="87"/>
      <c r="ACK30" s="89"/>
      <c r="ACL30" s="177"/>
      <c r="ACM30" s="177"/>
      <c r="ACN30" s="177"/>
      <c r="ACO30" s="177"/>
      <c r="ACP30" s="177"/>
      <c r="ACQ30" s="177"/>
      <c r="ACR30" s="177"/>
      <c r="ACS30" s="80"/>
      <c r="ACT30" s="80"/>
      <c r="ACU30" s="80"/>
      <c r="ACV30" s="80"/>
      <c r="ACW30" s="80"/>
      <c r="ACX30" s="80"/>
      <c r="ACY30" s="80"/>
      <c r="ACZ30" s="80"/>
      <c r="ADA30" s="80"/>
      <c r="ADB30" s="80"/>
      <c r="ADC30" s="80"/>
      <c r="ADD30" s="80"/>
      <c r="ADE30" s="80"/>
      <c r="ADF30" s="80"/>
      <c r="ADG30" s="80"/>
      <c r="ADH30" s="80"/>
      <c r="ADI30" s="80"/>
      <c r="ADJ30" s="80"/>
      <c r="ADK30" s="80"/>
      <c r="ADL30" s="80"/>
      <c r="ADM30" s="80"/>
      <c r="ADN30" s="80"/>
      <c r="ADO30" s="80"/>
      <c r="ADP30" s="80"/>
      <c r="ADQ30" s="80"/>
      <c r="ADR30" s="80"/>
      <c r="ADS30" s="80"/>
      <c r="ADT30" s="80"/>
      <c r="ADU30" s="80"/>
      <c r="ADV30" s="80"/>
      <c r="ADW30" s="80"/>
      <c r="ADX30" s="80"/>
      <c r="ADY30" s="80"/>
      <c r="ADZ30" s="80"/>
      <c r="AEA30" s="80"/>
      <c r="AEB30" s="80"/>
      <c r="AEC30" s="80"/>
      <c r="AED30" s="80"/>
      <c r="AEE30" s="80"/>
      <c r="AEF30" s="80"/>
      <c r="AEG30" s="80"/>
      <c r="AEH30" s="80"/>
      <c r="AEI30" s="80"/>
      <c r="AEJ30" s="80"/>
      <c r="AEK30" s="80"/>
      <c r="AEL30" s="80"/>
      <c r="AEM30" s="80"/>
      <c r="AEN30" s="80"/>
      <c r="AEO30" s="80"/>
      <c r="AEP30" s="80"/>
      <c r="AEQ30" s="80"/>
      <c r="AER30" s="80"/>
      <c r="AES30" s="80"/>
      <c r="AET30" s="80"/>
      <c r="AEU30" s="80"/>
      <c r="AEV30" s="80"/>
      <c r="AEW30" s="80"/>
      <c r="AEX30" s="80"/>
      <c r="AEY30" s="80"/>
      <c r="AEZ30" s="80"/>
      <c r="AFA30" s="80"/>
      <c r="AFB30" s="80"/>
      <c r="AFC30" s="80"/>
      <c r="AFD30" s="80"/>
      <c r="AFE30" s="80"/>
      <c r="AFF30" s="80"/>
      <c r="AFG30" s="80"/>
      <c r="AFH30" s="80"/>
      <c r="AFI30" s="80"/>
      <c r="AFJ30" s="80"/>
      <c r="AFK30" s="80"/>
      <c r="AFL30" s="80"/>
      <c r="AFM30" s="80"/>
      <c r="AFN30" s="80"/>
      <c r="AFO30" s="80"/>
      <c r="AFP30" s="80"/>
      <c r="AFQ30" s="80"/>
      <c r="AFR30" s="80"/>
      <c r="AFS30" s="80"/>
      <c r="AFT30" s="80"/>
      <c r="AFU30" s="80"/>
      <c r="AFV30" s="80"/>
      <c r="AFW30" s="80"/>
      <c r="AFX30" s="80"/>
      <c r="AFY30" s="80"/>
      <c r="AFZ30" s="80"/>
      <c r="AGA30" s="80"/>
      <c r="AGB30" s="80"/>
      <c r="AGC30" s="80"/>
      <c r="AGD30" s="80"/>
      <c r="AGE30" s="80"/>
      <c r="AGF30" s="80"/>
      <c r="AGG30" s="80"/>
      <c r="AGH30" s="80"/>
      <c r="AGI30" s="80"/>
      <c r="AGJ30" s="80"/>
      <c r="AGK30" s="80"/>
      <c r="AGL30" s="80"/>
      <c r="AGM30" s="80"/>
    </row>
    <row r="31" spans="1:871" s="104" customFormat="1">
      <c r="A31" s="74" t="str">
        <f>IF('Sintesi (CA)'!B56&lt;&gt;"",'Sintesi (CA)'!B56,"")</f>
        <v/>
      </c>
      <c r="B31" s="145" t="str">
        <f>IF('Sintesi (CA)'!C56&lt;&gt;"",'Sintesi (CA)'!C56,"")</f>
        <v/>
      </c>
      <c r="C31" s="74" t="str">
        <f>IF('Sintesi (CA)'!N56&lt;&gt;"",'Sintesi (CA)'!N56,"")</f>
        <v/>
      </c>
      <c r="D31" s="75">
        <f>'Sintesi (CA)'!W56</f>
        <v>0</v>
      </c>
      <c r="E31" s="75">
        <f>'Sintesi (CA)'!X56</f>
        <v>0</v>
      </c>
      <c r="F31" s="75">
        <f>'Sintesi (CA)'!Y56</f>
        <v>0</v>
      </c>
      <c r="G31" s="175">
        <v>1</v>
      </c>
      <c r="H31" s="183"/>
      <c r="I31" s="183"/>
      <c r="J31" s="78">
        <f t="shared" si="123"/>
        <v>0</v>
      </c>
      <c r="K31" s="78">
        <v>0</v>
      </c>
      <c r="L31" s="79">
        <f t="shared" si="124"/>
        <v>0</v>
      </c>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318">
        <v>0</v>
      </c>
      <c r="DQ31" s="318">
        <v>0</v>
      </c>
      <c r="DR31" s="318">
        <v>0</v>
      </c>
      <c r="DS31" s="318">
        <v>0</v>
      </c>
      <c r="DT31" s="318">
        <v>0</v>
      </c>
      <c r="DU31" s="318">
        <v>0</v>
      </c>
      <c r="DV31" s="318">
        <v>0</v>
      </c>
      <c r="DW31" s="318">
        <v>0</v>
      </c>
      <c r="DX31" s="318">
        <v>0</v>
      </c>
      <c r="DY31" s="318">
        <v>0</v>
      </c>
      <c r="DZ31" s="318">
        <v>0</v>
      </c>
      <c r="EA31" s="318">
        <v>0</v>
      </c>
      <c r="EB31" s="318">
        <v>0</v>
      </c>
      <c r="EC31" s="318">
        <v>0</v>
      </c>
      <c r="ED31" s="318">
        <v>0</v>
      </c>
      <c r="EE31" s="318">
        <v>0</v>
      </c>
      <c r="EF31" s="318">
        <v>0</v>
      </c>
      <c r="EG31" s="318">
        <v>0</v>
      </c>
      <c r="EH31" s="318">
        <v>0</v>
      </c>
      <c r="EI31" s="318">
        <v>0</v>
      </c>
      <c r="EJ31" s="318">
        <v>0</v>
      </c>
      <c r="EK31" s="318">
        <v>0</v>
      </c>
      <c r="EL31" s="318">
        <v>0</v>
      </c>
      <c r="EM31" s="318">
        <v>0</v>
      </c>
      <c r="EN31" s="318">
        <v>0</v>
      </c>
      <c r="EO31" s="318">
        <v>0</v>
      </c>
      <c r="EP31" s="318">
        <v>0</v>
      </c>
      <c r="EQ31" s="318">
        <v>0</v>
      </c>
      <c r="ER31" s="318">
        <v>0</v>
      </c>
      <c r="ES31" s="318">
        <v>0</v>
      </c>
      <c r="ET31" s="318">
        <v>0</v>
      </c>
      <c r="EU31" s="318">
        <v>0</v>
      </c>
      <c r="EV31" s="318">
        <v>0</v>
      </c>
      <c r="EW31" s="318">
        <v>0</v>
      </c>
      <c r="EX31" s="318">
        <v>0</v>
      </c>
      <c r="EY31" s="318">
        <v>0</v>
      </c>
      <c r="EZ31" s="318">
        <v>0</v>
      </c>
      <c r="FA31" s="318">
        <v>0</v>
      </c>
      <c r="FB31" s="318">
        <v>0</v>
      </c>
      <c r="FC31" s="318">
        <v>0</v>
      </c>
      <c r="FD31" s="318">
        <v>0</v>
      </c>
      <c r="FE31" s="318">
        <v>0</v>
      </c>
      <c r="FF31" s="318">
        <v>0</v>
      </c>
      <c r="FG31" s="318">
        <v>0</v>
      </c>
      <c r="FH31" s="318">
        <v>0</v>
      </c>
      <c r="FI31" s="318">
        <v>0</v>
      </c>
      <c r="FJ31" s="318">
        <v>0</v>
      </c>
      <c r="FK31" s="318">
        <v>0</v>
      </c>
      <c r="FL31" s="318">
        <v>0</v>
      </c>
      <c r="FM31" s="318">
        <v>0</v>
      </c>
      <c r="FN31" s="318">
        <v>0</v>
      </c>
      <c r="FO31" s="318">
        <v>0</v>
      </c>
      <c r="FP31" s="318">
        <v>0</v>
      </c>
      <c r="FQ31" s="318">
        <v>0</v>
      </c>
      <c r="FR31" s="318">
        <v>0</v>
      </c>
      <c r="FS31" s="318">
        <v>0</v>
      </c>
      <c r="FT31" s="318">
        <v>0</v>
      </c>
      <c r="FU31" s="318">
        <v>0</v>
      </c>
      <c r="FV31" s="318">
        <v>0</v>
      </c>
      <c r="FW31" s="318">
        <v>0</v>
      </c>
      <c r="FX31" s="318">
        <v>0</v>
      </c>
      <c r="FY31" s="318">
        <v>0</v>
      </c>
      <c r="FZ31" s="318">
        <v>0</v>
      </c>
      <c r="GA31" s="318">
        <v>0</v>
      </c>
      <c r="GB31" s="318">
        <v>0</v>
      </c>
      <c r="GC31" s="318">
        <v>0</v>
      </c>
      <c r="GD31" s="318">
        <v>0</v>
      </c>
      <c r="GE31" s="318">
        <v>0</v>
      </c>
      <c r="GF31" s="318">
        <v>0</v>
      </c>
      <c r="GG31" s="318">
        <v>0</v>
      </c>
      <c r="GH31" s="318">
        <v>0</v>
      </c>
      <c r="GI31" s="318">
        <v>0</v>
      </c>
      <c r="GJ31" s="318">
        <f>VLOOKUP($B31,'Sintesi (CA)'!$C$30:$AE$56,25,FALSE)</f>
        <v>0</v>
      </c>
      <c r="GK31" s="318">
        <f>VLOOKUP($B31,'Sintesi (CA)'!$C$30:$AE$56,25,FALSE)</f>
        <v>0</v>
      </c>
      <c r="GL31" s="318">
        <f>VLOOKUP($B31,'Sintesi (CA)'!$C$30:$AE$56,25,FALSE)</f>
        <v>0</v>
      </c>
      <c r="GM31" s="318">
        <f>VLOOKUP($B31,'Sintesi (CA)'!$C$30:$AE$56,25,FALSE)</f>
        <v>0</v>
      </c>
      <c r="GN31" s="318">
        <f>VLOOKUP($B31,'Sintesi (CA)'!$C$30:$AE$56,25,FALSE)</f>
        <v>0</v>
      </c>
      <c r="GO31" s="318">
        <f>VLOOKUP($B31,'Sintesi (CA)'!$C$30:$AE$56,25,FALSE)</f>
        <v>0</v>
      </c>
      <c r="GP31" s="318">
        <f>VLOOKUP($B31,'Sintesi (CA)'!$C$30:$AE$56,25,FALSE)</f>
        <v>0</v>
      </c>
      <c r="GQ31" s="318">
        <f>VLOOKUP($B31,'Sintesi (CA)'!$C$30:$AE$56,25,FALSE)</f>
        <v>0</v>
      </c>
      <c r="GR31" s="318">
        <f>VLOOKUP($B31,'Sintesi (CA)'!$C$30:$AE$56,25,FALSE)</f>
        <v>0</v>
      </c>
      <c r="GS31" s="318">
        <f>VLOOKUP($B31,'Sintesi (CA)'!$C$30:$AE$56,25,FALSE)</f>
        <v>0</v>
      </c>
      <c r="GT31" s="318">
        <f>VLOOKUP($B31,'Sintesi (CA)'!$C$30:$AE$56,25,FALSE)</f>
        <v>0</v>
      </c>
      <c r="GU31" s="318">
        <f>VLOOKUP($B31,'Sintesi (CA)'!$C$30:$AE$56,25,FALSE)</f>
        <v>0</v>
      </c>
      <c r="GV31" s="318">
        <f>VLOOKUP($B31,'Sintesi (CA)'!$C$30:$AE$56,25,FALSE)</f>
        <v>0</v>
      </c>
      <c r="GW31" s="318">
        <f>VLOOKUP($B31,'Sintesi (CA)'!$C$30:$AE$56,25,FALSE)</f>
        <v>0</v>
      </c>
      <c r="GX31" s="318">
        <f>VLOOKUP($B31,'Sintesi (CA)'!$C$30:$AE$56,25,FALSE)</f>
        <v>0</v>
      </c>
      <c r="GY31" s="318">
        <f>VLOOKUP($B31,'Sintesi (CA)'!$C$30:$AE$56,25,FALSE)</f>
        <v>0</v>
      </c>
      <c r="GZ31" s="318">
        <f>VLOOKUP($B31,'Sintesi (CA)'!$C$30:$AE$56,25,FALSE)</f>
        <v>0</v>
      </c>
      <c r="HA31" s="318">
        <f>VLOOKUP($B31,'Sintesi (CA)'!$C$30:$AE$56,25,FALSE)</f>
        <v>0</v>
      </c>
      <c r="HB31" s="318">
        <f>VLOOKUP($B31,'Sintesi (CA)'!$C$30:$AE$56,25,FALSE)</f>
        <v>0</v>
      </c>
      <c r="HC31" s="318">
        <f>VLOOKUP($B31,'Sintesi (CA)'!$C$30:$AE$56,25,FALSE)</f>
        <v>0</v>
      </c>
      <c r="HD31" s="318">
        <f>VLOOKUP($B31,'Sintesi (CA)'!$C$30:$AE$56,25,FALSE)</f>
        <v>0</v>
      </c>
      <c r="HE31" s="318">
        <f>VLOOKUP($B31,'Sintesi (CA)'!$C$30:$AE$56,25,FALSE)</f>
        <v>0</v>
      </c>
      <c r="HF31" s="318">
        <f>VLOOKUP($B31,'Sintesi (CA)'!$C$30:$AE$56,25,FALSE)</f>
        <v>0</v>
      </c>
      <c r="HG31" s="318">
        <f>VLOOKUP($B31,'Sintesi (CA)'!$C$30:$AE$56,25,FALSE)</f>
        <v>0</v>
      </c>
      <c r="HH31" s="318">
        <f>VLOOKUP($B31,'Sintesi (CA)'!$C$30:$AE$56,25,FALSE)</f>
        <v>0</v>
      </c>
      <c r="HI31" s="318">
        <f>VLOOKUP($B31,'Sintesi (CA)'!$C$30:$AE$56,25,FALSE)</f>
        <v>0</v>
      </c>
      <c r="HJ31" s="318">
        <f>VLOOKUP($B31,'Sintesi (CA)'!$C$30:$AE$56,25,FALSE)</f>
        <v>0</v>
      </c>
      <c r="HK31" s="318">
        <f>VLOOKUP($B31,'Sintesi (CA)'!$C$30:$AE$56,25,FALSE)</f>
        <v>0</v>
      </c>
      <c r="HL31" s="318">
        <f>VLOOKUP($B31,'Sintesi (CA)'!$C$30:$AE$56,25,FALSE)</f>
        <v>0</v>
      </c>
      <c r="HM31" s="318">
        <f>VLOOKUP($B31,'Sintesi (CA)'!$C$30:$AE$56,25,FALSE)</f>
        <v>0</v>
      </c>
      <c r="HN31" s="318">
        <f>VLOOKUP($B31,'Sintesi (CA)'!$C$30:$AE$56,25,FALSE)</f>
        <v>0</v>
      </c>
      <c r="HO31" s="318">
        <f>VLOOKUP($B31,'Sintesi (CA)'!$C$30:$AE$56,25,FALSE)</f>
        <v>0</v>
      </c>
      <c r="HP31" s="318"/>
      <c r="HQ31" s="318"/>
      <c r="HR31" s="318"/>
      <c r="HS31" s="319">
        <v>0</v>
      </c>
      <c r="HT31" s="319">
        <v>0</v>
      </c>
      <c r="HU31" s="319">
        <v>0</v>
      </c>
      <c r="HV31" s="319">
        <v>0</v>
      </c>
      <c r="HW31" s="319">
        <v>0</v>
      </c>
      <c r="HX31" s="319">
        <v>0</v>
      </c>
      <c r="HY31" s="319">
        <v>0</v>
      </c>
      <c r="HZ31" s="319">
        <v>0</v>
      </c>
      <c r="IA31" s="319">
        <v>0</v>
      </c>
      <c r="IB31" s="319">
        <v>0</v>
      </c>
      <c r="IC31" s="319">
        <v>0</v>
      </c>
      <c r="ID31" s="319">
        <v>0</v>
      </c>
      <c r="IE31" s="319">
        <v>0</v>
      </c>
      <c r="IF31" s="319">
        <v>0</v>
      </c>
      <c r="IG31" s="319">
        <v>0</v>
      </c>
      <c r="IH31" s="319">
        <v>0</v>
      </c>
      <c r="II31" s="319">
        <v>0</v>
      </c>
      <c r="IJ31" s="319">
        <v>0</v>
      </c>
      <c r="IK31" s="319">
        <v>0</v>
      </c>
      <c r="IL31" s="319">
        <v>0</v>
      </c>
      <c r="IM31" s="319">
        <v>0</v>
      </c>
      <c r="IN31" s="319">
        <v>0</v>
      </c>
      <c r="IO31" s="319">
        <v>0</v>
      </c>
      <c r="IP31" s="319">
        <v>0</v>
      </c>
      <c r="IQ31" s="319">
        <v>0</v>
      </c>
      <c r="IR31" s="319">
        <v>0</v>
      </c>
      <c r="IS31" s="319">
        <v>0</v>
      </c>
      <c r="IT31" s="319">
        <v>0</v>
      </c>
      <c r="IU31" s="319">
        <v>0</v>
      </c>
      <c r="IV31" s="319">
        <v>0</v>
      </c>
      <c r="IW31" s="319">
        <v>0</v>
      </c>
      <c r="IX31" s="319">
        <v>0</v>
      </c>
      <c r="IY31" s="319">
        <v>0</v>
      </c>
      <c r="IZ31" s="319">
        <v>0</v>
      </c>
      <c r="JA31" s="319">
        <v>0</v>
      </c>
      <c r="JB31" s="319">
        <v>0</v>
      </c>
      <c r="JC31" s="319">
        <v>0</v>
      </c>
      <c r="JD31" s="319">
        <v>0</v>
      </c>
      <c r="JE31" s="319">
        <v>0</v>
      </c>
      <c r="JF31" s="319">
        <v>0</v>
      </c>
      <c r="JG31" s="319">
        <v>0</v>
      </c>
      <c r="JH31" s="319">
        <v>0</v>
      </c>
      <c r="JI31" s="319">
        <v>0</v>
      </c>
      <c r="JJ31" s="319">
        <v>0</v>
      </c>
      <c r="JK31" s="319">
        <v>0</v>
      </c>
      <c r="JL31" s="319">
        <v>0</v>
      </c>
      <c r="JM31" s="319">
        <v>0</v>
      </c>
      <c r="JN31" s="319">
        <v>0</v>
      </c>
      <c r="JO31" s="319">
        <v>0</v>
      </c>
      <c r="JP31" s="319">
        <v>0</v>
      </c>
      <c r="JQ31" s="319">
        <v>0</v>
      </c>
      <c r="JR31" s="319">
        <v>0</v>
      </c>
      <c r="JS31" s="319">
        <v>0</v>
      </c>
      <c r="JT31" s="319">
        <v>0</v>
      </c>
      <c r="JU31" s="319">
        <v>0</v>
      </c>
      <c r="JV31" s="319">
        <v>0</v>
      </c>
      <c r="JW31" s="319">
        <v>0</v>
      </c>
      <c r="JX31" s="319">
        <v>0</v>
      </c>
      <c r="JY31" s="319">
        <v>0</v>
      </c>
      <c r="JZ31" s="319">
        <v>0</v>
      </c>
      <c r="KA31" s="319">
        <v>0</v>
      </c>
      <c r="KB31" s="319">
        <v>0</v>
      </c>
      <c r="KC31" s="319">
        <v>0</v>
      </c>
      <c r="KD31" s="319">
        <v>0</v>
      </c>
      <c r="KE31" s="319">
        <v>0</v>
      </c>
      <c r="KF31" s="319">
        <v>0</v>
      </c>
      <c r="KG31" s="319">
        <v>0</v>
      </c>
      <c r="KH31" s="319">
        <v>0</v>
      </c>
      <c r="KI31" s="319">
        <v>0</v>
      </c>
      <c r="KJ31" s="319">
        <v>0</v>
      </c>
      <c r="KK31" s="319">
        <v>0</v>
      </c>
      <c r="KL31" s="319">
        <v>0</v>
      </c>
      <c r="KM31" s="319">
        <f>VLOOKUP($B31,'Sintesi (CA)'!$C$30:$AE$56,27,FALSE)</f>
        <v>0</v>
      </c>
      <c r="KN31" s="319">
        <f>VLOOKUP($B31,'Sintesi (CA)'!$C$30:$AE$56,27,FALSE)</f>
        <v>0</v>
      </c>
      <c r="KO31" s="319">
        <f>VLOOKUP($B31,'Sintesi (CA)'!$C$30:$AE$56,27,FALSE)</f>
        <v>0</v>
      </c>
      <c r="KP31" s="319">
        <f>VLOOKUP($B31,'Sintesi (CA)'!$C$30:$AE$56,27,FALSE)</f>
        <v>0</v>
      </c>
      <c r="KQ31" s="319">
        <f>VLOOKUP($B31,'Sintesi (CA)'!$C$30:$AE$56,27,FALSE)</f>
        <v>0</v>
      </c>
      <c r="KR31" s="319">
        <f>VLOOKUP($B31,'Sintesi (CA)'!$C$30:$AE$56,27,FALSE)</f>
        <v>0</v>
      </c>
      <c r="KS31" s="319">
        <f>VLOOKUP($B31,'Sintesi (CA)'!$C$30:$AE$56,27,FALSE)</f>
        <v>0</v>
      </c>
      <c r="KT31" s="319">
        <f>VLOOKUP($B31,'Sintesi (CA)'!$C$30:$AE$56,27,FALSE)</f>
        <v>0</v>
      </c>
      <c r="KU31" s="319">
        <f>VLOOKUP($B31,'Sintesi (CA)'!$C$30:$AE$56,27,FALSE)</f>
        <v>0</v>
      </c>
      <c r="KV31" s="319">
        <f>VLOOKUP($B31,'Sintesi (CA)'!$C$30:$AE$56,27,FALSE)</f>
        <v>0</v>
      </c>
      <c r="KW31" s="319">
        <f>VLOOKUP($B31,'Sintesi (CA)'!$C$30:$AE$56,27,FALSE)</f>
        <v>0</v>
      </c>
      <c r="KX31" s="319">
        <f>VLOOKUP($B31,'Sintesi (CA)'!$C$30:$AE$56,27,FALSE)</f>
        <v>0</v>
      </c>
      <c r="KY31" s="319">
        <f>VLOOKUP($B31,'Sintesi (CA)'!$C$30:$AE$56,27,FALSE)</f>
        <v>0</v>
      </c>
      <c r="KZ31" s="319">
        <f>VLOOKUP($B31,'Sintesi (CA)'!$C$30:$AE$56,27,FALSE)</f>
        <v>0</v>
      </c>
      <c r="LA31" s="319">
        <f>VLOOKUP($B31,'Sintesi (CA)'!$C$30:$AE$56,27,FALSE)</f>
        <v>0</v>
      </c>
      <c r="LB31" s="319">
        <f>VLOOKUP($B31,'Sintesi (CA)'!$C$30:$AE$56,27,FALSE)</f>
        <v>0</v>
      </c>
      <c r="LC31" s="319">
        <f>VLOOKUP($B31,'Sintesi (CA)'!$C$30:$AE$56,27,FALSE)</f>
        <v>0</v>
      </c>
      <c r="LD31" s="319">
        <f>VLOOKUP($B31,'Sintesi (CA)'!$C$30:$AE$56,27,FALSE)</f>
        <v>0</v>
      </c>
      <c r="LE31" s="319">
        <f>VLOOKUP($B31,'Sintesi (CA)'!$C$30:$AE$56,27,FALSE)</f>
        <v>0</v>
      </c>
      <c r="LF31" s="319">
        <f>VLOOKUP($B31,'Sintesi (CA)'!$C$30:$AE$56,27,FALSE)</f>
        <v>0</v>
      </c>
      <c r="LG31" s="319">
        <f>VLOOKUP($B31,'Sintesi (CA)'!$C$30:$AE$56,27,FALSE)</f>
        <v>0</v>
      </c>
      <c r="LH31" s="319">
        <f>VLOOKUP($B31,'Sintesi (CA)'!$C$30:$AE$56,27,FALSE)</f>
        <v>0</v>
      </c>
      <c r="LI31" s="319">
        <f>VLOOKUP($B31,'Sintesi (CA)'!$C$30:$AE$56,27,FALSE)</f>
        <v>0</v>
      </c>
      <c r="LJ31" s="319">
        <f>VLOOKUP($B31,'Sintesi (CA)'!$C$30:$AE$56,27,FALSE)</f>
        <v>0</v>
      </c>
      <c r="LK31" s="319">
        <f>VLOOKUP($B31,'Sintesi (CA)'!$C$30:$AE$56,27,FALSE)</f>
        <v>0</v>
      </c>
      <c r="LL31" s="319">
        <f>VLOOKUP($B31,'Sintesi (CA)'!$C$30:$AE$56,27,FALSE)</f>
        <v>0</v>
      </c>
      <c r="LM31" s="319">
        <f>VLOOKUP($B31,'Sintesi (CA)'!$C$30:$AE$56,27,FALSE)</f>
        <v>0</v>
      </c>
      <c r="LN31" s="319">
        <f>VLOOKUP($B31,'Sintesi (CA)'!$C$30:$AE$56,27,FALSE)</f>
        <v>0</v>
      </c>
      <c r="LO31" s="319">
        <f>VLOOKUP($B31,'Sintesi (CA)'!$C$30:$AE$56,27,FALSE)</f>
        <v>0</v>
      </c>
      <c r="LP31" s="319">
        <f>VLOOKUP($B31,'Sintesi (CA)'!$C$30:$AE$56,27,FALSE)</f>
        <v>0</v>
      </c>
      <c r="LQ31" s="319">
        <f>VLOOKUP($B31,'Sintesi (CA)'!$C$30:$AE$56,27,FALSE)</f>
        <v>0</v>
      </c>
      <c r="LR31" s="319">
        <f>VLOOKUP($B31,'Sintesi (CA)'!$C$30:$AE$56,27,FALSE)</f>
        <v>0</v>
      </c>
      <c r="LS31" s="319"/>
      <c r="LT31" s="319"/>
      <c r="LU31" s="319"/>
      <c r="LV31" s="320">
        <v>0</v>
      </c>
      <c r="LW31" s="320">
        <v>0</v>
      </c>
      <c r="LX31" s="320">
        <v>0</v>
      </c>
      <c r="LY31" s="320">
        <v>0</v>
      </c>
      <c r="LZ31" s="320">
        <v>0</v>
      </c>
      <c r="MA31" s="320">
        <v>0</v>
      </c>
      <c r="MB31" s="320">
        <v>0</v>
      </c>
      <c r="MC31" s="320">
        <v>0</v>
      </c>
      <c r="MD31" s="320">
        <v>0</v>
      </c>
      <c r="ME31" s="320">
        <v>0</v>
      </c>
      <c r="MF31" s="320">
        <v>0</v>
      </c>
      <c r="MG31" s="320">
        <v>0</v>
      </c>
      <c r="MH31" s="320">
        <v>0</v>
      </c>
      <c r="MI31" s="320">
        <v>0</v>
      </c>
      <c r="MJ31" s="320">
        <v>0</v>
      </c>
      <c r="MK31" s="320">
        <v>0</v>
      </c>
      <c r="ML31" s="320">
        <v>0</v>
      </c>
      <c r="MM31" s="320">
        <v>0</v>
      </c>
      <c r="MN31" s="320">
        <v>0</v>
      </c>
      <c r="MO31" s="320">
        <v>0</v>
      </c>
      <c r="MP31" s="320">
        <v>0</v>
      </c>
      <c r="MQ31" s="320">
        <v>0</v>
      </c>
      <c r="MR31" s="320">
        <v>0</v>
      </c>
      <c r="MS31" s="320">
        <v>0</v>
      </c>
      <c r="MT31" s="320">
        <v>0</v>
      </c>
      <c r="MU31" s="320">
        <v>0</v>
      </c>
      <c r="MV31" s="320">
        <v>0</v>
      </c>
      <c r="MW31" s="320">
        <v>0</v>
      </c>
      <c r="MX31" s="320">
        <v>0</v>
      </c>
      <c r="MY31" s="320">
        <v>0</v>
      </c>
      <c r="MZ31" s="320">
        <v>0</v>
      </c>
      <c r="NA31" s="320">
        <v>0</v>
      </c>
      <c r="NB31" s="320">
        <v>0</v>
      </c>
      <c r="NC31" s="320">
        <v>0</v>
      </c>
      <c r="ND31" s="320">
        <v>0</v>
      </c>
      <c r="NE31" s="320">
        <v>0</v>
      </c>
      <c r="NF31" s="320">
        <v>0</v>
      </c>
      <c r="NG31" s="320">
        <v>0</v>
      </c>
      <c r="NH31" s="320">
        <v>0</v>
      </c>
      <c r="NI31" s="320">
        <v>0</v>
      </c>
      <c r="NJ31" s="320">
        <v>0</v>
      </c>
      <c r="NK31" s="320">
        <v>0</v>
      </c>
      <c r="NL31" s="320">
        <v>0</v>
      </c>
      <c r="NM31" s="320">
        <v>0</v>
      </c>
      <c r="NN31" s="320">
        <v>0</v>
      </c>
      <c r="NO31" s="320">
        <v>0</v>
      </c>
      <c r="NP31" s="320">
        <v>0</v>
      </c>
      <c r="NQ31" s="320">
        <v>0</v>
      </c>
      <c r="NR31" s="320">
        <v>0</v>
      </c>
      <c r="NS31" s="320">
        <v>0</v>
      </c>
      <c r="NT31" s="320">
        <v>0</v>
      </c>
      <c r="NU31" s="320">
        <v>0</v>
      </c>
      <c r="NV31" s="320">
        <v>0</v>
      </c>
      <c r="NW31" s="320">
        <v>0</v>
      </c>
      <c r="NX31" s="320">
        <v>0</v>
      </c>
      <c r="NY31" s="320">
        <v>0</v>
      </c>
      <c r="NZ31" s="320">
        <v>0</v>
      </c>
      <c r="OA31" s="320">
        <v>0</v>
      </c>
      <c r="OB31" s="320">
        <v>0</v>
      </c>
      <c r="OC31" s="320">
        <v>0</v>
      </c>
      <c r="OD31" s="320">
        <v>0</v>
      </c>
      <c r="OE31" s="320">
        <v>0</v>
      </c>
      <c r="OF31" s="320">
        <v>0</v>
      </c>
      <c r="OG31" s="320">
        <v>0</v>
      </c>
      <c r="OH31" s="320">
        <v>0</v>
      </c>
      <c r="OI31" s="320">
        <v>0</v>
      </c>
      <c r="OJ31" s="320">
        <v>0</v>
      </c>
      <c r="OK31" s="320">
        <v>0</v>
      </c>
      <c r="OL31" s="320">
        <v>0</v>
      </c>
      <c r="OM31" s="320">
        <v>0</v>
      </c>
      <c r="ON31" s="320">
        <v>0</v>
      </c>
      <c r="OO31" s="320">
        <v>0</v>
      </c>
      <c r="OP31" s="320">
        <f>VLOOKUP($B31,'Sintesi (CA)'!$C$30:$AE$56,26,FALSE)</f>
        <v>0</v>
      </c>
      <c r="OQ31" s="320">
        <f>VLOOKUP($B31,'Sintesi (CA)'!$C$30:$AE$56,26,FALSE)</f>
        <v>0</v>
      </c>
      <c r="OR31" s="320">
        <f>VLOOKUP($B31,'Sintesi (CA)'!$C$30:$AE$56,26,FALSE)</f>
        <v>0</v>
      </c>
      <c r="OS31" s="320">
        <f>VLOOKUP($B31,'Sintesi (CA)'!$C$30:$AE$56,26,FALSE)</f>
        <v>0</v>
      </c>
      <c r="OT31" s="320">
        <f>VLOOKUP($B31,'Sintesi (CA)'!$C$30:$AE$56,26,FALSE)</f>
        <v>0</v>
      </c>
      <c r="OU31" s="320">
        <f>VLOOKUP($B31,'Sintesi (CA)'!$C$30:$AE$56,26,FALSE)</f>
        <v>0</v>
      </c>
      <c r="OV31" s="320">
        <f>VLOOKUP($B31,'Sintesi (CA)'!$C$30:$AE$56,26,FALSE)</f>
        <v>0</v>
      </c>
      <c r="OW31" s="320">
        <f>VLOOKUP($B31,'Sintesi (CA)'!$C$30:$AE$56,26,FALSE)</f>
        <v>0</v>
      </c>
      <c r="OX31" s="320">
        <f>VLOOKUP($B31,'Sintesi (CA)'!$C$30:$AE$56,26,FALSE)</f>
        <v>0</v>
      </c>
      <c r="OY31" s="320">
        <f>VLOOKUP($B31,'Sintesi (CA)'!$C$30:$AE$56,26,FALSE)</f>
        <v>0</v>
      </c>
      <c r="OZ31" s="320">
        <f>VLOOKUP($B31,'Sintesi (CA)'!$C$30:$AE$56,26,FALSE)</f>
        <v>0</v>
      </c>
      <c r="PA31" s="320">
        <f>VLOOKUP($B31,'Sintesi (CA)'!$C$30:$AE$56,26,FALSE)</f>
        <v>0</v>
      </c>
      <c r="PB31" s="320">
        <f>VLOOKUP($B31,'Sintesi (CA)'!$C$30:$AE$56,26,FALSE)</f>
        <v>0</v>
      </c>
      <c r="PC31" s="320">
        <f>VLOOKUP($B31,'Sintesi (CA)'!$C$30:$AE$56,26,FALSE)</f>
        <v>0</v>
      </c>
      <c r="PD31" s="320">
        <f>VLOOKUP($B31,'Sintesi (CA)'!$C$30:$AE$56,26,FALSE)</f>
        <v>0</v>
      </c>
      <c r="PE31" s="320">
        <f>VLOOKUP($B31,'Sintesi (CA)'!$C$30:$AE$56,26,FALSE)</f>
        <v>0</v>
      </c>
      <c r="PF31" s="320">
        <f>VLOOKUP($B31,'Sintesi (CA)'!$C$30:$AE$56,26,FALSE)</f>
        <v>0</v>
      </c>
      <c r="PG31" s="320">
        <f>VLOOKUP($B31,'Sintesi (CA)'!$C$30:$AE$56,26,FALSE)</f>
        <v>0</v>
      </c>
      <c r="PH31" s="320">
        <f>VLOOKUP($B31,'Sintesi (CA)'!$C$30:$AE$56,26,FALSE)</f>
        <v>0</v>
      </c>
      <c r="PI31" s="320">
        <f>VLOOKUP($B31,'Sintesi (CA)'!$C$30:$AE$56,26,FALSE)</f>
        <v>0</v>
      </c>
      <c r="PJ31" s="320">
        <f>VLOOKUP($B31,'Sintesi (CA)'!$C$30:$AE$56,26,FALSE)</f>
        <v>0</v>
      </c>
      <c r="PK31" s="320">
        <f>VLOOKUP($B31,'Sintesi (CA)'!$C$30:$AE$56,26,FALSE)</f>
        <v>0</v>
      </c>
      <c r="PL31" s="320">
        <f>VLOOKUP($B31,'Sintesi (CA)'!$C$30:$AE$56,26,FALSE)</f>
        <v>0</v>
      </c>
      <c r="PM31" s="320">
        <f>VLOOKUP($B31,'Sintesi (CA)'!$C$30:$AE$56,26,FALSE)</f>
        <v>0</v>
      </c>
      <c r="PN31" s="320">
        <f>VLOOKUP($B31,'Sintesi (CA)'!$C$30:$AE$56,26,FALSE)</f>
        <v>0</v>
      </c>
      <c r="PO31" s="320">
        <f>VLOOKUP($B31,'Sintesi (CA)'!$C$30:$AE$56,26,FALSE)</f>
        <v>0</v>
      </c>
      <c r="PP31" s="320">
        <f>VLOOKUP($B31,'Sintesi (CA)'!$C$30:$AE$56,26,FALSE)</f>
        <v>0</v>
      </c>
      <c r="PQ31" s="320">
        <f>VLOOKUP($B31,'Sintesi (CA)'!$C$30:$AE$56,26,FALSE)</f>
        <v>0</v>
      </c>
      <c r="PR31" s="320">
        <f>VLOOKUP($B31,'Sintesi (CA)'!$C$30:$AE$56,26,FALSE)</f>
        <v>0</v>
      </c>
      <c r="PS31" s="320">
        <f>VLOOKUP($B31,'Sintesi (CA)'!$C$30:$AE$56,26,FALSE)</f>
        <v>0</v>
      </c>
      <c r="PT31" s="320">
        <f>VLOOKUP($B31,'Sintesi (CA)'!$C$30:$AE$56,26,FALSE)</f>
        <v>0</v>
      </c>
      <c r="PU31" s="320">
        <f>VLOOKUP($B31,'Sintesi (CA)'!$C$30:$AE$56,26,FALSE)</f>
        <v>0</v>
      </c>
      <c r="PV31" s="320"/>
      <c r="PW31" s="320"/>
      <c r="PX31" s="320"/>
      <c r="PY31" s="321">
        <v>0</v>
      </c>
      <c r="PZ31" s="321">
        <v>0</v>
      </c>
      <c r="QA31" s="321">
        <v>0</v>
      </c>
      <c r="QB31" s="321">
        <v>0</v>
      </c>
      <c r="QC31" s="321">
        <v>0</v>
      </c>
      <c r="QD31" s="321">
        <v>0</v>
      </c>
      <c r="QE31" s="321">
        <v>0</v>
      </c>
      <c r="QF31" s="321">
        <v>0</v>
      </c>
      <c r="QG31" s="321">
        <v>0</v>
      </c>
      <c r="QH31" s="321">
        <v>0</v>
      </c>
      <c r="QI31" s="321">
        <v>0</v>
      </c>
      <c r="QJ31" s="321">
        <v>0</v>
      </c>
      <c r="QK31" s="321">
        <v>0</v>
      </c>
      <c r="QL31" s="321">
        <v>0</v>
      </c>
      <c r="QM31" s="321">
        <v>0</v>
      </c>
      <c r="QN31" s="321">
        <v>0</v>
      </c>
      <c r="QO31" s="321">
        <v>0</v>
      </c>
      <c r="QP31" s="321">
        <v>0</v>
      </c>
      <c r="QQ31" s="321">
        <v>0</v>
      </c>
      <c r="QR31" s="321">
        <v>0</v>
      </c>
      <c r="QS31" s="321">
        <v>0</v>
      </c>
      <c r="QT31" s="321">
        <v>0</v>
      </c>
      <c r="QU31" s="321">
        <v>0</v>
      </c>
      <c r="QV31" s="321">
        <v>0</v>
      </c>
      <c r="QW31" s="321">
        <v>0</v>
      </c>
      <c r="QX31" s="321">
        <v>0</v>
      </c>
      <c r="QY31" s="321">
        <v>0</v>
      </c>
      <c r="QZ31" s="321">
        <v>0</v>
      </c>
      <c r="RA31" s="321">
        <v>0</v>
      </c>
      <c r="RB31" s="321">
        <v>0</v>
      </c>
      <c r="RC31" s="321">
        <v>0</v>
      </c>
      <c r="RD31" s="321">
        <v>0</v>
      </c>
      <c r="RE31" s="321">
        <v>0</v>
      </c>
      <c r="RF31" s="321">
        <v>0</v>
      </c>
      <c r="RG31" s="321">
        <v>0</v>
      </c>
      <c r="RH31" s="321">
        <v>0</v>
      </c>
      <c r="RI31" s="321">
        <v>0</v>
      </c>
      <c r="RJ31" s="321">
        <v>0</v>
      </c>
      <c r="RK31" s="321">
        <v>0</v>
      </c>
      <c r="RL31" s="321">
        <v>0</v>
      </c>
      <c r="RM31" s="321">
        <v>0</v>
      </c>
      <c r="RN31" s="321">
        <v>0</v>
      </c>
      <c r="RO31" s="321">
        <v>0</v>
      </c>
      <c r="RP31" s="321">
        <v>0</v>
      </c>
      <c r="RQ31" s="321">
        <v>0</v>
      </c>
      <c r="RR31" s="321">
        <v>0</v>
      </c>
      <c r="RS31" s="321">
        <v>0</v>
      </c>
      <c r="RT31" s="321">
        <v>0</v>
      </c>
      <c r="RU31" s="321">
        <v>0</v>
      </c>
      <c r="RV31" s="321">
        <v>0</v>
      </c>
      <c r="RW31" s="321">
        <v>0</v>
      </c>
      <c r="RX31" s="321">
        <v>0</v>
      </c>
      <c r="RY31" s="321">
        <v>0</v>
      </c>
      <c r="RZ31" s="321">
        <v>0</v>
      </c>
      <c r="SA31" s="321">
        <v>0</v>
      </c>
      <c r="SB31" s="321">
        <v>0</v>
      </c>
      <c r="SC31" s="321">
        <v>0</v>
      </c>
      <c r="SD31" s="321">
        <v>0</v>
      </c>
      <c r="SE31" s="321">
        <v>0</v>
      </c>
      <c r="SF31" s="321">
        <v>0</v>
      </c>
      <c r="SG31" s="321">
        <v>0</v>
      </c>
      <c r="SH31" s="321">
        <v>0</v>
      </c>
      <c r="SI31" s="321">
        <v>0</v>
      </c>
      <c r="SJ31" s="321">
        <v>0</v>
      </c>
      <c r="SK31" s="321">
        <v>0</v>
      </c>
      <c r="SL31" s="321">
        <v>0</v>
      </c>
      <c r="SM31" s="321">
        <v>0</v>
      </c>
      <c r="SN31" s="321">
        <v>0</v>
      </c>
      <c r="SO31" s="321">
        <v>0</v>
      </c>
      <c r="SP31" s="321">
        <v>0</v>
      </c>
      <c r="SQ31" s="321">
        <v>0</v>
      </c>
      <c r="SR31" s="321">
        <v>0</v>
      </c>
      <c r="SS31" s="321">
        <f>VLOOKUP($B31,'Sintesi (CA)'!$C$30:$AE$56,28,FALSE)</f>
        <v>0</v>
      </c>
      <c r="ST31" s="321">
        <f>VLOOKUP($B31,'Sintesi (CA)'!$C$30:$AE$56,28,FALSE)</f>
        <v>0</v>
      </c>
      <c r="SU31" s="321">
        <f>VLOOKUP($B31,'Sintesi (CA)'!$C$30:$AE$56,28,FALSE)</f>
        <v>0</v>
      </c>
      <c r="SV31" s="321">
        <f>VLOOKUP($B31,'Sintesi (CA)'!$C$30:$AE$56,28,FALSE)</f>
        <v>0</v>
      </c>
      <c r="SW31" s="321">
        <f>VLOOKUP($B31,'Sintesi (CA)'!$C$30:$AE$56,28,FALSE)</f>
        <v>0</v>
      </c>
      <c r="SX31" s="321">
        <f>VLOOKUP($B31,'Sintesi (CA)'!$C$30:$AE$56,28,FALSE)</f>
        <v>0</v>
      </c>
      <c r="SY31" s="321">
        <f>VLOOKUP($B31,'Sintesi (CA)'!$C$30:$AE$56,28,FALSE)</f>
        <v>0</v>
      </c>
      <c r="SZ31" s="321">
        <f>VLOOKUP($B31,'Sintesi (CA)'!$C$30:$AE$56,28,FALSE)</f>
        <v>0</v>
      </c>
      <c r="TA31" s="321">
        <f>VLOOKUP($B31,'Sintesi (CA)'!$C$30:$AE$56,28,FALSE)</f>
        <v>0</v>
      </c>
      <c r="TB31" s="321">
        <f>VLOOKUP($B31,'Sintesi (CA)'!$C$30:$AE$56,28,FALSE)</f>
        <v>0</v>
      </c>
      <c r="TC31" s="321">
        <f>VLOOKUP($B31,'Sintesi (CA)'!$C$30:$AE$56,28,FALSE)</f>
        <v>0</v>
      </c>
      <c r="TD31" s="321">
        <f>VLOOKUP($B31,'Sintesi (CA)'!$C$30:$AE$56,28,FALSE)</f>
        <v>0</v>
      </c>
      <c r="TE31" s="321">
        <f>VLOOKUP($B31,'Sintesi (CA)'!$C$30:$AE$56,28,FALSE)</f>
        <v>0</v>
      </c>
      <c r="TF31" s="321">
        <f>VLOOKUP($B31,'Sintesi (CA)'!$C$30:$AE$56,28,FALSE)</f>
        <v>0</v>
      </c>
      <c r="TG31" s="321">
        <f>VLOOKUP($B31,'Sintesi (CA)'!$C$30:$AE$56,28,FALSE)</f>
        <v>0</v>
      </c>
      <c r="TH31" s="321">
        <f>VLOOKUP($B31,'Sintesi (CA)'!$C$30:$AE$56,28,FALSE)</f>
        <v>0</v>
      </c>
      <c r="TI31" s="321">
        <f>VLOOKUP($B31,'Sintesi (CA)'!$C$30:$AE$56,28,FALSE)</f>
        <v>0</v>
      </c>
      <c r="TJ31" s="321">
        <f>VLOOKUP($B31,'Sintesi (CA)'!$C$30:$AE$56,28,FALSE)</f>
        <v>0</v>
      </c>
      <c r="TK31" s="321">
        <f>VLOOKUP($B31,'Sintesi (CA)'!$C$30:$AE$56,28,FALSE)</f>
        <v>0</v>
      </c>
      <c r="TL31" s="321">
        <f>VLOOKUP($B31,'Sintesi (CA)'!$C$30:$AE$56,28,FALSE)</f>
        <v>0</v>
      </c>
      <c r="TM31" s="321">
        <f>VLOOKUP($B31,'Sintesi (CA)'!$C$30:$AE$56,28,FALSE)</f>
        <v>0</v>
      </c>
      <c r="TN31" s="321">
        <f>VLOOKUP($B31,'Sintesi (CA)'!$C$30:$AE$56,28,FALSE)</f>
        <v>0</v>
      </c>
      <c r="TO31" s="321">
        <f>VLOOKUP($B31,'Sintesi (CA)'!$C$30:$AE$56,28,FALSE)</f>
        <v>0</v>
      </c>
      <c r="TP31" s="321">
        <f>VLOOKUP($B31,'Sintesi (CA)'!$C$30:$AE$56,28,FALSE)</f>
        <v>0</v>
      </c>
      <c r="TQ31" s="321">
        <f>VLOOKUP($B31,'Sintesi (CA)'!$C$30:$AE$56,28,FALSE)</f>
        <v>0</v>
      </c>
      <c r="TR31" s="321">
        <f>VLOOKUP($B31,'Sintesi (CA)'!$C$30:$AE$56,28,FALSE)</f>
        <v>0</v>
      </c>
      <c r="TS31" s="321">
        <f>VLOOKUP($B31,'Sintesi (CA)'!$C$30:$AE$56,28,FALSE)</f>
        <v>0</v>
      </c>
      <c r="TT31" s="321">
        <f>VLOOKUP($B31,'Sintesi (CA)'!$C$30:$AE$56,28,FALSE)</f>
        <v>0</v>
      </c>
      <c r="TU31" s="321">
        <f>VLOOKUP($B31,'Sintesi (CA)'!$C$30:$AE$56,28,FALSE)</f>
        <v>0</v>
      </c>
      <c r="TV31" s="321">
        <f>VLOOKUP($B31,'Sintesi (CA)'!$C$30:$AE$56,28,FALSE)</f>
        <v>0</v>
      </c>
      <c r="TW31" s="321">
        <f>VLOOKUP($B31,'Sintesi (CA)'!$C$30:$AE$56,28,FALSE)</f>
        <v>0</v>
      </c>
      <c r="TX31" s="321">
        <f>VLOOKUP($B31,'Sintesi (CA)'!$C$30:$AE$56,28,FALSE)</f>
        <v>0</v>
      </c>
      <c r="TY31" s="321"/>
      <c r="TZ31" s="321"/>
      <c r="UA31" s="321"/>
      <c r="UB31" s="322">
        <v>0</v>
      </c>
      <c r="UC31" s="322">
        <v>0</v>
      </c>
      <c r="UD31" s="322">
        <v>0</v>
      </c>
      <c r="UE31" s="322">
        <v>0</v>
      </c>
      <c r="UF31" s="322">
        <v>0</v>
      </c>
      <c r="UG31" s="322">
        <v>0</v>
      </c>
      <c r="UH31" s="322">
        <v>0</v>
      </c>
      <c r="UI31" s="322">
        <v>0</v>
      </c>
      <c r="UJ31" s="322">
        <v>0</v>
      </c>
      <c r="UK31" s="322">
        <v>0</v>
      </c>
      <c r="UL31" s="322">
        <v>0</v>
      </c>
      <c r="UM31" s="322">
        <v>0</v>
      </c>
      <c r="UN31" s="322">
        <v>0</v>
      </c>
      <c r="UO31" s="322">
        <v>0</v>
      </c>
      <c r="UP31" s="322">
        <v>0</v>
      </c>
      <c r="UQ31" s="322">
        <v>0</v>
      </c>
      <c r="UR31" s="322">
        <v>0</v>
      </c>
      <c r="US31" s="322">
        <v>0</v>
      </c>
      <c r="UT31" s="322">
        <v>0</v>
      </c>
      <c r="UU31" s="322">
        <v>0</v>
      </c>
      <c r="UV31" s="322">
        <v>0</v>
      </c>
      <c r="UW31" s="322">
        <v>0</v>
      </c>
      <c r="UX31" s="322">
        <v>0</v>
      </c>
      <c r="UY31" s="322">
        <v>0</v>
      </c>
      <c r="UZ31" s="322">
        <v>0</v>
      </c>
      <c r="VA31" s="322">
        <v>0</v>
      </c>
      <c r="VB31" s="322">
        <v>0</v>
      </c>
      <c r="VC31" s="322">
        <v>0</v>
      </c>
      <c r="VD31" s="322">
        <v>0</v>
      </c>
      <c r="VE31" s="322">
        <v>0</v>
      </c>
      <c r="VF31" s="322">
        <v>0</v>
      </c>
      <c r="VG31" s="322">
        <v>0</v>
      </c>
      <c r="VH31" s="322">
        <v>0</v>
      </c>
      <c r="VI31" s="322">
        <v>0</v>
      </c>
      <c r="VJ31" s="322">
        <v>0</v>
      </c>
      <c r="VK31" s="322">
        <v>0</v>
      </c>
      <c r="VL31" s="322">
        <v>0</v>
      </c>
      <c r="VM31" s="322">
        <v>0</v>
      </c>
      <c r="VN31" s="322">
        <v>0</v>
      </c>
      <c r="VO31" s="322">
        <v>0</v>
      </c>
      <c r="VP31" s="322">
        <v>0</v>
      </c>
      <c r="VQ31" s="322">
        <v>0</v>
      </c>
      <c r="VR31" s="322">
        <v>0</v>
      </c>
      <c r="VS31" s="322">
        <v>0</v>
      </c>
      <c r="VT31" s="322">
        <v>0</v>
      </c>
      <c r="VU31" s="322">
        <v>0</v>
      </c>
      <c r="VV31" s="322">
        <v>0</v>
      </c>
      <c r="VW31" s="322">
        <v>0</v>
      </c>
      <c r="VX31" s="322">
        <v>0</v>
      </c>
      <c r="VY31" s="322">
        <v>0</v>
      </c>
      <c r="VZ31" s="322">
        <v>0</v>
      </c>
      <c r="WA31" s="322">
        <v>0</v>
      </c>
      <c r="WB31" s="322">
        <v>0</v>
      </c>
      <c r="WC31" s="322">
        <v>0</v>
      </c>
      <c r="WD31" s="322">
        <v>0</v>
      </c>
      <c r="WE31" s="322">
        <v>0</v>
      </c>
      <c r="WF31" s="322">
        <v>0</v>
      </c>
      <c r="WG31" s="322">
        <v>0</v>
      </c>
      <c r="WH31" s="322">
        <v>0</v>
      </c>
      <c r="WI31" s="322">
        <v>0</v>
      </c>
      <c r="WJ31" s="322">
        <v>0</v>
      </c>
      <c r="WK31" s="322">
        <v>0</v>
      </c>
      <c r="WL31" s="322">
        <v>0</v>
      </c>
      <c r="WM31" s="322">
        <v>0</v>
      </c>
      <c r="WN31" s="322">
        <v>0</v>
      </c>
      <c r="WO31" s="322">
        <v>0</v>
      </c>
      <c r="WP31" s="322">
        <v>0</v>
      </c>
      <c r="WQ31" s="322">
        <v>0</v>
      </c>
      <c r="WR31" s="322">
        <v>0</v>
      </c>
      <c r="WS31" s="322">
        <v>0</v>
      </c>
      <c r="WT31" s="322">
        <v>0</v>
      </c>
      <c r="WU31" s="322">
        <v>0</v>
      </c>
      <c r="WV31" s="322">
        <f>VLOOKUP($B31,'Sintesi (CA)'!$C$30:$AE$56,29,FALSE)</f>
        <v>0</v>
      </c>
      <c r="WW31" s="322">
        <f>VLOOKUP($B31,'Sintesi (CA)'!$C$30:$AE$56,29,FALSE)</f>
        <v>0</v>
      </c>
      <c r="WX31" s="322">
        <f>VLOOKUP($B31,'Sintesi (CA)'!$C$30:$AE$56,29,FALSE)</f>
        <v>0</v>
      </c>
      <c r="WY31" s="322">
        <f>VLOOKUP($B31,'Sintesi (CA)'!$C$30:$AE$56,29,FALSE)</f>
        <v>0</v>
      </c>
      <c r="WZ31" s="322">
        <f>VLOOKUP($B31,'Sintesi (CA)'!$C$30:$AE$56,29,FALSE)</f>
        <v>0</v>
      </c>
      <c r="XA31" s="322">
        <f>VLOOKUP($B31,'Sintesi (CA)'!$C$30:$AE$56,29,FALSE)</f>
        <v>0</v>
      </c>
      <c r="XB31" s="322">
        <f>VLOOKUP($B31,'Sintesi (CA)'!$C$30:$AE$56,29,FALSE)</f>
        <v>0</v>
      </c>
      <c r="XC31" s="322">
        <f>VLOOKUP($B31,'Sintesi (CA)'!$C$30:$AE$56,29,FALSE)</f>
        <v>0</v>
      </c>
      <c r="XD31" s="322">
        <f>VLOOKUP($B31,'Sintesi (CA)'!$C$30:$AE$56,29,FALSE)</f>
        <v>0</v>
      </c>
      <c r="XE31" s="322">
        <f>VLOOKUP($B31,'Sintesi (CA)'!$C$30:$AE$56,29,FALSE)</f>
        <v>0</v>
      </c>
      <c r="XF31" s="322">
        <f>VLOOKUP($B31,'Sintesi (CA)'!$C$30:$AE$56,29,FALSE)</f>
        <v>0</v>
      </c>
      <c r="XG31" s="322">
        <f>VLOOKUP($B31,'Sintesi (CA)'!$C$30:$AE$56,29,FALSE)</f>
        <v>0</v>
      </c>
      <c r="XH31" s="322">
        <f>VLOOKUP($B31,'Sintesi (CA)'!$C$30:$AE$56,29,FALSE)</f>
        <v>0</v>
      </c>
      <c r="XI31" s="322">
        <f>VLOOKUP($B31,'Sintesi (CA)'!$C$30:$AE$56,29,FALSE)</f>
        <v>0</v>
      </c>
      <c r="XJ31" s="322">
        <f>VLOOKUP($B31,'Sintesi (CA)'!$C$30:$AE$56,29,FALSE)</f>
        <v>0</v>
      </c>
      <c r="XK31" s="322">
        <f>VLOOKUP($B31,'Sintesi (CA)'!$C$30:$AE$56,29,FALSE)</f>
        <v>0</v>
      </c>
      <c r="XL31" s="322">
        <f>VLOOKUP($B31,'Sintesi (CA)'!$C$30:$AE$56,29,FALSE)</f>
        <v>0</v>
      </c>
      <c r="XM31" s="322">
        <f>VLOOKUP($B31,'Sintesi (CA)'!$C$30:$AE$56,29,FALSE)</f>
        <v>0</v>
      </c>
      <c r="XN31" s="322">
        <f>VLOOKUP($B31,'Sintesi (CA)'!$C$30:$AE$56,29,FALSE)</f>
        <v>0</v>
      </c>
      <c r="XO31" s="322">
        <f>VLOOKUP($B31,'Sintesi (CA)'!$C$30:$AE$56,29,FALSE)</f>
        <v>0</v>
      </c>
      <c r="XP31" s="322">
        <f>VLOOKUP($B31,'Sintesi (CA)'!$C$30:$AE$56,29,FALSE)</f>
        <v>0</v>
      </c>
      <c r="XQ31" s="322">
        <f>VLOOKUP($B31,'Sintesi (CA)'!$C$30:$AE$56,29,FALSE)</f>
        <v>0</v>
      </c>
      <c r="XR31" s="322">
        <f>VLOOKUP($B31,'Sintesi (CA)'!$C$30:$AE$56,29,FALSE)</f>
        <v>0</v>
      </c>
      <c r="XS31" s="322">
        <f>VLOOKUP($B31,'Sintesi (CA)'!$C$30:$AE$56,29,FALSE)</f>
        <v>0</v>
      </c>
      <c r="XT31" s="322">
        <f>VLOOKUP($B31,'Sintesi (CA)'!$C$30:$AE$56,29,FALSE)</f>
        <v>0</v>
      </c>
      <c r="XU31" s="322">
        <f>VLOOKUP($B31,'Sintesi (CA)'!$C$30:$AE$56,29,FALSE)</f>
        <v>0</v>
      </c>
      <c r="XV31" s="322">
        <f>VLOOKUP($B31,'Sintesi (CA)'!$C$30:$AE$56,29,FALSE)</f>
        <v>0</v>
      </c>
      <c r="XW31" s="322">
        <f>VLOOKUP($B31,'Sintesi (CA)'!$C$30:$AE$56,29,FALSE)</f>
        <v>0</v>
      </c>
      <c r="XX31" s="322">
        <f>VLOOKUP($B31,'Sintesi (CA)'!$C$30:$AE$56,29,FALSE)</f>
        <v>0</v>
      </c>
      <c r="XY31" s="322">
        <f>VLOOKUP($B31,'Sintesi (CA)'!$C$30:$AE$56,29,FALSE)</f>
        <v>0</v>
      </c>
      <c r="XZ31" s="322">
        <f>VLOOKUP($B31,'Sintesi (CA)'!$C$30:$AE$56,29,FALSE)</f>
        <v>0</v>
      </c>
      <c r="YA31" s="322">
        <f>VLOOKUP($B31,'Sintesi (CA)'!$C$30:$AE$56,29,FALSE)</f>
        <v>0</v>
      </c>
      <c r="YB31" s="322"/>
      <c r="YC31" s="322"/>
      <c r="YD31" s="322"/>
      <c r="YE31" s="501">
        <v>0</v>
      </c>
      <c r="YF31" s="501">
        <v>0</v>
      </c>
      <c r="YG31" s="501">
        <v>0</v>
      </c>
      <c r="YH31" s="501">
        <v>0</v>
      </c>
      <c r="YI31" s="501">
        <v>0</v>
      </c>
      <c r="YJ31" s="501">
        <v>0</v>
      </c>
      <c r="YK31" s="501">
        <v>0</v>
      </c>
      <c r="YL31" s="501">
        <v>0</v>
      </c>
      <c r="YM31" s="501">
        <v>0</v>
      </c>
      <c r="YN31" s="501">
        <v>0</v>
      </c>
      <c r="YO31" s="501">
        <v>0</v>
      </c>
      <c r="YP31" s="501">
        <v>0</v>
      </c>
      <c r="YQ31" s="501">
        <v>0</v>
      </c>
      <c r="YR31" s="501">
        <v>0</v>
      </c>
      <c r="YS31" s="501">
        <v>0</v>
      </c>
      <c r="YT31" s="501">
        <v>0</v>
      </c>
      <c r="YU31" s="501">
        <v>0</v>
      </c>
      <c r="YV31" s="501">
        <v>0</v>
      </c>
      <c r="YW31" s="501">
        <v>0</v>
      </c>
      <c r="YX31" s="501">
        <v>0</v>
      </c>
      <c r="YY31" s="501">
        <v>0</v>
      </c>
      <c r="YZ31" s="501">
        <v>0</v>
      </c>
      <c r="ZA31" s="501">
        <v>0</v>
      </c>
      <c r="ZB31" s="501">
        <v>0</v>
      </c>
      <c r="ZC31" s="501">
        <v>0</v>
      </c>
      <c r="ZD31" s="501">
        <v>0</v>
      </c>
      <c r="ZE31" s="501">
        <v>0</v>
      </c>
      <c r="ZF31" s="501">
        <v>0</v>
      </c>
      <c r="ZG31" s="501">
        <v>0</v>
      </c>
      <c r="ZH31" s="501">
        <v>0</v>
      </c>
      <c r="ZI31" s="501">
        <v>0</v>
      </c>
      <c r="ZJ31" s="501">
        <v>0</v>
      </c>
      <c r="ZK31" s="501">
        <v>0</v>
      </c>
      <c r="ZL31" s="501">
        <v>0</v>
      </c>
      <c r="ZM31" s="501">
        <v>0</v>
      </c>
      <c r="ZN31" s="501">
        <v>0</v>
      </c>
      <c r="ZO31" s="501">
        <v>0</v>
      </c>
      <c r="ZP31" s="501">
        <v>0</v>
      </c>
      <c r="ZQ31" s="501">
        <v>0</v>
      </c>
      <c r="ZR31" s="501">
        <v>0</v>
      </c>
      <c r="ZS31" s="501">
        <v>0</v>
      </c>
      <c r="ZT31" s="501">
        <v>0</v>
      </c>
      <c r="ZU31" s="501">
        <v>0</v>
      </c>
      <c r="ZV31" s="501">
        <v>0</v>
      </c>
      <c r="ZW31" s="501">
        <v>0</v>
      </c>
      <c r="ZX31" s="501">
        <v>0</v>
      </c>
      <c r="ZY31" s="501">
        <v>0</v>
      </c>
      <c r="ZZ31" s="501">
        <v>0</v>
      </c>
      <c r="AAA31" s="501">
        <v>0</v>
      </c>
      <c r="AAB31" s="501">
        <v>0</v>
      </c>
      <c r="AAC31" s="501">
        <v>0</v>
      </c>
      <c r="AAD31" s="501">
        <v>0</v>
      </c>
      <c r="AAE31" s="501">
        <v>0</v>
      </c>
      <c r="AAF31" s="501">
        <v>0</v>
      </c>
      <c r="AAG31" s="501">
        <v>0</v>
      </c>
      <c r="AAH31" s="501">
        <v>0</v>
      </c>
      <c r="AAI31" s="501">
        <v>0</v>
      </c>
      <c r="AAJ31" s="501">
        <v>0</v>
      </c>
      <c r="AAK31" s="501">
        <v>0</v>
      </c>
      <c r="AAL31" s="501">
        <v>0</v>
      </c>
      <c r="AAM31" s="501">
        <v>0</v>
      </c>
      <c r="AAN31" s="501">
        <v>0</v>
      </c>
      <c r="AAO31" s="501">
        <v>0</v>
      </c>
      <c r="AAP31" s="501">
        <v>0</v>
      </c>
      <c r="AAQ31" s="501">
        <v>0</v>
      </c>
      <c r="AAR31" s="501">
        <v>0</v>
      </c>
      <c r="AAS31" s="501">
        <v>0</v>
      </c>
      <c r="AAT31" s="501">
        <v>0</v>
      </c>
      <c r="AAU31" s="501">
        <v>0</v>
      </c>
      <c r="AAV31" s="501">
        <v>0</v>
      </c>
      <c r="AAW31" s="501">
        <v>0</v>
      </c>
      <c r="AAX31" s="501">
        <v>0</v>
      </c>
      <c r="AAY31" s="501">
        <f>VLOOKUP($B31,'Sintesi (CA)'!$C$30:$AE$56,22,FALSE)</f>
        <v>0</v>
      </c>
      <c r="AAZ31" s="501">
        <f>VLOOKUP($B31,'Sintesi (CA)'!$C$30:$AE$56,22,FALSE)</f>
        <v>0</v>
      </c>
      <c r="ABA31" s="501">
        <f>VLOOKUP($B31,'Sintesi (CA)'!$C$30:$AE$56,22,FALSE)</f>
        <v>0</v>
      </c>
      <c r="ABB31" s="501">
        <f>VLOOKUP($B31,'Sintesi (CA)'!$C$30:$AE$56,22,FALSE)</f>
        <v>0</v>
      </c>
      <c r="ABC31" s="501">
        <f>VLOOKUP($B31,'Sintesi (CA)'!$C$30:$AE$56,22,FALSE)</f>
        <v>0</v>
      </c>
      <c r="ABD31" s="501">
        <f>VLOOKUP($B31,'Sintesi (CA)'!$C$30:$AE$56,22,FALSE)</f>
        <v>0</v>
      </c>
      <c r="ABE31" s="501">
        <f>VLOOKUP($B31,'Sintesi (CA)'!$C$30:$AE$56,22,FALSE)</f>
        <v>0</v>
      </c>
      <c r="ABF31" s="501">
        <f>VLOOKUP($B31,'Sintesi (CA)'!$C$30:$AE$56,22,FALSE)</f>
        <v>0</v>
      </c>
      <c r="ABG31" s="501">
        <f>VLOOKUP($B31,'Sintesi (CA)'!$C$30:$AE$56,22,FALSE)</f>
        <v>0</v>
      </c>
      <c r="ABH31" s="501">
        <f>VLOOKUP($B31,'Sintesi (CA)'!$C$30:$AE$56,22,FALSE)</f>
        <v>0</v>
      </c>
      <c r="ABI31" s="501">
        <f>VLOOKUP($B31,'Sintesi (CA)'!$C$30:$AE$56,22,FALSE)</f>
        <v>0</v>
      </c>
      <c r="ABJ31" s="501">
        <f>VLOOKUP($B31,'Sintesi (CA)'!$C$30:$AE$56,22,FALSE)</f>
        <v>0</v>
      </c>
      <c r="ABK31" s="501">
        <f>VLOOKUP($B31,'Sintesi (CA)'!$C$30:$AE$56,22,FALSE)</f>
        <v>0</v>
      </c>
      <c r="ABL31" s="501">
        <f>VLOOKUP($B31,'Sintesi (CA)'!$C$30:$AE$56,22,FALSE)</f>
        <v>0</v>
      </c>
      <c r="ABM31" s="501">
        <f>VLOOKUP($B31,'Sintesi (CA)'!$C$30:$AE$56,22,FALSE)</f>
        <v>0</v>
      </c>
      <c r="ABN31" s="501">
        <f>VLOOKUP($B31,'Sintesi (CA)'!$C$30:$AE$56,22,FALSE)</f>
        <v>0</v>
      </c>
      <c r="ABO31" s="501">
        <f>VLOOKUP($B31,'Sintesi (CA)'!$C$30:$AE$56,22,FALSE)</f>
        <v>0</v>
      </c>
      <c r="ABP31" s="501">
        <f>VLOOKUP($B31,'Sintesi (CA)'!$C$30:$AE$56,22,FALSE)</f>
        <v>0</v>
      </c>
      <c r="ABQ31" s="501">
        <f>VLOOKUP($B31,'Sintesi (CA)'!$C$30:$AE$56,22,FALSE)</f>
        <v>0</v>
      </c>
      <c r="ABR31" s="501">
        <f>VLOOKUP($B31,'Sintesi (CA)'!$C$30:$AE$56,22,FALSE)</f>
        <v>0</v>
      </c>
      <c r="ABS31" s="501">
        <f>VLOOKUP($B31,'Sintesi (CA)'!$C$30:$AE$56,22,FALSE)</f>
        <v>0</v>
      </c>
      <c r="ABT31" s="501">
        <f>VLOOKUP($B31,'Sintesi (CA)'!$C$30:$AE$56,22,FALSE)</f>
        <v>0</v>
      </c>
      <c r="ABU31" s="501">
        <f>VLOOKUP($B31,'Sintesi (CA)'!$C$30:$AE$56,22,FALSE)</f>
        <v>0</v>
      </c>
      <c r="ABV31" s="501">
        <f>VLOOKUP($B31,'Sintesi (CA)'!$C$30:$AE$56,22,FALSE)</f>
        <v>0</v>
      </c>
      <c r="ABW31" s="501">
        <f>VLOOKUP($B31,'Sintesi (CA)'!$C$30:$AE$56,22,FALSE)</f>
        <v>0</v>
      </c>
      <c r="ABX31" s="501">
        <f>VLOOKUP($B31,'Sintesi (CA)'!$C$30:$AE$56,22,FALSE)</f>
        <v>0</v>
      </c>
      <c r="ABY31" s="501">
        <f>VLOOKUP($B31,'Sintesi (CA)'!$C$30:$AE$56,22,FALSE)</f>
        <v>0</v>
      </c>
      <c r="ABZ31" s="501">
        <f>VLOOKUP($B31,'Sintesi (CA)'!$C$30:$AE$56,22,FALSE)</f>
        <v>0</v>
      </c>
      <c r="ACA31" s="501">
        <f>VLOOKUP($B31,'Sintesi (CA)'!$C$30:$AE$56,22,FALSE)</f>
        <v>0</v>
      </c>
      <c r="ACB31" s="501">
        <f>VLOOKUP($B31,'Sintesi (CA)'!$C$30:$AE$56,22,FALSE)</f>
        <v>0</v>
      </c>
      <c r="ACC31" s="501">
        <f>VLOOKUP($B31,'Sintesi (CA)'!$C$30:$AE$56,22,FALSE)</f>
        <v>0</v>
      </c>
      <c r="ACD31" s="501">
        <f>VLOOKUP($B31,'Sintesi (CA)'!$C$30:$AE$56,22,FALSE)</f>
        <v>0</v>
      </c>
      <c r="ACE31" s="501"/>
      <c r="ACF31" s="501"/>
      <c r="ACG31" s="501"/>
      <c r="ACH31" s="86"/>
      <c r="ACI31" s="88">
        <v>0</v>
      </c>
      <c r="ACJ31" s="87"/>
      <c r="ACK31" s="89"/>
      <c r="ACL31" s="177"/>
      <c r="ACM31" s="177"/>
      <c r="ACN31" s="177"/>
      <c r="ACO31" s="177"/>
      <c r="ACP31" s="177"/>
      <c r="ACQ31" s="177"/>
      <c r="ACR31" s="177"/>
      <c r="ACS31" s="80"/>
      <c r="ACT31" s="80"/>
      <c r="ACU31" s="80"/>
      <c r="ACV31" s="80"/>
      <c r="ACW31" s="80"/>
      <c r="ACX31" s="80"/>
      <c r="ACY31" s="80"/>
      <c r="ACZ31" s="80"/>
      <c r="ADA31" s="80"/>
      <c r="ADB31" s="80"/>
      <c r="ADC31" s="80"/>
      <c r="ADD31" s="80"/>
      <c r="ADE31" s="80"/>
      <c r="ADF31" s="80"/>
      <c r="ADG31" s="80"/>
      <c r="ADH31" s="80"/>
      <c r="ADI31" s="80"/>
      <c r="ADJ31" s="80"/>
      <c r="ADK31" s="80"/>
      <c r="ADL31" s="80"/>
      <c r="ADM31" s="80"/>
      <c r="ADN31" s="80"/>
      <c r="ADO31" s="80"/>
      <c r="ADP31" s="80"/>
      <c r="ADQ31" s="80"/>
      <c r="ADR31" s="80"/>
      <c r="ADS31" s="80"/>
      <c r="ADT31" s="80"/>
      <c r="ADU31" s="80"/>
      <c r="ADV31" s="80"/>
      <c r="ADW31" s="80"/>
      <c r="ADX31" s="80"/>
      <c r="ADY31" s="80"/>
      <c r="ADZ31" s="80"/>
      <c r="AEA31" s="80"/>
      <c r="AEB31" s="80"/>
      <c r="AEC31" s="80"/>
      <c r="AED31" s="80"/>
      <c r="AEE31" s="80"/>
      <c r="AEF31" s="80"/>
      <c r="AEG31" s="80"/>
      <c r="AEH31" s="80"/>
      <c r="AEI31" s="80"/>
      <c r="AEJ31" s="80"/>
      <c r="AEK31" s="80"/>
      <c r="AEL31" s="80"/>
      <c r="AEM31" s="80"/>
      <c r="AEN31" s="80"/>
      <c r="AEO31" s="80"/>
      <c r="AEP31" s="80"/>
      <c r="AEQ31" s="80"/>
      <c r="AER31" s="80"/>
      <c r="AES31" s="80"/>
      <c r="AET31" s="80"/>
      <c r="AEU31" s="80"/>
      <c r="AEV31" s="80"/>
      <c r="AEW31" s="80"/>
      <c r="AEX31" s="80"/>
      <c r="AEY31" s="80"/>
      <c r="AEZ31" s="80"/>
      <c r="AFA31" s="80"/>
      <c r="AFB31" s="80"/>
      <c r="AFC31" s="80"/>
      <c r="AFD31" s="80"/>
      <c r="AFE31" s="80"/>
      <c r="AFF31" s="80"/>
      <c r="AFG31" s="80"/>
      <c r="AFH31" s="80"/>
      <c r="AFI31" s="80"/>
      <c r="AFJ31" s="80"/>
      <c r="AFK31" s="80"/>
      <c r="AFL31" s="80"/>
      <c r="AFM31" s="80"/>
      <c r="AFN31" s="80"/>
      <c r="AFO31" s="80"/>
      <c r="AFP31" s="80"/>
      <c r="AFQ31" s="80"/>
      <c r="AFR31" s="80"/>
      <c r="AFS31" s="80"/>
      <c r="AFT31" s="80"/>
      <c r="AFU31" s="80"/>
      <c r="AFV31" s="80"/>
      <c r="AFW31" s="80"/>
      <c r="AFX31" s="80"/>
      <c r="AFY31" s="80"/>
      <c r="AFZ31" s="80"/>
      <c r="AGA31" s="80"/>
      <c r="AGB31" s="80"/>
      <c r="AGC31" s="80"/>
      <c r="AGD31" s="80"/>
      <c r="AGE31" s="80"/>
      <c r="AGF31" s="80"/>
      <c r="AGG31" s="80"/>
      <c r="AGH31" s="80"/>
      <c r="AGI31" s="80"/>
      <c r="AGJ31" s="80"/>
      <c r="AGK31" s="80"/>
      <c r="AGL31" s="80"/>
      <c r="AGM31" s="80"/>
    </row>
    <row r="32" spans="1:871" s="104" customFormat="1">
      <c r="A32" s="74" t="str">
        <f>IF('Sintesi (CA)'!B57&lt;&gt;"",'Sintesi (CA)'!B57,"")</f>
        <v/>
      </c>
      <c r="B32" s="145" t="str">
        <f>IF('Sintesi (CA)'!C57&lt;&gt;"",'Sintesi (CA)'!C57,"")</f>
        <v/>
      </c>
      <c r="C32" s="74" t="str">
        <f>IF('Sintesi (CA)'!N57&lt;&gt;"",'Sintesi (CA)'!N57,"")</f>
        <v/>
      </c>
      <c r="D32" s="75">
        <f>'Sintesi (CA)'!W57</f>
        <v>0</v>
      </c>
      <c r="E32" s="75">
        <f>'Sintesi (CA)'!X57</f>
        <v>0</v>
      </c>
      <c r="F32" s="75">
        <f>'Sintesi (CA)'!Y57</f>
        <v>0</v>
      </c>
      <c r="G32" s="175">
        <v>1</v>
      </c>
      <c r="H32" s="183"/>
      <c r="I32" s="183"/>
      <c r="J32" s="78">
        <f t="shared" si="123"/>
        <v>0</v>
      </c>
      <c r="K32" s="78">
        <v>0</v>
      </c>
      <c r="L32" s="79">
        <f t="shared" si="124"/>
        <v>0</v>
      </c>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318">
        <v>0</v>
      </c>
      <c r="DQ32" s="318">
        <v>0</v>
      </c>
      <c r="DR32" s="318">
        <v>0</v>
      </c>
      <c r="DS32" s="318">
        <v>0</v>
      </c>
      <c r="DT32" s="318">
        <v>0</v>
      </c>
      <c r="DU32" s="318">
        <v>0</v>
      </c>
      <c r="DV32" s="318">
        <v>0</v>
      </c>
      <c r="DW32" s="318">
        <v>0</v>
      </c>
      <c r="DX32" s="318">
        <v>0</v>
      </c>
      <c r="DY32" s="318">
        <v>0</v>
      </c>
      <c r="DZ32" s="318">
        <v>0</v>
      </c>
      <c r="EA32" s="318">
        <v>0</v>
      </c>
      <c r="EB32" s="318">
        <v>0</v>
      </c>
      <c r="EC32" s="318">
        <v>0</v>
      </c>
      <c r="ED32" s="318">
        <v>0</v>
      </c>
      <c r="EE32" s="318">
        <v>0</v>
      </c>
      <c r="EF32" s="318">
        <v>0</v>
      </c>
      <c r="EG32" s="318">
        <v>0</v>
      </c>
      <c r="EH32" s="318">
        <v>0</v>
      </c>
      <c r="EI32" s="318">
        <v>0</v>
      </c>
      <c r="EJ32" s="318">
        <v>0</v>
      </c>
      <c r="EK32" s="318">
        <v>0</v>
      </c>
      <c r="EL32" s="318">
        <v>0</v>
      </c>
      <c r="EM32" s="318">
        <v>0</v>
      </c>
      <c r="EN32" s="318">
        <v>0</v>
      </c>
      <c r="EO32" s="318">
        <v>0</v>
      </c>
      <c r="EP32" s="318">
        <v>0</v>
      </c>
      <c r="EQ32" s="318">
        <v>0</v>
      </c>
      <c r="ER32" s="318">
        <v>0</v>
      </c>
      <c r="ES32" s="318">
        <v>0</v>
      </c>
      <c r="ET32" s="318">
        <v>0</v>
      </c>
      <c r="EU32" s="318">
        <v>0</v>
      </c>
      <c r="EV32" s="318">
        <v>0</v>
      </c>
      <c r="EW32" s="318">
        <v>0</v>
      </c>
      <c r="EX32" s="318">
        <v>0</v>
      </c>
      <c r="EY32" s="318">
        <v>0</v>
      </c>
      <c r="EZ32" s="318">
        <v>0</v>
      </c>
      <c r="FA32" s="318">
        <v>0</v>
      </c>
      <c r="FB32" s="318">
        <v>0</v>
      </c>
      <c r="FC32" s="318">
        <v>0</v>
      </c>
      <c r="FD32" s="318">
        <v>0</v>
      </c>
      <c r="FE32" s="318">
        <v>0</v>
      </c>
      <c r="FF32" s="318">
        <v>0</v>
      </c>
      <c r="FG32" s="318">
        <v>0</v>
      </c>
      <c r="FH32" s="318">
        <v>0</v>
      </c>
      <c r="FI32" s="318">
        <v>0</v>
      </c>
      <c r="FJ32" s="318">
        <v>0</v>
      </c>
      <c r="FK32" s="318">
        <v>0</v>
      </c>
      <c r="FL32" s="318">
        <v>0</v>
      </c>
      <c r="FM32" s="318">
        <v>0</v>
      </c>
      <c r="FN32" s="318">
        <v>0</v>
      </c>
      <c r="FO32" s="318">
        <v>0</v>
      </c>
      <c r="FP32" s="318">
        <v>0</v>
      </c>
      <c r="FQ32" s="318">
        <v>0</v>
      </c>
      <c r="FR32" s="318">
        <v>0</v>
      </c>
      <c r="FS32" s="318">
        <v>0</v>
      </c>
      <c r="FT32" s="318">
        <v>0</v>
      </c>
      <c r="FU32" s="318">
        <v>0</v>
      </c>
      <c r="FV32" s="318">
        <v>0</v>
      </c>
      <c r="FW32" s="318">
        <v>0</v>
      </c>
      <c r="FX32" s="318">
        <v>0</v>
      </c>
      <c r="FY32" s="318">
        <v>0</v>
      </c>
      <c r="FZ32" s="318">
        <v>0</v>
      </c>
      <c r="GA32" s="318">
        <v>0</v>
      </c>
      <c r="GB32" s="318">
        <v>0</v>
      </c>
      <c r="GC32" s="318">
        <v>0</v>
      </c>
      <c r="GD32" s="318">
        <v>0</v>
      </c>
      <c r="GE32" s="318">
        <v>0</v>
      </c>
      <c r="GF32" s="318">
        <v>0</v>
      </c>
      <c r="GG32" s="318">
        <v>0</v>
      </c>
      <c r="GH32" s="318">
        <v>0</v>
      </c>
      <c r="GI32" s="318">
        <v>0</v>
      </c>
      <c r="GJ32" s="318">
        <f>VLOOKUP($B32,'Sintesi (CA)'!$C$30:$AE$56,25,FALSE)</f>
        <v>0</v>
      </c>
      <c r="GK32" s="318">
        <f>VLOOKUP($B32,'Sintesi (CA)'!$C$30:$AE$56,25,FALSE)</f>
        <v>0</v>
      </c>
      <c r="GL32" s="318">
        <f>VLOOKUP($B32,'Sintesi (CA)'!$C$30:$AE$56,25,FALSE)</f>
        <v>0</v>
      </c>
      <c r="GM32" s="318">
        <f>VLOOKUP($B32,'Sintesi (CA)'!$C$30:$AE$56,25,FALSE)</f>
        <v>0</v>
      </c>
      <c r="GN32" s="318">
        <f>VLOOKUP($B32,'Sintesi (CA)'!$C$30:$AE$56,25,FALSE)</f>
        <v>0</v>
      </c>
      <c r="GO32" s="318">
        <f>VLOOKUP($B32,'Sintesi (CA)'!$C$30:$AE$56,25,FALSE)</f>
        <v>0</v>
      </c>
      <c r="GP32" s="318">
        <f>VLOOKUP($B32,'Sintesi (CA)'!$C$30:$AE$56,25,FALSE)</f>
        <v>0</v>
      </c>
      <c r="GQ32" s="318">
        <f>VLOOKUP($B32,'Sintesi (CA)'!$C$30:$AE$56,25,FALSE)</f>
        <v>0</v>
      </c>
      <c r="GR32" s="318">
        <f>VLOOKUP($B32,'Sintesi (CA)'!$C$30:$AE$56,25,FALSE)</f>
        <v>0</v>
      </c>
      <c r="GS32" s="318">
        <f>VLOOKUP($B32,'Sintesi (CA)'!$C$30:$AE$56,25,FALSE)</f>
        <v>0</v>
      </c>
      <c r="GT32" s="318">
        <f>VLOOKUP($B32,'Sintesi (CA)'!$C$30:$AE$56,25,FALSE)</f>
        <v>0</v>
      </c>
      <c r="GU32" s="318">
        <f>VLOOKUP($B32,'Sintesi (CA)'!$C$30:$AE$56,25,FALSE)</f>
        <v>0</v>
      </c>
      <c r="GV32" s="318">
        <f>VLOOKUP($B32,'Sintesi (CA)'!$C$30:$AE$56,25,FALSE)</f>
        <v>0</v>
      </c>
      <c r="GW32" s="318">
        <f>VLOOKUP($B32,'Sintesi (CA)'!$C$30:$AE$56,25,FALSE)</f>
        <v>0</v>
      </c>
      <c r="GX32" s="318">
        <f>VLOOKUP($B32,'Sintesi (CA)'!$C$30:$AE$56,25,FALSE)</f>
        <v>0</v>
      </c>
      <c r="GY32" s="318">
        <f>VLOOKUP($B32,'Sintesi (CA)'!$C$30:$AE$56,25,FALSE)</f>
        <v>0</v>
      </c>
      <c r="GZ32" s="318">
        <f>VLOOKUP($B32,'Sintesi (CA)'!$C$30:$AE$56,25,FALSE)</f>
        <v>0</v>
      </c>
      <c r="HA32" s="318">
        <f>VLOOKUP($B32,'Sintesi (CA)'!$C$30:$AE$56,25,FALSE)</f>
        <v>0</v>
      </c>
      <c r="HB32" s="318">
        <f>VLOOKUP($B32,'Sintesi (CA)'!$C$30:$AE$56,25,FALSE)</f>
        <v>0</v>
      </c>
      <c r="HC32" s="318">
        <f>VLOOKUP($B32,'Sintesi (CA)'!$C$30:$AE$56,25,FALSE)</f>
        <v>0</v>
      </c>
      <c r="HD32" s="318">
        <f>VLOOKUP($B32,'Sintesi (CA)'!$C$30:$AE$56,25,FALSE)</f>
        <v>0</v>
      </c>
      <c r="HE32" s="318">
        <f>VLOOKUP($B32,'Sintesi (CA)'!$C$30:$AE$56,25,FALSE)</f>
        <v>0</v>
      </c>
      <c r="HF32" s="318">
        <f>VLOOKUP($B32,'Sintesi (CA)'!$C$30:$AE$56,25,FALSE)</f>
        <v>0</v>
      </c>
      <c r="HG32" s="318">
        <f>VLOOKUP($B32,'Sintesi (CA)'!$C$30:$AE$56,25,FALSE)</f>
        <v>0</v>
      </c>
      <c r="HH32" s="318">
        <f>VLOOKUP($B32,'Sintesi (CA)'!$C$30:$AE$56,25,FALSE)</f>
        <v>0</v>
      </c>
      <c r="HI32" s="318">
        <f>VLOOKUP($B32,'Sintesi (CA)'!$C$30:$AE$56,25,FALSE)</f>
        <v>0</v>
      </c>
      <c r="HJ32" s="318">
        <f>VLOOKUP($B32,'Sintesi (CA)'!$C$30:$AE$56,25,FALSE)</f>
        <v>0</v>
      </c>
      <c r="HK32" s="318">
        <f>VLOOKUP($B32,'Sintesi (CA)'!$C$30:$AE$56,25,FALSE)</f>
        <v>0</v>
      </c>
      <c r="HL32" s="318">
        <f>VLOOKUP($B32,'Sintesi (CA)'!$C$30:$AE$56,25,FALSE)</f>
        <v>0</v>
      </c>
      <c r="HM32" s="318">
        <f>VLOOKUP($B32,'Sintesi (CA)'!$C$30:$AE$56,25,FALSE)</f>
        <v>0</v>
      </c>
      <c r="HN32" s="318">
        <f>VLOOKUP($B32,'Sintesi (CA)'!$C$30:$AE$56,25,FALSE)</f>
        <v>0</v>
      </c>
      <c r="HO32" s="318">
        <f>VLOOKUP($B32,'Sintesi (CA)'!$C$30:$AE$56,25,FALSE)</f>
        <v>0</v>
      </c>
      <c r="HP32" s="318"/>
      <c r="HQ32" s="318"/>
      <c r="HR32" s="318"/>
      <c r="HS32" s="319">
        <v>0</v>
      </c>
      <c r="HT32" s="319">
        <v>0</v>
      </c>
      <c r="HU32" s="319">
        <v>0</v>
      </c>
      <c r="HV32" s="319">
        <v>0</v>
      </c>
      <c r="HW32" s="319">
        <v>0</v>
      </c>
      <c r="HX32" s="319">
        <v>0</v>
      </c>
      <c r="HY32" s="319">
        <v>0</v>
      </c>
      <c r="HZ32" s="319">
        <v>0</v>
      </c>
      <c r="IA32" s="319">
        <v>0</v>
      </c>
      <c r="IB32" s="319">
        <v>0</v>
      </c>
      <c r="IC32" s="319">
        <v>0</v>
      </c>
      <c r="ID32" s="319">
        <v>0</v>
      </c>
      <c r="IE32" s="319">
        <v>0</v>
      </c>
      <c r="IF32" s="319">
        <v>0</v>
      </c>
      <c r="IG32" s="319">
        <v>0</v>
      </c>
      <c r="IH32" s="319">
        <v>0</v>
      </c>
      <c r="II32" s="319">
        <v>0</v>
      </c>
      <c r="IJ32" s="319">
        <v>0</v>
      </c>
      <c r="IK32" s="319">
        <v>0</v>
      </c>
      <c r="IL32" s="319">
        <v>0</v>
      </c>
      <c r="IM32" s="319">
        <v>0</v>
      </c>
      <c r="IN32" s="319">
        <v>0</v>
      </c>
      <c r="IO32" s="319">
        <v>0</v>
      </c>
      <c r="IP32" s="319">
        <v>0</v>
      </c>
      <c r="IQ32" s="319">
        <v>0</v>
      </c>
      <c r="IR32" s="319">
        <v>0</v>
      </c>
      <c r="IS32" s="319">
        <v>0</v>
      </c>
      <c r="IT32" s="319">
        <v>0</v>
      </c>
      <c r="IU32" s="319">
        <v>0</v>
      </c>
      <c r="IV32" s="319">
        <v>0</v>
      </c>
      <c r="IW32" s="319">
        <v>0</v>
      </c>
      <c r="IX32" s="319">
        <v>0</v>
      </c>
      <c r="IY32" s="319">
        <v>0</v>
      </c>
      <c r="IZ32" s="319">
        <v>0</v>
      </c>
      <c r="JA32" s="319">
        <v>0</v>
      </c>
      <c r="JB32" s="319">
        <v>0</v>
      </c>
      <c r="JC32" s="319">
        <v>0</v>
      </c>
      <c r="JD32" s="319">
        <v>0</v>
      </c>
      <c r="JE32" s="319">
        <v>0</v>
      </c>
      <c r="JF32" s="319">
        <v>0</v>
      </c>
      <c r="JG32" s="319">
        <v>0</v>
      </c>
      <c r="JH32" s="319">
        <v>0</v>
      </c>
      <c r="JI32" s="319">
        <v>0</v>
      </c>
      <c r="JJ32" s="319">
        <v>0</v>
      </c>
      <c r="JK32" s="319">
        <v>0</v>
      </c>
      <c r="JL32" s="319">
        <v>0</v>
      </c>
      <c r="JM32" s="319">
        <v>0</v>
      </c>
      <c r="JN32" s="319">
        <v>0</v>
      </c>
      <c r="JO32" s="319">
        <v>0</v>
      </c>
      <c r="JP32" s="319">
        <v>0</v>
      </c>
      <c r="JQ32" s="319">
        <v>0</v>
      </c>
      <c r="JR32" s="319">
        <v>0</v>
      </c>
      <c r="JS32" s="319">
        <v>0</v>
      </c>
      <c r="JT32" s="319">
        <v>0</v>
      </c>
      <c r="JU32" s="319">
        <v>0</v>
      </c>
      <c r="JV32" s="319">
        <v>0</v>
      </c>
      <c r="JW32" s="319">
        <v>0</v>
      </c>
      <c r="JX32" s="319">
        <v>0</v>
      </c>
      <c r="JY32" s="319">
        <v>0</v>
      </c>
      <c r="JZ32" s="319">
        <v>0</v>
      </c>
      <c r="KA32" s="319">
        <v>0</v>
      </c>
      <c r="KB32" s="319">
        <v>0</v>
      </c>
      <c r="KC32" s="319">
        <v>0</v>
      </c>
      <c r="KD32" s="319">
        <v>0</v>
      </c>
      <c r="KE32" s="319">
        <v>0</v>
      </c>
      <c r="KF32" s="319">
        <v>0</v>
      </c>
      <c r="KG32" s="319">
        <v>0</v>
      </c>
      <c r="KH32" s="319">
        <v>0</v>
      </c>
      <c r="KI32" s="319">
        <v>0</v>
      </c>
      <c r="KJ32" s="319">
        <v>0</v>
      </c>
      <c r="KK32" s="319">
        <v>0</v>
      </c>
      <c r="KL32" s="319">
        <v>0</v>
      </c>
      <c r="KM32" s="319">
        <f>VLOOKUP($B32,'Sintesi (CA)'!$C$30:$AE$56,27,FALSE)</f>
        <v>0</v>
      </c>
      <c r="KN32" s="319">
        <f>VLOOKUP($B32,'Sintesi (CA)'!$C$30:$AE$56,27,FALSE)</f>
        <v>0</v>
      </c>
      <c r="KO32" s="319">
        <f>VLOOKUP($B32,'Sintesi (CA)'!$C$30:$AE$56,27,FALSE)</f>
        <v>0</v>
      </c>
      <c r="KP32" s="319">
        <f>VLOOKUP($B32,'Sintesi (CA)'!$C$30:$AE$56,27,FALSE)</f>
        <v>0</v>
      </c>
      <c r="KQ32" s="319">
        <f>VLOOKUP($B32,'Sintesi (CA)'!$C$30:$AE$56,27,FALSE)</f>
        <v>0</v>
      </c>
      <c r="KR32" s="319">
        <f>VLOOKUP($B32,'Sintesi (CA)'!$C$30:$AE$56,27,FALSE)</f>
        <v>0</v>
      </c>
      <c r="KS32" s="319">
        <f>VLOOKUP($B32,'Sintesi (CA)'!$C$30:$AE$56,27,FALSE)</f>
        <v>0</v>
      </c>
      <c r="KT32" s="319">
        <f>VLOOKUP($B32,'Sintesi (CA)'!$C$30:$AE$56,27,FALSE)</f>
        <v>0</v>
      </c>
      <c r="KU32" s="319">
        <f>VLOOKUP($B32,'Sintesi (CA)'!$C$30:$AE$56,27,FALSE)</f>
        <v>0</v>
      </c>
      <c r="KV32" s="319">
        <f>VLOOKUP($B32,'Sintesi (CA)'!$C$30:$AE$56,27,FALSE)</f>
        <v>0</v>
      </c>
      <c r="KW32" s="319">
        <f>VLOOKUP($B32,'Sintesi (CA)'!$C$30:$AE$56,27,FALSE)</f>
        <v>0</v>
      </c>
      <c r="KX32" s="319">
        <f>VLOOKUP($B32,'Sintesi (CA)'!$C$30:$AE$56,27,FALSE)</f>
        <v>0</v>
      </c>
      <c r="KY32" s="319">
        <f>VLOOKUP($B32,'Sintesi (CA)'!$C$30:$AE$56,27,FALSE)</f>
        <v>0</v>
      </c>
      <c r="KZ32" s="319">
        <f>VLOOKUP($B32,'Sintesi (CA)'!$C$30:$AE$56,27,FALSE)</f>
        <v>0</v>
      </c>
      <c r="LA32" s="319">
        <f>VLOOKUP($B32,'Sintesi (CA)'!$C$30:$AE$56,27,FALSE)</f>
        <v>0</v>
      </c>
      <c r="LB32" s="319">
        <f>VLOOKUP($B32,'Sintesi (CA)'!$C$30:$AE$56,27,FALSE)</f>
        <v>0</v>
      </c>
      <c r="LC32" s="319">
        <f>VLOOKUP($B32,'Sintesi (CA)'!$C$30:$AE$56,27,FALSE)</f>
        <v>0</v>
      </c>
      <c r="LD32" s="319">
        <f>VLOOKUP($B32,'Sintesi (CA)'!$C$30:$AE$56,27,FALSE)</f>
        <v>0</v>
      </c>
      <c r="LE32" s="319">
        <f>VLOOKUP($B32,'Sintesi (CA)'!$C$30:$AE$56,27,FALSE)</f>
        <v>0</v>
      </c>
      <c r="LF32" s="319">
        <f>VLOOKUP($B32,'Sintesi (CA)'!$C$30:$AE$56,27,FALSE)</f>
        <v>0</v>
      </c>
      <c r="LG32" s="319">
        <f>VLOOKUP($B32,'Sintesi (CA)'!$C$30:$AE$56,27,FALSE)</f>
        <v>0</v>
      </c>
      <c r="LH32" s="319">
        <f>VLOOKUP($B32,'Sintesi (CA)'!$C$30:$AE$56,27,FALSE)</f>
        <v>0</v>
      </c>
      <c r="LI32" s="319">
        <f>VLOOKUP($B32,'Sintesi (CA)'!$C$30:$AE$56,27,FALSE)</f>
        <v>0</v>
      </c>
      <c r="LJ32" s="319">
        <f>VLOOKUP($B32,'Sintesi (CA)'!$C$30:$AE$56,27,FALSE)</f>
        <v>0</v>
      </c>
      <c r="LK32" s="319">
        <f>VLOOKUP($B32,'Sintesi (CA)'!$C$30:$AE$56,27,FALSE)</f>
        <v>0</v>
      </c>
      <c r="LL32" s="319">
        <f>VLOOKUP($B32,'Sintesi (CA)'!$C$30:$AE$56,27,FALSE)</f>
        <v>0</v>
      </c>
      <c r="LM32" s="319">
        <f>VLOOKUP($B32,'Sintesi (CA)'!$C$30:$AE$56,27,FALSE)</f>
        <v>0</v>
      </c>
      <c r="LN32" s="319">
        <f>VLOOKUP($B32,'Sintesi (CA)'!$C$30:$AE$56,27,FALSE)</f>
        <v>0</v>
      </c>
      <c r="LO32" s="319">
        <f>VLOOKUP($B32,'Sintesi (CA)'!$C$30:$AE$56,27,FALSE)</f>
        <v>0</v>
      </c>
      <c r="LP32" s="319">
        <f>VLOOKUP($B32,'Sintesi (CA)'!$C$30:$AE$56,27,FALSE)</f>
        <v>0</v>
      </c>
      <c r="LQ32" s="319">
        <f>VLOOKUP($B32,'Sintesi (CA)'!$C$30:$AE$56,27,FALSE)</f>
        <v>0</v>
      </c>
      <c r="LR32" s="319">
        <f>VLOOKUP($B32,'Sintesi (CA)'!$C$30:$AE$56,27,FALSE)</f>
        <v>0</v>
      </c>
      <c r="LS32" s="319"/>
      <c r="LT32" s="319"/>
      <c r="LU32" s="319"/>
      <c r="LV32" s="320">
        <v>0</v>
      </c>
      <c r="LW32" s="320">
        <v>0</v>
      </c>
      <c r="LX32" s="320">
        <v>0</v>
      </c>
      <c r="LY32" s="320">
        <v>0</v>
      </c>
      <c r="LZ32" s="320">
        <v>0</v>
      </c>
      <c r="MA32" s="320">
        <v>0</v>
      </c>
      <c r="MB32" s="320">
        <v>0</v>
      </c>
      <c r="MC32" s="320">
        <v>0</v>
      </c>
      <c r="MD32" s="320">
        <v>0</v>
      </c>
      <c r="ME32" s="320">
        <v>0</v>
      </c>
      <c r="MF32" s="320">
        <v>0</v>
      </c>
      <c r="MG32" s="320">
        <v>0</v>
      </c>
      <c r="MH32" s="320">
        <v>0</v>
      </c>
      <c r="MI32" s="320">
        <v>0</v>
      </c>
      <c r="MJ32" s="320">
        <v>0</v>
      </c>
      <c r="MK32" s="320">
        <v>0</v>
      </c>
      <c r="ML32" s="320">
        <v>0</v>
      </c>
      <c r="MM32" s="320">
        <v>0</v>
      </c>
      <c r="MN32" s="320">
        <v>0</v>
      </c>
      <c r="MO32" s="320">
        <v>0</v>
      </c>
      <c r="MP32" s="320">
        <v>0</v>
      </c>
      <c r="MQ32" s="320">
        <v>0</v>
      </c>
      <c r="MR32" s="320">
        <v>0</v>
      </c>
      <c r="MS32" s="320">
        <v>0</v>
      </c>
      <c r="MT32" s="320">
        <v>0</v>
      </c>
      <c r="MU32" s="320">
        <v>0</v>
      </c>
      <c r="MV32" s="320">
        <v>0</v>
      </c>
      <c r="MW32" s="320">
        <v>0</v>
      </c>
      <c r="MX32" s="320">
        <v>0</v>
      </c>
      <c r="MY32" s="320">
        <v>0</v>
      </c>
      <c r="MZ32" s="320">
        <v>0</v>
      </c>
      <c r="NA32" s="320">
        <v>0</v>
      </c>
      <c r="NB32" s="320">
        <v>0</v>
      </c>
      <c r="NC32" s="320">
        <v>0</v>
      </c>
      <c r="ND32" s="320">
        <v>0</v>
      </c>
      <c r="NE32" s="320">
        <v>0</v>
      </c>
      <c r="NF32" s="320">
        <v>0</v>
      </c>
      <c r="NG32" s="320">
        <v>0</v>
      </c>
      <c r="NH32" s="320">
        <v>0</v>
      </c>
      <c r="NI32" s="320">
        <v>0</v>
      </c>
      <c r="NJ32" s="320">
        <v>0</v>
      </c>
      <c r="NK32" s="320">
        <v>0</v>
      </c>
      <c r="NL32" s="320">
        <v>0</v>
      </c>
      <c r="NM32" s="320">
        <v>0</v>
      </c>
      <c r="NN32" s="320">
        <v>0</v>
      </c>
      <c r="NO32" s="320">
        <v>0</v>
      </c>
      <c r="NP32" s="320">
        <v>0</v>
      </c>
      <c r="NQ32" s="320">
        <v>0</v>
      </c>
      <c r="NR32" s="320">
        <v>0</v>
      </c>
      <c r="NS32" s="320">
        <v>0</v>
      </c>
      <c r="NT32" s="320">
        <v>0</v>
      </c>
      <c r="NU32" s="320">
        <v>0</v>
      </c>
      <c r="NV32" s="320">
        <v>0</v>
      </c>
      <c r="NW32" s="320">
        <v>0</v>
      </c>
      <c r="NX32" s="320">
        <v>0</v>
      </c>
      <c r="NY32" s="320">
        <v>0</v>
      </c>
      <c r="NZ32" s="320">
        <v>0</v>
      </c>
      <c r="OA32" s="320">
        <v>0</v>
      </c>
      <c r="OB32" s="320">
        <v>0</v>
      </c>
      <c r="OC32" s="320">
        <v>0</v>
      </c>
      <c r="OD32" s="320">
        <v>0</v>
      </c>
      <c r="OE32" s="320">
        <v>0</v>
      </c>
      <c r="OF32" s="320">
        <v>0</v>
      </c>
      <c r="OG32" s="320">
        <v>0</v>
      </c>
      <c r="OH32" s="320">
        <v>0</v>
      </c>
      <c r="OI32" s="320">
        <v>0</v>
      </c>
      <c r="OJ32" s="320">
        <v>0</v>
      </c>
      <c r="OK32" s="320">
        <v>0</v>
      </c>
      <c r="OL32" s="320">
        <v>0</v>
      </c>
      <c r="OM32" s="320">
        <v>0</v>
      </c>
      <c r="ON32" s="320">
        <v>0</v>
      </c>
      <c r="OO32" s="320">
        <v>0</v>
      </c>
      <c r="OP32" s="320">
        <f>VLOOKUP($B32,'Sintesi (CA)'!$C$30:$AE$56,26,FALSE)</f>
        <v>0</v>
      </c>
      <c r="OQ32" s="320">
        <f>VLOOKUP($B32,'Sintesi (CA)'!$C$30:$AE$56,26,FALSE)</f>
        <v>0</v>
      </c>
      <c r="OR32" s="320">
        <f>VLOOKUP($B32,'Sintesi (CA)'!$C$30:$AE$56,26,FALSE)</f>
        <v>0</v>
      </c>
      <c r="OS32" s="320">
        <f>VLOOKUP($B32,'Sintesi (CA)'!$C$30:$AE$56,26,FALSE)</f>
        <v>0</v>
      </c>
      <c r="OT32" s="320">
        <f>VLOOKUP($B32,'Sintesi (CA)'!$C$30:$AE$56,26,FALSE)</f>
        <v>0</v>
      </c>
      <c r="OU32" s="320">
        <f>VLOOKUP($B32,'Sintesi (CA)'!$C$30:$AE$56,26,FALSE)</f>
        <v>0</v>
      </c>
      <c r="OV32" s="320">
        <f>VLOOKUP($B32,'Sintesi (CA)'!$C$30:$AE$56,26,FALSE)</f>
        <v>0</v>
      </c>
      <c r="OW32" s="320">
        <f>VLOOKUP($B32,'Sintesi (CA)'!$C$30:$AE$56,26,FALSE)</f>
        <v>0</v>
      </c>
      <c r="OX32" s="320">
        <f>VLOOKUP($B32,'Sintesi (CA)'!$C$30:$AE$56,26,FALSE)</f>
        <v>0</v>
      </c>
      <c r="OY32" s="320">
        <f>VLOOKUP($B32,'Sintesi (CA)'!$C$30:$AE$56,26,FALSE)</f>
        <v>0</v>
      </c>
      <c r="OZ32" s="320">
        <f>VLOOKUP($B32,'Sintesi (CA)'!$C$30:$AE$56,26,FALSE)</f>
        <v>0</v>
      </c>
      <c r="PA32" s="320">
        <f>VLOOKUP($B32,'Sintesi (CA)'!$C$30:$AE$56,26,FALSE)</f>
        <v>0</v>
      </c>
      <c r="PB32" s="320">
        <f>VLOOKUP($B32,'Sintesi (CA)'!$C$30:$AE$56,26,FALSE)</f>
        <v>0</v>
      </c>
      <c r="PC32" s="320">
        <f>VLOOKUP($B32,'Sintesi (CA)'!$C$30:$AE$56,26,FALSE)</f>
        <v>0</v>
      </c>
      <c r="PD32" s="320">
        <f>VLOOKUP($B32,'Sintesi (CA)'!$C$30:$AE$56,26,FALSE)</f>
        <v>0</v>
      </c>
      <c r="PE32" s="320">
        <f>VLOOKUP($B32,'Sintesi (CA)'!$C$30:$AE$56,26,FALSE)</f>
        <v>0</v>
      </c>
      <c r="PF32" s="320">
        <f>VLOOKUP($B32,'Sintesi (CA)'!$C$30:$AE$56,26,FALSE)</f>
        <v>0</v>
      </c>
      <c r="PG32" s="320">
        <f>VLOOKUP($B32,'Sintesi (CA)'!$C$30:$AE$56,26,FALSE)</f>
        <v>0</v>
      </c>
      <c r="PH32" s="320">
        <f>VLOOKUP($B32,'Sintesi (CA)'!$C$30:$AE$56,26,FALSE)</f>
        <v>0</v>
      </c>
      <c r="PI32" s="320">
        <f>VLOOKUP($B32,'Sintesi (CA)'!$C$30:$AE$56,26,FALSE)</f>
        <v>0</v>
      </c>
      <c r="PJ32" s="320">
        <f>VLOOKUP($B32,'Sintesi (CA)'!$C$30:$AE$56,26,FALSE)</f>
        <v>0</v>
      </c>
      <c r="PK32" s="320">
        <f>VLOOKUP($B32,'Sintesi (CA)'!$C$30:$AE$56,26,FALSE)</f>
        <v>0</v>
      </c>
      <c r="PL32" s="320">
        <f>VLOOKUP($B32,'Sintesi (CA)'!$C$30:$AE$56,26,FALSE)</f>
        <v>0</v>
      </c>
      <c r="PM32" s="320">
        <f>VLOOKUP($B32,'Sintesi (CA)'!$C$30:$AE$56,26,FALSE)</f>
        <v>0</v>
      </c>
      <c r="PN32" s="320">
        <f>VLOOKUP($B32,'Sintesi (CA)'!$C$30:$AE$56,26,FALSE)</f>
        <v>0</v>
      </c>
      <c r="PO32" s="320">
        <f>VLOOKUP($B32,'Sintesi (CA)'!$C$30:$AE$56,26,FALSE)</f>
        <v>0</v>
      </c>
      <c r="PP32" s="320">
        <f>VLOOKUP($B32,'Sintesi (CA)'!$C$30:$AE$56,26,FALSE)</f>
        <v>0</v>
      </c>
      <c r="PQ32" s="320">
        <f>VLOOKUP($B32,'Sintesi (CA)'!$C$30:$AE$56,26,FALSE)</f>
        <v>0</v>
      </c>
      <c r="PR32" s="320">
        <f>VLOOKUP($B32,'Sintesi (CA)'!$C$30:$AE$56,26,FALSE)</f>
        <v>0</v>
      </c>
      <c r="PS32" s="320">
        <f>VLOOKUP($B32,'Sintesi (CA)'!$C$30:$AE$56,26,FALSE)</f>
        <v>0</v>
      </c>
      <c r="PT32" s="320">
        <f>VLOOKUP($B32,'Sintesi (CA)'!$C$30:$AE$56,26,FALSE)</f>
        <v>0</v>
      </c>
      <c r="PU32" s="320">
        <f>VLOOKUP($B32,'Sintesi (CA)'!$C$30:$AE$56,26,FALSE)</f>
        <v>0</v>
      </c>
      <c r="PV32" s="320"/>
      <c r="PW32" s="320"/>
      <c r="PX32" s="320"/>
      <c r="PY32" s="321">
        <v>0</v>
      </c>
      <c r="PZ32" s="321">
        <v>0</v>
      </c>
      <c r="QA32" s="321">
        <v>0</v>
      </c>
      <c r="QB32" s="321">
        <v>0</v>
      </c>
      <c r="QC32" s="321">
        <v>0</v>
      </c>
      <c r="QD32" s="321">
        <v>0</v>
      </c>
      <c r="QE32" s="321">
        <v>0</v>
      </c>
      <c r="QF32" s="321">
        <v>0</v>
      </c>
      <c r="QG32" s="321">
        <v>0</v>
      </c>
      <c r="QH32" s="321">
        <v>0</v>
      </c>
      <c r="QI32" s="321">
        <v>0</v>
      </c>
      <c r="QJ32" s="321">
        <v>0</v>
      </c>
      <c r="QK32" s="321">
        <v>0</v>
      </c>
      <c r="QL32" s="321">
        <v>0</v>
      </c>
      <c r="QM32" s="321">
        <v>0</v>
      </c>
      <c r="QN32" s="321">
        <v>0</v>
      </c>
      <c r="QO32" s="321">
        <v>0</v>
      </c>
      <c r="QP32" s="321">
        <v>0</v>
      </c>
      <c r="QQ32" s="321">
        <v>0</v>
      </c>
      <c r="QR32" s="321">
        <v>0</v>
      </c>
      <c r="QS32" s="321">
        <v>0</v>
      </c>
      <c r="QT32" s="321">
        <v>0</v>
      </c>
      <c r="QU32" s="321">
        <v>0</v>
      </c>
      <c r="QV32" s="321">
        <v>0</v>
      </c>
      <c r="QW32" s="321">
        <v>0</v>
      </c>
      <c r="QX32" s="321">
        <v>0</v>
      </c>
      <c r="QY32" s="321">
        <v>0</v>
      </c>
      <c r="QZ32" s="321">
        <v>0</v>
      </c>
      <c r="RA32" s="321">
        <v>0</v>
      </c>
      <c r="RB32" s="321">
        <v>0</v>
      </c>
      <c r="RC32" s="321">
        <v>0</v>
      </c>
      <c r="RD32" s="321">
        <v>0</v>
      </c>
      <c r="RE32" s="321">
        <v>0</v>
      </c>
      <c r="RF32" s="321">
        <v>0</v>
      </c>
      <c r="RG32" s="321">
        <v>0</v>
      </c>
      <c r="RH32" s="321">
        <v>0</v>
      </c>
      <c r="RI32" s="321">
        <v>0</v>
      </c>
      <c r="RJ32" s="321">
        <v>0</v>
      </c>
      <c r="RK32" s="321">
        <v>0</v>
      </c>
      <c r="RL32" s="321">
        <v>0</v>
      </c>
      <c r="RM32" s="321">
        <v>0</v>
      </c>
      <c r="RN32" s="321">
        <v>0</v>
      </c>
      <c r="RO32" s="321">
        <v>0</v>
      </c>
      <c r="RP32" s="321">
        <v>0</v>
      </c>
      <c r="RQ32" s="321">
        <v>0</v>
      </c>
      <c r="RR32" s="321">
        <v>0</v>
      </c>
      <c r="RS32" s="321">
        <v>0</v>
      </c>
      <c r="RT32" s="321">
        <v>0</v>
      </c>
      <c r="RU32" s="321">
        <v>0</v>
      </c>
      <c r="RV32" s="321">
        <v>0</v>
      </c>
      <c r="RW32" s="321">
        <v>0</v>
      </c>
      <c r="RX32" s="321">
        <v>0</v>
      </c>
      <c r="RY32" s="321">
        <v>0</v>
      </c>
      <c r="RZ32" s="321">
        <v>0</v>
      </c>
      <c r="SA32" s="321">
        <v>0</v>
      </c>
      <c r="SB32" s="321">
        <v>0</v>
      </c>
      <c r="SC32" s="321">
        <v>0</v>
      </c>
      <c r="SD32" s="321">
        <v>0</v>
      </c>
      <c r="SE32" s="321">
        <v>0</v>
      </c>
      <c r="SF32" s="321">
        <v>0</v>
      </c>
      <c r="SG32" s="321">
        <v>0</v>
      </c>
      <c r="SH32" s="321">
        <v>0</v>
      </c>
      <c r="SI32" s="321">
        <v>0</v>
      </c>
      <c r="SJ32" s="321">
        <v>0</v>
      </c>
      <c r="SK32" s="321">
        <v>0</v>
      </c>
      <c r="SL32" s="321">
        <v>0</v>
      </c>
      <c r="SM32" s="321">
        <v>0</v>
      </c>
      <c r="SN32" s="321">
        <v>0</v>
      </c>
      <c r="SO32" s="321">
        <v>0</v>
      </c>
      <c r="SP32" s="321">
        <v>0</v>
      </c>
      <c r="SQ32" s="321">
        <v>0</v>
      </c>
      <c r="SR32" s="321">
        <v>0</v>
      </c>
      <c r="SS32" s="321">
        <f>VLOOKUP($B32,'Sintesi (CA)'!$C$30:$AE$56,28,FALSE)</f>
        <v>0</v>
      </c>
      <c r="ST32" s="321">
        <f>VLOOKUP($B32,'Sintesi (CA)'!$C$30:$AE$56,28,FALSE)</f>
        <v>0</v>
      </c>
      <c r="SU32" s="321">
        <f>VLOOKUP($B32,'Sintesi (CA)'!$C$30:$AE$56,28,FALSE)</f>
        <v>0</v>
      </c>
      <c r="SV32" s="321">
        <f>VLOOKUP($B32,'Sintesi (CA)'!$C$30:$AE$56,28,FALSE)</f>
        <v>0</v>
      </c>
      <c r="SW32" s="321">
        <f>VLOOKUP($B32,'Sintesi (CA)'!$C$30:$AE$56,28,FALSE)</f>
        <v>0</v>
      </c>
      <c r="SX32" s="321">
        <f>VLOOKUP($B32,'Sintesi (CA)'!$C$30:$AE$56,28,FALSE)</f>
        <v>0</v>
      </c>
      <c r="SY32" s="321">
        <f>VLOOKUP($B32,'Sintesi (CA)'!$C$30:$AE$56,28,FALSE)</f>
        <v>0</v>
      </c>
      <c r="SZ32" s="321">
        <f>VLOOKUP($B32,'Sintesi (CA)'!$C$30:$AE$56,28,FALSE)</f>
        <v>0</v>
      </c>
      <c r="TA32" s="321">
        <f>VLOOKUP($B32,'Sintesi (CA)'!$C$30:$AE$56,28,FALSE)</f>
        <v>0</v>
      </c>
      <c r="TB32" s="321">
        <f>VLOOKUP($B32,'Sintesi (CA)'!$C$30:$AE$56,28,FALSE)</f>
        <v>0</v>
      </c>
      <c r="TC32" s="321">
        <f>VLOOKUP($B32,'Sintesi (CA)'!$C$30:$AE$56,28,FALSE)</f>
        <v>0</v>
      </c>
      <c r="TD32" s="321">
        <f>VLOOKUP($B32,'Sintesi (CA)'!$C$30:$AE$56,28,FALSE)</f>
        <v>0</v>
      </c>
      <c r="TE32" s="321">
        <f>VLOOKUP($B32,'Sintesi (CA)'!$C$30:$AE$56,28,FALSE)</f>
        <v>0</v>
      </c>
      <c r="TF32" s="321">
        <f>VLOOKUP($B32,'Sintesi (CA)'!$C$30:$AE$56,28,FALSE)</f>
        <v>0</v>
      </c>
      <c r="TG32" s="321">
        <f>VLOOKUP($B32,'Sintesi (CA)'!$C$30:$AE$56,28,FALSE)</f>
        <v>0</v>
      </c>
      <c r="TH32" s="321">
        <f>VLOOKUP($B32,'Sintesi (CA)'!$C$30:$AE$56,28,FALSE)</f>
        <v>0</v>
      </c>
      <c r="TI32" s="321">
        <f>VLOOKUP($B32,'Sintesi (CA)'!$C$30:$AE$56,28,FALSE)</f>
        <v>0</v>
      </c>
      <c r="TJ32" s="321">
        <f>VLOOKUP($B32,'Sintesi (CA)'!$C$30:$AE$56,28,FALSE)</f>
        <v>0</v>
      </c>
      <c r="TK32" s="321">
        <f>VLOOKUP($B32,'Sintesi (CA)'!$C$30:$AE$56,28,FALSE)</f>
        <v>0</v>
      </c>
      <c r="TL32" s="321">
        <f>VLOOKUP($B32,'Sintesi (CA)'!$C$30:$AE$56,28,FALSE)</f>
        <v>0</v>
      </c>
      <c r="TM32" s="321">
        <f>VLOOKUP($B32,'Sintesi (CA)'!$C$30:$AE$56,28,FALSE)</f>
        <v>0</v>
      </c>
      <c r="TN32" s="321">
        <f>VLOOKUP($B32,'Sintesi (CA)'!$C$30:$AE$56,28,FALSE)</f>
        <v>0</v>
      </c>
      <c r="TO32" s="321">
        <f>VLOOKUP($B32,'Sintesi (CA)'!$C$30:$AE$56,28,FALSE)</f>
        <v>0</v>
      </c>
      <c r="TP32" s="321">
        <f>VLOOKUP($B32,'Sintesi (CA)'!$C$30:$AE$56,28,FALSE)</f>
        <v>0</v>
      </c>
      <c r="TQ32" s="321">
        <f>VLOOKUP($B32,'Sintesi (CA)'!$C$30:$AE$56,28,FALSE)</f>
        <v>0</v>
      </c>
      <c r="TR32" s="321">
        <f>VLOOKUP($B32,'Sintesi (CA)'!$C$30:$AE$56,28,FALSE)</f>
        <v>0</v>
      </c>
      <c r="TS32" s="321">
        <f>VLOOKUP($B32,'Sintesi (CA)'!$C$30:$AE$56,28,FALSE)</f>
        <v>0</v>
      </c>
      <c r="TT32" s="321">
        <f>VLOOKUP($B32,'Sintesi (CA)'!$C$30:$AE$56,28,FALSE)</f>
        <v>0</v>
      </c>
      <c r="TU32" s="321">
        <f>VLOOKUP($B32,'Sintesi (CA)'!$C$30:$AE$56,28,FALSE)</f>
        <v>0</v>
      </c>
      <c r="TV32" s="321">
        <f>VLOOKUP($B32,'Sintesi (CA)'!$C$30:$AE$56,28,FALSE)</f>
        <v>0</v>
      </c>
      <c r="TW32" s="321">
        <f>VLOOKUP($B32,'Sintesi (CA)'!$C$30:$AE$56,28,FALSE)</f>
        <v>0</v>
      </c>
      <c r="TX32" s="321">
        <f>VLOOKUP($B32,'Sintesi (CA)'!$C$30:$AE$56,28,FALSE)</f>
        <v>0</v>
      </c>
      <c r="TY32" s="321"/>
      <c r="TZ32" s="321"/>
      <c r="UA32" s="321"/>
      <c r="UB32" s="322">
        <v>0</v>
      </c>
      <c r="UC32" s="322">
        <v>0</v>
      </c>
      <c r="UD32" s="322">
        <v>0</v>
      </c>
      <c r="UE32" s="322">
        <v>0</v>
      </c>
      <c r="UF32" s="322">
        <v>0</v>
      </c>
      <c r="UG32" s="322">
        <v>0</v>
      </c>
      <c r="UH32" s="322">
        <v>0</v>
      </c>
      <c r="UI32" s="322">
        <v>0</v>
      </c>
      <c r="UJ32" s="322">
        <v>0</v>
      </c>
      <c r="UK32" s="322">
        <v>0</v>
      </c>
      <c r="UL32" s="322">
        <v>0</v>
      </c>
      <c r="UM32" s="322">
        <v>0</v>
      </c>
      <c r="UN32" s="322">
        <v>0</v>
      </c>
      <c r="UO32" s="322">
        <v>0</v>
      </c>
      <c r="UP32" s="322">
        <v>0</v>
      </c>
      <c r="UQ32" s="322">
        <v>0</v>
      </c>
      <c r="UR32" s="322">
        <v>0</v>
      </c>
      <c r="US32" s="322">
        <v>0</v>
      </c>
      <c r="UT32" s="322">
        <v>0</v>
      </c>
      <c r="UU32" s="322">
        <v>0</v>
      </c>
      <c r="UV32" s="322">
        <v>0</v>
      </c>
      <c r="UW32" s="322">
        <v>0</v>
      </c>
      <c r="UX32" s="322">
        <v>0</v>
      </c>
      <c r="UY32" s="322">
        <v>0</v>
      </c>
      <c r="UZ32" s="322">
        <v>0</v>
      </c>
      <c r="VA32" s="322">
        <v>0</v>
      </c>
      <c r="VB32" s="322">
        <v>0</v>
      </c>
      <c r="VC32" s="322">
        <v>0</v>
      </c>
      <c r="VD32" s="322">
        <v>0</v>
      </c>
      <c r="VE32" s="322">
        <v>0</v>
      </c>
      <c r="VF32" s="322">
        <v>0</v>
      </c>
      <c r="VG32" s="322">
        <v>0</v>
      </c>
      <c r="VH32" s="322">
        <v>0</v>
      </c>
      <c r="VI32" s="322">
        <v>0</v>
      </c>
      <c r="VJ32" s="322">
        <v>0</v>
      </c>
      <c r="VK32" s="322">
        <v>0</v>
      </c>
      <c r="VL32" s="322">
        <v>0</v>
      </c>
      <c r="VM32" s="322">
        <v>0</v>
      </c>
      <c r="VN32" s="322">
        <v>0</v>
      </c>
      <c r="VO32" s="322">
        <v>0</v>
      </c>
      <c r="VP32" s="322">
        <v>0</v>
      </c>
      <c r="VQ32" s="322">
        <v>0</v>
      </c>
      <c r="VR32" s="322">
        <v>0</v>
      </c>
      <c r="VS32" s="322">
        <v>0</v>
      </c>
      <c r="VT32" s="322">
        <v>0</v>
      </c>
      <c r="VU32" s="322">
        <v>0</v>
      </c>
      <c r="VV32" s="322">
        <v>0</v>
      </c>
      <c r="VW32" s="322">
        <v>0</v>
      </c>
      <c r="VX32" s="322">
        <v>0</v>
      </c>
      <c r="VY32" s="322">
        <v>0</v>
      </c>
      <c r="VZ32" s="322">
        <v>0</v>
      </c>
      <c r="WA32" s="322">
        <v>0</v>
      </c>
      <c r="WB32" s="322">
        <v>0</v>
      </c>
      <c r="WC32" s="322">
        <v>0</v>
      </c>
      <c r="WD32" s="322">
        <v>0</v>
      </c>
      <c r="WE32" s="322">
        <v>0</v>
      </c>
      <c r="WF32" s="322">
        <v>0</v>
      </c>
      <c r="WG32" s="322">
        <v>0</v>
      </c>
      <c r="WH32" s="322">
        <v>0</v>
      </c>
      <c r="WI32" s="322">
        <v>0</v>
      </c>
      <c r="WJ32" s="322">
        <v>0</v>
      </c>
      <c r="WK32" s="322">
        <v>0</v>
      </c>
      <c r="WL32" s="322">
        <v>0</v>
      </c>
      <c r="WM32" s="322">
        <v>0</v>
      </c>
      <c r="WN32" s="322">
        <v>0</v>
      </c>
      <c r="WO32" s="322">
        <v>0</v>
      </c>
      <c r="WP32" s="322">
        <v>0</v>
      </c>
      <c r="WQ32" s="322">
        <v>0</v>
      </c>
      <c r="WR32" s="322">
        <v>0</v>
      </c>
      <c r="WS32" s="322">
        <v>0</v>
      </c>
      <c r="WT32" s="322">
        <v>0</v>
      </c>
      <c r="WU32" s="322">
        <v>0</v>
      </c>
      <c r="WV32" s="322">
        <f>VLOOKUP($B32,'Sintesi (CA)'!$C$30:$AE$56,29,FALSE)</f>
        <v>0</v>
      </c>
      <c r="WW32" s="322">
        <f>VLOOKUP($B32,'Sintesi (CA)'!$C$30:$AE$56,29,FALSE)</f>
        <v>0</v>
      </c>
      <c r="WX32" s="322">
        <f>VLOOKUP($B32,'Sintesi (CA)'!$C$30:$AE$56,29,FALSE)</f>
        <v>0</v>
      </c>
      <c r="WY32" s="322">
        <f>VLOOKUP($B32,'Sintesi (CA)'!$C$30:$AE$56,29,FALSE)</f>
        <v>0</v>
      </c>
      <c r="WZ32" s="322">
        <f>VLOOKUP($B32,'Sintesi (CA)'!$C$30:$AE$56,29,FALSE)</f>
        <v>0</v>
      </c>
      <c r="XA32" s="322">
        <f>VLOOKUP($B32,'Sintesi (CA)'!$C$30:$AE$56,29,FALSE)</f>
        <v>0</v>
      </c>
      <c r="XB32" s="322">
        <f>VLOOKUP($B32,'Sintesi (CA)'!$C$30:$AE$56,29,FALSE)</f>
        <v>0</v>
      </c>
      <c r="XC32" s="322">
        <f>VLOOKUP($B32,'Sintesi (CA)'!$C$30:$AE$56,29,FALSE)</f>
        <v>0</v>
      </c>
      <c r="XD32" s="322">
        <f>VLOOKUP($B32,'Sintesi (CA)'!$C$30:$AE$56,29,FALSE)</f>
        <v>0</v>
      </c>
      <c r="XE32" s="322">
        <f>VLOOKUP($B32,'Sintesi (CA)'!$C$30:$AE$56,29,FALSE)</f>
        <v>0</v>
      </c>
      <c r="XF32" s="322">
        <f>VLOOKUP($B32,'Sintesi (CA)'!$C$30:$AE$56,29,FALSE)</f>
        <v>0</v>
      </c>
      <c r="XG32" s="322">
        <f>VLOOKUP($B32,'Sintesi (CA)'!$C$30:$AE$56,29,FALSE)</f>
        <v>0</v>
      </c>
      <c r="XH32" s="322">
        <f>VLOOKUP($B32,'Sintesi (CA)'!$C$30:$AE$56,29,FALSE)</f>
        <v>0</v>
      </c>
      <c r="XI32" s="322">
        <f>VLOOKUP($B32,'Sintesi (CA)'!$C$30:$AE$56,29,FALSE)</f>
        <v>0</v>
      </c>
      <c r="XJ32" s="322">
        <f>VLOOKUP($B32,'Sintesi (CA)'!$C$30:$AE$56,29,FALSE)</f>
        <v>0</v>
      </c>
      <c r="XK32" s="322">
        <f>VLOOKUP($B32,'Sintesi (CA)'!$C$30:$AE$56,29,FALSE)</f>
        <v>0</v>
      </c>
      <c r="XL32" s="322">
        <f>VLOOKUP($B32,'Sintesi (CA)'!$C$30:$AE$56,29,FALSE)</f>
        <v>0</v>
      </c>
      <c r="XM32" s="322">
        <f>VLOOKUP($B32,'Sintesi (CA)'!$C$30:$AE$56,29,FALSE)</f>
        <v>0</v>
      </c>
      <c r="XN32" s="322">
        <f>VLOOKUP($B32,'Sintesi (CA)'!$C$30:$AE$56,29,FALSE)</f>
        <v>0</v>
      </c>
      <c r="XO32" s="322">
        <f>VLOOKUP($B32,'Sintesi (CA)'!$C$30:$AE$56,29,FALSE)</f>
        <v>0</v>
      </c>
      <c r="XP32" s="322">
        <f>VLOOKUP($B32,'Sintesi (CA)'!$C$30:$AE$56,29,FALSE)</f>
        <v>0</v>
      </c>
      <c r="XQ32" s="322">
        <f>VLOOKUP($B32,'Sintesi (CA)'!$C$30:$AE$56,29,FALSE)</f>
        <v>0</v>
      </c>
      <c r="XR32" s="322">
        <f>VLOOKUP($B32,'Sintesi (CA)'!$C$30:$AE$56,29,FALSE)</f>
        <v>0</v>
      </c>
      <c r="XS32" s="322">
        <f>VLOOKUP($B32,'Sintesi (CA)'!$C$30:$AE$56,29,FALSE)</f>
        <v>0</v>
      </c>
      <c r="XT32" s="322">
        <f>VLOOKUP($B32,'Sintesi (CA)'!$C$30:$AE$56,29,FALSE)</f>
        <v>0</v>
      </c>
      <c r="XU32" s="322">
        <f>VLOOKUP($B32,'Sintesi (CA)'!$C$30:$AE$56,29,FALSE)</f>
        <v>0</v>
      </c>
      <c r="XV32" s="322">
        <f>VLOOKUP($B32,'Sintesi (CA)'!$C$30:$AE$56,29,FALSE)</f>
        <v>0</v>
      </c>
      <c r="XW32" s="322">
        <f>VLOOKUP($B32,'Sintesi (CA)'!$C$30:$AE$56,29,FALSE)</f>
        <v>0</v>
      </c>
      <c r="XX32" s="322">
        <f>VLOOKUP($B32,'Sintesi (CA)'!$C$30:$AE$56,29,FALSE)</f>
        <v>0</v>
      </c>
      <c r="XY32" s="322">
        <f>VLOOKUP($B32,'Sintesi (CA)'!$C$30:$AE$56,29,FALSE)</f>
        <v>0</v>
      </c>
      <c r="XZ32" s="322">
        <f>VLOOKUP($B32,'Sintesi (CA)'!$C$30:$AE$56,29,FALSE)</f>
        <v>0</v>
      </c>
      <c r="YA32" s="322">
        <f>VLOOKUP($B32,'Sintesi (CA)'!$C$30:$AE$56,29,FALSE)</f>
        <v>0</v>
      </c>
      <c r="YB32" s="322"/>
      <c r="YC32" s="322"/>
      <c r="YD32" s="322"/>
      <c r="YE32" s="501">
        <v>0</v>
      </c>
      <c r="YF32" s="501">
        <v>0</v>
      </c>
      <c r="YG32" s="501">
        <v>0</v>
      </c>
      <c r="YH32" s="501">
        <v>0</v>
      </c>
      <c r="YI32" s="501">
        <v>0</v>
      </c>
      <c r="YJ32" s="501">
        <v>0</v>
      </c>
      <c r="YK32" s="501">
        <v>0</v>
      </c>
      <c r="YL32" s="501">
        <v>0</v>
      </c>
      <c r="YM32" s="501">
        <v>0</v>
      </c>
      <c r="YN32" s="501">
        <v>0</v>
      </c>
      <c r="YO32" s="501">
        <v>0</v>
      </c>
      <c r="YP32" s="501">
        <v>0</v>
      </c>
      <c r="YQ32" s="501">
        <v>0</v>
      </c>
      <c r="YR32" s="501">
        <v>0</v>
      </c>
      <c r="YS32" s="501">
        <v>0</v>
      </c>
      <c r="YT32" s="501">
        <v>0</v>
      </c>
      <c r="YU32" s="501">
        <v>0</v>
      </c>
      <c r="YV32" s="501">
        <v>0</v>
      </c>
      <c r="YW32" s="501">
        <v>0</v>
      </c>
      <c r="YX32" s="501">
        <v>0</v>
      </c>
      <c r="YY32" s="501">
        <v>0</v>
      </c>
      <c r="YZ32" s="501">
        <v>0</v>
      </c>
      <c r="ZA32" s="501">
        <v>0</v>
      </c>
      <c r="ZB32" s="501">
        <v>0</v>
      </c>
      <c r="ZC32" s="501">
        <v>0</v>
      </c>
      <c r="ZD32" s="501">
        <v>0</v>
      </c>
      <c r="ZE32" s="501">
        <v>0</v>
      </c>
      <c r="ZF32" s="501">
        <v>0</v>
      </c>
      <c r="ZG32" s="501">
        <v>0</v>
      </c>
      <c r="ZH32" s="501">
        <v>0</v>
      </c>
      <c r="ZI32" s="501">
        <v>0</v>
      </c>
      <c r="ZJ32" s="501">
        <v>0</v>
      </c>
      <c r="ZK32" s="501">
        <v>0</v>
      </c>
      <c r="ZL32" s="501">
        <v>0</v>
      </c>
      <c r="ZM32" s="501">
        <v>0</v>
      </c>
      <c r="ZN32" s="501">
        <v>0</v>
      </c>
      <c r="ZO32" s="501">
        <v>0</v>
      </c>
      <c r="ZP32" s="501">
        <v>0</v>
      </c>
      <c r="ZQ32" s="501">
        <v>0</v>
      </c>
      <c r="ZR32" s="501">
        <v>0</v>
      </c>
      <c r="ZS32" s="501">
        <v>0</v>
      </c>
      <c r="ZT32" s="501">
        <v>0</v>
      </c>
      <c r="ZU32" s="501">
        <v>0</v>
      </c>
      <c r="ZV32" s="501">
        <v>0</v>
      </c>
      <c r="ZW32" s="501">
        <v>0</v>
      </c>
      <c r="ZX32" s="501">
        <v>0</v>
      </c>
      <c r="ZY32" s="501">
        <v>0</v>
      </c>
      <c r="ZZ32" s="501">
        <v>0</v>
      </c>
      <c r="AAA32" s="501">
        <v>0</v>
      </c>
      <c r="AAB32" s="501">
        <v>0</v>
      </c>
      <c r="AAC32" s="501">
        <v>0</v>
      </c>
      <c r="AAD32" s="501">
        <v>0</v>
      </c>
      <c r="AAE32" s="501">
        <v>0</v>
      </c>
      <c r="AAF32" s="501">
        <v>0</v>
      </c>
      <c r="AAG32" s="501">
        <v>0</v>
      </c>
      <c r="AAH32" s="501">
        <v>0</v>
      </c>
      <c r="AAI32" s="501">
        <v>0</v>
      </c>
      <c r="AAJ32" s="501">
        <v>0</v>
      </c>
      <c r="AAK32" s="501">
        <v>0</v>
      </c>
      <c r="AAL32" s="501">
        <v>0</v>
      </c>
      <c r="AAM32" s="501">
        <v>0</v>
      </c>
      <c r="AAN32" s="501">
        <v>0</v>
      </c>
      <c r="AAO32" s="501">
        <v>0</v>
      </c>
      <c r="AAP32" s="501">
        <v>0</v>
      </c>
      <c r="AAQ32" s="501">
        <v>0</v>
      </c>
      <c r="AAR32" s="501">
        <v>0</v>
      </c>
      <c r="AAS32" s="501">
        <v>0</v>
      </c>
      <c r="AAT32" s="501">
        <v>0</v>
      </c>
      <c r="AAU32" s="501">
        <v>0</v>
      </c>
      <c r="AAV32" s="501">
        <v>0</v>
      </c>
      <c r="AAW32" s="501">
        <v>0</v>
      </c>
      <c r="AAX32" s="501">
        <v>0</v>
      </c>
      <c r="AAY32" s="501">
        <f>VLOOKUP($B32,'Sintesi (CA)'!$C$30:$AE$56,22,FALSE)</f>
        <v>0</v>
      </c>
      <c r="AAZ32" s="501">
        <f>VLOOKUP($B32,'Sintesi (CA)'!$C$30:$AE$56,22,FALSE)</f>
        <v>0</v>
      </c>
      <c r="ABA32" s="501">
        <f>VLOOKUP($B32,'Sintesi (CA)'!$C$30:$AE$56,22,FALSE)</f>
        <v>0</v>
      </c>
      <c r="ABB32" s="501">
        <f>VLOOKUP($B32,'Sintesi (CA)'!$C$30:$AE$56,22,FALSE)</f>
        <v>0</v>
      </c>
      <c r="ABC32" s="501">
        <f>VLOOKUP($B32,'Sintesi (CA)'!$C$30:$AE$56,22,FALSE)</f>
        <v>0</v>
      </c>
      <c r="ABD32" s="501">
        <f>VLOOKUP($B32,'Sintesi (CA)'!$C$30:$AE$56,22,FALSE)</f>
        <v>0</v>
      </c>
      <c r="ABE32" s="501">
        <f>VLOOKUP($B32,'Sintesi (CA)'!$C$30:$AE$56,22,FALSE)</f>
        <v>0</v>
      </c>
      <c r="ABF32" s="501">
        <f>VLOOKUP($B32,'Sintesi (CA)'!$C$30:$AE$56,22,FALSE)</f>
        <v>0</v>
      </c>
      <c r="ABG32" s="501">
        <f>VLOOKUP($B32,'Sintesi (CA)'!$C$30:$AE$56,22,FALSE)</f>
        <v>0</v>
      </c>
      <c r="ABH32" s="501">
        <f>VLOOKUP($B32,'Sintesi (CA)'!$C$30:$AE$56,22,FALSE)</f>
        <v>0</v>
      </c>
      <c r="ABI32" s="501">
        <f>VLOOKUP($B32,'Sintesi (CA)'!$C$30:$AE$56,22,FALSE)</f>
        <v>0</v>
      </c>
      <c r="ABJ32" s="501">
        <f>VLOOKUP($B32,'Sintesi (CA)'!$C$30:$AE$56,22,FALSE)</f>
        <v>0</v>
      </c>
      <c r="ABK32" s="501">
        <f>VLOOKUP($B32,'Sintesi (CA)'!$C$30:$AE$56,22,FALSE)</f>
        <v>0</v>
      </c>
      <c r="ABL32" s="501">
        <f>VLOOKUP($B32,'Sintesi (CA)'!$C$30:$AE$56,22,FALSE)</f>
        <v>0</v>
      </c>
      <c r="ABM32" s="501">
        <f>VLOOKUP($B32,'Sintesi (CA)'!$C$30:$AE$56,22,FALSE)</f>
        <v>0</v>
      </c>
      <c r="ABN32" s="501">
        <f>VLOOKUP($B32,'Sintesi (CA)'!$C$30:$AE$56,22,FALSE)</f>
        <v>0</v>
      </c>
      <c r="ABO32" s="501">
        <f>VLOOKUP($B32,'Sintesi (CA)'!$C$30:$AE$56,22,FALSE)</f>
        <v>0</v>
      </c>
      <c r="ABP32" s="501">
        <f>VLOOKUP($B32,'Sintesi (CA)'!$C$30:$AE$56,22,FALSE)</f>
        <v>0</v>
      </c>
      <c r="ABQ32" s="501">
        <f>VLOOKUP($B32,'Sintesi (CA)'!$C$30:$AE$56,22,FALSE)</f>
        <v>0</v>
      </c>
      <c r="ABR32" s="501">
        <f>VLOOKUP($B32,'Sintesi (CA)'!$C$30:$AE$56,22,FALSE)</f>
        <v>0</v>
      </c>
      <c r="ABS32" s="501">
        <f>VLOOKUP($B32,'Sintesi (CA)'!$C$30:$AE$56,22,FALSE)</f>
        <v>0</v>
      </c>
      <c r="ABT32" s="501">
        <f>VLOOKUP($B32,'Sintesi (CA)'!$C$30:$AE$56,22,FALSE)</f>
        <v>0</v>
      </c>
      <c r="ABU32" s="501">
        <f>VLOOKUP($B32,'Sintesi (CA)'!$C$30:$AE$56,22,FALSE)</f>
        <v>0</v>
      </c>
      <c r="ABV32" s="501">
        <f>VLOOKUP($B32,'Sintesi (CA)'!$C$30:$AE$56,22,FALSE)</f>
        <v>0</v>
      </c>
      <c r="ABW32" s="501">
        <f>VLOOKUP($B32,'Sintesi (CA)'!$C$30:$AE$56,22,FALSE)</f>
        <v>0</v>
      </c>
      <c r="ABX32" s="501">
        <f>VLOOKUP($B32,'Sintesi (CA)'!$C$30:$AE$56,22,FALSE)</f>
        <v>0</v>
      </c>
      <c r="ABY32" s="501">
        <f>VLOOKUP($B32,'Sintesi (CA)'!$C$30:$AE$56,22,FALSE)</f>
        <v>0</v>
      </c>
      <c r="ABZ32" s="501">
        <f>VLOOKUP($B32,'Sintesi (CA)'!$C$30:$AE$56,22,FALSE)</f>
        <v>0</v>
      </c>
      <c r="ACA32" s="501">
        <f>VLOOKUP($B32,'Sintesi (CA)'!$C$30:$AE$56,22,FALSE)</f>
        <v>0</v>
      </c>
      <c r="ACB32" s="501">
        <f>VLOOKUP($B32,'Sintesi (CA)'!$C$30:$AE$56,22,FALSE)</f>
        <v>0</v>
      </c>
      <c r="ACC32" s="501">
        <f>VLOOKUP($B32,'Sintesi (CA)'!$C$30:$AE$56,22,FALSE)</f>
        <v>0</v>
      </c>
      <c r="ACD32" s="501">
        <f>VLOOKUP($B32,'Sintesi (CA)'!$C$30:$AE$56,22,FALSE)</f>
        <v>0</v>
      </c>
      <c r="ACE32" s="501"/>
      <c r="ACF32" s="501"/>
      <c r="ACG32" s="501"/>
      <c r="ACH32" s="86"/>
      <c r="ACI32" s="88">
        <v>0</v>
      </c>
      <c r="ACJ32" s="87"/>
      <c r="ACK32" s="89"/>
      <c r="ACL32" s="177"/>
      <c r="ACM32" s="177"/>
      <c r="ACN32" s="177"/>
      <c r="ACO32" s="177"/>
      <c r="ACP32" s="177"/>
      <c r="ACQ32" s="177"/>
      <c r="ACR32" s="177"/>
      <c r="ACS32" s="80"/>
      <c r="ACT32" s="80"/>
      <c r="ACU32" s="80"/>
      <c r="ACV32" s="80"/>
      <c r="ACW32" s="80"/>
      <c r="ACX32" s="80"/>
      <c r="ACY32" s="80"/>
      <c r="ACZ32" s="80"/>
      <c r="ADA32" s="80"/>
      <c r="ADB32" s="80"/>
      <c r="ADC32" s="80"/>
      <c r="ADD32" s="80"/>
      <c r="ADE32" s="80"/>
      <c r="ADF32" s="80"/>
      <c r="ADG32" s="80"/>
      <c r="ADH32" s="80"/>
      <c r="ADI32" s="80"/>
      <c r="ADJ32" s="80"/>
      <c r="ADK32" s="80"/>
      <c r="ADL32" s="80"/>
      <c r="ADM32" s="80"/>
      <c r="ADN32" s="80"/>
      <c r="ADO32" s="80"/>
      <c r="ADP32" s="80"/>
      <c r="ADQ32" s="80"/>
      <c r="ADR32" s="80"/>
      <c r="ADS32" s="80"/>
      <c r="ADT32" s="80"/>
      <c r="ADU32" s="80"/>
      <c r="ADV32" s="80"/>
      <c r="ADW32" s="80"/>
      <c r="ADX32" s="80"/>
      <c r="ADY32" s="80"/>
      <c r="ADZ32" s="80"/>
      <c r="AEA32" s="80"/>
      <c r="AEB32" s="80"/>
      <c r="AEC32" s="80"/>
      <c r="AED32" s="80"/>
      <c r="AEE32" s="80"/>
      <c r="AEF32" s="80"/>
      <c r="AEG32" s="80"/>
      <c r="AEH32" s="80"/>
      <c r="AEI32" s="80"/>
      <c r="AEJ32" s="80"/>
      <c r="AEK32" s="80"/>
      <c r="AEL32" s="80"/>
      <c r="AEM32" s="80"/>
      <c r="AEN32" s="80"/>
      <c r="AEO32" s="80"/>
      <c r="AEP32" s="80"/>
      <c r="AEQ32" s="80"/>
      <c r="AER32" s="80"/>
      <c r="AES32" s="80"/>
      <c r="AET32" s="80"/>
      <c r="AEU32" s="80"/>
      <c r="AEV32" s="80"/>
      <c r="AEW32" s="80"/>
      <c r="AEX32" s="80"/>
      <c r="AEY32" s="80"/>
      <c r="AEZ32" s="80"/>
      <c r="AFA32" s="80"/>
      <c r="AFB32" s="80"/>
      <c r="AFC32" s="80"/>
      <c r="AFD32" s="80"/>
      <c r="AFE32" s="80"/>
      <c r="AFF32" s="80"/>
      <c r="AFG32" s="80"/>
      <c r="AFH32" s="80"/>
      <c r="AFI32" s="80"/>
      <c r="AFJ32" s="80"/>
      <c r="AFK32" s="80"/>
      <c r="AFL32" s="80"/>
      <c r="AFM32" s="80"/>
      <c r="AFN32" s="80"/>
      <c r="AFO32" s="80"/>
      <c r="AFP32" s="80"/>
      <c r="AFQ32" s="80"/>
      <c r="AFR32" s="80"/>
      <c r="AFS32" s="80"/>
      <c r="AFT32" s="80"/>
      <c r="AFU32" s="80"/>
      <c r="AFV32" s="80"/>
      <c r="AFW32" s="80"/>
      <c r="AFX32" s="80"/>
      <c r="AFY32" s="80"/>
      <c r="AFZ32" s="80"/>
      <c r="AGA32" s="80"/>
      <c r="AGB32" s="80"/>
      <c r="AGC32" s="80"/>
      <c r="AGD32" s="80"/>
      <c r="AGE32" s="80"/>
      <c r="AGF32" s="80"/>
      <c r="AGG32" s="80"/>
      <c r="AGH32" s="80"/>
      <c r="AGI32" s="80"/>
      <c r="AGJ32" s="80"/>
      <c r="AGK32" s="80"/>
      <c r="AGL32" s="80"/>
      <c r="AGM32" s="80"/>
    </row>
    <row r="33" spans="1:871" s="104" customFormat="1">
      <c r="A33" s="74" t="str">
        <f>IF('Sintesi (CA)'!B58&lt;&gt;"",'Sintesi (CA)'!B58,"")</f>
        <v/>
      </c>
      <c r="B33" s="145" t="str">
        <f>IF('Sintesi (CA)'!C58&lt;&gt;"",'Sintesi (CA)'!C58,"")</f>
        <v/>
      </c>
      <c r="C33" s="74" t="str">
        <f>IF('Sintesi (CA)'!N58&lt;&gt;"",'Sintesi (CA)'!N58,"")</f>
        <v/>
      </c>
      <c r="D33" s="75">
        <f>'Sintesi (CA)'!W58</f>
        <v>0</v>
      </c>
      <c r="E33" s="75">
        <f>'Sintesi (CA)'!X58</f>
        <v>0</v>
      </c>
      <c r="F33" s="75">
        <f>'Sintesi (CA)'!Y58</f>
        <v>0</v>
      </c>
      <c r="G33" s="175">
        <v>1</v>
      </c>
      <c r="H33" s="183"/>
      <c r="I33" s="183"/>
      <c r="J33" s="78">
        <f t="shared" si="123"/>
        <v>0</v>
      </c>
      <c r="K33" s="78">
        <v>0</v>
      </c>
      <c r="L33" s="79">
        <f t="shared" si="124"/>
        <v>0</v>
      </c>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c r="CM33" s="80"/>
      <c r="CN33" s="80"/>
      <c r="CO33" s="80"/>
      <c r="CP33" s="80"/>
      <c r="CQ33" s="80"/>
      <c r="CR33" s="80"/>
      <c r="CS33" s="80"/>
      <c r="CT33" s="80"/>
      <c r="CU33" s="80"/>
      <c r="CV33" s="80"/>
      <c r="CW33" s="80"/>
      <c r="CX33" s="80"/>
      <c r="CY33" s="80"/>
      <c r="CZ33" s="80"/>
      <c r="DA33" s="80"/>
      <c r="DB33" s="80"/>
      <c r="DC33" s="80"/>
      <c r="DD33" s="80"/>
      <c r="DE33" s="80"/>
      <c r="DF33" s="80"/>
      <c r="DG33" s="80"/>
      <c r="DH33" s="80"/>
      <c r="DI33" s="80"/>
      <c r="DJ33" s="80"/>
      <c r="DK33" s="80"/>
      <c r="DL33" s="80"/>
      <c r="DM33" s="80"/>
      <c r="DN33" s="80"/>
      <c r="DO33" s="80"/>
      <c r="DP33" s="318">
        <v>0</v>
      </c>
      <c r="DQ33" s="318">
        <v>0</v>
      </c>
      <c r="DR33" s="318">
        <v>0</v>
      </c>
      <c r="DS33" s="318">
        <v>0</v>
      </c>
      <c r="DT33" s="318">
        <v>0</v>
      </c>
      <c r="DU33" s="318">
        <v>0</v>
      </c>
      <c r="DV33" s="318">
        <v>0</v>
      </c>
      <c r="DW33" s="318">
        <v>0</v>
      </c>
      <c r="DX33" s="318">
        <v>0</v>
      </c>
      <c r="DY33" s="318">
        <v>0</v>
      </c>
      <c r="DZ33" s="318">
        <v>0</v>
      </c>
      <c r="EA33" s="318">
        <v>0</v>
      </c>
      <c r="EB33" s="318">
        <v>0</v>
      </c>
      <c r="EC33" s="318">
        <v>0</v>
      </c>
      <c r="ED33" s="318">
        <v>0</v>
      </c>
      <c r="EE33" s="318">
        <v>0</v>
      </c>
      <c r="EF33" s="318">
        <v>0</v>
      </c>
      <c r="EG33" s="318">
        <v>0</v>
      </c>
      <c r="EH33" s="318">
        <v>0</v>
      </c>
      <c r="EI33" s="318">
        <v>0</v>
      </c>
      <c r="EJ33" s="318">
        <v>0</v>
      </c>
      <c r="EK33" s="318">
        <v>0</v>
      </c>
      <c r="EL33" s="318">
        <v>0</v>
      </c>
      <c r="EM33" s="318">
        <v>0</v>
      </c>
      <c r="EN33" s="318">
        <v>0</v>
      </c>
      <c r="EO33" s="318">
        <v>0</v>
      </c>
      <c r="EP33" s="318">
        <v>0</v>
      </c>
      <c r="EQ33" s="318">
        <v>0</v>
      </c>
      <c r="ER33" s="318">
        <v>0</v>
      </c>
      <c r="ES33" s="318">
        <v>0</v>
      </c>
      <c r="ET33" s="318">
        <v>0</v>
      </c>
      <c r="EU33" s="318">
        <v>0</v>
      </c>
      <c r="EV33" s="318">
        <v>0</v>
      </c>
      <c r="EW33" s="318">
        <v>0</v>
      </c>
      <c r="EX33" s="318">
        <v>0</v>
      </c>
      <c r="EY33" s="318">
        <v>0</v>
      </c>
      <c r="EZ33" s="318">
        <v>0</v>
      </c>
      <c r="FA33" s="318">
        <v>0</v>
      </c>
      <c r="FB33" s="318">
        <v>0</v>
      </c>
      <c r="FC33" s="318">
        <v>0</v>
      </c>
      <c r="FD33" s="318">
        <v>0</v>
      </c>
      <c r="FE33" s="318">
        <v>0</v>
      </c>
      <c r="FF33" s="318">
        <v>0</v>
      </c>
      <c r="FG33" s="318">
        <v>0</v>
      </c>
      <c r="FH33" s="318">
        <v>0</v>
      </c>
      <c r="FI33" s="318">
        <v>0</v>
      </c>
      <c r="FJ33" s="318">
        <v>0</v>
      </c>
      <c r="FK33" s="318">
        <v>0</v>
      </c>
      <c r="FL33" s="318">
        <v>0</v>
      </c>
      <c r="FM33" s="318">
        <v>0</v>
      </c>
      <c r="FN33" s="318">
        <v>0</v>
      </c>
      <c r="FO33" s="318">
        <v>0</v>
      </c>
      <c r="FP33" s="318">
        <v>0</v>
      </c>
      <c r="FQ33" s="318">
        <v>0</v>
      </c>
      <c r="FR33" s="318">
        <v>0</v>
      </c>
      <c r="FS33" s="318">
        <v>0</v>
      </c>
      <c r="FT33" s="318">
        <v>0</v>
      </c>
      <c r="FU33" s="318">
        <v>0</v>
      </c>
      <c r="FV33" s="318">
        <v>0</v>
      </c>
      <c r="FW33" s="318">
        <v>0</v>
      </c>
      <c r="FX33" s="318">
        <v>0</v>
      </c>
      <c r="FY33" s="318">
        <v>0</v>
      </c>
      <c r="FZ33" s="318">
        <v>0</v>
      </c>
      <c r="GA33" s="318">
        <v>0</v>
      </c>
      <c r="GB33" s="318">
        <v>0</v>
      </c>
      <c r="GC33" s="318">
        <v>0</v>
      </c>
      <c r="GD33" s="318">
        <v>0</v>
      </c>
      <c r="GE33" s="318">
        <v>0</v>
      </c>
      <c r="GF33" s="318">
        <v>0</v>
      </c>
      <c r="GG33" s="318">
        <v>0</v>
      </c>
      <c r="GH33" s="318">
        <v>0</v>
      </c>
      <c r="GI33" s="318">
        <v>0</v>
      </c>
      <c r="GJ33" s="318">
        <f>VLOOKUP($B33,'Sintesi (CA)'!$C$30:$AE$56,25,FALSE)</f>
        <v>0</v>
      </c>
      <c r="GK33" s="318">
        <f>VLOOKUP($B33,'Sintesi (CA)'!$C$30:$AE$56,25,FALSE)</f>
        <v>0</v>
      </c>
      <c r="GL33" s="318">
        <f>VLOOKUP($B33,'Sintesi (CA)'!$C$30:$AE$56,25,FALSE)</f>
        <v>0</v>
      </c>
      <c r="GM33" s="318">
        <f>VLOOKUP($B33,'Sintesi (CA)'!$C$30:$AE$56,25,FALSE)</f>
        <v>0</v>
      </c>
      <c r="GN33" s="318">
        <f>VLOOKUP($B33,'Sintesi (CA)'!$C$30:$AE$56,25,FALSE)</f>
        <v>0</v>
      </c>
      <c r="GO33" s="318">
        <f>VLOOKUP($B33,'Sintesi (CA)'!$C$30:$AE$56,25,FALSE)</f>
        <v>0</v>
      </c>
      <c r="GP33" s="318">
        <f>VLOOKUP($B33,'Sintesi (CA)'!$C$30:$AE$56,25,FALSE)</f>
        <v>0</v>
      </c>
      <c r="GQ33" s="318">
        <f>VLOOKUP($B33,'Sintesi (CA)'!$C$30:$AE$56,25,FALSE)</f>
        <v>0</v>
      </c>
      <c r="GR33" s="318">
        <f>VLOOKUP($B33,'Sintesi (CA)'!$C$30:$AE$56,25,FALSE)</f>
        <v>0</v>
      </c>
      <c r="GS33" s="318">
        <f>VLOOKUP($B33,'Sintesi (CA)'!$C$30:$AE$56,25,FALSE)</f>
        <v>0</v>
      </c>
      <c r="GT33" s="318">
        <f>VLOOKUP($B33,'Sintesi (CA)'!$C$30:$AE$56,25,FALSE)</f>
        <v>0</v>
      </c>
      <c r="GU33" s="318">
        <f>VLOOKUP($B33,'Sintesi (CA)'!$C$30:$AE$56,25,FALSE)</f>
        <v>0</v>
      </c>
      <c r="GV33" s="318">
        <f>VLOOKUP($B33,'Sintesi (CA)'!$C$30:$AE$56,25,FALSE)</f>
        <v>0</v>
      </c>
      <c r="GW33" s="318">
        <f>VLOOKUP($B33,'Sintesi (CA)'!$C$30:$AE$56,25,FALSE)</f>
        <v>0</v>
      </c>
      <c r="GX33" s="318">
        <f>VLOOKUP($B33,'Sintesi (CA)'!$C$30:$AE$56,25,FALSE)</f>
        <v>0</v>
      </c>
      <c r="GY33" s="318">
        <f>VLOOKUP($B33,'Sintesi (CA)'!$C$30:$AE$56,25,FALSE)</f>
        <v>0</v>
      </c>
      <c r="GZ33" s="318">
        <f>VLOOKUP($B33,'Sintesi (CA)'!$C$30:$AE$56,25,FALSE)</f>
        <v>0</v>
      </c>
      <c r="HA33" s="318">
        <f>VLOOKUP($B33,'Sintesi (CA)'!$C$30:$AE$56,25,FALSE)</f>
        <v>0</v>
      </c>
      <c r="HB33" s="318">
        <f>VLOOKUP($B33,'Sintesi (CA)'!$C$30:$AE$56,25,FALSE)</f>
        <v>0</v>
      </c>
      <c r="HC33" s="318">
        <f>VLOOKUP($B33,'Sintesi (CA)'!$C$30:$AE$56,25,FALSE)</f>
        <v>0</v>
      </c>
      <c r="HD33" s="318">
        <f>VLOOKUP($B33,'Sintesi (CA)'!$C$30:$AE$56,25,FALSE)</f>
        <v>0</v>
      </c>
      <c r="HE33" s="318">
        <f>VLOOKUP($B33,'Sintesi (CA)'!$C$30:$AE$56,25,FALSE)</f>
        <v>0</v>
      </c>
      <c r="HF33" s="318">
        <f>VLOOKUP($B33,'Sintesi (CA)'!$C$30:$AE$56,25,FALSE)</f>
        <v>0</v>
      </c>
      <c r="HG33" s="318">
        <f>VLOOKUP($B33,'Sintesi (CA)'!$C$30:$AE$56,25,FALSE)</f>
        <v>0</v>
      </c>
      <c r="HH33" s="318">
        <f>VLOOKUP($B33,'Sintesi (CA)'!$C$30:$AE$56,25,FALSE)</f>
        <v>0</v>
      </c>
      <c r="HI33" s="318">
        <f>VLOOKUP($B33,'Sintesi (CA)'!$C$30:$AE$56,25,FALSE)</f>
        <v>0</v>
      </c>
      <c r="HJ33" s="318">
        <f>VLOOKUP($B33,'Sintesi (CA)'!$C$30:$AE$56,25,FALSE)</f>
        <v>0</v>
      </c>
      <c r="HK33" s="318">
        <f>VLOOKUP($B33,'Sintesi (CA)'!$C$30:$AE$56,25,FALSE)</f>
        <v>0</v>
      </c>
      <c r="HL33" s="318">
        <f>VLOOKUP($B33,'Sintesi (CA)'!$C$30:$AE$56,25,FALSE)</f>
        <v>0</v>
      </c>
      <c r="HM33" s="318">
        <f>VLOOKUP($B33,'Sintesi (CA)'!$C$30:$AE$56,25,FALSE)</f>
        <v>0</v>
      </c>
      <c r="HN33" s="318">
        <f>VLOOKUP($B33,'Sintesi (CA)'!$C$30:$AE$56,25,FALSE)</f>
        <v>0</v>
      </c>
      <c r="HO33" s="318">
        <f>VLOOKUP($B33,'Sintesi (CA)'!$C$30:$AE$56,25,FALSE)</f>
        <v>0</v>
      </c>
      <c r="HP33" s="318"/>
      <c r="HQ33" s="318"/>
      <c r="HR33" s="318"/>
      <c r="HS33" s="319">
        <v>0</v>
      </c>
      <c r="HT33" s="319">
        <v>0</v>
      </c>
      <c r="HU33" s="319">
        <v>0</v>
      </c>
      <c r="HV33" s="319">
        <v>0</v>
      </c>
      <c r="HW33" s="319">
        <v>0</v>
      </c>
      <c r="HX33" s="319">
        <v>0</v>
      </c>
      <c r="HY33" s="319">
        <v>0</v>
      </c>
      <c r="HZ33" s="319">
        <v>0</v>
      </c>
      <c r="IA33" s="319">
        <v>0</v>
      </c>
      <c r="IB33" s="319">
        <v>0</v>
      </c>
      <c r="IC33" s="319">
        <v>0</v>
      </c>
      <c r="ID33" s="319">
        <v>0</v>
      </c>
      <c r="IE33" s="319">
        <v>0</v>
      </c>
      <c r="IF33" s="319">
        <v>0</v>
      </c>
      <c r="IG33" s="319">
        <v>0</v>
      </c>
      <c r="IH33" s="319">
        <v>0</v>
      </c>
      <c r="II33" s="319">
        <v>0</v>
      </c>
      <c r="IJ33" s="319">
        <v>0</v>
      </c>
      <c r="IK33" s="319">
        <v>0</v>
      </c>
      <c r="IL33" s="319">
        <v>0</v>
      </c>
      <c r="IM33" s="319">
        <v>0</v>
      </c>
      <c r="IN33" s="319">
        <v>0</v>
      </c>
      <c r="IO33" s="319">
        <v>0</v>
      </c>
      <c r="IP33" s="319">
        <v>0</v>
      </c>
      <c r="IQ33" s="319">
        <v>0</v>
      </c>
      <c r="IR33" s="319">
        <v>0</v>
      </c>
      <c r="IS33" s="319">
        <v>0</v>
      </c>
      <c r="IT33" s="319">
        <v>0</v>
      </c>
      <c r="IU33" s="319">
        <v>0</v>
      </c>
      <c r="IV33" s="319">
        <v>0</v>
      </c>
      <c r="IW33" s="319">
        <v>0</v>
      </c>
      <c r="IX33" s="319">
        <v>0</v>
      </c>
      <c r="IY33" s="319">
        <v>0</v>
      </c>
      <c r="IZ33" s="319">
        <v>0</v>
      </c>
      <c r="JA33" s="319">
        <v>0</v>
      </c>
      <c r="JB33" s="319">
        <v>0</v>
      </c>
      <c r="JC33" s="319">
        <v>0</v>
      </c>
      <c r="JD33" s="319">
        <v>0</v>
      </c>
      <c r="JE33" s="319">
        <v>0</v>
      </c>
      <c r="JF33" s="319">
        <v>0</v>
      </c>
      <c r="JG33" s="319">
        <v>0</v>
      </c>
      <c r="JH33" s="319">
        <v>0</v>
      </c>
      <c r="JI33" s="319">
        <v>0</v>
      </c>
      <c r="JJ33" s="319">
        <v>0</v>
      </c>
      <c r="JK33" s="319">
        <v>0</v>
      </c>
      <c r="JL33" s="319">
        <v>0</v>
      </c>
      <c r="JM33" s="319">
        <v>0</v>
      </c>
      <c r="JN33" s="319">
        <v>0</v>
      </c>
      <c r="JO33" s="319">
        <v>0</v>
      </c>
      <c r="JP33" s="319">
        <v>0</v>
      </c>
      <c r="JQ33" s="319">
        <v>0</v>
      </c>
      <c r="JR33" s="319">
        <v>0</v>
      </c>
      <c r="JS33" s="319">
        <v>0</v>
      </c>
      <c r="JT33" s="319">
        <v>0</v>
      </c>
      <c r="JU33" s="319">
        <v>0</v>
      </c>
      <c r="JV33" s="319">
        <v>0</v>
      </c>
      <c r="JW33" s="319">
        <v>0</v>
      </c>
      <c r="JX33" s="319">
        <v>0</v>
      </c>
      <c r="JY33" s="319">
        <v>0</v>
      </c>
      <c r="JZ33" s="319">
        <v>0</v>
      </c>
      <c r="KA33" s="319">
        <v>0</v>
      </c>
      <c r="KB33" s="319">
        <v>0</v>
      </c>
      <c r="KC33" s="319">
        <v>0</v>
      </c>
      <c r="KD33" s="319">
        <v>0</v>
      </c>
      <c r="KE33" s="319">
        <v>0</v>
      </c>
      <c r="KF33" s="319">
        <v>0</v>
      </c>
      <c r="KG33" s="319">
        <v>0</v>
      </c>
      <c r="KH33" s="319">
        <v>0</v>
      </c>
      <c r="KI33" s="319">
        <v>0</v>
      </c>
      <c r="KJ33" s="319">
        <v>0</v>
      </c>
      <c r="KK33" s="319">
        <v>0</v>
      </c>
      <c r="KL33" s="319">
        <v>0</v>
      </c>
      <c r="KM33" s="319">
        <f>VLOOKUP($B33,'Sintesi (CA)'!$C$30:$AE$56,27,FALSE)</f>
        <v>0</v>
      </c>
      <c r="KN33" s="319">
        <f>VLOOKUP($B33,'Sintesi (CA)'!$C$30:$AE$56,27,FALSE)</f>
        <v>0</v>
      </c>
      <c r="KO33" s="319">
        <f>VLOOKUP($B33,'Sintesi (CA)'!$C$30:$AE$56,27,FALSE)</f>
        <v>0</v>
      </c>
      <c r="KP33" s="319">
        <f>VLOOKUP($B33,'Sintesi (CA)'!$C$30:$AE$56,27,FALSE)</f>
        <v>0</v>
      </c>
      <c r="KQ33" s="319">
        <f>VLOOKUP($B33,'Sintesi (CA)'!$C$30:$AE$56,27,FALSE)</f>
        <v>0</v>
      </c>
      <c r="KR33" s="319">
        <f>VLOOKUP($B33,'Sintesi (CA)'!$C$30:$AE$56,27,FALSE)</f>
        <v>0</v>
      </c>
      <c r="KS33" s="319">
        <f>VLOOKUP($B33,'Sintesi (CA)'!$C$30:$AE$56,27,FALSE)</f>
        <v>0</v>
      </c>
      <c r="KT33" s="319">
        <f>VLOOKUP($B33,'Sintesi (CA)'!$C$30:$AE$56,27,FALSE)</f>
        <v>0</v>
      </c>
      <c r="KU33" s="319">
        <f>VLOOKUP($B33,'Sintesi (CA)'!$C$30:$AE$56,27,FALSE)</f>
        <v>0</v>
      </c>
      <c r="KV33" s="319">
        <f>VLOOKUP($B33,'Sintesi (CA)'!$C$30:$AE$56,27,FALSE)</f>
        <v>0</v>
      </c>
      <c r="KW33" s="319">
        <f>VLOOKUP($B33,'Sintesi (CA)'!$C$30:$AE$56,27,FALSE)</f>
        <v>0</v>
      </c>
      <c r="KX33" s="319">
        <f>VLOOKUP($B33,'Sintesi (CA)'!$C$30:$AE$56,27,FALSE)</f>
        <v>0</v>
      </c>
      <c r="KY33" s="319">
        <f>VLOOKUP($B33,'Sintesi (CA)'!$C$30:$AE$56,27,FALSE)</f>
        <v>0</v>
      </c>
      <c r="KZ33" s="319">
        <f>VLOOKUP($B33,'Sintesi (CA)'!$C$30:$AE$56,27,FALSE)</f>
        <v>0</v>
      </c>
      <c r="LA33" s="319">
        <f>VLOOKUP($B33,'Sintesi (CA)'!$C$30:$AE$56,27,FALSE)</f>
        <v>0</v>
      </c>
      <c r="LB33" s="319">
        <f>VLOOKUP($B33,'Sintesi (CA)'!$C$30:$AE$56,27,FALSE)</f>
        <v>0</v>
      </c>
      <c r="LC33" s="319">
        <f>VLOOKUP($B33,'Sintesi (CA)'!$C$30:$AE$56,27,FALSE)</f>
        <v>0</v>
      </c>
      <c r="LD33" s="319">
        <f>VLOOKUP($B33,'Sintesi (CA)'!$C$30:$AE$56,27,FALSE)</f>
        <v>0</v>
      </c>
      <c r="LE33" s="319">
        <f>VLOOKUP($B33,'Sintesi (CA)'!$C$30:$AE$56,27,FALSE)</f>
        <v>0</v>
      </c>
      <c r="LF33" s="319">
        <f>VLOOKUP($B33,'Sintesi (CA)'!$C$30:$AE$56,27,FALSE)</f>
        <v>0</v>
      </c>
      <c r="LG33" s="319">
        <f>VLOOKUP($B33,'Sintesi (CA)'!$C$30:$AE$56,27,FALSE)</f>
        <v>0</v>
      </c>
      <c r="LH33" s="319">
        <f>VLOOKUP($B33,'Sintesi (CA)'!$C$30:$AE$56,27,FALSE)</f>
        <v>0</v>
      </c>
      <c r="LI33" s="319">
        <f>VLOOKUP($B33,'Sintesi (CA)'!$C$30:$AE$56,27,FALSE)</f>
        <v>0</v>
      </c>
      <c r="LJ33" s="319">
        <f>VLOOKUP($B33,'Sintesi (CA)'!$C$30:$AE$56,27,FALSE)</f>
        <v>0</v>
      </c>
      <c r="LK33" s="319">
        <f>VLOOKUP($B33,'Sintesi (CA)'!$C$30:$AE$56,27,FALSE)</f>
        <v>0</v>
      </c>
      <c r="LL33" s="319">
        <f>VLOOKUP($B33,'Sintesi (CA)'!$C$30:$AE$56,27,FALSE)</f>
        <v>0</v>
      </c>
      <c r="LM33" s="319">
        <f>VLOOKUP($B33,'Sintesi (CA)'!$C$30:$AE$56,27,FALSE)</f>
        <v>0</v>
      </c>
      <c r="LN33" s="319">
        <f>VLOOKUP($B33,'Sintesi (CA)'!$C$30:$AE$56,27,FALSE)</f>
        <v>0</v>
      </c>
      <c r="LO33" s="319">
        <f>VLOOKUP($B33,'Sintesi (CA)'!$C$30:$AE$56,27,FALSE)</f>
        <v>0</v>
      </c>
      <c r="LP33" s="319">
        <f>VLOOKUP($B33,'Sintesi (CA)'!$C$30:$AE$56,27,FALSE)</f>
        <v>0</v>
      </c>
      <c r="LQ33" s="319">
        <f>VLOOKUP($B33,'Sintesi (CA)'!$C$30:$AE$56,27,FALSE)</f>
        <v>0</v>
      </c>
      <c r="LR33" s="319">
        <f>VLOOKUP($B33,'Sintesi (CA)'!$C$30:$AE$56,27,FALSE)</f>
        <v>0</v>
      </c>
      <c r="LS33" s="319"/>
      <c r="LT33" s="319"/>
      <c r="LU33" s="319"/>
      <c r="LV33" s="320">
        <v>0</v>
      </c>
      <c r="LW33" s="320">
        <v>0</v>
      </c>
      <c r="LX33" s="320">
        <v>0</v>
      </c>
      <c r="LY33" s="320">
        <v>0</v>
      </c>
      <c r="LZ33" s="320">
        <v>0</v>
      </c>
      <c r="MA33" s="320">
        <v>0</v>
      </c>
      <c r="MB33" s="320">
        <v>0</v>
      </c>
      <c r="MC33" s="320">
        <v>0</v>
      </c>
      <c r="MD33" s="320">
        <v>0</v>
      </c>
      <c r="ME33" s="320">
        <v>0</v>
      </c>
      <c r="MF33" s="320">
        <v>0</v>
      </c>
      <c r="MG33" s="320">
        <v>0</v>
      </c>
      <c r="MH33" s="320">
        <v>0</v>
      </c>
      <c r="MI33" s="320">
        <v>0</v>
      </c>
      <c r="MJ33" s="320">
        <v>0</v>
      </c>
      <c r="MK33" s="320">
        <v>0</v>
      </c>
      <c r="ML33" s="320">
        <v>0</v>
      </c>
      <c r="MM33" s="320">
        <v>0</v>
      </c>
      <c r="MN33" s="320">
        <v>0</v>
      </c>
      <c r="MO33" s="320">
        <v>0</v>
      </c>
      <c r="MP33" s="320">
        <v>0</v>
      </c>
      <c r="MQ33" s="320">
        <v>0</v>
      </c>
      <c r="MR33" s="320">
        <v>0</v>
      </c>
      <c r="MS33" s="320">
        <v>0</v>
      </c>
      <c r="MT33" s="320">
        <v>0</v>
      </c>
      <c r="MU33" s="320">
        <v>0</v>
      </c>
      <c r="MV33" s="320">
        <v>0</v>
      </c>
      <c r="MW33" s="320">
        <v>0</v>
      </c>
      <c r="MX33" s="320">
        <v>0</v>
      </c>
      <c r="MY33" s="320">
        <v>0</v>
      </c>
      <c r="MZ33" s="320">
        <v>0</v>
      </c>
      <c r="NA33" s="320">
        <v>0</v>
      </c>
      <c r="NB33" s="320">
        <v>0</v>
      </c>
      <c r="NC33" s="320">
        <v>0</v>
      </c>
      <c r="ND33" s="320">
        <v>0</v>
      </c>
      <c r="NE33" s="320">
        <v>0</v>
      </c>
      <c r="NF33" s="320">
        <v>0</v>
      </c>
      <c r="NG33" s="320">
        <v>0</v>
      </c>
      <c r="NH33" s="320">
        <v>0</v>
      </c>
      <c r="NI33" s="320">
        <v>0</v>
      </c>
      <c r="NJ33" s="320">
        <v>0</v>
      </c>
      <c r="NK33" s="320">
        <v>0</v>
      </c>
      <c r="NL33" s="320">
        <v>0</v>
      </c>
      <c r="NM33" s="320">
        <v>0</v>
      </c>
      <c r="NN33" s="320">
        <v>0</v>
      </c>
      <c r="NO33" s="320">
        <v>0</v>
      </c>
      <c r="NP33" s="320">
        <v>0</v>
      </c>
      <c r="NQ33" s="320">
        <v>0</v>
      </c>
      <c r="NR33" s="320">
        <v>0</v>
      </c>
      <c r="NS33" s="320">
        <v>0</v>
      </c>
      <c r="NT33" s="320">
        <v>0</v>
      </c>
      <c r="NU33" s="320">
        <v>0</v>
      </c>
      <c r="NV33" s="320">
        <v>0</v>
      </c>
      <c r="NW33" s="320">
        <v>0</v>
      </c>
      <c r="NX33" s="320">
        <v>0</v>
      </c>
      <c r="NY33" s="320">
        <v>0</v>
      </c>
      <c r="NZ33" s="320">
        <v>0</v>
      </c>
      <c r="OA33" s="320">
        <v>0</v>
      </c>
      <c r="OB33" s="320">
        <v>0</v>
      </c>
      <c r="OC33" s="320">
        <v>0</v>
      </c>
      <c r="OD33" s="320">
        <v>0</v>
      </c>
      <c r="OE33" s="320">
        <v>0</v>
      </c>
      <c r="OF33" s="320">
        <v>0</v>
      </c>
      <c r="OG33" s="320">
        <v>0</v>
      </c>
      <c r="OH33" s="320">
        <v>0</v>
      </c>
      <c r="OI33" s="320">
        <v>0</v>
      </c>
      <c r="OJ33" s="320">
        <v>0</v>
      </c>
      <c r="OK33" s="320">
        <v>0</v>
      </c>
      <c r="OL33" s="320">
        <v>0</v>
      </c>
      <c r="OM33" s="320">
        <v>0</v>
      </c>
      <c r="ON33" s="320">
        <v>0</v>
      </c>
      <c r="OO33" s="320">
        <v>0</v>
      </c>
      <c r="OP33" s="320">
        <f>VLOOKUP($B33,'Sintesi (CA)'!$C$30:$AE$56,26,FALSE)</f>
        <v>0</v>
      </c>
      <c r="OQ33" s="320">
        <f>VLOOKUP($B33,'Sintesi (CA)'!$C$30:$AE$56,26,FALSE)</f>
        <v>0</v>
      </c>
      <c r="OR33" s="320">
        <f>VLOOKUP($B33,'Sintesi (CA)'!$C$30:$AE$56,26,FALSE)</f>
        <v>0</v>
      </c>
      <c r="OS33" s="320">
        <f>VLOOKUP($B33,'Sintesi (CA)'!$C$30:$AE$56,26,FALSE)</f>
        <v>0</v>
      </c>
      <c r="OT33" s="320">
        <f>VLOOKUP($B33,'Sintesi (CA)'!$C$30:$AE$56,26,FALSE)</f>
        <v>0</v>
      </c>
      <c r="OU33" s="320">
        <f>VLOOKUP($B33,'Sintesi (CA)'!$C$30:$AE$56,26,FALSE)</f>
        <v>0</v>
      </c>
      <c r="OV33" s="320">
        <f>VLOOKUP($B33,'Sintesi (CA)'!$C$30:$AE$56,26,FALSE)</f>
        <v>0</v>
      </c>
      <c r="OW33" s="320">
        <f>VLOOKUP($B33,'Sintesi (CA)'!$C$30:$AE$56,26,FALSE)</f>
        <v>0</v>
      </c>
      <c r="OX33" s="320">
        <f>VLOOKUP($B33,'Sintesi (CA)'!$C$30:$AE$56,26,FALSE)</f>
        <v>0</v>
      </c>
      <c r="OY33" s="320">
        <f>VLOOKUP($B33,'Sintesi (CA)'!$C$30:$AE$56,26,FALSE)</f>
        <v>0</v>
      </c>
      <c r="OZ33" s="320">
        <f>VLOOKUP($B33,'Sintesi (CA)'!$C$30:$AE$56,26,FALSE)</f>
        <v>0</v>
      </c>
      <c r="PA33" s="320">
        <f>VLOOKUP($B33,'Sintesi (CA)'!$C$30:$AE$56,26,FALSE)</f>
        <v>0</v>
      </c>
      <c r="PB33" s="320">
        <f>VLOOKUP($B33,'Sintesi (CA)'!$C$30:$AE$56,26,FALSE)</f>
        <v>0</v>
      </c>
      <c r="PC33" s="320">
        <f>VLOOKUP($B33,'Sintesi (CA)'!$C$30:$AE$56,26,FALSE)</f>
        <v>0</v>
      </c>
      <c r="PD33" s="320">
        <f>VLOOKUP($B33,'Sintesi (CA)'!$C$30:$AE$56,26,FALSE)</f>
        <v>0</v>
      </c>
      <c r="PE33" s="320">
        <f>VLOOKUP($B33,'Sintesi (CA)'!$C$30:$AE$56,26,FALSE)</f>
        <v>0</v>
      </c>
      <c r="PF33" s="320">
        <f>VLOOKUP($B33,'Sintesi (CA)'!$C$30:$AE$56,26,FALSE)</f>
        <v>0</v>
      </c>
      <c r="PG33" s="320">
        <f>VLOOKUP($B33,'Sintesi (CA)'!$C$30:$AE$56,26,FALSE)</f>
        <v>0</v>
      </c>
      <c r="PH33" s="320">
        <f>VLOOKUP($B33,'Sintesi (CA)'!$C$30:$AE$56,26,FALSE)</f>
        <v>0</v>
      </c>
      <c r="PI33" s="320">
        <f>VLOOKUP($B33,'Sintesi (CA)'!$C$30:$AE$56,26,FALSE)</f>
        <v>0</v>
      </c>
      <c r="PJ33" s="320">
        <f>VLOOKUP($B33,'Sintesi (CA)'!$C$30:$AE$56,26,FALSE)</f>
        <v>0</v>
      </c>
      <c r="PK33" s="320">
        <f>VLOOKUP($B33,'Sintesi (CA)'!$C$30:$AE$56,26,FALSE)</f>
        <v>0</v>
      </c>
      <c r="PL33" s="320">
        <f>VLOOKUP($B33,'Sintesi (CA)'!$C$30:$AE$56,26,FALSE)</f>
        <v>0</v>
      </c>
      <c r="PM33" s="320">
        <f>VLOOKUP($B33,'Sintesi (CA)'!$C$30:$AE$56,26,FALSE)</f>
        <v>0</v>
      </c>
      <c r="PN33" s="320">
        <f>VLOOKUP($B33,'Sintesi (CA)'!$C$30:$AE$56,26,FALSE)</f>
        <v>0</v>
      </c>
      <c r="PO33" s="320">
        <f>VLOOKUP($B33,'Sintesi (CA)'!$C$30:$AE$56,26,FALSE)</f>
        <v>0</v>
      </c>
      <c r="PP33" s="320">
        <f>VLOOKUP($B33,'Sintesi (CA)'!$C$30:$AE$56,26,FALSE)</f>
        <v>0</v>
      </c>
      <c r="PQ33" s="320">
        <f>VLOOKUP($B33,'Sintesi (CA)'!$C$30:$AE$56,26,FALSE)</f>
        <v>0</v>
      </c>
      <c r="PR33" s="320">
        <f>VLOOKUP($B33,'Sintesi (CA)'!$C$30:$AE$56,26,FALSE)</f>
        <v>0</v>
      </c>
      <c r="PS33" s="320">
        <f>VLOOKUP($B33,'Sintesi (CA)'!$C$30:$AE$56,26,FALSE)</f>
        <v>0</v>
      </c>
      <c r="PT33" s="320">
        <f>VLOOKUP($B33,'Sintesi (CA)'!$C$30:$AE$56,26,FALSE)</f>
        <v>0</v>
      </c>
      <c r="PU33" s="320">
        <f>VLOOKUP($B33,'Sintesi (CA)'!$C$30:$AE$56,26,FALSE)</f>
        <v>0</v>
      </c>
      <c r="PV33" s="320"/>
      <c r="PW33" s="320"/>
      <c r="PX33" s="320"/>
      <c r="PY33" s="321">
        <v>0</v>
      </c>
      <c r="PZ33" s="321">
        <v>0</v>
      </c>
      <c r="QA33" s="321">
        <v>0</v>
      </c>
      <c r="QB33" s="321">
        <v>0</v>
      </c>
      <c r="QC33" s="321">
        <v>0</v>
      </c>
      <c r="QD33" s="321">
        <v>0</v>
      </c>
      <c r="QE33" s="321">
        <v>0</v>
      </c>
      <c r="QF33" s="321">
        <v>0</v>
      </c>
      <c r="QG33" s="321">
        <v>0</v>
      </c>
      <c r="QH33" s="321">
        <v>0</v>
      </c>
      <c r="QI33" s="321">
        <v>0</v>
      </c>
      <c r="QJ33" s="321">
        <v>0</v>
      </c>
      <c r="QK33" s="321">
        <v>0</v>
      </c>
      <c r="QL33" s="321">
        <v>0</v>
      </c>
      <c r="QM33" s="321">
        <v>0</v>
      </c>
      <c r="QN33" s="321">
        <v>0</v>
      </c>
      <c r="QO33" s="321">
        <v>0</v>
      </c>
      <c r="QP33" s="321">
        <v>0</v>
      </c>
      <c r="QQ33" s="321">
        <v>0</v>
      </c>
      <c r="QR33" s="321">
        <v>0</v>
      </c>
      <c r="QS33" s="321">
        <v>0</v>
      </c>
      <c r="QT33" s="321">
        <v>0</v>
      </c>
      <c r="QU33" s="321">
        <v>0</v>
      </c>
      <c r="QV33" s="321">
        <v>0</v>
      </c>
      <c r="QW33" s="321">
        <v>0</v>
      </c>
      <c r="QX33" s="321">
        <v>0</v>
      </c>
      <c r="QY33" s="321">
        <v>0</v>
      </c>
      <c r="QZ33" s="321">
        <v>0</v>
      </c>
      <c r="RA33" s="321">
        <v>0</v>
      </c>
      <c r="RB33" s="321">
        <v>0</v>
      </c>
      <c r="RC33" s="321">
        <v>0</v>
      </c>
      <c r="RD33" s="321">
        <v>0</v>
      </c>
      <c r="RE33" s="321">
        <v>0</v>
      </c>
      <c r="RF33" s="321">
        <v>0</v>
      </c>
      <c r="RG33" s="321">
        <v>0</v>
      </c>
      <c r="RH33" s="321">
        <v>0</v>
      </c>
      <c r="RI33" s="321">
        <v>0</v>
      </c>
      <c r="RJ33" s="321">
        <v>0</v>
      </c>
      <c r="RK33" s="321">
        <v>0</v>
      </c>
      <c r="RL33" s="321">
        <v>0</v>
      </c>
      <c r="RM33" s="321">
        <v>0</v>
      </c>
      <c r="RN33" s="321">
        <v>0</v>
      </c>
      <c r="RO33" s="321">
        <v>0</v>
      </c>
      <c r="RP33" s="321">
        <v>0</v>
      </c>
      <c r="RQ33" s="321">
        <v>0</v>
      </c>
      <c r="RR33" s="321">
        <v>0</v>
      </c>
      <c r="RS33" s="321">
        <v>0</v>
      </c>
      <c r="RT33" s="321">
        <v>0</v>
      </c>
      <c r="RU33" s="321">
        <v>0</v>
      </c>
      <c r="RV33" s="321">
        <v>0</v>
      </c>
      <c r="RW33" s="321">
        <v>0</v>
      </c>
      <c r="RX33" s="321">
        <v>0</v>
      </c>
      <c r="RY33" s="321">
        <v>0</v>
      </c>
      <c r="RZ33" s="321">
        <v>0</v>
      </c>
      <c r="SA33" s="321">
        <v>0</v>
      </c>
      <c r="SB33" s="321">
        <v>0</v>
      </c>
      <c r="SC33" s="321">
        <v>0</v>
      </c>
      <c r="SD33" s="321">
        <v>0</v>
      </c>
      <c r="SE33" s="321">
        <v>0</v>
      </c>
      <c r="SF33" s="321">
        <v>0</v>
      </c>
      <c r="SG33" s="321">
        <v>0</v>
      </c>
      <c r="SH33" s="321">
        <v>0</v>
      </c>
      <c r="SI33" s="321">
        <v>0</v>
      </c>
      <c r="SJ33" s="321">
        <v>0</v>
      </c>
      <c r="SK33" s="321">
        <v>0</v>
      </c>
      <c r="SL33" s="321">
        <v>0</v>
      </c>
      <c r="SM33" s="321">
        <v>0</v>
      </c>
      <c r="SN33" s="321">
        <v>0</v>
      </c>
      <c r="SO33" s="321">
        <v>0</v>
      </c>
      <c r="SP33" s="321">
        <v>0</v>
      </c>
      <c r="SQ33" s="321">
        <v>0</v>
      </c>
      <c r="SR33" s="321">
        <v>0</v>
      </c>
      <c r="SS33" s="321">
        <f>VLOOKUP($B33,'Sintesi (CA)'!$C$30:$AE$56,28,FALSE)</f>
        <v>0</v>
      </c>
      <c r="ST33" s="321">
        <f>VLOOKUP($B33,'Sintesi (CA)'!$C$30:$AE$56,28,FALSE)</f>
        <v>0</v>
      </c>
      <c r="SU33" s="321">
        <f>VLOOKUP($B33,'Sintesi (CA)'!$C$30:$AE$56,28,FALSE)</f>
        <v>0</v>
      </c>
      <c r="SV33" s="321">
        <f>VLOOKUP($B33,'Sintesi (CA)'!$C$30:$AE$56,28,FALSE)</f>
        <v>0</v>
      </c>
      <c r="SW33" s="321">
        <f>VLOOKUP($B33,'Sintesi (CA)'!$C$30:$AE$56,28,FALSE)</f>
        <v>0</v>
      </c>
      <c r="SX33" s="321">
        <f>VLOOKUP($B33,'Sintesi (CA)'!$C$30:$AE$56,28,FALSE)</f>
        <v>0</v>
      </c>
      <c r="SY33" s="321">
        <f>VLOOKUP($B33,'Sintesi (CA)'!$C$30:$AE$56,28,FALSE)</f>
        <v>0</v>
      </c>
      <c r="SZ33" s="321">
        <f>VLOOKUP($B33,'Sintesi (CA)'!$C$30:$AE$56,28,FALSE)</f>
        <v>0</v>
      </c>
      <c r="TA33" s="321">
        <f>VLOOKUP($B33,'Sintesi (CA)'!$C$30:$AE$56,28,FALSE)</f>
        <v>0</v>
      </c>
      <c r="TB33" s="321">
        <f>VLOOKUP($B33,'Sintesi (CA)'!$C$30:$AE$56,28,FALSE)</f>
        <v>0</v>
      </c>
      <c r="TC33" s="321">
        <f>VLOOKUP($B33,'Sintesi (CA)'!$C$30:$AE$56,28,FALSE)</f>
        <v>0</v>
      </c>
      <c r="TD33" s="321">
        <f>VLOOKUP($B33,'Sintesi (CA)'!$C$30:$AE$56,28,FALSE)</f>
        <v>0</v>
      </c>
      <c r="TE33" s="321">
        <f>VLOOKUP($B33,'Sintesi (CA)'!$C$30:$AE$56,28,FALSE)</f>
        <v>0</v>
      </c>
      <c r="TF33" s="321">
        <f>VLOOKUP($B33,'Sintesi (CA)'!$C$30:$AE$56,28,FALSE)</f>
        <v>0</v>
      </c>
      <c r="TG33" s="321">
        <f>VLOOKUP($B33,'Sintesi (CA)'!$C$30:$AE$56,28,FALSE)</f>
        <v>0</v>
      </c>
      <c r="TH33" s="321">
        <f>VLOOKUP($B33,'Sintesi (CA)'!$C$30:$AE$56,28,FALSE)</f>
        <v>0</v>
      </c>
      <c r="TI33" s="321">
        <f>VLOOKUP($B33,'Sintesi (CA)'!$C$30:$AE$56,28,FALSE)</f>
        <v>0</v>
      </c>
      <c r="TJ33" s="321">
        <f>VLOOKUP($B33,'Sintesi (CA)'!$C$30:$AE$56,28,FALSE)</f>
        <v>0</v>
      </c>
      <c r="TK33" s="321">
        <f>VLOOKUP($B33,'Sintesi (CA)'!$C$30:$AE$56,28,FALSE)</f>
        <v>0</v>
      </c>
      <c r="TL33" s="321">
        <f>VLOOKUP($B33,'Sintesi (CA)'!$C$30:$AE$56,28,FALSE)</f>
        <v>0</v>
      </c>
      <c r="TM33" s="321">
        <f>VLOOKUP($B33,'Sintesi (CA)'!$C$30:$AE$56,28,FALSE)</f>
        <v>0</v>
      </c>
      <c r="TN33" s="321">
        <f>VLOOKUP($B33,'Sintesi (CA)'!$C$30:$AE$56,28,FALSE)</f>
        <v>0</v>
      </c>
      <c r="TO33" s="321">
        <f>VLOOKUP($B33,'Sintesi (CA)'!$C$30:$AE$56,28,FALSE)</f>
        <v>0</v>
      </c>
      <c r="TP33" s="321">
        <f>VLOOKUP($B33,'Sintesi (CA)'!$C$30:$AE$56,28,FALSE)</f>
        <v>0</v>
      </c>
      <c r="TQ33" s="321">
        <f>VLOOKUP($B33,'Sintesi (CA)'!$C$30:$AE$56,28,FALSE)</f>
        <v>0</v>
      </c>
      <c r="TR33" s="321">
        <f>VLOOKUP($B33,'Sintesi (CA)'!$C$30:$AE$56,28,FALSE)</f>
        <v>0</v>
      </c>
      <c r="TS33" s="321">
        <f>VLOOKUP($B33,'Sintesi (CA)'!$C$30:$AE$56,28,FALSE)</f>
        <v>0</v>
      </c>
      <c r="TT33" s="321">
        <f>VLOOKUP($B33,'Sintesi (CA)'!$C$30:$AE$56,28,FALSE)</f>
        <v>0</v>
      </c>
      <c r="TU33" s="321">
        <f>VLOOKUP($B33,'Sintesi (CA)'!$C$30:$AE$56,28,FALSE)</f>
        <v>0</v>
      </c>
      <c r="TV33" s="321">
        <f>VLOOKUP($B33,'Sintesi (CA)'!$C$30:$AE$56,28,FALSE)</f>
        <v>0</v>
      </c>
      <c r="TW33" s="321">
        <f>VLOOKUP($B33,'Sintesi (CA)'!$C$30:$AE$56,28,FALSE)</f>
        <v>0</v>
      </c>
      <c r="TX33" s="321">
        <f>VLOOKUP($B33,'Sintesi (CA)'!$C$30:$AE$56,28,FALSE)</f>
        <v>0</v>
      </c>
      <c r="TY33" s="321"/>
      <c r="TZ33" s="321"/>
      <c r="UA33" s="321"/>
      <c r="UB33" s="322">
        <v>0</v>
      </c>
      <c r="UC33" s="322">
        <v>0</v>
      </c>
      <c r="UD33" s="322">
        <v>0</v>
      </c>
      <c r="UE33" s="322">
        <v>0</v>
      </c>
      <c r="UF33" s="322">
        <v>0</v>
      </c>
      <c r="UG33" s="322">
        <v>0</v>
      </c>
      <c r="UH33" s="322">
        <v>0</v>
      </c>
      <c r="UI33" s="322">
        <v>0</v>
      </c>
      <c r="UJ33" s="322">
        <v>0</v>
      </c>
      <c r="UK33" s="322">
        <v>0</v>
      </c>
      <c r="UL33" s="322">
        <v>0</v>
      </c>
      <c r="UM33" s="322">
        <v>0</v>
      </c>
      <c r="UN33" s="322">
        <v>0</v>
      </c>
      <c r="UO33" s="322">
        <v>0</v>
      </c>
      <c r="UP33" s="322">
        <v>0</v>
      </c>
      <c r="UQ33" s="322">
        <v>0</v>
      </c>
      <c r="UR33" s="322">
        <v>0</v>
      </c>
      <c r="US33" s="322">
        <v>0</v>
      </c>
      <c r="UT33" s="322">
        <v>0</v>
      </c>
      <c r="UU33" s="322">
        <v>0</v>
      </c>
      <c r="UV33" s="322">
        <v>0</v>
      </c>
      <c r="UW33" s="322">
        <v>0</v>
      </c>
      <c r="UX33" s="322">
        <v>0</v>
      </c>
      <c r="UY33" s="322">
        <v>0</v>
      </c>
      <c r="UZ33" s="322">
        <v>0</v>
      </c>
      <c r="VA33" s="322">
        <v>0</v>
      </c>
      <c r="VB33" s="322">
        <v>0</v>
      </c>
      <c r="VC33" s="322">
        <v>0</v>
      </c>
      <c r="VD33" s="322">
        <v>0</v>
      </c>
      <c r="VE33" s="322">
        <v>0</v>
      </c>
      <c r="VF33" s="322">
        <v>0</v>
      </c>
      <c r="VG33" s="322">
        <v>0</v>
      </c>
      <c r="VH33" s="322">
        <v>0</v>
      </c>
      <c r="VI33" s="322">
        <v>0</v>
      </c>
      <c r="VJ33" s="322">
        <v>0</v>
      </c>
      <c r="VK33" s="322">
        <v>0</v>
      </c>
      <c r="VL33" s="322">
        <v>0</v>
      </c>
      <c r="VM33" s="322">
        <v>0</v>
      </c>
      <c r="VN33" s="322">
        <v>0</v>
      </c>
      <c r="VO33" s="322">
        <v>0</v>
      </c>
      <c r="VP33" s="322">
        <v>0</v>
      </c>
      <c r="VQ33" s="322">
        <v>0</v>
      </c>
      <c r="VR33" s="322">
        <v>0</v>
      </c>
      <c r="VS33" s="322">
        <v>0</v>
      </c>
      <c r="VT33" s="322">
        <v>0</v>
      </c>
      <c r="VU33" s="322">
        <v>0</v>
      </c>
      <c r="VV33" s="322">
        <v>0</v>
      </c>
      <c r="VW33" s="322">
        <v>0</v>
      </c>
      <c r="VX33" s="322">
        <v>0</v>
      </c>
      <c r="VY33" s="322">
        <v>0</v>
      </c>
      <c r="VZ33" s="322">
        <v>0</v>
      </c>
      <c r="WA33" s="322">
        <v>0</v>
      </c>
      <c r="WB33" s="322">
        <v>0</v>
      </c>
      <c r="WC33" s="322">
        <v>0</v>
      </c>
      <c r="WD33" s="322">
        <v>0</v>
      </c>
      <c r="WE33" s="322">
        <v>0</v>
      </c>
      <c r="WF33" s="322">
        <v>0</v>
      </c>
      <c r="WG33" s="322">
        <v>0</v>
      </c>
      <c r="WH33" s="322">
        <v>0</v>
      </c>
      <c r="WI33" s="322">
        <v>0</v>
      </c>
      <c r="WJ33" s="322">
        <v>0</v>
      </c>
      <c r="WK33" s="322">
        <v>0</v>
      </c>
      <c r="WL33" s="322">
        <v>0</v>
      </c>
      <c r="WM33" s="322">
        <v>0</v>
      </c>
      <c r="WN33" s="322">
        <v>0</v>
      </c>
      <c r="WO33" s="322">
        <v>0</v>
      </c>
      <c r="WP33" s="322">
        <v>0</v>
      </c>
      <c r="WQ33" s="322">
        <v>0</v>
      </c>
      <c r="WR33" s="322">
        <v>0</v>
      </c>
      <c r="WS33" s="322">
        <v>0</v>
      </c>
      <c r="WT33" s="322">
        <v>0</v>
      </c>
      <c r="WU33" s="322">
        <v>0</v>
      </c>
      <c r="WV33" s="322">
        <f>VLOOKUP($B33,'Sintesi (CA)'!$C$30:$AE$56,29,FALSE)</f>
        <v>0</v>
      </c>
      <c r="WW33" s="322">
        <f>VLOOKUP($B33,'Sintesi (CA)'!$C$30:$AE$56,29,FALSE)</f>
        <v>0</v>
      </c>
      <c r="WX33" s="322">
        <f>VLOOKUP($B33,'Sintesi (CA)'!$C$30:$AE$56,29,FALSE)</f>
        <v>0</v>
      </c>
      <c r="WY33" s="322">
        <f>VLOOKUP($B33,'Sintesi (CA)'!$C$30:$AE$56,29,FALSE)</f>
        <v>0</v>
      </c>
      <c r="WZ33" s="322">
        <f>VLOOKUP($B33,'Sintesi (CA)'!$C$30:$AE$56,29,FALSE)</f>
        <v>0</v>
      </c>
      <c r="XA33" s="322">
        <f>VLOOKUP($B33,'Sintesi (CA)'!$C$30:$AE$56,29,FALSE)</f>
        <v>0</v>
      </c>
      <c r="XB33" s="322">
        <f>VLOOKUP($B33,'Sintesi (CA)'!$C$30:$AE$56,29,FALSE)</f>
        <v>0</v>
      </c>
      <c r="XC33" s="322">
        <f>VLOOKUP($B33,'Sintesi (CA)'!$C$30:$AE$56,29,FALSE)</f>
        <v>0</v>
      </c>
      <c r="XD33" s="322">
        <f>VLOOKUP($B33,'Sintesi (CA)'!$C$30:$AE$56,29,FALSE)</f>
        <v>0</v>
      </c>
      <c r="XE33" s="322">
        <f>VLOOKUP($B33,'Sintesi (CA)'!$C$30:$AE$56,29,FALSE)</f>
        <v>0</v>
      </c>
      <c r="XF33" s="322">
        <f>VLOOKUP($B33,'Sintesi (CA)'!$C$30:$AE$56,29,FALSE)</f>
        <v>0</v>
      </c>
      <c r="XG33" s="322">
        <f>VLOOKUP($B33,'Sintesi (CA)'!$C$30:$AE$56,29,FALSE)</f>
        <v>0</v>
      </c>
      <c r="XH33" s="322">
        <f>VLOOKUP($B33,'Sintesi (CA)'!$C$30:$AE$56,29,FALSE)</f>
        <v>0</v>
      </c>
      <c r="XI33" s="322">
        <f>VLOOKUP($B33,'Sintesi (CA)'!$C$30:$AE$56,29,FALSE)</f>
        <v>0</v>
      </c>
      <c r="XJ33" s="322">
        <f>VLOOKUP($B33,'Sintesi (CA)'!$C$30:$AE$56,29,FALSE)</f>
        <v>0</v>
      </c>
      <c r="XK33" s="322">
        <f>VLOOKUP($B33,'Sintesi (CA)'!$C$30:$AE$56,29,FALSE)</f>
        <v>0</v>
      </c>
      <c r="XL33" s="322">
        <f>VLOOKUP($B33,'Sintesi (CA)'!$C$30:$AE$56,29,FALSE)</f>
        <v>0</v>
      </c>
      <c r="XM33" s="322">
        <f>VLOOKUP($B33,'Sintesi (CA)'!$C$30:$AE$56,29,FALSE)</f>
        <v>0</v>
      </c>
      <c r="XN33" s="322">
        <f>VLOOKUP($B33,'Sintesi (CA)'!$C$30:$AE$56,29,FALSE)</f>
        <v>0</v>
      </c>
      <c r="XO33" s="322">
        <f>VLOOKUP($B33,'Sintesi (CA)'!$C$30:$AE$56,29,FALSE)</f>
        <v>0</v>
      </c>
      <c r="XP33" s="322">
        <f>VLOOKUP($B33,'Sintesi (CA)'!$C$30:$AE$56,29,FALSE)</f>
        <v>0</v>
      </c>
      <c r="XQ33" s="322">
        <f>VLOOKUP($B33,'Sintesi (CA)'!$C$30:$AE$56,29,FALSE)</f>
        <v>0</v>
      </c>
      <c r="XR33" s="322">
        <f>VLOOKUP($B33,'Sintesi (CA)'!$C$30:$AE$56,29,FALSE)</f>
        <v>0</v>
      </c>
      <c r="XS33" s="322">
        <f>VLOOKUP($B33,'Sintesi (CA)'!$C$30:$AE$56,29,FALSE)</f>
        <v>0</v>
      </c>
      <c r="XT33" s="322">
        <f>VLOOKUP($B33,'Sintesi (CA)'!$C$30:$AE$56,29,FALSE)</f>
        <v>0</v>
      </c>
      <c r="XU33" s="322">
        <f>VLOOKUP($B33,'Sintesi (CA)'!$C$30:$AE$56,29,FALSE)</f>
        <v>0</v>
      </c>
      <c r="XV33" s="322">
        <f>VLOOKUP($B33,'Sintesi (CA)'!$C$30:$AE$56,29,FALSE)</f>
        <v>0</v>
      </c>
      <c r="XW33" s="322">
        <f>VLOOKUP($B33,'Sintesi (CA)'!$C$30:$AE$56,29,FALSE)</f>
        <v>0</v>
      </c>
      <c r="XX33" s="322">
        <f>VLOOKUP($B33,'Sintesi (CA)'!$C$30:$AE$56,29,FALSE)</f>
        <v>0</v>
      </c>
      <c r="XY33" s="322">
        <f>VLOOKUP($B33,'Sintesi (CA)'!$C$30:$AE$56,29,FALSE)</f>
        <v>0</v>
      </c>
      <c r="XZ33" s="322">
        <f>VLOOKUP($B33,'Sintesi (CA)'!$C$30:$AE$56,29,FALSE)</f>
        <v>0</v>
      </c>
      <c r="YA33" s="322">
        <f>VLOOKUP($B33,'Sintesi (CA)'!$C$30:$AE$56,29,FALSE)</f>
        <v>0</v>
      </c>
      <c r="YB33" s="322"/>
      <c r="YC33" s="322"/>
      <c r="YD33" s="322"/>
      <c r="YE33" s="501">
        <v>0</v>
      </c>
      <c r="YF33" s="501">
        <v>0</v>
      </c>
      <c r="YG33" s="501">
        <v>0</v>
      </c>
      <c r="YH33" s="501">
        <v>0</v>
      </c>
      <c r="YI33" s="501">
        <v>0</v>
      </c>
      <c r="YJ33" s="501">
        <v>0</v>
      </c>
      <c r="YK33" s="501">
        <v>0</v>
      </c>
      <c r="YL33" s="501">
        <v>0</v>
      </c>
      <c r="YM33" s="501">
        <v>0</v>
      </c>
      <c r="YN33" s="501">
        <v>0</v>
      </c>
      <c r="YO33" s="501">
        <v>0</v>
      </c>
      <c r="YP33" s="501">
        <v>0</v>
      </c>
      <c r="YQ33" s="501">
        <v>0</v>
      </c>
      <c r="YR33" s="501">
        <v>0</v>
      </c>
      <c r="YS33" s="501">
        <v>0</v>
      </c>
      <c r="YT33" s="501">
        <v>0</v>
      </c>
      <c r="YU33" s="501">
        <v>0</v>
      </c>
      <c r="YV33" s="501">
        <v>0</v>
      </c>
      <c r="YW33" s="501">
        <v>0</v>
      </c>
      <c r="YX33" s="501">
        <v>0</v>
      </c>
      <c r="YY33" s="501">
        <v>0</v>
      </c>
      <c r="YZ33" s="501">
        <v>0</v>
      </c>
      <c r="ZA33" s="501">
        <v>0</v>
      </c>
      <c r="ZB33" s="501">
        <v>0</v>
      </c>
      <c r="ZC33" s="501">
        <v>0</v>
      </c>
      <c r="ZD33" s="501">
        <v>0</v>
      </c>
      <c r="ZE33" s="501">
        <v>0</v>
      </c>
      <c r="ZF33" s="501">
        <v>0</v>
      </c>
      <c r="ZG33" s="501">
        <v>0</v>
      </c>
      <c r="ZH33" s="501">
        <v>0</v>
      </c>
      <c r="ZI33" s="501">
        <v>0</v>
      </c>
      <c r="ZJ33" s="501">
        <v>0</v>
      </c>
      <c r="ZK33" s="501">
        <v>0</v>
      </c>
      <c r="ZL33" s="501">
        <v>0</v>
      </c>
      <c r="ZM33" s="501">
        <v>0</v>
      </c>
      <c r="ZN33" s="501">
        <v>0</v>
      </c>
      <c r="ZO33" s="501">
        <v>0</v>
      </c>
      <c r="ZP33" s="501">
        <v>0</v>
      </c>
      <c r="ZQ33" s="501">
        <v>0</v>
      </c>
      <c r="ZR33" s="501">
        <v>0</v>
      </c>
      <c r="ZS33" s="501">
        <v>0</v>
      </c>
      <c r="ZT33" s="501">
        <v>0</v>
      </c>
      <c r="ZU33" s="501">
        <v>0</v>
      </c>
      <c r="ZV33" s="501">
        <v>0</v>
      </c>
      <c r="ZW33" s="501">
        <v>0</v>
      </c>
      <c r="ZX33" s="501">
        <v>0</v>
      </c>
      <c r="ZY33" s="501">
        <v>0</v>
      </c>
      <c r="ZZ33" s="501">
        <v>0</v>
      </c>
      <c r="AAA33" s="501">
        <v>0</v>
      </c>
      <c r="AAB33" s="501">
        <v>0</v>
      </c>
      <c r="AAC33" s="501">
        <v>0</v>
      </c>
      <c r="AAD33" s="501">
        <v>0</v>
      </c>
      <c r="AAE33" s="501">
        <v>0</v>
      </c>
      <c r="AAF33" s="501">
        <v>0</v>
      </c>
      <c r="AAG33" s="501">
        <v>0</v>
      </c>
      <c r="AAH33" s="501">
        <v>0</v>
      </c>
      <c r="AAI33" s="501">
        <v>0</v>
      </c>
      <c r="AAJ33" s="501">
        <v>0</v>
      </c>
      <c r="AAK33" s="501">
        <v>0</v>
      </c>
      <c r="AAL33" s="501">
        <v>0</v>
      </c>
      <c r="AAM33" s="501">
        <v>0</v>
      </c>
      <c r="AAN33" s="501">
        <v>0</v>
      </c>
      <c r="AAO33" s="501">
        <v>0</v>
      </c>
      <c r="AAP33" s="501">
        <v>0</v>
      </c>
      <c r="AAQ33" s="501">
        <v>0</v>
      </c>
      <c r="AAR33" s="501">
        <v>0</v>
      </c>
      <c r="AAS33" s="501">
        <v>0</v>
      </c>
      <c r="AAT33" s="501">
        <v>0</v>
      </c>
      <c r="AAU33" s="501">
        <v>0</v>
      </c>
      <c r="AAV33" s="501">
        <v>0</v>
      </c>
      <c r="AAW33" s="501">
        <v>0</v>
      </c>
      <c r="AAX33" s="501">
        <v>0</v>
      </c>
      <c r="AAY33" s="501">
        <f>VLOOKUP($B33,'Sintesi (CA)'!$C$30:$AE$56,22,FALSE)</f>
        <v>0</v>
      </c>
      <c r="AAZ33" s="501">
        <f>VLOOKUP($B33,'Sintesi (CA)'!$C$30:$AE$56,22,FALSE)</f>
        <v>0</v>
      </c>
      <c r="ABA33" s="501">
        <f>VLOOKUP($B33,'Sintesi (CA)'!$C$30:$AE$56,22,FALSE)</f>
        <v>0</v>
      </c>
      <c r="ABB33" s="501">
        <f>VLOOKUP($B33,'Sintesi (CA)'!$C$30:$AE$56,22,FALSE)</f>
        <v>0</v>
      </c>
      <c r="ABC33" s="501">
        <f>VLOOKUP($B33,'Sintesi (CA)'!$C$30:$AE$56,22,FALSE)</f>
        <v>0</v>
      </c>
      <c r="ABD33" s="501">
        <f>VLOOKUP($B33,'Sintesi (CA)'!$C$30:$AE$56,22,FALSE)</f>
        <v>0</v>
      </c>
      <c r="ABE33" s="501">
        <f>VLOOKUP($B33,'Sintesi (CA)'!$C$30:$AE$56,22,FALSE)</f>
        <v>0</v>
      </c>
      <c r="ABF33" s="501">
        <f>VLOOKUP($B33,'Sintesi (CA)'!$C$30:$AE$56,22,FALSE)</f>
        <v>0</v>
      </c>
      <c r="ABG33" s="501">
        <f>VLOOKUP($B33,'Sintesi (CA)'!$C$30:$AE$56,22,FALSE)</f>
        <v>0</v>
      </c>
      <c r="ABH33" s="501">
        <f>VLOOKUP($B33,'Sintesi (CA)'!$C$30:$AE$56,22,FALSE)</f>
        <v>0</v>
      </c>
      <c r="ABI33" s="501">
        <f>VLOOKUP($B33,'Sintesi (CA)'!$C$30:$AE$56,22,FALSE)</f>
        <v>0</v>
      </c>
      <c r="ABJ33" s="501">
        <f>VLOOKUP($B33,'Sintesi (CA)'!$C$30:$AE$56,22,FALSE)</f>
        <v>0</v>
      </c>
      <c r="ABK33" s="501">
        <f>VLOOKUP($B33,'Sintesi (CA)'!$C$30:$AE$56,22,FALSE)</f>
        <v>0</v>
      </c>
      <c r="ABL33" s="501">
        <f>VLOOKUP($B33,'Sintesi (CA)'!$C$30:$AE$56,22,FALSE)</f>
        <v>0</v>
      </c>
      <c r="ABM33" s="501">
        <f>VLOOKUP($B33,'Sintesi (CA)'!$C$30:$AE$56,22,FALSE)</f>
        <v>0</v>
      </c>
      <c r="ABN33" s="501">
        <f>VLOOKUP($B33,'Sintesi (CA)'!$C$30:$AE$56,22,FALSE)</f>
        <v>0</v>
      </c>
      <c r="ABO33" s="501">
        <f>VLOOKUP($B33,'Sintesi (CA)'!$C$30:$AE$56,22,FALSE)</f>
        <v>0</v>
      </c>
      <c r="ABP33" s="501">
        <f>VLOOKUP($B33,'Sintesi (CA)'!$C$30:$AE$56,22,FALSE)</f>
        <v>0</v>
      </c>
      <c r="ABQ33" s="501">
        <f>VLOOKUP($B33,'Sintesi (CA)'!$C$30:$AE$56,22,FALSE)</f>
        <v>0</v>
      </c>
      <c r="ABR33" s="501">
        <f>VLOOKUP($B33,'Sintesi (CA)'!$C$30:$AE$56,22,FALSE)</f>
        <v>0</v>
      </c>
      <c r="ABS33" s="501">
        <f>VLOOKUP($B33,'Sintesi (CA)'!$C$30:$AE$56,22,FALSE)</f>
        <v>0</v>
      </c>
      <c r="ABT33" s="501">
        <f>VLOOKUP($B33,'Sintesi (CA)'!$C$30:$AE$56,22,FALSE)</f>
        <v>0</v>
      </c>
      <c r="ABU33" s="501">
        <f>VLOOKUP($B33,'Sintesi (CA)'!$C$30:$AE$56,22,FALSE)</f>
        <v>0</v>
      </c>
      <c r="ABV33" s="501">
        <f>VLOOKUP($B33,'Sintesi (CA)'!$C$30:$AE$56,22,FALSE)</f>
        <v>0</v>
      </c>
      <c r="ABW33" s="501">
        <f>VLOOKUP($B33,'Sintesi (CA)'!$C$30:$AE$56,22,FALSE)</f>
        <v>0</v>
      </c>
      <c r="ABX33" s="501">
        <f>VLOOKUP($B33,'Sintesi (CA)'!$C$30:$AE$56,22,FALSE)</f>
        <v>0</v>
      </c>
      <c r="ABY33" s="501">
        <f>VLOOKUP($B33,'Sintesi (CA)'!$C$30:$AE$56,22,FALSE)</f>
        <v>0</v>
      </c>
      <c r="ABZ33" s="501">
        <f>VLOOKUP($B33,'Sintesi (CA)'!$C$30:$AE$56,22,FALSE)</f>
        <v>0</v>
      </c>
      <c r="ACA33" s="501">
        <f>VLOOKUP($B33,'Sintesi (CA)'!$C$30:$AE$56,22,FALSE)</f>
        <v>0</v>
      </c>
      <c r="ACB33" s="501">
        <f>VLOOKUP($B33,'Sintesi (CA)'!$C$30:$AE$56,22,FALSE)</f>
        <v>0</v>
      </c>
      <c r="ACC33" s="501">
        <f>VLOOKUP($B33,'Sintesi (CA)'!$C$30:$AE$56,22,FALSE)</f>
        <v>0</v>
      </c>
      <c r="ACD33" s="501">
        <f>VLOOKUP($B33,'Sintesi (CA)'!$C$30:$AE$56,22,FALSE)</f>
        <v>0</v>
      </c>
      <c r="ACE33" s="501"/>
      <c r="ACF33" s="501"/>
      <c r="ACG33" s="501"/>
      <c r="ACH33" s="86"/>
      <c r="ACI33" s="88">
        <v>0</v>
      </c>
      <c r="ACJ33" s="87"/>
      <c r="ACK33" s="89"/>
      <c r="ACL33" s="177"/>
      <c r="ACM33" s="177"/>
      <c r="ACN33" s="177"/>
      <c r="ACO33" s="177"/>
      <c r="ACP33" s="177"/>
      <c r="ACQ33" s="177"/>
      <c r="ACR33" s="177"/>
      <c r="ACS33" s="80"/>
      <c r="ACT33" s="80"/>
      <c r="ACU33" s="80"/>
      <c r="ACV33" s="80"/>
      <c r="ACW33" s="80"/>
      <c r="ACX33" s="80"/>
      <c r="ACY33" s="80"/>
      <c r="ACZ33" s="80"/>
      <c r="ADA33" s="80"/>
      <c r="ADB33" s="80"/>
      <c r="ADC33" s="80"/>
      <c r="ADD33" s="80"/>
      <c r="ADE33" s="80"/>
      <c r="ADF33" s="80"/>
      <c r="ADG33" s="80"/>
      <c r="ADH33" s="80"/>
      <c r="ADI33" s="80"/>
      <c r="ADJ33" s="80"/>
      <c r="ADK33" s="80"/>
      <c r="ADL33" s="80"/>
      <c r="ADM33" s="80"/>
      <c r="ADN33" s="80"/>
      <c r="ADO33" s="80"/>
      <c r="ADP33" s="80"/>
      <c r="ADQ33" s="80"/>
      <c r="ADR33" s="80"/>
      <c r="ADS33" s="80"/>
      <c r="ADT33" s="80"/>
      <c r="ADU33" s="80"/>
      <c r="ADV33" s="80"/>
      <c r="ADW33" s="80"/>
      <c r="ADX33" s="80"/>
      <c r="ADY33" s="80"/>
      <c r="ADZ33" s="80"/>
      <c r="AEA33" s="80"/>
      <c r="AEB33" s="80"/>
      <c r="AEC33" s="80"/>
      <c r="AED33" s="80"/>
      <c r="AEE33" s="80"/>
      <c r="AEF33" s="80"/>
      <c r="AEG33" s="80"/>
      <c r="AEH33" s="80"/>
      <c r="AEI33" s="80"/>
      <c r="AEJ33" s="80"/>
      <c r="AEK33" s="80"/>
      <c r="AEL33" s="80"/>
      <c r="AEM33" s="80"/>
      <c r="AEN33" s="80"/>
      <c r="AEO33" s="80"/>
      <c r="AEP33" s="80"/>
      <c r="AEQ33" s="80"/>
      <c r="AER33" s="80"/>
      <c r="AES33" s="80"/>
      <c r="AET33" s="80"/>
      <c r="AEU33" s="80"/>
      <c r="AEV33" s="80"/>
      <c r="AEW33" s="80"/>
      <c r="AEX33" s="80"/>
      <c r="AEY33" s="80"/>
      <c r="AEZ33" s="80"/>
      <c r="AFA33" s="80"/>
      <c r="AFB33" s="80"/>
      <c r="AFC33" s="80"/>
      <c r="AFD33" s="80"/>
      <c r="AFE33" s="80"/>
      <c r="AFF33" s="80"/>
      <c r="AFG33" s="80"/>
      <c r="AFH33" s="80"/>
      <c r="AFI33" s="80"/>
      <c r="AFJ33" s="80"/>
      <c r="AFK33" s="80"/>
      <c r="AFL33" s="80"/>
      <c r="AFM33" s="80"/>
      <c r="AFN33" s="80"/>
      <c r="AFO33" s="80"/>
      <c r="AFP33" s="80"/>
      <c r="AFQ33" s="80"/>
      <c r="AFR33" s="80"/>
      <c r="AFS33" s="80"/>
      <c r="AFT33" s="80"/>
      <c r="AFU33" s="80"/>
      <c r="AFV33" s="80"/>
      <c r="AFW33" s="80"/>
      <c r="AFX33" s="80"/>
      <c r="AFY33" s="80"/>
      <c r="AFZ33" s="80"/>
      <c r="AGA33" s="80"/>
      <c r="AGB33" s="80"/>
      <c r="AGC33" s="80"/>
      <c r="AGD33" s="80"/>
      <c r="AGE33" s="80"/>
      <c r="AGF33" s="80"/>
      <c r="AGG33" s="80"/>
      <c r="AGH33" s="80"/>
      <c r="AGI33" s="80"/>
      <c r="AGJ33" s="80"/>
      <c r="AGK33" s="80"/>
      <c r="AGL33" s="80"/>
      <c r="AGM33" s="80"/>
    </row>
    <row r="34" spans="1:871" s="104" customFormat="1" ht="13.5" customHeight="1">
      <c r="A34" s="74" t="str">
        <f>IF('Sintesi (CA)'!B59&lt;&gt;"",'Sintesi (CA)'!B59,"")</f>
        <v/>
      </c>
      <c r="B34" s="145" t="str">
        <f>IF('Sintesi (CA)'!C59&lt;&gt;"",'Sintesi (CA)'!C59,"")</f>
        <v/>
      </c>
      <c r="C34" s="74" t="str">
        <f>IF('Sintesi (CA)'!N59&lt;&gt;"",'Sintesi (CA)'!N59,"")</f>
        <v/>
      </c>
      <c r="D34" s="75">
        <f>'Sintesi (CA)'!W59</f>
        <v>0</v>
      </c>
      <c r="E34" s="75">
        <f>'Sintesi (CA)'!X59</f>
        <v>0</v>
      </c>
      <c r="F34" s="75">
        <f>'Sintesi (CA)'!Y59</f>
        <v>0</v>
      </c>
      <c r="G34" s="175">
        <v>0</v>
      </c>
      <c r="H34" s="183"/>
      <c r="I34" s="183"/>
      <c r="J34" s="78">
        <f t="shared" si="123"/>
        <v>0</v>
      </c>
      <c r="K34" s="78">
        <v>0</v>
      </c>
      <c r="L34" s="79">
        <f t="shared" si="124"/>
        <v>0</v>
      </c>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318">
        <v>0</v>
      </c>
      <c r="DQ34" s="318">
        <v>0</v>
      </c>
      <c r="DR34" s="318">
        <v>0</v>
      </c>
      <c r="DS34" s="318">
        <v>0</v>
      </c>
      <c r="DT34" s="318">
        <v>0</v>
      </c>
      <c r="DU34" s="318">
        <v>0</v>
      </c>
      <c r="DV34" s="318">
        <v>0</v>
      </c>
      <c r="DW34" s="318">
        <v>0</v>
      </c>
      <c r="DX34" s="318">
        <v>0</v>
      </c>
      <c r="DY34" s="318">
        <v>0</v>
      </c>
      <c r="DZ34" s="318">
        <v>0</v>
      </c>
      <c r="EA34" s="318">
        <v>0</v>
      </c>
      <c r="EB34" s="318">
        <v>0</v>
      </c>
      <c r="EC34" s="318">
        <v>0</v>
      </c>
      <c r="ED34" s="318">
        <v>0</v>
      </c>
      <c r="EE34" s="318">
        <v>0</v>
      </c>
      <c r="EF34" s="318">
        <v>0</v>
      </c>
      <c r="EG34" s="318">
        <v>0</v>
      </c>
      <c r="EH34" s="318">
        <v>0</v>
      </c>
      <c r="EI34" s="318">
        <v>0</v>
      </c>
      <c r="EJ34" s="318">
        <v>0</v>
      </c>
      <c r="EK34" s="318">
        <v>0</v>
      </c>
      <c r="EL34" s="318">
        <v>0</v>
      </c>
      <c r="EM34" s="318">
        <v>0</v>
      </c>
      <c r="EN34" s="318">
        <v>0</v>
      </c>
      <c r="EO34" s="318">
        <v>0</v>
      </c>
      <c r="EP34" s="318">
        <v>0</v>
      </c>
      <c r="EQ34" s="318">
        <v>0</v>
      </c>
      <c r="ER34" s="318">
        <v>0</v>
      </c>
      <c r="ES34" s="318">
        <v>0</v>
      </c>
      <c r="ET34" s="318">
        <v>0</v>
      </c>
      <c r="EU34" s="318">
        <v>0</v>
      </c>
      <c r="EV34" s="318">
        <v>0</v>
      </c>
      <c r="EW34" s="318">
        <v>0</v>
      </c>
      <c r="EX34" s="318">
        <v>0</v>
      </c>
      <c r="EY34" s="318">
        <v>0</v>
      </c>
      <c r="EZ34" s="318">
        <v>0</v>
      </c>
      <c r="FA34" s="318">
        <v>0</v>
      </c>
      <c r="FB34" s="318">
        <v>0</v>
      </c>
      <c r="FC34" s="318">
        <v>0</v>
      </c>
      <c r="FD34" s="318">
        <v>0</v>
      </c>
      <c r="FE34" s="318">
        <v>0</v>
      </c>
      <c r="FF34" s="318">
        <v>0</v>
      </c>
      <c r="FG34" s="318">
        <v>0</v>
      </c>
      <c r="FH34" s="318">
        <v>0</v>
      </c>
      <c r="FI34" s="318">
        <v>0</v>
      </c>
      <c r="FJ34" s="318">
        <v>0</v>
      </c>
      <c r="FK34" s="318">
        <v>0</v>
      </c>
      <c r="FL34" s="318">
        <v>0</v>
      </c>
      <c r="FM34" s="318">
        <v>0</v>
      </c>
      <c r="FN34" s="318">
        <v>0</v>
      </c>
      <c r="FO34" s="318">
        <v>0</v>
      </c>
      <c r="FP34" s="318">
        <v>0</v>
      </c>
      <c r="FQ34" s="318">
        <v>0</v>
      </c>
      <c r="FR34" s="318">
        <v>0</v>
      </c>
      <c r="FS34" s="318">
        <v>0</v>
      </c>
      <c r="FT34" s="318">
        <v>0</v>
      </c>
      <c r="FU34" s="318">
        <v>0</v>
      </c>
      <c r="FV34" s="318">
        <v>0</v>
      </c>
      <c r="FW34" s="318">
        <v>0</v>
      </c>
      <c r="FX34" s="318">
        <v>0</v>
      </c>
      <c r="FY34" s="318">
        <v>0</v>
      </c>
      <c r="FZ34" s="318">
        <v>0</v>
      </c>
      <c r="GA34" s="318">
        <v>0</v>
      </c>
      <c r="GB34" s="318">
        <v>0</v>
      </c>
      <c r="GC34" s="318">
        <v>0</v>
      </c>
      <c r="GD34" s="318">
        <v>0</v>
      </c>
      <c r="GE34" s="318">
        <v>0</v>
      </c>
      <c r="GF34" s="318">
        <v>0</v>
      </c>
      <c r="GG34" s="318">
        <v>0</v>
      </c>
      <c r="GH34" s="318">
        <v>0</v>
      </c>
      <c r="GI34" s="318">
        <v>0</v>
      </c>
      <c r="GJ34" s="318">
        <f>VLOOKUP($B34,'Sintesi (CA)'!$C$30:$AE$56,25,FALSE)</f>
        <v>0</v>
      </c>
      <c r="GK34" s="318">
        <f>VLOOKUP($B34,'Sintesi (CA)'!$C$30:$AE$56,25,FALSE)</f>
        <v>0</v>
      </c>
      <c r="GL34" s="318">
        <f>VLOOKUP($B34,'Sintesi (CA)'!$C$30:$AE$56,25,FALSE)</f>
        <v>0</v>
      </c>
      <c r="GM34" s="318">
        <f>VLOOKUP($B34,'Sintesi (CA)'!$C$30:$AE$56,25,FALSE)</f>
        <v>0</v>
      </c>
      <c r="GN34" s="318">
        <f>VLOOKUP($B34,'Sintesi (CA)'!$C$30:$AE$56,25,FALSE)</f>
        <v>0</v>
      </c>
      <c r="GO34" s="318">
        <f>VLOOKUP($B34,'Sintesi (CA)'!$C$30:$AE$56,25,FALSE)</f>
        <v>0</v>
      </c>
      <c r="GP34" s="318">
        <f>VLOOKUP($B34,'Sintesi (CA)'!$C$30:$AE$56,25,FALSE)</f>
        <v>0</v>
      </c>
      <c r="GQ34" s="318">
        <f>VLOOKUP($B34,'Sintesi (CA)'!$C$30:$AE$56,25,FALSE)</f>
        <v>0</v>
      </c>
      <c r="GR34" s="318">
        <f>VLOOKUP($B34,'Sintesi (CA)'!$C$30:$AE$56,25,FALSE)</f>
        <v>0</v>
      </c>
      <c r="GS34" s="318">
        <f>VLOOKUP($B34,'Sintesi (CA)'!$C$30:$AE$56,25,FALSE)</f>
        <v>0</v>
      </c>
      <c r="GT34" s="318">
        <f>VLOOKUP($B34,'Sintesi (CA)'!$C$30:$AE$56,25,FALSE)</f>
        <v>0</v>
      </c>
      <c r="GU34" s="318">
        <f>VLOOKUP($B34,'Sintesi (CA)'!$C$30:$AE$56,25,FALSE)</f>
        <v>0</v>
      </c>
      <c r="GV34" s="318">
        <f>VLOOKUP($B34,'Sintesi (CA)'!$C$30:$AE$56,25,FALSE)</f>
        <v>0</v>
      </c>
      <c r="GW34" s="318">
        <f>VLOOKUP($B34,'Sintesi (CA)'!$C$30:$AE$56,25,FALSE)</f>
        <v>0</v>
      </c>
      <c r="GX34" s="318">
        <f>VLOOKUP($B34,'Sintesi (CA)'!$C$30:$AE$56,25,FALSE)</f>
        <v>0</v>
      </c>
      <c r="GY34" s="318">
        <f>VLOOKUP($B34,'Sintesi (CA)'!$C$30:$AE$56,25,FALSE)</f>
        <v>0</v>
      </c>
      <c r="GZ34" s="318">
        <f>VLOOKUP($B34,'Sintesi (CA)'!$C$30:$AE$56,25,FALSE)</f>
        <v>0</v>
      </c>
      <c r="HA34" s="318">
        <f>VLOOKUP($B34,'Sintesi (CA)'!$C$30:$AE$56,25,FALSE)</f>
        <v>0</v>
      </c>
      <c r="HB34" s="318">
        <f>VLOOKUP($B34,'Sintesi (CA)'!$C$30:$AE$56,25,FALSE)</f>
        <v>0</v>
      </c>
      <c r="HC34" s="318">
        <f>VLOOKUP($B34,'Sintesi (CA)'!$C$30:$AE$56,25,FALSE)</f>
        <v>0</v>
      </c>
      <c r="HD34" s="318">
        <f>VLOOKUP($B34,'Sintesi (CA)'!$C$30:$AE$56,25,FALSE)</f>
        <v>0</v>
      </c>
      <c r="HE34" s="318">
        <f>VLOOKUP($B34,'Sintesi (CA)'!$C$30:$AE$56,25,FALSE)</f>
        <v>0</v>
      </c>
      <c r="HF34" s="318">
        <f>VLOOKUP($B34,'Sintesi (CA)'!$C$30:$AE$56,25,FALSE)</f>
        <v>0</v>
      </c>
      <c r="HG34" s="318">
        <f>VLOOKUP($B34,'Sintesi (CA)'!$C$30:$AE$56,25,FALSE)</f>
        <v>0</v>
      </c>
      <c r="HH34" s="318">
        <f>VLOOKUP($B34,'Sintesi (CA)'!$C$30:$AE$56,25,FALSE)</f>
        <v>0</v>
      </c>
      <c r="HI34" s="318">
        <f>VLOOKUP($B34,'Sintesi (CA)'!$C$30:$AE$56,25,FALSE)</f>
        <v>0</v>
      </c>
      <c r="HJ34" s="318">
        <f>VLOOKUP($B34,'Sintesi (CA)'!$C$30:$AE$56,25,FALSE)</f>
        <v>0</v>
      </c>
      <c r="HK34" s="318">
        <f>VLOOKUP($B34,'Sintesi (CA)'!$C$30:$AE$56,25,FALSE)</f>
        <v>0</v>
      </c>
      <c r="HL34" s="318">
        <f>VLOOKUP($B34,'Sintesi (CA)'!$C$30:$AE$56,25,FALSE)</f>
        <v>0</v>
      </c>
      <c r="HM34" s="318">
        <f>VLOOKUP($B34,'Sintesi (CA)'!$C$30:$AE$56,25,FALSE)</f>
        <v>0</v>
      </c>
      <c r="HN34" s="318">
        <f>VLOOKUP($B34,'Sintesi (CA)'!$C$30:$AE$56,25,FALSE)</f>
        <v>0</v>
      </c>
      <c r="HO34" s="318">
        <f>VLOOKUP($B34,'Sintesi (CA)'!$C$30:$AE$56,25,FALSE)</f>
        <v>0</v>
      </c>
      <c r="HP34" s="318"/>
      <c r="HQ34" s="318"/>
      <c r="HR34" s="318"/>
      <c r="HS34" s="319">
        <v>0</v>
      </c>
      <c r="HT34" s="319">
        <v>0</v>
      </c>
      <c r="HU34" s="319">
        <v>0</v>
      </c>
      <c r="HV34" s="319">
        <v>0</v>
      </c>
      <c r="HW34" s="319">
        <v>0</v>
      </c>
      <c r="HX34" s="319">
        <v>0</v>
      </c>
      <c r="HY34" s="319">
        <v>0</v>
      </c>
      <c r="HZ34" s="319">
        <v>0</v>
      </c>
      <c r="IA34" s="319">
        <v>0</v>
      </c>
      <c r="IB34" s="319">
        <v>0</v>
      </c>
      <c r="IC34" s="319">
        <v>0</v>
      </c>
      <c r="ID34" s="319">
        <v>0</v>
      </c>
      <c r="IE34" s="319">
        <v>0</v>
      </c>
      <c r="IF34" s="319">
        <v>0</v>
      </c>
      <c r="IG34" s="319">
        <v>0</v>
      </c>
      <c r="IH34" s="319">
        <v>0</v>
      </c>
      <c r="II34" s="319">
        <v>0</v>
      </c>
      <c r="IJ34" s="319">
        <v>0</v>
      </c>
      <c r="IK34" s="319">
        <v>0</v>
      </c>
      <c r="IL34" s="319">
        <v>0</v>
      </c>
      <c r="IM34" s="319">
        <v>0</v>
      </c>
      <c r="IN34" s="319">
        <v>0</v>
      </c>
      <c r="IO34" s="319">
        <v>0</v>
      </c>
      <c r="IP34" s="319">
        <v>0</v>
      </c>
      <c r="IQ34" s="319">
        <v>0</v>
      </c>
      <c r="IR34" s="319">
        <v>0</v>
      </c>
      <c r="IS34" s="319">
        <v>0</v>
      </c>
      <c r="IT34" s="319">
        <v>0</v>
      </c>
      <c r="IU34" s="319">
        <v>0</v>
      </c>
      <c r="IV34" s="319">
        <v>0</v>
      </c>
      <c r="IW34" s="319">
        <v>0</v>
      </c>
      <c r="IX34" s="319">
        <v>0</v>
      </c>
      <c r="IY34" s="319">
        <v>0</v>
      </c>
      <c r="IZ34" s="319">
        <v>0</v>
      </c>
      <c r="JA34" s="319">
        <v>0</v>
      </c>
      <c r="JB34" s="319">
        <v>0</v>
      </c>
      <c r="JC34" s="319">
        <v>0</v>
      </c>
      <c r="JD34" s="319">
        <v>0</v>
      </c>
      <c r="JE34" s="319">
        <v>0</v>
      </c>
      <c r="JF34" s="319">
        <v>0</v>
      </c>
      <c r="JG34" s="319">
        <v>0</v>
      </c>
      <c r="JH34" s="319">
        <v>0</v>
      </c>
      <c r="JI34" s="319">
        <v>0</v>
      </c>
      <c r="JJ34" s="319">
        <v>0</v>
      </c>
      <c r="JK34" s="319">
        <v>0</v>
      </c>
      <c r="JL34" s="319">
        <v>0</v>
      </c>
      <c r="JM34" s="319">
        <v>0</v>
      </c>
      <c r="JN34" s="319">
        <v>0</v>
      </c>
      <c r="JO34" s="319">
        <v>0</v>
      </c>
      <c r="JP34" s="319">
        <v>0</v>
      </c>
      <c r="JQ34" s="319">
        <v>0</v>
      </c>
      <c r="JR34" s="319">
        <v>0</v>
      </c>
      <c r="JS34" s="319">
        <v>0</v>
      </c>
      <c r="JT34" s="319">
        <v>0</v>
      </c>
      <c r="JU34" s="319">
        <v>0</v>
      </c>
      <c r="JV34" s="319">
        <v>0</v>
      </c>
      <c r="JW34" s="319">
        <v>0</v>
      </c>
      <c r="JX34" s="319">
        <v>0</v>
      </c>
      <c r="JY34" s="319">
        <v>0</v>
      </c>
      <c r="JZ34" s="319">
        <v>0</v>
      </c>
      <c r="KA34" s="319">
        <v>0</v>
      </c>
      <c r="KB34" s="319">
        <v>0</v>
      </c>
      <c r="KC34" s="319">
        <v>0</v>
      </c>
      <c r="KD34" s="319">
        <v>0</v>
      </c>
      <c r="KE34" s="319">
        <v>0</v>
      </c>
      <c r="KF34" s="319">
        <v>0</v>
      </c>
      <c r="KG34" s="319">
        <v>0</v>
      </c>
      <c r="KH34" s="319">
        <v>0</v>
      </c>
      <c r="KI34" s="319">
        <v>0</v>
      </c>
      <c r="KJ34" s="319">
        <v>0</v>
      </c>
      <c r="KK34" s="319">
        <v>0</v>
      </c>
      <c r="KL34" s="319">
        <v>0</v>
      </c>
      <c r="KM34" s="319">
        <f>VLOOKUP($B34,'Sintesi (CA)'!$C$30:$AE$56,27,FALSE)</f>
        <v>0</v>
      </c>
      <c r="KN34" s="319">
        <f>VLOOKUP($B34,'Sintesi (CA)'!$C$30:$AE$56,27,FALSE)</f>
        <v>0</v>
      </c>
      <c r="KO34" s="319">
        <f>VLOOKUP($B34,'Sintesi (CA)'!$C$30:$AE$56,27,FALSE)</f>
        <v>0</v>
      </c>
      <c r="KP34" s="319">
        <f>VLOOKUP($B34,'Sintesi (CA)'!$C$30:$AE$56,27,FALSE)</f>
        <v>0</v>
      </c>
      <c r="KQ34" s="319">
        <f>VLOOKUP($B34,'Sintesi (CA)'!$C$30:$AE$56,27,FALSE)</f>
        <v>0</v>
      </c>
      <c r="KR34" s="319">
        <f>VLOOKUP($B34,'Sintesi (CA)'!$C$30:$AE$56,27,FALSE)</f>
        <v>0</v>
      </c>
      <c r="KS34" s="319">
        <f>VLOOKUP($B34,'Sintesi (CA)'!$C$30:$AE$56,27,FALSE)</f>
        <v>0</v>
      </c>
      <c r="KT34" s="319">
        <f>VLOOKUP($B34,'Sintesi (CA)'!$C$30:$AE$56,27,FALSE)</f>
        <v>0</v>
      </c>
      <c r="KU34" s="319">
        <f>VLOOKUP($B34,'Sintesi (CA)'!$C$30:$AE$56,27,FALSE)</f>
        <v>0</v>
      </c>
      <c r="KV34" s="319">
        <f>VLOOKUP($B34,'Sintesi (CA)'!$C$30:$AE$56,27,FALSE)</f>
        <v>0</v>
      </c>
      <c r="KW34" s="319">
        <f>VLOOKUP($B34,'Sintesi (CA)'!$C$30:$AE$56,27,FALSE)</f>
        <v>0</v>
      </c>
      <c r="KX34" s="319">
        <f>VLOOKUP($B34,'Sintesi (CA)'!$C$30:$AE$56,27,FALSE)</f>
        <v>0</v>
      </c>
      <c r="KY34" s="319">
        <f>VLOOKUP($B34,'Sintesi (CA)'!$C$30:$AE$56,27,FALSE)</f>
        <v>0</v>
      </c>
      <c r="KZ34" s="319">
        <f>VLOOKUP($B34,'Sintesi (CA)'!$C$30:$AE$56,27,FALSE)</f>
        <v>0</v>
      </c>
      <c r="LA34" s="319">
        <f>VLOOKUP($B34,'Sintesi (CA)'!$C$30:$AE$56,27,FALSE)</f>
        <v>0</v>
      </c>
      <c r="LB34" s="319">
        <f>VLOOKUP($B34,'Sintesi (CA)'!$C$30:$AE$56,27,FALSE)</f>
        <v>0</v>
      </c>
      <c r="LC34" s="319">
        <f>VLOOKUP($B34,'Sintesi (CA)'!$C$30:$AE$56,27,FALSE)</f>
        <v>0</v>
      </c>
      <c r="LD34" s="319">
        <f>VLOOKUP($B34,'Sintesi (CA)'!$C$30:$AE$56,27,FALSE)</f>
        <v>0</v>
      </c>
      <c r="LE34" s="319">
        <f>VLOOKUP($B34,'Sintesi (CA)'!$C$30:$AE$56,27,FALSE)</f>
        <v>0</v>
      </c>
      <c r="LF34" s="319">
        <f>VLOOKUP($B34,'Sintesi (CA)'!$C$30:$AE$56,27,FALSE)</f>
        <v>0</v>
      </c>
      <c r="LG34" s="319">
        <f>VLOOKUP($B34,'Sintesi (CA)'!$C$30:$AE$56,27,FALSE)</f>
        <v>0</v>
      </c>
      <c r="LH34" s="319">
        <f>VLOOKUP($B34,'Sintesi (CA)'!$C$30:$AE$56,27,FALSE)</f>
        <v>0</v>
      </c>
      <c r="LI34" s="319">
        <f>VLOOKUP($B34,'Sintesi (CA)'!$C$30:$AE$56,27,FALSE)</f>
        <v>0</v>
      </c>
      <c r="LJ34" s="319">
        <f>VLOOKUP($B34,'Sintesi (CA)'!$C$30:$AE$56,27,FALSE)</f>
        <v>0</v>
      </c>
      <c r="LK34" s="319">
        <f>VLOOKUP($B34,'Sintesi (CA)'!$C$30:$AE$56,27,FALSE)</f>
        <v>0</v>
      </c>
      <c r="LL34" s="319">
        <f>VLOOKUP($B34,'Sintesi (CA)'!$C$30:$AE$56,27,FALSE)</f>
        <v>0</v>
      </c>
      <c r="LM34" s="319">
        <f>VLOOKUP($B34,'Sintesi (CA)'!$C$30:$AE$56,27,FALSE)</f>
        <v>0</v>
      </c>
      <c r="LN34" s="319">
        <f>VLOOKUP($B34,'Sintesi (CA)'!$C$30:$AE$56,27,FALSE)</f>
        <v>0</v>
      </c>
      <c r="LO34" s="319">
        <f>VLOOKUP($B34,'Sintesi (CA)'!$C$30:$AE$56,27,FALSE)</f>
        <v>0</v>
      </c>
      <c r="LP34" s="319">
        <f>VLOOKUP($B34,'Sintesi (CA)'!$C$30:$AE$56,27,FALSE)</f>
        <v>0</v>
      </c>
      <c r="LQ34" s="319">
        <f>VLOOKUP($B34,'Sintesi (CA)'!$C$30:$AE$56,27,FALSE)</f>
        <v>0</v>
      </c>
      <c r="LR34" s="319">
        <f>VLOOKUP($B34,'Sintesi (CA)'!$C$30:$AE$56,27,FALSE)</f>
        <v>0</v>
      </c>
      <c r="LS34" s="319"/>
      <c r="LT34" s="319"/>
      <c r="LU34" s="319"/>
      <c r="LV34" s="320">
        <v>0</v>
      </c>
      <c r="LW34" s="320">
        <v>0</v>
      </c>
      <c r="LX34" s="320">
        <v>0</v>
      </c>
      <c r="LY34" s="320">
        <v>0</v>
      </c>
      <c r="LZ34" s="320">
        <v>0</v>
      </c>
      <c r="MA34" s="320">
        <v>0</v>
      </c>
      <c r="MB34" s="320">
        <v>0</v>
      </c>
      <c r="MC34" s="320">
        <v>0</v>
      </c>
      <c r="MD34" s="320">
        <v>0</v>
      </c>
      <c r="ME34" s="320">
        <v>0</v>
      </c>
      <c r="MF34" s="320">
        <v>0</v>
      </c>
      <c r="MG34" s="320">
        <v>0</v>
      </c>
      <c r="MH34" s="320">
        <v>0</v>
      </c>
      <c r="MI34" s="320">
        <v>0</v>
      </c>
      <c r="MJ34" s="320">
        <v>0</v>
      </c>
      <c r="MK34" s="320">
        <v>0</v>
      </c>
      <c r="ML34" s="320">
        <v>0</v>
      </c>
      <c r="MM34" s="320">
        <v>0</v>
      </c>
      <c r="MN34" s="320">
        <v>0</v>
      </c>
      <c r="MO34" s="320">
        <v>0</v>
      </c>
      <c r="MP34" s="320">
        <v>0</v>
      </c>
      <c r="MQ34" s="320">
        <v>0</v>
      </c>
      <c r="MR34" s="320">
        <v>0</v>
      </c>
      <c r="MS34" s="320">
        <v>0</v>
      </c>
      <c r="MT34" s="320">
        <v>0</v>
      </c>
      <c r="MU34" s="320">
        <v>0</v>
      </c>
      <c r="MV34" s="320">
        <v>0</v>
      </c>
      <c r="MW34" s="320">
        <v>0</v>
      </c>
      <c r="MX34" s="320">
        <v>0</v>
      </c>
      <c r="MY34" s="320">
        <v>0</v>
      </c>
      <c r="MZ34" s="320">
        <v>0</v>
      </c>
      <c r="NA34" s="320">
        <v>0</v>
      </c>
      <c r="NB34" s="320">
        <v>0</v>
      </c>
      <c r="NC34" s="320">
        <v>0</v>
      </c>
      <c r="ND34" s="320">
        <v>0</v>
      </c>
      <c r="NE34" s="320">
        <v>0</v>
      </c>
      <c r="NF34" s="320">
        <v>0</v>
      </c>
      <c r="NG34" s="320">
        <v>0</v>
      </c>
      <c r="NH34" s="320">
        <v>0</v>
      </c>
      <c r="NI34" s="320">
        <v>0</v>
      </c>
      <c r="NJ34" s="320">
        <v>0</v>
      </c>
      <c r="NK34" s="320">
        <v>0</v>
      </c>
      <c r="NL34" s="320">
        <v>0</v>
      </c>
      <c r="NM34" s="320">
        <v>0</v>
      </c>
      <c r="NN34" s="320">
        <v>0</v>
      </c>
      <c r="NO34" s="320">
        <v>0</v>
      </c>
      <c r="NP34" s="320">
        <v>0</v>
      </c>
      <c r="NQ34" s="320">
        <v>0</v>
      </c>
      <c r="NR34" s="320">
        <v>0</v>
      </c>
      <c r="NS34" s="320">
        <v>0</v>
      </c>
      <c r="NT34" s="320">
        <v>0</v>
      </c>
      <c r="NU34" s="320">
        <v>0</v>
      </c>
      <c r="NV34" s="320">
        <v>0</v>
      </c>
      <c r="NW34" s="320">
        <v>0</v>
      </c>
      <c r="NX34" s="320">
        <v>0</v>
      </c>
      <c r="NY34" s="320">
        <v>0</v>
      </c>
      <c r="NZ34" s="320">
        <v>0</v>
      </c>
      <c r="OA34" s="320">
        <v>0</v>
      </c>
      <c r="OB34" s="320">
        <v>0</v>
      </c>
      <c r="OC34" s="320">
        <v>0</v>
      </c>
      <c r="OD34" s="320">
        <v>0</v>
      </c>
      <c r="OE34" s="320">
        <v>0</v>
      </c>
      <c r="OF34" s="320">
        <v>0</v>
      </c>
      <c r="OG34" s="320">
        <v>0</v>
      </c>
      <c r="OH34" s="320">
        <v>0</v>
      </c>
      <c r="OI34" s="320">
        <v>0</v>
      </c>
      <c r="OJ34" s="320">
        <v>0</v>
      </c>
      <c r="OK34" s="320">
        <v>0</v>
      </c>
      <c r="OL34" s="320">
        <v>0</v>
      </c>
      <c r="OM34" s="320">
        <v>0</v>
      </c>
      <c r="ON34" s="320">
        <v>0</v>
      </c>
      <c r="OO34" s="320">
        <v>0</v>
      </c>
      <c r="OP34" s="320">
        <f>VLOOKUP($B34,'Sintesi (CA)'!$C$30:$AE$56,26,FALSE)</f>
        <v>0</v>
      </c>
      <c r="OQ34" s="320">
        <f>VLOOKUP($B34,'Sintesi (CA)'!$C$30:$AE$56,26,FALSE)</f>
        <v>0</v>
      </c>
      <c r="OR34" s="320">
        <f>VLOOKUP($B34,'Sintesi (CA)'!$C$30:$AE$56,26,FALSE)</f>
        <v>0</v>
      </c>
      <c r="OS34" s="320">
        <f>VLOOKUP($B34,'Sintesi (CA)'!$C$30:$AE$56,26,FALSE)</f>
        <v>0</v>
      </c>
      <c r="OT34" s="320">
        <f>VLOOKUP($B34,'Sintesi (CA)'!$C$30:$AE$56,26,FALSE)</f>
        <v>0</v>
      </c>
      <c r="OU34" s="320">
        <f>VLOOKUP($B34,'Sintesi (CA)'!$C$30:$AE$56,26,FALSE)</f>
        <v>0</v>
      </c>
      <c r="OV34" s="320">
        <f>VLOOKUP($B34,'Sintesi (CA)'!$C$30:$AE$56,26,FALSE)</f>
        <v>0</v>
      </c>
      <c r="OW34" s="320">
        <f>VLOOKUP($B34,'Sintesi (CA)'!$C$30:$AE$56,26,FALSE)</f>
        <v>0</v>
      </c>
      <c r="OX34" s="320">
        <f>VLOOKUP($B34,'Sintesi (CA)'!$C$30:$AE$56,26,FALSE)</f>
        <v>0</v>
      </c>
      <c r="OY34" s="320">
        <f>VLOOKUP($B34,'Sintesi (CA)'!$C$30:$AE$56,26,FALSE)</f>
        <v>0</v>
      </c>
      <c r="OZ34" s="320">
        <f>VLOOKUP($B34,'Sintesi (CA)'!$C$30:$AE$56,26,FALSE)</f>
        <v>0</v>
      </c>
      <c r="PA34" s="320">
        <f>VLOOKUP($B34,'Sintesi (CA)'!$C$30:$AE$56,26,FALSE)</f>
        <v>0</v>
      </c>
      <c r="PB34" s="320">
        <f>VLOOKUP($B34,'Sintesi (CA)'!$C$30:$AE$56,26,FALSE)</f>
        <v>0</v>
      </c>
      <c r="PC34" s="320">
        <f>VLOOKUP($B34,'Sintesi (CA)'!$C$30:$AE$56,26,FALSE)</f>
        <v>0</v>
      </c>
      <c r="PD34" s="320">
        <f>VLOOKUP($B34,'Sintesi (CA)'!$C$30:$AE$56,26,FALSE)</f>
        <v>0</v>
      </c>
      <c r="PE34" s="320">
        <f>VLOOKUP($B34,'Sintesi (CA)'!$C$30:$AE$56,26,FALSE)</f>
        <v>0</v>
      </c>
      <c r="PF34" s="320">
        <f>VLOOKUP($B34,'Sintesi (CA)'!$C$30:$AE$56,26,FALSE)</f>
        <v>0</v>
      </c>
      <c r="PG34" s="320">
        <f>VLOOKUP($B34,'Sintesi (CA)'!$C$30:$AE$56,26,FALSE)</f>
        <v>0</v>
      </c>
      <c r="PH34" s="320">
        <f>VLOOKUP($B34,'Sintesi (CA)'!$C$30:$AE$56,26,FALSE)</f>
        <v>0</v>
      </c>
      <c r="PI34" s="320">
        <f>VLOOKUP($B34,'Sintesi (CA)'!$C$30:$AE$56,26,FALSE)</f>
        <v>0</v>
      </c>
      <c r="PJ34" s="320">
        <f>VLOOKUP($B34,'Sintesi (CA)'!$C$30:$AE$56,26,FALSE)</f>
        <v>0</v>
      </c>
      <c r="PK34" s="320">
        <f>VLOOKUP($B34,'Sintesi (CA)'!$C$30:$AE$56,26,FALSE)</f>
        <v>0</v>
      </c>
      <c r="PL34" s="320">
        <f>VLOOKUP($B34,'Sintesi (CA)'!$C$30:$AE$56,26,FALSE)</f>
        <v>0</v>
      </c>
      <c r="PM34" s="320">
        <f>VLOOKUP($B34,'Sintesi (CA)'!$C$30:$AE$56,26,FALSE)</f>
        <v>0</v>
      </c>
      <c r="PN34" s="320">
        <f>VLOOKUP($B34,'Sintesi (CA)'!$C$30:$AE$56,26,FALSE)</f>
        <v>0</v>
      </c>
      <c r="PO34" s="320">
        <f>VLOOKUP($B34,'Sintesi (CA)'!$C$30:$AE$56,26,FALSE)</f>
        <v>0</v>
      </c>
      <c r="PP34" s="320">
        <f>VLOOKUP($B34,'Sintesi (CA)'!$C$30:$AE$56,26,FALSE)</f>
        <v>0</v>
      </c>
      <c r="PQ34" s="320">
        <f>VLOOKUP($B34,'Sintesi (CA)'!$C$30:$AE$56,26,FALSE)</f>
        <v>0</v>
      </c>
      <c r="PR34" s="320">
        <f>VLOOKUP($B34,'Sintesi (CA)'!$C$30:$AE$56,26,FALSE)</f>
        <v>0</v>
      </c>
      <c r="PS34" s="320">
        <f>VLOOKUP($B34,'Sintesi (CA)'!$C$30:$AE$56,26,FALSE)</f>
        <v>0</v>
      </c>
      <c r="PT34" s="320">
        <f>VLOOKUP($B34,'Sintesi (CA)'!$C$30:$AE$56,26,FALSE)</f>
        <v>0</v>
      </c>
      <c r="PU34" s="320">
        <f>VLOOKUP($B34,'Sintesi (CA)'!$C$30:$AE$56,26,FALSE)</f>
        <v>0</v>
      </c>
      <c r="PV34" s="320"/>
      <c r="PW34" s="320"/>
      <c r="PX34" s="320"/>
      <c r="PY34" s="321">
        <v>0</v>
      </c>
      <c r="PZ34" s="321">
        <v>0</v>
      </c>
      <c r="QA34" s="321">
        <v>0</v>
      </c>
      <c r="QB34" s="321">
        <v>0</v>
      </c>
      <c r="QC34" s="321">
        <v>0</v>
      </c>
      <c r="QD34" s="321">
        <v>0</v>
      </c>
      <c r="QE34" s="321">
        <v>0</v>
      </c>
      <c r="QF34" s="321">
        <v>0</v>
      </c>
      <c r="QG34" s="321">
        <v>0</v>
      </c>
      <c r="QH34" s="321">
        <v>0</v>
      </c>
      <c r="QI34" s="321">
        <v>0</v>
      </c>
      <c r="QJ34" s="321">
        <v>0</v>
      </c>
      <c r="QK34" s="321">
        <v>0</v>
      </c>
      <c r="QL34" s="321">
        <v>0</v>
      </c>
      <c r="QM34" s="321">
        <v>0</v>
      </c>
      <c r="QN34" s="321">
        <v>0</v>
      </c>
      <c r="QO34" s="321">
        <v>0</v>
      </c>
      <c r="QP34" s="321">
        <v>0</v>
      </c>
      <c r="QQ34" s="321">
        <v>0</v>
      </c>
      <c r="QR34" s="321">
        <v>0</v>
      </c>
      <c r="QS34" s="321">
        <v>0</v>
      </c>
      <c r="QT34" s="321">
        <v>0</v>
      </c>
      <c r="QU34" s="321">
        <v>0</v>
      </c>
      <c r="QV34" s="321">
        <v>0</v>
      </c>
      <c r="QW34" s="321">
        <v>0</v>
      </c>
      <c r="QX34" s="321">
        <v>0</v>
      </c>
      <c r="QY34" s="321">
        <v>0</v>
      </c>
      <c r="QZ34" s="321">
        <v>0</v>
      </c>
      <c r="RA34" s="321">
        <v>0</v>
      </c>
      <c r="RB34" s="321">
        <v>0</v>
      </c>
      <c r="RC34" s="321">
        <v>0</v>
      </c>
      <c r="RD34" s="321">
        <v>0</v>
      </c>
      <c r="RE34" s="321">
        <v>0</v>
      </c>
      <c r="RF34" s="321">
        <v>0</v>
      </c>
      <c r="RG34" s="321">
        <v>0</v>
      </c>
      <c r="RH34" s="321">
        <v>0</v>
      </c>
      <c r="RI34" s="321">
        <v>0</v>
      </c>
      <c r="RJ34" s="321">
        <v>0</v>
      </c>
      <c r="RK34" s="321">
        <v>0</v>
      </c>
      <c r="RL34" s="321">
        <v>0</v>
      </c>
      <c r="RM34" s="321">
        <v>0</v>
      </c>
      <c r="RN34" s="321">
        <v>0</v>
      </c>
      <c r="RO34" s="321">
        <v>0</v>
      </c>
      <c r="RP34" s="321">
        <v>0</v>
      </c>
      <c r="RQ34" s="321">
        <v>0</v>
      </c>
      <c r="RR34" s="321">
        <v>0</v>
      </c>
      <c r="RS34" s="321">
        <v>0</v>
      </c>
      <c r="RT34" s="321">
        <v>0</v>
      </c>
      <c r="RU34" s="321">
        <v>0</v>
      </c>
      <c r="RV34" s="321">
        <v>0</v>
      </c>
      <c r="RW34" s="321">
        <v>0</v>
      </c>
      <c r="RX34" s="321">
        <v>0</v>
      </c>
      <c r="RY34" s="321">
        <v>0</v>
      </c>
      <c r="RZ34" s="321">
        <v>0</v>
      </c>
      <c r="SA34" s="321">
        <v>0</v>
      </c>
      <c r="SB34" s="321">
        <v>0</v>
      </c>
      <c r="SC34" s="321">
        <v>0</v>
      </c>
      <c r="SD34" s="321">
        <v>0</v>
      </c>
      <c r="SE34" s="321">
        <v>0</v>
      </c>
      <c r="SF34" s="321">
        <v>0</v>
      </c>
      <c r="SG34" s="321">
        <v>0</v>
      </c>
      <c r="SH34" s="321">
        <v>0</v>
      </c>
      <c r="SI34" s="321">
        <v>0</v>
      </c>
      <c r="SJ34" s="321">
        <v>0</v>
      </c>
      <c r="SK34" s="321">
        <v>0</v>
      </c>
      <c r="SL34" s="321">
        <v>0</v>
      </c>
      <c r="SM34" s="321">
        <v>0</v>
      </c>
      <c r="SN34" s="321">
        <v>0</v>
      </c>
      <c r="SO34" s="321">
        <v>0</v>
      </c>
      <c r="SP34" s="321">
        <v>0</v>
      </c>
      <c r="SQ34" s="321">
        <v>0</v>
      </c>
      <c r="SR34" s="321">
        <v>0</v>
      </c>
      <c r="SS34" s="321">
        <f>VLOOKUP($B34,'Sintesi (CA)'!$C$30:$AE$56,28,FALSE)</f>
        <v>0</v>
      </c>
      <c r="ST34" s="321">
        <f>VLOOKUP($B34,'Sintesi (CA)'!$C$30:$AE$56,28,FALSE)</f>
        <v>0</v>
      </c>
      <c r="SU34" s="321">
        <f>VLOOKUP($B34,'Sintesi (CA)'!$C$30:$AE$56,28,FALSE)</f>
        <v>0</v>
      </c>
      <c r="SV34" s="321">
        <f>VLOOKUP($B34,'Sintesi (CA)'!$C$30:$AE$56,28,FALSE)</f>
        <v>0</v>
      </c>
      <c r="SW34" s="321">
        <f>VLOOKUP($B34,'Sintesi (CA)'!$C$30:$AE$56,28,FALSE)</f>
        <v>0</v>
      </c>
      <c r="SX34" s="321">
        <f>VLOOKUP($B34,'Sintesi (CA)'!$C$30:$AE$56,28,FALSE)</f>
        <v>0</v>
      </c>
      <c r="SY34" s="321">
        <f>VLOOKUP($B34,'Sintesi (CA)'!$C$30:$AE$56,28,FALSE)</f>
        <v>0</v>
      </c>
      <c r="SZ34" s="321">
        <f>VLOOKUP($B34,'Sintesi (CA)'!$C$30:$AE$56,28,FALSE)</f>
        <v>0</v>
      </c>
      <c r="TA34" s="321">
        <f>VLOOKUP($B34,'Sintesi (CA)'!$C$30:$AE$56,28,FALSE)</f>
        <v>0</v>
      </c>
      <c r="TB34" s="321">
        <f>VLOOKUP($B34,'Sintesi (CA)'!$C$30:$AE$56,28,FALSE)</f>
        <v>0</v>
      </c>
      <c r="TC34" s="321">
        <f>VLOOKUP($B34,'Sintesi (CA)'!$C$30:$AE$56,28,FALSE)</f>
        <v>0</v>
      </c>
      <c r="TD34" s="321">
        <f>VLOOKUP($B34,'Sintesi (CA)'!$C$30:$AE$56,28,FALSE)</f>
        <v>0</v>
      </c>
      <c r="TE34" s="321">
        <f>VLOOKUP($B34,'Sintesi (CA)'!$C$30:$AE$56,28,FALSE)</f>
        <v>0</v>
      </c>
      <c r="TF34" s="321">
        <f>VLOOKUP($B34,'Sintesi (CA)'!$C$30:$AE$56,28,FALSE)</f>
        <v>0</v>
      </c>
      <c r="TG34" s="321">
        <f>VLOOKUP($B34,'Sintesi (CA)'!$C$30:$AE$56,28,FALSE)</f>
        <v>0</v>
      </c>
      <c r="TH34" s="321">
        <f>VLOOKUP($B34,'Sintesi (CA)'!$C$30:$AE$56,28,FALSE)</f>
        <v>0</v>
      </c>
      <c r="TI34" s="321">
        <f>VLOOKUP($B34,'Sintesi (CA)'!$C$30:$AE$56,28,FALSE)</f>
        <v>0</v>
      </c>
      <c r="TJ34" s="321">
        <f>VLOOKUP($B34,'Sintesi (CA)'!$C$30:$AE$56,28,FALSE)</f>
        <v>0</v>
      </c>
      <c r="TK34" s="321">
        <f>VLOOKUP($B34,'Sintesi (CA)'!$C$30:$AE$56,28,FALSE)</f>
        <v>0</v>
      </c>
      <c r="TL34" s="321">
        <f>VLOOKUP($B34,'Sintesi (CA)'!$C$30:$AE$56,28,FALSE)</f>
        <v>0</v>
      </c>
      <c r="TM34" s="321">
        <f>VLOOKUP($B34,'Sintesi (CA)'!$C$30:$AE$56,28,FALSE)</f>
        <v>0</v>
      </c>
      <c r="TN34" s="321">
        <f>VLOOKUP($B34,'Sintesi (CA)'!$C$30:$AE$56,28,FALSE)</f>
        <v>0</v>
      </c>
      <c r="TO34" s="321">
        <f>VLOOKUP($B34,'Sintesi (CA)'!$C$30:$AE$56,28,FALSE)</f>
        <v>0</v>
      </c>
      <c r="TP34" s="321">
        <f>VLOOKUP($B34,'Sintesi (CA)'!$C$30:$AE$56,28,FALSE)</f>
        <v>0</v>
      </c>
      <c r="TQ34" s="321">
        <f>VLOOKUP($B34,'Sintesi (CA)'!$C$30:$AE$56,28,FALSE)</f>
        <v>0</v>
      </c>
      <c r="TR34" s="321">
        <f>VLOOKUP($B34,'Sintesi (CA)'!$C$30:$AE$56,28,FALSE)</f>
        <v>0</v>
      </c>
      <c r="TS34" s="321">
        <f>VLOOKUP($B34,'Sintesi (CA)'!$C$30:$AE$56,28,FALSE)</f>
        <v>0</v>
      </c>
      <c r="TT34" s="321">
        <f>VLOOKUP($B34,'Sintesi (CA)'!$C$30:$AE$56,28,FALSE)</f>
        <v>0</v>
      </c>
      <c r="TU34" s="321">
        <f>VLOOKUP($B34,'Sintesi (CA)'!$C$30:$AE$56,28,FALSE)</f>
        <v>0</v>
      </c>
      <c r="TV34" s="321">
        <f>VLOOKUP($B34,'Sintesi (CA)'!$C$30:$AE$56,28,FALSE)</f>
        <v>0</v>
      </c>
      <c r="TW34" s="321">
        <f>VLOOKUP($B34,'Sintesi (CA)'!$C$30:$AE$56,28,FALSE)</f>
        <v>0</v>
      </c>
      <c r="TX34" s="321">
        <f>VLOOKUP($B34,'Sintesi (CA)'!$C$30:$AE$56,28,FALSE)</f>
        <v>0</v>
      </c>
      <c r="TY34" s="321"/>
      <c r="TZ34" s="321"/>
      <c r="UA34" s="321"/>
      <c r="UB34" s="322">
        <v>0</v>
      </c>
      <c r="UC34" s="322">
        <v>0</v>
      </c>
      <c r="UD34" s="322">
        <v>0</v>
      </c>
      <c r="UE34" s="322">
        <v>0</v>
      </c>
      <c r="UF34" s="322">
        <v>0</v>
      </c>
      <c r="UG34" s="322">
        <v>0</v>
      </c>
      <c r="UH34" s="322">
        <v>0</v>
      </c>
      <c r="UI34" s="322">
        <v>0</v>
      </c>
      <c r="UJ34" s="322">
        <v>0</v>
      </c>
      <c r="UK34" s="322">
        <v>0</v>
      </c>
      <c r="UL34" s="322">
        <v>0</v>
      </c>
      <c r="UM34" s="322">
        <v>0</v>
      </c>
      <c r="UN34" s="322">
        <v>0</v>
      </c>
      <c r="UO34" s="322">
        <v>0</v>
      </c>
      <c r="UP34" s="322">
        <v>0</v>
      </c>
      <c r="UQ34" s="322">
        <v>0</v>
      </c>
      <c r="UR34" s="322">
        <v>0</v>
      </c>
      <c r="US34" s="322">
        <v>0</v>
      </c>
      <c r="UT34" s="322">
        <v>0</v>
      </c>
      <c r="UU34" s="322">
        <v>0</v>
      </c>
      <c r="UV34" s="322">
        <v>0</v>
      </c>
      <c r="UW34" s="322">
        <v>0</v>
      </c>
      <c r="UX34" s="322">
        <v>0</v>
      </c>
      <c r="UY34" s="322">
        <v>0</v>
      </c>
      <c r="UZ34" s="322">
        <v>0</v>
      </c>
      <c r="VA34" s="322">
        <v>0</v>
      </c>
      <c r="VB34" s="322">
        <v>0</v>
      </c>
      <c r="VC34" s="322">
        <v>0</v>
      </c>
      <c r="VD34" s="322">
        <v>0</v>
      </c>
      <c r="VE34" s="322">
        <v>0</v>
      </c>
      <c r="VF34" s="322">
        <v>0</v>
      </c>
      <c r="VG34" s="322">
        <v>0</v>
      </c>
      <c r="VH34" s="322">
        <v>0</v>
      </c>
      <c r="VI34" s="322">
        <v>0</v>
      </c>
      <c r="VJ34" s="322">
        <v>0</v>
      </c>
      <c r="VK34" s="322">
        <v>0</v>
      </c>
      <c r="VL34" s="322">
        <v>0</v>
      </c>
      <c r="VM34" s="322">
        <v>0</v>
      </c>
      <c r="VN34" s="322">
        <v>0</v>
      </c>
      <c r="VO34" s="322">
        <v>0</v>
      </c>
      <c r="VP34" s="322">
        <v>0</v>
      </c>
      <c r="VQ34" s="322">
        <v>0</v>
      </c>
      <c r="VR34" s="322">
        <v>0</v>
      </c>
      <c r="VS34" s="322">
        <v>0</v>
      </c>
      <c r="VT34" s="322">
        <v>0</v>
      </c>
      <c r="VU34" s="322">
        <v>0</v>
      </c>
      <c r="VV34" s="322">
        <v>0</v>
      </c>
      <c r="VW34" s="322">
        <v>0</v>
      </c>
      <c r="VX34" s="322">
        <v>0</v>
      </c>
      <c r="VY34" s="322">
        <v>0</v>
      </c>
      <c r="VZ34" s="322">
        <v>0</v>
      </c>
      <c r="WA34" s="322">
        <v>0</v>
      </c>
      <c r="WB34" s="322">
        <v>0</v>
      </c>
      <c r="WC34" s="322">
        <v>0</v>
      </c>
      <c r="WD34" s="322">
        <v>0</v>
      </c>
      <c r="WE34" s="322">
        <v>0</v>
      </c>
      <c r="WF34" s="322">
        <v>0</v>
      </c>
      <c r="WG34" s="322">
        <v>0</v>
      </c>
      <c r="WH34" s="322">
        <v>0</v>
      </c>
      <c r="WI34" s="322">
        <v>0</v>
      </c>
      <c r="WJ34" s="322">
        <v>0</v>
      </c>
      <c r="WK34" s="322">
        <v>0</v>
      </c>
      <c r="WL34" s="322">
        <v>0</v>
      </c>
      <c r="WM34" s="322">
        <v>0</v>
      </c>
      <c r="WN34" s="322">
        <v>0</v>
      </c>
      <c r="WO34" s="322">
        <v>0</v>
      </c>
      <c r="WP34" s="322">
        <v>0</v>
      </c>
      <c r="WQ34" s="322">
        <v>0</v>
      </c>
      <c r="WR34" s="322">
        <v>0</v>
      </c>
      <c r="WS34" s="322">
        <v>0</v>
      </c>
      <c r="WT34" s="322">
        <v>0</v>
      </c>
      <c r="WU34" s="322">
        <v>0</v>
      </c>
      <c r="WV34" s="322">
        <f>VLOOKUP($B34,'Sintesi (CA)'!$C$30:$AE$56,29,FALSE)</f>
        <v>0</v>
      </c>
      <c r="WW34" s="322">
        <f>VLOOKUP($B34,'Sintesi (CA)'!$C$30:$AE$56,29,FALSE)</f>
        <v>0</v>
      </c>
      <c r="WX34" s="322">
        <f>VLOOKUP($B34,'Sintesi (CA)'!$C$30:$AE$56,29,FALSE)</f>
        <v>0</v>
      </c>
      <c r="WY34" s="322">
        <f>VLOOKUP($B34,'Sintesi (CA)'!$C$30:$AE$56,29,FALSE)</f>
        <v>0</v>
      </c>
      <c r="WZ34" s="322">
        <f>VLOOKUP($B34,'Sintesi (CA)'!$C$30:$AE$56,29,FALSE)</f>
        <v>0</v>
      </c>
      <c r="XA34" s="322">
        <f>VLOOKUP($B34,'Sintesi (CA)'!$C$30:$AE$56,29,FALSE)</f>
        <v>0</v>
      </c>
      <c r="XB34" s="322">
        <f>VLOOKUP($B34,'Sintesi (CA)'!$C$30:$AE$56,29,FALSE)</f>
        <v>0</v>
      </c>
      <c r="XC34" s="322">
        <f>VLOOKUP($B34,'Sintesi (CA)'!$C$30:$AE$56,29,FALSE)</f>
        <v>0</v>
      </c>
      <c r="XD34" s="322">
        <f>VLOOKUP($B34,'Sintesi (CA)'!$C$30:$AE$56,29,FALSE)</f>
        <v>0</v>
      </c>
      <c r="XE34" s="322">
        <f>VLOOKUP($B34,'Sintesi (CA)'!$C$30:$AE$56,29,FALSE)</f>
        <v>0</v>
      </c>
      <c r="XF34" s="322">
        <f>VLOOKUP($B34,'Sintesi (CA)'!$C$30:$AE$56,29,FALSE)</f>
        <v>0</v>
      </c>
      <c r="XG34" s="322">
        <f>VLOOKUP($B34,'Sintesi (CA)'!$C$30:$AE$56,29,FALSE)</f>
        <v>0</v>
      </c>
      <c r="XH34" s="322">
        <f>VLOOKUP($B34,'Sintesi (CA)'!$C$30:$AE$56,29,FALSE)</f>
        <v>0</v>
      </c>
      <c r="XI34" s="322">
        <f>VLOOKUP($B34,'Sintesi (CA)'!$C$30:$AE$56,29,FALSE)</f>
        <v>0</v>
      </c>
      <c r="XJ34" s="322">
        <f>VLOOKUP($B34,'Sintesi (CA)'!$C$30:$AE$56,29,FALSE)</f>
        <v>0</v>
      </c>
      <c r="XK34" s="322">
        <f>VLOOKUP($B34,'Sintesi (CA)'!$C$30:$AE$56,29,FALSE)</f>
        <v>0</v>
      </c>
      <c r="XL34" s="322">
        <f>VLOOKUP($B34,'Sintesi (CA)'!$C$30:$AE$56,29,FALSE)</f>
        <v>0</v>
      </c>
      <c r="XM34" s="322">
        <f>VLOOKUP($B34,'Sintesi (CA)'!$C$30:$AE$56,29,FALSE)</f>
        <v>0</v>
      </c>
      <c r="XN34" s="322">
        <f>VLOOKUP($B34,'Sintesi (CA)'!$C$30:$AE$56,29,FALSE)</f>
        <v>0</v>
      </c>
      <c r="XO34" s="322">
        <f>VLOOKUP($B34,'Sintesi (CA)'!$C$30:$AE$56,29,FALSE)</f>
        <v>0</v>
      </c>
      <c r="XP34" s="322">
        <f>VLOOKUP($B34,'Sintesi (CA)'!$C$30:$AE$56,29,FALSE)</f>
        <v>0</v>
      </c>
      <c r="XQ34" s="322">
        <f>VLOOKUP($B34,'Sintesi (CA)'!$C$30:$AE$56,29,FALSE)</f>
        <v>0</v>
      </c>
      <c r="XR34" s="322">
        <f>VLOOKUP($B34,'Sintesi (CA)'!$C$30:$AE$56,29,FALSE)</f>
        <v>0</v>
      </c>
      <c r="XS34" s="322">
        <f>VLOOKUP($B34,'Sintesi (CA)'!$C$30:$AE$56,29,FALSE)</f>
        <v>0</v>
      </c>
      <c r="XT34" s="322">
        <f>VLOOKUP($B34,'Sintesi (CA)'!$C$30:$AE$56,29,FALSE)</f>
        <v>0</v>
      </c>
      <c r="XU34" s="322">
        <f>VLOOKUP($B34,'Sintesi (CA)'!$C$30:$AE$56,29,FALSE)</f>
        <v>0</v>
      </c>
      <c r="XV34" s="322">
        <f>VLOOKUP($B34,'Sintesi (CA)'!$C$30:$AE$56,29,FALSE)</f>
        <v>0</v>
      </c>
      <c r="XW34" s="322">
        <f>VLOOKUP($B34,'Sintesi (CA)'!$C$30:$AE$56,29,FALSE)</f>
        <v>0</v>
      </c>
      <c r="XX34" s="322">
        <f>VLOOKUP($B34,'Sintesi (CA)'!$C$30:$AE$56,29,FALSE)</f>
        <v>0</v>
      </c>
      <c r="XY34" s="322">
        <f>VLOOKUP($B34,'Sintesi (CA)'!$C$30:$AE$56,29,FALSE)</f>
        <v>0</v>
      </c>
      <c r="XZ34" s="322">
        <f>VLOOKUP($B34,'Sintesi (CA)'!$C$30:$AE$56,29,FALSE)</f>
        <v>0</v>
      </c>
      <c r="YA34" s="322">
        <f>VLOOKUP($B34,'Sintesi (CA)'!$C$30:$AE$56,29,FALSE)</f>
        <v>0</v>
      </c>
      <c r="YB34" s="322"/>
      <c r="YC34" s="322"/>
      <c r="YD34" s="322"/>
      <c r="YE34" s="501">
        <v>0</v>
      </c>
      <c r="YF34" s="501">
        <v>0</v>
      </c>
      <c r="YG34" s="501">
        <v>0</v>
      </c>
      <c r="YH34" s="501">
        <v>0</v>
      </c>
      <c r="YI34" s="501">
        <v>0</v>
      </c>
      <c r="YJ34" s="501">
        <v>0</v>
      </c>
      <c r="YK34" s="501">
        <v>0</v>
      </c>
      <c r="YL34" s="501">
        <v>0</v>
      </c>
      <c r="YM34" s="501">
        <v>0</v>
      </c>
      <c r="YN34" s="501">
        <v>0</v>
      </c>
      <c r="YO34" s="501">
        <v>0</v>
      </c>
      <c r="YP34" s="501">
        <v>0</v>
      </c>
      <c r="YQ34" s="501">
        <v>0</v>
      </c>
      <c r="YR34" s="501">
        <v>0</v>
      </c>
      <c r="YS34" s="501">
        <v>0</v>
      </c>
      <c r="YT34" s="501">
        <v>0</v>
      </c>
      <c r="YU34" s="501">
        <v>0</v>
      </c>
      <c r="YV34" s="501">
        <v>0</v>
      </c>
      <c r="YW34" s="501">
        <v>0</v>
      </c>
      <c r="YX34" s="501">
        <v>0</v>
      </c>
      <c r="YY34" s="501">
        <v>0</v>
      </c>
      <c r="YZ34" s="501">
        <v>0</v>
      </c>
      <c r="ZA34" s="501">
        <v>0</v>
      </c>
      <c r="ZB34" s="501">
        <v>0</v>
      </c>
      <c r="ZC34" s="501">
        <v>0</v>
      </c>
      <c r="ZD34" s="501">
        <v>0</v>
      </c>
      <c r="ZE34" s="501">
        <v>0</v>
      </c>
      <c r="ZF34" s="501">
        <v>0</v>
      </c>
      <c r="ZG34" s="501">
        <v>0</v>
      </c>
      <c r="ZH34" s="501">
        <v>0</v>
      </c>
      <c r="ZI34" s="501">
        <v>0</v>
      </c>
      <c r="ZJ34" s="501">
        <v>0</v>
      </c>
      <c r="ZK34" s="501">
        <v>0</v>
      </c>
      <c r="ZL34" s="501">
        <v>0</v>
      </c>
      <c r="ZM34" s="501">
        <v>0</v>
      </c>
      <c r="ZN34" s="501">
        <v>0</v>
      </c>
      <c r="ZO34" s="501">
        <v>0</v>
      </c>
      <c r="ZP34" s="501">
        <v>0</v>
      </c>
      <c r="ZQ34" s="501">
        <v>0</v>
      </c>
      <c r="ZR34" s="501">
        <v>0</v>
      </c>
      <c r="ZS34" s="501">
        <v>0</v>
      </c>
      <c r="ZT34" s="501">
        <v>0</v>
      </c>
      <c r="ZU34" s="501">
        <v>0</v>
      </c>
      <c r="ZV34" s="501">
        <v>0</v>
      </c>
      <c r="ZW34" s="501">
        <v>0</v>
      </c>
      <c r="ZX34" s="501">
        <v>0</v>
      </c>
      <c r="ZY34" s="501">
        <v>0</v>
      </c>
      <c r="ZZ34" s="501">
        <v>0</v>
      </c>
      <c r="AAA34" s="501">
        <v>0</v>
      </c>
      <c r="AAB34" s="501">
        <v>0</v>
      </c>
      <c r="AAC34" s="501">
        <v>0</v>
      </c>
      <c r="AAD34" s="501">
        <v>0</v>
      </c>
      <c r="AAE34" s="501">
        <v>0</v>
      </c>
      <c r="AAF34" s="501">
        <v>0</v>
      </c>
      <c r="AAG34" s="501">
        <v>0</v>
      </c>
      <c r="AAH34" s="501">
        <v>0</v>
      </c>
      <c r="AAI34" s="501">
        <v>0</v>
      </c>
      <c r="AAJ34" s="501">
        <v>0</v>
      </c>
      <c r="AAK34" s="501">
        <v>0</v>
      </c>
      <c r="AAL34" s="501">
        <v>0</v>
      </c>
      <c r="AAM34" s="501">
        <v>0</v>
      </c>
      <c r="AAN34" s="501">
        <v>0</v>
      </c>
      <c r="AAO34" s="501">
        <v>0</v>
      </c>
      <c r="AAP34" s="501">
        <v>0</v>
      </c>
      <c r="AAQ34" s="501">
        <v>0</v>
      </c>
      <c r="AAR34" s="501">
        <v>0</v>
      </c>
      <c r="AAS34" s="501">
        <v>0</v>
      </c>
      <c r="AAT34" s="501">
        <v>0</v>
      </c>
      <c r="AAU34" s="501">
        <v>0</v>
      </c>
      <c r="AAV34" s="501">
        <v>0</v>
      </c>
      <c r="AAW34" s="501">
        <v>0</v>
      </c>
      <c r="AAX34" s="501">
        <v>0</v>
      </c>
      <c r="AAY34" s="501">
        <f>VLOOKUP($B34,'Sintesi (CA)'!$C$30:$AE$56,22,FALSE)</f>
        <v>0</v>
      </c>
      <c r="AAZ34" s="501">
        <f>VLOOKUP($B34,'Sintesi (CA)'!$C$30:$AE$56,22,FALSE)</f>
        <v>0</v>
      </c>
      <c r="ABA34" s="501">
        <f>VLOOKUP($B34,'Sintesi (CA)'!$C$30:$AE$56,22,FALSE)</f>
        <v>0</v>
      </c>
      <c r="ABB34" s="501">
        <f>VLOOKUP($B34,'Sintesi (CA)'!$C$30:$AE$56,22,FALSE)</f>
        <v>0</v>
      </c>
      <c r="ABC34" s="501">
        <f>VLOOKUP($B34,'Sintesi (CA)'!$C$30:$AE$56,22,FALSE)</f>
        <v>0</v>
      </c>
      <c r="ABD34" s="501">
        <f>VLOOKUP($B34,'Sintesi (CA)'!$C$30:$AE$56,22,FALSE)</f>
        <v>0</v>
      </c>
      <c r="ABE34" s="501">
        <f>VLOOKUP($B34,'Sintesi (CA)'!$C$30:$AE$56,22,FALSE)</f>
        <v>0</v>
      </c>
      <c r="ABF34" s="501">
        <f>VLOOKUP($B34,'Sintesi (CA)'!$C$30:$AE$56,22,FALSE)</f>
        <v>0</v>
      </c>
      <c r="ABG34" s="501">
        <f>VLOOKUP($B34,'Sintesi (CA)'!$C$30:$AE$56,22,FALSE)</f>
        <v>0</v>
      </c>
      <c r="ABH34" s="501">
        <f>VLOOKUP($B34,'Sintesi (CA)'!$C$30:$AE$56,22,FALSE)</f>
        <v>0</v>
      </c>
      <c r="ABI34" s="501">
        <f>VLOOKUP($B34,'Sintesi (CA)'!$C$30:$AE$56,22,FALSE)</f>
        <v>0</v>
      </c>
      <c r="ABJ34" s="501">
        <f>VLOOKUP($B34,'Sintesi (CA)'!$C$30:$AE$56,22,FALSE)</f>
        <v>0</v>
      </c>
      <c r="ABK34" s="501">
        <f>VLOOKUP($B34,'Sintesi (CA)'!$C$30:$AE$56,22,FALSE)</f>
        <v>0</v>
      </c>
      <c r="ABL34" s="501">
        <f>VLOOKUP($B34,'Sintesi (CA)'!$C$30:$AE$56,22,FALSE)</f>
        <v>0</v>
      </c>
      <c r="ABM34" s="501">
        <f>VLOOKUP($B34,'Sintesi (CA)'!$C$30:$AE$56,22,FALSE)</f>
        <v>0</v>
      </c>
      <c r="ABN34" s="501">
        <f>VLOOKUP($B34,'Sintesi (CA)'!$C$30:$AE$56,22,FALSE)</f>
        <v>0</v>
      </c>
      <c r="ABO34" s="501">
        <f>VLOOKUP($B34,'Sintesi (CA)'!$C$30:$AE$56,22,FALSE)</f>
        <v>0</v>
      </c>
      <c r="ABP34" s="501">
        <f>VLOOKUP($B34,'Sintesi (CA)'!$C$30:$AE$56,22,FALSE)</f>
        <v>0</v>
      </c>
      <c r="ABQ34" s="501">
        <f>VLOOKUP($B34,'Sintesi (CA)'!$C$30:$AE$56,22,FALSE)</f>
        <v>0</v>
      </c>
      <c r="ABR34" s="501">
        <f>VLOOKUP($B34,'Sintesi (CA)'!$C$30:$AE$56,22,FALSE)</f>
        <v>0</v>
      </c>
      <c r="ABS34" s="501">
        <f>VLOOKUP($B34,'Sintesi (CA)'!$C$30:$AE$56,22,FALSE)</f>
        <v>0</v>
      </c>
      <c r="ABT34" s="501">
        <f>VLOOKUP($B34,'Sintesi (CA)'!$C$30:$AE$56,22,FALSE)</f>
        <v>0</v>
      </c>
      <c r="ABU34" s="501">
        <f>VLOOKUP($B34,'Sintesi (CA)'!$C$30:$AE$56,22,FALSE)</f>
        <v>0</v>
      </c>
      <c r="ABV34" s="501">
        <f>VLOOKUP($B34,'Sintesi (CA)'!$C$30:$AE$56,22,FALSE)</f>
        <v>0</v>
      </c>
      <c r="ABW34" s="501">
        <f>VLOOKUP($B34,'Sintesi (CA)'!$C$30:$AE$56,22,FALSE)</f>
        <v>0</v>
      </c>
      <c r="ABX34" s="501">
        <f>VLOOKUP($B34,'Sintesi (CA)'!$C$30:$AE$56,22,FALSE)</f>
        <v>0</v>
      </c>
      <c r="ABY34" s="501">
        <f>VLOOKUP($B34,'Sintesi (CA)'!$C$30:$AE$56,22,FALSE)</f>
        <v>0</v>
      </c>
      <c r="ABZ34" s="501">
        <f>VLOOKUP($B34,'Sintesi (CA)'!$C$30:$AE$56,22,FALSE)</f>
        <v>0</v>
      </c>
      <c r="ACA34" s="501">
        <f>VLOOKUP($B34,'Sintesi (CA)'!$C$30:$AE$56,22,FALSE)</f>
        <v>0</v>
      </c>
      <c r="ACB34" s="501">
        <f>VLOOKUP($B34,'Sintesi (CA)'!$C$30:$AE$56,22,FALSE)</f>
        <v>0</v>
      </c>
      <c r="ACC34" s="501">
        <f>VLOOKUP($B34,'Sintesi (CA)'!$C$30:$AE$56,22,FALSE)</f>
        <v>0</v>
      </c>
      <c r="ACD34" s="501">
        <f>VLOOKUP($B34,'Sintesi (CA)'!$C$30:$AE$56,22,FALSE)</f>
        <v>0</v>
      </c>
      <c r="ACE34" s="501"/>
      <c r="ACF34" s="501"/>
      <c r="ACG34" s="501"/>
      <c r="ACH34" s="86"/>
      <c r="ACI34" s="88">
        <v>0</v>
      </c>
      <c r="ACJ34" s="87"/>
      <c r="ACK34" s="89"/>
      <c r="ACL34" s="177"/>
      <c r="ACM34" s="177"/>
      <c r="ACN34" s="177"/>
      <c r="ACO34" s="177"/>
      <c r="ACP34" s="177"/>
      <c r="ACQ34" s="177"/>
      <c r="ACR34" s="177"/>
      <c r="ACS34" s="177"/>
      <c r="ACT34" s="177"/>
      <c r="ACU34" s="177"/>
      <c r="ACV34" s="177"/>
      <c r="ACW34" s="177"/>
      <c r="ACX34" s="177"/>
      <c r="ACY34" s="177"/>
      <c r="ACZ34" s="177"/>
      <c r="ADA34" s="177"/>
      <c r="ADB34" s="177"/>
      <c r="ADC34" s="177"/>
      <c r="ADD34" s="177"/>
      <c r="ADE34" s="177"/>
      <c r="ADF34" s="177"/>
      <c r="ADG34" s="177"/>
      <c r="ADH34" s="177"/>
      <c r="ADI34" s="177"/>
      <c r="ADJ34" s="177"/>
      <c r="ADK34" s="177"/>
      <c r="ADL34" s="177"/>
      <c r="ADM34" s="177"/>
      <c r="ADN34" s="177"/>
      <c r="ADO34" s="177"/>
      <c r="ADP34" s="177"/>
      <c r="ADQ34" s="177"/>
      <c r="ADR34" s="177"/>
      <c r="ADS34" s="177"/>
      <c r="ADT34" s="177"/>
      <c r="ADU34" s="177"/>
      <c r="ADV34" s="177"/>
      <c r="ADW34" s="177"/>
      <c r="ADX34" s="177"/>
      <c r="ADY34" s="177"/>
      <c r="ADZ34" s="177"/>
      <c r="AEA34" s="177"/>
      <c r="AEB34" s="177"/>
      <c r="AEC34" s="177"/>
      <c r="AED34" s="177"/>
      <c r="AEE34" s="177"/>
      <c r="AEF34" s="177"/>
      <c r="AEG34" s="177"/>
      <c r="AEH34" s="177"/>
      <c r="AEI34" s="177"/>
      <c r="AEJ34" s="177"/>
      <c r="AEK34" s="177"/>
      <c r="AEL34" s="177"/>
      <c r="AEM34" s="177"/>
      <c r="AEN34" s="177"/>
      <c r="AEO34" s="177"/>
      <c r="AEP34" s="177"/>
      <c r="AEQ34" s="177"/>
      <c r="AER34" s="177"/>
      <c r="AES34" s="177"/>
      <c r="AET34" s="177"/>
      <c r="AEU34" s="177"/>
      <c r="AEV34" s="177"/>
      <c r="AEW34" s="177"/>
      <c r="AEX34" s="177"/>
      <c r="AEY34" s="177"/>
      <c r="AEZ34" s="177"/>
      <c r="AFA34" s="177"/>
      <c r="AFB34" s="177"/>
      <c r="AFC34" s="177"/>
      <c r="AFD34" s="177"/>
      <c r="AFE34" s="177"/>
      <c r="AFF34" s="177"/>
      <c r="AFG34" s="177"/>
      <c r="AFH34" s="177"/>
      <c r="AFI34" s="177"/>
      <c r="AFJ34" s="177"/>
      <c r="AFK34" s="177"/>
      <c r="AFL34" s="177"/>
      <c r="AFM34" s="177"/>
      <c r="AFN34" s="177"/>
      <c r="AFO34" s="177"/>
      <c r="AFP34" s="177"/>
      <c r="AFQ34" s="177"/>
      <c r="AFR34" s="177"/>
      <c r="AFS34" s="177"/>
      <c r="AFT34" s="177"/>
      <c r="AFU34" s="177"/>
      <c r="AFV34" s="177"/>
      <c r="AFW34" s="177"/>
      <c r="AFX34" s="177"/>
      <c r="AFY34" s="177"/>
      <c r="AFZ34" s="177"/>
      <c r="AGA34" s="177"/>
      <c r="AGB34" s="177"/>
      <c r="AGC34" s="177"/>
      <c r="AGD34" s="177"/>
      <c r="AGE34" s="177"/>
      <c r="AGF34" s="177"/>
      <c r="AGG34" s="177"/>
      <c r="AGH34" s="177"/>
      <c r="AGI34" s="177"/>
      <c r="AGJ34" s="177"/>
      <c r="AGK34" s="177"/>
      <c r="AGL34" s="177"/>
      <c r="AGM34" s="177"/>
    </row>
    <row r="35" spans="1:871" s="104" customFormat="1">
      <c r="A35" s="74" t="str">
        <f>IF('Sintesi (CA)'!B60&lt;&gt;"",'Sintesi (CA)'!B60,"")</f>
        <v/>
      </c>
      <c r="B35" s="145" t="str">
        <f>IF('Sintesi (CA)'!C60&lt;&gt;"",'Sintesi (CA)'!C60,"")</f>
        <v/>
      </c>
      <c r="C35" s="74" t="str">
        <f>IF('Sintesi (CA)'!N60&lt;&gt;"",'Sintesi (CA)'!N60,"")</f>
        <v/>
      </c>
      <c r="D35" s="75">
        <f>'Sintesi (CA)'!W60</f>
        <v>0</v>
      </c>
      <c r="E35" s="75">
        <f>'Sintesi (CA)'!X60</f>
        <v>0</v>
      </c>
      <c r="F35" s="75">
        <f>'Sintesi (CA)'!Y60</f>
        <v>0</v>
      </c>
      <c r="G35" s="175">
        <v>0</v>
      </c>
      <c r="H35" s="183"/>
      <c r="I35" s="183"/>
      <c r="J35" s="78">
        <f t="shared" si="123"/>
        <v>0</v>
      </c>
      <c r="K35" s="78">
        <v>0</v>
      </c>
      <c r="L35" s="79">
        <f t="shared" si="124"/>
        <v>0</v>
      </c>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80"/>
      <c r="CU35" s="80"/>
      <c r="CV35" s="80"/>
      <c r="CW35" s="80"/>
      <c r="CX35" s="80"/>
      <c r="CY35" s="80"/>
      <c r="CZ35" s="80"/>
      <c r="DA35" s="80"/>
      <c r="DB35" s="80"/>
      <c r="DC35" s="80"/>
      <c r="DD35" s="80"/>
      <c r="DE35" s="80"/>
      <c r="DF35" s="80"/>
      <c r="DG35" s="80"/>
      <c r="DH35" s="80"/>
      <c r="DI35" s="80"/>
      <c r="DJ35" s="80"/>
      <c r="DK35" s="80"/>
      <c r="DL35" s="80"/>
      <c r="DM35" s="80"/>
      <c r="DN35" s="80"/>
      <c r="DO35" s="80"/>
      <c r="DP35" s="318">
        <v>0</v>
      </c>
      <c r="DQ35" s="318">
        <v>0</v>
      </c>
      <c r="DR35" s="318">
        <v>0</v>
      </c>
      <c r="DS35" s="318">
        <v>0</v>
      </c>
      <c r="DT35" s="318">
        <v>0</v>
      </c>
      <c r="DU35" s="318">
        <v>0</v>
      </c>
      <c r="DV35" s="318">
        <v>0</v>
      </c>
      <c r="DW35" s="318">
        <v>0</v>
      </c>
      <c r="DX35" s="318">
        <v>0</v>
      </c>
      <c r="DY35" s="318">
        <v>0</v>
      </c>
      <c r="DZ35" s="318">
        <v>0</v>
      </c>
      <c r="EA35" s="318">
        <v>0</v>
      </c>
      <c r="EB35" s="318">
        <v>0</v>
      </c>
      <c r="EC35" s="318">
        <v>0</v>
      </c>
      <c r="ED35" s="318">
        <v>0</v>
      </c>
      <c r="EE35" s="318">
        <v>0</v>
      </c>
      <c r="EF35" s="318">
        <v>0</v>
      </c>
      <c r="EG35" s="318">
        <v>0</v>
      </c>
      <c r="EH35" s="318">
        <v>0</v>
      </c>
      <c r="EI35" s="318">
        <v>0</v>
      </c>
      <c r="EJ35" s="318">
        <v>0</v>
      </c>
      <c r="EK35" s="318">
        <v>0</v>
      </c>
      <c r="EL35" s="318">
        <v>0</v>
      </c>
      <c r="EM35" s="318">
        <v>0</v>
      </c>
      <c r="EN35" s="318">
        <v>0</v>
      </c>
      <c r="EO35" s="318">
        <v>0</v>
      </c>
      <c r="EP35" s="318">
        <v>0</v>
      </c>
      <c r="EQ35" s="318">
        <v>0</v>
      </c>
      <c r="ER35" s="318">
        <v>0</v>
      </c>
      <c r="ES35" s="318">
        <v>0</v>
      </c>
      <c r="ET35" s="318">
        <v>0</v>
      </c>
      <c r="EU35" s="318">
        <v>0</v>
      </c>
      <c r="EV35" s="318">
        <v>0</v>
      </c>
      <c r="EW35" s="318">
        <v>0</v>
      </c>
      <c r="EX35" s="318">
        <v>0</v>
      </c>
      <c r="EY35" s="318">
        <v>0</v>
      </c>
      <c r="EZ35" s="318">
        <v>0</v>
      </c>
      <c r="FA35" s="318">
        <v>0</v>
      </c>
      <c r="FB35" s="318">
        <v>0</v>
      </c>
      <c r="FC35" s="318">
        <v>0</v>
      </c>
      <c r="FD35" s="318">
        <v>0</v>
      </c>
      <c r="FE35" s="318">
        <v>0</v>
      </c>
      <c r="FF35" s="318">
        <v>0</v>
      </c>
      <c r="FG35" s="318">
        <v>0</v>
      </c>
      <c r="FH35" s="318">
        <v>0</v>
      </c>
      <c r="FI35" s="318">
        <v>0</v>
      </c>
      <c r="FJ35" s="318">
        <v>0</v>
      </c>
      <c r="FK35" s="318">
        <v>0</v>
      </c>
      <c r="FL35" s="318">
        <v>0</v>
      </c>
      <c r="FM35" s="318">
        <v>0</v>
      </c>
      <c r="FN35" s="318">
        <v>0</v>
      </c>
      <c r="FO35" s="318">
        <v>0</v>
      </c>
      <c r="FP35" s="318">
        <v>0</v>
      </c>
      <c r="FQ35" s="318">
        <v>0</v>
      </c>
      <c r="FR35" s="318">
        <v>0</v>
      </c>
      <c r="FS35" s="318">
        <v>0</v>
      </c>
      <c r="FT35" s="318">
        <v>0</v>
      </c>
      <c r="FU35" s="318">
        <v>0</v>
      </c>
      <c r="FV35" s="318">
        <v>0</v>
      </c>
      <c r="FW35" s="318">
        <v>0</v>
      </c>
      <c r="FX35" s="318">
        <v>0</v>
      </c>
      <c r="FY35" s="318">
        <v>0</v>
      </c>
      <c r="FZ35" s="318">
        <v>0</v>
      </c>
      <c r="GA35" s="318">
        <v>0</v>
      </c>
      <c r="GB35" s="318">
        <v>0</v>
      </c>
      <c r="GC35" s="318">
        <v>0</v>
      </c>
      <c r="GD35" s="318">
        <v>0</v>
      </c>
      <c r="GE35" s="318">
        <v>0</v>
      </c>
      <c r="GF35" s="318">
        <v>0</v>
      </c>
      <c r="GG35" s="318">
        <v>0</v>
      </c>
      <c r="GH35" s="318">
        <v>0</v>
      </c>
      <c r="GI35" s="318">
        <v>0</v>
      </c>
      <c r="GJ35" s="318">
        <f>VLOOKUP($B35,'Sintesi (CA)'!$C$30:$AE$56,25,FALSE)</f>
        <v>0</v>
      </c>
      <c r="GK35" s="318">
        <f>VLOOKUP($B35,'Sintesi (CA)'!$C$30:$AE$56,25,FALSE)</f>
        <v>0</v>
      </c>
      <c r="GL35" s="318">
        <f>VLOOKUP($B35,'Sintesi (CA)'!$C$30:$AE$56,25,FALSE)</f>
        <v>0</v>
      </c>
      <c r="GM35" s="318">
        <f>VLOOKUP($B35,'Sintesi (CA)'!$C$30:$AE$56,25,FALSE)</f>
        <v>0</v>
      </c>
      <c r="GN35" s="318">
        <f>VLOOKUP($B35,'Sintesi (CA)'!$C$30:$AE$56,25,FALSE)</f>
        <v>0</v>
      </c>
      <c r="GO35" s="318">
        <f>VLOOKUP($B35,'Sintesi (CA)'!$C$30:$AE$56,25,FALSE)</f>
        <v>0</v>
      </c>
      <c r="GP35" s="318">
        <f>VLOOKUP($B35,'Sintesi (CA)'!$C$30:$AE$56,25,FALSE)</f>
        <v>0</v>
      </c>
      <c r="GQ35" s="318">
        <f>VLOOKUP($B35,'Sintesi (CA)'!$C$30:$AE$56,25,FALSE)</f>
        <v>0</v>
      </c>
      <c r="GR35" s="318">
        <f>VLOOKUP($B35,'Sintesi (CA)'!$C$30:$AE$56,25,FALSE)</f>
        <v>0</v>
      </c>
      <c r="GS35" s="318">
        <f>VLOOKUP($B35,'Sintesi (CA)'!$C$30:$AE$56,25,FALSE)</f>
        <v>0</v>
      </c>
      <c r="GT35" s="318">
        <f>VLOOKUP($B35,'Sintesi (CA)'!$C$30:$AE$56,25,FALSE)</f>
        <v>0</v>
      </c>
      <c r="GU35" s="318">
        <f>VLOOKUP($B35,'Sintesi (CA)'!$C$30:$AE$56,25,FALSE)</f>
        <v>0</v>
      </c>
      <c r="GV35" s="318">
        <f>VLOOKUP($B35,'Sintesi (CA)'!$C$30:$AE$56,25,FALSE)</f>
        <v>0</v>
      </c>
      <c r="GW35" s="318">
        <f>VLOOKUP($B35,'Sintesi (CA)'!$C$30:$AE$56,25,FALSE)</f>
        <v>0</v>
      </c>
      <c r="GX35" s="318">
        <f>VLOOKUP($B35,'Sintesi (CA)'!$C$30:$AE$56,25,FALSE)</f>
        <v>0</v>
      </c>
      <c r="GY35" s="318">
        <f>VLOOKUP($B35,'Sintesi (CA)'!$C$30:$AE$56,25,FALSE)</f>
        <v>0</v>
      </c>
      <c r="GZ35" s="318">
        <f>VLOOKUP($B35,'Sintesi (CA)'!$C$30:$AE$56,25,FALSE)</f>
        <v>0</v>
      </c>
      <c r="HA35" s="318">
        <f>VLOOKUP($B35,'Sintesi (CA)'!$C$30:$AE$56,25,FALSE)</f>
        <v>0</v>
      </c>
      <c r="HB35" s="318">
        <f>VLOOKUP($B35,'Sintesi (CA)'!$C$30:$AE$56,25,FALSE)</f>
        <v>0</v>
      </c>
      <c r="HC35" s="318">
        <f>VLOOKUP($B35,'Sintesi (CA)'!$C$30:$AE$56,25,FALSE)</f>
        <v>0</v>
      </c>
      <c r="HD35" s="318">
        <f>VLOOKUP($B35,'Sintesi (CA)'!$C$30:$AE$56,25,FALSE)</f>
        <v>0</v>
      </c>
      <c r="HE35" s="318">
        <f>VLOOKUP($B35,'Sintesi (CA)'!$C$30:$AE$56,25,FALSE)</f>
        <v>0</v>
      </c>
      <c r="HF35" s="318">
        <f>VLOOKUP($B35,'Sintesi (CA)'!$C$30:$AE$56,25,FALSE)</f>
        <v>0</v>
      </c>
      <c r="HG35" s="318">
        <f>VLOOKUP($B35,'Sintesi (CA)'!$C$30:$AE$56,25,FALSE)</f>
        <v>0</v>
      </c>
      <c r="HH35" s="318">
        <f>VLOOKUP($B35,'Sintesi (CA)'!$C$30:$AE$56,25,FALSE)</f>
        <v>0</v>
      </c>
      <c r="HI35" s="318">
        <f>VLOOKUP($B35,'Sintesi (CA)'!$C$30:$AE$56,25,FALSE)</f>
        <v>0</v>
      </c>
      <c r="HJ35" s="318">
        <f>VLOOKUP($B35,'Sintesi (CA)'!$C$30:$AE$56,25,FALSE)</f>
        <v>0</v>
      </c>
      <c r="HK35" s="318">
        <f>VLOOKUP($B35,'Sintesi (CA)'!$C$30:$AE$56,25,FALSE)</f>
        <v>0</v>
      </c>
      <c r="HL35" s="318">
        <f>VLOOKUP($B35,'Sintesi (CA)'!$C$30:$AE$56,25,FALSE)</f>
        <v>0</v>
      </c>
      <c r="HM35" s="318">
        <f>VLOOKUP($B35,'Sintesi (CA)'!$C$30:$AE$56,25,FALSE)</f>
        <v>0</v>
      </c>
      <c r="HN35" s="318">
        <f>VLOOKUP($B35,'Sintesi (CA)'!$C$30:$AE$56,25,FALSE)</f>
        <v>0</v>
      </c>
      <c r="HO35" s="318">
        <f>VLOOKUP($B35,'Sintesi (CA)'!$C$30:$AE$56,25,FALSE)</f>
        <v>0</v>
      </c>
      <c r="HP35" s="318"/>
      <c r="HQ35" s="318"/>
      <c r="HR35" s="318"/>
      <c r="HS35" s="319">
        <v>0</v>
      </c>
      <c r="HT35" s="319">
        <v>0</v>
      </c>
      <c r="HU35" s="319">
        <v>0</v>
      </c>
      <c r="HV35" s="319">
        <v>0</v>
      </c>
      <c r="HW35" s="319">
        <v>0</v>
      </c>
      <c r="HX35" s="319">
        <v>0</v>
      </c>
      <c r="HY35" s="319">
        <v>0</v>
      </c>
      <c r="HZ35" s="319">
        <v>0</v>
      </c>
      <c r="IA35" s="319">
        <v>0</v>
      </c>
      <c r="IB35" s="319">
        <v>0</v>
      </c>
      <c r="IC35" s="319">
        <v>0</v>
      </c>
      <c r="ID35" s="319">
        <v>0</v>
      </c>
      <c r="IE35" s="319">
        <v>0</v>
      </c>
      <c r="IF35" s="319">
        <v>0</v>
      </c>
      <c r="IG35" s="319">
        <v>0</v>
      </c>
      <c r="IH35" s="319">
        <v>0</v>
      </c>
      <c r="II35" s="319">
        <v>0</v>
      </c>
      <c r="IJ35" s="319">
        <v>0</v>
      </c>
      <c r="IK35" s="319">
        <v>0</v>
      </c>
      <c r="IL35" s="319">
        <v>0</v>
      </c>
      <c r="IM35" s="319">
        <v>0</v>
      </c>
      <c r="IN35" s="319">
        <v>0</v>
      </c>
      <c r="IO35" s="319">
        <v>0</v>
      </c>
      <c r="IP35" s="319">
        <v>0</v>
      </c>
      <c r="IQ35" s="319">
        <v>0</v>
      </c>
      <c r="IR35" s="319">
        <v>0</v>
      </c>
      <c r="IS35" s="319">
        <v>0</v>
      </c>
      <c r="IT35" s="319">
        <v>0</v>
      </c>
      <c r="IU35" s="319">
        <v>0</v>
      </c>
      <c r="IV35" s="319">
        <v>0</v>
      </c>
      <c r="IW35" s="319">
        <v>0</v>
      </c>
      <c r="IX35" s="319">
        <v>0</v>
      </c>
      <c r="IY35" s="319">
        <v>0</v>
      </c>
      <c r="IZ35" s="319">
        <v>0</v>
      </c>
      <c r="JA35" s="319">
        <v>0</v>
      </c>
      <c r="JB35" s="319">
        <v>0</v>
      </c>
      <c r="JC35" s="319">
        <v>0</v>
      </c>
      <c r="JD35" s="319">
        <v>0</v>
      </c>
      <c r="JE35" s="319">
        <v>0</v>
      </c>
      <c r="JF35" s="319">
        <v>0</v>
      </c>
      <c r="JG35" s="319">
        <v>0</v>
      </c>
      <c r="JH35" s="319">
        <v>0</v>
      </c>
      <c r="JI35" s="319">
        <v>0</v>
      </c>
      <c r="JJ35" s="319">
        <v>0</v>
      </c>
      <c r="JK35" s="319">
        <v>0</v>
      </c>
      <c r="JL35" s="319">
        <v>0</v>
      </c>
      <c r="JM35" s="319">
        <v>0</v>
      </c>
      <c r="JN35" s="319">
        <v>0</v>
      </c>
      <c r="JO35" s="319">
        <v>0</v>
      </c>
      <c r="JP35" s="319">
        <v>0</v>
      </c>
      <c r="JQ35" s="319">
        <v>0</v>
      </c>
      <c r="JR35" s="319">
        <v>0</v>
      </c>
      <c r="JS35" s="319">
        <v>0</v>
      </c>
      <c r="JT35" s="319">
        <v>0</v>
      </c>
      <c r="JU35" s="319">
        <v>0</v>
      </c>
      <c r="JV35" s="319">
        <v>0</v>
      </c>
      <c r="JW35" s="319">
        <v>0</v>
      </c>
      <c r="JX35" s="319">
        <v>0</v>
      </c>
      <c r="JY35" s="319">
        <v>0</v>
      </c>
      <c r="JZ35" s="319">
        <v>0</v>
      </c>
      <c r="KA35" s="319">
        <v>0</v>
      </c>
      <c r="KB35" s="319">
        <v>0</v>
      </c>
      <c r="KC35" s="319">
        <v>0</v>
      </c>
      <c r="KD35" s="319">
        <v>0</v>
      </c>
      <c r="KE35" s="319">
        <v>0</v>
      </c>
      <c r="KF35" s="319">
        <v>0</v>
      </c>
      <c r="KG35" s="319">
        <v>0</v>
      </c>
      <c r="KH35" s="319">
        <v>0</v>
      </c>
      <c r="KI35" s="319">
        <v>0</v>
      </c>
      <c r="KJ35" s="319">
        <v>0</v>
      </c>
      <c r="KK35" s="319">
        <v>0</v>
      </c>
      <c r="KL35" s="319">
        <v>0</v>
      </c>
      <c r="KM35" s="319">
        <f>VLOOKUP($B35,'Sintesi (CA)'!$C$30:$AE$56,27,FALSE)</f>
        <v>0</v>
      </c>
      <c r="KN35" s="319">
        <f>VLOOKUP($B35,'Sintesi (CA)'!$C$30:$AE$56,27,FALSE)</f>
        <v>0</v>
      </c>
      <c r="KO35" s="319">
        <f>VLOOKUP($B35,'Sintesi (CA)'!$C$30:$AE$56,27,FALSE)</f>
        <v>0</v>
      </c>
      <c r="KP35" s="319">
        <f>VLOOKUP($B35,'Sintesi (CA)'!$C$30:$AE$56,27,FALSE)</f>
        <v>0</v>
      </c>
      <c r="KQ35" s="319">
        <f>VLOOKUP($B35,'Sintesi (CA)'!$C$30:$AE$56,27,FALSE)</f>
        <v>0</v>
      </c>
      <c r="KR35" s="319">
        <f>VLOOKUP($B35,'Sintesi (CA)'!$C$30:$AE$56,27,FALSE)</f>
        <v>0</v>
      </c>
      <c r="KS35" s="319">
        <f>VLOOKUP($B35,'Sintesi (CA)'!$C$30:$AE$56,27,FALSE)</f>
        <v>0</v>
      </c>
      <c r="KT35" s="319">
        <f>VLOOKUP($B35,'Sintesi (CA)'!$C$30:$AE$56,27,FALSE)</f>
        <v>0</v>
      </c>
      <c r="KU35" s="319">
        <f>VLOOKUP($B35,'Sintesi (CA)'!$C$30:$AE$56,27,FALSE)</f>
        <v>0</v>
      </c>
      <c r="KV35" s="319">
        <f>VLOOKUP($B35,'Sintesi (CA)'!$C$30:$AE$56,27,FALSE)</f>
        <v>0</v>
      </c>
      <c r="KW35" s="319">
        <f>VLOOKUP($B35,'Sintesi (CA)'!$C$30:$AE$56,27,FALSE)</f>
        <v>0</v>
      </c>
      <c r="KX35" s="319">
        <f>VLOOKUP($B35,'Sintesi (CA)'!$C$30:$AE$56,27,FALSE)</f>
        <v>0</v>
      </c>
      <c r="KY35" s="319">
        <f>VLOOKUP($B35,'Sintesi (CA)'!$C$30:$AE$56,27,FALSE)</f>
        <v>0</v>
      </c>
      <c r="KZ35" s="319">
        <f>VLOOKUP($B35,'Sintesi (CA)'!$C$30:$AE$56,27,FALSE)</f>
        <v>0</v>
      </c>
      <c r="LA35" s="319">
        <f>VLOOKUP($B35,'Sintesi (CA)'!$C$30:$AE$56,27,FALSE)</f>
        <v>0</v>
      </c>
      <c r="LB35" s="319">
        <f>VLOOKUP($B35,'Sintesi (CA)'!$C$30:$AE$56,27,FALSE)</f>
        <v>0</v>
      </c>
      <c r="LC35" s="319">
        <f>VLOOKUP($B35,'Sintesi (CA)'!$C$30:$AE$56,27,FALSE)</f>
        <v>0</v>
      </c>
      <c r="LD35" s="319">
        <f>VLOOKUP($B35,'Sintesi (CA)'!$C$30:$AE$56,27,FALSE)</f>
        <v>0</v>
      </c>
      <c r="LE35" s="319">
        <f>VLOOKUP($B35,'Sintesi (CA)'!$C$30:$AE$56,27,FALSE)</f>
        <v>0</v>
      </c>
      <c r="LF35" s="319">
        <f>VLOOKUP($B35,'Sintesi (CA)'!$C$30:$AE$56,27,FALSE)</f>
        <v>0</v>
      </c>
      <c r="LG35" s="319">
        <f>VLOOKUP($B35,'Sintesi (CA)'!$C$30:$AE$56,27,FALSE)</f>
        <v>0</v>
      </c>
      <c r="LH35" s="319">
        <f>VLOOKUP($B35,'Sintesi (CA)'!$C$30:$AE$56,27,FALSE)</f>
        <v>0</v>
      </c>
      <c r="LI35" s="319">
        <f>VLOOKUP($B35,'Sintesi (CA)'!$C$30:$AE$56,27,FALSE)</f>
        <v>0</v>
      </c>
      <c r="LJ35" s="319">
        <f>VLOOKUP($B35,'Sintesi (CA)'!$C$30:$AE$56,27,FALSE)</f>
        <v>0</v>
      </c>
      <c r="LK35" s="319">
        <f>VLOOKUP($B35,'Sintesi (CA)'!$C$30:$AE$56,27,FALSE)</f>
        <v>0</v>
      </c>
      <c r="LL35" s="319">
        <f>VLOOKUP($B35,'Sintesi (CA)'!$C$30:$AE$56,27,FALSE)</f>
        <v>0</v>
      </c>
      <c r="LM35" s="319">
        <f>VLOOKUP($B35,'Sintesi (CA)'!$C$30:$AE$56,27,FALSE)</f>
        <v>0</v>
      </c>
      <c r="LN35" s="319">
        <f>VLOOKUP($B35,'Sintesi (CA)'!$C$30:$AE$56,27,FALSE)</f>
        <v>0</v>
      </c>
      <c r="LO35" s="319">
        <f>VLOOKUP($B35,'Sintesi (CA)'!$C$30:$AE$56,27,FALSE)</f>
        <v>0</v>
      </c>
      <c r="LP35" s="319">
        <f>VLOOKUP($B35,'Sintesi (CA)'!$C$30:$AE$56,27,FALSE)</f>
        <v>0</v>
      </c>
      <c r="LQ35" s="319">
        <f>VLOOKUP($B35,'Sintesi (CA)'!$C$30:$AE$56,27,FALSE)</f>
        <v>0</v>
      </c>
      <c r="LR35" s="319">
        <f>VLOOKUP($B35,'Sintesi (CA)'!$C$30:$AE$56,27,FALSE)</f>
        <v>0</v>
      </c>
      <c r="LS35" s="319"/>
      <c r="LT35" s="319"/>
      <c r="LU35" s="319"/>
      <c r="LV35" s="320">
        <v>0</v>
      </c>
      <c r="LW35" s="320">
        <v>0</v>
      </c>
      <c r="LX35" s="320">
        <v>0</v>
      </c>
      <c r="LY35" s="320">
        <v>0</v>
      </c>
      <c r="LZ35" s="320">
        <v>0</v>
      </c>
      <c r="MA35" s="320">
        <v>0</v>
      </c>
      <c r="MB35" s="320">
        <v>0</v>
      </c>
      <c r="MC35" s="320">
        <v>0</v>
      </c>
      <c r="MD35" s="320">
        <v>0</v>
      </c>
      <c r="ME35" s="320">
        <v>0</v>
      </c>
      <c r="MF35" s="320">
        <v>0</v>
      </c>
      <c r="MG35" s="320">
        <v>0</v>
      </c>
      <c r="MH35" s="320">
        <v>0</v>
      </c>
      <c r="MI35" s="320">
        <v>0</v>
      </c>
      <c r="MJ35" s="320">
        <v>0</v>
      </c>
      <c r="MK35" s="320">
        <v>0</v>
      </c>
      <c r="ML35" s="320">
        <v>0</v>
      </c>
      <c r="MM35" s="320">
        <v>0</v>
      </c>
      <c r="MN35" s="320">
        <v>0</v>
      </c>
      <c r="MO35" s="320">
        <v>0</v>
      </c>
      <c r="MP35" s="320">
        <v>0</v>
      </c>
      <c r="MQ35" s="320">
        <v>0</v>
      </c>
      <c r="MR35" s="320">
        <v>0</v>
      </c>
      <c r="MS35" s="320">
        <v>0</v>
      </c>
      <c r="MT35" s="320">
        <v>0</v>
      </c>
      <c r="MU35" s="320">
        <v>0</v>
      </c>
      <c r="MV35" s="320">
        <v>0</v>
      </c>
      <c r="MW35" s="320">
        <v>0</v>
      </c>
      <c r="MX35" s="320">
        <v>0</v>
      </c>
      <c r="MY35" s="320">
        <v>0</v>
      </c>
      <c r="MZ35" s="320">
        <v>0</v>
      </c>
      <c r="NA35" s="320">
        <v>0</v>
      </c>
      <c r="NB35" s="320">
        <v>0</v>
      </c>
      <c r="NC35" s="320">
        <v>0</v>
      </c>
      <c r="ND35" s="320">
        <v>0</v>
      </c>
      <c r="NE35" s="320">
        <v>0</v>
      </c>
      <c r="NF35" s="320">
        <v>0</v>
      </c>
      <c r="NG35" s="320">
        <v>0</v>
      </c>
      <c r="NH35" s="320">
        <v>0</v>
      </c>
      <c r="NI35" s="320">
        <v>0</v>
      </c>
      <c r="NJ35" s="320">
        <v>0</v>
      </c>
      <c r="NK35" s="320">
        <v>0</v>
      </c>
      <c r="NL35" s="320">
        <v>0</v>
      </c>
      <c r="NM35" s="320">
        <v>0</v>
      </c>
      <c r="NN35" s="320">
        <v>0</v>
      </c>
      <c r="NO35" s="320">
        <v>0</v>
      </c>
      <c r="NP35" s="320">
        <v>0</v>
      </c>
      <c r="NQ35" s="320">
        <v>0</v>
      </c>
      <c r="NR35" s="320">
        <v>0</v>
      </c>
      <c r="NS35" s="320">
        <v>0</v>
      </c>
      <c r="NT35" s="320">
        <v>0</v>
      </c>
      <c r="NU35" s="320">
        <v>0</v>
      </c>
      <c r="NV35" s="320">
        <v>0</v>
      </c>
      <c r="NW35" s="320">
        <v>0</v>
      </c>
      <c r="NX35" s="320">
        <v>0</v>
      </c>
      <c r="NY35" s="320">
        <v>0</v>
      </c>
      <c r="NZ35" s="320">
        <v>0</v>
      </c>
      <c r="OA35" s="320">
        <v>0</v>
      </c>
      <c r="OB35" s="320">
        <v>0</v>
      </c>
      <c r="OC35" s="320">
        <v>0</v>
      </c>
      <c r="OD35" s="320">
        <v>0</v>
      </c>
      <c r="OE35" s="320">
        <v>0</v>
      </c>
      <c r="OF35" s="320">
        <v>0</v>
      </c>
      <c r="OG35" s="320">
        <v>0</v>
      </c>
      <c r="OH35" s="320">
        <v>0</v>
      </c>
      <c r="OI35" s="320">
        <v>0</v>
      </c>
      <c r="OJ35" s="320">
        <v>0</v>
      </c>
      <c r="OK35" s="320">
        <v>0</v>
      </c>
      <c r="OL35" s="320">
        <v>0</v>
      </c>
      <c r="OM35" s="320">
        <v>0</v>
      </c>
      <c r="ON35" s="320">
        <v>0</v>
      </c>
      <c r="OO35" s="320">
        <v>0</v>
      </c>
      <c r="OP35" s="320">
        <f>VLOOKUP($B35,'Sintesi (CA)'!$C$30:$AE$56,26,FALSE)</f>
        <v>0</v>
      </c>
      <c r="OQ35" s="320">
        <f>VLOOKUP($B35,'Sintesi (CA)'!$C$30:$AE$56,26,FALSE)</f>
        <v>0</v>
      </c>
      <c r="OR35" s="320">
        <f>VLOOKUP($B35,'Sintesi (CA)'!$C$30:$AE$56,26,FALSE)</f>
        <v>0</v>
      </c>
      <c r="OS35" s="320">
        <f>VLOOKUP($B35,'Sintesi (CA)'!$C$30:$AE$56,26,FALSE)</f>
        <v>0</v>
      </c>
      <c r="OT35" s="320">
        <f>VLOOKUP($B35,'Sintesi (CA)'!$C$30:$AE$56,26,FALSE)</f>
        <v>0</v>
      </c>
      <c r="OU35" s="320">
        <f>VLOOKUP($B35,'Sintesi (CA)'!$C$30:$AE$56,26,FALSE)</f>
        <v>0</v>
      </c>
      <c r="OV35" s="320">
        <f>VLOOKUP($B35,'Sintesi (CA)'!$C$30:$AE$56,26,FALSE)</f>
        <v>0</v>
      </c>
      <c r="OW35" s="320">
        <f>VLOOKUP($B35,'Sintesi (CA)'!$C$30:$AE$56,26,FALSE)</f>
        <v>0</v>
      </c>
      <c r="OX35" s="320">
        <f>VLOOKUP($B35,'Sintesi (CA)'!$C$30:$AE$56,26,FALSE)</f>
        <v>0</v>
      </c>
      <c r="OY35" s="320">
        <f>VLOOKUP($B35,'Sintesi (CA)'!$C$30:$AE$56,26,FALSE)</f>
        <v>0</v>
      </c>
      <c r="OZ35" s="320">
        <f>VLOOKUP($B35,'Sintesi (CA)'!$C$30:$AE$56,26,FALSE)</f>
        <v>0</v>
      </c>
      <c r="PA35" s="320">
        <f>VLOOKUP($B35,'Sintesi (CA)'!$C$30:$AE$56,26,FALSE)</f>
        <v>0</v>
      </c>
      <c r="PB35" s="320">
        <f>VLOOKUP($B35,'Sintesi (CA)'!$C$30:$AE$56,26,FALSE)</f>
        <v>0</v>
      </c>
      <c r="PC35" s="320">
        <f>VLOOKUP($B35,'Sintesi (CA)'!$C$30:$AE$56,26,FALSE)</f>
        <v>0</v>
      </c>
      <c r="PD35" s="320">
        <f>VLOOKUP($B35,'Sintesi (CA)'!$C$30:$AE$56,26,FALSE)</f>
        <v>0</v>
      </c>
      <c r="PE35" s="320">
        <f>VLOOKUP($B35,'Sintesi (CA)'!$C$30:$AE$56,26,FALSE)</f>
        <v>0</v>
      </c>
      <c r="PF35" s="320">
        <f>VLOOKUP($B35,'Sintesi (CA)'!$C$30:$AE$56,26,FALSE)</f>
        <v>0</v>
      </c>
      <c r="PG35" s="320">
        <f>VLOOKUP($B35,'Sintesi (CA)'!$C$30:$AE$56,26,FALSE)</f>
        <v>0</v>
      </c>
      <c r="PH35" s="320">
        <f>VLOOKUP($B35,'Sintesi (CA)'!$C$30:$AE$56,26,FALSE)</f>
        <v>0</v>
      </c>
      <c r="PI35" s="320">
        <f>VLOOKUP($B35,'Sintesi (CA)'!$C$30:$AE$56,26,FALSE)</f>
        <v>0</v>
      </c>
      <c r="PJ35" s="320">
        <f>VLOOKUP($B35,'Sintesi (CA)'!$C$30:$AE$56,26,FALSE)</f>
        <v>0</v>
      </c>
      <c r="PK35" s="320">
        <f>VLOOKUP($B35,'Sintesi (CA)'!$C$30:$AE$56,26,FALSE)</f>
        <v>0</v>
      </c>
      <c r="PL35" s="320">
        <f>VLOOKUP($B35,'Sintesi (CA)'!$C$30:$AE$56,26,FALSE)</f>
        <v>0</v>
      </c>
      <c r="PM35" s="320">
        <f>VLOOKUP($B35,'Sintesi (CA)'!$C$30:$AE$56,26,FALSE)</f>
        <v>0</v>
      </c>
      <c r="PN35" s="320">
        <f>VLOOKUP($B35,'Sintesi (CA)'!$C$30:$AE$56,26,FALSE)</f>
        <v>0</v>
      </c>
      <c r="PO35" s="320">
        <f>VLOOKUP($B35,'Sintesi (CA)'!$C$30:$AE$56,26,FALSE)</f>
        <v>0</v>
      </c>
      <c r="PP35" s="320">
        <f>VLOOKUP($B35,'Sintesi (CA)'!$C$30:$AE$56,26,FALSE)</f>
        <v>0</v>
      </c>
      <c r="PQ35" s="320">
        <f>VLOOKUP($B35,'Sintesi (CA)'!$C$30:$AE$56,26,FALSE)</f>
        <v>0</v>
      </c>
      <c r="PR35" s="320">
        <f>VLOOKUP($B35,'Sintesi (CA)'!$C$30:$AE$56,26,FALSE)</f>
        <v>0</v>
      </c>
      <c r="PS35" s="320">
        <f>VLOOKUP($B35,'Sintesi (CA)'!$C$30:$AE$56,26,FALSE)</f>
        <v>0</v>
      </c>
      <c r="PT35" s="320">
        <f>VLOOKUP($B35,'Sintesi (CA)'!$C$30:$AE$56,26,FALSE)</f>
        <v>0</v>
      </c>
      <c r="PU35" s="320">
        <f>VLOOKUP($B35,'Sintesi (CA)'!$C$30:$AE$56,26,FALSE)</f>
        <v>0</v>
      </c>
      <c r="PV35" s="320"/>
      <c r="PW35" s="320"/>
      <c r="PX35" s="320"/>
      <c r="PY35" s="321">
        <v>0</v>
      </c>
      <c r="PZ35" s="321">
        <v>0</v>
      </c>
      <c r="QA35" s="321">
        <v>0</v>
      </c>
      <c r="QB35" s="321">
        <v>0</v>
      </c>
      <c r="QC35" s="321">
        <v>0</v>
      </c>
      <c r="QD35" s="321">
        <v>0</v>
      </c>
      <c r="QE35" s="321">
        <v>0</v>
      </c>
      <c r="QF35" s="321">
        <v>0</v>
      </c>
      <c r="QG35" s="321">
        <v>0</v>
      </c>
      <c r="QH35" s="321">
        <v>0</v>
      </c>
      <c r="QI35" s="321">
        <v>0</v>
      </c>
      <c r="QJ35" s="321">
        <v>0</v>
      </c>
      <c r="QK35" s="321">
        <v>0</v>
      </c>
      <c r="QL35" s="321">
        <v>0</v>
      </c>
      <c r="QM35" s="321">
        <v>0</v>
      </c>
      <c r="QN35" s="321">
        <v>0</v>
      </c>
      <c r="QO35" s="321">
        <v>0</v>
      </c>
      <c r="QP35" s="321">
        <v>0</v>
      </c>
      <c r="QQ35" s="321">
        <v>0</v>
      </c>
      <c r="QR35" s="321">
        <v>0</v>
      </c>
      <c r="QS35" s="321">
        <v>0</v>
      </c>
      <c r="QT35" s="321">
        <v>0</v>
      </c>
      <c r="QU35" s="321">
        <v>0</v>
      </c>
      <c r="QV35" s="321">
        <v>0</v>
      </c>
      <c r="QW35" s="321">
        <v>0</v>
      </c>
      <c r="QX35" s="321">
        <v>0</v>
      </c>
      <c r="QY35" s="321">
        <v>0</v>
      </c>
      <c r="QZ35" s="321">
        <v>0</v>
      </c>
      <c r="RA35" s="321">
        <v>0</v>
      </c>
      <c r="RB35" s="321">
        <v>0</v>
      </c>
      <c r="RC35" s="321">
        <v>0</v>
      </c>
      <c r="RD35" s="321">
        <v>0</v>
      </c>
      <c r="RE35" s="321">
        <v>0</v>
      </c>
      <c r="RF35" s="321">
        <v>0</v>
      </c>
      <c r="RG35" s="321">
        <v>0</v>
      </c>
      <c r="RH35" s="321">
        <v>0</v>
      </c>
      <c r="RI35" s="321">
        <v>0</v>
      </c>
      <c r="RJ35" s="321">
        <v>0</v>
      </c>
      <c r="RK35" s="321">
        <v>0</v>
      </c>
      <c r="RL35" s="321">
        <v>0</v>
      </c>
      <c r="RM35" s="321">
        <v>0</v>
      </c>
      <c r="RN35" s="321">
        <v>0</v>
      </c>
      <c r="RO35" s="321">
        <v>0</v>
      </c>
      <c r="RP35" s="321">
        <v>0</v>
      </c>
      <c r="RQ35" s="321">
        <v>0</v>
      </c>
      <c r="RR35" s="321">
        <v>0</v>
      </c>
      <c r="RS35" s="321">
        <v>0</v>
      </c>
      <c r="RT35" s="321">
        <v>0</v>
      </c>
      <c r="RU35" s="321">
        <v>0</v>
      </c>
      <c r="RV35" s="321">
        <v>0</v>
      </c>
      <c r="RW35" s="321">
        <v>0</v>
      </c>
      <c r="RX35" s="321">
        <v>0</v>
      </c>
      <c r="RY35" s="321">
        <v>0</v>
      </c>
      <c r="RZ35" s="321">
        <v>0</v>
      </c>
      <c r="SA35" s="321">
        <v>0</v>
      </c>
      <c r="SB35" s="321">
        <v>0</v>
      </c>
      <c r="SC35" s="321">
        <v>0</v>
      </c>
      <c r="SD35" s="321">
        <v>0</v>
      </c>
      <c r="SE35" s="321">
        <v>0</v>
      </c>
      <c r="SF35" s="321">
        <v>0</v>
      </c>
      <c r="SG35" s="321">
        <v>0</v>
      </c>
      <c r="SH35" s="321">
        <v>0</v>
      </c>
      <c r="SI35" s="321">
        <v>0</v>
      </c>
      <c r="SJ35" s="321">
        <v>0</v>
      </c>
      <c r="SK35" s="321">
        <v>0</v>
      </c>
      <c r="SL35" s="321">
        <v>0</v>
      </c>
      <c r="SM35" s="321">
        <v>0</v>
      </c>
      <c r="SN35" s="321">
        <v>0</v>
      </c>
      <c r="SO35" s="321">
        <v>0</v>
      </c>
      <c r="SP35" s="321">
        <v>0</v>
      </c>
      <c r="SQ35" s="321">
        <v>0</v>
      </c>
      <c r="SR35" s="321">
        <v>0</v>
      </c>
      <c r="SS35" s="321">
        <f>VLOOKUP($B35,'Sintesi (CA)'!$C$30:$AE$56,28,FALSE)</f>
        <v>0</v>
      </c>
      <c r="ST35" s="321">
        <f>VLOOKUP($B35,'Sintesi (CA)'!$C$30:$AE$56,28,FALSE)</f>
        <v>0</v>
      </c>
      <c r="SU35" s="321">
        <f>VLOOKUP($B35,'Sintesi (CA)'!$C$30:$AE$56,28,FALSE)</f>
        <v>0</v>
      </c>
      <c r="SV35" s="321">
        <f>VLOOKUP($B35,'Sintesi (CA)'!$C$30:$AE$56,28,FALSE)</f>
        <v>0</v>
      </c>
      <c r="SW35" s="321">
        <f>VLOOKUP($B35,'Sintesi (CA)'!$C$30:$AE$56,28,FALSE)</f>
        <v>0</v>
      </c>
      <c r="SX35" s="321">
        <f>VLOOKUP($B35,'Sintesi (CA)'!$C$30:$AE$56,28,FALSE)</f>
        <v>0</v>
      </c>
      <c r="SY35" s="321">
        <f>VLOOKUP($B35,'Sintesi (CA)'!$C$30:$AE$56,28,FALSE)</f>
        <v>0</v>
      </c>
      <c r="SZ35" s="321">
        <f>VLOOKUP($B35,'Sintesi (CA)'!$C$30:$AE$56,28,FALSE)</f>
        <v>0</v>
      </c>
      <c r="TA35" s="321">
        <f>VLOOKUP($B35,'Sintesi (CA)'!$C$30:$AE$56,28,FALSE)</f>
        <v>0</v>
      </c>
      <c r="TB35" s="321">
        <f>VLOOKUP($B35,'Sintesi (CA)'!$C$30:$AE$56,28,FALSE)</f>
        <v>0</v>
      </c>
      <c r="TC35" s="321">
        <f>VLOOKUP($B35,'Sintesi (CA)'!$C$30:$AE$56,28,FALSE)</f>
        <v>0</v>
      </c>
      <c r="TD35" s="321">
        <f>VLOOKUP($B35,'Sintesi (CA)'!$C$30:$AE$56,28,FALSE)</f>
        <v>0</v>
      </c>
      <c r="TE35" s="321">
        <f>VLOOKUP($B35,'Sintesi (CA)'!$C$30:$AE$56,28,FALSE)</f>
        <v>0</v>
      </c>
      <c r="TF35" s="321">
        <f>VLOOKUP($B35,'Sintesi (CA)'!$C$30:$AE$56,28,FALSE)</f>
        <v>0</v>
      </c>
      <c r="TG35" s="321">
        <f>VLOOKUP($B35,'Sintesi (CA)'!$C$30:$AE$56,28,FALSE)</f>
        <v>0</v>
      </c>
      <c r="TH35" s="321">
        <f>VLOOKUP($B35,'Sintesi (CA)'!$C$30:$AE$56,28,FALSE)</f>
        <v>0</v>
      </c>
      <c r="TI35" s="321">
        <f>VLOOKUP($B35,'Sintesi (CA)'!$C$30:$AE$56,28,FALSE)</f>
        <v>0</v>
      </c>
      <c r="TJ35" s="321">
        <f>VLOOKUP($B35,'Sintesi (CA)'!$C$30:$AE$56,28,FALSE)</f>
        <v>0</v>
      </c>
      <c r="TK35" s="321">
        <f>VLOOKUP($B35,'Sintesi (CA)'!$C$30:$AE$56,28,FALSE)</f>
        <v>0</v>
      </c>
      <c r="TL35" s="321">
        <f>VLOOKUP($B35,'Sintesi (CA)'!$C$30:$AE$56,28,FALSE)</f>
        <v>0</v>
      </c>
      <c r="TM35" s="321">
        <f>VLOOKUP($B35,'Sintesi (CA)'!$C$30:$AE$56,28,FALSE)</f>
        <v>0</v>
      </c>
      <c r="TN35" s="321">
        <f>VLOOKUP($B35,'Sintesi (CA)'!$C$30:$AE$56,28,FALSE)</f>
        <v>0</v>
      </c>
      <c r="TO35" s="321">
        <f>VLOOKUP($B35,'Sintesi (CA)'!$C$30:$AE$56,28,FALSE)</f>
        <v>0</v>
      </c>
      <c r="TP35" s="321">
        <f>VLOOKUP($B35,'Sintesi (CA)'!$C$30:$AE$56,28,FALSE)</f>
        <v>0</v>
      </c>
      <c r="TQ35" s="321">
        <f>VLOOKUP($B35,'Sintesi (CA)'!$C$30:$AE$56,28,FALSE)</f>
        <v>0</v>
      </c>
      <c r="TR35" s="321">
        <f>VLOOKUP($B35,'Sintesi (CA)'!$C$30:$AE$56,28,FALSE)</f>
        <v>0</v>
      </c>
      <c r="TS35" s="321">
        <f>VLOOKUP($B35,'Sintesi (CA)'!$C$30:$AE$56,28,FALSE)</f>
        <v>0</v>
      </c>
      <c r="TT35" s="321">
        <f>VLOOKUP($B35,'Sintesi (CA)'!$C$30:$AE$56,28,FALSE)</f>
        <v>0</v>
      </c>
      <c r="TU35" s="321">
        <f>VLOOKUP($B35,'Sintesi (CA)'!$C$30:$AE$56,28,FALSE)</f>
        <v>0</v>
      </c>
      <c r="TV35" s="321">
        <f>VLOOKUP($B35,'Sintesi (CA)'!$C$30:$AE$56,28,FALSE)</f>
        <v>0</v>
      </c>
      <c r="TW35" s="321">
        <f>VLOOKUP($B35,'Sintesi (CA)'!$C$30:$AE$56,28,FALSE)</f>
        <v>0</v>
      </c>
      <c r="TX35" s="321">
        <f>VLOOKUP($B35,'Sintesi (CA)'!$C$30:$AE$56,28,FALSE)</f>
        <v>0</v>
      </c>
      <c r="TY35" s="321"/>
      <c r="TZ35" s="321"/>
      <c r="UA35" s="321"/>
      <c r="UB35" s="322">
        <v>0</v>
      </c>
      <c r="UC35" s="322">
        <v>0</v>
      </c>
      <c r="UD35" s="322">
        <v>0</v>
      </c>
      <c r="UE35" s="322">
        <v>0</v>
      </c>
      <c r="UF35" s="322">
        <v>0</v>
      </c>
      <c r="UG35" s="322">
        <v>0</v>
      </c>
      <c r="UH35" s="322">
        <v>0</v>
      </c>
      <c r="UI35" s="322">
        <v>0</v>
      </c>
      <c r="UJ35" s="322">
        <v>0</v>
      </c>
      <c r="UK35" s="322">
        <v>0</v>
      </c>
      <c r="UL35" s="322">
        <v>0</v>
      </c>
      <c r="UM35" s="322">
        <v>0</v>
      </c>
      <c r="UN35" s="322">
        <v>0</v>
      </c>
      <c r="UO35" s="322">
        <v>0</v>
      </c>
      <c r="UP35" s="322">
        <v>0</v>
      </c>
      <c r="UQ35" s="322">
        <v>0</v>
      </c>
      <c r="UR35" s="322">
        <v>0</v>
      </c>
      <c r="US35" s="322">
        <v>0</v>
      </c>
      <c r="UT35" s="322">
        <v>0</v>
      </c>
      <c r="UU35" s="322">
        <v>0</v>
      </c>
      <c r="UV35" s="322">
        <v>0</v>
      </c>
      <c r="UW35" s="322">
        <v>0</v>
      </c>
      <c r="UX35" s="322">
        <v>0</v>
      </c>
      <c r="UY35" s="322">
        <v>0</v>
      </c>
      <c r="UZ35" s="322">
        <v>0</v>
      </c>
      <c r="VA35" s="322">
        <v>0</v>
      </c>
      <c r="VB35" s="322">
        <v>0</v>
      </c>
      <c r="VC35" s="322">
        <v>0</v>
      </c>
      <c r="VD35" s="322">
        <v>0</v>
      </c>
      <c r="VE35" s="322">
        <v>0</v>
      </c>
      <c r="VF35" s="322">
        <v>0</v>
      </c>
      <c r="VG35" s="322">
        <v>0</v>
      </c>
      <c r="VH35" s="322">
        <v>0</v>
      </c>
      <c r="VI35" s="322">
        <v>0</v>
      </c>
      <c r="VJ35" s="322">
        <v>0</v>
      </c>
      <c r="VK35" s="322">
        <v>0</v>
      </c>
      <c r="VL35" s="322">
        <v>0</v>
      </c>
      <c r="VM35" s="322">
        <v>0</v>
      </c>
      <c r="VN35" s="322">
        <v>0</v>
      </c>
      <c r="VO35" s="322">
        <v>0</v>
      </c>
      <c r="VP35" s="322">
        <v>0</v>
      </c>
      <c r="VQ35" s="322">
        <v>0</v>
      </c>
      <c r="VR35" s="322">
        <v>0</v>
      </c>
      <c r="VS35" s="322">
        <v>0</v>
      </c>
      <c r="VT35" s="322">
        <v>0</v>
      </c>
      <c r="VU35" s="322">
        <v>0</v>
      </c>
      <c r="VV35" s="322">
        <v>0</v>
      </c>
      <c r="VW35" s="322">
        <v>0</v>
      </c>
      <c r="VX35" s="322">
        <v>0</v>
      </c>
      <c r="VY35" s="322">
        <v>0</v>
      </c>
      <c r="VZ35" s="322">
        <v>0</v>
      </c>
      <c r="WA35" s="322">
        <v>0</v>
      </c>
      <c r="WB35" s="322">
        <v>0</v>
      </c>
      <c r="WC35" s="322">
        <v>0</v>
      </c>
      <c r="WD35" s="322">
        <v>0</v>
      </c>
      <c r="WE35" s="322">
        <v>0</v>
      </c>
      <c r="WF35" s="322">
        <v>0</v>
      </c>
      <c r="WG35" s="322">
        <v>0</v>
      </c>
      <c r="WH35" s="322">
        <v>0</v>
      </c>
      <c r="WI35" s="322">
        <v>0</v>
      </c>
      <c r="WJ35" s="322">
        <v>0</v>
      </c>
      <c r="WK35" s="322">
        <v>0</v>
      </c>
      <c r="WL35" s="322">
        <v>0</v>
      </c>
      <c r="WM35" s="322">
        <v>0</v>
      </c>
      <c r="WN35" s="322">
        <v>0</v>
      </c>
      <c r="WO35" s="322">
        <v>0</v>
      </c>
      <c r="WP35" s="322">
        <v>0</v>
      </c>
      <c r="WQ35" s="322">
        <v>0</v>
      </c>
      <c r="WR35" s="322">
        <v>0</v>
      </c>
      <c r="WS35" s="322">
        <v>0</v>
      </c>
      <c r="WT35" s="322">
        <v>0</v>
      </c>
      <c r="WU35" s="322">
        <v>0</v>
      </c>
      <c r="WV35" s="322">
        <f>VLOOKUP($B35,'Sintesi (CA)'!$C$30:$AE$56,29,FALSE)</f>
        <v>0</v>
      </c>
      <c r="WW35" s="322">
        <f>VLOOKUP($B35,'Sintesi (CA)'!$C$30:$AE$56,29,FALSE)</f>
        <v>0</v>
      </c>
      <c r="WX35" s="322">
        <f>VLOOKUP($B35,'Sintesi (CA)'!$C$30:$AE$56,29,FALSE)</f>
        <v>0</v>
      </c>
      <c r="WY35" s="322">
        <f>VLOOKUP($B35,'Sintesi (CA)'!$C$30:$AE$56,29,FALSE)</f>
        <v>0</v>
      </c>
      <c r="WZ35" s="322">
        <f>VLOOKUP($B35,'Sintesi (CA)'!$C$30:$AE$56,29,FALSE)</f>
        <v>0</v>
      </c>
      <c r="XA35" s="322">
        <f>VLOOKUP($B35,'Sintesi (CA)'!$C$30:$AE$56,29,FALSE)</f>
        <v>0</v>
      </c>
      <c r="XB35" s="322">
        <f>VLOOKUP($B35,'Sintesi (CA)'!$C$30:$AE$56,29,FALSE)</f>
        <v>0</v>
      </c>
      <c r="XC35" s="322">
        <f>VLOOKUP($B35,'Sintesi (CA)'!$C$30:$AE$56,29,FALSE)</f>
        <v>0</v>
      </c>
      <c r="XD35" s="322">
        <f>VLOOKUP($B35,'Sintesi (CA)'!$C$30:$AE$56,29,FALSE)</f>
        <v>0</v>
      </c>
      <c r="XE35" s="322">
        <f>VLOOKUP($B35,'Sintesi (CA)'!$C$30:$AE$56,29,FALSE)</f>
        <v>0</v>
      </c>
      <c r="XF35" s="322">
        <f>VLOOKUP($B35,'Sintesi (CA)'!$C$30:$AE$56,29,FALSE)</f>
        <v>0</v>
      </c>
      <c r="XG35" s="322">
        <f>VLOOKUP($B35,'Sintesi (CA)'!$C$30:$AE$56,29,FALSE)</f>
        <v>0</v>
      </c>
      <c r="XH35" s="322">
        <f>VLOOKUP($B35,'Sintesi (CA)'!$C$30:$AE$56,29,FALSE)</f>
        <v>0</v>
      </c>
      <c r="XI35" s="322">
        <f>VLOOKUP($B35,'Sintesi (CA)'!$C$30:$AE$56,29,FALSE)</f>
        <v>0</v>
      </c>
      <c r="XJ35" s="322">
        <f>VLOOKUP($B35,'Sintesi (CA)'!$C$30:$AE$56,29,FALSE)</f>
        <v>0</v>
      </c>
      <c r="XK35" s="322">
        <f>VLOOKUP($B35,'Sintesi (CA)'!$C$30:$AE$56,29,FALSE)</f>
        <v>0</v>
      </c>
      <c r="XL35" s="322">
        <f>VLOOKUP($B35,'Sintesi (CA)'!$C$30:$AE$56,29,FALSE)</f>
        <v>0</v>
      </c>
      <c r="XM35" s="322">
        <f>VLOOKUP($B35,'Sintesi (CA)'!$C$30:$AE$56,29,FALSE)</f>
        <v>0</v>
      </c>
      <c r="XN35" s="322">
        <f>VLOOKUP($B35,'Sintesi (CA)'!$C$30:$AE$56,29,FALSE)</f>
        <v>0</v>
      </c>
      <c r="XO35" s="322">
        <f>VLOOKUP($B35,'Sintesi (CA)'!$C$30:$AE$56,29,FALSE)</f>
        <v>0</v>
      </c>
      <c r="XP35" s="322">
        <f>VLOOKUP($B35,'Sintesi (CA)'!$C$30:$AE$56,29,FALSE)</f>
        <v>0</v>
      </c>
      <c r="XQ35" s="322">
        <f>VLOOKUP($B35,'Sintesi (CA)'!$C$30:$AE$56,29,FALSE)</f>
        <v>0</v>
      </c>
      <c r="XR35" s="322">
        <f>VLOOKUP($B35,'Sintesi (CA)'!$C$30:$AE$56,29,FALSE)</f>
        <v>0</v>
      </c>
      <c r="XS35" s="322">
        <f>VLOOKUP($B35,'Sintesi (CA)'!$C$30:$AE$56,29,FALSE)</f>
        <v>0</v>
      </c>
      <c r="XT35" s="322">
        <f>VLOOKUP($B35,'Sintesi (CA)'!$C$30:$AE$56,29,FALSE)</f>
        <v>0</v>
      </c>
      <c r="XU35" s="322">
        <f>VLOOKUP($B35,'Sintesi (CA)'!$C$30:$AE$56,29,FALSE)</f>
        <v>0</v>
      </c>
      <c r="XV35" s="322">
        <f>VLOOKUP($B35,'Sintesi (CA)'!$C$30:$AE$56,29,FALSE)</f>
        <v>0</v>
      </c>
      <c r="XW35" s="322">
        <f>VLOOKUP($B35,'Sintesi (CA)'!$C$30:$AE$56,29,FALSE)</f>
        <v>0</v>
      </c>
      <c r="XX35" s="322">
        <f>VLOOKUP($B35,'Sintesi (CA)'!$C$30:$AE$56,29,FALSE)</f>
        <v>0</v>
      </c>
      <c r="XY35" s="322">
        <f>VLOOKUP($B35,'Sintesi (CA)'!$C$30:$AE$56,29,FALSE)</f>
        <v>0</v>
      </c>
      <c r="XZ35" s="322">
        <f>VLOOKUP($B35,'Sintesi (CA)'!$C$30:$AE$56,29,FALSE)</f>
        <v>0</v>
      </c>
      <c r="YA35" s="322">
        <f>VLOOKUP($B35,'Sintesi (CA)'!$C$30:$AE$56,29,FALSE)</f>
        <v>0</v>
      </c>
      <c r="YB35" s="322"/>
      <c r="YC35" s="322"/>
      <c r="YD35" s="322"/>
      <c r="YE35" s="501">
        <v>0</v>
      </c>
      <c r="YF35" s="501">
        <v>0</v>
      </c>
      <c r="YG35" s="501">
        <v>0</v>
      </c>
      <c r="YH35" s="501">
        <v>0</v>
      </c>
      <c r="YI35" s="501">
        <v>0</v>
      </c>
      <c r="YJ35" s="501">
        <v>0</v>
      </c>
      <c r="YK35" s="501">
        <v>0</v>
      </c>
      <c r="YL35" s="501">
        <v>0</v>
      </c>
      <c r="YM35" s="501">
        <v>0</v>
      </c>
      <c r="YN35" s="501">
        <v>0</v>
      </c>
      <c r="YO35" s="501">
        <v>0</v>
      </c>
      <c r="YP35" s="501">
        <v>0</v>
      </c>
      <c r="YQ35" s="501">
        <v>0</v>
      </c>
      <c r="YR35" s="501">
        <v>0</v>
      </c>
      <c r="YS35" s="501">
        <v>0</v>
      </c>
      <c r="YT35" s="501">
        <v>0</v>
      </c>
      <c r="YU35" s="501">
        <v>0</v>
      </c>
      <c r="YV35" s="501">
        <v>0</v>
      </c>
      <c r="YW35" s="501">
        <v>0</v>
      </c>
      <c r="YX35" s="501">
        <v>0</v>
      </c>
      <c r="YY35" s="501">
        <v>0</v>
      </c>
      <c r="YZ35" s="501">
        <v>0</v>
      </c>
      <c r="ZA35" s="501">
        <v>0</v>
      </c>
      <c r="ZB35" s="501">
        <v>0</v>
      </c>
      <c r="ZC35" s="501">
        <v>0</v>
      </c>
      <c r="ZD35" s="501">
        <v>0</v>
      </c>
      <c r="ZE35" s="501">
        <v>0</v>
      </c>
      <c r="ZF35" s="501">
        <v>0</v>
      </c>
      <c r="ZG35" s="501">
        <v>0</v>
      </c>
      <c r="ZH35" s="501">
        <v>0</v>
      </c>
      <c r="ZI35" s="501">
        <v>0</v>
      </c>
      <c r="ZJ35" s="501">
        <v>0</v>
      </c>
      <c r="ZK35" s="501">
        <v>0</v>
      </c>
      <c r="ZL35" s="501">
        <v>0</v>
      </c>
      <c r="ZM35" s="501">
        <v>0</v>
      </c>
      <c r="ZN35" s="501">
        <v>0</v>
      </c>
      <c r="ZO35" s="501">
        <v>0</v>
      </c>
      <c r="ZP35" s="501">
        <v>0</v>
      </c>
      <c r="ZQ35" s="501">
        <v>0</v>
      </c>
      <c r="ZR35" s="501">
        <v>0</v>
      </c>
      <c r="ZS35" s="501">
        <v>0</v>
      </c>
      <c r="ZT35" s="501">
        <v>0</v>
      </c>
      <c r="ZU35" s="501">
        <v>0</v>
      </c>
      <c r="ZV35" s="501">
        <v>0</v>
      </c>
      <c r="ZW35" s="501">
        <v>0</v>
      </c>
      <c r="ZX35" s="501">
        <v>0</v>
      </c>
      <c r="ZY35" s="501">
        <v>0</v>
      </c>
      <c r="ZZ35" s="501">
        <v>0</v>
      </c>
      <c r="AAA35" s="501">
        <v>0</v>
      </c>
      <c r="AAB35" s="501">
        <v>0</v>
      </c>
      <c r="AAC35" s="501">
        <v>0</v>
      </c>
      <c r="AAD35" s="501">
        <v>0</v>
      </c>
      <c r="AAE35" s="501">
        <v>0</v>
      </c>
      <c r="AAF35" s="501">
        <v>0</v>
      </c>
      <c r="AAG35" s="501">
        <v>0</v>
      </c>
      <c r="AAH35" s="501">
        <v>0</v>
      </c>
      <c r="AAI35" s="501">
        <v>0</v>
      </c>
      <c r="AAJ35" s="501">
        <v>0</v>
      </c>
      <c r="AAK35" s="501">
        <v>0</v>
      </c>
      <c r="AAL35" s="501">
        <v>0</v>
      </c>
      <c r="AAM35" s="501">
        <v>0</v>
      </c>
      <c r="AAN35" s="501">
        <v>0</v>
      </c>
      <c r="AAO35" s="501">
        <v>0</v>
      </c>
      <c r="AAP35" s="501">
        <v>0</v>
      </c>
      <c r="AAQ35" s="501">
        <v>0</v>
      </c>
      <c r="AAR35" s="501">
        <v>0</v>
      </c>
      <c r="AAS35" s="501">
        <v>0</v>
      </c>
      <c r="AAT35" s="501">
        <v>0</v>
      </c>
      <c r="AAU35" s="501">
        <v>0</v>
      </c>
      <c r="AAV35" s="501">
        <v>0</v>
      </c>
      <c r="AAW35" s="501">
        <v>0</v>
      </c>
      <c r="AAX35" s="501">
        <v>0</v>
      </c>
      <c r="AAY35" s="501">
        <f>VLOOKUP($B35,'Sintesi (CA)'!$C$30:$AE$56,22,FALSE)</f>
        <v>0</v>
      </c>
      <c r="AAZ35" s="501">
        <f>VLOOKUP($B35,'Sintesi (CA)'!$C$30:$AE$56,22,FALSE)</f>
        <v>0</v>
      </c>
      <c r="ABA35" s="501">
        <f>VLOOKUP($B35,'Sintesi (CA)'!$C$30:$AE$56,22,FALSE)</f>
        <v>0</v>
      </c>
      <c r="ABB35" s="501">
        <f>VLOOKUP($B35,'Sintesi (CA)'!$C$30:$AE$56,22,FALSE)</f>
        <v>0</v>
      </c>
      <c r="ABC35" s="501">
        <f>VLOOKUP($B35,'Sintesi (CA)'!$C$30:$AE$56,22,FALSE)</f>
        <v>0</v>
      </c>
      <c r="ABD35" s="501">
        <f>VLOOKUP($B35,'Sintesi (CA)'!$C$30:$AE$56,22,FALSE)</f>
        <v>0</v>
      </c>
      <c r="ABE35" s="501">
        <f>VLOOKUP($B35,'Sintesi (CA)'!$C$30:$AE$56,22,FALSE)</f>
        <v>0</v>
      </c>
      <c r="ABF35" s="501">
        <f>VLOOKUP($B35,'Sintesi (CA)'!$C$30:$AE$56,22,FALSE)</f>
        <v>0</v>
      </c>
      <c r="ABG35" s="501">
        <f>VLOOKUP($B35,'Sintesi (CA)'!$C$30:$AE$56,22,FALSE)</f>
        <v>0</v>
      </c>
      <c r="ABH35" s="501">
        <f>VLOOKUP($B35,'Sintesi (CA)'!$C$30:$AE$56,22,FALSE)</f>
        <v>0</v>
      </c>
      <c r="ABI35" s="501">
        <f>VLOOKUP($B35,'Sintesi (CA)'!$C$30:$AE$56,22,FALSE)</f>
        <v>0</v>
      </c>
      <c r="ABJ35" s="501">
        <f>VLOOKUP($B35,'Sintesi (CA)'!$C$30:$AE$56,22,FALSE)</f>
        <v>0</v>
      </c>
      <c r="ABK35" s="501">
        <f>VLOOKUP($B35,'Sintesi (CA)'!$C$30:$AE$56,22,FALSE)</f>
        <v>0</v>
      </c>
      <c r="ABL35" s="501">
        <f>VLOOKUP($B35,'Sintesi (CA)'!$C$30:$AE$56,22,FALSE)</f>
        <v>0</v>
      </c>
      <c r="ABM35" s="501">
        <f>VLOOKUP($B35,'Sintesi (CA)'!$C$30:$AE$56,22,FALSE)</f>
        <v>0</v>
      </c>
      <c r="ABN35" s="501">
        <f>VLOOKUP($B35,'Sintesi (CA)'!$C$30:$AE$56,22,FALSE)</f>
        <v>0</v>
      </c>
      <c r="ABO35" s="501">
        <f>VLOOKUP($B35,'Sintesi (CA)'!$C$30:$AE$56,22,FALSE)</f>
        <v>0</v>
      </c>
      <c r="ABP35" s="501">
        <f>VLOOKUP($B35,'Sintesi (CA)'!$C$30:$AE$56,22,FALSE)</f>
        <v>0</v>
      </c>
      <c r="ABQ35" s="501">
        <f>VLOOKUP($B35,'Sintesi (CA)'!$C$30:$AE$56,22,FALSE)</f>
        <v>0</v>
      </c>
      <c r="ABR35" s="501">
        <f>VLOOKUP($B35,'Sintesi (CA)'!$C$30:$AE$56,22,FALSE)</f>
        <v>0</v>
      </c>
      <c r="ABS35" s="501">
        <f>VLOOKUP($B35,'Sintesi (CA)'!$C$30:$AE$56,22,FALSE)</f>
        <v>0</v>
      </c>
      <c r="ABT35" s="501">
        <f>VLOOKUP($B35,'Sintesi (CA)'!$C$30:$AE$56,22,FALSE)</f>
        <v>0</v>
      </c>
      <c r="ABU35" s="501">
        <f>VLOOKUP($B35,'Sintesi (CA)'!$C$30:$AE$56,22,FALSE)</f>
        <v>0</v>
      </c>
      <c r="ABV35" s="501">
        <f>VLOOKUP($B35,'Sintesi (CA)'!$C$30:$AE$56,22,FALSE)</f>
        <v>0</v>
      </c>
      <c r="ABW35" s="501">
        <f>VLOOKUP($B35,'Sintesi (CA)'!$C$30:$AE$56,22,FALSE)</f>
        <v>0</v>
      </c>
      <c r="ABX35" s="501">
        <f>VLOOKUP($B35,'Sintesi (CA)'!$C$30:$AE$56,22,FALSE)</f>
        <v>0</v>
      </c>
      <c r="ABY35" s="501">
        <f>VLOOKUP($B35,'Sintesi (CA)'!$C$30:$AE$56,22,FALSE)</f>
        <v>0</v>
      </c>
      <c r="ABZ35" s="501">
        <f>VLOOKUP($B35,'Sintesi (CA)'!$C$30:$AE$56,22,FALSE)</f>
        <v>0</v>
      </c>
      <c r="ACA35" s="501">
        <f>VLOOKUP($B35,'Sintesi (CA)'!$C$30:$AE$56,22,FALSE)</f>
        <v>0</v>
      </c>
      <c r="ACB35" s="501">
        <f>VLOOKUP($B35,'Sintesi (CA)'!$C$30:$AE$56,22,FALSE)</f>
        <v>0</v>
      </c>
      <c r="ACC35" s="501">
        <f>VLOOKUP($B35,'Sintesi (CA)'!$C$30:$AE$56,22,FALSE)</f>
        <v>0</v>
      </c>
      <c r="ACD35" s="501">
        <f>VLOOKUP($B35,'Sintesi (CA)'!$C$30:$AE$56,22,FALSE)</f>
        <v>0</v>
      </c>
      <c r="ACE35" s="501"/>
      <c r="ACF35" s="501"/>
      <c r="ACG35" s="501"/>
      <c r="ACH35" s="86"/>
      <c r="ACI35" s="88">
        <v>0</v>
      </c>
      <c r="ACJ35" s="87"/>
      <c r="ACK35" s="89"/>
      <c r="ACL35" s="177"/>
      <c r="ACM35" s="177"/>
      <c r="ACN35" s="177"/>
      <c r="ACO35" s="177"/>
      <c r="ACP35" s="177"/>
      <c r="ACQ35" s="177"/>
      <c r="ACR35" s="177"/>
      <c r="ACS35" s="80"/>
      <c r="ACT35" s="80"/>
      <c r="ACU35" s="80"/>
      <c r="ACV35" s="80"/>
      <c r="ACW35" s="80"/>
      <c r="ACX35" s="80"/>
      <c r="ACY35" s="80"/>
      <c r="ACZ35" s="80"/>
      <c r="ADA35" s="80"/>
      <c r="ADB35" s="80"/>
      <c r="ADC35" s="80"/>
      <c r="ADD35" s="80"/>
      <c r="ADE35" s="80"/>
      <c r="ADF35" s="80"/>
      <c r="ADG35" s="80"/>
      <c r="ADH35" s="80"/>
      <c r="ADI35" s="80"/>
      <c r="ADJ35" s="80"/>
      <c r="ADK35" s="80"/>
      <c r="ADL35" s="80"/>
      <c r="ADM35" s="80"/>
      <c r="ADN35" s="80"/>
      <c r="ADO35" s="80"/>
      <c r="ADP35" s="80"/>
      <c r="ADQ35" s="80"/>
      <c r="ADR35" s="80"/>
      <c r="ADS35" s="80"/>
      <c r="ADT35" s="80"/>
      <c r="ADU35" s="80"/>
      <c r="ADV35" s="80"/>
      <c r="ADW35" s="80"/>
      <c r="ADX35" s="80"/>
      <c r="ADY35" s="80"/>
      <c r="ADZ35" s="80"/>
      <c r="AEA35" s="80"/>
      <c r="AEB35" s="80"/>
      <c r="AEC35" s="80"/>
      <c r="AED35" s="80"/>
      <c r="AEE35" s="80"/>
      <c r="AEF35" s="80"/>
      <c r="AEG35" s="80"/>
      <c r="AEH35" s="80"/>
      <c r="AEI35" s="80"/>
      <c r="AEJ35" s="80"/>
      <c r="AEK35" s="80"/>
      <c r="AEL35" s="80"/>
      <c r="AEM35" s="80"/>
      <c r="AEN35" s="80"/>
      <c r="AEO35" s="80"/>
      <c r="AEP35" s="80"/>
      <c r="AEQ35" s="80"/>
      <c r="AER35" s="80"/>
      <c r="AES35" s="80"/>
      <c r="AET35" s="80"/>
      <c r="AEU35" s="80"/>
      <c r="AEV35" s="80"/>
      <c r="AEW35" s="80"/>
      <c r="AEX35" s="80"/>
      <c r="AEY35" s="80"/>
      <c r="AEZ35" s="80"/>
      <c r="AFA35" s="80"/>
      <c r="AFB35" s="80"/>
      <c r="AFC35" s="80"/>
      <c r="AFD35" s="80"/>
      <c r="AFE35" s="80"/>
      <c r="AFF35" s="80"/>
      <c r="AFG35" s="80"/>
      <c r="AFH35" s="80"/>
      <c r="AFI35" s="80"/>
      <c r="AFJ35" s="80"/>
      <c r="AFK35" s="80"/>
      <c r="AFL35" s="80"/>
      <c r="AFM35" s="80"/>
      <c r="AFN35" s="80"/>
      <c r="AFO35" s="80"/>
      <c r="AFP35" s="80"/>
      <c r="AFQ35" s="80"/>
      <c r="AFR35" s="80"/>
      <c r="AFS35" s="80"/>
      <c r="AFT35" s="80"/>
      <c r="AFU35" s="80"/>
      <c r="AFV35" s="80"/>
      <c r="AFW35" s="80"/>
      <c r="AFX35" s="80"/>
      <c r="AFY35" s="80"/>
      <c r="AFZ35" s="80"/>
      <c r="AGA35" s="80"/>
      <c r="AGB35" s="80"/>
      <c r="AGC35" s="80"/>
      <c r="AGD35" s="80"/>
      <c r="AGE35" s="80"/>
      <c r="AGF35" s="80"/>
      <c r="AGG35" s="80"/>
      <c r="AGH35" s="80"/>
      <c r="AGI35" s="80"/>
      <c r="AGJ35" s="80"/>
      <c r="AGK35" s="80"/>
      <c r="AGL35" s="80"/>
      <c r="AGM35" s="80"/>
    </row>
    <row r="36" spans="1:871" s="104" customFormat="1">
      <c r="A36" s="74" t="str">
        <f>IF('Sintesi (CA)'!B61&lt;&gt;"",'Sintesi (CA)'!B61,"")</f>
        <v/>
      </c>
      <c r="B36" s="145" t="str">
        <f>IF('Sintesi (CA)'!C61&lt;&gt;"",'Sintesi (CA)'!C61,"")</f>
        <v/>
      </c>
      <c r="C36" s="74" t="str">
        <f>IF('Sintesi (CA)'!N61&lt;&gt;"",'Sintesi (CA)'!N61,"")</f>
        <v/>
      </c>
      <c r="D36" s="75">
        <f>'Sintesi (CA)'!W61</f>
        <v>0</v>
      </c>
      <c r="E36" s="75">
        <f>'Sintesi (CA)'!X61</f>
        <v>0</v>
      </c>
      <c r="F36" s="75">
        <f>'Sintesi (CA)'!Y61</f>
        <v>0</v>
      </c>
      <c r="G36" s="175">
        <v>0</v>
      </c>
      <c r="H36" s="183"/>
      <c r="I36" s="183"/>
      <c r="J36" s="78">
        <f t="shared" si="123"/>
        <v>0</v>
      </c>
      <c r="K36" s="78">
        <v>0</v>
      </c>
      <c r="L36" s="79">
        <f t="shared" si="124"/>
        <v>0</v>
      </c>
      <c r="M36" s="80"/>
      <c r="N36" s="80"/>
      <c r="O36" s="80"/>
      <c r="P36" s="80"/>
      <c r="Q36" s="80"/>
      <c r="R36" s="80"/>
      <c r="S36" s="80"/>
      <c r="T36" s="80"/>
      <c r="U36" s="80"/>
      <c r="V36" s="80"/>
      <c r="W36" s="80"/>
      <c r="X36" s="80"/>
      <c r="Y36" s="80"/>
      <c r="Z36" s="80"/>
      <c r="AA36" s="80"/>
      <c r="AB36" s="80"/>
      <c r="AC36" s="80"/>
      <c r="AD36" s="80"/>
      <c r="AE36" s="80"/>
      <c r="AF36" s="80"/>
      <c r="AG36" s="80"/>
      <c r="AH36" s="80"/>
      <c r="AI36" s="80"/>
      <c r="AJ36" s="80"/>
      <c r="AK36" s="80"/>
      <c r="AL36" s="80"/>
      <c r="AM36" s="80"/>
      <c r="AN36" s="80"/>
      <c r="AO36" s="80"/>
      <c r="AP36" s="80"/>
      <c r="AQ36" s="80"/>
      <c r="AR36" s="80"/>
      <c r="AS36" s="80"/>
      <c r="AT36" s="80"/>
      <c r="AU36" s="80"/>
      <c r="AV36" s="80"/>
      <c r="AW36" s="80"/>
      <c r="AX36" s="80"/>
      <c r="AY36" s="80"/>
      <c r="AZ36" s="80"/>
      <c r="BA36" s="80"/>
      <c r="BB36" s="80"/>
      <c r="BC36" s="80"/>
      <c r="BD36" s="80"/>
      <c r="BE36" s="80"/>
      <c r="BF36" s="80"/>
      <c r="BG36" s="80"/>
      <c r="BH36" s="80"/>
      <c r="BI36" s="80"/>
      <c r="BJ36" s="80"/>
      <c r="BK36" s="80"/>
      <c r="BL36" s="80"/>
      <c r="BM36" s="80"/>
      <c r="BN36" s="80"/>
      <c r="BO36" s="80"/>
      <c r="BP36" s="80"/>
      <c r="BQ36" s="80"/>
      <c r="BR36" s="80"/>
      <c r="BS36" s="80"/>
      <c r="BT36" s="80"/>
      <c r="BU36" s="80"/>
      <c r="BV36" s="80"/>
      <c r="BW36" s="80"/>
      <c r="BX36" s="80"/>
      <c r="BY36" s="80"/>
      <c r="BZ36" s="80"/>
      <c r="CA36" s="80"/>
      <c r="CB36" s="80"/>
      <c r="CC36" s="80"/>
      <c r="CD36" s="80"/>
      <c r="CE36" s="80"/>
      <c r="CF36" s="80"/>
      <c r="CG36" s="80"/>
      <c r="CH36" s="80"/>
      <c r="CI36" s="80"/>
      <c r="CJ36" s="80"/>
      <c r="CK36" s="80"/>
      <c r="CL36" s="80"/>
      <c r="CM36" s="80"/>
      <c r="CN36" s="80"/>
      <c r="CO36" s="80"/>
      <c r="CP36" s="80"/>
      <c r="CQ36" s="80"/>
      <c r="CR36" s="80"/>
      <c r="CS36" s="80"/>
      <c r="CT36" s="80"/>
      <c r="CU36" s="80"/>
      <c r="CV36" s="80"/>
      <c r="CW36" s="80"/>
      <c r="CX36" s="80"/>
      <c r="CY36" s="80"/>
      <c r="CZ36" s="80"/>
      <c r="DA36" s="80"/>
      <c r="DB36" s="80"/>
      <c r="DC36" s="80"/>
      <c r="DD36" s="80"/>
      <c r="DE36" s="80"/>
      <c r="DF36" s="80"/>
      <c r="DG36" s="80"/>
      <c r="DH36" s="80"/>
      <c r="DI36" s="80"/>
      <c r="DJ36" s="80"/>
      <c r="DK36" s="80"/>
      <c r="DL36" s="80"/>
      <c r="DM36" s="80"/>
      <c r="DN36" s="80"/>
      <c r="DO36" s="80"/>
      <c r="DP36" s="318">
        <v>0</v>
      </c>
      <c r="DQ36" s="318">
        <v>0</v>
      </c>
      <c r="DR36" s="318">
        <v>0</v>
      </c>
      <c r="DS36" s="318">
        <v>0</v>
      </c>
      <c r="DT36" s="318">
        <v>0</v>
      </c>
      <c r="DU36" s="318">
        <v>0</v>
      </c>
      <c r="DV36" s="318">
        <v>0</v>
      </c>
      <c r="DW36" s="318">
        <v>0</v>
      </c>
      <c r="DX36" s="318">
        <v>0</v>
      </c>
      <c r="DY36" s="318">
        <v>0</v>
      </c>
      <c r="DZ36" s="318">
        <v>0</v>
      </c>
      <c r="EA36" s="318">
        <v>0</v>
      </c>
      <c r="EB36" s="318">
        <v>0</v>
      </c>
      <c r="EC36" s="318">
        <v>0</v>
      </c>
      <c r="ED36" s="318">
        <v>0</v>
      </c>
      <c r="EE36" s="318">
        <v>0</v>
      </c>
      <c r="EF36" s="318">
        <v>0</v>
      </c>
      <c r="EG36" s="318">
        <v>0</v>
      </c>
      <c r="EH36" s="318">
        <v>0</v>
      </c>
      <c r="EI36" s="318">
        <v>0</v>
      </c>
      <c r="EJ36" s="318">
        <v>0</v>
      </c>
      <c r="EK36" s="318">
        <v>0</v>
      </c>
      <c r="EL36" s="318">
        <v>0</v>
      </c>
      <c r="EM36" s="318">
        <v>0</v>
      </c>
      <c r="EN36" s="318">
        <v>0</v>
      </c>
      <c r="EO36" s="318">
        <v>0</v>
      </c>
      <c r="EP36" s="318">
        <v>0</v>
      </c>
      <c r="EQ36" s="318">
        <v>0</v>
      </c>
      <c r="ER36" s="318">
        <v>0</v>
      </c>
      <c r="ES36" s="318">
        <v>0</v>
      </c>
      <c r="ET36" s="318">
        <v>0</v>
      </c>
      <c r="EU36" s="318">
        <v>0</v>
      </c>
      <c r="EV36" s="318">
        <v>0</v>
      </c>
      <c r="EW36" s="318">
        <v>0</v>
      </c>
      <c r="EX36" s="318">
        <v>0</v>
      </c>
      <c r="EY36" s="318">
        <v>0</v>
      </c>
      <c r="EZ36" s="318">
        <v>0</v>
      </c>
      <c r="FA36" s="318">
        <v>0</v>
      </c>
      <c r="FB36" s="318">
        <v>0</v>
      </c>
      <c r="FC36" s="318">
        <v>0</v>
      </c>
      <c r="FD36" s="318">
        <v>0</v>
      </c>
      <c r="FE36" s="318">
        <v>0</v>
      </c>
      <c r="FF36" s="318">
        <v>0</v>
      </c>
      <c r="FG36" s="318">
        <v>0</v>
      </c>
      <c r="FH36" s="318">
        <v>0</v>
      </c>
      <c r="FI36" s="318">
        <v>0</v>
      </c>
      <c r="FJ36" s="318">
        <v>0</v>
      </c>
      <c r="FK36" s="318">
        <v>0</v>
      </c>
      <c r="FL36" s="318">
        <v>0</v>
      </c>
      <c r="FM36" s="318">
        <v>0</v>
      </c>
      <c r="FN36" s="318">
        <v>0</v>
      </c>
      <c r="FO36" s="318">
        <v>0</v>
      </c>
      <c r="FP36" s="318">
        <v>0</v>
      </c>
      <c r="FQ36" s="318">
        <v>0</v>
      </c>
      <c r="FR36" s="318">
        <v>0</v>
      </c>
      <c r="FS36" s="318">
        <v>0</v>
      </c>
      <c r="FT36" s="318">
        <v>0</v>
      </c>
      <c r="FU36" s="318">
        <v>0</v>
      </c>
      <c r="FV36" s="318">
        <v>0</v>
      </c>
      <c r="FW36" s="318">
        <v>0</v>
      </c>
      <c r="FX36" s="318">
        <v>0</v>
      </c>
      <c r="FY36" s="318">
        <v>0</v>
      </c>
      <c r="FZ36" s="318">
        <v>0</v>
      </c>
      <c r="GA36" s="318">
        <v>0</v>
      </c>
      <c r="GB36" s="318">
        <v>0</v>
      </c>
      <c r="GC36" s="318">
        <v>0</v>
      </c>
      <c r="GD36" s="318">
        <v>0</v>
      </c>
      <c r="GE36" s="318">
        <v>0</v>
      </c>
      <c r="GF36" s="318">
        <v>0</v>
      </c>
      <c r="GG36" s="318">
        <v>0</v>
      </c>
      <c r="GH36" s="318">
        <v>0</v>
      </c>
      <c r="GI36" s="318">
        <v>0</v>
      </c>
      <c r="GJ36" s="318">
        <f>VLOOKUP($B36,'Sintesi (CA)'!$C$30:$AE$56,25,FALSE)</f>
        <v>0</v>
      </c>
      <c r="GK36" s="318">
        <f>VLOOKUP($B36,'Sintesi (CA)'!$C$30:$AE$56,25,FALSE)</f>
        <v>0</v>
      </c>
      <c r="GL36" s="318">
        <f>VLOOKUP($B36,'Sintesi (CA)'!$C$30:$AE$56,25,FALSE)</f>
        <v>0</v>
      </c>
      <c r="GM36" s="318">
        <f>VLOOKUP($B36,'Sintesi (CA)'!$C$30:$AE$56,25,FALSE)</f>
        <v>0</v>
      </c>
      <c r="GN36" s="318">
        <f>VLOOKUP($B36,'Sintesi (CA)'!$C$30:$AE$56,25,FALSE)</f>
        <v>0</v>
      </c>
      <c r="GO36" s="318">
        <f>VLOOKUP($B36,'Sintesi (CA)'!$C$30:$AE$56,25,FALSE)</f>
        <v>0</v>
      </c>
      <c r="GP36" s="318">
        <f>VLOOKUP($B36,'Sintesi (CA)'!$C$30:$AE$56,25,FALSE)</f>
        <v>0</v>
      </c>
      <c r="GQ36" s="318">
        <f>VLOOKUP($B36,'Sintesi (CA)'!$C$30:$AE$56,25,FALSE)</f>
        <v>0</v>
      </c>
      <c r="GR36" s="318">
        <f>VLOOKUP($B36,'Sintesi (CA)'!$C$30:$AE$56,25,FALSE)</f>
        <v>0</v>
      </c>
      <c r="GS36" s="318">
        <f>VLOOKUP($B36,'Sintesi (CA)'!$C$30:$AE$56,25,FALSE)</f>
        <v>0</v>
      </c>
      <c r="GT36" s="318">
        <f>VLOOKUP($B36,'Sintesi (CA)'!$C$30:$AE$56,25,FALSE)</f>
        <v>0</v>
      </c>
      <c r="GU36" s="318">
        <f>VLOOKUP($B36,'Sintesi (CA)'!$C$30:$AE$56,25,FALSE)</f>
        <v>0</v>
      </c>
      <c r="GV36" s="318">
        <f>VLOOKUP($B36,'Sintesi (CA)'!$C$30:$AE$56,25,FALSE)</f>
        <v>0</v>
      </c>
      <c r="GW36" s="318">
        <f>VLOOKUP($B36,'Sintesi (CA)'!$C$30:$AE$56,25,FALSE)</f>
        <v>0</v>
      </c>
      <c r="GX36" s="318">
        <f>VLOOKUP($B36,'Sintesi (CA)'!$C$30:$AE$56,25,FALSE)</f>
        <v>0</v>
      </c>
      <c r="GY36" s="318">
        <f>VLOOKUP($B36,'Sintesi (CA)'!$C$30:$AE$56,25,FALSE)</f>
        <v>0</v>
      </c>
      <c r="GZ36" s="318">
        <f>VLOOKUP($B36,'Sintesi (CA)'!$C$30:$AE$56,25,FALSE)</f>
        <v>0</v>
      </c>
      <c r="HA36" s="318">
        <f>VLOOKUP($B36,'Sintesi (CA)'!$C$30:$AE$56,25,FALSE)</f>
        <v>0</v>
      </c>
      <c r="HB36" s="318">
        <f>VLOOKUP($B36,'Sintesi (CA)'!$C$30:$AE$56,25,FALSE)</f>
        <v>0</v>
      </c>
      <c r="HC36" s="318">
        <f>VLOOKUP($B36,'Sintesi (CA)'!$C$30:$AE$56,25,FALSE)</f>
        <v>0</v>
      </c>
      <c r="HD36" s="318">
        <f>VLOOKUP($B36,'Sintesi (CA)'!$C$30:$AE$56,25,FALSE)</f>
        <v>0</v>
      </c>
      <c r="HE36" s="318">
        <f>VLOOKUP($B36,'Sintesi (CA)'!$C$30:$AE$56,25,FALSE)</f>
        <v>0</v>
      </c>
      <c r="HF36" s="318">
        <f>VLOOKUP($B36,'Sintesi (CA)'!$C$30:$AE$56,25,FALSE)</f>
        <v>0</v>
      </c>
      <c r="HG36" s="318">
        <f>VLOOKUP($B36,'Sintesi (CA)'!$C$30:$AE$56,25,FALSE)</f>
        <v>0</v>
      </c>
      <c r="HH36" s="318">
        <f>VLOOKUP($B36,'Sintesi (CA)'!$C$30:$AE$56,25,FALSE)</f>
        <v>0</v>
      </c>
      <c r="HI36" s="318">
        <f>VLOOKUP($B36,'Sintesi (CA)'!$C$30:$AE$56,25,FALSE)</f>
        <v>0</v>
      </c>
      <c r="HJ36" s="318">
        <f>VLOOKUP($B36,'Sintesi (CA)'!$C$30:$AE$56,25,FALSE)</f>
        <v>0</v>
      </c>
      <c r="HK36" s="318">
        <f>VLOOKUP($B36,'Sintesi (CA)'!$C$30:$AE$56,25,FALSE)</f>
        <v>0</v>
      </c>
      <c r="HL36" s="318">
        <f>VLOOKUP($B36,'Sintesi (CA)'!$C$30:$AE$56,25,FALSE)</f>
        <v>0</v>
      </c>
      <c r="HM36" s="318">
        <f>VLOOKUP($B36,'Sintesi (CA)'!$C$30:$AE$56,25,FALSE)</f>
        <v>0</v>
      </c>
      <c r="HN36" s="318">
        <f>VLOOKUP($B36,'Sintesi (CA)'!$C$30:$AE$56,25,FALSE)</f>
        <v>0</v>
      </c>
      <c r="HO36" s="318">
        <f>VLOOKUP($B36,'Sintesi (CA)'!$C$30:$AE$56,25,FALSE)</f>
        <v>0</v>
      </c>
      <c r="HP36" s="318"/>
      <c r="HQ36" s="318"/>
      <c r="HR36" s="318"/>
      <c r="HS36" s="319">
        <v>0</v>
      </c>
      <c r="HT36" s="319">
        <v>0</v>
      </c>
      <c r="HU36" s="319">
        <v>0</v>
      </c>
      <c r="HV36" s="319">
        <v>0</v>
      </c>
      <c r="HW36" s="319">
        <v>0</v>
      </c>
      <c r="HX36" s="319">
        <v>0</v>
      </c>
      <c r="HY36" s="319">
        <v>0</v>
      </c>
      <c r="HZ36" s="319">
        <v>0</v>
      </c>
      <c r="IA36" s="319">
        <v>0</v>
      </c>
      <c r="IB36" s="319">
        <v>0</v>
      </c>
      <c r="IC36" s="319">
        <v>0</v>
      </c>
      <c r="ID36" s="319">
        <v>0</v>
      </c>
      <c r="IE36" s="319">
        <v>0</v>
      </c>
      <c r="IF36" s="319">
        <v>0</v>
      </c>
      <c r="IG36" s="319">
        <v>0</v>
      </c>
      <c r="IH36" s="319">
        <v>0</v>
      </c>
      <c r="II36" s="319">
        <v>0</v>
      </c>
      <c r="IJ36" s="319">
        <v>0</v>
      </c>
      <c r="IK36" s="319">
        <v>0</v>
      </c>
      <c r="IL36" s="319">
        <v>0</v>
      </c>
      <c r="IM36" s="319">
        <v>0</v>
      </c>
      <c r="IN36" s="319">
        <v>0</v>
      </c>
      <c r="IO36" s="319">
        <v>0</v>
      </c>
      <c r="IP36" s="319">
        <v>0</v>
      </c>
      <c r="IQ36" s="319">
        <v>0</v>
      </c>
      <c r="IR36" s="319">
        <v>0</v>
      </c>
      <c r="IS36" s="319">
        <v>0</v>
      </c>
      <c r="IT36" s="319">
        <v>0</v>
      </c>
      <c r="IU36" s="319">
        <v>0</v>
      </c>
      <c r="IV36" s="319">
        <v>0</v>
      </c>
      <c r="IW36" s="319">
        <v>0</v>
      </c>
      <c r="IX36" s="319">
        <v>0</v>
      </c>
      <c r="IY36" s="319">
        <v>0</v>
      </c>
      <c r="IZ36" s="319">
        <v>0</v>
      </c>
      <c r="JA36" s="319">
        <v>0</v>
      </c>
      <c r="JB36" s="319">
        <v>0</v>
      </c>
      <c r="JC36" s="319">
        <v>0</v>
      </c>
      <c r="JD36" s="319">
        <v>0</v>
      </c>
      <c r="JE36" s="319">
        <v>0</v>
      </c>
      <c r="JF36" s="319">
        <v>0</v>
      </c>
      <c r="JG36" s="319">
        <v>0</v>
      </c>
      <c r="JH36" s="319">
        <v>0</v>
      </c>
      <c r="JI36" s="319">
        <v>0</v>
      </c>
      <c r="JJ36" s="319">
        <v>0</v>
      </c>
      <c r="JK36" s="319">
        <v>0</v>
      </c>
      <c r="JL36" s="319">
        <v>0</v>
      </c>
      <c r="JM36" s="319">
        <v>0</v>
      </c>
      <c r="JN36" s="319">
        <v>0</v>
      </c>
      <c r="JO36" s="319">
        <v>0</v>
      </c>
      <c r="JP36" s="319">
        <v>0</v>
      </c>
      <c r="JQ36" s="319">
        <v>0</v>
      </c>
      <c r="JR36" s="319">
        <v>0</v>
      </c>
      <c r="JS36" s="319">
        <v>0</v>
      </c>
      <c r="JT36" s="319">
        <v>0</v>
      </c>
      <c r="JU36" s="319">
        <v>0</v>
      </c>
      <c r="JV36" s="319">
        <v>0</v>
      </c>
      <c r="JW36" s="319">
        <v>0</v>
      </c>
      <c r="JX36" s="319">
        <v>0</v>
      </c>
      <c r="JY36" s="319">
        <v>0</v>
      </c>
      <c r="JZ36" s="319">
        <v>0</v>
      </c>
      <c r="KA36" s="319">
        <v>0</v>
      </c>
      <c r="KB36" s="319">
        <v>0</v>
      </c>
      <c r="KC36" s="319">
        <v>0</v>
      </c>
      <c r="KD36" s="319">
        <v>0</v>
      </c>
      <c r="KE36" s="319">
        <v>0</v>
      </c>
      <c r="KF36" s="319">
        <v>0</v>
      </c>
      <c r="KG36" s="319">
        <v>0</v>
      </c>
      <c r="KH36" s="319">
        <v>0</v>
      </c>
      <c r="KI36" s="319">
        <v>0</v>
      </c>
      <c r="KJ36" s="319">
        <v>0</v>
      </c>
      <c r="KK36" s="319">
        <v>0</v>
      </c>
      <c r="KL36" s="319">
        <v>0</v>
      </c>
      <c r="KM36" s="319">
        <f>VLOOKUP($B36,'Sintesi (CA)'!$C$30:$AE$56,27,FALSE)</f>
        <v>0</v>
      </c>
      <c r="KN36" s="319">
        <f>VLOOKUP($B36,'Sintesi (CA)'!$C$30:$AE$56,27,FALSE)</f>
        <v>0</v>
      </c>
      <c r="KO36" s="319">
        <f>VLOOKUP($B36,'Sintesi (CA)'!$C$30:$AE$56,27,FALSE)</f>
        <v>0</v>
      </c>
      <c r="KP36" s="319">
        <f>VLOOKUP($B36,'Sintesi (CA)'!$C$30:$AE$56,27,FALSE)</f>
        <v>0</v>
      </c>
      <c r="KQ36" s="319">
        <f>VLOOKUP($B36,'Sintesi (CA)'!$C$30:$AE$56,27,FALSE)</f>
        <v>0</v>
      </c>
      <c r="KR36" s="319">
        <f>VLOOKUP($B36,'Sintesi (CA)'!$C$30:$AE$56,27,FALSE)</f>
        <v>0</v>
      </c>
      <c r="KS36" s="319">
        <f>VLOOKUP($B36,'Sintesi (CA)'!$C$30:$AE$56,27,FALSE)</f>
        <v>0</v>
      </c>
      <c r="KT36" s="319">
        <f>VLOOKUP($B36,'Sintesi (CA)'!$C$30:$AE$56,27,FALSE)</f>
        <v>0</v>
      </c>
      <c r="KU36" s="319">
        <f>VLOOKUP($B36,'Sintesi (CA)'!$C$30:$AE$56,27,FALSE)</f>
        <v>0</v>
      </c>
      <c r="KV36" s="319">
        <f>VLOOKUP($B36,'Sintesi (CA)'!$C$30:$AE$56,27,FALSE)</f>
        <v>0</v>
      </c>
      <c r="KW36" s="319">
        <f>VLOOKUP($B36,'Sintesi (CA)'!$C$30:$AE$56,27,FALSE)</f>
        <v>0</v>
      </c>
      <c r="KX36" s="319">
        <f>VLOOKUP($B36,'Sintesi (CA)'!$C$30:$AE$56,27,FALSE)</f>
        <v>0</v>
      </c>
      <c r="KY36" s="319">
        <f>VLOOKUP($B36,'Sintesi (CA)'!$C$30:$AE$56,27,FALSE)</f>
        <v>0</v>
      </c>
      <c r="KZ36" s="319">
        <f>VLOOKUP($B36,'Sintesi (CA)'!$C$30:$AE$56,27,FALSE)</f>
        <v>0</v>
      </c>
      <c r="LA36" s="319">
        <f>VLOOKUP($B36,'Sintesi (CA)'!$C$30:$AE$56,27,FALSE)</f>
        <v>0</v>
      </c>
      <c r="LB36" s="319">
        <f>VLOOKUP($B36,'Sintesi (CA)'!$C$30:$AE$56,27,FALSE)</f>
        <v>0</v>
      </c>
      <c r="LC36" s="319">
        <f>VLOOKUP($B36,'Sintesi (CA)'!$C$30:$AE$56,27,FALSE)</f>
        <v>0</v>
      </c>
      <c r="LD36" s="319">
        <f>VLOOKUP($B36,'Sintesi (CA)'!$C$30:$AE$56,27,FALSE)</f>
        <v>0</v>
      </c>
      <c r="LE36" s="319">
        <f>VLOOKUP($B36,'Sintesi (CA)'!$C$30:$AE$56,27,FALSE)</f>
        <v>0</v>
      </c>
      <c r="LF36" s="319">
        <f>VLOOKUP($B36,'Sintesi (CA)'!$C$30:$AE$56,27,FALSE)</f>
        <v>0</v>
      </c>
      <c r="LG36" s="319">
        <f>VLOOKUP($B36,'Sintesi (CA)'!$C$30:$AE$56,27,FALSE)</f>
        <v>0</v>
      </c>
      <c r="LH36" s="319">
        <f>VLOOKUP($B36,'Sintesi (CA)'!$C$30:$AE$56,27,FALSE)</f>
        <v>0</v>
      </c>
      <c r="LI36" s="319">
        <f>VLOOKUP($B36,'Sintesi (CA)'!$C$30:$AE$56,27,FALSE)</f>
        <v>0</v>
      </c>
      <c r="LJ36" s="319">
        <f>VLOOKUP($B36,'Sintesi (CA)'!$C$30:$AE$56,27,FALSE)</f>
        <v>0</v>
      </c>
      <c r="LK36" s="319">
        <f>VLOOKUP($B36,'Sintesi (CA)'!$C$30:$AE$56,27,FALSE)</f>
        <v>0</v>
      </c>
      <c r="LL36" s="319">
        <f>VLOOKUP($B36,'Sintesi (CA)'!$C$30:$AE$56,27,FALSE)</f>
        <v>0</v>
      </c>
      <c r="LM36" s="319">
        <f>VLOOKUP($B36,'Sintesi (CA)'!$C$30:$AE$56,27,FALSE)</f>
        <v>0</v>
      </c>
      <c r="LN36" s="319">
        <f>VLOOKUP($B36,'Sintesi (CA)'!$C$30:$AE$56,27,FALSE)</f>
        <v>0</v>
      </c>
      <c r="LO36" s="319">
        <f>VLOOKUP($B36,'Sintesi (CA)'!$C$30:$AE$56,27,FALSE)</f>
        <v>0</v>
      </c>
      <c r="LP36" s="319">
        <f>VLOOKUP($B36,'Sintesi (CA)'!$C$30:$AE$56,27,FALSE)</f>
        <v>0</v>
      </c>
      <c r="LQ36" s="319">
        <f>VLOOKUP($B36,'Sintesi (CA)'!$C$30:$AE$56,27,FALSE)</f>
        <v>0</v>
      </c>
      <c r="LR36" s="319">
        <f>VLOOKUP($B36,'Sintesi (CA)'!$C$30:$AE$56,27,FALSE)</f>
        <v>0</v>
      </c>
      <c r="LS36" s="319"/>
      <c r="LT36" s="319"/>
      <c r="LU36" s="319"/>
      <c r="LV36" s="320">
        <v>0</v>
      </c>
      <c r="LW36" s="320">
        <v>0</v>
      </c>
      <c r="LX36" s="320">
        <v>0</v>
      </c>
      <c r="LY36" s="320">
        <v>0</v>
      </c>
      <c r="LZ36" s="320">
        <v>0</v>
      </c>
      <c r="MA36" s="320">
        <v>0</v>
      </c>
      <c r="MB36" s="320">
        <v>0</v>
      </c>
      <c r="MC36" s="320">
        <v>0</v>
      </c>
      <c r="MD36" s="320">
        <v>0</v>
      </c>
      <c r="ME36" s="320">
        <v>0</v>
      </c>
      <c r="MF36" s="320">
        <v>0</v>
      </c>
      <c r="MG36" s="320">
        <v>0</v>
      </c>
      <c r="MH36" s="320">
        <v>0</v>
      </c>
      <c r="MI36" s="320">
        <v>0</v>
      </c>
      <c r="MJ36" s="320">
        <v>0</v>
      </c>
      <c r="MK36" s="320">
        <v>0</v>
      </c>
      <c r="ML36" s="320">
        <v>0</v>
      </c>
      <c r="MM36" s="320">
        <v>0</v>
      </c>
      <c r="MN36" s="320">
        <v>0</v>
      </c>
      <c r="MO36" s="320">
        <v>0</v>
      </c>
      <c r="MP36" s="320">
        <v>0</v>
      </c>
      <c r="MQ36" s="320">
        <v>0</v>
      </c>
      <c r="MR36" s="320">
        <v>0</v>
      </c>
      <c r="MS36" s="320">
        <v>0</v>
      </c>
      <c r="MT36" s="320">
        <v>0</v>
      </c>
      <c r="MU36" s="320">
        <v>0</v>
      </c>
      <c r="MV36" s="320">
        <v>0</v>
      </c>
      <c r="MW36" s="320">
        <v>0</v>
      </c>
      <c r="MX36" s="320">
        <v>0</v>
      </c>
      <c r="MY36" s="320">
        <v>0</v>
      </c>
      <c r="MZ36" s="320">
        <v>0</v>
      </c>
      <c r="NA36" s="320">
        <v>0</v>
      </c>
      <c r="NB36" s="320">
        <v>0</v>
      </c>
      <c r="NC36" s="320">
        <v>0</v>
      </c>
      <c r="ND36" s="320">
        <v>0</v>
      </c>
      <c r="NE36" s="320">
        <v>0</v>
      </c>
      <c r="NF36" s="320">
        <v>0</v>
      </c>
      <c r="NG36" s="320">
        <v>0</v>
      </c>
      <c r="NH36" s="320">
        <v>0</v>
      </c>
      <c r="NI36" s="320">
        <v>0</v>
      </c>
      <c r="NJ36" s="320">
        <v>0</v>
      </c>
      <c r="NK36" s="320">
        <v>0</v>
      </c>
      <c r="NL36" s="320">
        <v>0</v>
      </c>
      <c r="NM36" s="320">
        <v>0</v>
      </c>
      <c r="NN36" s="320">
        <v>0</v>
      </c>
      <c r="NO36" s="320">
        <v>0</v>
      </c>
      <c r="NP36" s="320">
        <v>0</v>
      </c>
      <c r="NQ36" s="320">
        <v>0</v>
      </c>
      <c r="NR36" s="320">
        <v>0</v>
      </c>
      <c r="NS36" s="320">
        <v>0</v>
      </c>
      <c r="NT36" s="320">
        <v>0</v>
      </c>
      <c r="NU36" s="320">
        <v>0</v>
      </c>
      <c r="NV36" s="320">
        <v>0</v>
      </c>
      <c r="NW36" s="320">
        <v>0</v>
      </c>
      <c r="NX36" s="320">
        <v>0</v>
      </c>
      <c r="NY36" s="320">
        <v>0</v>
      </c>
      <c r="NZ36" s="320">
        <v>0</v>
      </c>
      <c r="OA36" s="320">
        <v>0</v>
      </c>
      <c r="OB36" s="320">
        <v>0</v>
      </c>
      <c r="OC36" s="320">
        <v>0</v>
      </c>
      <c r="OD36" s="320">
        <v>0</v>
      </c>
      <c r="OE36" s="320">
        <v>0</v>
      </c>
      <c r="OF36" s="320">
        <v>0</v>
      </c>
      <c r="OG36" s="320">
        <v>0</v>
      </c>
      <c r="OH36" s="320">
        <v>0</v>
      </c>
      <c r="OI36" s="320">
        <v>0</v>
      </c>
      <c r="OJ36" s="320">
        <v>0</v>
      </c>
      <c r="OK36" s="320">
        <v>0</v>
      </c>
      <c r="OL36" s="320">
        <v>0</v>
      </c>
      <c r="OM36" s="320">
        <v>0</v>
      </c>
      <c r="ON36" s="320">
        <v>0</v>
      </c>
      <c r="OO36" s="320">
        <v>0</v>
      </c>
      <c r="OP36" s="320">
        <f>VLOOKUP($B36,'Sintesi (CA)'!$C$30:$AE$56,26,FALSE)</f>
        <v>0</v>
      </c>
      <c r="OQ36" s="320">
        <f>VLOOKUP($B36,'Sintesi (CA)'!$C$30:$AE$56,26,FALSE)</f>
        <v>0</v>
      </c>
      <c r="OR36" s="320">
        <f>VLOOKUP($B36,'Sintesi (CA)'!$C$30:$AE$56,26,FALSE)</f>
        <v>0</v>
      </c>
      <c r="OS36" s="320">
        <f>VLOOKUP($B36,'Sintesi (CA)'!$C$30:$AE$56,26,FALSE)</f>
        <v>0</v>
      </c>
      <c r="OT36" s="320">
        <f>VLOOKUP($B36,'Sintesi (CA)'!$C$30:$AE$56,26,FALSE)</f>
        <v>0</v>
      </c>
      <c r="OU36" s="320">
        <f>VLOOKUP($B36,'Sintesi (CA)'!$C$30:$AE$56,26,FALSE)</f>
        <v>0</v>
      </c>
      <c r="OV36" s="320">
        <f>VLOOKUP($B36,'Sintesi (CA)'!$C$30:$AE$56,26,FALSE)</f>
        <v>0</v>
      </c>
      <c r="OW36" s="320">
        <f>VLOOKUP($B36,'Sintesi (CA)'!$C$30:$AE$56,26,FALSE)</f>
        <v>0</v>
      </c>
      <c r="OX36" s="320">
        <f>VLOOKUP($B36,'Sintesi (CA)'!$C$30:$AE$56,26,FALSE)</f>
        <v>0</v>
      </c>
      <c r="OY36" s="320">
        <f>VLOOKUP($B36,'Sintesi (CA)'!$C$30:$AE$56,26,FALSE)</f>
        <v>0</v>
      </c>
      <c r="OZ36" s="320">
        <f>VLOOKUP($B36,'Sintesi (CA)'!$C$30:$AE$56,26,FALSE)</f>
        <v>0</v>
      </c>
      <c r="PA36" s="320">
        <f>VLOOKUP($B36,'Sintesi (CA)'!$C$30:$AE$56,26,FALSE)</f>
        <v>0</v>
      </c>
      <c r="PB36" s="320">
        <f>VLOOKUP($B36,'Sintesi (CA)'!$C$30:$AE$56,26,FALSE)</f>
        <v>0</v>
      </c>
      <c r="PC36" s="320">
        <f>VLOOKUP($B36,'Sintesi (CA)'!$C$30:$AE$56,26,FALSE)</f>
        <v>0</v>
      </c>
      <c r="PD36" s="320">
        <f>VLOOKUP($B36,'Sintesi (CA)'!$C$30:$AE$56,26,FALSE)</f>
        <v>0</v>
      </c>
      <c r="PE36" s="320">
        <f>VLOOKUP($B36,'Sintesi (CA)'!$C$30:$AE$56,26,FALSE)</f>
        <v>0</v>
      </c>
      <c r="PF36" s="320">
        <f>VLOOKUP($B36,'Sintesi (CA)'!$C$30:$AE$56,26,FALSE)</f>
        <v>0</v>
      </c>
      <c r="PG36" s="320">
        <f>VLOOKUP($B36,'Sintesi (CA)'!$C$30:$AE$56,26,FALSE)</f>
        <v>0</v>
      </c>
      <c r="PH36" s="320">
        <f>VLOOKUP($B36,'Sintesi (CA)'!$C$30:$AE$56,26,FALSE)</f>
        <v>0</v>
      </c>
      <c r="PI36" s="320">
        <f>VLOOKUP($B36,'Sintesi (CA)'!$C$30:$AE$56,26,FALSE)</f>
        <v>0</v>
      </c>
      <c r="PJ36" s="320">
        <f>VLOOKUP($B36,'Sintesi (CA)'!$C$30:$AE$56,26,FALSE)</f>
        <v>0</v>
      </c>
      <c r="PK36" s="320">
        <f>VLOOKUP($B36,'Sintesi (CA)'!$C$30:$AE$56,26,FALSE)</f>
        <v>0</v>
      </c>
      <c r="PL36" s="320">
        <f>VLOOKUP($B36,'Sintesi (CA)'!$C$30:$AE$56,26,FALSE)</f>
        <v>0</v>
      </c>
      <c r="PM36" s="320">
        <f>VLOOKUP($B36,'Sintesi (CA)'!$C$30:$AE$56,26,FALSE)</f>
        <v>0</v>
      </c>
      <c r="PN36" s="320">
        <f>VLOOKUP($B36,'Sintesi (CA)'!$C$30:$AE$56,26,FALSE)</f>
        <v>0</v>
      </c>
      <c r="PO36" s="320">
        <f>VLOOKUP($B36,'Sintesi (CA)'!$C$30:$AE$56,26,FALSE)</f>
        <v>0</v>
      </c>
      <c r="PP36" s="320">
        <f>VLOOKUP($B36,'Sintesi (CA)'!$C$30:$AE$56,26,FALSE)</f>
        <v>0</v>
      </c>
      <c r="PQ36" s="320">
        <f>VLOOKUP($B36,'Sintesi (CA)'!$C$30:$AE$56,26,FALSE)</f>
        <v>0</v>
      </c>
      <c r="PR36" s="320">
        <f>VLOOKUP($B36,'Sintesi (CA)'!$C$30:$AE$56,26,FALSE)</f>
        <v>0</v>
      </c>
      <c r="PS36" s="320">
        <f>VLOOKUP($B36,'Sintesi (CA)'!$C$30:$AE$56,26,FALSE)</f>
        <v>0</v>
      </c>
      <c r="PT36" s="320">
        <f>VLOOKUP($B36,'Sintesi (CA)'!$C$30:$AE$56,26,FALSE)</f>
        <v>0</v>
      </c>
      <c r="PU36" s="320">
        <f>VLOOKUP($B36,'Sintesi (CA)'!$C$30:$AE$56,26,FALSE)</f>
        <v>0</v>
      </c>
      <c r="PV36" s="320"/>
      <c r="PW36" s="320"/>
      <c r="PX36" s="320"/>
      <c r="PY36" s="321">
        <v>0</v>
      </c>
      <c r="PZ36" s="321">
        <v>0</v>
      </c>
      <c r="QA36" s="321">
        <v>0</v>
      </c>
      <c r="QB36" s="321">
        <v>0</v>
      </c>
      <c r="QC36" s="321">
        <v>0</v>
      </c>
      <c r="QD36" s="321">
        <v>0</v>
      </c>
      <c r="QE36" s="321">
        <v>0</v>
      </c>
      <c r="QF36" s="321">
        <v>0</v>
      </c>
      <c r="QG36" s="321">
        <v>0</v>
      </c>
      <c r="QH36" s="321">
        <v>0</v>
      </c>
      <c r="QI36" s="321">
        <v>0</v>
      </c>
      <c r="QJ36" s="321">
        <v>0</v>
      </c>
      <c r="QK36" s="321">
        <v>0</v>
      </c>
      <c r="QL36" s="321">
        <v>0</v>
      </c>
      <c r="QM36" s="321">
        <v>0</v>
      </c>
      <c r="QN36" s="321">
        <v>0</v>
      </c>
      <c r="QO36" s="321">
        <v>0</v>
      </c>
      <c r="QP36" s="321">
        <v>0</v>
      </c>
      <c r="QQ36" s="321">
        <v>0</v>
      </c>
      <c r="QR36" s="321">
        <v>0</v>
      </c>
      <c r="QS36" s="321">
        <v>0</v>
      </c>
      <c r="QT36" s="321">
        <v>0</v>
      </c>
      <c r="QU36" s="321">
        <v>0</v>
      </c>
      <c r="QV36" s="321">
        <v>0</v>
      </c>
      <c r="QW36" s="321">
        <v>0</v>
      </c>
      <c r="QX36" s="321">
        <v>0</v>
      </c>
      <c r="QY36" s="321">
        <v>0</v>
      </c>
      <c r="QZ36" s="321">
        <v>0</v>
      </c>
      <c r="RA36" s="321">
        <v>0</v>
      </c>
      <c r="RB36" s="321">
        <v>0</v>
      </c>
      <c r="RC36" s="321">
        <v>0</v>
      </c>
      <c r="RD36" s="321">
        <v>0</v>
      </c>
      <c r="RE36" s="321">
        <v>0</v>
      </c>
      <c r="RF36" s="321">
        <v>0</v>
      </c>
      <c r="RG36" s="321">
        <v>0</v>
      </c>
      <c r="RH36" s="321">
        <v>0</v>
      </c>
      <c r="RI36" s="321">
        <v>0</v>
      </c>
      <c r="RJ36" s="321">
        <v>0</v>
      </c>
      <c r="RK36" s="321">
        <v>0</v>
      </c>
      <c r="RL36" s="321">
        <v>0</v>
      </c>
      <c r="RM36" s="321">
        <v>0</v>
      </c>
      <c r="RN36" s="321">
        <v>0</v>
      </c>
      <c r="RO36" s="321">
        <v>0</v>
      </c>
      <c r="RP36" s="321">
        <v>0</v>
      </c>
      <c r="RQ36" s="321">
        <v>0</v>
      </c>
      <c r="RR36" s="321">
        <v>0</v>
      </c>
      <c r="RS36" s="321">
        <v>0</v>
      </c>
      <c r="RT36" s="321">
        <v>0</v>
      </c>
      <c r="RU36" s="321">
        <v>0</v>
      </c>
      <c r="RV36" s="321">
        <v>0</v>
      </c>
      <c r="RW36" s="321">
        <v>0</v>
      </c>
      <c r="RX36" s="321">
        <v>0</v>
      </c>
      <c r="RY36" s="321">
        <v>0</v>
      </c>
      <c r="RZ36" s="321">
        <v>0</v>
      </c>
      <c r="SA36" s="321">
        <v>0</v>
      </c>
      <c r="SB36" s="321">
        <v>0</v>
      </c>
      <c r="SC36" s="321">
        <v>0</v>
      </c>
      <c r="SD36" s="321">
        <v>0</v>
      </c>
      <c r="SE36" s="321">
        <v>0</v>
      </c>
      <c r="SF36" s="321">
        <v>0</v>
      </c>
      <c r="SG36" s="321">
        <v>0</v>
      </c>
      <c r="SH36" s="321">
        <v>0</v>
      </c>
      <c r="SI36" s="321">
        <v>0</v>
      </c>
      <c r="SJ36" s="321">
        <v>0</v>
      </c>
      <c r="SK36" s="321">
        <v>0</v>
      </c>
      <c r="SL36" s="321">
        <v>0</v>
      </c>
      <c r="SM36" s="321">
        <v>0</v>
      </c>
      <c r="SN36" s="321">
        <v>0</v>
      </c>
      <c r="SO36" s="321">
        <v>0</v>
      </c>
      <c r="SP36" s="321">
        <v>0</v>
      </c>
      <c r="SQ36" s="321">
        <v>0</v>
      </c>
      <c r="SR36" s="321">
        <v>0</v>
      </c>
      <c r="SS36" s="321">
        <f>VLOOKUP($B36,'Sintesi (CA)'!$C$30:$AE$56,28,FALSE)</f>
        <v>0</v>
      </c>
      <c r="ST36" s="321">
        <f>VLOOKUP($B36,'Sintesi (CA)'!$C$30:$AE$56,28,FALSE)</f>
        <v>0</v>
      </c>
      <c r="SU36" s="321">
        <f>VLOOKUP($B36,'Sintesi (CA)'!$C$30:$AE$56,28,FALSE)</f>
        <v>0</v>
      </c>
      <c r="SV36" s="321">
        <f>VLOOKUP($B36,'Sintesi (CA)'!$C$30:$AE$56,28,FALSE)</f>
        <v>0</v>
      </c>
      <c r="SW36" s="321">
        <f>VLOOKUP($B36,'Sintesi (CA)'!$C$30:$AE$56,28,FALSE)</f>
        <v>0</v>
      </c>
      <c r="SX36" s="321">
        <f>VLOOKUP($B36,'Sintesi (CA)'!$C$30:$AE$56,28,FALSE)</f>
        <v>0</v>
      </c>
      <c r="SY36" s="321">
        <f>VLOOKUP($B36,'Sintesi (CA)'!$C$30:$AE$56,28,FALSE)</f>
        <v>0</v>
      </c>
      <c r="SZ36" s="321">
        <f>VLOOKUP($B36,'Sintesi (CA)'!$C$30:$AE$56,28,FALSE)</f>
        <v>0</v>
      </c>
      <c r="TA36" s="321">
        <f>VLOOKUP($B36,'Sintesi (CA)'!$C$30:$AE$56,28,FALSE)</f>
        <v>0</v>
      </c>
      <c r="TB36" s="321">
        <f>VLOOKUP($B36,'Sintesi (CA)'!$C$30:$AE$56,28,FALSE)</f>
        <v>0</v>
      </c>
      <c r="TC36" s="321">
        <f>VLOOKUP($B36,'Sintesi (CA)'!$C$30:$AE$56,28,FALSE)</f>
        <v>0</v>
      </c>
      <c r="TD36" s="321">
        <f>VLOOKUP($B36,'Sintesi (CA)'!$C$30:$AE$56,28,FALSE)</f>
        <v>0</v>
      </c>
      <c r="TE36" s="321">
        <f>VLOOKUP($B36,'Sintesi (CA)'!$C$30:$AE$56,28,FALSE)</f>
        <v>0</v>
      </c>
      <c r="TF36" s="321">
        <f>VLOOKUP($B36,'Sintesi (CA)'!$C$30:$AE$56,28,FALSE)</f>
        <v>0</v>
      </c>
      <c r="TG36" s="321">
        <f>VLOOKUP($B36,'Sintesi (CA)'!$C$30:$AE$56,28,FALSE)</f>
        <v>0</v>
      </c>
      <c r="TH36" s="321">
        <f>VLOOKUP($B36,'Sintesi (CA)'!$C$30:$AE$56,28,FALSE)</f>
        <v>0</v>
      </c>
      <c r="TI36" s="321">
        <f>VLOOKUP($B36,'Sintesi (CA)'!$C$30:$AE$56,28,FALSE)</f>
        <v>0</v>
      </c>
      <c r="TJ36" s="321">
        <f>VLOOKUP($B36,'Sintesi (CA)'!$C$30:$AE$56,28,FALSE)</f>
        <v>0</v>
      </c>
      <c r="TK36" s="321">
        <f>VLOOKUP($B36,'Sintesi (CA)'!$C$30:$AE$56,28,FALSE)</f>
        <v>0</v>
      </c>
      <c r="TL36" s="321">
        <f>VLOOKUP($B36,'Sintesi (CA)'!$C$30:$AE$56,28,FALSE)</f>
        <v>0</v>
      </c>
      <c r="TM36" s="321">
        <f>VLOOKUP($B36,'Sintesi (CA)'!$C$30:$AE$56,28,FALSE)</f>
        <v>0</v>
      </c>
      <c r="TN36" s="321">
        <f>VLOOKUP($B36,'Sintesi (CA)'!$C$30:$AE$56,28,FALSE)</f>
        <v>0</v>
      </c>
      <c r="TO36" s="321">
        <f>VLOOKUP($B36,'Sintesi (CA)'!$C$30:$AE$56,28,FALSE)</f>
        <v>0</v>
      </c>
      <c r="TP36" s="321">
        <f>VLOOKUP($B36,'Sintesi (CA)'!$C$30:$AE$56,28,FALSE)</f>
        <v>0</v>
      </c>
      <c r="TQ36" s="321">
        <f>VLOOKUP($B36,'Sintesi (CA)'!$C$30:$AE$56,28,FALSE)</f>
        <v>0</v>
      </c>
      <c r="TR36" s="321">
        <f>VLOOKUP($B36,'Sintesi (CA)'!$C$30:$AE$56,28,FALSE)</f>
        <v>0</v>
      </c>
      <c r="TS36" s="321">
        <f>VLOOKUP($B36,'Sintesi (CA)'!$C$30:$AE$56,28,FALSE)</f>
        <v>0</v>
      </c>
      <c r="TT36" s="321">
        <f>VLOOKUP($B36,'Sintesi (CA)'!$C$30:$AE$56,28,FALSE)</f>
        <v>0</v>
      </c>
      <c r="TU36" s="321">
        <f>VLOOKUP($B36,'Sintesi (CA)'!$C$30:$AE$56,28,FALSE)</f>
        <v>0</v>
      </c>
      <c r="TV36" s="321">
        <f>VLOOKUP($B36,'Sintesi (CA)'!$C$30:$AE$56,28,FALSE)</f>
        <v>0</v>
      </c>
      <c r="TW36" s="321">
        <f>VLOOKUP($B36,'Sintesi (CA)'!$C$30:$AE$56,28,FALSE)</f>
        <v>0</v>
      </c>
      <c r="TX36" s="321">
        <f>VLOOKUP($B36,'Sintesi (CA)'!$C$30:$AE$56,28,FALSE)</f>
        <v>0</v>
      </c>
      <c r="TY36" s="321"/>
      <c r="TZ36" s="321"/>
      <c r="UA36" s="321"/>
      <c r="UB36" s="322">
        <v>0</v>
      </c>
      <c r="UC36" s="322">
        <v>0</v>
      </c>
      <c r="UD36" s="322">
        <v>0</v>
      </c>
      <c r="UE36" s="322">
        <v>0</v>
      </c>
      <c r="UF36" s="322">
        <v>0</v>
      </c>
      <c r="UG36" s="322">
        <v>0</v>
      </c>
      <c r="UH36" s="322">
        <v>0</v>
      </c>
      <c r="UI36" s="322">
        <v>0</v>
      </c>
      <c r="UJ36" s="322">
        <v>0</v>
      </c>
      <c r="UK36" s="322">
        <v>0</v>
      </c>
      <c r="UL36" s="322">
        <v>0</v>
      </c>
      <c r="UM36" s="322">
        <v>0</v>
      </c>
      <c r="UN36" s="322">
        <v>0</v>
      </c>
      <c r="UO36" s="322">
        <v>0</v>
      </c>
      <c r="UP36" s="322">
        <v>0</v>
      </c>
      <c r="UQ36" s="322">
        <v>0</v>
      </c>
      <c r="UR36" s="322">
        <v>0</v>
      </c>
      <c r="US36" s="322">
        <v>0</v>
      </c>
      <c r="UT36" s="322">
        <v>0</v>
      </c>
      <c r="UU36" s="322">
        <v>0</v>
      </c>
      <c r="UV36" s="322">
        <v>0</v>
      </c>
      <c r="UW36" s="322">
        <v>0</v>
      </c>
      <c r="UX36" s="322">
        <v>0</v>
      </c>
      <c r="UY36" s="322">
        <v>0</v>
      </c>
      <c r="UZ36" s="322">
        <v>0</v>
      </c>
      <c r="VA36" s="322">
        <v>0</v>
      </c>
      <c r="VB36" s="322">
        <v>0</v>
      </c>
      <c r="VC36" s="322">
        <v>0</v>
      </c>
      <c r="VD36" s="322">
        <v>0</v>
      </c>
      <c r="VE36" s="322">
        <v>0</v>
      </c>
      <c r="VF36" s="322">
        <v>0</v>
      </c>
      <c r="VG36" s="322">
        <v>0</v>
      </c>
      <c r="VH36" s="322">
        <v>0</v>
      </c>
      <c r="VI36" s="322">
        <v>0</v>
      </c>
      <c r="VJ36" s="322">
        <v>0</v>
      </c>
      <c r="VK36" s="322">
        <v>0</v>
      </c>
      <c r="VL36" s="322">
        <v>0</v>
      </c>
      <c r="VM36" s="322">
        <v>0</v>
      </c>
      <c r="VN36" s="322">
        <v>0</v>
      </c>
      <c r="VO36" s="322">
        <v>0</v>
      </c>
      <c r="VP36" s="322">
        <v>0</v>
      </c>
      <c r="VQ36" s="322">
        <v>0</v>
      </c>
      <c r="VR36" s="322">
        <v>0</v>
      </c>
      <c r="VS36" s="322">
        <v>0</v>
      </c>
      <c r="VT36" s="322">
        <v>0</v>
      </c>
      <c r="VU36" s="322">
        <v>0</v>
      </c>
      <c r="VV36" s="322">
        <v>0</v>
      </c>
      <c r="VW36" s="322">
        <v>0</v>
      </c>
      <c r="VX36" s="322">
        <v>0</v>
      </c>
      <c r="VY36" s="322">
        <v>0</v>
      </c>
      <c r="VZ36" s="322">
        <v>0</v>
      </c>
      <c r="WA36" s="322">
        <v>0</v>
      </c>
      <c r="WB36" s="322">
        <v>0</v>
      </c>
      <c r="WC36" s="322">
        <v>0</v>
      </c>
      <c r="WD36" s="322">
        <v>0</v>
      </c>
      <c r="WE36" s="322">
        <v>0</v>
      </c>
      <c r="WF36" s="322">
        <v>0</v>
      </c>
      <c r="WG36" s="322">
        <v>0</v>
      </c>
      <c r="WH36" s="322">
        <v>0</v>
      </c>
      <c r="WI36" s="322">
        <v>0</v>
      </c>
      <c r="WJ36" s="322">
        <v>0</v>
      </c>
      <c r="WK36" s="322">
        <v>0</v>
      </c>
      <c r="WL36" s="322">
        <v>0</v>
      </c>
      <c r="WM36" s="322">
        <v>0</v>
      </c>
      <c r="WN36" s="322">
        <v>0</v>
      </c>
      <c r="WO36" s="322">
        <v>0</v>
      </c>
      <c r="WP36" s="322">
        <v>0</v>
      </c>
      <c r="WQ36" s="322">
        <v>0</v>
      </c>
      <c r="WR36" s="322">
        <v>0</v>
      </c>
      <c r="WS36" s="322">
        <v>0</v>
      </c>
      <c r="WT36" s="322">
        <v>0</v>
      </c>
      <c r="WU36" s="322">
        <v>0</v>
      </c>
      <c r="WV36" s="322">
        <f>VLOOKUP($B36,'Sintesi (CA)'!$C$30:$AE$56,29,FALSE)</f>
        <v>0</v>
      </c>
      <c r="WW36" s="322">
        <f>VLOOKUP($B36,'Sintesi (CA)'!$C$30:$AE$56,29,FALSE)</f>
        <v>0</v>
      </c>
      <c r="WX36" s="322">
        <f>VLOOKUP($B36,'Sintesi (CA)'!$C$30:$AE$56,29,FALSE)</f>
        <v>0</v>
      </c>
      <c r="WY36" s="322">
        <f>VLOOKUP($B36,'Sintesi (CA)'!$C$30:$AE$56,29,FALSE)</f>
        <v>0</v>
      </c>
      <c r="WZ36" s="322">
        <f>VLOOKUP($B36,'Sintesi (CA)'!$C$30:$AE$56,29,FALSE)</f>
        <v>0</v>
      </c>
      <c r="XA36" s="322">
        <f>VLOOKUP($B36,'Sintesi (CA)'!$C$30:$AE$56,29,FALSE)</f>
        <v>0</v>
      </c>
      <c r="XB36" s="322">
        <f>VLOOKUP($B36,'Sintesi (CA)'!$C$30:$AE$56,29,FALSE)</f>
        <v>0</v>
      </c>
      <c r="XC36" s="322">
        <f>VLOOKUP($B36,'Sintesi (CA)'!$C$30:$AE$56,29,FALSE)</f>
        <v>0</v>
      </c>
      <c r="XD36" s="322">
        <f>VLOOKUP($B36,'Sintesi (CA)'!$C$30:$AE$56,29,FALSE)</f>
        <v>0</v>
      </c>
      <c r="XE36" s="322">
        <f>VLOOKUP($B36,'Sintesi (CA)'!$C$30:$AE$56,29,FALSE)</f>
        <v>0</v>
      </c>
      <c r="XF36" s="322">
        <f>VLOOKUP($B36,'Sintesi (CA)'!$C$30:$AE$56,29,FALSE)</f>
        <v>0</v>
      </c>
      <c r="XG36" s="322">
        <f>VLOOKUP($B36,'Sintesi (CA)'!$C$30:$AE$56,29,FALSE)</f>
        <v>0</v>
      </c>
      <c r="XH36" s="322">
        <f>VLOOKUP($B36,'Sintesi (CA)'!$C$30:$AE$56,29,FALSE)</f>
        <v>0</v>
      </c>
      <c r="XI36" s="322">
        <f>VLOOKUP($B36,'Sintesi (CA)'!$C$30:$AE$56,29,FALSE)</f>
        <v>0</v>
      </c>
      <c r="XJ36" s="322">
        <f>VLOOKUP($B36,'Sintesi (CA)'!$C$30:$AE$56,29,FALSE)</f>
        <v>0</v>
      </c>
      <c r="XK36" s="322">
        <f>VLOOKUP($B36,'Sintesi (CA)'!$C$30:$AE$56,29,FALSE)</f>
        <v>0</v>
      </c>
      <c r="XL36" s="322">
        <f>VLOOKUP($B36,'Sintesi (CA)'!$C$30:$AE$56,29,FALSE)</f>
        <v>0</v>
      </c>
      <c r="XM36" s="322">
        <f>VLOOKUP($B36,'Sintesi (CA)'!$C$30:$AE$56,29,FALSE)</f>
        <v>0</v>
      </c>
      <c r="XN36" s="322">
        <f>VLOOKUP($B36,'Sintesi (CA)'!$C$30:$AE$56,29,FALSE)</f>
        <v>0</v>
      </c>
      <c r="XO36" s="322">
        <f>VLOOKUP($B36,'Sintesi (CA)'!$C$30:$AE$56,29,FALSE)</f>
        <v>0</v>
      </c>
      <c r="XP36" s="322">
        <f>VLOOKUP($B36,'Sintesi (CA)'!$C$30:$AE$56,29,FALSE)</f>
        <v>0</v>
      </c>
      <c r="XQ36" s="322">
        <f>VLOOKUP($B36,'Sintesi (CA)'!$C$30:$AE$56,29,FALSE)</f>
        <v>0</v>
      </c>
      <c r="XR36" s="322">
        <f>VLOOKUP($B36,'Sintesi (CA)'!$C$30:$AE$56,29,FALSE)</f>
        <v>0</v>
      </c>
      <c r="XS36" s="322">
        <f>VLOOKUP($B36,'Sintesi (CA)'!$C$30:$AE$56,29,FALSE)</f>
        <v>0</v>
      </c>
      <c r="XT36" s="322">
        <f>VLOOKUP($B36,'Sintesi (CA)'!$C$30:$AE$56,29,FALSE)</f>
        <v>0</v>
      </c>
      <c r="XU36" s="322">
        <f>VLOOKUP($B36,'Sintesi (CA)'!$C$30:$AE$56,29,FALSE)</f>
        <v>0</v>
      </c>
      <c r="XV36" s="322">
        <f>VLOOKUP($B36,'Sintesi (CA)'!$C$30:$AE$56,29,FALSE)</f>
        <v>0</v>
      </c>
      <c r="XW36" s="322">
        <f>VLOOKUP($B36,'Sintesi (CA)'!$C$30:$AE$56,29,FALSE)</f>
        <v>0</v>
      </c>
      <c r="XX36" s="322">
        <f>VLOOKUP($B36,'Sintesi (CA)'!$C$30:$AE$56,29,FALSE)</f>
        <v>0</v>
      </c>
      <c r="XY36" s="322">
        <f>VLOOKUP($B36,'Sintesi (CA)'!$C$30:$AE$56,29,FALSE)</f>
        <v>0</v>
      </c>
      <c r="XZ36" s="322">
        <f>VLOOKUP($B36,'Sintesi (CA)'!$C$30:$AE$56,29,FALSE)</f>
        <v>0</v>
      </c>
      <c r="YA36" s="322">
        <f>VLOOKUP($B36,'Sintesi (CA)'!$C$30:$AE$56,29,FALSE)</f>
        <v>0</v>
      </c>
      <c r="YB36" s="322"/>
      <c r="YC36" s="322"/>
      <c r="YD36" s="322"/>
      <c r="YE36" s="501">
        <v>0</v>
      </c>
      <c r="YF36" s="501">
        <v>0</v>
      </c>
      <c r="YG36" s="501">
        <v>0</v>
      </c>
      <c r="YH36" s="501">
        <v>0</v>
      </c>
      <c r="YI36" s="501">
        <v>0</v>
      </c>
      <c r="YJ36" s="501">
        <v>0</v>
      </c>
      <c r="YK36" s="501">
        <v>0</v>
      </c>
      <c r="YL36" s="501">
        <v>0</v>
      </c>
      <c r="YM36" s="501">
        <v>0</v>
      </c>
      <c r="YN36" s="501">
        <v>0</v>
      </c>
      <c r="YO36" s="501">
        <v>0</v>
      </c>
      <c r="YP36" s="501">
        <v>0</v>
      </c>
      <c r="YQ36" s="501">
        <v>0</v>
      </c>
      <c r="YR36" s="501">
        <v>0</v>
      </c>
      <c r="YS36" s="501">
        <v>0</v>
      </c>
      <c r="YT36" s="501">
        <v>0</v>
      </c>
      <c r="YU36" s="501">
        <v>0</v>
      </c>
      <c r="YV36" s="501">
        <v>0</v>
      </c>
      <c r="YW36" s="501">
        <v>0</v>
      </c>
      <c r="YX36" s="501">
        <v>0</v>
      </c>
      <c r="YY36" s="501">
        <v>0</v>
      </c>
      <c r="YZ36" s="501">
        <v>0</v>
      </c>
      <c r="ZA36" s="501">
        <v>0</v>
      </c>
      <c r="ZB36" s="501">
        <v>0</v>
      </c>
      <c r="ZC36" s="501">
        <v>0</v>
      </c>
      <c r="ZD36" s="501">
        <v>0</v>
      </c>
      <c r="ZE36" s="501">
        <v>0</v>
      </c>
      <c r="ZF36" s="501">
        <v>0</v>
      </c>
      <c r="ZG36" s="501">
        <v>0</v>
      </c>
      <c r="ZH36" s="501">
        <v>0</v>
      </c>
      <c r="ZI36" s="501">
        <v>0</v>
      </c>
      <c r="ZJ36" s="501">
        <v>0</v>
      </c>
      <c r="ZK36" s="501">
        <v>0</v>
      </c>
      <c r="ZL36" s="501">
        <v>0</v>
      </c>
      <c r="ZM36" s="501">
        <v>0</v>
      </c>
      <c r="ZN36" s="501">
        <v>0</v>
      </c>
      <c r="ZO36" s="501">
        <v>0</v>
      </c>
      <c r="ZP36" s="501">
        <v>0</v>
      </c>
      <c r="ZQ36" s="501">
        <v>0</v>
      </c>
      <c r="ZR36" s="501">
        <v>0</v>
      </c>
      <c r="ZS36" s="501">
        <v>0</v>
      </c>
      <c r="ZT36" s="501">
        <v>0</v>
      </c>
      <c r="ZU36" s="501">
        <v>0</v>
      </c>
      <c r="ZV36" s="501">
        <v>0</v>
      </c>
      <c r="ZW36" s="501">
        <v>0</v>
      </c>
      <c r="ZX36" s="501">
        <v>0</v>
      </c>
      <c r="ZY36" s="501">
        <v>0</v>
      </c>
      <c r="ZZ36" s="501">
        <v>0</v>
      </c>
      <c r="AAA36" s="501">
        <v>0</v>
      </c>
      <c r="AAB36" s="501">
        <v>0</v>
      </c>
      <c r="AAC36" s="501">
        <v>0</v>
      </c>
      <c r="AAD36" s="501">
        <v>0</v>
      </c>
      <c r="AAE36" s="501">
        <v>0</v>
      </c>
      <c r="AAF36" s="501">
        <v>0</v>
      </c>
      <c r="AAG36" s="501">
        <v>0</v>
      </c>
      <c r="AAH36" s="501">
        <v>0</v>
      </c>
      <c r="AAI36" s="501">
        <v>0</v>
      </c>
      <c r="AAJ36" s="501">
        <v>0</v>
      </c>
      <c r="AAK36" s="501">
        <v>0</v>
      </c>
      <c r="AAL36" s="501">
        <v>0</v>
      </c>
      <c r="AAM36" s="501">
        <v>0</v>
      </c>
      <c r="AAN36" s="501">
        <v>0</v>
      </c>
      <c r="AAO36" s="501">
        <v>0</v>
      </c>
      <c r="AAP36" s="501">
        <v>0</v>
      </c>
      <c r="AAQ36" s="501">
        <v>0</v>
      </c>
      <c r="AAR36" s="501">
        <v>0</v>
      </c>
      <c r="AAS36" s="501">
        <v>0</v>
      </c>
      <c r="AAT36" s="501">
        <v>0</v>
      </c>
      <c r="AAU36" s="501">
        <v>0</v>
      </c>
      <c r="AAV36" s="501">
        <v>0</v>
      </c>
      <c r="AAW36" s="501">
        <v>0</v>
      </c>
      <c r="AAX36" s="501">
        <v>0</v>
      </c>
      <c r="AAY36" s="501">
        <f>VLOOKUP($B36,'Sintesi (CA)'!$C$30:$AE$56,22,FALSE)</f>
        <v>0</v>
      </c>
      <c r="AAZ36" s="501">
        <f>VLOOKUP($B36,'Sintesi (CA)'!$C$30:$AE$56,22,FALSE)</f>
        <v>0</v>
      </c>
      <c r="ABA36" s="501">
        <f>VLOOKUP($B36,'Sintesi (CA)'!$C$30:$AE$56,22,FALSE)</f>
        <v>0</v>
      </c>
      <c r="ABB36" s="501">
        <f>VLOOKUP($B36,'Sintesi (CA)'!$C$30:$AE$56,22,FALSE)</f>
        <v>0</v>
      </c>
      <c r="ABC36" s="501">
        <f>VLOOKUP($B36,'Sintesi (CA)'!$C$30:$AE$56,22,FALSE)</f>
        <v>0</v>
      </c>
      <c r="ABD36" s="501">
        <f>VLOOKUP($B36,'Sintesi (CA)'!$C$30:$AE$56,22,FALSE)</f>
        <v>0</v>
      </c>
      <c r="ABE36" s="501">
        <f>VLOOKUP($B36,'Sintesi (CA)'!$C$30:$AE$56,22,FALSE)</f>
        <v>0</v>
      </c>
      <c r="ABF36" s="501">
        <f>VLOOKUP($B36,'Sintesi (CA)'!$C$30:$AE$56,22,FALSE)</f>
        <v>0</v>
      </c>
      <c r="ABG36" s="501">
        <f>VLOOKUP($B36,'Sintesi (CA)'!$C$30:$AE$56,22,FALSE)</f>
        <v>0</v>
      </c>
      <c r="ABH36" s="501">
        <f>VLOOKUP($B36,'Sintesi (CA)'!$C$30:$AE$56,22,FALSE)</f>
        <v>0</v>
      </c>
      <c r="ABI36" s="501">
        <f>VLOOKUP($B36,'Sintesi (CA)'!$C$30:$AE$56,22,FALSE)</f>
        <v>0</v>
      </c>
      <c r="ABJ36" s="501">
        <f>VLOOKUP($B36,'Sintesi (CA)'!$C$30:$AE$56,22,FALSE)</f>
        <v>0</v>
      </c>
      <c r="ABK36" s="501">
        <f>VLOOKUP($B36,'Sintesi (CA)'!$C$30:$AE$56,22,FALSE)</f>
        <v>0</v>
      </c>
      <c r="ABL36" s="501">
        <f>VLOOKUP($B36,'Sintesi (CA)'!$C$30:$AE$56,22,FALSE)</f>
        <v>0</v>
      </c>
      <c r="ABM36" s="501">
        <f>VLOOKUP($B36,'Sintesi (CA)'!$C$30:$AE$56,22,FALSE)</f>
        <v>0</v>
      </c>
      <c r="ABN36" s="501">
        <f>VLOOKUP($B36,'Sintesi (CA)'!$C$30:$AE$56,22,FALSE)</f>
        <v>0</v>
      </c>
      <c r="ABO36" s="501">
        <f>VLOOKUP($B36,'Sintesi (CA)'!$C$30:$AE$56,22,FALSE)</f>
        <v>0</v>
      </c>
      <c r="ABP36" s="501">
        <f>VLOOKUP($B36,'Sintesi (CA)'!$C$30:$AE$56,22,FALSE)</f>
        <v>0</v>
      </c>
      <c r="ABQ36" s="501">
        <f>VLOOKUP($B36,'Sintesi (CA)'!$C$30:$AE$56,22,FALSE)</f>
        <v>0</v>
      </c>
      <c r="ABR36" s="501">
        <f>VLOOKUP($B36,'Sintesi (CA)'!$C$30:$AE$56,22,FALSE)</f>
        <v>0</v>
      </c>
      <c r="ABS36" s="501">
        <f>VLOOKUP($B36,'Sintesi (CA)'!$C$30:$AE$56,22,FALSE)</f>
        <v>0</v>
      </c>
      <c r="ABT36" s="501">
        <f>VLOOKUP($B36,'Sintesi (CA)'!$C$30:$AE$56,22,FALSE)</f>
        <v>0</v>
      </c>
      <c r="ABU36" s="501">
        <f>VLOOKUP($B36,'Sintesi (CA)'!$C$30:$AE$56,22,FALSE)</f>
        <v>0</v>
      </c>
      <c r="ABV36" s="501">
        <f>VLOOKUP($B36,'Sintesi (CA)'!$C$30:$AE$56,22,FALSE)</f>
        <v>0</v>
      </c>
      <c r="ABW36" s="501">
        <f>VLOOKUP($B36,'Sintesi (CA)'!$C$30:$AE$56,22,FALSE)</f>
        <v>0</v>
      </c>
      <c r="ABX36" s="501">
        <f>VLOOKUP($B36,'Sintesi (CA)'!$C$30:$AE$56,22,FALSE)</f>
        <v>0</v>
      </c>
      <c r="ABY36" s="501">
        <f>VLOOKUP($B36,'Sintesi (CA)'!$C$30:$AE$56,22,FALSE)</f>
        <v>0</v>
      </c>
      <c r="ABZ36" s="501">
        <f>VLOOKUP($B36,'Sintesi (CA)'!$C$30:$AE$56,22,FALSE)</f>
        <v>0</v>
      </c>
      <c r="ACA36" s="501">
        <f>VLOOKUP($B36,'Sintesi (CA)'!$C$30:$AE$56,22,FALSE)</f>
        <v>0</v>
      </c>
      <c r="ACB36" s="501">
        <f>VLOOKUP($B36,'Sintesi (CA)'!$C$30:$AE$56,22,FALSE)</f>
        <v>0</v>
      </c>
      <c r="ACC36" s="501">
        <f>VLOOKUP($B36,'Sintesi (CA)'!$C$30:$AE$56,22,FALSE)</f>
        <v>0</v>
      </c>
      <c r="ACD36" s="501">
        <f>VLOOKUP($B36,'Sintesi (CA)'!$C$30:$AE$56,22,FALSE)</f>
        <v>0</v>
      </c>
      <c r="ACE36" s="501"/>
      <c r="ACF36" s="501"/>
      <c r="ACG36" s="501"/>
      <c r="ACH36" s="86"/>
      <c r="ACI36" s="88">
        <v>0</v>
      </c>
      <c r="ACJ36" s="87"/>
      <c r="ACK36" s="89"/>
      <c r="ACL36" s="177"/>
      <c r="ACM36" s="177"/>
      <c r="ACN36" s="177"/>
      <c r="ACO36" s="177"/>
      <c r="ACP36" s="177"/>
      <c r="ACQ36" s="177"/>
      <c r="ACR36" s="177"/>
      <c r="ACS36" s="177"/>
      <c r="ACT36" s="177"/>
      <c r="ACU36" s="177"/>
      <c r="ACV36" s="177"/>
      <c r="ACW36" s="177"/>
      <c r="ACX36" s="177"/>
      <c r="ACY36" s="177"/>
      <c r="ACZ36" s="177"/>
      <c r="ADA36" s="177"/>
      <c r="ADB36" s="177"/>
      <c r="ADC36" s="177"/>
      <c r="ADD36" s="177"/>
      <c r="ADE36" s="177"/>
      <c r="ADF36" s="177"/>
      <c r="ADG36" s="177"/>
      <c r="ADH36" s="177"/>
      <c r="ADI36" s="177"/>
      <c r="ADJ36" s="177"/>
      <c r="ADK36" s="177"/>
      <c r="ADL36" s="177"/>
      <c r="ADM36" s="177"/>
      <c r="ADN36" s="177"/>
      <c r="ADO36" s="177"/>
      <c r="ADP36" s="177"/>
      <c r="ADQ36" s="177"/>
      <c r="ADR36" s="177"/>
      <c r="ADS36" s="177"/>
      <c r="ADT36" s="177"/>
      <c r="ADU36" s="177"/>
      <c r="ADV36" s="177"/>
      <c r="ADW36" s="177"/>
      <c r="ADX36" s="177"/>
      <c r="ADY36" s="177"/>
      <c r="ADZ36" s="177"/>
      <c r="AEA36" s="177"/>
      <c r="AEB36" s="177"/>
      <c r="AEC36" s="177"/>
      <c r="AED36" s="177"/>
      <c r="AEE36" s="177"/>
      <c r="AEF36" s="177"/>
      <c r="AEG36" s="177"/>
      <c r="AEH36" s="177"/>
      <c r="AEI36" s="177"/>
      <c r="AEJ36" s="177"/>
      <c r="AEK36" s="177"/>
      <c r="AEL36" s="177"/>
      <c r="AEM36" s="177"/>
      <c r="AEN36" s="177"/>
      <c r="AEO36" s="177"/>
      <c r="AEP36" s="177"/>
      <c r="AEQ36" s="177"/>
      <c r="AER36" s="177"/>
      <c r="AES36" s="177"/>
      <c r="AET36" s="177"/>
      <c r="AEU36" s="177"/>
      <c r="AEV36" s="177"/>
      <c r="AEW36" s="177"/>
      <c r="AEX36" s="177"/>
      <c r="AEY36" s="177"/>
      <c r="AEZ36" s="177"/>
      <c r="AFA36" s="177"/>
      <c r="AFB36" s="177"/>
      <c r="AFC36" s="177"/>
      <c r="AFD36" s="177"/>
      <c r="AFE36" s="177"/>
      <c r="AFF36" s="177"/>
      <c r="AFG36" s="177"/>
      <c r="AFH36" s="177"/>
      <c r="AFI36" s="177"/>
      <c r="AFJ36" s="177"/>
      <c r="AFK36" s="177"/>
      <c r="AFL36" s="177"/>
      <c r="AFM36" s="177"/>
      <c r="AFN36" s="177"/>
      <c r="AFO36" s="177"/>
      <c r="AFP36" s="177"/>
      <c r="AFQ36" s="177"/>
      <c r="AFR36" s="177"/>
      <c r="AFS36" s="177"/>
      <c r="AFT36" s="177"/>
      <c r="AFU36" s="177"/>
      <c r="AFV36" s="177"/>
      <c r="AFW36" s="177"/>
      <c r="AFX36" s="177"/>
      <c r="AFY36" s="177"/>
      <c r="AFZ36" s="177"/>
      <c r="AGA36" s="177"/>
      <c r="AGB36" s="177"/>
      <c r="AGC36" s="177"/>
      <c r="AGD36" s="177"/>
      <c r="AGE36" s="177"/>
      <c r="AGF36" s="177"/>
      <c r="AGG36" s="177"/>
      <c r="AGH36" s="177"/>
      <c r="AGI36" s="177"/>
      <c r="AGJ36" s="177"/>
      <c r="AGK36" s="177"/>
      <c r="AGL36" s="177"/>
      <c r="AGM36" s="177"/>
    </row>
    <row r="37" spans="1:871" s="104" customFormat="1">
      <c r="A37" s="74" t="str">
        <f>IF('Sintesi (CA)'!B62&lt;&gt;"",'Sintesi (CA)'!B62,"")</f>
        <v/>
      </c>
      <c r="B37" s="145" t="str">
        <f>IF('Sintesi (CA)'!C62&lt;&gt;"",'Sintesi (CA)'!C62,"")</f>
        <v/>
      </c>
      <c r="C37" s="74" t="str">
        <f>IF('Sintesi (CA)'!N62&lt;&gt;"",'Sintesi (CA)'!N62,"")</f>
        <v/>
      </c>
      <c r="D37" s="75">
        <f>'Sintesi (CA)'!W62</f>
        <v>43</v>
      </c>
      <c r="E37" s="75">
        <f>'Sintesi (CA)'!X62</f>
        <v>0</v>
      </c>
      <c r="F37" s="75">
        <f>'Sintesi (CA)'!Y62</f>
        <v>43</v>
      </c>
      <c r="G37" s="175">
        <v>0</v>
      </c>
      <c r="H37" s="183"/>
      <c r="I37" s="183"/>
      <c r="J37" s="78"/>
      <c r="K37" s="78">
        <v>0</v>
      </c>
      <c r="L37" s="79">
        <f t="shared" si="124"/>
        <v>0</v>
      </c>
      <c r="M37" s="80"/>
      <c r="N37" s="80"/>
      <c r="O37" s="80"/>
      <c r="P37" s="80"/>
      <c r="Q37" s="80"/>
      <c r="R37" s="80"/>
      <c r="S37" s="80"/>
      <c r="T37" s="80"/>
      <c r="U37" s="80"/>
      <c r="V37" s="80"/>
      <c r="W37" s="80"/>
      <c r="X37" s="80"/>
      <c r="Y37" s="80"/>
      <c r="Z37" s="80"/>
      <c r="AA37" s="80"/>
      <c r="AB37" s="80"/>
      <c r="AC37" s="80"/>
      <c r="AD37" s="80"/>
      <c r="AE37" s="80"/>
      <c r="AF37" s="80"/>
      <c r="AG37" s="80"/>
      <c r="AH37" s="80"/>
      <c r="AI37" s="80"/>
      <c r="AJ37" s="80"/>
      <c r="AK37" s="80"/>
      <c r="AL37" s="80"/>
      <c r="AM37" s="80"/>
      <c r="AN37" s="80"/>
      <c r="AO37" s="80"/>
      <c r="AP37" s="80"/>
      <c r="AQ37" s="80"/>
      <c r="AR37" s="80"/>
      <c r="AS37" s="80"/>
      <c r="AT37" s="80"/>
      <c r="AU37" s="80"/>
      <c r="AV37" s="80"/>
      <c r="AW37" s="80"/>
      <c r="AX37" s="80"/>
      <c r="AY37" s="80"/>
      <c r="AZ37" s="80"/>
      <c r="BA37" s="80"/>
      <c r="BB37" s="80"/>
      <c r="BC37" s="80"/>
      <c r="BD37" s="80"/>
      <c r="BE37" s="80"/>
      <c r="BF37" s="80"/>
      <c r="BG37" s="80"/>
      <c r="BH37" s="80"/>
      <c r="BI37" s="80"/>
      <c r="BJ37" s="80"/>
      <c r="BK37" s="80"/>
      <c r="BL37" s="80"/>
      <c r="BM37" s="80"/>
      <c r="BN37" s="80"/>
      <c r="BO37" s="80"/>
      <c r="BP37" s="80"/>
      <c r="BQ37" s="80"/>
      <c r="BR37" s="80"/>
      <c r="BS37" s="80"/>
      <c r="BT37" s="80"/>
      <c r="BU37" s="80"/>
      <c r="BV37" s="80"/>
      <c r="BW37" s="80"/>
      <c r="BX37" s="80"/>
      <c r="BY37" s="80"/>
      <c r="BZ37" s="80"/>
      <c r="CA37" s="80"/>
      <c r="CB37" s="80"/>
      <c r="CC37" s="80"/>
      <c r="CD37" s="80"/>
      <c r="CE37" s="80"/>
      <c r="CF37" s="80"/>
      <c r="CG37" s="80"/>
      <c r="CH37" s="80"/>
      <c r="CI37" s="80"/>
      <c r="CJ37" s="80"/>
      <c r="CK37" s="80"/>
      <c r="CL37" s="80"/>
      <c r="CM37" s="80"/>
      <c r="CN37" s="80"/>
      <c r="CO37" s="80"/>
      <c r="CP37" s="80"/>
      <c r="CQ37" s="80"/>
      <c r="CR37" s="80"/>
      <c r="CS37" s="80"/>
      <c r="CT37" s="80"/>
      <c r="CU37" s="80"/>
      <c r="CV37" s="80"/>
      <c r="CW37" s="80"/>
      <c r="CX37" s="80"/>
      <c r="CY37" s="80"/>
      <c r="CZ37" s="80"/>
      <c r="DA37" s="80"/>
      <c r="DB37" s="80"/>
      <c r="DC37" s="80"/>
      <c r="DD37" s="80"/>
      <c r="DE37" s="80"/>
      <c r="DF37" s="80"/>
      <c r="DG37" s="80"/>
      <c r="DH37" s="80"/>
      <c r="DI37" s="80"/>
      <c r="DJ37" s="80"/>
      <c r="DK37" s="80"/>
      <c r="DL37" s="80"/>
      <c r="DM37" s="80"/>
      <c r="DN37" s="80"/>
      <c r="DO37" s="80"/>
      <c r="DP37" s="318">
        <v>0</v>
      </c>
      <c r="DQ37" s="318">
        <v>0</v>
      </c>
      <c r="DR37" s="318">
        <v>0</v>
      </c>
      <c r="DS37" s="318">
        <v>0</v>
      </c>
      <c r="DT37" s="318">
        <v>0</v>
      </c>
      <c r="DU37" s="318">
        <v>0</v>
      </c>
      <c r="DV37" s="318">
        <v>0</v>
      </c>
      <c r="DW37" s="318">
        <v>0</v>
      </c>
      <c r="DX37" s="318">
        <v>0</v>
      </c>
      <c r="DY37" s="318">
        <v>0</v>
      </c>
      <c r="DZ37" s="318">
        <v>0</v>
      </c>
      <c r="EA37" s="318">
        <v>0</v>
      </c>
      <c r="EB37" s="318">
        <v>0</v>
      </c>
      <c r="EC37" s="318">
        <v>0</v>
      </c>
      <c r="ED37" s="318">
        <v>0</v>
      </c>
      <c r="EE37" s="318">
        <v>0</v>
      </c>
      <c r="EF37" s="318">
        <v>0</v>
      </c>
      <c r="EG37" s="318">
        <v>0</v>
      </c>
      <c r="EH37" s="318">
        <v>0</v>
      </c>
      <c r="EI37" s="318">
        <v>0</v>
      </c>
      <c r="EJ37" s="318">
        <v>0</v>
      </c>
      <c r="EK37" s="318">
        <v>0</v>
      </c>
      <c r="EL37" s="318">
        <v>0</v>
      </c>
      <c r="EM37" s="318">
        <v>0</v>
      </c>
      <c r="EN37" s="318">
        <v>0</v>
      </c>
      <c r="EO37" s="318">
        <v>0</v>
      </c>
      <c r="EP37" s="318">
        <v>0</v>
      </c>
      <c r="EQ37" s="318">
        <v>0</v>
      </c>
      <c r="ER37" s="318">
        <v>0</v>
      </c>
      <c r="ES37" s="318">
        <v>0</v>
      </c>
      <c r="ET37" s="318">
        <v>0</v>
      </c>
      <c r="EU37" s="318">
        <v>0</v>
      </c>
      <c r="EV37" s="318">
        <v>0</v>
      </c>
      <c r="EW37" s="318">
        <v>0</v>
      </c>
      <c r="EX37" s="318">
        <v>0</v>
      </c>
      <c r="EY37" s="318">
        <v>0</v>
      </c>
      <c r="EZ37" s="318">
        <v>0</v>
      </c>
      <c r="FA37" s="318">
        <v>0</v>
      </c>
      <c r="FB37" s="318">
        <v>0</v>
      </c>
      <c r="FC37" s="318">
        <v>0</v>
      </c>
      <c r="FD37" s="318">
        <v>0</v>
      </c>
      <c r="FE37" s="318">
        <v>0</v>
      </c>
      <c r="FF37" s="318">
        <v>0</v>
      </c>
      <c r="FG37" s="318">
        <v>0</v>
      </c>
      <c r="FH37" s="318">
        <v>0</v>
      </c>
      <c r="FI37" s="318">
        <v>0</v>
      </c>
      <c r="FJ37" s="318">
        <v>0</v>
      </c>
      <c r="FK37" s="318">
        <v>0</v>
      </c>
      <c r="FL37" s="318">
        <v>0</v>
      </c>
      <c r="FM37" s="318">
        <v>0</v>
      </c>
      <c r="FN37" s="318">
        <v>0</v>
      </c>
      <c r="FO37" s="318">
        <v>0</v>
      </c>
      <c r="FP37" s="318">
        <v>0</v>
      </c>
      <c r="FQ37" s="318">
        <v>0</v>
      </c>
      <c r="FR37" s="318">
        <v>0</v>
      </c>
      <c r="FS37" s="318">
        <v>0</v>
      </c>
      <c r="FT37" s="318">
        <v>0</v>
      </c>
      <c r="FU37" s="318">
        <v>0</v>
      </c>
      <c r="FV37" s="318">
        <v>0</v>
      </c>
      <c r="FW37" s="318">
        <v>0</v>
      </c>
      <c r="FX37" s="318">
        <v>0</v>
      </c>
      <c r="FY37" s="318">
        <v>0</v>
      </c>
      <c r="FZ37" s="318">
        <v>0</v>
      </c>
      <c r="GA37" s="318">
        <v>0</v>
      </c>
      <c r="GB37" s="318">
        <v>0</v>
      </c>
      <c r="GC37" s="318">
        <v>0</v>
      </c>
      <c r="GD37" s="318">
        <v>0</v>
      </c>
      <c r="GE37" s="318">
        <v>0</v>
      </c>
      <c r="GF37" s="318">
        <v>0</v>
      </c>
      <c r="GG37" s="318">
        <v>0</v>
      </c>
      <c r="GH37" s="318">
        <v>0</v>
      </c>
      <c r="GI37" s="318">
        <v>0</v>
      </c>
      <c r="GJ37" s="318">
        <f>VLOOKUP($B37,'Sintesi (CA)'!$C$30:$AE$56,25,FALSE)</f>
        <v>0</v>
      </c>
      <c r="GK37" s="318">
        <f>VLOOKUP($B37,'Sintesi (CA)'!$C$30:$AE$56,25,FALSE)</f>
        <v>0</v>
      </c>
      <c r="GL37" s="318">
        <f>VLOOKUP($B37,'Sintesi (CA)'!$C$30:$AE$56,25,FALSE)</f>
        <v>0</v>
      </c>
      <c r="GM37" s="318">
        <f>VLOOKUP($B37,'Sintesi (CA)'!$C$30:$AE$56,25,FALSE)</f>
        <v>0</v>
      </c>
      <c r="GN37" s="318">
        <f>VLOOKUP($B37,'Sintesi (CA)'!$C$30:$AE$56,25,FALSE)</f>
        <v>0</v>
      </c>
      <c r="GO37" s="318">
        <f>VLOOKUP($B37,'Sintesi (CA)'!$C$30:$AE$56,25,FALSE)</f>
        <v>0</v>
      </c>
      <c r="GP37" s="318">
        <f>VLOOKUP($B37,'Sintesi (CA)'!$C$30:$AE$56,25,FALSE)</f>
        <v>0</v>
      </c>
      <c r="GQ37" s="318">
        <f>VLOOKUP($B37,'Sintesi (CA)'!$C$30:$AE$56,25,FALSE)</f>
        <v>0</v>
      </c>
      <c r="GR37" s="318">
        <f>VLOOKUP($B37,'Sintesi (CA)'!$C$30:$AE$56,25,FALSE)</f>
        <v>0</v>
      </c>
      <c r="GS37" s="318">
        <f>VLOOKUP($B37,'Sintesi (CA)'!$C$30:$AE$56,25,FALSE)</f>
        <v>0</v>
      </c>
      <c r="GT37" s="318">
        <f>VLOOKUP($B37,'Sintesi (CA)'!$C$30:$AE$56,25,FALSE)</f>
        <v>0</v>
      </c>
      <c r="GU37" s="318">
        <f>VLOOKUP($B37,'Sintesi (CA)'!$C$30:$AE$56,25,FALSE)</f>
        <v>0</v>
      </c>
      <c r="GV37" s="318">
        <f>VLOOKUP($B37,'Sintesi (CA)'!$C$30:$AE$56,25,FALSE)</f>
        <v>0</v>
      </c>
      <c r="GW37" s="318">
        <f>VLOOKUP($B37,'Sintesi (CA)'!$C$30:$AE$56,25,FALSE)</f>
        <v>0</v>
      </c>
      <c r="GX37" s="318">
        <f>VLOOKUP($B37,'Sintesi (CA)'!$C$30:$AE$56,25,FALSE)</f>
        <v>0</v>
      </c>
      <c r="GY37" s="318">
        <f>VLOOKUP($B37,'Sintesi (CA)'!$C$30:$AE$56,25,FALSE)</f>
        <v>0</v>
      </c>
      <c r="GZ37" s="318">
        <f>VLOOKUP($B37,'Sintesi (CA)'!$C$30:$AE$56,25,FALSE)</f>
        <v>0</v>
      </c>
      <c r="HA37" s="318">
        <f>VLOOKUP($B37,'Sintesi (CA)'!$C$30:$AE$56,25,FALSE)</f>
        <v>0</v>
      </c>
      <c r="HB37" s="318">
        <f>VLOOKUP($B37,'Sintesi (CA)'!$C$30:$AE$56,25,FALSE)</f>
        <v>0</v>
      </c>
      <c r="HC37" s="318">
        <f>VLOOKUP($B37,'Sintesi (CA)'!$C$30:$AE$56,25,FALSE)</f>
        <v>0</v>
      </c>
      <c r="HD37" s="318">
        <f>VLOOKUP($B37,'Sintesi (CA)'!$C$30:$AE$56,25,FALSE)</f>
        <v>0</v>
      </c>
      <c r="HE37" s="318">
        <f>VLOOKUP($B37,'Sintesi (CA)'!$C$30:$AE$56,25,FALSE)</f>
        <v>0</v>
      </c>
      <c r="HF37" s="318">
        <f>VLOOKUP($B37,'Sintesi (CA)'!$C$30:$AE$56,25,FALSE)</f>
        <v>0</v>
      </c>
      <c r="HG37" s="318">
        <f>VLOOKUP($B37,'Sintesi (CA)'!$C$30:$AE$56,25,FALSE)</f>
        <v>0</v>
      </c>
      <c r="HH37" s="318">
        <f>VLOOKUP($B37,'Sintesi (CA)'!$C$30:$AE$56,25,FALSE)</f>
        <v>0</v>
      </c>
      <c r="HI37" s="318">
        <f>VLOOKUP($B37,'Sintesi (CA)'!$C$30:$AE$56,25,FALSE)</f>
        <v>0</v>
      </c>
      <c r="HJ37" s="318">
        <f>VLOOKUP($B37,'Sintesi (CA)'!$C$30:$AE$56,25,FALSE)</f>
        <v>0</v>
      </c>
      <c r="HK37" s="318">
        <f>VLOOKUP($B37,'Sintesi (CA)'!$C$30:$AE$56,25,FALSE)</f>
        <v>0</v>
      </c>
      <c r="HL37" s="318">
        <f>VLOOKUP($B37,'Sintesi (CA)'!$C$30:$AE$56,25,FALSE)</f>
        <v>0</v>
      </c>
      <c r="HM37" s="318">
        <f>VLOOKUP($B37,'Sintesi (CA)'!$C$30:$AE$56,25,FALSE)</f>
        <v>0</v>
      </c>
      <c r="HN37" s="318">
        <f>VLOOKUP($B37,'Sintesi (CA)'!$C$30:$AE$56,25,FALSE)</f>
        <v>0</v>
      </c>
      <c r="HO37" s="318">
        <f>VLOOKUP($B37,'Sintesi (CA)'!$C$30:$AE$56,25,FALSE)</f>
        <v>0</v>
      </c>
      <c r="HP37" s="318"/>
      <c r="HQ37" s="318"/>
      <c r="HR37" s="318"/>
      <c r="HS37" s="319">
        <v>0</v>
      </c>
      <c r="HT37" s="319">
        <v>0</v>
      </c>
      <c r="HU37" s="319">
        <v>0</v>
      </c>
      <c r="HV37" s="319">
        <v>0</v>
      </c>
      <c r="HW37" s="319">
        <v>0</v>
      </c>
      <c r="HX37" s="319">
        <v>0</v>
      </c>
      <c r="HY37" s="319">
        <v>0</v>
      </c>
      <c r="HZ37" s="319">
        <v>0</v>
      </c>
      <c r="IA37" s="319">
        <v>0</v>
      </c>
      <c r="IB37" s="319">
        <v>0</v>
      </c>
      <c r="IC37" s="319">
        <v>0</v>
      </c>
      <c r="ID37" s="319">
        <v>0</v>
      </c>
      <c r="IE37" s="319">
        <v>0</v>
      </c>
      <c r="IF37" s="319">
        <v>0</v>
      </c>
      <c r="IG37" s="319">
        <v>0</v>
      </c>
      <c r="IH37" s="319">
        <v>0</v>
      </c>
      <c r="II37" s="319">
        <v>0</v>
      </c>
      <c r="IJ37" s="319">
        <v>0</v>
      </c>
      <c r="IK37" s="319">
        <v>0</v>
      </c>
      <c r="IL37" s="319">
        <v>0</v>
      </c>
      <c r="IM37" s="319">
        <v>0</v>
      </c>
      <c r="IN37" s="319">
        <v>0</v>
      </c>
      <c r="IO37" s="319">
        <v>0</v>
      </c>
      <c r="IP37" s="319">
        <v>0</v>
      </c>
      <c r="IQ37" s="319">
        <v>0</v>
      </c>
      <c r="IR37" s="319">
        <v>0</v>
      </c>
      <c r="IS37" s="319">
        <v>0</v>
      </c>
      <c r="IT37" s="319">
        <v>0</v>
      </c>
      <c r="IU37" s="319">
        <v>0</v>
      </c>
      <c r="IV37" s="319">
        <v>0</v>
      </c>
      <c r="IW37" s="319">
        <v>0</v>
      </c>
      <c r="IX37" s="319">
        <v>0</v>
      </c>
      <c r="IY37" s="319">
        <v>0</v>
      </c>
      <c r="IZ37" s="319">
        <v>0</v>
      </c>
      <c r="JA37" s="319">
        <v>0</v>
      </c>
      <c r="JB37" s="319">
        <v>0</v>
      </c>
      <c r="JC37" s="319">
        <v>0</v>
      </c>
      <c r="JD37" s="319">
        <v>0</v>
      </c>
      <c r="JE37" s="319">
        <v>0</v>
      </c>
      <c r="JF37" s="319">
        <v>0</v>
      </c>
      <c r="JG37" s="319">
        <v>0</v>
      </c>
      <c r="JH37" s="319">
        <v>0</v>
      </c>
      <c r="JI37" s="319">
        <v>0</v>
      </c>
      <c r="JJ37" s="319">
        <v>0</v>
      </c>
      <c r="JK37" s="319">
        <v>0</v>
      </c>
      <c r="JL37" s="319">
        <v>0</v>
      </c>
      <c r="JM37" s="319">
        <v>0</v>
      </c>
      <c r="JN37" s="319">
        <v>0</v>
      </c>
      <c r="JO37" s="319">
        <v>0</v>
      </c>
      <c r="JP37" s="319">
        <v>0</v>
      </c>
      <c r="JQ37" s="319">
        <v>0</v>
      </c>
      <c r="JR37" s="319">
        <v>0</v>
      </c>
      <c r="JS37" s="319">
        <v>0</v>
      </c>
      <c r="JT37" s="319">
        <v>0</v>
      </c>
      <c r="JU37" s="319">
        <v>0</v>
      </c>
      <c r="JV37" s="319">
        <v>0</v>
      </c>
      <c r="JW37" s="319">
        <v>0</v>
      </c>
      <c r="JX37" s="319">
        <v>0</v>
      </c>
      <c r="JY37" s="319">
        <v>0</v>
      </c>
      <c r="JZ37" s="319">
        <v>0</v>
      </c>
      <c r="KA37" s="319">
        <v>0</v>
      </c>
      <c r="KB37" s="319">
        <v>0</v>
      </c>
      <c r="KC37" s="319">
        <v>0</v>
      </c>
      <c r="KD37" s="319">
        <v>0</v>
      </c>
      <c r="KE37" s="319">
        <v>0</v>
      </c>
      <c r="KF37" s="319">
        <v>0</v>
      </c>
      <c r="KG37" s="319">
        <v>0</v>
      </c>
      <c r="KH37" s="319">
        <v>0</v>
      </c>
      <c r="KI37" s="319">
        <v>0</v>
      </c>
      <c r="KJ37" s="319">
        <v>0</v>
      </c>
      <c r="KK37" s="319">
        <v>0</v>
      </c>
      <c r="KL37" s="319">
        <v>0</v>
      </c>
      <c r="KM37" s="319">
        <f>VLOOKUP($B37,'Sintesi (CA)'!$C$30:$AE$56,27,FALSE)</f>
        <v>0</v>
      </c>
      <c r="KN37" s="319">
        <f>VLOOKUP($B37,'Sintesi (CA)'!$C$30:$AE$56,27,FALSE)</f>
        <v>0</v>
      </c>
      <c r="KO37" s="319">
        <f>VLOOKUP($B37,'Sintesi (CA)'!$C$30:$AE$56,27,FALSE)</f>
        <v>0</v>
      </c>
      <c r="KP37" s="319">
        <f>VLOOKUP($B37,'Sintesi (CA)'!$C$30:$AE$56,27,FALSE)</f>
        <v>0</v>
      </c>
      <c r="KQ37" s="319">
        <f>VLOOKUP($B37,'Sintesi (CA)'!$C$30:$AE$56,27,FALSE)</f>
        <v>0</v>
      </c>
      <c r="KR37" s="319">
        <f>VLOOKUP($B37,'Sintesi (CA)'!$C$30:$AE$56,27,FALSE)</f>
        <v>0</v>
      </c>
      <c r="KS37" s="319">
        <f>VLOOKUP($B37,'Sintesi (CA)'!$C$30:$AE$56,27,FALSE)</f>
        <v>0</v>
      </c>
      <c r="KT37" s="319">
        <f>VLOOKUP($B37,'Sintesi (CA)'!$C$30:$AE$56,27,FALSE)</f>
        <v>0</v>
      </c>
      <c r="KU37" s="319">
        <f>VLOOKUP($B37,'Sintesi (CA)'!$C$30:$AE$56,27,FALSE)</f>
        <v>0</v>
      </c>
      <c r="KV37" s="319">
        <f>VLOOKUP($B37,'Sintesi (CA)'!$C$30:$AE$56,27,FALSE)</f>
        <v>0</v>
      </c>
      <c r="KW37" s="319">
        <f>VLOOKUP($B37,'Sintesi (CA)'!$C$30:$AE$56,27,FALSE)</f>
        <v>0</v>
      </c>
      <c r="KX37" s="319">
        <f>VLOOKUP($B37,'Sintesi (CA)'!$C$30:$AE$56,27,FALSE)</f>
        <v>0</v>
      </c>
      <c r="KY37" s="319">
        <f>VLOOKUP($B37,'Sintesi (CA)'!$C$30:$AE$56,27,FALSE)</f>
        <v>0</v>
      </c>
      <c r="KZ37" s="319">
        <f>VLOOKUP($B37,'Sintesi (CA)'!$C$30:$AE$56,27,FALSE)</f>
        <v>0</v>
      </c>
      <c r="LA37" s="319">
        <f>VLOOKUP($B37,'Sintesi (CA)'!$C$30:$AE$56,27,FALSE)</f>
        <v>0</v>
      </c>
      <c r="LB37" s="319">
        <f>VLOOKUP($B37,'Sintesi (CA)'!$C$30:$AE$56,27,FALSE)</f>
        <v>0</v>
      </c>
      <c r="LC37" s="319">
        <f>VLOOKUP($B37,'Sintesi (CA)'!$C$30:$AE$56,27,FALSE)</f>
        <v>0</v>
      </c>
      <c r="LD37" s="319">
        <f>VLOOKUP($B37,'Sintesi (CA)'!$C$30:$AE$56,27,FALSE)</f>
        <v>0</v>
      </c>
      <c r="LE37" s="319">
        <f>VLOOKUP($B37,'Sintesi (CA)'!$C$30:$AE$56,27,FALSE)</f>
        <v>0</v>
      </c>
      <c r="LF37" s="319">
        <f>VLOOKUP($B37,'Sintesi (CA)'!$C$30:$AE$56,27,FALSE)</f>
        <v>0</v>
      </c>
      <c r="LG37" s="319">
        <f>VLOOKUP($B37,'Sintesi (CA)'!$C$30:$AE$56,27,FALSE)</f>
        <v>0</v>
      </c>
      <c r="LH37" s="319">
        <f>VLOOKUP($B37,'Sintesi (CA)'!$C$30:$AE$56,27,FALSE)</f>
        <v>0</v>
      </c>
      <c r="LI37" s="319">
        <f>VLOOKUP($B37,'Sintesi (CA)'!$C$30:$AE$56,27,FALSE)</f>
        <v>0</v>
      </c>
      <c r="LJ37" s="319">
        <f>VLOOKUP($B37,'Sintesi (CA)'!$C$30:$AE$56,27,FALSE)</f>
        <v>0</v>
      </c>
      <c r="LK37" s="319">
        <f>VLOOKUP($B37,'Sintesi (CA)'!$C$30:$AE$56,27,FALSE)</f>
        <v>0</v>
      </c>
      <c r="LL37" s="319">
        <f>VLOOKUP($B37,'Sintesi (CA)'!$C$30:$AE$56,27,FALSE)</f>
        <v>0</v>
      </c>
      <c r="LM37" s="319">
        <f>VLOOKUP($B37,'Sintesi (CA)'!$C$30:$AE$56,27,FALSE)</f>
        <v>0</v>
      </c>
      <c r="LN37" s="319">
        <f>VLOOKUP($B37,'Sintesi (CA)'!$C$30:$AE$56,27,FALSE)</f>
        <v>0</v>
      </c>
      <c r="LO37" s="319">
        <f>VLOOKUP($B37,'Sintesi (CA)'!$C$30:$AE$56,27,FALSE)</f>
        <v>0</v>
      </c>
      <c r="LP37" s="319">
        <f>VLOOKUP($B37,'Sintesi (CA)'!$C$30:$AE$56,27,FALSE)</f>
        <v>0</v>
      </c>
      <c r="LQ37" s="319">
        <f>VLOOKUP($B37,'Sintesi (CA)'!$C$30:$AE$56,27,FALSE)</f>
        <v>0</v>
      </c>
      <c r="LR37" s="319">
        <f>VLOOKUP($B37,'Sintesi (CA)'!$C$30:$AE$56,27,FALSE)</f>
        <v>0</v>
      </c>
      <c r="LS37" s="319"/>
      <c r="LT37" s="319"/>
      <c r="LU37" s="319"/>
      <c r="LV37" s="320">
        <v>0</v>
      </c>
      <c r="LW37" s="320">
        <v>0</v>
      </c>
      <c r="LX37" s="320">
        <v>0</v>
      </c>
      <c r="LY37" s="320">
        <v>0</v>
      </c>
      <c r="LZ37" s="320">
        <v>0</v>
      </c>
      <c r="MA37" s="320">
        <v>0</v>
      </c>
      <c r="MB37" s="320">
        <v>0</v>
      </c>
      <c r="MC37" s="320">
        <v>0</v>
      </c>
      <c r="MD37" s="320">
        <v>0</v>
      </c>
      <c r="ME37" s="320">
        <v>0</v>
      </c>
      <c r="MF37" s="320">
        <v>0</v>
      </c>
      <c r="MG37" s="320">
        <v>0</v>
      </c>
      <c r="MH37" s="320">
        <v>0</v>
      </c>
      <c r="MI37" s="320">
        <v>0</v>
      </c>
      <c r="MJ37" s="320">
        <v>0</v>
      </c>
      <c r="MK37" s="320">
        <v>0</v>
      </c>
      <c r="ML37" s="320">
        <v>0</v>
      </c>
      <c r="MM37" s="320">
        <v>0</v>
      </c>
      <c r="MN37" s="320">
        <v>0</v>
      </c>
      <c r="MO37" s="320">
        <v>0</v>
      </c>
      <c r="MP37" s="320">
        <v>0</v>
      </c>
      <c r="MQ37" s="320">
        <v>0</v>
      </c>
      <c r="MR37" s="320">
        <v>0</v>
      </c>
      <c r="MS37" s="320">
        <v>0</v>
      </c>
      <c r="MT37" s="320">
        <v>0</v>
      </c>
      <c r="MU37" s="320">
        <v>0</v>
      </c>
      <c r="MV37" s="320">
        <v>0</v>
      </c>
      <c r="MW37" s="320">
        <v>0</v>
      </c>
      <c r="MX37" s="320">
        <v>0</v>
      </c>
      <c r="MY37" s="320">
        <v>0</v>
      </c>
      <c r="MZ37" s="320">
        <v>0</v>
      </c>
      <c r="NA37" s="320">
        <v>0</v>
      </c>
      <c r="NB37" s="320">
        <v>0</v>
      </c>
      <c r="NC37" s="320">
        <v>0</v>
      </c>
      <c r="ND37" s="320">
        <v>0</v>
      </c>
      <c r="NE37" s="320">
        <v>0</v>
      </c>
      <c r="NF37" s="320">
        <v>0</v>
      </c>
      <c r="NG37" s="320">
        <v>0</v>
      </c>
      <c r="NH37" s="320">
        <v>0</v>
      </c>
      <c r="NI37" s="320">
        <v>0</v>
      </c>
      <c r="NJ37" s="320">
        <v>0</v>
      </c>
      <c r="NK37" s="320">
        <v>0</v>
      </c>
      <c r="NL37" s="320">
        <v>0</v>
      </c>
      <c r="NM37" s="320">
        <v>0</v>
      </c>
      <c r="NN37" s="320">
        <v>0</v>
      </c>
      <c r="NO37" s="320">
        <v>0</v>
      </c>
      <c r="NP37" s="320">
        <v>0</v>
      </c>
      <c r="NQ37" s="320">
        <v>0</v>
      </c>
      <c r="NR37" s="320">
        <v>0</v>
      </c>
      <c r="NS37" s="320">
        <v>0</v>
      </c>
      <c r="NT37" s="320">
        <v>0</v>
      </c>
      <c r="NU37" s="320">
        <v>0</v>
      </c>
      <c r="NV37" s="320">
        <v>0</v>
      </c>
      <c r="NW37" s="320">
        <v>0</v>
      </c>
      <c r="NX37" s="320">
        <v>0</v>
      </c>
      <c r="NY37" s="320">
        <v>0</v>
      </c>
      <c r="NZ37" s="320">
        <v>0</v>
      </c>
      <c r="OA37" s="320">
        <v>0</v>
      </c>
      <c r="OB37" s="320">
        <v>0</v>
      </c>
      <c r="OC37" s="320">
        <v>0</v>
      </c>
      <c r="OD37" s="320">
        <v>0</v>
      </c>
      <c r="OE37" s="320">
        <v>0</v>
      </c>
      <c r="OF37" s="320">
        <v>0</v>
      </c>
      <c r="OG37" s="320">
        <v>0</v>
      </c>
      <c r="OH37" s="320">
        <v>0</v>
      </c>
      <c r="OI37" s="320">
        <v>0</v>
      </c>
      <c r="OJ37" s="320">
        <v>0</v>
      </c>
      <c r="OK37" s="320">
        <v>0</v>
      </c>
      <c r="OL37" s="320">
        <v>0</v>
      </c>
      <c r="OM37" s="320">
        <v>0</v>
      </c>
      <c r="ON37" s="320">
        <v>0</v>
      </c>
      <c r="OO37" s="320">
        <v>0</v>
      </c>
      <c r="OP37" s="320">
        <f>VLOOKUP($B37,'Sintesi (CA)'!$C$30:$AE$56,26,FALSE)</f>
        <v>0</v>
      </c>
      <c r="OQ37" s="320">
        <f>VLOOKUP($B37,'Sintesi (CA)'!$C$30:$AE$56,26,FALSE)</f>
        <v>0</v>
      </c>
      <c r="OR37" s="320">
        <f>VLOOKUP($B37,'Sintesi (CA)'!$C$30:$AE$56,26,FALSE)</f>
        <v>0</v>
      </c>
      <c r="OS37" s="320">
        <f>VLOOKUP($B37,'Sintesi (CA)'!$C$30:$AE$56,26,FALSE)</f>
        <v>0</v>
      </c>
      <c r="OT37" s="320">
        <f>VLOOKUP($B37,'Sintesi (CA)'!$C$30:$AE$56,26,FALSE)</f>
        <v>0</v>
      </c>
      <c r="OU37" s="320">
        <f>VLOOKUP($B37,'Sintesi (CA)'!$C$30:$AE$56,26,FALSE)</f>
        <v>0</v>
      </c>
      <c r="OV37" s="320">
        <f>VLOOKUP($B37,'Sintesi (CA)'!$C$30:$AE$56,26,FALSE)</f>
        <v>0</v>
      </c>
      <c r="OW37" s="320">
        <f>VLOOKUP($B37,'Sintesi (CA)'!$C$30:$AE$56,26,FALSE)</f>
        <v>0</v>
      </c>
      <c r="OX37" s="320">
        <f>VLOOKUP($B37,'Sintesi (CA)'!$C$30:$AE$56,26,FALSE)</f>
        <v>0</v>
      </c>
      <c r="OY37" s="320">
        <f>VLOOKUP($B37,'Sintesi (CA)'!$C$30:$AE$56,26,FALSE)</f>
        <v>0</v>
      </c>
      <c r="OZ37" s="320">
        <f>VLOOKUP($B37,'Sintesi (CA)'!$C$30:$AE$56,26,FALSE)</f>
        <v>0</v>
      </c>
      <c r="PA37" s="320">
        <f>VLOOKUP($B37,'Sintesi (CA)'!$C$30:$AE$56,26,FALSE)</f>
        <v>0</v>
      </c>
      <c r="PB37" s="320">
        <f>VLOOKUP($B37,'Sintesi (CA)'!$C$30:$AE$56,26,FALSE)</f>
        <v>0</v>
      </c>
      <c r="PC37" s="320">
        <f>VLOOKUP($B37,'Sintesi (CA)'!$C$30:$AE$56,26,FALSE)</f>
        <v>0</v>
      </c>
      <c r="PD37" s="320">
        <f>VLOOKUP($B37,'Sintesi (CA)'!$C$30:$AE$56,26,FALSE)</f>
        <v>0</v>
      </c>
      <c r="PE37" s="320">
        <f>VLOOKUP($B37,'Sintesi (CA)'!$C$30:$AE$56,26,FALSE)</f>
        <v>0</v>
      </c>
      <c r="PF37" s="320">
        <f>VLOOKUP($B37,'Sintesi (CA)'!$C$30:$AE$56,26,FALSE)</f>
        <v>0</v>
      </c>
      <c r="PG37" s="320">
        <f>VLOOKUP($B37,'Sintesi (CA)'!$C$30:$AE$56,26,FALSE)</f>
        <v>0</v>
      </c>
      <c r="PH37" s="320">
        <f>VLOOKUP($B37,'Sintesi (CA)'!$C$30:$AE$56,26,FALSE)</f>
        <v>0</v>
      </c>
      <c r="PI37" s="320">
        <f>VLOOKUP($B37,'Sintesi (CA)'!$C$30:$AE$56,26,FALSE)</f>
        <v>0</v>
      </c>
      <c r="PJ37" s="320">
        <f>VLOOKUP($B37,'Sintesi (CA)'!$C$30:$AE$56,26,FALSE)</f>
        <v>0</v>
      </c>
      <c r="PK37" s="320">
        <f>VLOOKUP($B37,'Sintesi (CA)'!$C$30:$AE$56,26,FALSE)</f>
        <v>0</v>
      </c>
      <c r="PL37" s="320">
        <f>VLOOKUP($B37,'Sintesi (CA)'!$C$30:$AE$56,26,FALSE)</f>
        <v>0</v>
      </c>
      <c r="PM37" s="320">
        <f>VLOOKUP($B37,'Sintesi (CA)'!$C$30:$AE$56,26,FALSE)</f>
        <v>0</v>
      </c>
      <c r="PN37" s="320">
        <f>VLOOKUP($B37,'Sintesi (CA)'!$C$30:$AE$56,26,FALSE)</f>
        <v>0</v>
      </c>
      <c r="PO37" s="320">
        <f>VLOOKUP($B37,'Sintesi (CA)'!$C$30:$AE$56,26,FALSE)</f>
        <v>0</v>
      </c>
      <c r="PP37" s="320">
        <f>VLOOKUP($B37,'Sintesi (CA)'!$C$30:$AE$56,26,FALSE)</f>
        <v>0</v>
      </c>
      <c r="PQ37" s="320">
        <f>VLOOKUP($B37,'Sintesi (CA)'!$C$30:$AE$56,26,FALSE)</f>
        <v>0</v>
      </c>
      <c r="PR37" s="320">
        <f>VLOOKUP($B37,'Sintesi (CA)'!$C$30:$AE$56,26,FALSE)</f>
        <v>0</v>
      </c>
      <c r="PS37" s="320">
        <f>VLOOKUP($B37,'Sintesi (CA)'!$C$30:$AE$56,26,FALSE)</f>
        <v>0</v>
      </c>
      <c r="PT37" s="320">
        <f>VLOOKUP($B37,'Sintesi (CA)'!$C$30:$AE$56,26,FALSE)</f>
        <v>0</v>
      </c>
      <c r="PU37" s="320">
        <f>VLOOKUP($B37,'Sintesi (CA)'!$C$30:$AE$56,26,FALSE)</f>
        <v>0</v>
      </c>
      <c r="PV37" s="320"/>
      <c r="PW37" s="320"/>
      <c r="PX37" s="320"/>
      <c r="PY37" s="321">
        <v>0</v>
      </c>
      <c r="PZ37" s="321">
        <v>0</v>
      </c>
      <c r="QA37" s="321">
        <v>0</v>
      </c>
      <c r="QB37" s="321">
        <v>0</v>
      </c>
      <c r="QC37" s="321">
        <v>0</v>
      </c>
      <c r="QD37" s="321">
        <v>0</v>
      </c>
      <c r="QE37" s="321">
        <v>0</v>
      </c>
      <c r="QF37" s="321">
        <v>0</v>
      </c>
      <c r="QG37" s="321">
        <v>0</v>
      </c>
      <c r="QH37" s="321">
        <v>0</v>
      </c>
      <c r="QI37" s="321">
        <v>0</v>
      </c>
      <c r="QJ37" s="321">
        <v>0</v>
      </c>
      <c r="QK37" s="321">
        <v>0</v>
      </c>
      <c r="QL37" s="321">
        <v>0</v>
      </c>
      <c r="QM37" s="321">
        <v>0</v>
      </c>
      <c r="QN37" s="321">
        <v>0</v>
      </c>
      <c r="QO37" s="321">
        <v>0</v>
      </c>
      <c r="QP37" s="321">
        <v>0</v>
      </c>
      <c r="QQ37" s="321">
        <v>0</v>
      </c>
      <c r="QR37" s="321">
        <v>0</v>
      </c>
      <c r="QS37" s="321">
        <v>0</v>
      </c>
      <c r="QT37" s="321">
        <v>0</v>
      </c>
      <c r="QU37" s="321">
        <v>0</v>
      </c>
      <c r="QV37" s="321">
        <v>0</v>
      </c>
      <c r="QW37" s="321">
        <v>0</v>
      </c>
      <c r="QX37" s="321">
        <v>0</v>
      </c>
      <c r="QY37" s="321">
        <v>0</v>
      </c>
      <c r="QZ37" s="321">
        <v>0</v>
      </c>
      <c r="RA37" s="321">
        <v>0</v>
      </c>
      <c r="RB37" s="321">
        <v>0</v>
      </c>
      <c r="RC37" s="321">
        <v>0</v>
      </c>
      <c r="RD37" s="321">
        <v>0</v>
      </c>
      <c r="RE37" s="321">
        <v>0</v>
      </c>
      <c r="RF37" s="321">
        <v>0</v>
      </c>
      <c r="RG37" s="321">
        <v>0</v>
      </c>
      <c r="RH37" s="321">
        <v>0</v>
      </c>
      <c r="RI37" s="321">
        <v>0</v>
      </c>
      <c r="RJ37" s="321">
        <v>0</v>
      </c>
      <c r="RK37" s="321">
        <v>0</v>
      </c>
      <c r="RL37" s="321">
        <v>0</v>
      </c>
      <c r="RM37" s="321">
        <v>0</v>
      </c>
      <c r="RN37" s="321">
        <v>0</v>
      </c>
      <c r="RO37" s="321">
        <v>0</v>
      </c>
      <c r="RP37" s="321">
        <v>0</v>
      </c>
      <c r="RQ37" s="321">
        <v>0</v>
      </c>
      <c r="RR37" s="321">
        <v>0</v>
      </c>
      <c r="RS37" s="321">
        <v>0</v>
      </c>
      <c r="RT37" s="321">
        <v>0</v>
      </c>
      <c r="RU37" s="321">
        <v>0</v>
      </c>
      <c r="RV37" s="321">
        <v>0</v>
      </c>
      <c r="RW37" s="321">
        <v>0</v>
      </c>
      <c r="RX37" s="321">
        <v>0</v>
      </c>
      <c r="RY37" s="321">
        <v>0</v>
      </c>
      <c r="RZ37" s="321">
        <v>0</v>
      </c>
      <c r="SA37" s="321">
        <v>0</v>
      </c>
      <c r="SB37" s="321">
        <v>0</v>
      </c>
      <c r="SC37" s="321">
        <v>0</v>
      </c>
      <c r="SD37" s="321">
        <v>0</v>
      </c>
      <c r="SE37" s="321">
        <v>0</v>
      </c>
      <c r="SF37" s="321">
        <v>0</v>
      </c>
      <c r="SG37" s="321">
        <v>0</v>
      </c>
      <c r="SH37" s="321">
        <v>0</v>
      </c>
      <c r="SI37" s="321">
        <v>0</v>
      </c>
      <c r="SJ37" s="321">
        <v>0</v>
      </c>
      <c r="SK37" s="321">
        <v>0</v>
      </c>
      <c r="SL37" s="321">
        <v>0</v>
      </c>
      <c r="SM37" s="321">
        <v>0</v>
      </c>
      <c r="SN37" s="321">
        <v>0</v>
      </c>
      <c r="SO37" s="321">
        <v>0</v>
      </c>
      <c r="SP37" s="321">
        <v>0</v>
      </c>
      <c r="SQ37" s="321">
        <v>0</v>
      </c>
      <c r="SR37" s="321">
        <v>0</v>
      </c>
      <c r="SS37" s="321">
        <f>VLOOKUP($B37,'Sintesi (CA)'!$C$30:$AE$56,28,FALSE)</f>
        <v>0</v>
      </c>
      <c r="ST37" s="321">
        <f>VLOOKUP($B37,'Sintesi (CA)'!$C$30:$AE$56,28,FALSE)</f>
        <v>0</v>
      </c>
      <c r="SU37" s="321">
        <f>VLOOKUP($B37,'Sintesi (CA)'!$C$30:$AE$56,28,FALSE)</f>
        <v>0</v>
      </c>
      <c r="SV37" s="321">
        <f>VLOOKUP($B37,'Sintesi (CA)'!$C$30:$AE$56,28,FALSE)</f>
        <v>0</v>
      </c>
      <c r="SW37" s="321">
        <f>VLOOKUP($B37,'Sintesi (CA)'!$C$30:$AE$56,28,FALSE)</f>
        <v>0</v>
      </c>
      <c r="SX37" s="321">
        <f>VLOOKUP($B37,'Sintesi (CA)'!$C$30:$AE$56,28,FALSE)</f>
        <v>0</v>
      </c>
      <c r="SY37" s="321">
        <f>VLOOKUP($B37,'Sintesi (CA)'!$C$30:$AE$56,28,FALSE)</f>
        <v>0</v>
      </c>
      <c r="SZ37" s="321">
        <f>VLOOKUP($B37,'Sintesi (CA)'!$C$30:$AE$56,28,FALSE)</f>
        <v>0</v>
      </c>
      <c r="TA37" s="321">
        <f>VLOOKUP($B37,'Sintesi (CA)'!$C$30:$AE$56,28,FALSE)</f>
        <v>0</v>
      </c>
      <c r="TB37" s="321">
        <f>VLOOKUP($B37,'Sintesi (CA)'!$C$30:$AE$56,28,FALSE)</f>
        <v>0</v>
      </c>
      <c r="TC37" s="321">
        <f>VLOOKUP($B37,'Sintesi (CA)'!$C$30:$AE$56,28,FALSE)</f>
        <v>0</v>
      </c>
      <c r="TD37" s="321">
        <f>VLOOKUP($B37,'Sintesi (CA)'!$C$30:$AE$56,28,FALSE)</f>
        <v>0</v>
      </c>
      <c r="TE37" s="321">
        <f>VLOOKUP($B37,'Sintesi (CA)'!$C$30:$AE$56,28,FALSE)</f>
        <v>0</v>
      </c>
      <c r="TF37" s="321">
        <f>VLOOKUP($B37,'Sintesi (CA)'!$C$30:$AE$56,28,FALSE)</f>
        <v>0</v>
      </c>
      <c r="TG37" s="321">
        <f>VLOOKUP($B37,'Sintesi (CA)'!$C$30:$AE$56,28,FALSE)</f>
        <v>0</v>
      </c>
      <c r="TH37" s="321">
        <f>VLOOKUP($B37,'Sintesi (CA)'!$C$30:$AE$56,28,FALSE)</f>
        <v>0</v>
      </c>
      <c r="TI37" s="321">
        <f>VLOOKUP($B37,'Sintesi (CA)'!$C$30:$AE$56,28,FALSE)</f>
        <v>0</v>
      </c>
      <c r="TJ37" s="321">
        <f>VLOOKUP($B37,'Sintesi (CA)'!$C$30:$AE$56,28,FALSE)</f>
        <v>0</v>
      </c>
      <c r="TK37" s="321">
        <f>VLOOKUP($B37,'Sintesi (CA)'!$C$30:$AE$56,28,FALSE)</f>
        <v>0</v>
      </c>
      <c r="TL37" s="321">
        <f>VLOOKUP($B37,'Sintesi (CA)'!$C$30:$AE$56,28,FALSE)</f>
        <v>0</v>
      </c>
      <c r="TM37" s="321">
        <f>VLOOKUP($B37,'Sintesi (CA)'!$C$30:$AE$56,28,FALSE)</f>
        <v>0</v>
      </c>
      <c r="TN37" s="321">
        <f>VLOOKUP($B37,'Sintesi (CA)'!$C$30:$AE$56,28,FALSE)</f>
        <v>0</v>
      </c>
      <c r="TO37" s="321">
        <f>VLOOKUP($B37,'Sintesi (CA)'!$C$30:$AE$56,28,FALSE)</f>
        <v>0</v>
      </c>
      <c r="TP37" s="321">
        <f>VLOOKUP($B37,'Sintesi (CA)'!$C$30:$AE$56,28,FALSE)</f>
        <v>0</v>
      </c>
      <c r="TQ37" s="321">
        <f>VLOOKUP($B37,'Sintesi (CA)'!$C$30:$AE$56,28,FALSE)</f>
        <v>0</v>
      </c>
      <c r="TR37" s="321">
        <f>VLOOKUP($B37,'Sintesi (CA)'!$C$30:$AE$56,28,FALSE)</f>
        <v>0</v>
      </c>
      <c r="TS37" s="321">
        <f>VLOOKUP($B37,'Sintesi (CA)'!$C$30:$AE$56,28,FALSE)</f>
        <v>0</v>
      </c>
      <c r="TT37" s="321">
        <f>VLOOKUP($B37,'Sintesi (CA)'!$C$30:$AE$56,28,FALSE)</f>
        <v>0</v>
      </c>
      <c r="TU37" s="321">
        <f>VLOOKUP($B37,'Sintesi (CA)'!$C$30:$AE$56,28,FALSE)</f>
        <v>0</v>
      </c>
      <c r="TV37" s="321">
        <f>VLOOKUP($B37,'Sintesi (CA)'!$C$30:$AE$56,28,FALSE)</f>
        <v>0</v>
      </c>
      <c r="TW37" s="321">
        <f>VLOOKUP($B37,'Sintesi (CA)'!$C$30:$AE$56,28,FALSE)</f>
        <v>0</v>
      </c>
      <c r="TX37" s="321">
        <f>VLOOKUP($B37,'Sintesi (CA)'!$C$30:$AE$56,28,FALSE)</f>
        <v>0</v>
      </c>
      <c r="TY37" s="321"/>
      <c r="TZ37" s="321"/>
      <c r="UA37" s="321"/>
      <c r="UB37" s="322">
        <v>0</v>
      </c>
      <c r="UC37" s="322">
        <v>0</v>
      </c>
      <c r="UD37" s="322">
        <v>0</v>
      </c>
      <c r="UE37" s="322">
        <v>0</v>
      </c>
      <c r="UF37" s="322">
        <v>0</v>
      </c>
      <c r="UG37" s="322">
        <v>0</v>
      </c>
      <c r="UH37" s="322">
        <v>0</v>
      </c>
      <c r="UI37" s="322">
        <v>0</v>
      </c>
      <c r="UJ37" s="322">
        <v>0</v>
      </c>
      <c r="UK37" s="322">
        <v>0</v>
      </c>
      <c r="UL37" s="322">
        <v>0</v>
      </c>
      <c r="UM37" s="322">
        <v>0</v>
      </c>
      <c r="UN37" s="322">
        <v>0</v>
      </c>
      <c r="UO37" s="322">
        <v>0</v>
      </c>
      <c r="UP37" s="322">
        <v>0</v>
      </c>
      <c r="UQ37" s="322">
        <v>0</v>
      </c>
      <c r="UR37" s="322">
        <v>0</v>
      </c>
      <c r="US37" s="322">
        <v>0</v>
      </c>
      <c r="UT37" s="322">
        <v>0</v>
      </c>
      <c r="UU37" s="322">
        <v>0</v>
      </c>
      <c r="UV37" s="322">
        <v>0</v>
      </c>
      <c r="UW37" s="322">
        <v>0</v>
      </c>
      <c r="UX37" s="322">
        <v>0</v>
      </c>
      <c r="UY37" s="322">
        <v>0</v>
      </c>
      <c r="UZ37" s="322">
        <v>0</v>
      </c>
      <c r="VA37" s="322">
        <v>0</v>
      </c>
      <c r="VB37" s="322">
        <v>0</v>
      </c>
      <c r="VC37" s="322">
        <v>0</v>
      </c>
      <c r="VD37" s="322">
        <v>0</v>
      </c>
      <c r="VE37" s="322">
        <v>0</v>
      </c>
      <c r="VF37" s="322">
        <v>0</v>
      </c>
      <c r="VG37" s="322">
        <v>0</v>
      </c>
      <c r="VH37" s="322">
        <v>0</v>
      </c>
      <c r="VI37" s="322">
        <v>0</v>
      </c>
      <c r="VJ37" s="322">
        <v>0</v>
      </c>
      <c r="VK37" s="322">
        <v>0</v>
      </c>
      <c r="VL37" s="322">
        <v>0</v>
      </c>
      <c r="VM37" s="322">
        <v>0</v>
      </c>
      <c r="VN37" s="322">
        <v>0</v>
      </c>
      <c r="VO37" s="322">
        <v>0</v>
      </c>
      <c r="VP37" s="322">
        <v>0</v>
      </c>
      <c r="VQ37" s="322">
        <v>0</v>
      </c>
      <c r="VR37" s="322">
        <v>0</v>
      </c>
      <c r="VS37" s="322">
        <v>0</v>
      </c>
      <c r="VT37" s="322">
        <v>0</v>
      </c>
      <c r="VU37" s="322">
        <v>0</v>
      </c>
      <c r="VV37" s="322">
        <v>0</v>
      </c>
      <c r="VW37" s="322">
        <v>0</v>
      </c>
      <c r="VX37" s="322">
        <v>0</v>
      </c>
      <c r="VY37" s="322">
        <v>0</v>
      </c>
      <c r="VZ37" s="322">
        <v>0</v>
      </c>
      <c r="WA37" s="322">
        <v>0</v>
      </c>
      <c r="WB37" s="322">
        <v>0</v>
      </c>
      <c r="WC37" s="322">
        <v>0</v>
      </c>
      <c r="WD37" s="322">
        <v>0</v>
      </c>
      <c r="WE37" s="322">
        <v>0</v>
      </c>
      <c r="WF37" s="322">
        <v>0</v>
      </c>
      <c r="WG37" s="322">
        <v>0</v>
      </c>
      <c r="WH37" s="322">
        <v>0</v>
      </c>
      <c r="WI37" s="322">
        <v>0</v>
      </c>
      <c r="WJ37" s="322">
        <v>0</v>
      </c>
      <c r="WK37" s="322">
        <v>0</v>
      </c>
      <c r="WL37" s="322">
        <v>0</v>
      </c>
      <c r="WM37" s="322">
        <v>0</v>
      </c>
      <c r="WN37" s="322">
        <v>0</v>
      </c>
      <c r="WO37" s="322">
        <v>0</v>
      </c>
      <c r="WP37" s="322">
        <v>0</v>
      </c>
      <c r="WQ37" s="322">
        <v>0</v>
      </c>
      <c r="WR37" s="322">
        <v>0</v>
      </c>
      <c r="WS37" s="322">
        <v>0</v>
      </c>
      <c r="WT37" s="322">
        <v>0</v>
      </c>
      <c r="WU37" s="322">
        <v>0</v>
      </c>
      <c r="WV37" s="322">
        <f>VLOOKUP($B37,'Sintesi (CA)'!$C$30:$AE$56,29,FALSE)</f>
        <v>0</v>
      </c>
      <c r="WW37" s="322">
        <f>VLOOKUP($B37,'Sintesi (CA)'!$C$30:$AE$56,29,FALSE)</f>
        <v>0</v>
      </c>
      <c r="WX37" s="322">
        <f>VLOOKUP($B37,'Sintesi (CA)'!$C$30:$AE$56,29,FALSE)</f>
        <v>0</v>
      </c>
      <c r="WY37" s="322">
        <f>VLOOKUP($B37,'Sintesi (CA)'!$C$30:$AE$56,29,FALSE)</f>
        <v>0</v>
      </c>
      <c r="WZ37" s="322">
        <f>VLOOKUP($B37,'Sintesi (CA)'!$C$30:$AE$56,29,FALSE)</f>
        <v>0</v>
      </c>
      <c r="XA37" s="322">
        <f>VLOOKUP($B37,'Sintesi (CA)'!$C$30:$AE$56,29,FALSE)</f>
        <v>0</v>
      </c>
      <c r="XB37" s="322">
        <f>VLOOKUP($B37,'Sintesi (CA)'!$C$30:$AE$56,29,FALSE)</f>
        <v>0</v>
      </c>
      <c r="XC37" s="322">
        <f>VLOOKUP($B37,'Sintesi (CA)'!$C$30:$AE$56,29,FALSE)</f>
        <v>0</v>
      </c>
      <c r="XD37" s="322">
        <f>VLOOKUP($B37,'Sintesi (CA)'!$C$30:$AE$56,29,FALSE)</f>
        <v>0</v>
      </c>
      <c r="XE37" s="322">
        <f>VLOOKUP($B37,'Sintesi (CA)'!$C$30:$AE$56,29,FALSE)</f>
        <v>0</v>
      </c>
      <c r="XF37" s="322">
        <f>VLOOKUP($B37,'Sintesi (CA)'!$C$30:$AE$56,29,FALSE)</f>
        <v>0</v>
      </c>
      <c r="XG37" s="322">
        <f>VLOOKUP($B37,'Sintesi (CA)'!$C$30:$AE$56,29,FALSE)</f>
        <v>0</v>
      </c>
      <c r="XH37" s="322">
        <f>VLOOKUP($B37,'Sintesi (CA)'!$C$30:$AE$56,29,FALSE)</f>
        <v>0</v>
      </c>
      <c r="XI37" s="322">
        <f>VLOOKUP($B37,'Sintesi (CA)'!$C$30:$AE$56,29,FALSE)</f>
        <v>0</v>
      </c>
      <c r="XJ37" s="322">
        <f>VLOOKUP($B37,'Sintesi (CA)'!$C$30:$AE$56,29,FALSE)</f>
        <v>0</v>
      </c>
      <c r="XK37" s="322">
        <f>VLOOKUP($B37,'Sintesi (CA)'!$C$30:$AE$56,29,FALSE)</f>
        <v>0</v>
      </c>
      <c r="XL37" s="322">
        <f>VLOOKUP($B37,'Sintesi (CA)'!$C$30:$AE$56,29,FALSE)</f>
        <v>0</v>
      </c>
      <c r="XM37" s="322">
        <f>VLOOKUP($B37,'Sintesi (CA)'!$C$30:$AE$56,29,FALSE)</f>
        <v>0</v>
      </c>
      <c r="XN37" s="322">
        <f>VLOOKUP($B37,'Sintesi (CA)'!$C$30:$AE$56,29,FALSE)</f>
        <v>0</v>
      </c>
      <c r="XO37" s="322">
        <f>VLOOKUP($B37,'Sintesi (CA)'!$C$30:$AE$56,29,FALSE)</f>
        <v>0</v>
      </c>
      <c r="XP37" s="322">
        <f>VLOOKUP($B37,'Sintesi (CA)'!$C$30:$AE$56,29,FALSE)</f>
        <v>0</v>
      </c>
      <c r="XQ37" s="322">
        <f>VLOOKUP($B37,'Sintesi (CA)'!$C$30:$AE$56,29,FALSE)</f>
        <v>0</v>
      </c>
      <c r="XR37" s="322">
        <f>VLOOKUP($B37,'Sintesi (CA)'!$C$30:$AE$56,29,FALSE)</f>
        <v>0</v>
      </c>
      <c r="XS37" s="322">
        <f>VLOOKUP($B37,'Sintesi (CA)'!$C$30:$AE$56,29,FALSE)</f>
        <v>0</v>
      </c>
      <c r="XT37" s="322">
        <f>VLOOKUP($B37,'Sintesi (CA)'!$C$30:$AE$56,29,FALSE)</f>
        <v>0</v>
      </c>
      <c r="XU37" s="322">
        <f>VLOOKUP($B37,'Sintesi (CA)'!$C$30:$AE$56,29,FALSE)</f>
        <v>0</v>
      </c>
      <c r="XV37" s="322">
        <f>VLOOKUP($B37,'Sintesi (CA)'!$C$30:$AE$56,29,FALSE)</f>
        <v>0</v>
      </c>
      <c r="XW37" s="322">
        <f>VLOOKUP($B37,'Sintesi (CA)'!$C$30:$AE$56,29,FALSE)</f>
        <v>0</v>
      </c>
      <c r="XX37" s="322">
        <f>VLOOKUP($B37,'Sintesi (CA)'!$C$30:$AE$56,29,FALSE)</f>
        <v>0</v>
      </c>
      <c r="XY37" s="322">
        <f>VLOOKUP($B37,'Sintesi (CA)'!$C$30:$AE$56,29,FALSE)</f>
        <v>0</v>
      </c>
      <c r="XZ37" s="322">
        <f>VLOOKUP($B37,'Sintesi (CA)'!$C$30:$AE$56,29,FALSE)</f>
        <v>0</v>
      </c>
      <c r="YA37" s="322">
        <f>VLOOKUP($B37,'Sintesi (CA)'!$C$30:$AE$56,29,FALSE)</f>
        <v>0</v>
      </c>
      <c r="YB37" s="322"/>
      <c r="YC37" s="322"/>
      <c r="YD37" s="322"/>
      <c r="YE37" s="501">
        <v>0</v>
      </c>
      <c r="YF37" s="501">
        <v>0</v>
      </c>
      <c r="YG37" s="501">
        <v>0</v>
      </c>
      <c r="YH37" s="501">
        <v>0</v>
      </c>
      <c r="YI37" s="501">
        <v>0</v>
      </c>
      <c r="YJ37" s="501">
        <v>0</v>
      </c>
      <c r="YK37" s="501">
        <v>0</v>
      </c>
      <c r="YL37" s="501">
        <v>0</v>
      </c>
      <c r="YM37" s="501">
        <v>0</v>
      </c>
      <c r="YN37" s="501">
        <v>0</v>
      </c>
      <c r="YO37" s="501">
        <v>0</v>
      </c>
      <c r="YP37" s="501">
        <v>0</v>
      </c>
      <c r="YQ37" s="501">
        <v>0</v>
      </c>
      <c r="YR37" s="501">
        <v>0</v>
      </c>
      <c r="YS37" s="501">
        <v>0</v>
      </c>
      <c r="YT37" s="501">
        <v>0</v>
      </c>
      <c r="YU37" s="501">
        <v>0</v>
      </c>
      <c r="YV37" s="501">
        <v>0</v>
      </c>
      <c r="YW37" s="501">
        <v>0</v>
      </c>
      <c r="YX37" s="501">
        <v>0</v>
      </c>
      <c r="YY37" s="501">
        <v>0</v>
      </c>
      <c r="YZ37" s="501">
        <v>0</v>
      </c>
      <c r="ZA37" s="501">
        <v>0</v>
      </c>
      <c r="ZB37" s="501">
        <v>0</v>
      </c>
      <c r="ZC37" s="501">
        <v>0</v>
      </c>
      <c r="ZD37" s="501">
        <v>0</v>
      </c>
      <c r="ZE37" s="501">
        <v>0</v>
      </c>
      <c r="ZF37" s="501">
        <v>0</v>
      </c>
      <c r="ZG37" s="501">
        <v>0</v>
      </c>
      <c r="ZH37" s="501">
        <v>0</v>
      </c>
      <c r="ZI37" s="501">
        <v>0</v>
      </c>
      <c r="ZJ37" s="501">
        <v>0</v>
      </c>
      <c r="ZK37" s="501">
        <v>0</v>
      </c>
      <c r="ZL37" s="501">
        <v>0</v>
      </c>
      <c r="ZM37" s="501">
        <v>0</v>
      </c>
      <c r="ZN37" s="501">
        <v>0</v>
      </c>
      <c r="ZO37" s="501">
        <v>0</v>
      </c>
      <c r="ZP37" s="501">
        <v>0</v>
      </c>
      <c r="ZQ37" s="501">
        <v>0</v>
      </c>
      <c r="ZR37" s="501">
        <v>0</v>
      </c>
      <c r="ZS37" s="501">
        <v>0</v>
      </c>
      <c r="ZT37" s="501">
        <v>0</v>
      </c>
      <c r="ZU37" s="501">
        <v>0</v>
      </c>
      <c r="ZV37" s="501">
        <v>0</v>
      </c>
      <c r="ZW37" s="501">
        <v>0</v>
      </c>
      <c r="ZX37" s="501">
        <v>0</v>
      </c>
      <c r="ZY37" s="501">
        <v>0</v>
      </c>
      <c r="ZZ37" s="501">
        <v>0</v>
      </c>
      <c r="AAA37" s="501">
        <v>0</v>
      </c>
      <c r="AAB37" s="501">
        <v>0</v>
      </c>
      <c r="AAC37" s="501">
        <v>0</v>
      </c>
      <c r="AAD37" s="501">
        <v>0</v>
      </c>
      <c r="AAE37" s="501">
        <v>0</v>
      </c>
      <c r="AAF37" s="501">
        <v>0</v>
      </c>
      <c r="AAG37" s="501">
        <v>0</v>
      </c>
      <c r="AAH37" s="501">
        <v>0</v>
      </c>
      <c r="AAI37" s="501">
        <v>0</v>
      </c>
      <c r="AAJ37" s="501">
        <v>0</v>
      </c>
      <c r="AAK37" s="501">
        <v>0</v>
      </c>
      <c r="AAL37" s="501">
        <v>0</v>
      </c>
      <c r="AAM37" s="501">
        <v>0</v>
      </c>
      <c r="AAN37" s="501">
        <v>0</v>
      </c>
      <c r="AAO37" s="501">
        <v>0</v>
      </c>
      <c r="AAP37" s="501">
        <v>0</v>
      </c>
      <c r="AAQ37" s="501">
        <v>0</v>
      </c>
      <c r="AAR37" s="501">
        <v>0</v>
      </c>
      <c r="AAS37" s="501">
        <v>0</v>
      </c>
      <c r="AAT37" s="501">
        <v>0</v>
      </c>
      <c r="AAU37" s="501">
        <v>0</v>
      </c>
      <c r="AAV37" s="501">
        <v>0</v>
      </c>
      <c r="AAW37" s="501">
        <v>0</v>
      </c>
      <c r="AAX37" s="501">
        <v>0</v>
      </c>
      <c r="AAY37" s="501">
        <f>VLOOKUP($B37,'Sintesi (CA)'!$C$30:$AE$56,22,FALSE)</f>
        <v>0</v>
      </c>
      <c r="AAZ37" s="501">
        <f>VLOOKUP($B37,'Sintesi (CA)'!$C$30:$AE$56,22,FALSE)</f>
        <v>0</v>
      </c>
      <c r="ABA37" s="501">
        <f>VLOOKUP($B37,'Sintesi (CA)'!$C$30:$AE$56,22,FALSE)</f>
        <v>0</v>
      </c>
      <c r="ABB37" s="501">
        <f>VLOOKUP($B37,'Sintesi (CA)'!$C$30:$AE$56,22,FALSE)</f>
        <v>0</v>
      </c>
      <c r="ABC37" s="501">
        <f>VLOOKUP($B37,'Sintesi (CA)'!$C$30:$AE$56,22,FALSE)</f>
        <v>0</v>
      </c>
      <c r="ABD37" s="501">
        <f>VLOOKUP($B37,'Sintesi (CA)'!$C$30:$AE$56,22,FALSE)</f>
        <v>0</v>
      </c>
      <c r="ABE37" s="501">
        <f>VLOOKUP($B37,'Sintesi (CA)'!$C$30:$AE$56,22,FALSE)</f>
        <v>0</v>
      </c>
      <c r="ABF37" s="501">
        <f>VLOOKUP($B37,'Sintesi (CA)'!$C$30:$AE$56,22,FALSE)</f>
        <v>0</v>
      </c>
      <c r="ABG37" s="501">
        <f>VLOOKUP($B37,'Sintesi (CA)'!$C$30:$AE$56,22,FALSE)</f>
        <v>0</v>
      </c>
      <c r="ABH37" s="501">
        <f>VLOOKUP($B37,'Sintesi (CA)'!$C$30:$AE$56,22,FALSE)</f>
        <v>0</v>
      </c>
      <c r="ABI37" s="501">
        <f>VLOOKUP($B37,'Sintesi (CA)'!$C$30:$AE$56,22,FALSE)</f>
        <v>0</v>
      </c>
      <c r="ABJ37" s="501">
        <f>VLOOKUP($B37,'Sintesi (CA)'!$C$30:$AE$56,22,FALSE)</f>
        <v>0</v>
      </c>
      <c r="ABK37" s="501">
        <f>VLOOKUP($B37,'Sintesi (CA)'!$C$30:$AE$56,22,FALSE)</f>
        <v>0</v>
      </c>
      <c r="ABL37" s="501">
        <f>VLOOKUP($B37,'Sintesi (CA)'!$C$30:$AE$56,22,FALSE)</f>
        <v>0</v>
      </c>
      <c r="ABM37" s="501">
        <f>VLOOKUP($B37,'Sintesi (CA)'!$C$30:$AE$56,22,FALSE)</f>
        <v>0</v>
      </c>
      <c r="ABN37" s="501">
        <f>VLOOKUP($B37,'Sintesi (CA)'!$C$30:$AE$56,22,FALSE)</f>
        <v>0</v>
      </c>
      <c r="ABO37" s="501">
        <f>VLOOKUP($B37,'Sintesi (CA)'!$C$30:$AE$56,22,FALSE)</f>
        <v>0</v>
      </c>
      <c r="ABP37" s="501">
        <f>VLOOKUP($B37,'Sintesi (CA)'!$C$30:$AE$56,22,FALSE)</f>
        <v>0</v>
      </c>
      <c r="ABQ37" s="501">
        <f>VLOOKUP($B37,'Sintesi (CA)'!$C$30:$AE$56,22,FALSE)</f>
        <v>0</v>
      </c>
      <c r="ABR37" s="501">
        <f>VLOOKUP($B37,'Sintesi (CA)'!$C$30:$AE$56,22,FALSE)</f>
        <v>0</v>
      </c>
      <c r="ABS37" s="501">
        <f>VLOOKUP($B37,'Sintesi (CA)'!$C$30:$AE$56,22,FALSE)</f>
        <v>0</v>
      </c>
      <c r="ABT37" s="501">
        <f>VLOOKUP($B37,'Sintesi (CA)'!$C$30:$AE$56,22,FALSE)</f>
        <v>0</v>
      </c>
      <c r="ABU37" s="501">
        <f>VLOOKUP($B37,'Sintesi (CA)'!$C$30:$AE$56,22,FALSE)</f>
        <v>0</v>
      </c>
      <c r="ABV37" s="501">
        <f>VLOOKUP($B37,'Sintesi (CA)'!$C$30:$AE$56,22,FALSE)</f>
        <v>0</v>
      </c>
      <c r="ABW37" s="501">
        <f>VLOOKUP($B37,'Sintesi (CA)'!$C$30:$AE$56,22,FALSE)</f>
        <v>0</v>
      </c>
      <c r="ABX37" s="501">
        <f>VLOOKUP($B37,'Sintesi (CA)'!$C$30:$AE$56,22,FALSE)</f>
        <v>0</v>
      </c>
      <c r="ABY37" s="501">
        <f>VLOOKUP($B37,'Sintesi (CA)'!$C$30:$AE$56,22,FALSE)</f>
        <v>0</v>
      </c>
      <c r="ABZ37" s="501">
        <f>VLOOKUP($B37,'Sintesi (CA)'!$C$30:$AE$56,22,FALSE)</f>
        <v>0</v>
      </c>
      <c r="ACA37" s="501">
        <f>VLOOKUP($B37,'Sintesi (CA)'!$C$30:$AE$56,22,FALSE)</f>
        <v>0</v>
      </c>
      <c r="ACB37" s="501">
        <f>VLOOKUP($B37,'Sintesi (CA)'!$C$30:$AE$56,22,FALSE)</f>
        <v>0</v>
      </c>
      <c r="ACC37" s="501">
        <f>VLOOKUP($B37,'Sintesi (CA)'!$C$30:$AE$56,22,FALSE)</f>
        <v>0</v>
      </c>
      <c r="ACD37" s="501">
        <f>VLOOKUP($B37,'Sintesi (CA)'!$C$30:$AE$56,22,FALSE)</f>
        <v>0</v>
      </c>
      <c r="ACE37" s="501"/>
      <c r="ACF37" s="501"/>
      <c r="ACG37" s="501"/>
      <c r="ACH37" s="86"/>
      <c r="ACI37" s="88">
        <v>0</v>
      </c>
      <c r="ACJ37" s="87"/>
      <c r="ACK37" s="89"/>
      <c r="ACL37" s="177"/>
      <c r="ACM37" s="177"/>
      <c r="ACN37" s="177"/>
      <c r="ACO37" s="177"/>
      <c r="ACP37" s="177"/>
      <c r="ACQ37" s="177"/>
      <c r="ACR37" s="177"/>
      <c r="ACS37" s="177"/>
      <c r="ACT37" s="177"/>
      <c r="ACU37" s="177"/>
      <c r="ACV37" s="177"/>
      <c r="ACW37" s="177"/>
      <c r="ACX37" s="177"/>
      <c r="ACY37" s="177"/>
      <c r="ACZ37" s="177"/>
      <c r="ADA37" s="177"/>
      <c r="ADB37" s="177"/>
      <c r="ADC37" s="177"/>
      <c r="ADD37" s="177"/>
      <c r="ADE37" s="177"/>
      <c r="ADF37" s="177"/>
      <c r="ADG37" s="177"/>
      <c r="ADH37" s="177"/>
      <c r="ADI37" s="177"/>
      <c r="ADJ37" s="177"/>
      <c r="ADK37" s="177"/>
      <c r="ADL37" s="177"/>
      <c r="ADM37" s="177"/>
      <c r="ADN37" s="177"/>
      <c r="ADO37" s="177"/>
      <c r="ADP37" s="177"/>
      <c r="ADQ37" s="177"/>
      <c r="ADR37" s="177"/>
      <c r="ADS37" s="177"/>
      <c r="ADT37" s="177"/>
      <c r="ADU37" s="177"/>
      <c r="ADV37" s="177"/>
      <c r="ADW37" s="177"/>
      <c r="ADX37" s="177"/>
      <c r="ADY37" s="177"/>
      <c r="ADZ37" s="177"/>
      <c r="AEA37" s="177"/>
      <c r="AEB37" s="177"/>
      <c r="AEC37" s="177"/>
      <c r="AED37" s="177"/>
      <c r="AEE37" s="177"/>
      <c r="AEF37" s="177"/>
      <c r="AEG37" s="177"/>
      <c r="AEH37" s="177"/>
      <c r="AEI37" s="177"/>
      <c r="AEJ37" s="177"/>
      <c r="AEK37" s="177"/>
      <c r="AEL37" s="177"/>
      <c r="AEM37" s="177"/>
      <c r="AEN37" s="177"/>
      <c r="AEO37" s="177"/>
      <c r="AEP37" s="177"/>
      <c r="AEQ37" s="177"/>
      <c r="AER37" s="177"/>
      <c r="AES37" s="177"/>
      <c r="AET37" s="177"/>
      <c r="AEU37" s="177"/>
      <c r="AEV37" s="177"/>
      <c r="AEW37" s="177"/>
      <c r="AEX37" s="177"/>
      <c r="AEY37" s="177"/>
      <c r="AEZ37" s="177"/>
      <c r="AFA37" s="177"/>
      <c r="AFB37" s="177"/>
      <c r="AFC37" s="177"/>
      <c r="AFD37" s="177"/>
      <c r="AFE37" s="177"/>
      <c r="AFF37" s="177"/>
      <c r="AFG37" s="177"/>
      <c r="AFH37" s="177"/>
      <c r="AFI37" s="177"/>
      <c r="AFJ37" s="177"/>
      <c r="AFK37" s="177"/>
      <c r="AFL37" s="177"/>
      <c r="AFM37" s="177"/>
      <c r="AFN37" s="177"/>
      <c r="AFO37" s="177"/>
      <c r="AFP37" s="177"/>
      <c r="AFQ37" s="177"/>
      <c r="AFR37" s="177"/>
      <c r="AFS37" s="177"/>
      <c r="AFT37" s="177"/>
      <c r="AFU37" s="177"/>
      <c r="AFV37" s="177"/>
      <c r="AFW37" s="177"/>
      <c r="AFX37" s="177"/>
      <c r="AFY37" s="177"/>
      <c r="AFZ37" s="177"/>
      <c r="AGA37" s="177"/>
      <c r="AGB37" s="177"/>
      <c r="AGC37" s="177"/>
      <c r="AGD37" s="177"/>
      <c r="AGE37" s="177"/>
      <c r="AGF37" s="177"/>
      <c r="AGG37" s="177"/>
      <c r="AGH37" s="177"/>
      <c r="AGI37" s="177"/>
      <c r="AGJ37" s="177"/>
      <c r="AGK37" s="177"/>
      <c r="AGL37" s="177"/>
      <c r="AGM37" s="177"/>
    </row>
    <row r="40" spans="1:871">
      <c r="BN40" s="311"/>
    </row>
  </sheetData>
  <autoFilter ref="A4:ADF37"/>
  <dataConsolidate/>
  <mergeCells count="1">
    <mergeCell ref="ACI1:ADF1"/>
  </mergeCells>
  <conditionalFormatting sqref="M4:W4 DP4:EJ4 HS4:IM4 PY4:QS4 UB4:UV4 LV4:MP4 ZU4:ADF4 AEB4:AGK4">
    <cfRule type="expression" dxfId="107" priority="20">
      <formula>IF(WEEKDAY(M4,2)&gt;5,1,0)=1</formula>
    </cfRule>
  </conditionalFormatting>
  <conditionalFormatting sqref="EK4:FE4">
    <cfRule type="expression" dxfId="106" priority="19">
      <formula>IF(WEEKDAY(EK4,2)&gt;5,1,0)=1</formula>
    </cfRule>
  </conditionalFormatting>
  <conditionalFormatting sqref="FF4:FP4">
    <cfRule type="expression" dxfId="105" priority="18">
      <formula>IF(WEEKDAY(FF4,2)&gt;5,1,0)=1</formula>
    </cfRule>
  </conditionalFormatting>
  <conditionalFormatting sqref="FQ4:HR4">
    <cfRule type="expression" dxfId="104" priority="17">
      <formula>IF(WEEKDAY(FQ4,2)&gt;5,1,0)=1</formula>
    </cfRule>
  </conditionalFormatting>
  <conditionalFormatting sqref="ADG4:AEA4">
    <cfRule type="expression" dxfId="103" priority="16">
      <formula>IF(WEEKDAY(ADG4,2)&gt;5,1,0)=1</formula>
    </cfRule>
  </conditionalFormatting>
  <conditionalFormatting sqref="AGL4:AGM4">
    <cfRule type="expression" dxfId="102" priority="15">
      <formula>IF(WEEKDAY(AGL4,2)&gt;5,1,0)=1</formula>
    </cfRule>
  </conditionalFormatting>
  <conditionalFormatting sqref="IN4:JH4">
    <cfRule type="expression" dxfId="101" priority="14">
      <formula>IF(WEEKDAY(IN4,2)&gt;5,1,0)=1</formula>
    </cfRule>
  </conditionalFormatting>
  <conditionalFormatting sqref="JI4:LS4 LU4">
    <cfRule type="expression" dxfId="100" priority="13">
      <formula>IF(WEEKDAY(JI4,2)&gt;5,1,0)=1</formula>
    </cfRule>
  </conditionalFormatting>
  <conditionalFormatting sqref="MQ4:NK4">
    <cfRule type="expression" dxfId="99" priority="12">
      <formula>IF(WEEKDAY(MQ4,2)&gt;5,1,0)=1</formula>
    </cfRule>
  </conditionalFormatting>
  <conditionalFormatting sqref="NL4:PX4">
    <cfRule type="expression" dxfId="98" priority="11">
      <formula>IF(WEEKDAY(NL4,2)&gt;5,1,0)=1</formula>
    </cfRule>
  </conditionalFormatting>
  <conditionalFormatting sqref="QT4:RN4">
    <cfRule type="expression" dxfId="97" priority="10">
      <formula>IF(WEEKDAY(QT4,2)&gt;5,1,0)=1</formula>
    </cfRule>
  </conditionalFormatting>
  <conditionalFormatting sqref="RO4:UA4">
    <cfRule type="expression" dxfId="96" priority="9">
      <formula>IF(WEEKDAY(RO4,2)&gt;5,1,0)=1</formula>
    </cfRule>
  </conditionalFormatting>
  <conditionalFormatting sqref="UW4:VQ4">
    <cfRule type="expression" dxfId="95" priority="8">
      <formula>IF(WEEKDAY(UW4,2)&gt;5,1,0)=1</formula>
    </cfRule>
  </conditionalFormatting>
  <conditionalFormatting sqref="VR4:YA4">
    <cfRule type="expression" dxfId="94" priority="7">
      <formula>IF(WEEKDAY(VR4,2)&gt;5,1,0)=1</formula>
    </cfRule>
  </conditionalFormatting>
  <conditionalFormatting sqref="X4:DO4">
    <cfRule type="expression" dxfId="93" priority="6">
      <formula>IF(WEEKDAY(X4,2)&gt;5,1,0)=1</formula>
    </cfRule>
  </conditionalFormatting>
  <conditionalFormatting sqref="YE4:YY4">
    <cfRule type="expression" dxfId="92" priority="5">
      <formula>IF(WEEKDAY(YE4,2)&gt;5,1,0)=1</formula>
    </cfRule>
  </conditionalFormatting>
  <conditionalFormatting sqref="YZ4:ZT4">
    <cfRule type="expression" dxfId="91" priority="4">
      <formula>IF(WEEKDAY(YZ4,2)&gt;5,1,0)=1</formula>
    </cfRule>
  </conditionalFormatting>
  <conditionalFormatting sqref="LT4">
    <cfRule type="expression" dxfId="90" priority="3">
      <formula>IF(WEEKDAY(LT4,2)&gt;5,1,0)=1</formula>
    </cfRule>
  </conditionalFormatting>
  <conditionalFormatting sqref="YB4:YC4">
    <cfRule type="expression" dxfId="89" priority="2">
      <formula>IF(WEEKDAY(YB4,2)&gt;5,1,0)=1</formula>
    </cfRule>
  </conditionalFormatting>
  <conditionalFormatting sqref="YD4">
    <cfRule type="expression" dxfId="88" priority="1">
      <formula>IF(WEEKDAY(YD4,2)&gt;5,1,0)=1</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W76"/>
  <sheetViews>
    <sheetView topLeftCell="A13" zoomScaleNormal="100" workbookViewId="0">
      <selection activeCell="N42" sqref="N42"/>
    </sheetView>
  </sheetViews>
  <sheetFormatPr defaultColWidth="9.140625" defaultRowHeight="12.75"/>
  <cols>
    <col min="1" max="1" width="0.7109375" style="221" customWidth="1" collapsed="1"/>
    <col min="2" max="2" width="21" style="221" customWidth="1" collapsed="1"/>
    <col min="3" max="3" width="22.28515625" style="221" customWidth="1" collapsed="1"/>
    <col min="4" max="13" width="13.42578125" style="221" hidden="1" customWidth="1" collapsed="1"/>
    <col min="14" max="14" width="47.85546875" style="221" customWidth="1" collapsed="1"/>
    <col min="15" max="15" width="7.85546875" style="221" customWidth="1" collapsed="1"/>
    <col min="16" max="16" width="12.85546875" style="221" customWidth="1" collapsed="1"/>
    <col min="17" max="17" width="10.85546875" style="221" customWidth="1" collapsed="1"/>
    <col min="18" max="18" width="10.42578125" style="221" customWidth="1" collapsed="1"/>
    <col min="19" max="19" width="12.42578125" style="221" bestFit="1" customWidth="1" collapsed="1"/>
    <col min="20" max="21" width="11.140625" style="221" bestFit="1" customWidth="1" collapsed="1"/>
    <col min="22" max="22" width="16.42578125" style="221" bestFit="1" customWidth="1" collapsed="1"/>
    <col min="23" max="23" width="13.140625" style="221" bestFit="1" customWidth="1" collapsed="1"/>
    <col min="24" max="24" width="8.85546875" style="221" bestFit="1" customWidth="1" collapsed="1"/>
    <col min="25" max="25" width="15.5703125" style="221" bestFit="1" customWidth="1" collapsed="1"/>
    <col min="26" max="27" width="12.7109375" style="221" customWidth="1" collapsed="1"/>
    <col min="28" max="29" width="10.7109375" style="221" bestFit="1" customWidth="1" collapsed="1"/>
    <col min="30" max="30" width="9.5703125" style="221" bestFit="1" customWidth="1" collapsed="1"/>
    <col min="31" max="31" width="9.5703125" style="221" customWidth="1" collapsed="1"/>
    <col min="32" max="32" width="11.7109375" style="221" customWidth="1" collapsed="1"/>
    <col min="33" max="33" width="11" style="221" customWidth="1" collapsed="1"/>
    <col min="34" max="34" width="11.7109375" style="221" bestFit="1" customWidth="1" collapsed="1"/>
    <col min="35" max="35" width="9.85546875" style="221" bestFit="1" customWidth="1" collapsed="1"/>
    <col min="36" max="36" width="11.7109375" style="221" customWidth="1" collapsed="1"/>
    <col min="37" max="37" width="14.140625" style="221" bestFit="1" customWidth="1" collapsed="1"/>
    <col min="38" max="38" width="12.42578125" style="221" bestFit="1" customWidth="1" collapsed="1"/>
    <col min="39" max="39" width="11.7109375" style="221" bestFit="1" customWidth="1" collapsed="1"/>
    <col min="40" max="40" width="13.7109375" style="221" bestFit="1" customWidth="1" collapsed="1"/>
    <col min="41" max="41" width="14.140625" style="221" bestFit="1" customWidth="1" collapsed="1"/>
    <col min="42" max="42" width="16" style="221" bestFit="1" customWidth="1" collapsed="1"/>
    <col min="43" max="43" width="13.7109375" style="221" bestFit="1" customWidth="1" collapsed="1"/>
    <col min="44" max="44" width="16" style="221" bestFit="1" customWidth="1" collapsed="1"/>
    <col min="45" max="45" width="14.140625" style="221" bestFit="1" customWidth="1" collapsed="1"/>
    <col min="46" max="46" width="16" style="221" bestFit="1" customWidth="1" collapsed="1"/>
    <col min="47" max="47" width="2.42578125" style="221" customWidth="1" collapsed="1"/>
    <col min="48" max="16384" width="9.140625" style="221" collapsed="1"/>
  </cols>
  <sheetData>
    <row r="1" spans="2:24">
      <c r="B1" s="220"/>
      <c r="C1" s="220"/>
      <c r="D1" s="220"/>
      <c r="E1" s="220"/>
      <c r="F1" s="220"/>
      <c r="G1" s="220"/>
      <c r="H1" s="220"/>
      <c r="I1" s="220"/>
      <c r="J1" s="220"/>
      <c r="K1" s="220"/>
      <c r="L1" s="220"/>
      <c r="M1" s="220"/>
      <c r="N1" s="220"/>
      <c r="O1" s="220"/>
      <c r="P1" s="220"/>
      <c r="Q1" s="220"/>
      <c r="R1" s="220"/>
      <c r="S1" s="220"/>
      <c r="T1" s="220"/>
      <c r="U1" s="220"/>
      <c r="V1" s="220"/>
      <c r="W1" s="220"/>
      <c r="X1" s="220"/>
    </row>
    <row r="2" spans="2:24">
      <c r="B2" s="220"/>
      <c r="C2" s="220"/>
      <c r="D2" s="220"/>
      <c r="E2" s="220"/>
      <c r="F2" s="220"/>
      <c r="G2" s="220"/>
      <c r="H2" s="220"/>
      <c r="I2" s="220"/>
      <c r="J2" s="220"/>
      <c r="K2" s="220"/>
      <c r="L2" s="220"/>
      <c r="M2" s="220"/>
      <c r="N2" s="220"/>
      <c r="O2" s="220"/>
      <c r="P2" s="220"/>
      <c r="Q2" s="222"/>
      <c r="R2" s="222"/>
      <c r="S2" s="222" t="s">
        <v>4</v>
      </c>
      <c r="U2" s="222" t="str">
        <f>Cover!C3</f>
        <v>Rollout Step 2-2018</v>
      </c>
      <c r="W2" s="220"/>
      <c r="X2" s="220"/>
    </row>
    <row r="3" spans="2:24">
      <c r="B3" s="220"/>
      <c r="C3" s="220"/>
      <c r="D3" s="220"/>
      <c r="E3" s="220"/>
      <c r="F3" s="220"/>
      <c r="G3" s="220"/>
      <c r="H3" s="220"/>
      <c r="I3" s="220"/>
      <c r="J3" s="220"/>
      <c r="K3" s="220"/>
      <c r="L3" s="220"/>
      <c r="M3" s="220"/>
      <c r="N3" s="220"/>
      <c r="O3" s="220"/>
      <c r="P3" s="222"/>
      <c r="Q3" s="222"/>
      <c r="R3" s="222"/>
      <c r="S3" s="222"/>
      <c r="T3" s="222"/>
      <c r="U3" s="222"/>
      <c r="V3" s="222"/>
      <c r="W3" s="220"/>
      <c r="X3" s="220"/>
    </row>
    <row r="4" spans="2:24">
      <c r="B4" s="220"/>
      <c r="C4" s="220"/>
      <c r="D4" s="220"/>
      <c r="E4" s="220"/>
      <c r="F4" s="220"/>
      <c r="G4" s="220"/>
      <c r="H4" s="220"/>
      <c r="I4" s="220"/>
      <c r="J4" s="220"/>
      <c r="K4" s="220"/>
      <c r="L4" s="220"/>
      <c r="M4" s="220"/>
      <c r="N4" s="220"/>
      <c r="O4" s="220"/>
      <c r="P4" s="718"/>
      <c r="Q4" s="718"/>
      <c r="R4" s="718"/>
      <c r="S4" s="718"/>
      <c r="T4" s="745">
        <f>Cover!D8</f>
        <v>43293</v>
      </c>
      <c r="U4" s="745"/>
      <c r="V4" s="745"/>
      <c r="W4" s="220"/>
      <c r="X4" s="220"/>
    </row>
    <row r="5" spans="2:24" ht="15.75">
      <c r="B5" s="220"/>
      <c r="C5" s="220"/>
      <c r="D5" s="220"/>
      <c r="E5" s="220"/>
      <c r="F5" s="220"/>
      <c r="G5" s="220"/>
      <c r="H5" s="220"/>
      <c r="I5" s="220"/>
      <c r="J5" s="220"/>
      <c r="K5" s="220"/>
      <c r="L5" s="220"/>
      <c r="M5" s="220"/>
      <c r="N5" s="220"/>
      <c r="O5" s="220"/>
      <c r="P5" s="220"/>
      <c r="Q5" s="220"/>
      <c r="R5" s="220"/>
      <c r="S5" s="220"/>
      <c r="T5" s="723">
        <f>Cover!D8</f>
        <v>43293</v>
      </c>
      <c r="U5" s="723"/>
      <c r="V5" s="723"/>
      <c r="W5" s="723"/>
      <c r="X5" s="723"/>
    </row>
    <row r="6" spans="2:24">
      <c r="B6" s="220"/>
      <c r="C6" s="220"/>
      <c r="D6" s="220"/>
      <c r="E6" s="220"/>
      <c r="F6" s="220"/>
      <c r="G6" s="220"/>
      <c r="H6" s="220"/>
      <c r="I6" s="220"/>
      <c r="J6" s="220"/>
      <c r="K6" s="220"/>
      <c r="L6" s="220"/>
      <c r="M6" s="220"/>
      <c r="N6" s="220"/>
      <c r="O6" s="220"/>
      <c r="P6" s="220"/>
      <c r="Q6" s="220"/>
      <c r="R6" s="220"/>
      <c r="S6" s="220"/>
      <c r="T6" s="220"/>
      <c r="U6" s="220"/>
      <c r="V6" s="220"/>
      <c r="W6" s="220"/>
      <c r="X6" s="220"/>
    </row>
    <row r="7" spans="2:24">
      <c r="B7" s="220"/>
      <c r="C7" s="220"/>
      <c r="D7" s="220"/>
      <c r="E7" s="220"/>
      <c r="F7" s="220"/>
      <c r="G7" s="220"/>
      <c r="H7" s="220"/>
      <c r="I7" s="220"/>
      <c r="J7" s="220"/>
      <c r="K7" s="220"/>
      <c r="L7" s="220"/>
      <c r="M7" s="220"/>
      <c r="N7" s="220"/>
      <c r="O7" s="220"/>
      <c r="P7" s="220"/>
      <c r="Q7" s="220"/>
      <c r="R7" s="220"/>
      <c r="S7" s="220"/>
      <c r="T7" s="220"/>
      <c r="U7" s="220"/>
      <c r="V7" s="220"/>
      <c r="W7" s="220"/>
      <c r="X7" s="220"/>
    </row>
    <row r="8" spans="2:24" s="194" customFormat="1">
      <c r="B8" s="719" t="s">
        <v>22</v>
      </c>
      <c r="C8" s="719"/>
      <c r="D8" s="719"/>
      <c r="E8" s="719"/>
      <c r="F8" s="719"/>
      <c r="G8" s="719"/>
      <c r="H8" s="719"/>
      <c r="I8" s="719"/>
      <c r="J8" s="719"/>
      <c r="K8" s="719"/>
      <c r="L8" s="719"/>
      <c r="M8" s="719"/>
      <c r="N8" s="719"/>
      <c r="O8" s="719"/>
      <c r="P8" s="719"/>
      <c r="Q8" s="719"/>
      <c r="R8" s="719"/>
      <c r="S8" s="719"/>
      <c r="T8" s="719"/>
      <c r="U8" s="719"/>
      <c r="V8" s="223"/>
      <c r="W8" s="223"/>
      <c r="X8" s="223"/>
    </row>
    <row r="9" spans="2:24">
      <c r="B9" s="719"/>
      <c r="C9" s="719"/>
      <c r="D9" s="719"/>
      <c r="E9" s="719"/>
      <c r="F9" s="719"/>
      <c r="G9" s="719"/>
      <c r="H9" s="719"/>
      <c r="I9" s="719"/>
      <c r="J9" s="719"/>
      <c r="K9" s="719"/>
      <c r="L9" s="719"/>
      <c r="M9" s="719"/>
      <c r="N9" s="719"/>
      <c r="O9" s="719"/>
      <c r="P9" s="719"/>
      <c r="Q9" s="719"/>
      <c r="R9" s="719"/>
      <c r="S9" s="719"/>
      <c r="T9" s="719"/>
      <c r="U9" s="719"/>
      <c r="V9" s="223"/>
      <c r="W9" s="223"/>
      <c r="X9" s="223"/>
    </row>
    <row r="10" spans="2:24">
      <c r="B10" s="719"/>
      <c r="C10" s="719"/>
      <c r="D10" s="719"/>
      <c r="E10" s="719"/>
      <c r="F10" s="719"/>
      <c r="G10" s="719"/>
      <c r="H10" s="719"/>
      <c r="I10" s="719"/>
      <c r="J10" s="719"/>
      <c r="K10" s="719"/>
      <c r="L10" s="719"/>
      <c r="M10" s="719"/>
      <c r="N10" s="719"/>
      <c r="O10" s="719"/>
      <c r="P10" s="719"/>
      <c r="Q10" s="719"/>
      <c r="R10" s="719"/>
      <c r="S10" s="719"/>
      <c r="T10" s="719"/>
      <c r="U10" s="719"/>
      <c r="V10" s="224"/>
      <c r="W10" s="224"/>
      <c r="X10" s="224"/>
    </row>
    <row r="11" spans="2:24" ht="13.5" thickBot="1">
      <c r="B11" s="195"/>
      <c r="C11" s="195"/>
      <c r="D11" s="195"/>
      <c r="E11" s="195"/>
      <c r="F11" s="195"/>
      <c r="G11" s="195"/>
      <c r="H11" s="195"/>
      <c r="I11" s="195"/>
      <c r="J11" s="195"/>
      <c r="K11" s="195"/>
      <c r="L11" s="195"/>
      <c r="M11" s="195"/>
      <c r="N11" s="195"/>
      <c r="O11" s="195"/>
      <c r="P11" s="720"/>
      <c r="Q11" s="720"/>
      <c r="R11" s="720"/>
      <c r="S11" s="720"/>
      <c r="T11" s="720"/>
      <c r="U11" s="720"/>
      <c r="V11" s="195"/>
      <c r="W11" s="195"/>
      <c r="X11" s="195"/>
    </row>
    <row r="12" spans="2:24" ht="13.5" thickBot="1">
      <c r="B12" s="662" t="s">
        <v>119</v>
      </c>
      <c r="C12" s="663"/>
      <c r="D12" s="663"/>
      <c r="E12" s="663"/>
      <c r="F12" s="663"/>
      <c r="G12" s="663"/>
      <c r="H12" s="663"/>
      <c r="I12" s="663"/>
      <c r="J12" s="663"/>
      <c r="K12" s="663"/>
      <c r="L12" s="663"/>
      <c r="M12" s="663"/>
      <c r="N12" s="663"/>
      <c r="O12" s="663"/>
      <c r="P12" s="663"/>
      <c r="Q12" s="663"/>
      <c r="R12" s="663"/>
      <c r="S12" s="663"/>
      <c r="T12" s="663"/>
      <c r="U12" s="664"/>
      <c r="V12" s="196"/>
      <c r="W12" s="196"/>
      <c r="X12" s="196"/>
    </row>
    <row r="13" spans="2:24">
      <c r="B13" s="751" t="s">
        <v>5</v>
      </c>
      <c r="C13" s="752"/>
      <c r="D13" s="752"/>
      <c r="E13" s="752"/>
      <c r="F13" s="752"/>
      <c r="G13" s="752"/>
      <c r="H13" s="752"/>
      <c r="I13" s="752"/>
      <c r="J13" s="752"/>
      <c r="K13" s="752"/>
      <c r="L13" s="752"/>
      <c r="M13" s="752"/>
      <c r="N13" s="752"/>
      <c r="O13" s="752"/>
      <c r="P13" s="197"/>
      <c r="Q13" s="198"/>
      <c r="R13" s="198"/>
      <c r="S13" s="198"/>
      <c r="T13" s="199"/>
      <c r="U13" s="200"/>
      <c r="V13" s="201"/>
      <c r="W13" s="202"/>
      <c r="X13" s="202"/>
    </row>
    <row r="14" spans="2:24">
      <c r="B14" s="729" t="s">
        <v>6</v>
      </c>
      <c r="C14" s="730"/>
      <c r="D14" s="730"/>
      <c r="E14" s="730"/>
      <c r="F14" s="730"/>
      <c r="G14" s="730"/>
      <c r="H14" s="730"/>
      <c r="I14" s="730"/>
      <c r="J14" s="730"/>
      <c r="K14" s="730"/>
      <c r="L14" s="730"/>
      <c r="M14" s="730"/>
      <c r="N14" s="730"/>
      <c r="O14" s="730"/>
      <c r="P14" s="203">
        <f>NETWORKDAYS(Cover!D4,Cover!D7,Cover!$G$3:$G$13)</f>
        <v>17</v>
      </c>
      <c r="Q14" s="204" t="s">
        <v>52</v>
      </c>
      <c r="R14" s="205"/>
      <c r="S14" s="736"/>
      <c r="T14" s="737"/>
      <c r="U14" s="738"/>
      <c r="V14" s="202"/>
      <c r="W14" s="202"/>
      <c r="X14" s="202"/>
    </row>
    <row r="15" spans="2:24">
      <c r="B15" s="729" t="s">
        <v>7</v>
      </c>
      <c r="C15" s="730"/>
      <c r="D15" s="730"/>
      <c r="E15" s="730"/>
      <c r="F15" s="730"/>
      <c r="G15" s="730"/>
      <c r="H15" s="730"/>
      <c r="I15" s="730"/>
      <c r="J15" s="730"/>
      <c r="K15" s="730"/>
      <c r="L15" s="730"/>
      <c r="M15" s="730"/>
      <c r="N15" s="730"/>
      <c r="O15" s="730"/>
      <c r="P15" s="206">
        <f>NETWORKDAYS(Cover!D4,T5,Cover!$G$3:$G$13)</f>
        <v>16</v>
      </c>
      <c r="Q15" s="204" t="s">
        <v>52</v>
      </c>
      <c r="R15" s="205"/>
      <c r="S15" s="731">
        <f>P15/P14</f>
        <v>0.94117647058823528</v>
      </c>
      <c r="T15" s="732"/>
      <c r="U15" s="733"/>
      <c r="V15" s="207"/>
      <c r="W15" s="207"/>
      <c r="X15" s="207"/>
    </row>
    <row r="16" spans="2:24">
      <c r="B16" s="734" t="s">
        <v>8</v>
      </c>
      <c r="C16" s="735"/>
      <c r="D16" s="735"/>
      <c r="E16" s="735"/>
      <c r="F16" s="735"/>
      <c r="G16" s="735"/>
      <c r="H16" s="735"/>
      <c r="I16" s="735"/>
      <c r="J16" s="735"/>
      <c r="K16" s="735"/>
      <c r="L16" s="735"/>
      <c r="M16" s="735"/>
      <c r="N16" s="735"/>
      <c r="O16" s="735"/>
      <c r="P16" s="208">
        <f>'Sintesi (CFI-TS)'!P16+'Sintesi (CFI-ACN)'!P16</f>
        <v>190</v>
      </c>
      <c r="Q16" s="209"/>
      <c r="R16" s="210"/>
      <c r="S16" s="736"/>
      <c r="T16" s="737"/>
      <c r="U16" s="738"/>
      <c r="V16" s="202"/>
      <c r="W16" s="202"/>
      <c r="X16" s="202"/>
    </row>
    <row r="17" spans="2:49">
      <c r="B17" s="729" t="s">
        <v>9</v>
      </c>
      <c r="C17" s="730"/>
      <c r="D17" s="730"/>
      <c r="E17" s="730"/>
      <c r="F17" s="730"/>
      <c r="G17" s="730"/>
      <c r="H17" s="730"/>
      <c r="I17" s="730"/>
      <c r="J17" s="730"/>
      <c r="K17" s="730"/>
      <c r="L17" s="730"/>
      <c r="M17" s="730"/>
      <c r="N17" s="730"/>
      <c r="O17" s="730"/>
      <c r="P17" s="208">
        <f>'Sintesi (CFI-TS)'!P17+'Sintesi (CFI-ACN)'!P17</f>
        <v>190</v>
      </c>
      <c r="Q17" s="209"/>
      <c r="R17" s="210"/>
      <c r="S17" s="739">
        <f>IFERROR(P17/P16,0)</f>
        <v>1</v>
      </c>
      <c r="T17" s="740"/>
      <c r="U17" s="741"/>
      <c r="V17" s="211"/>
      <c r="W17" s="211"/>
      <c r="X17" s="211"/>
    </row>
    <row r="18" spans="2:49">
      <c r="B18" s="653" t="s">
        <v>226</v>
      </c>
      <c r="C18" s="654"/>
      <c r="D18" s="654"/>
      <c r="E18" s="654"/>
      <c r="F18" s="654"/>
      <c r="G18" s="654"/>
      <c r="H18" s="654"/>
      <c r="I18" s="654"/>
      <c r="J18" s="654"/>
      <c r="K18" s="654"/>
      <c r="L18" s="654"/>
      <c r="M18" s="654"/>
      <c r="N18" s="654"/>
      <c r="O18" s="654"/>
      <c r="P18" s="476">
        <f>'Sintesi (CFI-TS)'!P18+'Sintesi (CFI-ACN)'!P18</f>
        <v>8</v>
      </c>
      <c r="Q18" s="477"/>
      <c r="R18" s="478"/>
      <c r="S18" s="695">
        <f>IFERROR(P18/P16,0)</f>
        <v>4.2105263157894736E-2</v>
      </c>
      <c r="T18" s="696"/>
      <c r="U18" s="697"/>
      <c r="V18" s="211"/>
      <c r="W18" s="211"/>
      <c r="X18" s="211"/>
    </row>
    <row r="19" spans="2:49">
      <c r="B19" s="653" t="s">
        <v>172</v>
      </c>
      <c r="C19" s="654"/>
      <c r="D19" s="654"/>
      <c r="E19" s="654"/>
      <c r="F19" s="654"/>
      <c r="G19" s="654"/>
      <c r="H19" s="654"/>
      <c r="I19" s="654"/>
      <c r="J19" s="654"/>
      <c r="K19" s="654"/>
      <c r="L19" s="654"/>
      <c r="M19" s="654"/>
      <c r="N19" s="654"/>
      <c r="O19" s="654"/>
      <c r="P19" s="473">
        <f>'Sintesi (CFI-TS)'!P19+'Sintesi (CFI-ACN)'!P19</f>
        <v>146</v>
      </c>
      <c r="Q19" s="477"/>
      <c r="R19" s="478"/>
      <c r="S19" s="724">
        <f>IFERROR((P19/P16),0)</f>
        <v>0.76842105263157889</v>
      </c>
      <c r="T19" s="725"/>
      <c r="U19" s="726"/>
      <c r="V19" s="211"/>
      <c r="W19" s="211"/>
      <c r="X19" s="211"/>
    </row>
    <row r="20" spans="2:49">
      <c r="B20" s="746" t="s">
        <v>227</v>
      </c>
      <c r="C20" s="747"/>
      <c r="D20" s="747"/>
      <c r="E20" s="747"/>
      <c r="F20" s="747"/>
      <c r="G20" s="747"/>
      <c r="H20" s="747"/>
      <c r="I20" s="747"/>
      <c r="J20" s="747"/>
      <c r="K20" s="747"/>
      <c r="L20" s="747"/>
      <c r="M20" s="747"/>
      <c r="N20" s="747"/>
      <c r="O20" s="748"/>
      <c r="P20" s="474">
        <f>'Sintesi (CFI-TS)'!P20+'Sintesi (CFI-ACN)'!P20</f>
        <v>0</v>
      </c>
      <c r="Q20" s="479"/>
      <c r="R20" s="480"/>
      <c r="S20" s="655">
        <f>IFERROR((P20/P16),0)</f>
        <v>0</v>
      </c>
      <c r="T20" s="656"/>
      <c r="U20" s="657"/>
      <c r="V20" s="211"/>
      <c r="W20" s="211"/>
      <c r="X20" s="211"/>
    </row>
    <row r="21" spans="2:49" ht="13.5" thickBot="1">
      <c r="B21" s="727" t="s">
        <v>60</v>
      </c>
      <c r="C21" s="728"/>
      <c r="D21" s="728"/>
      <c r="E21" s="728"/>
      <c r="F21" s="728"/>
      <c r="G21" s="728"/>
      <c r="H21" s="728"/>
      <c r="I21" s="728"/>
      <c r="J21" s="728"/>
      <c r="K21" s="728"/>
      <c r="L21" s="728"/>
      <c r="M21" s="728"/>
      <c r="N21" s="728"/>
      <c r="O21" s="728"/>
      <c r="P21" s="474">
        <f>'Sintesi (CFI-TS)'!P21+'Sintesi (CFI-ACN)'!P21</f>
        <v>44</v>
      </c>
      <c r="Q21" s="477"/>
      <c r="R21" s="478"/>
      <c r="S21" s="742">
        <f>IFERROR((P21/P16),0)</f>
        <v>0.23157894736842105</v>
      </c>
      <c r="T21" s="743"/>
      <c r="U21" s="744"/>
      <c r="V21" s="211"/>
      <c r="W21" s="211"/>
      <c r="X21" s="211"/>
    </row>
    <row r="22" spans="2:49">
      <c r="B22" s="711" t="s">
        <v>173</v>
      </c>
      <c r="C22" s="712"/>
      <c r="D22" s="712"/>
      <c r="E22" s="712"/>
      <c r="F22" s="712"/>
      <c r="G22" s="712"/>
      <c r="H22" s="712"/>
      <c r="I22" s="712"/>
      <c r="J22" s="712"/>
      <c r="K22" s="712"/>
      <c r="L22" s="712"/>
      <c r="M22" s="712"/>
      <c r="N22" s="712"/>
      <c r="O22" s="712"/>
      <c r="P22" s="212">
        <f>'Sintesi (CFI-TS)'!P22+'Sintesi (CFI-ACN)'!P22</f>
        <v>197</v>
      </c>
      <c r="Q22" s="213"/>
      <c r="R22" s="213"/>
      <c r="S22" s="749">
        <f>AL59</f>
        <v>0</v>
      </c>
      <c r="T22" s="749"/>
      <c r="U22" s="750"/>
      <c r="V22" s="211"/>
      <c r="W22" s="211"/>
      <c r="X22" s="214"/>
    </row>
    <row r="23" spans="2:49" ht="13.5" thickBot="1">
      <c r="B23" s="701" t="s">
        <v>174</v>
      </c>
      <c r="C23" s="702"/>
      <c r="D23" s="702"/>
      <c r="E23" s="702"/>
      <c r="F23" s="702"/>
      <c r="G23" s="702"/>
      <c r="H23" s="702"/>
      <c r="I23" s="702"/>
      <c r="J23" s="702"/>
      <c r="K23" s="702"/>
      <c r="L23" s="702"/>
      <c r="M23" s="702"/>
      <c r="N23" s="702"/>
      <c r="O23" s="702"/>
      <c r="P23" s="215">
        <f>'Sintesi (CFI-TS)'!P23+'Sintesi (CFI-ACN)'!P23</f>
        <v>182</v>
      </c>
      <c r="Q23" s="216"/>
      <c r="R23" s="216"/>
      <c r="S23" s="756">
        <f>AN59</f>
        <v>1</v>
      </c>
      <c r="T23" s="756"/>
      <c r="U23" s="757"/>
      <c r="V23" s="211"/>
      <c r="W23" s="211"/>
      <c r="X23" s="211"/>
    </row>
    <row r="24" spans="2:49">
      <c r="B24" s="758" t="s">
        <v>10</v>
      </c>
      <c r="C24" s="759"/>
      <c r="D24" s="759"/>
      <c r="E24" s="759"/>
      <c r="F24" s="759"/>
      <c r="G24" s="759"/>
      <c r="H24" s="759"/>
      <c r="I24" s="759"/>
      <c r="J24" s="759"/>
      <c r="K24" s="759"/>
      <c r="L24" s="759"/>
      <c r="M24" s="759"/>
      <c r="N24" s="759"/>
      <c r="O24" s="759"/>
      <c r="P24" s="274"/>
      <c r="Q24" s="217"/>
      <c r="R24" s="217"/>
      <c r="S24" s="760"/>
      <c r="T24" s="760"/>
      <c r="U24" s="761"/>
      <c r="V24" s="202"/>
      <c r="W24" s="211"/>
      <c r="X24" s="211"/>
    </row>
    <row r="25" spans="2:49">
      <c r="B25" s="729" t="s">
        <v>11</v>
      </c>
      <c r="C25" s="730"/>
      <c r="D25" s="730"/>
      <c r="E25" s="730"/>
      <c r="F25" s="730"/>
      <c r="G25" s="730"/>
      <c r="H25" s="730"/>
      <c r="I25" s="730"/>
      <c r="J25" s="730"/>
      <c r="K25" s="730"/>
      <c r="L25" s="730"/>
      <c r="M25" s="730"/>
      <c r="N25" s="730"/>
      <c r="O25" s="730"/>
      <c r="P25" s="208">
        <f>+'Sintesi (CFI-TS)'!P25+'Sintesi (CFI-ACN)'!P25</f>
        <v>141</v>
      </c>
      <c r="Q25" s="209"/>
      <c r="R25" s="209"/>
      <c r="S25" s="762"/>
      <c r="T25" s="762"/>
      <c r="U25" s="763"/>
      <c r="V25" s="202"/>
      <c r="W25" s="211"/>
      <c r="X25" s="211"/>
    </row>
    <row r="26" spans="2:49" ht="13.5" thickBot="1">
      <c r="B26" s="701" t="s">
        <v>12</v>
      </c>
      <c r="C26" s="702"/>
      <c r="D26" s="702"/>
      <c r="E26" s="702"/>
      <c r="F26" s="702"/>
      <c r="G26" s="702"/>
      <c r="H26" s="702"/>
      <c r="I26" s="702"/>
      <c r="J26" s="702"/>
      <c r="K26" s="702"/>
      <c r="L26" s="702"/>
      <c r="M26" s="702"/>
      <c r="N26" s="702"/>
      <c r="O26" s="764"/>
      <c r="P26" s="216">
        <f>+'Sintesi (CFI-TS)'!P26+'Sintesi (CFI-ACN)'!P26</f>
        <v>19</v>
      </c>
      <c r="Q26" s="216"/>
      <c r="R26" s="216"/>
      <c r="S26" s="765"/>
      <c r="T26" s="765"/>
      <c r="U26" s="766"/>
      <c r="V26" s="202"/>
      <c r="W26" s="211"/>
      <c r="X26" s="211"/>
    </row>
    <row r="27" spans="2:49">
      <c r="W27" s="225"/>
    </row>
    <row r="28" spans="2:49">
      <c r="B28" s="226" t="s">
        <v>58</v>
      </c>
      <c r="C28" s="227" t="s">
        <v>121</v>
      </c>
      <c r="D28" s="227"/>
      <c r="E28" s="227"/>
      <c r="F28" s="227"/>
      <c r="G28" s="227"/>
      <c r="H28" s="227"/>
      <c r="I28" s="227"/>
      <c r="J28" s="227"/>
      <c r="K28" s="227"/>
      <c r="L28" s="227"/>
      <c r="M28" s="227"/>
      <c r="O28" s="227"/>
    </row>
    <row r="29" spans="2:49" ht="13.5" thickBot="1">
      <c r="B29" s="228" t="s">
        <v>59</v>
      </c>
      <c r="C29" s="227" t="s">
        <v>122</v>
      </c>
      <c r="D29" s="227"/>
      <c r="E29" s="227"/>
      <c r="F29" s="227"/>
      <c r="G29" s="227"/>
      <c r="H29" s="227"/>
      <c r="I29" s="227"/>
      <c r="J29" s="227"/>
      <c r="K29" s="227"/>
      <c r="L29" s="227"/>
      <c r="M29" s="227"/>
      <c r="O29" s="227"/>
      <c r="Q29" s="229"/>
      <c r="R29" s="229"/>
      <c r="S29" s="229"/>
      <c r="T29" s="229"/>
      <c r="U29" s="229"/>
      <c r="V29" s="229"/>
      <c r="W29" s="229"/>
      <c r="X29" s="229"/>
    </row>
    <row r="30" spans="2:49" ht="48.6" customHeight="1">
      <c r="B30" s="230" t="s">
        <v>0</v>
      </c>
      <c r="C30" s="230" t="s">
        <v>256</v>
      </c>
      <c r="D30" s="230"/>
      <c r="E30" s="230"/>
      <c r="F30" s="230"/>
      <c r="G30" s="230"/>
      <c r="H30" s="230"/>
      <c r="I30" s="230"/>
      <c r="J30" s="230"/>
      <c r="K30" s="230"/>
      <c r="L30" s="230"/>
      <c r="M30" s="230"/>
      <c r="N30" s="231" t="s">
        <v>53</v>
      </c>
      <c r="O30" s="232" t="s">
        <v>74</v>
      </c>
      <c r="P30" s="232" t="s">
        <v>56</v>
      </c>
      <c r="Q30" s="232" t="s">
        <v>66</v>
      </c>
      <c r="R30" s="232" t="s">
        <v>67</v>
      </c>
      <c r="S30" s="232" t="s">
        <v>65</v>
      </c>
      <c r="T30" s="232" t="s">
        <v>68</v>
      </c>
      <c r="U30" s="233" t="s">
        <v>69</v>
      </c>
      <c r="V30" s="232" t="s">
        <v>55</v>
      </c>
      <c r="W30" s="232" t="s">
        <v>97</v>
      </c>
      <c r="X30" s="232" t="s">
        <v>76</v>
      </c>
      <c r="Y30" s="232" t="s">
        <v>98</v>
      </c>
      <c r="Z30" s="234" t="s">
        <v>91</v>
      </c>
      <c r="AA30" s="234" t="s">
        <v>15</v>
      </c>
      <c r="AB30" s="234" t="s">
        <v>16</v>
      </c>
      <c r="AC30" s="234" t="s">
        <v>57</v>
      </c>
      <c r="AD30" s="232" t="s">
        <v>17</v>
      </c>
      <c r="AE30" s="232" t="s">
        <v>18</v>
      </c>
      <c r="AF30" s="232" t="s">
        <v>19</v>
      </c>
      <c r="AG30" s="232" t="s">
        <v>20</v>
      </c>
      <c r="AH30" s="232" t="s">
        <v>21</v>
      </c>
      <c r="AI30" s="232" t="s">
        <v>101</v>
      </c>
      <c r="AJ30" s="235" t="s">
        <v>137</v>
      </c>
      <c r="AK30" s="235" t="s">
        <v>127</v>
      </c>
      <c r="AL30" s="235" t="s">
        <v>128</v>
      </c>
      <c r="AM30" s="235" t="s">
        <v>126</v>
      </c>
      <c r="AN30" s="235" t="s">
        <v>129</v>
      </c>
      <c r="AO30" s="236" t="s">
        <v>130</v>
      </c>
      <c r="AP30" s="236" t="s">
        <v>133</v>
      </c>
      <c r="AQ30" s="236" t="s">
        <v>131</v>
      </c>
      <c r="AR30" s="236" t="s">
        <v>134</v>
      </c>
      <c r="AS30" s="236" t="s">
        <v>132</v>
      </c>
      <c r="AT30" s="236" t="s">
        <v>135</v>
      </c>
      <c r="AV30" s="237" t="s">
        <v>162</v>
      </c>
      <c r="AW30" s="237" t="s">
        <v>163</v>
      </c>
    </row>
    <row r="31" spans="2:49" s="220" customFormat="1" ht="12" customHeight="1">
      <c r="B31" s="238" t="str">
        <f>IF('Sintesi Quantitativa (Overall)'!B33&lt;&gt;"",'Sintesi Quantitativa (Overall)'!B33,"")</f>
        <v>P59-Deploy &amp; Change CRMT</v>
      </c>
      <c r="C31" s="238" t="str">
        <f>IF('Sintesi Quantitativa (Overall)'!C33&lt;&gt;"",'Sintesi Quantitativa (Overall)'!C33,"")</f>
        <v>AO004511</v>
      </c>
      <c r="D31" s="238"/>
      <c r="E31" s="238"/>
      <c r="F31" s="238"/>
      <c r="G31" s="238"/>
      <c r="H31" s="238"/>
      <c r="I31" s="238"/>
      <c r="J31" s="238"/>
      <c r="K31" s="238"/>
      <c r="L31" s="238"/>
      <c r="M31" s="238"/>
      <c r="N31" s="238" t="str">
        <f>IF('Sintesi Quantitativa (Overall)'!D33&lt;&gt;"",'Sintesi Quantitativa (Overall)'!D33,"")</f>
        <v>Cross</v>
      </c>
      <c r="O31" s="240">
        <f>'Sintesi Quantitativa (Overall)'!E33</f>
        <v>1</v>
      </c>
      <c r="P31" s="241">
        <f>+'Sintesi (CFI-TS)'!P31+'Sintesi (CFI-ACN)'!P31</f>
        <v>2</v>
      </c>
      <c r="Q31" s="276">
        <f>+'Sintesi (CFI-TS)'!Q31+'Sintesi (CFI-ACN)'!Q31</f>
        <v>0</v>
      </c>
      <c r="R31" s="241">
        <f>+'Sintesi (CFI-TS)'!R31+'Sintesi (CFI-ACN)'!R31</f>
        <v>0</v>
      </c>
      <c r="S31" s="241">
        <f>+'Sintesi (CFI-TS)'!S31+'Sintesi (CFI-ACN)'!S31</f>
        <v>-2</v>
      </c>
      <c r="T31" s="241">
        <f>+'Sintesi (CFI-TS)'!T31+'Sintesi (CFI-ACN)'!T31</f>
        <v>0</v>
      </c>
      <c r="U31" s="241">
        <f>+'Sintesi (CFI-TS)'!U31+'Sintesi (CFI-ACN)'!U31</f>
        <v>4</v>
      </c>
      <c r="V31" s="241">
        <f>+'Sintesi (CFI-TS)'!V31+'Sintesi (CFI-ACN)'!V31</f>
        <v>0</v>
      </c>
      <c r="W31" s="241">
        <f>+'Sintesi (CFI-TS)'!W31+'Sintesi (CFI-ACN)'!W31</f>
        <v>2</v>
      </c>
      <c r="X31" s="243">
        <f>+'Sintesi (CFI-TS)'!X31+'Sintesi (CFI-ACN)'!X31</f>
        <v>0</v>
      </c>
      <c r="Y31" s="241">
        <f>+'Sintesi (CFI-TS)'!Y31+'Sintesi (CFI-ACN)'!Y31</f>
        <v>2</v>
      </c>
      <c r="Z31" s="243">
        <f>+'Sintesi (CFI-TS)'!Z31+'Sintesi (CFI-ACN)'!Z31</f>
        <v>2</v>
      </c>
      <c r="AA31" s="243">
        <f>+'Sintesi (CFI-TS)'!AA31+'Sintesi (CFI-ACN)'!AA31</f>
        <v>0</v>
      </c>
      <c r="AB31" s="243">
        <f>+'Sintesi (CFI-TS)'!AB31+'Sintesi (CFI-ACN)'!AB31</f>
        <v>2</v>
      </c>
      <c r="AC31" s="243">
        <f>+'Sintesi (CFI-TS)'!AC31+'Sintesi (CFI-ACN)'!AC31</f>
        <v>0</v>
      </c>
      <c r="AD31" s="243">
        <f>+'Sintesi (CFI-TS)'!AD31+'Sintesi (CFI-ACN)'!AD31</f>
        <v>0</v>
      </c>
      <c r="AE31" s="243">
        <f>+'Sintesi (CFI-TS)'!AE31+'Sintesi (CFI-ACN)'!AE31</f>
        <v>0</v>
      </c>
      <c r="AF31" s="244">
        <f>IFERROR(Z31/Y31,0)</f>
        <v>1</v>
      </c>
      <c r="AG31" s="244">
        <f>IFERROR((AD31+AE31)/(Y31),0)</f>
        <v>0</v>
      </c>
      <c r="AH31" s="243">
        <f>IFERROR(Y31-AD31-AE31,0)</f>
        <v>2</v>
      </c>
      <c r="AI31" s="244">
        <f>IFERROR((AD31+AE31+X31)/(W31),0)</f>
        <v>0</v>
      </c>
      <c r="AJ31" s="245">
        <f>+'Sintesi (CFI-TS)'!AJ31+'Sintesi (CFI-ACN)'!AJ31</f>
        <v>0</v>
      </c>
      <c r="AK31" s="245">
        <f>+'Sintesi (CFI-TS)'!AK31+'Sintesi (CFI-ACN)'!AK31</f>
        <v>2</v>
      </c>
      <c r="AL31" s="244">
        <f>IFERROR(AK31/AJ31,0)</f>
        <v>0</v>
      </c>
      <c r="AM31" s="245">
        <f>+'Sintesi (CFI-TS)'!AM31+'Sintesi (CFI-ACN)'!AM31</f>
        <v>2</v>
      </c>
      <c r="AN31" s="244">
        <f>IFERROR(AM31/W31,0)</f>
        <v>1</v>
      </c>
      <c r="AO31" s="245">
        <f>+'Sintesi (CFI-TS)'!AO31+'Sintesi (CFI-ACN)'!AO31</f>
        <v>0</v>
      </c>
      <c r="AP31" s="244">
        <f>IFERROR(AO31/W31,0)</f>
        <v>0</v>
      </c>
      <c r="AQ31" s="245">
        <f>+'Sintesi (CFI-TS)'!AQ31+'Sintesi (CFI-ACN)'!AQ31</f>
        <v>0</v>
      </c>
      <c r="AR31" s="244">
        <f>IFERROR(AQ31/Y31,0)</f>
        <v>0</v>
      </c>
      <c r="AS31" s="245">
        <f>+'Sintesi (CFI-TS)'!AS31+'Sintesi (CFI-ACN)'!AS31</f>
        <v>0</v>
      </c>
      <c r="AT31" s="244">
        <f>IFERROR(AS31/Y31,0)</f>
        <v>0</v>
      </c>
      <c r="AV31" s="515">
        <f>(AD31+AE31+X31)-AK31</f>
        <v>-2</v>
      </c>
      <c r="AW31" s="515">
        <f>(AE31+AD31+X31)-AM31</f>
        <v>-2</v>
      </c>
    </row>
    <row r="32" spans="2:49" s="247" customFormat="1" ht="12" customHeight="1">
      <c r="B32" s="238" t="str">
        <f>IF('Sintesi Quantitativa (Overall)'!B34&lt;&gt;"",'Sintesi Quantitativa (Overall)'!B34,"")</f>
        <v>P59-Deploy &amp; Change CRMT</v>
      </c>
      <c r="C32" s="238" t="str">
        <f>IF('Sintesi Quantitativa (Overall)'!C34&lt;&gt;"",'Sintesi Quantitativa (Overall)'!C34,"")</f>
        <v>AO004511_YYY103</v>
      </c>
      <c r="D32" s="238"/>
      <c r="E32" s="238"/>
      <c r="F32" s="238"/>
      <c r="G32" s="238"/>
      <c r="H32" s="238"/>
      <c r="I32" s="238"/>
      <c r="J32" s="238"/>
      <c r="K32" s="238"/>
      <c r="L32" s="238"/>
      <c r="M32" s="238"/>
      <c r="N32" s="238" t="str">
        <f>IF('Sintesi Quantitativa (Overall)'!D34&lt;&gt;"",'Sintesi Quantitativa (Overall)'!D34,"")</f>
        <v>Prima Attivazione</v>
      </c>
      <c r="O32" s="240">
        <f>'Sintesi Quantitativa (Overall)'!E34</f>
        <v>1</v>
      </c>
      <c r="P32" s="241">
        <f>+'Sintesi (CFI-TS)'!P32+'Sintesi (CFI-ACN)'!P32</f>
        <v>23</v>
      </c>
      <c r="Q32" s="276">
        <f>+'Sintesi (CFI-TS)'!Q32+'Sintesi (CFI-ACN)'!Q32</f>
        <v>0</v>
      </c>
      <c r="R32" s="241">
        <f>+'Sintesi (CFI-TS)'!R32+'Sintesi (CFI-ACN)'!R32</f>
        <v>0</v>
      </c>
      <c r="S32" s="241">
        <f>+'Sintesi (CFI-TS)'!S32+'Sintesi (CFI-ACN)'!S32</f>
        <v>-25</v>
      </c>
      <c r="T32" s="241">
        <f>+'Sintesi (CFI-TS)'!T32+'Sintesi (CFI-ACN)'!T32</f>
        <v>0</v>
      </c>
      <c r="U32" s="241">
        <f>+'Sintesi (CFI-TS)'!U32+'Sintesi (CFI-ACN)'!U32</f>
        <v>48</v>
      </c>
      <c r="V32" s="241">
        <f>+'Sintesi (CFI-TS)'!V32+'Sintesi (CFI-ACN)'!V32</f>
        <v>0</v>
      </c>
      <c r="W32" s="241">
        <f>+'Sintesi (CFI-TS)'!W32+'Sintesi (CFI-ACN)'!W32</f>
        <v>23</v>
      </c>
      <c r="X32" s="243">
        <f>+'Sintesi (CFI-TS)'!X32+'Sintesi (CFI-ACN)'!X32</f>
        <v>1</v>
      </c>
      <c r="Y32" s="241">
        <f>+'Sintesi (CFI-TS)'!Y32+'Sintesi (CFI-ACN)'!Y32</f>
        <v>22</v>
      </c>
      <c r="Z32" s="243">
        <f>+'Sintesi (CFI-TS)'!Z32+'Sintesi (CFI-ACN)'!Z32</f>
        <v>22</v>
      </c>
      <c r="AA32" s="243">
        <f>+'Sintesi (CFI-TS)'!AA32+'Sintesi (CFI-ACN)'!AA32</f>
        <v>0</v>
      </c>
      <c r="AB32" s="243">
        <f>+'Sintesi (CFI-TS)'!AB32+'Sintesi (CFI-ACN)'!AB32</f>
        <v>1</v>
      </c>
      <c r="AC32" s="243">
        <f>+'Sintesi (CFI-TS)'!AC32+'Sintesi (CFI-ACN)'!AC32</f>
        <v>0</v>
      </c>
      <c r="AD32" s="243">
        <f>+'Sintesi (CFI-TS)'!AD32+'Sintesi (CFI-ACN)'!AD32</f>
        <v>0</v>
      </c>
      <c r="AE32" s="243">
        <f>+'Sintesi (CFI-TS)'!AE32+'Sintesi (CFI-ACN)'!AE32</f>
        <v>21</v>
      </c>
      <c r="AF32" s="244">
        <f t="shared" ref="AF32:AF58" si="0">IFERROR(Z32/Y32,0)</f>
        <v>1</v>
      </c>
      <c r="AG32" s="244">
        <f t="shared" ref="AG32:AG58" si="1">IFERROR((AD32+AE32)/(Y32),0)</f>
        <v>0.95454545454545459</v>
      </c>
      <c r="AH32" s="243">
        <f t="shared" ref="AH32:AH58" si="2">IFERROR(Y32-AD32-AE32,0)</f>
        <v>1</v>
      </c>
      <c r="AI32" s="244">
        <f t="shared" ref="AI32:AI58" si="3">IFERROR((AD32+AE32+X32)/(W32),0)</f>
        <v>0.95652173913043481</v>
      </c>
      <c r="AJ32" s="245">
        <f>+'Sintesi (CFI-TS)'!AJ32+'Sintesi (CFI-ACN)'!AJ32</f>
        <v>0</v>
      </c>
      <c r="AK32" s="245">
        <f>+'Sintesi (CFI-TS)'!AK32+'Sintesi (CFI-ACN)'!AK32</f>
        <v>23</v>
      </c>
      <c r="AL32" s="244">
        <f t="shared" ref="AL32:AL58" si="4">IFERROR(AK32/AJ32,0)</f>
        <v>0</v>
      </c>
      <c r="AM32" s="245">
        <f>+'Sintesi (CFI-TS)'!AM32+'Sintesi (CFI-ACN)'!AM32</f>
        <v>22</v>
      </c>
      <c r="AN32" s="244">
        <f t="shared" ref="AN32:AN58" si="5">IFERROR(AM32/W32,0)</f>
        <v>0.95652173913043481</v>
      </c>
      <c r="AO32" s="245">
        <f>+'Sintesi (CFI-TS)'!AO32+'Sintesi (CFI-ACN)'!AO32</f>
        <v>0</v>
      </c>
      <c r="AP32" s="244">
        <f t="shared" ref="AP32:AP58" si="6">IFERROR(AO32/W32,0)</f>
        <v>0</v>
      </c>
      <c r="AQ32" s="245">
        <f>+'Sintesi (CFI-TS)'!AQ32+'Sintesi (CFI-ACN)'!AQ32</f>
        <v>0</v>
      </c>
      <c r="AR32" s="244">
        <f t="shared" ref="AR32:AR58" si="7">IFERROR(AQ32/Y32,0)</f>
        <v>0</v>
      </c>
      <c r="AS32" s="245">
        <f>+'Sintesi (CFI-TS)'!AS32+'Sintesi (CFI-ACN)'!AS32</f>
        <v>21</v>
      </c>
      <c r="AT32" s="244">
        <f t="shared" ref="AT32:AT58" si="8">IFERROR(AS32/Y32,0)</f>
        <v>0.95454545454545459</v>
      </c>
      <c r="AV32" s="515">
        <f t="shared" ref="AV32:AV59" si="9">(AD32+AE32+X32)-AK32</f>
        <v>-1</v>
      </c>
      <c r="AW32" s="515">
        <f t="shared" ref="AW32:AW59" si="10">(AE32+AD32+X32)-AM32</f>
        <v>0</v>
      </c>
    </row>
    <row r="33" spans="2:49" s="247" customFormat="1" ht="12" customHeight="1">
      <c r="B33" s="238" t="str">
        <f>IF('Sintesi Quantitativa (Overall)'!B35&lt;&gt;"",'Sintesi Quantitativa (Overall)'!B35,"")</f>
        <v>P59-Deploy &amp; Change CRMT</v>
      </c>
      <c r="C33" s="238" t="str">
        <f>IF('Sintesi Quantitativa (Overall)'!C35&lt;&gt;"",'Sintesi Quantitativa (Overall)'!C35,"")</f>
        <v>AO004511_YYY104</v>
      </c>
      <c r="D33" s="238"/>
      <c r="E33" s="238"/>
      <c r="F33" s="238"/>
      <c r="G33" s="238"/>
      <c r="H33" s="238"/>
      <c r="I33" s="238"/>
      <c r="J33" s="238"/>
      <c r="K33" s="238"/>
      <c r="L33" s="238"/>
      <c r="M33" s="238"/>
      <c r="N33" s="238" t="str">
        <f>IF('Sintesi Quantitativa (Overall)'!D35&lt;&gt;"",'Sintesi Quantitativa (Overall)'!D35,"")</f>
        <v>Prima_Attivazione_combinata</v>
      </c>
      <c r="O33" s="240">
        <f>'Sintesi Quantitativa (Overall)'!E35</f>
        <v>1</v>
      </c>
      <c r="P33" s="241">
        <f>+'Sintesi (CFI-TS)'!P33+'Sintesi (CFI-ACN)'!P33</f>
        <v>0</v>
      </c>
      <c r="Q33" s="276">
        <f>+'Sintesi (CFI-TS)'!Q33+'Sintesi (CFI-ACN)'!Q33</f>
        <v>0</v>
      </c>
      <c r="R33" s="241">
        <f>+'Sintesi (CFI-TS)'!R33+'Sintesi (CFI-ACN)'!R33</f>
        <v>0</v>
      </c>
      <c r="S33" s="241">
        <f>+'Sintesi (CFI-TS)'!S33+'Sintesi (CFI-ACN)'!S33</f>
        <v>-10</v>
      </c>
      <c r="T33" s="241">
        <f>+'Sintesi (CFI-TS)'!T33+'Sintesi (CFI-ACN)'!T33</f>
        <v>0</v>
      </c>
      <c r="U33" s="241">
        <f>+'Sintesi (CFI-TS)'!U33+'Sintesi (CFI-ACN)'!U33</f>
        <v>10</v>
      </c>
      <c r="V33" s="241">
        <f>+'Sintesi (CFI-TS)'!V33+'Sintesi (CFI-ACN)'!V33</f>
        <v>0</v>
      </c>
      <c r="W33" s="241">
        <f>+'Sintesi (CFI-TS)'!W33+'Sintesi (CFI-ACN)'!W33</f>
        <v>0</v>
      </c>
      <c r="X33" s="243">
        <f>+'Sintesi (CFI-TS)'!X33+'Sintesi (CFI-ACN)'!X33</f>
        <v>0</v>
      </c>
      <c r="Y33" s="241">
        <f>+'Sintesi (CFI-TS)'!Y33+'Sintesi (CFI-ACN)'!Y33</f>
        <v>0</v>
      </c>
      <c r="Z33" s="243">
        <f>+'Sintesi (CFI-TS)'!Z33+'Sintesi (CFI-ACN)'!Z33</f>
        <v>0</v>
      </c>
      <c r="AA33" s="243">
        <f>+'Sintesi (CFI-TS)'!AA33+'Sintesi (CFI-ACN)'!AA33</f>
        <v>0</v>
      </c>
      <c r="AB33" s="243">
        <f>+'Sintesi (CFI-TS)'!AB33+'Sintesi (CFI-ACN)'!AB33</f>
        <v>0</v>
      </c>
      <c r="AC33" s="243">
        <f>+'Sintesi (CFI-TS)'!AC33+'Sintesi (CFI-ACN)'!AC33</f>
        <v>0</v>
      </c>
      <c r="AD33" s="243">
        <f>+'Sintesi (CFI-TS)'!AD33+'Sintesi (CFI-ACN)'!AD33</f>
        <v>0</v>
      </c>
      <c r="AE33" s="243">
        <f>+'Sintesi (CFI-TS)'!AE33+'Sintesi (CFI-ACN)'!AE33</f>
        <v>0</v>
      </c>
      <c r="AF33" s="244">
        <f t="shared" si="0"/>
        <v>0</v>
      </c>
      <c r="AG33" s="244">
        <f t="shared" si="1"/>
        <v>0</v>
      </c>
      <c r="AH33" s="243">
        <f t="shared" si="2"/>
        <v>0</v>
      </c>
      <c r="AI33" s="244">
        <f t="shared" si="3"/>
        <v>0</v>
      </c>
      <c r="AJ33" s="245">
        <f>+'Sintesi (CFI-TS)'!AJ33+'Sintesi (CFI-ACN)'!AJ33</f>
        <v>0</v>
      </c>
      <c r="AK33" s="245">
        <f>+'Sintesi (CFI-TS)'!AK33+'Sintesi (CFI-ACN)'!AK33</f>
        <v>0</v>
      </c>
      <c r="AL33" s="244">
        <f t="shared" si="4"/>
        <v>0</v>
      </c>
      <c r="AM33" s="245">
        <f>+'Sintesi (CFI-TS)'!AM33+'Sintesi (CFI-ACN)'!AM33</f>
        <v>0</v>
      </c>
      <c r="AN33" s="244">
        <f t="shared" si="5"/>
        <v>0</v>
      </c>
      <c r="AO33" s="245">
        <f>+'Sintesi (CFI-TS)'!AO33+'Sintesi (CFI-ACN)'!AO33</f>
        <v>0</v>
      </c>
      <c r="AP33" s="244">
        <f t="shared" si="6"/>
        <v>0</v>
      </c>
      <c r="AQ33" s="245">
        <f>+'Sintesi (CFI-TS)'!AQ33+'Sintesi (CFI-ACN)'!AQ33</f>
        <v>0</v>
      </c>
      <c r="AR33" s="244">
        <f t="shared" si="7"/>
        <v>0</v>
      </c>
      <c r="AS33" s="245">
        <f>+'Sintesi (CFI-TS)'!AS33+'Sintesi (CFI-ACN)'!AS33</f>
        <v>0</v>
      </c>
      <c r="AT33" s="244">
        <f t="shared" si="8"/>
        <v>0</v>
      </c>
      <c r="AV33" s="515">
        <f t="shared" si="9"/>
        <v>0</v>
      </c>
      <c r="AW33" s="515">
        <f t="shared" si="10"/>
        <v>0</v>
      </c>
    </row>
    <row r="34" spans="2:49" s="247" customFormat="1" ht="12" customHeight="1">
      <c r="B34" s="238" t="str">
        <f>IF('Sintesi Quantitativa (Overall)'!B36&lt;&gt;"",'Sintesi Quantitativa (Overall)'!B36,"")</f>
        <v>P59-Deploy &amp; Change CRMT</v>
      </c>
      <c r="C34" s="238" t="str">
        <f>IF('Sintesi Quantitativa (Overall)'!C36&lt;&gt;"",'Sintesi Quantitativa (Overall)'!C36,"")</f>
        <v>AO004511_YYY109</v>
      </c>
      <c r="D34" s="238"/>
      <c r="E34" s="238"/>
      <c r="F34" s="238"/>
      <c r="G34" s="238"/>
      <c r="H34" s="238"/>
      <c r="I34" s="238"/>
      <c r="J34" s="238"/>
      <c r="K34" s="238"/>
      <c r="L34" s="238"/>
      <c r="M34" s="238"/>
      <c r="N34" s="238" t="str">
        <f>IF('Sintesi Quantitativa (Overall)'!D36&lt;&gt;"",'Sintesi Quantitativa (Overall)'!D36,"")</f>
        <v>Ricontrattualizzazione</v>
      </c>
      <c r="O34" s="240">
        <f>'Sintesi Quantitativa (Overall)'!E36</f>
        <v>1</v>
      </c>
      <c r="P34" s="241">
        <f>+'Sintesi (CFI-TS)'!P34+'Sintesi (CFI-ACN)'!P34</f>
        <v>0</v>
      </c>
      <c r="Q34" s="276">
        <f>+'Sintesi (CFI-TS)'!Q34+'Sintesi (CFI-ACN)'!Q34</f>
        <v>0</v>
      </c>
      <c r="R34" s="241">
        <f>+'Sintesi (CFI-TS)'!R34+'Sintesi (CFI-ACN)'!R34</f>
        <v>0</v>
      </c>
      <c r="S34" s="241">
        <f>+'Sintesi (CFI-TS)'!S34+'Sintesi (CFI-ACN)'!S34</f>
        <v>-46</v>
      </c>
      <c r="T34" s="241">
        <f>+'Sintesi (CFI-TS)'!T34+'Sintesi (CFI-ACN)'!T34</f>
        <v>0</v>
      </c>
      <c r="U34" s="241">
        <f>+'Sintesi (CFI-TS)'!U34+'Sintesi (CFI-ACN)'!U34</f>
        <v>46</v>
      </c>
      <c r="V34" s="241">
        <f>+'Sintesi (CFI-TS)'!V34+'Sintesi (CFI-ACN)'!V34</f>
        <v>0</v>
      </c>
      <c r="W34" s="241">
        <f>+'Sintesi (CFI-TS)'!W34+'Sintesi (CFI-ACN)'!W34</f>
        <v>0</v>
      </c>
      <c r="X34" s="243">
        <f>+'Sintesi (CFI-TS)'!X34+'Sintesi (CFI-ACN)'!X34</f>
        <v>0</v>
      </c>
      <c r="Y34" s="241">
        <f>+'Sintesi (CFI-TS)'!Y34+'Sintesi (CFI-ACN)'!Y34</f>
        <v>0</v>
      </c>
      <c r="Z34" s="243">
        <f>+'Sintesi (CFI-TS)'!Z34+'Sintesi (CFI-ACN)'!Z34</f>
        <v>0</v>
      </c>
      <c r="AA34" s="243">
        <f>+'Sintesi (CFI-TS)'!AA34+'Sintesi (CFI-ACN)'!AA34</f>
        <v>0</v>
      </c>
      <c r="AB34" s="243">
        <f>+'Sintesi (CFI-TS)'!AB34+'Sintesi (CFI-ACN)'!AB34</f>
        <v>0</v>
      </c>
      <c r="AC34" s="243">
        <f>+'Sintesi (CFI-TS)'!AC34+'Sintesi (CFI-ACN)'!AC34</f>
        <v>0</v>
      </c>
      <c r="AD34" s="243">
        <f>+'Sintesi (CFI-TS)'!AD34+'Sintesi (CFI-ACN)'!AD34</f>
        <v>0</v>
      </c>
      <c r="AE34" s="243">
        <f>+'Sintesi (CFI-TS)'!AE34+'Sintesi (CFI-ACN)'!AE34</f>
        <v>0</v>
      </c>
      <c r="AF34" s="244">
        <f t="shared" si="0"/>
        <v>0</v>
      </c>
      <c r="AG34" s="244">
        <f t="shared" si="1"/>
        <v>0</v>
      </c>
      <c r="AH34" s="243">
        <f t="shared" si="2"/>
        <v>0</v>
      </c>
      <c r="AI34" s="244">
        <f t="shared" si="3"/>
        <v>0</v>
      </c>
      <c r="AJ34" s="245">
        <f>+'Sintesi (CFI-TS)'!AJ34+'Sintesi (CFI-ACN)'!AJ34</f>
        <v>0</v>
      </c>
      <c r="AK34" s="245">
        <f>+'Sintesi (CFI-TS)'!AK34+'Sintesi (CFI-ACN)'!AK34</f>
        <v>0</v>
      </c>
      <c r="AL34" s="244">
        <f t="shared" si="4"/>
        <v>0</v>
      </c>
      <c r="AM34" s="245">
        <f>+'Sintesi (CFI-TS)'!AM34+'Sintesi (CFI-ACN)'!AM34</f>
        <v>0</v>
      </c>
      <c r="AN34" s="244">
        <f t="shared" si="5"/>
        <v>0</v>
      </c>
      <c r="AO34" s="245">
        <f>+'Sintesi (CFI-TS)'!AO34+'Sintesi (CFI-ACN)'!AO34</f>
        <v>0</v>
      </c>
      <c r="AP34" s="244">
        <f t="shared" si="6"/>
        <v>0</v>
      </c>
      <c r="AQ34" s="245">
        <f>+'Sintesi (CFI-TS)'!AQ34+'Sintesi (CFI-ACN)'!AQ34</f>
        <v>0</v>
      </c>
      <c r="AR34" s="244">
        <f t="shared" si="7"/>
        <v>0</v>
      </c>
      <c r="AS34" s="245">
        <f>+'Sintesi (CFI-TS)'!AS34+'Sintesi (CFI-ACN)'!AS34</f>
        <v>0</v>
      </c>
      <c r="AT34" s="244">
        <f t="shared" si="8"/>
        <v>0</v>
      </c>
      <c r="AV34" s="515">
        <f t="shared" si="9"/>
        <v>0</v>
      </c>
      <c r="AW34" s="515">
        <f t="shared" si="10"/>
        <v>0</v>
      </c>
    </row>
    <row r="35" spans="2:49" s="247" customFormat="1" ht="12" customHeight="1">
      <c r="B35" s="238" t="str">
        <f>IF('Sintesi Quantitativa (Overall)'!B37&lt;&gt;"",'Sintesi Quantitativa (Overall)'!B37,"")</f>
        <v>P59-Deploy &amp; Change CRMT</v>
      </c>
      <c r="C35" s="238" t="str">
        <f>IF('Sintesi Quantitativa (Overall)'!C37&lt;&gt;"",'Sintesi Quantitativa (Overall)'!C37,"")</f>
        <v>AO004511_YYY121</v>
      </c>
      <c r="D35" s="238"/>
      <c r="E35" s="238"/>
      <c r="F35" s="238"/>
      <c r="G35" s="238"/>
      <c r="H35" s="238"/>
      <c r="I35" s="238"/>
      <c r="J35" s="238"/>
      <c r="K35" s="238"/>
      <c r="L35" s="238"/>
      <c r="M35" s="238"/>
      <c r="N35" s="238" t="str">
        <f>IF('Sintesi Quantitativa (Overall)'!D37&lt;&gt;"",'Sintesi Quantitativa (Overall)'!D37,"")</f>
        <v>Agent_Desktop</v>
      </c>
      <c r="O35" s="240">
        <f>'Sintesi Quantitativa (Overall)'!E37</f>
        <v>1</v>
      </c>
      <c r="P35" s="241">
        <f>+'Sintesi (CFI-TS)'!P35+'Sintesi (CFI-ACN)'!P35</f>
        <v>11</v>
      </c>
      <c r="Q35" s="276">
        <f>+'Sintesi (CFI-TS)'!Q35+'Sintesi (CFI-ACN)'!Q35</f>
        <v>0</v>
      </c>
      <c r="R35" s="241">
        <f>+'Sintesi (CFI-TS)'!R35+'Sintesi (CFI-ACN)'!R35</f>
        <v>0</v>
      </c>
      <c r="S35" s="241">
        <f>+'Sintesi (CFI-TS)'!S35+'Sintesi (CFI-ACN)'!S35</f>
        <v>-11</v>
      </c>
      <c r="T35" s="241">
        <f>+'Sintesi (CFI-TS)'!T35+'Sintesi (CFI-ACN)'!T35</f>
        <v>0</v>
      </c>
      <c r="U35" s="241">
        <f>+'Sintesi (CFI-TS)'!U35+'Sintesi (CFI-ACN)'!U35</f>
        <v>22</v>
      </c>
      <c r="V35" s="241">
        <f>+'Sintesi (CFI-TS)'!V35+'Sintesi (CFI-ACN)'!V35</f>
        <v>0</v>
      </c>
      <c r="W35" s="241">
        <f>+'Sintesi (CFI-TS)'!W35+'Sintesi (CFI-ACN)'!W35</f>
        <v>11</v>
      </c>
      <c r="X35" s="243">
        <f>+'Sintesi (CFI-TS)'!X35+'Sintesi (CFI-ACN)'!X35</f>
        <v>0</v>
      </c>
      <c r="Y35" s="241">
        <f>+'Sintesi (CFI-TS)'!Y35+'Sintesi (CFI-ACN)'!Y35</f>
        <v>11</v>
      </c>
      <c r="Z35" s="243">
        <f>+'Sintesi (CFI-TS)'!Z35+'Sintesi (CFI-ACN)'!Z35</f>
        <v>11</v>
      </c>
      <c r="AA35" s="243">
        <f>+'Sintesi (CFI-TS)'!AA35+'Sintesi (CFI-ACN)'!AA35</f>
        <v>0</v>
      </c>
      <c r="AB35" s="243">
        <f>+'Sintesi (CFI-TS)'!AB35+'Sintesi (CFI-ACN)'!AB35</f>
        <v>0</v>
      </c>
      <c r="AC35" s="243">
        <f>+'Sintesi (CFI-TS)'!AC35+'Sintesi (CFI-ACN)'!AC35</f>
        <v>0</v>
      </c>
      <c r="AD35" s="243">
        <f>+'Sintesi (CFI-TS)'!AD35+'Sintesi (CFI-ACN)'!AD35</f>
        <v>2</v>
      </c>
      <c r="AE35" s="243">
        <f>+'Sintesi (CFI-TS)'!AE35+'Sintesi (CFI-ACN)'!AE35</f>
        <v>9</v>
      </c>
      <c r="AF35" s="244">
        <f t="shared" si="0"/>
        <v>1</v>
      </c>
      <c r="AG35" s="244">
        <f t="shared" si="1"/>
        <v>1</v>
      </c>
      <c r="AH35" s="243">
        <f t="shared" si="2"/>
        <v>0</v>
      </c>
      <c r="AI35" s="244">
        <f t="shared" si="3"/>
        <v>1</v>
      </c>
      <c r="AJ35" s="245">
        <f>+'Sintesi (CFI-TS)'!AJ35+'Sintesi (CFI-ACN)'!AJ35</f>
        <v>0</v>
      </c>
      <c r="AK35" s="245">
        <f>+'Sintesi (CFI-TS)'!AK35+'Sintesi (CFI-ACN)'!AK35</f>
        <v>11</v>
      </c>
      <c r="AL35" s="244">
        <f t="shared" si="4"/>
        <v>0</v>
      </c>
      <c r="AM35" s="245">
        <f>+'Sintesi (CFI-TS)'!AM35+'Sintesi (CFI-ACN)'!AM35</f>
        <v>11</v>
      </c>
      <c r="AN35" s="244">
        <f t="shared" si="5"/>
        <v>1</v>
      </c>
      <c r="AO35" s="245">
        <f>+'Sintesi (CFI-TS)'!AO35+'Sintesi (CFI-ACN)'!AO35</f>
        <v>0</v>
      </c>
      <c r="AP35" s="244">
        <f t="shared" si="6"/>
        <v>0</v>
      </c>
      <c r="AQ35" s="245">
        <f>+'Sintesi (CFI-TS)'!AQ35+'Sintesi (CFI-ACN)'!AQ35</f>
        <v>0</v>
      </c>
      <c r="AR35" s="244">
        <f t="shared" si="7"/>
        <v>0</v>
      </c>
      <c r="AS35" s="245">
        <f>+'Sintesi (CFI-TS)'!AS35+'Sintesi (CFI-ACN)'!AS35</f>
        <v>11</v>
      </c>
      <c r="AT35" s="244">
        <f t="shared" si="8"/>
        <v>1</v>
      </c>
      <c r="AV35" s="512">
        <f t="shared" ref="AV35:AV58" si="11">(AD35+AE35+X35)-AK35</f>
        <v>0</v>
      </c>
      <c r="AW35" s="512">
        <f t="shared" ref="AW35:AW58" si="12">(AE35+AD35+X35)-AM35</f>
        <v>0</v>
      </c>
    </row>
    <row r="36" spans="2:49" s="247" customFormat="1" ht="12" customHeight="1">
      <c r="B36" s="238" t="str">
        <f>IF('Sintesi Quantitativa (Overall)'!B38&lt;&gt;"",'Sintesi Quantitativa (Overall)'!B38,"")</f>
        <v>P59-Deploy &amp; Change CRMT</v>
      </c>
      <c r="C36" s="238" t="str">
        <f>IF('Sintesi Quantitativa (Overall)'!C38&lt;&gt;"",'Sintesi Quantitativa (Overall)'!C38,"")</f>
        <v>AO004511_YYY127</v>
      </c>
      <c r="D36" s="238"/>
      <c r="E36" s="238"/>
      <c r="F36" s="238"/>
      <c r="G36" s="238"/>
      <c r="H36" s="238"/>
      <c r="I36" s="238"/>
      <c r="J36" s="238"/>
      <c r="K36" s="238"/>
      <c r="L36" s="238"/>
      <c r="M36" s="238"/>
      <c r="N36" s="238" t="str">
        <f>IF('Sintesi Quantitativa (Overall)'!D38&lt;&gt;"",'Sintesi Quantitativa (Overall)'!D38,"")</f>
        <v>Gestione Consensi e Acquisizione Prospect</v>
      </c>
      <c r="O36" s="240">
        <f>'Sintesi Quantitativa (Overall)'!E38</f>
        <v>1</v>
      </c>
      <c r="P36" s="241">
        <f>+'Sintesi (CFI-TS)'!P36+'Sintesi (CFI-ACN)'!P36</f>
        <v>2</v>
      </c>
      <c r="Q36" s="276">
        <f>+'Sintesi (CFI-TS)'!Q36+'Sintesi (CFI-ACN)'!Q36</f>
        <v>0</v>
      </c>
      <c r="R36" s="241">
        <f>+'Sintesi (CFI-TS)'!R36+'Sintesi (CFI-ACN)'!R36</f>
        <v>0</v>
      </c>
      <c r="S36" s="241">
        <f>+'Sintesi (CFI-TS)'!S36+'Sintesi (CFI-ACN)'!S36</f>
        <v>-4</v>
      </c>
      <c r="T36" s="241">
        <f>+'Sintesi (CFI-TS)'!T36+'Sintesi (CFI-ACN)'!T36</f>
        <v>0</v>
      </c>
      <c r="U36" s="241">
        <f>+'Sintesi (CFI-TS)'!U36+'Sintesi (CFI-ACN)'!U36</f>
        <v>6</v>
      </c>
      <c r="V36" s="241">
        <f>+'Sintesi (CFI-TS)'!V36+'Sintesi (CFI-ACN)'!V36</f>
        <v>0</v>
      </c>
      <c r="W36" s="241">
        <f>+'Sintesi (CFI-TS)'!W36+'Sintesi (CFI-ACN)'!W36</f>
        <v>2</v>
      </c>
      <c r="X36" s="243">
        <f>+'Sintesi (CFI-TS)'!X36+'Sintesi (CFI-ACN)'!X36</f>
        <v>0</v>
      </c>
      <c r="Y36" s="241">
        <f>+'Sintesi (CFI-TS)'!Y36+'Sintesi (CFI-ACN)'!Y36</f>
        <v>2</v>
      </c>
      <c r="Z36" s="243">
        <f>+'Sintesi (CFI-TS)'!Z36+'Sintesi (CFI-ACN)'!Z36</f>
        <v>2</v>
      </c>
      <c r="AA36" s="243">
        <f>+'Sintesi (CFI-TS)'!AA36+'Sintesi (CFI-ACN)'!AA36</f>
        <v>0</v>
      </c>
      <c r="AB36" s="243">
        <f>+'Sintesi (CFI-TS)'!AB36+'Sintesi (CFI-ACN)'!AB36</f>
        <v>0</v>
      </c>
      <c r="AC36" s="243">
        <f>+'Sintesi (CFI-TS)'!AC36+'Sintesi (CFI-ACN)'!AC36</f>
        <v>0</v>
      </c>
      <c r="AD36" s="243">
        <f>+'Sintesi (CFI-TS)'!AD36+'Sintesi (CFI-ACN)'!AD36</f>
        <v>1</v>
      </c>
      <c r="AE36" s="243">
        <f>+'Sintesi (CFI-TS)'!AE36+'Sintesi (CFI-ACN)'!AE36</f>
        <v>1</v>
      </c>
      <c r="AF36" s="244">
        <f t="shared" si="0"/>
        <v>1</v>
      </c>
      <c r="AG36" s="244">
        <f t="shared" si="1"/>
        <v>1</v>
      </c>
      <c r="AH36" s="243">
        <f t="shared" si="2"/>
        <v>0</v>
      </c>
      <c r="AI36" s="244">
        <f t="shared" si="3"/>
        <v>1</v>
      </c>
      <c r="AJ36" s="245">
        <f>+'Sintesi (CFI-TS)'!AJ36+'Sintesi (CFI-ACN)'!AJ36</f>
        <v>0</v>
      </c>
      <c r="AK36" s="245">
        <f>+'Sintesi (CFI-TS)'!AK36+'Sintesi (CFI-ACN)'!AK36</f>
        <v>2</v>
      </c>
      <c r="AL36" s="244">
        <f t="shared" si="4"/>
        <v>0</v>
      </c>
      <c r="AM36" s="245">
        <f>+'Sintesi (CFI-TS)'!AM36+'Sintesi (CFI-ACN)'!AM36</f>
        <v>2</v>
      </c>
      <c r="AN36" s="244">
        <f t="shared" si="5"/>
        <v>1</v>
      </c>
      <c r="AO36" s="245">
        <f>+'Sintesi (CFI-TS)'!AO36+'Sintesi (CFI-ACN)'!AO36</f>
        <v>0</v>
      </c>
      <c r="AP36" s="244">
        <f t="shared" si="6"/>
        <v>0</v>
      </c>
      <c r="AQ36" s="245">
        <f>+'Sintesi (CFI-TS)'!AQ36+'Sintesi (CFI-ACN)'!AQ36</f>
        <v>0</v>
      </c>
      <c r="AR36" s="244">
        <f t="shared" si="7"/>
        <v>0</v>
      </c>
      <c r="AS36" s="245">
        <f>+'Sintesi (CFI-TS)'!AS36+'Sintesi (CFI-ACN)'!AS36</f>
        <v>2</v>
      </c>
      <c r="AT36" s="244">
        <f t="shared" si="8"/>
        <v>1</v>
      </c>
      <c r="AV36" s="512">
        <f t="shared" si="11"/>
        <v>0</v>
      </c>
      <c r="AW36" s="512">
        <f t="shared" si="12"/>
        <v>0</v>
      </c>
    </row>
    <row r="37" spans="2:49" s="247" customFormat="1" ht="12" customHeight="1">
      <c r="B37" s="238" t="str">
        <f>IF('Sintesi Quantitativa (Overall)'!B39&lt;&gt;"",'Sintesi Quantitativa (Overall)'!B39,"")</f>
        <v>P59-Deploy &amp; Change CRMT</v>
      </c>
      <c r="C37" s="238" t="str">
        <f>IF('Sintesi Quantitativa (Overall)'!C39&lt;&gt;"",'Sintesi Quantitativa (Overall)'!C39,"")</f>
        <v>AO004511_YYY39</v>
      </c>
      <c r="D37" s="238"/>
      <c r="E37" s="238"/>
      <c r="F37" s="238"/>
      <c r="G37" s="238"/>
      <c r="H37" s="238"/>
      <c r="I37" s="238"/>
      <c r="J37" s="238"/>
      <c r="K37" s="238"/>
      <c r="L37" s="238"/>
      <c r="M37" s="238"/>
      <c r="N37" s="238" t="str">
        <f>IF('Sintesi Quantitativa (Overall)'!D39&lt;&gt;"",'Sintesi Quantitativa (Overall)'!D39,"")</f>
        <v>BOLLETTA_2.0</v>
      </c>
      <c r="O37" s="240">
        <f>'Sintesi Quantitativa (Overall)'!E39</f>
        <v>1</v>
      </c>
      <c r="P37" s="241">
        <f>+'Sintesi (CFI-TS)'!P37+'Sintesi (CFI-ACN)'!P37</f>
        <v>9</v>
      </c>
      <c r="Q37" s="276">
        <f>+'Sintesi (CFI-TS)'!Q37+'Sintesi (CFI-ACN)'!Q37</f>
        <v>0</v>
      </c>
      <c r="R37" s="241">
        <f>+'Sintesi (CFI-TS)'!R37+'Sintesi (CFI-ACN)'!R37</f>
        <v>0</v>
      </c>
      <c r="S37" s="241">
        <f>+'Sintesi (CFI-TS)'!S37+'Sintesi (CFI-ACN)'!S37</f>
        <v>-11</v>
      </c>
      <c r="T37" s="241">
        <f>+'Sintesi (CFI-TS)'!T37+'Sintesi (CFI-ACN)'!T37</f>
        <v>0</v>
      </c>
      <c r="U37" s="241">
        <f>+'Sintesi (CFI-TS)'!U37+'Sintesi (CFI-ACN)'!U37</f>
        <v>20</v>
      </c>
      <c r="V37" s="241">
        <f>+'Sintesi (CFI-TS)'!V37+'Sintesi (CFI-ACN)'!V37</f>
        <v>0</v>
      </c>
      <c r="W37" s="241">
        <f>+'Sintesi (CFI-TS)'!W37+'Sintesi (CFI-ACN)'!W37</f>
        <v>9</v>
      </c>
      <c r="X37" s="243">
        <f>+'Sintesi (CFI-TS)'!X37+'Sintesi (CFI-ACN)'!X37</f>
        <v>0</v>
      </c>
      <c r="Y37" s="241">
        <f>+'Sintesi (CFI-TS)'!Y37+'Sintesi (CFI-ACN)'!Y37</f>
        <v>9</v>
      </c>
      <c r="Z37" s="243">
        <f>+'Sintesi (CFI-TS)'!Z37+'Sintesi (CFI-ACN)'!Z37</f>
        <v>9</v>
      </c>
      <c r="AA37" s="243">
        <f>+'Sintesi (CFI-TS)'!AA37+'Sintesi (CFI-ACN)'!AA37</f>
        <v>0</v>
      </c>
      <c r="AB37" s="243">
        <f>+'Sintesi (CFI-TS)'!AB37+'Sintesi (CFI-ACN)'!AB37</f>
        <v>0</v>
      </c>
      <c r="AC37" s="243">
        <f>+'Sintesi (CFI-TS)'!AC37+'Sintesi (CFI-ACN)'!AC37</f>
        <v>0</v>
      </c>
      <c r="AD37" s="243">
        <f>+'Sintesi (CFI-TS)'!AD37+'Sintesi (CFI-ACN)'!AD37</f>
        <v>9</v>
      </c>
      <c r="AE37" s="243">
        <f>+'Sintesi (CFI-TS)'!AE37+'Sintesi (CFI-ACN)'!AE37</f>
        <v>0</v>
      </c>
      <c r="AF37" s="244">
        <f t="shared" si="0"/>
        <v>1</v>
      </c>
      <c r="AG37" s="244">
        <f t="shared" si="1"/>
        <v>1</v>
      </c>
      <c r="AH37" s="243">
        <f t="shared" si="2"/>
        <v>0</v>
      </c>
      <c r="AI37" s="244">
        <f t="shared" si="3"/>
        <v>1</v>
      </c>
      <c r="AJ37" s="245">
        <f>+'Sintesi (CFI-TS)'!AJ37+'Sintesi (CFI-ACN)'!AJ37</f>
        <v>0</v>
      </c>
      <c r="AK37" s="245">
        <f>+'Sintesi (CFI-TS)'!AK37+'Sintesi (CFI-ACN)'!AK37</f>
        <v>9</v>
      </c>
      <c r="AL37" s="244">
        <f t="shared" si="4"/>
        <v>0</v>
      </c>
      <c r="AM37" s="245">
        <f>+'Sintesi (CFI-TS)'!AM37+'Sintesi (CFI-ACN)'!AM37</f>
        <v>9</v>
      </c>
      <c r="AN37" s="244">
        <f t="shared" si="5"/>
        <v>1</v>
      </c>
      <c r="AO37" s="245">
        <f>+'Sintesi (CFI-TS)'!AO37+'Sintesi (CFI-ACN)'!AO37</f>
        <v>0</v>
      </c>
      <c r="AP37" s="244">
        <f t="shared" si="6"/>
        <v>0</v>
      </c>
      <c r="AQ37" s="245">
        <f>+'Sintesi (CFI-TS)'!AQ37+'Sintesi (CFI-ACN)'!AQ37</f>
        <v>0</v>
      </c>
      <c r="AR37" s="244">
        <f t="shared" si="7"/>
        <v>0</v>
      </c>
      <c r="AS37" s="245">
        <f>+'Sintesi (CFI-TS)'!AS37+'Sintesi (CFI-ACN)'!AS37</f>
        <v>9</v>
      </c>
      <c r="AT37" s="244">
        <f t="shared" si="8"/>
        <v>1</v>
      </c>
      <c r="AV37" s="515">
        <f t="shared" si="11"/>
        <v>0</v>
      </c>
      <c r="AW37" s="515">
        <f t="shared" si="12"/>
        <v>0</v>
      </c>
    </row>
    <row r="38" spans="2:49" s="247" customFormat="1" ht="12" customHeight="1">
      <c r="B38" s="238" t="str">
        <f>IF('Sintesi Quantitativa (Overall)'!B40&lt;&gt;"",'Sintesi Quantitativa (Overall)'!B40,"")</f>
        <v>P59-Deploy &amp; Change CRMT</v>
      </c>
      <c r="C38" s="238" t="str">
        <f>IF('Sintesi Quantitativa (Overall)'!C40&lt;&gt;"",'Sintesi Quantitativa (Overall)'!C40,"")</f>
        <v>AO004511_YYY40</v>
      </c>
      <c r="D38" s="238"/>
      <c r="E38" s="238"/>
      <c r="F38" s="238"/>
      <c r="G38" s="238"/>
      <c r="H38" s="238"/>
      <c r="I38" s="238"/>
      <c r="J38" s="238"/>
      <c r="K38" s="238"/>
      <c r="L38" s="238"/>
      <c r="M38" s="238"/>
      <c r="N38" s="238" t="str">
        <f>IF('Sintesi Quantitativa (Overall)'!D40&lt;&gt;"",'Sintesi Quantitativa (Overall)'!D40,"")</f>
        <v>DIMOSTRATO_PAGAMENTO</v>
      </c>
      <c r="O38" s="240">
        <f>'Sintesi Quantitativa (Overall)'!E40</f>
        <v>1</v>
      </c>
      <c r="P38" s="241">
        <f>+'Sintesi (CFI-TS)'!P38+'Sintesi (CFI-ACN)'!P38</f>
        <v>8</v>
      </c>
      <c r="Q38" s="276">
        <f>+'Sintesi (CFI-TS)'!Q38+'Sintesi (CFI-ACN)'!Q38</f>
        <v>0</v>
      </c>
      <c r="R38" s="241">
        <f>+'Sintesi (CFI-TS)'!R38+'Sintesi (CFI-ACN)'!R38</f>
        <v>0</v>
      </c>
      <c r="S38" s="241">
        <f>+'Sintesi (CFI-TS)'!S38+'Sintesi (CFI-ACN)'!S38</f>
        <v>-10</v>
      </c>
      <c r="T38" s="241">
        <f>+'Sintesi (CFI-TS)'!T38+'Sintesi (CFI-ACN)'!T38</f>
        <v>0</v>
      </c>
      <c r="U38" s="241">
        <f>+'Sintesi (CFI-TS)'!U38+'Sintesi (CFI-ACN)'!U38</f>
        <v>18</v>
      </c>
      <c r="V38" s="241">
        <f>+'Sintesi (CFI-TS)'!V38+'Sintesi (CFI-ACN)'!V38</f>
        <v>0</v>
      </c>
      <c r="W38" s="241">
        <f>+'Sintesi (CFI-TS)'!W38+'Sintesi (CFI-ACN)'!W38</f>
        <v>8</v>
      </c>
      <c r="X38" s="243">
        <f>+'Sintesi (CFI-TS)'!X38+'Sintesi (CFI-ACN)'!X38</f>
        <v>0</v>
      </c>
      <c r="Y38" s="241">
        <f>+'Sintesi (CFI-TS)'!Y38+'Sintesi (CFI-ACN)'!Y38</f>
        <v>8</v>
      </c>
      <c r="Z38" s="243">
        <f>+'Sintesi (CFI-TS)'!Z38+'Sintesi (CFI-ACN)'!Z38</f>
        <v>8</v>
      </c>
      <c r="AA38" s="243">
        <f>+'Sintesi (CFI-TS)'!AA38+'Sintesi (CFI-ACN)'!AA38</f>
        <v>0</v>
      </c>
      <c r="AB38" s="243">
        <f>+'Sintesi (CFI-TS)'!AB38+'Sintesi (CFI-ACN)'!AB38</f>
        <v>1</v>
      </c>
      <c r="AC38" s="243">
        <f>+'Sintesi (CFI-TS)'!AC38+'Sintesi (CFI-ACN)'!AC38</f>
        <v>0</v>
      </c>
      <c r="AD38" s="243">
        <f>+'Sintesi (CFI-TS)'!AD38+'Sintesi (CFI-ACN)'!AD38</f>
        <v>4</v>
      </c>
      <c r="AE38" s="243">
        <f>+'Sintesi (CFI-TS)'!AE38+'Sintesi (CFI-ACN)'!AE38</f>
        <v>3</v>
      </c>
      <c r="AF38" s="244">
        <f>IFERROR(Z38/Y38,0)</f>
        <v>1</v>
      </c>
      <c r="AG38" s="244">
        <f>IFERROR((AD38+AE38)/(Y38),0)</f>
        <v>0.875</v>
      </c>
      <c r="AH38" s="243">
        <f>IFERROR(Y38-AD38-AE38,0)</f>
        <v>1</v>
      </c>
      <c r="AI38" s="244">
        <f>IFERROR((AD38+AE38+X38)/(W38),0)</f>
        <v>0.875</v>
      </c>
      <c r="AJ38" s="245">
        <f>+'Sintesi (CFI-TS)'!AJ38+'Sintesi (CFI-ACN)'!AJ38</f>
        <v>0</v>
      </c>
      <c r="AK38" s="245">
        <f>+'Sintesi (CFI-TS)'!AK38+'Sintesi (CFI-ACN)'!AK38</f>
        <v>9</v>
      </c>
      <c r="AL38" s="244">
        <f t="shared" si="4"/>
        <v>0</v>
      </c>
      <c r="AM38" s="245">
        <f>+'Sintesi (CFI-TS)'!AM38+'Sintesi (CFI-ACN)'!AM38</f>
        <v>8</v>
      </c>
      <c r="AN38" s="244">
        <f t="shared" si="5"/>
        <v>1</v>
      </c>
      <c r="AO38" s="245">
        <f>+'Sintesi (CFI-TS)'!AO38+'Sintesi (CFI-ACN)'!AO38</f>
        <v>0</v>
      </c>
      <c r="AP38" s="244">
        <f>IFERROR(AO38/W38,0)</f>
        <v>0</v>
      </c>
      <c r="AQ38" s="245">
        <f>+'Sintesi (CFI-TS)'!AQ38+'Sintesi (CFI-ACN)'!AQ38</f>
        <v>0</v>
      </c>
      <c r="AR38" s="244">
        <f>IFERROR(AQ38/Y38,0)</f>
        <v>0</v>
      </c>
      <c r="AS38" s="245">
        <f>+'Sintesi (CFI-TS)'!AS38+'Sintesi (CFI-ACN)'!AS38</f>
        <v>7</v>
      </c>
      <c r="AT38" s="244">
        <f>IFERROR(AS38/Y38,0)</f>
        <v>0.875</v>
      </c>
      <c r="AV38" s="515">
        <f t="shared" si="11"/>
        <v>-2</v>
      </c>
      <c r="AW38" s="515">
        <f t="shared" si="12"/>
        <v>-1</v>
      </c>
    </row>
    <row r="39" spans="2:49" s="247" customFormat="1" ht="12" customHeight="1">
      <c r="B39" s="238" t="str">
        <f>IF('Sintesi Quantitativa (Overall)'!B41&lt;&gt;"",'Sintesi Quantitativa (Overall)'!B41,"")</f>
        <v>P59-Deploy &amp; Change CRMT</v>
      </c>
      <c r="C39" s="238" t="str">
        <f>IF('Sintesi Quantitativa (Overall)'!C41&lt;&gt;"",'Sintesi Quantitativa (Overall)'!C41,"")</f>
        <v>AO004511_YYY50</v>
      </c>
      <c r="D39" s="238"/>
      <c r="E39" s="238"/>
      <c r="F39" s="238"/>
      <c r="G39" s="238"/>
      <c r="H39" s="238"/>
      <c r="I39" s="238"/>
      <c r="J39" s="238"/>
      <c r="K39" s="238"/>
      <c r="L39" s="238"/>
      <c r="M39" s="238"/>
      <c r="N39" s="238" t="str">
        <f>IF('Sintesi Quantitativa (Overall)'!D41&lt;&gt;"",'Sintesi Quantitativa (Overall)'!D41,"")</f>
        <v>Gestione VAS</v>
      </c>
      <c r="O39" s="240">
        <f>'Sintesi Quantitativa (Overall)'!E41</f>
        <v>1</v>
      </c>
      <c r="P39" s="241">
        <f>+'Sintesi (CFI-TS)'!P39+'Sintesi (CFI-ACN)'!P39</f>
        <v>21</v>
      </c>
      <c r="Q39" s="276">
        <f>+'Sintesi (CFI-TS)'!Q39+'Sintesi (CFI-ACN)'!Q39</f>
        <v>0</v>
      </c>
      <c r="R39" s="241">
        <f>+'Sintesi (CFI-TS)'!R39+'Sintesi (CFI-ACN)'!R39</f>
        <v>0</v>
      </c>
      <c r="S39" s="241">
        <f>+'Sintesi (CFI-TS)'!S39+'Sintesi (CFI-ACN)'!S39</f>
        <v>-27</v>
      </c>
      <c r="T39" s="241">
        <f>+'Sintesi (CFI-TS)'!T39+'Sintesi (CFI-ACN)'!T39</f>
        <v>0</v>
      </c>
      <c r="U39" s="241">
        <f>+'Sintesi (CFI-TS)'!U39+'Sintesi (CFI-ACN)'!U39</f>
        <v>48</v>
      </c>
      <c r="V39" s="241">
        <f>+'Sintesi (CFI-TS)'!V39+'Sintesi (CFI-ACN)'!V39</f>
        <v>0</v>
      </c>
      <c r="W39" s="241">
        <f>+'Sintesi (CFI-TS)'!W39+'Sintesi (CFI-ACN)'!W39</f>
        <v>21</v>
      </c>
      <c r="X39" s="243">
        <f>+'Sintesi (CFI-TS)'!X39+'Sintesi (CFI-ACN)'!X39</f>
        <v>4</v>
      </c>
      <c r="Y39" s="241">
        <f>+'Sintesi (CFI-TS)'!Y39+'Sintesi (CFI-ACN)'!Y39</f>
        <v>17</v>
      </c>
      <c r="Z39" s="243">
        <f>+'Sintesi (CFI-TS)'!Z39+'Sintesi (CFI-ACN)'!Z39</f>
        <v>17</v>
      </c>
      <c r="AA39" s="243">
        <f>+'Sintesi (CFI-TS)'!AA39+'Sintesi (CFI-ACN)'!AA39</f>
        <v>0</v>
      </c>
      <c r="AB39" s="243">
        <f>+'Sintesi (CFI-TS)'!AB39+'Sintesi (CFI-ACN)'!AB39</f>
        <v>6</v>
      </c>
      <c r="AC39" s="243">
        <f>+'Sintesi (CFI-TS)'!AC39+'Sintesi (CFI-ACN)'!AC39</f>
        <v>0</v>
      </c>
      <c r="AD39" s="243">
        <f>+'Sintesi (CFI-TS)'!AD39+'Sintesi (CFI-ACN)'!AD39</f>
        <v>11</v>
      </c>
      <c r="AE39" s="243">
        <f>+'Sintesi (CFI-TS)'!AE39+'Sintesi (CFI-ACN)'!AE39</f>
        <v>0</v>
      </c>
      <c r="AF39" s="244">
        <f t="shared" si="0"/>
        <v>1</v>
      </c>
      <c r="AG39" s="244">
        <f t="shared" si="1"/>
        <v>0.6470588235294118</v>
      </c>
      <c r="AH39" s="243">
        <f t="shared" si="2"/>
        <v>6</v>
      </c>
      <c r="AI39" s="244">
        <f t="shared" si="3"/>
        <v>0.7142857142857143</v>
      </c>
      <c r="AJ39" s="245">
        <f>+'Sintesi (CFI-TS)'!AJ39+'Sintesi (CFI-ACN)'!AJ39</f>
        <v>0</v>
      </c>
      <c r="AK39" s="245">
        <f>+'Sintesi (CFI-TS)'!AK39+'Sintesi (CFI-ACN)'!AK39</f>
        <v>24</v>
      </c>
      <c r="AL39" s="244">
        <f t="shared" si="4"/>
        <v>0</v>
      </c>
      <c r="AM39" s="245">
        <f>+'Sintesi (CFI-TS)'!AM39+'Sintesi (CFI-ACN)'!AM39</f>
        <v>17</v>
      </c>
      <c r="AN39" s="244">
        <f t="shared" si="5"/>
        <v>0.80952380952380953</v>
      </c>
      <c r="AO39" s="245">
        <f>+'Sintesi (CFI-TS)'!AO39+'Sintesi (CFI-ACN)'!AO39</f>
        <v>0</v>
      </c>
      <c r="AP39" s="244">
        <f t="shared" si="6"/>
        <v>0</v>
      </c>
      <c r="AQ39" s="245">
        <f>+'Sintesi (CFI-TS)'!AQ39+'Sintesi (CFI-ACN)'!AQ39</f>
        <v>0</v>
      </c>
      <c r="AR39" s="244">
        <f t="shared" si="7"/>
        <v>0</v>
      </c>
      <c r="AS39" s="245">
        <f>+'Sintesi (CFI-TS)'!AS39+'Sintesi (CFI-ACN)'!AS39</f>
        <v>11</v>
      </c>
      <c r="AT39" s="244">
        <f t="shared" si="8"/>
        <v>0.6470588235294118</v>
      </c>
      <c r="AV39" s="481">
        <f t="shared" si="11"/>
        <v>-9</v>
      </c>
      <c r="AW39" s="481">
        <f t="shared" si="12"/>
        <v>-2</v>
      </c>
    </row>
    <row r="40" spans="2:49" s="247" customFormat="1" ht="12" customHeight="1">
      <c r="B40" s="238" t="str">
        <f>IF('Sintesi Quantitativa (Overall)'!B42&lt;&gt;"",'Sintesi Quantitativa (Overall)'!B42,"")</f>
        <v>P59-Deploy &amp; Change CRMT</v>
      </c>
      <c r="C40" s="238" t="str">
        <f>IF('Sintesi Quantitativa (Overall)'!C42&lt;&gt;"",'Sintesi Quantitativa (Overall)'!C42,"")</f>
        <v>AO004511_YYY64</v>
      </c>
      <c r="D40" s="238"/>
      <c r="E40" s="238"/>
      <c r="F40" s="238"/>
      <c r="G40" s="238"/>
      <c r="H40" s="238"/>
      <c r="I40" s="238"/>
      <c r="J40" s="238"/>
      <c r="K40" s="238"/>
      <c r="L40" s="238"/>
      <c r="M40" s="238"/>
      <c r="N40" s="238" t="str">
        <f>IF('Sintesi Quantitativa (Overall)'!D42&lt;&gt;"",'Sintesi Quantitativa (Overall)'!D42,"")</f>
        <v>Piano di Rientro</v>
      </c>
      <c r="O40" s="240">
        <f>'Sintesi Quantitativa (Overall)'!E42</f>
        <v>1</v>
      </c>
      <c r="P40" s="241">
        <f>+'Sintesi (CFI-TS)'!P40+'Sintesi (CFI-ACN)'!P40</f>
        <v>6</v>
      </c>
      <c r="Q40" s="276">
        <f>+'Sintesi (CFI-TS)'!Q40+'Sintesi (CFI-ACN)'!Q40</f>
        <v>0</v>
      </c>
      <c r="R40" s="241">
        <f>+'Sintesi (CFI-TS)'!R40+'Sintesi (CFI-ACN)'!R40</f>
        <v>0</v>
      </c>
      <c r="S40" s="241">
        <f>+'Sintesi (CFI-TS)'!S40+'Sintesi (CFI-ACN)'!S40</f>
        <v>-8</v>
      </c>
      <c r="T40" s="241">
        <f>+'Sintesi (CFI-TS)'!T40+'Sintesi (CFI-ACN)'!T40</f>
        <v>0</v>
      </c>
      <c r="U40" s="241">
        <f>+'Sintesi (CFI-TS)'!U40+'Sintesi (CFI-ACN)'!U40</f>
        <v>14</v>
      </c>
      <c r="V40" s="241">
        <f>+'Sintesi (CFI-TS)'!V40+'Sintesi (CFI-ACN)'!V40</f>
        <v>0</v>
      </c>
      <c r="W40" s="241">
        <f>+'Sintesi (CFI-TS)'!W40+'Sintesi (CFI-ACN)'!W40</f>
        <v>6</v>
      </c>
      <c r="X40" s="243">
        <f>+'Sintesi (CFI-TS)'!X40+'Sintesi (CFI-ACN)'!X40</f>
        <v>1</v>
      </c>
      <c r="Y40" s="241">
        <f>+'Sintesi (CFI-TS)'!Y40+'Sintesi (CFI-ACN)'!Y40</f>
        <v>5</v>
      </c>
      <c r="Z40" s="243">
        <f>+'Sintesi (CFI-TS)'!Z40+'Sintesi (CFI-ACN)'!Z40</f>
        <v>5</v>
      </c>
      <c r="AA40" s="243">
        <f>+'Sintesi (CFI-TS)'!AA40+'Sintesi (CFI-ACN)'!AA40</f>
        <v>0</v>
      </c>
      <c r="AB40" s="243">
        <f>+'Sintesi (CFI-TS)'!AB40+'Sintesi (CFI-ACN)'!AB40</f>
        <v>0</v>
      </c>
      <c r="AC40" s="243">
        <f>+'Sintesi (CFI-TS)'!AC40+'Sintesi (CFI-ACN)'!AC40</f>
        <v>0</v>
      </c>
      <c r="AD40" s="243">
        <f>+'Sintesi (CFI-TS)'!AD40+'Sintesi (CFI-ACN)'!AD40</f>
        <v>4</v>
      </c>
      <c r="AE40" s="243">
        <f>+'Sintesi (CFI-TS)'!AE40+'Sintesi (CFI-ACN)'!AE40</f>
        <v>1</v>
      </c>
      <c r="AF40" s="244">
        <f t="shared" si="0"/>
        <v>1</v>
      </c>
      <c r="AG40" s="244">
        <f t="shared" si="1"/>
        <v>1</v>
      </c>
      <c r="AH40" s="243">
        <f t="shared" si="2"/>
        <v>0</v>
      </c>
      <c r="AI40" s="244">
        <f t="shared" si="3"/>
        <v>1</v>
      </c>
      <c r="AJ40" s="245">
        <f>+'Sintesi (CFI-TS)'!AJ40+'Sintesi (CFI-ACN)'!AJ40</f>
        <v>0</v>
      </c>
      <c r="AK40" s="245">
        <f>+'Sintesi (CFI-TS)'!AK40+'Sintesi (CFI-ACN)'!AK40</f>
        <v>6</v>
      </c>
      <c r="AL40" s="244">
        <f t="shared" si="4"/>
        <v>0</v>
      </c>
      <c r="AM40" s="245">
        <f>+'Sintesi (CFI-TS)'!AM40+'Sintesi (CFI-ACN)'!AM40</f>
        <v>5</v>
      </c>
      <c r="AN40" s="244">
        <f t="shared" si="5"/>
        <v>0.83333333333333337</v>
      </c>
      <c r="AO40" s="245">
        <f>+'Sintesi (CFI-TS)'!AO40+'Sintesi (CFI-ACN)'!AO40</f>
        <v>0</v>
      </c>
      <c r="AP40" s="244">
        <f t="shared" si="6"/>
        <v>0</v>
      </c>
      <c r="AQ40" s="245">
        <f>+'Sintesi (CFI-TS)'!AQ40+'Sintesi (CFI-ACN)'!AQ40</f>
        <v>0</v>
      </c>
      <c r="AR40" s="244">
        <f t="shared" si="7"/>
        <v>0</v>
      </c>
      <c r="AS40" s="245">
        <f>+'Sintesi (CFI-TS)'!AS40+'Sintesi (CFI-ACN)'!AS40</f>
        <v>5</v>
      </c>
      <c r="AT40" s="244">
        <f t="shared" si="8"/>
        <v>1</v>
      </c>
      <c r="AV40" s="481">
        <f t="shared" si="11"/>
        <v>0</v>
      </c>
      <c r="AW40" s="481">
        <f t="shared" si="12"/>
        <v>1</v>
      </c>
    </row>
    <row r="41" spans="2:49" s="247" customFormat="1" ht="12" customHeight="1">
      <c r="B41" s="238" t="str">
        <f>IF('Sintesi Quantitativa (Overall)'!B43&lt;&gt;"",'Sintesi Quantitativa (Overall)'!B43,"")</f>
        <v>P59-Deploy &amp; Change CRMT</v>
      </c>
      <c r="C41" s="238" t="str">
        <f>IF('Sintesi Quantitativa (Overall)'!C43&lt;&gt;"",'Sintesi Quantitativa (Overall)'!C43,"")</f>
        <v>AO004511_YYY66</v>
      </c>
      <c r="D41" s="238"/>
      <c r="E41" s="238"/>
      <c r="F41" s="238"/>
      <c r="G41" s="238"/>
      <c r="H41" s="238"/>
      <c r="I41" s="238"/>
      <c r="J41" s="238"/>
      <c r="K41" s="238"/>
      <c r="L41" s="238"/>
      <c r="M41" s="238"/>
      <c r="N41" s="238" t="str">
        <f>IF('Sintesi Quantitativa (Overall)'!D43&lt;&gt;"",'Sintesi Quantitativa (Overall)'!D43,"")</f>
        <v>Copia_Documenti</v>
      </c>
      <c r="O41" s="240">
        <f>'Sintesi Quantitativa (Overall)'!E43</f>
        <v>1</v>
      </c>
      <c r="P41" s="241">
        <f>+'Sintesi (CFI-TS)'!P41+'Sintesi (CFI-ACN)'!P41</f>
        <v>11</v>
      </c>
      <c r="Q41" s="276">
        <f>+'Sintesi (CFI-TS)'!Q41+'Sintesi (CFI-ACN)'!Q41</f>
        <v>0</v>
      </c>
      <c r="R41" s="241">
        <f>+'Sintesi (CFI-TS)'!R41+'Sintesi (CFI-ACN)'!R41</f>
        <v>0</v>
      </c>
      <c r="S41" s="241">
        <f>+'Sintesi (CFI-TS)'!S41+'Sintesi (CFI-ACN)'!S41</f>
        <v>-13</v>
      </c>
      <c r="T41" s="241">
        <f>+'Sintesi (CFI-TS)'!T41+'Sintesi (CFI-ACN)'!T41</f>
        <v>0</v>
      </c>
      <c r="U41" s="241">
        <f>+'Sintesi (CFI-TS)'!U41+'Sintesi (CFI-ACN)'!U41</f>
        <v>24</v>
      </c>
      <c r="V41" s="241">
        <f>+'Sintesi (CFI-TS)'!V41+'Sintesi (CFI-ACN)'!V41</f>
        <v>0</v>
      </c>
      <c r="W41" s="241">
        <f>+'Sintesi (CFI-TS)'!W41+'Sintesi (CFI-ACN)'!W41</f>
        <v>11</v>
      </c>
      <c r="X41" s="243">
        <f>+'Sintesi (CFI-TS)'!X41+'Sintesi (CFI-ACN)'!X41</f>
        <v>0</v>
      </c>
      <c r="Y41" s="241">
        <f>+'Sintesi (CFI-TS)'!Y41+'Sintesi (CFI-ACN)'!Y41</f>
        <v>11</v>
      </c>
      <c r="Z41" s="243">
        <f>+'Sintesi (CFI-TS)'!Z41+'Sintesi (CFI-ACN)'!Z41</f>
        <v>11</v>
      </c>
      <c r="AA41" s="243">
        <f>+'Sintesi (CFI-TS)'!AA41+'Sintesi (CFI-ACN)'!AA41</f>
        <v>0</v>
      </c>
      <c r="AB41" s="243">
        <f>+'Sintesi (CFI-TS)'!AB41+'Sintesi (CFI-ACN)'!AB41</f>
        <v>3</v>
      </c>
      <c r="AC41" s="243">
        <f>+'Sintesi (CFI-TS)'!AC41+'Sintesi (CFI-ACN)'!AC41</f>
        <v>0</v>
      </c>
      <c r="AD41" s="243">
        <f>+'Sintesi (CFI-TS)'!AD41+'Sintesi (CFI-ACN)'!AD41</f>
        <v>8</v>
      </c>
      <c r="AE41" s="243">
        <f>+'Sintesi (CFI-TS)'!AE41+'Sintesi (CFI-ACN)'!AE41</f>
        <v>0</v>
      </c>
      <c r="AF41" s="244">
        <f t="shared" si="0"/>
        <v>1</v>
      </c>
      <c r="AG41" s="244">
        <f t="shared" si="1"/>
        <v>0.72727272727272729</v>
      </c>
      <c r="AH41" s="243">
        <f t="shared" si="2"/>
        <v>3</v>
      </c>
      <c r="AI41" s="244">
        <f t="shared" si="3"/>
        <v>0.72727272727272729</v>
      </c>
      <c r="AJ41" s="245">
        <f>+'Sintesi (CFI-TS)'!AJ41+'Sintesi (CFI-ACN)'!AJ41</f>
        <v>0</v>
      </c>
      <c r="AK41" s="245">
        <f>+'Sintesi (CFI-TS)'!AK41+'Sintesi (CFI-ACN)'!AK41</f>
        <v>12</v>
      </c>
      <c r="AL41" s="244">
        <f t="shared" si="4"/>
        <v>0</v>
      </c>
      <c r="AM41" s="245">
        <f>+'Sintesi (CFI-TS)'!AM41+'Sintesi (CFI-ACN)'!AM41</f>
        <v>11</v>
      </c>
      <c r="AN41" s="244">
        <f t="shared" si="5"/>
        <v>1</v>
      </c>
      <c r="AO41" s="245">
        <f>+'Sintesi (CFI-TS)'!AO41+'Sintesi (CFI-ACN)'!AO41</f>
        <v>0</v>
      </c>
      <c r="AP41" s="244">
        <f t="shared" si="6"/>
        <v>0</v>
      </c>
      <c r="AQ41" s="245">
        <f>+'Sintesi (CFI-TS)'!AQ41+'Sintesi (CFI-ACN)'!AQ41</f>
        <v>0</v>
      </c>
      <c r="AR41" s="244">
        <f t="shared" si="7"/>
        <v>0</v>
      </c>
      <c r="AS41" s="245">
        <f>+'Sintesi (CFI-TS)'!AS41+'Sintesi (CFI-ACN)'!AS41</f>
        <v>8</v>
      </c>
      <c r="AT41" s="244">
        <f t="shared" si="8"/>
        <v>0.72727272727272729</v>
      </c>
      <c r="AV41" s="481">
        <f t="shared" si="11"/>
        <v>-4</v>
      </c>
      <c r="AW41" s="481">
        <f t="shared" si="12"/>
        <v>-3</v>
      </c>
    </row>
    <row r="42" spans="2:49" s="247" customFormat="1" ht="12" customHeight="1">
      <c r="B42" s="238" t="str">
        <f>IF('Sintesi Quantitativa (Overall)'!B44&lt;&gt;"",'Sintesi Quantitativa (Overall)'!B44,"")</f>
        <v>P59-Deploy &amp; Change CRMT</v>
      </c>
      <c r="C42" s="238" t="str">
        <f>IF('Sintesi Quantitativa (Overall)'!C44&lt;&gt;"",'Sintesi Quantitativa (Overall)'!C44,"")</f>
        <v>AO004511_YYY68</v>
      </c>
      <c r="D42" s="238"/>
      <c r="E42" s="238"/>
      <c r="F42" s="238"/>
      <c r="G42" s="238"/>
      <c r="H42" s="238"/>
      <c r="I42" s="238"/>
      <c r="J42" s="238"/>
      <c r="K42" s="238"/>
      <c r="L42" s="238"/>
      <c r="M42" s="238"/>
      <c r="N42" s="238" t="str">
        <f>IF('Sintesi Quantitativa (Overall)'!D44&lt;&gt;"",'Sintesi Quantitativa (Overall)'!D44,"")</f>
        <v>Subentro</v>
      </c>
      <c r="O42" s="240">
        <f>'Sintesi Quantitativa (Overall)'!E44</f>
        <v>1</v>
      </c>
      <c r="P42" s="241">
        <f>+'Sintesi (CFI-TS)'!P42+'Sintesi (CFI-ACN)'!P42</f>
        <v>28</v>
      </c>
      <c r="Q42" s="276">
        <f>+'Sintesi (CFI-TS)'!Q42+'Sintesi (CFI-ACN)'!Q42</f>
        <v>0</v>
      </c>
      <c r="R42" s="241">
        <f>+'Sintesi (CFI-TS)'!R42+'Sintesi (CFI-ACN)'!R42</f>
        <v>0</v>
      </c>
      <c r="S42" s="241">
        <f>+'Sintesi (CFI-TS)'!S42+'Sintesi (CFI-ACN)'!S42</f>
        <v>-30</v>
      </c>
      <c r="T42" s="241">
        <f>+'Sintesi (CFI-TS)'!T42+'Sintesi (CFI-ACN)'!T42</f>
        <v>0</v>
      </c>
      <c r="U42" s="241">
        <f>+'Sintesi (CFI-TS)'!U42+'Sintesi (CFI-ACN)'!U42</f>
        <v>58</v>
      </c>
      <c r="V42" s="241">
        <f>+'Sintesi (CFI-TS)'!V42+'Sintesi (CFI-ACN)'!V42</f>
        <v>0</v>
      </c>
      <c r="W42" s="241">
        <f>+'Sintesi (CFI-TS)'!W42+'Sintesi (CFI-ACN)'!W42</f>
        <v>28</v>
      </c>
      <c r="X42" s="243">
        <f>+'Sintesi (CFI-TS)'!X42+'Sintesi (CFI-ACN)'!X42</f>
        <v>0</v>
      </c>
      <c r="Y42" s="241">
        <f>+'Sintesi (CFI-TS)'!Y42+'Sintesi (CFI-ACN)'!Y42</f>
        <v>28</v>
      </c>
      <c r="Z42" s="243">
        <f>+'Sintesi (CFI-TS)'!Z42+'Sintesi (CFI-ACN)'!Z42</f>
        <v>28</v>
      </c>
      <c r="AA42" s="243">
        <f>+'Sintesi (CFI-TS)'!AA42+'Sintesi (CFI-ACN)'!AA42</f>
        <v>0</v>
      </c>
      <c r="AB42" s="243">
        <f>+'Sintesi (CFI-TS)'!AB42+'Sintesi (CFI-ACN)'!AB42</f>
        <v>7</v>
      </c>
      <c r="AC42" s="243">
        <f>+'Sintesi (CFI-TS)'!AC42+'Sintesi (CFI-ACN)'!AC42</f>
        <v>0</v>
      </c>
      <c r="AD42" s="243">
        <f>+'Sintesi (CFI-TS)'!AD42+'Sintesi (CFI-ACN)'!AD42</f>
        <v>11</v>
      </c>
      <c r="AE42" s="243">
        <f>+'Sintesi (CFI-TS)'!AE42+'Sintesi (CFI-ACN)'!AE42</f>
        <v>10</v>
      </c>
      <c r="AF42" s="244">
        <f t="shared" si="0"/>
        <v>1</v>
      </c>
      <c r="AG42" s="244">
        <f t="shared" si="1"/>
        <v>0.75</v>
      </c>
      <c r="AH42" s="243">
        <f t="shared" si="2"/>
        <v>7</v>
      </c>
      <c r="AI42" s="244">
        <f t="shared" si="3"/>
        <v>0.75</v>
      </c>
      <c r="AJ42" s="245">
        <f>+'Sintesi (CFI-TS)'!AJ42+'Sintesi (CFI-ACN)'!AJ42</f>
        <v>0</v>
      </c>
      <c r="AK42" s="245">
        <f>+'Sintesi (CFI-TS)'!AK42+'Sintesi (CFI-ACN)'!AK42</f>
        <v>29</v>
      </c>
      <c r="AL42" s="244">
        <f t="shared" si="4"/>
        <v>0</v>
      </c>
      <c r="AM42" s="245">
        <f>+'Sintesi (CFI-TS)'!AM42+'Sintesi (CFI-ACN)'!AM42</f>
        <v>28</v>
      </c>
      <c r="AN42" s="244">
        <f t="shared" si="5"/>
        <v>1</v>
      </c>
      <c r="AO42" s="245">
        <f>+'Sintesi (CFI-TS)'!AO42+'Sintesi (CFI-ACN)'!AO42</f>
        <v>0</v>
      </c>
      <c r="AP42" s="244">
        <f t="shared" si="6"/>
        <v>0</v>
      </c>
      <c r="AQ42" s="245">
        <f>+'Sintesi (CFI-TS)'!AQ42+'Sintesi (CFI-ACN)'!AQ42</f>
        <v>0</v>
      </c>
      <c r="AR42" s="244">
        <f t="shared" si="7"/>
        <v>0</v>
      </c>
      <c r="AS42" s="245">
        <f>+'Sintesi (CFI-TS)'!AS42+'Sintesi (CFI-ACN)'!AS42</f>
        <v>21</v>
      </c>
      <c r="AT42" s="244">
        <f t="shared" si="8"/>
        <v>0.75</v>
      </c>
      <c r="AV42" s="515">
        <f t="shared" si="11"/>
        <v>-8</v>
      </c>
      <c r="AW42" s="515">
        <f t="shared" si="12"/>
        <v>-7</v>
      </c>
    </row>
    <row r="43" spans="2:49" s="247" customFormat="1" ht="12" customHeight="1">
      <c r="B43" s="238" t="str">
        <f>IF('Sintesi Quantitativa (Overall)'!B45&lt;&gt;"",'Sintesi Quantitativa (Overall)'!B45,"")</f>
        <v>P59-Deploy &amp; Change CRMT</v>
      </c>
      <c r="C43" s="238" t="str">
        <f>IF('Sintesi Quantitativa (Overall)'!C45&lt;&gt;"",'Sintesi Quantitativa (Overall)'!C45,"")</f>
        <v>AO004511_YYY69</v>
      </c>
      <c r="D43" s="238"/>
      <c r="E43" s="238"/>
      <c r="F43" s="238"/>
      <c r="G43" s="238"/>
      <c r="H43" s="238"/>
      <c r="I43" s="238"/>
      <c r="J43" s="238"/>
      <c r="K43" s="238"/>
      <c r="L43" s="238"/>
      <c r="M43" s="238"/>
      <c r="N43" s="238" t="str">
        <f>IF('Sintesi Quantitativa (Overall)'!D45&lt;&gt;"",'Sintesi Quantitativa (Overall)'!D45,"")</f>
        <v>Subentro_Combinato</v>
      </c>
      <c r="O43" s="240">
        <f>'Sintesi Quantitativa (Overall)'!E45</f>
        <v>1</v>
      </c>
      <c r="P43" s="241">
        <f>+'Sintesi (CFI-TS)'!P43+'Sintesi (CFI-ACN)'!P43</f>
        <v>5</v>
      </c>
      <c r="Q43" s="276">
        <f>+'Sintesi (CFI-TS)'!Q43+'Sintesi (CFI-ACN)'!Q43</f>
        <v>0</v>
      </c>
      <c r="R43" s="241">
        <f>+'Sintesi (CFI-TS)'!R43+'Sintesi (CFI-ACN)'!R43</f>
        <v>0</v>
      </c>
      <c r="S43" s="241">
        <f>+'Sintesi (CFI-TS)'!S43+'Sintesi (CFI-ACN)'!S43</f>
        <v>-7</v>
      </c>
      <c r="T43" s="241">
        <f>+'Sintesi (CFI-TS)'!T43+'Sintesi (CFI-ACN)'!T43</f>
        <v>0</v>
      </c>
      <c r="U43" s="241">
        <f>+'Sintesi (CFI-TS)'!U43+'Sintesi (CFI-ACN)'!U43</f>
        <v>12</v>
      </c>
      <c r="V43" s="241">
        <f>+'Sintesi (CFI-TS)'!V43+'Sintesi (CFI-ACN)'!V43</f>
        <v>0</v>
      </c>
      <c r="W43" s="241">
        <f>+'Sintesi (CFI-TS)'!W43+'Sintesi (CFI-ACN)'!W43</f>
        <v>5</v>
      </c>
      <c r="X43" s="243">
        <f>+'Sintesi (CFI-TS)'!X43+'Sintesi (CFI-ACN)'!X43</f>
        <v>0</v>
      </c>
      <c r="Y43" s="241">
        <f>+'Sintesi (CFI-TS)'!Y43+'Sintesi (CFI-ACN)'!Y43</f>
        <v>5</v>
      </c>
      <c r="Z43" s="243">
        <f>+'Sintesi (CFI-TS)'!Z43+'Sintesi (CFI-ACN)'!Z43</f>
        <v>5</v>
      </c>
      <c r="AA43" s="243">
        <f>+'Sintesi (CFI-TS)'!AA43+'Sintesi (CFI-ACN)'!AA43</f>
        <v>0</v>
      </c>
      <c r="AB43" s="243">
        <f>+'Sintesi (CFI-TS)'!AB43+'Sintesi (CFI-ACN)'!AB43</f>
        <v>1</v>
      </c>
      <c r="AC43" s="243">
        <f>+'Sintesi (CFI-TS)'!AC43+'Sintesi (CFI-ACN)'!AC43</f>
        <v>0</v>
      </c>
      <c r="AD43" s="243">
        <f>+'Sintesi (CFI-TS)'!AD43+'Sintesi (CFI-ACN)'!AD43</f>
        <v>4</v>
      </c>
      <c r="AE43" s="243">
        <f>+'Sintesi (CFI-TS)'!AE43+'Sintesi (CFI-ACN)'!AE43</f>
        <v>0</v>
      </c>
      <c r="AF43" s="244">
        <f t="shared" si="0"/>
        <v>1</v>
      </c>
      <c r="AG43" s="244">
        <f t="shared" si="1"/>
        <v>0.8</v>
      </c>
      <c r="AH43" s="243">
        <f t="shared" si="2"/>
        <v>1</v>
      </c>
      <c r="AI43" s="244">
        <f t="shared" si="3"/>
        <v>0.8</v>
      </c>
      <c r="AJ43" s="245">
        <f>+'Sintesi (CFI-TS)'!AJ43+'Sintesi (CFI-ACN)'!AJ43</f>
        <v>0</v>
      </c>
      <c r="AK43" s="245">
        <f>+'Sintesi (CFI-TS)'!AK43+'Sintesi (CFI-ACN)'!AK43</f>
        <v>5</v>
      </c>
      <c r="AL43" s="244">
        <f t="shared" si="4"/>
        <v>0</v>
      </c>
      <c r="AM43" s="245">
        <f>+'Sintesi (CFI-TS)'!AM43+'Sintesi (CFI-ACN)'!AM43</f>
        <v>5</v>
      </c>
      <c r="AN43" s="244">
        <f t="shared" si="5"/>
        <v>1</v>
      </c>
      <c r="AO43" s="245">
        <f>+'Sintesi (CFI-TS)'!AO43+'Sintesi (CFI-ACN)'!AO43</f>
        <v>0</v>
      </c>
      <c r="AP43" s="244">
        <f t="shared" si="6"/>
        <v>0</v>
      </c>
      <c r="AQ43" s="245">
        <f>+'Sintesi (CFI-TS)'!AQ43+'Sintesi (CFI-ACN)'!AQ43</f>
        <v>0</v>
      </c>
      <c r="AR43" s="244">
        <f t="shared" si="7"/>
        <v>0</v>
      </c>
      <c r="AS43" s="245">
        <f>+'Sintesi (CFI-TS)'!AS43+'Sintesi (CFI-ACN)'!AS43</f>
        <v>4</v>
      </c>
      <c r="AT43" s="244">
        <f t="shared" si="8"/>
        <v>0.8</v>
      </c>
      <c r="AV43" s="481">
        <f t="shared" si="11"/>
        <v>-1</v>
      </c>
      <c r="AW43" s="481">
        <f t="shared" si="12"/>
        <v>-1</v>
      </c>
    </row>
    <row r="44" spans="2:49" s="247" customFormat="1" ht="12" customHeight="1">
      <c r="B44" s="238" t="str">
        <f>IF('Sintesi Quantitativa (Overall)'!B46&lt;&gt;"",'Sintesi Quantitativa (Overall)'!B46,"")</f>
        <v>P59-Deploy &amp; Change CRMT</v>
      </c>
      <c r="C44" s="238" t="str">
        <f>IF('Sintesi Quantitativa (Overall)'!C46&lt;&gt;"",'Sintesi Quantitativa (Overall)'!C46,"")</f>
        <v>AO004511_YYY70</v>
      </c>
      <c r="D44" s="238"/>
      <c r="E44" s="238"/>
      <c r="F44" s="238"/>
      <c r="G44" s="238"/>
      <c r="H44" s="238"/>
      <c r="I44" s="238"/>
      <c r="J44" s="238"/>
      <c r="K44" s="238"/>
      <c r="L44" s="238"/>
      <c r="M44" s="238"/>
      <c r="N44" s="238" t="str">
        <f>IF('Sintesi Quantitativa (Overall)'!D46&lt;&gt;"",'Sintesi Quantitativa (Overall)'!D46,"")</f>
        <v>SWA</v>
      </c>
      <c r="O44" s="240">
        <f>'Sintesi Quantitativa (Overall)'!E46</f>
        <v>1</v>
      </c>
      <c r="P44" s="241">
        <f>+'Sintesi (CFI-TS)'!P44+'Sintesi (CFI-ACN)'!P44</f>
        <v>22</v>
      </c>
      <c r="Q44" s="276">
        <f>+'Sintesi (CFI-TS)'!Q44+'Sintesi (CFI-ACN)'!Q44</f>
        <v>0</v>
      </c>
      <c r="R44" s="241">
        <f>+'Sintesi (CFI-TS)'!R44+'Sintesi (CFI-ACN)'!R44</f>
        <v>0</v>
      </c>
      <c r="S44" s="241">
        <f>+'Sintesi (CFI-TS)'!S44+'Sintesi (CFI-ACN)'!S44</f>
        <v>-24</v>
      </c>
      <c r="T44" s="241">
        <f>+'Sintesi (CFI-TS)'!T44+'Sintesi (CFI-ACN)'!T44</f>
        <v>0</v>
      </c>
      <c r="U44" s="241">
        <f>+'Sintesi (CFI-TS)'!U44+'Sintesi (CFI-ACN)'!U44</f>
        <v>46</v>
      </c>
      <c r="V44" s="241">
        <f>+'Sintesi (CFI-TS)'!V44+'Sintesi (CFI-ACN)'!V44</f>
        <v>0</v>
      </c>
      <c r="W44" s="241">
        <f>+'Sintesi (CFI-TS)'!W44+'Sintesi (CFI-ACN)'!W44</f>
        <v>22</v>
      </c>
      <c r="X44" s="243">
        <f>+'Sintesi (CFI-TS)'!X44+'Sintesi (CFI-ACN)'!X44</f>
        <v>0</v>
      </c>
      <c r="Y44" s="241">
        <f>+'Sintesi (CFI-TS)'!Y44+'Sintesi (CFI-ACN)'!Y44</f>
        <v>22</v>
      </c>
      <c r="Z44" s="243">
        <f>+'Sintesi (CFI-TS)'!Z44+'Sintesi (CFI-ACN)'!Z44</f>
        <v>22</v>
      </c>
      <c r="AA44" s="243">
        <f>+'Sintesi (CFI-TS)'!AA44+'Sintesi (CFI-ACN)'!AA44</f>
        <v>0</v>
      </c>
      <c r="AB44" s="243">
        <f>+'Sintesi (CFI-TS)'!AB44+'Sintesi (CFI-ACN)'!AB44</f>
        <v>10</v>
      </c>
      <c r="AC44" s="243">
        <f>+'Sintesi (CFI-TS)'!AC44+'Sintesi (CFI-ACN)'!AC44</f>
        <v>0</v>
      </c>
      <c r="AD44" s="243">
        <f>+'Sintesi (CFI-TS)'!AD44+'Sintesi (CFI-ACN)'!AD44</f>
        <v>3</v>
      </c>
      <c r="AE44" s="243">
        <f>+'Sintesi (CFI-TS)'!AE44+'Sintesi (CFI-ACN)'!AE44</f>
        <v>9</v>
      </c>
      <c r="AF44" s="244">
        <f t="shared" si="0"/>
        <v>1</v>
      </c>
      <c r="AG44" s="244">
        <f t="shared" si="1"/>
        <v>0.54545454545454541</v>
      </c>
      <c r="AH44" s="243">
        <f t="shared" si="2"/>
        <v>10</v>
      </c>
      <c r="AI44" s="244">
        <f t="shared" si="3"/>
        <v>0.54545454545454541</v>
      </c>
      <c r="AJ44" s="245">
        <f>+'Sintesi (CFI-TS)'!AJ44+'Sintesi (CFI-ACN)'!AJ44</f>
        <v>0</v>
      </c>
      <c r="AK44" s="245">
        <f>+'Sintesi (CFI-TS)'!AK44+'Sintesi (CFI-ACN)'!AK44</f>
        <v>22</v>
      </c>
      <c r="AL44" s="244">
        <f t="shared" si="4"/>
        <v>0</v>
      </c>
      <c r="AM44" s="245">
        <f>+'Sintesi (CFI-TS)'!AM44+'Sintesi (CFI-ACN)'!AM44</f>
        <v>22</v>
      </c>
      <c r="AN44" s="244">
        <f t="shared" si="5"/>
        <v>1</v>
      </c>
      <c r="AO44" s="245">
        <f>+'Sintesi (CFI-TS)'!AO44+'Sintesi (CFI-ACN)'!AO44</f>
        <v>0</v>
      </c>
      <c r="AP44" s="244">
        <f t="shared" si="6"/>
        <v>0</v>
      </c>
      <c r="AQ44" s="245">
        <f>+'Sintesi (CFI-TS)'!AQ44+'Sintesi (CFI-ACN)'!AQ44</f>
        <v>0</v>
      </c>
      <c r="AR44" s="244">
        <f t="shared" si="7"/>
        <v>0</v>
      </c>
      <c r="AS44" s="245">
        <f>+'Sintesi (CFI-TS)'!AS44+'Sintesi (CFI-ACN)'!AS44</f>
        <v>12</v>
      </c>
      <c r="AT44" s="244">
        <f t="shared" si="8"/>
        <v>0.54545454545454541</v>
      </c>
      <c r="AV44" s="481">
        <f t="shared" si="11"/>
        <v>-10</v>
      </c>
      <c r="AW44" s="481">
        <f t="shared" si="12"/>
        <v>-10</v>
      </c>
    </row>
    <row r="45" spans="2:49" s="247" customFormat="1" ht="12" customHeight="1">
      <c r="B45" s="238" t="str">
        <f>IF('Sintesi Quantitativa (Overall)'!B47&lt;&gt;"",'Sintesi Quantitativa (Overall)'!B47,"")</f>
        <v>P59-Deploy &amp; Change CRMT</v>
      </c>
      <c r="C45" s="238" t="str">
        <f>IF('Sintesi Quantitativa (Overall)'!C47&lt;&gt;"",'Sintesi Quantitativa (Overall)'!C47,"")</f>
        <v>AO004511_YYY72</v>
      </c>
      <c r="D45" s="238"/>
      <c r="E45" s="238"/>
      <c r="F45" s="238"/>
      <c r="G45" s="238"/>
      <c r="H45" s="238"/>
      <c r="I45" s="238"/>
      <c r="J45" s="238"/>
      <c r="K45" s="238"/>
      <c r="L45" s="238"/>
      <c r="M45" s="238"/>
      <c r="N45" s="238" t="str">
        <f>IF('Sintesi Quantitativa (Overall)'!D47&lt;&gt;"",'Sintesi Quantitativa (Overall)'!D47,"")</f>
        <v>VARIAZIONE_ANAGRAFICA_MOGE</v>
      </c>
      <c r="O45" s="240">
        <f>'Sintesi Quantitativa (Overall)'!E47</f>
        <v>1</v>
      </c>
      <c r="P45" s="241">
        <f>+'Sintesi (CFI-TS)'!P45+'Sintesi (CFI-ACN)'!P45</f>
        <v>8</v>
      </c>
      <c r="Q45" s="276">
        <f>+'Sintesi (CFI-TS)'!Q45+'Sintesi (CFI-ACN)'!Q45</f>
        <v>0</v>
      </c>
      <c r="R45" s="241">
        <f>+'Sintesi (CFI-TS)'!R45+'Sintesi (CFI-ACN)'!R45</f>
        <v>0</v>
      </c>
      <c r="S45" s="241">
        <f>+'Sintesi (CFI-TS)'!S45+'Sintesi (CFI-ACN)'!S45</f>
        <v>-10</v>
      </c>
      <c r="T45" s="241">
        <f>+'Sintesi (CFI-TS)'!T45+'Sintesi (CFI-ACN)'!T45</f>
        <v>0</v>
      </c>
      <c r="U45" s="241">
        <f>+'Sintesi (CFI-TS)'!U45+'Sintesi (CFI-ACN)'!U45</f>
        <v>18</v>
      </c>
      <c r="V45" s="241">
        <f>+'Sintesi (CFI-TS)'!V45+'Sintesi (CFI-ACN)'!V45</f>
        <v>0</v>
      </c>
      <c r="W45" s="241">
        <f>+'Sintesi (CFI-TS)'!W45+'Sintesi (CFI-ACN)'!W45</f>
        <v>8</v>
      </c>
      <c r="X45" s="243">
        <f>+'Sintesi (CFI-TS)'!X45+'Sintesi (CFI-ACN)'!X45</f>
        <v>0</v>
      </c>
      <c r="Y45" s="241">
        <f>+'Sintesi (CFI-TS)'!Y45+'Sintesi (CFI-ACN)'!Y45</f>
        <v>8</v>
      </c>
      <c r="Z45" s="243">
        <f>+'Sintesi (CFI-TS)'!Z45+'Sintesi (CFI-ACN)'!Z45</f>
        <v>8</v>
      </c>
      <c r="AA45" s="243">
        <f>+'Sintesi (CFI-TS)'!AA45+'Sintesi (CFI-ACN)'!AA45</f>
        <v>0</v>
      </c>
      <c r="AB45" s="243">
        <f>+'Sintesi (CFI-TS)'!AB45+'Sintesi (CFI-ACN)'!AB45</f>
        <v>6</v>
      </c>
      <c r="AC45" s="243">
        <f>+'Sintesi (CFI-TS)'!AC45+'Sintesi (CFI-ACN)'!AC45</f>
        <v>0</v>
      </c>
      <c r="AD45" s="243">
        <f>+'Sintesi (CFI-TS)'!AD45+'Sintesi (CFI-ACN)'!AD45</f>
        <v>2</v>
      </c>
      <c r="AE45" s="243">
        <f>+'Sintesi (CFI-TS)'!AE45+'Sintesi (CFI-ACN)'!AE45</f>
        <v>0</v>
      </c>
      <c r="AF45" s="244">
        <f t="shared" si="0"/>
        <v>1</v>
      </c>
      <c r="AG45" s="244">
        <f t="shared" si="1"/>
        <v>0.25</v>
      </c>
      <c r="AH45" s="243">
        <f t="shared" si="2"/>
        <v>6</v>
      </c>
      <c r="AI45" s="244">
        <f t="shared" si="3"/>
        <v>0.25</v>
      </c>
      <c r="AJ45" s="245">
        <f>+'Sintesi (CFI-TS)'!AJ45+'Sintesi (CFI-ACN)'!AJ45</f>
        <v>0</v>
      </c>
      <c r="AK45" s="245">
        <f>+'Sintesi (CFI-TS)'!AK45+'Sintesi (CFI-ACN)'!AK45</f>
        <v>8</v>
      </c>
      <c r="AL45" s="244">
        <f t="shared" si="4"/>
        <v>0</v>
      </c>
      <c r="AM45" s="245">
        <f>+'Sintesi (CFI-TS)'!AM45+'Sintesi (CFI-ACN)'!AM45</f>
        <v>8</v>
      </c>
      <c r="AN45" s="244">
        <f t="shared" si="5"/>
        <v>1</v>
      </c>
      <c r="AO45" s="245">
        <f>+'Sintesi (CFI-TS)'!AO45+'Sintesi (CFI-ACN)'!AO45</f>
        <v>0</v>
      </c>
      <c r="AP45" s="244">
        <f t="shared" si="6"/>
        <v>0</v>
      </c>
      <c r="AQ45" s="245">
        <f>+'Sintesi (CFI-TS)'!AQ45+'Sintesi (CFI-ACN)'!AQ45</f>
        <v>0</v>
      </c>
      <c r="AR45" s="244">
        <f t="shared" si="7"/>
        <v>0</v>
      </c>
      <c r="AS45" s="245">
        <f>+'Sintesi (CFI-TS)'!AS45+'Sintesi (CFI-ACN)'!AS45</f>
        <v>2</v>
      </c>
      <c r="AT45" s="244">
        <f t="shared" si="8"/>
        <v>0.25</v>
      </c>
      <c r="AV45" s="481">
        <f t="shared" si="11"/>
        <v>-6</v>
      </c>
      <c r="AW45" s="481">
        <f t="shared" si="12"/>
        <v>-6</v>
      </c>
    </row>
    <row r="46" spans="2:49" s="247" customFormat="1" ht="12" customHeight="1">
      <c r="B46" s="238" t="str">
        <f>IF('Sintesi Quantitativa (Overall)'!B48&lt;&gt;"",'Sintesi Quantitativa (Overall)'!B48,"")</f>
        <v>P59-Deploy &amp; Change CRMT</v>
      </c>
      <c r="C46" s="238" t="str">
        <f>IF('Sintesi Quantitativa (Overall)'!C48&lt;&gt;"",'Sintesi Quantitativa (Overall)'!C48,"")</f>
        <v>AO004511_YYY74</v>
      </c>
      <c r="D46" s="238"/>
      <c r="E46" s="238"/>
      <c r="F46" s="238"/>
      <c r="G46" s="238"/>
      <c r="H46" s="238"/>
      <c r="I46" s="238"/>
      <c r="J46" s="238"/>
      <c r="K46" s="238"/>
      <c r="L46" s="238"/>
      <c r="M46" s="238"/>
      <c r="N46" s="238" t="str">
        <f>IF('Sintesi Quantitativa (Overall)'!D48&lt;&gt;"",'Sintesi Quantitativa (Overall)'!D48,"")</f>
        <v>Variazione Indirizzo Fatturazione</v>
      </c>
      <c r="O46" s="240">
        <f>'Sintesi Quantitativa (Overall)'!E48</f>
        <v>1</v>
      </c>
      <c r="P46" s="241">
        <f>+'Sintesi (CFI-TS)'!P46+'Sintesi (CFI-ACN)'!P46</f>
        <v>7</v>
      </c>
      <c r="Q46" s="276">
        <f>+'Sintesi (CFI-TS)'!Q46+'Sintesi (CFI-ACN)'!Q46</f>
        <v>0</v>
      </c>
      <c r="R46" s="241">
        <f>+'Sintesi (CFI-TS)'!R46+'Sintesi (CFI-ACN)'!R46</f>
        <v>0</v>
      </c>
      <c r="S46" s="241">
        <f>+'Sintesi (CFI-TS)'!S46+'Sintesi (CFI-ACN)'!S46</f>
        <v>-9</v>
      </c>
      <c r="T46" s="241">
        <f>+'Sintesi (CFI-TS)'!T46+'Sintesi (CFI-ACN)'!T46</f>
        <v>0</v>
      </c>
      <c r="U46" s="241">
        <f>+'Sintesi (CFI-TS)'!U46+'Sintesi (CFI-ACN)'!U46</f>
        <v>16</v>
      </c>
      <c r="V46" s="241">
        <f>+'Sintesi (CFI-TS)'!V46+'Sintesi (CFI-ACN)'!V46</f>
        <v>0</v>
      </c>
      <c r="W46" s="241">
        <f>+'Sintesi (CFI-TS)'!W46+'Sintesi (CFI-ACN)'!W46</f>
        <v>7</v>
      </c>
      <c r="X46" s="243">
        <f>+'Sintesi (CFI-TS)'!X46+'Sintesi (CFI-ACN)'!X46</f>
        <v>1</v>
      </c>
      <c r="Y46" s="241">
        <f>+'Sintesi (CFI-TS)'!Y46+'Sintesi (CFI-ACN)'!Y46</f>
        <v>6</v>
      </c>
      <c r="Z46" s="243">
        <f>+'Sintesi (CFI-TS)'!Z46+'Sintesi (CFI-ACN)'!Z46</f>
        <v>6</v>
      </c>
      <c r="AA46" s="243">
        <f>+'Sintesi (CFI-TS)'!AA46+'Sintesi (CFI-ACN)'!AA46</f>
        <v>0</v>
      </c>
      <c r="AB46" s="243">
        <f>+'Sintesi (CFI-TS)'!AB46+'Sintesi (CFI-ACN)'!AB46</f>
        <v>1</v>
      </c>
      <c r="AC46" s="243">
        <f>+'Sintesi (CFI-TS)'!AC46+'Sintesi (CFI-ACN)'!AC46</f>
        <v>0</v>
      </c>
      <c r="AD46" s="243">
        <f>+'Sintesi (CFI-TS)'!AD46+'Sintesi (CFI-ACN)'!AD46</f>
        <v>0</v>
      </c>
      <c r="AE46" s="243">
        <f>+'Sintesi (CFI-TS)'!AE46+'Sintesi (CFI-ACN)'!AE46</f>
        <v>5</v>
      </c>
      <c r="AF46" s="244">
        <f t="shared" si="0"/>
        <v>1</v>
      </c>
      <c r="AG46" s="244">
        <f t="shared" si="1"/>
        <v>0.83333333333333337</v>
      </c>
      <c r="AH46" s="243">
        <f t="shared" si="2"/>
        <v>1</v>
      </c>
      <c r="AI46" s="244">
        <f t="shared" si="3"/>
        <v>0.8571428571428571</v>
      </c>
      <c r="AJ46" s="245">
        <f>+'Sintesi (CFI-TS)'!AJ46+'Sintesi (CFI-ACN)'!AJ46</f>
        <v>0</v>
      </c>
      <c r="AK46" s="245">
        <f>+'Sintesi (CFI-TS)'!AK46+'Sintesi (CFI-ACN)'!AK46</f>
        <v>7</v>
      </c>
      <c r="AL46" s="244">
        <f t="shared" si="4"/>
        <v>0</v>
      </c>
      <c r="AM46" s="245">
        <f>+'Sintesi (CFI-TS)'!AM46+'Sintesi (CFI-ACN)'!AM46</f>
        <v>6</v>
      </c>
      <c r="AN46" s="244">
        <f t="shared" si="5"/>
        <v>0.8571428571428571</v>
      </c>
      <c r="AO46" s="245">
        <f>+'Sintesi (CFI-TS)'!AO46+'Sintesi (CFI-ACN)'!AO46</f>
        <v>0</v>
      </c>
      <c r="AP46" s="244">
        <f t="shared" si="6"/>
        <v>0</v>
      </c>
      <c r="AQ46" s="245">
        <f>+'Sintesi (CFI-TS)'!AQ46+'Sintesi (CFI-ACN)'!AQ46</f>
        <v>0</v>
      </c>
      <c r="AR46" s="244">
        <f t="shared" si="7"/>
        <v>0</v>
      </c>
      <c r="AS46" s="245">
        <f>+'Sintesi (CFI-TS)'!AS46+'Sintesi (CFI-ACN)'!AS46</f>
        <v>5</v>
      </c>
      <c r="AT46" s="244">
        <f t="shared" si="8"/>
        <v>0.83333333333333337</v>
      </c>
      <c r="AV46" s="481">
        <f t="shared" si="11"/>
        <v>-1</v>
      </c>
      <c r="AW46" s="481">
        <f t="shared" si="12"/>
        <v>0</v>
      </c>
    </row>
    <row r="47" spans="2:49" s="247" customFormat="1" ht="12" customHeight="1">
      <c r="B47" s="238" t="str">
        <f>IF('Sintesi Quantitativa (Overall)'!B49&lt;&gt;"",'Sintesi Quantitativa (Overall)'!B49,"")</f>
        <v>P59-Deploy &amp; Change CRMT</v>
      </c>
      <c r="C47" s="238" t="str">
        <f>IF('Sintesi Quantitativa (Overall)'!C49&lt;&gt;"",'Sintesi Quantitativa (Overall)'!C49,"")</f>
        <v>AO004511_YYY77</v>
      </c>
      <c r="D47" s="238"/>
      <c r="E47" s="238"/>
      <c r="F47" s="238"/>
      <c r="G47" s="238"/>
      <c r="H47" s="238"/>
      <c r="I47" s="238"/>
      <c r="J47" s="238"/>
      <c r="K47" s="238"/>
      <c r="L47" s="238"/>
      <c r="M47" s="238"/>
      <c r="N47" s="238" t="str">
        <f>IF('Sintesi Quantitativa (Overall)'!D49&lt;&gt;"",'Sintesi Quantitativa (Overall)'!D49,"")</f>
        <v>VSA</v>
      </c>
      <c r="O47" s="240">
        <f>'Sintesi Quantitativa (Overall)'!E49</f>
        <v>1</v>
      </c>
      <c r="P47" s="241">
        <f>+'Sintesi (CFI-TS)'!P47+'Sintesi (CFI-ACN)'!P47</f>
        <v>27</v>
      </c>
      <c r="Q47" s="276">
        <f>+'Sintesi (CFI-TS)'!Q47+'Sintesi (CFI-ACN)'!Q47</f>
        <v>0</v>
      </c>
      <c r="R47" s="241">
        <f>+'Sintesi (CFI-TS)'!R47+'Sintesi (CFI-ACN)'!R47</f>
        <v>0</v>
      </c>
      <c r="S47" s="241">
        <f>+'Sintesi (CFI-TS)'!S47+'Sintesi (CFI-ACN)'!S47</f>
        <v>-29</v>
      </c>
      <c r="T47" s="241">
        <f>+'Sintesi (CFI-TS)'!T47+'Sintesi (CFI-ACN)'!T47</f>
        <v>0</v>
      </c>
      <c r="U47" s="241">
        <f>+'Sintesi (CFI-TS)'!U47+'Sintesi (CFI-ACN)'!U47</f>
        <v>56</v>
      </c>
      <c r="V47" s="241">
        <f>+'Sintesi (CFI-TS)'!V47+'Sintesi (CFI-ACN)'!V47</f>
        <v>0</v>
      </c>
      <c r="W47" s="241">
        <f>+'Sintesi (CFI-TS)'!W47+'Sintesi (CFI-ACN)'!W47</f>
        <v>27</v>
      </c>
      <c r="X47" s="243">
        <f>+'Sintesi (CFI-TS)'!X47+'Sintesi (CFI-ACN)'!X47</f>
        <v>1</v>
      </c>
      <c r="Y47" s="241">
        <f>+'Sintesi (CFI-TS)'!Y47+'Sintesi (CFI-ACN)'!Y47</f>
        <v>26</v>
      </c>
      <c r="Z47" s="243">
        <f>+'Sintesi (CFI-TS)'!Z47+'Sintesi (CFI-ACN)'!Z47</f>
        <v>26</v>
      </c>
      <c r="AA47" s="243">
        <f>+'Sintesi (CFI-TS)'!AA47+'Sintesi (CFI-ACN)'!AA47</f>
        <v>0</v>
      </c>
      <c r="AB47" s="243">
        <f>+'Sintesi (CFI-TS)'!AB47+'Sintesi (CFI-ACN)'!AB47</f>
        <v>6</v>
      </c>
      <c r="AC47" s="243">
        <f>+'Sintesi (CFI-TS)'!AC47+'Sintesi (CFI-ACN)'!AC47</f>
        <v>0</v>
      </c>
      <c r="AD47" s="243">
        <f>+'Sintesi (CFI-TS)'!AD47+'Sintesi (CFI-ACN)'!AD47</f>
        <v>13</v>
      </c>
      <c r="AE47" s="243">
        <f>+'Sintesi (CFI-TS)'!AE47+'Sintesi (CFI-ACN)'!AE47</f>
        <v>7</v>
      </c>
      <c r="AF47" s="244">
        <f t="shared" si="0"/>
        <v>1</v>
      </c>
      <c r="AG47" s="244">
        <f t="shared" si="1"/>
        <v>0.76923076923076927</v>
      </c>
      <c r="AH47" s="243">
        <f t="shared" si="2"/>
        <v>6</v>
      </c>
      <c r="AI47" s="244">
        <f t="shared" si="3"/>
        <v>0.77777777777777779</v>
      </c>
      <c r="AJ47" s="245">
        <f>+'Sintesi (CFI-TS)'!AJ47+'Sintesi (CFI-ACN)'!AJ47</f>
        <v>0</v>
      </c>
      <c r="AK47" s="245">
        <f>+'Sintesi (CFI-TS)'!AK47+'Sintesi (CFI-ACN)'!AK47</f>
        <v>28</v>
      </c>
      <c r="AL47" s="244">
        <f t="shared" si="4"/>
        <v>0</v>
      </c>
      <c r="AM47" s="245">
        <f>+'Sintesi (CFI-TS)'!AM47+'Sintesi (CFI-ACN)'!AM47</f>
        <v>26</v>
      </c>
      <c r="AN47" s="244">
        <f t="shared" si="5"/>
        <v>0.96296296296296291</v>
      </c>
      <c r="AO47" s="245">
        <f>+'Sintesi (CFI-TS)'!AO47+'Sintesi (CFI-ACN)'!AO47</f>
        <v>0</v>
      </c>
      <c r="AP47" s="244">
        <f t="shared" si="6"/>
        <v>0</v>
      </c>
      <c r="AQ47" s="245">
        <f>+'Sintesi (CFI-TS)'!AQ47+'Sintesi (CFI-ACN)'!AQ47</f>
        <v>0</v>
      </c>
      <c r="AR47" s="244">
        <f t="shared" si="7"/>
        <v>0</v>
      </c>
      <c r="AS47" s="245">
        <f>+'Sintesi (CFI-TS)'!AS47+'Sintesi (CFI-ACN)'!AS47</f>
        <v>20</v>
      </c>
      <c r="AT47" s="244">
        <f t="shared" si="8"/>
        <v>0.76923076923076927</v>
      </c>
      <c r="AV47" s="481">
        <f t="shared" si="11"/>
        <v>-7</v>
      </c>
      <c r="AW47" s="481">
        <f t="shared" si="12"/>
        <v>-5</v>
      </c>
    </row>
    <row r="48" spans="2:49" s="247" customFormat="1" ht="12" customHeight="1">
      <c r="B48" s="238" t="str">
        <f>IF('Sintesi Quantitativa (Overall)'!B50&lt;&gt;"",'Sintesi Quantitativa (Overall)'!B50,"")</f>
        <v/>
      </c>
      <c r="C48" s="238" t="str">
        <f>IF('Sintesi Quantitativa (Overall)'!C50&lt;&gt;"",'Sintesi Quantitativa (Overall)'!C50,"")</f>
        <v/>
      </c>
      <c r="D48" s="238"/>
      <c r="E48" s="238"/>
      <c r="F48" s="238"/>
      <c r="G48" s="238"/>
      <c r="H48" s="238"/>
      <c r="I48" s="238"/>
      <c r="J48" s="238"/>
      <c r="K48" s="238"/>
      <c r="L48" s="238"/>
      <c r="M48" s="238"/>
      <c r="N48" s="238" t="str">
        <f>IF('Sintesi Quantitativa (Overall)'!D50&lt;&gt;"",'Sintesi Quantitativa (Overall)'!D50,"")</f>
        <v/>
      </c>
      <c r="O48" s="240">
        <f>'Sintesi Quantitativa (Overall)'!E50</f>
        <v>1</v>
      </c>
      <c r="P48" s="241">
        <f>+'Sintesi (CFI-TS)'!P48+'Sintesi (CFI-ACN)'!P48</f>
        <v>0</v>
      </c>
      <c r="Q48" s="276">
        <f>+'Sintesi (CFI-TS)'!Q48+'Sintesi (CFI-ACN)'!Q48</f>
        <v>0</v>
      </c>
      <c r="R48" s="241">
        <f>+'Sintesi (CFI-TS)'!R48+'Sintesi (CFI-ACN)'!R48</f>
        <v>0</v>
      </c>
      <c r="S48" s="241">
        <f>+'Sintesi (CFI-TS)'!S48+'Sintesi (CFI-ACN)'!S48</f>
        <v>0</v>
      </c>
      <c r="T48" s="241">
        <f>+'Sintesi (CFI-TS)'!T48+'Sintesi (CFI-ACN)'!T48</f>
        <v>0</v>
      </c>
      <c r="U48" s="241">
        <f>+'Sintesi (CFI-TS)'!U48+'Sintesi (CFI-ACN)'!U48</f>
        <v>0</v>
      </c>
      <c r="V48" s="241">
        <f>+'Sintesi (CFI-TS)'!V48+'Sintesi (CFI-ACN)'!V48</f>
        <v>0</v>
      </c>
      <c r="W48" s="241">
        <f>+'Sintesi (CFI-TS)'!W48+'Sintesi (CFI-ACN)'!W48</f>
        <v>0</v>
      </c>
      <c r="X48" s="243">
        <f>+'Sintesi (CFI-TS)'!X48+'Sintesi (CFI-ACN)'!X48</f>
        <v>0</v>
      </c>
      <c r="Y48" s="241">
        <f>+'Sintesi (CFI-TS)'!Y48+'Sintesi (CFI-ACN)'!Y48</f>
        <v>0</v>
      </c>
      <c r="Z48" s="243">
        <f>+'Sintesi (CFI-TS)'!Z48+'Sintesi (CFI-ACN)'!Z48</f>
        <v>0</v>
      </c>
      <c r="AA48" s="243">
        <f>+'Sintesi (CFI-TS)'!AA48+'Sintesi (CFI-ACN)'!AA48</f>
        <v>0</v>
      </c>
      <c r="AB48" s="243">
        <f>+'Sintesi (CFI-TS)'!AB48+'Sintesi (CFI-ACN)'!AB48</f>
        <v>0</v>
      </c>
      <c r="AC48" s="243">
        <f>+'Sintesi (CFI-TS)'!AC48+'Sintesi (CFI-ACN)'!AC48</f>
        <v>0</v>
      </c>
      <c r="AD48" s="243">
        <f>+'Sintesi (CFI-TS)'!AD48+'Sintesi (CFI-ACN)'!AD48</f>
        <v>0</v>
      </c>
      <c r="AE48" s="243">
        <f>+'Sintesi (CFI-TS)'!AE48+'Sintesi (CFI-ACN)'!AE48</f>
        <v>0</v>
      </c>
      <c r="AF48" s="244">
        <f t="shared" si="0"/>
        <v>0</v>
      </c>
      <c r="AG48" s="244">
        <f t="shared" si="1"/>
        <v>0</v>
      </c>
      <c r="AH48" s="243">
        <f t="shared" si="2"/>
        <v>0</v>
      </c>
      <c r="AI48" s="244">
        <f t="shared" si="3"/>
        <v>0</v>
      </c>
      <c r="AJ48" s="245">
        <f>+'Sintesi (CFI-TS)'!AJ48+'Sintesi (CFI-ACN)'!AJ48</f>
        <v>0</v>
      </c>
      <c r="AK48" s="245">
        <f>+'Sintesi (CFI-TS)'!AK48+'Sintesi (CFI-ACN)'!AK48</f>
        <v>0</v>
      </c>
      <c r="AL48" s="244">
        <f t="shared" si="4"/>
        <v>0</v>
      </c>
      <c r="AM48" s="245">
        <f>+'Sintesi (CFI-TS)'!AM48+'Sintesi (CFI-ACN)'!AM48</f>
        <v>0</v>
      </c>
      <c r="AN48" s="244">
        <f t="shared" si="5"/>
        <v>0</v>
      </c>
      <c r="AO48" s="245">
        <f>+'Sintesi (CFI-TS)'!AO48+'Sintesi (CFI-ACN)'!AO48</f>
        <v>0</v>
      </c>
      <c r="AP48" s="244">
        <f t="shared" si="6"/>
        <v>0</v>
      </c>
      <c r="AQ48" s="245">
        <f>+'Sintesi (CFI-TS)'!AQ48+'Sintesi (CFI-ACN)'!AQ48</f>
        <v>0</v>
      </c>
      <c r="AR48" s="244">
        <f t="shared" si="7"/>
        <v>0</v>
      </c>
      <c r="AS48" s="245">
        <f>+'Sintesi (CFI-TS)'!AS48+'Sintesi (CFI-ACN)'!AS48</f>
        <v>0</v>
      </c>
      <c r="AT48" s="244">
        <f t="shared" si="8"/>
        <v>0</v>
      </c>
      <c r="AV48" s="481">
        <f t="shared" si="11"/>
        <v>0</v>
      </c>
      <c r="AW48" s="481">
        <f t="shared" si="12"/>
        <v>0</v>
      </c>
    </row>
    <row r="49" spans="2:49" s="247" customFormat="1" ht="12" customHeight="1">
      <c r="B49" s="238" t="str">
        <f>IF('Sintesi Quantitativa (Overall)'!B51&lt;&gt;"",'Sintesi Quantitativa (Overall)'!B51,"")</f>
        <v/>
      </c>
      <c r="C49" s="238" t="str">
        <f>IF('Sintesi Quantitativa (Overall)'!C51&lt;&gt;"",'Sintesi Quantitativa (Overall)'!C51,"")</f>
        <v/>
      </c>
      <c r="D49" s="238"/>
      <c r="E49" s="238"/>
      <c r="F49" s="238"/>
      <c r="G49" s="238"/>
      <c r="H49" s="238"/>
      <c r="I49" s="238"/>
      <c r="J49" s="238"/>
      <c r="K49" s="238"/>
      <c r="L49" s="238"/>
      <c r="M49" s="238"/>
      <c r="N49" s="238" t="str">
        <f>IF('Sintesi Quantitativa (Overall)'!D51&lt;&gt;"",'Sintesi Quantitativa (Overall)'!D51,"")</f>
        <v/>
      </c>
      <c r="O49" s="240">
        <f>'Sintesi Quantitativa (Overall)'!E51</f>
        <v>0</v>
      </c>
      <c r="P49" s="241">
        <f>+'Sintesi (CFI-TS)'!P49+'Sintesi (CFI-ACN)'!P49</f>
        <v>0</v>
      </c>
      <c r="Q49" s="276">
        <f>+'Sintesi (CFI-TS)'!Q49+'Sintesi (CFI-ACN)'!Q49</f>
        <v>0</v>
      </c>
      <c r="R49" s="241">
        <f>+'Sintesi (CFI-TS)'!R49+'Sintesi (CFI-ACN)'!R49</f>
        <v>0</v>
      </c>
      <c r="S49" s="241">
        <f>+'Sintesi (CFI-TS)'!S49+'Sintesi (CFI-ACN)'!S49</f>
        <v>0</v>
      </c>
      <c r="T49" s="241">
        <f>+'Sintesi (CFI-TS)'!T49+'Sintesi (CFI-ACN)'!T49</f>
        <v>0</v>
      </c>
      <c r="U49" s="241">
        <f>+'Sintesi (CFI-TS)'!U49+'Sintesi (CFI-ACN)'!U49</f>
        <v>0</v>
      </c>
      <c r="V49" s="241">
        <f>+'Sintesi (CFI-TS)'!V49+'Sintesi (CFI-ACN)'!V49</f>
        <v>0</v>
      </c>
      <c r="W49" s="241">
        <f>+'Sintesi (CFI-TS)'!W49+'Sintesi (CFI-ACN)'!W49</f>
        <v>0</v>
      </c>
      <c r="X49" s="243">
        <f>+'Sintesi (CFI-TS)'!X49+'Sintesi (CFI-ACN)'!X49</f>
        <v>0</v>
      </c>
      <c r="Y49" s="241">
        <f>+'Sintesi (CFI-TS)'!Y49+'Sintesi (CFI-ACN)'!Y49</f>
        <v>0</v>
      </c>
      <c r="Z49" s="243">
        <f>+'Sintesi (CFI-TS)'!Z49+'Sintesi (CFI-ACN)'!Z49</f>
        <v>0</v>
      </c>
      <c r="AA49" s="243">
        <f>+'Sintesi (CFI-TS)'!AA49+'Sintesi (CFI-ACN)'!AA49</f>
        <v>0</v>
      </c>
      <c r="AB49" s="243">
        <f>+'Sintesi (CFI-TS)'!AB49+'Sintesi (CFI-ACN)'!AB49</f>
        <v>0</v>
      </c>
      <c r="AC49" s="243">
        <f>+'Sintesi (CFI-TS)'!AC49+'Sintesi (CFI-ACN)'!AC49</f>
        <v>0</v>
      </c>
      <c r="AD49" s="243">
        <f>+'Sintesi (CFI-TS)'!AD49+'Sintesi (CFI-ACN)'!AD49</f>
        <v>0</v>
      </c>
      <c r="AE49" s="243">
        <f>+'Sintesi (CFI-TS)'!AE49+'Sintesi (CFI-ACN)'!AE49</f>
        <v>0</v>
      </c>
      <c r="AF49" s="244">
        <f t="shared" si="0"/>
        <v>0</v>
      </c>
      <c r="AG49" s="244">
        <f t="shared" si="1"/>
        <v>0</v>
      </c>
      <c r="AH49" s="243">
        <f t="shared" si="2"/>
        <v>0</v>
      </c>
      <c r="AI49" s="244">
        <f t="shared" si="3"/>
        <v>0</v>
      </c>
      <c r="AJ49" s="245">
        <f>+'Sintesi (CFI-TS)'!AJ49+'Sintesi (CFI-ACN)'!AJ49</f>
        <v>0</v>
      </c>
      <c r="AK49" s="245">
        <f>+'Sintesi (CFI-TS)'!AK49+'Sintesi (CFI-ACN)'!AK49</f>
        <v>0</v>
      </c>
      <c r="AL49" s="244">
        <f t="shared" si="4"/>
        <v>0</v>
      </c>
      <c r="AM49" s="245">
        <f>+'Sintesi (CFI-TS)'!AM49+'Sintesi (CFI-ACN)'!AM49</f>
        <v>0</v>
      </c>
      <c r="AN49" s="244">
        <f t="shared" si="5"/>
        <v>0</v>
      </c>
      <c r="AO49" s="245">
        <f>+'Sintesi (CFI-TS)'!AO49+'Sintesi (CFI-ACN)'!AO49</f>
        <v>0</v>
      </c>
      <c r="AP49" s="244">
        <f t="shared" si="6"/>
        <v>0</v>
      </c>
      <c r="AQ49" s="245">
        <f>+'Sintesi (CFI-TS)'!AQ49+'Sintesi (CFI-ACN)'!AQ49</f>
        <v>0</v>
      </c>
      <c r="AR49" s="244">
        <f t="shared" si="7"/>
        <v>0</v>
      </c>
      <c r="AS49" s="245">
        <f>+'Sintesi (CFI-TS)'!AS49+'Sintesi (CFI-ACN)'!AS49</f>
        <v>0</v>
      </c>
      <c r="AT49" s="244">
        <f t="shared" si="8"/>
        <v>0</v>
      </c>
      <c r="AV49" s="481">
        <f t="shared" si="11"/>
        <v>0</v>
      </c>
      <c r="AW49" s="481">
        <f t="shared" si="12"/>
        <v>0</v>
      </c>
    </row>
    <row r="50" spans="2:49" s="247" customFormat="1" ht="12" customHeight="1">
      <c r="B50" s="238" t="str">
        <f>IF('Sintesi Quantitativa (Overall)'!B52&lt;&gt;"",'Sintesi Quantitativa (Overall)'!B52,"")</f>
        <v/>
      </c>
      <c r="C50" s="238" t="str">
        <f>IF('Sintesi Quantitativa (Overall)'!C52&lt;&gt;"",'Sintesi Quantitativa (Overall)'!C52,"")</f>
        <v/>
      </c>
      <c r="D50" s="238"/>
      <c r="E50" s="238"/>
      <c r="F50" s="238"/>
      <c r="G50" s="238"/>
      <c r="H50" s="238"/>
      <c r="I50" s="238"/>
      <c r="J50" s="238"/>
      <c r="K50" s="238"/>
      <c r="L50" s="238"/>
      <c r="M50" s="238"/>
      <c r="N50" s="238" t="str">
        <f>IF('Sintesi Quantitativa (Overall)'!D52&lt;&gt;"",'Sintesi Quantitativa (Overall)'!D52,"")</f>
        <v/>
      </c>
      <c r="O50" s="240">
        <f>'Sintesi Quantitativa (Overall)'!E52</f>
        <v>0</v>
      </c>
      <c r="P50" s="241">
        <f>+'Sintesi (CFI-TS)'!P50+'Sintesi (CFI-ACN)'!P50</f>
        <v>0</v>
      </c>
      <c r="Q50" s="276">
        <f>+'Sintesi (CFI-TS)'!Q50+'Sintesi (CFI-ACN)'!Q50</f>
        <v>0</v>
      </c>
      <c r="R50" s="241">
        <f>+'Sintesi (CFI-TS)'!R50+'Sintesi (CFI-ACN)'!R50</f>
        <v>0</v>
      </c>
      <c r="S50" s="241">
        <f>+'Sintesi (CFI-TS)'!S50+'Sintesi (CFI-ACN)'!S50</f>
        <v>0</v>
      </c>
      <c r="T50" s="241">
        <f>+'Sintesi (CFI-TS)'!T50+'Sintesi (CFI-ACN)'!T50</f>
        <v>0</v>
      </c>
      <c r="U50" s="241">
        <f>+'Sintesi (CFI-TS)'!U50+'Sintesi (CFI-ACN)'!U50</f>
        <v>0</v>
      </c>
      <c r="V50" s="241">
        <f>+'Sintesi (CFI-TS)'!V50+'Sintesi (CFI-ACN)'!V50</f>
        <v>0</v>
      </c>
      <c r="W50" s="241">
        <f>+'Sintesi (CFI-TS)'!W50+'Sintesi (CFI-ACN)'!W50</f>
        <v>0</v>
      </c>
      <c r="X50" s="243">
        <f>+'Sintesi (CFI-TS)'!X50+'Sintesi (CFI-ACN)'!X50</f>
        <v>0</v>
      </c>
      <c r="Y50" s="241">
        <f>+'Sintesi (CFI-TS)'!Y50+'Sintesi (CFI-ACN)'!Y50</f>
        <v>0</v>
      </c>
      <c r="Z50" s="243">
        <f>+'Sintesi (CFI-TS)'!Z50+'Sintesi (CFI-ACN)'!Z50</f>
        <v>0</v>
      </c>
      <c r="AA50" s="243">
        <f>+'Sintesi (CFI-TS)'!AA50+'Sintesi (CFI-ACN)'!AA50</f>
        <v>0</v>
      </c>
      <c r="AB50" s="243">
        <f>+'Sintesi (CFI-TS)'!AB50+'Sintesi (CFI-ACN)'!AB50</f>
        <v>0</v>
      </c>
      <c r="AC50" s="243">
        <f>+'Sintesi (CFI-TS)'!AC50+'Sintesi (CFI-ACN)'!AC50</f>
        <v>0</v>
      </c>
      <c r="AD50" s="243">
        <f>+'Sintesi (CFI-TS)'!AD50+'Sintesi (CFI-ACN)'!AD50</f>
        <v>0</v>
      </c>
      <c r="AE50" s="243">
        <f>+'Sintesi (CFI-TS)'!AE50+'Sintesi (CFI-ACN)'!AE50</f>
        <v>0</v>
      </c>
      <c r="AF50" s="244">
        <f t="shared" si="0"/>
        <v>0</v>
      </c>
      <c r="AG50" s="244">
        <f t="shared" si="1"/>
        <v>0</v>
      </c>
      <c r="AH50" s="243">
        <f t="shared" si="2"/>
        <v>0</v>
      </c>
      <c r="AI50" s="244">
        <f t="shared" si="3"/>
        <v>0</v>
      </c>
      <c r="AJ50" s="245">
        <f>+'Sintesi (CFI-TS)'!AJ50+'Sintesi (CFI-ACN)'!AJ50</f>
        <v>0</v>
      </c>
      <c r="AK50" s="245">
        <f>+'Sintesi (CFI-TS)'!AK50+'Sintesi (CFI-ACN)'!AK50</f>
        <v>0</v>
      </c>
      <c r="AL50" s="244">
        <f t="shared" si="4"/>
        <v>0</v>
      </c>
      <c r="AM50" s="245">
        <f>+'Sintesi (CFI-TS)'!AM50+'Sintesi (CFI-ACN)'!AM50</f>
        <v>0</v>
      </c>
      <c r="AN50" s="244">
        <f t="shared" si="5"/>
        <v>0</v>
      </c>
      <c r="AO50" s="245">
        <f>+'Sintesi (CFI-TS)'!AO50+'Sintesi (CFI-ACN)'!AO50</f>
        <v>0</v>
      </c>
      <c r="AP50" s="244">
        <f t="shared" si="6"/>
        <v>0</v>
      </c>
      <c r="AQ50" s="245">
        <f>+'Sintesi (CFI-TS)'!AQ50+'Sintesi (CFI-ACN)'!AQ50</f>
        <v>0</v>
      </c>
      <c r="AR50" s="244">
        <f t="shared" si="7"/>
        <v>0</v>
      </c>
      <c r="AS50" s="245">
        <f>+'Sintesi (CFI-TS)'!AS50+'Sintesi (CFI-ACN)'!AS50</f>
        <v>0</v>
      </c>
      <c r="AT50" s="244">
        <f t="shared" si="8"/>
        <v>0</v>
      </c>
      <c r="AV50" s="481">
        <f t="shared" si="11"/>
        <v>0</v>
      </c>
      <c r="AW50" s="481">
        <f t="shared" si="12"/>
        <v>0</v>
      </c>
    </row>
    <row r="51" spans="2:49" s="247" customFormat="1" ht="12" customHeight="1">
      <c r="B51" s="238" t="str">
        <f>IF('Sintesi Quantitativa (Overall)'!B53&lt;&gt;"",'Sintesi Quantitativa (Overall)'!B53,"")</f>
        <v/>
      </c>
      <c r="C51" s="238" t="str">
        <f>IF('Sintesi Quantitativa (Overall)'!C53&lt;&gt;"",'Sintesi Quantitativa (Overall)'!C53,"")</f>
        <v/>
      </c>
      <c r="D51" s="238"/>
      <c r="E51" s="238"/>
      <c r="F51" s="238"/>
      <c r="G51" s="238"/>
      <c r="H51" s="238"/>
      <c r="I51" s="238"/>
      <c r="J51" s="238"/>
      <c r="K51" s="238"/>
      <c r="L51" s="238"/>
      <c r="M51" s="238"/>
      <c r="N51" s="238" t="str">
        <f>IF('Sintesi Quantitativa (Overall)'!D53&lt;&gt;"",'Sintesi Quantitativa (Overall)'!D53,"")</f>
        <v/>
      </c>
      <c r="O51" s="240">
        <f>'Sintesi Quantitativa (Overall)'!E53</f>
        <v>0</v>
      </c>
      <c r="P51" s="241">
        <f>+'Sintesi (CFI-TS)'!P51+'Sintesi (CFI-ACN)'!P51</f>
        <v>0</v>
      </c>
      <c r="Q51" s="276">
        <f>+'Sintesi (CFI-TS)'!Q51+'Sintesi (CFI-ACN)'!Q51</f>
        <v>0</v>
      </c>
      <c r="R51" s="241">
        <f>+'Sintesi (CFI-TS)'!R51+'Sintesi (CFI-ACN)'!R51</f>
        <v>0</v>
      </c>
      <c r="S51" s="241">
        <f>+'Sintesi (CFI-TS)'!S51+'Sintesi (CFI-ACN)'!S51</f>
        <v>0</v>
      </c>
      <c r="T51" s="241">
        <f>+'Sintesi (CFI-TS)'!T51+'Sintesi (CFI-ACN)'!T51</f>
        <v>0</v>
      </c>
      <c r="U51" s="241">
        <f>+'Sintesi (CFI-TS)'!U51+'Sintesi (CFI-ACN)'!U51</f>
        <v>0</v>
      </c>
      <c r="V51" s="241">
        <f>+'Sintesi (CFI-TS)'!V51+'Sintesi (CFI-ACN)'!V51</f>
        <v>0</v>
      </c>
      <c r="W51" s="241">
        <f>+'Sintesi (CFI-TS)'!W51+'Sintesi (CFI-ACN)'!W51</f>
        <v>0</v>
      </c>
      <c r="X51" s="243">
        <f>+'Sintesi (CFI-TS)'!X51+'Sintesi (CFI-ACN)'!X51</f>
        <v>0</v>
      </c>
      <c r="Y51" s="241">
        <f>+'Sintesi (CFI-TS)'!Y51+'Sintesi (CFI-ACN)'!Y51</f>
        <v>0</v>
      </c>
      <c r="Z51" s="243">
        <f>+'Sintesi (CFI-TS)'!Z51+'Sintesi (CFI-ACN)'!Z51</f>
        <v>0</v>
      </c>
      <c r="AA51" s="243">
        <f>+'Sintesi (CFI-TS)'!AA51+'Sintesi (CFI-ACN)'!AA51</f>
        <v>0</v>
      </c>
      <c r="AB51" s="243">
        <f>+'Sintesi (CFI-TS)'!AB51+'Sintesi (CFI-ACN)'!AB51</f>
        <v>0</v>
      </c>
      <c r="AC51" s="243">
        <f>+'Sintesi (CFI-TS)'!AC51+'Sintesi (CFI-ACN)'!AC51</f>
        <v>0</v>
      </c>
      <c r="AD51" s="243">
        <f>+'Sintesi (CFI-TS)'!AD51+'Sintesi (CFI-ACN)'!AD51</f>
        <v>0</v>
      </c>
      <c r="AE51" s="243">
        <f>+'Sintesi (CFI-TS)'!AE51+'Sintesi (CFI-ACN)'!AE51</f>
        <v>0</v>
      </c>
      <c r="AF51" s="244">
        <f t="shared" si="0"/>
        <v>0</v>
      </c>
      <c r="AG51" s="244">
        <f t="shared" si="1"/>
        <v>0</v>
      </c>
      <c r="AH51" s="243">
        <f t="shared" si="2"/>
        <v>0</v>
      </c>
      <c r="AI51" s="244">
        <f t="shared" si="3"/>
        <v>0</v>
      </c>
      <c r="AJ51" s="245">
        <f>+'Sintesi (CFI-TS)'!AJ51+'Sintesi (CFI-ACN)'!AJ51</f>
        <v>0</v>
      </c>
      <c r="AK51" s="245">
        <f>+'Sintesi (CFI-TS)'!AK51+'Sintesi (CFI-ACN)'!AK51</f>
        <v>0</v>
      </c>
      <c r="AL51" s="244">
        <f t="shared" si="4"/>
        <v>0</v>
      </c>
      <c r="AM51" s="245">
        <f>+'Sintesi (CFI-TS)'!AM51+'Sintesi (CFI-ACN)'!AM51</f>
        <v>0</v>
      </c>
      <c r="AN51" s="244">
        <f t="shared" si="5"/>
        <v>0</v>
      </c>
      <c r="AO51" s="245">
        <f>+'Sintesi (CFI-TS)'!AO51+'Sintesi (CFI-ACN)'!AO51</f>
        <v>0</v>
      </c>
      <c r="AP51" s="244">
        <f t="shared" si="6"/>
        <v>0</v>
      </c>
      <c r="AQ51" s="245">
        <f>+'Sintesi (CFI-TS)'!AQ51+'Sintesi (CFI-ACN)'!AQ51</f>
        <v>0</v>
      </c>
      <c r="AR51" s="244">
        <f t="shared" si="7"/>
        <v>0</v>
      </c>
      <c r="AS51" s="245">
        <f>+'Sintesi (CFI-TS)'!AS51+'Sintesi (CFI-ACN)'!AS51</f>
        <v>0</v>
      </c>
      <c r="AT51" s="244">
        <f t="shared" si="8"/>
        <v>0</v>
      </c>
      <c r="AV51" s="481">
        <f t="shared" si="11"/>
        <v>0</v>
      </c>
      <c r="AW51" s="481">
        <f t="shared" si="12"/>
        <v>0</v>
      </c>
    </row>
    <row r="52" spans="2:49" s="247" customFormat="1" ht="12" customHeight="1">
      <c r="B52" s="238" t="str">
        <f>IF('Sintesi Quantitativa (Overall)'!B54&lt;&gt;"",'Sintesi Quantitativa (Overall)'!B54,"")</f>
        <v/>
      </c>
      <c r="C52" s="238" t="str">
        <f>IF('Sintesi Quantitativa (Overall)'!C54&lt;&gt;"",'Sintesi Quantitativa (Overall)'!C54,"")</f>
        <v/>
      </c>
      <c r="D52" s="238"/>
      <c r="E52" s="238"/>
      <c r="F52" s="238"/>
      <c r="G52" s="238"/>
      <c r="H52" s="238"/>
      <c r="I52" s="238"/>
      <c r="J52" s="238"/>
      <c r="K52" s="238"/>
      <c r="L52" s="238"/>
      <c r="M52" s="238"/>
      <c r="N52" s="238" t="str">
        <f>IF('Sintesi Quantitativa (Overall)'!D54&lt;&gt;"",'Sintesi Quantitativa (Overall)'!D54,"")</f>
        <v/>
      </c>
      <c r="O52" s="240">
        <f>'Sintesi Quantitativa (Overall)'!E54</f>
        <v>0</v>
      </c>
      <c r="P52" s="241">
        <f>+'Sintesi (CFI-TS)'!P52+'Sintesi (CFI-ACN)'!P52</f>
        <v>0</v>
      </c>
      <c r="Q52" s="276">
        <f>+'Sintesi (CFI-TS)'!Q52+'Sintesi (CFI-ACN)'!Q52</f>
        <v>0</v>
      </c>
      <c r="R52" s="241">
        <f>+'Sintesi (CFI-TS)'!R52+'Sintesi (CFI-ACN)'!R52</f>
        <v>0</v>
      </c>
      <c r="S52" s="241">
        <f>+'Sintesi (CFI-TS)'!S52+'Sintesi (CFI-ACN)'!S52</f>
        <v>0</v>
      </c>
      <c r="T52" s="241">
        <f>+'Sintesi (CFI-TS)'!T52+'Sintesi (CFI-ACN)'!T52</f>
        <v>0</v>
      </c>
      <c r="U52" s="241">
        <f>+'Sintesi (CFI-TS)'!U52+'Sintesi (CFI-ACN)'!U52</f>
        <v>0</v>
      </c>
      <c r="V52" s="241">
        <f>+'Sintesi (CFI-TS)'!V52+'Sintesi (CFI-ACN)'!V52</f>
        <v>0</v>
      </c>
      <c r="W52" s="241">
        <f>+'Sintesi (CFI-TS)'!W52+'Sintesi (CFI-ACN)'!W52</f>
        <v>0</v>
      </c>
      <c r="X52" s="243">
        <f>+'Sintesi (CFI-TS)'!X52+'Sintesi (CFI-ACN)'!X52</f>
        <v>0</v>
      </c>
      <c r="Y52" s="241">
        <f>+'Sintesi (CFI-TS)'!Y52+'Sintesi (CFI-ACN)'!Y52</f>
        <v>0</v>
      </c>
      <c r="Z52" s="243">
        <f>+'Sintesi (CFI-TS)'!Z52+'Sintesi (CFI-ACN)'!Z52</f>
        <v>0</v>
      </c>
      <c r="AA52" s="243">
        <f>+'Sintesi (CFI-TS)'!AA52+'Sintesi (CFI-ACN)'!AA52</f>
        <v>0</v>
      </c>
      <c r="AB52" s="243">
        <f>+'Sintesi (CFI-TS)'!AB52+'Sintesi (CFI-ACN)'!AB52</f>
        <v>0</v>
      </c>
      <c r="AC52" s="243">
        <f>+'Sintesi (CFI-TS)'!AC52+'Sintesi (CFI-ACN)'!AC52</f>
        <v>0</v>
      </c>
      <c r="AD52" s="243">
        <f>+'Sintesi (CFI-TS)'!AD52+'Sintesi (CFI-ACN)'!AD52</f>
        <v>0</v>
      </c>
      <c r="AE52" s="243">
        <f>+'Sintesi (CFI-TS)'!AE52+'Sintesi (CFI-ACN)'!AE52</f>
        <v>0</v>
      </c>
      <c r="AF52" s="244">
        <f t="shared" si="0"/>
        <v>0</v>
      </c>
      <c r="AG52" s="244">
        <f t="shared" si="1"/>
        <v>0</v>
      </c>
      <c r="AH52" s="243">
        <f t="shared" si="2"/>
        <v>0</v>
      </c>
      <c r="AI52" s="244">
        <f t="shared" si="3"/>
        <v>0</v>
      </c>
      <c r="AJ52" s="245">
        <f>+'Sintesi (CFI-TS)'!AJ52+'Sintesi (CFI-ACN)'!AJ52</f>
        <v>0</v>
      </c>
      <c r="AK52" s="245">
        <f>+'Sintesi (CFI-TS)'!AK52+'Sintesi (CFI-ACN)'!AK52</f>
        <v>0</v>
      </c>
      <c r="AL52" s="244">
        <f t="shared" si="4"/>
        <v>0</v>
      </c>
      <c r="AM52" s="245">
        <f>+'Sintesi (CFI-TS)'!AM52+'Sintesi (CFI-ACN)'!AM52</f>
        <v>0</v>
      </c>
      <c r="AN52" s="244">
        <f t="shared" si="5"/>
        <v>0</v>
      </c>
      <c r="AO52" s="245">
        <f>+'Sintesi (CFI-TS)'!AO52+'Sintesi (CFI-ACN)'!AO52</f>
        <v>0</v>
      </c>
      <c r="AP52" s="244">
        <f t="shared" si="6"/>
        <v>0</v>
      </c>
      <c r="AQ52" s="245">
        <f>+'Sintesi (CFI-TS)'!AQ52+'Sintesi (CFI-ACN)'!AQ52</f>
        <v>0</v>
      </c>
      <c r="AR52" s="244">
        <f t="shared" si="7"/>
        <v>0</v>
      </c>
      <c r="AS52" s="245">
        <f>+'Sintesi (CFI-TS)'!AS52+'Sintesi (CFI-ACN)'!AS52</f>
        <v>0</v>
      </c>
      <c r="AT52" s="244">
        <f t="shared" si="8"/>
        <v>0</v>
      </c>
      <c r="AV52" s="481">
        <f t="shared" si="11"/>
        <v>0</v>
      </c>
      <c r="AW52" s="481">
        <f t="shared" si="12"/>
        <v>0</v>
      </c>
    </row>
    <row r="53" spans="2:49" s="247" customFormat="1" ht="12" customHeight="1">
      <c r="B53" s="238" t="str">
        <f>IF('Sintesi Quantitativa (Overall)'!B55&lt;&gt;"",'Sintesi Quantitativa (Overall)'!B55,"")</f>
        <v/>
      </c>
      <c r="C53" s="238" t="str">
        <f>IF('Sintesi Quantitativa (Overall)'!C55&lt;&gt;"",'Sintesi Quantitativa (Overall)'!C55,"")</f>
        <v/>
      </c>
      <c r="D53" s="238"/>
      <c r="E53" s="238"/>
      <c r="F53" s="238"/>
      <c r="G53" s="238"/>
      <c r="H53" s="238"/>
      <c r="I53" s="238"/>
      <c r="J53" s="238"/>
      <c r="K53" s="238"/>
      <c r="L53" s="238"/>
      <c r="M53" s="238"/>
      <c r="N53" s="238" t="str">
        <f>IF('Sintesi Quantitativa (Overall)'!D55&lt;&gt;"",'Sintesi Quantitativa (Overall)'!D55,"")</f>
        <v/>
      </c>
      <c r="O53" s="240">
        <f>'Sintesi Quantitativa (Overall)'!E55</f>
        <v>0</v>
      </c>
      <c r="P53" s="241">
        <f>+'Sintesi (CFI-TS)'!P53+'Sintesi (CFI-ACN)'!P53</f>
        <v>0</v>
      </c>
      <c r="Q53" s="276">
        <f>+'Sintesi (CFI-TS)'!Q53+'Sintesi (CFI-ACN)'!Q53</f>
        <v>0</v>
      </c>
      <c r="R53" s="241">
        <f>+'Sintesi (CFI-TS)'!R53+'Sintesi (CFI-ACN)'!R53</f>
        <v>0</v>
      </c>
      <c r="S53" s="241">
        <f>+'Sintesi (CFI-TS)'!S53+'Sintesi (CFI-ACN)'!S53</f>
        <v>0</v>
      </c>
      <c r="T53" s="241">
        <f>+'Sintesi (CFI-TS)'!T53+'Sintesi (CFI-ACN)'!T53</f>
        <v>0</v>
      </c>
      <c r="U53" s="241">
        <f>+'Sintesi (CFI-TS)'!U53+'Sintesi (CFI-ACN)'!U53</f>
        <v>0</v>
      </c>
      <c r="V53" s="241">
        <f>+'Sintesi (CFI-TS)'!V53+'Sintesi (CFI-ACN)'!V53</f>
        <v>0</v>
      </c>
      <c r="W53" s="241">
        <f>+'Sintesi (CFI-TS)'!W53+'Sintesi (CFI-ACN)'!W53</f>
        <v>0</v>
      </c>
      <c r="X53" s="243">
        <f>+'Sintesi (CFI-TS)'!X53+'Sintesi (CFI-ACN)'!X53</f>
        <v>0</v>
      </c>
      <c r="Y53" s="241">
        <f>+'Sintesi (CFI-TS)'!Y53+'Sintesi (CFI-ACN)'!Y53</f>
        <v>0</v>
      </c>
      <c r="Z53" s="243">
        <f>+'Sintesi (CFI-TS)'!Z53+'Sintesi (CFI-ACN)'!Z53</f>
        <v>0</v>
      </c>
      <c r="AA53" s="243">
        <f>+'Sintesi (CFI-TS)'!AA53+'Sintesi (CFI-ACN)'!AA53</f>
        <v>0</v>
      </c>
      <c r="AB53" s="243">
        <f>+'Sintesi (CFI-TS)'!AB53+'Sintesi (CFI-ACN)'!AB53</f>
        <v>0</v>
      </c>
      <c r="AC53" s="243">
        <f>+'Sintesi (CFI-TS)'!AC53+'Sintesi (CFI-ACN)'!AC53</f>
        <v>0</v>
      </c>
      <c r="AD53" s="243">
        <f>+'Sintesi (CFI-TS)'!AD53+'Sintesi (CFI-ACN)'!AD53</f>
        <v>0</v>
      </c>
      <c r="AE53" s="243">
        <f>+'Sintesi (CFI-TS)'!AE53+'Sintesi (CFI-ACN)'!AE53</f>
        <v>0</v>
      </c>
      <c r="AF53" s="244">
        <f t="shared" si="0"/>
        <v>0</v>
      </c>
      <c r="AG53" s="244">
        <f t="shared" si="1"/>
        <v>0</v>
      </c>
      <c r="AH53" s="243">
        <f t="shared" si="2"/>
        <v>0</v>
      </c>
      <c r="AI53" s="244">
        <f t="shared" si="3"/>
        <v>0</v>
      </c>
      <c r="AJ53" s="245">
        <f>+'Sintesi (CFI-TS)'!AJ53+'Sintesi (CFI-ACN)'!AJ53</f>
        <v>0</v>
      </c>
      <c r="AK53" s="245">
        <f>+'Sintesi (CFI-TS)'!AK53+'Sintesi (CFI-ACN)'!AK53</f>
        <v>0</v>
      </c>
      <c r="AL53" s="244">
        <f t="shared" si="4"/>
        <v>0</v>
      </c>
      <c r="AM53" s="245">
        <f>+'Sintesi (CFI-TS)'!AM53+'Sintesi (CFI-ACN)'!AM53</f>
        <v>0</v>
      </c>
      <c r="AN53" s="244">
        <f t="shared" si="5"/>
        <v>0</v>
      </c>
      <c r="AO53" s="245">
        <f>+'Sintesi (CFI-TS)'!AO53+'Sintesi (CFI-ACN)'!AO53</f>
        <v>0</v>
      </c>
      <c r="AP53" s="244">
        <f t="shared" si="6"/>
        <v>0</v>
      </c>
      <c r="AQ53" s="245">
        <f>+'Sintesi (CFI-TS)'!AQ53+'Sintesi (CFI-ACN)'!AQ53</f>
        <v>0</v>
      </c>
      <c r="AR53" s="244">
        <f t="shared" si="7"/>
        <v>0</v>
      </c>
      <c r="AS53" s="245">
        <f>+'Sintesi (CFI-TS)'!AS53+'Sintesi (CFI-ACN)'!AS53</f>
        <v>0</v>
      </c>
      <c r="AT53" s="244">
        <f t="shared" si="8"/>
        <v>0</v>
      </c>
      <c r="AV53" s="481">
        <f t="shared" si="11"/>
        <v>0</v>
      </c>
      <c r="AW53" s="481">
        <f t="shared" si="12"/>
        <v>0</v>
      </c>
    </row>
    <row r="54" spans="2:49" s="247" customFormat="1" ht="12" customHeight="1">
      <c r="B54" s="238" t="str">
        <f>IF('Sintesi Quantitativa (Overall)'!B56&lt;&gt;"",'Sintesi Quantitativa (Overall)'!B56,"")</f>
        <v/>
      </c>
      <c r="C54" s="238" t="str">
        <f>IF('Sintesi Quantitativa (Overall)'!C56&lt;&gt;"",'Sintesi Quantitativa (Overall)'!C56,"")</f>
        <v/>
      </c>
      <c r="D54" s="238"/>
      <c r="E54" s="238"/>
      <c r="F54" s="238"/>
      <c r="G54" s="238"/>
      <c r="H54" s="238"/>
      <c r="I54" s="238"/>
      <c r="J54" s="238"/>
      <c r="K54" s="238"/>
      <c r="L54" s="238"/>
      <c r="M54" s="238"/>
      <c r="N54" s="238" t="str">
        <f>IF('Sintesi Quantitativa (Overall)'!D56&lt;&gt;"",'Sintesi Quantitativa (Overall)'!D56,"")</f>
        <v/>
      </c>
      <c r="O54" s="240">
        <f>'Sintesi Quantitativa (Overall)'!E56</f>
        <v>0</v>
      </c>
      <c r="P54" s="241">
        <f>+'Sintesi (CFI-TS)'!P54+'Sintesi (CFI-ACN)'!P54</f>
        <v>0</v>
      </c>
      <c r="Q54" s="276">
        <f>+'Sintesi (CFI-TS)'!Q54+'Sintesi (CFI-ACN)'!Q54</f>
        <v>0</v>
      </c>
      <c r="R54" s="241">
        <f>+'Sintesi (CFI-TS)'!R54+'Sintesi (CFI-ACN)'!R54</f>
        <v>0</v>
      </c>
      <c r="S54" s="241">
        <f>+'Sintesi (CFI-TS)'!S54+'Sintesi (CFI-ACN)'!S54</f>
        <v>0</v>
      </c>
      <c r="T54" s="241">
        <f>+'Sintesi (CFI-TS)'!T54+'Sintesi (CFI-ACN)'!T54</f>
        <v>0</v>
      </c>
      <c r="U54" s="241">
        <f>+'Sintesi (CFI-TS)'!U54+'Sintesi (CFI-ACN)'!U54</f>
        <v>0</v>
      </c>
      <c r="V54" s="241">
        <f>+'Sintesi (CFI-TS)'!V54+'Sintesi (CFI-ACN)'!V54</f>
        <v>0</v>
      </c>
      <c r="W54" s="241">
        <f>+'Sintesi (CFI-TS)'!W54+'Sintesi (CFI-ACN)'!W54</f>
        <v>0</v>
      </c>
      <c r="X54" s="243">
        <f>+'Sintesi (CFI-TS)'!X54+'Sintesi (CFI-ACN)'!X54</f>
        <v>0</v>
      </c>
      <c r="Y54" s="241">
        <f>+'Sintesi (CFI-TS)'!Y54+'Sintesi (CFI-ACN)'!Y54</f>
        <v>0</v>
      </c>
      <c r="Z54" s="243">
        <f>+'Sintesi (CFI-TS)'!Z54+'Sintesi (CFI-ACN)'!Z54</f>
        <v>0</v>
      </c>
      <c r="AA54" s="243">
        <f>+'Sintesi (CFI-TS)'!AA54+'Sintesi (CFI-ACN)'!AA54</f>
        <v>0</v>
      </c>
      <c r="AB54" s="243">
        <f>+'Sintesi (CFI-TS)'!AB54+'Sintesi (CFI-ACN)'!AB54</f>
        <v>0</v>
      </c>
      <c r="AC54" s="243">
        <f>+'Sintesi (CFI-TS)'!AC54+'Sintesi (CFI-ACN)'!AC54</f>
        <v>0</v>
      </c>
      <c r="AD54" s="243">
        <f>+'Sintesi (CFI-TS)'!AD54+'Sintesi (CFI-ACN)'!AD54</f>
        <v>0</v>
      </c>
      <c r="AE54" s="243">
        <f>+'Sintesi (CFI-TS)'!AE54+'Sintesi (CFI-ACN)'!AE54</f>
        <v>0</v>
      </c>
      <c r="AF54" s="244">
        <f t="shared" si="0"/>
        <v>0</v>
      </c>
      <c r="AG54" s="244">
        <f t="shared" si="1"/>
        <v>0</v>
      </c>
      <c r="AH54" s="243">
        <f t="shared" si="2"/>
        <v>0</v>
      </c>
      <c r="AI54" s="244">
        <f t="shared" si="3"/>
        <v>0</v>
      </c>
      <c r="AJ54" s="245" t="e">
        <f>+'Sintesi (CFI-TS)'!AJ54+'Sintesi (CFI-ACN)'!AJ54</f>
        <v>#REF!</v>
      </c>
      <c r="AK54" s="245">
        <f>+'Sintesi (CFI-TS)'!AK54+'Sintesi (CFI-ACN)'!AK54</f>
        <v>0</v>
      </c>
      <c r="AL54" s="244">
        <f t="shared" si="4"/>
        <v>0</v>
      </c>
      <c r="AM54" s="245">
        <f>+'Sintesi (CFI-TS)'!AM54+'Sintesi (CFI-ACN)'!AM54</f>
        <v>0</v>
      </c>
      <c r="AN54" s="244">
        <f t="shared" si="5"/>
        <v>0</v>
      </c>
      <c r="AO54" s="245">
        <f>+'Sintesi (CFI-TS)'!AO54+'Sintesi (CFI-ACN)'!AO54</f>
        <v>0</v>
      </c>
      <c r="AP54" s="244">
        <f t="shared" si="6"/>
        <v>0</v>
      </c>
      <c r="AQ54" s="245">
        <f>+'Sintesi (CFI-TS)'!AQ54+'Sintesi (CFI-ACN)'!AQ54</f>
        <v>0</v>
      </c>
      <c r="AR54" s="244">
        <f t="shared" si="7"/>
        <v>0</v>
      </c>
      <c r="AS54" s="245">
        <f>+'Sintesi (CFI-TS)'!AS54+'Sintesi (CFI-ACN)'!AS54</f>
        <v>0</v>
      </c>
      <c r="AT54" s="244">
        <f t="shared" si="8"/>
        <v>0</v>
      </c>
      <c r="AV54" s="481">
        <f t="shared" si="11"/>
        <v>0</v>
      </c>
      <c r="AW54" s="481">
        <f t="shared" si="12"/>
        <v>0</v>
      </c>
    </row>
    <row r="55" spans="2:49" s="247" customFormat="1" ht="12" customHeight="1">
      <c r="B55" s="238" t="str">
        <f>IF('Sintesi Quantitativa (Overall)'!B57&lt;&gt;"",'Sintesi Quantitativa (Overall)'!B57,"")</f>
        <v/>
      </c>
      <c r="C55" s="238" t="str">
        <f>IF('Sintesi Quantitativa (Overall)'!C57&lt;&gt;"",'Sintesi Quantitativa (Overall)'!C57,"")</f>
        <v/>
      </c>
      <c r="D55" s="238"/>
      <c r="E55" s="238"/>
      <c r="F55" s="238"/>
      <c r="G55" s="238"/>
      <c r="H55" s="238"/>
      <c r="I55" s="238"/>
      <c r="J55" s="238"/>
      <c r="K55" s="238"/>
      <c r="L55" s="238"/>
      <c r="M55" s="238"/>
      <c r="N55" s="238" t="str">
        <f>IF('Sintesi Quantitativa (Overall)'!D57&lt;&gt;"",'Sintesi Quantitativa (Overall)'!D57,"")</f>
        <v/>
      </c>
      <c r="O55" s="240">
        <f>'Sintesi Quantitativa (Overall)'!E57</f>
        <v>0</v>
      </c>
      <c r="P55" s="241">
        <f>+'Sintesi (CFI-TS)'!P55+'Sintesi (CFI-ACN)'!P55</f>
        <v>0</v>
      </c>
      <c r="Q55" s="276">
        <f>+'Sintesi (CFI-TS)'!Q55+'Sintesi (CFI-ACN)'!Q55</f>
        <v>0</v>
      </c>
      <c r="R55" s="241">
        <f>+'Sintesi (CFI-TS)'!R55+'Sintesi (CFI-ACN)'!R55</f>
        <v>0</v>
      </c>
      <c r="S55" s="241">
        <f>+'Sintesi (CFI-TS)'!S55+'Sintesi (CFI-ACN)'!S55</f>
        <v>0</v>
      </c>
      <c r="T55" s="241">
        <f>+'Sintesi (CFI-TS)'!T55+'Sintesi (CFI-ACN)'!T55</f>
        <v>0</v>
      </c>
      <c r="U55" s="241">
        <f>+'Sintesi (CFI-TS)'!U55+'Sintesi (CFI-ACN)'!U55</f>
        <v>0</v>
      </c>
      <c r="V55" s="241">
        <f>+'Sintesi (CFI-TS)'!V55+'Sintesi (CFI-ACN)'!V55</f>
        <v>0</v>
      </c>
      <c r="W55" s="241">
        <f>+'Sintesi (CFI-TS)'!W55+'Sintesi (CFI-ACN)'!W55</f>
        <v>0</v>
      </c>
      <c r="X55" s="243">
        <f>+'Sintesi (CFI-TS)'!X55+'Sintesi (CFI-ACN)'!X55</f>
        <v>0</v>
      </c>
      <c r="Y55" s="241">
        <f>+'Sintesi (CFI-TS)'!Y55+'Sintesi (CFI-ACN)'!Y55</f>
        <v>0</v>
      </c>
      <c r="Z55" s="243">
        <f>+'Sintesi (CFI-TS)'!Z55+'Sintesi (CFI-ACN)'!Z55</f>
        <v>0</v>
      </c>
      <c r="AA55" s="243">
        <f>+'Sintesi (CFI-TS)'!AA55+'Sintesi (CFI-ACN)'!AA55</f>
        <v>0</v>
      </c>
      <c r="AB55" s="243">
        <f>+'Sintesi (CFI-TS)'!AB55+'Sintesi (CFI-ACN)'!AB55</f>
        <v>0</v>
      </c>
      <c r="AC55" s="243">
        <f>+'Sintesi (CFI-TS)'!AC55+'Sintesi (CFI-ACN)'!AC55</f>
        <v>0</v>
      </c>
      <c r="AD55" s="243">
        <f>+'Sintesi (CFI-TS)'!AD55+'Sintesi (CFI-ACN)'!AD55</f>
        <v>0</v>
      </c>
      <c r="AE55" s="243">
        <f>+'Sintesi (CFI-TS)'!AE55+'Sintesi (CFI-ACN)'!AE55</f>
        <v>0</v>
      </c>
      <c r="AF55" s="244">
        <f t="shared" si="0"/>
        <v>0</v>
      </c>
      <c r="AG55" s="244">
        <f t="shared" si="1"/>
        <v>0</v>
      </c>
      <c r="AH55" s="243">
        <f t="shared" si="2"/>
        <v>0</v>
      </c>
      <c r="AI55" s="244">
        <f t="shared" si="3"/>
        <v>0</v>
      </c>
      <c r="AJ55" s="245" t="e">
        <f>+'Sintesi (CFI-TS)'!AJ55+'Sintesi (CFI-ACN)'!AJ55</f>
        <v>#REF!</v>
      </c>
      <c r="AK55" s="245">
        <f>+'Sintesi (CFI-TS)'!AK55+'Sintesi (CFI-ACN)'!AK55</f>
        <v>0</v>
      </c>
      <c r="AL55" s="244">
        <f t="shared" si="4"/>
        <v>0</v>
      </c>
      <c r="AM55" s="245">
        <f>+'Sintesi (CFI-TS)'!AM55+'Sintesi (CFI-ACN)'!AM55</f>
        <v>0</v>
      </c>
      <c r="AN55" s="244">
        <f t="shared" si="5"/>
        <v>0</v>
      </c>
      <c r="AO55" s="245">
        <f>+'Sintesi (CFI-TS)'!AO55+'Sintesi (CFI-ACN)'!AO55</f>
        <v>0</v>
      </c>
      <c r="AP55" s="244">
        <f t="shared" si="6"/>
        <v>0</v>
      </c>
      <c r="AQ55" s="245">
        <f>+'Sintesi (CFI-TS)'!AQ55+'Sintesi (CFI-ACN)'!AQ55</f>
        <v>0</v>
      </c>
      <c r="AR55" s="244">
        <f t="shared" si="7"/>
        <v>0</v>
      </c>
      <c r="AS55" s="245">
        <f>+'Sintesi (CFI-TS)'!AS55+'Sintesi (CFI-ACN)'!AS55</f>
        <v>0</v>
      </c>
      <c r="AT55" s="244">
        <f t="shared" si="8"/>
        <v>0</v>
      </c>
      <c r="AV55" s="481">
        <f t="shared" si="11"/>
        <v>0</v>
      </c>
      <c r="AW55" s="481">
        <f t="shared" si="12"/>
        <v>0</v>
      </c>
    </row>
    <row r="56" spans="2:49" s="247" customFormat="1" ht="12" customHeight="1">
      <c r="B56" s="238" t="str">
        <f>IF('Sintesi Quantitativa (Overall)'!B58&lt;&gt;"",'Sintesi Quantitativa (Overall)'!B58,"")</f>
        <v/>
      </c>
      <c r="C56" s="238" t="str">
        <f>IF('Sintesi Quantitativa (Overall)'!C58&lt;&gt;"",'Sintesi Quantitativa (Overall)'!C58,"")</f>
        <v/>
      </c>
      <c r="D56" s="238"/>
      <c r="E56" s="238"/>
      <c r="F56" s="238"/>
      <c r="G56" s="238"/>
      <c r="H56" s="238"/>
      <c r="I56" s="238"/>
      <c r="J56" s="238"/>
      <c r="K56" s="238"/>
      <c r="L56" s="238"/>
      <c r="M56" s="238"/>
      <c r="N56" s="238" t="str">
        <f>IF('Sintesi Quantitativa (Overall)'!D58&lt;&gt;"",'Sintesi Quantitativa (Overall)'!D58,"")</f>
        <v/>
      </c>
      <c r="O56" s="240">
        <f>'Sintesi Quantitativa (Overall)'!E58</f>
        <v>0</v>
      </c>
      <c r="P56" s="241">
        <f>+'Sintesi (CFI-TS)'!P56+'Sintesi (CFI-ACN)'!P56</f>
        <v>0</v>
      </c>
      <c r="Q56" s="276">
        <f>+'Sintesi (CFI-TS)'!Q56+'Sintesi (CFI-ACN)'!Q56</f>
        <v>0</v>
      </c>
      <c r="R56" s="241">
        <f>+'Sintesi (CFI-TS)'!R56+'Sintesi (CFI-ACN)'!R56</f>
        <v>0</v>
      </c>
      <c r="S56" s="241">
        <f>+'Sintesi (CFI-TS)'!S56+'Sintesi (CFI-ACN)'!S56</f>
        <v>0</v>
      </c>
      <c r="T56" s="241">
        <f>+'Sintesi (CFI-TS)'!T56+'Sintesi (CFI-ACN)'!T56</f>
        <v>0</v>
      </c>
      <c r="U56" s="241">
        <f>+'Sintesi (CFI-TS)'!U56+'Sintesi (CFI-ACN)'!U56</f>
        <v>0</v>
      </c>
      <c r="V56" s="241">
        <f>+'Sintesi (CFI-TS)'!V56+'Sintesi (CFI-ACN)'!V56</f>
        <v>0</v>
      </c>
      <c r="W56" s="241">
        <f>+'Sintesi (CFI-TS)'!W56+'Sintesi (CFI-ACN)'!W56</f>
        <v>0</v>
      </c>
      <c r="X56" s="243">
        <f>+'Sintesi (CFI-TS)'!X56+'Sintesi (CFI-ACN)'!X56</f>
        <v>0</v>
      </c>
      <c r="Y56" s="241">
        <f>+'Sintesi (CFI-TS)'!Y56+'Sintesi (CFI-ACN)'!Y56</f>
        <v>0</v>
      </c>
      <c r="Z56" s="243">
        <f>+'Sintesi (CFI-TS)'!Z56+'Sintesi (CFI-ACN)'!Z56</f>
        <v>0</v>
      </c>
      <c r="AA56" s="243">
        <f>+'Sintesi (CFI-TS)'!AA56+'Sintesi (CFI-ACN)'!AA56</f>
        <v>0</v>
      </c>
      <c r="AB56" s="243">
        <f>+'Sintesi (CFI-TS)'!AB56+'Sintesi (CFI-ACN)'!AB56</f>
        <v>0</v>
      </c>
      <c r="AC56" s="243">
        <f>+'Sintesi (CFI-TS)'!AC56+'Sintesi (CFI-ACN)'!AC56</f>
        <v>0</v>
      </c>
      <c r="AD56" s="243">
        <f>+'Sintesi (CFI-TS)'!AD56+'Sintesi (CFI-ACN)'!AD56</f>
        <v>0</v>
      </c>
      <c r="AE56" s="243">
        <f>+'Sintesi (CFI-TS)'!AE56+'Sintesi (CFI-ACN)'!AE56</f>
        <v>0</v>
      </c>
      <c r="AF56" s="244">
        <f t="shared" si="0"/>
        <v>0</v>
      </c>
      <c r="AG56" s="244">
        <f t="shared" si="1"/>
        <v>0</v>
      </c>
      <c r="AH56" s="243">
        <f t="shared" si="2"/>
        <v>0</v>
      </c>
      <c r="AI56" s="244">
        <f t="shared" si="3"/>
        <v>0</v>
      </c>
      <c r="AJ56" s="245" t="e">
        <f>+'Sintesi (CFI-TS)'!AJ56+'Sintesi (CFI-ACN)'!AJ56</f>
        <v>#REF!</v>
      </c>
      <c r="AK56" s="245">
        <f>+'Sintesi (CFI-TS)'!AK56+'Sintesi (CFI-ACN)'!AK56</f>
        <v>0</v>
      </c>
      <c r="AL56" s="244">
        <f t="shared" si="4"/>
        <v>0</v>
      </c>
      <c r="AM56" s="245">
        <f>+'Sintesi (CFI-TS)'!AM56+'Sintesi (CFI-ACN)'!AM56</f>
        <v>0</v>
      </c>
      <c r="AN56" s="244">
        <f t="shared" si="5"/>
        <v>0</v>
      </c>
      <c r="AO56" s="245">
        <f>+'Sintesi (CFI-TS)'!AO56+'Sintesi (CFI-ACN)'!AO56</f>
        <v>0</v>
      </c>
      <c r="AP56" s="244">
        <f t="shared" si="6"/>
        <v>0</v>
      </c>
      <c r="AQ56" s="245">
        <f>+'Sintesi (CFI-TS)'!AQ56+'Sintesi (CFI-ACN)'!AQ56</f>
        <v>0</v>
      </c>
      <c r="AR56" s="244">
        <f t="shared" si="7"/>
        <v>0</v>
      </c>
      <c r="AS56" s="245">
        <f>+'Sintesi (CFI-TS)'!AS56+'Sintesi (CFI-ACN)'!AS56</f>
        <v>0</v>
      </c>
      <c r="AT56" s="244">
        <f t="shared" si="8"/>
        <v>0</v>
      </c>
      <c r="AV56" s="481">
        <f t="shared" si="11"/>
        <v>0</v>
      </c>
      <c r="AW56" s="481">
        <f t="shared" si="12"/>
        <v>0</v>
      </c>
    </row>
    <row r="57" spans="2:49" s="247" customFormat="1" ht="12" customHeight="1">
      <c r="B57" s="238" t="str">
        <f>IF('Sintesi Quantitativa (Overall)'!B59&lt;&gt;"",'Sintesi Quantitativa (Overall)'!B59,"")</f>
        <v/>
      </c>
      <c r="C57" s="238" t="str">
        <f>IF('Sintesi Quantitativa (Overall)'!C59&lt;&gt;"",'Sintesi Quantitativa (Overall)'!C59,"")</f>
        <v/>
      </c>
      <c r="D57" s="238"/>
      <c r="E57" s="238"/>
      <c r="F57" s="238"/>
      <c r="G57" s="238"/>
      <c r="H57" s="238"/>
      <c r="I57" s="238"/>
      <c r="J57" s="238"/>
      <c r="K57" s="238"/>
      <c r="L57" s="238"/>
      <c r="M57" s="238"/>
      <c r="N57" s="238" t="str">
        <f>IF('Sintesi Quantitativa (Overall)'!D59&lt;&gt;"",'Sintesi Quantitativa (Overall)'!D59,"")</f>
        <v/>
      </c>
      <c r="O57" s="240">
        <f>'Sintesi Quantitativa (Overall)'!E59</f>
        <v>0</v>
      </c>
      <c r="P57" s="241">
        <f>+'Sintesi (CFI-TS)'!P57+'Sintesi (CFI-ACN)'!P57</f>
        <v>0</v>
      </c>
      <c r="Q57" s="276">
        <f>+'Sintesi (CFI-TS)'!Q57+'Sintesi (CFI-ACN)'!Q57</f>
        <v>0</v>
      </c>
      <c r="R57" s="241">
        <f>+'Sintesi (CFI-TS)'!R57+'Sintesi (CFI-ACN)'!R57</f>
        <v>0</v>
      </c>
      <c r="S57" s="241">
        <f>+'Sintesi (CFI-TS)'!S57+'Sintesi (CFI-ACN)'!S57</f>
        <v>0</v>
      </c>
      <c r="T57" s="241">
        <f>+'Sintesi (CFI-TS)'!T57+'Sintesi (CFI-ACN)'!T57</f>
        <v>0</v>
      </c>
      <c r="U57" s="241">
        <f>+'Sintesi (CFI-TS)'!U57+'Sintesi (CFI-ACN)'!U57</f>
        <v>0</v>
      </c>
      <c r="V57" s="241">
        <f>+'Sintesi (CFI-TS)'!V57+'Sintesi (CFI-ACN)'!V57</f>
        <v>0</v>
      </c>
      <c r="W57" s="241">
        <f>+'Sintesi (CFI-TS)'!W57+'Sintesi (CFI-ACN)'!W57</f>
        <v>0</v>
      </c>
      <c r="X57" s="243">
        <f>+'Sintesi (CFI-TS)'!X57+'Sintesi (CFI-ACN)'!X57</f>
        <v>0</v>
      </c>
      <c r="Y57" s="241">
        <f>+'Sintesi (CFI-TS)'!Y57+'Sintesi (CFI-ACN)'!Y57</f>
        <v>0</v>
      </c>
      <c r="Z57" s="243">
        <f>+'Sintesi (CFI-TS)'!Z57+'Sintesi (CFI-ACN)'!Z57</f>
        <v>0</v>
      </c>
      <c r="AA57" s="243">
        <f>+'Sintesi (CFI-TS)'!AA57+'Sintesi (CFI-ACN)'!AA57</f>
        <v>0</v>
      </c>
      <c r="AB57" s="243">
        <f>+'Sintesi (CFI-TS)'!AB57+'Sintesi (CFI-ACN)'!AB57</f>
        <v>0</v>
      </c>
      <c r="AC57" s="243">
        <f>+'Sintesi (CFI-TS)'!AC57+'Sintesi (CFI-ACN)'!AC57</f>
        <v>0</v>
      </c>
      <c r="AD57" s="243">
        <f>+'Sintesi (CFI-TS)'!AD57+'Sintesi (CFI-ACN)'!AD57</f>
        <v>0</v>
      </c>
      <c r="AE57" s="243">
        <f>+'Sintesi (CFI-TS)'!AE57+'Sintesi (CFI-ACN)'!AE57</f>
        <v>0</v>
      </c>
      <c r="AF57" s="244">
        <f t="shared" si="0"/>
        <v>0</v>
      </c>
      <c r="AG57" s="244">
        <f t="shared" si="1"/>
        <v>0</v>
      </c>
      <c r="AH57" s="243">
        <f t="shared" si="2"/>
        <v>0</v>
      </c>
      <c r="AI57" s="244">
        <f t="shared" si="3"/>
        <v>0</v>
      </c>
      <c r="AJ57" s="245" t="e">
        <f>+'Sintesi (CFI-TS)'!AJ57+'Sintesi (CFI-ACN)'!AJ57</f>
        <v>#REF!</v>
      </c>
      <c r="AK57" s="245">
        <f>+'Sintesi (CFI-TS)'!AK57+'Sintesi (CFI-ACN)'!AK57</f>
        <v>0</v>
      </c>
      <c r="AL57" s="244">
        <f t="shared" si="4"/>
        <v>0</v>
      </c>
      <c r="AM57" s="245">
        <f>+'Sintesi (CFI-TS)'!AM57+'Sintesi (CFI-ACN)'!AM57</f>
        <v>0</v>
      </c>
      <c r="AN57" s="244">
        <f t="shared" si="5"/>
        <v>0</v>
      </c>
      <c r="AO57" s="245">
        <f>+'Sintesi (CFI-TS)'!AO57+'Sintesi (CFI-ACN)'!AO57</f>
        <v>0</v>
      </c>
      <c r="AP57" s="244">
        <f t="shared" si="6"/>
        <v>0</v>
      </c>
      <c r="AQ57" s="245">
        <f>+'Sintesi (CFI-TS)'!AQ57+'Sintesi (CFI-ACN)'!AQ57</f>
        <v>0</v>
      </c>
      <c r="AR57" s="244">
        <f t="shared" si="7"/>
        <v>0</v>
      </c>
      <c r="AS57" s="245">
        <f>+'Sintesi (CFI-TS)'!AS57+'Sintesi (CFI-ACN)'!AS57</f>
        <v>0</v>
      </c>
      <c r="AT57" s="244">
        <f t="shared" si="8"/>
        <v>0</v>
      </c>
      <c r="AV57" s="481">
        <f t="shared" si="11"/>
        <v>0</v>
      </c>
      <c r="AW57" s="481">
        <f t="shared" si="12"/>
        <v>0</v>
      </c>
    </row>
    <row r="58" spans="2:49" s="247" customFormat="1" ht="12" customHeight="1" thickBot="1">
      <c r="B58" s="238" t="str">
        <f>IF('Sintesi Quantitativa (Overall)'!B60&lt;&gt;"",'Sintesi Quantitativa (Overall)'!B60,"")</f>
        <v/>
      </c>
      <c r="C58" s="238" t="str">
        <f>IF('Sintesi Quantitativa (Overall)'!C60&lt;&gt;"",'Sintesi Quantitativa (Overall)'!C60,"")</f>
        <v/>
      </c>
      <c r="D58" s="238"/>
      <c r="E58" s="238"/>
      <c r="F58" s="238"/>
      <c r="G58" s="238"/>
      <c r="H58" s="238"/>
      <c r="I58" s="238"/>
      <c r="J58" s="238"/>
      <c r="K58" s="238"/>
      <c r="L58" s="238"/>
      <c r="M58" s="238"/>
      <c r="N58" s="238" t="str">
        <f>IF('Sintesi Quantitativa (Overall)'!D60&lt;&gt;"",'Sintesi Quantitativa (Overall)'!D60,"")</f>
        <v/>
      </c>
      <c r="O58" s="240">
        <f>'Sintesi Quantitativa (Overall)'!E60</f>
        <v>0</v>
      </c>
      <c r="P58" s="241">
        <f>+'Sintesi (CFI-TS)'!P58+'Sintesi (CFI-ACN)'!P58</f>
        <v>0</v>
      </c>
      <c r="Q58" s="241">
        <f>+'Sintesi (CFI-TS)'!Q58+'Sintesi (CFI-ACN)'!Q58</f>
        <v>0</v>
      </c>
      <c r="R58" s="241">
        <f>+'Sintesi (CFI-TS)'!R58+'Sintesi (CFI-ACN)'!R58</f>
        <v>0</v>
      </c>
      <c r="S58" s="241">
        <f>+'Sintesi (CFI-TS)'!S58+'Sintesi (CFI-ACN)'!S58</f>
        <v>0</v>
      </c>
      <c r="T58" s="241">
        <f>+'Sintesi (CFI-TS)'!T58+'Sintesi (CFI-ACN)'!T58</f>
        <v>0</v>
      </c>
      <c r="U58" s="241">
        <f>+'Sintesi (CFI-TS)'!U58+'Sintesi (CFI-ACN)'!U58</f>
        <v>0</v>
      </c>
      <c r="V58" s="241">
        <f>+'Sintesi (CFI-TS)'!V58+'Sintesi (CFI-ACN)'!V58</f>
        <v>0</v>
      </c>
      <c r="W58" s="241">
        <f>+'Sintesi (CFI-TS)'!W58+'Sintesi (CFI-ACN)'!W58</f>
        <v>0</v>
      </c>
      <c r="X58" s="241">
        <f>+'Sintesi (CFI-TS)'!X58+'Sintesi (CFI-ACN)'!X58</f>
        <v>0</v>
      </c>
      <c r="Y58" s="241">
        <f>+'Sintesi (CFI-TS)'!Y58+'Sintesi (CFI-ACN)'!Y58</f>
        <v>0</v>
      </c>
      <c r="Z58" s="241">
        <f>+'Sintesi (CFI-TS)'!Z58+'Sintesi (CFI-ACN)'!Z58</f>
        <v>0</v>
      </c>
      <c r="AA58" s="241">
        <f>+'Sintesi (CFI-TS)'!AA58+'Sintesi (CFI-ACN)'!AA58</f>
        <v>0</v>
      </c>
      <c r="AB58" s="241">
        <f>+'Sintesi (CFI-TS)'!AB58+'Sintesi (CFI-ACN)'!AB58</f>
        <v>0</v>
      </c>
      <c r="AC58" s="241">
        <f>+'Sintesi (CFI-TS)'!AC58+'Sintesi (CFI-ACN)'!AC58</f>
        <v>0</v>
      </c>
      <c r="AD58" s="241">
        <f>+'Sintesi (CFI-TS)'!AD58+'Sintesi (CFI-ACN)'!AD58</f>
        <v>0</v>
      </c>
      <c r="AE58" s="241">
        <f>+'Sintesi (CFI-TS)'!AE58+'Sintesi (CFI-ACN)'!AE58</f>
        <v>0</v>
      </c>
      <c r="AF58" s="244">
        <f t="shared" si="0"/>
        <v>0</v>
      </c>
      <c r="AG58" s="244">
        <f t="shared" si="1"/>
        <v>0</v>
      </c>
      <c r="AH58" s="243">
        <f t="shared" si="2"/>
        <v>0</v>
      </c>
      <c r="AI58" s="244">
        <f t="shared" si="3"/>
        <v>0</v>
      </c>
      <c r="AJ58" s="241" t="e">
        <f>+'Sintesi (CFI-TS)'!AJ58+'Sintesi (CFI-ACN)'!AJ58</f>
        <v>#REF!</v>
      </c>
      <c r="AK58" s="241">
        <f>+'Sintesi (CFI-TS)'!AK58+'Sintesi (CFI-ACN)'!AK58</f>
        <v>0</v>
      </c>
      <c r="AL58" s="244">
        <f t="shared" si="4"/>
        <v>0</v>
      </c>
      <c r="AM58" s="241">
        <f>+'Sintesi (CFI-TS)'!AM58+'Sintesi (CFI-ACN)'!AM58</f>
        <v>0</v>
      </c>
      <c r="AN58" s="244">
        <f t="shared" si="5"/>
        <v>0</v>
      </c>
      <c r="AO58" s="241">
        <f>+'Sintesi (CFI-TS)'!AO58+'Sintesi (CFI-ACN)'!AO58</f>
        <v>0</v>
      </c>
      <c r="AP58" s="244">
        <f t="shared" si="6"/>
        <v>0</v>
      </c>
      <c r="AQ58" s="241">
        <f>+'Sintesi (CFI-TS)'!AQ58+'Sintesi (CFI-ACN)'!AQ58</f>
        <v>0</v>
      </c>
      <c r="AR58" s="244">
        <f t="shared" si="7"/>
        <v>0</v>
      </c>
      <c r="AS58" s="241">
        <f>+'Sintesi (CFI-TS)'!AS58+'Sintesi (CFI-ACN)'!AS58</f>
        <v>0</v>
      </c>
      <c r="AT58" s="244">
        <f t="shared" si="8"/>
        <v>0</v>
      </c>
      <c r="AU58" s="241"/>
      <c r="AV58" s="481">
        <f t="shared" si="11"/>
        <v>0</v>
      </c>
      <c r="AW58" s="481">
        <f t="shared" si="12"/>
        <v>0</v>
      </c>
    </row>
    <row r="59" spans="2:49" ht="13.5" thickBot="1">
      <c r="O59" s="248"/>
      <c r="P59" s="249">
        <f t="shared" ref="P59:AE59" si="13">SUBTOTAL(9,P31:P58)</f>
        <v>190</v>
      </c>
      <c r="Q59" s="249">
        <f t="shared" si="13"/>
        <v>0</v>
      </c>
      <c r="R59" s="249">
        <f t="shared" si="13"/>
        <v>0</v>
      </c>
      <c r="S59" s="249">
        <f t="shared" si="13"/>
        <v>-276</v>
      </c>
      <c r="T59" s="249">
        <f t="shared" si="13"/>
        <v>0</v>
      </c>
      <c r="U59" s="249">
        <f t="shared" si="13"/>
        <v>466</v>
      </c>
      <c r="V59" s="249">
        <f t="shared" si="13"/>
        <v>0</v>
      </c>
      <c r="W59" s="249">
        <f t="shared" si="13"/>
        <v>190</v>
      </c>
      <c r="X59" s="249">
        <f t="shared" si="13"/>
        <v>8</v>
      </c>
      <c r="Y59" s="249">
        <f t="shared" si="13"/>
        <v>182</v>
      </c>
      <c r="Z59" s="249">
        <f t="shared" si="13"/>
        <v>182</v>
      </c>
      <c r="AA59" s="249">
        <f t="shared" si="13"/>
        <v>0</v>
      </c>
      <c r="AB59" s="249">
        <f t="shared" si="13"/>
        <v>44</v>
      </c>
      <c r="AC59" s="249">
        <f t="shared" si="13"/>
        <v>0</v>
      </c>
      <c r="AD59" s="249">
        <f t="shared" si="13"/>
        <v>72</v>
      </c>
      <c r="AE59" s="249">
        <f t="shared" si="13"/>
        <v>66</v>
      </c>
      <c r="AF59" s="250">
        <f>IFERROR(Z59/Y59,0)</f>
        <v>1</v>
      </c>
      <c r="AG59" s="250">
        <f>IFERROR(AA59/Z59,0)</f>
        <v>0</v>
      </c>
      <c r="AH59" s="249">
        <f>SUBTOTAL(9,AH31:AH58)</f>
        <v>44</v>
      </c>
      <c r="AI59" s="250">
        <f>IFERROR((AD59+AE59+X59)/(W59),0)</f>
        <v>0.76842105263157889</v>
      </c>
      <c r="AJ59" s="249" t="e">
        <f>SUBTOTAL(9,AJ31:AJ58)</f>
        <v>#REF!</v>
      </c>
      <c r="AK59" s="249">
        <f>SUBTOTAL(9,AK31:AK58)</f>
        <v>197</v>
      </c>
      <c r="AL59" s="250">
        <f>IFERROR(AK59/AJ59,0)</f>
        <v>0</v>
      </c>
      <c r="AM59" s="249">
        <f>SUBTOTAL(9,AM31:AM58)</f>
        <v>182</v>
      </c>
      <c r="AN59" s="250">
        <f t="shared" ref="AN59" si="14">IFERROR(AM59/Y59,0)</f>
        <v>1</v>
      </c>
      <c r="AO59" s="249">
        <f>SUBTOTAL(9,AO31:AO58)</f>
        <v>0</v>
      </c>
      <c r="AP59" s="250">
        <f>IFERROR(AO59/W59,0)</f>
        <v>0</v>
      </c>
      <c r="AQ59" s="249">
        <f>SUBTOTAL(9,AQ31:AQ58)</f>
        <v>0</v>
      </c>
      <c r="AR59" s="251">
        <f>IFERROR(AQ59/Y59,0)</f>
        <v>0</v>
      </c>
      <c r="AS59" s="249">
        <f>SUBTOTAL(9,AS31:AS58)</f>
        <v>138</v>
      </c>
      <c r="AT59" s="252">
        <f>IFERROR(AS59/Y59,0)</f>
        <v>0.75824175824175821</v>
      </c>
      <c r="AU59" s="229"/>
      <c r="AV59" s="486">
        <f t="shared" si="9"/>
        <v>-51</v>
      </c>
      <c r="AW59" s="487">
        <f t="shared" si="10"/>
        <v>-36</v>
      </c>
    </row>
    <row r="60" spans="2:49" ht="13.5" thickBot="1">
      <c r="T60" s="225"/>
      <c r="AS60" s="253"/>
      <c r="AU60" s="229"/>
      <c r="AV60" s="482"/>
      <c r="AW60" s="482"/>
    </row>
    <row r="61" spans="2:49" ht="13.5" thickBot="1">
      <c r="B61" s="679" t="s">
        <v>25</v>
      </c>
      <c r="C61" s="680"/>
      <c r="D61" s="680"/>
      <c r="E61" s="680"/>
      <c r="F61" s="680"/>
      <c r="G61" s="680"/>
      <c r="H61" s="680"/>
      <c r="I61" s="680"/>
      <c r="J61" s="680"/>
      <c r="K61" s="680"/>
      <c r="L61" s="680"/>
      <c r="M61" s="680"/>
      <c r="N61" s="680"/>
      <c r="O61" s="680"/>
      <c r="P61" s="681"/>
      <c r="AV61" s="482"/>
      <c r="AW61" s="482"/>
    </row>
    <row r="62" spans="2:49" ht="24.75" customHeight="1">
      <c r="B62" s="767" t="s">
        <v>175</v>
      </c>
      <c r="C62" s="768"/>
      <c r="D62" s="768"/>
      <c r="E62" s="768"/>
      <c r="F62" s="768"/>
      <c r="G62" s="768"/>
      <c r="H62" s="768"/>
      <c r="I62" s="768"/>
      <c r="J62" s="768"/>
      <c r="K62" s="768"/>
      <c r="L62" s="768"/>
      <c r="M62" s="768"/>
      <c r="N62" s="768"/>
      <c r="O62" s="768"/>
      <c r="P62" s="769"/>
      <c r="R62" s="225"/>
      <c r="AN62" s="11"/>
      <c r="AQ62" s="254"/>
      <c r="AR62" s="254"/>
      <c r="AS62" s="254"/>
      <c r="AV62" s="482"/>
      <c r="AW62" s="482"/>
    </row>
    <row r="63" spans="2:49">
      <c r="B63" s="753" t="s">
        <v>176</v>
      </c>
      <c r="C63" s="754"/>
      <c r="D63" s="754"/>
      <c r="E63" s="754"/>
      <c r="F63" s="754"/>
      <c r="G63" s="754"/>
      <c r="H63" s="754"/>
      <c r="I63" s="754"/>
      <c r="J63" s="754"/>
      <c r="K63" s="754"/>
      <c r="L63" s="754"/>
      <c r="M63" s="754"/>
      <c r="N63" s="754"/>
      <c r="O63" s="754"/>
      <c r="P63" s="755"/>
      <c r="AQ63" s="254"/>
      <c r="AR63" s="255"/>
      <c r="AS63" s="254"/>
      <c r="AV63" s="482"/>
      <c r="AW63" s="482"/>
    </row>
    <row r="64" spans="2:49">
      <c r="B64" s="753" t="s">
        <v>177</v>
      </c>
      <c r="C64" s="754"/>
      <c r="D64" s="754"/>
      <c r="E64" s="754"/>
      <c r="F64" s="754"/>
      <c r="G64" s="754"/>
      <c r="H64" s="754"/>
      <c r="I64" s="754"/>
      <c r="J64" s="754"/>
      <c r="K64" s="754"/>
      <c r="L64" s="754"/>
      <c r="M64" s="754"/>
      <c r="N64" s="754"/>
      <c r="O64" s="754"/>
      <c r="P64" s="755"/>
      <c r="AQ64" s="254"/>
      <c r="AR64" s="255"/>
      <c r="AS64" s="254"/>
      <c r="AV64" s="482"/>
      <c r="AW64" s="482"/>
    </row>
    <row r="65" spans="2:49">
      <c r="B65" s="753" t="s">
        <v>178</v>
      </c>
      <c r="C65" s="754"/>
      <c r="D65" s="754"/>
      <c r="E65" s="754"/>
      <c r="F65" s="754"/>
      <c r="G65" s="754"/>
      <c r="H65" s="754"/>
      <c r="I65" s="754"/>
      <c r="J65" s="754"/>
      <c r="K65" s="754"/>
      <c r="L65" s="754"/>
      <c r="M65" s="754"/>
      <c r="N65" s="754"/>
      <c r="O65" s="754"/>
      <c r="P65" s="755"/>
      <c r="AQ65" s="254"/>
      <c r="AR65" s="255"/>
      <c r="AS65" s="254"/>
      <c r="AV65" s="482"/>
      <c r="AW65" s="482"/>
    </row>
    <row r="66" spans="2:49">
      <c r="AQ66" s="254"/>
      <c r="AR66" s="255"/>
      <c r="AS66" s="254"/>
      <c r="AV66" s="482"/>
      <c r="AW66" s="482"/>
    </row>
    <row r="67" spans="2:49">
      <c r="AV67" s="482"/>
      <c r="AW67" s="482"/>
    </row>
    <row r="68" spans="2:49">
      <c r="AV68" s="482"/>
      <c r="AW68" s="482"/>
    </row>
    <row r="69" spans="2:49">
      <c r="AV69" s="482"/>
      <c r="AW69" s="482"/>
    </row>
    <row r="70" spans="2:49">
      <c r="AV70" s="482"/>
      <c r="AW70" s="482"/>
    </row>
    <row r="71" spans="2:49">
      <c r="AV71" s="482"/>
      <c r="AW71" s="482"/>
    </row>
    <row r="72" spans="2:49">
      <c r="AV72" s="482"/>
      <c r="AW72" s="482"/>
    </row>
    <row r="73" spans="2:49">
      <c r="AV73" s="482"/>
      <c r="AW73" s="482"/>
    </row>
    <row r="74" spans="2:49">
      <c r="AV74" s="482"/>
      <c r="AW74" s="482"/>
    </row>
    <row r="75" spans="2:49">
      <c r="AV75" s="482"/>
      <c r="AW75" s="482"/>
    </row>
    <row r="76" spans="2:49">
      <c r="AV76" s="482"/>
      <c r="AW76" s="482"/>
    </row>
  </sheetData>
  <autoFilter ref="B30:AU58"/>
  <mergeCells count="38">
    <mergeCell ref="B65:P65"/>
    <mergeCell ref="B64:P64"/>
    <mergeCell ref="B23:O23"/>
    <mergeCell ref="S23:U23"/>
    <mergeCell ref="B24:O24"/>
    <mergeCell ref="S24:U24"/>
    <mergeCell ref="B25:O25"/>
    <mergeCell ref="S25:U25"/>
    <mergeCell ref="B26:O26"/>
    <mergeCell ref="S26:U26"/>
    <mergeCell ref="B61:P61"/>
    <mergeCell ref="B62:P62"/>
    <mergeCell ref="B63:P63"/>
    <mergeCell ref="B22:O22"/>
    <mergeCell ref="B18:O18"/>
    <mergeCell ref="P4:S4"/>
    <mergeCell ref="T4:V4"/>
    <mergeCell ref="B8:U10"/>
    <mergeCell ref="P11:U11"/>
    <mergeCell ref="B12:U12"/>
    <mergeCell ref="T5:X5"/>
    <mergeCell ref="S18:U18"/>
    <mergeCell ref="B20:O20"/>
    <mergeCell ref="S20:U20"/>
    <mergeCell ref="S22:U22"/>
    <mergeCell ref="B13:O13"/>
    <mergeCell ref="B14:O14"/>
    <mergeCell ref="S14:U14"/>
    <mergeCell ref="B19:O19"/>
    <mergeCell ref="S19:U19"/>
    <mergeCell ref="B21:O21"/>
    <mergeCell ref="B15:O15"/>
    <mergeCell ref="S15:U15"/>
    <mergeCell ref="B16:O16"/>
    <mergeCell ref="S16:U16"/>
    <mergeCell ref="B17:O17"/>
    <mergeCell ref="S17:U17"/>
    <mergeCell ref="S21:U21"/>
  </mergeCells>
  <conditionalFormatting sqref="AV31:AW59">
    <cfRule type="cellIs" dxfId="87" priority="3" operator="lessThan">
      <formula>0</formula>
    </cfRule>
    <cfRule type="cellIs" dxfId="86" priority="4" operator="greaterThan">
      <formula>0</formula>
    </cfRule>
  </conditionalFormatting>
  <pageMargins left="0.7" right="0.7" top="0.75" bottom="0.75" header="0.3" footer="0.3"/>
  <pageSetup paperSize="9" scale="40" orientation="portrait" r:id="rId1"/>
  <ignoredErrors>
    <ignoredError sqref="AL59"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AW125"/>
  <sheetViews>
    <sheetView topLeftCell="A69" zoomScale="90" zoomScaleNormal="90" workbookViewId="0">
      <selection activeCell="R73" sqref="R73"/>
    </sheetView>
  </sheetViews>
  <sheetFormatPr defaultColWidth="9.140625" defaultRowHeight="12.75"/>
  <cols>
    <col min="1" max="1" width="0.7109375" style="221" customWidth="1" collapsed="1"/>
    <col min="2" max="2" width="26.140625" style="221" customWidth="1" collapsed="1"/>
    <col min="3" max="3" width="22.42578125" style="221" customWidth="1" collapsed="1"/>
    <col min="4" max="13" width="13.42578125" style="221" hidden="1" customWidth="1" collapsed="1"/>
    <col min="14" max="14" width="58.42578125" style="221" bestFit="1" customWidth="1" collapsed="1"/>
    <col min="15" max="15" width="8.42578125" style="221" customWidth="1" collapsed="1"/>
    <col min="16" max="16" width="9.5703125" style="221" customWidth="1" collapsed="1"/>
    <col min="17" max="17" width="11.42578125" style="221" customWidth="1" collapsed="1"/>
    <col min="18" max="18" width="11.7109375" style="221" customWidth="1" collapsed="1"/>
    <col min="19" max="19" width="8.5703125" style="221" customWidth="1" collapsed="1"/>
    <col min="20" max="20" width="7.140625" style="221" customWidth="1" collapsed="1"/>
    <col min="21" max="21" width="8.140625" style="221" customWidth="1" collapsed="1"/>
    <col min="22" max="27" width="12.7109375" style="221" customWidth="1" collapsed="1"/>
    <col min="28" max="29" width="10.7109375" style="221" customWidth="1" collapsed="1"/>
    <col min="30" max="31" width="9.5703125" style="221" customWidth="1" collapsed="1"/>
    <col min="32" max="32" width="11.7109375" style="221" customWidth="1" collapsed="1"/>
    <col min="33" max="33" width="11" style="221" customWidth="1" collapsed="1"/>
    <col min="34" max="34" width="11.7109375" style="221" customWidth="1" collapsed="1"/>
    <col min="35" max="35" width="9.85546875" style="221" customWidth="1" collapsed="1"/>
    <col min="36" max="36" width="11.7109375" style="221" customWidth="1" collapsed="1"/>
    <col min="37" max="37" width="14.140625" style="221" customWidth="1" collapsed="1"/>
    <col min="38" max="38" width="12.42578125" style="221" customWidth="1" collapsed="1"/>
    <col min="39" max="39" width="11.7109375" style="221" customWidth="1" collapsed="1"/>
    <col min="40" max="40" width="13.7109375" style="221" customWidth="1" collapsed="1"/>
    <col min="41" max="41" width="14.140625" style="221" customWidth="1" collapsed="1"/>
    <col min="42" max="42" width="16" style="221" customWidth="1" collapsed="1"/>
    <col min="43" max="43" width="13.7109375" style="221" customWidth="1" collapsed="1"/>
    <col min="44" max="44" width="16" style="221" customWidth="1" collapsed="1"/>
    <col min="45" max="45" width="14.140625" style="221" customWidth="1" collapsed="1"/>
    <col min="46" max="46" width="16" style="221" customWidth="1" collapsed="1"/>
    <col min="47" max="47" width="2.42578125" style="221" customWidth="1" collapsed="1"/>
    <col min="48" max="16384" width="9.140625" style="221" collapsed="1"/>
  </cols>
  <sheetData>
    <row r="1" spans="2:24">
      <c r="B1" s="220"/>
      <c r="C1" s="220"/>
      <c r="D1" s="220"/>
      <c r="E1" s="220"/>
      <c r="F1" s="220"/>
      <c r="G1" s="220"/>
      <c r="H1" s="220"/>
      <c r="I1" s="220"/>
      <c r="J1" s="220"/>
      <c r="K1" s="220"/>
      <c r="L1" s="220"/>
      <c r="M1" s="220"/>
      <c r="N1" s="220"/>
      <c r="O1" s="220"/>
      <c r="P1" s="220"/>
      <c r="Q1" s="220"/>
      <c r="R1" s="220"/>
      <c r="S1" s="220"/>
      <c r="T1" s="220"/>
      <c r="U1" s="220"/>
      <c r="V1" s="220"/>
      <c r="W1" s="220"/>
      <c r="X1" s="220"/>
    </row>
    <row r="2" spans="2:24">
      <c r="B2" s="220"/>
      <c r="C2" s="220"/>
      <c r="D2" s="220"/>
      <c r="E2" s="220"/>
      <c r="F2" s="220"/>
      <c r="G2" s="220"/>
      <c r="H2" s="220"/>
      <c r="I2" s="220"/>
      <c r="J2" s="220"/>
      <c r="K2" s="220"/>
      <c r="L2" s="220"/>
      <c r="M2" s="220"/>
      <c r="N2" s="220"/>
      <c r="O2" s="220"/>
      <c r="P2" s="220"/>
      <c r="Q2" s="222"/>
      <c r="R2" s="222"/>
      <c r="S2" s="222" t="s">
        <v>4</v>
      </c>
      <c r="U2" s="222" t="str">
        <f>Cover!C3</f>
        <v>Rollout Step 2-2018</v>
      </c>
      <c r="W2" s="220"/>
      <c r="X2" s="220"/>
    </row>
    <row r="3" spans="2:24">
      <c r="B3" s="220"/>
      <c r="C3" s="220"/>
      <c r="D3" s="220"/>
      <c r="E3" s="220"/>
      <c r="F3" s="220"/>
      <c r="G3" s="220"/>
      <c r="H3" s="220"/>
      <c r="I3" s="220"/>
      <c r="J3" s="220"/>
      <c r="K3" s="220"/>
      <c r="L3" s="220"/>
      <c r="M3" s="220"/>
      <c r="N3" s="220"/>
      <c r="O3" s="220"/>
      <c r="P3" s="222"/>
      <c r="Q3" s="222"/>
      <c r="R3" s="222"/>
      <c r="S3" s="222"/>
      <c r="T3" s="222"/>
      <c r="U3" s="222"/>
      <c r="V3" s="222"/>
      <c r="W3" s="220"/>
      <c r="X3" s="220"/>
    </row>
    <row r="4" spans="2:24">
      <c r="B4" s="220"/>
      <c r="C4" s="220"/>
      <c r="D4" s="220"/>
      <c r="E4" s="220"/>
      <c r="F4" s="220"/>
      <c r="G4" s="220"/>
      <c r="H4" s="220"/>
      <c r="I4" s="220"/>
      <c r="J4" s="220"/>
      <c r="K4" s="220"/>
      <c r="L4" s="220"/>
      <c r="M4" s="220"/>
      <c r="N4" s="220"/>
      <c r="O4" s="220"/>
      <c r="P4" s="718"/>
      <c r="Q4" s="718"/>
      <c r="R4" s="718"/>
      <c r="S4" s="718"/>
      <c r="T4" s="745">
        <f>Cover!D8</f>
        <v>43293</v>
      </c>
      <c r="U4" s="745"/>
      <c r="V4" s="745"/>
      <c r="W4" s="220"/>
      <c r="X4" s="220"/>
    </row>
    <row r="5" spans="2:24" ht="15.75">
      <c r="B5" s="220"/>
      <c r="C5" s="220"/>
      <c r="D5" s="220"/>
      <c r="E5" s="220"/>
      <c r="F5" s="220"/>
      <c r="G5" s="220"/>
      <c r="H5" s="220"/>
      <c r="I5" s="220"/>
      <c r="J5" s="220"/>
      <c r="K5" s="220"/>
      <c r="L5" s="220"/>
      <c r="M5" s="220"/>
      <c r="N5" s="220"/>
      <c r="O5" s="220"/>
      <c r="P5" s="220"/>
      <c r="Q5" s="220"/>
      <c r="R5" s="220"/>
      <c r="S5" s="220"/>
      <c r="T5" s="723">
        <f>Cover!D8</f>
        <v>43293</v>
      </c>
      <c r="U5" s="723"/>
      <c r="V5" s="723"/>
      <c r="W5" s="723"/>
      <c r="X5" s="723"/>
    </row>
    <row r="6" spans="2:24">
      <c r="B6" s="220"/>
      <c r="C6" s="220"/>
      <c r="D6" s="220"/>
      <c r="E6" s="220"/>
      <c r="F6" s="220"/>
      <c r="G6" s="220"/>
      <c r="H6" s="220"/>
      <c r="I6" s="220"/>
      <c r="J6" s="220"/>
      <c r="K6" s="220"/>
      <c r="L6" s="220"/>
      <c r="M6" s="220"/>
      <c r="N6" s="220"/>
      <c r="O6" s="220"/>
      <c r="P6" s="220"/>
      <c r="Q6" s="220"/>
      <c r="R6" s="220"/>
      <c r="S6" s="220"/>
      <c r="T6" s="220"/>
      <c r="U6" s="220"/>
      <c r="V6" s="220"/>
      <c r="W6" s="220"/>
      <c r="X6" s="220"/>
    </row>
    <row r="7" spans="2:24">
      <c r="B7" s="220"/>
      <c r="C7" s="220"/>
      <c r="D7" s="220"/>
      <c r="E7" s="220"/>
      <c r="F7" s="220"/>
      <c r="G7" s="220"/>
      <c r="H7" s="220"/>
      <c r="I7" s="220"/>
      <c r="J7" s="220"/>
      <c r="K7" s="220"/>
      <c r="L7" s="220"/>
      <c r="M7" s="220"/>
      <c r="N7" s="220"/>
      <c r="O7" s="220"/>
      <c r="P7" s="220"/>
      <c r="Q7" s="220"/>
      <c r="R7" s="220"/>
      <c r="S7" s="220"/>
      <c r="T7" s="220"/>
      <c r="U7" s="220"/>
      <c r="V7" s="220"/>
      <c r="W7" s="220"/>
      <c r="X7" s="220"/>
    </row>
    <row r="8" spans="2:24" s="194" customFormat="1">
      <c r="B8" s="719" t="s">
        <v>22</v>
      </c>
      <c r="C8" s="719"/>
      <c r="D8" s="719"/>
      <c r="E8" s="719"/>
      <c r="F8" s="719"/>
      <c r="G8" s="719"/>
      <c r="H8" s="719"/>
      <c r="I8" s="719"/>
      <c r="J8" s="719"/>
      <c r="K8" s="719"/>
      <c r="L8" s="719"/>
      <c r="M8" s="719"/>
      <c r="N8" s="719"/>
      <c r="O8" s="719"/>
      <c r="P8" s="719"/>
      <c r="Q8" s="719"/>
      <c r="R8" s="719"/>
      <c r="S8" s="719"/>
      <c r="T8" s="719"/>
      <c r="U8" s="719"/>
      <c r="V8" s="223"/>
      <c r="W8" s="223"/>
      <c r="X8" s="223"/>
    </row>
    <row r="9" spans="2:24">
      <c r="B9" s="719"/>
      <c r="C9" s="719"/>
      <c r="D9" s="719"/>
      <c r="E9" s="719"/>
      <c r="F9" s="719"/>
      <c r="G9" s="719"/>
      <c r="H9" s="719"/>
      <c r="I9" s="719"/>
      <c r="J9" s="719"/>
      <c r="K9" s="719"/>
      <c r="L9" s="719"/>
      <c r="M9" s="719"/>
      <c r="N9" s="719"/>
      <c r="O9" s="719"/>
      <c r="P9" s="719"/>
      <c r="Q9" s="719"/>
      <c r="R9" s="719"/>
      <c r="S9" s="719"/>
      <c r="T9" s="719"/>
      <c r="U9" s="719"/>
      <c r="V9" s="223"/>
      <c r="W9" s="223"/>
      <c r="X9" s="223"/>
    </row>
    <row r="10" spans="2:24">
      <c r="B10" s="719"/>
      <c r="C10" s="719"/>
      <c r="D10" s="719"/>
      <c r="E10" s="719"/>
      <c r="F10" s="719"/>
      <c r="G10" s="719"/>
      <c r="H10" s="719"/>
      <c r="I10" s="719"/>
      <c r="J10" s="719"/>
      <c r="K10" s="719"/>
      <c r="L10" s="719"/>
      <c r="M10" s="719"/>
      <c r="N10" s="719"/>
      <c r="O10" s="719"/>
      <c r="P10" s="719"/>
      <c r="Q10" s="719"/>
      <c r="R10" s="719"/>
      <c r="S10" s="719"/>
      <c r="T10" s="719"/>
      <c r="U10" s="719"/>
      <c r="V10" s="224"/>
      <c r="W10" s="224"/>
      <c r="X10" s="224"/>
    </row>
    <row r="11" spans="2:24" ht="13.5" thickBot="1">
      <c r="B11" s="195"/>
      <c r="C11" s="195"/>
      <c r="D11" s="195"/>
      <c r="E11" s="195"/>
      <c r="F11" s="195"/>
      <c r="G11" s="195"/>
      <c r="H11" s="195"/>
      <c r="I11" s="195"/>
      <c r="J11" s="195"/>
      <c r="K11" s="195"/>
      <c r="L11" s="195"/>
      <c r="M11" s="195"/>
      <c r="N11" s="195"/>
      <c r="O11" s="195"/>
      <c r="P11" s="720"/>
      <c r="Q11" s="720"/>
      <c r="R11" s="720"/>
      <c r="S11" s="720"/>
      <c r="T11" s="720"/>
      <c r="U11" s="720"/>
      <c r="V11" s="195"/>
      <c r="W11" s="195"/>
      <c r="X11" s="195"/>
    </row>
    <row r="12" spans="2:24" ht="13.5" thickBot="1">
      <c r="B12" s="662" t="s">
        <v>119</v>
      </c>
      <c r="C12" s="663"/>
      <c r="D12" s="663"/>
      <c r="E12" s="663"/>
      <c r="F12" s="663"/>
      <c r="G12" s="663"/>
      <c r="H12" s="663"/>
      <c r="I12" s="663"/>
      <c r="J12" s="663"/>
      <c r="K12" s="663"/>
      <c r="L12" s="663"/>
      <c r="M12" s="663"/>
      <c r="N12" s="663"/>
      <c r="O12" s="663"/>
      <c r="P12" s="663"/>
      <c r="Q12" s="663"/>
      <c r="R12" s="663"/>
      <c r="S12" s="663"/>
      <c r="T12" s="663"/>
      <c r="U12" s="664"/>
      <c r="V12" s="196"/>
      <c r="W12" s="196"/>
      <c r="X12" s="196"/>
    </row>
    <row r="13" spans="2:24">
      <c r="B13" s="751" t="s">
        <v>5</v>
      </c>
      <c r="C13" s="752"/>
      <c r="D13" s="752"/>
      <c r="E13" s="752"/>
      <c r="F13" s="752"/>
      <c r="G13" s="752"/>
      <c r="H13" s="752"/>
      <c r="I13" s="752"/>
      <c r="J13" s="752"/>
      <c r="K13" s="752"/>
      <c r="L13" s="752"/>
      <c r="M13" s="752"/>
      <c r="N13" s="752"/>
      <c r="O13" s="752"/>
      <c r="P13" s="197"/>
      <c r="Q13" s="198"/>
      <c r="R13" s="198"/>
      <c r="S13" s="198"/>
      <c r="T13" s="199"/>
      <c r="U13" s="200"/>
      <c r="V13" s="201"/>
      <c r="W13" s="202"/>
      <c r="X13" s="202"/>
    </row>
    <row r="14" spans="2:24">
      <c r="B14" s="729" t="s">
        <v>6</v>
      </c>
      <c r="C14" s="730"/>
      <c r="D14" s="730"/>
      <c r="E14" s="730"/>
      <c r="F14" s="730"/>
      <c r="G14" s="730"/>
      <c r="H14" s="730"/>
      <c r="I14" s="730"/>
      <c r="J14" s="730"/>
      <c r="K14" s="730"/>
      <c r="L14" s="730"/>
      <c r="M14" s="730"/>
      <c r="N14" s="730"/>
      <c r="O14" s="779"/>
      <c r="P14" s="203">
        <f>NETWORKDAYS(Cover!D4,Cover!D7,Cover!$G$3:$G$13)</f>
        <v>17</v>
      </c>
      <c r="Q14" s="204" t="s">
        <v>52</v>
      </c>
      <c r="R14" s="205"/>
      <c r="S14" s="736"/>
      <c r="T14" s="737"/>
      <c r="U14" s="738"/>
      <c r="V14" s="202"/>
      <c r="W14" s="202"/>
      <c r="X14" s="202"/>
    </row>
    <row r="15" spans="2:24">
      <c r="B15" s="729" t="s">
        <v>7</v>
      </c>
      <c r="C15" s="730"/>
      <c r="D15" s="730"/>
      <c r="E15" s="730"/>
      <c r="F15" s="730"/>
      <c r="G15" s="730"/>
      <c r="H15" s="730"/>
      <c r="I15" s="730"/>
      <c r="J15" s="730"/>
      <c r="K15" s="730"/>
      <c r="L15" s="730"/>
      <c r="M15" s="730"/>
      <c r="N15" s="730"/>
      <c r="O15" s="779"/>
      <c r="P15" s="206">
        <f>NETWORKDAYS(Cover!D4,T5,Cover!$G$3:$G$13)</f>
        <v>16</v>
      </c>
      <c r="Q15" s="204" t="s">
        <v>52</v>
      </c>
      <c r="R15" s="205"/>
      <c r="S15" s="731">
        <f>P15/P14</f>
        <v>0.94117647058823528</v>
      </c>
      <c r="T15" s="732"/>
      <c r="U15" s="733"/>
      <c r="V15" s="207"/>
      <c r="W15" s="207"/>
      <c r="X15" s="207"/>
    </row>
    <row r="16" spans="2:24">
      <c r="B16" s="734" t="s">
        <v>8</v>
      </c>
      <c r="C16" s="735"/>
      <c r="D16" s="735"/>
      <c r="E16" s="735"/>
      <c r="F16" s="735"/>
      <c r="G16" s="735"/>
      <c r="H16" s="735"/>
      <c r="I16" s="735"/>
      <c r="J16" s="735"/>
      <c r="K16" s="735"/>
      <c r="L16" s="735"/>
      <c r="M16" s="735"/>
      <c r="N16" s="735"/>
      <c r="O16" s="784"/>
      <c r="P16" s="208">
        <f>W60</f>
        <v>141</v>
      </c>
      <c r="Q16" s="209"/>
      <c r="R16" s="210"/>
      <c r="S16" s="736"/>
      <c r="T16" s="737"/>
      <c r="U16" s="738"/>
      <c r="V16" s="202"/>
      <c r="W16" s="202"/>
      <c r="X16" s="202"/>
    </row>
    <row r="17" spans="2:49">
      <c r="B17" s="729" t="s">
        <v>9</v>
      </c>
      <c r="C17" s="730"/>
      <c r="D17" s="730"/>
      <c r="E17" s="730"/>
      <c r="F17" s="730"/>
      <c r="G17" s="730"/>
      <c r="H17" s="730"/>
      <c r="I17" s="730"/>
      <c r="J17" s="730"/>
      <c r="K17" s="730"/>
      <c r="L17" s="730"/>
      <c r="M17" s="730"/>
      <c r="N17" s="730"/>
      <c r="O17" s="779"/>
      <c r="P17" s="208">
        <f>Z60+X60</f>
        <v>141</v>
      </c>
      <c r="Q17" s="209"/>
      <c r="R17" s="210"/>
      <c r="S17" s="739">
        <f>IFERROR(P17/P16,0)</f>
        <v>1</v>
      </c>
      <c r="T17" s="740"/>
      <c r="U17" s="741"/>
      <c r="V17" s="211"/>
      <c r="W17" s="211"/>
      <c r="X17" s="211"/>
    </row>
    <row r="18" spans="2:49">
      <c r="B18" s="653" t="s">
        <v>226</v>
      </c>
      <c r="C18" s="654"/>
      <c r="D18" s="654"/>
      <c r="E18" s="654"/>
      <c r="F18" s="654"/>
      <c r="G18" s="654"/>
      <c r="H18" s="654"/>
      <c r="I18" s="654"/>
      <c r="J18" s="654"/>
      <c r="K18" s="654"/>
      <c r="L18" s="654"/>
      <c r="M18" s="654"/>
      <c r="N18" s="654"/>
      <c r="O18" s="654"/>
      <c r="P18" s="208">
        <f>X60</f>
        <v>5</v>
      </c>
      <c r="Q18" s="477"/>
      <c r="R18" s="478"/>
      <c r="S18" s="695">
        <f>IFERROR(P18/P16,0)</f>
        <v>3.5460992907801421E-2</v>
      </c>
      <c r="T18" s="696"/>
      <c r="U18" s="697"/>
      <c r="V18" s="211"/>
      <c r="W18" s="211"/>
      <c r="X18" s="211"/>
    </row>
    <row r="19" spans="2:49">
      <c r="B19" s="653" t="s">
        <v>172</v>
      </c>
      <c r="C19" s="654"/>
      <c r="D19" s="654"/>
      <c r="E19" s="654"/>
      <c r="F19" s="654"/>
      <c r="G19" s="654"/>
      <c r="H19" s="654"/>
      <c r="I19" s="654"/>
      <c r="J19" s="654"/>
      <c r="K19" s="654"/>
      <c r="L19" s="654"/>
      <c r="M19" s="654"/>
      <c r="N19" s="654"/>
      <c r="O19" s="780"/>
      <c r="P19" s="473">
        <f>AE60+AD60+X60</f>
        <v>99</v>
      </c>
      <c r="Q19" s="477"/>
      <c r="R19" s="478"/>
      <c r="S19" s="724">
        <f>IFERROR((P19/P16),0)</f>
        <v>0.7021276595744681</v>
      </c>
      <c r="T19" s="725"/>
      <c r="U19" s="726"/>
      <c r="V19" s="211"/>
      <c r="W19" s="211"/>
      <c r="X19" s="211"/>
    </row>
    <row r="20" spans="2:49">
      <c r="B20" s="746" t="s">
        <v>227</v>
      </c>
      <c r="C20" s="747"/>
      <c r="D20" s="747"/>
      <c r="E20" s="747"/>
      <c r="F20" s="747"/>
      <c r="G20" s="747"/>
      <c r="H20" s="747"/>
      <c r="I20" s="747"/>
      <c r="J20" s="747"/>
      <c r="K20" s="747"/>
      <c r="L20" s="747"/>
      <c r="M20" s="747"/>
      <c r="N20" s="747"/>
      <c r="O20" s="748"/>
      <c r="P20" s="474">
        <f>AA60</f>
        <v>0</v>
      </c>
      <c r="Q20" s="484"/>
      <c r="R20" s="485"/>
      <c r="S20" s="655">
        <f>IFERROR((P20/P16),0)</f>
        <v>0</v>
      </c>
      <c r="T20" s="656"/>
      <c r="U20" s="657"/>
      <c r="V20" s="211"/>
      <c r="W20" s="211"/>
      <c r="X20" s="211"/>
    </row>
    <row r="21" spans="2:49" ht="13.5" thickBot="1">
      <c r="B21" s="781" t="s">
        <v>60</v>
      </c>
      <c r="C21" s="782"/>
      <c r="D21" s="782"/>
      <c r="E21" s="782"/>
      <c r="F21" s="782"/>
      <c r="G21" s="782"/>
      <c r="H21" s="782"/>
      <c r="I21" s="782"/>
      <c r="J21" s="782"/>
      <c r="K21" s="782"/>
      <c r="L21" s="782"/>
      <c r="M21" s="782"/>
      <c r="N21" s="782"/>
      <c r="O21" s="783"/>
      <c r="P21" s="474">
        <f>AB60+AC60</f>
        <v>42</v>
      </c>
      <c r="Q21" s="477"/>
      <c r="R21" s="478"/>
      <c r="S21" s="742">
        <f>IFERROR((P21/P16),0)</f>
        <v>0.2978723404255319</v>
      </c>
      <c r="T21" s="743"/>
      <c r="U21" s="744"/>
      <c r="V21" s="211"/>
      <c r="W21" s="211"/>
      <c r="X21" s="211"/>
    </row>
    <row r="22" spans="2:49">
      <c r="B22" s="711" t="s">
        <v>173</v>
      </c>
      <c r="C22" s="712"/>
      <c r="D22" s="712"/>
      <c r="E22" s="712"/>
      <c r="F22" s="712"/>
      <c r="G22" s="712"/>
      <c r="H22" s="712"/>
      <c r="I22" s="712"/>
      <c r="J22" s="712"/>
      <c r="K22" s="712"/>
      <c r="L22" s="712"/>
      <c r="M22" s="712"/>
      <c r="N22" s="712"/>
      <c r="O22" s="712"/>
      <c r="P22" s="212">
        <f>AK60</f>
        <v>148</v>
      </c>
      <c r="Q22" s="213"/>
      <c r="R22" s="213"/>
      <c r="S22" s="749">
        <f>AL60</f>
        <v>0</v>
      </c>
      <c r="T22" s="749"/>
      <c r="U22" s="750"/>
      <c r="V22" s="211"/>
      <c r="W22" s="211"/>
      <c r="X22" s="214"/>
    </row>
    <row r="23" spans="2:49" ht="13.5" thickBot="1">
      <c r="B23" s="701" t="s">
        <v>174</v>
      </c>
      <c r="C23" s="702"/>
      <c r="D23" s="702"/>
      <c r="E23" s="702"/>
      <c r="F23" s="702"/>
      <c r="G23" s="702"/>
      <c r="H23" s="702"/>
      <c r="I23" s="702"/>
      <c r="J23" s="702"/>
      <c r="K23" s="702"/>
      <c r="L23" s="702"/>
      <c r="M23" s="702"/>
      <c r="N23" s="702"/>
      <c r="O23" s="702"/>
      <c r="P23" s="215">
        <f>AM60</f>
        <v>136</v>
      </c>
      <c r="Q23" s="216"/>
      <c r="R23" s="216"/>
      <c r="S23" s="756">
        <f>AN60</f>
        <v>1</v>
      </c>
      <c r="T23" s="756"/>
      <c r="U23" s="757"/>
      <c r="V23" s="211"/>
      <c r="W23" s="211"/>
      <c r="X23" s="211"/>
    </row>
    <row r="24" spans="2:49">
      <c r="B24" s="776" t="s">
        <v>10</v>
      </c>
      <c r="C24" s="777"/>
      <c r="D24" s="777"/>
      <c r="E24" s="777"/>
      <c r="F24" s="777"/>
      <c r="G24" s="777"/>
      <c r="H24" s="777"/>
      <c r="I24" s="777"/>
      <c r="J24" s="777"/>
      <c r="K24" s="777"/>
      <c r="L24" s="777"/>
      <c r="M24" s="777"/>
      <c r="N24" s="777"/>
      <c r="O24" s="778"/>
      <c r="P24" s="274"/>
      <c r="Q24" s="217"/>
      <c r="R24" s="217"/>
      <c r="S24" s="760"/>
      <c r="T24" s="760"/>
      <c r="U24" s="761"/>
      <c r="V24" s="202"/>
      <c r="W24" s="211"/>
      <c r="X24" s="211"/>
    </row>
    <row r="25" spans="2:49">
      <c r="B25" s="729" t="s">
        <v>11</v>
      </c>
      <c r="C25" s="730"/>
      <c r="D25" s="730"/>
      <c r="E25" s="730"/>
      <c r="F25" s="730"/>
      <c r="G25" s="730"/>
      <c r="H25" s="730"/>
      <c r="I25" s="730"/>
      <c r="J25" s="730"/>
      <c r="K25" s="730"/>
      <c r="L25" s="730"/>
      <c r="M25" s="730"/>
      <c r="N25" s="730"/>
      <c r="O25" s="779"/>
      <c r="P25" s="208">
        <f>SUM(O115:P115,S115:T115,U115:V115)</f>
        <v>118</v>
      </c>
      <c r="Q25" s="209"/>
      <c r="R25" s="209"/>
      <c r="S25" s="762"/>
      <c r="T25" s="762"/>
      <c r="U25" s="763"/>
      <c r="V25" s="202"/>
      <c r="W25" s="211"/>
      <c r="X25" s="211"/>
    </row>
    <row r="26" spans="2:49" ht="13.5" thickBot="1">
      <c r="B26" s="701" t="s">
        <v>12</v>
      </c>
      <c r="C26" s="702"/>
      <c r="D26" s="702"/>
      <c r="E26" s="702"/>
      <c r="F26" s="702"/>
      <c r="G26" s="702"/>
      <c r="H26" s="702"/>
      <c r="I26" s="702"/>
      <c r="J26" s="702"/>
      <c r="K26" s="702"/>
      <c r="L26" s="702"/>
      <c r="M26" s="702"/>
      <c r="N26" s="702"/>
      <c r="O26" s="702"/>
      <c r="P26" s="309">
        <f>SUM(O115,S115,U115)</f>
        <v>18</v>
      </c>
      <c r="Q26" s="216"/>
      <c r="R26" s="216"/>
      <c r="S26" s="765"/>
      <c r="T26" s="765"/>
      <c r="U26" s="766"/>
      <c r="V26" s="202"/>
      <c r="W26" s="211"/>
      <c r="X26" s="211"/>
    </row>
    <row r="27" spans="2:49">
      <c r="W27" s="225"/>
    </row>
    <row r="28" spans="2:49">
      <c r="B28" s="226" t="s">
        <v>58</v>
      </c>
      <c r="C28" s="227" t="s">
        <v>121</v>
      </c>
      <c r="D28" s="227"/>
      <c r="E28" s="227"/>
      <c r="F28" s="227"/>
      <c r="G28" s="227"/>
      <c r="H28" s="227"/>
      <c r="I28" s="227"/>
      <c r="J28" s="227"/>
      <c r="K28" s="227"/>
      <c r="L28" s="227"/>
      <c r="M28" s="227"/>
      <c r="O28" s="227"/>
    </row>
    <row r="29" spans="2:49" ht="13.5" thickBot="1">
      <c r="B29" s="228" t="s">
        <v>59</v>
      </c>
      <c r="C29" s="227" t="s">
        <v>122</v>
      </c>
      <c r="D29" s="227"/>
      <c r="E29" s="227"/>
      <c r="F29" s="227"/>
      <c r="G29" s="227"/>
      <c r="H29" s="227"/>
      <c r="I29" s="227"/>
      <c r="J29" s="227"/>
      <c r="K29" s="227"/>
      <c r="L29" s="227"/>
      <c r="M29" s="227"/>
      <c r="O29" s="227"/>
      <c r="Q29" s="229"/>
      <c r="R29" s="229"/>
      <c r="S29" s="229"/>
      <c r="T29" s="229"/>
      <c r="U29" s="229"/>
      <c r="V29" s="229"/>
      <c r="W29" s="229"/>
      <c r="X29" s="229">
        <v>22</v>
      </c>
      <c r="AA29" s="221">
        <v>25</v>
      </c>
      <c r="AB29" s="221">
        <v>26</v>
      </c>
      <c r="AC29" s="221">
        <v>27</v>
      </c>
      <c r="AD29" s="221">
        <v>28</v>
      </c>
      <c r="AE29" s="221">
        <v>29</v>
      </c>
    </row>
    <row r="30" spans="2:49" ht="48.6" customHeight="1">
      <c r="B30" s="230" t="s">
        <v>0</v>
      </c>
      <c r="C30" s="230" t="s">
        <v>256</v>
      </c>
      <c r="D30" s="230"/>
      <c r="E30" s="230"/>
      <c r="F30" s="230"/>
      <c r="G30" s="230"/>
      <c r="H30" s="230"/>
      <c r="I30" s="230"/>
      <c r="J30" s="230"/>
      <c r="K30" s="230"/>
      <c r="L30" s="230"/>
      <c r="M30" s="230"/>
      <c r="N30" s="231" t="s">
        <v>53</v>
      </c>
      <c r="O30" s="232" t="s">
        <v>74</v>
      </c>
      <c r="P30" s="232" t="s">
        <v>56</v>
      </c>
      <c r="Q30" s="232" t="s">
        <v>66</v>
      </c>
      <c r="R30" s="232" t="s">
        <v>67</v>
      </c>
      <c r="S30" s="232" t="s">
        <v>65</v>
      </c>
      <c r="T30" s="232" t="s">
        <v>68</v>
      </c>
      <c r="U30" s="233" t="s">
        <v>69</v>
      </c>
      <c r="V30" s="232" t="s">
        <v>55</v>
      </c>
      <c r="W30" s="232" t="s">
        <v>97</v>
      </c>
      <c r="X30" s="232" t="s">
        <v>76</v>
      </c>
      <c r="Y30" s="232" t="s">
        <v>98</v>
      </c>
      <c r="Z30" s="234" t="s">
        <v>91</v>
      </c>
      <c r="AA30" s="234" t="s">
        <v>15</v>
      </c>
      <c r="AB30" s="234" t="s">
        <v>16</v>
      </c>
      <c r="AC30" s="234" t="s">
        <v>57</v>
      </c>
      <c r="AD30" s="232" t="s">
        <v>17</v>
      </c>
      <c r="AE30" s="232" t="s">
        <v>18</v>
      </c>
      <c r="AF30" s="232" t="s">
        <v>19</v>
      </c>
      <c r="AG30" s="232" t="s">
        <v>20</v>
      </c>
      <c r="AH30" s="232" t="s">
        <v>21</v>
      </c>
      <c r="AI30" s="232" t="s">
        <v>101</v>
      </c>
      <c r="AJ30" s="235" t="s">
        <v>137</v>
      </c>
      <c r="AK30" s="235" t="s">
        <v>127</v>
      </c>
      <c r="AL30" s="235" t="s">
        <v>128</v>
      </c>
      <c r="AM30" s="235" t="s">
        <v>126</v>
      </c>
      <c r="AN30" s="235" t="s">
        <v>129</v>
      </c>
      <c r="AO30" s="236" t="s">
        <v>130</v>
      </c>
      <c r="AP30" s="236" t="s">
        <v>133</v>
      </c>
      <c r="AQ30" s="236" t="s">
        <v>131</v>
      </c>
      <c r="AR30" s="236" t="s">
        <v>134</v>
      </c>
      <c r="AS30" s="236" t="s">
        <v>132</v>
      </c>
      <c r="AT30" s="236" t="s">
        <v>135</v>
      </c>
      <c r="AV30" s="237" t="s">
        <v>162</v>
      </c>
      <c r="AW30" s="237" t="s">
        <v>163</v>
      </c>
    </row>
    <row r="31" spans="2:49" s="220" customFormat="1" ht="14.25" customHeight="1">
      <c r="B31" s="238" t="str">
        <f>IF('Sintesi Quantitativa (Overall)'!B33&lt;&gt;"",'Sintesi Quantitativa (Overall)'!B33,"")</f>
        <v>P59-Deploy &amp; Change CRMT</v>
      </c>
      <c r="C31" s="238" t="str">
        <f>IF('Sintesi Quantitativa (Overall)'!C33&lt;&gt;"",'Sintesi Quantitativa (Overall)'!C33,"")</f>
        <v>AO004511</v>
      </c>
      <c r="D31" s="238"/>
      <c r="E31" s="238"/>
      <c r="F31" s="238"/>
      <c r="G31" s="238"/>
      <c r="H31" s="238"/>
      <c r="I31" s="238"/>
      <c r="J31" s="238"/>
      <c r="K31" s="238"/>
      <c r="L31" s="238"/>
      <c r="M31" s="238"/>
      <c r="N31" s="238" t="str">
        <f>IF('Sintesi Quantitativa (Overall)'!D33&lt;&gt;"",'Sintesi Quantitativa (Overall)'!D33,"")</f>
        <v>Cross</v>
      </c>
      <c r="O31" s="240">
        <f>'Sintesi Quantitativa (Overall)'!E33</f>
        <v>1</v>
      </c>
      <c r="P31" s="241">
        <f>IFERROR(VLOOKUP(C31,'Lista PMO'!$B:$AN,11,0),0)</f>
        <v>2</v>
      </c>
      <c r="Q31" s="242">
        <v>0</v>
      </c>
      <c r="R31" s="242">
        <v>0</v>
      </c>
      <c r="S31" s="241">
        <f>P31-U31</f>
        <v>0</v>
      </c>
      <c r="T31" s="242"/>
      <c r="U31" s="241">
        <f>IFERROR(VLOOKUP(C31,'Lista PMO'!$B:$AN,3,0),0)</f>
        <v>2</v>
      </c>
      <c r="V31" s="242"/>
      <c r="W31" s="241">
        <f>+R31+S31+U31</f>
        <v>2</v>
      </c>
      <c r="X31" s="243">
        <f>IFERROR(VLOOKUP(C31,'Lista PMO'!$B:$AN,4,0),0)</f>
        <v>0</v>
      </c>
      <c r="Y31" s="241">
        <f>W31-X31</f>
        <v>2</v>
      </c>
      <c r="Z31" s="243">
        <f>IFERROR(AA31+AB31+AD31+AE31+AC31,0)</f>
        <v>2</v>
      </c>
      <c r="AA31" s="243">
        <f>IFERROR(VLOOKUP(C31,'Lista PMO'!$B:$AN,5,0),0)</f>
        <v>0</v>
      </c>
      <c r="AB31" s="243">
        <f>IFERROR(VLOOKUP(C31,'Lista PMO'!$B:$AN,6,0),0)</f>
        <v>2</v>
      </c>
      <c r="AC31" s="243">
        <f>IFERROR(VLOOKUP(C31,'Lista PMO'!$B:$AN,7,0),0)</f>
        <v>0</v>
      </c>
      <c r="AD31" s="243">
        <f>IFERROR(VLOOKUP(C31,'Lista PMO'!$B:$AN,8,0),0)</f>
        <v>0</v>
      </c>
      <c r="AE31" s="243">
        <f>IFERROR(VLOOKUP(C31,'Lista PMO'!$B:$AN,9,0),0)</f>
        <v>0</v>
      </c>
      <c r="AF31" s="244">
        <f>IFERROR(Z31/Y31,0)</f>
        <v>1</v>
      </c>
      <c r="AG31" s="244">
        <f>IFERROR((AD31+AE31)/(Y31),0)</f>
        <v>0</v>
      </c>
      <c r="AH31" s="243">
        <f>IFERROR(Y31-AD31-AE31,0)</f>
        <v>2</v>
      </c>
      <c r="AI31" s="244">
        <f>IFERROR((AD31+AE31+X31)/(W31),0)</f>
        <v>0</v>
      </c>
      <c r="AJ31" s="245">
        <f>'PianificazionePMO(CFI-TS)'!ACI7</f>
        <v>0</v>
      </c>
      <c r="AK31" s="245">
        <f>HLOOKUP($T$5,'PianificazionePMO(CFI-TS)'!$ACL$4:$AGK$39,ROW(A31)-27,0)</f>
        <v>2</v>
      </c>
      <c r="AL31" s="244">
        <f>IFERROR(AK31/AJ31,0)</f>
        <v>0</v>
      </c>
      <c r="AM31" s="245">
        <f>HLOOKUP($T$5,'PianificazionePMO(CFI-TS)'!$M$4:$DL$39,ROW(A31)-27,0)</f>
        <v>2</v>
      </c>
      <c r="AN31" s="244">
        <f>IFERROR(AM31/W31,0)</f>
        <v>1</v>
      </c>
      <c r="AO31" s="245">
        <f>IFERROR(AK31-HLOOKUP($T$5-1,'PianificazionePMO(CFI-TS)'!$ACL$4:$AGK$39,ROW(A31)-27,0),0)</f>
        <v>0</v>
      </c>
      <c r="AP31" s="244">
        <f>IFERROR(AO31/W31,0)</f>
        <v>0</v>
      </c>
      <c r="AQ31" s="245">
        <f>IFERROR(AM31-HLOOKUP($T$5-1,'PianificazionePMO(CFI-TS)'!$M$4:$DL$39,ROW(A31)-27,0),0)</f>
        <v>0</v>
      </c>
      <c r="AR31" s="244">
        <f>IFERROR(AQ31/Y31,0)</f>
        <v>0</v>
      </c>
      <c r="AS31" s="245">
        <f>(AD31+AE31)-IFERROR(HLOOKUP($T$5-1,'PianificazionePMO(CFI-TS)'!$PY$7:$NKW$39,ROW(A31)-25,0),0)-IFERROR(HLOOKUP($T$5-1,'PianificazionePMO(CFI-TS)'!$UB$7:$ACD$39,ROW(A31)-27,0),0)</f>
        <v>0</v>
      </c>
      <c r="AT31" s="244">
        <f>IFERROR(AS31/Y31,0)</f>
        <v>0</v>
      </c>
      <c r="AV31" s="515">
        <f>(AD31+AE31+X31)-AK31</f>
        <v>-2</v>
      </c>
      <c r="AW31" s="515">
        <f>(AE31+AD31+X31)-AM31</f>
        <v>-2</v>
      </c>
    </row>
    <row r="32" spans="2:49" s="247" customFormat="1" ht="14.25" customHeight="1">
      <c r="B32" s="238" t="str">
        <f>IF('Sintesi Quantitativa (Overall)'!B34&lt;&gt;"",'Sintesi Quantitativa (Overall)'!B34,"")</f>
        <v>P59-Deploy &amp; Change CRMT</v>
      </c>
      <c r="C32" s="238" t="str">
        <f>IF('Sintesi Quantitativa (Overall)'!C34&lt;&gt;"",'Sintesi Quantitativa (Overall)'!C34,"")</f>
        <v>AO004511_YYY103</v>
      </c>
      <c r="D32" s="238"/>
      <c r="E32" s="238"/>
      <c r="F32" s="238"/>
      <c r="G32" s="238"/>
      <c r="H32" s="238"/>
      <c r="I32" s="238"/>
      <c r="J32" s="238"/>
      <c r="K32" s="238"/>
      <c r="L32" s="238"/>
      <c r="M32" s="238"/>
      <c r="N32" s="238" t="str">
        <f>IF('Sintesi Quantitativa (Overall)'!D34&lt;&gt;"",'Sintesi Quantitativa (Overall)'!D34,"")</f>
        <v>Prima Attivazione</v>
      </c>
      <c r="O32" s="240">
        <f>'Sintesi Quantitativa (Overall)'!E34</f>
        <v>1</v>
      </c>
      <c r="P32" s="241">
        <f>IFERROR(VLOOKUP(C32,'Lista PMO'!$B:$AN,11,0),0)</f>
        <v>0</v>
      </c>
      <c r="Q32" s="242">
        <v>0</v>
      </c>
      <c r="R32" s="242">
        <v>0</v>
      </c>
      <c r="S32" s="241">
        <f t="shared" ref="S32:S58" si="0">P32-U32</f>
        <v>-24</v>
      </c>
      <c r="T32" s="242"/>
      <c r="U32" s="241">
        <f>IFERROR(VLOOKUP(C32,'Lista PMO'!$B:$AN,3,0),0)</f>
        <v>24</v>
      </c>
      <c r="V32" s="242"/>
      <c r="W32" s="241">
        <f t="shared" ref="W32:W58" si="1">+R32+S32+U32</f>
        <v>0</v>
      </c>
      <c r="X32" s="243">
        <f>IFERROR(VLOOKUP(C32,'Lista PMO'!$B:$AN,4,0),0)</f>
        <v>0</v>
      </c>
      <c r="Y32" s="241">
        <f t="shared" ref="Y32:Y58" si="2">W32-X32</f>
        <v>0</v>
      </c>
      <c r="Z32" s="243">
        <f t="shared" ref="Z32:Z58" si="3">IFERROR(AA32+AB32+AD32+AE32+AC32,0)</f>
        <v>0</v>
      </c>
      <c r="AA32" s="243">
        <f>IFERROR(VLOOKUP(C32,'Lista PMO'!$B:$AN,5,0),0)</f>
        <v>0</v>
      </c>
      <c r="AB32" s="243">
        <f>IFERROR(VLOOKUP(C32,'Lista PMO'!$B:$AN,6,0),0)</f>
        <v>0</v>
      </c>
      <c r="AC32" s="243">
        <f>IFERROR(VLOOKUP(C32,'Lista PMO'!$B:$AN,7,0),0)</f>
        <v>0</v>
      </c>
      <c r="AD32" s="243">
        <f>IFERROR(VLOOKUP(C32,'Lista PMO'!$B:$AN,8,0),0)</f>
        <v>0</v>
      </c>
      <c r="AE32" s="243">
        <f>IFERROR(VLOOKUP(C32,'Lista PMO'!$B:$AN,9,0),0)</f>
        <v>0</v>
      </c>
      <c r="AF32" s="244">
        <f t="shared" ref="AF32:AF58" si="4">IFERROR(Z32/Y32,0)</f>
        <v>0</v>
      </c>
      <c r="AG32" s="244">
        <f t="shared" ref="AG32:AG58" si="5">IFERROR((AD32+AE32)/(Y32),0)</f>
        <v>0</v>
      </c>
      <c r="AH32" s="243">
        <f t="shared" ref="AH32:AH58" si="6">IFERROR(Y32-AD32-AE32,0)</f>
        <v>0</v>
      </c>
      <c r="AI32" s="244">
        <f t="shared" ref="AI32:AI58" si="7">IFERROR((AD32+AE32+X32)/(W32),0)</f>
        <v>0</v>
      </c>
      <c r="AJ32" s="245">
        <f>'PianificazionePMO(CFI-TS)'!ACI8</f>
        <v>0</v>
      </c>
      <c r="AK32" s="245">
        <f>HLOOKUP($T$5,'PianificazionePMO(CFI-TS)'!$ACL$4:$AGK$39,ROW(A32)-27,0)</f>
        <v>0</v>
      </c>
      <c r="AL32" s="244">
        <f t="shared" ref="AL32:AL59" si="8">IFERROR(AK32/AJ32,0)</f>
        <v>0</v>
      </c>
      <c r="AM32" s="245">
        <f>HLOOKUP($T$5,'PianificazionePMO(CFI-TS)'!$M$4:$DL$39,ROW(A32)-27,0)</f>
        <v>0</v>
      </c>
      <c r="AN32" s="244">
        <f t="shared" ref="AN32:AN59" si="9">IFERROR(AM32/W32,0)</f>
        <v>0</v>
      </c>
      <c r="AO32" s="245">
        <f>IFERROR(AK32-HLOOKUP($T$5-1,'PianificazionePMO(CFI-TS)'!$ACL$4:$AGK$39,ROW(A32)-27,0),0)</f>
        <v>0</v>
      </c>
      <c r="AP32" s="244">
        <f t="shared" ref="AP32:AP59" si="10">IFERROR(AO32/W32,0)</f>
        <v>0</v>
      </c>
      <c r="AQ32" s="245">
        <f>IFERROR(AM32-HLOOKUP($T$5-1,'PianificazionePMO(CFI-TS)'!$M$4:$DL$39,ROW(A32)-27,0),0)</f>
        <v>0</v>
      </c>
      <c r="AR32" s="244">
        <f t="shared" ref="AR32:AR59" si="11">IFERROR(AQ32/Y32,0)</f>
        <v>0</v>
      </c>
      <c r="AS32" s="245">
        <f>(AD32+AE32)-IFERROR(HLOOKUP($T$5-1,'PianificazionePMO(CFI-TS)'!$PY$7:$NKW$39,ROW(A32)-25,0),0)-IFERROR(HLOOKUP($T$5-1,'PianificazionePMO(CFI-TS)'!$UB$7:$ACD$39,ROW(A32)-27,0),0)</f>
        <v>0</v>
      </c>
      <c r="AT32" s="244">
        <f t="shared" ref="AT32:AT59" si="12">IFERROR(AS32/Y32,0)</f>
        <v>0</v>
      </c>
      <c r="AU32" s="220"/>
      <c r="AV32" s="515">
        <f t="shared" ref="AV32:AV59" si="13">(AD32+AE32+X32)-AK32</f>
        <v>0</v>
      </c>
      <c r="AW32" s="515">
        <f t="shared" ref="AW32:AW59" si="14">(AE32+AD32+X32)-AM32</f>
        <v>0</v>
      </c>
    </row>
    <row r="33" spans="2:49" s="247" customFormat="1" ht="14.25" customHeight="1">
      <c r="B33" s="238" t="str">
        <f>IF('Sintesi Quantitativa (Overall)'!B35&lt;&gt;"",'Sintesi Quantitativa (Overall)'!B35,"")</f>
        <v>P59-Deploy &amp; Change CRMT</v>
      </c>
      <c r="C33" s="238" t="str">
        <f>IF('Sintesi Quantitativa (Overall)'!C35&lt;&gt;"",'Sintesi Quantitativa (Overall)'!C35,"")</f>
        <v>AO004511_YYY104</v>
      </c>
      <c r="D33" s="238"/>
      <c r="E33" s="238"/>
      <c r="F33" s="238"/>
      <c r="G33" s="238"/>
      <c r="H33" s="238"/>
      <c r="I33" s="238"/>
      <c r="J33" s="238"/>
      <c r="K33" s="238"/>
      <c r="L33" s="238"/>
      <c r="M33" s="238"/>
      <c r="N33" s="238" t="str">
        <f>IF('Sintesi Quantitativa (Overall)'!D35&lt;&gt;"",'Sintesi Quantitativa (Overall)'!D35,"")</f>
        <v>Prima_Attivazione_combinata</v>
      </c>
      <c r="O33" s="240">
        <f>'Sintesi Quantitativa (Overall)'!E35</f>
        <v>1</v>
      </c>
      <c r="P33" s="241">
        <f>IFERROR(VLOOKUP(C33,'Lista PMO'!$B:$AN,11,0),0)</f>
        <v>0</v>
      </c>
      <c r="Q33" s="242">
        <v>0</v>
      </c>
      <c r="R33" s="242">
        <v>0</v>
      </c>
      <c r="S33" s="241">
        <f t="shared" si="0"/>
        <v>-5</v>
      </c>
      <c r="T33" s="242"/>
      <c r="U33" s="241">
        <f>IFERROR(VLOOKUP(C33,'Lista PMO'!$B:$AN,3,0),0)</f>
        <v>5</v>
      </c>
      <c r="V33" s="242"/>
      <c r="W33" s="241">
        <f t="shared" si="1"/>
        <v>0</v>
      </c>
      <c r="X33" s="243">
        <f>IFERROR(VLOOKUP(C33,'Lista PMO'!$B:$AN,4,0),0)</f>
        <v>0</v>
      </c>
      <c r="Y33" s="241">
        <f t="shared" si="2"/>
        <v>0</v>
      </c>
      <c r="Z33" s="243">
        <f t="shared" si="3"/>
        <v>0</v>
      </c>
      <c r="AA33" s="243">
        <f>IFERROR(VLOOKUP(C33,'Lista PMO'!$B:$AN,5,0),0)</f>
        <v>0</v>
      </c>
      <c r="AB33" s="243">
        <f>IFERROR(VLOOKUP(C33,'Lista PMO'!$B:$AN,6,0),0)</f>
        <v>0</v>
      </c>
      <c r="AC33" s="243">
        <f>IFERROR(VLOOKUP(C33,'Lista PMO'!$B:$AN,7,0),0)</f>
        <v>0</v>
      </c>
      <c r="AD33" s="243">
        <f>IFERROR(VLOOKUP(C33,'Lista PMO'!$B:$AN,8,0),0)</f>
        <v>0</v>
      </c>
      <c r="AE33" s="243">
        <f>IFERROR(VLOOKUP(C33,'Lista PMO'!$B:$AN,9,0),0)</f>
        <v>0</v>
      </c>
      <c r="AF33" s="244">
        <f t="shared" si="4"/>
        <v>0</v>
      </c>
      <c r="AG33" s="244">
        <f t="shared" si="5"/>
        <v>0</v>
      </c>
      <c r="AH33" s="243">
        <f t="shared" si="6"/>
        <v>0</v>
      </c>
      <c r="AI33" s="244">
        <f t="shared" si="7"/>
        <v>0</v>
      </c>
      <c r="AJ33" s="245">
        <f>'PianificazionePMO(CFI-TS)'!ACI9</f>
        <v>0</v>
      </c>
      <c r="AK33" s="245">
        <f>HLOOKUP($T$5,'PianificazionePMO(CFI-TS)'!$ACL$4:$AGK$39,ROW(A33)-27,0)</f>
        <v>0</v>
      </c>
      <c r="AL33" s="244">
        <f t="shared" si="8"/>
        <v>0</v>
      </c>
      <c r="AM33" s="245">
        <f>HLOOKUP($T$5,'PianificazionePMO(CFI-TS)'!$M$4:$DL$39,ROW(A33)-27,0)</f>
        <v>0</v>
      </c>
      <c r="AN33" s="244">
        <f t="shared" si="9"/>
        <v>0</v>
      </c>
      <c r="AO33" s="245">
        <f>IFERROR(AK33-HLOOKUP($T$5-1,'PianificazionePMO(CFI-TS)'!$ACL$4:$AGK$39,ROW(A33)-27,0),0)</f>
        <v>0</v>
      </c>
      <c r="AP33" s="244">
        <f t="shared" si="10"/>
        <v>0</v>
      </c>
      <c r="AQ33" s="245">
        <f>IFERROR(AM33-HLOOKUP($T$5-1,'PianificazionePMO(CFI-TS)'!$M$4:$DL$39,ROW(A33)-27,0),0)</f>
        <v>0</v>
      </c>
      <c r="AR33" s="244">
        <f t="shared" si="11"/>
        <v>0</v>
      </c>
      <c r="AS33" s="245">
        <f>(AD33+AE33)-IFERROR(HLOOKUP($T$5-1,'PianificazionePMO(CFI-TS)'!$PY$7:$NKW$39,ROW(A33)-25,0),0)-IFERROR(HLOOKUP($T$5-1,'PianificazionePMO(CFI-TS)'!$UB$7:$ACD$39,ROW(A33)-27,0),0)</f>
        <v>0</v>
      </c>
      <c r="AT33" s="244">
        <f t="shared" si="12"/>
        <v>0</v>
      </c>
      <c r="AU33" s="220"/>
      <c r="AV33" s="515">
        <f t="shared" si="13"/>
        <v>0</v>
      </c>
      <c r="AW33" s="515">
        <f t="shared" si="14"/>
        <v>0</v>
      </c>
    </row>
    <row r="34" spans="2:49" s="247" customFormat="1" ht="14.25" customHeight="1">
      <c r="B34" s="238" t="str">
        <f>IF('Sintesi Quantitativa (Overall)'!B36&lt;&gt;"",'Sintesi Quantitativa (Overall)'!B36,"")</f>
        <v>P59-Deploy &amp; Change CRMT</v>
      </c>
      <c r="C34" s="238" t="str">
        <f>IF('Sintesi Quantitativa (Overall)'!C36&lt;&gt;"",'Sintesi Quantitativa (Overall)'!C36,"")</f>
        <v>AO004511_YYY109</v>
      </c>
      <c r="D34" s="238"/>
      <c r="E34" s="238"/>
      <c r="F34" s="238"/>
      <c r="G34" s="238"/>
      <c r="H34" s="238"/>
      <c r="I34" s="238"/>
      <c r="J34" s="238"/>
      <c r="K34" s="238"/>
      <c r="L34" s="238"/>
      <c r="M34" s="238"/>
      <c r="N34" s="238" t="str">
        <f>IF('Sintesi Quantitativa (Overall)'!D36&lt;&gt;"",'Sintesi Quantitativa (Overall)'!D36,"")</f>
        <v>Ricontrattualizzazione</v>
      </c>
      <c r="O34" s="240">
        <f>'Sintesi Quantitativa (Overall)'!E36</f>
        <v>1</v>
      </c>
      <c r="P34" s="241">
        <f>IFERROR(VLOOKUP(C34,'Lista PMO'!$B:$AN,11,0),0)</f>
        <v>0</v>
      </c>
      <c r="Q34" s="242">
        <v>0</v>
      </c>
      <c r="R34" s="242">
        <v>0</v>
      </c>
      <c r="S34" s="241">
        <f t="shared" si="0"/>
        <v>-23</v>
      </c>
      <c r="T34" s="242"/>
      <c r="U34" s="241">
        <f>IFERROR(VLOOKUP(C34,'Lista PMO'!$B:$AN,3,0),0)</f>
        <v>23</v>
      </c>
      <c r="V34" s="242"/>
      <c r="W34" s="241">
        <f t="shared" si="1"/>
        <v>0</v>
      </c>
      <c r="X34" s="243">
        <f>IFERROR(VLOOKUP(C34,'Lista PMO'!$B:$AN,4,0),0)</f>
        <v>0</v>
      </c>
      <c r="Y34" s="241">
        <f t="shared" si="2"/>
        <v>0</v>
      </c>
      <c r="Z34" s="243">
        <f t="shared" si="3"/>
        <v>0</v>
      </c>
      <c r="AA34" s="243">
        <f>IFERROR(VLOOKUP(C34,'Lista PMO'!$B:$AN,5,0),0)</f>
        <v>0</v>
      </c>
      <c r="AB34" s="243">
        <f>IFERROR(VLOOKUP(C34,'Lista PMO'!$B:$AN,6,0),0)</f>
        <v>0</v>
      </c>
      <c r="AC34" s="243">
        <f>IFERROR(VLOOKUP(C34,'Lista PMO'!$B:$AN,7,0),0)</f>
        <v>0</v>
      </c>
      <c r="AD34" s="243">
        <f>IFERROR(VLOOKUP(C34,'Lista PMO'!$B:$AN,8,0),0)</f>
        <v>0</v>
      </c>
      <c r="AE34" s="243">
        <f>IFERROR(VLOOKUP(C34,'Lista PMO'!$B:$AN,9,0),0)</f>
        <v>0</v>
      </c>
      <c r="AF34" s="244">
        <f t="shared" si="4"/>
        <v>0</v>
      </c>
      <c r="AG34" s="244">
        <f t="shared" si="5"/>
        <v>0</v>
      </c>
      <c r="AH34" s="243">
        <f t="shared" si="6"/>
        <v>0</v>
      </c>
      <c r="AI34" s="244">
        <f t="shared" si="7"/>
        <v>0</v>
      </c>
      <c r="AJ34" s="245">
        <f>'PianificazionePMO(CFI-TS)'!ACI10</f>
        <v>0</v>
      </c>
      <c r="AK34" s="245">
        <f>HLOOKUP($T$5,'PianificazionePMO(CFI-TS)'!$ACL$4:$AGK$39,ROW(A34)-27,0)</f>
        <v>0</v>
      </c>
      <c r="AL34" s="244">
        <f t="shared" si="8"/>
        <v>0</v>
      </c>
      <c r="AM34" s="245">
        <f>HLOOKUP($T$5,'PianificazionePMO(CFI-TS)'!$M$4:$DL$39,ROW(A34)-27,0)</f>
        <v>0</v>
      </c>
      <c r="AN34" s="244">
        <f t="shared" si="9"/>
        <v>0</v>
      </c>
      <c r="AO34" s="245">
        <f>IFERROR(AK34-HLOOKUP($T$5-1,'PianificazionePMO(CFI-TS)'!$ACL$4:$AGK$39,ROW(A34)-27,0),0)</f>
        <v>0</v>
      </c>
      <c r="AP34" s="244">
        <f t="shared" si="10"/>
        <v>0</v>
      </c>
      <c r="AQ34" s="245">
        <f>IFERROR(AM34-HLOOKUP($T$5-1,'PianificazionePMO(CFI-TS)'!$M$4:$DL$39,ROW(A34)-27,0),0)</f>
        <v>0</v>
      </c>
      <c r="AR34" s="244">
        <f t="shared" si="11"/>
        <v>0</v>
      </c>
      <c r="AS34" s="245">
        <f>(AD34+AE34)-IFERROR(HLOOKUP($T$5-1,'PianificazionePMO(CFI-TS)'!$PY$7:$NKW$39,ROW(A34)-25,0),0)-IFERROR(HLOOKUP($T$5-1,'PianificazionePMO(CFI-TS)'!$UB$7:$ACD$39,ROW(A34)-27,0),0)</f>
        <v>0</v>
      </c>
      <c r="AT34" s="244">
        <f t="shared" si="12"/>
        <v>0</v>
      </c>
      <c r="AU34" s="220"/>
      <c r="AV34" s="515">
        <f t="shared" si="13"/>
        <v>0</v>
      </c>
      <c r="AW34" s="515">
        <f t="shared" si="14"/>
        <v>0</v>
      </c>
    </row>
    <row r="35" spans="2:49" s="247" customFormat="1">
      <c r="B35" s="238" t="str">
        <f>IF('Sintesi Quantitativa (Overall)'!B37&lt;&gt;"",'Sintesi Quantitativa (Overall)'!B37,"")</f>
        <v>P59-Deploy &amp; Change CRMT</v>
      </c>
      <c r="C35" s="238" t="str">
        <f>IF('Sintesi Quantitativa (Overall)'!C37&lt;&gt;"",'Sintesi Quantitativa (Overall)'!C37,"")</f>
        <v>AO004511_YYY121</v>
      </c>
      <c r="D35" s="238"/>
      <c r="E35" s="238"/>
      <c r="F35" s="238"/>
      <c r="G35" s="238"/>
      <c r="H35" s="238"/>
      <c r="I35" s="238"/>
      <c r="J35" s="238"/>
      <c r="K35" s="238"/>
      <c r="L35" s="238"/>
      <c r="M35" s="238"/>
      <c r="N35" s="238" t="str">
        <f>IF('Sintesi Quantitativa (Overall)'!D37&lt;&gt;"",'Sintesi Quantitativa (Overall)'!D37,"")</f>
        <v>Agent_Desktop</v>
      </c>
      <c r="O35" s="240">
        <f>'Sintesi Quantitativa (Overall)'!E37</f>
        <v>1</v>
      </c>
      <c r="P35" s="241">
        <f>IFERROR(VLOOKUP(C35,'Lista PMO'!$B:$AN,11,0),0)</f>
        <v>0</v>
      </c>
      <c r="Q35" s="242">
        <v>0</v>
      </c>
      <c r="R35" s="242">
        <v>0</v>
      </c>
      <c r="S35" s="241">
        <f t="shared" si="0"/>
        <v>-11</v>
      </c>
      <c r="T35" s="242"/>
      <c r="U35" s="241">
        <f>IFERROR(VLOOKUP(C35,'Lista PMO'!$B:$AN,3,0),0)</f>
        <v>11</v>
      </c>
      <c r="V35" s="242"/>
      <c r="W35" s="241">
        <f t="shared" si="1"/>
        <v>0</v>
      </c>
      <c r="X35" s="243">
        <f>IFERROR(VLOOKUP(C35,'Lista PMO'!$B:$AN,4,0),0)</f>
        <v>0</v>
      </c>
      <c r="Y35" s="241">
        <f t="shared" si="2"/>
        <v>0</v>
      </c>
      <c r="Z35" s="243">
        <f t="shared" si="3"/>
        <v>0</v>
      </c>
      <c r="AA35" s="243">
        <f>IFERROR(VLOOKUP(C35,'Lista PMO'!$B:$AN,5,0),0)</f>
        <v>0</v>
      </c>
      <c r="AB35" s="243">
        <f>IFERROR(VLOOKUP(C35,'Lista PMO'!$B:$AN,6,0),0)</f>
        <v>0</v>
      </c>
      <c r="AC35" s="243">
        <f>IFERROR(VLOOKUP(C35,'Lista PMO'!$B:$AN,7,0),0)</f>
        <v>0</v>
      </c>
      <c r="AD35" s="243">
        <f>IFERROR(VLOOKUP(C35,'Lista PMO'!$B:$AN,8,0),0)</f>
        <v>0</v>
      </c>
      <c r="AE35" s="243">
        <f>IFERROR(VLOOKUP(C35,'Lista PMO'!$B:$AN,9,0),0)</f>
        <v>0</v>
      </c>
      <c r="AF35" s="244">
        <f t="shared" si="4"/>
        <v>0</v>
      </c>
      <c r="AG35" s="244">
        <f t="shared" si="5"/>
        <v>0</v>
      </c>
      <c r="AH35" s="243">
        <f t="shared" si="6"/>
        <v>0</v>
      </c>
      <c r="AI35" s="244">
        <f t="shared" si="7"/>
        <v>0</v>
      </c>
      <c r="AJ35" s="245">
        <f>'PianificazionePMO(CFI-TS)'!ACI11</f>
        <v>0</v>
      </c>
      <c r="AK35" s="245">
        <f>HLOOKUP($T$5,'PianificazionePMO(CFI-TS)'!$ACL$4:$AGK$39,ROW(A35)-27,0)</f>
        <v>0</v>
      </c>
      <c r="AL35" s="244">
        <f t="shared" si="8"/>
        <v>0</v>
      </c>
      <c r="AM35" s="245">
        <f>HLOOKUP($T$5,'PianificazionePMO(CFI-TS)'!$M$4:$DL$39,ROW(A35)-27,0)</f>
        <v>0</v>
      </c>
      <c r="AN35" s="244">
        <f t="shared" si="9"/>
        <v>0</v>
      </c>
      <c r="AO35" s="245">
        <f>IFERROR(AK35-HLOOKUP($T$5-1,'PianificazionePMO(CFI-TS)'!$ACL$4:$AGK$39,ROW(A35)-27,0),0)</f>
        <v>0</v>
      </c>
      <c r="AP35" s="244">
        <f t="shared" si="10"/>
        <v>0</v>
      </c>
      <c r="AQ35" s="245">
        <f>IFERROR(AM35-HLOOKUP($T$5-1,'PianificazionePMO(CFI-TS)'!$M$4:$DL$39,ROW(A35)-27,0),0)</f>
        <v>0</v>
      </c>
      <c r="AR35" s="244">
        <f t="shared" si="11"/>
        <v>0</v>
      </c>
      <c r="AS35" s="245">
        <f>(AD35+AE35)-IFERROR(HLOOKUP($T$5-1,'PianificazionePMO(CFI-TS)'!$PY$7:$NKW$39,ROW(A35)-25,0),0)-IFERROR(HLOOKUP($T$5-1,'PianificazionePMO(CFI-TS)'!$UB$7:$ACD$39,ROW(A35)-27,0),0)</f>
        <v>0</v>
      </c>
      <c r="AT35" s="244">
        <f t="shared" si="12"/>
        <v>0</v>
      </c>
      <c r="AU35" s="220"/>
      <c r="AV35" s="512">
        <f t="shared" si="13"/>
        <v>0</v>
      </c>
      <c r="AW35" s="512">
        <f t="shared" si="14"/>
        <v>0</v>
      </c>
    </row>
    <row r="36" spans="2:49" s="247" customFormat="1" ht="14.25" customHeight="1">
      <c r="B36" s="238" t="str">
        <f>IF('Sintesi Quantitativa (Overall)'!B38&lt;&gt;"",'Sintesi Quantitativa (Overall)'!B38,"")</f>
        <v>P59-Deploy &amp; Change CRMT</v>
      </c>
      <c r="C36" s="238" t="str">
        <f>IF('Sintesi Quantitativa (Overall)'!C38&lt;&gt;"",'Sintesi Quantitativa (Overall)'!C38,"")</f>
        <v>AO004511_YYY127</v>
      </c>
      <c r="D36" s="238"/>
      <c r="E36" s="238"/>
      <c r="F36" s="238"/>
      <c r="G36" s="238"/>
      <c r="H36" s="238"/>
      <c r="I36" s="238"/>
      <c r="J36" s="238"/>
      <c r="K36" s="238"/>
      <c r="L36" s="238"/>
      <c r="M36" s="238"/>
      <c r="N36" s="238" t="str">
        <f>IF('Sintesi Quantitativa (Overall)'!D38&lt;&gt;"",'Sintesi Quantitativa (Overall)'!D38,"")</f>
        <v>Gestione Consensi e Acquisizione Prospect</v>
      </c>
      <c r="O36" s="240">
        <f>'Sintesi Quantitativa (Overall)'!E38</f>
        <v>1</v>
      </c>
      <c r="P36" s="241">
        <f>IFERROR(VLOOKUP(C36,'Lista PMO'!$B:$AN,11,0),0)</f>
        <v>0</v>
      </c>
      <c r="Q36" s="242">
        <v>0</v>
      </c>
      <c r="R36" s="242">
        <v>0</v>
      </c>
      <c r="S36" s="241">
        <f t="shared" si="0"/>
        <v>-3</v>
      </c>
      <c r="T36" s="242"/>
      <c r="U36" s="241">
        <f>IFERROR(VLOOKUP(C36,'Lista PMO'!$B:$AN,3,0),0)</f>
        <v>3</v>
      </c>
      <c r="V36" s="242"/>
      <c r="W36" s="241">
        <f t="shared" si="1"/>
        <v>0</v>
      </c>
      <c r="X36" s="243">
        <f>IFERROR(VLOOKUP(C36,'Lista PMO'!$B:$AN,4,0),0)</f>
        <v>0</v>
      </c>
      <c r="Y36" s="241">
        <f t="shared" si="2"/>
        <v>0</v>
      </c>
      <c r="Z36" s="243">
        <f t="shared" si="3"/>
        <v>0</v>
      </c>
      <c r="AA36" s="243">
        <f>IFERROR(VLOOKUP(C36,'Lista PMO'!$B:$AN,5,0),0)</f>
        <v>0</v>
      </c>
      <c r="AB36" s="243">
        <f>IFERROR(VLOOKUP(C36,'Lista PMO'!$B:$AN,6,0),0)</f>
        <v>0</v>
      </c>
      <c r="AC36" s="243">
        <f>IFERROR(VLOOKUP(C36,'Lista PMO'!$B:$AN,7,0),0)</f>
        <v>0</v>
      </c>
      <c r="AD36" s="243">
        <f>IFERROR(VLOOKUP(C36,'Lista PMO'!$B:$AN,8,0),0)</f>
        <v>0</v>
      </c>
      <c r="AE36" s="243">
        <f>IFERROR(VLOOKUP(C36,'Lista PMO'!$B:$AN,9,0),0)</f>
        <v>0</v>
      </c>
      <c r="AF36" s="244">
        <f t="shared" si="4"/>
        <v>0</v>
      </c>
      <c r="AG36" s="244">
        <f t="shared" si="5"/>
        <v>0</v>
      </c>
      <c r="AH36" s="243">
        <f t="shared" si="6"/>
        <v>0</v>
      </c>
      <c r="AI36" s="244">
        <f t="shared" si="7"/>
        <v>0</v>
      </c>
      <c r="AJ36" s="245">
        <f>'PianificazionePMO(CFI-TS)'!ACI12</f>
        <v>0</v>
      </c>
      <c r="AK36" s="245">
        <f>HLOOKUP($T$5,'PianificazionePMO(CFI-TS)'!$ACL$4:$AGK$39,ROW(A36)-27,0)</f>
        <v>0</v>
      </c>
      <c r="AL36" s="244">
        <f t="shared" si="8"/>
        <v>0</v>
      </c>
      <c r="AM36" s="245">
        <f>HLOOKUP($T$5,'PianificazionePMO(CFI-TS)'!$M$4:$DL$39,ROW(A36)-27,0)</f>
        <v>0</v>
      </c>
      <c r="AN36" s="244">
        <f t="shared" si="9"/>
        <v>0</v>
      </c>
      <c r="AO36" s="245">
        <f>IFERROR(AK36-HLOOKUP($T$5-1,'PianificazionePMO(CFI-TS)'!$ACL$4:$AGK$39,ROW(A36)-27,0),0)</f>
        <v>0</v>
      </c>
      <c r="AP36" s="244">
        <f t="shared" si="10"/>
        <v>0</v>
      </c>
      <c r="AQ36" s="245">
        <f>IFERROR(AM36-HLOOKUP($T$5-1,'PianificazionePMO(CFI-TS)'!$M$4:$DL$39,ROW(A36)-27,0),0)</f>
        <v>0</v>
      </c>
      <c r="AR36" s="244">
        <f t="shared" si="11"/>
        <v>0</v>
      </c>
      <c r="AS36" s="245">
        <f>(AD36+AE36)-IFERROR(HLOOKUP($T$5-1,'PianificazionePMO(CFI-TS)'!$PY$7:$NKW$39,ROW(A36)-25,0),0)-IFERROR(HLOOKUP($T$5-1,'PianificazionePMO(CFI-TS)'!$UB$7:$ACD$39,ROW(A36)-27,0),0)</f>
        <v>0</v>
      </c>
      <c r="AT36" s="244">
        <f t="shared" si="12"/>
        <v>0</v>
      </c>
      <c r="AU36" s="220"/>
      <c r="AV36" s="512">
        <f t="shared" si="13"/>
        <v>0</v>
      </c>
      <c r="AW36" s="512">
        <f t="shared" si="14"/>
        <v>0</v>
      </c>
    </row>
    <row r="37" spans="2:49" s="247" customFormat="1" ht="14.25" customHeight="1">
      <c r="B37" s="238" t="str">
        <f>IF('Sintesi Quantitativa (Overall)'!B39&lt;&gt;"",'Sintesi Quantitativa (Overall)'!B39,"")</f>
        <v>P59-Deploy &amp; Change CRMT</v>
      </c>
      <c r="C37" s="238" t="str">
        <f>IF('Sintesi Quantitativa (Overall)'!C39&lt;&gt;"",'Sintesi Quantitativa (Overall)'!C39,"")</f>
        <v>AO004511_YYY39</v>
      </c>
      <c r="D37" s="238"/>
      <c r="E37" s="238"/>
      <c r="F37" s="238"/>
      <c r="G37" s="238"/>
      <c r="H37" s="238"/>
      <c r="I37" s="238"/>
      <c r="J37" s="238"/>
      <c r="K37" s="238"/>
      <c r="L37" s="238"/>
      <c r="M37" s="238"/>
      <c r="N37" s="238" t="str">
        <f>IF('Sintesi Quantitativa (Overall)'!D39&lt;&gt;"",'Sintesi Quantitativa (Overall)'!D39,"")</f>
        <v>BOLLETTA_2.0</v>
      </c>
      <c r="O37" s="240">
        <f>'Sintesi Quantitativa (Overall)'!E39</f>
        <v>1</v>
      </c>
      <c r="P37" s="241">
        <f>IFERROR(VLOOKUP(C37,'Lista PMO'!$B:$AN,11,0),0)</f>
        <v>9</v>
      </c>
      <c r="Q37" s="242">
        <v>0</v>
      </c>
      <c r="R37" s="242">
        <v>0</v>
      </c>
      <c r="S37" s="241">
        <f t="shared" si="0"/>
        <v>-1</v>
      </c>
      <c r="T37" s="242"/>
      <c r="U37" s="241">
        <f>IFERROR(VLOOKUP(C37,'Lista PMO'!$B:$AN,3,0),0)</f>
        <v>10</v>
      </c>
      <c r="V37" s="242"/>
      <c r="W37" s="241">
        <f t="shared" si="1"/>
        <v>9</v>
      </c>
      <c r="X37" s="243">
        <f>IFERROR(VLOOKUP(C37,'Lista PMO'!$B:$AN,4,0),0)</f>
        <v>0</v>
      </c>
      <c r="Y37" s="241">
        <f t="shared" si="2"/>
        <v>9</v>
      </c>
      <c r="Z37" s="243">
        <f t="shared" si="3"/>
        <v>9</v>
      </c>
      <c r="AA37" s="243">
        <f>IFERROR(VLOOKUP(C37,'Lista PMO'!$B:$AN,5,0),0)</f>
        <v>0</v>
      </c>
      <c r="AB37" s="243">
        <f>IFERROR(VLOOKUP(C37,'Lista PMO'!$B:$AN,6,0),0)</f>
        <v>0</v>
      </c>
      <c r="AC37" s="243">
        <f>IFERROR(VLOOKUP(C37,'Lista PMO'!$B:$AN,7,0),0)</f>
        <v>0</v>
      </c>
      <c r="AD37" s="243">
        <f>IFERROR(VLOOKUP(C37,'Lista PMO'!$B:$AN,8,0),0)</f>
        <v>9</v>
      </c>
      <c r="AE37" s="243">
        <f>IFERROR(VLOOKUP(C37,'Lista PMO'!$B:$AN,9,0),0)</f>
        <v>0</v>
      </c>
      <c r="AF37" s="244">
        <f t="shared" si="4"/>
        <v>1</v>
      </c>
      <c r="AG37" s="244">
        <f t="shared" si="5"/>
        <v>1</v>
      </c>
      <c r="AH37" s="243">
        <f t="shared" si="6"/>
        <v>0</v>
      </c>
      <c r="AI37" s="244">
        <f t="shared" si="7"/>
        <v>1</v>
      </c>
      <c r="AJ37" s="245">
        <f>'PianificazionePMO(CFI-TS)'!ACI13</f>
        <v>0</v>
      </c>
      <c r="AK37" s="245">
        <f>HLOOKUP($T$5,'PianificazionePMO(CFI-TS)'!$ACL$4:$AGK$39,ROW(A37)-27,0)</f>
        <v>9</v>
      </c>
      <c r="AL37" s="244">
        <f t="shared" si="8"/>
        <v>0</v>
      </c>
      <c r="AM37" s="245">
        <f>HLOOKUP($T$5,'PianificazionePMO(CFI-TS)'!$M$4:$DL$39,ROW(A37)-27,0)</f>
        <v>9</v>
      </c>
      <c r="AN37" s="244">
        <f t="shared" si="9"/>
        <v>1</v>
      </c>
      <c r="AO37" s="245">
        <f>IFERROR(AK37-HLOOKUP($T$5-1,'PianificazionePMO(CFI-TS)'!$ACL$4:$AGK$39,ROW(A37)-27,0),0)</f>
        <v>0</v>
      </c>
      <c r="AP37" s="244">
        <f t="shared" si="10"/>
        <v>0</v>
      </c>
      <c r="AQ37" s="245">
        <f>IFERROR(AM37-HLOOKUP($T$5-1,'PianificazionePMO(CFI-TS)'!$M$4:$DL$39,ROW(A37)-27,0),0)</f>
        <v>0</v>
      </c>
      <c r="AR37" s="244">
        <f t="shared" si="11"/>
        <v>0</v>
      </c>
      <c r="AS37" s="245">
        <f>(AD37+AE37)-IFERROR(HLOOKUP($T$5-1,'PianificazionePMO(CFI-TS)'!$PY$7:$NKW$39,ROW(A37)-25,0),0)-IFERROR(HLOOKUP($T$5-1,'PianificazionePMO(CFI-TS)'!$UB$7:$ACD$39,ROW(A37)-27,0),0)</f>
        <v>9</v>
      </c>
      <c r="AT37" s="244">
        <f t="shared" si="12"/>
        <v>1</v>
      </c>
      <c r="AU37" s="220"/>
      <c r="AV37" s="481">
        <f t="shared" si="13"/>
        <v>0</v>
      </c>
      <c r="AW37" s="515">
        <f t="shared" si="14"/>
        <v>0</v>
      </c>
    </row>
    <row r="38" spans="2:49" s="247" customFormat="1" ht="14.25" customHeight="1">
      <c r="B38" s="238" t="str">
        <f>IF('Sintesi Quantitativa (Overall)'!B40&lt;&gt;"",'Sintesi Quantitativa (Overall)'!B40,"")</f>
        <v>P59-Deploy &amp; Change CRMT</v>
      </c>
      <c r="C38" s="238" t="str">
        <f>IF('Sintesi Quantitativa (Overall)'!C40&lt;&gt;"",'Sintesi Quantitativa (Overall)'!C40,"")</f>
        <v>AO004511_YYY40</v>
      </c>
      <c r="D38" s="238"/>
      <c r="E38" s="238"/>
      <c r="F38" s="238"/>
      <c r="G38" s="238"/>
      <c r="H38" s="238"/>
      <c r="I38" s="238"/>
      <c r="J38" s="238"/>
      <c r="K38" s="238"/>
      <c r="L38" s="238"/>
      <c r="M38" s="238"/>
      <c r="N38" s="238" t="str">
        <f>IF('Sintesi Quantitativa (Overall)'!D40&lt;&gt;"",'Sintesi Quantitativa (Overall)'!D40,"")</f>
        <v>DIMOSTRATO_PAGAMENTO</v>
      </c>
      <c r="O38" s="240">
        <f>'Sintesi Quantitativa (Overall)'!E40</f>
        <v>1</v>
      </c>
      <c r="P38" s="241">
        <f>IFERROR(VLOOKUP(C38,'Lista PMO'!$B:$AN,11,0),0)</f>
        <v>8</v>
      </c>
      <c r="Q38" s="242">
        <v>0</v>
      </c>
      <c r="R38" s="242">
        <v>0</v>
      </c>
      <c r="S38" s="241">
        <f t="shared" si="0"/>
        <v>-1</v>
      </c>
      <c r="T38" s="242"/>
      <c r="U38" s="241">
        <f>IFERROR(VLOOKUP(C38,'Lista PMO'!$B:$AN,3,0),0)</f>
        <v>9</v>
      </c>
      <c r="V38" s="242"/>
      <c r="W38" s="241">
        <f t="shared" si="1"/>
        <v>8</v>
      </c>
      <c r="X38" s="243">
        <f>IFERROR(VLOOKUP(C38,'Lista PMO'!$B:$AN,4,0),0)</f>
        <v>0</v>
      </c>
      <c r="Y38" s="241">
        <f t="shared" si="2"/>
        <v>8</v>
      </c>
      <c r="Z38" s="243">
        <f t="shared" si="3"/>
        <v>8</v>
      </c>
      <c r="AA38" s="243">
        <f>IFERROR(VLOOKUP(C38,'Lista PMO'!$B:$AN,5,0),0)</f>
        <v>0</v>
      </c>
      <c r="AB38" s="243">
        <f>IFERROR(VLOOKUP(C38,'Lista PMO'!$B:$AN,6,0),0)</f>
        <v>1</v>
      </c>
      <c r="AC38" s="243">
        <f>IFERROR(VLOOKUP(C38,'Lista PMO'!$B:$AN,7,0),0)</f>
        <v>0</v>
      </c>
      <c r="AD38" s="243">
        <f>IFERROR(VLOOKUP(C38,'Lista PMO'!$B:$AN,8,0),0)</f>
        <v>4</v>
      </c>
      <c r="AE38" s="243">
        <f>IFERROR(VLOOKUP(C38,'Lista PMO'!$B:$AN,9,0),0)</f>
        <v>3</v>
      </c>
      <c r="AF38" s="244">
        <f>IFERROR(Z38/Y38,0)</f>
        <v>1</v>
      </c>
      <c r="AG38" s="244">
        <f>IFERROR((AD38+AE38)/(Y38),0)</f>
        <v>0.875</v>
      </c>
      <c r="AH38" s="243">
        <f>IFERROR(Y38-AD38-AE38,0)</f>
        <v>1</v>
      </c>
      <c r="AI38" s="244">
        <f>IFERROR((AD38+AE38+X38)/(W38),0)</f>
        <v>0.875</v>
      </c>
      <c r="AJ38" s="245">
        <f>'PianificazionePMO(CFI-TS)'!ACI14</f>
        <v>0</v>
      </c>
      <c r="AK38" s="245">
        <f>HLOOKUP($T$5,'PianificazionePMO(CFI-TS)'!$ACL$4:$AGK$39,ROW(A38)-27,0)</f>
        <v>9</v>
      </c>
      <c r="AL38" s="244">
        <f t="shared" si="8"/>
        <v>0</v>
      </c>
      <c r="AM38" s="245">
        <f>HLOOKUP($T$5,'PianificazionePMO(CFI-TS)'!$M$4:$DL$39,ROW(A38)-27,0)</f>
        <v>8</v>
      </c>
      <c r="AN38" s="244">
        <f t="shared" si="9"/>
        <v>1</v>
      </c>
      <c r="AO38" s="245">
        <f>IFERROR(AK38-HLOOKUP($T$5-1,'PianificazionePMO(CFI-TS)'!$ACL$4:$AGK$39,ROW(A38)-27,0),0)</f>
        <v>0</v>
      </c>
      <c r="AP38" s="244">
        <f t="shared" si="10"/>
        <v>0</v>
      </c>
      <c r="AQ38" s="245">
        <f>IFERROR(AM38-HLOOKUP($T$5-1,'PianificazionePMO(CFI-TS)'!$M$4:$DL$39,ROW(A38)-27,0),0)</f>
        <v>0</v>
      </c>
      <c r="AR38" s="244">
        <f t="shared" si="11"/>
        <v>0</v>
      </c>
      <c r="AS38" s="245">
        <f>(AD38+AE38)-IFERROR(HLOOKUP($T$5-1,'PianificazionePMO(CFI-TS)'!$PY$7:$NKW$39,ROW(A38)-25,0),0)-IFERROR(HLOOKUP($T$5-1,'PianificazionePMO(CFI-TS)'!$UB$7:$ACD$39,ROW(A38)-27,0),0)</f>
        <v>7</v>
      </c>
      <c r="AT38" s="244">
        <f t="shared" si="12"/>
        <v>0.875</v>
      </c>
      <c r="AU38" s="220"/>
      <c r="AV38" s="481">
        <f t="shared" si="13"/>
        <v>-2</v>
      </c>
      <c r="AW38" s="515">
        <f t="shared" si="14"/>
        <v>-1</v>
      </c>
    </row>
    <row r="39" spans="2:49" s="247" customFormat="1" ht="14.25" customHeight="1">
      <c r="B39" s="238" t="str">
        <f>IF('Sintesi Quantitativa (Overall)'!B41&lt;&gt;"",'Sintesi Quantitativa (Overall)'!B41,"")</f>
        <v>P59-Deploy &amp; Change CRMT</v>
      </c>
      <c r="C39" s="238" t="str">
        <f>IF('Sintesi Quantitativa (Overall)'!C41&lt;&gt;"",'Sintesi Quantitativa (Overall)'!C41,"")</f>
        <v>AO004511_YYY50</v>
      </c>
      <c r="D39" s="238"/>
      <c r="E39" s="238"/>
      <c r="F39" s="238"/>
      <c r="G39" s="238"/>
      <c r="H39" s="238"/>
      <c r="I39" s="238"/>
      <c r="J39" s="238"/>
      <c r="K39" s="238"/>
      <c r="L39" s="238"/>
      <c r="M39" s="238"/>
      <c r="N39" s="238" t="str">
        <f>IF('Sintesi Quantitativa (Overall)'!D41&lt;&gt;"",'Sintesi Quantitativa (Overall)'!D41,"")</f>
        <v>Gestione VAS</v>
      </c>
      <c r="O39" s="240">
        <f>'Sintesi Quantitativa (Overall)'!E41</f>
        <v>1</v>
      </c>
      <c r="P39" s="241">
        <f>IFERROR(VLOOKUP(C39,'Lista PMO'!$B:$AN,11,0),0)</f>
        <v>21</v>
      </c>
      <c r="Q39" s="242">
        <v>0</v>
      </c>
      <c r="R39" s="242">
        <v>0</v>
      </c>
      <c r="S39" s="241">
        <f t="shared" si="0"/>
        <v>-3</v>
      </c>
      <c r="T39" s="242"/>
      <c r="U39" s="241">
        <f>IFERROR(VLOOKUP(C39,'Lista PMO'!$B:$AN,3,0),0)</f>
        <v>24</v>
      </c>
      <c r="V39" s="242"/>
      <c r="W39" s="241">
        <f t="shared" si="1"/>
        <v>21</v>
      </c>
      <c r="X39" s="243">
        <f>IFERROR(VLOOKUP(C39,'Lista PMO'!$B:$AN,4,0),0)</f>
        <v>4</v>
      </c>
      <c r="Y39" s="241">
        <f t="shared" si="2"/>
        <v>17</v>
      </c>
      <c r="Z39" s="243">
        <f t="shared" si="3"/>
        <v>17</v>
      </c>
      <c r="AA39" s="243">
        <f>IFERROR(VLOOKUP(C39,'Lista PMO'!$B:$AN,5,0),0)</f>
        <v>0</v>
      </c>
      <c r="AB39" s="243">
        <f>IFERROR(VLOOKUP(C39,'Lista PMO'!$B:$AN,6,0),0)</f>
        <v>6</v>
      </c>
      <c r="AC39" s="243">
        <f>IFERROR(VLOOKUP(C39,'Lista PMO'!$B:$AN,7,0),0)</f>
        <v>0</v>
      </c>
      <c r="AD39" s="243">
        <f>IFERROR(VLOOKUP(C39,'Lista PMO'!$B:$AN,8,0),0)</f>
        <v>11</v>
      </c>
      <c r="AE39" s="243">
        <f>IFERROR(VLOOKUP(C39,'Lista PMO'!$B:$AN,9,0),0)</f>
        <v>0</v>
      </c>
      <c r="AF39" s="244">
        <f t="shared" si="4"/>
        <v>1</v>
      </c>
      <c r="AG39" s="244">
        <f t="shared" si="5"/>
        <v>0.6470588235294118</v>
      </c>
      <c r="AH39" s="243">
        <f t="shared" si="6"/>
        <v>6</v>
      </c>
      <c r="AI39" s="244">
        <f t="shared" si="7"/>
        <v>0.7142857142857143</v>
      </c>
      <c r="AJ39" s="245">
        <f>'PianificazionePMO(CFI-TS)'!ACI15</f>
        <v>0</v>
      </c>
      <c r="AK39" s="245">
        <f>HLOOKUP($T$5,'PianificazionePMO(CFI-TS)'!$ACL$4:$AGK$39,ROW(A39)-27,0)</f>
        <v>24</v>
      </c>
      <c r="AL39" s="244">
        <f t="shared" si="8"/>
        <v>0</v>
      </c>
      <c r="AM39" s="245">
        <f>HLOOKUP($T$5,'PianificazionePMO(CFI-TS)'!$M$4:$DL$39,ROW(A39)-27,0)</f>
        <v>17</v>
      </c>
      <c r="AN39" s="244">
        <f t="shared" si="9"/>
        <v>0.80952380952380953</v>
      </c>
      <c r="AO39" s="245">
        <f>IFERROR(AK39-HLOOKUP($T$5-1,'PianificazionePMO(CFI-TS)'!$ACL$4:$AGK$39,ROW(A39)-27,0),0)</f>
        <v>0</v>
      </c>
      <c r="AP39" s="244">
        <f t="shared" si="10"/>
        <v>0</v>
      </c>
      <c r="AQ39" s="245">
        <f>IFERROR(AM39-HLOOKUP($T$5-1,'PianificazionePMO(CFI-TS)'!$M$4:$DL$39,ROW(A39)-27,0),0)</f>
        <v>0</v>
      </c>
      <c r="AR39" s="244">
        <f t="shared" si="11"/>
        <v>0</v>
      </c>
      <c r="AS39" s="245">
        <f>(AD39+AE39)-IFERROR(HLOOKUP($T$5-1,'PianificazionePMO(CFI-TS)'!$PY$7:$NKW$39,ROW(A39)-25,0),0)-IFERROR(HLOOKUP($T$5-1,'PianificazionePMO(CFI-TS)'!$UB$7:$ACD$39,ROW(A39)-27,0),0)</f>
        <v>11</v>
      </c>
      <c r="AT39" s="244">
        <f t="shared" si="12"/>
        <v>0.6470588235294118</v>
      </c>
      <c r="AU39" s="220"/>
      <c r="AV39" s="481">
        <f t="shared" si="13"/>
        <v>-9</v>
      </c>
      <c r="AW39" s="515">
        <f t="shared" si="14"/>
        <v>-2</v>
      </c>
    </row>
    <row r="40" spans="2:49" s="247" customFormat="1" ht="14.25" customHeight="1">
      <c r="B40" s="238" t="str">
        <f>IF('Sintesi Quantitativa (Overall)'!B42&lt;&gt;"",'Sintesi Quantitativa (Overall)'!B42,"")</f>
        <v>P59-Deploy &amp; Change CRMT</v>
      </c>
      <c r="C40" s="238" t="str">
        <f>IF('Sintesi Quantitativa (Overall)'!C42&lt;&gt;"",'Sintesi Quantitativa (Overall)'!C42,"")</f>
        <v>AO004511_YYY64</v>
      </c>
      <c r="D40" s="238"/>
      <c r="E40" s="238"/>
      <c r="F40" s="238"/>
      <c r="G40" s="238"/>
      <c r="H40" s="238"/>
      <c r="I40" s="238"/>
      <c r="J40" s="238"/>
      <c r="K40" s="238"/>
      <c r="L40" s="238"/>
      <c r="M40" s="238"/>
      <c r="N40" s="238" t="str">
        <f>IF('Sintesi Quantitativa (Overall)'!D42&lt;&gt;"",'Sintesi Quantitativa (Overall)'!D42,"")</f>
        <v>Piano di Rientro</v>
      </c>
      <c r="O40" s="240">
        <f>'Sintesi Quantitativa (Overall)'!E42</f>
        <v>1</v>
      </c>
      <c r="P40" s="241">
        <f>IFERROR(VLOOKUP(C40,'Lista PMO'!$B:$AN,11,0),0)</f>
        <v>0</v>
      </c>
      <c r="Q40" s="242">
        <v>0</v>
      </c>
      <c r="R40" s="242">
        <v>0</v>
      </c>
      <c r="S40" s="241">
        <f t="shared" si="0"/>
        <v>-7</v>
      </c>
      <c r="T40" s="242"/>
      <c r="U40" s="241">
        <f>IFERROR(VLOOKUP(C40,'Lista PMO'!$B:$AN,3,0),0)</f>
        <v>7</v>
      </c>
      <c r="V40" s="242"/>
      <c r="W40" s="241">
        <f t="shared" si="1"/>
        <v>0</v>
      </c>
      <c r="X40" s="243">
        <f>IFERROR(VLOOKUP(C40,'Lista PMO'!$B:$AN,4,0),0)</f>
        <v>0</v>
      </c>
      <c r="Y40" s="241">
        <f t="shared" si="2"/>
        <v>0</v>
      </c>
      <c r="Z40" s="243">
        <f t="shared" si="3"/>
        <v>0</v>
      </c>
      <c r="AA40" s="243">
        <f>IFERROR(VLOOKUP(C40,'Lista PMO'!$B:$AN,5,0),0)</f>
        <v>0</v>
      </c>
      <c r="AB40" s="243">
        <f>IFERROR(VLOOKUP(C40,'Lista PMO'!$B:$AN,6,0),0)</f>
        <v>0</v>
      </c>
      <c r="AC40" s="243">
        <f>IFERROR(VLOOKUP(C40,'Lista PMO'!$B:$AN,7,0),0)</f>
        <v>0</v>
      </c>
      <c r="AD40" s="243">
        <f>IFERROR(VLOOKUP(C40,'Lista PMO'!$B:$AN,8,0),0)</f>
        <v>0</v>
      </c>
      <c r="AE40" s="243">
        <f>IFERROR(VLOOKUP(C40,'Lista PMO'!$B:$AN,9,0),0)</f>
        <v>0</v>
      </c>
      <c r="AF40" s="244">
        <f t="shared" si="4"/>
        <v>0</v>
      </c>
      <c r="AG40" s="244">
        <f t="shared" si="5"/>
        <v>0</v>
      </c>
      <c r="AH40" s="243">
        <f t="shared" si="6"/>
        <v>0</v>
      </c>
      <c r="AI40" s="244">
        <f t="shared" si="7"/>
        <v>0</v>
      </c>
      <c r="AJ40" s="245">
        <f>'PianificazionePMO(CFI-TS)'!ACI16</f>
        <v>0</v>
      </c>
      <c r="AK40" s="245">
        <f>HLOOKUP($T$5,'PianificazionePMO(CFI-TS)'!$ACL$4:$AGK$39,ROW(A40)-27,0)</f>
        <v>0</v>
      </c>
      <c r="AL40" s="244">
        <f t="shared" si="8"/>
        <v>0</v>
      </c>
      <c r="AM40" s="245">
        <f>HLOOKUP($T$5,'PianificazionePMO(CFI-TS)'!$M$4:$DL$39,ROW(A40)-27,0)</f>
        <v>0</v>
      </c>
      <c r="AN40" s="244">
        <f t="shared" si="9"/>
        <v>0</v>
      </c>
      <c r="AO40" s="245">
        <f>IFERROR(AK40-HLOOKUP($T$5-1,'PianificazionePMO(CFI-TS)'!$ACL$4:$AGK$39,ROW(A40)-27,0),0)</f>
        <v>0</v>
      </c>
      <c r="AP40" s="244">
        <f t="shared" si="10"/>
        <v>0</v>
      </c>
      <c r="AQ40" s="245">
        <f>IFERROR(AM40-HLOOKUP($T$5-1,'PianificazionePMO(CFI-TS)'!$M$4:$DL$39,ROW(A40)-27,0),0)</f>
        <v>0</v>
      </c>
      <c r="AR40" s="244">
        <f t="shared" si="11"/>
        <v>0</v>
      </c>
      <c r="AS40" s="245">
        <f>(AD40+AE40)-IFERROR(HLOOKUP($T$5-1,'PianificazionePMO(CFI-TS)'!$PY$7:$NKW$39,ROW(A40)-25,0),0)-IFERROR(HLOOKUP($T$5-1,'PianificazionePMO(CFI-TS)'!$UB$7:$ACD$39,ROW(A40)-27,0),0)</f>
        <v>0</v>
      </c>
      <c r="AT40" s="244">
        <f t="shared" si="12"/>
        <v>0</v>
      </c>
      <c r="AU40" s="220"/>
      <c r="AV40" s="481">
        <f t="shared" si="13"/>
        <v>0</v>
      </c>
      <c r="AW40" s="515">
        <f t="shared" si="14"/>
        <v>0</v>
      </c>
    </row>
    <row r="41" spans="2:49" s="247" customFormat="1" ht="14.25" customHeight="1">
      <c r="B41" s="238" t="str">
        <f>IF('Sintesi Quantitativa (Overall)'!B43&lt;&gt;"",'Sintesi Quantitativa (Overall)'!B43,"")</f>
        <v>P59-Deploy &amp; Change CRMT</v>
      </c>
      <c r="C41" s="238" t="str">
        <f>IF('Sintesi Quantitativa (Overall)'!C43&lt;&gt;"",'Sintesi Quantitativa (Overall)'!C43,"")</f>
        <v>AO004511_YYY66</v>
      </c>
      <c r="D41" s="238"/>
      <c r="E41" s="238"/>
      <c r="F41" s="238"/>
      <c r="G41" s="238"/>
      <c r="H41" s="238"/>
      <c r="I41" s="238"/>
      <c r="J41" s="238"/>
      <c r="K41" s="238"/>
      <c r="L41" s="238"/>
      <c r="M41" s="238"/>
      <c r="N41" s="238" t="str">
        <f>IF('Sintesi Quantitativa (Overall)'!D43&lt;&gt;"",'Sintesi Quantitativa (Overall)'!D43,"")</f>
        <v>Copia_Documenti</v>
      </c>
      <c r="O41" s="240">
        <f>'Sintesi Quantitativa (Overall)'!E43</f>
        <v>1</v>
      </c>
      <c r="P41" s="241">
        <f>IFERROR(VLOOKUP(C41,'Lista PMO'!$B:$AN,11,0),0)</f>
        <v>11</v>
      </c>
      <c r="Q41" s="242">
        <v>0</v>
      </c>
      <c r="R41" s="242">
        <v>0</v>
      </c>
      <c r="S41" s="241">
        <f t="shared" si="0"/>
        <v>-1</v>
      </c>
      <c r="T41" s="242"/>
      <c r="U41" s="241">
        <f>IFERROR(VLOOKUP(C41,'Lista PMO'!$B:$AN,3,0),0)</f>
        <v>12</v>
      </c>
      <c r="V41" s="242"/>
      <c r="W41" s="241">
        <f t="shared" si="1"/>
        <v>11</v>
      </c>
      <c r="X41" s="243">
        <f>IFERROR(VLOOKUP(C41,'Lista PMO'!$B:$AN,4,0),0)</f>
        <v>0</v>
      </c>
      <c r="Y41" s="241">
        <f t="shared" si="2"/>
        <v>11</v>
      </c>
      <c r="Z41" s="243">
        <f t="shared" si="3"/>
        <v>11</v>
      </c>
      <c r="AA41" s="243">
        <f>IFERROR(VLOOKUP(C41,'Lista PMO'!$B:$AN,5,0),0)</f>
        <v>0</v>
      </c>
      <c r="AB41" s="243">
        <f>IFERROR(VLOOKUP(C41,'Lista PMO'!$B:$AN,6,0),0)</f>
        <v>3</v>
      </c>
      <c r="AC41" s="243">
        <f>IFERROR(VLOOKUP(C41,'Lista PMO'!$B:$AN,7,0),0)</f>
        <v>0</v>
      </c>
      <c r="AD41" s="243">
        <f>IFERROR(VLOOKUP(C41,'Lista PMO'!$B:$AN,8,0),0)</f>
        <v>8</v>
      </c>
      <c r="AE41" s="243">
        <f>IFERROR(VLOOKUP(C41,'Lista PMO'!$B:$AN,9,0),0)</f>
        <v>0</v>
      </c>
      <c r="AF41" s="244">
        <f t="shared" si="4"/>
        <v>1</v>
      </c>
      <c r="AG41" s="244">
        <f t="shared" si="5"/>
        <v>0.72727272727272729</v>
      </c>
      <c r="AH41" s="243">
        <f t="shared" si="6"/>
        <v>3</v>
      </c>
      <c r="AI41" s="244">
        <f t="shared" si="7"/>
        <v>0.72727272727272729</v>
      </c>
      <c r="AJ41" s="245">
        <f>'PianificazionePMO(CFI-TS)'!ACI17</f>
        <v>0</v>
      </c>
      <c r="AK41" s="245">
        <f>HLOOKUP($T$5,'PianificazionePMO(CFI-TS)'!$ACL$4:$AGK$39,ROW(A41)-27,0)</f>
        <v>12</v>
      </c>
      <c r="AL41" s="244">
        <f t="shared" si="8"/>
        <v>0</v>
      </c>
      <c r="AM41" s="245">
        <f>HLOOKUP($T$5,'PianificazionePMO(CFI-TS)'!$M$4:$DL$39,ROW(A41)-27,0)</f>
        <v>11</v>
      </c>
      <c r="AN41" s="244">
        <f t="shared" si="9"/>
        <v>1</v>
      </c>
      <c r="AO41" s="245">
        <f>IFERROR(AK41-HLOOKUP($T$5-1,'PianificazionePMO(CFI-TS)'!$ACL$4:$AGK$39,ROW(A41)-27,0),0)</f>
        <v>0</v>
      </c>
      <c r="AP41" s="244">
        <f t="shared" si="10"/>
        <v>0</v>
      </c>
      <c r="AQ41" s="245">
        <f>IFERROR(AM41-HLOOKUP($T$5-1,'PianificazionePMO(CFI-TS)'!$M$4:$DL$39,ROW(A41)-27,0),0)</f>
        <v>0</v>
      </c>
      <c r="AR41" s="244">
        <f t="shared" si="11"/>
        <v>0</v>
      </c>
      <c r="AS41" s="245">
        <f>(AD41+AE41)-IFERROR(HLOOKUP($T$5-1,'PianificazionePMO(CFI-TS)'!$PY$7:$NKW$39,ROW(A41)-25,0),0)-IFERROR(HLOOKUP($T$5-1,'PianificazionePMO(CFI-TS)'!$UB$7:$ACD$39,ROW(A41)-27,0),0)</f>
        <v>8</v>
      </c>
      <c r="AT41" s="244">
        <f t="shared" si="12"/>
        <v>0.72727272727272729</v>
      </c>
      <c r="AU41" s="220"/>
      <c r="AV41" s="481">
        <f t="shared" si="13"/>
        <v>-4</v>
      </c>
      <c r="AW41" s="515">
        <f t="shared" si="14"/>
        <v>-3</v>
      </c>
    </row>
    <row r="42" spans="2:49" s="247" customFormat="1" ht="14.25" customHeight="1">
      <c r="B42" s="238" t="str">
        <f>IF('Sintesi Quantitativa (Overall)'!B44&lt;&gt;"",'Sintesi Quantitativa (Overall)'!B44,"")</f>
        <v>P59-Deploy &amp; Change CRMT</v>
      </c>
      <c r="C42" s="238" t="str">
        <f>IF('Sintesi Quantitativa (Overall)'!C44&lt;&gt;"",'Sintesi Quantitativa (Overall)'!C44,"")</f>
        <v>AO004511_YYY68</v>
      </c>
      <c r="D42" s="238"/>
      <c r="E42" s="238"/>
      <c r="F42" s="238"/>
      <c r="G42" s="238"/>
      <c r="H42" s="238"/>
      <c r="I42" s="238"/>
      <c r="J42" s="238"/>
      <c r="K42" s="238"/>
      <c r="L42" s="238"/>
      <c r="M42" s="238"/>
      <c r="N42" s="238" t="str">
        <f>IF('Sintesi Quantitativa (Overall)'!D44&lt;&gt;"",'Sintesi Quantitativa (Overall)'!D44,"")</f>
        <v>Subentro</v>
      </c>
      <c r="O42" s="240">
        <f>'Sintesi Quantitativa (Overall)'!E44</f>
        <v>1</v>
      </c>
      <c r="P42" s="241">
        <f>IFERROR(VLOOKUP(C42,'Lista PMO'!$B:$AN,11,0),0)</f>
        <v>28</v>
      </c>
      <c r="Q42" s="242">
        <v>0</v>
      </c>
      <c r="R42" s="242">
        <v>0</v>
      </c>
      <c r="S42" s="241">
        <f t="shared" si="0"/>
        <v>-1</v>
      </c>
      <c r="T42" s="242"/>
      <c r="U42" s="241">
        <f>IFERROR(VLOOKUP(C42,'Lista PMO'!$B:$AN,3,0),0)</f>
        <v>29</v>
      </c>
      <c r="V42" s="242"/>
      <c r="W42" s="241">
        <f t="shared" si="1"/>
        <v>28</v>
      </c>
      <c r="X42" s="243">
        <f>IFERROR(VLOOKUP(C42,'Lista PMO'!$B:$AN,4,0),0)</f>
        <v>0</v>
      </c>
      <c r="Y42" s="241">
        <f t="shared" si="2"/>
        <v>28</v>
      </c>
      <c r="Z42" s="243">
        <f t="shared" si="3"/>
        <v>28</v>
      </c>
      <c r="AA42" s="243">
        <f>IFERROR(VLOOKUP(C42,'Lista PMO'!$B:$AN,5,0),0)</f>
        <v>0</v>
      </c>
      <c r="AB42" s="243">
        <f>IFERROR(VLOOKUP(C42,'Lista PMO'!$B:$AN,6,0),0)</f>
        <v>7</v>
      </c>
      <c r="AC42" s="243">
        <f>IFERROR(VLOOKUP(C42,'Lista PMO'!$B:$AN,7,0),0)</f>
        <v>0</v>
      </c>
      <c r="AD42" s="243">
        <f>IFERROR(VLOOKUP(C42,'Lista PMO'!$B:$AN,8,0),0)</f>
        <v>11</v>
      </c>
      <c r="AE42" s="243">
        <f>IFERROR(VLOOKUP(C42,'Lista PMO'!$B:$AN,9,0),0)</f>
        <v>10</v>
      </c>
      <c r="AF42" s="244">
        <f t="shared" si="4"/>
        <v>1</v>
      </c>
      <c r="AG42" s="244">
        <f t="shared" si="5"/>
        <v>0.75</v>
      </c>
      <c r="AH42" s="243">
        <f t="shared" si="6"/>
        <v>7</v>
      </c>
      <c r="AI42" s="244">
        <f t="shared" si="7"/>
        <v>0.75</v>
      </c>
      <c r="AJ42" s="245">
        <f>'PianificazionePMO(CFI-TS)'!ACI18</f>
        <v>0</v>
      </c>
      <c r="AK42" s="245">
        <f>HLOOKUP($T$5,'PianificazionePMO(CFI-TS)'!$ACL$4:$AGK$39,ROW(A42)-27,0)</f>
        <v>29</v>
      </c>
      <c r="AL42" s="244">
        <f t="shared" si="8"/>
        <v>0</v>
      </c>
      <c r="AM42" s="245">
        <f>HLOOKUP($T$5,'PianificazionePMO(CFI-TS)'!$M$4:$DL$39,ROW(A42)-27,0)</f>
        <v>28</v>
      </c>
      <c r="AN42" s="244">
        <f t="shared" si="9"/>
        <v>1</v>
      </c>
      <c r="AO42" s="245">
        <f>IFERROR(AK42-HLOOKUP($T$5-1,'PianificazionePMO(CFI-TS)'!$ACL$4:$AGK$39,ROW(A42)-27,0),0)</f>
        <v>0</v>
      </c>
      <c r="AP42" s="244">
        <f t="shared" si="10"/>
        <v>0</v>
      </c>
      <c r="AQ42" s="245">
        <f>IFERROR(AM42-HLOOKUP($T$5-1,'PianificazionePMO(CFI-TS)'!$M$4:$DL$39,ROW(A42)-27,0),0)</f>
        <v>0</v>
      </c>
      <c r="AR42" s="244">
        <f t="shared" si="11"/>
        <v>0</v>
      </c>
      <c r="AS42" s="245">
        <f>(AD42+AE42)-IFERROR(HLOOKUP($T$5-1,'PianificazionePMO(CFI-TS)'!$PY$7:$NKW$39,ROW(A42)-25,0),0)-IFERROR(HLOOKUP($T$5-1,'PianificazionePMO(CFI-TS)'!$UB$7:$ACD$39,ROW(A42)-27,0),0)</f>
        <v>21</v>
      </c>
      <c r="AT42" s="244">
        <f t="shared" si="12"/>
        <v>0.75</v>
      </c>
      <c r="AU42" s="220"/>
      <c r="AV42" s="515">
        <f t="shared" si="13"/>
        <v>-8</v>
      </c>
      <c r="AW42" s="515">
        <f t="shared" si="14"/>
        <v>-7</v>
      </c>
    </row>
    <row r="43" spans="2:49" s="247" customFormat="1" ht="14.25" customHeight="1">
      <c r="B43" s="238" t="str">
        <f>IF('Sintesi Quantitativa (Overall)'!B45&lt;&gt;"",'Sintesi Quantitativa (Overall)'!B45,"")</f>
        <v>P59-Deploy &amp; Change CRMT</v>
      </c>
      <c r="C43" s="238" t="str">
        <f>IF('Sintesi Quantitativa (Overall)'!C45&lt;&gt;"",'Sintesi Quantitativa (Overall)'!C45,"")</f>
        <v>AO004511_YYY69</v>
      </c>
      <c r="D43" s="238"/>
      <c r="E43" s="238"/>
      <c r="F43" s="238"/>
      <c r="G43" s="238"/>
      <c r="H43" s="238"/>
      <c r="I43" s="238"/>
      <c r="J43" s="238"/>
      <c r="K43" s="238"/>
      <c r="L43" s="238"/>
      <c r="M43" s="238"/>
      <c r="N43" s="238" t="str">
        <f>IF('Sintesi Quantitativa (Overall)'!D45&lt;&gt;"",'Sintesi Quantitativa (Overall)'!D45,"")</f>
        <v>Subentro_Combinato</v>
      </c>
      <c r="O43" s="240">
        <f>'Sintesi Quantitativa (Overall)'!E45</f>
        <v>1</v>
      </c>
      <c r="P43" s="241">
        <f>IFERROR(VLOOKUP(C43,'Lista PMO'!$B:$AN,11,0),0)</f>
        <v>5</v>
      </c>
      <c r="Q43" s="242">
        <v>0</v>
      </c>
      <c r="R43" s="242">
        <v>0</v>
      </c>
      <c r="S43" s="241">
        <f t="shared" si="0"/>
        <v>-1</v>
      </c>
      <c r="T43" s="242"/>
      <c r="U43" s="241">
        <f>IFERROR(VLOOKUP(C43,'Lista PMO'!$B:$AN,3,0),0)</f>
        <v>6</v>
      </c>
      <c r="V43" s="242"/>
      <c r="W43" s="241">
        <f t="shared" si="1"/>
        <v>5</v>
      </c>
      <c r="X43" s="243">
        <f>IFERROR(VLOOKUP(C43,'Lista PMO'!$B:$AN,4,0),0)</f>
        <v>0</v>
      </c>
      <c r="Y43" s="241">
        <f t="shared" si="2"/>
        <v>5</v>
      </c>
      <c r="Z43" s="243">
        <f t="shared" si="3"/>
        <v>5</v>
      </c>
      <c r="AA43" s="243">
        <f>IFERROR(VLOOKUP(C43,'Lista PMO'!$B:$AN,5,0),0)</f>
        <v>0</v>
      </c>
      <c r="AB43" s="243">
        <f>IFERROR(VLOOKUP(C43,'Lista PMO'!$B:$AN,6,0),0)</f>
        <v>1</v>
      </c>
      <c r="AC43" s="243">
        <f>IFERROR(VLOOKUP(C43,'Lista PMO'!$B:$AN,7,0),0)</f>
        <v>0</v>
      </c>
      <c r="AD43" s="243">
        <f>IFERROR(VLOOKUP(C43,'Lista PMO'!$B:$AN,8,0),0)</f>
        <v>4</v>
      </c>
      <c r="AE43" s="243">
        <f>IFERROR(VLOOKUP(C43,'Lista PMO'!$B:$AN,9,0),0)</f>
        <v>0</v>
      </c>
      <c r="AF43" s="244">
        <f t="shared" si="4"/>
        <v>1</v>
      </c>
      <c r="AG43" s="244">
        <f t="shared" si="5"/>
        <v>0.8</v>
      </c>
      <c r="AH43" s="243">
        <f t="shared" si="6"/>
        <v>1</v>
      </c>
      <c r="AI43" s="244">
        <f t="shared" si="7"/>
        <v>0.8</v>
      </c>
      <c r="AJ43" s="245">
        <f>'PianificazionePMO(CFI-TS)'!ACI19</f>
        <v>0</v>
      </c>
      <c r="AK43" s="245">
        <f>HLOOKUP($T$5,'PianificazionePMO(CFI-TS)'!$ACL$4:$AGK$39,ROW(A43)-27,0)</f>
        <v>5</v>
      </c>
      <c r="AL43" s="244">
        <f t="shared" si="8"/>
        <v>0</v>
      </c>
      <c r="AM43" s="245">
        <f>HLOOKUP($T$5,'PianificazionePMO(CFI-TS)'!$M$4:$DL$39,ROW(A43)-27,0)</f>
        <v>5</v>
      </c>
      <c r="AN43" s="244">
        <f t="shared" si="9"/>
        <v>1</v>
      </c>
      <c r="AO43" s="245">
        <f>IFERROR(AK43-HLOOKUP($T$5-1,'PianificazionePMO(CFI-TS)'!$ACL$4:$AGK$39,ROW(A43)-27,0),0)</f>
        <v>0</v>
      </c>
      <c r="AP43" s="244">
        <f t="shared" si="10"/>
        <v>0</v>
      </c>
      <c r="AQ43" s="245">
        <f>IFERROR(AM43-HLOOKUP($T$5-1,'PianificazionePMO(CFI-TS)'!$M$4:$DL$39,ROW(A43)-27,0),0)</f>
        <v>0</v>
      </c>
      <c r="AR43" s="244">
        <f t="shared" si="11"/>
        <v>0</v>
      </c>
      <c r="AS43" s="245">
        <f>(AD43+AE43)-IFERROR(HLOOKUP($T$5-1,'PianificazionePMO(CFI-TS)'!$PY$7:$NKW$39,ROW(A43)-25,0),0)-IFERROR(HLOOKUP($T$5-1,'PianificazionePMO(CFI-TS)'!$UB$7:$ACD$39,ROW(A43)-27,0),0)</f>
        <v>4</v>
      </c>
      <c r="AT43" s="244">
        <f t="shared" si="12"/>
        <v>0.8</v>
      </c>
      <c r="AU43" s="220"/>
      <c r="AV43" s="481">
        <f t="shared" si="13"/>
        <v>-1</v>
      </c>
      <c r="AW43" s="515">
        <f t="shared" si="14"/>
        <v>-1</v>
      </c>
    </row>
    <row r="44" spans="2:49" s="247" customFormat="1" ht="14.25" customHeight="1">
      <c r="B44" s="238" t="str">
        <f>IF('Sintesi Quantitativa (Overall)'!B46&lt;&gt;"",'Sintesi Quantitativa (Overall)'!B46,"")</f>
        <v>P59-Deploy &amp; Change CRMT</v>
      </c>
      <c r="C44" s="238" t="str">
        <f>IF('Sintesi Quantitativa (Overall)'!C46&lt;&gt;"",'Sintesi Quantitativa (Overall)'!C46,"")</f>
        <v>AO004511_YYY70</v>
      </c>
      <c r="D44" s="238"/>
      <c r="E44" s="238"/>
      <c r="F44" s="238"/>
      <c r="G44" s="238"/>
      <c r="H44" s="238"/>
      <c r="I44" s="238"/>
      <c r="J44" s="238"/>
      <c r="K44" s="238"/>
      <c r="L44" s="238"/>
      <c r="M44" s="238"/>
      <c r="N44" s="238" t="str">
        <f>IF('Sintesi Quantitativa (Overall)'!D46&lt;&gt;"",'Sintesi Quantitativa (Overall)'!D46,"")</f>
        <v>SWA</v>
      </c>
      <c r="O44" s="240">
        <f>'Sintesi Quantitativa (Overall)'!E46</f>
        <v>1</v>
      </c>
      <c r="P44" s="241">
        <f>IFERROR(VLOOKUP(C44,'Lista PMO'!$B:$AN,11,0),0)</f>
        <v>22</v>
      </c>
      <c r="Q44" s="242">
        <v>0</v>
      </c>
      <c r="R44" s="242">
        <v>0</v>
      </c>
      <c r="S44" s="241">
        <f t="shared" si="0"/>
        <v>-1</v>
      </c>
      <c r="T44" s="242"/>
      <c r="U44" s="241">
        <f>IFERROR(VLOOKUP(C44,'Lista PMO'!$B:$AN,3,0),0)</f>
        <v>23</v>
      </c>
      <c r="V44" s="242"/>
      <c r="W44" s="241">
        <f t="shared" si="1"/>
        <v>22</v>
      </c>
      <c r="X44" s="243">
        <f>IFERROR(VLOOKUP(C44,'Lista PMO'!$B:$AN,4,0),0)</f>
        <v>0</v>
      </c>
      <c r="Y44" s="241">
        <f t="shared" si="2"/>
        <v>22</v>
      </c>
      <c r="Z44" s="243">
        <f t="shared" si="3"/>
        <v>22</v>
      </c>
      <c r="AA44" s="243">
        <f>IFERROR(VLOOKUP(C44,'Lista PMO'!$B:$AN,5,0),0)</f>
        <v>0</v>
      </c>
      <c r="AB44" s="243">
        <f>IFERROR(VLOOKUP(C44,'Lista PMO'!$B:$AN,6,0),0)</f>
        <v>10</v>
      </c>
      <c r="AC44" s="243">
        <f>IFERROR(VLOOKUP(C44,'Lista PMO'!$B:$AN,7,0),0)</f>
        <v>0</v>
      </c>
      <c r="AD44" s="243">
        <f>IFERROR(VLOOKUP(C44,'Lista PMO'!$B:$AN,8,0),0)</f>
        <v>3</v>
      </c>
      <c r="AE44" s="243">
        <f>IFERROR(VLOOKUP(C44,'Lista PMO'!$B:$AN,9,0),0)</f>
        <v>9</v>
      </c>
      <c r="AF44" s="244">
        <f t="shared" si="4"/>
        <v>1</v>
      </c>
      <c r="AG44" s="244">
        <f t="shared" si="5"/>
        <v>0.54545454545454541</v>
      </c>
      <c r="AH44" s="243">
        <f t="shared" si="6"/>
        <v>10</v>
      </c>
      <c r="AI44" s="244">
        <f t="shared" si="7"/>
        <v>0.54545454545454541</v>
      </c>
      <c r="AJ44" s="245">
        <f>'PianificazionePMO(CFI-TS)'!ACI20</f>
        <v>0</v>
      </c>
      <c r="AK44" s="245">
        <f>HLOOKUP($T$5,'PianificazionePMO(CFI-TS)'!$ACL$4:$AGK$39,ROW(A44)-27,0)</f>
        <v>22</v>
      </c>
      <c r="AL44" s="244">
        <f t="shared" si="8"/>
        <v>0</v>
      </c>
      <c r="AM44" s="245">
        <f>HLOOKUP($T$5,'PianificazionePMO(CFI-TS)'!$M$4:$DL$39,ROW(A44)-27,0)</f>
        <v>22</v>
      </c>
      <c r="AN44" s="244">
        <f t="shared" si="9"/>
        <v>1</v>
      </c>
      <c r="AO44" s="245">
        <f>IFERROR(AK44-HLOOKUP($T$5-1,'PianificazionePMO(CFI-TS)'!$ACL$4:$AGK$39,ROW(A44)-27,0),0)</f>
        <v>0</v>
      </c>
      <c r="AP44" s="244">
        <f t="shared" si="10"/>
        <v>0</v>
      </c>
      <c r="AQ44" s="245">
        <f>IFERROR(AM44-HLOOKUP($T$5-1,'PianificazionePMO(CFI-TS)'!$M$4:$DL$39,ROW(A44)-27,0),0)</f>
        <v>0</v>
      </c>
      <c r="AR44" s="244">
        <f t="shared" si="11"/>
        <v>0</v>
      </c>
      <c r="AS44" s="245">
        <f>(AD44+AE44)-IFERROR(HLOOKUP($T$5-1,'PianificazionePMO(CFI-TS)'!$PY$7:$NKW$39,ROW(A44)-25,0),0)-IFERROR(HLOOKUP($T$5-1,'PianificazionePMO(CFI-TS)'!$UB$7:$ACD$39,ROW(A44)-27,0),0)</f>
        <v>12</v>
      </c>
      <c r="AT44" s="244">
        <f t="shared" si="12"/>
        <v>0.54545454545454541</v>
      </c>
      <c r="AU44" s="220"/>
      <c r="AV44" s="481">
        <f t="shared" si="13"/>
        <v>-10</v>
      </c>
      <c r="AW44" s="515">
        <f t="shared" si="14"/>
        <v>-10</v>
      </c>
    </row>
    <row r="45" spans="2:49" s="247" customFormat="1" ht="14.25" customHeight="1">
      <c r="B45" s="238" t="str">
        <f>IF('Sintesi Quantitativa (Overall)'!B47&lt;&gt;"",'Sintesi Quantitativa (Overall)'!B47,"")</f>
        <v>P59-Deploy &amp; Change CRMT</v>
      </c>
      <c r="C45" s="238" t="str">
        <f>IF('Sintesi Quantitativa (Overall)'!C47&lt;&gt;"",'Sintesi Quantitativa (Overall)'!C47,"")</f>
        <v>AO004511_YYY72</v>
      </c>
      <c r="D45" s="238"/>
      <c r="E45" s="238"/>
      <c r="F45" s="238"/>
      <c r="G45" s="238"/>
      <c r="H45" s="238"/>
      <c r="I45" s="238"/>
      <c r="J45" s="238"/>
      <c r="K45" s="238"/>
      <c r="L45" s="238"/>
      <c r="M45" s="238"/>
      <c r="N45" s="238" t="str">
        <f>IF('Sintesi Quantitativa (Overall)'!D47&lt;&gt;"",'Sintesi Quantitativa (Overall)'!D47,"")</f>
        <v>VARIAZIONE_ANAGRAFICA_MOGE</v>
      </c>
      <c r="O45" s="240">
        <f>'Sintesi Quantitativa (Overall)'!E47</f>
        <v>1</v>
      </c>
      <c r="P45" s="241">
        <f>IFERROR(VLOOKUP(C45,'Lista PMO'!$B:$AN,11,0),0)</f>
        <v>8</v>
      </c>
      <c r="Q45" s="242">
        <v>0</v>
      </c>
      <c r="R45" s="242">
        <v>0</v>
      </c>
      <c r="S45" s="241">
        <f t="shared" si="0"/>
        <v>-1</v>
      </c>
      <c r="T45" s="242"/>
      <c r="U45" s="241">
        <f>IFERROR(VLOOKUP(C45,'Lista PMO'!$B:$AN,3,0),0)</f>
        <v>9</v>
      </c>
      <c r="V45" s="242"/>
      <c r="W45" s="241">
        <f t="shared" si="1"/>
        <v>8</v>
      </c>
      <c r="X45" s="243">
        <f>IFERROR(VLOOKUP(C45,'Lista PMO'!$B:$AN,4,0),0)</f>
        <v>0</v>
      </c>
      <c r="Y45" s="241">
        <f t="shared" si="2"/>
        <v>8</v>
      </c>
      <c r="Z45" s="243">
        <f t="shared" si="3"/>
        <v>8</v>
      </c>
      <c r="AA45" s="243">
        <f>IFERROR(VLOOKUP(C45,'Lista PMO'!$B:$AN,5,0),0)</f>
        <v>0</v>
      </c>
      <c r="AB45" s="243">
        <f>IFERROR(VLOOKUP(C45,'Lista PMO'!$B:$AN,6,0),0)</f>
        <v>6</v>
      </c>
      <c r="AC45" s="243">
        <f>IFERROR(VLOOKUP(C45,'Lista PMO'!$B:$AN,7,0),0)</f>
        <v>0</v>
      </c>
      <c r="AD45" s="243">
        <f>IFERROR(VLOOKUP(C45,'Lista PMO'!$B:$AN,8,0),0)</f>
        <v>2</v>
      </c>
      <c r="AE45" s="243">
        <f>IFERROR(VLOOKUP(C45,'Lista PMO'!$B:$AN,9,0),0)</f>
        <v>0</v>
      </c>
      <c r="AF45" s="244">
        <f t="shared" si="4"/>
        <v>1</v>
      </c>
      <c r="AG45" s="244">
        <f t="shared" si="5"/>
        <v>0.25</v>
      </c>
      <c r="AH45" s="243">
        <f t="shared" si="6"/>
        <v>6</v>
      </c>
      <c r="AI45" s="244">
        <f t="shared" si="7"/>
        <v>0.25</v>
      </c>
      <c r="AJ45" s="245">
        <f>'PianificazionePMO(CFI-TS)'!ACI21</f>
        <v>0</v>
      </c>
      <c r="AK45" s="245">
        <f>HLOOKUP($T$5,'PianificazionePMO(CFI-TS)'!$ACL$4:$AGK$39,ROW(A45)-27,0)</f>
        <v>8</v>
      </c>
      <c r="AL45" s="244">
        <f t="shared" si="8"/>
        <v>0</v>
      </c>
      <c r="AM45" s="245">
        <f>HLOOKUP($T$5,'PianificazionePMO(CFI-TS)'!$M$4:$DL$39,ROW(A45)-27,0)</f>
        <v>8</v>
      </c>
      <c r="AN45" s="244">
        <f t="shared" si="9"/>
        <v>1</v>
      </c>
      <c r="AO45" s="245">
        <f>IFERROR(AK45-HLOOKUP($T$5-1,'PianificazionePMO(CFI-TS)'!$ACL$4:$AGK$39,ROW(A45)-27,0),0)</f>
        <v>0</v>
      </c>
      <c r="AP45" s="244">
        <f t="shared" si="10"/>
        <v>0</v>
      </c>
      <c r="AQ45" s="245">
        <f>IFERROR(AM45-HLOOKUP($T$5-1,'PianificazionePMO(CFI-TS)'!$M$4:$DL$39,ROW(A45)-27,0),0)</f>
        <v>0</v>
      </c>
      <c r="AR45" s="244">
        <f t="shared" si="11"/>
        <v>0</v>
      </c>
      <c r="AS45" s="245">
        <f>(AD45+AE45)-IFERROR(HLOOKUP($T$5-1,'PianificazionePMO(CFI-TS)'!$PY$7:$NKW$39,ROW(A45)-25,0),0)-IFERROR(HLOOKUP($T$5-1,'PianificazionePMO(CFI-TS)'!$UB$7:$ACD$39,ROW(A45)-27,0),0)</f>
        <v>2</v>
      </c>
      <c r="AT45" s="244">
        <f t="shared" si="12"/>
        <v>0.25</v>
      </c>
      <c r="AU45" s="220"/>
      <c r="AV45" s="481">
        <f t="shared" si="13"/>
        <v>-6</v>
      </c>
      <c r="AW45" s="515">
        <f t="shared" si="14"/>
        <v>-6</v>
      </c>
    </row>
    <row r="46" spans="2:49" s="247" customFormat="1" ht="14.25" customHeight="1">
      <c r="B46" s="238" t="str">
        <f>IF('Sintesi Quantitativa (Overall)'!B48&lt;&gt;"",'Sintesi Quantitativa (Overall)'!B48,"")</f>
        <v>P59-Deploy &amp; Change CRMT</v>
      </c>
      <c r="C46" s="238" t="str">
        <f>IF('Sintesi Quantitativa (Overall)'!C48&lt;&gt;"",'Sintesi Quantitativa (Overall)'!C48,"")</f>
        <v>AO004511_YYY74</v>
      </c>
      <c r="D46" s="238"/>
      <c r="E46" s="238"/>
      <c r="F46" s="238"/>
      <c r="G46" s="238"/>
      <c r="H46" s="238"/>
      <c r="I46" s="238"/>
      <c r="J46" s="238"/>
      <c r="K46" s="238"/>
      <c r="L46" s="238"/>
      <c r="M46" s="238"/>
      <c r="N46" s="238" t="str">
        <f>IF('Sintesi Quantitativa (Overall)'!D48&lt;&gt;"",'Sintesi Quantitativa (Overall)'!D48,"")</f>
        <v>Variazione Indirizzo Fatturazione</v>
      </c>
      <c r="O46" s="240">
        <f>'Sintesi Quantitativa (Overall)'!E48</f>
        <v>1</v>
      </c>
      <c r="P46" s="241">
        <f>IFERROR(VLOOKUP(C46,'Lista PMO'!$B:$AN,11,0),0)</f>
        <v>0</v>
      </c>
      <c r="Q46" s="242">
        <v>0</v>
      </c>
      <c r="R46" s="242">
        <v>0</v>
      </c>
      <c r="S46" s="241">
        <f t="shared" si="0"/>
        <v>-8</v>
      </c>
      <c r="T46" s="242"/>
      <c r="U46" s="241">
        <f>IFERROR(VLOOKUP(C46,'Lista PMO'!$B:$AN,3,0),0)</f>
        <v>8</v>
      </c>
      <c r="V46" s="242"/>
      <c r="W46" s="241">
        <f t="shared" si="1"/>
        <v>0</v>
      </c>
      <c r="X46" s="243">
        <f>IFERROR(VLOOKUP(C46,'Lista PMO'!$B:$AN,4,0),0)</f>
        <v>0</v>
      </c>
      <c r="Y46" s="241">
        <f t="shared" si="2"/>
        <v>0</v>
      </c>
      <c r="Z46" s="243">
        <f t="shared" si="3"/>
        <v>0</v>
      </c>
      <c r="AA46" s="243">
        <f>IFERROR(VLOOKUP(C46,'Lista PMO'!$B:$AN,5,0),0)</f>
        <v>0</v>
      </c>
      <c r="AB46" s="243">
        <f>IFERROR(VLOOKUP(C46,'Lista PMO'!$B:$AN,6,0),0)</f>
        <v>0</v>
      </c>
      <c r="AC46" s="243">
        <f>IFERROR(VLOOKUP(C46,'Lista PMO'!$B:$AN,7,0),0)</f>
        <v>0</v>
      </c>
      <c r="AD46" s="243">
        <f>IFERROR(VLOOKUP(C46,'Lista PMO'!$B:$AN,8,0),0)</f>
        <v>0</v>
      </c>
      <c r="AE46" s="243">
        <f>IFERROR(VLOOKUP(C46,'Lista PMO'!$B:$AN,9,0),0)</f>
        <v>0</v>
      </c>
      <c r="AF46" s="244">
        <f t="shared" si="4"/>
        <v>0</v>
      </c>
      <c r="AG46" s="244">
        <f t="shared" si="5"/>
        <v>0</v>
      </c>
      <c r="AH46" s="243">
        <f t="shared" si="6"/>
        <v>0</v>
      </c>
      <c r="AI46" s="244">
        <f t="shared" si="7"/>
        <v>0</v>
      </c>
      <c r="AJ46" s="245">
        <f>'PianificazionePMO(CFI-TS)'!ACI22</f>
        <v>0</v>
      </c>
      <c r="AK46" s="245">
        <f>HLOOKUP($T$5,'PianificazionePMO(CFI-TS)'!$ACL$4:$AGK$39,ROW(A46)-27,0)</f>
        <v>0</v>
      </c>
      <c r="AL46" s="244">
        <f t="shared" si="8"/>
        <v>0</v>
      </c>
      <c r="AM46" s="245">
        <f>HLOOKUP($T$5,'PianificazionePMO(CFI-TS)'!$M$4:$DL$39,ROW(A46)-27,0)</f>
        <v>0</v>
      </c>
      <c r="AN46" s="244">
        <f t="shared" si="9"/>
        <v>0</v>
      </c>
      <c r="AO46" s="245">
        <f>IFERROR(AK46-HLOOKUP($T$5-1,'PianificazionePMO(CFI-TS)'!$ACL$4:$AGK$39,ROW(A46)-27,0),0)</f>
        <v>0</v>
      </c>
      <c r="AP46" s="244">
        <f t="shared" si="10"/>
        <v>0</v>
      </c>
      <c r="AQ46" s="245">
        <f>IFERROR(AM46-HLOOKUP($T$5-1,'PianificazionePMO(CFI-TS)'!$M$4:$DL$39,ROW(A46)-27,0),0)</f>
        <v>0</v>
      </c>
      <c r="AR46" s="244">
        <f t="shared" si="11"/>
        <v>0</v>
      </c>
      <c r="AS46" s="245">
        <f>(AD46+AE46)-IFERROR(HLOOKUP($T$5-1,'PianificazionePMO(CFI-TS)'!$PY$7:$NKW$39,ROW(A46)-25,0),0)-IFERROR(HLOOKUP($T$5-1,'PianificazionePMO(CFI-TS)'!$UB$7:$ACD$39,ROW(A46)-27,0),0)</f>
        <v>0</v>
      </c>
      <c r="AT46" s="244">
        <f t="shared" si="12"/>
        <v>0</v>
      </c>
      <c r="AU46" s="220"/>
      <c r="AV46" s="481">
        <f t="shared" si="13"/>
        <v>0</v>
      </c>
      <c r="AW46" s="515">
        <f t="shared" si="14"/>
        <v>0</v>
      </c>
    </row>
    <row r="47" spans="2:49" s="247" customFormat="1" ht="14.25" customHeight="1">
      <c r="B47" s="238" t="str">
        <f>IF('Sintesi Quantitativa (Overall)'!B49&lt;&gt;"",'Sintesi Quantitativa (Overall)'!B49,"")</f>
        <v>P59-Deploy &amp; Change CRMT</v>
      </c>
      <c r="C47" s="238" t="str">
        <f>IF('Sintesi Quantitativa (Overall)'!C49&lt;&gt;"",'Sintesi Quantitativa (Overall)'!C49,"")</f>
        <v>AO004511_YYY77</v>
      </c>
      <c r="D47" s="238"/>
      <c r="E47" s="238"/>
      <c r="F47" s="238"/>
      <c r="G47" s="238"/>
      <c r="H47" s="238"/>
      <c r="I47" s="238"/>
      <c r="J47" s="238"/>
      <c r="K47" s="238"/>
      <c r="L47" s="238"/>
      <c r="M47" s="238"/>
      <c r="N47" s="238" t="str">
        <f>IF('Sintesi Quantitativa (Overall)'!D49&lt;&gt;"",'Sintesi Quantitativa (Overall)'!D49,"")</f>
        <v>VSA</v>
      </c>
      <c r="O47" s="240">
        <f>'Sintesi Quantitativa (Overall)'!E49</f>
        <v>1</v>
      </c>
      <c r="P47" s="241">
        <f>IFERROR(VLOOKUP(C47,'Lista PMO'!$B:$AN,11,0),0)</f>
        <v>27</v>
      </c>
      <c r="Q47" s="242">
        <v>0</v>
      </c>
      <c r="R47" s="242">
        <v>0</v>
      </c>
      <c r="S47" s="241">
        <f t="shared" si="0"/>
        <v>-1</v>
      </c>
      <c r="T47" s="242"/>
      <c r="U47" s="241">
        <f>IFERROR(VLOOKUP(C47,'Lista PMO'!$B:$AN,3,0),0)</f>
        <v>28</v>
      </c>
      <c r="V47" s="242"/>
      <c r="W47" s="241">
        <f t="shared" si="1"/>
        <v>27</v>
      </c>
      <c r="X47" s="243">
        <f>IFERROR(VLOOKUP(C47,'Lista PMO'!$B:$AN,4,0),0)</f>
        <v>1</v>
      </c>
      <c r="Y47" s="241">
        <f t="shared" si="2"/>
        <v>26</v>
      </c>
      <c r="Z47" s="243">
        <f t="shared" si="3"/>
        <v>26</v>
      </c>
      <c r="AA47" s="243">
        <f>IFERROR(VLOOKUP(C47,'Lista PMO'!$B:$AN,5,0),0)</f>
        <v>0</v>
      </c>
      <c r="AB47" s="243">
        <f>IFERROR(VLOOKUP(C47,'Lista PMO'!$B:$AN,6,0),0)</f>
        <v>6</v>
      </c>
      <c r="AC47" s="243">
        <f>IFERROR(VLOOKUP(C47,'Lista PMO'!$B:$AN,7,0),0)</f>
        <v>0</v>
      </c>
      <c r="AD47" s="243">
        <f>IFERROR(VLOOKUP(C47,'Lista PMO'!$B:$AN,8,0),0)</f>
        <v>13</v>
      </c>
      <c r="AE47" s="243">
        <f>IFERROR(VLOOKUP(C47,'Lista PMO'!$B:$AN,9,0),0)</f>
        <v>7</v>
      </c>
      <c r="AF47" s="244">
        <f t="shared" si="4"/>
        <v>1</v>
      </c>
      <c r="AG47" s="244">
        <f t="shared" si="5"/>
        <v>0.76923076923076927</v>
      </c>
      <c r="AH47" s="243">
        <f t="shared" si="6"/>
        <v>6</v>
      </c>
      <c r="AI47" s="244">
        <f t="shared" si="7"/>
        <v>0.77777777777777779</v>
      </c>
      <c r="AJ47" s="245">
        <f>'PianificazionePMO(CFI-TS)'!ACI23</f>
        <v>0</v>
      </c>
      <c r="AK47" s="245">
        <f>HLOOKUP($T$5,'PianificazionePMO(CFI-TS)'!$ACL$4:$AGK$39,ROW(A47)-27,0)</f>
        <v>28</v>
      </c>
      <c r="AL47" s="244">
        <f t="shared" si="8"/>
        <v>0</v>
      </c>
      <c r="AM47" s="245">
        <f>HLOOKUP($T$5,'PianificazionePMO(CFI-TS)'!$M$4:$DL$39,ROW(A47)-27,0)</f>
        <v>26</v>
      </c>
      <c r="AN47" s="244">
        <f t="shared" si="9"/>
        <v>0.96296296296296291</v>
      </c>
      <c r="AO47" s="245">
        <f>IFERROR(AK47-HLOOKUP($T$5-1,'PianificazionePMO(CFI-TS)'!$ACL$4:$AGK$39,ROW(A47)-27,0),0)</f>
        <v>0</v>
      </c>
      <c r="AP47" s="244">
        <f t="shared" si="10"/>
        <v>0</v>
      </c>
      <c r="AQ47" s="245">
        <f>IFERROR(AM47-HLOOKUP($T$5-1,'PianificazionePMO(CFI-TS)'!$M$4:$DL$39,ROW(A47)-27,0),0)</f>
        <v>0</v>
      </c>
      <c r="AR47" s="244">
        <f t="shared" si="11"/>
        <v>0</v>
      </c>
      <c r="AS47" s="245">
        <f>(AD47+AE47)-IFERROR(HLOOKUP($T$5-1,'PianificazionePMO(CFI-TS)'!$PY$7:$NKW$39,ROW(A47)-25,0),0)-IFERROR(HLOOKUP($T$5-1,'PianificazionePMO(CFI-TS)'!$UB$7:$ACD$39,ROW(A47)-27,0),0)</f>
        <v>20</v>
      </c>
      <c r="AT47" s="244">
        <f t="shared" si="12"/>
        <v>0.76923076923076927</v>
      </c>
      <c r="AU47" s="220"/>
      <c r="AV47" s="481">
        <f t="shared" si="13"/>
        <v>-7</v>
      </c>
      <c r="AW47" s="515">
        <f t="shared" si="14"/>
        <v>-5</v>
      </c>
    </row>
    <row r="48" spans="2:49" s="247" customFormat="1" ht="14.25" customHeight="1">
      <c r="B48" s="238" t="str">
        <f>IF('Sintesi Quantitativa (Overall)'!B50&lt;&gt;"",'Sintesi Quantitativa (Overall)'!B50,"")</f>
        <v/>
      </c>
      <c r="C48" s="238" t="str">
        <f>IF('Sintesi Quantitativa (Overall)'!C50&lt;&gt;"",'Sintesi Quantitativa (Overall)'!C50,"")</f>
        <v/>
      </c>
      <c r="D48" s="238"/>
      <c r="E48" s="238"/>
      <c r="F48" s="238"/>
      <c r="G48" s="238"/>
      <c r="H48" s="238"/>
      <c r="I48" s="238"/>
      <c r="J48" s="238"/>
      <c r="K48" s="238"/>
      <c r="L48" s="238"/>
      <c r="M48" s="238"/>
      <c r="N48" s="238" t="str">
        <f>IF('Sintesi Quantitativa (Overall)'!D50&lt;&gt;"",'Sintesi Quantitativa (Overall)'!D50,"")</f>
        <v/>
      </c>
      <c r="O48" s="240">
        <f>'Sintesi Quantitativa (Overall)'!E50</f>
        <v>1</v>
      </c>
      <c r="P48" s="241">
        <f>IFERROR(VLOOKUP(C48,'Lista PMO'!$B:$AN,11,0),0)</f>
        <v>0</v>
      </c>
      <c r="Q48" s="242">
        <v>0</v>
      </c>
      <c r="R48" s="242">
        <v>0</v>
      </c>
      <c r="S48" s="241">
        <f t="shared" si="0"/>
        <v>0</v>
      </c>
      <c r="T48" s="242"/>
      <c r="U48" s="241">
        <f>IFERROR(VLOOKUP(C48,'Lista PMO'!$B:$AN,3,0),0)</f>
        <v>0</v>
      </c>
      <c r="V48" s="242"/>
      <c r="W48" s="241">
        <f t="shared" si="1"/>
        <v>0</v>
      </c>
      <c r="X48" s="243">
        <f>IFERROR(VLOOKUP(C48,'Lista PMO'!$B:$AN,4,0),0)</f>
        <v>0</v>
      </c>
      <c r="Y48" s="241">
        <f t="shared" si="2"/>
        <v>0</v>
      </c>
      <c r="Z48" s="243">
        <f t="shared" si="3"/>
        <v>0</v>
      </c>
      <c r="AA48" s="243">
        <f>IFERROR(VLOOKUP(C48,'Lista PMO'!$B:$AN,5,0),0)</f>
        <v>0</v>
      </c>
      <c r="AB48" s="243">
        <f>IFERROR(VLOOKUP(C48,'Lista PMO'!$B:$AN,6,0),0)</f>
        <v>0</v>
      </c>
      <c r="AC48" s="243">
        <f>IFERROR(VLOOKUP(C48,'Lista PMO'!$B:$AN,7,0),0)</f>
        <v>0</v>
      </c>
      <c r="AD48" s="243">
        <f>IFERROR(VLOOKUP(C48,'Lista PMO'!$B:$AN,8,0),0)</f>
        <v>0</v>
      </c>
      <c r="AE48" s="243">
        <f>IFERROR(VLOOKUP(C48,'Lista PMO'!$B:$AN,9,0),0)</f>
        <v>0</v>
      </c>
      <c r="AF48" s="244">
        <f t="shared" si="4"/>
        <v>0</v>
      </c>
      <c r="AG48" s="244">
        <f t="shared" si="5"/>
        <v>0</v>
      </c>
      <c r="AH48" s="243">
        <f t="shared" si="6"/>
        <v>0</v>
      </c>
      <c r="AI48" s="244">
        <f t="shared" si="7"/>
        <v>0</v>
      </c>
      <c r="AJ48" s="245">
        <f>'PianificazionePMO(CFI-TS)'!ACI24</f>
        <v>0</v>
      </c>
      <c r="AK48" s="245">
        <f>HLOOKUP($T$5,'PianificazionePMO(CFI-TS)'!$ACL$4:$AGK$39,ROW(A48)-27,0)</f>
        <v>0</v>
      </c>
      <c r="AL48" s="244">
        <f t="shared" si="8"/>
        <v>0</v>
      </c>
      <c r="AM48" s="245">
        <f>HLOOKUP($T$5,'PianificazionePMO(CFI-TS)'!$M$4:$DL$39,ROW(A48)-27,0)</f>
        <v>0</v>
      </c>
      <c r="AN48" s="244">
        <f t="shared" si="9"/>
        <v>0</v>
      </c>
      <c r="AO48" s="245">
        <f>IFERROR(AK48-HLOOKUP($T$5-1,'PianificazionePMO(CFI-TS)'!$ACL$4:$AGK$39,ROW(A48)-27,0),0)</f>
        <v>0</v>
      </c>
      <c r="AP48" s="244">
        <f t="shared" si="10"/>
        <v>0</v>
      </c>
      <c r="AQ48" s="245">
        <f>IFERROR(AM48-HLOOKUP($T$5-1,'PianificazionePMO(CFI-TS)'!$M$4:$DL$39,ROW(A48)-27,0),0)</f>
        <v>0</v>
      </c>
      <c r="AR48" s="244">
        <f t="shared" si="11"/>
        <v>0</v>
      </c>
      <c r="AS48" s="245">
        <f>(AD48+AE48)-IFERROR(HLOOKUP($T$5-1,'PianificazionePMO(CFI-TS)'!$PY$7:$NKW$39,ROW(A48)-25,0),0)-IFERROR(HLOOKUP($T$5-1,'PianificazionePMO(CFI-TS)'!$UB$7:$ACD$39,ROW(A48)-27,0),0)</f>
        <v>0</v>
      </c>
      <c r="AT48" s="244">
        <f t="shared" si="12"/>
        <v>0</v>
      </c>
      <c r="AU48" s="220"/>
      <c r="AV48" s="481">
        <f t="shared" si="13"/>
        <v>0</v>
      </c>
      <c r="AW48" s="515">
        <f t="shared" si="14"/>
        <v>0</v>
      </c>
    </row>
    <row r="49" spans="2:49" s="247" customFormat="1" ht="14.25" customHeight="1">
      <c r="B49" s="238" t="str">
        <f>IF('Sintesi Quantitativa (Overall)'!B51&lt;&gt;"",'Sintesi Quantitativa (Overall)'!B51,"")</f>
        <v/>
      </c>
      <c r="C49" s="238" t="str">
        <f>IF('Sintesi Quantitativa (Overall)'!C51&lt;&gt;"",'Sintesi Quantitativa (Overall)'!C51,"")</f>
        <v/>
      </c>
      <c r="D49" s="238"/>
      <c r="E49" s="238"/>
      <c r="F49" s="238"/>
      <c r="G49" s="238"/>
      <c r="H49" s="238"/>
      <c r="I49" s="238"/>
      <c r="J49" s="238"/>
      <c r="K49" s="238"/>
      <c r="L49" s="238"/>
      <c r="M49" s="238"/>
      <c r="N49" s="238" t="str">
        <f>IF('Sintesi Quantitativa (Overall)'!D51&lt;&gt;"",'Sintesi Quantitativa (Overall)'!D51,"")</f>
        <v/>
      </c>
      <c r="O49" s="240">
        <f>'Sintesi Quantitativa (Overall)'!E51</f>
        <v>0</v>
      </c>
      <c r="P49" s="241">
        <f>IFERROR(VLOOKUP(C49,'Lista PMO'!$B:$AN,11,0),0)</f>
        <v>0</v>
      </c>
      <c r="Q49" s="242">
        <v>0</v>
      </c>
      <c r="R49" s="242">
        <v>0</v>
      </c>
      <c r="S49" s="241">
        <f t="shared" si="0"/>
        <v>0</v>
      </c>
      <c r="T49" s="242"/>
      <c r="U49" s="241">
        <f>IFERROR(VLOOKUP(C49,'Lista PMO'!$B:$AN,3,0),0)</f>
        <v>0</v>
      </c>
      <c r="V49" s="242"/>
      <c r="W49" s="241">
        <f t="shared" si="1"/>
        <v>0</v>
      </c>
      <c r="X49" s="243">
        <f>IFERROR(VLOOKUP(C49,'Lista PMO'!$B:$AN,4,0),0)</f>
        <v>0</v>
      </c>
      <c r="Y49" s="241">
        <f t="shared" si="2"/>
        <v>0</v>
      </c>
      <c r="Z49" s="243">
        <f t="shared" si="3"/>
        <v>0</v>
      </c>
      <c r="AA49" s="243">
        <f>IFERROR(VLOOKUP(C49,'Lista PMO'!$B:$AN,5,0),0)</f>
        <v>0</v>
      </c>
      <c r="AB49" s="243">
        <f>IFERROR(VLOOKUP(C49,'Lista PMO'!$B:$AN,6,0),0)</f>
        <v>0</v>
      </c>
      <c r="AC49" s="243">
        <f>IFERROR(VLOOKUP(C49,'Lista PMO'!$B:$AN,7,0),0)</f>
        <v>0</v>
      </c>
      <c r="AD49" s="243">
        <f>IFERROR(VLOOKUP(C49,'Lista PMO'!$B:$AN,8,0),0)</f>
        <v>0</v>
      </c>
      <c r="AE49" s="243">
        <f>IFERROR(VLOOKUP(C49,'Lista PMO'!$B:$AN,9,0),0)</f>
        <v>0</v>
      </c>
      <c r="AF49" s="244">
        <f t="shared" si="4"/>
        <v>0</v>
      </c>
      <c r="AG49" s="244">
        <f t="shared" si="5"/>
        <v>0</v>
      </c>
      <c r="AH49" s="243">
        <f t="shared" si="6"/>
        <v>0</v>
      </c>
      <c r="AI49" s="244">
        <f t="shared" si="7"/>
        <v>0</v>
      </c>
      <c r="AJ49" s="245">
        <f>'PianificazionePMO(CFI-TS)'!ACI25</f>
        <v>0</v>
      </c>
      <c r="AK49" s="245">
        <f>HLOOKUP($T$5,'PianificazionePMO(CFI-TS)'!$ACL$4:$AGK$39,ROW(A49)-27,0)</f>
        <v>0</v>
      </c>
      <c r="AL49" s="244">
        <f t="shared" si="8"/>
        <v>0</v>
      </c>
      <c r="AM49" s="245">
        <f>HLOOKUP($T$5,'PianificazionePMO(CFI-TS)'!$M$4:$DL$39,ROW(A49)-27,0)</f>
        <v>0</v>
      </c>
      <c r="AN49" s="244">
        <f t="shared" si="9"/>
        <v>0</v>
      </c>
      <c r="AO49" s="245">
        <f>IFERROR(AK49-HLOOKUP($T$5-1,'PianificazionePMO(CFI-TS)'!$ACL$4:$AGK$39,ROW(A49)-27,0),0)</f>
        <v>0</v>
      </c>
      <c r="AP49" s="244">
        <f t="shared" si="10"/>
        <v>0</v>
      </c>
      <c r="AQ49" s="245">
        <f>IFERROR(AM49-HLOOKUP($T$5-1,'PianificazionePMO(CFI-TS)'!$M$4:$DL$39,ROW(A49)-27,0),0)</f>
        <v>0</v>
      </c>
      <c r="AR49" s="244">
        <f t="shared" si="11"/>
        <v>0</v>
      </c>
      <c r="AS49" s="245">
        <f>(AD49+AE49)-IFERROR(HLOOKUP($T$5-1,'PianificazionePMO(CFI-TS)'!$PY$7:$NKW$39,ROW(A49)-25,0),0)-IFERROR(HLOOKUP($T$5-1,'PianificazionePMO(CFI-TS)'!$UB$7:$ACD$39,ROW(A49)-27,0),0)</f>
        <v>0</v>
      </c>
      <c r="AT49" s="244">
        <f t="shared" si="12"/>
        <v>0</v>
      </c>
      <c r="AU49" s="220"/>
      <c r="AV49" s="481">
        <f t="shared" si="13"/>
        <v>0</v>
      </c>
      <c r="AW49" s="515">
        <f t="shared" si="14"/>
        <v>0</v>
      </c>
    </row>
    <row r="50" spans="2:49" s="247" customFormat="1" ht="14.25" customHeight="1">
      <c r="B50" s="238" t="str">
        <f>IF('Sintesi Quantitativa (Overall)'!B52&lt;&gt;"",'Sintesi Quantitativa (Overall)'!B52,"")</f>
        <v/>
      </c>
      <c r="C50" s="238" t="str">
        <f>IF('Sintesi Quantitativa (Overall)'!C52&lt;&gt;"",'Sintesi Quantitativa (Overall)'!C52,"")</f>
        <v/>
      </c>
      <c r="D50" s="238"/>
      <c r="E50" s="238"/>
      <c r="F50" s="238"/>
      <c r="G50" s="238"/>
      <c r="H50" s="238"/>
      <c r="I50" s="238"/>
      <c r="J50" s="238"/>
      <c r="K50" s="238"/>
      <c r="L50" s="238"/>
      <c r="M50" s="238"/>
      <c r="N50" s="238" t="str">
        <f>IF('Sintesi Quantitativa (Overall)'!D52&lt;&gt;"",'Sintesi Quantitativa (Overall)'!D52,"")</f>
        <v/>
      </c>
      <c r="O50" s="240">
        <f>'Sintesi Quantitativa (Overall)'!E52</f>
        <v>0</v>
      </c>
      <c r="P50" s="241">
        <f>IFERROR(VLOOKUP(C50,'Lista PMO'!$B:$AN,11,0),0)</f>
        <v>0</v>
      </c>
      <c r="Q50" s="242">
        <v>0</v>
      </c>
      <c r="R50" s="242">
        <v>0</v>
      </c>
      <c r="S50" s="241">
        <f t="shared" si="0"/>
        <v>0</v>
      </c>
      <c r="T50" s="242"/>
      <c r="U50" s="241">
        <f>IFERROR(VLOOKUP(C50,'Lista PMO'!$B:$AN,3,0),0)</f>
        <v>0</v>
      </c>
      <c r="V50" s="242"/>
      <c r="W50" s="241">
        <f t="shared" si="1"/>
        <v>0</v>
      </c>
      <c r="X50" s="243">
        <f>IFERROR(VLOOKUP(C50,'Lista PMO'!$B:$AN,4,0),0)</f>
        <v>0</v>
      </c>
      <c r="Y50" s="241">
        <f t="shared" si="2"/>
        <v>0</v>
      </c>
      <c r="Z50" s="243">
        <f t="shared" si="3"/>
        <v>0</v>
      </c>
      <c r="AA50" s="243">
        <f>IFERROR(VLOOKUP(C50,'Lista PMO'!$B:$AN,5,0),0)</f>
        <v>0</v>
      </c>
      <c r="AB50" s="243">
        <f>IFERROR(VLOOKUP(C50,'Lista PMO'!$B:$AN,6,0),0)</f>
        <v>0</v>
      </c>
      <c r="AC50" s="243">
        <f>IFERROR(VLOOKUP(C50,'Lista PMO'!$B:$AN,7,0),0)</f>
        <v>0</v>
      </c>
      <c r="AD50" s="243">
        <f>IFERROR(VLOOKUP(C50,'Lista PMO'!$B:$AN,8,0),0)</f>
        <v>0</v>
      </c>
      <c r="AE50" s="243">
        <f>IFERROR(VLOOKUP(C50,'Lista PMO'!$B:$AN,9,0),0)</f>
        <v>0</v>
      </c>
      <c r="AF50" s="244">
        <f t="shared" si="4"/>
        <v>0</v>
      </c>
      <c r="AG50" s="244">
        <f t="shared" si="5"/>
        <v>0</v>
      </c>
      <c r="AH50" s="243">
        <f t="shared" si="6"/>
        <v>0</v>
      </c>
      <c r="AI50" s="244">
        <f t="shared" si="7"/>
        <v>0</v>
      </c>
      <c r="AJ50" s="245">
        <f>'PianificazionePMO(CFI-TS)'!ACI26</f>
        <v>0</v>
      </c>
      <c r="AK50" s="245">
        <f>HLOOKUP($T$5,'PianificazionePMO(CFI-TS)'!$ACL$4:$AGK$39,ROW(A50)-27,0)</f>
        <v>0</v>
      </c>
      <c r="AL50" s="244">
        <f t="shared" si="8"/>
        <v>0</v>
      </c>
      <c r="AM50" s="245">
        <f>HLOOKUP($T$5,'PianificazionePMO(CFI-TS)'!$M$4:$DL$39,ROW(A50)-27,0)</f>
        <v>0</v>
      </c>
      <c r="AN50" s="244">
        <f t="shared" si="9"/>
        <v>0</v>
      </c>
      <c r="AO50" s="245">
        <f>IFERROR(AK50-HLOOKUP($T$5-1,'PianificazionePMO(CFI-TS)'!$ACL$4:$AGK$39,ROW(A50)-27,0),0)</f>
        <v>0</v>
      </c>
      <c r="AP50" s="244">
        <f t="shared" si="10"/>
        <v>0</v>
      </c>
      <c r="AQ50" s="245">
        <f>IFERROR(AM50-HLOOKUP($T$5-1,'PianificazionePMO(CFI-TS)'!$M$4:$DL$39,ROW(A50)-27,0),0)</f>
        <v>0</v>
      </c>
      <c r="AR50" s="244">
        <f t="shared" si="11"/>
        <v>0</v>
      </c>
      <c r="AS50" s="245">
        <f>(AD50+AE50)-IFERROR(HLOOKUP($T$5-1,'PianificazionePMO(CFI-TS)'!$PY$7:$NKW$39,ROW(A50)-25,0),0)-IFERROR(HLOOKUP($T$5-1,'PianificazionePMO(CFI-TS)'!$UB$7:$ACD$39,ROW(A50)-27,0),0)</f>
        <v>0</v>
      </c>
      <c r="AT50" s="244">
        <f t="shared" si="12"/>
        <v>0</v>
      </c>
      <c r="AU50" s="220"/>
      <c r="AV50" s="481">
        <f t="shared" si="13"/>
        <v>0</v>
      </c>
      <c r="AW50" s="515">
        <f t="shared" si="14"/>
        <v>0</v>
      </c>
    </row>
    <row r="51" spans="2:49" s="247" customFormat="1" ht="27" customHeight="1">
      <c r="B51" s="238" t="str">
        <f>IF('Sintesi Quantitativa (Overall)'!B53&lt;&gt;"",'Sintesi Quantitativa (Overall)'!B53,"")</f>
        <v/>
      </c>
      <c r="C51" s="238" t="str">
        <f>IF('Sintesi Quantitativa (Overall)'!C53&lt;&gt;"",'Sintesi Quantitativa (Overall)'!C53,"")</f>
        <v/>
      </c>
      <c r="D51" s="238"/>
      <c r="E51" s="238"/>
      <c r="F51" s="238"/>
      <c r="G51" s="238"/>
      <c r="H51" s="238"/>
      <c r="I51" s="238"/>
      <c r="J51" s="238"/>
      <c r="K51" s="238"/>
      <c r="L51" s="238"/>
      <c r="M51" s="238"/>
      <c r="N51" s="238" t="str">
        <f>IF('Sintesi Quantitativa (Overall)'!D53&lt;&gt;"",'Sintesi Quantitativa (Overall)'!D53,"")</f>
        <v/>
      </c>
      <c r="O51" s="240">
        <f>'Sintesi Quantitativa (Overall)'!E53</f>
        <v>0</v>
      </c>
      <c r="P51" s="241">
        <f>IFERROR(VLOOKUP(C51,'Lista PMO'!$B:$AN,11,0),0)</f>
        <v>0</v>
      </c>
      <c r="Q51" s="242">
        <v>0</v>
      </c>
      <c r="R51" s="242">
        <v>0</v>
      </c>
      <c r="S51" s="241">
        <f t="shared" si="0"/>
        <v>0</v>
      </c>
      <c r="T51" s="242"/>
      <c r="U51" s="241">
        <f>IFERROR(VLOOKUP(C51,'Lista PMO'!$B:$AN,3,0),0)</f>
        <v>0</v>
      </c>
      <c r="V51" s="242"/>
      <c r="W51" s="241">
        <f t="shared" si="1"/>
        <v>0</v>
      </c>
      <c r="X51" s="243">
        <f>IFERROR(VLOOKUP(C51,'Lista PMO'!$B:$AN,4,0),0)</f>
        <v>0</v>
      </c>
      <c r="Y51" s="241">
        <f t="shared" si="2"/>
        <v>0</v>
      </c>
      <c r="Z51" s="243">
        <f t="shared" si="3"/>
        <v>0</v>
      </c>
      <c r="AA51" s="243">
        <f>IFERROR(VLOOKUP(C51,'Lista PMO'!$B:$AN,5,0),0)</f>
        <v>0</v>
      </c>
      <c r="AB51" s="243">
        <f>IFERROR(VLOOKUP(C51,'Lista PMO'!$B:$AN,6,0),0)</f>
        <v>0</v>
      </c>
      <c r="AC51" s="243">
        <f>IFERROR(VLOOKUP(C51,'Lista PMO'!$B:$AN,7,0),0)</f>
        <v>0</v>
      </c>
      <c r="AD51" s="243">
        <f>IFERROR(VLOOKUP(C51,'Lista PMO'!$B:$AN,8,0),0)</f>
        <v>0</v>
      </c>
      <c r="AE51" s="243">
        <f>IFERROR(VLOOKUP(C51,'Lista PMO'!$B:$AN,9,0),0)</f>
        <v>0</v>
      </c>
      <c r="AF51" s="244">
        <f t="shared" si="4"/>
        <v>0</v>
      </c>
      <c r="AG51" s="244">
        <f t="shared" si="5"/>
        <v>0</v>
      </c>
      <c r="AH51" s="243">
        <f t="shared" si="6"/>
        <v>0</v>
      </c>
      <c r="AI51" s="244">
        <f t="shared" si="7"/>
        <v>0</v>
      </c>
      <c r="AJ51" s="245">
        <f>'PianificazionePMO(CFI-TS)'!ACI27</f>
        <v>0</v>
      </c>
      <c r="AK51" s="245">
        <f>HLOOKUP($T$5,'PianificazionePMO(CFI-TS)'!$ACL$4:$AGK$39,ROW(A51)-27,0)</f>
        <v>0</v>
      </c>
      <c r="AL51" s="244">
        <f t="shared" si="8"/>
        <v>0</v>
      </c>
      <c r="AM51" s="245">
        <f>HLOOKUP($T$5,'PianificazionePMO(CFI-TS)'!$M$4:$DL$39,ROW(A51)-27,0)</f>
        <v>0</v>
      </c>
      <c r="AN51" s="244">
        <f t="shared" si="9"/>
        <v>0</v>
      </c>
      <c r="AO51" s="245">
        <f>IFERROR(AK51-HLOOKUP($T$5-1,'PianificazionePMO(CFI-TS)'!$ACL$4:$AGK$39,ROW(A51)-27,0),0)</f>
        <v>0</v>
      </c>
      <c r="AP51" s="244">
        <f t="shared" si="10"/>
        <v>0</v>
      </c>
      <c r="AQ51" s="245">
        <f>IFERROR(AM51-HLOOKUP($T$5-1,'PianificazionePMO(CFI-TS)'!$M$4:$DL$39,ROW(A51)-27,0),0)</f>
        <v>0</v>
      </c>
      <c r="AR51" s="244">
        <f t="shared" si="11"/>
        <v>0</v>
      </c>
      <c r="AS51" s="245">
        <f>(AD51+AE51)-IFERROR(HLOOKUP($T$5-1,'PianificazionePMO(CFI-TS)'!$PY$7:$NKW$39,ROW(A51)-25,0),0)-IFERROR(HLOOKUP($T$5-1,'PianificazionePMO(CFI-TS)'!$UB$7:$ACD$39,ROW(A51)-27,0),0)</f>
        <v>0</v>
      </c>
      <c r="AT51" s="244">
        <f t="shared" si="12"/>
        <v>0</v>
      </c>
      <c r="AU51" s="220"/>
      <c r="AV51" s="481">
        <f t="shared" si="13"/>
        <v>0</v>
      </c>
      <c r="AW51" s="515">
        <f t="shared" si="14"/>
        <v>0</v>
      </c>
    </row>
    <row r="52" spans="2:49" s="247" customFormat="1" ht="14.25" customHeight="1">
      <c r="B52" s="238" t="str">
        <f>IF('Sintesi Quantitativa (Overall)'!B54&lt;&gt;"",'Sintesi Quantitativa (Overall)'!B54,"")</f>
        <v/>
      </c>
      <c r="C52" s="238" t="str">
        <f>IF('Sintesi Quantitativa (Overall)'!C54&lt;&gt;"",'Sintesi Quantitativa (Overall)'!C54,"")</f>
        <v/>
      </c>
      <c r="D52" s="238"/>
      <c r="E52" s="238"/>
      <c r="F52" s="238"/>
      <c r="G52" s="238"/>
      <c r="H52" s="238"/>
      <c r="I52" s="238"/>
      <c r="J52" s="238"/>
      <c r="K52" s="238"/>
      <c r="L52" s="238"/>
      <c r="M52" s="238"/>
      <c r="N52" s="238" t="str">
        <f>IF('Sintesi Quantitativa (Overall)'!D54&lt;&gt;"",'Sintesi Quantitativa (Overall)'!D54,"")</f>
        <v/>
      </c>
      <c r="O52" s="240">
        <f>'Sintesi Quantitativa (Overall)'!E54</f>
        <v>0</v>
      </c>
      <c r="P52" s="241">
        <f>IFERROR(VLOOKUP(C52,'Lista PMO'!$B:$AN,11,0),0)</f>
        <v>0</v>
      </c>
      <c r="Q52" s="242">
        <v>0</v>
      </c>
      <c r="R52" s="242">
        <v>0</v>
      </c>
      <c r="S52" s="241">
        <f t="shared" si="0"/>
        <v>0</v>
      </c>
      <c r="T52" s="242"/>
      <c r="U52" s="241">
        <f>IFERROR(VLOOKUP(C52,'Lista PMO'!$B:$AN,3,0),0)</f>
        <v>0</v>
      </c>
      <c r="V52" s="242"/>
      <c r="W52" s="241">
        <f t="shared" si="1"/>
        <v>0</v>
      </c>
      <c r="X52" s="243">
        <f>IFERROR(VLOOKUP(C52,'Lista PMO'!$B:$AN,4,0),0)</f>
        <v>0</v>
      </c>
      <c r="Y52" s="241">
        <f t="shared" si="2"/>
        <v>0</v>
      </c>
      <c r="Z52" s="243">
        <f t="shared" si="3"/>
        <v>0</v>
      </c>
      <c r="AA52" s="243">
        <f>IFERROR(VLOOKUP(C52,'Lista PMO'!$B:$AN,5,0),0)</f>
        <v>0</v>
      </c>
      <c r="AB52" s="243">
        <f>IFERROR(VLOOKUP(C52,'Lista PMO'!$B:$AN,6,0),0)</f>
        <v>0</v>
      </c>
      <c r="AC52" s="243">
        <f>IFERROR(VLOOKUP(C52,'Lista PMO'!$B:$AN,7,0),0)</f>
        <v>0</v>
      </c>
      <c r="AD52" s="243">
        <f>IFERROR(VLOOKUP(C52,'Lista PMO'!$B:$AN,8,0),0)</f>
        <v>0</v>
      </c>
      <c r="AE52" s="243">
        <f>IFERROR(VLOOKUP(C52,'Lista PMO'!$B:$AN,9,0),0)</f>
        <v>0</v>
      </c>
      <c r="AF52" s="244">
        <f t="shared" si="4"/>
        <v>0</v>
      </c>
      <c r="AG52" s="244">
        <f t="shared" si="5"/>
        <v>0</v>
      </c>
      <c r="AH52" s="243">
        <f t="shared" si="6"/>
        <v>0</v>
      </c>
      <c r="AI52" s="244">
        <f t="shared" si="7"/>
        <v>0</v>
      </c>
      <c r="AJ52" s="245">
        <f>'PianificazionePMO(CFI-TS)'!ACI28</f>
        <v>0</v>
      </c>
      <c r="AK52" s="245">
        <f>HLOOKUP($T$5,'PianificazionePMO(CFI-TS)'!$ACL$4:$AGK$39,ROW(A52)-27,0)</f>
        <v>0</v>
      </c>
      <c r="AL52" s="244">
        <f t="shared" si="8"/>
        <v>0</v>
      </c>
      <c r="AM52" s="245">
        <f>HLOOKUP($T$5,'PianificazionePMO(CFI-TS)'!$M$4:$DL$39,ROW(A52)-27,0)</f>
        <v>0</v>
      </c>
      <c r="AN52" s="244">
        <f t="shared" si="9"/>
        <v>0</v>
      </c>
      <c r="AO52" s="245">
        <f>IFERROR(AK52-HLOOKUP($T$5-1,'PianificazionePMO(CFI-TS)'!$ACL$4:$AGK$39,ROW(A52)-27,0),0)</f>
        <v>0</v>
      </c>
      <c r="AP52" s="244">
        <f t="shared" si="10"/>
        <v>0</v>
      </c>
      <c r="AQ52" s="245">
        <f>IFERROR(AM52-HLOOKUP($T$5-1,'PianificazionePMO(CFI-TS)'!$M$4:$DL$39,ROW(A52)-27,0),0)</f>
        <v>0</v>
      </c>
      <c r="AR52" s="244">
        <f t="shared" si="11"/>
        <v>0</v>
      </c>
      <c r="AS52" s="245">
        <f>(AD52+AE52)-IFERROR(HLOOKUP($T$5-1,'PianificazionePMO(CFI-TS)'!$PY$7:$NKW$39,ROW(A52)-25,0),0)-IFERROR(HLOOKUP($T$5-1,'PianificazionePMO(CFI-TS)'!$UB$7:$ACD$39,ROW(A52)-27,0),0)</f>
        <v>0</v>
      </c>
      <c r="AT52" s="244">
        <f t="shared" si="12"/>
        <v>0</v>
      </c>
      <c r="AU52" s="220"/>
      <c r="AV52" s="481">
        <f t="shared" si="13"/>
        <v>0</v>
      </c>
      <c r="AW52" s="515">
        <f t="shared" si="14"/>
        <v>0</v>
      </c>
    </row>
    <row r="53" spans="2:49" s="247" customFormat="1" ht="14.25" customHeight="1">
      <c r="B53" s="238" t="str">
        <f>IF('Sintesi Quantitativa (Overall)'!B55&lt;&gt;"",'Sintesi Quantitativa (Overall)'!B55,"")</f>
        <v/>
      </c>
      <c r="C53" s="238" t="str">
        <f>IF('Sintesi Quantitativa (Overall)'!C55&lt;&gt;"",'Sintesi Quantitativa (Overall)'!C55,"")</f>
        <v/>
      </c>
      <c r="D53" s="238"/>
      <c r="E53" s="238"/>
      <c r="F53" s="238"/>
      <c r="G53" s="238"/>
      <c r="H53" s="238"/>
      <c r="I53" s="238"/>
      <c r="J53" s="238"/>
      <c r="K53" s="238"/>
      <c r="L53" s="238"/>
      <c r="M53" s="238"/>
      <c r="N53" s="238" t="str">
        <f>IF('Sintesi Quantitativa (Overall)'!D55&lt;&gt;"",'Sintesi Quantitativa (Overall)'!D55,"")</f>
        <v/>
      </c>
      <c r="O53" s="240">
        <f>'Sintesi Quantitativa (Overall)'!E55</f>
        <v>0</v>
      </c>
      <c r="P53" s="241">
        <f>IFERROR(VLOOKUP(C53,'Lista PMO'!$B:$AN,11,0),0)</f>
        <v>0</v>
      </c>
      <c r="Q53" s="242">
        <v>0</v>
      </c>
      <c r="R53" s="242">
        <v>0</v>
      </c>
      <c r="S53" s="241">
        <f t="shared" si="0"/>
        <v>0</v>
      </c>
      <c r="T53" s="242"/>
      <c r="U53" s="241">
        <f>IFERROR(VLOOKUP(C53,'Lista PMO'!$B:$AN,3,0),0)</f>
        <v>0</v>
      </c>
      <c r="V53" s="242"/>
      <c r="W53" s="241">
        <f t="shared" si="1"/>
        <v>0</v>
      </c>
      <c r="X53" s="243">
        <f>IFERROR(VLOOKUP(C53,'Lista PMO'!$B:$AN,4,0),0)</f>
        <v>0</v>
      </c>
      <c r="Y53" s="241">
        <f t="shared" si="2"/>
        <v>0</v>
      </c>
      <c r="Z53" s="243">
        <f t="shared" si="3"/>
        <v>0</v>
      </c>
      <c r="AA53" s="243">
        <f>IFERROR(VLOOKUP(C53,'Lista PMO'!$B:$AN,5,0),0)</f>
        <v>0</v>
      </c>
      <c r="AB53" s="243">
        <f>IFERROR(VLOOKUP(C53,'Lista PMO'!$B:$AN,6,0),0)</f>
        <v>0</v>
      </c>
      <c r="AC53" s="243">
        <f>IFERROR(VLOOKUP(C53,'Lista PMO'!$B:$AN,7,0),0)</f>
        <v>0</v>
      </c>
      <c r="AD53" s="243">
        <f>IFERROR(VLOOKUP(C53,'Lista PMO'!$B:$AN,8,0),0)</f>
        <v>0</v>
      </c>
      <c r="AE53" s="243">
        <f>IFERROR(VLOOKUP(C53,'Lista PMO'!$B:$AN,9,0),0)</f>
        <v>0</v>
      </c>
      <c r="AF53" s="244">
        <f t="shared" si="4"/>
        <v>0</v>
      </c>
      <c r="AG53" s="244">
        <f t="shared" si="5"/>
        <v>0</v>
      </c>
      <c r="AH53" s="243">
        <f t="shared" si="6"/>
        <v>0</v>
      </c>
      <c r="AI53" s="244">
        <f t="shared" si="7"/>
        <v>0</v>
      </c>
      <c r="AJ53" s="245">
        <f>'PianificazionePMO(CFI-TS)'!ACI29</f>
        <v>0</v>
      </c>
      <c r="AK53" s="245">
        <f>HLOOKUP($T$5,'PianificazionePMO(CFI-TS)'!$ACL$4:$AGK$39,ROW(A53)-27,0)</f>
        <v>0</v>
      </c>
      <c r="AL53" s="244">
        <f t="shared" si="8"/>
        <v>0</v>
      </c>
      <c r="AM53" s="245">
        <f>HLOOKUP($T$5,'PianificazionePMO(CFI-TS)'!$M$4:$DL$39,ROW(A53)-27,0)</f>
        <v>0</v>
      </c>
      <c r="AN53" s="244">
        <f t="shared" si="9"/>
        <v>0</v>
      </c>
      <c r="AO53" s="245">
        <f>IFERROR(AK53-HLOOKUP($T$5-1,'PianificazionePMO(CFI-TS)'!$ACL$4:$AGK$39,ROW(A53)-27,0),0)</f>
        <v>0</v>
      </c>
      <c r="AP53" s="244">
        <f t="shared" si="10"/>
        <v>0</v>
      </c>
      <c r="AQ53" s="245">
        <f>IFERROR(AM53-HLOOKUP($T$5-1,'PianificazionePMO(CFI-TS)'!$M$4:$DL$39,ROW(A53)-27,0),0)</f>
        <v>0</v>
      </c>
      <c r="AR53" s="244">
        <f t="shared" si="11"/>
        <v>0</v>
      </c>
      <c r="AS53" s="245">
        <f>(AD53+AE53)-IFERROR(HLOOKUP($T$5-1,'PianificazionePMO(CFI-TS)'!$PY$7:$NKW$39,ROW(A53)-25,0),0)-IFERROR(HLOOKUP($T$5-1,'PianificazionePMO(CFI-TS)'!$UB$7:$ACD$39,ROW(A53)-27,0),0)</f>
        <v>0</v>
      </c>
      <c r="AT53" s="244">
        <f t="shared" si="12"/>
        <v>0</v>
      </c>
      <c r="AU53" s="220"/>
      <c r="AV53" s="481">
        <f t="shared" si="13"/>
        <v>0</v>
      </c>
      <c r="AW53" s="515">
        <f t="shared" si="14"/>
        <v>0</v>
      </c>
    </row>
    <row r="54" spans="2:49" s="247" customFormat="1" ht="14.25" customHeight="1">
      <c r="B54" s="238" t="str">
        <f>IF('Sintesi Quantitativa (Overall)'!B56&lt;&gt;"",'Sintesi Quantitativa (Overall)'!B56,"")</f>
        <v/>
      </c>
      <c r="C54" s="238" t="str">
        <f>IF('Sintesi Quantitativa (Overall)'!C56&lt;&gt;"",'Sintesi Quantitativa (Overall)'!C56,"")</f>
        <v/>
      </c>
      <c r="D54" s="238"/>
      <c r="E54" s="238"/>
      <c r="F54" s="238"/>
      <c r="G54" s="238"/>
      <c r="H54" s="238"/>
      <c r="I54" s="238"/>
      <c r="J54" s="238"/>
      <c r="K54" s="238"/>
      <c r="L54" s="238"/>
      <c r="M54" s="238"/>
      <c r="N54" s="238" t="str">
        <f>IF('Sintesi Quantitativa (Overall)'!D56&lt;&gt;"",'Sintesi Quantitativa (Overall)'!D56,"")</f>
        <v/>
      </c>
      <c r="O54" s="240">
        <f>'Sintesi Quantitativa (Overall)'!E56</f>
        <v>0</v>
      </c>
      <c r="P54" s="241">
        <f>IFERROR(VLOOKUP(C54,'Lista PMO'!$B:$AN,11,0),0)</f>
        <v>0</v>
      </c>
      <c r="Q54" s="242">
        <v>0</v>
      </c>
      <c r="R54" s="242">
        <v>0</v>
      </c>
      <c r="S54" s="241">
        <f t="shared" si="0"/>
        <v>0</v>
      </c>
      <c r="T54" s="242"/>
      <c r="U54" s="241">
        <f>IFERROR(VLOOKUP(C54,'Lista PMO'!$B:$AN,3,0),0)</f>
        <v>0</v>
      </c>
      <c r="V54" s="242"/>
      <c r="W54" s="241">
        <f t="shared" si="1"/>
        <v>0</v>
      </c>
      <c r="X54" s="243">
        <f>IFERROR(VLOOKUP(C54,'Lista PMO'!$B:$AN,4,0),0)</f>
        <v>0</v>
      </c>
      <c r="Y54" s="241">
        <f t="shared" si="2"/>
        <v>0</v>
      </c>
      <c r="Z54" s="243">
        <f t="shared" si="3"/>
        <v>0</v>
      </c>
      <c r="AA54" s="243">
        <f>IFERROR(VLOOKUP(C54,'Lista PMO'!$B:$AN,5,0),0)</f>
        <v>0</v>
      </c>
      <c r="AB54" s="243">
        <f>IFERROR(VLOOKUP(C54,'Lista PMO'!$B:$AN,6,0),0)</f>
        <v>0</v>
      </c>
      <c r="AC54" s="243">
        <f>IFERROR(VLOOKUP(C54,'Lista PMO'!$B:$AN,7,0),0)</f>
        <v>0</v>
      </c>
      <c r="AD54" s="243">
        <f>IFERROR(VLOOKUP(C54,'Lista PMO'!$B:$AN,8,0),0)</f>
        <v>0</v>
      </c>
      <c r="AE54" s="243">
        <f>IFERROR(VLOOKUP(C54,'Lista PMO'!$B:$AN,9,0),0)</f>
        <v>0</v>
      </c>
      <c r="AF54" s="244">
        <f t="shared" si="4"/>
        <v>0</v>
      </c>
      <c r="AG54" s="244">
        <f t="shared" si="5"/>
        <v>0</v>
      </c>
      <c r="AH54" s="243">
        <f t="shared" si="6"/>
        <v>0</v>
      </c>
      <c r="AI54" s="244">
        <f t="shared" si="7"/>
        <v>0</v>
      </c>
      <c r="AJ54" s="245">
        <f>'PianificazionePMO(CFI-TS)'!ACI30</f>
        <v>0</v>
      </c>
      <c r="AK54" s="245">
        <f>HLOOKUP($T$5,'PianificazionePMO(CFI-TS)'!$ACL$4:$AGK$39,ROW(A54)-27,0)</f>
        <v>0</v>
      </c>
      <c r="AL54" s="244">
        <f t="shared" si="8"/>
        <v>0</v>
      </c>
      <c r="AM54" s="245">
        <f>HLOOKUP($T$5,'PianificazionePMO(CFI-TS)'!$M$4:$DL$39,ROW(A54)-27,0)</f>
        <v>0</v>
      </c>
      <c r="AN54" s="244">
        <f t="shared" si="9"/>
        <v>0</v>
      </c>
      <c r="AO54" s="245">
        <f>IFERROR(AK54-HLOOKUP($T$5-1,'PianificazionePMO(CFI-TS)'!$ACL$4:$AGK$39,ROW(A54)-27,0),0)</f>
        <v>0</v>
      </c>
      <c r="AP54" s="244">
        <f t="shared" si="10"/>
        <v>0</v>
      </c>
      <c r="AQ54" s="245">
        <f>IFERROR(AM54-HLOOKUP($T$5-1,'PianificazionePMO(CFI-TS)'!$M$4:$DL$39,ROW(A54)-27,0),0)</f>
        <v>0</v>
      </c>
      <c r="AR54" s="244">
        <f t="shared" si="11"/>
        <v>0</v>
      </c>
      <c r="AS54" s="245">
        <f>(AD54+AE54)-IFERROR(HLOOKUP($T$5-1,'PianificazionePMO(CFI-TS)'!$PY$7:$NKW$39,ROW(A54)-25,0),0)-IFERROR(HLOOKUP($T$5-1,'PianificazionePMO(CFI-TS)'!$UB$7:$ACD$39,ROW(A54)-27,0),0)</f>
        <v>0</v>
      </c>
      <c r="AT54" s="244">
        <f t="shared" si="12"/>
        <v>0</v>
      </c>
      <c r="AU54" s="220"/>
      <c r="AV54" s="481">
        <f t="shared" si="13"/>
        <v>0</v>
      </c>
      <c r="AW54" s="515">
        <f t="shared" si="14"/>
        <v>0</v>
      </c>
    </row>
    <row r="55" spans="2:49" s="247" customFormat="1" ht="14.25" customHeight="1">
      <c r="B55" s="238" t="str">
        <f>IF('Sintesi Quantitativa (Overall)'!B57&lt;&gt;"",'Sintesi Quantitativa (Overall)'!B57,"")</f>
        <v/>
      </c>
      <c r="C55" s="238" t="str">
        <f>IF('Sintesi Quantitativa (Overall)'!C57&lt;&gt;"",'Sintesi Quantitativa (Overall)'!C57,"")</f>
        <v/>
      </c>
      <c r="D55" s="238"/>
      <c r="E55" s="238"/>
      <c r="F55" s="238"/>
      <c r="G55" s="238"/>
      <c r="H55" s="238"/>
      <c r="I55" s="238"/>
      <c r="J55" s="238"/>
      <c r="K55" s="238"/>
      <c r="L55" s="238"/>
      <c r="M55" s="238"/>
      <c r="N55" s="238" t="str">
        <f>IF('Sintesi Quantitativa (Overall)'!D57&lt;&gt;"",'Sintesi Quantitativa (Overall)'!D57,"")</f>
        <v/>
      </c>
      <c r="O55" s="240">
        <f>'Sintesi Quantitativa (Overall)'!E57</f>
        <v>0</v>
      </c>
      <c r="P55" s="241">
        <f>IFERROR(VLOOKUP(C55,'Lista PMO'!$B:$AN,11,0),0)</f>
        <v>0</v>
      </c>
      <c r="Q55" s="242">
        <v>0</v>
      </c>
      <c r="R55" s="242">
        <v>0</v>
      </c>
      <c r="S55" s="241">
        <f t="shared" si="0"/>
        <v>0</v>
      </c>
      <c r="T55" s="242"/>
      <c r="U55" s="241">
        <f>IFERROR(VLOOKUP(C55,'Lista PMO'!$B:$AN,3,0),0)</f>
        <v>0</v>
      </c>
      <c r="V55" s="242"/>
      <c r="W55" s="241">
        <f t="shared" si="1"/>
        <v>0</v>
      </c>
      <c r="X55" s="243">
        <f>IFERROR(VLOOKUP(C55,'Lista PMO'!$B:$AN,4,0),0)</f>
        <v>0</v>
      </c>
      <c r="Y55" s="241">
        <f t="shared" si="2"/>
        <v>0</v>
      </c>
      <c r="Z55" s="243">
        <f t="shared" si="3"/>
        <v>0</v>
      </c>
      <c r="AA55" s="243">
        <f>IFERROR(VLOOKUP(C55,'Lista PMO'!$B:$AN,5,0),0)</f>
        <v>0</v>
      </c>
      <c r="AB55" s="243">
        <f>IFERROR(VLOOKUP(C55,'Lista PMO'!$B:$AN,6,0),0)</f>
        <v>0</v>
      </c>
      <c r="AC55" s="243">
        <f>IFERROR(VLOOKUP(C55,'Lista PMO'!$B:$AN,7,0),0)</f>
        <v>0</v>
      </c>
      <c r="AD55" s="243">
        <f>IFERROR(VLOOKUP(C55,'Lista PMO'!$B:$AN,8,0),0)</f>
        <v>0</v>
      </c>
      <c r="AE55" s="243">
        <f>IFERROR(VLOOKUP(C55,'Lista PMO'!$B:$AN,9,0),0)</f>
        <v>0</v>
      </c>
      <c r="AF55" s="244">
        <f t="shared" si="4"/>
        <v>0</v>
      </c>
      <c r="AG55" s="244">
        <f t="shared" si="5"/>
        <v>0</v>
      </c>
      <c r="AH55" s="243">
        <f t="shared" si="6"/>
        <v>0</v>
      </c>
      <c r="AI55" s="244">
        <f t="shared" si="7"/>
        <v>0</v>
      </c>
      <c r="AJ55" s="245">
        <f>'PianificazionePMO(CFI-TS)'!ACI31</f>
        <v>0</v>
      </c>
      <c r="AK55" s="245">
        <f>HLOOKUP($T$5,'PianificazionePMO(CFI-TS)'!$ACL$4:$AGK$39,ROW(A55)-27,0)</f>
        <v>0</v>
      </c>
      <c r="AL55" s="244">
        <f t="shared" si="8"/>
        <v>0</v>
      </c>
      <c r="AM55" s="245">
        <f>HLOOKUP($T$5,'PianificazionePMO(CFI-TS)'!$M$4:$DL$39,ROW(A55)-27,0)</f>
        <v>0</v>
      </c>
      <c r="AN55" s="244">
        <f t="shared" si="9"/>
        <v>0</v>
      </c>
      <c r="AO55" s="245">
        <f>IFERROR(AK55-HLOOKUP($T$5-1,'PianificazionePMO(CFI-TS)'!$ACL$4:$AGK$39,ROW(A55)-27,0),0)</f>
        <v>0</v>
      </c>
      <c r="AP55" s="244">
        <f t="shared" si="10"/>
        <v>0</v>
      </c>
      <c r="AQ55" s="245">
        <f>IFERROR(AM55-HLOOKUP($T$5-1,'PianificazionePMO(CFI-TS)'!$M$4:$DL$39,ROW(A55)-27,0),0)</f>
        <v>0</v>
      </c>
      <c r="AR55" s="244">
        <f t="shared" si="11"/>
        <v>0</v>
      </c>
      <c r="AS55" s="245">
        <f>(AD55+AE55)-IFERROR(HLOOKUP($T$5-1,'PianificazionePMO(CFI-TS)'!$PY$7:$NKW$39,ROW(A55)-25,0),0)-IFERROR(HLOOKUP($T$5-1,'PianificazionePMO(CFI-TS)'!$UB$7:$ACD$39,ROW(A55)-27,0),0)</f>
        <v>0</v>
      </c>
      <c r="AT55" s="244">
        <f t="shared" si="12"/>
        <v>0</v>
      </c>
      <c r="AU55" s="220"/>
      <c r="AV55" s="481">
        <f t="shared" si="13"/>
        <v>0</v>
      </c>
      <c r="AW55" s="515">
        <f t="shared" si="14"/>
        <v>0</v>
      </c>
    </row>
    <row r="56" spans="2:49" s="247" customFormat="1" ht="14.25" customHeight="1">
      <c r="B56" s="238" t="str">
        <f>IF('Sintesi Quantitativa (Overall)'!B58&lt;&gt;"",'Sintesi Quantitativa (Overall)'!B58,"")</f>
        <v/>
      </c>
      <c r="C56" s="238" t="str">
        <f>IF('Sintesi Quantitativa (Overall)'!C58&lt;&gt;"",'Sintesi Quantitativa (Overall)'!C58,"")</f>
        <v/>
      </c>
      <c r="D56" s="238"/>
      <c r="E56" s="238"/>
      <c r="F56" s="238"/>
      <c r="G56" s="238"/>
      <c r="H56" s="238"/>
      <c r="I56" s="238"/>
      <c r="J56" s="238"/>
      <c r="K56" s="238"/>
      <c r="L56" s="238"/>
      <c r="M56" s="238"/>
      <c r="N56" s="238" t="str">
        <f>IF('Sintesi Quantitativa (Overall)'!D58&lt;&gt;"",'Sintesi Quantitativa (Overall)'!D58,"")</f>
        <v/>
      </c>
      <c r="O56" s="240">
        <f>'Sintesi Quantitativa (Overall)'!E58</f>
        <v>0</v>
      </c>
      <c r="P56" s="241">
        <f>IFERROR(VLOOKUP(C56,'Lista PMO'!$B:$AN,11,0),0)</f>
        <v>0</v>
      </c>
      <c r="Q56" s="242">
        <v>0</v>
      </c>
      <c r="R56" s="242">
        <v>0</v>
      </c>
      <c r="S56" s="241">
        <f t="shared" si="0"/>
        <v>0</v>
      </c>
      <c r="T56" s="242"/>
      <c r="U56" s="241">
        <f>IFERROR(VLOOKUP(C56,'Lista PMO'!$B:$AN,3,0),0)</f>
        <v>0</v>
      </c>
      <c r="V56" s="242"/>
      <c r="W56" s="241">
        <f t="shared" si="1"/>
        <v>0</v>
      </c>
      <c r="X56" s="243">
        <f>IFERROR(VLOOKUP(C56,'Lista PMO'!$B:$AN,4,0),0)</f>
        <v>0</v>
      </c>
      <c r="Y56" s="241">
        <f t="shared" si="2"/>
        <v>0</v>
      </c>
      <c r="Z56" s="243">
        <f t="shared" si="3"/>
        <v>0</v>
      </c>
      <c r="AA56" s="243">
        <f>IFERROR(VLOOKUP(C56,'Lista PMO'!$B:$AN,5,0),0)</f>
        <v>0</v>
      </c>
      <c r="AB56" s="243">
        <f>IFERROR(VLOOKUP(C56,'Lista PMO'!$B:$AN,6,0),0)</f>
        <v>0</v>
      </c>
      <c r="AC56" s="243">
        <f>IFERROR(VLOOKUP(C56,'Lista PMO'!$B:$AN,7,0),0)</f>
        <v>0</v>
      </c>
      <c r="AD56" s="243">
        <f>IFERROR(VLOOKUP(C56,'Lista PMO'!$B:$AN,8,0),0)</f>
        <v>0</v>
      </c>
      <c r="AE56" s="243">
        <f>IFERROR(VLOOKUP(C56,'Lista PMO'!$B:$AN,9,0),0)</f>
        <v>0</v>
      </c>
      <c r="AF56" s="244">
        <f t="shared" si="4"/>
        <v>0</v>
      </c>
      <c r="AG56" s="244">
        <f t="shared" si="5"/>
        <v>0</v>
      </c>
      <c r="AH56" s="243">
        <f t="shared" si="6"/>
        <v>0</v>
      </c>
      <c r="AI56" s="244">
        <f t="shared" si="7"/>
        <v>0</v>
      </c>
      <c r="AJ56" s="245">
        <f>'PianificazionePMO(CFI-TS)'!ACI32</f>
        <v>0</v>
      </c>
      <c r="AK56" s="245">
        <f>HLOOKUP($T$5,'PianificazionePMO(CFI-TS)'!$ACL$4:$AGK$39,ROW(A56)-27,0)</f>
        <v>0</v>
      </c>
      <c r="AL56" s="244">
        <f t="shared" si="8"/>
        <v>0</v>
      </c>
      <c r="AM56" s="245">
        <f>HLOOKUP($T$5,'PianificazionePMO(CFI-TS)'!$M$4:$DL$39,ROW(A56)-27,0)</f>
        <v>0</v>
      </c>
      <c r="AN56" s="244">
        <f t="shared" si="9"/>
        <v>0</v>
      </c>
      <c r="AO56" s="245">
        <f>IFERROR(AK56-HLOOKUP($T$5-1,'PianificazionePMO(CFI-TS)'!$ACL$4:$AGK$39,ROW(A56)-27,0),0)</f>
        <v>0</v>
      </c>
      <c r="AP56" s="244">
        <f t="shared" si="10"/>
        <v>0</v>
      </c>
      <c r="AQ56" s="245">
        <f>IFERROR(AM56-HLOOKUP($T$5-1,'PianificazionePMO(CFI-TS)'!$M$4:$DL$39,ROW(A56)-27,0),0)</f>
        <v>0</v>
      </c>
      <c r="AR56" s="244">
        <f t="shared" si="11"/>
        <v>0</v>
      </c>
      <c r="AS56" s="245">
        <f>(AD56+AE56)-IFERROR(HLOOKUP($T$5-1,'PianificazionePMO(CFI-TS)'!$PY$7:$NKW$39,ROW(A56)-25,0),0)-IFERROR(HLOOKUP($T$5-1,'PianificazionePMO(CFI-TS)'!$UB$7:$ACD$39,ROW(A56)-27,0),0)</f>
        <v>0</v>
      </c>
      <c r="AT56" s="244">
        <f t="shared" si="12"/>
        <v>0</v>
      </c>
      <c r="AU56" s="220"/>
      <c r="AV56" s="481">
        <f t="shared" si="13"/>
        <v>0</v>
      </c>
      <c r="AW56" s="515">
        <f t="shared" si="14"/>
        <v>0</v>
      </c>
    </row>
    <row r="57" spans="2:49" s="247" customFormat="1" ht="14.25" customHeight="1">
      <c r="B57" s="238" t="str">
        <f>IF('Sintesi Quantitativa (Overall)'!B59&lt;&gt;"",'Sintesi Quantitativa (Overall)'!B59,"")</f>
        <v/>
      </c>
      <c r="C57" s="238" t="str">
        <f>IF('Sintesi Quantitativa (Overall)'!C59&lt;&gt;"",'Sintesi Quantitativa (Overall)'!C59,"")</f>
        <v/>
      </c>
      <c r="D57" s="238"/>
      <c r="E57" s="238"/>
      <c r="F57" s="238"/>
      <c r="G57" s="238"/>
      <c r="H57" s="238"/>
      <c r="I57" s="238"/>
      <c r="J57" s="238"/>
      <c r="K57" s="238"/>
      <c r="L57" s="238"/>
      <c r="M57" s="238"/>
      <c r="N57" s="238" t="str">
        <f>IF('Sintesi Quantitativa (Overall)'!D59&lt;&gt;"",'Sintesi Quantitativa (Overall)'!D59,"")</f>
        <v/>
      </c>
      <c r="O57" s="240">
        <f>'Sintesi Quantitativa (Overall)'!E59</f>
        <v>0</v>
      </c>
      <c r="P57" s="241">
        <f>IFERROR(VLOOKUP(C57,'Lista PMO'!$B:$AN,11,0),0)</f>
        <v>0</v>
      </c>
      <c r="Q57" s="242">
        <v>0</v>
      </c>
      <c r="R57" s="242">
        <v>0</v>
      </c>
      <c r="S57" s="241">
        <f t="shared" si="0"/>
        <v>0</v>
      </c>
      <c r="T57" s="242"/>
      <c r="U57" s="241">
        <f>IFERROR(VLOOKUP(C57,'Lista PMO'!$B:$AN,3,0),0)</f>
        <v>0</v>
      </c>
      <c r="V57" s="242"/>
      <c r="W57" s="241">
        <f t="shared" si="1"/>
        <v>0</v>
      </c>
      <c r="X57" s="243">
        <f>IFERROR(VLOOKUP(C57,'Lista PMO'!$B:$AN,4,0),0)</f>
        <v>0</v>
      </c>
      <c r="Y57" s="241">
        <f t="shared" si="2"/>
        <v>0</v>
      </c>
      <c r="Z57" s="243">
        <f t="shared" si="3"/>
        <v>0</v>
      </c>
      <c r="AA57" s="243">
        <f>IFERROR(VLOOKUP(C57,'Lista PMO'!$B:$AN,5,0),0)</f>
        <v>0</v>
      </c>
      <c r="AB57" s="243">
        <f>IFERROR(VLOOKUP(C57,'Lista PMO'!$B:$AN,6,0),0)</f>
        <v>0</v>
      </c>
      <c r="AC57" s="243">
        <f>IFERROR(VLOOKUP(C57,'Lista PMO'!$B:$AN,7,0),0)</f>
        <v>0</v>
      </c>
      <c r="AD57" s="243">
        <f>IFERROR(VLOOKUP(C57,'Lista PMO'!$B:$AN,8,0),0)</f>
        <v>0</v>
      </c>
      <c r="AE57" s="243">
        <f>IFERROR(VLOOKUP(C57,'Lista PMO'!$B:$AN,9,0),0)</f>
        <v>0</v>
      </c>
      <c r="AF57" s="244">
        <f t="shared" si="4"/>
        <v>0</v>
      </c>
      <c r="AG57" s="244">
        <f t="shared" si="5"/>
        <v>0</v>
      </c>
      <c r="AH57" s="243">
        <f t="shared" si="6"/>
        <v>0</v>
      </c>
      <c r="AI57" s="244">
        <f t="shared" si="7"/>
        <v>0</v>
      </c>
      <c r="AJ57" s="245">
        <f>'PianificazionePMO(CFI-TS)'!ACI33</f>
        <v>0</v>
      </c>
      <c r="AK57" s="245">
        <f>HLOOKUP($T$5,'PianificazionePMO(CFI-TS)'!$ACL$4:$AGK$39,ROW(A57)-27,0)</f>
        <v>0</v>
      </c>
      <c r="AL57" s="244">
        <f t="shared" si="8"/>
        <v>0</v>
      </c>
      <c r="AM57" s="245">
        <f>HLOOKUP($T$5,'PianificazionePMO(CFI-TS)'!$M$4:$DL$39,ROW(A57)-27,0)</f>
        <v>0</v>
      </c>
      <c r="AN57" s="244">
        <f t="shared" si="9"/>
        <v>0</v>
      </c>
      <c r="AO57" s="245">
        <f>IFERROR(AK57-HLOOKUP($T$5-1,'PianificazionePMO(CFI-TS)'!$ACL$4:$AGK$39,ROW(A57)-27,0),0)</f>
        <v>0</v>
      </c>
      <c r="AP57" s="244">
        <f t="shared" si="10"/>
        <v>0</v>
      </c>
      <c r="AQ57" s="245">
        <f>IFERROR(AM57-HLOOKUP($T$5-1,'PianificazionePMO(CFI-TS)'!$M$4:$DL$39,ROW(A57)-27,0),0)</f>
        <v>0</v>
      </c>
      <c r="AR57" s="244">
        <f t="shared" si="11"/>
        <v>0</v>
      </c>
      <c r="AS57" s="245">
        <f>(AD57+AE57)-IFERROR(HLOOKUP($T$5-1,'PianificazionePMO(CFI-TS)'!$PY$7:$NKW$39,ROW(A57)-25,0),0)-IFERROR(HLOOKUP($T$5-1,'PianificazionePMO(CFI-TS)'!$UB$7:$ACD$39,ROW(A57)-27,0),0)</f>
        <v>0</v>
      </c>
      <c r="AT57" s="244">
        <f t="shared" si="12"/>
        <v>0</v>
      </c>
      <c r="AU57" s="220"/>
      <c r="AV57" s="481">
        <f t="shared" si="13"/>
        <v>0</v>
      </c>
      <c r="AW57" s="515">
        <f t="shared" si="14"/>
        <v>0</v>
      </c>
    </row>
    <row r="58" spans="2:49" s="247" customFormat="1" ht="14.25" customHeight="1">
      <c r="B58" s="238" t="str">
        <f>IF('Sintesi Quantitativa (Overall)'!B60&lt;&gt;"",'Sintesi Quantitativa (Overall)'!B60,"")</f>
        <v/>
      </c>
      <c r="C58" s="238" t="str">
        <f>IF('Sintesi Quantitativa (Overall)'!C60&lt;&gt;"",'Sintesi Quantitativa (Overall)'!C60,"")</f>
        <v/>
      </c>
      <c r="D58" s="238"/>
      <c r="E58" s="238"/>
      <c r="F58" s="238"/>
      <c r="G58" s="238"/>
      <c r="H58" s="238"/>
      <c r="I58" s="238"/>
      <c r="J58" s="238"/>
      <c r="K58" s="238"/>
      <c r="L58" s="238"/>
      <c r="M58" s="238"/>
      <c r="N58" s="238" t="str">
        <f>IF('Sintesi Quantitativa (Overall)'!D60&lt;&gt;"",'Sintesi Quantitativa (Overall)'!D60,"")</f>
        <v/>
      </c>
      <c r="O58" s="240">
        <f>'Sintesi Quantitativa (Overall)'!E60</f>
        <v>0</v>
      </c>
      <c r="P58" s="241">
        <f>IFERROR(VLOOKUP(C58,'Lista PMO'!$B:$AN,11,0),0)</f>
        <v>0</v>
      </c>
      <c r="Q58" s="242">
        <v>0</v>
      </c>
      <c r="R58" s="242">
        <v>0</v>
      </c>
      <c r="S58" s="241">
        <f t="shared" si="0"/>
        <v>0</v>
      </c>
      <c r="T58" s="242"/>
      <c r="U58" s="241">
        <f>IFERROR(VLOOKUP(C58,'Lista PMO'!$B:$AN,3,0),0)</f>
        <v>0</v>
      </c>
      <c r="V58" s="242"/>
      <c r="W58" s="241">
        <f t="shared" si="1"/>
        <v>0</v>
      </c>
      <c r="X58" s="243">
        <f>IFERROR(VLOOKUP(C58,'Lista PMO'!$B:$AN,4,0),0)</f>
        <v>0</v>
      </c>
      <c r="Y58" s="241">
        <f t="shared" si="2"/>
        <v>0</v>
      </c>
      <c r="Z58" s="243">
        <f t="shared" si="3"/>
        <v>0</v>
      </c>
      <c r="AA58" s="243">
        <f>IFERROR(VLOOKUP(C58,'Lista PMO'!$B:$AN,5,0),0)</f>
        <v>0</v>
      </c>
      <c r="AB58" s="243">
        <f>IFERROR(VLOOKUP(C58,'Lista PMO'!$B:$AN,6,0),0)</f>
        <v>0</v>
      </c>
      <c r="AC58" s="243">
        <f>IFERROR(VLOOKUP(C58,'Lista PMO'!$B:$AN,7,0),0)</f>
        <v>0</v>
      </c>
      <c r="AD58" s="243">
        <f>IFERROR(VLOOKUP(C58,'Lista PMO'!$B:$AN,8,0),0)</f>
        <v>0</v>
      </c>
      <c r="AE58" s="243">
        <f>IFERROR(VLOOKUP(C58,'Lista PMO'!$B:$AN,9,0),0)</f>
        <v>0</v>
      </c>
      <c r="AF58" s="244">
        <f t="shared" si="4"/>
        <v>0</v>
      </c>
      <c r="AG58" s="244">
        <f t="shared" si="5"/>
        <v>0</v>
      </c>
      <c r="AH58" s="243">
        <f t="shared" si="6"/>
        <v>0</v>
      </c>
      <c r="AI58" s="244">
        <f t="shared" si="7"/>
        <v>0</v>
      </c>
      <c r="AJ58" s="245">
        <f>'PianificazionePMO(CFI-TS)'!ACI34</f>
        <v>0</v>
      </c>
      <c r="AK58" s="245">
        <f>HLOOKUP($T$5,'PianificazionePMO(CFI-TS)'!$ACL$4:$AGK$39,ROW(A58)-27,0)</f>
        <v>0</v>
      </c>
      <c r="AL58" s="244">
        <f t="shared" si="8"/>
        <v>0</v>
      </c>
      <c r="AM58" s="245">
        <f>HLOOKUP($T$5,'PianificazionePMO(CFI-TS)'!$M$4:$DL$39,ROW(A58)-27,0)</f>
        <v>0</v>
      </c>
      <c r="AN58" s="244">
        <f t="shared" si="9"/>
        <v>0</v>
      </c>
      <c r="AO58" s="245">
        <f>IFERROR(AK58-HLOOKUP($T$5-1,'PianificazionePMO(CFI-TS)'!$ACL$4:$AGK$39,ROW(A58)-27,0),0)</f>
        <v>0</v>
      </c>
      <c r="AP58" s="244">
        <f t="shared" si="10"/>
        <v>0</v>
      </c>
      <c r="AQ58" s="245">
        <f>IFERROR(AM58-HLOOKUP($T$5-1,'PianificazionePMO(CFI-TS)'!$M$4:$DL$39,ROW(A58)-27,0),0)</f>
        <v>0</v>
      </c>
      <c r="AR58" s="244">
        <f t="shared" si="11"/>
        <v>0</v>
      </c>
      <c r="AS58" s="245">
        <f>(AD58+AE58)-IFERROR(HLOOKUP($T$5-1,'PianificazionePMO(CFI-TS)'!$PY$7:$NKW$39,ROW(A58)-25,0),0)-IFERROR(HLOOKUP($T$5-1,'PianificazionePMO(CFI-TS)'!$UB$7:$ACD$39,ROW(A58)-27,0),0)</f>
        <v>0</v>
      </c>
      <c r="AT58" s="244">
        <f t="shared" si="12"/>
        <v>0</v>
      </c>
      <c r="AU58" s="220"/>
      <c r="AV58" s="481">
        <f t="shared" si="13"/>
        <v>0</v>
      </c>
      <c r="AW58" s="515">
        <f t="shared" si="14"/>
        <v>0</v>
      </c>
    </row>
    <row r="59" spans="2:49" s="247" customFormat="1" ht="14.25" customHeight="1" thickBot="1">
      <c r="B59" s="238" t="str">
        <f>IF('Sintesi Quantitativa (Overall)'!B63&lt;&gt;"",'Sintesi Quantitativa (Overall)'!B63,"")</f>
        <v/>
      </c>
      <c r="C59" s="238" t="str">
        <f>IF('Sintesi Quantitativa (Overall)'!C63&lt;&gt;"",'Sintesi Quantitativa (Overall)'!C63,"")</f>
        <v/>
      </c>
      <c r="D59" s="238"/>
      <c r="E59" s="238"/>
      <c r="F59" s="238"/>
      <c r="G59" s="238"/>
      <c r="H59" s="238"/>
      <c r="I59" s="238"/>
      <c r="J59" s="238"/>
      <c r="K59" s="238"/>
      <c r="L59" s="238"/>
      <c r="M59" s="238"/>
      <c r="N59" s="238" t="str">
        <f>IF('Sintesi Quantitativa (Overall)'!D63&lt;&gt;"",'Sintesi Quantitativa (Overall)'!D63,"")</f>
        <v/>
      </c>
      <c r="O59" s="240">
        <f>'Sintesi Quantitativa (Overall)'!E63</f>
        <v>0</v>
      </c>
      <c r="P59" s="241">
        <f>IFERROR(VLOOKUP(C59,'Lista PMO'!$B:$AN,11,0),0)</f>
        <v>0</v>
      </c>
      <c r="Q59" s="242">
        <v>0</v>
      </c>
      <c r="R59" s="242">
        <v>0</v>
      </c>
      <c r="S59" s="241">
        <f>P59-U59</f>
        <v>0</v>
      </c>
      <c r="T59" s="242"/>
      <c r="U59" s="241">
        <f>IFERROR(VLOOKUP(C59,'Lista PMO'!$B:$AN,3,0),0)</f>
        <v>0</v>
      </c>
      <c r="V59" s="242"/>
      <c r="W59" s="241">
        <f>+R59+S59+U59</f>
        <v>0</v>
      </c>
      <c r="X59" s="243">
        <f>IFERROR(VLOOKUP(C59,'Lista PMO'!$B:$AN,4,0),0)</f>
        <v>0</v>
      </c>
      <c r="Y59" s="241">
        <f>W59-X59</f>
        <v>0</v>
      </c>
      <c r="Z59" s="243">
        <f>IFERROR(AA59+AB59+AD59+AE59+AC59,0)</f>
        <v>0</v>
      </c>
      <c r="AA59" s="243">
        <f>IFERROR(VLOOKUP(C59,'Lista PMO'!$B:$AN,5,0),0)</f>
        <v>0</v>
      </c>
      <c r="AB59" s="243">
        <f>IFERROR(VLOOKUP(C59,'Lista PMO'!$B:$AN,6,0),0)</f>
        <v>0</v>
      </c>
      <c r="AC59" s="243">
        <f>IFERROR(VLOOKUP(C59,'Lista PMO'!$B:$AN,7,0),0)</f>
        <v>0</v>
      </c>
      <c r="AD59" s="243">
        <f>IFERROR(VLOOKUP(C59,'Lista PMO'!$B:$AN,8,0),0)</f>
        <v>0</v>
      </c>
      <c r="AE59" s="243">
        <f>IFERROR(VLOOKUP(C59,'Lista PMO'!$B:$AN,9,0),0)</f>
        <v>0</v>
      </c>
      <c r="AF59" s="244">
        <f>IFERROR(Z59/Y59,0)</f>
        <v>0</v>
      </c>
      <c r="AG59" s="244">
        <f>IFERROR((AD59+AE59)/(Y59),0)</f>
        <v>0</v>
      </c>
      <c r="AH59" s="243">
        <f>IFERROR(Y59-AD59-AE59,0)</f>
        <v>0</v>
      </c>
      <c r="AI59" s="244">
        <f>IFERROR((AD59+AE59+X59)/(W59),0)</f>
        <v>0</v>
      </c>
      <c r="AJ59" s="245">
        <f>'PianificazionePMO(CFI-TS)'!ACI36</f>
        <v>0</v>
      </c>
      <c r="AK59" s="245">
        <f>HLOOKUP($T$5,'PianificazionePMO(CFI-TS)'!$ACL$4:$AGK$39,ROW(A59)-27,0)</f>
        <v>0</v>
      </c>
      <c r="AL59" s="244">
        <f t="shared" si="8"/>
        <v>0</v>
      </c>
      <c r="AM59" s="245">
        <f>HLOOKUP($T$5,'PianificazionePMO(CFI-TS)'!$M$4:$DL$39,ROW(A59)-27,0)</f>
        <v>0</v>
      </c>
      <c r="AN59" s="244">
        <f t="shared" si="9"/>
        <v>0</v>
      </c>
      <c r="AO59" s="245">
        <f>IFERROR(AK59-HLOOKUP($T$5-1,'PianificazionePMO(CFI-TS)'!$ACL$4:$AGK$39,ROW(A59)-27,0),0)</f>
        <v>0</v>
      </c>
      <c r="AP59" s="244">
        <f t="shared" si="10"/>
        <v>0</v>
      </c>
      <c r="AQ59" s="245">
        <f>IFERROR(AM59-HLOOKUP($T$5-1,'PianificazionePMO(CFI-TS)'!$M$4:$DL$39,ROW(A59)-27,0),0)</f>
        <v>0</v>
      </c>
      <c r="AR59" s="244">
        <f t="shared" si="11"/>
        <v>0</v>
      </c>
      <c r="AS59" s="245">
        <f>(AD59+AE59)-IFERROR(HLOOKUP($T$5-1,'PianificazionePMO(CFI-TS)'!$PY$7:$NKW$39,ROW(A59)-25,0),0)-IFERROR(HLOOKUP($T$5-1,'PianificazionePMO(CFI-TS)'!$UB$7:$ACD$39,ROW(A59)-27,0),0)</f>
        <v>0</v>
      </c>
      <c r="AT59" s="244">
        <f t="shared" si="12"/>
        <v>0</v>
      </c>
      <c r="AU59" s="220"/>
      <c r="AV59" s="481">
        <f t="shared" si="13"/>
        <v>0</v>
      </c>
      <c r="AW59" s="515">
        <f t="shared" si="14"/>
        <v>0</v>
      </c>
    </row>
    <row r="60" spans="2:49" ht="13.5" thickBot="1">
      <c r="O60" s="248"/>
      <c r="P60" s="249">
        <f t="shared" ref="P60:AE60" si="15">SUBTOTAL(9,P31:P59)</f>
        <v>141</v>
      </c>
      <c r="Q60" s="249">
        <f t="shared" si="15"/>
        <v>0</v>
      </c>
      <c r="R60" s="249">
        <f t="shared" si="15"/>
        <v>0</v>
      </c>
      <c r="S60" s="249">
        <f t="shared" si="15"/>
        <v>-92</v>
      </c>
      <c r="T60" s="249">
        <f t="shared" si="15"/>
        <v>0</v>
      </c>
      <c r="U60" s="249">
        <f t="shared" si="15"/>
        <v>233</v>
      </c>
      <c r="V60" s="249">
        <f t="shared" si="15"/>
        <v>0</v>
      </c>
      <c r="W60" s="249">
        <f t="shared" si="15"/>
        <v>141</v>
      </c>
      <c r="X60" s="249">
        <f t="shared" si="15"/>
        <v>5</v>
      </c>
      <c r="Y60" s="249">
        <f t="shared" si="15"/>
        <v>136</v>
      </c>
      <c r="Z60" s="249">
        <f t="shared" si="15"/>
        <v>136</v>
      </c>
      <c r="AA60" s="249">
        <f t="shared" si="15"/>
        <v>0</v>
      </c>
      <c r="AB60" s="249">
        <f t="shared" si="15"/>
        <v>42</v>
      </c>
      <c r="AC60" s="249">
        <f t="shared" si="15"/>
        <v>0</v>
      </c>
      <c r="AD60" s="249">
        <f t="shared" si="15"/>
        <v>65</v>
      </c>
      <c r="AE60" s="249">
        <f t="shared" si="15"/>
        <v>29</v>
      </c>
      <c r="AF60" s="250">
        <f>IFERROR(Z60/Y60,0)</f>
        <v>1</v>
      </c>
      <c r="AG60" s="250">
        <f>IFERROR(AA60/Z60,0)</f>
        <v>0</v>
      </c>
      <c r="AH60" s="249">
        <f>SUBTOTAL(9,AH31:AH59)</f>
        <v>42</v>
      </c>
      <c r="AI60" s="250">
        <f>IFERROR((AD60+AE60+X60)/(W60),0)</f>
        <v>0.7021276595744681</v>
      </c>
      <c r="AJ60" s="249">
        <f>SUBTOTAL(9,AJ31:AJ59)</f>
        <v>0</v>
      </c>
      <c r="AK60" s="249">
        <f>SUBTOTAL(9,AK31:AK59)</f>
        <v>148</v>
      </c>
      <c r="AL60" s="250">
        <f>IFERROR(AK60/AJ60,0)</f>
        <v>0</v>
      </c>
      <c r="AM60" s="249">
        <f>SUBTOTAL(9,AM31:AM59)</f>
        <v>136</v>
      </c>
      <c r="AN60" s="250">
        <f>IFERROR(AM60/Y60,0)</f>
        <v>1</v>
      </c>
      <c r="AO60" s="249">
        <f>SUBTOTAL(9,AO31:AO59)</f>
        <v>0</v>
      </c>
      <c r="AP60" s="250">
        <f>IFERROR(AO60/W60,0)</f>
        <v>0</v>
      </c>
      <c r="AQ60" s="249">
        <f>SUBTOTAL(9,AQ31:AQ59)</f>
        <v>0</v>
      </c>
      <c r="AR60" s="251">
        <f>IFERROR(AQ60/Y60,0)</f>
        <v>0</v>
      </c>
      <c r="AS60" s="249">
        <f>SUBTOTAL(9,AS31:AS59)</f>
        <v>94</v>
      </c>
      <c r="AT60" s="252">
        <f>IFERROR(AS60/Y60,0)</f>
        <v>0.69117647058823528</v>
      </c>
      <c r="AU60" s="229"/>
      <c r="AV60" s="486">
        <f t="shared" ref="AV60" si="16">(AD60+AE60+X60)-AK60</f>
        <v>-49</v>
      </c>
      <c r="AW60" s="487">
        <f t="shared" ref="AW60" si="17">(AE60+AD60+X60)-AM60</f>
        <v>-37</v>
      </c>
    </row>
    <row r="61" spans="2:49" ht="13.5" thickBot="1">
      <c r="T61" s="225"/>
      <c r="AS61" s="253"/>
      <c r="AU61" s="229"/>
    </row>
    <row r="62" spans="2:49" ht="13.5" thickBot="1">
      <c r="B62" s="679" t="s">
        <v>25</v>
      </c>
      <c r="C62" s="680"/>
      <c r="D62" s="680"/>
      <c r="E62" s="680"/>
      <c r="F62" s="680"/>
      <c r="G62" s="680"/>
      <c r="H62" s="680"/>
      <c r="I62" s="680"/>
      <c r="J62" s="680"/>
      <c r="K62" s="680"/>
      <c r="L62" s="680"/>
      <c r="M62" s="680"/>
      <c r="N62" s="680"/>
      <c r="O62" s="680"/>
      <c r="P62" s="681"/>
      <c r="AD62" s="221">
        <f>25+703</f>
        <v>728</v>
      </c>
      <c r="AE62" s="221">
        <f>753-728</f>
        <v>25</v>
      </c>
    </row>
    <row r="63" spans="2:49" ht="24.75" customHeight="1">
      <c r="B63" s="767" t="s">
        <v>175</v>
      </c>
      <c r="C63" s="768"/>
      <c r="D63" s="768"/>
      <c r="E63" s="768"/>
      <c r="F63" s="768"/>
      <c r="G63" s="768"/>
      <c r="H63" s="768"/>
      <c r="I63" s="768"/>
      <c r="J63" s="768"/>
      <c r="K63" s="768"/>
      <c r="L63" s="768"/>
      <c r="M63" s="768"/>
      <c r="N63" s="768"/>
      <c r="O63" s="768"/>
      <c r="P63" s="769"/>
      <c r="R63" s="225"/>
      <c r="AQ63" s="254"/>
      <c r="AR63" s="254"/>
      <c r="AS63" s="254"/>
    </row>
    <row r="64" spans="2:49">
      <c r="B64" s="753" t="s">
        <v>176</v>
      </c>
      <c r="C64" s="754"/>
      <c r="D64" s="754"/>
      <c r="E64" s="754"/>
      <c r="F64" s="754"/>
      <c r="G64" s="754"/>
      <c r="H64" s="754"/>
      <c r="I64" s="754"/>
      <c r="J64" s="754"/>
      <c r="K64" s="754"/>
      <c r="L64" s="754"/>
      <c r="M64" s="754"/>
      <c r="N64" s="754"/>
      <c r="O64" s="754"/>
      <c r="P64" s="755"/>
      <c r="AD64" s="221">
        <f>243-232</f>
        <v>11</v>
      </c>
      <c r="AQ64" s="254"/>
      <c r="AR64" s="255"/>
      <c r="AS64" s="254"/>
    </row>
    <row r="65" spans="2:45">
      <c r="B65" s="753" t="s">
        <v>177</v>
      </c>
      <c r="C65" s="754"/>
      <c r="D65" s="754"/>
      <c r="E65" s="754"/>
      <c r="F65" s="754"/>
      <c r="G65" s="754"/>
      <c r="H65" s="754"/>
      <c r="I65" s="754"/>
      <c r="J65" s="754"/>
      <c r="K65" s="754"/>
      <c r="L65" s="754"/>
      <c r="M65" s="754"/>
      <c r="N65" s="754"/>
      <c r="O65" s="754"/>
      <c r="P65" s="755"/>
      <c r="AQ65" s="254"/>
      <c r="AR65" s="255"/>
      <c r="AS65" s="254"/>
    </row>
    <row r="66" spans="2:45">
      <c r="B66" s="753" t="s">
        <v>178</v>
      </c>
      <c r="C66" s="754"/>
      <c r="D66" s="754"/>
      <c r="E66" s="754"/>
      <c r="F66" s="754"/>
      <c r="G66" s="754"/>
      <c r="H66" s="754"/>
      <c r="I66" s="754"/>
      <c r="J66" s="754"/>
      <c r="K66" s="754"/>
      <c r="L66" s="754"/>
      <c r="M66" s="754"/>
      <c r="N66" s="754"/>
      <c r="O66" s="754"/>
      <c r="P66" s="755"/>
      <c r="AQ66" s="254"/>
      <c r="AR66" s="255"/>
      <c r="AS66" s="254"/>
    </row>
    <row r="67" spans="2:45">
      <c r="AQ67" s="254"/>
      <c r="AR67" s="255"/>
      <c r="AS67" s="254"/>
    </row>
    <row r="68" spans="2:45">
      <c r="AQ68" s="254"/>
      <c r="AR68" s="255"/>
      <c r="AS68" s="254"/>
    </row>
    <row r="69" spans="2:45" ht="13.5" thickBot="1">
      <c r="B69" s="661" t="s">
        <v>100</v>
      </c>
      <c r="C69" s="661"/>
      <c r="D69" s="661"/>
      <c r="E69" s="661"/>
      <c r="F69" s="661"/>
      <c r="G69" s="661"/>
      <c r="H69" s="661"/>
      <c r="I69" s="661"/>
      <c r="J69" s="661"/>
      <c r="K69" s="661"/>
      <c r="L69" s="661"/>
      <c r="M69" s="661"/>
      <c r="N69" s="661"/>
      <c r="O69" s="661"/>
      <c r="P69" s="661"/>
      <c r="Q69" s="661"/>
      <c r="R69" s="661"/>
      <c r="S69" s="661"/>
      <c r="T69" s="661"/>
      <c r="U69" s="661"/>
      <c r="V69" s="661"/>
      <c r="W69" s="661"/>
      <c r="X69" s="661"/>
      <c r="Y69" s="661"/>
      <c r="Z69" s="661"/>
      <c r="AA69" s="661"/>
      <c r="AQ69" s="254"/>
      <c r="AR69" s="255"/>
      <c r="AS69" s="254"/>
    </row>
    <row r="70" spans="2:45" ht="13.5" thickBot="1">
      <c r="B70" s="218"/>
      <c r="C70" s="218"/>
      <c r="D70" s="218"/>
      <c r="E70" s="218"/>
      <c r="F70" s="218"/>
      <c r="G70" s="218"/>
      <c r="H70" s="218"/>
      <c r="I70" s="218"/>
      <c r="J70" s="218"/>
      <c r="K70" s="218"/>
      <c r="L70" s="218"/>
      <c r="M70" s="218"/>
      <c r="N70" s="219"/>
      <c r="O70" s="662" t="s">
        <v>26</v>
      </c>
      <c r="P70" s="663"/>
      <c r="Q70" s="663"/>
      <c r="R70" s="663"/>
      <c r="S70" s="663"/>
      <c r="T70" s="663"/>
      <c r="U70" s="663"/>
      <c r="V70" s="663"/>
      <c r="W70" s="663"/>
      <c r="X70" s="663"/>
      <c r="Y70" s="663"/>
      <c r="Z70" s="664"/>
      <c r="AB70" s="229"/>
      <c r="AC70" s="229"/>
      <c r="AD70" s="229"/>
      <c r="AE70" s="229"/>
      <c r="AF70" s="229"/>
      <c r="AG70" s="229"/>
      <c r="AQ70" s="254"/>
      <c r="AR70" s="255"/>
      <c r="AS70" s="254"/>
    </row>
    <row r="71" spans="2:45" ht="15" customHeight="1" thickBot="1">
      <c r="B71" s="666" t="s">
        <v>0</v>
      </c>
      <c r="C71" s="666" t="s">
        <v>34</v>
      </c>
      <c r="D71" s="256"/>
      <c r="E71" s="256"/>
      <c r="F71" s="256"/>
      <c r="G71" s="256"/>
      <c r="H71" s="256"/>
      <c r="I71" s="256"/>
      <c r="J71" s="256"/>
      <c r="K71" s="256"/>
      <c r="L71" s="256"/>
      <c r="M71" s="256"/>
      <c r="N71" s="668" t="s">
        <v>53</v>
      </c>
      <c r="O71" s="662" t="s">
        <v>27</v>
      </c>
      <c r="P71" s="664"/>
      <c r="Q71" s="662" t="s">
        <v>28</v>
      </c>
      <c r="R71" s="664"/>
      <c r="S71" s="662" t="s">
        <v>29</v>
      </c>
      <c r="T71" s="664"/>
      <c r="U71" s="662" t="s">
        <v>30</v>
      </c>
      <c r="V71" s="664"/>
      <c r="W71" s="662" t="s">
        <v>31</v>
      </c>
      <c r="X71" s="664"/>
      <c r="Y71" s="662" t="s">
        <v>32</v>
      </c>
      <c r="Z71" s="664"/>
      <c r="AB71" s="229"/>
      <c r="AC71" s="229"/>
      <c r="AD71" s="229"/>
      <c r="AE71" s="229"/>
      <c r="AF71" s="229"/>
      <c r="AG71" s="229"/>
      <c r="AQ71" s="254"/>
      <c r="AR71" s="255"/>
      <c r="AS71" s="254"/>
    </row>
    <row r="72" spans="2:45" ht="35.25" customHeight="1">
      <c r="B72" s="772"/>
      <c r="C72" s="772"/>
      <c r="D72" s="257"/>
      <c r="E72" s="257"/>
      <c r="F72" s="257"/>
      <c r="G72" s="257"/>
      <c r="H72" s="257"/>
      <c r="I72" s="257"/>
      <c r="J72" s="257"/>
      <c r="K72" s="257"/>
      <c r="L72" s="257"/>
      <c r="M72" s="257"/>
      <c r="N72" s="773"/>
      <c r="O72" s="232" t="s">
        <v>144</v>
      </c>
      <c r="P72" s="232" t="s">
        <v>33</v>
      </c>
      <c r="Q72" s="232" t="s">
        <v>144</v>
      </c>
      <c r="R72" s="256" t="s">
        <v>33</v>
      </c>
      <c r="S72" s="232" t="s">
        <v>144</v>
      </c>
      <c r="T72" s="232" t="s">
        <v>33</v>
      </c>
      <c r="U72" s="232" t="s">
        <v>144</v>
      </c>
      <c r="V72" s="256" t="s">
        <v>33</v>
      </c>
      <c r="W72" s="232" t="s">
        <v>144</v>
      </c>
      <c r="X72" s="232" t="s">
        <v>33</v>
      </c>
      <c r="Y72" s="232" t="s">
        <v>144</v>
      </c>
      <c r="Z72" s="232" t="s">
        <v>33</v>
      </c>
      <c r="AB72" s="229"/>
      <c r="AC72" s="229"/>
      <c r="AD72" s="229"/>
      <c r="AE72" s="229"/>
      <c r="AF72" s="229"/>
      <c r="AG72" s="229"/>
      <c r="AQ72" s="254"/>
      <c r="AR72" s="255"/>
      <c r="AS72" s="254"/>
    </row>
    <row r="73" spans="2:45" ht="15.75" customHeight="1">
      <c r="B73" s="258" t="str">
        <f t="shared" ref="B73:B100" si="18">B31</f>
        <v>P59-Deploy &amp; Change CRMT</v>
      </c>
      <c r="C73" s="238" t="str">
        <f>'Sintesi Quantitativa (Overall)'!C33</f>
        <v>AO004511</v>
      </c>
      <c r="D73" s="259" t="str">
        <f>CONCATENATE(C73,$O$71,$O$72)</f>
        <v>AO004511ApertoBloccante per il collaudo</v>
      </c>
      <c r="E73" s="259" t="str">
        <f>CONCATENATE(C73,$O$71,$P$72)</f>
        <v>AO004511ApertoNon Bloccante</v>
      </c>
      <c r="F73" s="259" t="str">
        <f>CONCATENATE(C73,$Q$71,$Q$72)</f>
        <v>AO004511RespintoBloccante per il collaudo</v>
      </c>
      <c r="G73" s="259" t="str">
        <f>CONCATENATE(C73,$Q$71,$R$72)</f>
        <v>AO004511RespintoNon Bloccante</v>
      </c>
      <c r="H73" s="259" t="str">
        <f>CONCATENATE(C73,$S$71,$S$72)</f>
        <v>AO004511In LavorazioneBloccante per il collaudo</v>
      </c>
      <c r="I73" s="259" t="str">
        <f>CONCATENATE(C73,$S$71,$T$72)</f>
        <v>AO004511In LavorazioneNon Bloccante</v>
      </c>
      <c r="J73" s="259" t="str">
        <f>CONCATENATE(C73,$U$71,$U$72)</f>
        <v>AO004511RilasciatoBloccante per il collaudo</v>
      </c>
      <c r="K73" s="259" t="str">
        <f>CONCATENATE(C73,$U$71,$V$72)</f>
        <v>AO004511RilasciatoNon Bloccante</v>
      </c>
      <c r="L73" s="259" t="str">
        <f>CONCATENATE(C73,$W$71,$W$72)</f>
        <v>AO004511ChiusoBloccante per il collaudo</v>
      </c>
      <c r="M73" s="259" t="str">
        <f>CONCATENATE(C73,$W$71,$X$72)</f>
        <v>AO004511ChiusoNon Bloccante</v>
      </c>
      <c r="N73" s="260" t="str">
        <f t="shared" ref="N73:N100" si="19">N31</f>
        <v>Cross</v>
      </c>
      <c r="O73" s="261">
        <f>COUNTIFS(ListaAnomalieALL!$N:$N,D73,ListaAnomalieALL!$F:$F,"CFI")</f>
        <v>0</v>
      </c>
      <c r="P73" s="261">
        <f>COUNTIFS(ListaAnomalieALL!$N:$N,E73,ListaAnomalieALL!$F:$F,"CFI")</f>
        <v>0</v>
      </c>
      <c r="Q73" s="261">
        <f>COUNTIFS(ListaAnomalieALL!$N:$N,F73,ListaAnomalieALL!$F:$F,"CFI")</f>
        <v>0</v>
      </c>
      <c r="R73" s="261">
        <f>COUNTIFS(ListaAnomalieALL!$N:$N,G73,ListaAnomalieALL!$F:$F,"CFI")</f>
        <v>2</v>
      </c>
      <c r="S73" s="261">
        <f>COUNTIFS(ListaAnomalieALL!$N:$N,H73,ListaAnomalieALL!$F:$F,"CFI")</f>
        <v>1</v>
      </c>
      <c r="T73" s="261">
        <f>COUNTIFS(ListaAnomalieALL!$N:$N,I73,ListaAnomalieALL!$F:$F,"CFI")</f>
        <v>10</v>
      </c>
      <c r="U73" s="261">
        <f>COUNTIFS(ListaAnomalieALL!$N:$N,J73,ListaAnomalieALL!$F:$F,"CFI")</f>
        <v>0</v>
      </c>
      <c r="V73" s="261">
        <f>COUNTIFS(ListaAnomalieALL!$N:$N,K73,ListaAnomalieALL!$F:$F,"CFI")</f>
        <v>0</v>
      </c>
      <c r="W73" s="261">
        <f>COUNTIFS(ListaAnomalieALL!$N:$N,L73,ListaAnomalieALL!$F:$F,"CFI")</f>
        <v>4</v>
      </c>
      <c r="X73" s="261">
        <f>COUNTIFS(ListaAnomalieALL!$N:$N,M73,ListaAnomalieALL!$F:$F,"CFI")</f>
        <v>8</v>
      </c>
      <c r="Y73" s="261">
        <f>O73+Q73+S73+U73+W73</f>
        <v>5</v>
      </c>
      <c r="Z73" s="261">
        <f>P73+R73+T73+V73+X73</f>
        <v>20</v>
      </c>
      <c r="AB73" s="229"/>
      <c r="AC73" s="229"/>
      <c r="AD73" s="229"/>
      <c r="AE73" s="229"/>
      <c r="AF73" s="229"/>
      <c r="AG73" s="229"/>
      <c r="AQ73" s="254"/>
      <c r="AR73" s="255"/>
      <c r="AS73" s="254"/>
    </row>
    <row r="74" spans="2:45" s="229" customFormat="1" ht="15.75" customHeight="1">
      <c r="B74" s="258" t="str">
        <f t="shared" si="18"/>
        <v>P59-Deploy &amp; Change CRMT</v>
      </c>
      <c r="C74" s="238" t="str">
        <f>'Sintesi Quantitativa (Overall)'!C34</f>
        <v>AO004511_YYY103</v>
      </c>
      <c r="D74" s="259" t="str">
        <f t="shared" ref="D74:D100" si="20">CONCATENATE(C74,$O$71,$O$72)</f>
        <v>AO004511_YYY103ApertoBloccante per il collaudo</v>
      </c>
      <c r="E74" s="259" t="str">
        <f t="shared" ref="E74:E100" si="21">CONCATENATE(C74,$O$71,$P$72)</f>
        <v>AO004511_YYY103ApertoNon Bloccante</v>
      </c>
      <c r="F74" s="259" t="str">
        <f t="shared" ref="F74:F100" si="22">CONCATENATE(C74,$Q$71,$Q$72)</f>
        <v>AO004511_YYY103RespintoBloccante per il collaudo</v>
      </c>
      <c r="G74" s="259" t="str">
        <f t="shared" ref="G74:G100" si="23">CONCATENATE(C74,$Q$71,$R$72)</f>
        <v>AO004511_YYY103RespintoNon Bloccante</v>
      </c>
      <c r="H74" s="259" t="str">
        <f t="shared" ref="H74:H100" si="24">CONCATENATE(C74,$S$71,$S$72)</f>
        <v>AO004511_YYY103In LavorazioneBloccante per il collaudo</v>
      </c>
      <c r="I74" s="259" t="str">
        <f t="shared" ref="I74:I100" si="25">CONCATENATE(C74,$S$71,$T$72)</f>
        <v>AO004511_YYY103In LavorazioneNon Bloccante</v>
      </c>
      <c r="J74" s="259" t="str">
        <f t="shared" ref="J74:J100" si="26">CONCATENATE(C74,$U$71,$U$72)</f>
        <v>AO004511_YYY103RilasciatoBloccante per il collaudo</v>
      </c>
      <c r="K74" s="259" t="str">
        <f t="shared" ref="K74:K100" si="27">CONCATENATE(C74,$U$71,$V$72)</f>
        <v>AO004511_YYY103RilasciatoNon Bloccante</v>
      </c>
      <c r="L74" s="259" t="str">
        <f t="shared" ref="L74:L100" si="28">CONCATENATE(C74,$W$71,$W$72)</f>
        <v>AO004511_YYY103ChiusoBloccante per il collaudo</v>
      </c>
      <c r="M74" s="259" t="str">
        <f t="shared" ref="M74:M100" si="29">CONCATENATE(C74,$W$71,$X$72)</f>
        <v>AO004511_YYY103ChiusoNon Bloccante</v>
      </c>
      <c r="N74" s="260" t="str">
        <f t="shared" si="19"/>
        <v>Prima Attivazione</v>
      </c>
      <c r="O74" s="261">
        <f>COUNTIFS(ListaAnomalieALL!$N:$N,D74,ListaAnomalieALL!$F:$F,"CFI")</f>
        <v>0</v>
      </c>
      <c r="P74" s="261">
        <f>COUNTIFS(ListaAnomalieALL!$N:$N,E74,ListaAnomalieALL!$F:$F,"CFI")</f>
        <v>0</v>
      </c>
      <c r="Q74" s="261">
        <f>COUNTIFS(ListaAnomalieALL!$N:$N,F74,ListaAnomalieALL!$F:$F,"CFI")</f>
        <v>0</v>
      </c>
      <c r="R74" s="261">
        <f>COUNTIFS(ListaAnomalieALL!$N:$N,G74,ListaAnomalieALL!$F:$F,"CFI")</f>
        <v>0</v>
      </c>
      <c r="S74" s="261">
        <f>COUNTIFS(ListaAnomalieALL!$N:$N,H74,ListaAnomalieALL!$F:$F,"CFI")</f>
        <v>0</v>
      </c>
      <c r="T74" s="261">
        <f>COUNTIFS(ListaAnomalieALL!$N:$N,I74,ListaAnomalieALL!$F:$F,"CFI")</f>
        <v>0</v>
      </c>
      <c r="U74" s="261">
        <f>COUNTIFS(ListaAnomalieALL!$N:$N,J74,ListaAnomalieALL!$F:$F,"CFI")</f>
        <v>0</v>
      </c>
      <c r="V74" s="261">
        <f>COUNTIFS(ListaAnomalieALL!$N:$N,K74,ListaAnomalieALL!$F:$F,"CFI")</f>
        <v>0</v>
      </c>
      <c r="W74" s="261">
        <f>COUNTIFS(ListaAnomalieALL!$N:$N,L74,ListaAnomalieALL!$F:$F,"CFI")</f>
        <v>0</v>
      </c>
      <c r="X74" s="261">
        <f>COUNTIFS(ListaAnomalieALL!$N:$N,M74,ListaAnomalieALL!$F:$F,"CFI")</f>
        <v>0</v>
      </c>
      <c r="Y74" s="261">
        <f t="shared" ref="Y74:Y114" si="30">O74+Q74+S74+U74+W74</f>
        <v>0</v>
      </c>
      <c r="Z74" s="261">
        <f t="shared" ref="Z74:Z114" si="31">P74+R74+T74+V74+X74</f>
        <v>0</v>
      </c>
      <c r="AJ74" s="221"/>
      <c r="AK74" s="221"/>
      <c r="AL74" s="221"/>
      <c r="AQ74" s="262"/>
      <c r="AR74" s="255"/>
      <c r="AS74" s="262"/>
    </row>
    <row r="75" spans="2:45" s="229" customFormat="1" ht="15.75" customHeight="1">
      <c r="B75" s="258" t="str">
        <f t="shared" si="18"/>
        <v>P59-Deploy &amp; Change CRMT</v>
      </c>
      <c r="C75" s="238" t="str">
        <f>'Sintesi Quantitativa (Overall)'!C35</f>
        <v>AO004511_YYY104</v>
      </c>
      <c r="D75" s="259" t="str">
        <f t="shared" si="20"/>
        <v>AO004511_YYY104ApertoBloccante per il collaudo</v>
      </c>
      <c r="E75" s="259" t="str">
        <f t="shared" si="21"/>
        <v>AO004511_YYY104ApertoNon Bloccante</v>
      </c>
      <c r="F75" s="259" t="str">
        <f t="shared" si="22"/>
        <v>AO004511_YYY104RespintoBloccante per il collaudo</v>
      </c>
      <c r="G75" s="259" t="str">
        <f t="shared" si="23"/>
        <v>AO004511_YYY104RespintoNon Bloccante</v>
      </c>
      <c r="H75" s="259" t="str">
        <f t="shared" si="24"/>
        <v>AO004511_YYY104In LavorazioneBloccante per il collaudo</v>
      </c>
      <c r="I75" s="259" t="str">
        <f t="shared" si="25"/>
        <v>AO004511_YYY104In LavorazioneNon Bloccante</v>
      </c>
      <c r="J75" s="259" t="str">
        <f t="shared" si="26"/>
        <v>AO004511_YYY104RilasciatoBloccante per il collaudo</v>
      </c>
      <c r="K75" s="259" t="str">
        <f t="shared" si="27"/>
        <v>AO004511_YYY104RilasciatoNon Bloccante</v>
      </c>
      <c r="L75" s="259" t="str">
        <f t="shared" si="28"/>
        <v>AO004511_YYY104ChiusoBloccante per il collaudo</v>
      </c>
      <c r="M75" s="259" t="str">
        <f t="shared" si="29"/>
        <v>AO004511_YYY104ChiusoNon Bloccante</v>
      </c>
      <c r="N75" s="260" t="str">
        <f t="shared" si="19"/>
        <v>Prima_Attivazione_combinata</v>
      </c>
      <c r="O75" s="261">
        <f>COUNTIFS(ListaAnomalieALL!$N:$N,D75,ListaAnomalieALL!$F:$F,"CFI")</f>
        <v>0</v>
      </c>
      <c r="P75" s="261">
        <f>COUNTIFS(ListaAnomalieALL!$N:$N,E75,ListaAnomalieALL!$F:$F,"CFI")</f>
        <v>0</v>
      </c>
      <c r="Q75" s="261">
        <f>COUNTIFS(ListaAnomalieALL!$N:$N,F75,ListaAnomalieALL!$F:$F,"CFI")</f>
        <v>0</v>
      </c>
      <c r="R75" s="261">
        <f>COUNTIFS(ListaAnomalieALL!$N:$N,G75,ListaAnomalieALL!$F:$F,"CFI")</f>
        <v>0</v>
      </c>
      <c r="S75" s="261">
        <f>COUNTIFS(ListaAnomalieALL!$N:$N,H75,ListaAnomalieALL!$F:$F,"CFI")</f>
        <v>0</v>
      </c>
      <c r="T75" s="261">
        <f>COUNTIFS(ListaAnomalieALL!$N:$N,I75,ListaAnomalieALL!$F:$F,"CFI")</f>
        <v>0</v>
      </c>
      <c r="U75" s="261">
        <f>COUNTIFS(ListaAnomalieALL!$N:$N,J75,ListaAnomalieALL!$F:$F,"CFI")</f>
        <v>0</v>
      </c>
      <c r="V75" s="261">
        <f>COUNTIFS(ListaAnomalieALL!$N:$N,K75,ListaAnomalieALL!$F:$F,"CFI")</f>
        <v>0</v>
      </c>
      <c r="W75" s="261">
        <f>COUNTIFS(ListaAnomalieALL!$N:$N,L75,ListaAnomalieALL!$F:$F,"CFI")</f>
        <v>0</v>
      </c>
      <c r="X75" s="261">
        <f>COUNTIFS(ListaAnomalieALL!$N:$N,M75,ListaAnomalieALL!$F:$F,"CFI")</f>
        <v>0</v>
      </c>
      <c r="Y75" s="261">
        <f t="shared" si="30"/>
        <v>0</v>
      </c>
      <c r="Z75" s="261">
        <f t="shared" si="31"/>
        <v>0</v>
      </c>
      <c r="AJ75" s="221"/>
      <c r="AK75" s="221"/>
      <c r="AL75" s="221"/>
      <c r="AQ75" s="262"/>
      <c r="AR75" s="262"/>
      <c r="AS75" s="262"/>
    </row>
    <row r="76" spans="2:45" s="229" customFormat="1" ht="15.75" customHeight="1">
      <c r="B76" s="258" t="str">
        <f t="shared" si="18"/>
        <v>P59-Deploy &amp; Change CRMT</v>
      </c>
      <c r="C76" s="238" t="str">
        <f>'Sintesi Quantitativa (Overall)'!C36</f>
        <v>AO004511_YYY109</v>
      </c>
      <c r="D76" s="259" t="str">
        <f t="shared" si="20"/>
        <v>AO004511_YYY109ApertoBloccante per il collaudo</v>
      </c>
      <c r="E76" s="259" t="str">
        <f t="shared" si="21"/>
        <v>AO004511_YYY109ApertoNon Bloccante</v>
      </c>
      <c r="F76" s="259" t="str">
        <f t="shared" si="22"/>
        <v>AO004511_YYY109RespintoBloccante per il collaudo</v>
      </c>
      <c r="G76" s="259" t="str">
        <f t="shared" si="23"/>
        <v>AO004511_YYY109RespintoNon Bloccante</v>
      </c>
      <c r="H76" s="259" t="str">
        <f t="shared" si="24"/>
        <v>AO004511_YYY109In LavorazioneBloccante per il collaudo</v>
      </c>
      <c r="I76" s="259" t="str">
        <f t="shared" si="25"/>
        <v>AO004511_YYY109In LavorazioneNon Bloccante</v>
      </c>
      <c r="J76" s="259" t="str">
        <f t="shared" si="26"/>
        <v>AO004511_YYY109RilasciatoBloccante per il collaudo</v>
      </c>
      <c r="K76" s="259" t="str">
        <f t="shared" si="27"/>
        <v>AO004511_YYY109RilasciatoNon Bloccante</v>
      </c>
      <c r="L76" s="259" t="str">
        <f t="shared" si="28"/>
        <v>AO004511_YYY109ChiusoBloccante per il collaudo</v>
      </c>
      <c r="M76" s="259" t="str">
        <f t="shared" si="29"/>
        <v>AO004511_YYY109ChiusoNon Bloccante</v>
      </c>
      <c r="N76" s="260" t="str">
        <f t="shared" si="19"/>
        <v>Ricontrattualizzazione</v>
      </c>
      <c r="O76" s="261">
        <f>COUNTIFS(ListaAnomalieALL!$N:$N,D76,ListaAnomalieALL!$F:$F,"CFI")</f>
        <v>0</v>
      </c>
      <c r="P76" s="261">
        <f>COUNTIFS(ListaAnomalieALL!$N:$N,E76,ListaAnomalieALL!$F:$F,"CFI")</f>
        <v>0</v>
      </c>
      <c r="Q76" s="261">
        <f>COUNTIFS(ListaAnomalieALL!$N:$N,F76,ListaAnomalieALL!$F:$F,"CFI")</f>
        <v>0</v>
      </c>
      <c r="R76" s="261">
        <f>COUNTIFS(ListaAnomalieALL!$N:$N,G76,ListaAnomalieALL!$F:$F,"CFI")</f>
        <v>0</v>
      </c>
      <c r="S76" s="261">
        <f>COUNTIFS(ListaAnomalieALL!$N:$N,H76,ListaAnomalieALL!$F:$F,"CFI")</f>
        <v>0</v>
      </c>
      <c r="T76" s="261">
        <f>COUNTIFS(ListaAnomalieALL!$N:$N,I76,ListaAnomalieALL!$F:$F,"CFI")</f>
        <v>0</v>
      </c>
      <c r="U76" s="261">
        <f>COUNTIFS(ListaAnomalieALL!$N:$N,J76,ListaAnomalieALL!$F:$F,"CFI")</f>
        <v>0</v>
      </c>
      <c r="V76" s="261">
        <f>COUNTIFS(ListaAnomalieALL!$N:$N,K76,ListaAnomalieALL!$F:$F,"CFI")</f>
        <v>0</v>
      </c>
      <c r="W76" s="261">
        <f>COUNTIFS(ListaAnomalieALL!$N:$N,L76,ListaAnomalieALL!$F:$F,"CFI")</f>
        <v>0</v>
      </c>
      <c r="X76" s="261">
        <f>COUNTIFS(ListaAnomalieALL!$N:$N,M76,ListaAnomalieALL!$F:$F,"CFI")</f>
        <v>0</v>
      </c>
      <c r="Y76" s="261">
        <f t="shared" si="30"/>
        <v>0</v>
      </c>
      <c r="Z76" s="261">
        <f t="shared" si="31"/>
        <v>0</v>
      </c>
      <c r="AJ76" s="221"/>
      <c r="AK76" s="221"/>
      <c r="AL76" s="221"/>
      <c r="AQ76" s="262"/>
      <c r="AR76" s="262"/>
      <c r="AS76" s="262"/>
    </row>
    <row r="77" spans="2:45" s="229" customFormat="1" ht="15.75" customHeight="1">
      <c r="B77" s="258" t="str">
        <f t="shared" si="18"/>
        <v>P59-Deploy &amp; Change CRMT</v>
      </c>
      <c r="C77" s="238" t="str">
        <f>'Sintesi Quantitativa (Overall)'!C37</f>
        <v>AO004511_YYY121</v>
      </c>
      <c r="D77" s="259" t="str">
        <f t="shared" si="20"/>
        <v>AO004511_YYY121ApertoBloccante per il collaudo</v>
      </c>
      <c r="E77" s="259" t="str">
        <f t="shared" si="21"/>
        <v>AO004511_YYY121ApertoNon Bloccante</v>
      </c>
      <c r="F77" s="259" t="str">
        <f t="shared" si="22"/>
        <v>AO004511_YYY121RespintoBloccante per il collaudo</v>
      </c>
      <c r="G77" s="259" t="str">
        <f t="shared" si="23"/>
        <v>AO004511_YYY121RespintoNon Bloccante</v>
      </c>
      <c r="H77" s="259" t="str">
        <f t="shared" si="24"/>
        <v>AO004511_YYY121In LavorazioneBloccante per il collaudo</v>
      </c>
      <c r="I77" s="259" t="str">
        <f t="shared" si="25"/>
        <v>AO004511_YYY121In LavorazioneNon Bloccante</v>
      </c>
      <c r="J77" s="259" t="str">
        <f t="shared" si="26"/>
        <v>AO004511_YYY121RilasciatoBloccante per il collaudo</v>
      </c>
      <c r="K77" s="259" t="str">
        <f t="shared" si="27"/>
        <v>AO004511_YYY121RilasciatoNon Bloccante</v>
      </c>
      <c r="L77" s="259" t="str">
        <f t="shared" si="28"/>
        <v>AO004511_YYY121ChiusoBloccante per il collaudo</v>
      </c>
      <c r="M77" s="259" t="str">
        <f t="shared" si="29"/>
        <v>AO004511_YYY121ChiusoNon Bloccante</v>
      </c>
      <c r="N77" s="260" t="str">
        <f t="shared" si="19"/>
        <v>Agent_Desktop</v>
      </c>
      <c r="O77" s="261">
        <f>COUNTIFS(ListaAnomalieALL!$N:$N,D77,ListaAnomalieALL!$F:$F,"CFI")</f>
        <v>0</v>
      </c>
      <c r="P77" s="261">
        <f>COUNTIFS(ListaAnomalieALL!$N:$N,E77,ListaAnomalieALL!$F:$F,"CFI")</f>
        <v>0</v>
      </c>
      <c r="Q77" s="261">
        <f>COUNTIFS(ListaAnomalieALL!$N:$N,F77,ListaAnomalieALL!$F:$F,"CFI")</f>
        <v>0</v>
      </c>
      <c r="R77" s="261">
        <f>COUNTIFS(ListaAnomalieALL!$N:$N,G77,ListaAnomalieALL!$F:$F,"CFI")</f>
        <v>0</v>
      </c>
      <c r="S77" s="261">
        <f>COUNTIFS(ListaAnomalieALL!$N:$N,H77,ListaAnomalieALL!$F:$F,"CFI")</f>
        <v>0</v>
      </c>
      <c r="T77" s="261">
        <f>COUNTIFS(ListaAnomalieALL!$N:$N,I77,ListaAnomalieALL!$F:$F,"CFI")</f>
        <v>0</v>
      </c>
      <c r="U77" s="261">
        <f>COUNTIFS(ListaAnomalieALL!$N:$N,J77,ListaAnomalieALL!$F:$F,"CFI")</f>
        <v>0</v>
      </c>
      <c r="V77" s="261">
        <f>COUNTIFS(ListaAnomalieALL!$N:$N,K77,ListaAnomalieALL!$F:$F,"CFI")</f>
        <v>0</v>
      </c>
      <c r="W77" s="261">
        <f>COUNTIFS(ListaAnomalieALL!$N:$N,L77,ListaAnomalieALL!$F:$F,"CFI")</f>
        <v>0</v>
      </c>
      <c r="X77" s="261">
        <f>COUNTIFS(ListaAnomalieALL!$N:$N,M77,ListaAnomalieALL!$F:$F,"CFI")</f>
        <v>0</v>
      </c>
      <c r="Y77" s="261">
        <f t="shared" si="30"/>
        <v>0</v>
      </c>
      <c r="Z77" s="261">
        <f t="shared" si="31"/>
        <v>0</v>
      </c>
      <c r="AJ77" s="221"/>
      <c r="AK77" s="221"/>
      <c r="AL77" s="221"/>
    </row>
    <row r="78" spans="2:45" s="229" customFormat="1" ht="15.75" customHeight="1">
      <c r="B78" s="258" t="str">
        <f t="shared" si="18"/>
        <v>P59-Deploy &amp; Change CRMT</v>
      </c>
      <c r="C78" s="238" t="str">
        <f>'Sintesi Quantitativa (Overall)'!C38</f>
        <v>AO004511_YYY127</v>
      </c>
      <c r="D78" s="259" t="str">
        <f t="shared" si="20"/>
        <v>AO004511_YYY127ApertoBloccante per il collaudo</v>
      </c>
      <c r="E78" s="259" t="str">
        <f t="shared" si="21"/>
        <v>AO004511_YYY127ApertoNon Bloccante</v>
      </c>
      <c r="F78" s="259" t="str">
        <f t="shared" si="22"/>
        <v>AO004511_YYY127RespintoBloccante per il collaudo</v>
      </c>
      <c r="G78" s="259" t="str">
        <f t="shared" si="23"/>
        <v>AO004511_YYY127RespintoNon Bloccante</v>
      </c>
      <c r="H78" s="259" t="str">
        <f t="shared" si="24"/>
        <v>AO004511_YYY127In LavorazioneBloccante per il collaudo</v>
      </c>
      <c r="I78" s="259" t="str">
        <f t="shared" si="25"/>
        <v>AO004511_YYY127In LavorazioneNon Bloccante</v>
      </c>
      <c r="J78" s="259" t="str">
        <f t="shared" si="26"/>
        <v>AO004511_YYY127RilasciatoBloccante per il collaudo</v>
      </c>
      <c r="K78" s="259" t="str">
        <f t="shared" si="27"/>
        <v>AO004511_YYY127RilasciatoNon Bloccante</v>
      </c>
      <c r="L78" s="259" t="str">
        <f t="shared" si="28"/>
        <v>AO004511_YYY127ChiusoBloccante per il collaudo</v>
      </c>
      <c r="M78" s="259" t="str">
        <f t="shared" si="29"/>
        <v>AO004511_YYY127ChiusoNon Bloccante</v>
      </c>
      <c r="N78" s="260" t="str">
        <f t="shared" si="19"/>
        <v>Gestione Consensi e Acquisizione Prospect</v>
      </c>
      <c r="O78" s="261">
        <f>COUNTIFS(ListaAnomalieALL!$N:$N,D78,ListaAnomalieALL!$F:$F,"CFI")</f>
        <v>0</v>
      </c>
      <c r="P78" s="261">
        <f>COUNTIFS(ListaAnomalieALL!$N:$N,E78,ListaAnomalieALL!$F:$F,"CFI")</f>
        <v>0</v>
      </c>
      <c r="Q78" s="261">
        <f>COUNTIFS(ListaAnomalieALL!$N:$N,F78,ListaAnomalieALL!$F:$F,"CFI")</f>
        <v>0</v>
      </c>
      <c r="R78" s="261">
        <f>COUNTIFS(ListaAnomalieALL!$N:$N,G78,ListaAnomalieALL!$F:$F,"CFI")</f>
        <v>0</v>
      </c>
      <c r="S78" s="261">
        <f>COUNTIFS(ListaAnomalieALL!$N:$N,H78,ListaAnomalieALL!$F:$F,"CFI")</f>
        <v>0</v>
      </c>
      <c r="T78" s="261">
        <f>COUNTIFS(ListaAnomalieALL!$N:$N,I78,ListaAnomalieALL!$F:$F,"CFI")</f>
        <v>0</v>
      </c>
      <c r="U78" s="261">
        <f>COUNTIFS(ListaAnomalieALL!$N:$N,J78,ListaAnomalieALL!$F:$F,"CFI")</f>
        <v>0</v>
      </c>
      <c r="V78" s="261">
        <f>COUNTIFS(ListaAnomalieALL!$N:$N,K78,ListaAnomalieALL!$F:$F,"CFI")</f>
        <v>0</v>
      </c>
      <c r="W78" s="261">
        <f>COUNTIFS(ListaAnomalieALL!$N:$N,L78,ListaAnomalieALL!$F:$F,"CFI")</f>
        <v>0</v>
      </c>
      <c r="X78" s="261">
        <f>COUNTIFS(ListaAnomalieALL!$N:$N,M78,ListaAnomalieALL!$F:$F,"CFI")</f>
        <v>0</v>
      </c>
      <c r="Y78" s="261">
        <f t="shared" si="30"/>
        <v>0</v>
      </c>
      <c r="Z78" s="261">
        <f t="shared" si="31"/>
        <v>0</v>
      </c>
      <c r="AJ78" s="221"/>
      <c r="AK78" s="221"/>
      <c r="AL78" s="221"/>
    </row>
    <row r="79" spans="2:45" s="229" customFormat="1" ht="15.75" customHeight="1">
      <c r="B79" s="258" t="str">
        <f t="shared" si="18"/>
        <v>P59-Deploy &amp; Change CRMT</v>
      </c>
      <c r="C79" s="238" t="str">
        <f>'Sintesi Quantitativa (Overall)'!C39</f>
        <v>AO004511_YYY39</v>
      </c>
      <c r="D79" s="259" t="str">
        <f t="shared" si="20"/>
        <v>AO004511_YYY39ApertoBloccante per il collaudo</v>
      </c>
      <c r="E79" s="259" t="str">
        <f t="shared" si="21"/>
        <v>AO004511_YYY39ApertoNon Bloccante</v>
      </c>
      <c r="F79" s="259" t="str">
        <f t="shared" si="22"/>
        <v>AO004511_YYY39RespintoBloccante per il collaudo</v>
      </c>
      <c r="G79" s="259" t="str">
        <f t="shared" si="23"/>
        <v>AO004511_YYY39RespintoNon Bloccante</v>
      </c>
      <c r="H79" s="259" t="str">
        <f t="shared" si="24"/>
        <v>AO004511_YYY39In LavorazioneBloccante per il collaudo</v>
      </c>
      <c r="I79" s="259" t="str">
        <f t="shared" si="25"/>
        <v>AO004511_YYY39In LavorazioneNon Bloccante</v>
      </c>
      <c r="J79" s="259" t="str">
        <f t="shared" si="26"/>
        <v>AO004511_YYY39RilasciatoBloccante per il collaudo</v>
      </c>
      <c r="K79" s="259" t="str">
        <f t="shared" si="27"/>
        <v>AO004511_YYY39RilasciatoNon Bloccante</v>
      </c>
      <c r="L79" s="259" t="str">
        <f t="shared" si="28"/>
        <v>AO004511_YYY39ChiusoBloccante per il collaudo</v>
      </c>
      <c r="M79" s="259" t="str">
        <f t="shared" si="29"/>
        <v>AO004511_YYY39ChiusoNon Bloccante</v>
      </c>
      <c r="N79" s="260" t="str">
        <f t="shared" si="19"/>
        <v>BOLLETTA_2.0</v>
      </c>
      <c r="O79" s="261">
        <f>COUNTIFS(ListaAnomalieALL!$N:$N,D79,ListaAnomalieALL!$F:$F,"CFI")</f>
        <v>0</v>
      </c>
      <c r="P79" s="261">
        <f>COUNTIFS(ListaAnomalieALL!$N:$N,E79,ListaAnomalieALL!$F:$F,"CFI")</f>
        <v>0</v>
      </c>
      <c r="Q79" s="261">
        <f>COUNTIFS(ListaAnomalieALL!$N:$N,F79,ListaAnomalieALL!$F:$F,"CFI")</f>
        <v>0</v>
      </c>
      <c r="R79" s="261">
        <f>COUNTIFS(ListaAnomalieALL!$N:$N,G79,ListaAnomalieALL!$F:$F,"CFI")</f>
        <v>1</v>
      </c>
      <c r="S79" s="261">
        <f>COUNTIFS(ListaAnomalieALL!$N:$N,H79,ListaAnomalieALL!$F:$F,"CFI")</f>
        <v>0</v>
      </c>
      <c r="T79" s="261">
        <f>COUNTIFS(ListaAnomalieALL!$N:$N,I79,ListaAnomalieALL!$F:$F,"CFI")</f>
        <v>2</v>
      </c>
      <c r="U79" s="261">
        <f>COUNTIFS(ListaAnomalieALL!$N:$N,J79,ListaAnomalieALL!$F:$F,"CFI")</f>
        <v>0</v>
      </c>
      <c r="V79" s="261">
        <f>COUNTIFS(ListaAnomalieALL!$N:$N,K79,ListaAnomalieALL!$F:$F,"CFI")</f>
        <v>0</v>
      </c>
      <c r="W79" s="261">
        <f>COUNTIFS(ListaAnomalieALL!$N:$N,L79,ListaAnomalieALL!$F:$F,"CFI")</f>
        <v>0</v>
      </c>
      <c r="X79" s="261">
        <f>COUNTIFS(ListaAnomalieALL!$N:$N,M79,ListaAnomalieALL!$F:$F,"CFI")</f>
        <v>3</v>
      </c>
      <c r="Y79" s="261">
        <f t="shared" si="30"/>
        <v>0</v>
      </c>
      <c r="Z79" s="261">
        <f t="shared" si="31"/>
        <v>6</v>
      </c>
      <c r="AL79" s="221"/>
    </row>
    <row r="80" spans="2:45" s="229" customFormat="1" ht="15.75" customHeight="1">
      <c r="B80" s="258" t="str">
        <f t="shared" si="18"/>
        <v>P59-Deploy &amp; Change CRMT</v>
      </c>
      <c r="C80" s="238" t="str">
        <f>'Sintesi Quantitativa (Overall)'!C40</f>
        <v>AO004511_YYY40</v>
      </c>
      <c r="D80" s="259" t="str">
        <f t="shared" si="20"/>
        <v>AO004511_YYY40ApertoBloccante per il collaudo</v>
      </c>
      <c r="E80" s="259" t="str">
        <f t="shared" si="21"/>
        <v>AO004511_YYY40ApertoNon Bloccante</v>
      </c>
      <c r="F80" s="259" t="str">
        <f t="shared" si="22"/>
        <v>AO004511_YYY40RespintoBloccante per il collaudo</v>
      </c>
      <c r="G80" s="259" t="str">
        <f t="shared" si="23"/>
        <v>AO004511_YYY40RespintoNon Bloccante</v>
      </c>
      <c r="H80" s="259" t="str">
        <f t="shared" si="24"/>
        <v>AO004511_YYY40In LavorazioneBloccante per il collaudo</v>
      </c>
      <c r="I80" s="259" t="str">
        <f t="shared" si="25"/>
        <v>AO004511_YYY40In LavorazioneNon Bloccante</v>
      </c>
      <c r="J80" s="259" t="str">
        <f t="shared" si="26"/>
        <v>AO004511_YYY40RilasciatoBloccante per il collaudo</v>
      </c>
      <c r="K80" s="259" t="str">
        <f t="shared" si="27"/>
        <v>AO004511_YYY40RilasciatoNon Bloccante</v>
      </c>
      <c r="L80" s="259" t="str">
        <f t="shared" si="28"/>
        <v>AO004511_YYY40ChiusoBloccante per il collaudo</v>
      </c>
      <c r="M80" s="259" t="str">
        <f t="shared" si="29"/>
        <v>AO004511_YYY40ChiusoNon Bloccante</v>
      </c>
      <c r="N80" s="260" t="str">
        <f t="shared" si="19"/>
        <v>DIMOSTRATO_PAGAMENTO</v>
      </c>
      <c r="O80" s="261">
        <f>COUNTIFS(ListaAnomalieALL!$N:$N,D80,ListaAnomalieALL!$F:$F,"CFI")</f>
        <v>0</v>
      </c>
      <c r="P80" s="261">
        <f>COUNTIFS(ListaAnomalieALL!$N:$N,E80,ListaAnomalieALL!$F:$F,"CFI")</f>
        <v>0</v>
      </c>
      <c r="Q80" s="261">
        <f>COUNTIFS(ListaAnomalieALL!$N:$N,F80,ListaAnomalieALL!$F:$F,"CFI")</f>
        <v>3</v>
      </c>
      <c r="R80" s="261">
        <f>COUNTIFS(ListaAnomalieALL!$N:$N,G80,ListaAnomalieALL!$F:$F,"CFI")</f>
        <v>2</v>
      </c>
      <c r="S80" s="261">
        <f>COUNTIFS(ListaAnomalieALL!$N:$N,H80,ListaAnomalieALL!$F:$F,"CFI")</f>
        <v>1</v>
      </c>
      <c r="T80" s="261">
        <f>COUNTIFS(ListaAnomalieALL!$N:$N,I80,ListaAnomalieALL!$F:$F,"CFI")</f>
        <v>1</v>
      </c>
      <c r="U80" s="261">
        <f>COUNTIFS(ListaAnomalieALL!$N:$N,J80,ListaAnomalieALL!$F:$F,"CFI")</f>
        <v>0</v>
      </c>
      <c r="V80" s="261">
        <f>COUNTIFS(ListaAnomalieALL!$N:$N,K80,ListaAnomalieALL!$F:$F,"CFI")</f>
        <v>0</v>
      </c>
      <c r="W80" s="261">
        <f>COUNTIFS(ListaAnomalieALL!$N:$N,L80,ListaAnomalieALL!$F:$F,"CFI")</f>
        <v>0</v>
      </c>
      <c r="X80" s="261">
        <f>COUNTIFS(ListaAnomalieALL!$N:$N,M80,ListaAnomalieALL!$F:$F,"CFI")</f>
        <v>7</v>
      </c>
      <c r="Y80" s="261">
        <f t="shared" si="30"/>
        <v>4</v>
      </c>
      <c r="Z80" s="261">
        <f t="shared" si="31"/>
        <v>10</v>
      </c>
      <c r="AL80" s="221"/>
    </row>
    <row r="81" spans="2:38" s="229" customFormat="1" ht="15.75" customHeight="1">
      <c r="B81" s="258" t="str">
        <f t="shared" si="18"/>
        <v>P59-Deploy &amp; Change CRMT</v>
      </c>
      <c r="C81" s="238" t="str">
        <f>'Sintesi Quantitativa (Overall)'!C41</f>
        <v>AO004511_YYY50</v>
      </c>
      <c r="D81" s="259" t="str">
        <f t="shared" si="20"/>
        <v>AO004511_YYY50ApertoBloccante per il collaudo</v>
      </c>
      <c r="E81" s="259" t="str">
        <f t="shared" si="21"/>
        <v>AO004511_YYY50ApertoNon Bloccante</v>
      </c>
      <c r="F81" s="259" t="str">
        <f t="shared" si="22"/>
        <v>AO004511_YYY50RespintoBloccante per il collaudo</v>
      </c>
      <c r="G81" s="259" t="str">
        <f t="shared" si="23"/>
        <v>AO004511_YYY50RespintoNon Bloccante</v>
      </c>
      <c r="H81" s="259" t="str">
        <f t="shared" si="24"/>
        <v>AO004511_YYY50In LavorazioneBloccante per il collaudo</v>
      </c>
      <c r="I81" s="259" t="str">
        <f t="shared" si="25"/>
        <v>AO004511_YYY50In LavorazioneNon Bloccante</v>
      </c>
      <c r="J81" s="259" t="str">
        <f t="shared" si="26"/>
        <v>AO004511_YYY50RilasciatoBloccante per il collaudo</v>
      </c>
      <c r="K81" s="259" t="str">
        <f t="shared" si="27"/>
        <v>AO004511_YYY50RilasciatoNon Bloccante</v>
      </c>
      <c r="L81" s="259" t="str">
        <f t="shared" si="28"/>
        <v>AO004511_YYY50ChiusoBloccante per il collaudo</v>
      </c>
      <c r="M81" s="259" t="str">
        <f t="shared" si="29"/>
        <v>AO004511_YYY50ChiusoNon Bloccante</v>
      </c>
      <c r="N81" s="260" t="str">
        <f t="shared" si="19"/>
        <v>Gestione VAS</v>
      </c>
      <c r="O81" s="261">
        <f>COUNTIFS(ListaAnomalieALL!$N:$N,D81,ListaAnomalieALL!$F:$F,"CFI")</f>
        <v>0</v>
      </c>
      <c r="P81" s="261">
        <f>COUNTIFS(ListaAnomalieALL!$N:$N,E81,ListaAnomalieALL!$F:$F,"CFI")</f>
        <v>0</v>
      </c>
      <c r="Q81" s="261">
        <f>COUNTIFS(ListaAnomalieALL!$N:$N,F81,ListaAnomalieALL!$F:$F,"CFI")</f>
        <v>0</v>
      </c>
      <c r="R81" s="261">
        <f>COUNTIFS(ListaAnomalieALL!$N:$N,G81,ListaAnomalieALL!$F:$F,"CFI")</f>
        <v>1</v>
      </c>
      <c r="S81" s="261">
        <f>COUNTIFS(ListaAnomalieALL!$N:$N,H81,ListaAnomalieALL!$F:$F,"CFI")</f>
        <v>4</v>
      </c>
      <c r="T81" s="261">
        <f>COUNTIFS(ListaAnomalieALL!$N:$N,I81,ListaAnomalieALL!$F:$F,"CFI")</f>
        <v>10</v>
      </c>
      <c r="U81" s="261">
        <f>COUNTIFS(ListaAnomalieALL!$N:$N,J81,ListaAnomalieALL!$F:$F,"CFI")</f>
        <v>0</v>
      </c>
      <c r="V81" s="261">
        <f>COUNTIFS(ListaAnomalieALL!$N:$N,K81,ListaAnomalieALL!$F:$F,"CFI")</f>
        <v>0</v>
      </c>
      <c r="W81" s="261">
        <f>COUNTIFS(ListaAnomalieALL!$N:$N,L81,ListaAnomalieALL!$F:$F,"CFI")</f>
        <v>0</v>
      </c>
      <c r="X81" s="261">
        <f>COUNTIFS(ListaAnomalieALL!$N:$N,M81,ListaAnomalieALL!$F:$F,"CFI")</f>
        <v>0</v>
      </c>
      <c r="Y81" s="261">
        <f t="shared" si="30"/>
        <v>4</v>
      </c>
      <c r="Z81" s="261">
        <f t="shared" si="31"/>
        <v>11</v>
      </c>
      <c r="AL81" s="221"/>
    </row>
    <row r="82" spans="2:38" s="229" customFormat="1" ht="15.75" customHeight="1">
      <c r="B82" s="258" t="str">
        <f t="shared" si="18"/>
        <v>P59-Deploy &amp; Change CRMT</v>
      </c>
      <c r="C82" s="238" t="str">
        <f>'Sintesi Quantitativa (Overall)'!C42</f>
        <v>AO004511_YYY64</v>
      </c>
      <c r="D82" s="259" t="str">
        <f t="shared" si="20"/>
        <v>AO004511_YYY64ApertoBloccante per il collaudo</v>
      </c>
      <c r="E82" s="259" t="str">
        <f t="shared" si="21"/>
        <v>AO004511_YYY64ApertoNon Bloccante</v>
      </c>
      <c r="F82" s="259" t="str">
        <f t="shared" si="22"/>
        <v>AO004511_YYY64RespintoBloccante per il collaudo</v>
      </c>
      <c r="G82" s="259" t="str">
        <f t="shared" si="23"/>
        <v>AO004511_YYY64RespintoNon Bloccante</v>
      </c>
      <c r="H82" s="259" t="str">
        <f t="shared" si="24"/>
        <v>AO004511_YYY64In LavorazioneBloccante per il collaudo</v>
      </c>
      <c r="I82" s="259" t="str">
        <f t="shared" si="25"/>
        <v>AO004511_YYY64In LavorazioneNon Bloccante</v>
      </c>
      <c r="J82" s="259" t="str">
        <f t="shared" si="26"/>
        <v>AO004511_YYY64RilasciatoBloccante per il collaudo</v>
      </c>
      <c r="K82" s="259" t="str">
        <f t="shared" si="27"/>
        <v>AO004511_YYY64RilasciatoNon Bloccante</v>
      </c>
      <c r="L82" s="259" t="str">
        <f t="shared" si="28"/>
        <v>AO004511_YYY64ChiusoBloccante per il collaudo</v>
      </c>
      <c r="M82" s="259" t="str">
        <f t="shared" si="29"/>
        <v>AO004511_YYY64ChiusoNon Bloccante</v>
      </c>
      <c r="N82" s="260" t="str">
        <f t="shared" si="19"/>
        <v>Piano di Rientro</v>
      </c>
      <c r="O82" s="261">
        <f>COUNTIFS(ListaAnomalieALL!$N:$N,D82,ListaAnomalieALL!$F:$F,"CFI")</f>
        <v>0</v>
      </c>
      <c r="P82" s="261">
        <f>COUNTIFS(ListaAnomalieALL!$N:$N,E82,ListaAnomalieALL!$F:$F,"CFI")</f>
        <v>0</v>
      </c>
      <c r="Q82" s="261">
        <f>COUNTIFS(ListaAnomalieALL!$N:$N,F82,ListaAnomalieALL!$F:$F,"CFI")</f>
        <v>0</v>
      </c>
      <c r="R82" s="261">
        <f>COUNTIFS(ListaAnomalieALL!$N:$N,G82,ListaAnomalieALL!$F:$F,"CFI")</f>
        <v>0</v>
      </c>
      <c r="S82" s="261">
        <f>COUNTIFS(ListaAnomalieALL!$N:$N,H82,ListaAnomalieALL!$F:$F,"CFI")</f>
        <v>0</v>
      </c>
      <c r="T82" s="261">
        <f>COUNTIFS(ListaAnomalieALL!$N:$N,I82,ListaAnomalieALL!$F:$F,"CFI")</f>
        <v>0</v>
      </c>
      <c r="U82" s="261">
        <f>COUNTIFS(ListaAnomalieALL!$N:$N,J82,ListaAnomalieALL!$F:$F,"CFI")</f>
        <v>0</v>
      </c>
      <c r="V82" s="261">
        <f>COUNTIFS(ListaAnomalieALL!$N:$N,K82,ListaAnomalieALL!$F:$F,"CFI")</f>
        <v>0</v>
      </c>
      <c r="W82" s="261">
        <f>COUNTIFS(ListaAnomalieALL!$N:$N,L82,ListaAnomalieALL!$F:$F,"CFI")</f>
        <v>0</v>
      </c>
      <c r="X82" s="261">
        <f>COUNTIFS(ListaAnomalieALL!$N:$N,M82,ListaAnomalieALL!$F:$F,"CFI")</f>
        <v>0</v>
      </c>
      <c r="Y82" s="261">
        <f t="shared" si="30"/>
        <v>0</v>
      </c>
      <c r="Z82" s="261">
        <f t="shared" si="31"/>
        <v>0</v>
      </c>
      <c r="AL82" s="221"/>
    </row>
    <row r="83" spans="2:38" s="229" customFormat="1" ht="15.75" customHeight="1">
      <c r="B83" s="258" t="str">
        <f t="shared" si="18"/>
        <v>P59-Deploy &amp; Change CRMT</v>
      </c>
      <c r="C83" s="238" t="str">
        <f>'Sintesi Quantitativa (Overall)'!C43</f>
        <v>AO004511_YYY66</v>
      </c>
      <c r="D83" s="259" t="str">
        <f t="shared" si="20"/>
        <v>AO004511_YYY66ApertoBloccante per il collaudo</v>
      </c>
      <c r="E83" s="259" t="str">
        <f t="shared" si="21"/>
        <v>AO004511_YYY66ApertoNon Bloccante</v>
      </c>
      <c r="F83" s="259" t="str">
        <f t="shared" si="22"/>
        <v>AO004511_YYY66RespintoBloccante per il collaudo</v>
      </c>
      <c r="G83" s="259" t="str">
        <f t="shared" si="23"/>
        <v>AO004511_YYY66RespintoNon Bloccante</v>
      </c>
      <c r="H83" s="259" t="str">
        <f t="shared" si="24"/>
        <v>AO004511_YYY66In LavorazioneBloccante per il collaudo</v>
      </c>
      <c r="I83" s="259" t="str">
        <f t="shared" si="25"/>
        <v>AO004511_YYY66In LavorazioneNon Bloccante</v>
      </c>
      <c r="J83" s="259" t="str">
        <f t="shared" si="26"/>
        <v>AO004511_YYY66RilasciatoBloccante per il collaudo</v>
      </c>
      <c r="K83" s="259" t="str">
        <f t="shared" si="27"/>
        <v>AO004511_YYY66RilasciatoNon Bloccante</v>
      </c>
      <c r="L83" s="259" t="str">
        <f t="shared" si="28"/>
        <v>AO004511_YYY66ChiusoBloccante per il collaudo</v>
      </c>
      <c r="M83" s="259" t="str">
        <f t="shared" si="29"/>
        <v>AO004511_YYY66ChiusoNon Bloccante</v>
      </c>
      <c r="N83" s="260" t="str">
        <f t="shared" si="19"/>
        <v>Copia_Documenti</v>
      </c>
      <c r="O83" s="261">
        <f>COUNTIFS(ListaAnomalieALL!$N:$N,D83,ListaAnomalieALL!$F:$F,"CFI")</f>
        <v>0</v>
      </c>
      <c r="P83" s="261">
        <f>COUNTIFS(ListaAnomalieALL!$N:$N,E83,ListaAnomalieALL!$F:$F,"CFI")</f>
        <v>0</v>
      </c>
      <c r="Q83" s="261">
        <f>COUNTIFS(ListaAnomalieALL!$N:$N,F83,ListaAnomalieALL!$F:$F,"CFI")</f>
        <v>0</v>
      </c>
      <c r="R83" s="261">
        <f>COUNTIFS(ListaAnomalieALL!$N:$N,G83,ListaAnomalieALL!$F:$F,"CFI")</f>
        <v>2</v>
      </c>
      <c r="S83" s="261">
        <f>COUNTIFS(ListaAnomalieALL!$N:$N,H83,ListaAnomalieALL!$F:$F,"CFI")</f>
        <v>2</v>
      </c>
      <c r="T83" s="261">
        <f>COUNTIFS(ListaAnomalieALL!$N:$N,I83,ListaAnomalieALL!$F:$F,"CFI")</f>
        <v>6</v>
      </c>
      <c r="U83" s="261">
        <f>COUNTIFS(ListaAnomalieALL!$N:$N,J83,ListaAnomalieALL!$F:$F,"CFI")</f>
        <v>0</v>
      </c>
      <c r="V83" s="261">
        <f>COUNTIFS(ListaAnomalieALL!$N:$N,K83,ListaAnomalieALL!$F:$F,"CFI")</f>
        <v>0</v>
      </c>
      <c r="W83" s="261">
        <f>COUNTIFS(ListaAnomalieALL!$N:$N,L83,ListaAnomalieALL!$F:$F,"CFI")</f>
        <v>3</v>
      </c>
      <c r="X83" s="261">
        <f>COUNTIFS(ListaAnomalieALL!$N:$N,M83,ListaAnomalieALL!$F:$F,"CFI")</f>
        <v>0</v>
      </c>
      <c r="Y83" s="261">
        <f t="shared" si="30"/>
        <v>5</v>
      </c>
      <c r="Z83" s="261">
        <f t="shared" si="31"/>
        <v>8</v>
      </c>
      <c r="AL83" s="221"/>
    </row>
    <row r="84" spans="2:38" s="229" customFormat="1" ht="15.75" customHeight="1">
      <c r="B84" s="258" t="str">
        <f t="shared" si="18"/>
        <v>P59-Deploy &amp; Change CRMT</v>
      </c>
      <c r="C84" s="238" t="str">
        <f>'Sintesi Quantitativa (Overall)'!C44</f>
        <v>AO004511_YYY68</v>
      </c>
      <c r="D84" s="259" t="str">
        <f t="shared" si="20"/>
        <v>AO004511_YYY68ApertoBloccante per il collaudo</v>
      </c>
      <c r="E84" s="259" t="str">
        <f t="shared" si="21"/>
        <v>AO004511_YYY68ApertoNon Bloccante</v>
      </c>
      <c r="F84" s="259" t="str">
        <f t="shared" si="22"/>
        <v>AO004511_YYY68RespintoBloccante per il collaudo</v>
      </c>
      <c r="G84" s="259" t="str">
        <f t="shared" si="23"/>
        <v>AO004511_YYY68RespintoNon Bloccante</v>
      </c>
      <c r="H84" s="259" t="str">
        <f t="shared" si="24"/>
        <v>AO004511_YYY68In LavorazioneBloccante per il collaudo</v>
      </c>
      <c r="I84" s="259" t="str">
        <f t="shared" si="25"/>
        <v>AO004511_YYY68In LavorazioneNon Bloccante</v>
      </c>
      <c r="J84" s="259" t="str">
        <f t="shared" si="26"/>
        <v>AO004511_YYY68RilasciatoBloccante per il collaudo</v>
      </c>
      <c r="K84" s="259" t="str">
        <f t="shared" si="27"/>
        <v>AO004511_YYY68RilasciatoNon Bloccante</v>
      </c>
      <c r="L84" s="259" t="str">
        <f t="shared" si="28"/>
        <v>AO004511_YYY68ChiusoBloccante per il collaudo</v>
      </c>
      <c r="M84" s="259" t="str">
        <f t="shared" si="29"/>
        <v>AO004511_YYY68ChiusoNon Bloccante</v>
      </c>
      <c r="N84" s="260" t="str">
        <f t="shared" si="19"/>
        <v>Subentro</v>
      </c>
      <c r="O84" s="261">
        <f>COUNTIFS(ListaAnomalieALL!$N:$N,D84,ListaAnomalieALL!$F:$F,"CFI")</f>
        <v>0</v>
      </c>
      <c r="P84" s="261">
        <f>COUNTIFS(ListaAnomalieALL!$N:$N,E84,ListaAnomalieALL!$F:$F,"CFI")</f>
        <v>0</v>
      </c>
      <c r="Q84" s="261">
        <f>COUNTIFS(ListaAnomalieALL!$N:$N,F84,ListaAnomalieALL!$F:$F,"CFI")</f>
        <v>1</v>
      </c>
      <c r="R84" s="261">
        <f>COUNTIFS(ListaAnomalieALL!$N:$N,G84,ListaAnomalieALL!$F:$F,"CFI")</f>
        <v>3</v>
      </c>
      <c r="S84" s="261">
        <f>COUNTIFS(ListaAnomalieALL!$N:$N,H84,ListaAnomalieALL!$F:$F,"CFI")</f>
        <v>0</v>
      </c>
      <c r="T84" s="261">
        <f>COUNTIFS(ListaAnomalieALL!$N:$N,I84,ListaAnomalieALL!$F:$F,"CFI")</f>
        <v>3</v>
      </c>
      <c r="U84" s="261">
        <f>COUNTIFS(ListaAnomalieALL!$N:$N,J84,ListaAnomalieALL!$F:$F,"CFI")</f>
        <v>0</v>
      </c>
      <c r="V84" s="261">
        <f>COUNTIFS(ListaAnomalieALL!$N:$N,K84,ListaAnomalieALL!$F:$F,"CFI")</f>
        <v>0</v>
      </c>
      <c r="W84" s="261">
        <f>COUNTIFS(ListaAnomalieALL!$N:$N,L84,ListaAnomalieALL!$F:$F,"CFI")</f>
        <v>4</v>
      </c>
      <c r="X84" s="261">
        <f>COUNTIFS(ListaAnomalieALL!$N:$N,M84,ListaAnomalieALL!$F:$F,"CFI")</f>
        <v>16</v>
      </c>
      <c r="Y84" s="261">
        <f t="shared" si="30"/>
        <v>5</v>
      </c>
      <c r="Z84" s="261">
        <f t="shared" si="31"/>
        <v>22</v>
      </c>
      <c r="AL84" s="221"/>
    </row>
    <row r="85" spans="2:38" s="229" customFormat="1" ht="15.75" customHeight="1">
      <c r="B85" s="258" t="str">
        <f t="shared" si="18"/>
        <v>P59-Deploy &amp; Change CRMT</v>
      </c>
      <c r="C85" s="238" t="str">
        <f>'Sintesi Quantitativa (Overall)'!C45</f>
        <v>AO004511_YYY69</v>
      </c>
      <c r="D85" s="259" t="str">
        <f t="shared" si="20"/>
        <v>AO004511_YYY69ApertoBloccante per il collaudo</v>
      </c>
      <c r="E85" s="259" t="str">
        <f t="shared" si="21"/>
        <v>AO004511_YYY69ApertoNon Bloccante</v>
      </c>
      <c r="F85" s="259" t="str">
        <f t="shared" si="22"/>
        <v>AO004511_YYY69RespintoBloccante per il collaudo</v>
      </c>
      <c r="G85" s="259" t="str">
        <f t="shared" si="23"/>
        <v>AO004511_YYY69RespintoNon Bloccante</v>
      </c>
      <c r="H85" s="259" t="str">
        <f t="shared" si="24"/>
        <v>AO004511_YYY69In LavorazioneBloccante per il collaudo</v>
      </c>
      <c r="I85" s="259" t="str">
        <f t="shared" si="25"/>
        <v>AO004511_YYY69In LavorazioneNon Bloccante</v>
      </c>
      <c r="J85" s="259" t="str">
        <f t="shared" si="26"/>
        <v>AO004511_YYY69RilasciatoBloccante per il collaudo</v>
      </c>
      <c r="K85" s="259" t="str">
        <f t="shared" si="27"/>
        <v>AO004511_YYY69RilasciatoNon Bloccante</v>
      </c>
      <c r="L85" s="259" t="str">
        <f t="shared" si="28"/>
        <v>AO004511_YYY69ChiusoBloccante per il collaudo</v>
      </c>
      <c r="M85" s="259" t="str">
        <f t="shared" si="29"/>
        <v>AO004511_YYY69ChiusoNon Bloccante</v>
      </c>
      <c r="N85" s="260" t="str">
        <f t="shared" si="19"/>
        <v>Subentro_Combinato</v>
      </c>
      <c r="O85" s="261">
        <f>COUNTIFS(ListaAnomalieALL!$N:$N,D85,ListaAnomalieALL!$F:$F,"CFI")</f>
        <v>0</v>
      </c>
      <c r="P85" s="261">
        <f>COUNTIFS(ListaAnomalieALL!$N:$N,E85,ListaAnomalieALL!$F:$F,"CFI")</f>
        <v>0</v>
      </c>
      <c r="Q85" s="261">
        <f>COUNTIFS(ListaAnomalieALL!$N:$N,F85,ListaAnomalieALL!$F:$F,"CFI")</f>
        <v>0</v>
      </c>
      <c r="R85" s="261">
        <f>COUNTIFS(ListaAnomalieALL!$N:$N,G85,ListaAnomalieALL!$F:$F,"CFI")</f>
        <v>1</v>
      </c>
      <c r="S85" s="261">
        <f>COUNTIFS(ListaAnomalieALL!$N:$N,H85,ListaAnomalieALL!$F:$F,"CFI")</f>
        <v>0</v>
      </c>
      <c r="T85" s="261">
        <f>COUNTIFS(ListaAnomalieALL!$N:$N,I85,ListaAnomalieALL!$F:$F,"CFI")</f>
        <v>1</v>
      </c>
      <c r="U85" s="261">
        <f>COUNTIFS(ListaAnomalieALL!$N:$N,J85,ListaAnomalieALL!$F:$F,"CFI")</f>
        <v>0</v>
      </c>
      <c r="V85" s="261">
        <f>COUNTIFS(ListaAnomalieALL!$N:$N,K85,ListaAnomalieALL!$F:$F,"CFI")</f>
        <v>0</v>
      </c>
      <c r="W85" s="261">
        <f>COUNTIFS(ListaAnomalieALL!$N:$N,L85,ListaAnomalieALL!$F:$F,"CFI")</f>
        <v>0</v>
      </c>
      <c r="X85" s="261">
        <f>COUNTIFS(ListaAnomalieALL!$N:$N,M85,ListaAnomalieALL!$F:$F,"CFI")</f>
        <v>2</v>
      </c>
      <c r="Y85" s="261">
        <f t="shared" si="30"/>
        <v>0</v>
      </c>
      <c r="Z85" s="261">
        <f t="shared" si="31"/>
        <v>4</v>
      </c>
      <c r="AL85" s="221"/>
    </row>
    <row r="86" spans="2:38" s="229" customFormat="1" ht="15.75" customHeight="1">
      <c r="B86" s="258" t="str">
        <f t="shared" si="18"/>
        <v>P59-Deploy &amp; Change CRMT</v>
      </c>
      <c r="C86" s="238" t="str">
        <f>'Sintesi Quantitativa (Overall)'!C46</f>
        <v>AO004511_YYY70</v>
      </c>
      <c r="D86" s="259" t="str">
        <f t="shared" si="20"/>
        <v>AO004511_YYY70ApertoBloccante per il collaudo</v>
      </c>
      <c r="E86" s="259" t="str">
        <f t="shared" si="21"/>
        <v>AO004511_YYY70ApertoNon Bloccante</v>
      </c>
      <c r="F86" s="259" t="str">
        <f t="shared" si="22"/>
        <v>AO004511_YYY70RespintoBloccante per il collaudo</v>
      </c>
      <c r="G86" s="259" t="str">
        <f t="shared" si="23"/>
        <v>AO004511_YYY70RespintoNon Bloccante</v>
      </c>
      <c r="H86" s="259" t="str">
        <f t="shared" si="24"/>
        <v>AO004511_YYY70In LavorazioneBloccante per il collaudo</v>
      </c>
      <c r="I86" s="259" t="str">
        <f t="shared" si="25"/>
        <v>AO004511_YYY70In LavorazioneNon Bloccante</v>
      </c>
      <c r="J86" s="259" t="str">
        <f t="shared" si="26"/>
        <v>AO004511_YYY70RilasciatoBloccante per il collaudo</v>
      </c>
      <c r="K86" s="259" t="str">
        <f t="shared" si="27"/>
        <v>AO004511_YYY70RilasciatoNon Bloccante</v>
      </c>
      <c r="L86" s="259" t="str">
        <f t="shared" si="28"/>
        <v>AO004511_YYY70ChiusoBloccante per il collaudo</v>
      </c>
      <c r="M86" s="259" t="str">
        <f t="shared" si="29"/>
        <v>AO004511_YYY70ChiusoNon Bloccante</v>
      </c>
      <c r="N86" s="260" t="str">
        <f t="shared" si="19"/>
        <v>SWA</v>
      </c>
      <c r="O86" s="261">
        <f>COUNTIFS(ListaAnomalieALL!$N:$N,D86,ListaAnomalieALL!$F:$F,"CFI")</f>
        <v>0</v>
      </c>
      <c r="P86" s="261">
        <f>COUNTIFS(ListaAnomalieALL!$N:$N,E86,ListaAnomalieALL!$F:$F,"CFI")</f>
        <v>0</v>
      </c>
      <c r="Q86" s="261">
        <f>COUNTIFS(ListaAnomalieALL!$N:$N,F86,ListaAnomalieALL!$F:$F,"CFI")</f>
        <v>0</v>
      </c>
      <c r="R86" s="261">
        <f>COUNTIFS(ListaAnomalieALL!$N:$N,G86,ListaAnomalieALL!$F:$F,"CFI")</f>
        <v>1</v>
      </c>
      <c r="S86" s="261">
        <f>COUNTIFS(ListaAnomalieALL!$N:$N,H86,ListaAnomalieALL!$F:$F,"CFI")</f>
        <v>2</v>
      </c>
      <c r="T86" s="261">
        <f>COUNTIFS(ListaAnomalieALL!$N:$N,I86,ListaAnomalieALL!$F:$F,"CFI")</f>
        <v>22</v>
      </c>
      <c r="U86" s="261">
        <f>COUNTIFS(ListaAnomalieALL!$N:$N,J86,ListaAnomalieALL!$F:$F,"CFI")</f>
        <v>0</v>
      </c>
      <c r="V86" s="261">
        <f>COUNTIFS(ListaAnomalieALL!$N:$N,K86,ListaAnomalieALL!$F:$F,"CFI")</f>
        <v>0</v>
      </c>
      <c r="W86" s="261">
        <f>COUNTIFS(ListaAnomalieALL!$N:$N,L86,ListaAnomalieALL!$F:$F,"CFI")</f>
        <v>1</v>
      </c>
      <c r="X86" s="261">
        <f>COUNTIFS(ListaAnomalieALL!$N:$N,M86,ListaAnomalieALL!$F:$F,"CFI")</f>
        <v>14</v>
      </c>
      <c r="Y86" s="261">
        <f t="shared" si="30"/>
        <v>3</v>
      </c>
      <c r="Z86" s="261">
        <f t="shared" si="31"/>
        <v>37</v>
      </c>
      <c r="AL86" s="221"/>
    </row>
    <row r="87" spans="2:38" s="229" customFormat="1" ht="15.75" customHeight="1">
      <c r="B87" s="258" t="str">
        <f t="shared" si="18"/>
        <v>P59-Deploy &amp; Change CRMT</v>
      </c>
      <c r="C87" s="238" t="str">
        <f>'Sintesi Quantitativa (Overall)'!C47</f>
        <v>AO004511_YYY72</v>
      </c>
      <c r="D87" s="259" t="str">
        <f t="shared" si="20"/>
        <v>AO004511_YYY72ApertoBloccante per il collaudo</v>
      </c>
      <c r="E87" s="259" t="str">
        <f t="shared" si="21"/>
        <v>AO004511_YYY72ApertoNon Bloccante</v>
      </c>
      <c r="F87" s="259" t="str">
        <f t="shared" si="22"/>
        <v>AO004511_YYY72RespintoBloccante per il collaudo</v>
      </c>
      <c r="G87" s="259" t="str">
        <f t="shared" si="23"/>
        <v>AO004511_YYY72RespintoNon Bloccante</v>
      </c>
      <c r="H87" s="259" t="str">
        <f t="shared" si="24"/>
        <v>AO004511_YYY72In LavorazioneBloccante per il collaudo</v>
      </c>
      <c r="I87" s="259" t="str">
        <f t="shared" si="25"/>
        <v>AO004511_YYY72In LavorazioneNon Bloccante</v>
      </c>
      <c r="J87" s="259" t="str">
        <f t="shared" si="26"/>
        <v>AO004511_YYY72RilasciatoBloccante per il collaudo</v>
      </c>
      <c r="K87" s="259" t="str">
        <f t="shared" si="27"/>
        <v>AO004511_YYY72RilasciatoNon Bloccante</v>
      </c>
      <c r="L87" s="259" t="str">
        <f t="shared" si="28"/>
        <v>AO004511_YYY72ChiusoBloccante per il collaudo</v>
      </c>
      <c r="M87" s="259" t="str">
        <f t="shared" si="29"/>
        <v>AO004511_YYY72ChiusoNon Bloccante</v>
      </c>
      <c r="N87" s="260" t="str">
        <f t="shared" si="19"/>
        <v>VARIAZIONE_ANAGRAFICA_MOGE</v>
      </c>
      <c r="O87" s="261">
        <f>COUNTIFS(ListaAnomalieALL!$N:$N,D87,ListaAnomalieALL!$F:$F,"CFI")</f>
        <v>0</v>
      </c>
      <c r="P87" s="261">
        <f>COUNTIFS(ListaAnomalieALL!$N:$N,E87,ListaAnomalieALL!$F:$F,"CFI")</f>
        <v>0</v>
      </c>
      <c r="Q87" s="261">
        <f>COUNTIFS(ListaAnomalieALL!$N:$N,F87,ListaAnomalieALL!$F:$F,"CFI")</f>
        <v>0</v>
      </c>
      <c r="R87" s="261">
        <f>COUNTIFS(ListaAnomalieALL!$N:$N,G87,ListaAnomalieALL!$F:$F,"CFI")</f>
        <v>3</v>
      </c>
      <c r="S87" s="261">
        <f>COUNTIFS(ListaAnomalieALL!$N:$N,H87,ListaAnomalieALL!$F:$F,"CFI")</f>
        <v>2</v>
      </c>
      <c r="T87" s="261">
        <f>COUNTIFS(ListaAnomalieALL!$N:$N,I87,ListaAnomalieALL!$F:$F,"CFI")</f>
        <v>19</v>
      </c>
      <c r="U87" s="261">
        <f>COUNTIFS(ListaAnomalieALL!$N:$N,J87,ListaAnomalieALL!$F:$F,"CFI")</f>
        <v>0</v>
      </c>
      <c r="V87" s="261">
        <f>COUNTIFS(ListaAnomalieALL!$N:$N,K87,ListaAnomalieALL!$F:$F,"CFI")</f>
        <v>0</v>
      </c>
      <c r="W87" s="261">
        <f>COUNTIFS(ListaAnomalieALL!$N:$N,L87,ListaAnomalieALL!$F:$F,"CFI")</f>
        <v>0</v>
      </c>
      <c r="X87" s="261">
        <f>COUNTIFS(ListaAnomalieALL!$N:$N,M87,ListaAnomalieALL!$F:$F,"CFI")</f>
        <v>1</v>
      </c>
      <c r="Y87" s="261">
        <f t="shared" si="30"/>
        <v>2</v>
      </c>
      <c r="Z87" s="261">
        <f t="shared" si="31"/>
        <v>23</v>
      </c>
      <c r="AL87" s="221"/>
    </row>
    <row r="88" spans="2:38" s="229" customFormat="1" ht="15.75" customHeight="1">
      <c r="B88" s="258" t="str">
        <f t="shared" si="18"/>
        <v>P59-Deploy &amp; Change CRMT</v>
      </c>
      <c r="C88" s="238" t="str">
        <f>'Sintesi Quantitativa (Overall)'!C48</f>
        <v>AO004511_YYY74</v>
      </c>
      <c r="D88" s="259" t="str">
        <f t="shared" si="20"/>
        <v>AO004511_YYY74ApertoBloccante per il collaudo</v>
      </c>
      <c r="E88" s="259" t="str">
        <f t="shared" si="21"/>
        <v>AO004511_YYY74ApertoNon Bloccante</v>
      </c>
      <c r="F88" s="259" t="str">
        <f t="shared" si="22"/>
        <v>AO004511_YYY74RespintoBloccante per il collaudo</v>
      </c>
      <c r="G88" s="259" t="str">
        <f t="shared" si="23"/>
        <v>AO004511_YYY74RespintoNon Bloccante</v>
      </c>
      <c r="H88" s="259" t="str">
        <f t="shared" si="24"/>
        <v>AO004511_YYY74In LavorazioneBloccante per il collaudo</v>
      </c>
      <c r="I88" s="259" t="str">
        <f t="shared" si="25"/>
        <v>AO004511_YYY74In LavorazioneNon Bloccante</v>
      </c>
      <c r="J88" s="259" t="str">
        <f t="shared" si="26"/>
        <v>AO004511_YYY74RilasciatoBloccante per il collaudo</v>
      </c>
      <c r="K88" s="259" t="str">
        <f t="shared" si="27"/>
        <v>AO004511_YYY74RilasciatoNon Bloccante</v>
      </c>
      <c r="L88" s="259" t="str">
        <f t="shared" si="28"/>
        <v>AO004511_YYY74ChiusoBloccante per il collaudo</v>
      </c>
      <c r="M88" s="259" t="str">
        <f t="shared" si="29"/>
        <v>AO004511_YYY74ChiusoNon Bloccante</v>
      </c>
      <c r="N88" s="260" t="str">
        <f t="shared" si="19"/>
        <v>Variazione Indirizzo Fatturazione</v>
      </c>
      <c r="O88" s="261">
        <f>COUNTIFS(ListaAnomalieALL!$N:$N,D88,ListaAnomalieALL!$F:$F,"CFI")</f>
        <v>0</v>
      </c>
      <c r="P88" s="261">
        <f>COUNTIFS(ListaAnomalieALL!$N:$N,E88,ListaAnomalieALL!$F:$F,"CFI")</f>
        <v>0</v>
      </c>
      <c r="Q88" s="261">
        <f>COUNTIFS(ListaAnomalieALL!$N:$N,F88,ListaAnomalieALL!$F:$F,"CFI")</f>
        <v>0</v>
      </c>
      <c r="R88" s="261">
        <f>COUNTIFS(ListaAnomalieALL!$N:$N,G88,ListaAnomalieALL!$F:$F,"CFI")</f>
        <v>0</v>
      </c>
      <c r="S88" s="261">
        <f>COUNTIFS(ListaAnomalieALL!$N:$N,H88,ListaAnomalieALL!$F:$F,"CFI")</f>
        <v>0</v>
      </c>
      <c r="T88" s="261">
        <f>COUNTIFS(ListaAnomalieALL!$N:$N,I88,ListaAnomalieALL!$F:$F,"CFI")</f>
        <v>0</v>
      </c>
      <c r="U88" s="261">
        <f>COUNTIFS(ListaAnomalieALL!$N:$N,J88,ListaAnomalieALL!$F:$F,"CFI")</f>
        <v>0</v>
      </c>
      <c r="V88" s="261">
        <f>COUNTIFS(ListaAnomalieALL!$N:$N,K88,ListaAnomalieALL!$F:$F,"CFI")</f>
        <v>0</v>
      </c>
      <c r="W88" s="261">
        <f>COUNTIFS(ListaAnomalieALL!$N:$N,L88,ListaAnomalieALL!$F:$F,"CFI")</f>
        <v>0</v>
      </c>
      <c r="X88" s="261">
        <f>COUNTIFS(ListaAnomalieALL!$N:$N,M88,ListaAnomalieALL!$F:$F,"CFI")</f>
        <v>0</v>
      </c>
      <c r="Y88" s="261">
        <f t="shared" si="30"/>
        <v>0</v>
      </c>
      <c r="Z88" s="261">
        <f t="shared" si="31"/>
        <v>0</v>
      </c>
      <c r="AL88" s="221"/>
    </row>
    <row r="89" spans="2:38" s="229" customFormat="1" ht="15.75" customHeight="1">
      <c r="B89" s="258" t="str">
        <f t="shared" si="18"/>
        <v>P59-Deploy &amp; Change CRMT</v>
      </c>
      <c r="C89" s="238" t="str">
        <f>'Sintesi Quantitativa (Overall)'!C49</f>
        <v>AO004511_YYY77</v>
      </c>
      <c r="D89" s="259" t="str">
        <f t="shared" si="20"/>
        <v>AO004511_YYY77ApertoBloccante per il collaudo</v>
      </c>
      <c r="E89" s="259" t="str">
        <f t="shared" si="21"/>
        <v>AO004511_YYY77ApertoNon Bloccante</v>
      </c>
      <c r="F89" s="259" t="str">
        <f t="shared" si="22"/>
        <v>AO004511_YYY77RespintoBloccante per il collaudo</v>
      </c>
      <c r="G89" s="259" t="str">
        <f t="shared" si="23"/>
        <v>AO004511_YYY77RespintoNon Bloccante</v>
      </c>
      <c r="H89" s="259" t="str">
        <f t="shared" si="24"/>
        <v>AO004511_YYY77In LavorazioneBloccante per il collaudo</v>
      </c>
      <c r="I89" s="259" t="str">
        <f t="shared" si="25"/>
        <v>AO004511_YYY77In LavorazioneNon Bloccante</v>
      </c>
      <c r="J89" s="259" t="str">
        <f t="shared" si="26"/>
        <v>AO004511_YYY77RilasciatoBloccante per il collaudo</v>
      </c>
      <c r="K89" s="259" t="str">
        <f t="shared" si="27"/>
        <v>AO004511_YYY77RilasciatoNon Bloccante</v>
      </c>
      <c r="L89" s="259" t="str">
        <f t="shared" si="28"/>
        <v>AO004511_YYY77ChiusoBloccante per il collaudo</v>
      </c>
      <c r="M89" s="259" t="str">
        <f t="shared" si="29"/>
        <v>AO004511_YYY77ChiusoNon Bloccante</v>
      </c>
      <c r="N89" s="260" t="str">
        <f t="shared" si="19"/>
        <v>VSA</v>
      </c>
      <c r="O89" s="261">
        <f>COUNTIFS(ListaAnomalieALL!$N:$N,D89,ListaAnomalieALL!$F:$F,"CFI")</f>
        <v>0</v>
      </c>
      <c r="P89" s="261">
        <f>COUNTIFS(ListaAnomalieALL!$N:$N,E89,ListaAnomalieALL!$F:$F,"CFI")</f>
        <v>0</v>
      </c>
      <c r="Q89" s="261">
        <f>COUNTIFS(ListaAnomalieALL!$N:$N,F89,ListaAnomalieALL!$F:$F,"CFI")</f>
        <v>0</v>
      </c>
      <c r="R89" s="261">
        <f>COUNTIFS(ListaAnomalieALL!$N:$N,G89,ListaAnomalieALL!$F:$F,"CFI")</f>
        <v>4</v>
      </c>
      <c r="S89" s="261">
        <f>COUNTIFS(ListaAnomalieALL!$N:$N,H89,ListaAnomalieALL!$F:$F,"CFI")</f>
        <v>6</v>
      </c>
      <c r="T89" s="261">
        <f>COUNTIFS(ListaAnomalieALL!$N:$N,I89,ListaAnomalieALL!$F:$F,"CFI")</f>
        <v>26</v>
      </c>
      <c r="U89" s="261">
        <f>COUNTIFS(ListaAnomalieALL!$N:$N,J89,ListaAnomalieALL!$F:$F,"CFI")</f>
        <v>0</v>
      </c>
      <c r="V89" s="261">
        <f>COUNTIFS(ListaAnomalieALL!$N:$N,K89,ListaAnomalieALL!$F:$F,"CFI")</f>
        <v>0</v>
      </c>
      <c r="W89" s="261">
        <f>COUNTIFS(ListaAnomalieALL!$N:$N,L89,ListaAnomalieALL!$F:$F,"CFI")</f>
        <v>0</v>
      </c>
      <c r="X89" s="261">
        <f>COUNTIFS(ListaAnomalieALL!$N:$N,M89,ListaAnomalieALL!$F:$F,"CFI")</f>
        <v>43</v>
      </c>
      <c r="Y89" s="261">
        <f t="shared" si="30"/>
        <v>6</v>
      </c>
      <c r="Z89" s="261">
        <f t="shared" si="31"/>
        <v>73</v>
      </c>
      <c r="AL89" s="221"/>
    </row>
    <row r="90" spans="2:38" s="229" customFormat="1" ht="15.75" customHeight="1">
      <c r="B90" s="258" t="str">
        <f t="shared" si="18"/>
        <v/>
      </c>
      <c r="C90" s="238" t="str">
        <f>'Sintesi Quantitativa (Overall)'!C50</f>
        <v/>
      </c>
      <c r="D90" s="259" t="str">
        <f t="shared" si="20"/>
        <v>ApertoBloccante per il collaudo</v>
      </c>
      <c r="E90" s="259" t="str">
        <f t="shared" si="21"/>
        <v>ApertoNon Bloccante</v>
      </c>
      <c r="F90" s="259" t="str">
        <f t="shared" si="22"/>
        <v>RespintoBloccante per il collaudo</v>
      </c>
      <c r="G90" s="259" t="str">
        <f t="shared" si="23"/>
        <v>RespintoNon Bloccante</v>
      </c>
      <c r="H90" s="259" t="str">
        <f t="shared" si="24"/>
        <v>In LavorazioneBloccante per il collaudo</v>
      </c>
      <c r="I90" s="259" t="str">
        <f t="shared" si="25"/>
        <v>In LavorazioneNon Bloccante</v>
      </c>
      <c r="J90" s="259" t="str">
        <f t="shared" si="26"/>
        <v>RilasciatoBloccante per il collaudo</v>
      </c>
      <c r="K90" s="259" t="str">
        <f t="shared" si="27"/>
        <v>RilasciatoNon Bloccante</v>
      </c>
      <c r="L90" s="259" t="str">
        <f t="shared" si="28"/>
        <v>ChiusoBloccante per il collaudo</v>
      </c>
      <c r="M90" s="259" t="str">
        <f t="shared" si="29"/>
        <v>ChiusoNon Bloccante</v>
      </c>
      <c r="N90" s="260" t="str">
        <f t="shared" si="19"/>
        <v/>
      </c>
      <c r="O90" s="261">
        <f>COUNTIFS(ListaAnomalieALL!$N:$N,D90,ListaAnomalieALL!$F:$F,"CFI")</f>
        <v>0</v>
      </c>
      <c r="P90" s="261">
        <f>COUNTIFS(ListaAnomalieALL!$N:$N,E90,ListaAnomalieALL!$F:$F,"CFI")</f>
        <v>0</v>
      </c>
      <c r="Q90" s="261">
        <f>COUNTIFS(ListaAnomalieALL!$N:$N,F90,ListaAnomalieALL!$F:$F,"CFI")</f>
        <v>0</v>
      </c>
      <c r="R90" s="261">
        <f>COUNTIFS(ListaAnomalieALL!$N:$N,G90,ListaAnomalieALL!$F:$F,"CFI")</f>
        <v>0</v>
      </c>
      <c r="S90" s="261">
        <f>COUNTIFS(ListaAnomalieALL!$N:$N,H90,ListaAnomalieALL!$F:$F,"CFI")</f>
        <v>0</v>
      </c>
      <c r="T90" s="261">
        <f>COUNTIFS(ListaAnomalieALL!$N:$N,I90,ListaAnomalieALL!$F:$F,"CFI")</f>
        <v>0</v>
      </c>
      <c r="U90" s="261">
        <f>COUNTIFS(ListaAnomalieALL!$N:$N,J90,ListaAnomalieALL!$F:$F,"CFI")</f>
        <v>0</v>
      </c>
      <c r="V90" s="261">
        <f>COUNTIFS(ListaAnomalieALL!$N:$N,K90,ListaAnomalieALL!$F:$F,"CFI")</f>
        <v>0</v>
      </c>
      <c r="W90" s="261">
        <f>COUNTIFS(ListaAnomalieALL!$N:$N,L90,ListaAnomalieALL!$F:$F,"CFI")</f>
        <v>0</v>
      </c>
      <c r="X90" s="261">
        <f>COUNTIFS(ListaAnomalieALL!$N:$N,M90,ListaAnomalieALL!$F:$F,"CFI")</f>
        <v>0</v>
      </c>
      <c r="Y90" s="261">
        <f t="shared" si="30"/>
        <v>0</v>
      </c>
      <c r="Z90" s="261">
        <f t="shared" si="31"/>
        <v>0</v>
      </c>
      <c r="AL90" s="221"/>
    </row>
    <row r="91" spans="2:38" s="229" customFormat="1" ht="15.75" customHeight="1">
      <c r="B91" s="258" t="str">
        <f t="shared" si="18"/>
        <v/>
      </c>
      <c r="C91" s="238" t="str">
        <f>'Sintesi Quantitativa (Overall)'!C51</f>
        <v/>
      </c>
      <c r="D91" s="259" t="str">
        <f t="shared" si="20"/>
        <v>ApertoBloccante per il collaudo</v>
      </c>
      <c r="E91" s="259" t="str">
        <f t="shared" si="21"/>
        <v>ApertoNon Bloccante</v>
      </c>
      <c r="F91" s="259" t="str">
        <f t="shared" si="22"/>
        <v>RespintoBloccante per il collaudo</v>
      </c>
      <c r="G91" s="259" t="str">
        <f t="shared" si="23"/>
        <v>RespintoNon Bloccante</v>
      </c>
      <c r="H91" s="259" t="str">
        <f t="shared" si="24"/>
        <v>In LavorazioneBloccante per il collaudo</v>
      </c>
      <c r="I91" s="259" t="str">
        <f t="shared" si="25"/>
        <v>In LavorazioneNon Bloccante</v>
      </c>
      <c r="J91" s="259" t="str">
        <f t="shared" si="26"/>
        <v>RilasciatoBloccante per il collaudo</v>
      </c>
      <c r="K91" s="259" t="str">
        <f t="shared" si="27"/>
        <v>RilasciatoNon Bloccante</v>
      </c>
      <c r="L91" s="259" t="str">
        <f t="shared" si="28"/>
        <v>ChiusoBloccante per il collaudo</v>
      </c>
      <c r="M91" s="259" t="str">
        <f t="shared" si="29"/>
        <v>ChiusoNon Bloccante</v>
      </c>
      <c r="N91" s="260" t="str">
        <f t="shared" si="19"/>
        <v/>
      </c>
      <c r="O91" s="261">
        <f>COUNTIFS(ListaAnomalieALL!$N:$N,D91,ListaAnomalieALL!$F:$F,"CFI")</f>
        <v>0</v>
      </c>
      <c r="P91" s="261">
        <f>COUNTIFS(ListaAnomalieALL!$N:$N,E91,ListaAnomalieALL!$F:$F,"CFI")</f>
        <v>0</v>
      </c>
      <c r="Q91" s="261">
        <f>COUNTIFS(ListaAnomalieALL!$N:$N,F91,ListaAnomalieALL!$F:$F,"CFI")</f>
        <v>0</v>
      </c>
      <c r="R91" s="261">
        <f>COUNTIFS(ListaAnomalieALL!$N:$N,G91,ListaAnomalieALL!$F:$F,"CFI")</f>
        <v>0</v>
      </c>
      <c r="S91" s="261">
        <f>COUNTIFS(ListaAnomalieALL!$N:$N,H91,ListaAnomalieALL!$F:$F,"CFI")</f>
        <v>0</v>
      </c>
      <c r="T91" s="261">
        <f>COUNTIFS(ListaAnomalieALL!$N:$N,I91,ListaAnomalieALL!$F:$F,"CFI")</f>
        <v>0</v>
      </c>
      <c r="U91" s="261">
        <f>COUNTIFS(ListaAnomalieALL!$N:$N,J91,ListaAnomalieALL!$F:$F,"CFI")</f>
        <v>0</v>
      </c>
      <c r="V91" s="261">
        <f>COUNTIFS(ListaAnomalieALL!$N:$N,K91,ListaAnomalieALL!$F:$F,"CFI")</f>
        <v>0</v>
      </c>
      <c r="W91" s="261">
        <f>COUNTIFS(ListaAnomalieALL!$N:$N,L91,ListaAnomalieALL!$F:$F,"CFI")</f>
        <v>0</v>
      </c>
      <c r="X91" s="261">
        <f>COUNTIFS(ListaAnomalieALL!$N:$N,M91,ListaAnomalieALL!$F:$F,"CFI")</f>
        <v>0</v>
      </c>
      <c r="Y91" s="261">
        <f t="shared" si="30"/>
        <v>0</v>
      </c>
      <c r="Z91" s="261">
        <f t="shared" si="31"/>
        <v>0</v>
      </c>
      <c r="AL91" s="221"/>
    </row>
    <row r="92" spans="2:38" s="229" customFormat="1" ht="15.75" customHeight="1">
      <c r="B92" s="258" t="str">
        <f t="shared" si="18"/>
        <v/>
      </c>
      <c r="C92" s="238" t="str">
        <f>'Sintesi Quantitativa (Overall)'!C52</f>
        <v/>
      </c>
      <c r="D92" s="259" t="str">
        <f t="shared" si="20"/>
        <v>ApertoBloccante per il collaudo</v>
      </c>
      <c r="E92" s="259" t="str">
        <f t="shared" si="21"/>
        <v>ApertoNon Bloccante</v>
      </c>
      <c r="F92" s="259" t="str">
        <f t="shared" si="22"/>
        <v>RespintoBloccante per il collaudo</v>
      </c>
      <c r="G92" s="259" t="str">
        <f t="shared" si="23"/>
        <v>RespintoNon Bloccante</v>
      </c>
      <c r="H92" s="259" t="str">
        <f t="shared" si="24"/>
        <v>In LavorazioneBloccante per il collaudo</v>
      </c>
      <c r="I92" s="259" t="str">
        <f t="shared" si="25"/>
        <v>In LavorazioneNon Bloccante</v>
      </c>
      <c r="J92" s="259" t="str">
        <f t="shared" si="26"/>
        <v>RilasciatoBloccante per il collaudo</v>
      </c>
      <c r="K92" s="259" t="str">
        <f t="shared" si="27"/>
        <v>RilasciatoNon Bloccante</v>
      </c>
      <c r="L92" s="259" t="str">
        <f t="shared" si="28"/>
        <v>ChiusoBloccante per il collaudo</v>
      </c>
      <c r="M92" s="259" t="str">
        <f t="shared" si="29"/>
        <v>ChiusoNon Bloccante</v>
      </c>
      <c r="N92" s="260" t="str">
        <f t="shared" si="19"/>
        <v/>
      </c>
      <c r="O92" s="261">
        <f>COUNTIFS(ListaAnomalieALL!$N:$N,D92,ListaAnomalieALL!$F:$F,"CFI")</f>
        <v>0</v>
      </c>
      <c r="P92" s="261">
        <f>COUNTIFS(ListaAnomalieALL!$N:$N,E92,ListaAnomalieALL!$F:$F,"CFI")</f>
        <v>0</v>
      </c>
      <c r="Q92" s="261">
        <f>COUNTIFS(ListaAnomalieALL!$N:$N,F92,ListaAnomalieALL!$F:$F,"CFI")</f>
        <v>0</v>
      </c>
      <c r="R92" s="261">
        <f>COUNTIFS(ListaAnomalieALL!$N:$N,G92,ListaAnomalieALL!$F:$F,"CFI")</f>
        <v>0</v>
      </c>
      <c r="S92" s="261">
        <f>COUNTIFS(ListaAnomalieALL!$N:$N,H92,ListaAnomalieALL!$F:$F,"CFI")</f>
        <v>0</v>
      </c>
      <c r="T92" s="261">
        <f>COUNTIFS(ListaAnomalieALL!$N:$N,I92,ListaAnomalieALL!$F:$F,"CFI")</f>
        <v>0</v>
      </c>
      <c r="U92" s="261">
        <f>COUNTIFS(ListaAnomalieALL!$N:$N,J92,ListaAnomalieALL!$F:$F,"CFI")</f>
        <v>0</v>
      </c>
      <c r="V92" s="261">
        <f>COUNTIFS(ListaAnomalieALL!$N:$N,K92,ListaAnomalieALL!$F:$F,"CFI")</f>
        <v>0</v>
      </c>
      <c r="W92" s="261">
        <f>COUNTIFS(ListaAnomalieALL!$N:$N,L92,ListaAnomalieALL!$F:$F,"CFI")</f>
        <v>0</v>
      </c>
      <c r="X92" s="261">
        <f>COUNTIFS(ListaAnomalieALL!$N:$N,M92,ListaAnomalieALL!$F:$F,"CFI")</f>
        <v>0</v>
      </c>
      <c r="Y92" s="261">
        <f t="shared" si="30"/>
        <v>0</v>
      </c>
      <c r="Z92" s="261">
        <f t="shared" si="31"/>
        <v>0</v>
      </c>
      <c r="AL92" s="221"/>
    </row>
    <row r="93" spans="2:38" s="229" customFormat="1" ht="15.75" customHeight="1">
      <c r="B93" s="258" t="str">
        <f t="shared" si="18"/>
        <v/>
      </c>
      <c r="C93" s="238" t="str">
        <f>'Sintesi Quantitativa (Overall)'!C53</f>
        <v/>
      </c>
      <c r="D93" s="259" t="str">
        <f t="shared" si="20"/>
        <v>ApertoBloccante per il collaudo</v>
      </c>
      <c r="E93" s="259" t="str">
        <f t="shared" si="21"/>
        <v>ApertoNon Bloccante</v>
      </c>
      <c r="F93" s="259" t="str">
        <f t="shared" si="22"/>
        <v>RespintoBloccante per il collaudo</v>
      </c>
      <c r="G93" s="259" t="str">
        <f t="shared" si="23"/>
        <v>RespintoNon Bloccante</v>
      </c>
      <c r="H93" s="259" t="str">
        <f t="shared" si="24"/>
        <v>In LavorazioneBloccante per il collaudo</v>
      </c>
      <c r="I93" s="259" t="str">
        <f t="shared" si="25"/>
        <v>In LavorazioneNon Bloccante</v>
      </c>
      <c r="J93" s="259" t="str">
        <f t="shared" si="26"/>
        <v>RilasciatoBloccante per il collaudo</v>
      </c>
      <c r="K93" s="259" t="str">
        <f t="shared" si="27"/>
        <v>RilasciatoNon Bloccante</v>
      </c>
      <c r="L93" s="259" t="str">
        <f t="shared" si="28"/>
        <v>ChiusoBloccante per il collaudo</v>
      </c>
      <c r="M93" s="259" t="str">
        <f t="shared" si="29"/>
        <v>ChiusoNon Bloccante</v>
      </c>
      <c r="N93" s="260" t="str">
        <f t="shared" si="19"/>
        <v/>
      </c>
      <c r="O93" s="261">
        <f>COUNTIFS(ListaAnomalieALL!$N:$N,D93,ListaAnomalieALL!$F:$F,"CFI")</f>
        <v>0</v>
      </c>
      <c r="P93" s="261">
        <f>COUNTIFS(ListaAnomalieALL!$N:$N,E93,ListaAnomalieALL!$F:$F,"CFI")</f>
        <v>0</v>
      </c>
      <c r="Q93" s="261">
        <f>COUNTIFS(ListaAnomalieALL!$N:$N,F93,ListaAnomalieALL!$F:$F,"CFI")</f>
        <v>0</v>
      </c>
      <c r="R93" s="261">
        <f>COUNTIFS(ListaAnomalieALL!$N:$N,G93,ListaAnomalieALL!$F:$F,"CFI")</f>
        <v>0</v>
      </c>
      <c r="S93" s="261">
        <f>COUNTIFS(ListaAnomalieALL!$N:$N,H93,ListaAnomalieALL!$F:$F,"CFI")</f>
        <v>0</v>
      </c>
      <c r="T93" s="261">
        <f>COUNTIFS(ListaAnomalieALL!$N:$N,I93,ListaAnomalieALL!$F:$F,"CFI")</f>
        <v>0</v>
      </c>
      <c r="U93" s="261">
        <f>COUNTIFS(ListaAnomalieALL!$N:$N,J93,ListaAnomalieALL!$F:$F,"CFI")</f>
        <v>0</v>
      </c>
      <c r="V93" s="261">
        <f>COUNTIFS(ListaAnomalieALL!$N:$N,K93,ListaAnomalieALL!$F:$F,"CFI")</f>
        <v>0</v>
      </c>
      <c r="W93" s="261">
        <f>COUNTIFS(ListaAnomalieALL!$N:$N,L93,ListaAnomalieALL!$F:$F,"CFI")</f>
        <v>0</v>
      </c>
      <c r="X93" s="261">
        <f>COUNTIFS(ListaAnomalieALL!$N:$N,M93,ListaAnomalieALL!$F:$F,"CFI")</f>
        <v>0</v>
      </c>
      <c r="Y93" s="261">
        <f t="shared" si="30"/>
        <v>0</v>
      </c>
      <c r="Z93" s="261">
        <f t="shared" si="31"/>
        <v>0</v>
      </c>
      <c r="AL93" s="221"/>
    </row>
    <row r="94" spans="2:38" s="229" customFormat="1" ht="14.25" customHeight="1">
      <c r="B94" s="258" t="str">
        <f t="shared" si="18"/>
        <v/>
      </c>
      <c r="C94" s="238" t="str">
        <f>'Sintesi Quantitativa (Overall)'!C54</f>
        <v/>
      </c>
      <c r="D94" s="259" t="str">
        <f t="shared" si="20"/>
        <v>ApertoBloccante per il collaudo</v>
      </c>
      <c r="E94" s="259" t="str">
        <f t="shared" si="21"/>
        <v>ApertoNon Bloccante</v>
      </c>
      <c r="F94" s="259" t="str">
        <f t="shared" si="22"/>
        <v>RespintoBloccante per il collaudo</v>
      </c>
      <c r="G94" s="259" t="str">
        <f t="shared" si="23"/>
        <v>RespintoNon Bloccante</v>
      </c>
      <c r="H94" s="259" t="str">
        <f t="shared" si="24"/>
        <v>In LavorazioneBloccante per il collaudo</v>
      </c>
      <c r="I94" s="259" t="str">
        <f t="shared" si="25"/>
        <v>In LavorazioneNon Bloccante</v>
      </c>
      <c r="J94" s="259" t="str">
        <f t="shared" si="26"/>
        <v>RilasciatoBloccante per il collaudo</v>
      </c>
      <c r="K94" s="259" t="str">
        <f t="shared" si="27"/>
        <v>RilasciatoNon Bloccante</v>
      </c>
      <c r="L94" s="259" t="str">
        <f t="shared" si="28"/>
        <v>ChiusoBloccante per il collaudo</v>
      </c>
      <c r="M94" s="259" t="str">
        <f t="shared" si="29"/>
        <v>ChiusoNon Bloccante</v>
      </c>
      <c r="N94" s="260" t="str">
        <f t="shared" si="19"/>
        <v/>
      </c>
      <c r="O94" s="261">
        <f>COUNTIFS(ListaAnomalieALL!$N:$N,D94,ListaAnomalieALL!$F:$F,"CFI")</f>
        <v>0</v>
      </c>
      <c r="P94" s="261">
        <f>COUNTIFS(ListaAnomalieALL!$N:$N,E94,ListaAnomalieALL!$F:$F,"CFI")</f>
        <v>0</v>
      </c>
      <c r="Q94" s="261">
        <f>COUNTIFS(ListaAnomalieALL!$N:$N,F94,ListaAnomalieALL!$F:$F,"CFI")</f>
        <v>0</v>
      </c>
      <c r="R94" s="261">
        <f>COUNTIFS(ListaAnomalieALL!$N:$N,G94,ListaAnomalieALL!$F:$F,"CFI")</f>
        <v>0</v>
      </c>
      <c r="S94" s="261">
        <f>COUNTIFS(ListaAnomalieALL!$N:$N,H94,ListaAnomalieALL!$F:$F,"CFI")</f>
        <v>0</v>
      </c>
      <c r="T94" s="261">
        <f>COUNTIFS(ListaAnomalieALL!$N:$N,I94,ListaAnomalieALL!$F:$F,"CFI")</f>
        <v>0</v>
      </c>
      <c r="U94" s="261">
        <f>COUNTIFS(ListaAnomalieALL!$N:$N,J94,ListaAnomalieALL!$F:$F,"CFI")</f>
        <v>0</v>
      </c>
      <c r="V94" s="261">
        <f>COUNTIFS(ListaAnomalieALL!$N:$N,K94,ListaAnomalieALL!$F:$F,"CFI")</f>
        <v>0</v>
      </c>
      <c r="W94" s="261">
        <f>COUNTIFS(ListaAnomalieALL!$N:$N,L94,ListaAnomalieALL!$F:$F,"CFI")</f>
        <v>0</v>
      </c>
      <c r="X94" s="261">
        <f>COUNTIFS(ListaAnomalieALL!$N:$N,M94,ListaAnomalieALL!$F:$F,"CFI")</f>
        <v>0</v>
      </c>
      <c r="Y94" s="261">
        <f t="shared" si="30"/>
        <v>0</v>
      </c>
      <c r="Z94" s="261">
        <f t="shared" si="31"/>
        <v>0</v>
      </c>
      <c r="AL94" s="221"/>
    </row>
    <row r="95" spans="2:38" s="229" customFormat="1" ht="15.75" customHeight="1">
      <c r="B95" s="258" t="str">
        <f t="shared" si="18"/>
        <v/>
      </c>
      <c r="C95" s="238" t="str">
        <f>'Sintesi Quantitativa (Overall)'!C55</f>
        <v/>
      </c>
      <c r="D95" s="259" t="str">
        <f t="shared" si="20"/>
        <v>ApertoBloccante per il collaudo</v>
      </c>
      <c r="E95" s="259" t="str">
        <f t="shared" si="21"/>
        <v>ApertoNon Bloccante</v>
      </c>
      <c r="F95" s="259" t="str">
        <f t="shared" si="22"/>
        <v>RespintoBloccante per il collaudo</v>
      </c>
      <c r="G95" s="259" t="str">
        <f t="shared" si="23"/>
        <v>RespintoNon Bloccante</v>
      </c>
      <c r="H95" s="259" t="str">
        <f t="shared" si="24"/>
        <v>In LavorazioneBloccante per il collaudo</v>
      </c>
      <c r="I95" s="259" t="str">
        <f t="shared" si="25"/>
        <v>In LavorazioneNon Bloccante</v>
      </c>
      <c r="J95" s="259" t="str">
        <f t="shared" si="26"/>
        <v>RilasciatoBloccante per il collaudo</v>
      </c>
      <c r="K95" s="259" t="str">
        <f t="shared" si="27"/>
        <v>RilasciatoNon Bloccante</v>
      </c>
      <c r="L95" s="259" t="str">
        <f t="shared" si="28"/>
        <v>ChiusoBloccante per il collaudo</v>
      </c>
      <c r="M95" s="259" t="str">
        <f t="shared" si="29"/>
        <v>ChiusoNon Bloccante</v>
      </c>
      <c r="N95" s="260" t="str">
        <f t="shared" si="19"/>
        <v/>
      </c>
      <c r="O95" s="261">
        <f>COUNTIFS(ListaAnomalieALL!$N:$N,D95,ListaAnomalieALL!$F:$F,"CFI")</f>
        <v>0</v>
      </c>
      <c r="P95" s="261">
        <f>COUNTIFS(ListaAnomalieALL!$N:$N,E95,ListaAnomalieALL!$F:$F,"CFI")</f>
        <v>0</v>
      </c>
      <c r="Q95" s="261">
        <f>COUNTIFS(ListaAnomalieALL!$N:$N,F95,ListaAnomalieALL!$F:$F,"CFI")</f>
        <v>0</v>
      </c>
      <c r="R95" s="261">
        <f>COUNTIFS(ListaAnomalieALL!$N:$N,G95,ListaAnomalieALL!$F:$F,"CFI")</f>
        <v>0</v>
      </c>
      <c r="S95" s="261">
        <f>COUNTIFS(ListaAnomalieALL!$N:$N,H95,ListaAnomalieALL!$F:$F,"CFI")</f>
        <v>0</v>
      </c>
      <c r="T95" s="261">
        <f>COUNTIFS(ListaAnomalieALL!$N:$N,I95,ListaAnomalieALL!$F:$F,"CFI")</f>
        <v>0</v>
      </c>
      <c r="U95" s="261">
        <f>COUNTIFS(ListaAnomalieALL!$N:$N,J95,ListaAnomalieALL!$F:$F,"CFI")</f>
        <v>0</v>
      </c>
      <c r="V95" s="261">
        <f>COUNTIFS(ListaAnomalieALL!$N:$N,K95,ListaAnomalieALL!$F:$F,"CFI")</f>
        <v>0</v>
      </c>
      <c r="W95" s="261">
        <f>COUNTIFS(ListaAnomalieALL!$N:$N,L95,ListaAnomalieALL!$F:$F,"CFI")</f>
        <v>0</v>
      </c>
      <c r="X95" s="261">
        <f>COUNTIFS(ListaAnomalieALL!$N:$N,M95,ListaAnomalieALL!$F:$F,"CFI")</f>
        <v>0</v>
      </c>
      <c r="Y95" s="261">
        <f t="shared" si="30"/>
        <v>0</v>
      </c>
      <c r="Z95" s="261">
        <f t="shared" si="31"/>
        <v>0</v>
      </c>
      <c r="AL95" s="221"/>
    </row>
    <row r="96" spans="2:38" s="229" customFormat="1" ht="15.75" customHeight="1">
      <c r="B96" s="258" t="str">
        <f t="shared" si="18"/>
        <v/>
      </c>
      <c r="C96" s="238" t="str">
        <f>'Sintesi Quantitativa (Overall)'!C56</f>
        <v/>
      </c>
      <c r="D96" s="259" t="str">
        <f t="shared" si="20"/>
        <v>ApertoBloccante per il collaudo</v>
      </c>
      <c r="E96" s="259" t="str">
        <f t="shared" si="21"/>
        <v>ApertoNon Bloccante</v>
      </c>
      <c r="F96" s="259" t="str">
        <f t="shared" si="22"/>
        <v>RespintoBloccante per il collaudo</v>
      </c>
      <c r="G96" s="259" t="str">
        <f t="shared" si="23"/>
        <v>RespintoNon Bloccante</v>
      </c>
      <c r="H96" s="259" t="str">
        <f t="shared" si="24"/>
        <v>In LavorazioneBloccante per il collaudo</v>
      </c>
      <c r="I96" s="259" t="str">
        <f t="shared" si="25"/>
        <v>In LavorazioneNon Bloccante</v>
      </c>
      <c r="J96" s="259" t="str">
        <f t="shared" si="26"/>
        <v>RilasciatoBloccante per il collaudo</v>
      </c>
      <c r="K96" s="259" t="str">
        <f t="shared" si="27"/>
        <v>RilasciatoNon Bloccante</v>
      </c>
      <c r="L96" s="259" t="str">
        <f t="shared" si="28"/>
        <v>ChiusoBloccante per il collaudo</v>
      </c>
      <c r="M96" s="259" t="str">
        <f t="shared" si="29"/>
        <v>ChiusoNon Bloccante</v>
      </c>
      <c r="N96" s="260" t="str">
        <f t="shared" si="19"/>
        <v/>
      </c>
      <c r="O96" s="261">
        <f>COUNTIFS(ListaAnomalieALL!$N:$N,D96,ListaAnomalieALL!$F:$F,"CFI")</f>
        <v>0</v>
      </c>
      <c r="P96" s="261">
        <f>COUNTIFS(ListaAnomalieALL!$N:$N,E96,ListaAnomalieALL!$F:$F,"CFI")</f>
        <v>0</v>
      </c>
      <c r="Q96" s="261">
        <f>COUNTIFS(ListaAnomalieALL!$N:$N,F96,ListaAnomalieALL!$F:$F,"CFI")</f>
        <v>0</v>
      </c>
      <c r="R96" s="261">
        <f>COUNTIFS(ListaAnomalieALL!$N:$N,G96,ListaAnomalieALL!$F:$F,"CFI")</f>
        <v>0</v>
      </c>
      <c r="S96" s="261">
        <f>COUNTIFS(ListaAnomalieALL!$N:$N,H96,ListaAnomalieALL!$F:$F,"CFI")</f>
        <v>0</v>
      </c>
      <c r="T96" s="261">
        <f>COUNTIFS(ListaAnomalieALL!$N:$N,I96,ListaAnomalieALL!$F:$F,"CFI")</f>
        <v>0</v>
      </c>
      <c r="U96" s="261">
        <f>COUNTIFS(ListaAnomalieALL!$N:$N,J96,ListaAnomalieALL!$F:$F,"CFI")</f>
        <v>0</v>
      </c>
      <c r="V96" s="261">
        <f>COUNTIFS(ListaAnomalieALL!$N:$N,K96,ListaAnomalieALL!$F:$F,"CFI")</f>
        <v>0</v>
      </c>
      <c r="W96" s="261">
        <f>COUNTIFS(ListaAnomalieALL!$N:$N,L96,ListaAnomalieALL!$F:$F,"CFI")</f>
        <v>0</v>
      </c>
      <c r="X96" s="261">
        <f>COUNTIFS(ListaAnomalieALL!$N:$N,M96,ListaAnomalieALL!$F:$F,"CFI")</f>
        <v>0</v>
      </c>
      <c r="Y96" s="261">
        <f t="shared" si="30"/>
        <v>0</v>
      </c>
      <c r="Z96" s="261">
        <f t="shared" si="31"/>
        <v>0</v>
      </c>
      <c r="AL96" s="221"/>
    </row>
    <row r="97" spans="2:38" s="229" customFormat="1" ht="15.75" customHeight="1">
      <c r="B97" s="258" t="str">
        <f t="shared" si="18"/>
        <v/>
      </c>
      <c r="C97" s="238" t="str">
        <f>'Sintesi Quantitativa (Overall)'!C57</f>
        <v/>
      </c>
      <c r="D97" s="259" t="str">
        <f t="shared" si="20"/>
        <v>ApertoBloccante per il collaudo</v>
      </c>
      <c r="E97" s="259" t="str">
        <f t="shared" si="21"/>
        <v>ApertoNon Bloccante</v>
      </c>
      <c r="F97" s="259" t="str">
        <f t="shared" si="22"/>
        <v>RespintoBloccante per il collaudo</v>
      </c>
      <c r="G97" s="259" t="str">
        <f t="shared" si="23"/>
        <v>RespintoNon Bloccante</v>
      </c>
      <c r="H97" s="259" t="str">
        <f t="shared" si="24"/>
        <v>In LavorazioneBloccante per il collaudo</v>
      </c>
      <c r="I97" s="259" t="str">
        <f t="shared" si="25"/>
        <v>In LavorazioneNon Bloccante</v>
      </c>
      <c r="J97" s="259" t="str">
        <f t="shared" si="26"/>
        <v>RilasciatoBloccante per il collaudo</v>
      </c>
      <c r="K97" s="259" t="str">
        <f t="shared" si="27"/>
        <v>RilasciatoNon Bloccante</v>
      </c>
      <c r="L97" s="259" t="str">
        <f t="shared" si="28"/>
        <v>ChiusoBloccante per il collaudo</v>
      </c>
      <c r="M97" s="259" t="str">
        <f t="shared" si="29"/>
        <v>ChiusoNon Bloccante</v>
      </c>
      <c r="N97" s="260" t="str">
        <f t="shared" si="19"/>
        <v/>
      </c>
      <c r="O97" s="261">
        <f>COUNTIFS(ListaAnomalieALL!$N:$N,D97,ListaAnomalieALL!$F:$F,"CFI")</f>
        <v>0</v>
      </c>
      <c r="P97" s="261">
        <f>COUNTIFS(ListaAnomalieALL!$N:$N,E97,ListaAnomalieALL!$F:$F,"CFI")</f>
        <v>0</v>
      </c>
      <c r="Q97" s="261">
        <f>COUNTIFS(ListaAnomalieALL!$N:$N,F97,ListaAnomalieALL!$F:$F,"CFI")</f>
        <v>0</v>
      </c>
      <c r="R97" s="261">
        <f>COUNTIFS(ListaAnomalieALL!$N:$N,G97,ListaAnomalieALL!$F:$F,"CFI")</f>
        <v>0</v>
      </c>
      <c r="S97" s="261">
        <f>COUNTIFS(ListaAnomalieALL!$N:$N,H97,ListaAnomalieALL!$F:$F,"CFI")</f>
        <v>0</v>
      </c>
      <c r="T97" s="261">
        <f>COUNTIFS(ListaAnomalieALL!$N:$N,I97,ListaAnomalieALL!$F:$F,"CFI")</f>
        <v>0</v>
      </c>
      <c r="U97" s="261">
        <f>COUNTIFS(ListaAnomalieALL!$N:$N,J97,ListaAnomalieALL!$F:$F,"CFI")</f>
        <v>0</v>
      </c>
      <c r="V97" s="261">
        <f>COUNTIFS(ListaAnomalieALL!$N:$N,K97,ListaAnomalieALL!$F:$F,"CFI")</f>
        <v>0</v>
      </c>
      <c r="W97" s="261">
        <f>COUNTIFS(ListaAnomalieALL!$N:$N,L97,ListaAnomalieALL!$F:$F,"CFI")</f>
        <v>0</v>
      </c>
      <c r="X97" s="261">
        <f>COUNTIFS(ListaAnomalieALL!$N:$N,M97,ListaAnomalieALL!$F:$F,"CFI")</f>
        <v>0</v>
      </c>
      <c r="Y97" s="261">
        <f t="shared" si="30"/>
        <v>0</v>
      </c>
      <c r="Z97" s="261">
        <f t="shared" si="31"/>
        <v>0</v>
      </c>
      <c r="AL97" s="221"/>
    </row>
    <row r="98" spans="2:38" s="229" customFormat="1" ht="15.75" customHeight="1">
      <c r="B98" s="258" t="str">
        <f t="shared" si="18"/>
        <v/>
      </c>
      <c r="C98" s="238" t="str">
        <f>'Sintesi Quantitativa (Overall)'!C58</f>
        <v/>
      </c>
      <c r="D98" s="259" t="str">
        <f t="shared" si="20"/>
        <v>ApertoBloccante per il collaudo</v>
      </c>
      <c r="E98" s="259" t="str">
        <f t="shared" si="21"/>
        <v>ApertoNon Bloccante</v>
      </c>
      <c r="F98" s="259" t="str">
        <f t="shared" si="22"/>
        <v>RespintoBloccante per il collaudo</v>
      </c>
      <c r="G98" s="259" t="str">
        <f t="shared" si="23"/>
        <v>RespintoNon Bloccante</v>
      </c>
      <c r="H98" s="259" t="str">
        <f t="shared" si="24"/>
        <v>In LavorazioneBloccante per il collaudo</v>
      </c>
      <c r="I98" s="259" t="str">
        <f t="shared" si="25"/>
        <v>In LavorazioneNon Bloccante</v>
      </c>
      <c r="J98" s="259" t="str">
        <f t="shared" si="26"/>
        <v>RilasciatoBloccante per il collaudo</v>
      </c>
      <c r="K98" s="259" t="str">
        <f t="shared" si="27"/>
        <v>RilasciatoNon Bloccante</v>
      </c>
      <c r="L98" s="259" t="str">
        <f t="shared" si="28"/>
        <v>ChiusoBloccante per il collaudo</v>
      </c>
      <c r="M98" s="259" t="str">
        <f t="shared" si="29"/>
        <v>ChiusoNon Bloccante</v>
      </c>
      <c r="N98" s="260" t="str">
        <f t="shared" si="19"/>
        <v/>
      </c>
      <c r="O98" s="261">
        <f>COUNTIFS(ListaAnomalieALL!$N:$N,D98,ListaAnomalieALL!$F:$F,"CFI")</f>
        <v>0</v>
      </c>
      <c r="P98" s="261">
        <f>COUNTIFS(ListaAnomalieALL!$N:$N,E98,ListaAnomalieALL!$F:$F,"CFI")</f>
        <v>0</v>
      </c>
      <c r="Q98" s="261">
        <f>COUNTIFS(ListaAnomalieALL!$N:$N,F98,ListaAnomalieALL!$F:$F,"CFI")</f>
        <v>0</v>
      </c>
      <c r="R98" s="261">
        <f>COUNTIFS(ListaAnomalieALL!$N:$N,G98,ListaAnomalieALL!$F:$F,"CFI")</f>
        <v>0</v>
      </c>
      <c r="S98" s="261">
        <f>COUNTIFS(ListaAnomalieALL!$N:$N,H98,ListaAnomalieALL!$F:$F,"CFI")</f>
        <v>0</v>
      </c>
      <c r="T98" s="261">
        <f>COUNTIFS(ListaAnomalieALL!$N:$N,I98,ListaAnomalieALL!$F:$F,"CFI")</f>
        <v>0</v>
      </c>
      <c r="U98" s="261">
        <f>COUNTIFS(ListaAnomalieALL!$N:$N,J98,ListaAnomalieALL!$F:$F,"CFI")</f>
        <v>0</v>
      </c>
      <c r="V98" s="261">
        <f>COUNTIFS(ListaAnomalieALL!$N:$N,K98,ListaAnomalieALL!$F:$F,"CFI")</f>
        <v>0</v>
      </c>
      <c r="W98" s="261">
        <f>COUNTIFS(ListaAnomalieALL!$N:$N,L98,ListaAnomalieALL!$F:$F,"CFI")</f>
        <v>0</v>
      </c>
      <c r="X98" s="261">
        <f>COUNTIFS(ListaAnomalieALL!$N:$N,M98,ListaAnomalieALL!$F:$F,"CFI")</f>
        <v>0</v>
      </c>
      <c r="Y98" s="261">
        <f t="shared" si="30"/>
        <v>0</v>
      </c>
      <c r="Z98" s="261">
        <f t="shared" si="31"/>
        <v>0</v>
      </c>
      <c r="AL98" s="221"/>
    </row>
    <row r="99" spans="2:38" s="229" customFormat="1" ht="15.75" customHeight="1">
      <c r="B99" s="258" t="str">
        <f t="shared" si="18"/>
        <v/>
      </c>
      <c r="C99" s="238" t="str">
        <f>'Sintesi Quantitativa (Overall)'!C59</f>
        <v/>
      </c>
      <c r="D99" s="259" t="str">
        <f t="shared" si="20"/>
        <v>ApertoBloccante per il collaudo</v>
      </c>
      <c r="E99" s="259" t="str">
        <f t="shared" si="21"/>
        <v>ApertoNon Bloccante</v>
      </c>
      <c r="F99" s="259" t="str">
        <f t="shared" si="22"/>
        <v>RespintoBloccante per il collaudo</v>
      </c>
      <c r="G99" s="259" t="str">
        <f t="shared" si="23"/>
        <v>RespintoNon Bloccante</v>
      </c>
      <c r="H99" s="259" t="str">
        <f t="shared" si="24"/>
        <v>In LavorazioneBloccante per il collaudo</v>
      </c>
      <c r="I99" s="259" t="str">
        <f t="shared" si="25"/>
        <v>In LavorazioneNon Bloccante</v>
      </c>
      <c r="J99" s="259" t="str">
        <f t="shared" si="26"/>
        <v>RilasciatoBloccante per il collaudo</v>
      </c>
      <c r="K99" s="259" t="str">
        <f t="shared" si="27"/>
        <v>RilasciatoNon Bloccante</v>
      </c>
      <c r="L99" s="259" t="str">
        <f t="shared" si="28"/>
        <v>ChiusoBloccante per il collaudo</v>
      </c>
      <c r="M99" s="259" t="str">
        <f t="shared" si="29"/>
        <v>ChiusoNon Bloccante</v>
      </c>
      <c r="N99" s="260" t="str">
        <f t="shared" si="19"/>
        <v/>
      </c>
      <c r="O99" s="261">
        <f>COUNTIFS(ListaAnomalieALL!$N:$N,D99,ListaAnomalieALL!$F:$F,"CFI")</f>
        <v>0</v>
      </c>
      <c r="P99" s="261">
        <f>COUNTIFS(ListaAnomalieALL!$N:$N,E99,ListaAnomalieALL!$F:$F,"CFI")</f>
        <v>0</v>
      </c>
      <c r="Q99" s="261">
        <f>COUNTIFS(ListaAnomalieALL!$N:$N,F99,ListaAnomalieALL!$F:$F,"CFI")</f>
        <v>0</v>
      </c>
      <c r="R99" s="261">
        <f>COUNTIFS(ListaAnomalieALL!$N:$N,G99,ListaAnomalieALL!$F:$F,"CFI")</f>
        <v>0</v>
      </c>
      <c r="S99" s="261">
        <f>COUNTIFS(ListaAnomalieALL!$N:$N,H99,ListaAnomalieALL!$F:$F,"CFI")</f>
        <v>0</v>
      </c>
      <c r="T99" s="261">
        <f>COUNTIFS(ListaAnomalieALL!$N:$N,I99,ListaAnomalieALL!$F:$F,"CFI")</f>
        <v>0</v>
      </c>
      <c r="U99" s="261">
        <f>COUNTIFS(ListaAnomalieALL!$N:$N,J99,ListaAnomalieALL!$F:$F,"CFI")</f>
        <v>0</v>
      </c>
      <c r="V99" s="261">
        <f>COUNTIFS(ListaAnomalieALL!$N:$N,K99,ListaAnomalieALL!$F:$F,"CFI")</f>
        <v>0</v>
      </c>
      <c r="W99" s="261">
        <f>COUNTIFS(ListaAnomalieALL!$N:$N,L99,ListaAnomalieALL!$F:$F,"CFI")</f>
        <v>0</v>
      </c>
      <c r="X99" s="261">
        <f>COUNTIFS(ListaAnomalieALL!$N:$N,M99,ListaAnomalieALL!$F:$F,"CFI")</f>
        <v>0</v>
      </c>
      <c r="Y99" s="261">
        <f t="shared" si="30"/>
        <v>0</v>
      </c>
      <c r="Z99" s="261">
        <f t="shared" si="31"/>
        <v>0</v>
      </c>
      <c r="AL99" s="221"/>
    </row>
    <row r="100" spans="2:38" s="229" customFormat="1" ht="15.75" customHeight="1">
      <c r="B100" s="258" t="str">
        <f t="shared" si="18"/>
        <v/>
      </c>
      <c r="C100" s="238" t="str">
        <f>'Sintesi Quantitativa (Overall)'!C60</f>
        <v/>
      </c>
      <c r="D100" s="259" t="str">
        <f t="shared" si="20"/>
        <v>ApertoBloccante per il collaudo</v>
      </c>
      <c r="E100" s="259" t="str">
        <f t="shared" si="21"/>
        <v>ApertoNon Bloccante</v>
      </c>
      <c r="F100" s="259" t="str">
        <f t="shared" si="22"/>
        <v>RespintoBloccante per il collaudo</v>
      </c>
      <c r="G100" s="259" t="str">
        <f t="shared" si="23"/>
        <v>RespintoNon Bloccante</v>
      </c>
      <c r="H100" s="259" t="str">
        <f t="shared" si="24"/>
        <v>In LavorazioneBloccante per il collaudo</v>
      </c>
      <c r="I100" s="259" t="str">
        <f t="shared" si="25"/>
        <v>In LavorazioneNon Bloccante</v>
      </c>
      <c r="J100" s="259" t="str">
        <f t="shared" si="26"/>
        <v>RilasciatoBloccante per il collaudo</v>
      </c>
      <c r="K100" s="259" t="str">
        <f t="shared" si="27"/>
        <v>RilasciatoNon Bloccante</v>
      </c>
      <c r="L100" s="259" t="str">
        <f t="shared" si="28"/>
        <v>ChiusoBloccante per il collaudo</v>
      </c>
      <c r="M100" s="259" t="str">
        <f t="shared" si="29"/>
        <v>ChiusoNon Bloccante</v>
      </c>
      <c r="N100" s="260" t="str">
        <f t="shared" si="19"/>
        <v/>
      </c>
      <c r="O100" s="261">
        <f>COUNTIFS(ListaAnomalieALL!$N:$N,D100,ListaAnomalieALL!$F:$F,"CFI")</f>
        <v>0</v>
      </c>
      <c r="P100" s="261">
        <f>COUNTIFS(ListaAnomalieALL!$N:$N,E100,ListaAnomalieALL!$F:$F,"CFI")</f>
        <v>0</v>
      </c>
      <c r="Q100" s="261">
        <f>COUNTIFS(ListaAnomalieALL!$N:$N,F100,ListaAnomalieALL!$F:$F,"CFI")</f>
        <v>0</v>
      </c>
      <c r="R100" s="261">
        <f>COUNTIFS(ListaAnomalieALL!$N:$N,G100,ListaAnomalieALL!$F:$F,"CFI")</f>
        <v>0</v>
      </c>
      <c r="S100" s="261">
        <f>COUNTIFS(ListaAnomalieALL!$N:$N,H100,ListaAnomalieALL!$F:$F,"CFI")</f>
        <v>0</v>
      </c>
      <c r="T100" s="261">
        <f>COUNTIFS(ListaAnomalieALL!$N:$N,I100,ListaAnomalieALL!$F:$F,"CFI")</f>
        <v>0</v>
      </c>
      <c r="U100" s="261">
        <f>COUNTIFS(ListaAnomalieALL!$N:$N,J100,ListaAnomalieALL!$F:$F,"CFI")</f>
        <v>0</v>
      </c>
      <c r="V100" s="261">
        <f>COUNTIFS(ListaAnomalieALL!$N:$N,K100,ListaAnomalieALL!$F:$F,"CFI")</f>
        <v>0</v>
      </c>
      <c r="W100" s="261">
        <f>COUNTIFS(ListaAnomalieALL!$N:$N,L100,ListaAnomalieALL!$F:$F,"CFI")</f>
        <v>0</v>
      </c>
      <c r="X100" s="261">
        <f>COUNTIFS(ListaAnomalieALL!$N:$N,M100,ListaAnomalieALL!$F:$F,"CFI")</f>
        <v>0</v>
      </c>
      <c r="Y100" s="261">
        <f t="shared" si="30"/>
        <v>0</v>
      </c>
      <c r="Z100" s="261">
        <f t="shared" si="31"/>
        <v>0</v>
      </c>
      <c r="AL100" s="221"/>
    </row>
    <row r="101" spans="2:38" s="229" customFormat="1" ht="15.75" customHeight="1">
      <c r="B101" s="258"/>
      <c r="C101" s="238"/>
      <c r="D101" s="259"/>
      <c r="E101" s="259"/>
      <c r="F101" s="259"/>
      <c r="G101" s="259"/>
      <c r="H101" s="259"/>
      <c r="I101" s="259"/>
      <c r="J101" s="259"/>
      <c r="K101" s="259"/>
      <c r="L101" s="259"/>
      <c r="M101" s="259"/>
      <c r="N101" s="260"/>
      <c r="O101" s="261">
        <f>COUNTIFS(ListaAnomalieALL!$N:$N,D101,ListaAnomalieALL!$F:$F,"CFI")</f>
        <v>0</v>
      </c>
      <c r="P101" s="261">
        <f>COUNTIFS(ListaAnomalieALL!$N:$N,E101,ListaAnomalieALL!$F:$F,"CFI")</f>
        <v>0</v>
      </c>
      <c r="Q101" s="261">
        <f>COUNTIFS(ListaAnomalieALL!$N:$N,F101,ListaAnomalieALL!$F:$F,"CFI")</f>
        <v>0</v>
      </c>
      <c r="R101" s="261">
        <f>COUNTIFS(ListaAnomalieALL!$N:$N,G101,ListaAnomalieALL!$F:$F,"CFI")</f>
        <v>0</v>
      </c>
      <c r="S101" s="261">
        <f>COUNTIFS(ListaAnomalieALL!$N:$N,H101,ListaAnomalieALL!$F:$F,"CFI")</f>
        <v>0</v>
      </c>
      <c r="T101" s="261">
        <f>COUNTIFS(ListaAnomalieALL!$N:$N,I101,ListaAnomalieALL!$F:$F,"CFI")</f>
        <v>0</v>
      </c>
      <c r="U101" s="261">
        <f>COUNTIFS(ListaAnomalieALL!$N:$N,J101,ListaAnomalieALL!$F:$F,"CFI")</f>
        <v>0</v>
      </c>
      <c r="V101" s="261">
        <f>COUNTIFS(ListaAnomalieALL!$N:$N,K101,ListaAnomalieALL!$F:$F,"CFI")</f>
        <v>0</v>
      </c>
      <c r="W101" s="261">
        <f>COUNTIFS(ListaAnomalieALL!$N:$N,L101,ListaAnomalieALL!$F:$F,"CFI")</f>
        <v>0</v>
      </c>
      <c r="X101" s="261">
        <f>COUNTIFS(ListaAnomalieALL!$N:$N,M101,ListaAnomalieALL!$F:$F,"CFI")</f>
        <v>0</v>
      </c>
      <c r="Y101" s="261">
        <f t="shared" si="30"/>
        <v>0</v>
      </c>
      <c r="Z101" s="261">
        <f t="shared" si="31"/>
        <v>0</v>
      </c>
      <c r="AL101" s="221"/>
    </row>
    <row r="102" spans="2:38" s="229" customFormat="1" ht="15.75" customHeight="1">
      <c r="B102" s="258"/>
      <c r="C102" s="238"/>
      <c r="D102" s="259"/>
      <c r="E102" s="259"/>
      <c r="F102" s="259"/>
      <c r="G102" s="259"/>
      <c r="H102" s="259"/>
      <c r="I102" s="259"/>
      <c r="J102" s="259"/>
      <c r="K102" s="259"/>
      <c r="L102" s="259"/>
      <c r="M102" s="259"/>
      <c r="N102" s="260"/>
      <c r="O102" s="261">
        <f>COUNTIFS(ListaAnomalieALL!$N:$N,D102,ListaAnomalieALL!$F:$F,"CFI")</f>
        <v>0</v>
      </c>
      <c r="P102" s="261">
        <f>COUNTIFS(ListaAnomalieALL!$N:$N,E102,ListaAnomalieALL!$F:$F,"CFI")</f>
        <v>0</v>
      </c>
      <c r="Q102" s="261">
        <f>COUNTIFS(ListaAnomalieALL!$N:$N,F102,ListaAnomalieALL!$F:$F,"CFI")</f>
        <v>0</v>
      </c>
      <c r="R102" s="261">
        <f>COUNTIFS(ListaAnomalieALL!$N:$N,G102,ListaAnomalieALL!$F:$F,"CFI")</f>
        <v>0</v>
      </c>
      <c r="S102" s="261">
        <f>COUNTIFS(ListaAnomalieALL!$N:$N,H102,ListaAnomalieALL!$F:$F,"CFI")</f>
        <v>0</v>
      </c>
      <c r="T102" s="261">
        <f>COUNTIFS(ListaAnomalieALL!$N:$N,I102,ListaAnomalieALL!$F:$F,"CFI")</f>
        <v>0</v>
      </c>
      <c r="U102" s="261">
        <f>COUNTIFS(ListaAnomalieALL!$N:$N,J102,ListaAnomalieALL!$F:$F,"CFI")</f>
        <v>0</v>
      </c>
      <c r="V102" s="261">
        <f>COUNTIFS(ListaAnomalieALL!$N:$N,K102,ListaAnomalieALL!$F:$F,"CFI")</f>
        <v>0</v>
      </c>
      <c r="W102" s="261">
        <f>COUNTIFS(ListaAnomalieALL!$N:$N,L102,ListaAnomalieALL!$F:$F,"CFI")</f>
        <v>0</v>
      </c>
      <c r="X102" s="261">
        <f>COUNTIFS(ListaAnomalieALL!$N:$N,M102,ListaAnomalieALL!$F:$F,"CFI")</f>
        <v>0</v>
      </c>
      <c r="Y102" s="261">
        <f t="shared" si="30"/>
        <v>0</v>
      </c>
      <c r="Z102" s="261">
        <f t="shared" si="31"/>
        <v>0</v>
      </c>
      <c r="AL102" s="221"/>
    </row>
    <row r="103" spans="2:38" s="229" customFormat="1" ht="15.75" customHeight="1">
      <c r="B103" s="258"/>
      <c r="C103" s="238"/>
      <c r="D103" s="259"/>
      <c r="E103" s="259"/>
      <c r="F103" s="259"/>
      <c r="G103" s="259"/>
      <c r="H103" s="259"/>
      <c r="I103" s="259"/>
      <c r="J103" s="259"/>
      <c r="K103" s="259"/>
      <c r="L103" s="259"/>
      <c r="M103" s="259"/>
      <c r="N103" s="260"/>
      <c r="O103" s="261">
        <f>COUNTIFS(ListaAnomalieALL!$N:$N,D103,ListaAnomalieALL!$F:$F,"CFI")</f>
        <v>0</v>
      </c>
      <c r="P103" s="261">
        <f>COUNTIFS(ListaAnomalieALL!$N:$N,E103,ListaAnomalieALL!$F:$F,"CFI")</f>
        <v>0</v>
      </c>
      <c r="Q103" s="261">
        <f>COUNTIFS(ListaAnomalieALL!$N:$N,F103,ListaAnomalieALL!$F:$F,"CFI")</f>
        <v>0</v>
      </c>
      <c r="R103" s="261">
        <f>COUNTIFS(ListaAnomalieALL!$N:$N,G103,ListaAnomalieALL!$F:$F,"CFI")</f>
        <v>0</v>
      </c>
      <c r="S103" s="261">
        <f>COUNTIFS(ListaAnomalieALL!$N:$N,H103,ListaAnomalieALL!$F:$F,"CFI")</f>
        <v>0</v>
      </c>
      <c r="T103" s="261">
        <f>COUNTIFS(ListaAnomalieALL!$N:$N,I103,ListaAnomalieALL!$F:$F,"CFI")</f>
        <v>0</v>
      </c>
      <c r="U103" s="261">
        <f>COUNTIFS(ListaAnomalieALL!$N:$N,J103,ListaAnomalieALL!$F:$F,"CFI")</f>
        <v>0</v>
      </c>
      <c r="V103" s="261">
        <f>COUNTIFS(ListaAnomalieALL!$N:$N,K103,ListaAnomalieALL!$F:$F,"CFI")</f>
        <v>0</v>
      </c>
      <c r="W103" s="261">
        <f>COUNTIFS(ListaAnomalieALL!$N:$N,L103,ListaAnomalieALL!$F:$F,"CFI")</f>
        <v>0</v>
      </c>
      <c r="X103" s="261">
        <f>COUNTIFS(ListaAnomalieALL!$N:$N,M103,ListaAnomalieALL!$F:$F,"CFI")</f>
        <v>0</v>
      </c>
      <c r="Y103" s="261">
        <f t="shared" si="30"/>
        <v>0</v>
      </c>
      <c r="Z103" s="261">
        <f t="shared" si="31"/>
        <v>0</v>
      </c>
      <c r="AL103" s="221"/>
    </row>
    <row r="104" spans="2:38" s="229" customFormat="1" ht="15.75" customHeight="1">
      <c r="B104" s="258"/>
      <c r="C104" s="238"/>
      <c r="D104" s="259"/>
      <c r="E104" s="259"/>
      <c r="F104" s="259"/>
      <c r="G104" s="259"/>
      <c r="H104" s="259"/>
      <c r="I104" s="259"/>
      <c r="J104" s="259"/>
      <c r="K104" s="259"/>
      <c r="L104" s="259"/>
      <c r="M104" s="259"/>
      <c r="N104" s="260"/>
      <c r="O104" s="261">
        <f>COUNTIFS(ListaAnomalieALL!$N:$N,D104,ListaAnomalieALL!$F:$F,"CFI")</f>
        <v>0</v>
      </c>
      <c r="P104" s="261">
        <f>COUNTIFS(ListaAnomalieALL!$N:$N,E104,ListaAnomalieALL!$F:$F,"CFI")</f>
        <v>0</v>
      </c>
      <c r="Q104" s="261">
        <f>COUNTIFS(ListaAnomalieALL!$N:$N,F104,ListaAnomalieALL!$F:$F,"CFI")</f>
        <v>0</v>
      </c>
      <c r="R104" s="261">
        <f>COUNTIFS(ListaAnomalieALL!$N:$N,G104,ListaAnomalieALL!$F:$F,"CFI")</f>
        <v>0</v>
      </c>
      <c r="S104" s="261">
        <f>COUNTIFS(ListaAnomalieALL!$N:$N,H104,ListaAnomalieALL!$F:$F,"CFI")</f>
        <v>0</v>
      </c>
      <c r="T104" s="261">
        <f>COUNTIFS(ListaAnomalieALL!$N:$N,I104,ListaAnomalieALL!$F:$F,"CFI")</f>
        <v>0</v>
      </c>
      <c r="U104" s="261">
        <f>COUNTIFS(ListaAnomalieALL!$N:$N,J104,ListaAnomalieALL!$F:$F,"CFI")</f>
        <v>0</v>
      </c>
      <c r="V104" s="261">
        <f>COUNTIFS(ListaAnomalieALL!$N:$N,K104,ListaAnomalieALL!$F:$F,"CFI")</f>
        <v>0</v>
      </c>
      <c r="W104" s="261">
        <f>COUNTIFS(ListaAnomalieALL!$N:$N,L104,ListaAnomalieALL!$F:$F,"CFI")</f>
        <v>0</v>
      </c>
      <c r="X104" s="261">
        <f>COUNTIFS(ListaAnomalieALL!$N:$N,M104,ListaAnomalieALL!$F:$F,"CFI")</f>
        <v>0</v>
      </c>
      <c r="Y104" s="261">
        <f t="shared" si="30"/>
        <v>0</v>
      </c>
      <c r="Z104" s="261">
        <f t="shared" si="31"/>
        <v>0</v>
      </c>
      <c r="AL104" s="221"/>
    </row>
    <row r="105" spans="2:38" s="229" customFormat="1" ht="15.75" customHeight="1">
      <c r="B105" s="258"/>
      <c r="C105" s="238"/>
      <c r="D105" s="259"/>
      <c r="E105" s="259"/>
      <c r="F105" s="259"/>
      <c r="G105" s="259"/>
      <c r="H105" s="259"/>
      <c r="I105" s="259"/>
      <c r="J105" s="259"/>
      <c r="K105" s="259"/>
      <c r="L105" s="259"/>
      <c r="M105" s="259"/>
      <c r="N105" s="260"/>
      <c r="O105" s="261">
        <f>COUNTIFS(ListaAnomalieALL!$N:$N,D105,ListaAnomalieALL!$F:$F,"CFI")</f>
        <v>0</v>
      </c>
      <c r="P105" s="261">
        <f>COUNTIFS(ListaAnomalieALL!$N:$N,E105,ListaAnomalieALL!$F:$F,"CFI")</f>
        <v>0</v>
      </c>
      <c r="Q105" s="261">
        <f>COUNTIFS(ListaAnomalieALL!$N:$N,F105,ListaAnomalieALL!$F:$F,"CFI")</f>
        <v>0</v>
      </c>
      <c r="R105" s="261">
        <f>COUNTIFS(ListaAnomalieALL!$N:$N,G105,ListaAnomalieALL!$F:$F,"CFI")</f>
        <v>0</v>
      </c>
      <c r="S105" s="261">
        <f>COUNTIFS(ListaAnomalieALL!$N:$N,H105,ListaAnomalieALL!$F:$F,"CFI")</f>
        <v>0</v>
      </c>
      <c r="T105" s="261">
        <f>COUNTIFS(ListaAnomalieALL!$N:$N,I105,ListaAnomalieALL!$F:$F,"CFI")</f>
        <v>0</v>
      </c>
      <c r="U105" s="261">
        <f>COUNTIFS(ListaAnomalieALL!$N:$N,J105,ListaAnomalieALL!$F:$F,"CFI")</f>
        <v>0</v>
      </c>
      <c r="V105" s="261">
        <f>COUNTIFS(ListaAnomalieALL!$N:$N,K105,ListaAnomalieALL!$F:$F,"CFI")</f>
        <v>0</v>
      </c>
      <c r="W105" s="261">
        <f>COUNTIFS(ListaAnomalieALL!$N:$N,L105,ListaAnomalieALL!$F:$F,"CFI")</f>
        <v>0</v>
      </c>
      <c r="X105" s="261">
        <f>COUNTIFS(ListaAnomalieALL!$N:$N,M105,ListaAnomalieALL!$F:$F,"CFI")</f>
        <v>0</v>
      </c>
      <c r="Y105" s="261">
        <f t="shared" si="30"/>
        <v>0</v>
      </c>
      <c r="Z105" s="261">
        <f t="shared" si="31"/>
        <v>0</v>
      </c>
      <c r="AL105" s="221"/>
    </row>
    <row r="106" spans="2:38" s="229" customFormat="1" ht="15.75" customHeight="1">
      <c r="B106" s="258"/>
      <c r="C106" s="238"/>
      <c r="D106" s="259"/>
      <c r="E106" s="259"/>
      <c r="F106" s="259"/>
      <c r="G106" s="259"/>
      <c r="H106" s="259"/>
      <c r="I106" s="259"/>
      <c r="J106" s="259"/>
      <c r="K106" s="259"/>
      <c r="L106" s="259"/>
      <c r="M106" s="259"/>
      <c r="N106" s="260"/>
      <c r="O106" s="261">
        <f>COUNTIFS(ListaAnomalieALL!$N:$N,D106,ListaAnomalieALL!$F:$F,"CFI")</f>
        <v>0</v>
      </c>
      <c r="P106" s="261">
        <f>COUNTIFS(ListaAnomalieALL!$N:$N,E106,ListaAnomalieALL!$F:$F,"CFI")</f>
        <v>0</v>
      </c>
      <c r="Q106" s="261">
        <f>COUNTIFS(ListaAnomalieALL!$N:$N,F106,ListaAnomalieALL!$F:$F,"CFI")</f>
        <v>0</v>
      </c>
      <c r="R106" s="261">
        <f>COUNTIFS(ListaAnomalieALL!$N:$N,G106,ListaAnomalieALL!$F:$F,"CFI")</f>
        <v>0</v>
      </c>
      <c r="S106" s="261">
        <f>COUNTIFS(ListaAnomalieALL!$N:$N,H106,ListaAnomalieALL!$F:$F,"CFI")</f>
        <v>0</v>
      </c>
      <c r="T106" s="261">
        <f>COUNTIFS(ListaAnomalieALL!$N:$N,I106,ListaAnomalieALL!$F:$F,"CFI")</f>
        <v>0</v>
      </c>
      <c r="U106" s="261">
        <f>COUNTIFS(ListaAnomalieALL!$N:$N,J106,ListaAnomalieALL!$F:$F,"CFI")</f>
        <v>0</v>
      </c>
      <c r="V106" s="261">
        <f>COUNTIFS(ListaAnomalieALL!$N:$N,K106,ListaAnomalieALL!$F:$F,"CFI")</f>
        <v>0</v>
      </c>
      <c r="W106" s="261">
        <f>COUNTIFS(ListaAnomalieALL!$N:$N,L106,ListaAnomalieALL!$F:$F,"CFI")</f>
        <v>0</v>
      </c>
      <c r="X106" s="261">
        <f>COUNTIFS(ListaAnomalieALL!$N:$N,M106,ListaAnomalieALL!$F:$F,"CFI")</f>
        <v>0</v>
      </c>
      <c r="Y106" s="261">
        <f t="shared" si="30"/>
        <v>0</v>
      </c>
      <c r="Z106" s="261">
        <f t="shared" si="31"/>
        <v>0</v>
      </c>
      <c r="AL106" s="221"/>
    </row>
    <row r="107" spans="2:38" s="229" customFormat="1" ht="15.75" customHeight="1">
      <c r="B107" s="258"/>
      <c r="C107" s="238"/>
      <c r="D107" s="259"/>
      <c r="E107" s="259"/>
      <c r="F107" s="259"/>
      <c r="G107" s="259"/>
      <c r="H107" s="259"/>
      <c r="I107" s="259"/>
      <c r="J107" s="259"/>
      <c r="K107" s="259"/>
      <c r="L107" s="259"/>
      <c r="M107" s="259"/>
      <c r="N107" s="260"/>
      <c r="O107" s="261">
        <f>COUNTIFS(ListaAnomalieALL!$N:$N,D107,ListaAnomalieALL!$F:$F,"CFI")</f>
        <v>0</v>
      </c>
      <c r="P107" s="261">
        <f>COUNTIFS(ListaAnomalieALL!$N:$N,E107,ListaAnomalieALL!$F:$F,"CFI")</f>
        <v>0</v>
      </c>
      <c r="Q107" s="261">
        <f>COUNTIFS(ListaAnomalieALL!$N:$N,F107,ListaAnomalieALL!$F:$F,"CFI")</f>
        <v>0</v>
      </c>
      <c r="R107" s="261">
        <f>COUNTIFS(ListaAnomalieALL!$N:$N,G107,ListaAnomalieALL!$F:$F,"CFI")</f>
        <v>0</v>
      </c>
      <c r="S107" s="261">
        <f>COUNTIFS(ListaAnomalieALL!$N:$N,H107,ListaAnomalieALL!$F:$F,"CFI")</f>
        <v>0</v>
      </c>
      <c r="T107" s="261">
        <f>COUNTIFS(ListaAnomalieALL!$N:$N,I107,ListaAnomalieALL!$F:$F,"CFI")</f>
        <v>0</v>
      </c>
      <c r="U107" s="261">
        <f>COUNTIFS(ListaAnomalieALL!$N:$N,J107,ListaAnomalieALL!$F:$F,"CFI")</f>
        <v>0</v>
      </c>
      <c r="V107" s="261">
        <f>COUNTIFS(ListaAnomalieALL!$N:$N,K107,ListaAnomalieALL!$F:$F,"CFI")</f>
        <v>0</v>
      </c>
      <c r="W107" s="261">
        <f>COUNTIFS(ListaAnomalieALL!$N:$N,L107,ListaAnomalieALL!$F:$F,"CFI")</f>
        <v>0</v>
      </c>
      <c r="X107" s="261">
        <f>COUNTIFS(ListaAnomalieALL!$N:$N,M107,ListaAnomalieALL!$F:$F,"CFI")</f>
        <v>0</v>
      </c>
      <c r="Y107" s="261">
        <f t="shared" si="30"/>
        <v>0</v>
      </c>
      <c r="Z107" s="261">
        <f t="shared" si="31"/>
        <v>0</v>
      </c>
      <c r="AL107" s="221"/>
    </row>
    <row r="108" spans="2:38" s="229" customFormat="1" ht="15.75" customHeight="1">
      <c r="B108" s="258"/>
      <c r="C108" s="238"/>
      <c r="D108" s="259"/>
      <c r="E108" s="259"/>
      <c r="F108" s="259"/>
      <c r="G108" s="259"/>
      <c r="H108" s="259"/>
      <c r="I108" s="259"/>
      <c r="J108" s="259"/>
      <c r="K108" s="259"/>
      <c r="L108" s="259"/>
      <c r="M108" s="259"/>
      <c r="N108" s="260"/>
      <c r="O108" s="261">
        <f>COUNTIFS(ListaAnomalieALL!$N:$N,D108,ListaAnomalieALL!$F:$F,"CFI")</f>
        <v>0</v>
      </c>
      <c r="P108" s="261">
        <f>COUNTIFS(ListaAnomalieALL!$N:$N,E108,ListaAnomalieALL!$F:$F,"CFI")</f>
        <v>0</v>
      </c>
      <c r="Q108" s="261">
        <f>COUNTIFS(ListaAnomalieALL!$N:$N,F108,ListaAnomalieALL!$F:$F,"CFI")</f>
        <v>0</v>
      </c>
      <c r="R108" s="261">
        <f>COUNTIFS(ListaAnomalieALL!$N:$N,G108,ListaAnomalieALL!$F:$F,"CFI")</f>
        <v>0</v>
      </c>
      <c r="S108" s="261">
        <f>COUNTIFS(ListaAnomalieALL!$N:$N,H108,ListaAnomalieALL!$F:$F,"CFI")</f>
        <v>0</v>
      </c>
      <c r="T108" s="261">
        <f>COUNTIFS(ListaAnomalieALL!$N:$N,I108,ListaAnomalieALL!$F:$F,"CFI")</f>
        <v>0</v>
      </c>
      <c r="U108" s="261">
        <f>COUNTIFS(ListaAnomalieALL!$N:$N,J108,ListaAnomalieALL!$F:$F,"CFI")</f>
        <v>0</v>
      </c>
      <c r="V108" s="261">
        <f>COUNTIFS(ListaAnomalieALL!$N:$N,K108,ListaAnomalieALL!$F:$F,"CFI")</f>
        <v>0</v>
      </c>
      <c r="W108" s="261">
        <f>COUNTIFS(ListaAnomalieALL!$N:$N,L108,ListaAnomalieALL!$F:$F,"CFI")</f>
        <v>0</v>
      </c>
      <c r="X108" s="261">
        <f>COUNTIFS(ListaAnomalieALL!$N:$N,M108,ListaAnomalieALL!$F:$F,"CFI")</f>
        <v>0</v>
      </c>
      <c r="Y108" s="261">
        <f t="shared" si="30"/>
        <v>0</v>
      </c>
      <c r="Z108" s="261">
        <f t="shared" si="31"/>
        <v>0</v>
      </c>
      <c r="AL108" s="221"/>
    </row>
    <row r="109" spans="2:38" s="229" customFormat="1" ht="15.75" customHeight="1">
      <c r="B109" s="258"/>
      <c r="C109" s="238"/>
      <c r="D109" s="259"/>
      <c r="E109" s="259"/>
      <c r="F109" s="259"/>
      <c r="G109" s="259"/>
      <c r="H109" s="259"/>
      <c r="I109" s="259"/>
      <c r="J109" s="259"/>
      <c r="K109" s="259"/>
      <c r="L109" s="259"/>
      <c r="M109" s="259"/>
      <c r="N109" s="260"/>
      <c r="O109" s="261">
        <f>COUNTIFS(ListaAnomalieALL!$N:$N,D109,ListaAnomalieALL!$F:$F,"CFI")</f>
        <v>0</v>
      </c>
      <c r="P109" s="261">
        <f>COUNTIFS(ListaAnomalieALL!$N:$N,E109,ListaAnomalieALL!$F:$F,"CFI")</f>
        <v>0</v>
      </c>
      <c r="Q109" s="261">
        <f>COUNTIFS(ListaAnomalieALL!$N:$N,F109,ListaAnomalieALL!$F:$F,"CFI")</f>
        <v>0</v>
      </c>
      <c r="R109" s="261">
        <f>COUNTIFS(ListaAnomalieALL!$N:$N,G109,ListaAnomalieALL!$F:$F,"CFI")</f>
        <v>0</v>
      </c>
      <c r="S109" s="261">
        <f>COUNTIFS(ListaAnomalieALL!$N:$N,H109,ListaAnomalieALL!$F:$F,"CFI")</f>
        <v>0</v>
      </c>
      <c r="T109" s="261">
        <f>COUNTIFS(ListaAnomalieALL!$N:$N,I109,ListaAnomalieALL!$F:$F,"CFI")</f>
        <v>0</v>
      </c>
      <c r="U109" s="261">
        <f>COUNTIFS(ListaAnomalieALL!$N:$N,J109,ListaAnomalieALL!$F:$F,"CFI")</f>
        <v>0</v>
      </c>
      <c r="V109" s="261">
        <f>COUNTIFS(ListaAnomalieALL!$N:$N,K109,ListaAnomalieALL!$F:$F,"CFI")</f>
        <v>0</v>
      </c>
      <c r="W109" s="261">
        <f>COUNTIFS(ListaAnomalieALL!$N:$N,L109,ListaAnomalieALL!$F:$F,"CFI")</f>
        <v>0</v>
      </c>
      <c r="X109" s="261">
        <f>COUNTIFS(ListaAnomalieALL!$N:$N,M109,ListaAnomalieALL!$F:$F,"CFI")</f>
        <v>0</v>
      </c>
      <c r="Y109" s="261">
        <f t="shared" si="30"/>
        <v>0</v>
      </c>
      <c r="Z109" s="261">
        <f t="shared" si="31"/>
        <v>0</v>
      </c>
      <c r="AL109" s="221"/>
    </row>
    <row r="110" spans="2:38" s="229" customFormat="1" ht="15.75" customHeight="1">
      <c r="B110" s="258"/>
      <c r="C110" s="238"/>
      <c r="D110" s="259"/>
      <c r="E110" s="259"/>
      <c r="F110" s="259"/>
      <c r="G110" s="259"/>
      <c r="H110" s="259"/>
      <c r="I110" s="259"/>
      <c r="J110" s="259"/>
      <c r="K110" s="259"/>
      <c r="L110" s="259"/>
      <c r="M110" s="259"/>
      <c r="N110" s="260"/>
      <c r="O110" s="261">
        <f>COUNTIFS(ListaAnomalieALL!$N:$N,D110,ListaAnomalieALL!$F:$F,"CFI")</f>
        <v>0</v>
      </c>
      <c r="P110" s="261">
        <f>COUNTIFS(ListaAnomalieALL!$N:$N,E110,ListaAnomalieALL!$F:$F,"CFI")</f>
        <v>0</v>
      </c>
      <c r="Q110" s="261">
        <f>COUNTIFS(ListaAnomalieALL!$N:$N,F110,ListaAnomalieALL!$F:$F,"CFI")</f>
        <v>0</v>
      </c>
      <c r="R110" s="261">
        <f>COUNTIFS(ListaAnomalieALL!$N:$N,G110,ListaAnomalieALL!$F:$F,"CFI")</f>
        <v>0</v>
      </c>
      <c r="S110" s="261">
        <f>COUNTIFS(ListaAnomalieALL!$N:$N,H110,ListaAnomalieALL!$F:$F,"CFI")</f>
        <v>0</v>
      </c>
      <c r="T110" s="261">
        <f>COUNTIFS(ListaAnomalieALL!$N:$N,I110,ListaAnomalieALL!$F:$F,"CFI")</f>
        <v>0</v>
      </c>
      <c r="U110" s="261">
        <f>COUNTIFS(ListaAnomalieALL!$N:$N,J110,ListaAnomalieALL!$F:$F,"CFI")</f>
        <v>0</v>
      </c>
      <c r="V110" s="261">
        <f>COUNTIFS(ListaAnomalieALL!$N:$N,K110,ListaAnomalieALL!$F:$F,"CFI")</f>
        <v>0</v>
      </c>
      <c r="W110" s="261">
        <f>COUNTIFS(ListaAnomalieALL!$N:$N,L110,ListaAnomalieALL!$F:$F,"CFI")</f>
        <v>0</v>
      </c>
      <c r="X110" s="261">
        <f>COUNTIFS(ListaAnomalieALL!$N:$N,M110,ListaAnomalieALL!$F:$F,"CFI")</f>
        <v>0</v>
      </c>
      <c r="Y110" s="261">
        <f t="shared" si="30"/>
        <v>0</v>
      </c>
      <c r="Z110" s="261">
        <f t="shared" si="31"/>
        <v>0</v>
      </c>
      <c r="AL110" s="221"/>
    </row>
    <row r="111" spans="2:38" s="229" customFormat="1" ht="15.75" customHeight="1">
      <c r="B111" s="258"/>
      <c r="C111" s="238"/>
      <c r="D111" s="259"/>
      <c r="E111" s="259"/>
      <c r="F111" s="259"/>
      <c r="G111" s="259"/>
      <c r="H111" s="259"/>
      <c r="I111" s="259"/>
      <c r="J111" s="259"/>
      <c r="K111" s="259"/>
      <c r="L111" s="259"/>
      <c r="M111" s="259"/>
      <c r="N111" s="260"/>
      <c r="O111" s="261">
        <f>COUNTIFS(ListaAnomalieALL!$N:$N,D111,ListaAnomalieALL!$F:$F,"CFI")</f>
        <v>0</v>
      </c>
      <c r="P111" s="261">
        <f>COUNTIFS(ListaAnomalieALL!$N:$N,E111,ListaAnomalieALL!$F:$F,"CFI")</f>
        <v>0</v>
      </c>
      <c r="Q111" s="261">
        <f>COUNTIFS(ListaAnomalieALL!$N:$N,F111,ListaAnomalieALL!$F:$F,"CFI")</f>
        <v>0</v>
      </c>
      <c r="R111" s="261">
        <f>COUNTIFS(ListaAnomalieALL!$N:$N,G111,ListaAnomalieALL!$F:$F,"CFI")</f>
        <v>0</v>
      </c>
      <c r="S111" s="261">
        <f>COUNTIFS(ListaAnomalieALL!$N:$N,H111,ListaAnomalieALL!$F:$F,"CFI")</f>
        <v>0</v>
      </c>
      <c r="T111" s="261">
        <f>COUNTIFS(ListaAnomalieALL!$N:$N,I111,ListaAnomalieALL!$F:$F,"CFI")</f>
        <v>0</v>
      </c>
      <c r="U111" s="261">
        <f>COUNTIFS(ListaAnomalieALL!$N:$N,J111,ListaAnomalieALL!$F:$F,"CFI")</f>
        <v>0</v>
      </c>
      <c r="V111" s="261">
        <f>COUNTIFS(ListaAnomalieALL!$N:$N,K111,ListaAnomalieALL!$F:$F,"CFI")</f>
        <v>0</v>
      </c>
      <c r="W111" s="261">
        <f>COUNTIFS(ListaAnomalieALL!$N:$N,L111,ListaAnomalieALL!$F:$F,"CFI")</f>
        <v>0</v>
      </c>
      <c r="X111" s="261">
        <f>COUNTIFS(ListaAnomalieALL!$N:$N,M111,ListaAnomalieALL!$F:$F,"CFI")</f>
        <v>0</v>
      </c>
      <c r="Y111" s="261">
        <f t="shared" si="30"/>
        <v>0</v>
      </c>
      <c r="Z111" s="261">
        <f t="shared" si="31"/>
        <v>0</v>
      </c>
      <c r="AL111" s="221"/>
    </row>
    <row r="112" spans="2:38" s="229" customFormat="1" ht="15.75" customHeight="1">
      <c r="B112" s="258"/>
      <c r="C112" s="238"/>
      <c r="D112" s="259"/>
      <c r="E112" s="259"/>
      <c r="F112" s="259"/>
      <c r="G112" s="259"/>
      <c r="H112" s="259"/>
      <c r="I112" s="259"/>
      <c r="J112" s="259"/>
      <c r="K112" s="259"/>
      <c r="L112" s="259"/>
      <c r="M112" s="259"/>
      <c r="N112" s="260"/>
      <c r="O112" s="261">
        <f>COUNTIFS(ListaAnomalieALL!$N:$N,D112,ListaAnomalieALL!$F:$F,"CFI")</f>
        <v>0</v>
      </c>
      <c r="P112" s="261">
        <f>COUNTIFS(ListaAnomalieALL!$N:$N,E112,ListaAnomalieALL!$F:$F,"CFI")</f>
        <v>0</v>
      </c>
      <c r="Q112" s="261">
        <f>COUNTIFS(ListaAnomalieALL!$N:$N,F112,ListaAnomalieALL!$F:$F,"CFI")</f>
        <v>0</v>
      </c>
      <c r="R112" s="261">
        <f>COUNTIFS(ListaAnomalieALL!$N:$N,G112,ListaAnomalieALL!$F:$F,"CFI")</f>
        <v>0</v>
      </c>
      <c r="S112" s="261">
        <f>COUNTIFS(ListaAnomalieALL!$N:$N,H112,ListaAnomalieALL!$F:$F,"CFI")</f>
        <v>0</v>
      </c>
      <c r="T112" s="261">
        <f>COUNTIFS(ListaAnomalieALL!$N:$N,I112,ListaAnomalieALL!$F:$F,"CFI")</f>
        <v>0</v>
      </c>
      <c r="U112" s="261">
        <f>COUNTIFS(ListaAnomalieALL!$N:$N,J112,ListaAnomalieALL!$F:$F,"CFI")</f>
        <v>0</v>
      </c>
      <c r="V112" s="261">
        <f>COUNTIFS(ListaAnomalieALL!$N:$N,K112,ListaAnomalieALL!$F:$F,"CFI")</f>
        <v>0</v>
      </c>
      <c r="W112" s="261">
        <f>COUNTIFS(ListaAnomalieALL!$N:$N,L112,ListaAnomalieALL!$F:$F,"CFI")</f>
        <v>0</v>
      </c>
      <c r="X112" s="261">
        <f>COUNTIFS(ListaAnomalieALL!$N:$N,M112,ListaAnomalieALL!$F:$F,"CFI")</f>
        <v>0</v>
      </c>
      <c r="Y112" s="261">
        <f t="shared" si="30"/>
        <v>0</v>
      </c>
      <c r="Z112" s="261">
        <f t="shared" si="31"/>
        <v>0</v>
      </c>
      <c r="AL112" s="221"/>
    </row>
    <row r="113" spans="2:38" s="229" customFormat="1" ht="15.75" customHeight="1">
      <c r="B113" s="258"/>
      <c r="C113" s="238"/>
      <c r="D113" s="259"/>
      <c r="E113" s="259"/>
      <c r="F113" s="259"/>
      <c r="G113" s="259"/>
      <c r="H113" s="259"/>
      <c r="I113" s="259"/>
      <c r="J113" s="259"/>
      <c r="K113" s="259"/>
      <c r="L113" s="259"/>
      <c r="M113" s="259"/>
      <c r="N113" s="260"/>
      <c r="O113" s="261">
        <f>COUNTIFS(ListaAnomalieALL!$N:$N,D113,ListaAnomalieALL!$F:$F,"CFI")</f>
        <v>0</v>
      </c>
      <c r="P113" s="261">
        <f>COUNTIFS(ListaAnomalieALL!$N:$N,E113,ListaAnomalieALL!$F:$F,"CFI")</f>
        <v>0</v>
      </c>
      <c r="Q113" s="261">
        <f>COUNTIFS(ListaAnomalieALL!$N:$N,F113,ListaAnomalieALL!$F:$F,"CFI")</f>
        <v>0</v>
      </c>
      <c r="R113" s="261">
        <f>COUNTIFS(ListaAnomalieALL!$N:$N,G113,ListaAnomalieALL!$F:$F,"CFI")</f>
        <v>0</v>
      </c>
      <c r="S113" s="261">
        <f>COUNTIFS(ListaAnomalieALL!$N:$N,H113,ListaAnomalieALL!$F:$F,"CFI")</f>
        <v>0</v>
      </c>
      <c r="T113" s="261">
        <f>COUNTIFS(ListaAnomalieALL!$N:$N,I113,ListaAnomalieALL!$F:$F,"CFI")</f>
        <v>0</v>
      </c>
      <c r="U113" s="261">
        <f>COUNTIFS(ListaAnomalieALL!$N:$N,J113,ListaAnomalieALL!$F:$F,"CFI")</f>
        <v>0</v>
      </c>
      <c r="V113" s="261">
        <f>COUNTIFS(ListaAnomalieALL!$N:$N,K113,ListaAnomalieALL!$F:$F,"CFI")</f>
        <v>0</v>
      </c>
      <c r="W113" s="261">
        <f>COUNTIFS(ListaAnomalieALL!$N:$N,L113,ListaAnomalieALL!$F:$F,"CFI")</f>
        <v>0</v>
      </c>
      <c r="X113" s="261">
        <f>COUNTIFS(ListaAnomalieALL!$N:$N,M113,ListaAnomalieALL!$F:$F,"CFI")</f>
        <v>0</v>
      </c>
      <c r="Y113" s="261">
        <f t="shared" si="30"/>
        <v>0</v>
      </c>
      <c r="Z113" s="261">
        <f t="shared" si="31"/>
        <v>0</v>
      </c>
      <c r="AL113" s="221"/>
    </row>
    <row r="114" spans="2:38" s="229" customFormat="1" ht="15.75" customHeight="1">
      <c r="B114" s="258"/>
      <c r="C114" s="238"/>
      <c r="D114" s="259"/>
      <c r="E114" s="259"/>
      <c r="F114" s="259"/>
      <c r="G114" s="259"/>
      <c r="H114" s="259"/>
      <c r="I114" s="259"/>
      <c r="J114" s="259"/>
      <c r="K114" s="259"/>
      <c r="L114" s="259"/>
      <c r="M114" s="259"/>
      <c r="N114" s="260"/>
      <c r="O114" s="261">
        <f>COUNTIFS(ListaAnomalieALL!$N:$N,D114,ListaAnomalieALL!$F:$F,"CFI")</f>
        <v>0</v>
      </c>
      <c r="P114" s="261">
        <f>COUNTIFS(ListaAnomalieALL!$N:$N,E114,ListaAnomalieALL!$F:$F,"CFI")</f>
        <v>0</v>
      </c>
      <c r="Q114" s="261">
        <f>COUNTIFS(ListaAnomalieALL!$N:$N,F114,ListaAnomalieALL!$F:$F,"CFI")</f>
        <v>0</v>
      </c>
      <c r="R114" s="261">
        <f>COUNTIFS(ListaAnomalieALL!$N:$N,G114,ListaAnomalieALL!$F:$F,"CFI")</f>
        <v>0</v>
      </c>
      <c r="S114" s="261">
        <f>COUNTIFS(ListaAnomalieALL!$N:$N,H114,ListaAnomalieALL!$F:$F,"CFI")</f>
        <v>0</v>
      </c>
      <c r="T114" s="261">
        <f>COUNTIFS(ListaAnomalieALL!$N:$N,I114,ListaAnomalieALL!$F:$F,"CFI")</f>
        <v>0</v>
      </c>
      <c r="U114" s="261">
        <f>COUNTIFS(ListaAnomalieALL!$N:$N,J114,ListaAnomalieALL!$F:$F,"CFI")</f>
        <v>0</v>
      </c>
      <c r="V114" s="261">
        <f>COUNTIFS(ListaAnomalieALL!$N:$N,K114,ListaAnomalieALL!$F:$F,"CFI")</f>
        <v>0</v>
      </c>
      <c r="W114" s="261">
        <f>COUNTIFS(ListaAnomalieALL!$N:$N,L114,ListaAnomalieALL!$F:$F,"CFI")</f>
        <v>0</v>
      </c>
      <c r="X114" s="261">
        <f>COUNTIFS(ListaAnomalieALL!$N:$N,M114,ListaAnomalieALL!$F:$F,"CFI")</f>
        <v>0</v>
      </c>
      <c r="Y114" s="261">
        <f t="shared" si="30"/>
        <v>0</v>
      </c>
      <c r="Z114" s="261">
        <f t="shared" si="31"/>
        <v>0</v>
      </c>
      <c r="AL114" s="221"/>
    </row>
    <row r="115" spans="2:38" ht="13.5" thickBot="1">
      <c r="B115" s="774" t="s">
        <v>54</v>
      </c>
      <c r="C115" s="774"/>
      <c r="D115" s="774"/>
      <c r="E115" s="774"/>
      <c r="F115" s="774"/>
      <c r="G115" s="774"/>
      <c r="H115" s="774"/>
      <c r="I115" s="774"/>
      <c r="J115" s="774"/>
      <c r="K115" s="774"/>
      <c r="L115" s="774"/>
      <c r="M115" s="774"/>
      <c r="N115" s="775"/>
      <c r="O115" s="275">
        <f t="shared" ref="O115:Z115" si="32">SUBTOTAL(9, O73:O114)</f>
        <v>0</v>
      </c>
      <c r="P115" s="275">
        <f t="shared" si="32"/>
        <v>0</v>
      </c>
      <c r="Q115" s="275">
        <f t="shared" si="32"/>
        <v>4</v>
      </c>
      <c r="R115" s="275">
        <f t="shared" si="32"/>
        <v>20</v>
      </c>
      <c r="S115" s="275">
        <f t="shared" si="32"/>
        <v>18</v>
      </c>
      <c r="T115" s="275">
        <f t="shared" si="32"/>
        <v>100</v>
      </c>
      <c r="U115" s="275">
        <f t="shared" si="32"/>
        <v>0</v>
      </c>
      <c r="V115" s="275">
        <f t="shared" si="32"/>
        <v>0</v>
      </c>
      <c r="W115" s="275">
        <f t="shared" si="32"/>
        <v>12</v>
      </c>
      <c r="X115" s="275">
        <f t="shared" si="32"/>
        <v>94</v>
      </c>
      <c r="Y115" s="275">
        <f t="shared" si="32"/>
        <v>34</v>
      </c>
      <c r="Z115" s="275">
        <f t="shared" si="32"/>
        <v>214</v>
      </c>
    </row>
    <row r="118" spans="2:38" ht="13.5" thickBot="1"/>
    <row r="119" spans="2:38" ht="13.5" thickBot="1">
      <c r="B119" s="770" t="s">
        <v>146</v>
      </c>
      <c r="C119" s="771"/>
    </row>
    <row r="120" spans="2:38" ht="15.75" customHeight="1" thickBot="1">
      <c r="B120" s="265" t="s">
        <v>49</v>
      </c>
      <c r="C120" s="266" t="s">
        <v>145</v>
      </c>
    </row>
    <row r="121" spans="2:38">
      <c r="B121" s="267" t="s">
        <v>27</v>
      </c>
      <c r="C121" s="268" t="s">
        <v>45</v>
      </c>
      <c r="D121" s="269"/>
      <c r="E121" s="269"/>
      <c r="F121" s="269"/>
      <c r="G121" s="269"/>
      <c r="H121" s="269"/>
      <c r="I121" s="269"/>
      <c r="J121" s="269"/>
      <c r="K121" s="269"/>
      <c r="L121" s="269"/>
      <c r="M121" s="269"/>
    </row>
    <row r="122" spans="2:38">
      <c r="B122" s="270" t="s">
        <v>28</v>
      </c>
      <c r="C122" s="271" t="s">
        <v>64</v>
      </c>
      <c r="D122" s="269"/>
      <c r="E122" s="269"/>
      <c r="F122" s="269"/>
      <c r="G122" s="269"/>
      <c r="H122" s="269"/>
      <c r="I122" s="269"/>
      <c r="J122" s="269"/>
      <c r="K122" s="269"/>
      <c r="L122" s="269"/>
      <c r="M122" s="269"/>
    </row>
    <row r="123" spans="2:38">
      <c r="B123" s="270" t="s">
        <v>29</v>
      </c>
      <c r="C123" s="271" t="s">
        <v>63</v>
      </c>
      <c r="D123" s="269"/>
      <c r="E123" s="269"/>
      <c r="F123" s="269"/>
      <c r="G123" s="269"/>
      <c r="H123" s="269"/>
      <c r="I123" s="269"/>
      <c r="J123" s="269"/>
      <c r="K123" s="269"/>
      <c r="L123" s="269"/>
      <c r="M123" s="269"/>
    </row>
    <row r="124" spans="2:38">
      <c r="B124" s="270" t="s">
        <v>30</v>
      </c>
      <c r="C124" s="271" t="s">
        <v>41</v>
      </c>
      <c r="D124" s="269"/>
      <c r="E124" s="269"/>
      <c r="F124" s="269"/>
      <c r="G124" s="269"/>
      <c r="H124" s="269"/>
      <c r="I124" s="269"/>
      <c r="J124" s="269"/>
      <c r="K124" s="269"/>
      <c r="L124" s="269"/>
      <c r="M124" s="269"/>
    </row>
    <row r="125" spans="2:38" ht="13.5" thickBot="1">
      <c r="B125" s="272" t="s">
        <v>31</v>
      </c>
      <c r="C125" s="273" t="s">
        <v>38</v>
      </c>
      <c r="D125" s="269"/>
      <c r="E125" s="269"/>
      <c r="F125" s="269"/>
      <c r="G125" s="269"/>
      <c r="H125" s="269"/>
      <c r="I125" s="269"/>
      <c r="J125" s="269"/>
      <c r="K125" s="269"/>
      <c r="L125" s="269"/>
      <c r="M125" s="269"/>
    </row>
  </sheetData>
  <mergeCells count="51">
    <mergeCell ref="B16:O16"/>
    <mergeCell ref="S16:U16"/>
    <mergeCell ref="P4:S4"/>
    <mergeCell ref="T4:V4"/>
    <mergeCell ref="T5:X5"/>
    <mergeCell ref="B8:U10"/>
    <mergeCell ref="P11:U11"/>
    <mergeCell ref="B12:U12"/>
    <mergeCell ref="B13:O13"/>
    <mergeCell ref="B14:O14"/>
    <mergeCell ref="S14:U14"/>
    <mergeCell ref="B15:O15"/>
    <mergeCell ref="S15:U15"/>
    <mergeCell ref="B17:O17"/>
    <mergeCell ref="S17:U17"/>
    <mergeCell ref="B19:O19"/>
    <mergeCell ref="S19:U19"/>
    <mergeCell ref="B21:O21"/>
    <mergeCell ref="S21:U21"/>
    <mergeCell ref="B18:O18"/>
    <mergeCell ref="B20:O20"/>
    <mergeCell ref="S18:U18"/>
    <mergeCell ref="S20:U20"/>
    <mergeCell ref="B63:P63"/>
    <mergeCell ref="B22:O22"/>
    <mergeCell ref="S22:U22"/>
    <mergeCell ref="B23:O23"/>
    <mergeCell ref="S23:U23"/>
    <mergeCell ref="B24:O24"/>
    <mergeCell ref="S24:U24"/>
    <mergeCell ref="B25:O25"/>
    <mergeCell ref="S25:U25"/>
    <mergeCell ref="B26:O26"/>
    <mergeCell ref="S26:U26"/>
    <mergeCell ref="B62:P62"/>
    <mergeCell ref="B119:C119"/>
    <mergeCell ref="B64:P64"/>
    <mergeCell ref="B65:P65"/>
    <mergeCell ref="B66:P66"/>
    <mergeCell ref="B69:AA69"/>
    <mergeCell ref="O70:Z70"/>
    <mergeCell ref="B71:B72"/>
    <mergeCell ref="C71:C72"/>
    <mergeCell ref="N71:N72"/>
    <mergeCell ref="O71:P71"/>
    <mergeCell ref="Q71:R71"/>
    <mergeCell ref="S71:T71"/>
    <mergeCell ref="U71:V71"/>
    <mergeCell ref="W71:X71"/>
    <mergeCell ref="Y71:Z71"/>
    <mergeCell ref="B115:N115"/>
  </mergeCells>
  <conditionalFormatting sqref="AV31:AW60">
    <cfRule type="cellIs" dxfId="85" priority="5" operator="lessThan">
      <formula>0</formula>
    </cfRule>
    <cfRule type="cellIs" dxfId="84" priority="6" operator="greaterThan">
      <formula>0</formula>
    </cfRule>
  </conditionalFormatting>
  <pageMargins left="0.7" right="0.7" top="0.75" bottom="0.75" header="0.3" footer="0.3"/>
  <pageSetup paperSize="9" scale="4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outlinePr summaryRight="0"/>
  </sheetPr>
  <dimension ref="A1:XEW39"/>
  <sheetViews>
    <sheetView topLeftCell="ADI2" zoomScale="90" zoomScaleNormal="90" workbookViewId="0">
      <selection activeCell="AED11" sqref="AED11"/>
    </sheetView>
  </sheetViews>
  <sheetFormatPr defaultColWidth="16.85546875" defaultRowHeight="12.75" outlineLevelRow="1"/>
  <cols>
    <col min="1" max="1" width="22.7109375" style="43" bestFit="1" customWidth="1" collapsed="1"/>
    <col min="2" max="2" width="18.85546875" style="420" customWidth="1" collapsed="1"/>
    <col min="3" max="3" width="49" style="42" bestFit="1" customWidth="1" collapsed="1"/>
    <col min="4" max="4" width="8" style="44" customWidth="1" collapsed="1"/>
    <col min="5" max="5" width="7.7109375" style="44" customWidth="1" collapsed="1"/>
    <col min="6" max="6" width="9.85546875" style="44" customWidth="1" collapsed="1"/>
    <col min="7" max="7" width="6.85546875" style="46" customWidth="1" collapsed="1"/>
    <col min="8" max="8" width="8.85546875" style="45" customWidth="1" collapsed="1"/>
    <col min="9" max="9" width="8.28515625" style="45" customWidth="1" collapsed="1"/>
    <col min="10" max="10" width="8.7109375" style="45" bestFit="1" customWidth="1" collapsed="1"/>
    <col min="11" max="11" width="8.5703125" style="45" customWidth="1" collapsed="1"/>
    <col min="12" max="12" width="9.7109375" style="45" customWidth="1" collapsed="1"/>
    <col min="13" max="13" width="9.42578125" style="184" customWidth="1" collapsed="1"/>
    <col min="14" max="17" width="9.140625" style="184" customWidth="1" collapsed="1"/>
    <col min="18" max="19" width="9.28515625" style="184" customWidth="1" collapsed="1"/>
    <col min="20" max="119" width="9.140625" style="184" customWidth="1" collapsed="1"/>
    <col min="120" max="120" width="11.140625" style="48" bestFit="1" customWidth="1" collapsed="1"/>
    <col min="121" max="124" width="9.28515625" style="48" customWidth="1" collapsed="1"/>
    <col min="125" max="126" width="9.42578125" style="48" customWidth="1" collapsed="1"/>
    <col min="127" max="131" width="9.28515625" style="48" customWidth="1" collapsed="1"/>
    <col min="132" max="133" width="9.42578125" style="48" customWidth="1" collapsed="1"/>
    <col min="134" max="138" width="9.28515625" style="48" customWidth="1" collapsed="1"/>
    <col min="139" max="140" width="9.42578125" style="48" customWidth="1" collapsed="1"/>
    <col min="141" max="141" width="11.140625" style="48" bestFit="1" customWidth="1" collapsed="1"/>
    <col min="142" max="145" width="9.28515625" style="48" customWidth="1" collapsed="1"/>
    <col min="146" max="147" width="9.42578125" style="48" customWidth="1" collapsed="1"/>
    <col min="148" max="152" width="9.28515625" style="48" customWidth="1" collapsed="1"/>
    <col min="153" max="154" width="9.42578125" style="48" customWidth="1" collapsed="1"/>
    <col min="155" max="159" width="9.28515625" style="48" customWidth="1" collapsed="1"/>
    <col min="160" max="161" width="9.42578125" style="48" customWidth="1" collapsed="1"/>
    <col min="162" max="163" width="9.28515625" style="48" customWidth="1" collapsed="1"/>
    <col min="164" max="165" width="9.42578125" style="48" customWidth="1" collapsed="1"/>
    <col min="166" max="170" width="9.28515625" style="48" customWidth="1" collapsed="1"/>
    <col min="171" max="205" width="9.42578125" style="48" customWidth="1" collapsed="1"/>
    <col min="206" max="226" width="9.28515625" style="48" customWidth="1" collapsed="1"/>
    <col min="227" max="227" width="9.28515625" style="48" bestFit="1" customWidth="1" collapsed="1"/>
    <col min="228" max="231" width="9.28515625" style="48" customWidth="1" collapsed="1"/>
    <col min="232" max="233" width="9.42578125" style="48" customWidth="1" collapsed="1"/>
    <col min="234" max="238" width="9.28515625" style="48" customWidth="1" collapsed="1"/>
    <col min="239" max="240" width="9.42578125" style="48" customWidth="1" collapsed="1"/>
    <col min="241" max="245" width="9.28515625" style="48" customWidth="1" collapsed="1"/>
    <col min="246" max="247" width="9.42578125" style="48" customWidth="1" collapsed="1"/>
    <col min="248" max="248" width="9.28515625" style="48" bestFit="1" customWidth="1" collapsed="1"/>
    <col min="249" max="252" width="9.28515625" style="48" customWidth="1" collapsed="1"/>
    <col min="253" max="254" width="9.42578125" style="48" customWidth="1" collapsed="1"/>
    <col min="255" max="259" width="9.28515625" style="48" customWidth="1" collapsed="1"/>
    <col min="260" max="261" width="9.42578125" style="48" customWidth="1" collapsed="1"/>
    <col min="262" max="266" width="9.28515625" style="48" customWidth="1" collapsed="1"/>
    <col min="267" max="268" width="9.42578125" style="48" customWidth="1" collapsed="1"/>
    <col min="269" max="269" width="9.28515625" style="48" bestFit="1" customWidth="1" collapsed="1"/>
    <col min="270" max="273" width="9.28515625" style="48" customWidth="1" collapsed="1"/>
    <col min="274" max="275" width="9.42578125" style="48" customWidth="1" collapsed="1"/>
    <col min="276" max="300" width="9.28515625" style="48" customWidth="1" collapsed="1"/>
    <col min="301" max="302" width="9.42578125" style="48" customWidth="1" collapsed="1"/>
    <col min="303" max="304" width="9.28515625" style="48" customWidth="1" collapsed="1"/>
    <col min="305" max="306" width="9.42578125" style="48" customWidth="1" collapsed="1"/>
    <col min="307" max="315" width="9.28515625" style="48" customWidth="1" collapsed="1"/>
    <col min="316" max="317" width="9.42578125" style="48" customWidth="1" collapsed="1"/>
    <col min="318" max="323" width="9.28515625" style="48" customWidth="1" collapsed="1"/>
    <col min="324" max="325" width="9.42578125" style="48" customWidth="1" collapsed="1"/>
    <col min="326" max="327" width="9.28515625" style="48" customWidth="1" collapsed="1"/>
    <col min="328" max="329" width="9.42578125" style="48" customWidth="1" collapsed="1"/>
    <col min="330" max="333" width="9.28515625" style="48" customWidth="1" collapsed="1"/>
    <col min="334" max="334" width="9.28515625" style="48" bestFit="1" customWidth="1" collapsed="1"/>
    <col min="335" max="338" width="9.28515625" style="48" customWidth="1" collapsed="1"/>
    <col min="339" max="340" width="9.42578125" style="48" customWidth="1" collapsed="1"/>
    <col min="341" max="345" width="9.28515625" style="48" customWidth="1" collapsed="1"/>
    <col min="346" max="347" width="9.42578125" style="48" customWidth="1" collapsed="1"/>
    <col min="348" max="352" width="9.28515625" style="48" customWidth="1" collapsed="1"/>
    <col min="353" max="354" width="9.42578125" style="48" customWidth="1" collapsed="1"/>
    <col min="355" max="355" width="9.28515625" style="48" bestFit="1" customWidth="1" collapsed="1"/>
    <col min="356" max="359" width="9.28515625" style="48" customWidth="1" collapsed="1"/>
    <col min="360" max="361" width="9.42578125" style="48" customWidth="1" collapsed="1"/>
    <col min="362" max="366" width="9.28515625" style="48" customWidth="1" collapsed="1"/>
    <col min="367" max="368" width="9.42578125" style="48" customWidth="1" collapsed="1"/>
    <col min="369" max="373" width="9.28515625" style="48" customWidth="1" collapsed="1"/>
    <col min="374" max="375" width="9.42578125" style="48" customWidth="1" collapsed="1"/>
    <col min="376" max="376" width="9.28515625" style="48" bestFit="1" customWidth="1" collapsed="1"/>
    <col min="377" max="380" width="9.28515625" style="48" customWidth="1" collapsed="1"/>
    <col min="381" max="382" width="9.42578125" style="48" customWidth="1" collapsed="1"/>
    <col min="383" max="387" width="9.28515625" style="48" customWidth="1" collapsed="1"/>
    <col min="388" max="401" width="9.42578125" style="48" customWidth="1" collapsed="1"/>
    <col min="402" max="403" width="9.28515625" style="48" customWidth="1" collapsed="1"/>
    <col min="404" max="404" width="9.42578125" style="48" customWidth="1" collapsed="1"/>
    <col min="405" max="406" width="9.28515625" style="48" customWidth="1" collapsed="1"/>
    <col min="407" max="431" width="9.42578125" style="48" customWidth="1" collapsed="1"/>
    <col min="432" max="433" width="9.28515625" style="48" customWidth="1" collapsed="1"/>
    <col min="434" max="436" width="9.42578125" style="48" customWidth="1" collapsed="1"/>
    <col min="437" max="440" width="9.28515625" style="48" customWidth="1" collapsed="1"/>
    <col min="441" max="441" width="11.5703125" style="48" bestFit="1" customWidth="1" collapsed="1"/>
    <col min="442" max="445" width="9.28515625" style="48" customWidth="1" collapsed="1"/>
    <col min="446" max="447" width="9.42578125" style="48" customWidth="1" collapsed="1"/>
    <col min="448" max="452" width="9.28515625" style="48" customWidth="1" collapsed="1"/>
    <col min="453" max="454" width="9.42578125" style="48" customWidth="1" collapsed="1"/>
    <col min="455" max="459" width="9.28515625" style="48" customWidth="1" collapsed="1"/>
    <col min="460" max="462" width="9.42578125" style="48" customWidth="1" collapsed="1"/>
    <col min="463" max="466" width="9.28515625" style="48" customWidth="1" collapsed="1"/>
    <col min="467" max="468" width="9.42578125" style="48" customWidth="1" collapsed="1"/>
    <col min="469" max="473" width="9.28515625" style="48" customWidth="1" collapsed="1"/>
    <col min="474" max="475" width="9.42578125" style="48" customWidth="1" collapsed="1"/>
    <col min="476" max="480" width="9.28515625" style="48" customWidth="1" collapsed="1"/>
    <col min="481" max="482" width="9.42578125" style="48" customWidth="1" collapsed="1"/>
    <col min="483" max="483" width="9.140625" style="48" customWidth="1" collapsed="1"/>
    <col min="484" max="487" width="9.28515625" style="48" customWidth="1" collapsed="1"/>
    <col min="488" max="489" width="9.42578125" style="48" customWidth="1" collapsed="1"/>
    <col min="490" max="518" width="9.28515625" style="48" customWidth="1" collapsed="1"/>
    <col min="519" max="520" width="9.42578125" style="48" customWidth="1" collapsed="1"/>
    <col min="521" max="522" width="9.28515625" style="48" customWidth="1" collapsed="1"/>
    <col min="523" max="524" width="9.42578125" style="48" customWidth="1" collapsed="1"/>
    <col min="525" max="534" width="9.28515625" style="48" customWidth="1" collapsed="1"/>
    <col min="535" max="536" width="9.42578125" style="48" customWidth="1" collapsed="1"/>
    <col min="537" max="538" width="9.28515625" style="48" customWidth="1" collapsed="1"/>
    <col min="539" max="540" width="9.42578125" style="48" customWidth="1" collapsed="1"/>
    <col min="541" max="547" width="9.28515625" style="48" customWidth="1" collapsed="1"/>
    <col min="548" max="548" width="9.28515625" style="48" bestFit="1" customWidth="1" collapsed="1"/>
    <col min="549" max="552" width="9.28515625" style="48" customWidth="1" collapsed="1"/>
    <col min="553" max="554" width="9.42578125" style="48" customWidth="1" collapsed="1"/>
    <col min="555" max="559" width="9.28515625" style="48" customWidth="1" collapsed="1"/>
    <col min="560" max="561" width="9.42578125" style="48" customWidth="1" collapsed="1"/>
    <col min="562" max="566" width="9.28515625" style="48" customWidth="1" collapsed="1"/>
    <col min="567" max="568" width="9.42578125" style="48" customWidth="1" collapsed="1"/>
    <col min="569" max="569" width="9.28515625" style="48" bestFit="1" customWidth="1" collapsed="1"/>
    <col min="570" max="573" width="9.28515625" style="48" customWidth="1" collapsed="1"/>
    <col min="574" max="575" width="9.42578125" style="48" customWidth="1" collapsed="1"/>
    <col min="576" max="580" width="9.28515625" style="48" customWidth="1" collapsed="1"/>
    <col min="581" max="582" width="9.42578125" style="48" customWidth="1" collapsed="1"/>
    <col min="583" max="587" width="9.28515625" style="48" customWidth="1" collapsed="1"/>
    <col min="588" max="589" width="9.42578125" style="48" customWidth="1" collapsed="1"/>
    <col min="590" max="590" width="9.28515625" style="48" bestFit="1" customWidth="1" collapsed="1"/>
    <col min="591" max="594" width="9.28515625" style="48" customWidth="1" collapsed="1"/>
    <col min="595" max="596" width="9.42578125" style="48" customWidth="1" collapsed="1"/>
    <col min="597" max="653" width="9.28515625" style="48" customWidth="1" collapsed="1"/>
    <col min="654" max="654" width="9.42578125" style="48" customWidth="1" collapsed="1"/>
    <col min="655" max="655" width="9.28515625" style="48" bestFit="1" customWidth="1" collapsed="1"/>
    <col min="656" max="659" width="9.28515625" style="48" customWidth="1" collapsed="1"/>
    <col min="660" max="661" width="9.42578125" style="48" customWidth="1" collapsed="1"/>
    <col min="662" max="666" width="9.28515625" style="48" customWidth="1" collapsed="1"/>
    <col min="667" max="668" width="9.42578125" style="48" customWidth="1" collapsed="1"/>
    <col min="669" max="673" width="9.28515625" style="48" customWidth="1" collapsed="1"/>
    <col min="674" max="675" width="9.42578125" style="48" customWidth="1" collapsed="1"/>
    <col min="676" max="676" width="9.28515625" style="48" bestFit="1" customWidth="1" collapsed="1"/>
    <col min="677" max="680" width="9.28515625" style="48" customWidth="1" collapsed="1"/>
    <col min="681" max="682" width="9.42578125" style="48" customWidth="1" collapsed="1"/>
    <col min="683" max="687" width="9.28515625" style="48" customWidth="1" collapsed="1"/>
    <col min="688" max="689" width="9.42578125" style="48" customWidth="1" collapsed="1"/>
    <col min="690" max="694" width="9.28515625" style="48" customWidth="1" collapsed="1"/>
    <col min="695" max="696" width="9.42578125" style="48" customWidth="1" collapsed="1"/>
    <col min="697" max="697" width="9.28515625" style="48" bestFit="1" customWidth="1" collapsed="1"/>
    <col min="698" max="701" width="9.28515625" style="48" customWidth="1" collapsed="1"/>
    <col min="702" max="703" width="9.42578125" style="48" customWidth="1" collapsed="1"/>
    <col min="704" max="732" width="9.28515625" style="48" customWidth="1" collapsed="1"/>
    <col min="733" max="734" width="9.42578125" style="48" customWidth="1" collapsed="1"/>
    <col min="735" max="736" width="9.28515625" style="48" customWidth="1" collapsed="1"/>
    <col min="737" max="738" width="9.42578125" style="48" customWidth="1" collapsed="1"/>
    <col min="739" max="740" width="9.28515625" style="48" customWidth="1" collapsed="1"/>
    <col min="741" max="749" width="9.42578125" style="48" customWidth="1" collapsed="1"/>
    <col min="750" max="751" width="9.28515625" style="48" customWidth="1" collapsed="1"/>
    <col min="752" max="753" width="9.42578125" style="48" customWidth="1" collapsed="1"/>
    <col min="754" max="755" width="9.28515625" style="48" customWidth="1" collapsed="1"/>
    <col min="756" max="756" width="9.42578125" style="48" customWidth="1" collapsed="1"/>
    <col min="757" max="758" width="9.28515625" style="48" customWidth="1" collapsed="1"/>
    <col min="759" max="760" width="9.42578125" style="48" customWidth="1" collapsed="1"/>
    <col min="761" max="761" width="9.28515625" style="48" customWidth="1" collapsed="1"/>
    <col min="762" max="762" width="2.85546875" style="49" customWidth="1" collapsed="1"/>
    <col min="763" max="763" width="11.85546875" style="42" customWidth="1" collapsed="1"/>
    <col min="764" max="765" width="8.5703125" style="42" customWidth="1" collapsed="1"/>
    <col min="766" max="770" width="9.42578125" style="42" customWidth="1" collapsed="1"/>
    <col min="771" max="772" width="9.5703125" style="42" customWidth="1" collapsed="1"/>
    <col min="773" max="777" width="9.42578125" style="42" customWidth="1" collapsed="1"/>
    <col min="778" max="779" width="9.5703125" style="42" customWidth="1" collapsed="1"/>
    <col min="780" max="784" width="9.42578125" style="42" customWidth="1" collapsed="1"/>
    <col min="785" max="786" width="9.5703125" style="42" customWidth="1" collapsed="1"/>
    <col min="787" max="791" width="9.42578125" style="42" customWidth="1" collapsed="1"/>
    <col min="792" max="793" width="9.5703125" style="42" customWidth="1" collapsed="1"/>
    <col min="794" max="798" width="9.42578125" style="42" customWidth="1" collapsed="1"/>
    <col min="799" max="800" width="9.5703125" style="42" customWidth="1" collapsed="1"/>
    <col min="801" max="805" width="9.42578125" style="42" customWidth="1" collapsed="1"/>
    <col min="806" max="807" width="9.5703125" style="42" customWidth="1" collapsed="1"/>
    <col min="808" max="810" width="9.42578125" style="42" customWidth="1" collapsed="1"/>
    <col min="811" max="812" width="9.5703125" style="42" customWidth="1" collapsed="1"/>
    <col min="813" max="817" width="9.42578125" style="42" customWidth="1" collapsed="1"/>
    <col min="818" max="848" width="9.5703125" style="42" customWidth="1" collapsed="1"/>
    <col min="849" max="859" width="9.42578125" style="42" customWidth="1" collapsed="1"/>
    <col min="860" max="860" width="9.5703125" style="42" customWidth="1" collapsed="1"/>
    <col min="861" max="863" width="9.42578125" style="42" customWidth="1" collapsed="1"/>
    <col min="864" max="864" width="9.5703125" style="42" customWidth="1" collapsed="1"/>
    <col min="865" max="867" width="9.42578125" style="42" customWidth="1" collapsed="1"/>
    <col min="868" max="868" width="9.5703125" style="42" customWidth="1" collapsed="1"/>
    <col min="869" max="871" width="9.42578125" style="42" customWidth="1" collapsed="1"/>
    <col min="872" max="16384" width="16.85546875" style="42" collapsed="1"/>
  </cols>
  <sheetData>
    <row r="1" spans="1:16377" ht="408.75" customHeight="1">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ACI1" s="652" t="s">
        <v>79</v>
      </c>
      <c r="ACJ1" s="652"/>
      <c r="ACK1" s="652"/>
      <c r="ACL1" s="652"/>
      <c r="ACM1" s="652"/>
      <c r="ACN1" s="652"/>
      <c r="ACO1" s="652"/>
      <c r="ACP1" s="652"/>
      <c r="ACQ1" s="652"/>
      <c r="ACR1" s="652"/>
      <c r="ACS1" s="652"/>
      <c r="ACT1" s="652"/>
      <c r="ACU1" s="652"/>
      <c r="ACV1" s="652"/>
      <c r="ACW1" s="652"/>
      <c r="ACX1" s="652"/>
      <c r="ACY1" s="652"/>
      <c r="ACZ1" s="652"/>
      <c r="ADA1" s="652"/>
      <c r="ADB1" s="652"/>
      <c r="ADC1" s="652"/>
      <c r="ADD1" s="652"/>
      <c r="ADE1" s="652"/>
      <c r="ADF1" s="652"/>
      <c r="ADG1" s="517"/>
      <c r="ADH1" s="517"/>
      <c r="ADI1" s="517"/>
      <c r="ADJ1" s="517"/>
      <c r="ADK1" s="517"/>
      <c r="ADL1" s="517"/>
      <c r="ADM1" s="517"/>
      <c r="ADN1" s="517"/>
      <c r="ADO1" s="517"/>
      <c r="ADP1" s="517"/>
      <c r="ADQ1" s="517"/>
      <c r="ADR1" s="517"/>
      <c r="ADS1" s="517"/>
      <c r="ADT1" s="517"/>
      <c r="ADU1" s="517"/>
      <c r="ADV1" s="517"/>
      <c r="ADW1" s="517"/>
      <c r="ADX1" s="517"/>
      <c r="ADY1" s="517"/>
      <c r="ADZ1" s="517"/>
      <c r="AEA1" s="517"/>
      <c r="AEB1" s="517"/>
      <c r="AEC1" s="517"/>
      <c r="AED1" s="517"/>
      <c r="AEE1" s="517"/>
      <c r="AEF1" s="517"/>
      <c r="AEG1" s="517"/>
      <c r="AEH1" s="517"/>
      <c r="AEI1" s="517"/>
      <c r="AEJ1" s="517"/>
      <c r="AEK1" s="517"/>
      <c r="AEL1" s="517"/>
      <c r="AEM1" s="517"/>
      <c r="AEN1" s="517"/>
      <c r="AEO1" s="517"/>
      <c r="AEP1" s="517"/>
      <c r="AEQ1" s="517"/>
      <c r="AER1" s="517"/>
      <c r="AES1" s="517"/>
      <c r="AET1" s="517"/>
      <c r="AEU1" s="517"/>
      <c r="AEV1" s="517"/>
      <c r="AEW1" s="517"/>
      <c r="AEX1" s="517"/>
      <c r="AEY1" s="517"/>
      <c r="AEZ1" s="517"/>
      <c r="AFA1" s="517"/>
      <c r="AFB1" s="517"/>
      <c r="AFC1" s="517"/>
      <c r="AFD1" s="517"/>
      <c r="AFE1" s="517"/>
      <c r="AFF1" s="517"/>
      <c r="AFG1" s="517"/>
      <c r="AFH1" s="517"/>
      <c r="AFI1" s="517"/>
      <c r="AFJ1" s="517"/>
      <c r="AFK1" s="517"/>
      <c r="AFL1" s="517"/>
      <c r="AFM1" s="517"/>
      <c r="AFN1" s="517"/>
      <c r="AFO1" s="517"/>
      <c r="AFP1" s="517"/>
      <c r="AFQ1" s="517"/>
      <c r="AFR1" s="517"/>
      <c r="AFS1" s="517"/>
      <c r="AFT1" s="517"/>
      <c r="AFU1" s="517"/>
      <c r="AFV1" s="517"/>
      <c r="AFW1" s="517"/>
      <c r="AFX1" s="517"/>
      <c r="AFY1" s="517"/>
      <c r="AFZ1" s="517"/>
      <c r="AGA1" s="517"/>
      <c r="AGB1" s="517"/>
      <c r="AGC1" s="517"/>
      <c r="AGD1" s="517"/>
      <c r="AGE1" s="517"/>
      <c r="AGF1" s="517"/>
      <c r="AGG1" s="517"/>
      <c r="AGH1" s="517"/>
      <c r="AGI1" s="517"/>
      <c r="AGJ1" s="517"/>
      <c r="AGK1" s="517"/>
      <c r="AGL1" s="517"/>
      <c r="AGM1" s="517"/>
    </row>
    <row r="2" spans="1:16377" ht="12.75" customHeight="1">
      <c r="D2" s="45"/>
      <c r="E2" s="45"/>
      <c r="F2" s="45"/>
      <c r="G2" s="45"/>
      <c r="M2" s="50" t="s">
        <v>80</v>
      </c>
      <c r="N2" s="48"/>
      <c r="O2" s="48" t="s">
        <v>158</v>
      </c>
      <c r="P2" s="48" t="s">
        <v>158</v>
      </c>
      <c r="Q2" s="48"/>
      <c r="R2" s="48"/>
      <c r="S2" s="48"/>
      <c r="T2" s="48"/>
      <c r="U2" s="48"/>
      <c r="V2" s="48" t="s">
        <v>158</v>
      </c>
      <c r="W2" s="48" t="s">
        <v>158</v>
      </c>
      <c r="X2" s="48"/>
      <c r="Y2" s="48"/>
      <c r="Z2" s="48"/>
      <c r="AA2" s="48"/>
      <c r="AB2" s="48"/>
      <c r="AC2" s="48" t="s">
        <v>158</v>
      </c>
      <c r="AD2" s="48" t="s">
        <v>158</v>
      </c>
      <c r="AE2" s="48"/>
      <c r="AF2" s="48"/>
      <c r="AG2" s="48"/>
      <c r="AH2" s="48"/>
      <c r="AI2" s="48"/>
      <c r="AJ2" s="48" t="s">
        <v>158</v>
      </c>
      <c r="AK2" s="48" t="s">
        <v>158</v>
      </c>
      <c r="AL2" s="48"/>
      <c r="AM2" s="48"/>
      <c r="AN2" s="48"/>
      <c r="AO2" s="48"/>
      <c r="AP2" s="48"/>
      <c r="AQ2" s="48" t="s">
        <v>158</v>
      </c>
      <c r="AR2" s="48" t="s">
        <v>158</v>
      </c>
      <c r="AS2" s="48"/>
      <c r="AT2" s="48"/>
      <c r="AU2" s="48"/>
      <c r="AV2" s="48"/>
      <c r="AW2" s="48"/>
      <c r="AX2" s="48" t="s">
        <v>158</v>
      </c>
      <c r="AY2" s="48" t="s">
        <v>158</v>
      </c>
      <c r="AZ2" s="48"/>
      <c r="BA2" s="48"/>
      <c r="BB2" s="48"/>
      <c r="BC2" s="48"/>
      <c r="BD2" s="48"/>
      <c r="BE2" s="48" t="s">
        <v>158</v>
      </c>
      <c r="BF2" s="48" t="s">
        <v>158</v>
      </c>
      <c r="BG2" s="48"/>
      <c r="BH2" s="48"/>
      <c r="BI2" s="48"/>
      <c r="BJ2" s="48"/>
      <c r="BK2" s="48"/>
      <c r="BL2" s="48" t="s">
        <v>158</v>
      </c>
      <c r="BM2" s="48" t="s">
        <v>158</v>
      </c>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c r="DC2" s="48"/>
      <c r="DD2" s="48"/>
      <c r="DE2" s="48"/>
      <c r="DF2" s="48"/>
      <c r="DG2" s="48"/>
      <c r="DH2" s="48"/>
      <c r="DI2" s="48"/>
      <c r="DJ2" s="48"/>
      <c r="DK2" s="48"/>
      <c r="DL2" s="48"/>
      <c r="DM2" s="48"/>
      <c r="DN2" s="48"/>
      <c r="DO2" s="48"/>
      <c r="DP2" s="50" t="s">
        <v>81</v>
      </c>
      <c r="DQ2" s="48" t="str">
        <f t="shared" ref="DQ2:EE2" si="0">IF(N2&lt;&gt;"",N2,"")</f>
        <v/>
      </c>
      <c r="DR2" s="48" t="str">
        <f t="shared" si="0"/>
        <v xml:space="preserve">  </v>
      </c>
      <c r="DS2" s="48" t="str">
        <f t="shared" si="0"/>
        <v xml:space="preserve">  </v>
      </c>
      <c r="DT2" s="48" t="str">
        <f t="shared" si="0"/>
        <v/>
      </c>
      <c r="DU2" s="48" t="str">
        <f t="shared" si="0"/>
        <v/>
      </c>
      <c r="DV2" s="48" t="str">
        <f t="shared" si="0"/>
        <v/>
      </c>
      <c r="DW2" s="48" t="str">
        <f t="shared" si="0"/>
        <v/>
      </c>
      <c r="DX2" s="48" t="str">
        <f t="shared" si="0"/>
        <v/>
      </c>
      <c r="DY2" s="48" t="str">
        <f t="shared" si="0"/>
        <v xml:space="preserve">  </v>
      </c>
      <c r="DZ2" s="48" t="str">
        <f t="shared" si="0"/>
        <v xml:space="preserve">  </v>
      </c>
      <c r="EA2" s="48" t="str">
        <f t="shared" si="0"/>
        <v/>
      </c>
      <c r="EB2" s="48" t="str">
        <f t="shared" si="0"/>
        <v/>
      </c>
      <c r="EC2" s="48" t="str">
        <f t="shared" si="0"/>
        <v/>
      </c>
      <c r="ED2" s="48" t="str">
        <f t="shared" si="0"/>
        <v/>
      </c>
      <c r="EE2" s="48" t="str">
        <f t="shared" si="0"/>
        <v/>
      </c>
      <c r="EH2" s="48" t="str">
        <f>IF(AE2&lt;&gt;"",AE2,"")</f>
        <v/>
      </c>
      <c r="EI2" s="50"/>
      <c r="EJ2" s="48" t="str">
        <f t="shared" ref="EJ2:EZ2" si="1">IF(AG2&lt;&gt;"",AG2,"")</f>
        <v/>
      </c>
      <c r="EK2" s="48" t="str">
        <f t="shared" si="1"/>
        <v/>
      </c>
      <c r="EL2" s="48" t="str">
        <f t="shared" si="1"/>
        <v/>
      </c>
      <c r="EM2" s="48" t="str">
        <f t="shared" si="1"/>
        <v xml:space="preserve">  </v>
      </c>
      <c r="EN2" s="48" t="str">
        <f t="shared" si="1"/>
        <v xml:space="preserve">  </v>
      </c>
      <c r="EO2" s="48" t="str">
        <f t="shared" si="1"/>
        <v/>
      </c>
      <c r="EP2" s="48" t="str">
        <f t="shared" si="1"/>
        <v/>
      </c>
      <c r="EQ2" s="48" t="str">
        <f t="shared" si="1"/>
        <v/>
      </c>
      <c r="ER2" s="48" t="str">
        <f t="shared" si="1"/>
        <v/>
      </c>
      <c r="ES2" s="48" t="str">
        <f t="shared" si="1"/>
        <v/>
      </c>
      <c r="ET2" s="48" t="str">
        <f t="shared" si="1"/>
        <v xml:space="preserve">  </v>
      </c>
      <c r="EU2" s="48" t="str">
        <f t="shared" si="1"/>
        <v xml:space="preserve">  </v>
      </c>
      <c r="EV2" s="48" t="str">
        <f t="shared" si="1"/>
        <v/>
      </c>
      <c r="EW2" s="48" t="str">
        <f t="shared" si="1"/>
        <v/>
      </c>
      <c r="EX2" s="48" t="str">
        <f t="shared" si="1"/>
        <v/>
      </c>
      <c r="EY2" s="48" t="str">
        <f t="shared" si="1"/>
        <v/>
      </c>
      <c r="EZ2" s="48" t="str">
        <f t="shared" si="1"/>
        <v/>
      </c>
      <c r="FC2" s="48" t="str">
        <f t="shared" ref="FC2:FK2" si="2">IF(AZ2&lt;&gt;"",AZ2,"")</f>
        <v/>
      </c>
      <c r="FD2" s="48" t="str">
        <f t="shared" si="2"/>
        <v/>
      </c>
      <c r="FE2" s="48" t="str">
        <f t="shared" si="2"/>
        <v/>
      </c>
      <c r="FF2" s="48" t="str">
        <f t="shared" si="2"/>
        <v/>
      </c>
      <c r="FG2" s="48" t="str">
        <f t="shared" si="2"/>
        <v/>
      </c>
      <c r="FH2" s="48" t="str">
        <f t="shared" si="2"/>
        <v xml:space="preserve">  </v>
      </c>
      <c r="FI2" s="48" t="str">
        <f t="shared" si="2"/>
        <v xml:space="preserve">  </v>
      </c>
      <c r="FJ2" s="48" t="str">
        <f t="shared" si="2"/>
        <v/>
      </c>
      <c r="FK2" s="48" t="str">
        <f t="shared" si="2"/>
        <v/>
      </c>
      <c r="FN2" s="48" t="str">
        <f>IF(BK2&lt;&gt;"",BK2,"")</f>
        <v/>
      </c>
      <c r="FO2" s="48" t="str">
        <f>IF(BL2&lt;&gt;"",BL2,"")</f>
        <v xml:space="preserve">  </v>
      </c>
      <c r="FP2" s="48" t="str">
        <f>IF(BM2&lt;&gt;"",BM2,"")</f>
        <v xml:space="preserve">  </v>
      </c>
      <c r="FQ2" s="48" t="str">
        <f>IF(BN2&lt;&gt;"",BN2,"")</f>
        <v/>
      </c>
      <c r="GX2" s="48" t="str">
        <f>IF(BK2&lt;&gt;"",BK2,"")</f>
        <v/>
      </c>
      <c r="GY2" s="48" t="str">
        <f>IF(BL2&lt;&gt;"",BL2,"")</f>
        <v xml:space="preserve">  </v>
      </c>
      <c r="HL2" s="48" t="str">
        <f>IF(BJ2&lt;&gt;"",BJ2,"")</f>
        <v/>
      </c>
      <c r="HM2" s="48" t="str">
        <f>IF(BK2&lt;&gt;"",BK2,"")</f>
        <v/>
      </c>
      <c r="HQ2" s="48" t="str">
        <f>IF(BO2&lt;&gt;"",BO2,"")</f>
        <v/>
      </c>
      <c r="HR2" s="48" t="str">
        <f>IF(BP2&lt;&gt;"",BP2,"")</f>
        <v/>
      </c>
      <c r="HS2" s="51" t="s">
        <v>82</v>
      </c>
      <c r="HT2" s="48" t="str">
        <f t="shared" ref="HT2:IH2" si="3">IF(DQ2&lt;&gt;"",DQ2,"")</f>
        <v/>
      </c>
      <c r="HU2" s="48" t="str">
        <f t="shared" si="3"/>
        <v xml:space="preserve">  </v>
      </c>
      <c r="HV2" s="48" t="str">
        <f t="shared" si="3"/>
        <v xml:space="preserve">  </v>
      </c>
      <c r="HW2" s="48" t="str">
        <f t="shared" si="3"/>
        <v/>
      </c>
      <c r="HX2" s="48" t="str">
        <f t="shared" si="3"/>
        <v/>
      </c>
      <c r="HY2" s="48" t="str">
        <f t="shared" si="3"/>
        <v/>
      </c>
      <c r="HZ2" s="48" t="str">
        <f t="shared" si="3"/>
        <v/>
      </c>
      <c r="IA2" s="48" t="str">
        <f t="shared" si="3"/>
        <v/>
      </c>
      <c r="IB2" s="48" t="str">
        <f t="shared" si="3"/>
        <v xml:space="preserve">  </v>
      </c>
      <c r="IC2" s="48" t="str">
        <f t="shared" si="3"/>
        <v xml:space="preserve">  </v>
      </c>
      <c r="ID2" s="48" t="str">
        <f t="shared" si="3"/>
        <v/>
      </c>
      <c r="IE2" s="48" t="str">
        <f t="shared" si="3"/>
        <v/>
      </c>
      <c r="IF2" s="48" t="str">
        <f t="shared" si="3"/>
        <v/>
      </c>
      <c r="IG2" s="48" t="str">
        <f t="shared" si="3"/>
        <v/>
      </c>
      <c r="IH2" s="48" t="str">
        <f t="shared" si="3"/>
        <v/>
      </c>
      <c r="IK2" s="48" t="str">
        <f>IF(EH2&lt;&gt;"",EH2,"")</f>
        <v/>
      </c>
      <c r="IL2" s="51"/>
      <c r="IM2" s="48" t="str">
        <f t="shared" ref="IM2:JC2" si="4">IF(EJ2&lt;&gt;"",EJ2,"")</f>
        <v/>
      </c>
      <c r="IN2" s="48" t="str">
        <f t="shared" si="4"/>
        <v/>
      </c>
      <c r="IO2" s="48" t="str">
        <f t="shared" si="4"/>
        <v/>
      </c>
      <c r="IP2" s="48" t="str">
        <f t="shared" si="4"/>
        <v xml:space="preserve">  </v>
      </c>
      <c r="IQ2" s="48" t="str">
        <f t="shared" si="4"/>
        <v xml:space="preserve">  </v>
      </c>
      <c r="IR2" s="48" t="str">
        <f t="shared" si="4"/>
        <v/>
      </c>
      <c r="IS2" s="48" t="str">
        <f t="shared" si="4"/>
        <v/>
      </c>
      <c r="IT2" s="48" t="str">
        <f t="shared" si="4"/>
        <v/>
      </c>
      <c r="IU2" s="48" t="str">
        <f t="shared" si="4"/>
        <v/>
      </c>
      <c r="IV2" s="48" t="str">
        <f t="shared" si="4"/>
        <v/>
      </c>
      <c r="IW2" s="48" t="str">
        <f t="shared" si="4"/>
        <v xml:space="preserve">  </v>
      </c>
      <c r="IX2" s="48" t="str">
        <f t="shared" si="4"/>
        <v xml:space="preserve">  </v>
      </c>
      <c r="IY2" s="48" t="str">
        <f t="shared" si="4"/>
        <v/>
      </c>
      <c r="IZ2" s="48" t="str">
        <f t="shared" si="4"/>
        <v/>
      </c>
      <c r="JA2" s="48" t="str">
        <f t="shared" si="4"/>
        <v/>
      </c>
      <c r="JB2" s="48" t="str">
        <f t="shared" si="4"/>
        <v/>
      </c>
      <c r="JC2" s="48" t="str">
        <f t="shared" si="4"/>
        <v/>
      </c>
      <c r="JF2" s="48" t="str">
        <f>IF(FC2&lt;&gt;"",FC2,"")</f>
        <v/>
      </c>
      <c r="JG2" s="51"/>
      <c r="JH2" s="48" t="str">
        <f t="shared" ref="JH2:JT2" si="5">IF(FE2&lt;&gt;"",FE2,"")</f>
        <v/>
      </c>
      <c r="JI2" s="48" t="str">
        <f t="shared" si="5"/>
        <v/>
      </c>
      <c r="JJ2" s="48" t="str">
        <f t="shared" si="5"/>
        <v/>
      </c>
      <c r="JK2" s="48" t="str">
        <f t="shared" si="5"/>
        <v xml:space="preserve">  </v>
      </c>
      <c r="JL2" s="48" t="str">
        <f t="shared" si="5"/>
        <v xml:space="preserve">  </v>
      </c>
      <c r="JM2" s="48" t="str">
        <f t="shared" si="5"/>
        <v/>
      </c>
      <c r="JN2" s="48" t="str">
        <f t="shared" si="5"/>
        <v/>
      </c>
      <c r="JO2" s="48" t="str">
        <f t="shared" si="5"/>
        <v/>
      </c>
      <c r="JP2" s="48" t="str">
        <f t="shared" si="5"/>
        <v/>
      </c>
      <c r="JQ2" s="48" t="str">
        <f t="shared" si="5"/>
        <v/>
      </c>
      <c r="JR2" s="48" t="str">
        <f t="shared" si="5"/>
        <v xml:space="preserve">  </v>
      </c>
      <c r="JS2" s="48" t="str">
        <f t="shared" si="5"/>
        <v xml:space="preserve">  </v>
      </c>
      <c r="JT2" s="48" t="str">
        <f t="shared" si="5"/>
        <v/>
      </c>
      <c r="KO2" s="48" t="str">
        <f t="shared" ref="KO2:KV2" si="6">IF(GX2&lt;&gt;"",GX2,"")</f>
        <v/>
      </c>
      <c r="KP2" s="48" t="str">
        <f t="shared" si="6"/>
        <v xml:space="preserve">  </v>
      </c>
      <c r="KQ2" s="48" t="str">
        <f t="shared" si="6"/>
        <v/>
      </c>
      <c r="KR2" s="48" t="str">
        <f t="shared" si="6"/>
        <v/>
      </c>
      <c r="KS2" s="48" t="str">
        <f t="shared" si="6"/>
        <v/>
      </c>
      <c r="KT2" s="48" t="str">
        <f t="shared" si="6"/>
        <v/>
      </c>
      <c r="KU2" s="48" t="str">
        <f t="shared" si="6"/>
        <v/>
      </c>
      <c r="KV2" s="48" t="str">
        <f t="shared" si="6"/>
        <v/>
      </c>
      <c r="LD2" s="48" t="str">
        <f>IF(HM2&lt;&gt;"",HM2,"")</f>
        <v/>
      </c>
      <c r="LE2" s="48" t="str">
        <f>IF(HN2&lt;&gt;"",HN2,"")</f>
        <v/>
      </c>
      <c r="LF2" s="48" t="str">
        <f>IF(HO2&lt;&gt;"",HO2,"")</f>
        <v/>
      </c>
      <c r="LG2" s="48" t="str">
        <f>IF(HP2&lt;&gt;"",HP2,"")</f>
        <v/>
      </c>
      <c r="LL2" s="48" t="str">
        <f t="shared" ref="LL2:LQ2" si="7">IF(HM2&lt;&gt;"",HM2,"")</f>
        <v/>
      </c>
      <c r="LM2" s="48" t="str">
        <f t="shared" si="7"/>
        <v/>
      </c>
      <c r="LN2" s="48" t="str">
        <f t="shared" si="7"/>
        <v/>
      </c>
      <c r="LO2" s="48" t="str">
        <f t="shared" si="7"/>
        <v/>
      </c>
      <c r="LP2" s="48" t="str">
        <f t="shared" si="7"/>
        <v/>
      </c>
      <c r="LQ2" s="48" t="str">
        <f t="shared" si="7"/>
        <v/>
      </c>
      <c r="LV2" s="51" t="s">
        <v>83</v>
      </c>
      <c r="LW2" s="48" t="str">
        <f t="shared" ref="LW2:MK2" si="8">IF(HT2&lt;&gt;"",HT2,"")</f>
        <v/>
      </c>
      <c r="LX2" s="48" t="str">
        <f t="shared" si="8"/>
        <v xml:space="preserve">  </v>
      </c>
      <c r="LY2" s="48" t="str">
        <f t="shared" si="8"/>
        <v xml:space="preserve">  </v>
      </c>
      <c r="LZ2" s="48" t="str">
        <f t="shared" si="8"/>
        <v/>
      </c>
      <c r="MA2" s="48" t="str">
        <f t="shared" si="8"/>
        <v/>
      </c>
      <c r="MB2" s="48" t="str">
        <f t="shared" si="8"/>
        <v/>
      </c>
      <c r="MC2" s="48" t="str">
        <f t="shared" si="8"/>
        <v/>
      </c>
      <c r="MD2" s="48" t="str">
        <f t="shared" si="8"/>
        <v/>
      </c>
      <c r="ME2" s="48" t="str">
        <f t="shared" si="8"/>
        <v xml:space="preserve">  </v>
      </c>
      <c r="MF2" s="48" t="str">
        <f t="shared" si="8"/>
        <v xml:space="preserve">  </v>
      </c>
      <c r="MG2" s="48" t="str">
        <f t="shared" si="8"/>
        <v/>
      </c>
      <c r="MH2" s="48" t="str">
        <f t="shared" si="8"/>
        <v/>
      </c>
      <c r="MI2" s="48" t="str">
        <f t="shared" si="8"/>
        <v/>
      </c>
      <c r="MJ2" s="48" t="str">
        <f t="shared" si="8"/>
        <v/>
      </c>
      <c r="MK2" s="48" t="str">
        <f t="shared" si="8"/>
        <v/>
      </c>
      <c r="MN2" s="48" t="str">
        <f>IF(IK2&lt;&gt;"",IK2,"")</f>
        <v/>
      </c>
      <c r="MO2" s="51"/>
      <c r="MP2" s="48" t="str">
        <f t="shared" ref="MP2:NF2" si="9">IF(IM2&lt;&gt;"",IM2,"")</f>
        <v/>
      </c>
      <c r="MQ2" s="48" t="str">
        <f t="shared" si="9"/>
        <v/>
      </c>
      <c r="MR2" s="48" t="str">
        <f t="shared" si="9"/>
        <v/>
      </c>
      <c r="MS2" s="48" t="str">
        <f t="shared" si="9"/>
        <v xml:space="preserve">  </v>
      </c>
      <c r="MT2" s="48" t="str">
        <f t="shared" si="9"/>
        <v xml:space="preserve">  </v>
      </c>
      <c r="MU2" s="48" t="str">
        <f t="shared" si="9"/>
        <v/>
      </c>
      <c r="MV2" s="48" t="str">
        <f t="shared" si="9"/>
        <v/>
      </c>
      <c r="MW2" s="48" t="str">
        <f t="shared" si="9"/>
        <v/>
      </c>
      <c r="MX2" s="48" t="str">
        <f t="shared" si="9"/>
        <v/>
      </c>
      <c r="MY2" s="48" t="str">
        <f t="shared" si="9"/>
        <v/>
      </c>
      <c r="MZ2" s="48" t="str">
        <f t="shared" si="9"/>
        <v xml:space="preserve">  </v>
      </c>
      <c r="NA2" s="48" t="str">
        <f t="shared" si="9"/>
        <v xml:space="preserve">  </v>
      </c>
      <c r="NB2" s="48" t="str">
        <f t="shared" si="9"/>
        <v/>
      </c>
      <c r="NC2" s="48" t="str">
        <f t="shared" si="9"/>
        <v/>
      </c>
      <c r="ND2" s="48" t="str">
        <f t="shared" si="9"/>
        <v/>
      </c>
      <c r="NE2" s="48" t="str">
        <f t="shared" si="9"/>
        <v/>
      </c>
      <c r="NF2" s="48" t="str">
        <f t="shared" si="9"/>
        <v/>
      </c>
      <c r="NI2" s="48" t="str">
        <f>IF(JF2&lt;&gt;"",JF2,"")</f>
        <v/>
      </c>
      <c r="NJ2" s="51"/>
      <c r="NK2" s="48" t="str">
        <f t="shared" ref="NK2:NW2" si="10">IF(JH2&lt;&gt;"",JH2,"")</f>
        <v/>
      </c>
      <c r="NL2" s="48" t="str">
        <f t="shared" si="10"/>
        <v/>
      </c>
      <c r="NM2" s="48" t="str">
        <f t="shared" si="10"/>
        <v/>
      </c>
      <c r="NN2" s="48" t="str">
        <f t="shared" si="10"/>
        <v xml:space="preserve">  </v>
      </c>
      <c r="NO2" s="48" t="str">
        <f t="shared" si="10"/>
        <v xml:space="preserve">  </v>
      </c>
      <c r="NP2" s="48" t="str">
        <f t="shared" si="10"/>
        <v/>
      </c>
      <c r="NQ2" s="48" t="str">
        <f t="shared" si="10"/>
        <v/>
      </c>
      <c r="NR2" s="48" t="str">
        <f t="shared" si="10"/>
        <v/>
      </c>
      <c r="NS2" s="48" t="str">
        <f t="shared" si="10"/>
        <v/>
      </c>
      <c r="NT2" s="48" t="str">
        <f t="shared" si="10"/>
        <v/>
      </c>
      <c r="NU2" s="48" t="str">
        <f t="shared" si="10"/>
        <v xml:space="preserve">  </v>
      </c>
      <c r="NV2" s="48" t="str">
        <f t="shared" si="10"/>
        <v xml:space="preserve">  </v>
      </c>
      <c r="NW2" s="48" t="str">
        <f t="shared" si="10"/>
        <v/>
      </c>
      <c r="NX2" s="48" t="str">
        <f t="shared" ref="NX2" si="11">IF(LP2&lt;&gt;"",LP2,"")</f>
        <v/>
      </c>
      <c r="OK2" s="48" t="str">
        <f t="shared" ref="OK2:OP2" si="12">IF(KV2&lt;&gt;"",KV2,"")</f>
        <v/>
      </c>
      <c r="OL2" s="48" t="str">
        <f t="shared" si="12"/>
        <v/>
      </c>
      <c r="OM2" s="48" t="str">
        <f t="shared" si="12"/>
        <v/>
      </c>
      <c r="ON2" s="48" t="str">
        <f t="shared" si="12"/>
        <v/>
      </c>
      <c r="OO2" s="48" t="str">
        <f t="shared" si="12"/>
        <v/>
      </c>
      <c r="OP2" s="48" t="str">
        <f t="shared" si="12"/>
        <v/>
      </c>
      <c r="PO2" s="48" t="str">
        <f>IF(LN2&lt;&gt;"",LN2,"")</f>
        <v/>
      </c>
      <c r="PP2" s="48" t="str">
        <f>IF(LO2&lt;&gt;"",LO2,"")</f>
        <v/>
      </c>
      <c r="PQ2" s="48" t="str">
        <f>IF(LP2&lt;&gt;"",LP2,"")</f>
        <v/>
      </c>
      <c r="PR2" s="48" t="str">
        <f>IF(LQ2&lt;&gt;"",LQ2,"")</f>
        <v/>
      </c>
      <c r="PU2" s="48" t="str">
        <f>IF(LP2&lt;&gt;"",LP2,"")</f>
        <v/>
      </c>
      <c r="PV2" s="48" t="str">
        <f>IF(LQ2&lt;&gt;"",LQ2,"")</f>
        <v/>
      </c>
      <c r="PW2" s="48" t="str">
        <f>IF(LR2&lt;&gt;"",LR2,"")</f>
        <v/>
      </c>
      <c r="PX2" s="48" t="str">
        <f>IF(LU2&lt;&gt;"",LU2,"")</f>
        <v/>
      </c>
      <c r="PY2" s="50" t="s">
        <v>138</v>
      </c>
      <c r="PZ2" s="48" t="str">
        <f t="shared" ref="PZ2:QQ2" si="13">IF(LW2&lt;&gt;"",LW2,"")</f>
        <v/>
      </c>
      <c r="QA2" s="48" t="str">
        <f t="shared" si="13"/>
        <v xml:space="preserve">  </v>
      </c>
      <c r="QB2" s="48" t="str">
        <f t="shared" si="13"/>
        <v xml:space="preserve">  </v>
      </c>
      <c r="QC2" s="48" t="str">
        <f t="shared" si="13"/>
        <v/>
      </c>
      <c r="QD2" s="48" t="str">
        <f t="shared" si="13"/>
        <v/>
      </c>
      <c r="QE2" s="48" t="str">
        <f t="shared" si="13"/>
        <v/>
      </c>
      <c r="QF2" s="48" t="str">
        <f t="shared" si="13"/>
        <v/>
      </c>
      <c r="QG2" s="48" t="str">
        <f t="shared" si="13"/>
        <v/>
      </c>
      <c r="QH2" s="48" t="str">
        <f t="shared" si="13"/>
        <v xml:space="preserve">  </v>
      </c>
      <c r="QI2" s="48" t="str">
        <f t="shared" si="13"/>
        <v xml:space="preserve">  </v>
      </c>
      <c r="QJ2" s="48" t="str">
        <f t="shared" si="13"/>
        <v/>
      </c>
      <c r="QK2" s="48" t="str">
        <f t="shared" si="13"/>
        <v/>
      </c>
      <c r="QL2" s="48" t="str">
        <f t="shared" si="13"/>
        <v/>
      </c>
      <c r="QM2" s="48" t="str">
        <f t="shared" si="13"/>
        <v/>
      </c>
      <c r="QN2" s="48" t="str">
        <f t="shared" si="13"/>
        <v/>
      </c>
      <c r="QO2" s="48" t="str">
        <f t="shared" si="13"/>
        <v/>
      </c>
      <c r="QP2" s="48" t="str">
        <f t="shared" si="13"/>
        <v/>
      </c>
      <c r="QQ2" s="48" t="str">
        <f t="shared" si="13"/>
        <v/>
      </c>
      <c r="QR2" s="50"/>
      <c r="QS2" s="48" t="str">
        <f t="shared" ref="QS2:RI2" si="14">IF(MP2&lt;&gt;"",MP2,"")</f>
        <v/>
      </c>
      <c r="QT2" s="48" t="str">
        <f t="shared" si="14"/>
        <v/>
      </c>
      <c r="QU2" s="48" t="str">
        <f t="shared" si="14"/>
        <v/>
      </c>
      <c r="QV2" s="48" t="str">
        <f t="shared" si="14"/>
        <v xml:space="preserve">  </v>
      </c>
      <c r="QW2" s="48" t="str">
        <f t="shared" si="14"/>
        <v xml:space="preserve">  </v>
      </c>
      <c r="QX2" s="48" t="str">
        <f t="shared" si="14"/>
        <v/>
      </c>
      <c r="QY2" s="48" t="str">
        <f t="shared" si="14"/>
        <v/>
      </c>
      <c r="QZ2" s="48" t="str">
        <f t="shared" si="14"/>
        <v/>
      </c>
      <c r="RA2" s="48" t="str">
        <f t="shared" si="14"/>
        <v/>
      </c>
      <c r="RB2" s="48" t="str">
        <f t="shared" si="14"/>
        <v/>
      </c>
      <c r="RC2" s="48" t="str">
        <f t="shared" si="14"/>
        <v xml:space="preserve">  </v>
      </c>
      <c r="RD2" s="48" t="str">
        <f t="shared" si="14"/>
        <v xml:space="preserve">  </v>
      </c>
      <c r="RE2" s="48" t="str">
        <f t="shared" si="14"/>
        <v/>
      </c>
      <c r="RF2" s="48" t="str">
        <f t="shared" si="14"/>
        <v/>
      </c>
      <c r="RG2" s="48" t="str">
        <f t="shared" si="14"/>
        <v/>
      </c>
      <c r="RH2" s="48" t="str">
        <f t="shared" si="14"/>
        <v/>
      </c>
      <c r="RI2" s="48" t="str">
        <f t="shared" si="14"/>
        <v/>
      </c>
      <c r="RL2" s="48" t="str">
        <f>IF(NI2&lt;&gt;"",NI2,"")</f>
        <v/>
      </c>
      <c r="RM2" s="50"/>
      <c r="RN2" s="48" t="str">
        <f t="shared" ref="RN2:RZ2" si="15">IF(NK2&lt;&gt;"",NK2,"")</f>
        <v/>
      </c>
      <c r="RO2" s="48" t="str">
        <f t="shared" si="15"/>
        <v/>
      </c>
      <c r="RP2" s="48" t="str">
        <f t="shared" si="15"/>
        <v/>
      </c>
      <c r="RQ2" s="48" t="str">
        <f t="shared" si="15"/>
        <v xml:space="preserve">  </v>
      </c>
      <c r="RR2" s="48" t="str">
        <f t="shared" si="15"/>
        <v xml:space="preserve">  </v>
      </c>
      <c r="RS2" s="48" t="str">
        <f t="shared" si="15"/>
        <v/>
      </c>
      <c r="RT2" s="48" t="str">
        <f t="shared" si="15"/>
        <v/>
      </c>
      <c r="RU2" s="48" t="str">
        <f t="shared" si="15"/>
        <v/>
      </c>
      <c r="RV2" s="48" t="str">
        <f t="shared" si="15"/>
        <v/>
      </c>
      <c r="RW2" s="48" t="str">
        <f t="shared" si="15"/>
        <v/>
      </c>
      <c r="RX2" s="48" t="str">
        <f t="shared" si="15"/>
        <v xml:space="preserve">  </v>
      </c>
      <c r="RY2" s="48" t="str">
        <f t="shared" si="15"/>
        <v xml:space="preserve">  </v>
      </c>
      <c r="RZ2" s="48" t="str">
        <f t="shared" si="15"/>
        <v/>
      </c>
      <c r="SY2" s="48" t="str">
        <f>IF(ND2&lt;&gt;"",ND2,"")</f>
        <v/>
      </c>
      <c r="SZ2" s="48" t="str">
        <f t="shared" ref="SZ2" si="16">IF(OX2&lt;&gt;"",OX2,"")</f>
        <v/>
      </c>
      <c r="TC2" s="48" t="str">
        <f>IF(NH2&lt;&gt;"",NH2,"")</f>
        <v/>
      </c>
      <c r="TD2" s="48" t="str">
        <f t="shared" ref="TD2" si="17">IF(PB2&lt;&gt;"",PB2,"")</f>
        <v/>
      </c>
      <c r="TO2" s="48" t="str">
        <f>IF(NB2&lt;&gt;"",NB2,"")</f>
        <v/>
      </c>
      <c r="TP2" s="48" t="str">
        <f t="shared" ref="TP2" si="18">IF(OV2&lt;&gt;"",OV2,"")</f>
        <v/>
      </c>
      <c r="TS2" s="48" t="str">
        <f>IF(NF2&lt;&gt;"",NF2,"")</f>
        <v/>
      </c>
      <c r="TT2" s="48" t="str">
        <f t="shared" ref="TT2" si="19">IF(OZ2&lt;&gt;"",OZ2,"")</f>
        <v/>
      </c>
      <c r="UB2" s="50" t="s">
        <v>85</v>
      </c>
      <c r="UC2" s="48" t="str">
        <f t="shared" ref="UC2:UQ2" si="20">IF(PZ2&lt;&gt;"",PZ2,"")</f>
        <v/>
      </c>
      <c r="UD2" s="48" t="str">
        <f t="shared" si="20"/>
        <v xml:space="preserve">  </v>
      </c>
      <c r="UE2" s="48" t="str">
        <f t="shared" si="20"/>
        <v xml:space="preserve">  </v>
      </c>
      <c r="UF2" s="48" t="str">
        <f t="shared" si="20"/>
        <v/>
      </c>
      <c r="UG2" s="48" t="str">
        <f t="shared" si="20"/>
        <v/>
      </c>
      <c r="UH2" s="48" t="str">
        <f t="shared" si="20"/>
        <v/>
      </c>
      <c r="UI2" s="48" t="str">
        <f t="shared" si="20"/>
        <v/>
      </c>
      <c r="UJ2" s="48" t="str">
        <f t="shared" si="20"/>
        <v/>
      </c>
      <c r="UK2" s="48" t="str">
        <f t="shared" si="20"/>
        <v xml:space="preserve">  </v>
      </c>
      <c r="UL2" s="48" t="str">
        <f t="shared" si="20"/>
        <v xml:space="preserve">  </v>
      </c>
      <c r="UM2" s="48" t="str">
        <f t="shared" si="20"/>
        <v/>
      </c>
      <c r="UN2" s="48" t="str">
        <f t="shared" si="20"/>
        <v/>
      </c>
      <c r="UO2" s="48" t="str">
        <f t="shared" si="20"/>
        <v/>
      </c>
      <c r="UP2" s="48" t="str">
        <f t="shared" si="20"/>
        <v/>
      </c>
      <c r="UQ2" s="48" t="str">
        <f t="shared" si="20"/>
        <v/>
      </c>
      <c r="UT2" s="48" t="str">
        <f>IF(QQ2&lt;&gt;"",QQ2,"")</f>
        <v/>
      </c>
      <c r="UU2" s="50"/>
      <c r="UV2" s="48" t="str">
        <f t="shared" ref="UV2:VL2" si="21">IF(QS2&lt;&gt;"",QS2,"")</f>
        <v/>
      </c>
      <c r="UW2" s="48" t="str">
        <f t="shared" si="21"/>
        <v/>
      </c>
      <c r="UX2" s="48" t="str">
        <f t="shared" si="21"/>
        <v/>
      </c>
      <c r="UY2" s="48" t="str">
        <f t="shared" si="21"/>
        <v xml:space="preserve">  </v>
      </c>
      <c r="UZ2" s="48" t="str">
        <f t="shared" si="21"/>
        <v xml:space="preserve">  </v>
      </c>
      <c r="VA2" s="48" t="str">
        <f t="shared" si="21"/>
        <v/>
      </c>
      <c r="VB2" s="48" t="str">
        <f t="shared" si="21"/>
        <v/>
      </c>
      <c r="VC2" s="48" t="str">
        <f t="shared" si="21"/>
        <v/>
      </c>
      <c r="VD2" s="48" t="str">
        <f t="shared" si="21"/>
        <v/>
      </c>
      <c r="VE2" s="48" t="str">
        <f t="shared" si="21"/>
        <v/>
      </c>
      <c r="VF2" s="48" t="str">
        <f t="shared" si="21"/>
        <v xml:space="preserve">  </v>
      </c>
      <c r="VG2" s="48" t="str">
        <f t="shared" si="21"/>
        <v xml:space="preserve">  </v>
      </c>
      <c r="VH2" s="48" t="str">
        <f t="shared" si="21"/>
        <v/>
      </c>
      <c r="VI2" s="48" t="str">
        <f t="shared" si="21"/>
        <v/>
      </c>
      <c r="VJ2" s="48" t="str">
        <f t="shared" si="21"/>
        <v/>
      </c>
      <c r="VK2" s="48" t="str">
        <f t="shared" si="21"/>
        <v/>
      </c>
      <c r="VL2" s="48" t="str">
        <f t="shared" si="21"/>
        <v/>
      </c>
      <c r="VO2" s="48" t="str">
        <f>IF(RL2&lt;&gt;"",RL2,"")</f>
        <v/>
      </c>
      <c r="VP2" s="50"/>
      <c r="VQ2" s="48" t="str">
        <f t="shared" ref="VQ2:VW2" si="22">IF(RN2&lt;&gt;"",RN2,"")</f>
        <v/>
      </c>
      <c r="VR2" s="48" t="str">
        <f t="shared" si="22"/>
        <v/>
      </c>
      <c r="VS2" s="48" t="str">
        <f t="shared" si="22"/>
        <v/>
      </c>
      <c r="VT2" s="48" t="str">
        <f t="shared" si="22"/>
        <v xml:space="preserve">  </v>
      </c>
      <c r="VU2" s="48" t="str">
        <f t="shared" si="22"/>
        <v xml:space="preserve">  </v>
      </c>
      <c r="VV2" s="48" t="str">
        <f t="shared" si="22"/>
        <v/>
      </c>
      <c r="VW2" s="48" t="str">
        <f t="shared" si="22"/>
        <v/>
      </c>
      <c r="VZ2" s="48" t="str">
        <f>IF(RW2&lt;&gt;"",RW2,"")</f>
        <v/>
      </c>
      <c r="WA2" s="48" t="str">
        <f>IF(RX2&lt;&gt;"",RX2,"")</f>
        <v xml:space="preserve">  </v>
      </c>
      <c r="WB2" s="48" t="str">
        <f>IF(RY2&lt;&gt;"",RY2,"")</f>
        <v xml:space="preserve">  </v>
      </c>
      <c r="WC2" s="48" t="str">
        <f>IF(RZ2&lt;&gt;"",RZ2,"")</f>
        <v/>
      </c>
      <c r="YE2" s="50" t="s">
        <v>76</v>
      </c>
      <c r="YF2" s="48" t="str">
        <f t="shared" ref="YF2:YT2" si="23">IF(UC2&lt;&gt;"",UC2,"")</f>
        <v/>
      </c>
      <c r="YG2" s="48" t="str">
        <f t="shared" si="23"/>
        <v xml:space="preserve">  </v>
      </c>
      <c r="YH2" s="48" t="str">
        <f t="shared" si="23"/>
        <v xml:space="preserve">  </v>
      </c>
      <c r="YI2" s="48" t="str">
        <f t="shared" si="23"/>
        <v/>
      </c>
      <c r="YJ2" s="48" t="str">
        <f t="shared" si="23"/>
        <v/>
      </c>
      <c r="YK2" s="48" t="str">
        <f t="shared" si="23"/>
        <v/>
      </c>
      <c r="YL2" s="48" t="str">
        <f t="shared" si="23"/>
        <v/>
      </c>
      <c r="YM2" s="48" t="str">
        <f t="shared" si="23"/>
        <v/>
      </c>
      <c r="YN2" s="48" t="str">
        <f t="shared" si="23"/>
        <v xml:space="preserve">  </v>
      </c>
      <c r="YO2" s="48" t="str">
        <f t="shared" si="23"/>
        <v xml:space="preserve">  </v>
      </c>
      <c r="YP2" s="48" t="str">
        <f t="shared" si="23"/>
        <v/>
      </c>
      <c r="YQ2" s="48" t="str">
        <f t="shared" si="23"/>
        <v/>
      </c>
      <c r="YR2" s="48" t="str">
        <f t="shared" si="23"/>
        <v/>
      </c>
      <c r="YS2" s="48" t="str">
        <f t="shared" si="23"/>
        <v/>
      </c>
      <c r="YT2" s="48" t="str">
        <f t="shared" si="23"/>
        <v/>
      </c>
      <c r="YW2" s="48" t="str">
        <f>IF(UT2&lt;&gt;"",UT2,"")</f>
        <v/>
      </c>
      <c r="YX2" s="50"/>
      <c r="YY2" s="48" t="str">
        <f t="shared" ref="YY2:ZO2" si="24">IF(UV2&lt;&gt;"",UV2,"")</f>
        <v/>
      </c>
      <c r="YZ2" s="48" t="str">
        <f t="shared" si="24"/>
        <v/>
      </c>
      <c r="ZA2" s="48" t="str">
        <f t="shared" si="24"/>
        <v/>
      </c>
      <c r="ZB2" s="48" t="str">
        <f t="shared" si="24"/>
        <v xml:space="preserve">  </v>
      </c>
      <c r="ZC2" s="48" t="str">
        <f t="shared" si="24"/>
        <v xml:space="preserve">  </v>
      </c>
      <c r="ZD2" s="48" t="str">
        <f t="shared" si="24"/>
        <v/>
      </c>
      <c r="ZE2" s="48" t="str">
        <f t="shared" si="24"/>
        <v/>
      </c>
      <c r="ZF2" s="48" t="str">
        <f t="shared" si="24"/>
        <v/>
      </c>
      <c r="ZG2" s="48" t="str">
        <f t="shared" si="24"/>
        <v/>
      </c>
      <c r="ZH2" s="48" t="str">
        <f t="shared" si="24"/>
        <v/>
      </c>
      <c r="ZI2" s="48" t="str">
        <f t="shared" si="24"/>
        <v xml:space="preserve">  </v>
      </c>
      <c r="ZJ2" s="48" t="str">
        <f t="shared" si="24"/>
        <v xml:space="preserve">  </v>
      </c>
      <c r="ZK2" s="48" t="str">
        <f t="shared" si="24"/>
        <v/>
      </c>
      <c r="ZL2" s="48" t="str">
        <f t="shared" si="24"/>
        <v/>
      </c>
      <c r="ZM2" s="48" t="str">
        <f t="shared" si="24"/>
        <v/>
      </c>
      <c r="ZN2" s="48" t="str">
        <f t="shared" si="24"/>
        <v/>
      </c>
      <c r="ZO2" s="48" t="str">
        <f t="shared" si="24"/>
        <v/>
      </c>
      <c r="ZR2" s="48" t="str">
        <f>IF(VO2&lt;&gt;"",VO2,"")</f>
        <v/>
      </c>
      <c r="ZS2" s="50"/>
      <c r="ZT2" s="48" t="str">
        <f t="shared" ref="ZT2:ZZ2" si="25">IF(VQ2&lt;&gt;"",VQ2,"")</f>
        <v/>
      </c>
      <c r="ZU2" s="48" t="str">
        <f t="shared" si="25"/>
        <v/>
      </c>
      <c r="ZV2" s="48" t="str">
        <f t="shared" si="25"/>
        <v/>
      </c>
      <c r="ZW2" s="48" t="str">
        <f t="shared" si="25"/>
        <v xml:space="preserve">  </v>
      </c>
      <c r="ZX2" s="48" t="str">
        <f t="shared" si="25"/>
        <v xml:space="preserve">  </v>
      </c>
      <c r="ZY2" s="48" t="str">
        <f t="shared" si="25"/>
        <v/>
      </c>
      <c r="ZZ2" s="48" t="str">
        <f t="shared" si="25"/>
        <v/>
      </c>
      <c r="AAC2" s="48" t="str">
        <f>IF(VZ2&lt;&gt;"",VZ2,"")</f>
        <v/>
      </c>
      <c r="AAD2" s="48" t="str">
        <f>IF(WA2&lt;&gt;"",WA2,"")</f>
        <v xml:space="preserve">  </v>
      </c>
      <c r="AAE2" s="48" t="str">
        <f>IF(WB2&lt;&gt;"",WB2,"")</f>
        <v xml:space="preserve">  </v>
      </c>
      <c r="AAF2" s="48" t="str">
        <f>IF(WC2&lt;&gt;"",WC2,"")</f>
        <v/>
      </c>
      <c r="ACH2" s="42"/>
      <c r="ACJ2" s="48"/>
      <c r="ACK2" s="48"/>
      <c r="ACL2" s="48"/>
      <c r="ACM2" s="48"/>
      <c r="ACN2" s="48"/>
      <c r="ACO2" s="48"/>
      <c r="ACP2" s="48"/>
      <c r="ACQ2" s="48"/>
      <c r="ACR2" s="48"/>
      <c r="ACS2" s="48"/>
      <c r="ACT2" s="48"/>
      <c r="ACU2" s="48"/>
      <c r="ACV2" s="48"/>
      <c r="ACW2" s="48"/>
      <c r="ACX2" s="48"/>
      <c r="ACY2" s="48"/>
      <c r="ACZ2" s="48"/>
      <c r="ADA2" s="48"/>
      <c r="ADB2" s="48"/>
      <c r="ADC2" s="48"/>
      <c r="ADD2" s="48"/>
      <c r="ADE2" s="48"/>
      <c r="ADF2" s="48"/>
      <c r="ADG2" s="48"/>
      <c r="ADH2" s="48"/>
      <c r="ADI2" s="48"/>
      <c r="ADJ2" s="48"/>
      <c r="ADK2" s="48"/>
      <c r="ADL2" s="48"/>
      <c r="ADM2" s="48"/>
      <c r="ADN2" s="48"/>
      <c r="ADO2" s="48"/>
      <c r="ADP2" s="48"/>
      <c r="ADQ2" s="48"/>
      <c r="ADR2" s="48"/>
      <c r="ADS2" s="48"/>
      <c r="ADT2" s="48"/>
      <c r="ADU2" s="48"/>
      <c r="ADV2" s="48"/>
      <c r="ADW2" s="48"/>
      <c r="ADX2" s="48"/>
      <c r="ADY2" s="48"/>
      <c r="ADZ2" s="48"/>
      <c r="AEA2" s="48"/>
      <c r="AEB2" s="48"/>
      <c r="AEC2" s="48"/>
      <c r="AED2" s="48"/>
      <c r="AEE2" s="48"/>
      <c r="AEF2" s="48"/>
      <c r="AEG2" s="48"/>
      <c r="AEH2" s="48"/>
      <c r="AEI2" s="48"/>
      <c r="AEJ2" s="48"/>
      <c r="AEK2" s="48"/>
      <c r="AEL2" s="48"/>
      <c r="AEM2" s="48"/>
      <c r="AEN2" s="48"/>
      <c r="AEO2" s="48"/>
      <c r="AEP2" s="48"/>
      <c r="AEQ2" s="48"/>
      <c r="AER2" s="48"/>
      <c r="AES2" s="48"/>
      <c r="AET2" s="48"/>
      <c r="AEU2" s="48"/>
      <c r="AEV2" s="48"/>
      <c r="AEW2" s="48"/>
      <c r="AEX2" s="48"/>
      <c r="AEY2" s="48"/>
      <c r="AEZ2" s="48"/>
      <c r="AFA2" s="48"/>
      <c r="AFB2" s="48"/>
      <c r="AFC2" s="48"/>
      <c r="AFD2" s="48"/>
      <c r="AFE2" s="48"/>
      <c r="AFF2" s="48"/>
      <c r="AFG2" s="48"/>
      <c r="AFH2" s="48"/>
      <c r="AFI2" s="48"/>
      <c r="AFJ2" s="48"/>
      <c r="AFK2" s="48"/>
      <c r="AFL2" s="48"/>
      <c r="AFM2" s="48"/>
      <c r="AFN2" s="48"/>
      <c r="AFO2" s="48"/>
      <c r="AFP2" s="48"/>
      <c r="AFQ2" s="48"/>
      <c r="AFR2" s="48"/>
      <c r="AFS2" s="48"/>
      <c r="AFT2" s="48"/>
      <c r="AFU2" s="48"/>
      <c r="AFV2" s="48"/>
      <c r="AFW2" s="48"/>
      <c r="AFX2" s="48"/>
      <c r="AFY2" s="48"/>
      <c r="AFZ2" s="48"/>
      <c r="AGA2" s="48"/>
      <c r="AGB2" s="48"/>
      <c r="AGC2" s="48"/>
      <c r="AGD2" s="48"/>
      <c r="AGE2" s="48"/>
      <c r="AGF2" s="48"/>
      <c r="AGG2" s="48"/>
      <c r="AGH2" s="48"/>
      <c r="AGI2" s="48"/>
      <c r="AGJ2" s="48"/>
      <c r="AGK2" s="48"/>
      <c r="AGL2" s="48"/>
      <c r="AGM2" s="48"/>
    </row>
    <row r="3" spans="1:16377" s="52" customFormat="1" ht="12">
      <c r="A3" s="53"/>
      <c r="B3" s="421"/>
      <c r="D3" s="54"/>
      <c r="E3" s="54"/>
      <c r="F3" s="54"/>
      <c r="G3" s="56"/>
      <c r="H3" s="54"/>
      <c r="I3" s="57"/>
      <c r="J3" s="57"/>
      <c r="K3" s="57"/>
      <c r="L3" s="57"/>
      <c r="M3" s="58">
        <f t="shared" ref="M3:AR3" si="26">SUBTOTAL(9,M7:M36)</f>
        <v>65</v>
      </c>
      <c r="N3" s="58">
        <f t="shared" si="26"/>
        <v>69</v>
      </c>
      <c r="O3" s="58">
        <f t="shared" si="26"/>
        <v>77</v>
      </c>
      <c r="P3" s="58">
        <f t="shared" si="26"/>
        <v>77</v>
      </c>
      <c r="Q3" s="58">
        <f t="shared" si="26"/>
        <v>77</v>
      </c>
      <c r="R3" s="58">
        <f t="shared" si="26"/>
        <v>87</v>
      </c>
      <c r="S3" s="58">
        <f t="shared" si="26"/>
        <v>95</v>
      </c>
      <c r="T3" s="58">
        <f t="shared" si="26"/>
        <v>100</v>
      </c>
      <c r="U3" s="58">
        <f t="shared" si="26"/>
        <v>108</v>
      </c>
      <c r="V3" s="58">
        <f t="shared" si="26"/>
        <v>110</v>
      </c>
      <c r="W3" s="58">
        <f t="shared" si="26"/>
        <v>110</v>
      </c>
      <c r="X3" s="58">
        <f t="shared" si="26"/>
        <v>112</v>
      </c>
      <c r="Y3" s="58">
        <f t="shared" si="26"/>
        <v>119</v>
      </c>
      <c r="Z3" s="58">
        <f t="shared" si="26"/>
        <v>124</v>
      </c>
      <c r="AA3" s="58">
        <f t="shared" si="26"/>
        <v>125</v>
      </c>
      <c r="AB3" s="58">
        <f t="shared" si="26"/>
        <v>127</v>
      </c>
      <c r="AC3" s="58">
        <f t="shared" si="26"/>
        <v>130</v>
      </c>
      <c r="AD3" s="58">
        <f t="shared" si="26"/>
        <v>130</v>
      </c>
      <c r="AE3" s="58">
        <f t="shared" si="26"/>
        <v>130</v>
      </c>
      <c r="AF3" s="58">
        <f t="shared" si="26"/>
        <v>134</v>
      </c>
      <c r="AG3" s="58">
        <f t="shared" si="26"/>
        <v>135</v>
      </c>
      <c r="AH3" s="58">
        <f t="shared" si="26"/>
        <v>136</v>
      </c>
      <c r="AI3" s="58">
        <f t="shared" si="26"/>
        <v>136</v>
      </c>
      <c r="AJ3" s="58">
        <f t="shared" si="26"/>
        <v>136</v>
      </c>
      <c r="AK3" s="58">
        <f t="shared" si="26"/>
        <v>136</v>
      </c>
      <c r="AL3" s="58">
        <f t="shared" si="26"/>
        <v>114</v>
      </c>
      <c r="AM3" s="58">
        <f t="shared" si="26"/>
        <v>114</v>
      </c>
      <c r="AN3" s="58">
        <f t="shared" si="26"/>
        <v>114</v>
      </c>
      <c r="AO3" s="58">
        <f t="shared" si="26"/>
        <v>114</v>
      </c>
      <c r="AP3" s="58">
        <f t="shared" si="26"/>
        <v>114</v>
      </c>
      <c r="AQ3" s="58">
        <f t="shared" si="26"/>
        <v>114</v>
      </c>
      <c r="AR3" s="58">
        <f t="shared" si="26"/>
        <v>114</v>
      </c>
      <c r="AS3" s="58">
        <f t="shared" ref="AS3:BX3" si="27">SUBTOTAL(9,AS7:AS36)</f>
        <v>114</v>
      </c>
      <c r="AT3" s="58">
        <f t="shared" si="27"/>
        <v>114</v>
      </c>
      <c r="AU3" s="58">
        <f t="shared" si="27"/>
        <v>114</v>
      </c>
      <c r="AV3" s="58">
        <f t="shared" si="27"/>
        <v>114</v>
      </c>
      <c r="AW3" s="58">
        <f t="shared" si="27"/>
        <v>114</v>
      </c>
      <c r="AX3" s="58">
        <f t="shared" si="27"/>
        <v>114</v>
      </c>
      <c r="AY3" s="58">
        <f t="shared" si="27"/>
        <v>114</v>
      </c>
      <c r="AZ3" s="58">
        <f t="shared" si="27"/>
        <v>114</v>
      </c>
      <c r="BA3" s="58">
        <f t="shared" si="27"/>
        <v>114</v>
      </c>
      <c r="BB3" s="58">
        <f t="shared" si="27"/>
        <v>114</v>
      </c>
      <c r="BC3" s="58">
        <f t="shared" si="27"/>
        <v>114</v>
      </c>
      <c r="BD3" s="58">
        <f t="shared" si="27"/>
        <v>114</v>
      </c>
      <c r="BE3" s="58">
        <f t="shared" si="27"/>
        <v>114</v>
      </c>
      <c r="BF3" s="58">
        <f t="shared" si="27"/>
        <v>0</v>
      </c>
      <c r="BG3" s="58">
        <f t="shared" si="27"/>
        <v>0</v>
      </c>
      <c r="BH3" s="58">
        <f t="shared" si="27"/>
        <v>0</v>
      </c>
      <c r="BI3" s="58">
        <f t="shared" si="27"/>
        <v>0</v>
      </c>
      <c r="BJ3" s="58">
        <f t="shared" si="27"/>
        <v>0</v>
      </c>
      <c r="BK3" s="58">
        <f t="shared" si="27"/>
        <v>0</v>
      </c>
      <c r="BL3" s="58">
        <f t="shared" si="27"/>
        <v>0</v>
      </c>
      <c r="BM3" s="58">
        <f t="shared" si="27"/>
        <v>0</v>
      </c>
      <c r="BN3" s="58">
        <f t="shared" si="27"/>
        <v>0</v>
      </c>
      <c r="BO3" s="58">
        <f t="shared" si="27"/>
        <v>0</v>
      </c>
      <c r="BP3" s="58">
        <f t="shared" si="27"/>
        <v>0</v>
      </c>
      <c r="BQ3" s="58">
        <f t="shared" si="27"/>
        <v>0</v>
      </c>
      <c r="BR3" s="58">
        <f t="shared" si="27"/>
        <v>0</v>
      </c>
      <c r="BS3" s="58">
        <f t="shared" si="27"/>
        <v>0</v>
      </c>
      <c r="BT3" s="58">
        <f t="shared" si="27"/>
        <v>0</v>
      </c>
      <c r="BU3" s="58">
        <f t="shared" si="27"/>
        <v>0</v>
      </c>
      <c r="BV3" s="58">
        <f t="shared" si="27"/>
        <v>0</v>
      </c>
      <c r="BW3" s="58">
        <f t="shared" si="27"/>
        <v>0</v>
      </c>
      <c r="BX3" s="58">
        <f t="shared" si="27"/>
        <v>0</v>
      </c>
      <c r="BY3" s="58">
        <f t="shared" ref="BY3:DD3" si="28">SUBTOTAL(9,BY7:BY36)</f>
        <v>0</v>
      </c>
      <c r="BZ3" s="58">
        <f t="shared" si="28"/>
        <v>0</v>
      </c>
      <c r="CA3" s="58">
        <f t="shared" si="28"/>
        <v>0</v>
      </c>
      <c r="CB3" s="58">
        <f t="shared" si="28"/>
        <v>0</v>
      </c>
      <c r="CC3" s="58">
        <f t="shared" si="28"/>
        <v>0</v>
      </c>
      <c r="CD3" s="58">
        <f t="shared" si="28"/>
        <v>0</v>
      </c>
      <c r="CE3" s="58">
        <f t="shared" si="28"/>
        <v>0</v>
      </c>
      <c r="CF3" s="58">
        <f t="shared" si="28"/>
        <v>0</v>
      </c>
      <c r="CG3" s="58">
        <f t="shared" si="28"/>
        <v>0</v>
      </c>
      <c r="CH3" s="58">
        <f t="shared" si="28"/>
        <v>0</v>
      </c>
      <c r="CI3" s="58">
        <f t="shared" si="28"/>
        <v>0</v>
      </c>
      <c r="CJ3" s="58">
        <f t="shared" si="28"/>
        <v>0</v>
      </c>
      <c r="CK3" s="58">
        <f t="shared" si="28"/>
        <v>0</v>
      </c>
      <c r="CL3" s="58">
        <f t="shared" si="28"/>
        <v>0</v>
      </c>
      <c r="CM3" s="58">
        <f t="shared" si="28"/>
        <v>0</v>
      </c>
      <c r="CN3" s="58">
        <f t="shared" si="28"/>
        <v>0</v>
      </c>
      <c r="CO3" s="58">
        <f t="shared" si="28"/>
        <v>0</v>
      </c>
      <c r="CP3" s="58">
        <f t="shared" si="28"/>
        <v>0</v>
      </c>
      <c r="CQ3" s="58">
        <f t="shared" si="28"/>
        <v>0</v>
      </c>
      <c r="CR3" s="58">
        <f t="shared" si="28"/>
        <v>0</v>
      </c>
      <c r="CS3" s="58">
        <f t="shared" si="28"/>
        <v>0</v>
      </c>
      <c r="CT3" s="58">
        <f t="shared" si="28"/>
        <v>0</v>
      </c>
      <c r="CU3" s="58">
        <f t="shared" si="28"/>
        <v>0</v>
      </c>
      <c r="CV3" s="58">
        <f t="shared" si="28"/>
        <v>0</v>
      </c>
      <c r="CW3" s="58">
        <f t="shared" si="28"/>
        <v>0</v>
      </c>
      <c r="CX3" s="58">
        <f t="shared" si="28"/>
        <v>0</v>
      </c>
      <c r="CY3" s="58">
        <f t="shared" si="28"/>
        <v>0</v>
      </c>
      <c r="CZ3" s="58">
        <f t="shared" si="28"/>
        <v>0</v>
      </c>
      <c r="DA3" s="58">
        <f t="shared" si="28"/>
        <v>0</v>
      </c>
      <c r="DB3" s="58">
        <f t="shared" si="28"/>
        <v>0</v>
      </c>
      <c r="DC3" s="58">
        <f t="shared" si="28"/>
        <v>0</v>
      </c>
      <c r="DD3" s="58">
        <f t="shared" si="28"/>
        <v>0</v>
      </c>
      <c r="DE3" s="58">
        <f t="shared" ref="DE3:DL3" si="29">SUBTOTAL(9,DE7:DE36)</f>
        <v>0</v>
      </c>
      <c r="DF3" s="58">
        <f t="shared" si="29"/>
        <v>0</v>
      </c>
      <c r="DG3" s="58">
        <f t="shared" si="29"/>
        <v>0</v>
      </c>
      <c r="DH3" s="58">
        <f t="shared" si="29"/>
        <v>0</v>
      </c>
      <c r="DI3" s="58">
        <f t="shared" si="29"/>
        <v>0</v>
      </c>
      <c r="DJ3" s="58">
        <f t="shared" si="29"/>
        <v>0</v>
      </c>
      <c r="DK3" s="58">
        <f t="shared" si="29"/>
        <v>0</v>
      </c>
      <c r="DL3" s="58">
        <f t="shared" si="29"/>
        <v>0</v>
      </c>
      <c r="DM3" s="58"/>
      <c r="DN3" s="58"/>
      <c r="DO3" s="58"/>
      <c r="DP3" s="58">
        <f t="shared" ref="DP3:EU3" si="30">SUBTOTAL(9,DP7:DP36)</f>
        <v>1</v>
      </c>
      <c r="DQ3" s="58">
        <f t="shared" si="30"/>
        <v>0</v>
      </c>
      <c r="DR3" s="58">
        <f t="shared" si="30"/>
        <v>1</v>
      </c>
      <c r="DS3" s="58">
        <f t="shared" si="30"/>
        <v>0</v>
      </c>
      <c r="DT3" s="58">
        <f t="shared" si="30"/>
        <v>0</v>
      </c>
      <c r="DU3" s="58">
        <f t="shared" si="30"/>
        <v>0</v>
      </c>
      <c r="DV3" s="58">
        <f t="shared" si="30"/>
        <v>0</v>
      </c>
      <c r="DW3" s="58">
        <f t="shared" si="30"/>
        <v>0</v>
      </c>
      <c r="DX3" s="58">
        <f t="shared" si="30"/>
        <v>0</v>
      </c>
      <c r="DY3" s="58">
        <f t="shared" si="30"/>
        <v>0</v>
      </c>
      <c r="DZ3" s="58">
        <f t="shared" si="30"/>
        <v>0</v>
      </c>
      <c r="EA3" s="58">
        <f t="shared" si="30"/>
        <v>0</v>
      </c>
      <c r="EB3" s="58">
        <f t="shared" si="30"/>
        <v>0</v>
      </c>
      <c r="EC3" s="58">
        <f t="shared" si="30"/>
        <v>0</v>
      </c>
      <c r="ED3" s="58">
        <f t="shared" si="30"/>
        <v>0</v>
      </c>
      <c r="EE3" s="58">
        <f t="shared" si="30"/>
        <v>0</v>
      </c>
      <c r="EF3" s="58">
        <f t="shared" si="30"/>
        <v>0</v>
      </c>
      <c r="EG3" s="58">
        <f t="shared" si="30"/>
        <v>0</v>
      </c>
      <c r="EH3" s="58">
        <f t="shared" si="30"/>
        <v>0</v>
      </c>
      <c r="EI3" s="58">
        <f t="shared" si="30"/>
        <v>0</v>
      </c>
      <c r="EJ3" s="58">
        <f t="shared" si="30"/>
        <v>0</v>
      </c>
      <c r="EK3" s="58">
        <f t="shared" si="30"/>
        <v>0</v>
      </c>
      <c r="EL3" s="58">
        <f t="shared" si="30"/>
        <v>0</v>
      </c>
      <c r="EM3" s="58">
        <f t="shared" si="30"/>
        <v>0</v>
      </c>
      <c r="EN3" s="58">
        <f t="shared" si="30"/>
        <v>0</v>
      </c>
      <c r="EO3" s="58">
        <f t="shared" si="30"/>
        <v>0</v>
      </c>
      <c r="EP3" s="58">
        <f t="shared" si="30"/>
        <v>0</v>
      </c>
      <c r="EQ3" s="58">
        <f t="shared" si="30"/>
        <v>0</v>
      </c>
      <c r="ER3" s="58">
        <f t="shared" si="30"/>
        <v>0</v>
      </c>
      <c r="ES3" s="58">
        <f t="shared" si="30"/>
        <v>0</v>
      </c>
      <c r="ET3" s="58">
        <f t="shared" si="30"/>
        <v>0</v>
      </c>
      <c r="EU3" s="58">
        <f t="shared" si="30"/>
        <v>0</v>
      </c>
      <c r="EV3" s="58">
        <f t="shared" ref="EV3:GA3" si="31">SUBTOTAL(9,EV7:EV36)</f>
        <v>0</v>
      </c>
      <c r="EW3" s="58">
        <f t="shared" si="31"/>
        <v>0</v>
      </c>
      <c r="EX3" s="58">
        <f t="shared" si="31"/>
        <v>0</v>
      </c>
      <c r="EY3" s="58">
        <f t="shared" si="31"/>
        <v>0</v>
      </c>
      <c r="EZ3" s="58">
        <f t="shared" si="31"/>
        <v>0</v>
      </c>
      <c r="FA3" s="58">
        <f t="shared" si="31"/>
        <v>0</v>
      </c>
      <c r="FB3" s="58">
        <f t="shared" si="31"/>
        <v>0</v>
      </c>
      <c r="FC3" s="58">
        <f t="shared" si="31"/>
        <v>0</v>
      </c>
      <c r="FD3" s="58">
        <f t="shared" si="31"/>
        <v>0</v>
      </c>
      <c r="FE3" s="58">
        <f t="shared" si="31"/>
        <v>0</v>
      </c>
      <c r="FF3" s="58">
        <f t="shared" si="31"/>
        <v>0</v>
      </c>
      <c r="FG3" s="58">
        <f t="shared" si="31"/>
        <v>0</v>
      </c>
      <c r="FH3" s="58">
        <f t="shared" si="31"/>
        <v>0</v>
      </c>
      <c r="FI3" s="58">
        <f t="shared" si="31"/>
        <v>0</v>
      </c>
      <c r="FJ3" s="58">
        <f t="shared" si="31"/>
        <v>0</v>
      </c>
      <c r="FK3" s="58">
        <f t="shared" si="31"/>
        <v>0</v>
      </c>
      <c r="FL3" s="58">
        <f t="shared" si="31"/>
        <v>0</v>
      </c>
      <c r="FM3" s="58">
        <f t="shared" si="31"/>
        <v>0</v>
      </c>
      <c r="FN3" s="58">
        <f t="shared" si="31"/>
        <v>0</v>
      </c>
      <c r="FO3" s="58">
        <f t="shared" si="31"/>
        <v>0</v>
      </c>
      <c r="FP3" s="58">
        <f t="shared" si="31"/>
        <v>0</v>
      </c>
      <c r="FQ3" s="58">
        <f t="shared" si="31"/>
        <v>0</v>
      </c>
      <c r="FR3" s="58">
        <f t="shared" si="31"/>
        <v>0</v>
      </c>
      <c r="FS3" s="58">
        <f t="shared" si="31"/>
        <v>0</v>
      </c>
      <c r="FT3" s="58">
        <f t="shared" si="31"/>
        <v>0</v>
      </c>
      <c r="FU3" s="58">
        <f t="shared" si="31"/>
        <v>0</v>
      </c>
      <c r="FV3" s="58">
        <f t="shared" si="31"/>
        <v>0</v>
      </c>
      <c r="FW3" s="58">
        <f t="shared" si="31"/>
        <v>0</v>
      </c>
      <c r="FX3" s="58">
        <f t="shared" si="31"/>
        <v>0</v>
      </c>
      <c r="FY3" s="58">
        <f t="shared" si="31"/>
        <v>0</v>
      </c>
      <c r="FZ3" s="58">
        <f t="shared" si="31"/>
        <v>0</v>
      </c>
      <c r="GA3" s="58">
        <f t="shared" si="31"/>
        <v>0</v>
      </c>
      <c r="GB3" s="58">
        <f t="shared" ref="GB3:HG3" si="32">SUBTOTAL(9,GB7:GB36)</f>
        <v>0</v>
      </c>
      <c r="GC3" s="58">
        <f t="shared" si="32"/>
        <v>0</v>
      </c>
      <c r="GD3" s="58">
        <f t="shared" si="32"/>
        <v>0</v>
      </c>
      <c r="GE3" s="58">
        <f t="shared" si="32"/>
        <v>0</v>
      </c>
      <c r="GF3" s="58">
        <f t="shared" si="32"/>
        <v>0</v>
      </c>
      <c r="GG3" s="58">
        <f t="shared" si="32"/>
        <v>0</v>
      </c>
      <c r="GH3" s="58">
        <f t="shared" si="32"/>
        <v>0</v>
      </c>
      <c r="GI3" s="58">
        <f t="shared" si="32"/>
        <v>0</v>
      </c>
      <c r="GJ3" s="58">
        <f t="shared" si="32"/>
        <v>0</v>
      </c>
      <c r="GK3" s="58">
        <f t="shared" si="32"/>
        <v>0</v>
      </c>
      <c r="GL3" s="58">
        <f t="shared" si="32"/>
        <v>0</v>
      </c>
      <c r="GM3" s="58">
        <f t="shared" si="32"/>
        <v>0</v>
      </c>
      <c r="GN3" s="58">
        <f t="shared" si="32"/>
        <v>0</v>
      </c>
      <c r="GO3" s="58">
        <f t="shared" si="32"/>
        <v>0</v>
      </c>
      <c r="GP3" s="58">
        <f t="shared" si="32"/>
        <v>0</v>
      </c>
      <c r="GQ3" s="58">
        <f t="shared" si="32"/>
        <v>0</v>
      </c>
      <c r="GR3" s="58">
        <f t="shared" si="32"/>
        <v>0</v>
      </c>
      <c r="GS3" s="58">
        <f t="shared" si="32"/>
        <v>0</v>
      </c>
      <c r="GT3" s="58">
        <f t="shared" si="32"/>
        <v>0</v>
      </c>
      <c r="GU3" s="58">
        <f t="shared" si="32"/>
        <v>0</v>
      </c>
      <c r="GV3" s="58">
        <f t="shared" si="32"/>
        <v>0</v>
      </c>
      <c r="GW3" s="58">
        <f t="shared" si="32"/>
        <v>0</v>
      </c>
      <c r="GX3" s="58">
        <f t="shared" si="32"/>
        <v>0</v>
      </c>
      <c r="GY3" s="58">
        <f t="shared" si="32"/>
        <v>0</v>
      </c>
      <c r="GZ3" s="58">
        <f t="shared" si="32"/>
        <v>0</v>
      </c>
      <c r="HA3" s="58">
        <f t="shared" si="32"/>
        <v>0</v>
      </c>
      <c r="HB3" s="58">
        <f t="shared" si="32"/>
        <v>0</v>
      </c>
      <c r="HC3" s="58">
        <f t="shared" si="32"/>
        <v>0</v>
      </c>
      <c r="HD3" s="58">
        <f t="shared" si="32"/>
        <v>0</v>
      </c>
      <c r="HE3" s="58">
        <f t="shared" si="32"/>
        <v>0</v>
      </c>
      <c r="HF3" s="58">
        <f t="shared" si="32"/>
        <v>0</v>
      </c>
      <c r="HG3" s="58">
        <f t="shared" si="32"/>
        <v>0</v>
      </c>
      <c r="HH3" s="58">
        <f t="shared" ref="HH3:HO3" si="33">SUBTOTAL(9,HH7:HH36)</f>
        <v>0</v>
      </c>
      <c r="HI3" s="58">
        <f t="shared" si="33"/>
        <v>0</v>
      </c>
      <c r="HJ3" s="58">
        <f t="shared" si="33"/>
        <v>0</v>
      </c>
      <c r="HK3" s="58">
        <f t="shared" si="33"/>
        <v>0</v>
      </c>
      <c r="HL3" s="58">
        <f t="shared" si="33"/>
        <v>0</v>
      </c>
      <c r="HM3" s="58">
        <f t="shared" si="33"/>
        <v>0</v>
      </c>
      <c r="HN3" s="58">
        <f t="shared" si="33"/>
        <v>0</v>
      </c>
      <c r="HO3" s="58">
        <f t="shared" si="33"/>
        <v>0</v>
      </c>
      <c r="HP3" s="58"/>
      <c r="HQ3" s="58"/>
      <c r="HR3" s="58"/>
      <c r="HS3" s="58">
        <f t="shared" ref="HS3:IX3" si="34">SUBTOTAL(9,HS7:HS36)</f>
        <v>0</v>
      </c>
      <c r="HT3" s="58">
        <f t="shared" si="34"/>
        <v>0</v>
      </c>
      <c r="HU3" s="58">
        <f t="shared" si="34"/>
        <v>0</v>
      </c>
      <c r="HV3" s="58">
        <f t="shared" si="34"/>
        <v>0</v>
      </c>
      <c r="HW3" s="58">
        <f t="shared" si="34"/>
        <v>0</v>
      </c>
      <c r="HX3" s="58">
        <f t="shared" si="34"/>
        <v>0</v>
      </c>
      <c r="HY3" s="58">
        <f t="shared" si="34"/>
        <v>0</v>
      </c>
      <c r="HZ3" s="58">
        <f t="shared" si="34"/>
        <v>0</v>
      </c>
      <c r="IA3" s="58">
        <f t="shared" si="34"/>
        <v>0</v>
      </c>
      <c r="IB3" s="58">
        <f t="shared" si="34"/>
        <v>0</v>
      </c>
      <c r="IC3" s="58">
        <f t="shared" si="34"/>
        <v>0</v>
      </c>
      <c r="ID3" s="58">
        <f t="shared" si="34"/>
        <v>0</v>
      </c>
      <c r="IE3" s="58">
        <f t="shared" si="34"/>
        <v>0</v>
      </c>
      <c r="IF3" s="58">
        <f t="shared" si="34"/>
        <v>0</v>
      </c>
      <c r="IG3" s="58">
        <f t="shared" si="34"/>
        <v>0</v>
      </c>
      <c r="IH3" s="58">
        <f t="shared" si="34"/>
        <v>0</v>
      </c>
      <c r="II3" s="58">
        <f t="shared" si="34"/>
        <v>0</v>
      </c>
      <c r="IJ3" s="58">
        <f t="shared" si="34"/>
        <v>0</v>
      </c>
      <c r="IK3" s="58">
        <f t="shared" si="34"/>
        <v>0</v>
      </c>
      <c r="IL3" s="58">
        <f t="shared" si="34"/>
        <v>0</v>
      </c>
      <c r="IM3" s="58">
        <f t="shared" si="34"/>
        <v>0</v>
      </c>
      <c r="IN3" s="58">
        <f t="shared" si="34"/>
        <v>0</v>
      </c>
      <c r="IO3" s="58">
        <f t="shared" si="34"/>
        <v>0</v>
      </c>
      <c r="IP3" s="58">
        <f t="shared" si="34"/>
        <v>0</v>
      </c>
      <c r="IQ3" s="58">
        <f t="shared" si="34"/>
        <v>0</v>
      </c>
      <c r="IR3" s="58">
        <f t="shared" si="34"/>
        <v>0</v>
      </c>
      <c r="IS3" s="58">
        <f t="shared" si="34"/>
        <v>0</v>
      </c>
      <c r="IT3" s="58">
        <f t="shared" si="34"/>
        <v>0</v>
      </c>
      <c r="IU3" s="58">
        <f t="shared" si="34"/>
        <v>0</v>
      </c>
      <c r="IV3" s="58">
        <f t="shared" si="34"/>
        <v>0</v>
      </c>
      <c r="IW3" s="58">
        <f t="shared" si="34"/>
        <v>0</v>
      </c>
      <c r="IX3" s="58">
        <f t="shared" si="34"/>
        <v>0</v>
      </c>
      <c r="IY3" s="58">
        <f t="shared" ref="IY3:KD3" si="35">SUBTOTAL(9,IY7:IY36)</f>
        <v>0</v>
      </c>
      <c r="IZ3" s="58">
        <f t="shared" si="35"/>
        <v>0</v>
      </c>
      <c r="JA3" s="58">
        <f t="shared" si="35"/>
        <v>0</v>
      </c>
      <c r="JB3" s="58">
        <f t="shared" si="35"/>
        <v>0</v>
      </c>
      <c r="JC3" s="58">
        <f t="shared" si="35"/>
        <v>0</v>
      </c>
      <c r="JD3" s="58">
        <f t="shared" si="35"/>
        <v>0</v>
      </c>
      <c r="JE3" s="58">
        <f t="shared" si="35"/>
        <v>0</v>
      </c>
      <c r="JF3" s="58">
        <f t="shared" si="35"/>
        <v>0</v>
      </c>
      <c r="JG3" s="58">
        <f t="shared" si="35"/>
        <v>0</v>
      </c>
      <c r="JH3" s="58">
        <f t="shared" si="35"/>
        <v>0</v>
      </c>
      <c r="JI3" s="58">
        <f t="shared" si="35"/>
        <v>0</v>
      </c>
      <c r="JJ3" s="58">
        <f t="shared" si="35"/>
        <v>0</v>
      </c>
      <c r="JK3" s="58">
        <f t="shared" si="35"/>
        <v>0</v>
      </c>
      <c r="JL3" s="58">
        <f t="shared" si="35"/>
        <v>0</v>
      </c>
      <c r="JM3" s="58">
        <f t="shared" si="35"/>
        <v>0</v>
      </c>
      <c r="JN3" s="58">
        <f t="shared" si="35"/>
        <v>0</v>
      </c>
      <c r="JO3" s="58">
        <f t="shared" si="35"/>
        <v>0</v>
      </c>
      <c r="JP3" s="58">
        <f t="shared" si="35"/>
        <v>0</v>
      </c>
      <c r="JQ3" s="58">
        <f t="shared" si="35"/>
        <v>0</v>
      </c>
      <c r="JR3" s="58">
        <f t="shared" si="35"/>
        <v>0</v>
      </c>
      <c r="JS3" s="58">
        <f t="shared" si="35"/>
        <v>0</v>
      </c>
      <c r="JT3" s="58">
        <f t="shared" si="35"/>
        <v>0</v>
      </c>
      <c r="JU3" s="58">
        <f t="shared" si="35"/>
        <v>0</v>
      </c>
      <c r="JV3" s="58">
        <f t="shared" si="35"/>
        <v>0</v>
      </c>
      <c r="JW3" s="58">
        <f t="shared" si="35"/>
        <v>0</v>
      </c>
      <c r="JX3" s="58">
        <f t="shared" si="35"/>
        <v>0</v>
      </c>
      <c r="JY3" s="58">
        <f t="shared" si="35"/>
        <v>0</v>
      </c>
      <c r="JZ3" s="58">
        <f t="shared" si="35"/>
        <v>0</v>
      </c>
      <c r="KA3" s="58">
        <f t="shared" si="35"/>
        <v>0</v>
      </c>
      <c r="KB3" s="58">
        <f t="shared" si="35"/>
        <v>0</v>
      </c>
      <c r="KC3" s="58">
        <f t="shared" si="35"/>
        <v>0</v>
      </c>
      <c r="KD3" s="58">
        <f t="shared" si="35"/>
        <v>0</v>
      </c>
      <c r="KE3" s="58">
        <f t="shared" ref="KE3:LJ3" si="36">SUBTOTAL(9,KE7:KE36)</f>
        <v>0</v>
      </c>
      <c r="KF3" s="58">
        <f t="shared" si="36"/>
        <v>0</v>
      </c>
      <c r="KG3" s="58">
        <f t="shared" si="36"/>
        <v>0</v>
      </c>
      <c r="KH3" s="58">
        <f t="shared" si="36"/>
        <v>0</v>
      </c>
      <c r="KI3" s="58">
        <f t="shared" si="36"/>
        <v>0</v>
      </c>
      <c r="KJ3" s="58">
        <f t="shared" si="36"/>
        <v>0</v>
      </c>
      <c r="KK3" s="58">
        <f t="shared" si="36"/>
        <v>0</v>
      </c>
      <c r="KL3" s="58">
        <f t="shared" si="36"/>
        <v>0</v>
      </c>
      <c r="KM3" s="58">
        <f t="shared" si="36"/>
        <v>0</v>
      </c>
      <c r="KN3" s="58">
        <f t="shared" si="36"/>
        <v>0</v>
      </c>
      <c r="KO3" s="58">
        <f t="shared" si="36"/>
        <v>0</v>
      </c>
      <c r="KP3" s="58">
        <f t="shared" si="36"/>
        <v>0</v>
      </c>
      <c r="KQ3" s="58">
        <f t="shared" si="36"/>
        <v>0</v>
      </c>
      <c r="KR3" s="58">
        <f t="shared" si="36"/>
        <v>0</v>
      </c>
      <c r="KS3" s="58">
        <f t="shared" si="36"/>
        <v>0</v>
      </c>
      <c r="KT3" s="58">
        <f t="shared" si="36"/>
        <v>0</v>
      </c>
      <c r="KU3" s="58">
        <f t="shared" si="36"/>
        <v>0</v>
      </c>
      <c r="KV3" s="58">
        <f t="shared" si="36"/>
        <v>0</v>
      </c>
      <c r="KW3" s="58">
        <f t="shared" si="36"/>
        <v>0</v>
      </c>
      <c r="KX3" s="58">
        <f t="shared" si="36"/>
        <v>0</v>
      </c>
      <c r="KY3" s="58">
        <f t="shared" si="36"/>
        <v>0</v>
      </c>
      <c r="KZ3" s="58">
        <f t="shared" si="36"/>
        <v>0</v>
      </c>
      <c r="LA3" s="58">
        <f t="shared" si="36"/>
        <v>0</v>
      </c>
      <c r="LB3" s="58">
        <f t="shared" si="36"/>
        <v>0</v>
      </c>
      <c r="LC3" s="58">
        <f t="shared" si="36"/>
        <v>0</v>
      </c>
      <c r="LD3" s="58">
        <f t="shared" si="36"/>
        <v>0</v>
      </c>
      <c r="LE3" s="58">
        <f t="shared" si="36"/>
        <v>0</v>
      </c>
      <c r="LF3" s="58">
        <f t="shared" si="36"/>
        <v>0</v>
      </c>
      <c r="LG3" s="58">
        <f t="shared" si="36"/>
        <v>0</v>
      </c>
      <c r="LH3" s="58">
        <f t="shared" si="36"/>
        <v>0</v>
      </c>
      <c r="LI3" s="58">
        <f t="shared" si="36"/>
        <v>0</v>
      </c>
      <c r="LJ3" s="58">
        <f t="shared" si="36"/>
        <v>0</v>
      </c>
      <c r="LK3" s="58">
        <f t="shared" ref="LK3:LR3" si="37">SUBTOTAL(9,LK7:LK36)</f>
        <v>0</v>
      </c>
      <c r="LL3" s="58">
        <f t="shared" si="37"/>
        <v>0</v>
      </c>
      <c r="LM3" s="58">
        <f t="shared" si="37"/>
        <v>0</v>
      </c>
      <c r="LN3" s="58">
        <f t="shared" si="37"/>
        <v>0</v>
      </c>
      <c r="LO3" s="58">
        <f t="shared" si="37"/>
        <v>0</v>
      </c>
      <c r="LP3" s="58">
        <f t="shared" si="37"/>
        <v>0</v>
      </c>
      <c r="LQ3" s="58">
        <f t="shared" si="37"/>
        <v>0</v>
      </c>
      <c r="LR3" s="58">
        <f t="shared" si="37"/>
        <v>0</v>
      </c>
      <c r="LS3" s="58"/>
      <c r="LT3" s="58"/>
      <c r="LU3" s="58"/>
      <c r="LV3" s="58">
        <f t="shared" ref="LV3:NA3" si="38">SUBTOTAL(9,LV7:LV36)</f>
        <v>48</v>
      </c>
      <c r="LW3" s="58">
        <f t="shared" si="38"/>
        <v>46</v>
      </c>
      <c r="LX3" s="58">
        <f t="shared" si="38"/>
        <v>46</v>
      </c>
      <c r="LY3" s="58">
        <f t="shared" si="38"/>
        <v>47</v>
      </c>
      <c r="LZ3" s="58">
        <f t="shared" si="38"/>
        <v>47</v>
      </c>
      <c r="MA3" s="58">
        <f t="shared" si="38"/>
        <v>47</v>
      </c>
      <c r="MB3" s="58">
        <f t="shared" si="38"/>
        <v>46</v>
      </c>
      <c r="MC3" s="58">
        <f t="shared" si="38"/>
        <v>46</v>
      </c>
      <c r="MD3" s="58">
        <f t="shared" si="38"/>
        <v>44</v>
      </c>
      <c r="ME3" s="58">
        <f t="shared" si="38"/>
        <v>44</v>
      </c>
      <c r="MF3" s="58">
        <f t="shared" si="38"/>
        <v>44</v>
      </c>
      <c r="MG3" s="58">
        <f t="shared" si="38"/>
        <v>44</v>
      </c>
      <c r="MH3" s="58">
        <f t="shared" si="38"/>
        <v>44</v>
      </c>
      <c r="MI3" s="58">
        <f t="shared" si="38"/>
        <v>45</v>
      </c>
      <c r="MJ3" s="58">
        <f t="shared" si="38"/>
        <v>45</v>
      </c>
      <c r="MK3" s="58">
        <f t="shared" si="38"/>
        <v>45</v>
      </c>
      <c r="ML3" s="58">
        <f t="shared" si="38"/>
        <v>45</v>
      </c>
      <c r="MM3" s="58">
        <f t="shared" si="38"/>
        <v>45</v>
      </c>
      <c r="MN3" s="58">
        <f t="shared" si="38"/>
        <v>45</v>
      </c>
      <c r="MO3" s="58">
        <f t="shared" si="38"/>
        <v>45</v>
      </c>
      <c r="MP3" s="58">
        <f t="shared" si="38"/>
        <v>42</v>
      </c>
      <c r="MQ3" s="58">
        <f t="shared" si="38"/>
        <v>42</v>
      </c>
      <c r="MR3" s="58">
        <f t="shared" si="38"/>
        <v>42</v>
      </c>
      <c r="MS3" s="58">
        <f t="shared" si="38"/>
        <v>42</v>
      </c>
      <c r="MT3" s="58">
        <f t="shared" si="38"/>
        <v>42</v>
      </c>
      <c r="MU3" s="58">
        <f t="shared" si="38"/>
        <v>42</v>
      </c>
      <c r="MV3" s="58">
        <f t="shared" si="38"/>
        <v>42</v>
      </c>
      <c r="MW3" s="58">
        <f t="shared" si="38"/>
        <v>42</v>
      </c>
      <c r="MX3" s="58">
        <f t="shared" si="38"/>
        <v>42</v>
      </c>
      <c r="MY3" s="58">
        <f t="shared" si="38"/>
        <v>42</v>
      </c>
      <c r="MZ3" s="58">
        <f t="shared" si="38"/>
        <v>42</v>
      </c>
      <c r="NA3" s="58">
        <f t="shared" si="38"/>
        <v>42</v>
      </c>
      <c r="NB3" s="58">
        <f t="shared" ref="NB3:OG3" si="39">SUBTOTAL(9,NB7:NB36)</f>
        <v>42</v>
      </c>
      <c r="NC3" s="58">
        <f t="shared" si="39"/>
        <v>42</v>
      </c>
      <c r="ND3" s="58">
        <f t="shared" si="39"/>
        <v>42</v>
      </c>
      <c r="NE3" s="58">
        <f t="shared" si="39"/>
        <v>42</v>
      </c>
      <c r="NF3" s="58">
        <f t="shared" si="39"/>
        <v>42</v>
      </c>
      <c r="NG3" s="58">
        <f t="shared" si="39"/>
        <v>42</v>
      </c>
      <c r="NH3" s="58">
        <f t="shared" si="39"/>
        <v>42</v>
      </c>
      <c r="NI3" s="58">
        <f t="shared" si="39"/>
        <v>42</v>
      </c>
      <c r="NJ3" s="58">
        <f t="shared" si="39"/>
        <v>42</v>
      </c>
      <c r="NK3" s="58">
        <f t="shared" si="39"/>
        <v>42</v>
      </c>
      <c r="NL3" s="58">
        <f t="shared" si="39"/>
        <v>42</v>
      </c>
      <c r="NM3" s="58">
        <f t="shared" si="39"/>
        <v>42</v>
      </c>
      <c r="NN3" s="58">
        <f t="shared" si="39"/>
        <v>42</v>
      </c>
      <c r="NO3" s="58">
        <f t="shared" si="39"/>
        <v>42</v>
      </c>
      <c r="NP3" s="58">
        <f t="shared" si="39"/>
        <v>42</v>
      </c>
      <c r="NQ3" s="58">
        <f t="shared" si="39"/>
        <v>42</v>
      </c>
      <c r="NR3" s="58">
        <f t="shared" si="39"/>
        <v>42</v>
      </c>
      <c r="NS3" s="58">
        <f t="shared" si="39"/>
        <v>42</v>
      </c>
      <c r="NT3" s="58">
        <f t="shared" si="39"/>
        <v>42</v>
      </c>
      <c r="NU3" s="58">
        <f t="shared" si="39"/>
        <v>42</v>
      </c>
      <c r="NV3" s="58">
        <f t="shared" si="39"/>
        <v>42</v>
      </c>
      <c r="NW3" s="58">
        <f t="shared" si="39"/>
        <v>42</v>
      </c>
      <c r="NX3" s="58">
        <f t="shared" si="39"/>
        <v>42</v>
      </c>
      <c r="NY3" s="58">
        <f t="shared" si="39"/>
        <v>42</v>
      </c>
      <c r="NZ3" s="58">
        <f t="shared" si="39"/>
        <v>42</v>
      </c>
      <c r="OA3" s="58">
        <f t="shared" si="39"/>
        <v>42</v>
      </c>
      <c r="OB3" s="58">
        <f t="shared" si="39"/>
        <v>42</v>
      </c>
      <c r="OC3" s="58">
        <f t="shared" si="39"/>
        <v>42</v>
      </c>
      <c r="OD3" s="58">
        <f t="shared" si="39"/>
        <v>42</v>
      </c>
      <c r="OE3" s="58">
        <f t="shared" si="39"/>
        <v>42</v>
      </c>
      <c r="OF3" s="58">
        <f t="shared" si="39"/>
        <v>42</v>
      </c>
      <c r="OG3" s="58">
        <f t="shared" si="39"/>
        <v>42</v>
      </c>
      <c r="OH3" s="58">
        <f t="shared" ref="OH3:PM3" si="40">SUBTOTAL(9,OH7:OH36)</f>
        <v>42</v>
      </c>
      <c r="OI3" s="58">
        <f t="shared" si="40"/>
        <v>42</v>
      </c>
      <c r="OJ3" s="58">
        <f t="shared" si="40"/>
        <v>42</v>
      </c>
      <c r="OK3" s="58">
        <f t="shared" si="40"/>
        <v>42</v>
      </c>
      <c r="OL3" s="58">
        <f t="shared" si="40"/>
        <v>42</v>
      </c>
      <c r="OM3" s="58">
        <f t="shared" si="40"/>
        <v>42</v>
      </c>
      <c r="ON3" s="58">
        <f t="shared" si="40"/>
        <v>42</v>
      </c>
      <c r="OO3" s="58">
        <f t="shared" si="40"/>
        <v>42</v>
      </c>
      <c r="OP3" s="58">
        <f t="shared" si="40"/>
        <v>42</v>
      </c>
      <c r="OQ3" s="58">
        <f t="shared" si="40"/>
        <v>42</v>
      </c>
      <c r="OR3" s="58">
        <f t="shared" si="40"/>
        <v>42</v>
      </c>
      <c r="OS3" s="58">
        <f t="shared" si="40"/>
        <v>42</v>
      </c>
      <c r="OT3" s="58">
        <f t="shared" si="40"/>
        <v>42</v>
      </c>
      <c r="OU3" s="58">
        <f t="shared" si="40"/>
        <v>42</v>
      </c>
      <c r="OV3" s="58">
        <f t="shared" si="40"/>
        <v>42</v>
      </c>
      <c r="OW3" s="58">
        <f t="shared" si="40"/>
        <v>42</v>
      </c>
      <c r="OX3" s="58">
        <f t="shared" si="40"/>
        <v>42</v>
      </c>
      <c r="OY3" s="58">
        <f t="shared" si="40"/>
        <v>42</v>
      </c>
      <c r="OZ3" s="58">
        <f t="shared" si="40"/>
        <v>42</v>
      </c>
      <c r="PA3" s="58">
        <f t="shared" si="40"/>
        <v>42</v>
      </c>
      <c r="PB3" s="58">
        <f t="shared" si="40"/>
        <v>42</v>
      </c>
      <c r="PC3" s="58">
        <f t="shared" si="40"/>
        <v>42</v>
      </c>
      <c r="PD3" s="58">
        <f t="shared" si="40"/>
        <v>42</v>
      </c>
      <c r="PE3" s="58">
        <f t="shared" si="40"/>
        <v>42</v>
      </c>
      <c r="PF3" s="58">
        <f t="shared" si="40"/>
        <v>42</v>
      </c>
      <c r="PG3" s="58">
        <f t="shared" si="40"/>
        <v>42</v>
      </c>
      <c r="PH3" s="58">
        <f t="shared" si="40"/>
        <v>42</v>
      </c>
      <c r="PI3" s="58">
        <f t="shared" si="40"/>
        <v>42</v>
      </c>
      <c r="PJ3" s="58">
        <f t="shared" si="40"/>
        <v>42</v>
      </c>
      <c r="PK3" s="58">
        <f t="shared" si="40"/>
        <v>42</v>
      </c>
      <c r="PL3" s="58">
        <f t="shared" si="40"/>
        <v>42</v>
      </c>
      <c r="PM3" s="58">
        <f t="shared" si="40"/>
        <v>42</v>
      </c>
      <c r="PN3" s="58">
        <f t="shared" ref="PN3:PU3" si="41">SUBTOTAL(9,PN7:PN36)</f>
        <v>42</v>
      </c>
      <c r="PO3" s="58">
        <f t="shared" si="41"/>
        <v>42</v>
      </c>
      <c r="PP3" s="58">
        <f t="shared" si="41"/>
        <v>42</v>
      </c>
      <c r="PQ3" s="58">
        <f t="shared" si="41"/>
        <v>42</v>
      </c>
      <c r="PR3" s="58">
        <f t="shared" si="41"/>
        <v>42</v>
      </c>
      <c r="PS3" s="58">
        <f t="shared" si="41"/>
        <v>42</v>
      </c>
      <c r="PT3" s="58">
        <f t="shared" si="41"/>
        <v>42</v>
      </c>
      <c r="PU3" s="58">
        <f t="shared" si="41"/>
        <v>42</v>
      </c>
      <c r="PV3" s="58"/>
      <c r="PW3" s="58"/>
      <c r="PX3" s="58"/>
      <c r="PY3" s="58">
        <f t="shared" ref="PY3:RD3" si="42">SUBTOTAL(9,PY7:PY36)</f>
        <v>62</v>
      </c>
      <c r="PZ3" s="58">
        <f t="shared" si="42"/>
        <v>65</v>
      </c>
      <c r="QA3" s="58">
        <f t="shared" si="42"/>
        <v>65</v>
      </c>
      <c r="QB3" s="58">
        <f t="shared" si="42"/>
        <v>65</v>
      </c>
      <c r="QC3" s="58">
        <f t="shared" si="42"/>
        <v>65</v>
      </c>
      <c r="QD3" s="58">
        <f t="shared" si="42"/>
        <v>67</v>
      </c>
      <c r="QE3" s="58">
        <f t="shared" si="42"/>
        <v>67</v>
      </c>
      <c r="QF3" s="58">
        <f t="shared" si="42"/>
        <v>67</v>
      </c>
      <c r="QG3" s="58">
        <f t="shared" si="42"/>
        <v>67</v>
      </c>
      <c r="QH3" s="58">
        <f t="shared" si="42"/>
        <v>67</v>
      </c>
      <c r="QI3" s="58">
        <f t="shared" si="42"/>
        <v>67</v>
      </c>
      <c r="QJ3" s="58">
        <f t="shared" si="42"/>
        <v>67</v>
      </c>
      <c r="QK3" s="58">
        <f t="shared" si="42"/>
        <v>67</v>
      </c>
      <c r="QL3" s="58">
        <f t="shared" si="42"/>
        <v>67</v>
      </c>
      <c r="QM3" s="58">
        <f t="shared" si="42"/>
        <v>67</v>
      </c>
      <c r="QN3" s="58">
        <f t="shared" si="42"/>
        <v>62</v>
      </c>
      <c r="QO3" s="58">
        <f t="shared" si="42"/>
        <v>62</v>
      </c>
      <c r="QP3" s="58">
        <f t="shared" si="42"/>
        <v>62</v>
      </c>
      <c r="QQ3" s="58">
        <f t="shared" si="42"/>
        <v>62</v>
      </c>
      <c r="QR3" s="58">
        <f t="shared" si="42"/>
        <v>62</v>
      </c>
      <c r="QS3" s="58">
        <f t="shared" si="42"/>
        <v>65</v>
      </c>
      <c r="QT3" s="58">
        <f t="shared" si="42"/>
        <v>65</v>
      </c>
      <c r="QU3" s="58">
        <f t="shared" si="42"/>
        <v>65</v>
      </c>
      <c r="QV3" s="58">
        <f t="shared" si="42"/>
        <v>65</v>
      </c>
      <c r="QW3" s="58">
        <f t="shared" si="42"/>
        <v>65</v>
      </c>
      <c r="QX3" s="58">
        <f t="shared" si="42"/>
        <v>65</v>
      </c>
      <c r="QY3" s="58">
        <f t="shared" si="42"/>
        <v>65</v>
      </c>
      <c r="QZ3" s="58">
        <f t="shared" si="42"/>
        <v>65</v>
      </c>
      <c r="RA3" s="58">
        <f t="shared" si="42"/>
        <v>65</v>
      </c>
      <c r="RB3" s="58">
        <f t="shared" si="42"/>
        <v>65</v>
      </c>
      <c r="RC3" s="58">
        <f t="shared" si="42"/>
        <v>65</v>
      </c>
      <c r="RD3" s="58">
        <f t="shared" si="42"/>
        <v>65</v>
      </c>
      <c r="RE3" s="58">
        <f t="shared" ref="RE3:SJ3" si="43">SUBTOTAL(9,RE7:RE36)</f>
        <v>65</v>
      </c>
      <c r="RF3" s="58">
        <f t="shared" si="43"/>
        <v>65</v>
      </c>
      <c r="RG3" s="58">
        <f t="shared" si="43"/>
        <v>65</v>
      </c>
      <c r="RH3" s="58">
        <f t="shared" si="43"/>
        <v>65</v>
      </c>
      <c r="RI3" s="58">
        <f t="shared" si="43"/>
        <v>65</v>
      </c>
      <c r="RJ3" s="58">
        <f t="shared" si="43"/>
        <v>65</v>
      </c>
      <c r="RK3" s="58">
        <f t="shared" si="43"/>
        <v>65</v>
      </c>
      <c r="RL3" s="58">
        <f t="shared" si="43"/>
        <v>65</v>
      </c>
      <c r="RM3" s="58">
        <f t="shared" si="43"/>
        <v>65</v>
      </c>
      <c r="RN3" s="58">
        <f t="shared" si="43"/>
        <v>65</v>
      </c>
      <c r="RO3" s="58">
        <f t="shared" si="43"/>
        <v>65</v>
      </c>
      <c r="RP3" s="58">
        <f t="shared" si="43"/>
        <v>65</v>
      </c>
      <c r="RQ3" s="58">
        <f t="shared" si="43"/>
        <v>65</v>
      </c>
      <c r="RR3" s="58">
        <f t="shared" si="43"/>
        <v>65</v>
      </c>
      <c r="RS3" s="58">
        <f t="shared" si="43"/>
        <v>65</v>
      </c>
      <c r="RT3" s="58">
        <f t="shared" si="43"/>
        <v>65</v>
      </c>
      <c r="RU3" s="58">
        <f t="shared" si="43"/>
        <v>65</v>
      </c>
      <c r="RV3" s="58">
        <f t="shared" si="43"/>
        <v>65</v>
      </c>
      <c r="RW3" s="58">
        <f t="shared" si="43"/>
        <v>65</v>
      </c>
      <c r="RX3" s="58">
        <f t="shared" si="43"/>
        <v>65</v>
      </c>
      <c r="RY3" s="58">
        <f t="shared" si="43"/>
        <v>65</v>
      </c>
      <c r="RZ3" s="58">
        <f t="shared" si="43"/>
        <v>65</v>
      </c>
      <c r="SA3" s="58">
        <f t="shared" si="43"/>
        <v>65</v>
      </c>
      <c r="SB3" s="58">
        <f t="shared" si="43"/>
        <v>65</v>
      </c>
      <c r="SC3" s="58">
        <f t="shared" si="43"/>
        <v>65</v>
      </c>
      <c r="SD3" s="58">
        <f t="shared" si="43"/>
        <v>65</v>
      </c>
      <c r="SE3" s="58">
        <f t="shared" si="43"/>
        <v>65</v>
      </c>
      <c r="SF3" s="58">
        <f t="shared" si="43"/>
        <v>65</v>
      </c>
      <c r="SG3" s="58">
        <f t="shared" si="43"/>
        <v>65</v>
      </c>
      <c r="SH3" s="58">
        <f t="shared" si="43"/>
        <v>65</v>
      </c>
      <c r="SI3" s="58">
        <f t="shared" si="43"/>
        <v>65</v>
      </c>
      <c r="SJ3" s="58">
        <f t="shared" si="43"/>
        <v>65</v>
      </c>
      <c r="SK3" s="58">
        <f t="shared" ref="SK3:TP3" si="44">SUBTOTAL(9,SK7:SK36)</f>
        <v>65</v>
      </c>
      <c r="SL3" s="58">
        <f t="shared" si="44"/>
        <v>65</v>
      </c>
      <c r="SM3" s="58">
        <f t="shared" si="44"/>
        <v>65</v>
      </c>
      <c r="SN3" s="58">
        <f t="shared" si="44"/>
        <v>65</v>
      </c>
      <c r="SO3" s="58">
        <f t="shared" si="44"/>
        <v>65</v>
      </c>
      <c r="SP3" s="58">
        <f t="shared" si="44"/>
        <v>65</v>
      </c>
      <c r="SQ3" s="58">
        <f t="shared" si="44"/>
        <v>65</v>
      </c>
      <c r="SR3" s="58">
        <f t="shared" si="44"/>
        <v>65</v>
      </c>
      <c r="SS3" s="58">
        <f t="shared" si="44"/>
        <v>65</v>
      </c>
      <c r="ST3" s="58">
        <f t="shared" si="44"/>
        <v>65</v>
      </c>
      <c r="SU3" s="58">
        <f t="shared" si="44"/>
        <v>65</v>
      </c>
      <c r="SV3" s="58">
        <f t="shared" si="44"/>
        <v>65</v>
      </c>
      <c r="SW3" s="58">
        <f t="shared" si="44"/>
        <v>65</v>
      </c>
      <c r="SX3" s="58">
        <f t="shared" si="44"/>
        <v>65</v>
      </c>
      <c r="SY3" s="58">
        <f t="shared" si="44"/>
        <v>65</v>
      </c>
      <c r="SZ3" s="58">
        <f t="shared" si="44"/>
        <v>65</v>
      </c>
      <c r="TA3" s="58">
        <f t="shared" si="44"/>
        <v>65</v>
      </c>
      <c r="TB3" s="58">
        <f t="shared" si="44"/>
        <v>65</v>
      </c>
      <c r="TC3" s="58">
        <f t="shared" si="44"/>
        <v>65</v>
      </c>
      <c r="TD3" s="58">
        <f t="shared" si="44"/>
        <v>65</v>
      </c>
      <c r="TE3" s="58">
        <f t="shared" si="44"/>
        <v>65</v>
      </c>
      <c r="TF3" s="58">
        <f t="shared" si="44"/>
        <v>65</v>
      </c>
      <c r="TG3" s="58">
        <f t="shared" si="44"/>
        <v>65</v>
      </c>
      <c r="TH3" s="58">
        <f t="shared" si="44"/>
        <v>65</v>
      </c>
      <c r="TI3" s="58">
        <f t="shared" si="44"/>
        <v>65</v>
      </c>
      <c r="TJ3" s="58">
        <f t="shared" si="44"/>
        <v>65</v>
      </c>
      <c r="TK3" s="58">
        <f t="shared" si="44"/>
        <v>65</v>
      </c>
      <c r="TL3" s="58">
        <f t="shared" si="44"/>
        <v>65</v>
      </c>
      <c r="TM3" s="58">
        <f t="shared" si="44"/>
        <v>65</v>
      </c>
      <c r="TN3" s="58">
        <f t="shared" si="44"/>
        <v>65</v>
      </c>
      <c r="TO3" s="58">
        <f t="shared" si="44"/>
        <v>65</v>
      </c>
      <c r="TP3" s="58">
        <f t="shared" si="44"/>
        <v>65</v>
      </c>
      <c r="TQ3" s="58">
        <f t="shared" ref="TQ3:TX3" si="45">SUBTOTAL(9,TQ7:TQ36)</f>
        <v>65</v>
      </c>
      <c r="TR3" s="58">
        <f t="shared" si="45"/>
        <v>65</v>
      </c>
      <c r="TS3" s="58">
        <f t="shared" si="45"/>
        <v>65</v>
      </c>
      <c r="TT3" s="58">
        <f t="shared" si="45"/>
        <v>65</v>
      </c>
      <c r="TU3" s="58">
        <f t="shared" si="45"/>
        <v>65</v>
      </c>
      <c r="TV3" s="58">
        <f t="shared" si="45"/>
        <v>65</v>
      </c>
      <c r="TW3" s="58">
        <f t="shared" si="45"/>
        <v>65</v>
      </c>
      <c r="TX3" s="58">
        <f t="shared" si="45"/>
        <v>65</v>
      </c>
      <c r="TY3" s="58"/>
      <c r="TZ3" s="58"/>
      <c r="UA3" s="58"/>
      <c r="UB3" s="58">
        <f t="shared" ref="UB3:VG3" si="46">SUBTOTAL(9,UB7:UB36)</f>
        <v>22</v>
      </c>
      <c r="UC3" s="58">
        <f t="shared" si="46"/>
        <v>22</v>
      </c>
      <c r="UD3" s="58">
        <f t="shared" si="46"/>
        <v>22</v>
      </c>
      <c r="UE3" s="58">
        <f t="shared" si="46"/>
        <v>22</v>
      </c>
      <c r="UF3" s="58">
        <f t="shared" si="46"/>
        <v>22</v>
      </c>
      <c r="UG3" s="58">
        <f t="shared" si="46"/>
        <v>22</v>
      </c>
      <c r="UH3" s="58">
        <f t="shared" si="46"/>
        <v>23</v>
      </c>
      <c r="UI3" s="58">
        <f t="shared" si="46"/>
        <v>23</v>
      </c>
      <c r="UJ3" s="58">
        <f t="shared" si="46"/>
        <v>25</v>
      </c>
      <c r="UK3" s="58">
        <f t="shared" si="46"/>
        <v>25</v>
      </c>
      <c r="UL3" s="58">
        <f t="shared" si="46"/>
        <v>25</v>
      </c>
      <c r="UM3" s="58">
        <f t="shared" si="46"/>
        <v>25</v>
      </c>
      <c r="UN3" s="58">
        <f t="shared" si="46"/>
        <v>25</v>
      </c>
      <c r="UO3" s="58">
        <f t="shared" si="46"/>
        <v>24</v>
      </c>
      <c r="UP3" s="58">
        <f t="shared" si="46"/>
        <v>24</v>
      </c>
      <c r="UQ3" s="58">
        <f t="shared" si="46"/>
        <v>29</v>
      </c>
      <c r="UR3" s="58">
        <f t="shared" si="46"/>
        <v>29</v>
      </c>
      <c r="US3" s="58">
        <f t="shared" si="46"/>
        <v>29</v>
      </c>
      <c r="UT3" s="58">
        <f t="shared" si="46"/>
        <v>29</v>
      </c>
      <c r="UU3" s="58">
        <f t="shared" si="46"/>
        <v>29</v>
      </c>
      <c r="UV3" s="58">
        <f t="shared" si="46"/>
        <v>29</v>
      </c>
      <c r="UW3" s="58">
        <f t="shared" si="46"/>
        <v>29</v>
      </c>
      <c r="UX3" s="58">
        <f t="shared" si="46"/>
        <v>29</v>
      </c>
      <c r="UY3" s="58">
        <f t="shared" si="46"/>
        <v>29</v>
      </c>
      <c r="UZ3" s="58">
        <f t="shared" si="46"/>
        <v>29</v>
      </c>
      <c r="VA3" s="58">
        <f t="shared" si="46"/>
        <v>29</v>
      </c>
      <c r="VB3" s="58">
        <f t="shared" si="46"/>
        <v>29</v>
      </c>
      <c r="VC3" s="58">
        <f t="shared" si="46"/>
        <v>29</v>
      </c>
      <c r="VD3" s="58">
        <f t="shared" si="46"/>
        <v>29</v>
      </c>
      <c r="VE3" s="58">
        <f t="shared" si="46"/>
        <v>29</v>
      </c>
      <c r="VF3" s="58">
        <f t="shared" si="46"/>
        <v>29</v>
      </c>
      <c r="VG3" s="58">
        <f t="shared" si="46"/>
        <v>29</v>
      </c>
      <c r="VH3" s="58">
        <f t="shared" ref="VH3:WM3" si="47">SUBTOTAL(9,VH7:VH36)</f>
        <v>29</v>
      </c>
      <c r="VI3" s="58">
        <f t="shared" si="47"/>
        <v>29</v>
      </c>
      <c r="VJ3" s="58">
        <f t="shared" si="47"/>
        <v>29</v>
      </c>
      <c r="VK3" s="58">
        <f t="shared" si="47"/>
        <v>29</v>
      </c>
      <c r="VL3" s="58">
        <f t="shared" si="47"/>
        <v>29</v>
      </c>
      <c r="VM3" s="58">
        <f t="shared" si="47"/>
        <v>29</v>
      </c>
      <c r="VN3" s="58">
        <f t="shared" si="47"/>
        <v>29</v>
      </c>
      <c r="VO3" s="58">
        <f t="shared" si="47"/>
        <v>29</v>
      </c>
      <c r="VP3" s="58">
        <f t="shared" si="47"/>
        <v>29</v>
      </c>
      <c r="VQ3" s="58">
        <f t="shared" si="47"/>
        <v>29</v>
      </c>
      <c r="VR3" s="58">
        <f t="shared" si="47"/>
        <v>29</v>
      </c>
      <c r="VS3" s="58">
        <f t="shared" si="47"/>
        <v>29</v>
      </c>
      <c r="VT3" s="58">
        <f t="shared" si="47"/>
        <v>29</v>
      </c>
      <c r="VU3" s="58">
        <f t="shared" si="47"/>
        <v>29</v>
      </c>
      <c r="VV3" s="58">
        <f t="shared" si="47"/>
        <v>29</v>
      </c>
      <c r="VW3" s="58">
        <f t="shared" si="47"/>
        <v>29</v>
      </c>
      <c r="VX3" s="58">
        <f t="shared" si="47"/>
        <v>29</v>
      </c>
      <c r="VY3" s="58">
        <f t="shared" si="47"/>
        <v>29</v>
      </c>
      <c r="VZ3" s="58">
        <f t="shared" si="47"/>
        <v>29</v>
      </c>
      <c r="WA3" s="58">
        <f t="shared" si="47"/>
        <v>29</v>
      </c>
      <c r="WB3" s="58">
        <f t="shared" si="47"/>
        <v>29</v>
      </c>
      <c r="WC3" s="58">
        <f t="shared" si="47"/>
        <v>29</v>
      </c>
      <c r="WD3" s="58">
        <f t="shared" si="47"/>
        <v>29</v>
      </c>
      <c r="WE3" s="58">
        <f t="shared" si="47"/>
        <v>29</v>
      </c>
      <c r="WF3" s="58">
        <f t="shared" si="47"/>
        <v>29</v>
      </c>
      <c r="WG3" s="58">
        <f t="shared" si="47"/>
        <v>29</v>
      </c>
      <c r="WH3" s="58">
        <f t="shared" si="47"/>
        <v>29</v>
      </c>
      <c r="WI3" s="58">
        <f t="shared" si="47"/>
        <v>29</v>
      </c>
      <c r="WJ3" s="58">
        <f t="shared" si="47"/>
        <v>29</v>
      </c>
      <c r="WK3" s="58">
        <f t="shared" si="47"/>
        <v>29</v>
      </c>
      <c r="WL3" s="58">
        <f t="shared" si="47"/>
        <v>29</v>
      </c>
      <c r="WM3" s="58">
        <f t="shared" si="47"/>
        <v>29</v>
      </c>
      <c r="WN3" s="58">
        <f t="shared" ref="WN3:XS3" si="48">SUBTOTAL(9,WN7:WN36)</f>
        <v>29</v>
      </c>
      <c r="WO3" s="58">
        <f t="shared" si="48"/>
        <v>29</v>
      </c>
      <c r="WP3" s="58">
        <f t="shared" si="48"/>
        <v>29</v>
      </c>
      <c r="WQ3" s="58">
        <f t="shared" si="48"/>
        <v>29</v>
      </c>
      <c r="WR3" s="58">
        <f t="shared" si="48"/>
        <v>29</v>
      </c>
      <c r="WS3" s="58">
        <f t="shared" si="48"/>
        <v>29</v>
      </c>
      <c r="WT3" s="58">
        <f t="shared" si="48"/>
        <v>29</v>
      </c>
      <c r="WU3" s="58">
        <f t="shared" si="48"/>
        <v>29</v>
      </c>
      <c r="WV3" s="58">
        <f t="shared" si="48"/>
        <v>29</v>
      </c>
      <c r="WW3" s="58">
        <f t="shared" si="48"/>
        <v>29</v>
      </c>
      <c r="WX3" s="58">
        <f t="shared" si="48"/>
        <v>29</v>
      </c>
      <c r="WY3" s="58">
        <f t="shared" si="48"/>
        <v>29</v>
      </c>
      <c r="WZ3" s="58">
        <f t="shared" si="48"/>
        <v>29</v>
      </c>
      <c r="XA3" s="58">
        <f t="shared" si="48"/>
        <v>29</v>
      </c>
      <c r="XB3" s="58">
        <f t="shared" si="48"/>
        <v>29</v>
      </c>
      <c r="XC3" s="58">
        <f t="shared" si="48"/>
        <v>29</v>
      </c>
      <c r="XD3" s="58">
        <f t="shared" si="48"/>
        <v>29</v>
      </c>
      <c r="XE3" s="58">
        <f t="shared" si="48"/>
        <v>29</v>
      </c>
      <c r="XF3" s="58">
        <f t="shared" si="48"/>
        <v>29</v>
      </c>
      <c r="XG3" s="58">
        <f t="shared" si="48"/>
        <v>29</v>
      </c>
      <c r="XH3" s="58">
        <f t="shared" si="48"/>
        <v>29</v>
      </c>
      <c r="XI3" s="58">
        <f t="shared" si="48"/>
        <v>29</v>
      </c>
      <c r="XJ3" s="58">
        <f t="shared" si="48"/>
        <v>29</v>
      </c>
      <c r="XK3" s="58">
        <f t="shared" si="48"/>
        <v>29</v>
      </c>
      <c r="XL3" s="58">
        <f t="shared" si="48"/>
        <v>29</v>
      </c>
      <c r="XM3" s="58">
        <f t="shared" si="48"/>
        <v>29</v>
      </c>
      <c r="XN3" s="58">
        <f t="shared" si="48"/>
        <v>29</v>
      </c>
      <c r="XO3" s="58">
        <f t="shared" si="48"/>
        <v>29</v>
      </c>
      <c r="XP3" s="58">
        <f t="shared" si="48"/>
        <v>29</v>
      </c>
      <c r="XQ3" s="58">
        <f t="shared" si="48"/>
        <v>29</v>
      </c>
      <c r="XR3" s="58">
        <f t="shared" si="48"/>
        <v>29</v>
      </c>
      <c r="XS3" s="58">
        <f t="shared" si="48"/>
        <v>29</v>
      </c>
      <c r="XT3" s="58">
        <f t="shared" ref="XT3:YA3" si="49">SUBTOTAL(9,XT7:XT36)</f>
        <v>29</v>
      </c>
      <c r="XU3" s="58">
        <f t="shared" si="49"/>
        <v>29</v>
      </c>
      <c r="XV3" s="58">
        <f t="shared" si="49"/>
        <v>29</v>
      </c>
      <c r="XW3" s="58">
        <f t="shared" si="49"/>
        <v>29</v>
      </c>
      <c r="XX3" s="58">
        <f t="shared" si="49"/>
        <v>29</v>
      </c>
      <c r="XY3" s="58">
        <f t="shared" si="49"/>
        <v>29</v>
      </c>
      <c r="XZ3" s="58">
        <f t="shared" si="49"/>
        <v>29</v>
      </c>
      <c r="YA3" s="58">
        <f t="shared" si="49"/>
        <v>29</v>
      </c>
      <c r="YB3" s="58"/>
      <c r="YC3" s="58"/>
      <c r="YD3" s="58"/>
      <c r="YE3" s="58">
        <f t="shared" ref="YE3:ZJ3" si="50">SUBTOTAL(9,YE7:YE36)</f>
        <v>5</v>
      </c>
      <c r="YF3" s="58">
        <f t="shared" si="50"/>
        <v>5</v>
      </c>
      <c r="YG3" s="58">
        <f t="shared" si="50"/>
        <v>5</v>
      </c>
      <c r="YH3" s="58">
        <f t="shared" si="50"/>
        <v>5</v>
      </c>
      <c r="YI3" s="58">
        <f t="shared" si="50"/>
        <v>5</v>
      </c>
      <c r="YJ3" s="58">
        <f t="shared" si="50"/>
        <v>5</v>
      </c>
      <c r="YK3" s="58">
        <f t="shared" si="50"/>
        <v>5</v>
      </c>
      <c r="YL3" s="58">
        <f t="shared" si="50"/>
        <v>5</v>
      </c>
      <c r="YM3" s="58">
        <f t="shared" si="50"/>
        <v>5</v>
      </c>
      <c r="YN3" s="58">
        <f t="shared" si="50"/>
        <v>5</v>
      </c>
      <c r="YO3" s="58">
        <f t="shared" si="50"/>
        <v>5</v>
      </c>
      <c r="YP3" s="58">
        <f t="shared" si="50"/>
        <v>5</v>
      </c>
      <c r="YQ3" s="58">
        <f t="shared" si="50"/>
        <v>5</v>
      </c>
      <c r="YR3" s="58">
        <f t="shared" si="50"/>
        <v>5</v>
      </c>
      <c r="YS3" s="58">
        <f t="shared" si="50"/>
        <v>5</v>
      </c>
      <c r="YT3" s="58">
        <f t="shared" si="50"/>
        <v>5</v>
      </c>
      <c r="YU3" s="58">
        <f t="shared" si="50"/>
        <v>5</v>
      </c>
      <c r="YV3" s="58">
        <f t="shared" si="50"/>
        <v>5</v>
      </c>
      <c r="YW3" s="58">
        <f t="shared" si="50"/>
        <v>5</v>
      </c>
      <c r="YX3" s="58">
        <f t="shared" si="50"/>
        <v>5</v>
      </c>
      <c r="YY3" s="58">
        <f t="shared" si="50"/>
        <v>5</v>
      </c>
      <c r="YZ3" s="58">
        <f t="shared" si="50"/>
        <v>5</v>
      </c>
      <c r="ZA3" s="58">
        <f t="shared" si="50"/>
        <v>5</v>
      </c>
      <c r="ZB3" s="58">
        <f t="shared" si="50"/>
        <v>5</v>
      </c>
      <c r="ZC3" s="58">
        <f t="shared" si="50"/>
        <v>5</v>
      </c>
      <c r="ZD3" s="58">
        <f t="shared" si="50"/>
        <v>5</v>
      </c>
      <c r="ZE3" s="58">
        <f t="shared" si="50"/>
        <v>5</v>
      </c>
      <c r="ZF3" s="58">
        <f t="shared" si="50"/>
        <v>5</v>
      </c>
      <c r="ZG3" s="58">
        <f t="shared" si="50"/>
        <v>5</v>
      </c>
      <c r="ZH3" s="58">
        <f t="shared" si="50"/>
        <v>5</v>
      </c>
      <c r="ZI3" s="58">
        <f t="shared" si="50"/>
        <v>5</v>
      </c>
      <c r="ZJ3" s="58">
        <f t="shared" si="50"/>
        <v>5</v>
      </c>
      <c r="ZK3" s="58">
        <f t="shared" ref="ZK3:AAP3" si="51">SUBTOTAL(9,ZK7:ZK36)</f>
        <v>5</v>
      </c>
      <c r="ZL3" s="58">
        <f t="shared" si="51"/>
        <v>5</v>
      </c>
      <c r="ZM3" s="58">
        <f t="shared" si="51"/>
        <v>5</v>
      </c>
      <c r="ZN3" s="58">
        <f t="shared" si="51"/>
        <v>5</v>
      </c>
      <c r="ZO3" s="58">
        <f t="shared" si="51"/>
        <v>5</v>
      </c>
      <c r="ZP3" s="58">
        <f t="shared" si="51"/>
        <v>5</v>
      </c>
      <c r="ZQ3" s="58">
        <f t="shared" si="51"/>
        <v>5</v>
      </c>
      <c r="ZR3" s="58">
        <f t="shared" si="51"/>
        <v>5</v>
      </c>
      <c r="ZS3" s="58">
        <f t="shared" si="51"/>
        <v>5</v>
      </c>
      <c r="ZT3" s="58">
        <f t="shared" si="51"/>
        <v>5</v>
      </c>
      <c r="ZU3" s="58">
        <f t="shared" si="51"/>
        <v>5</v>
      </c>
      <c r="ZV3" s="58">
        <f t="shared" si="51"/>
        <v>5</v>
      </c>
      <c r="ZW3" s="58">
        <f t="shared" si="51"/>
        <v>5</v>
      </c>
      <c r="ZX3" s="58">
        <f t="shared" si="51"/>
        <v>5</v>
      </c>
      <c r="ZY3" s="58">
        <f t="shared" si="51"/>
        <v>5</v>
      </c>
      <c r="ZZ3" s="58">
        <f t="shared" si="51"/>
        <v>5</v>
      </c>
      <c r="AAA3" s="58">
        <f t="shared" si="51"/>
        <v>5</v>
      </c>
      <c r="AAB3" s="58">
        <f t="shared" si="51"/>
        <v>5</v>
      </c>
      <c r="AAC3" s="58">
        <f t="shared" si="51"/>
        <v>5</v>
      </c>
      <c r="AAD3" s="58">
        <f t="shared" si="51"/>
        <v>5</v>
      </c>
      <c r="AAE3" s="58">
        <f t="shared" si="51"/>
        <v>5</v>
      </c>
      <c r="AAF3" s="58">
        <f t="shared" si="51"/>
        <v>5</v>
      </c>
      <c r="AAG3" s="58">
        <f t="shared" si="51"/>
        <v>5</v>
      </c>
      <c r="AAH3" s="58">
        <f t="shared" si="51"/>
        <v>5</v>
      </c>
      <c r="AAI3" s="58">
        <f t="shared" si="51"/>
        <v>5</v>
      </c>
      <c r="AAJ3" s="58">
        <f t="shared" si="51"/>
        <v>5</v>
      </c>
      <c r="AAK3" s="58">
        <f t="shared" si="51"/>
        <v>5</v>
      </c>
      <c r="AAL3" s="58">
        <f t="shared" si="51"/>
        <v>5</v>
      </c>
      <c r="AAM3" s="58">
        <f t="shared" si="51"/>
        <v>5</v>
      </c>
      <c r="AAN3" s="58">
        <f t="shared" si="51"/>
        <v>5</v>
      </c>
      <c r="AAO3" s="58">
        <f t="shared" si="51"/>
        <v>5</v>
      </c>
      <c r="AAP3" s="58">
        <f t="shared" si="51"/>
        <v>5</v>
      </c>
      <c r="AAQ3" s="58">
        <f t="shared" ref="AAQ3:ABV3" si="52">SUBTOTAL(9,AAQ7:AAQ36)</f>
        <v>5</v>
      </c>
      <c r="AAR3" s="58">
        <f t="shared" si="52"/>
        <v>5</v>
      </c>
      <c r="AAS3" s="58">
        <f t="shared" si="52"/>
        <v>5</v>
      </c>
      <c r="AAT3" s="58">
        <f t="shared" si="52"/>
        <v>5</v>
      </c>
      <c r="AAU3" s="58">
        <f t="shared" si="52"/>
        <v>5</v>
      </c>
      <c r="AAV3" s="58">
        <f t="shared" si="52"/>
        <v>5</v>
      </c>
      <c r="AAW3" s="58">
        <f t="shared" si="52"/>
        <v>5</v>
      </c>
      <c r="AAX3" s="58">
        <f t="shared" si="52"/>
        <v>5</v>
      </c>
      <c r="AAY3" s="58">
        <f t="shared" si="52"/>
        <v>5</v>
      </c>
      <c r="AAZ3" s="58">
        <f t="shared" si="52"/>
        <v>5</v>
      </c>
      <c r="ABA3" s="58">
        <f t="shared" si="52"/>
        <v>5</v>
      </c>
      <c r="ABB3" s="58">
        <f t="shared" si="52"/>
        <v>5</v>
      </c>
      <c r="ABC3" s="58">
        <f t="shared" si="52"/>
        <v>5</v>
      </c>
      <c r="ABD3" s="58">
        <f t="shared" si="52"/>
        <v>5</v>
      </c>
      <c r="ABE3" s="58">
        <f t="shared" si="52"/>
        <v>5</v>
      </c>
      <c r="ABF3" s="58">
        <f t="shared" si="52"/>
        <v>5</v>
      </c>
      <c r="ABG3" s="58">
        <f t="shared" si="52"/>
        <v>5</v>
      </c>
      <c r="ABH3" s="58">
        <f t="shared" si="52"/>
        <v>5</v>
      </c>
      <c r="ABI3" s="58">
        <f t="shared" si="52"/>
        <v>5</v>
      </c>
      <c r="ABJ3" s="58">
        <f t="shared" si="52"/>
        <v>5</v>
      </c>
      <c r="ABK3" s="58">
        <f t="shared" si="52"/>
        <v>5</v>
      </c>
      <c r="ABL3" s="58">
        <f t="shared" si="52"/>
        <v>5</v>
      </c>
      <c r="ABM3" s="58">
        <f t="shared" si="52"/>
        <v>5</v>
      </c>
      <c r="ABN3" s="58">
        <f t="shared" si="52"/>
        <v>5</v>
      </c>
      <c r="ABO3" s="58">
        <f t="shared" si="52"/>
        <v>5</v>
      </c>
      <c r="ABP3" s="58">
        <f t="shared" si="52"/>
        <v>5</v>
      </c>
      <c r="ABQ3" s="58">
        <f t="shared" si="52"/>
        <v>5</v>
      </c>
      <c r="ABR3" s="58">
        <f t="shared" si="52"/>
        <v>5</v>
      </c>
      <c r="ABS3" s="58">
        <f t="shared" si="52"/>
        <v>5</v>
      </c>
      <c r="ABT3" s="58">
        <f t="shared" si="52"/>
        <v>5</v>
      </c>
      <c r="ABU3" s="58">
        <f t="shared" si="52"/>
        <v>5</v>
      </c>
      <c r="ABV3" s="58">
        <f t="shared" si="52"/>
        <v>5</v>
      </c>
      <c r="ABW3" s="58">
        <f t="shared" ref="ABW3:ACD3" si="53">SUBTOTAL(9,ABW7:ABW36)</f>
        <v>5</v>
      </c>
      <c r="ABX3" s="58">
        <f t="shared" si="53"/>
        <v>5</v>
      </c>
      <c r="ABY3" s="58">
        <f t="shared" si="53"/>
        <v>5</v>
      </c>
      <c r="ABZ3" s="58">
        <f t="shared" si="53"/>
        <v>5</v>
      </c>
      <c r="ACA3" s="58">
        <f t="shared" si="53"/>
        <v>5</v>
      </c>
      <c r="ACB3" s="58">
        <f t="shared" si="53"/>
        <v>5</v>
      </c>
      <c r="ACC3" s="58">
        <f t="shared" si="53"/>
        <v>5</v>
      </c>
      <c r="ACD3" s="58">
        <f t="shared" si="53"/>
        <v>5</v>
      </c>
      <c r="ACE3" s="58"/>
      <c r="ACF3" s="58"/>
      <c r="ACG3" s="58"/>
      <c r="ACH3" s="58">
        <f>SUBTOTAL(9,ACH7:ACH36)</f>
        <v>0</v>
      </c>
      <c r="ACI3" s="58">
        <f>SUBTOTAL(9,ACI7:ACI36)</f>
        <v>0</v>
      </c>
      <c r="ACJ3" s="58"/>
      <c r="ACK3" s="58"/>
      <c r="ACL3" s="58">
        <f t="shared" ref="ACL3:ADQ3" si="54">SUBTOTAL(9,ACL7:ACL36)</f>
        <v>65</v>
      </c>
      <c r="ACM3" s="58">
        <f t="shared" si="54"/>
        <v>69</v>
      </c>
      <c r="ACN3" s="58">
        <f t="shared" si="54"/>
        <v>77</v>
      </c>
      <c r="ACO3" s="58">
        <f t="shared" si="54"/>
        <v>77</v>
      </c>
      <c r="ACP3" s="58">
        <f t="shared" si="54"/>
        <v>77</v>
      </c>
      <c r="ACQ3" s="58">
        <f t="shared" si="54"/>
        <v>87</v>
      </c>
      <c r="ACR3" s="58">
        <f t="shared" si="54"/>
        <v>95</v>
      </c>
      <c r="ACS3" s="58">
        <f t="shared" si="54"/>
        <v>101</v>
      </c>
      <c r="ACT3" s="58">
        <f t="shared" si="54"/>
        <v>110</v>
      </c>
      <c r="ACU3" s="58">
        <f t="shared" si="54"/>
        <v>112</v>
      </c>
      <c r="ACV3" s="58">
        <f t="shared" si="54"/>
        <v>112</v>
      </c>
      <c r="ACW3" s="58">
        <f t="shared" si="54"/>
        <v>114</v>
      </c>
      <c r="ACX3" s="58">
        <f t="shared" si="54"/>
        <v>121</v>
      </c>
      <c r="ACY3" s="58">
        <f t="shared" si="54"/>
        <v>127</v>
      </c>
      <c r="ACZ3" s="58">
        <f t="shared" si="54"/>
        <v>131</v>
      </c>
      <c r="ADA3" s="58">
        <f t="shared" si="54"/>
        <v>133</v>
      </c>
      <c r="ADB3" s="58">
        <f t="shared" si="54"/>
        <v>138</v>
      </c>
      <c r="ADC3" s="58">
        <f t="shared" si="54"/>
        <v>138</v>
      </c>
      <c r="ADD3" s="58">
        <f t="shared" si="54"/>
        <v>138</v>
      </c>
      <c r="ADE3" s="58">
        <f t="shared" si="54"/>
        <v>143</v>
      </c>
      <c r="ADF3" s="58">
        <f t="shared" si="54"/>
        <v>143</v>
      </c>
      <c r="ADG3" s="58">
        <f t="shared" si="54"/>
        <v>148</v>
      </c>
      <c r="ADH3" s="58">
        <f t="shared" si="54"/>
        <v>148</v>
      </c>
      <c r="ADI3" s="58">
        <f t="shared" si="54"/>
        <v>148</v>
      </c>
      <c r="ADJ3" s="58">
        <f t="shared" si="54"/>
        <v>148</v>
      </c>
      <c r="ADK3" s="58">
        <f t="shared" si="54"/>
        <v>126</v>
      </c>
      <c r="ADL3" s="58">
        <f t="shared" si="54"/>
        <v>126</v>
      </c>
      <c r="ADM3" s="58">
        <f t="shared" si="54"/>
        <v>126</v>
      </c>
      <c r="ADN3" s="58">
        <f t="shared" si="54"/>
        <v>126</v>
      </c>
      <c r="ADO3" s="58">
        <f t="shared" si="54"/>
        <v>126</v>
      </c>
      <c r="ADP3" s="58">
        <f t="shared" si="54"/>
        <v>126</v>
      </c>
      <c r="ADQ3" s="58">
        <f t="shared" si="54"/>
        <v>126</v>
      </c>
      <c r="ADR3" s="58">
        <f t="shared" ref="ADR3:AEM3" si="55">SUBTOTAL(9,ADR7:ADR36)</f>
        <v>126</v>
      </c>
      <c r="ADS3" s="58">
        <f t="shared" si="55"/>
        <v>126</v>
      </c>
      <c r="ADT3" s="58">
        <f t="shared" si="55"/>
        <v>126</v>
      </c>
      <c r="ADU3" s="58">
        <f t="shared" si="55"/>
        <v>126</v>
      </c>
      <c r="ADV3" s="58">
        <f t="shared" si="55"/>
        <v>126</v>
      </c>
      <c r="ADW3" s="58">
        <f t="shared" si="55"/>
        <v>126</v>
      </c>
      <c r="ADX3" s="58">
        <f t="shared" si="55"/>
        <v>126</v>
      </c>
      <c r="ADY3" s="58">
        <f t="shared" si="55"/>
        <v>126</v>
      </c>
      <c r="ADZ3" s="58">
        <f t="shared" si="55"/>
        <v>126</v>
      </c>
      <c r="AEA3" s="58">
        <f t="shared" si="55"/>
        <v>126</v>
      </c>
      <c r="AEB3" s="58">
        <f t="shared" si="55"/>
        <v>126</v>
      </c>
      <c r="AEC3" s="58">
        <f t="shared" si="55"/>
        <v>126</v>
      </c>
      <c r="AED3" s="58">
        <f t="shared" si="55"/>
        <v>126</v>
      </c>
      <c r="AEE3" s="58">
        <f t="shared" si="55"/>
        <v>0</v>
      </c>
      <c r="AEF3" s="58">
        <f t="shared" si="55"/>
        <v>0</v>
      </c>
      <c r="AEG3" s="58">
        <f t="shared" si="55"/>
        <v>0</v>
      </c>
      <c r="AEH3" s="58">
        <f t="shared" si="55"/>
        <v>0</v>
      </c>
      <c r="AEI3" s="58">
        <f t="shared" si="55"/>
        <v>0</v>
      </c>
      <c r="AEJ3" s="58">
        <f t="shared" si="55"/>
        <v>0</v>
      </c>
      <c r="AEK3" s="58">
        <f t="shared" si="55"/>
        <v>0</v>
      </c>
      <c r="AEL3" s="58">
        <f t="shared" si="55"/>
        <v>0</v>
      </c>
      <c r="AEM3" s="58">
        <f t="shared" si="55"/>
        <v>0</v>
      </c>
      <c r="AEN3" s="58">
        <f t="shared" ref="AEN3:AGK3" si="56">SUBTOTAL(9,AEN7:AEN36)</f>
        <v>0</v>
      </c>
      <c r="AEO3" s="58">
        <f t="shared" si="56"/>
        <v>0</v>
      </c>
      <c r="AEP3" s="58">
        <f t="shared" si="56"/>
        <v>0</v>
      </c>
      <c r="AEQ3" s="58">
        <f t="shared" si="56"/>
        <v>0</v>
      </c>
      <c r="AER3" s="58">
        <f t="shared" si="56"/>
        <v>0</v>
      </c>
      <c r="AES3" s="58">
        <f t="shared" si="56"/>
        <v>0</v>
      </c>
      <c r="AET3" s="58">
        <f t="shared" si="56"/>
        <v>0</v>
      </c>
      <c r="AEU3" s="58">
        <f t="shared" si="56"/>
        <v>0</v>
      </c>
      <c r="AEV3" s="58">
        <f t="shared" si="56"/>
        <v>0</v>
      </c>
      <c r="AEW3" s="58">
        <f t="shared" si="56"/>
        <v>0</v>
      </c>
      <c r="AEX3" s="58">
        <f t="shared" si="56"/>
        <v>0</v>
      </c>
      <c r="AEY3" s="58">
        <f t="shared" si="56"/>
        <v>0</v>
      </c>
      <c r="AEZ3" s="58">
        <f t="shared" si="56"/>
        <v>0</v>
      </c>
      <c r="AFA3" s="58">
        <f t="shared" si="56"/>
        <v>0</v>
      </c>
      <c r="AFB3" s="58">
        <f t="shared" si="56"/>
        <v>0</v>
      </c>
      <c r="AFC3" s="58">
        <f t="shared" si="56"/>
        <v>0</v>
      </c>
      <c r="AFD3" s="58">
        <f t="shared" si="56"/>
        <v>0</v>
      </c>
      <c r="AFE3" s="58">
        <f t="shared" si="56"/>
        <v>0</v>
      </c>
      <c r="AFF3" s="58">
        <f t="shared" si="56"/>
        <v>0</v>
      </c>
      <c r="AFG3" s="58">
        <f t="shared" si="56"/>
        <v>0</v>
      </c>
      <c r="AFH3" s="58">
        <f t="shared" si="56"/>
        <v>0</v>
      </c>
      <c r="AFI3" s="58">
        <f t="shared" si="56"/>
        <v>0</v>
      </c>
      <c r="AFJ3" s="58">
        <f t="shared" si="56"/>
        <v>0</v>
      </c>
      <c r="AFK3" s="58">
        <f t="shared" si="56"/>
        <v>0</v>
      </c>
      <c r="AFL3" s="58">
        <f t="shared" si="56"/>
        <v>0</v>
      </c>
      <c r="AFM3" s="58">
        <f t="shared" si="56"/>
        <v>0</v>
      </c>
      <c r="AFN3" s="58">
        <f t="shared" si="56"/>
        <v>0</v>
      </c>
      <c r="AFO3" s="58">
        <f t="shared" si="56"/>
        <v>0</v>
      </c>
      <c r="AFP3" s="58">
        <f t="shared" si="56"/>
        <v>0</v>
      </c>
      <c r="AFQ3" s="58">
        <f t="shared" si="56"/>
        <v>0</v>
      </c>
      <c r="AFR3" s="58">
        <f t="shared" si="56"/>
        <v>0</v>
      </c>
      <c r="AFS3" s="58">
        <f t="shared" si="56"/>
        <v>0</v>
      </c>
      <c r="AFT3" s="58">
        <f t="shared" si="56"/>
        <v>0</v>
      </c>
      <c r="AFU3" s="58">
        <f t="shared" si="56"/>
        <v>0</v>
      </c>
      <c r="AFV3" s="58">
        <f t="shared" si="56"/>
        <v>0</v>
      </c>
      <c r="AFW3" s="58">
        <f t="shared" si="56"/>
        <v>0</v>
      </c>
      <c r="AFX3" s="58">
        <f t="shared" si="56"/>
        <v>0</v>
      </c>
      <c r="AFY3" s="58">
        <f t="shared" si="56"/>
        <v>0</v>
      </c>
      <c r="AFZ3" s="58">
        <f t="shared" si="56"/>
        <v>0</v>
      </c>
      <c r="AGA3" s="58">
        <f t="shared" si="56"/>
        <v>0</v>
      </c>
      <c r="AGB3" s="58">
        <f t="shared" si="56"/>
        <v>0</v>
      </c>
      <c r="AGC3" s="58">
        <f t="shared" si="56"/>
        <v>0</v>
      </c>
      <c r="AGD3" s="58">
        <f t="shared" si="56"/>
        <v>0</v>
      </c>
      <c r="AGE3" s="58">
        <f t="shared" si="56"/>
        <v>0</v>
      </c>
      <c r="AGF3" s="58">
        <f t="shared" si="56"/>
        <v>0</v>
      </c>
      <c r="AGG3" s="58">
        <f t="shared" si="56"/>
        <v>0</v>
      </c>
      <c r="AGH3" s="58">
        <f t="shared" si="56"/>
        <v>0</v>
      </c>
      <c r="AGI3" s="58">
        <f t="shared" si="56"/>
        <v>0</v>
      </c>
      <c r="AGJ3" s="58">
        <f t="shared" si="56"/>
        <v>0</v>
      </c>
      <c r="AGK3" s="58">
        <f t="shared" si="56"/>
        <v>0</v>
      </c>
      <c r="AGL3" s="58"/>
      <c r="AGM3" s="58"/>
      <c r="AGN3" s="58"/>
    </row>
    <row r="4" spans="1:16377" s="52" customFormat="1" ht="54" customHeight="1">
      <c r="A4" s="59" t="s">
        <v>0</v>
      </c>
      <c r="B4" s="61" t="s">
        <v>256</v>
      </c>
      <c r="C4" s="60" t="s">
        <v>14</v>
      </c>
      <c r="D4" s="62" t="s">
        <v>24</v>
      </c>
      <c r="E4" s="62" t="s">
        <v>86</v>
      </c>
      <c r="F4" s="62" t="s">
        <v>87</v>
      </c>
      <c r="G4" s="63" t="s">
        <v>88</v>
      </c>
      <c r="H4" s="61" t="s">
        <v>2</v>
      </c>
      <c r="I4" s="61" t="s">
        <v>3</v>
      </c>
      <c r="J4" s="64" t="s">
        <v>23</v>
      </c>
      <c r="K4" s="64" t="s">
        <v>78</v>
      </c>
      <c r="L4" s="64" t="s">
        <v>70</v>
      </c>
      <c r="M4" s="65">
        <f>Cover!D5</f>
        <v>43271</v>
      </c>
      <c r="N4" s="66">
        <f t="shared" ref="N4:BY4" si="57">M4+1</f>
        <v>43272</v>
      </c>
      <c r="O4" s="67">
        <f t="shared" si="57"/>
        <v>43273</v>
      </c>
      <c r="P4" s="66">
        <f t="shared" si="57"/>
        <v>43274</v>
      </c>
      <c r="Q4" s="66">
        <f t="shared" si="57"/>
        <v>43275</v>
      </c>
      <c r="R4" s="66">
        <f t="shared" si="57"/>
        <v>43276</v>
      </c>
      <c r="S4" s="66">
        <f t="shared" si="57"/>
        <v>43277</v>
      </c>
      <c r="T4" s="66">
        <f t="shared" si="57"/>
        <v>43278</v>
      </c>
      <c r="U4" s="67">
        <f t="shared" si="57"/>
        <v>43279</v>
      </c>
      <c r="V4" s="66">
        <f t="shared" si="57"/>
        <v>43280</v>
      </c>
      <c r="W4" s="66">
        <f t="shared" si="57"/>
        <v>43281</v>
      </c>
      <c r="X4" s="66">
        <f t="shared" si="57"/>
        <v>43282</v>
      </c>
      <c r="Y4" s="66">
        <f t="shared" si="57"/>
        <v>43283</v>
      </c>
      <c r="Z4" s="66">
        <f t="shared" si="57"/>
        <v>43284</v>
      </c>
      <c r="AA4" s="66">
        <f t="shared" si="57"/>
        <v>43285</v>
      </c>
      <c r="AB4" s="66">
        <f t="shared" si="57"/>
        <v>43286</v>
      </c>
      <c r="AC4" s="66">
        <f t="shared" si="57"/>
        <v>43287</v>
      </c>
      <c r="AD4" s="66">
        <f t="shared" si="57"/>
        <v>43288</v>
      </c>
      <c r="AE4" s="66">
        <f t="shared" si="57"/>
        <v>43289</v>
      </c>
      <c r="AF4" s="66">
        <f t="shared" si="57"/>
        <v>43290</v>
      </c>
      <c r="AG4" s="66">
        <f t="shared" si="57"/>
        <v>43291</v>
      </c>
      <c r="AH4" s="466">
        <f t="shared" si="57"/>
        <v>43292</v>
      </c>
      <c r="AI4" s="66">
        <f t="shared" si="57"/>
        <v>43293</v>
      </c>
      <c r="AJ4" s="66">
        <f t="shared" si="57"/>
        <v>43294</v>
      </c>
      <c r="AK4" s="66">
        <f t="shared" si="57"/>
        <v>43295</v>
      </c>
      <c r="AL4" s="66">
        <f t="shared" si="57"/>
        <v>43296</v>
      </c>
      <c r="AM4" s="66">
        <f t="shared" si="57"/>
        <v>43297</v>
      </c>
      <c r="AN4" s="466">
        <f t="shared" si="57"/>
        <v>43298</v>
      </c>
      <c r="AO4" s="67">
        <f t="shared" si="57"/>
        <v>43299</v>
      </c>
      <c r="AP4" s="66">
        <f t="shared" si="57"/>
        <v>43300</v>
      </c>
      <c r="AQ4" s="66">
        <f t="shared" si="57"/>
        <v>43301</v>
      </c>
      <c r="AR4" s="66">
        <f t="shared" si="57"/>
        <v>43302</v>
      </c>
      <c r="AS4" s="66">
        <f t="shared" si="57"/>
        <v>43303</v>
      </c>
      <c r="AT4" s="66">
        <f t="shared" si="57"/>
        <v>43304</v>
      </c>
      <c r="AU4" s="66">
        <f t="shared" si="57"/>
        <v>43305</v>
      </c>
      <c r="AV4" s="66">
        <f t="shared" si="57"/>
        <v>43306</v>
      </c>
      <c r="AW4" s="66">
        <f t="shared" si="57"/>
        <v>43307</v>
      </c>
      <c r="AX4" s="66">
        <f t="shared" si="57"/>
        <v>43308</v>
      </c>
      <c r="AY4" s="66">
        <f t="shared" si="57"/>
        <v>43309</v>
      </c>
      <c r="AZ4" s="66">
        <f t="shared" si="57"/>
        <v>43310</v>
      </c>
      <c r="BA4" s="66">
        <f t="shared" si="57"/>
        <v>43311</v>
      </c>
      <c r="BB4" s="66">
        <f t="shared" si="57"/>
        <v>43312</v>
      </c>
      <c r="BC4" s="66">
        <f t="shared" si="57"/>
        <v>43313</v>
      </c>
      <c r="BD4" s="66">
        <f t="shared" si="57"/>
        <v>43314</v>
      </c>
      <c r="BE4" s="66">
        <f t="shared" si="57"/>
        <v>43315</v>
      </c>
      <c r="BF4" s="66">
        <f t="shared" si="57"/>
        <v>43316</v>
      </c>
      <c r="BG4" s="66">
        <f t="shared" si="57"/>
        <v>43317</v>
      </c>
      <c r="BH4" s="66">
        <f t="shared" si="57"/>
        <v>43318</v>
      </c>
      <c r="BI4" s="66">
        <f t="shared" si="57"/>
        <v>43319</v>
      </c>
      <c r="BJ4" s="66">
        <f t="shared" si="57"/>
        <v>43320</v>
      </c>
      <c r="BK4" s="66">
        <f t="shared" si="57"/>
        <v>43321</v>
      </c>
      <c r="BL4" s="67">
        <f t="shared" si="57"/>
        <v>43322</v>
      </c>
      <c r="BM4" s="66">
        <f t="shared" si="57"/>
        <v>43323</v>
      </c>
      <c r="BN4" s="67">
        <f t="shared" si="57"/>
        <v>43324</v>
      </c>
      <c r="BO4" s="66">
        <f t="shared" si="57"/>
        <v>43325</v>
      </c>
      <c r="BP4" s="66">
        <f t="shared" si="57"/>
        <v>43326</v>
      </c>
      <c r="BQ4" s="67">
        <f t="shared" si="57"/>
        <v>43327</v>
      </c>
      <c r="BR4" s="67">
        <f t="shared" si="57"/>
        <v>43328</v>
      </c>
      <c r="BS4" s="67">
        <f t="shared" si="57"/>
        <v>43329</v>
      </c>
      <c r="BT4" s="67">
        <f t="shared" si="57"/>
        <v>43330</v>
      </c>
      <c r="BU4" s="67">
        <f t="shared" si="57"/>
        <v>43331</v>
      </c>
      <c r="BV4" s="67">
        <f t="shared" si="57"/>
        <v>43332</v>
      </c>
      <c r="BW4" s="67">
        <f t="shared" si="57"/>
        <v>43333</v>
      </c>
      <c r="BX4" s="67">
        <f t="shared" si="57"/>
        <v>43334</v>
      </c>
      <c r="BY4" s="67">
        <f t="shared" si="57"/>
        <v>43335</v>
      </c>
      <c r="BZ4" s="67">
        <f t="shared" ref="BZ4:DL4" si="58">BY4+1</f>
        <v>43336</v>
      </c>
      <c r="CA4" s="67">
        <f t="shared" si="58"/>
        <v>43337</v>
      </c>
      <c r="CB4" s="67">
        <f t="shared" si="58"/>
        <v>43338</v>
      </c>
      <c r="CC4" s="67">
        <f t="shared" si="58"/>
        <v>43339</v>
      </c>
      <c r="CD4" s="67">
        <f t="shared" si="58"/>
        <v>43340</v>
      </c>
      <c r="CE4" s="67">
        <f t="shared" si="58"/>
        <v>43341</v>
      </c>
      <c r="CF4" s="67">
        <f t="shared" si="58"/>
        <v>43342</v>
      </c>
      <c r="CG4" s="67">
        <f t="shared" si="58"/>
        <v>43343</v>
      </c>
      <c r="CH4" s="67">
        <f t="shared" si="58"/>
        <v>43344</v>
      </c>
      <c r="CI4" s="67">
        <f t="shared" si="58"/>
        <v>43345</v>
      </c>
      <c r="CJ4" s="67">
        <f t="shared" si="58"/>
        <v>43346</v>
      </c>
      <c r="CK4" s="67">
        <f t="shared" si="58"/>
        <v>43347</v>
      </c>
      <c r="CL4" s="67">
        <f t="shared" si="58"/>
        <v>43348</v>
      </c>
      <c r="CM4" s="67">
        <f t="shared" si="58"/>
        <v>43349</v>
      </c>
      <c r="CN4" s="67">
        <f t="shared" si="58"/>
        <v>43350</v>
      </c>
      <c r="CO4" s="67">
        <f t="shared" si="58"/>
        <v>43351</v>
      </c>
      <c r="CP4" s="67">
        <f t="shared" si="58"/>
        <v>43352</v>
      </c>
      <c r="CQ4" s="67">
        <f t="shared" si="58"/>
        <v>43353</v>
      </c>
      <c r="CR4" s="67">
        <f t="shared" si="58"/>
        <v>43354</v>
      </c>
      <c r="CS4" s="67">
        <f t="shared" si="58"/>
        <v>43355</v>
      </c>
      <c r="CT4" s="67">
        <f t="shared" si="58"/>
        <v>43356</v>
      </c>
      <c r="CU4" s="67">
        <f t="shared" si="58"/>
        <v>43357</v>
      </c>
      <c r="CV4" s="67">
        <f t="shared" si="58"/>
        <v>43358</v>
      </c>
      <c r="CW4" s="67">
        <f t="shared" si="58"/>
        <v>43359</v>
      </c>
      <c r="CX4" s="67">
        <f t="shared" si="58"/>
        <v>43360</v>
      </c>
      <c r="CY4" s="67">
        <f t="shared" si="58"/>
        <v>43361</v>
      </c>
      <c r="CZ4" s="67">
        <f t="shared" si="58"/>
        <v>43362</v>
      </c>
      <c r="DA4" s="67">
        <f t="shared" si="58"/>
        <v>43363</v>
      </c>
      <c r="DB4" s="67">
        <f t="shared" si="58"/>
        <v>43364</v>
      </c>
      <c r="DC4" s="67">
        <f t="shared" si="58"/>
        <v>43365</v>
      </c>
      <c r="DD4" s="67">
        <f t="shared" si="58"/>
        <v>43366</v>
      </c>
      <c r="DE4" s="67">
        <f t="shared" si="58"/>
        <v>43367</v>
      </c>
      <c r="DF4" s="67">
        <f t="shared" si="58"/>
        <v>43368</v>
      </c>
      <c r="DG4" s="67">
        <f t="shared" si="58"/>
        <v>43369</v>
      </c>
      <c r="DH4" s="67">
        <f t="shared" si="58"/>
        <v>43370</v>
      </c>
      <c r="DI4" s="67">
        <f t="shared" si="58"/>
        <v>43371</v>
      </c>
      <c r="DJ4" s="67">
        <f t="shared" si="58"/>
        <v>43372</v>
      </c>
      <c r="DK4" s="67">
        <f t="shared" si="58"/>
        <v>43373</v>
      </c>
      <c r="DL4" s="67">
        <f t="shared" si="58"/>
        <v>43374</v>
      </c>
      <c r="DM4" s="67"/>
      <c r="DN4" s="67"/>
      <c r="DO4" s="67"/>
      <c r="DP4" s="68">
        <f t="shared" ref="DP4:GA4" si="59">M4</f>
        <v>43271</v>
      </c>
      <c r="DQ4" s="68">
        <f t="shared" si="59"/>
        <v>43272</v>
      </c>
      <c r="DR4" s="68">
        <f t="shared" si="59"/>
        <v>43273</v>
      </c>
      <c r="DS4" s="68">
        <f t="shared" si="59"/>
        <v>43274</v>
      </c>
      <c r="DT4" s="68">
        <f t="shared" si="59"/>
        <v>43275</v>
      </c>
      <c r="DU4" s="68">
        <f t="shared" si="59"/>
        <v>43276</v>
      </c>
      <c r="DV4" s="68">
        <f t="shared" si="59"/>
        <v>43277</v>
      </c>
      <c r="DW4" s="68">
        <f t="shared" si="59"/>
        <v>43278</v>
      </c>
      <c r="DX4" s="68">
        <f t="shared" si="59"/>
        <v>43279</v>
      </c>
      <c r="DY4" s="68">
        <f t="shared" si="59"/>
        <v>43280</v>
      </c>
      <c r="DZ4" s="68">
        <f t="shared" si="59"/>
        <v>43281</v>
      </c>
      <c r="EA4" s="68">
        <f t="shared" si="59"/>
        <v>43282</v>
      </c>
      <c r="EB4" s="68">
        <f t="shared" si="59"/>
        <v>43283</v>
      </c>
      <c r="EC4" s="68">
        <f t="shared" si="59"/>
        <v>43284</v>
      </c>
      <c r="ED4" s="68">
        <f t="shared" si="59"/>
        <v>43285</v>
      </c>
      <c r="EE4" s="68">
        <f t="shared" si="59"/>
        <v>43286</v>
      </c>
      <c r="EF4" s="68">
        <f t="shared" si="59"/>
        <v>43287</v>
      </c>
      <c r="EG4" s="68">
        <f t="shared" si="59"/>
        <v>43288</v>
      </c>
      <c r="EH4" s="68">
        <f t="shared" si="59"/>
        <v>43289</v>
      </c>
      <c r="EI4" s="68">
        <f t="shared" si="59"/>
        <v>43290</v>
      </c>
      <c r="EJ4" s="68">
        <f t="shared" si="59"/>
        <v>43291</v>
      </c>
      <c r="EK4" s="468">
        <f t="shared" si="59"/>
        <v>43292</v>
      </c>
      <c r="EL4" s="68">
        <f t="shared" si="59"/>
        <v>43293</v>
      </c>
      <c r="EM4" s="68">
        <f t="shared" si="59"/>
        <v>43294</v>
      </c>
      <c r="EN4" s="68">
        <f t="shared" si="59"/>
        <v>43295</v>
      </c>
      <c r="EO4" s="68">
        <f t="shared" si="59"/>
        <v>43296</v>
      </c>
      <c r="EP4" s="68">
        <f t="shared" si="59"/>
        <v>43297</v>
      </c>
      <c r="EQ4" s="468">
        <f t="shared" si="59"/>
        <v>43298</v>
      </c>
      <c r="ER4" s="519">
        <f t="shared" si="59"/>
        <v>43299</v>
      </c>
      <c r="ES4" s="68">
        <f t="shared" si="59"/>
        <v>43300</v>
      </c>
      <c r="ET4" s="68">
        <f t="shared" si="59"/>
        <v>43301</v>
      </c>
      <c r="EU4" s="68">
        <f t="shared" si="59"/>
        <v>43302</v>
      </c>
      <c r="EV4" s="68">
        <f t="shared" si="59"/>
        <v>43303</v>
      </c>
      <c r="EW4" s="68">
        <f t="shared" si="59"/>
        <v>43304</v>
      </c>
      <c r="EX4" s="68">
        <f t="shared" si="59"/>
        <v>43305</v>
      </c>
      <c r="EY4" s="68">
        <f t="shared" si="59"/>
        <v>43306</v>
      </c>
      <c r="EZ4" s="68">
        <f t="shared" si="59"/>
        <v>43307</v>
      </c>
      <c r="FA4" s="68">
        <f t="shared" si="59"/>
        <v>43308</v>
      </c>
      <c r="FB4" s="68">
        <f t="shared" si="59"/>
        <v>43309</v>
      </c>
      <c r="FC4" s="68">
        <f t="shared" si="59"/>
        <v>43310</v>
      </c>
      <c r="FD4" s="68">
        <f t="shared" si="59"/>
        <v>43311</v>
      </c>
      <c r="FE4" s="68">
        <f t="shared" si="59"/>
        <v>43312</v>
      </c>
      <c r="FF4" s="68">
        <f t="shared" si="59"/>
        <v>43313</v>
      </c>
      <c r="FG4" s="68">
        <f t="shared" si="59"/>
        <v>43314</v>
      </c>
      <c r="FH4" s="68">
        <f t="shared" si="59"/>
        <v>43315</v>
      </c>
      <c r="FI4" s="68">
        <f t="shared" si="59"/>
        <v>43316</v>
      </c>
      <c r="FJ4" s="68">
        <f t="shared" si="59"/>
        <v>43317</v>
      </c>
      <c r="FK4" s="68">
        <f t="shared" si="59"/>
        <v>43318</v>
      </c>
      <c r="FL4" s="68">
        <f t="shared" si="59"/>
        <v>43319</v>
      </c>
      <c r="FM4" s="68">
        <f t="shared" si="59"/>
        <v>43320</v>
      </c>
      <c r="FN4" s="68">
        <f t="shared" si="59"/>
        <v>43321</v>
      </c>
      <c r="FO4" s="519">
        <f t="shared" si="59"/>
        <v>43322</v>
      </c>
      <c r="FP4" s="68">
        <f t="shared" si="59"/>
        <v>43323</v>
      </c>
      <c r="FQ4" s="68">
        <f t="shared" si="59"/>
        <v>43324</v>
      </c>
      <c r="FR4" s="68">
        <f t="shared" si="59"/>
        <v>43325</v>
      </c>
      <c r="FS4" s="68">
        <f t="shared" si="59"/>
        <v>43326</v>
      </c>
      <c r="FT4" s="68">
        <f t="shared" si="59"/>
        <v>43327</v>
      </c>
      <c r="FU4" s="68">
        <f t="shared" si="59"/>
        <v>43328</v>
      </c>
      <c r="FV4" s="68">
        <f t="shared" si="59"/>
        <v>43329</v>
      </c>
      <c r="FW4" s="68">
        <f t="shared" si="59"/>
        <v>43330</v>
      </c>
      <c r="FX4" s="68">
        <f t="shared" si="59"/>
        <v>43331</v>
      </c>
      <c r="FY4" s="68">
        <f t="shared" si="59"/>
        <v>43332</v>
      </c>
      <c r="FZ4" s="68">
        <f t="shared" si="59"/>
        <v>43333</v>
      </c>
      <c r="GA4" s="68">
        <f t="shared" si="59"/>
        <v>43334</v>
      </c>
      <c r="GB4" s="68">
        <f t="shared" ref="GB4:HO4" si="60">BY4</f>
        <v>43335</v>
      </c>
      <c r="GC4" s="68">
        <f t="shared" si="60"/>
        <v>43336</v>
      </c>
      <c r="GD4" s="68">
        <f t="shared" si="60"/>
        <v>43337</v>
      </c>
      <c r="GE4" s="68">
        <f t="shared" si="60"/>
        <v>43338</v>
      </c>
      <c r="GF4" s="68">
        <f t="shared" si="60"/>
        <v>43339</v>
      </c>
      <c r="GG4" s="68">
        <f t="shared" si="60"/>
        <v>43340</v>
      </c>
      <c r="GH4" s="68">
        <f t="shared" si="60"/>
        <v>43341</v>
      </c>
      <c r="GI4" s="68">
        <f t="shared" si="60"/>
        <v>43342</v>
      </c>
      <c r="GJ4" s="68">
        <f t="shared" si="60"/>
        <v>43343</v>
      </c>
      <c r="GK4" s="68">
        <f t="shared" si="60"/>
        <v>43344</v>
      </c>
      <c r="GL4" s="68">
        <f t="shared" si="60"/>
        <v>43345</v>
      </c>
      <c r="GM4" s="68">
        <f t="shared" si="60"/>
        <v>43346</v>
      </c>
      <c r="GN4" s="68">
        <f t="shared" si="60"/>
        <v>43347</v>
      </c>
      <c r="GO4" s="68">
        <f t="shared" si="60"/>
        <v>43348</v>
      </c>
      <c r="GP4" s="68">
        <f t="shared" si="60"/>
        <v>43349</v>
      </c>
      <c r="GQ4" s="68">
        <f t="shared" si="60"/>
        <v>43350</v>
      </c>
      <c r="GR4" s="68">
        <f t="shared" si="60"/>
        <v>43351</v>
      </c>
      <c r="GS4" s="68">
        <f t="shared" si="60"/>
        <v>43352</v>
      </c>
      <c r="GT4" s="68">
        <f t="shared" si="60"/>
        <v>43353</v>
      </c>
      <c r="GU4" s="68">
        <f t="shared" si="60"/>
        <v>43354</v>
      </c>
      <c r="GV4" s="68">
        <f t="shared" si="60"/>
        <v>43355</v>
      </c>
      <c r="GW4" s="68">
        <f t="shared" si="60"/>
        <v>43356</v>
      </c>
      <c r="GX4" s="68">
        <f t="shared" si="60"/>
        <v>43357</v>
      </c>
      <c r="GY4" s="68">
        <f t="shared" si="60"/>
        <v>43358</v>
      </c>
      <c r="GZ4" s="68">
        <f t="shared" si="60"/>
        <v>43359</v>
      </c>
      <c r="HA4" s="68">
        <f t="shared" si="60"/>
        <v>43360</v>
      </c>
      <c r="HB4" s="68">
        <f t="shared" si="60"/>
        <v>43361</v>
      </c>
      <c r="HC4" s="68">
        <f t="shared" si="60"/>
        <v>43362</v>
      </c>
      <c r="HD4" s="68">
        <f t="shared" si="60"/>
        <v>43363</v>
      </c>
      <c r="HE4" s="68">
        <f t="shared" si="60"/>
        <v>43364</v>
      </c>
      <c r="HF4" s="68">
        <f t="shared" si="60"/>
        <v>43365</v>
      </c>
      <c r="HG4" s="68">
        <f t="shared" si="60"/>
        <v>43366</v>
      </c>
      <c r="HH4" s="68">
        <f t="shared" si="60"/>
        <v>43367</v>
      </c>
      <c r="HI4" s="68">
        <f t="shared" si="60"/>
        <v>43368</v>
      </c>
      <c r="HJ4" s="68">
        <f t="shared" si="60"/>
        <v>43369</v>
      </c>
      <c r="HK4" s="68">
        <f t="shared" si="60"/>
        <v>43370</v>
      </c>
      <c r="HL4" s="68">
        <f t="shared" si="60"/>
        <v>43371</v>
      </c>
      <c r="HM4" s="68">
        <f t="shared" si="60"/>
        <v>43372</v>
      </c>
      <c r="HN4" s="68">
        <f t="shared" si="60"/>
        <v>43373</v>
      </c>
      <c r="HO4" s="68">
        <f t="shared" si="60"/>
        <v>43374</v>
      </c>
      <c r="HP4" s="68"/>
      <c r="HQ4" s="68"/>
      <c r="HR4" s="68"/>
      <c r="HS4" s="69">
        <f t="shared" ref="HS4:KD4" si="61">M4</f>
        <v>43271</v>
      </c>
      <c r="HT4" s="69">
        <f t="shared" si="61"/>
        <v>43272</v>
      </c>
      <c r="HU4" s="69">
        <f t="shared" si="61"/>
        <v>43273</v>
      </c>
      <c r="HV4" s="69">
        <f t="shared" si="61"/>
        <v>43274</v>
      </c>
      <c r="HW4" s="69">
        <f t="shared" si="61"/>
        <v>43275</v>
      </c>
      <c r="HX4" s="69">
        <f t="shared" si="61"/>
        <v>43276</v>
      </c>
      <c r="HY4" s="69">
        <f t="shared" si="61"/>
        <v>43277</v>
      </c>
      <c r="HZ4" s="69">
        <f t="shared" si="61"/>
        <v>43278</v>
      </c>
      <c r="IA4" s="69">
        <f t="shared" si="61"/>
        <v>43279</v>
      </c>
      <c r="IB4" s="69">
        <f t="shared" si="61"/>
        <v>43280</v>
      </c>
      <c r="IC4" s="69">
        <f t="shared" si="61"/>
        <v>43281</v>
      </c>
      <c r="ID4" s="69">
        <f t="shared" si="61"/>
        <v>43282</v>
      </c>
      <c r="IE4" s="69">
        <f t="shared" si="61"/>
        <v>43283</v>
      </c>
      <c r="IF4" s="69">
        <f t="shared" si="61"/>
        <v>43284</v>
      </c>
      <c r="IG4" s="69">
        <f t="shared" si="61"/>
        <v>43285</v>
      </c>
      <c r="IH4" s="69">
        <f t="shared" si="61"/>
        <v>43286</v>
      </c>
      <c r="II4" s="69">
        <f t="shared" si="61"/>
        <v>43287</v>
      </c>
      <c r="IJ4" s="69">
        <f t="shared" si="61"/>
        <v>43288</v>
      </c>
      <c r="IK4" s="69">
        <f t="shared" si="61"/>
        <v>43289</v>
      </c>
      <c r="IL4" s="69">
        <f t="shared" si="61"/>
        <v>43290</v>
      </c>
      <c r="IM4" s="69">
        <f t="shared" si="61"/>
        <v>43291</v>
      </c>
      <c r="IN4" s="469">
        <f t="shared" si="61"/>
        <v>43292</v>
      </c>
      <c r="IO4" s="69">
        <f t="shared" si="61"/>
        <v>43293</v>
      </c>
      <c r="IP4" s="69">
        <f t="shared" si="61"/>
        <v>43294</v>
      </c>
      <c r="IQ4" s="69">
        <f t="shared" si="61"/>
        <v>43295</v>
      </c>
      <c r="IR4" s="69">
        <f t="shared" si="61"/>
        <v>43296</v>
      </c>
      <c r="IS4" s="69">
        <f t="shared" si="61"/>
        <v>43297</v>
      </c>
      <c r="IT4" s="469">
        <f t="shared" si="61"/>
        <v>43298</v>
      </c>
      <c r="IU4" s="520">
        <f t="shared" si="61"/>
        <v>43299</v>
      </c>
      <c r="IV4" s="69">
        <f t="shared" si="61"/>
        <v>43300</v>
      </c>
      <c r="IW4" s="69">
        <f t="shared" si="61"/>
        <v>43301</v>
      </c>
      <c r="IX4" s="69">
        <f t="shared" si="61"/>
        <v>43302</v>
      </c>
      <c r="IY4" s="69">
        <f t="shared" si="61"/>
        <v>43303</v>
      </c>
      <c r="IZ4" s="69">
        <f t="shared" si="61"/>
        <v>43304</v>
      </c>
      <c r="JA4" s="69">
        <f t="shared" si="61"/>
        <v>43305</v>
      </c>
      <c r="JB4" s="69">
        <f t="shared" si="61"/>
        <v>43306</v>
      </c>
      <c r="JC4" s="69">
        <f t="shared" si="61"/>
        <v>43307</v>
      </c>
      <c r="JD4" s="69">
        <f t="shared" si="61"/>
        <v>43308</v>
      </c>
      <c r="JE4" s="69">
        <f t="shared" si="61"/>
        <v>43309</v>
      </c>
      <c r="JF4" s="69">
        <f t="shared" si="61"/>
        <v>43310</v>
      </c>
      <c r="JG4" s="69">
        <f t="shared" si="61"/>
        <v>43311</v>
      </c>
      <c r="JH4" s="69">
        <f t="shared" si="61"/>
        <v>43312</v>
      </c>
      <c r="JI4" s="69">
        <f t="shared" si="61"/>
        <v>43313</v>
      </c>
      <c r="JJ4" s="69">
        <f t="shared" si="61"/>
        <v>43314</v>
      </c>
      <c r="JK4" s="69">
        <f t="shared" si="61"/>
        <v>43315</v>
      </c>
      <c r="JL4" s="69">
        <f t="shared" si="61"/>
        <v>43316</v>
      </c>
      <c r="JM4" s="69">
        <f t="shared" si="61"/>
        <v>43317</v>
      </c>
      <c r="JN4" s="69">
        <f t="shared" si="61"/>
        <v>43318</v>
      </c>
      <c r="JO4" s="69">
        <f t="shared" si="61"/>
        <v>43319</v>
      </c>
      <c r="JP4" s="69">
        <f t="shared" si="61"/>
        <v>43320</v>
      </c>
      <c r="JQ4" s="69">
        <f t="shared" si="61"/>
        <v>43321</v>
      </c>
      <c r="JR4" s="520">
        <f t="shared" si="61"/>
        <v>43322</v>
      </c>
      <c r="JS4" s="69">
        <f t="shared" si="61"/>
        <v>43323</v>
      </c>
      <c r="JT4" s="69">
        <f t="shared" si="61"/>
        <v>43324</v>
      </c>
      <c r="JU4" s="69">
        <f t="shared" si="61"/>
        <v>43325</v>
      </c>
      <c r="JV4" s="69">
        <f t="shared" si="61"/>
        <v>43326</v>
      </c>
      <c r="JW4" s="69">
        <f t="shared" si="61"/>
        <v>43327</v>
      </c>
      <c r="JX4" s="69">
        <f t="shared" si="61"/>
        <v>43328</v>
      </c>
      <c r="JY4" s="69">
        <f t="shared" si="61"/>
        <v>43329</v>
      </c>
      <c r="JZ4" s="69">
        <f t="shared" si="61"/>
        <v>43330</v>
      </c>
      <c r="KA4" s="69">
        <f t="shared" si="61"/>
        <v>43331</v>
      </c>
      <c r="KB4" s="69">
        <f t="shared" si="61"/>
        <v>43332</v>
      </c>
      <c r="KC4" s="69">
        <f t="shared" si="61"/>
        <v>43333</v>
      </c>
      <c r="KD4" s="69">
        <f t="shared" si="61"/>
        <v>43334</v>
      </c>
      <c r="KE4" s="69">
        <f t="shared" ref="KE4:LR4" si="62">BY4</f>
        <v>43335</v>
      </c>
      <c r="KF4" s="69">
        <f t="shared" si="62"/>
        <v>43336</v>
      </c>
      <c r="KG4" s="69">
        <f t="shared" si="62"/>
        <v>43337</v>
      </c>
      <c r="KH4" s="69">
        <f t="shared" si="62"/>
        <v>43338</v>
      </c>
      <c r="KI4" s="69">
        <f t="shared" si="62"/>
        <v>43339</v>
      </c>
      <c r="KJ4" s="69">
        <f t="shared" si="62"/>
        <v>43340</v>
      </c>
      <c r="KK4" s="69">
        <f t="shared" si="62"/>
        <v>43341</v>
      </c>
      <c r="KL4" s="69">
        <f t="shared" si="62"/>
        <v>43342</v>
      </c>
      <c r="KM4" s="69">
        <f t="shared" si="62"/>
        <v>43343</v>
      </c>
      <c r="KN4" s="69">
        <f t="shared" si="62"/>
        <v>43344</v>
      </c>
      <c r="KO4" s="69">
        <f t="shared" si="62"/>
        <v>43345</v>
      </c>
      <c r="KP4" s="69">
        <f t="shared" si="62"/>
        <v>43346</v>
      </c>
      <c r="KQ4" s="69">
        <f t="shared" si="62"/>
        <v>43347</v>
      </c>
      <c r="KR4" s="69">
        <f t="shared" si="62"/>
        <v>43348</v>
      </c>
      <c r="KS4" s="69">
        <f t="shared" si="62"/>
        <v>43349</v>
      </c>
      <c r="KT4" s="69">
        <f t="shared" si="62"/>
        <v>43350</v>
      </c>
      <c r="KU4" s="69">
        <f t="shared" si="62"/>
        <v>43351</v>
      </c>
      <c r="KV4" s="69">
        <f t="shared" si="62"/>
        <v>43352</v>
      </c>
      <c r="KW4" s="69">
        <f t="shared" si="62"/>
        <v>43353</v>
      </c>
      <c r="KX4" s="69">
        <f t="shared" si="62"/>
        <v>43354</v>
      </c>
      <c r="KY4" s="69">
        <f t="shared" si="62"/>
        <v>43355</v>
      </c>
      <c r="KZ4" s="69">
        <f t="shared" si="62"/>
        <v>43356</v>
      </c>
      <c r="LA4" s="69">
        <f t="shared" si="62"/>
        <v>43357</v>
      </c>
      <c r="LB4" s="69">
        <f t="shared" si="62"/>
        <v>43358</v>
      </c>
      <c r="LC4" s="69">
        <f t="shared" si="62"/>
        <v>43359</v>
      </c>
      <c r="LD4" s="69">
        <f t="shared" si="62"/>
        <v>43360</v>
      </c>
      <c r="LE4" s="69">
        <f t="shared" si="62"/>
        <v>43361</v>
      </c>
      <c r="LF4" s="69">
        <f t="shared" si="62"/>
        <v>43362</v>
      </c>
      <c r="LG4" s="69">
        <f t="shared" si="62"/>
        <v>43363</v>
      </c>
      <c r="LH4" s="69">
        <f t="shared" si="62"/>
        <v>43364</v>
      </c>
      <c r="LI4" s="69">
        <f t="shared" si="62"/>
        <v>43365</v>
      </c>
      <c r="LJ4" s="69">
        <f t="shared" si="62"/>
        <v>43366</v>
      </c>
      <c r="LK4" s="69">
        <f t="shared" si="62"/>
        <v>43367</v>
      </c>
      <c r="LL4" s="69">
        <f t="shared" si="62"/>
        <v>43368</v>
      </c>
      <c r="LM4" s="69">
        <f t="shared" si="62"/>
        <v>43369</v>
      </c>
      <c r="LN4" s="69">
        <f t="shared" si="62"/>
        <v>43370</v>
      </c>
      <c r="LO4" s="69">
        <f t="shared" si="62"/>
        <v>43371</v>
      </c>
      <c r="LP4" s="69">
        <f t="shared" si="62"/>
        <v>43372</v>
      </c>
      <c r="LQ4" s="69">
        <f t="shared" si="62"/>
        <v>43373</v>
      </c>
      <c r="LR4" s="69">
        <f t="shared" si="62"/>
        <v>43374</v>
      </c>
      <c r="LS4" s="69"/>
      <c r="LT4" s="497"/>
      <c r="LU4" s="497"/>
      <c r="LV4" s="70">
        <f t="shared" ref="LV4:OG4" si="63">DP4</f>
        <v>43271</v>
      </c>
      <c r="LW4" s="70">
        <f t="shared" si="63"/>
        <v>43272</v>
      </c>
      <c r="LX4" s="70">
        <f t="shared" si="63"/>
        <v>43273</v>
      </c>
      <c r="LY4" s="70">
        <f t="shared" si="63"/>
        <v>43274</v>
      </c>
      <c r="LZ4" s="70">
        <f t="shared" si="63"/>
        <v>43275</v>
      </c>
      <c r="MA4" s="70">
        <f t="shared" si="63"/>
        <v>43276</v>
      </c>
      <c r="MB4" s="70">
        <f t="shared" si="63"/>
        <v>43277</v>
      </c>
      <c r="MC4" s="70">
        <f t="shared" si="63"/>
        <v>43278</v>
      </c>
      <c r="MD4" s="70">
        <f t="shared" si="63"/>
        <v>43279</v>
      </c>
      <c r="ME4" s="70">
        <f t="shared" si="63"/>
        <v>43280</v>
      </c>
      <c r="MF4" s="70">
        <f t="shared" si="63"/>
        <v>43281</v>
      </c>
      <c r="MG4" s="70">
        <f t="shared" si="63"/>
        <v>43282</v>
      </c>
      <c r="MH4" s="70">
        <f t="shared" si="63"/>
        <v>43283</v>
      </c>
      <c r="MI4" s="70">
        <f t="shared" si="63"/>
        <v>43284</v>
      </c>
      <c r="MJ4" s="70">
        <f t="shared" si="63"/>
        <v>43285</v>
      </c>
      <c r="MK4" s="70">
        <f t="shared" si="63"/>
        <v>43286</v>
      </c>
      <c r="ML4" s="70">
        <f t="shared" si="63"/>
        <v>43287</v>
      </c>
      <c r="MM4" s="70">
        <f t="shared" si="63"/>
        <v>43288</v>
      </c>
      <c r="MN4" s="70">
        <f t="shared" si="63"/>
        <v>43289</v>
      </c>
      <c r="MO4" s="70">
        <f t="shared" si="63"/>
        <v>43290</v>
      </c>
      <c r="MP4" s="70">
        <f t="shared" si="63"/>
        <v>43291</v>
      </c>
      <c r="MQ4" s="470">
        <f t="shared" si="63"/>
        <v>43292</v>
      </c>
      <c r="MR4" s="70">
        <f t="shared" si="63"/>
        <v>43293</v>
      </c>
      <c r="MS4" s="70">
        <f t="shared" si="63"/>
        <v>43294</v>
      </c>
      <c r="MT4" s="70">
        <f t="shared" si="63"/>
        <v>43295</v>
      </c>
      <c r="MU4" s="70">
        <f t="shared" si="63"/>
        <v>43296</v>
      </c>
      <c r="MV4" s="70">
        <f t="shared" si="63"/>
        <v>43297</v>
      </c>
      <c r="MW4" s="470">
        <f t="shared" si="63"/>
        <v>43298</v>
      </c>
      <c r="MX4" s="70">
        <f t="shared" si="63"/>
        <v>43299</v>
      </c>
      <c r="MY4" s="70">
        <f t="shared" si="63"/>
        <v>43300</v>
      </c>
      <c r="MZ4" s="70">
        <f t="shared" si="63"/>
        <v>43301</v>
      </c>
      <c r="NA4" s="70">
        <f t="shared" si="63"/>
        <v>43302</v>
      </c>
      <c r="NB4" s="70">
        <f t="shared" si="63"/>
        <v>43303</v>
      </c>
      <c r="NC4" s="70">
        <f t="shared" si="63"/>
        <v>43304</v>
      </c>
      <c r="ND4" s="70">
        <f t="shared" si="63"/>
        <v>43305</v>
      </c>
      <c r="NE4" s="70">
        <f t="shared" si="63"/>
        <v>43306</v>
      </c>
      <c r="NF4" s="70">
        <f t="shared" si="63"/>
        <v>43307</v>
      </c>
      <c r="NG4" s="70">
        <f t="shared" si="63"/>
        <v>43308</v>
      </c>
      <c r="NH4" s="70">
        <f t="shared" si="63"/>
        <v>43309</v>
      </c>
      <c r="NI4" s="70">
        <f t="shared" si="63"/>
        <v>43310</v>
      </c>
      <c r="NJ4" s="70">
        <f t="shared" si="63"/>
        <v>43311</v>
      </c>
      <c r="NK4" s="70">
        <f t="shared" si="63"/>
        <v>43312</v>
      </c>
      <c r="NL4" s="70">
        <f t="shared" si="63"/>
        <v>43313</v>
      </c>
      <c r="NM4" s="70">
        <f t="shared" si="63"/>
        <v>43314</v>
      </c>
      <c r="NN4" s="70">
        <f t="shared" si="63"/>
        <v>43315</v>
      </c>
      <c r="NO4" s="70">
        <f t="shared" si="63"/>
        <v>43316</v>
      </c>
      <c r="NP4" s="70">
        <f t="shared" si="63"/>
        <v>43317</v>
      </c>
      <c r="NQ4" s="70">
        <f t="shared" si="63"/>
        <v>43318</v>
      </c>
      <c r="NR4" s="70">
        <f t="shared" si="63"/>
        <v>43319</v>
      </c>
      <c r="NS4" s="70">
        <f t="shared" si="63"/>
        <v>43320</v>
      </c>
      <c r="NT4" s="70">
        <f t="shared" si="63"/>
        <v>43321</v>
      </c>
      <c r="NU4" s="70">
        <f t="shared" si="63"/>
        <v>43322</v>
      </c>
      <c r="NV4" s="70">
        <f t="shared" si="63"/>
        <v>43323</v>
      </c>
      <c r="NW4" s="70">
        <f t="shared" si="63"/>
        <v>43324</v>
      </c>
      <c r="NX4" s="70">
        <f t="shared" si="63"/>
        <v>43325</v>
      </c>
      <c r="NY4" s="70">
        <f t="shared" si="63"/>
        <v>43326</v>
      </c>
      <c r="NZ4" s="70">
        <f t="shared" si="63"/>
        <v>43327</v>
      </c>
      <c r="OA4" s="70">
        <f t="shared" si="63"/>
        <v>43328</v>
      </c>
      <c r="OB4" s="70">
        <f t="shared" si="63"/>
        <v>43329</v>
      </c>
      <c r="OC4" s="70">
        <f t="shared" si="63"/>
        <v>43330</v>
      </c>
      <c r="OD4" s="70">
        <f t="shared" si="63"/>
        <v>43331</v>
      </c>
      <c r="OE4" s="70">
        <f t="shared" si="63"/>
        <v>43332</v>
      </c>
      <c r="OF4" s="70">
        <f t="shared" si="63"/>
        <v>43333</v>
      </c>
      <c r="OG4" s="70">
        <f t="shared" si="63"/>
        <v>43334</v>
      </c>
      <c r="OH4" s="70">
        <f t="shared" ref="OH4:PV4" si="64">GB4</f>
        <v>43335</v>
      </c>
      <c r="OI4" s="70">
        <f t="shared" si="64"/>
        <v>43336</v>
      </c>
      <c r="OJ4" s="70">
        <f t="shared" si="64"/>
        <v>43337</v>
      </c>
      <c r="OK4" s="70">
        <f t="shared" si="64"/>
        <v>43338</v>
      </c>
      <c r="OL4" s="70">
        <f t="shared" si="64"/>
        <v>43339</v>
      </c>
      <c r="OM4" s="70">
        <f t="shared" si="64"/>
        <v>43340</v>
      </c>
      <c r="ON4" s="70">
        <f t="shared" si="64"/>
        <v>43341</v>
      </c>
      <c r="OO4" s="70">
        <f t="shared" si="64"/>
        <v>43342</v>
      </c>
      <c r="OP4" s="70">
        <f t="shared" si="64"/>
        <v>43343</v>
      </c>
      <c r="OQ4" s="70">
        <f t="shared" si="64"/>
        <v>43344</v>
      </c>
      <c r="OR4" s="70">
        <f t="shared" si="64"/>
        <v>43345</v>
      </c>
      <c r="OS4" s="70">
        <f t="shared" si="64"/>
        <v>43346</v>
      </c>
      <c r="OT4" s="70">
        <f t="shared" si="64"/>
        <v>43347</v>
      </c>
      <c r="OU4" s="70">
        <f t="shared" si="64"/>
        <v>43348</v>
      </c>
      <c r="OV4" s="70">
        <f t="shared" si="64"/>
        <v>43349</v>
      </c>
      <c r="OW4" s="70">
        <f t="shared" si="64"/>
        <v>43350</v>
      </c>
      <c r="OX4" s="70">
        <f t="shared" si="64"/>
        <v>43351</v>
      </c>
      <c r="OY4" s="70">
        <f t="shared" si="64"/>
        <v>43352</v>
      </c>
      <c r="OZ4" s="70">
        <f t="shared" si="64"/>
        <v>43353</v>
      </c>
      <c r="PA4" s="70">
        <f t="shared" si="64"/>
        <v>43354</v>
      </c>
      <c r="PB4" s="70">
        <f t="shared" si="64"/>
        <v>43355</v>
      </c>
      <c r="PC4" s="70">
        <f t="shared" si="64"/>
        <v>43356</v>
      </c>
      <c r="PD4" s="70">
        <f t="shared" si="64"/>
        <v>43357</v>
      </c>
      <c r="PE4" s="70">
        <f t="shared" si="64"/>
        <v>43358</v>
      </c>
      <c r="PF4" s="70">
        <f t="shared" si="64"/>
        <v>43359</v>
      </c>
      <c r="PG4" s="70">
        <f t="shared" si="64"/>
        <v>43360</v>
      </c>
      <c r="PH4" s="70">
        <f t="shared" si="64"/>
        <v>43361</v>
      </c>
      <c r="PI4" s="70">
        <f t="shared" si="64"/>
        <v>43362</v>
      </c>
      <c r="PJ4" s="70">
        <f t="shared" si="64"/>
        <v>43363</v>
      </c>
      <c r="PK4" s="70">
        <f t="shared" si="64"/>
        <v>43364</v>
      </c>
      <c r="PL4" s="70">
        <f t="shared" si="64"/>
        <v>43365</v>
      </c>
      <c r="PM4" s="70">
        <f t="shared" si="64"/>
        <v>43366</v>
      </c>
      <c r="PN4" s="70">
        <f t="shared" si="64"/>
        <v>43367</v>
      </c>
      <c r="PO4" s="70">
        <f t="shared" si="64"/>
        <v>43368</v>
      </c>
      <c r="PP4" s="70">
        <f t="shared" si="64"/>
        <v>43369</v>
      </c>
      <c r="PQ4" s="70">
        <f t="shared" si="64"/>
        <v>43370</v>
      </c>
      <c r="PR4" s="70">
        <f t="shared" si="64"/>
        <v>43371</v>
      </c>
      <c r="PS4" s="70">
        <f t="shared" si="64"/>
        <v>43372</v>
      </c>
      <c r="PT4" s="70">
        <f t="shared" si="64"/>
        <v>43373</v>
      </c>
      <c r="PU4" s="70">
        <f t="shared" si="64"/>
        <v>43374</v>
      </c>
      <c r="PV4" s="70">
        <f t="shared" si="64"/>
        <v>0</v>
      </c>
      <c r="PW4" s="70">
        <f>HM4</f>
        <v>43372</v>
      </c>
      <c r="PX4" s="498" t="e">
        <f>#REF!</f>
        <v>#REF!</v>
      </c>
      <c r="PY4" s="71">
        <f t="shared" ref="PY4:SJ4" si="65">LV4</f>
        <v>43271</v>
      </c>
      <c r="PZ4" s="71">
        <f t="shared" si="65"/>
        <v>43272</v>
      </c>
      <c r="QA4" s="71">
        <f t="shared" si="65"/>
        <v>43273</v>
      </c>
      <c r="QB4" s="71">
        <f t="shared" si="65"/>
        <v>43274</v>
      </c>
      <c r="QC4" s="71">
        <f t="shared" si="65"/>
        <v>43275</v>
      </c>
      <c r="QD4" s="71">
        <f t="shared" si="65"/>
        <v>43276</v>
      </c>
      <c r="QE4" s="71">
        <f t="shared" si="65"/>
        <v>43277</v>
      </c>
      <c r="QF4" s="71">
        <f t="shared" si="65"/>
        <v>43278</v>
      </c>
      <c r="QG4" s="71">
        <f t="shared" si="65"/>
        <v>43279</v>
      </c>
      <c r="QH4" s="71">
        <f t="shared" si="65"/>
        <v>43280</v>
      </c>
      <c r="QI4" s="71">
        <f t="shared" si="65"/>
        <v>43281</v>
      </c>
      <c r="QJ4" s="71">
        <f t="shared" si="65"/>
        <v>43282</v>
      </c>
      <c r="QK4" s="71">
        <f t="shared" si="65"/>
        <v>43283</v>
      </c>
      <c r="QL4" s="71">
        <f t="shared" si="65"/>
        <v>43284</v>
      </c>
      <c r="QM4" s="71">
        <f t="shared" si="65"/>
        <v>43285</v>
      </c>
      <c r="QN4" s="71">
        <f t="shared" si="65"/>
        <v>43286</v>
      </c>
      <c r="QO4" s="71">
        <f t="shared" si="65"/>
        <v>43287</v>
      </c>
      <c r="QP4" s="71">
        <f t="shared" si="65"/>
        <v>43288</v>
      </c>
      <c r="QQ4" s="71">
        <f t="shared" si="65"/>
        <v>43289</v>
      </c>
      <c r="QR4" s="71">
        <f t="shared" si="65"/>
        <v>43290</v>
      </c>
      <c r="QS4" s="71">
        <f t="shared" si="65"/>
        <v>43291</v>
      </c>
      <c r="QT4" s="471">
        <f t="shared" si="65"/>
        <v>43292</v>
      </c>
      <c r="QU4" s="71">
        <f t="shared" si="65"/>
        <v>43293</v>
      </c>
      <c r="QV4" s="71">
        <f t="shared" si="65"/>
        <v>43294</v>
      </c>
      <c r="QW4" s="71">
        <f t="shared" si="65"/>
        <v>43295</v>
      </c>
      <c r="QX4" s="71">
        <f t="shared" si="65"/>
        <v>43296</v>
      </c>
      <c r="QY4" s="71">
        <f t="shared" si="65"/>
        <v>43297</v>
      </c>
      <c r="QZ4" s="471">
        <f t="shared" si="65"/>
        <v>43298</v>
      </c>
      <c r="RA4" s="521">
        <f t="shared" si="65"/>
        <v>43299</v>
      </c>
      <c r="RB4" s="71">
        <f t="shared" si="65"/>
        <v>43300</v>
      </c>
      <c r="RC4" s="71">
        <f t="shared" si="65"/>
        <v>43301</v>
      </c>
      <c r="RD4" s="71">
        <f t="shared" si="65"/>
        <v>43302</v>
      </c>
      <c r="RE4" s="71">
        <f t="shared" si="65"/>
        <v>43303</v>
      </c>
      <c r="RF4" s="71">
        <f t="shared" si="65"/>
        <v>43304</v>
      </c>
      <c r="RG4" s="71">
        <f t="shared" si="65"/>
        <v>43305</v>
      </c>
      <c r="RH4" s="71">
        <f t="shared" si="65"/>
        <v>43306</v>
      </c>
      <c r="RI4" s="71">
        <f t="shared" si="65"/>
        <v>43307</v>
      </c>
      <c r="RJ4" s="71">
        <f t="shared" si="65"/>
        <v>43308</v>
      </c>
      <c r="RK4" s="71">
        <f t="shared" si="65"/>
        <v>43309</v>
      </c>
      <c r="RL4" s="71">
        <f t="shared" si="65"/>
        <v>43310</v>
      </c>
      <c r="RM4" s="71">
        <f t="shared" si="65"/>
        <v>43311</v>
      </c>
      <c r="RN4" s="71">
        <f t="shared" si="65"/>
        <v>43312</v>
      </c>
      <c r="RO4" s="71">
        <f t="shared" si="65"/>
        <v>43313</v>
      </c>
      <c r="RP4" s="71">
        <f t="shared" si="65"/>
        <v>43314</v>
      </c>
      <c r="RQ4" s="71">
        <f t="shared" si="65"/>
        <v>43315</v>
      </c>
      <c r="RR4" s="71">
        <f t="shared" si="65"/>
        <v>43316</v>
      </c>
      <c r="RS4" s="71">
        <f t="shared" si="65"/>
        <v>43317</v>
      </c>
      <c r="RT4" s="71">
        <f t="shared" si="65"/>
        <v>43318</v>
      </c>
      <c r="RU4" s="71">
        <f t="shared" si="65"/>
        <v>43319</v>
      </c>
      <c r="RV4" s="71">
        <f t="shared" si="65"/>
        <v>43320</v>
      </c>
      <c r="RW4" s="71">
        <f t="shared" si="65"/>
        <v>43321</v>
      </c>
      <c r="RX4" s="521">
        <f t="shared" si="65"/>
        <v>43322</v>
      </c>
      <c r="RY4" s="71">
        <f t="shared" si="65"/>
        <v>43323</v>
      </c>
      <c r="RZ4" s="71">
        <f t="shared" si="65"/>
        <v>43324</v>
      </c>
      <c r="SA4" s="71">
        <f t="shared" si="65"/>
        <v>43325</v>
      </c>
      <c r="SB4" s="71">
        <f t="shared" si="65"/>
        <v>43326</v>
      </c>
      <c r="SC4" s="71">
        <f t="shared" si="65"/>
        <v>43327</v>
      </c>
      <c r="SD4" s="71">
        <f t="shared" si="65"/>
        <v>43328</v>
      </c>
      <c r="SE4" s="71">
        <f t="shared" si="65"/>
        <v>43329</v>
      </c>
      <c r="SF4" s="71">
        <f t="shared" si="65"/>
        <v>43330</v>
      </c>
      <c r="SG4" s="71">
        <f t="shared" si="65"/>
        <v>43331</v>
      </c>
      <c r="SH4" s="71">
        <f t="shared" si="65"/>
        <v>43332</v>
      </c>
      <c r="SI4" s="71">
        <f t="shared" si="65"/>
        <v>43333</v>
      </c>
      <c r="SJ4" s="71">
        <f t="shared" si="65"/>
        <v>43334</v>
      </c>
      <c r="SK4" s="71">
        <f t="shared" ref="SK4:SO4" si="66">OH4</f>
        <v>43335</v>
      </c>
      <c r="SL4" s="71">
        <f t="shared" si="66"/>
        <v>43336</v>
      </c>
      <c r="SM4" s="71">
        <f t="shared" si="66"/>
        <v>43337</v>
      </c>
      <c r="SN4" s="71">
        <f t="shared" si="66"/>
        <v>43338</v>
      </c>
      <c r="SO4" s="71">
        <f t="shared" si="66"/>
        <v>43339</v>
      </c>
      <c r="SP4" s="71">
        <f>OM4</f>
        <v>43340</v>
      </c>
      <c r="SQ4" s="71">
        <f t="shared" ref="SQ4:TX4" si="67">ON4</f>
        <v>43341</v>
      </c>
      <c r="SR4" s="71">
        <f t="shared" si="67"/>
        <v>43342</v>
      </c>
      <c r="SS4" s="71">
        <f t="shared" si="67"/>
        <v>43343</v>
      </c>
      <c r="ST4" s="71">
        <f t="shared" si="67"/>
        <v>43344</v>
      </c>
      <c r="SU4" s="71">
        <f t="shared" si="67"/>
        <v>43345</v>
      </c>
      <c r="SV4" s="71">
        <f t="shared" si="67"/>
        <v>43346</v>
      </c>
      <c r="SW4" s="71">
        <f t="shared" si="67"/>
        <v>43347</v>
      </c>
      <c r="SX4" s="71">
        <f t="shared" si="67"/>
        <v>43348</v>
      </c>
      <c r="SY4" s="71">
        <f t="shared" si="67"/>
        <v>43349</v>
      </c>
      <c r="SZ4" s="71">
        <f t="shared" si="67"/>
        <v>43350</v>
      </c>
      <c r="TA4" s="71">
        <f t="shared" si="67"/>
        <v>43351</v>
      </c>
      <c r="TB4" s="71">
        <f t="shared" si="67"/>
        <v>43352</v>
      </c>
      <c r="TC4" s="71">
        <f t="shared" si="67"/>
        <v>43353</v>
      </c>
      <c r="TD4" s="71">
        <f t="shared" si="67"/>
        <v>43354</v>
      </c>
      <c r="TE4" s="71">
        <f t="shared" si="67"/>
        <v>43355</v>
      </c>
      <c r="TF4" s="71">
        <f t="shared" si="67"/>
        <v>43356</v>
      </c>
      <c r="TG4" s="71">
        <f t="shared" si="67"/>
        <v>43357</v>
      </c>
      <c r="TH4" s="71">
        <f t="shared" si="67"/>
        <v>43358</v>
      </c>
      <c r="TI4" s="71">
        <f t="shared" si="67"/>
        <v>43359</v>
      </c>
      <c r="TJ4" s="71">
        <f t="shared" si="67"/>
        <v>43360</v>
      </c>
      <c r="TK4" s="71">
        <f t="shared" si="67"/>
        <v>43361</v>
      </c>
      <c r="TL4" s="71">
        <f t="shared" si="67"/>
        <v>43362</v>
      </c>
      <c r="TM4" s="71">
        <f t="shared" si="67"/>
        <v>43363</v>
      </c>
      <c r="TN4" s="71">
        <f t="shared" si="67"/>
        <v>43364</v>
      </c>
      <c r="TO4" s="71">
        <f t="shared" si="67"/>
        <v>43365</v>
      </c>
      <c r="TP4" s="71">
        <f t="shared" si="67"/>
        <v>43366</v>
      </c>
      <c r="TQ4" s="71">
        <f t="shared" si="67"/>
        <v>43367</v>
      </c>
      <c r="TR4" s="71">
        <f t="shared" si="67"/>
        <v>43368</v>
      </c>
      <c r="TS4" s="71">
        <f t="shared" si="67"/>
        <v>43369</v>
      </c>
      <c r="TT4" s="71">
        <f t="shared" si="67"/>
        <v>43370</v>
      </c>
      <c r="TU4" s="71">
        <f t="shared" si="67"/>
        <v>43371</v>
      </c>
      <c r="TV4" s="71">
        <f t="shared" si="67"/>
        <v>43372</v>
      </c>
      <c r="TW4" s="71">
        <f t="shared" si="67"/>
        <v>43373</v>
      </c>
      <c r="TX4" s="71">
        <f t="shared" si="67"/>
        <v>43374</v>
      </c>
      <c r="TY4" s="71"/>
      <c r="TZ4" s="71"/>
      <c r="UA4" s="71"/>
      <c r="UB4" s="72">
        <f t="shared" ref="UB4:WM4" si="68">PY4</f>
        <v>43271</v>
      </c>
      <c r="UC4" s="72">
        <f t="shared" si="68"/>
        <v>43272</v>
      </c>
      <c r="UD4" s="72">
        <f t="shared" si="68"/>
        <v>43273</v>
      </c>
      <c r="UE4" s="72">
        <f t="shared" si="68"/>
        <v>43274</v>
      </c>
      <c r="UF4" s="72">
        <f t="shared" si="68"/>
        <v>43275</v>
      </c>
      <c r="UG4" s="72">
        <f t="shared" si="68"/>
        <v>43276</v>
      </c>
      <c r="UH4" s="72">
        <f t="shared" si="68"/>
        <v>43277</v>
      </c>
      <c r="UI4" s="72">
        <f t="shared" si="68"/>
        <v>43278</v>
      </c>
      <c r="UJ4" s="72">
        <f t="shared" si="68"/>
        <v>43279</v>
      </c>
      <c r="UK4" s="72">
        <f t="shared" si="68"/>
        <v>43280</v>
      </c>
      <c r="UL4" s="72">
        <f t="shared" si="68"/>
        <v>43281</v>
      </c>
      <c r="UM4" s="72">
        <f t="shared" si="68"/>
        <v>43282</v>
      </c>
      <c r="UN4" s="72">
        <f t="shared" si="68"/>
        <v>43283</v>
      </c>
      <c r="UO4" s="72">
        <f t="shared" si="68"/>
        <v>43284</v>
      </c>
      <c r="UP4" s="72">
        <f t="shared" si="68"/>
        <v>43285</v>
      </c>
      <c r="UQ4" s="72">
        <f t="shared" si="68"/>
        <v>43286</v>
      </c>
      <c r="UR4" s="72">
        <f t="shared" si="68"/>
        <v>43287</v>
      </c>
      <c r="US4" s="72">
        <f t="shared" si="68"/>
        <v>43288</v>
      </c>
      <c r="UT4" s="72">
        <f t="shared" si="68"/>
        <v>43289</v>
      </c>
      <c r="UU4" s="72">
        <f t="shared" si="68"/>
        <v>43290</v>
      </c>
      <c r="UV4" s="72">
        <f t="shared" si="68"/>
        <v>43291</v>
      </c>
      <c r="UW4" s="467">
        <f t="shared" si="68"/>
        <v>43292</v>
      </c>
      <c r="UX4" s="72">
        <f t="shared" si="68"/>
        <v>43293</v>
      </c>
      <c r="UY4" s="72">
        <f t="shared" si="68"/>
        <v>43294</v>
      </c>
      <c r="UZ4" s="72">
        <f t="shared" si="68"/>
        <v>43295</v>
      </c>
      <c r="VA4" s="72">
        <f t="shared" si="68"/>
        <v>43296</v>
      </c>
      <c r="VB4" s="72">
        <f t="shared" si="68"/>
        <v>43297</v>
      </c>
      <c r="VC4" s="467">
        <f t="shared" si="68"/>
        <v>43298</v>
      </c>
      <c r="VD4" s="522">
        <f t="shared" si="68"/>
        <v>43299</v>
      </c>
      <c r="VE4" s="72">
        <f t="shared" si="68"/>
        <v>43300</v>
      </c>
      <c r="VF4" s="72">
        <f t="shared" si="68"/>
        <v>43301</v>
      </c>
      <c r="VG4" s="72">
        <f t="shared" si="68"/>
        <v>43302</v>
      </c>
      <c r="VH4" s="72">
        <f t="shared" si="68"/>
        <v>43303</v>
      </c>
      <c r="VI4" s="72">
        <f t="shared" si="68"/>
        <v>43304</v>
      </c>
      <c r="VJ4" s="72">
        <f t="shared" si="68"/>
        <v>43305</v>
      </c>
      <c r="VK4" s="72">
        <f t="shared" si="68"/>
        <v>43306</v>
      </c>
      <c r="VL4" s="72">
        <f t="shared" si="68"/>
        <v>43307</v>
      </c>
      <c r="VM4" s="72">
        <f t="shared" si="68"/>
        <v>43308</v>
      </c>
      <c r="VN4" s="72">
        <f t="shared" si="68"/>
        <v>43309</v>
      </c>
      <c r="VO4" s="72">
        <f t="shared" si="68"/>
        <v>43310</v>
      </c>
      <c r="VP4" s="72">
        <f t="shared" si="68"/>
        <v>43311</v>
      </c>
      <c r="VQ4" s="72">
        <f t="shared" si="68"/>
        <v>43312</v>
      </c>
      <c r="VR4" s="72">
        <f t="shared" si="68"/>
        <v>43313</v>
      </c>
      <c r="VS4" s="72">
        <f t="shared" si="68"/>
        <v>43314</v>
      </c>
      <c r="VT4" s="72">
        <f t="shared" si="68"/>
        <v>43315</v>
      </c>
      <c r="VU4" s="72">
        <f t="shared" si="68"/>
        <v>43316</v>
      </c>
      <c r="VV4" s="72">
        <f t="shared" si="68"/>
        <v>43317</v>
      </c>
      <c r="VW4" s="72">
        <f t="shared" si="68"/>
        <v>43318</v>
      </c>
      <c r="VX4" s="72">
        <f t="shared" si="68"/>
        <v>43319</v>
      </c>
      <c r="VY4" s="72">
        <f t="shared" si="68"/>
        <v>43320</v>
      </c>
      <c r="VZ4" s="72">
        <f t="shared" si="68"/>
        <v>43321</v>
      </c>
      <c r="WA4" s="522">
        <f t="shared" si="68"/>
        <v>43322</v>
      </c>
      <c r="WB4" s="72">
        <f t="shared" si="68"/>
        <v>43323</v>
      </c>
      <c r="WC4" s="72">
        <f t="shared" si="68"/>
        <v>43324</v>
      </c>
      <c r="WD4" s="72">
        <f t="shared" si="68"/>
        <v>43325</v>
      </c>
      <c r="WE4" s="72">
        <f t="shared" si="68"/>
        <v>43326</v>
      </c>
      <c r="WF4" s="72">
        <f t="shared" si="68"/>
        <v>43327</v>
      </c>
      <c r="WG4" s="72">
        <f t="shared" si="68"/>
        <v>43328</v>
      </c>
      <c r="WH4" s="72">
        <f t="shared" si="68"/>
        <v>43329</v>
      </c>
      <c r="WI4" s="72">
        <f t="shared" si="68"/>
        <v>43330</v>
      </c>
      <c r="WJ4" s="72">
        <f t="shared" si="68"/>
        <v>43331</v>
      </c>
      <c r="WK4" s="72">
        <f t="shared" si="68"/>
        <v>43332</v>
      </c>
      <c r="WL4" s="72">
        <f t="shared" si="68"/>
        <v>43333</v>
      </c>
      <c r="WM4" s="72">
        <f t="shared" si="68"/>
        <v>43334</v>
      </c>
      <c r="WN4" s="72">
        <f t="shared" ref="WN4:WY4" si="69">SK4</f>
        <v>43335</v>
      </c>
      <c r="WO4" s="72">
        <f t="shared" si="69"/>
        <v>43336</v>
      </c>
      <c r="WP4" s="72">
        <f t="shared" si="69"/>
        <v>43337</v>
      </c>
      <c r="WQ4" s="72">
        <f t="shared" si="69"/>
        <v>43338</v>
      </c>
      <c r="WR4" s="72">
        <f t="shared" si="69"/>
        <v>43339</v>
      </c>
      <c r="WS4" s="72">
        <f t="shared" si="69"/>
        <v>43340</v>
      </c>
      <c r="WT4" s="72">
        <f t="shared" si="69"/>
        <v>43341</v>
      </c>
      <c r="WU4" s="72">
        <f t="shared" si="69"/>
        <v>43342</v>
      </c>
      <c r="WV4" s="72">
        <f t="shared" si="69"/>
        <v>43343</v>
      </c>
      <c r="WW4" s="72">
        <f t="shared" si="69"/>
        <v>43344</v>
      </c>
      <c r="WX4" s="72">
        <f t="shared" si="69"/>
        <v>43345</v>
      </c>
      <c r="WY4" s="72">
        <f t="shared" si="69"/>
        <v>43346</v>
      </c>
      <c r="WZ4" s="72">
        <f>SW4</f>
        <v>43347</v>
      </c>
      <c r="XA4" s="72">
        <f t="shared" ref="XA4:YA4" si="70">SX4</f>
        <v>43348</v>
      </c>
      <c r="XB4" s="72">
        <f t="shared" si="70"/>
        <v>43349</v>
      </c>
      <c r="XC4" s="72">
        <f t="shared" si="70"/>
        <v>43350</v>
      </c>
      <c r="XD4" s="72">
        <f t="shared" si="70"/>
        <v>43351</v>
      </c>
      <c r="XE4" s="72">
        <f t="shared" si="70"/>
        <v>43352</v>
      </c>
      <c r="XF4" s="72">
        <f t="shared" si="70"/>
        <v>43353</v>
      </c>
      <c r="XG4" s="72">
        <f t="shared" si="70"/>
        <v>43354</v>
      </c>
      <c r="XH4" s="72">
        <f t="shared" si="70"/>
        <v>43355</v>
      </c>
      <c r="XI4" s="72">
        <f t="shared" si="70"/>
        <v>43356</v>
      </c>
      <c r="XJ4" s="72">
        <f t="shared" si="70"/>
        <v>43357</v>
      </c>
      <c r="XK4" s="72">
        <f t="shared" si="70"/>
        <v>43358</v>
      </c>
      <c r="XL4" s="72">
        <f t="shared" si="70"/>
        <v>43359</v>
      </c>
      <c r="XM4" s="72">
        <f t="shared" si="70"/>
        <v>43360</v>
      </c>
      <c r="XN4" s="72">
        <f t="shared" si="70"/>
        <v>43361</v>
      </c>
      <c r="XO4" s="72">
        <f t="shared" si="70"/>
        <v>43362</v>
      </c>
      <c r="XP4" s="72">
        <f t="shared" si="70"/>
        <v>43363</v>
      </c>
      <c r="XQ4" s="72">
        <f t="shared" si="70"/>
        <v>43364</v>
      </c>
      <c r="XR4" s="72">
        <f t="shared" si="70"/>
        <v>43365</v>
      </c>
      <c r="XS4" s="72">
        <f t="shared" si="70"/>
        <v>43366</v>
      </c>
      <c r="XT4" s="72">
        <f t="shared" si="70"/>
        <v>43367</v>
      </c>
      <c r="XU4" s="72">
        <f t="shared" si="70"/>
        <v>43368</v>
      </c>
      <c r="XV4" s="72">
        <f t="shared" si="70"/>
        <v>43369</v>
      </c>
      <c r="XW4" s="72">
        <f t="shared" si="70"/>
        <v>43370</v>
      </c>
      <c r="XX4" s="72">
        <f t="shared" si="70"/>
        <v>43371</v>
      </c>
      <c r="XY4" s="72">
        <f t="shared" si="70"/>
        <v>43372</v>
      </c>
      <c r="XZ4" s="72">
        <f t="shared" si="70"/>
        <v>43373</v>
      </c>
      <c r="YA4" s="72">
        <f t="shared" si="70"/>
        <v>43374</v>
      </c>
      <c r="YB4" s="72"/>
      <c r="YC4" s="72"/>
      <c r="YD4" s="72"/>
      <c r="YE4" s="502">
        <f t="shared" ref="YE4:AAP4" si="71">UB4</f>
        <v>43271</v>
      </c>
      <c r="YF4" s="502">
        <f t="shared" si="71"/>
        <v>43272</v>
      </c>
      <c r="YG4" s="502">
        <f t="shared" si="71"/>
        <v>43273</v>
      </c>
      <c r="YH4" s="502">
        <f t="shared" si="71"/>
        <v>43274</v>
      </c>
      <c r="YI4" s="502">
        <f t="shared" si="71"/>
        <v>43275</v>
      </c>
      <c r="YJ4" s="502">
        <f t="shared" si="71"/>
        <v>43276</v>
      </c>
      <c r="YK4" s="502">
        <f t="shared" si="71"/>
        <v>43277</v>
      </c>
      <c r="YL4" s="502">
        <f t="shared" si="71"/>
        <v>43278</v>
      </c>
      <c r="YM4" s="502">
        <f t="shared" si="71"/>
        <v>43279</v>
      </c>
      <c r="YN4" s="502">
        <f t="shared" si="71"/>
        <v>43280</v>
      </c>
      <c r="YO4" s="502">
        <f t="shared" si="71"/>
        <v>43281</v>
      </c>
      <c r="YP4" s="502">
        <f t="shared" si="71"/>
        <v>43282</v>
      </c>
      <c r="YQ4" s="502">
        <f t="shared" si="71"/>
        <v>43283</v>
      </c>
      <c r="YR4" s="502">
        <f t="shared" si="71"/>
        <v>43284</v>
      </c>
      <c r="YS4" s="502">
        <f t="shared" si="71"/>
        <v>43285</v>
      </c>
      <c r="YT4" s="502">
        <f t="shared" si="71"/>
        <v>43286</v>
      </c>
      <c r="YU4" s="502">
        <f t="shared" si="71"/>
        <v>43287</v>
      </c>
      <c r="YV4" s="502">
        <f t="shared" si="71"/>
        <v>43288</v>
      </c>
      <c r="YW4" s="502">
        <f t="shared" si="71"/>
        <v>43289</v>
      </c>
      <c r="YX4" s="502">
        <f t="shared" si="71"/>
        <v>43290</v>
      </c>
      <c r="YY4" s="502">
        <f t="shared" si="71"/>
        <v>43291</v>
      </c>
      <c r="YZ4" s="503">
        <f t="shared" si="71"/>
        <v>43292</v>
      </c>
      <c r="ZA4" s="502">
        <f t="shared" si="71"/>
        <v>43293</v>
      </c>
      <c r="ZB4" s="502">
        <f t="shared" si="71"/>
        <v>43294</v>
      </c>
      <c r="ZC4" s="502">
        <f t="shared" si="71"/>
        <v>43295</v>
      </c>
      <c r="ZD4" s="502">
        <f t="shared" si="71"/>
        <v>43296</v>
      </c>
      <c r="ZE4" s="502">
        <f t="shared" si="71"/>
        <v>43297</v>
      </c>
      <c r="ZF4" s="503">
        <f t="shared" si="71"/>
        <v>43298</v>
      </c>
      <c r="ZG4" s="523">
        <f t="shared" si="71"/>
        <v>43299</v>
      </c>
      <c r="ZH4" s="502">
        <f t="shared" si="71"/>
        <v>43300</v>
      </c>
      <c r="ZI4" s="502">
        <f t="shared" si="71"/>
        <v>43301</v>
      </c>
      <c r="ZJ4" s="502">
        <f t="shared" si="71"/>
        <v>43302</v>
      </c>
      <c r="ZK4" s="502">
        <f t="shared" si="71"/>
        <v>43303</v>
      </c>
      <c r="ZL4" s="502">
        <f t="shared" si="71"/>
        <v>43304</v>
      </c>
      <c r="ZM4" s="502">
        <f t="shared" si="71"/>
        <v>43305</v>
      </c>
      <c r="ZN4" s="502">
        <f t="shared" si="71"/>
        <v>43306</v>
      </c>
      <c r="ZO4" s="502">
        <f t="shared" si="71"/>
        <v>43307</v>
      </c>
      <c r="ZP4" s="502">
        <f t="shared" si="71"/>
        <v>43308</v>
      </c>
      <c r="ZQ4" s="502">
        <f t="shared" si="71"/>
        <v>43309</v>
      </c>
      <c r="ZR4" s="502">
        <f t="shared" si="71"/>
        <v>43310</v>
      </c>
      <c r="ZS4" s="502">
        <f t="shared" si="71"/>
        <v>43311</v>
      </c>
      <c r="ZT4" s="502">
        <f t="shared" si="71"/>
        <v>43312</v>
      </c>
      <c r="ZU4" s="502">
        <f t="shared" si="71"/>
        <v>43313</v>
      </c>
      <c r="ZV4" s="502">
        <f t="shared" si="71"/>
        <v>43314</v>
      </c>
      <c r="ZW4" s="502">
        <f t="shared" si="71"/>
        <v>43315</v>
      </c>
      <c r="ZX4" s="502">
        <f t="shared" si="71"/>
        <v>43316</v>
      </c>
      <c r="ZY4" s="502">
        <f t="shared" si="71"/>
        <v>43317</v>
      </c>
      <c r="ZZ4" s="502">
        <f t="shared" si="71"/>
        <v>43318</v>
      </c>
      <c r="AAA4" s="502">
        <f t="shared" si="71"/>
        <v>43319</v>
      </c>
      <c r="AAB4" s="502">
        <f t="shared" si="71"/>
        <v>43320</v>
      </c>
      <c r="AAC4" s="502">
        <f t="shared" si="71"/>
        <v>43321</v>
      </c>
      <c r="AAD4" s="523">
        <f t="shared" si="71"/>
        <v>43322</v>
      </c>
      <c r="AAE4" s="502">
        <f t="shared" si="71"/>
        <v>43323</v>
      </c>
      <c r="AAF4" s="502">
        <f t="shared" si="71"/>
        <v>43324</v>
      </c>
      <c r="AAG4" s="502">
        <f t="shared" si="71"/>
        <v>43325</v>
      </c>
      <c r="AAH4" s="502">
        <f t="shared" si="71"/>
        <v>43326</v>
      </c>
      <c r="AAI4" s="502">
        <f t="shared" si="71"/>
        <v>43327</v>
      </c>
      <c r="AAJ4" s="502">
        <f t="shared" si="71"/>
        <v>43328</v>
      </c>
      <c r="AAK4" s="502">
        <f t="shared" si="71"/>
        <v>43329</v>
      </c>
      <c r="AAL4" s="502">
        <f t="shared" si="71"/>
        <v>43330</v>
      </c>
      <c r="AAM4" s="502">
        <f t="shared" si="71"/>
        <v>43331</v>
      </c>
      <c r="AAN4" s="502">
        <f t="shared" si="71"/>
        <v>43332</v>
      </c>
      <c r="AAO4" s="502">
        <f t="shared" si="71"/>
        <v>43333</v>
      </c>
      <c r="AAP4" s="502">
        <f t="shared" si="71"/>
        <v>43334</v>
      </c>
      <c r="AAQ4" s="502">
        <f t="shared" ref="AAQ4:ACD4" si="72">WN4</f>
        <v>43335</v>
      </c>
      <c r="AAR4" s="502">
        <f t="shared" si="72"/>
        <v>43336</v>
      </c>
      <c r="AAS4" s="502">
        <f t="shared" si="72"/>
        <v>43337</v>
      </c>
      <c r="AAT4" s="502">
        <f t="shared" si="72"/>
        <v>43338</v>
      </c>
      <c r="AAU4" s="502">
        <f t="shared" si="72"/>
        <v>43339</v>
      </c>
      <c r="AAV4" s="502">
        <f t="shared" si="72"/>
        <v>43340</v>
      </c>
      <c r="AAW4" s="502">
        <f t="shared" si="72"/>
        <v>43341</v>
      </c>
      <c r="AAX4" s="502">
        <f t="shared" si="72"/>
        <v>43342</v>
      </c>
      <c r="AAY4" s="502">
        <f t="shared" si="72"/>
        <v>43343</v>
      </c>
      <c r="AAZ4" s="502">
        <f t="shared" si="72"/>
        <v>43344</v>
      </c>
      <c r="ABA4" s="502">
        <f t="shared" si="72"/>
        <v>43345</v>
      </c>
      <c r="ABB4" s="502">
        <f t="shared" si="72"/>
        <v>43346</v>
      </c>
      <c r="ABC4" s="502">
        <f t="shared" si="72"/>
        <v>43347</v>
      </c>
      <c r="ABD4" s="502">
        <f t="shared" si="72"/>
        <v>43348</v>
      </c>
      <c r="ABE4" s="502">
        <f t="shared" si="72"/>
        <v>43349</v>
      </c>
      <c r="ABF4" s="502">
        <f t="shared" si="72"/>
        <v>43350</v>
      </c>
      <c r="ABG4" s="502">
        <f t="shared" si="72"/>
        <v>43351</v>
      </c>
      <c r="ABH4" s="502">
        <f t="shared" si="72"/>
        <v>43352</v>
      </c>
      <c r="ABI4" s="502">
        <f t="shared" si="72"/>
        <v>43353</v>
      </c>
      <c r="ABJ4" s="502">
        <f t="shared" si="72"/>
        <v>43354</v>
      </c>
      <c r="ABK4" s="502">
        <f t="shared" si="72"/>
        <v>43355</v>
      </c>
      <c r="ABL4" s="502">
        <f t="shared" si="72"/>
        <v>43356</v>
      </c>
      <c r="ABM4" s="502">
        <f t="shared" si="72"/>
        <v>43357</v>
      </c>
      <c r="ABN4" s="502">
        <f t="shared" si="72"/>
        <v>43358</v>
      </c>
      <c r="ABO4" s="502">
        <f t="shared" si="72"/>
        <v>43359</v>
      </c>
      <c r="ABP4" s="502">
        <f t="shared" si="72"/>
        <v>43360</v>
      </c>
      <c r="ABQ4" s="502">
        <f t="shared" si="72"/>
        <v>43361</v>
      </c>
      <c r="ABR4" s="502">
        <f t="shared" si="72"/>
        <v>43362</v>
      </c>
      <c r="ABS4" s="502">
        <f t="shared" si="72"/>
        <v>43363</v>
      </c>
      <c r="ABT4" s="502">
        <f t="shared" si="72"/>
        <v>43364</v>
      </c>
      <c r="ABU4" s="502">
        <f t="shared" si="72"/>
        <v>43365</v>
      </c>
      <c r="ABV4" s="502">
        <f t="shared" si="72"/>
        <v>43366</v>
      </c>
      <c r="ABW4" s="502">
        <f t="shared" si="72"/>
        <v>43367</v>
      </c>
      <c r="ABX4" s="502">
        <f t="shared" si="72"/>
        <v>43368</v>
      </c>
      <c r="ABY4" s="502">
        <f t="shared" si="72"/>
        <v>43369</v>
      </c>
      <c r="ABZ4" s="502">
        <f t="shared" si="72"/>
        <v>43370</v>
      </c>
      <c r="ACA4" s="502">
        <f t="shared" si="72"/>
        <v>43371</v>
      </c>
      <c r="ACB4" s="502">
        <f t="shared" si="72"/>
        <v>43372</v>
      </c>
      <c r="ACC4" s="502">
        <f t="shared" si="72"/>
        <v>43373</v>
      </c>
      <c r="ACD4" s="502">
        <f t="shared" si="72"/>
        <v>43374</v>
      </c>
      <c r="ACE4" s="502"/>
      <c r="ACF4" s="502"/>
      <c r="ACG4" s="500"/>
      <c r="ACH4" s="73"/>
      <c r="ACI4" s="62" t="s">
        <v>24</v>
      </c>
      <c r="ACJ4" s="61" t="s">
        <v>2</v>
      </c>
      <c r="ACK4" s="61" t="s">
        <v>3</v>
      </c>
      <c r="ACL4" s="65">
        <f t="shared" ref="ACL4:AEW4" si="73">M4</f>
        <v>43271</v>
      </c>
      <c r="ACM4" s="65">
        <f t="shared" si="73"/>
        <v>43272</v>
      </c>
      <c r="ACN4" s="65">
        <f t="shared" si="73"/>
        <v>43273</v>
      </c>
      <c r="ACO4" s="65">
        <f t="shared" si="73"/>
        <v>43274</v>
      </c>
      <c r="ACP4" s="65">
        <f t="shared" si="73"/>
        <v>43275</v>
      </c>
      <c r="ACQ4" s="65">
        <f t="shared" si="73"/>
        <v>43276</v>
      </c>
      <c r="ACR4" s="65">
        <f t="shared" si="73"/>
        <v>43277</v>
      </c>
      <c r="ACS4" s="65">
        <f t="shared" si="73"/>
        <v>43278</v>
      </c>
      <c r="ACT4" s="65">
        <f t="shared" si="73"/>
        <v>43279</v>
      </c>
      <c r="ACU4" s="65">
        <f t="shared" si="73"/>
        <v>43280</v>
      </c>
      <c r="ACV4" s="65">
        <f t="shared" si="73"/>
        <v>43281</v>
      </c>
      <c r="ACW4" s="65">
        <f t="shared" si="73"/>
        <v>43282</v>
      </c>
      <c r="ACX4" s="65">
        <f t="shared" si="73"/>
        <v>43283</v>
      </c>
      <c r="ACY4" s="65">
        <f t="shared" si="73"/>
        <v>43284</v>
      </c>
      <c r="ACZ4" s="65">
        <f t="shared" si="73"/>
        <v>43285</v>
      </c>
      <c r="ADA4" s="65">
        <f t="shared" si="73"/>
        <v>43286</v>
      </c>
      <c r="ADB4" s="65">
        <f t="shared" si="73"/>
        <v>43287</v>
      </c>
      <c r="ADC4" s="65">
        <f t="shared" si="73"/>
        <v>43288</v>
      </c>
      <c r="ADD4" s="65">
        <f t="shared" si="73"/>
        <v>43289</v>
      </c>
      <c r="ADE4" s="65">
        <f t="shared" si="73"/>
        <v>43290</v>
      </c>
      <c r="ADF4" s="65">
        <f t="shared" si="73"/>
        <v>43291</v>
      </c>
      <c r="ADG4" s="148">
        <f t="shared" si="73"/>
        <v>43292</v>
      </c>
      <c r="ADH4" s="65">
        <f t="shared" si="73"/>
        <v>43293</v>
      </c>
      <c r="ADI4" s="65">
        <f t="shared" si="73"/>
        <v>43294</v>
      </c>
      <c r="ADJ4" s="516">
        <f t="shared" si="73"/>
        <v>43295</v>
      </c>
      <c r="ADK4" s="516">
        <f t="shared" si="73"/>
        <v>43296</v>
      </c>
      <c r="ADL4" s="65">
        <f t="shared" si="73"/>
        <v>43297</v>
      </c>
      <c r="ADM4" s="148">
        <f t="shared" si="73"/>
        <v>43298</v>
      </c>
      <c r="ADN4" s="524">
        <f t="shared" si="73"/>
        <v>43299</v>
      </c>
      <c r="ADO4" s="65">
        <f t="shared" si="73"/>
        <v>43300</v>
      </c>
      <c r="ADP4" s="65">
        <f t="shared" si="73"/>
        <v>43301</v>
      </c>
      <c r="ADQ4" s="65">
        <f t="shared" si="73"/>
        <v>43302</v>
      </c>
      <c r="ADR4" s="65">
        <f t="shared" si="73"/>
        <v>43303</v>
      </c>
      <c r="ADS4" s="65">
        <f t="shared" si="73"/>
        <v>43304</v>
      </c>
      <c r="ADT4" s="65">
        <f t="shared" si="73"/>
        <v>43305</v>
      </c>
      <c r="ADU4" s="65">
        <f t="shared" si="73"/>
        <v>43306</v>
      </c>
      <c r="ADV4" s="65">
        <f t="shared" si="73"/>
        <v>43307</v>
      </c>
      <c r="ADW4" s="65">
        <f t="shared" si="73"/>
        <v>43308</v>
      </c>
      <c r="ADX4" s="65">
        <f t="shared" si="73"/>
        <v>43309</v>
      </c>
      <c r="ADY4" s="65">
        <f t="shared" si="73"/>
        <v>43310</v>
      </c>
      <c r="ADZ4" s="65">
        <f t="shared" si="73"/>
        <v>43311</v>
      </c>
      <c r="AEA4" s="65">
        <f t="shared" si="73"/>
        <v>43312</v>
      </c>
      <c r="AEB4" s="65">
        <f t="shared" si="73"/>
        <v>43313</v>
      </c>
      <c r="AEC4" s="65">
        <f t="shared" si="73"/>
        <v>43314</v>
      </c>
      <c r="AED4" s="65">
        <f t="shared" si="73"/>
        <v>43315</v>
      </c>
      <c r="AEE4" s="65">
        <f t="shared" si="73"/>
        <v>43316</v>
      </c>
      <c r="AEF4" s="65">
        <f t="shared" si="73"/>
        <v>43317</v>
      </c>
      <c r="AEG4" s="65">
        <f t="shared" si="73"/>
        <v>43318</v>
      </c>
      <c r="AEH4" s="65">
        <f t="shared" si="73"/>
        <v>43319</v>
      </c>
      <c r="AEI4" s="65">
        <f t="shared" si="73"/>
        <v>43320</v>
      </c>
      <c r="AEJ4" s="65">
        <f t="shared" si="73"/>
        <v>43321</v>
      </c>
      <c r="AEK4" s="524">
        <f t="shared" si="73"/>
        <v>43322</v>
      </c>
      <c r="AEL4" s="65">
        <f t="shared" si="73"/>
        <v>43323</v>
      </c>
      <c r="AEM4" s="65">
        <f t="shared" si="73"/>
        <v>43324</v>
      </c>
      <c r="AEN4" s="65">
        <f t="shared" si="73"/>
        <v>43325</v>
      </c>
      <c r="AEO4" s="65">
        <f t="shared" si="73"/>
        <v>43326</v>
      </c>
      <c r="AEP4" s="65">
        <f t="shared" si="73"/>
        <v>43327</v>
      </c>
      <c r="AEQ4" s="65">
        <f t="shared" si="73"/>
        <v>43328</v>
      </c>
      <c r="AER4" s="65">
        <f t="shared" si="73"/>
        <v>43329</v>
      </c>
      <c r="AES4" s="65">
        <f t="shared" si="73"/>
        <v>43330</v>
      </c>
      <c r="AET4" s="65">
        <f t="shared" si="73"/>
        <v>43331</v>
      </c>
      <c r="AEU4" s="65">
        <f t="shared" si="73"/>
        <v>43332</v>
      </c>
      <c r="AEV4" s="65">
        <f t="shared" si="73"/>
        <v>43333</v>
      </c>
      <c r="AEW4" s="65">
        <f t="shared" si="73"/>
        <v>43334</v>
      </c>
      <c r="AEX4" s="65">
        <f t="shared" ref="AEX4:AGK4" si="74">BY4</f>
        <v>43335</v>
      </c>
      <c r="AEY4" s="65">
        <f t="shared" si="74"/>
        <v>43336</v>
      </c>
      <c r="AEZ4" s="65">
        <f t="shared" si="74"/>
        <v>43337</v>
      </c>
      <c r="AFA4" s="65">
        <f t="shared" si="74"/>
        <v>43338</v>
      </c>
      <c r="AFB4" s="65">
        <f t="shared" si="74"/>
        <v>43339</v>
      </c>
      <c r="AFC4" s="65">
        <f t="shared" si="74"/>
        <v>43340</v>
      </c>
      <c r="AFD4" s="65">
        <f t="shared" si="74"/>
        <v>43341</v>
      </c>
      <c r="AFE4" s="65">
        <f t="shared" si="74"/>
        <v>43342</v>
      </c>
      <c r="AFF4" s="65">
        <f t="shared" si="74"/>
        <v>43343</v>
      </c>
      <c r="AFG4" s="65">
        <f t="shared" si="74"/>
        <v>43344</v>
      </c>
      <c r="AFH4" s="65">
        <f t="shared" si="74"/>
        <v>43345</v>
      </c>
      <c r="AFI4" s="65">
        <f t="shared" si="74"/>
        <v>43346</v>
      </c>
      <c r="AFJ4" s="65">
        <f t="shared" si="74"/>
        <v>43347</v>
      </c>
      <c r="AFK4" s="65">
        <f t="shared" si="74"/>
        <v>43348</v>
      </c>
      <c r="AFL4" s="65">
        <f t="shared" si="74"/>
        <v>43349</v>
      </c>
      <c r="AFM4" s="65">
        <f t="shared" si="74"/>
        <v>43350</v>
      </c>
      <c r="AFN4" s="65">
        <f t="shared" si="74"/>
        <v>43351</v>
      </c>
      <c r="AFO4" s="65">
        <f t="shared" si="74"/>
        <v>43352</v>
      </c>
      <c r="AFP4" s="65">
        <f t="shared" si="74"/>
        <v>43353</v>
      </c>
      <c r="AFQ4" s="65">
        <f t="shared" si="74"/>
        <v>43354</v>
      </c>
      <c r="AFR4" s="65">
        <f t="shared" si="74"/>
        <v>43355</v>
      </c>
      <c r="AFS4" s="65">
        <f t="shared" si="74"/>
        <v>43356</v>
      </c>
      <c r="AFT4" s="65">
        <f t="shared" si="74"/>
        <v>43357</v>
      </c>
      <c r="AFU4" s="65">
        <f t="shared" si="74"/>
        <v>43358</v>
      </c>
      <c r="AFV4" s="65">
        <f t="shared" si="74"/>
        <v>43359</v>
      </c>
      <c r="AFW4" s="65">
        <f t="shared" si="74"/>
        <v>43360</v>
      </c>
      <c r="AFX4" s="65">
        <f t="shared" si="74"/>
        <v>43361</v>
      </c>
      <c r="AFY4" s="65">
        <f t="shared" si="74"/>
        <v>43362</v>
      </c>
      <c r="AFZ4" s="65">
        <f t="shared" si="74"/>
        <v>43363</v>
      </c>
      <c r="AGA4" s="65">
        <f t="shared" si="74"/>
        <v>43364</v>
      </c>
      <c r="AGB4" s="65">
        <f t="shared" si="74"/>
        <v>43365</v>
      </c>
      <c r="AGC4" s="65">
        <f t="shared" si="74"/>
        <v>43366</v>
      </c>
      <c r="AGD4" s="65">
        <f t="shared" si="74"/>
        <v>43367</v>
      </c>
      <c r="AGE4" s="65">
        <f t="shared" si="74"/>
        <v>43368</v>
      </c>
      <c r="AGF4" s="65">
        <f t="shared" si="74"/>
        <v>43369</v>
      </c>
      <c r="AGG4" s="65">
        <f t="shared" si="74"/>
        <v>43370</v>
      </c>
      <c r="AGH4" s="65">
        <f t="shared" si="74"/>
        <v>43371</v>
      </c>
      <c r="AGI4" s="65">
        <f t="shared" si="74"/>
        <v>43372</v>
      </c>
      <c r="AGJ4" s="65">
        <f t="shared" si="74"/>
        <v>43373</v>
      </c>
      <c r="AGK4" s="65">
        <f t="shared" si="74"/>
        <v>43374</v>
      </c>
      <c r="AGL4" s="499"/>
      <c r="AGM4" s="499"/>
    </row>
    <row r="5" spans="1:16377" s="97" customFormat="1" ht="12" customHeight="1" outlineLevel="1">
      <c r="A5" s="90"/>
      <c r="B5" s="95"/>
      <c r="C5" s="91"/>
      <c r="D5" s="92"/>
      <c r="E5" s="92"/>
      <c r="F5" s="92"/>
      <c r="G5" s="93"/>
      <c r="H5" s="94"/>
      <c r="I5" s="94"/>
      <c r="J5" s="95"/>
      <c r="K5" s="94"/>
      <c r="L5" s="94"/>
      <c r="M5" s="98">
        <f>IF(WEEKDAY(M4,2)&gt;5,1,0)</f>
        <v>0</v>
      </c>
      <c r="N5" s="98">
        <f t="shared" ref="N5:BY5" si="75">IF(WEEKDAY(N4,2)&gt;5,1,0)</f>
        <v>0</v>
      </c>
      <c r="O5" s="98">
        <f t="shared" si="75"/>
        <v>0</v>
      </c>
      <c r="P5" s="98">
        <f t="shared" si="75"/>
        <v>1</v>
      </c>
      <c r="Q5" s="98">
        <f t="shared" si="75"/>
        <v>1</v>
      </c>
      <c r="R5" s="98">
        <f t="shared" si="75"/>
        <v>0</v>
      </c>
      <c r="S5" s="98">
        <f t="shared" si="75"/>
        <v>0</v>
      </c>
      <c r="T5" s="98">
        <f t="shared" si="75"/>
        <v>0</v>
      </c>
      <c r="U5" s="98">
        <f t="shared" si="75"/>
        <v>0</v>
      </c>
      <c r="V5" s="98">
        <f t="shared" si="75"/>
        <v>0</v>
      </c>
      <c r="W5" s="98">
        <f t="shared" si="75"/>
        <v>1</v>
      </c>
      <c r="X5" s="98">
        <f t="shared" si="75"/>
        <v>1</v>
      </c>
      <c r="Y5" s="98">
        <f t="shared" si="75"/>
        <v>0</v>
      </c>
      <c r="Z5" s="98">
        <f t="shared" si="75"/>
        <v>0</v>
      </c>
      <c r="AA5" s="98">
        <f t="shared" si="75"/>
        <v>0</v>
      </c>
      <c r="AB5" s="98">
        <f t="shared" si="75"/>
        <v>0</v>
      </c>
      <c r="AC5" s="98">
        <f t="shared" si="75"/>
        <v>0</v>
      </c>
      <c r="AD5" s="98">
        <f t="shared" si="75"/>
        <v>1</v>
      </c>
      <c r="AE5" s="98">
        <f t="shared" si="75"/>
        <v>1</v>
      </c>
      <c r="AF5" s="98">
        <f t="shared" si="75"/>
        <v>0</v>
      </c>
      <c r="AG5" s="98">
        <f t="shared" si="75"/>
        <v>0</v>
      </c>
      <c r="AH5" s="98">
        <f t="shared" si="75"/>
        <v>0</v>
      </c>
      <c r="AI5" s="98">
        <f t="shared" si="75"/>
        <v>0</v>
      </c>
      <c r="AJ5" s="98">
        <f t="shared" si="75"/>
        <v>0</v>
      </c>
      <c r="AK5" s="98">
        <f t="shared" si="75"/>
        <v>1</v>
      </c>
      <c r="AL5" s="98">
        <f t="shared" si="75"/>
        <v>1</v>
      </c>
      <c r="AM5" s="98">
        <f t="shared" si="75"/>
        <v>0</v>
      </c>
      <c r="AN5" s="98">
        <f t="shared" si="75"/>
        <v>0</v>
      </c>
      <c r="AO5" s="98">
        <f t="shared" si="75"/>
        <v>0</v>
      </c>
      <c r="AP5" s="98">
        <f t="shared" si="75"/>
        <v>0</v>
      </c>
      <c r="AQ5" s="98">
        <f t="shared" si="75"/>
        <v>0</v>
      </c>
      <c r="AR5" s="98">
        <f t="shared" si="75"/>
        <v>1</v>
      </c>
      <c r="AS5" s="98">
        <f t="shared" si="75"/>
        <v>1</v>
      </c>
      <c r="AT5" s="98">
        <f t="shared" si="75"/>
        <v>0</v>
      </c>
      <c r="AU5" s="98">
        <f t="shared" si="75"/>
        <v>0</v>
      </c>
      <c r="AV5" s="98">
        <f t="shared" si="75"/>
        <v>0</v>
      </c>
      <c r="AW5" s="98">
        <f t="shared" si="75"/>
        <v>0</v>
      </c>
      <c r="AX5" s="98">
        <f t="shared" si="75"/>
        <v>0</v>
      </c>
      <c r="AY5" s="98">
        <f t="shared" si="75"/>
        <v>1</v>
      </c>
      <c r="AZ5" s="98">
        <f t="shared" si="75"/>
        <v>1</v>
      </c>
      <c r="BA5" s="98">
        <f t="shared" si="75"/>
        <v>0</v>
      </c>
      <c r="BB5" s="98">
        <f t="shared" si="75"/>
        <v>0</v>
      </c>
      <c r="BC5" s="98">
        <f t="shared" si="75"/>
        <v>0</v>
      </c>
      <c r="BD5" s="98">
        <f t="shared" si="75"/>
        <v>0</v>
      </c>
      <c r="BE5" s="98">
        <f t="shared" si="75"/>
        <v>0</v>
      </c>
      <c r="BF5" s="98">
        <f t="shared" si="75"/>
        <v>1</v>
      </c>
      <c r="BG5" s="98">
        <f t="shared" si="75"/>
        <v>1</v>
      </c>
      <c r="BH5" s="98">
        <f t="shared" si="75"/>
        <v>0</v>
      </c>
      <c r="BI5" s="98">
        <f t="shared" si="75"/>
        <v>0</v>
      </c>
      <c r="BJ5" s="98">
        <f t="shared" si="75"/>
        <v>0</v>
      </c>
      <c r="BK5" s="98">
        <f t="shared" si="75"/>
        <v>0</v>
      </c>
      <c r="BL5" s="98">
        <f t="shared" si="75"/>
        <v>0</v>
      </c>
      <c r="BM5" s="98">
        <f t="shared" si="75"/>
        <v>1</v>
      </c>
      <c r="BN5" s="98">
        <f t="shared" si="75"/>
        <v>1</v>
      </c>
      <c r="BO5" s="98">
        <f t="shared" si="75"/>
        <v>0</v>
      </c>
      <c r="BP5" s="98">
        <f t="shared" si="75"/>
        <v>0</v>
      </c>
      <c r="BQ5" s="98">
        <f t="shared" si="75"/>
        <v>0</v>
      </c>
      <c r="BR5" s="98">
        <f t="shared" si="75"/>
        <v>0</v>
      </c>
      <c r="BS5" s="98">
        <f t="shared" si="75"/>
        <v>0</v>
      </c>
      <c r="BT5" s="98">
        <f t="shared" si="75"/>
        <v>1</v>
      </c>
      <c r="BU5" s="98">
        <f t="shared" si="75"/>
        <v>1</v>
      </c>
      <c r="BV5" s="98">
        <f t="shared" si="75"/>
        <v>0</v>
      </c>
      <c r="BW5" s="98">
        <f t="shared" si="75"/>
        <v>0</v>
      </c>
      <c r="BX5" s="98">
        <f t="shared" si="75"/>
        <v>0</v>
      </c>
      <c r="BY5" s="98">
        <f t="shared" si="75"/>
        <v>0</v>
      </c>
      <c r="BZ5" s="98">
        <f t="shared" ref="BZ5:DL5" si="76">IF(WEEKDAY(BZ4,2)&gt;5,1,0)</f>
        <v>0</v>
      </c>
      <c r="CA5" s="98">
        <f t="shared" si="76"/>
        <v>1</v>
      </c>
      <c r="CB5" s="98">
        <f t="shared" si="76"/>
        <v>1</v>
      </c>
      <c r="CC5" s="98">
        <f t="shared" si="76"/>
        <v>0</v>
      </c>
      <c r="CD5" s="98">
        <f t="shared" si="76"/>
        <v>0</v>
      </c>
      <c r="CE5" s="98">
        <f t="shared" si="76"/>
        <v>0</v>
      </c>
      <c r="CF5" s="98">
        <f t="shared" si="76"/>
        <v>0</v>
      </c>
      <c r="CG5" s="98">
        <f t="shared" si="76"/>
        <v>0</v>
      </c>
      <c r="CH5" s="98">
        <f t="shared" si="76"/>
        <v>1</v>
      </c>
      <c r="CI5" s="98">
        <f t="shared" si="76"/>
        <v>1</v>
      </c>
      <c r="CJ5" s="98">
        <f t="shared" si="76"/>
        <v>0</v>
      </c>
      <c r="CK5" s="98">
        <f t="shared" si="76"/>
        <v>0</v>
      </c>
      <c r="CL5" s="98">
        <f t="shared" si="76"/>
        <v>0</v>
      </c>
      <c r="CM5" s="98">
        <f t="shared" si="76"/>
        <v>0</v>
      </c>
      <c r="CN5" s="98">
        <f t="shared" si="76"/>
        <v>0</v>
      </c>
      <c r="CO5" s="98">
        <f t="shared" si="76"/>
        <v>1</v>
      </c>
      <c r="CP5" s="98">
        <f t="shared" si="76"/>
        <v>1</v>
      </c>
      <c r="CQ5" s="98">
        <f t="shared" si="76"/>
        <v>0</v>
      </c>
      <c r="CR5" s="98">
        <f t="shared" si="76"/>
        <v>0</v>
      </c>
      <c r="CS5" s="98">
        <f t="shared" si="76"/>
        <v>0</v>
      </c>
      <c r="CT5" s="98">
        <f t="shared" si="76"/>
        <v>0</v>
      </c>
      <c r="CU5" s="98">
        <f t="shared" si="76"/>
        <v>0</v>
      </c>
      <c r="CV5" s="98">
        <f t="shared" si="76"/>
        <v>1</v>
      </c>
      <c r="CW5" s="98">
        <f t="shared" si="76"/>
        <v>1</v>
      </c>
      <c r="CX5" s="98">
        <f t="shared" si="76"/>
        <v>0</v>
      </c>
      <c r="CY5" s="98">
        <f t="shared" si="76"/>
        <v>0</v>
      </c>
      <c r="CZ5" s="98">
        <f t="shared" si="76"/>
        <v>0</v>
      </c>
      <c r="DA5" s="98">
        <f t="shared" si="76"/>
        <v>0</v>
      </c>
      <c r="DB5" s="98">
        <f t="shared" si="76"/>
        <v>0</v>
      </c>
      <c r="DC5" s="98">
        <f t="shared" si="76"/>
        <v>1</v>
      </c>
      <c r="DD5" s="98">
        <f t="shared" si="76"/>
        <v>1</v>
      </c>
      <c r="DE5" s="98">
        <f t="shared" si="76"/>
        <v>0</v>
      </c>
      <c r="DF5" s="98">
        <f t="shared" si="76"/>
        <v>0</v>
      </c>
      <c r="DG5" s="98">
        <f t="shared" si="76"/>
        <v>0</v>
      </c>
      <c r="DH5" s="98">
        <f t="shared" si="76"/>
        <v>0</v>
      </c>
      <c r="DI5" s="98">
        <f t="shared" si="76"/>
        <v>0</v>
      </c>
      <c r="DJ5" s="98">
        <f t="shared" si="76"/>
        <v>1</v>
      </c>
      <c r="DK5" s="98">
        <f t="shared" si="76"/>
        <v>1</v>
      </c>
      <c r="DL5" s="98">
        <f t="shared" si="76"/>
        <v>0</v>
      </c>
      <c r="DM5" s="98"/>
      <c r="DN5" s="98"/>
      <c r="DO5" s="98"/>
      <c r="DP5" s="98">
        <f t="shared" ref="DP5:GA5" si="77">IF(WEEKDAY(DP4,2)&gt;5,1,0)</f>
        <v>0</v>
      </c>
      <c r="DQ5" s="98">
        <f t="shared" si="77"/>
        <v>0</v>
      </c>
      <c r="DR5" s="98">
        <f t="shared" si="77"/>
        <v>0</v>
      </c>
      <c r="DS5" s="98">
        <f t="shared" si="77"/>
        <v>1</v>
      </c>
      <c r="DT5" s="98">
        <f t="shared" si="77"/>
        <v>1</v>
      </c>
      <c r="DU5" s="98">
        <f t="shared" si="77"/>
        <v>0</v>
      </c>
      <c r="DV5" s="98">
        <f t="shared" si="77"/>
        <v>0</v>
      </c>
      <c r="DW5" s="98">
        <f t="shared" si="77"/>
        <v>0</v>
      </c>
      <c r="DX5" s="98">
        <f t="shared" si="77"/>
        <v>0</v>
      </c>
      <c r="DY5" s="98">
        <f t="shared" si="77"/>
        <v>0</v>
      </c>
      <c r="DZ5" s="98">
        <f t="shared" si="77"/>
        <v>1</v>
      </c>
      <c r="EA5" s="98">
        <f t="shared" si="77"/>
        <v>1</v>
      </c>
      <c r="EB5" s="98">
        <f t="shared" si="77"/>
        <v>0</v>
      </c>
      <c r="EC5" s="98">
        <f t="shared" si="77"/>
        <v>0</v>
      </c>
      <c r="ED5" s="98">
        <f t="shared" si="77"/>
        <v>0</v>
      </c>
      <c r="EE5" s="98">
        <f t="shared" si="77"/>
        <v>0</v>
      </c>
      <c r="EF5" s="98">
        <f t="shared" si="77"/>
        <v>0</v>
      </c>
      <c r="EG5" s="98">
        <f t="shared" si="77"/>
        <v>1</v>
      </c>
      <c r="EH5" s="98">
        <f t="shared" si="77"/>
        <v>1</v>
      </c>
      <c r="EI5" s="98">
        <f t="shared" si="77"/>
        <v>0</v>
      </c>
      <c r="EJ5" s="98">
        <f t="shared" si="77"/>
        <v>0</v>
      </c>
      <c r="EK5" s="98">
        <f t="shared" si="77"/>
        <v>0</v>
      </c>
      <c r="EL5" s="98">
        <f t="shared" si="77"/>
        <v>0</v>
      </c>
      <c r="EM5" s="98">
        <f t="shared" si="77"/>
        <v>0</v>
      </c>
      <c r="EN5" s="98">
        <f t="shared" si="77"/>
        <v>1</v>
      </c>
      <c r="EO5" s="98">
        <f t="shared" si="77"/>
        <v>1</v>
      </c>
      <c r="EP5" s="98">
        <f t="shared" si="77"/>
        <v>0</v>
      </c>
      <c r="EQ5" s="98">
        <f t="shared" si="77"/>
        <v>0</v>
      </c>
      <c r="ER5" s="98">
        <f t="shared" si="77"/>
        <v>0</v>
      </c>
      <c r="ES5" s="98">
        <f t="shared" si="77"/>
        <v>0</v>
      </c>
      <c r="ET5" s="98">
        <f t="shared" si="77"/>
        <v>0</v>
      </c>
      <c r="EU5" s="98">
        <f t="shared" si="77"/>
        <v>1</v>
      </c>
      <c r="EV5" s="98">
        <f t="shared" si="77"/>
        <v>1</v>
      </c>
      <c r="EW5" s="98">
        <f t="shared" si="77"/>
        <v>0</v>
      </c>
      <c r="EX5" s="98">
        <f t="shared" si="77"/>
        <v>0</v>
      </c>
      <c r="EY5" s="98">
        <f t="shared" si="77"/>
        <v>0</v>
      </c>
      <c r="EZ5" s="98">
        <f t="shared" si="77"/>
        <v>0</v>
      </c>
      <c r="FA5" s="98">
        <f t="shared" si="77"/>
        <v>0</v>
      </c>
      <c r="FB5" s="98">
        <f t="shared" si="77"/>
        <v>1</v>
      </c>
      <c r="FC5" s="98">
        <f t="shared" si="77"/>
        <v>1</v>
      </c>
      <c r="FD5" s="98">
        <f t="shared" si="77"/>
        <v>0</v>
      </c>
      <c r="FE5" s="98">
        <f t="shared" si="77"/>
        <v>0</v>
      </c>
      <c r="FF5" s="98">
        <f t="shared" si="77"/>
        <v>0</v>
      </c>
      <c r="FG5" s="98">
        <f t="shared" si="77"/>
        <v>0</v>
      </c>
      <c r="FH5" s="98">
        <f t="shared" si="77"/>
        <v>0</v>
      </c>
      <c r="FI5" s="98">
        <f t="shared" si="77"/>
        <v>1</v>
      </c>
      <c r="FJ5" s="98">
        <f t="shared" si="77"/>
        <v>1</v>
      </c>
      <c r="FK5" s="98">
        <f t="shared" si="77"/>
        <v>0</v>
      </c>
      <c r="FL5" s="98">
        <f t="shared" si="77"/>
        <v>0</v>
      </c>
      <c r="FM5" s="98">
        <f t="shared" si="77"/>
        <v>0</v>
      </c>
      <c r="FN5" s="98">
        <f t="shared" si="77"/>
        <v>0</v>
      </c>
      <c r="FO5" s="98">
        <f t="shared" si="77"/>
        <v>0</v>
      </c>
      <c r="FP5" s="98">
        <f t="shared" si="77"/>
        <v>1</v>
      </c>
      <c r="FQ5" s="98">
        <f t="shared" si="77"/>
        <v>1</v>
      </c>
      <c r="FR5" s="98">
        <f t="shared" si="77"/>
        <v>0</v>
      </c>
      <c r="FS5" s="98">
        <f t="shared" si="77"/>
        <v>0</v>
      </c>
      <c r="FT5" s="98">
        <f t="shared" si="77"/>
        <v>0</v>
      </c>
      <c r="FU5" s="98">
        <f t="shared" si="77"/>
        <v>0</v>
      </c>
      <c r="FV5" s="98">
        <f t="shared" si="77"/>
        <v>0</v>
      </c>
      <c r="FW5" s="98">
        <f t="shared" si="77"/>
        <v>1</v>
      </c>
      <c r="FX5" s="98">
        <f t="shared" si="77"/>
        <v>1</v>
      </c>
      <c r="FY5" s="98">
        <f t="shared" si="77"/>
        <v>0</v>
      </c>
      <c r="FZ5" s="98">
        <f t="shared" si="77"/>
        <v>0</v>
      </c>
      <c r="GA5" s="98">
        <f t="shared" si="77"/>
        <v>0</v>
      </c>
      <c r="GB5" s="98">
        <f t="shared" ref="GB5:HO5" si="78">IF(WEEKDAY(GB4,2)&gt;5,1,0)</f>
        <v>0</v>
      </c>
      <c r="GC5" s="98">
        <f t="shared" si="78"/>
        <v>0</v>
      </c>
      <c r="GD5" s="98">
        <f t="shared" si="78"/>
        <v>1</v>
      </c>
      <c r="GE5" s="98">
        <f t="shared" si="78"/>
        <v>1</v>
      </c>
      <c r="GF5" s="98">
        <f t="shared" si="78"/>
        <v>0</v>
      </c>
      <c r="GG5" s="98">
        <f t="shared" si="78"/>
        <v>0</v>
      </c>
      <c r="GH5" s="98">
        <f t="shared" si="78"/>
        <v>0</v>
      </c>
      <c r="GI5" s="98">
        <f t="shared" si="78"/>
        <v>0</v>
      </c>
      <c r="GJ5" s="98">
        <f t="shared" si="78"/>
        <v>0</v>
      </c>
      <c r="GK5" s="98">
        <f t="shared" si="78"/>
        <v>1</v>
      </c>
      <c r="GL5" s="98">
        <f t="shared" si="78"/>
        <v>1</v>
      </c>
      <c r="GM5" s="98">
        <f t="shared" si="78"/>
        <v>0</v>
      </c>
      <c r="GN5" s="98">
        <f t="shared" si="78"/>
        <v>0</v>
      </c>
      <c r="GO5" s="98">
        <f t="shared" si="78"/>
        <v>0</v>
      </c>
      <c r="GP5" s="98">
        <f t="shared" si="78"/>
        <v>0</v>
      </c>
      <c r="GQ5" s="98">
        <f t="shared" si="78"/>
        <v>0</v>
      </c>
      <c r="GR5" s="98">
        <f t="shared" si="78"/>
        <v>1</v>
      </c>
      <c r="GS5" s="98">
        <f t="shared" si="78"/>
        <v>1</v>
      </c>
      <c r="GT5" s="98">
        <f t="shared" si="78"/>
        <v>0</v>
      </c>
      <c r="GU5" s="98">
        <f t="shared" si="78"/>
        <v>0</v>
      </c>
      <c r="GV5" s="98">
        <f t="shared" si="78"/>
        <v>0</v>
      </c>
      <c r="GW5" s="98">
        <f t="shared" si="78"/>
        <v>0</v>
      </c>
      <c r="GX5" s="98">
        <f t="shared" si="78"/>
        <v>0</v>
      </c>
      <c r="GY5" s="98">
        <f t="shared" si="78"/>
        <v>1</v>
      </c>
      <c r="GZ5" s="98">
        <f t="shared" si="78"/>
        <v>1</v>
      </c>
      <c r="HA5" s="98">
        <f t="shared" si="78"/>
        <v>0</v>
      </c>
      <c r="HB5" s="98">
        <f t="shared" si="78"/>
        <v>0</v>
      </c>
      <c r="HC5" s="98">
        <f t="shared" si="78"/>
        <v>0</v>
      </c>
      <c r="HD5" s="98">
        <f t="shared" si="78"/>
        <v>0</v>
      </c>
      <c r="HE5" s="98">
        <f t="shared" si="78"/>
        <v>0</v>
      </c>
      <c r="HF5" s="98">
        <f t="shared" si="78"/>
        <v>1</v>
      </c>
      <c r="HG5" s="98">
        <f t="shared" si="78"/>
        <v>1</v>
      </c>
      <c r="HH5" s="98">
        <f t="shared" si="78"/>
        <v>0</v>
      </c>
      <c r="HI5" s="98">
        <f t="shared" si="78"/>
        <v>0</v>
      </c>
      <c r="HJ5" s="98">
        <f t="shared" si="78"/>
        <v>0</v>
      </c>
      <c r="HK5" s="98">
        <f t="shared" si="78"/>
        <v>0</v>
      </c>
      <c r="HL5" s="98">
        <f t="shared" si="78"/>
        <v>0</v>
      </c>
      <c r="HM5" s="98">
        <f t="shared" si="78"/>
        <v>1</v>
      </c>
      <c r="HN5" s="98">
        <f t="shared" si="78"/>
        <v>1</v>
      </c>
      <c r="HO5" s="98">
        <f t="shared" si="78"/>
        <v>0</v>
      </c>
      <c r="HP5" s="98"/>
      <c r="HQ5" s="98"/>
      <c r="HR5" s="98"/>
      <c r="HS5" s="98">
        <f t="shared" ref="HS5:KD5" si="79">IF(WEEKDAY(HS4,2)&gt;5,1,0)</f>
        <v>0</v>
      </c>
      <c r="HT5" s="98">
        <f t="shared" si="79"/>
        <v>0</v>
      </c>
      <c r="HU5" s="98">
        <f t="shared" si="79"/>
        <v>0</v>
      </c>
      <c r="HV5" s="98">
        <f t="shared" si="79"/>
        <v>1</v>
      </c>
      <c r="HW5" s="98">
        <f t="shared" si="79"/>
        <v>1</v>
      </c>
      <c r="HX5" s="98">
        <f t="shared" si="79"/>
        <v>0</v>
      </c>
      <c r="HY5" s="98">
        <f t="shared" si="79"/>
        <v>0</v>
      </c>
      <c r="HZ5" s="98">
        <f t="shared" si="79"/>
        <v>0</v>
      </c>
      <c r="IA5" s="98">
        <f t="shared" si="79"/>
        <v>0</v>
      </c>
      <c r="IB5" s="98">
        <f t="shared" si="79"/>
        <v>0</v>
      </c>
      <c r="IC5" s="98">
        <f t="shared" si="79"/>
        <v>1</v>
      </c>
      <c r="ID5" s="98">
        <f t="shared" si="79"/>
        <v>1</v>
      </c>
      <c r="IE5" s="98">
        <f t="shared" si="79"/>
        <v>0</v>
      </c>
      <c r="IF5" s="98">
        <f t="shared" si="79"/>
        <v>0</v>
      </c>
      <c r="IG5" s="98">
        <f t="shared" si="79"/>
        <v>0</v>
      </c>
      <c r="IH5" s="98">
        <f t="shared" si="79"/>
        <v>0</v>
      </c>
      <c r="II5" s="98">
        <f t="shared" si="79"/>
        <v>0</v>
      </c>
      <c r="IJ5" s="98">
        <f t="shared" si="79"/>
        <v>1</v>
      </c>
      <c r="IK5" s="98">
        <f t="shared" si="79"/>
        <v>1</v>
      </c>
      <c r="IL5" s="98">
        <f t="shared" si="79"/>
        <v>0</v>
      </c>
      <c r="IM5" s="98">
        <f t="shared" si="79"/>
        <v>0</v>
      </c>
      <c r="IN5" s="98">
        <f t="shared" si="79"/>
        <v>0</v>
      </c>
      <c r="IO5" s="98">
        <f t="shared" si="79"/>
        <v>0</v>
      </c>
      <c r="IP5" s="98">
        <f t="shared" si="79"/>
        <v>0</v>
      </c>
      <c r="IQ5" s="98">
        <f t="shared" si="79"/>
        <v>1</v>
      </c>
      <c r="IR5" s="98">
        <f t="shared" si="79"/>
        <v>1</v>
      </c>
      <c r="IS5" s="98">
        <f t="shared" si="79"/>
        <v>0</v>
      </c>
      <c r="IT5" s="98">
        <f t="shared" si="79"/>
        <v>0</v>
      </c>
      <c r="IU5" s="98">
        <f t="shared" si="79"/>
        <v>0</v>
      </c>
      <c r="IV5" s="98">
        <f t="shared" si="79"/>
        <v>0</v>
      </c>
      <c r="IW5" s="98">
        <f t="shared" si="79"/>
        <v>0</v>
      </c>
      <c r="IX5" s="98">
        <f t="shared" si="79"/>
        <v>1</v>
      </c>
      <c r="IY5" s="98">
        <f t="shared" si="79"/>
        <v>1</v>
      </c>
      <c r="IZ5" s="98">
        <f t="shared" si="79"/>
        <v>0</v>
      </c>
      <c r="JA5" s="98">
        <f t="shared" si="79"/>
        <v>0</v>
      </c>
      <c r="JB5" s="98">
        <f t="shared" si="79"/>
        <v>0</v>
      </c>
      <c r="JC5" s="98">
        <f t="shared" si="79"/>
        <v>0</v>
      </c>
      <c r="JD5" s="98">
        <f t="shared" si="79"/>
        <v>0</v>
      </c>
      <c r="JE5" s="98">
        <f t="shared" si="79"/>
        <v>1</v>
      </c>
      <c r="JF5" s="98">
        <f t="shared" si="79"/>
        <v>1</v>
      </c>
      <c r="JG5" s="98">
        <f t="shared" si="79"/>
        <v>0</v>
      </c>
      <c r="JH5" s="98">
        <f t="shared" si="79"/>
        <v>0</v>
      </c>
      <c r="JI5" s="98">
        <f t="shared" si="79"/>
        <v>0</v>
      </c>
      <c r="JJ5" s="98">
        <f t="shared" si="79"/>
        <v>0</v>
      </c>
      <c r="JK5" s="98">
        <f t="shared" si="79"/>
        <v>0</v>
      </c>
      <c r="JL5" s="98">
        <f t="shared" si="79"/>
        <v>1</v>
      </c>
      <c r="JM5" s="98">
        <f t="shared" si="79"/>
        <v>1</v>
      </c>
      <c r="JN5" s="98">
        <f t="shared" si="79"/>
        <v>0</v>
      </c>
      <c r="JO5" s="98">
        <f t="shared" si="79"/>
        <v>0</v>
      </c>
      <c r="JP5" s="98">
        <f t="shared" si="79"/>
        <v>0</v>
      </c>
      <c r="JQ5" s="98">
        <f t="shared" si="79"/>
        <v>0</v>
      </c>
      <c r="JR5" s="98">
        <f t="shared" si="79"/>
        <v>0</v>
      </c>
      <c r="JS5" s="98">
        <f t="shared" si="79"/>
        <v>1</v>
      </c>
      <c r="JT5" s="98">
        <f t="shared" si="79"/>
        <v>1</v>
      </c>
      <c r="JU5" s="98">
        <f t="shared" si="79"/>
        <v>0</v>
      </c>
      <c r="JV5" s="98">
        <f t="shared" si="79"/>
        <v>0</v>
      </c>
      <c r="JW5" s="98">
        <f t="shared" si="79"/>
        <v>0</v>
      </c>
      <c r="JX5" s="98">
        <f t="shared" si="79"/>
        <v>0</v>
      </c>
      <c r="JY5" s="98">
        <f t="shared" si="79"/>
        <v>0</v>
      </c>
      <c r="JZ5" s="98">
        <f t="shared" si="79"/>
        <v>1</v>
      </c>
      <c r="KA5" s="98">
        <f t="shared" si="79"/>
        <v>1</v>
      </c>
      <c r="KB5" s="98">
        <f t="shared" si="79"/>
        <v>0</v>
      </c>
      <c r="KC5" s="98">
        <f t="shared" si="79"/>
        <v>0</v>
      </c>
      <c r="KD5" s="98">
        <f t="shared" si="79"/>
        <v>0</v>
      </c>
      <c r="KE5" s="98">
        <f t="shared" ref="KE5:LR5" si="80">IF(WEEKDAY(KE4,2)&gt;5,1,0)</f>
        <v>0</v>
      </c>
      <c r="KF5" s="98">
        <f t="shared" si="80"/>
        <v>0</v>
      </c>
      <c r="KG5" s="98">
        <f t="shared" si="80"/>
        <v>1</v>
      </c>
      <c r="KH5" s="98">
        <f t="shared" si="80"/>
        <v>1</v>
      </c>
      <c r="KI5" s="98">
        <f t="shared" si="80"/>
        <v>0</v>
      </c>
      <c r="KJ5" s="98">
        <f t="shared" si="80"/>
        <v>0</v>
      </c>
      <c r="KK5" s="98">
        <f t="shared" si="80"/>
        <v>0</v>
      </c>
      <c r="KL5" s="98">
        <f t="shared" si="80"/>
        <v>0</v>
      </c>
      <c r="KM5" s="98">
        <f t="shared" si="80"/>
        <v>0</v>
      </c>
      <c r="KN5" s="98">
        <f t="shared" si="80"/>
        <v>1</v>
      </c>
      <c r="KO5" s="98">
        <f t="shared" si="80"/>
        <v>1</v>
      </c>
      <c r="KP5" s="98">
        <f t="shared" si="80"/>
        <v>0</v>
      </c>
      <c r="KQ5" s="98">
        <f t="shared" si="80"/>
        <v>0</v>
      </c>
      <c r="KR5" s="98">
        <f t="shared" si="80"/>
        <v>0</v>
      </c>
      <c r="KS5" s="98">
        <f t="shared" si="80"/>
        <v>0</v>
      </c>
      <c r="KT5" s="98">
        <f t="shared" si="80"/>
        <v>0</v>
      </c>
      <c r="KU5" s="98">
        <f t="shared" si="80"/>
        <v>1</v>
      </c>
      <c r="KV5" s="98">
        <f t="shared" si="80"/>
        <v>1</v>
      </c>
      <c r="KW5" s="98">
        <f t="shared" si="80"/>
        <v>0</v>
      </c>
      <c r="KX5" s="98">
        <f t="shared" si="80"/>
        <v>0</v>
      </c>
      <c r="KY5" s="98">
        <f t="shared" si="80"/>
        <v>0</v>
      </c>
      <c r="KZ5" s="98">
        <f t="shared" si="80"/>
        <v>0</v>
      </c>
      <c r="LA5" s="98">
        <f t="shared" si="80"/>
        <v>0</v>
      </c>
      <c r="LB5" s="98">
        <f t="shared" si="80"/>
        <v>1</v>
      </c>
      <c r="LC5" s="98">
        <f t="shared" si="80"/>
        <v>1</v>
      </c>
      <c r="LD5" s="98">
        <f t="shared" si="80"/>
        <v>0</v>
      </c>
      <c r="LE5" s="98">
        <f t="shared" si="80"/>
        <v>0</v>
      </c>
      <c r="LF5" s="98">
        <f t="shared" si="80"/>
        <v>0</v>
      </c>
      <c r="LG5" s="98">
        <f t="shared" si="80"/>
        <v>0</v>
      </c>
      <c r="LH5" s="98">
        <f t="shared" si="80"/>
        <v>0</v>
      </c>
      <c r="LI5" s="98">
        <f t="shared" si="80"/>
        <v>1</v>
      </c>
      <c r="LJ5" s="98">
        <f t="shared" si="80"/>
        <v>1</v>
      </c>
      <c r="LK5" s="98">
        <f t="shared" si="80"/>
        <v>0</v>
      </c>
      <c r="LL5" s="98">
        <f t="shared" si="80"/>
        <v>0</v>
      </c>
      <c r="LM5" s="98">
        <f t="shared" si="80"/>
        <v>0</v>
      </c>
      <c r="LN5" s="98">
        <f t="shared" si="80"/>
        <v>0</v>
      </c>
      <c r="LO5" s="98">
        <f t="shared" si="80"/>
        <v>0</v>
      </c>
      <c r="LP5" s="98">
        <f t="shared" si="80"/>
        <v>1</v>
      </c>
      <c r="LQ5" s="98">
        <f t="shared" si="80"/>
        <v>1</v>
      </c>
      <c r="LR5" s="98">
        <f t="shared" si="80"/>
        <v>0</v>
      </c>
      <c r="LS5" s="98"/>
      <c r="LT5" s="98"/>
      <c r="LU5" s="98"/>
      <c r="LV5" s="98">
        <f t="shared" ref="LV5:OG5" si="81">IF(WEEKDAY(LV4,2)&gt;5,1,0)</f>
        <v>0</v>
      </c>
      <c r="LW5" s="98">
        <f t="shared" si="81"/>
        <v>0</v>
      </c>
      <c r="LX5" s="98">
        <f t="shared" si="81"/>
        <v>0</v>
      </c>
      <c r="LY5" s="98">
        <f t="shared" si="81"/>
        <v>1</v>
      </c>
      <c r="LZ5" s="98">
        <f t="shared" si="81"/>
        <v>1</v>
      </c>
      <c r="MA5" s="98">
        <f t="shared" si="81"/>
        <v>0</v>
      </c>
      <c r="MB5" s="98">
        <f t="shared" si="81"/>
        <v>0</v>
      </c>
      <c r="MC5" s="98">
        <f t="shared" si="81"/>
        <v>0</v>
      </c>
      <c r="MD5" s="98">
        <f t="shared" si="81"/>
        <v>0</v>
      </c>
      <c r="ME5" s="98">
        <f t="shared" si="81"/>
        <v>0</v>
      </c>
      <c r="MF5" s="98">
        <f t="shared" si="81"/>
        <v>1</v>
      </c>
      <c r="MG5" s="98">
        <f t="shared" si="81"/>
        <v>1</v>
      </c>
      <c r="MH5" s="98">
        <f t="shared" si="81"/>
        <v>0</v>
      </c>
      <c r="MI5" s="98">
        <f t="shared" si="81"/>
        <v>0</v>
      </c>
      <c r="MJ5" s="98">
        <f t="shared" si="81"/>
        <v>0</v>
      </c>
      <c r="MK5" s="98">
        <f t="shared" si="81"/>
        <v>0</v>
      </c>
      <c r="ML5" s="98">
        <f t="shared" si="81"/>
        <v>0</v>
      </c>
      <c r="MM5" s="98">
        <f t="shared" si="81"/>
        <v>1</v>
      </c>
      <c r="MN5" s="98">
        <f t="shared" si="81"/>
        <v>1</v>
      </c>
      <c r="MO5" s="98">
        <f t="shared" si="81"/>
        <v>0</v>
      </c>
      <c r="MP5" s="98">
        <f t="shared" si="81"/>
        <v>0</v>
      </c>
      <c r="MQ5" s="98">
        <f t="shared" si="81"/>
        <v>0</v>
      </c>
      <c r="MR5" s="98">
        <f t="shared" si="81"/>
        <v>0</v>
      </c>
      <c r="MS5" s="98">
        <f t="shared" si="81"/>
        <v>0</v>
      </c>
      <c r="MT5" s="98">
        <f t="shared" si="81"/>
        <v>1</v>
      </c>
      <c r="MU5" s="98">
        <f t="shared" si="81"/>
        <v>1</v>
      </c>
      <c r="MV5" s="98">
        <f t="shared" si="81"/>
        <v>0</v>
      </c>
      <c r="MW5" s="98">
        <f t="shared" si="81"/>
        <v>0</v>
      </c>
      <c r="MX5" s="98">
        <f t="shared" si="81"/>
        <v>0</v>
      </c>
      <c r="MY5" s="98">
        <f t="shared" si="81"/>
        <v>0</v>
      </c>
      <c r="MZ5" s="98">
        <f t="shared" si="81"/>
        <v>0</v>
      </c>
      <c r="NA5" s="98">
        <f t="shared" si="81"/>
        <v>1</v>
      </c>
      <c r="NB5" s="98">
        <f t="shared" si="81"/>
        <v>1</v>
      </c>
      <c r="NC5" s="98">
        <f t="shared" si="81"/>
        <v>0</v>
      </c>
      <c r="ND5" s="98">
        <f t="shared" si="81"/>
        <v>0</v>
      </c>
      <c r="NE5" s="98">
        <f t="shared" si="81"/>
        <v>0</v>
      </c>
      <c r="NF5" s="98">
        <f t="shared" si="81"/>
        <v>0</v>
      </c>
      <c r="NG5" s="98">
        <f t="shared" si="81"/>
        <v>0</v>
      </c>
      <c r="NH5" s="98">
        <f t="shared" si="81"/>
        <v>1</v>
      </c>
      <c r="NI5" s="98">
        <f t="shared" si="81"/>
        <v>1</v>
      </c>
      <c r="NJ5" s="98">
        <f t="shared" si="81"/>
        <v>0</v>
      </c>
      <c r="NK5" s="98">
        <f t="shared" si="81"/>
        <v>0</v>
      </c>
      <c r="NL5" s="98">
        <f t="shared" si="81"/>
        <v>0</v>
      </c>
      <c r="NM5" s="98">
        <f t="shared" si="81"/>
        <v>0</v>
      </c>
      <c r="NN5" s="98">
        <f t="shared" si="81"/>
        <v>0</v>
      </c>
      <c r="NO5" s="98">
        <f t="shared" si="81"/>
        <v>1</v>
      </c>
      <c r="NP5" s="98">
        <f t="shared" si="81"/>
        <v>1</v>
      </c>
      <c r="NQ5" s="98">
        <f t="shared" si="81"/>
        <v>0</v>
      </c>
      <c r="NR5" s="98">
        <f t="shared" si="81"/>
        <v>0</v>
      </c>
      <c r="NS5" s="98">
        <f t="shared" si="81"/>
        <v>0</v>
      </c>
      <c r="NT5" s="98">
        <f t="shared" si="81"/>
        <v>0</v>
      </c>
      <c r="NU5" s="98">
        <f t="shared" si="81"/>
        <v>0</v>
      </c>
      <c r="NV5" s="98">
        <f t="shared" si="81"/>
        <v>1</v>
      </c>
      <c r="NW5" s="98">
        <f t="shared" si="81"/>
        <v>1</v>
      </c>
      <c r="NX5" s="98">
        <f t="shared" si="81"/>
        <v>0</v>
      </c>
      <c r="NY5" s="98">
        <f t="shared" si="81"/>
        <v>0</v>
      </c>
      <c r="NZ5" s="98">
        <f t="shared" si="81"/>
        <v>0</v>
      </c>
      <c r="OA5" s="98">
        <f t="shared" si="81"/>
        <v>0</v>
      </c>
      <c r="OB5" s="98">
        <f t="shared" si="81"/>
        <v>0</v>
      </c>
      <c r="OC5" s="98">
        <f t="shared" si="81"/>
        <v>1</v>
      </c>
      <c r="OD5" s="98">
        <f t="shared" si="81"/>
        <v>1</v>
      </c>
      <c r="OE5" s="98">
        <f t="shared" si="81"/>
        <v>0</v>
      </c>
      <c r="OF5" s="98">
        <f t="shared" si="81"/>
        <v>0</v>
      </c>
      <c r="OG5" s="98">
        <f t="shared" si="81"/>
        <v>0</v>
      </c>
      <c r="OH5" s="98">
        <f t="shared" ref="OH5:PU5" si="82">IF(WEEKDAY(OH4,2)&gt;5,1,0)</f>
        <v>0</v>
      </c>
      <c r="OI5" s="98">
        <f t="shared" si="82"/>
        <v>0</v>
      </c>
      <c r="OJ5" s="98">
        <f t="shared" si="82"/>
        <v>1</v>
      </c>
      <c r="OK5" s="98">
        <f t="shared" si="82"/>
        <v>1</v>
      </c>
      <c r="OL5" s="98">
        <f t="shared" si="82"/>
        <v>0</v>
      </c>
      <c r="OM5" s="98">
        <f t="shared" si="82"/>
        <v>0</v>
      </c>
      <c r="ON5" s="98">
        <f t="shared" si="82"/>
        <v>0</v>
      </c>
      <c r="OO5" s="98">
        <f t="shared" si="82"/>
        <v>0</v>
      </c>
      <c r="OP5" s="98">
        <f t="shared" si="82"/>
        <v>0</v>
      </c>
      <c r="OQ5" s="98">
        <f t="shared" si="82"/>
        <v>1</v>
      </c>
      <c r="OR5" s="98">
        <f t="shared" si="82"/>
        <v>1</v>
      </c>
      <c r="OS5" s="98">
        <f t="shared" si="82"/>
        <v>0</v>
      </c>
      <c r="OT5" s="98">
        <f t="shared" si="82"/>
        <v>0</v>
      </c>
      <c r="OU5" s="98">
        <f t="shared" si="82"/>
        <v>0</v>
      </c>
      <c r="OV5" s="98">
        <f t="shared" si="82"/>
        <v>0</v>
      </c>
      <c r="OW5" s="98">
        <f t="shared" si="82"/>
        <v>0</v>
      </c>
      <c r="OX5" s="98">
        <f t="shared" si="82"/>
        <v>1</v>
      </c>
      <c r="OY5" s="98">
        <f t="shared" si="82"/>
        <v>1</v>
      </c>
      <c r="OZ5" s="98">
        <f t="shared" si="82"/>
        <v>0</v>
      </c>
      <c r="PA5" s="98">
        <f t="shared" si="82"/>
        <v>0</v>
      </c>
      <c r="PB5" s="98">
        <f t="shared" si="82"/>
        <v>0</v>
      </c>
      <c r="PC5" s="98">
        <f t="shared" si="82"/>
        <v>0</v>
      </c>
      <c r="PD5" s="98">
        <f t="shared" si="82"/>
        <v>0</v>
      </c>
      <c r="PE5" s="98">
        <f t="shared" si="82"/>
        <v>1</v>
      </c>
      <c r="PF5" s="98">
        <f t="shared" si="82"/>
        <v>1</v>
      </c>
      <c r="PG5" s="98">
        <f t="shared" si="82"/>
        <v>0</v>
      </c>
      <c r="PH5" s="98">
        <f t="shared" si="82"/>
        <v>0</v>
      </c>
      <c r="PI5" s="98">
        <f t="shared" si="82"/>
        <v>0</v>
      </c>
      <c r="PJ5" s="98">
        <f t="shared" si="82"/>
        <v>0</v>
      </c>
      <c r="PK5" s="98">
        <f t="shared" si="82"/>
        <v>0</v>
      </c>
      <c r="PL5" s="98">
        <f t="shared" si="82"/>
        <v>1</v>
      </c>
      <c r="PM5" s="98">
        <f t="shared" si="82"/>
        <v>1</v>
      </c>
      <c r="PN5" s="98">
        <f t="shared" si="82"/>
        <v>0</v>
      </c>
      <c r="PO5" s="98">
        <f t="shared" si="82"/>
        <v>0</v>
      </c>
      <c r="PP5" s="98">
        <f t="shared" si="82"/>
        <v>0</v>
      </c>
      <c r="PQ5" s="98">
        <f t="shared" si="82"/>
        <v>0</v>
      </c>
      <c r="PR5" s="98">
        <f t="shared" si="82"/>
        <v>0</v>
      </c>
      <c r="PS5" s="98">
        <f t="shared" si="82"/>
        <v>1</v>
      </c>
      <c r="PT5" s="98">
        <f t="shared" si="82"/>
        <v>1</v>
      </c>
      <c r="PU5" s="98">
        <f t="shared" si="82"/>
        <v>0</v>
      </c>
      <c r="PV5" s="98"/>
      <c r="PW5" s="98"/>
      <c r="PX5" s="98"/>
      <c r="PY5" s="98">
        <f t="shared" ref="PY5:SJ5" si="83">IF(WEEKDAY(PY4,2)&gt;5,1,0)</f>
        <v>0</v>
      </c>
      <c r="PZ5" s="98">
        <f t="shared" si="83"/>
        <v>0</v>
      </c>
      <c r="QA5" s="98">
        <f t="shared" si="83"/>
        <v>0</v>
      </c>
      <c r="QB5" s="98">
        <f t="shared" si="83"/>
        <v>1</v>
      </c>
      <c r="QC5" s="98">
        <f t="shared" si="83"/>
        <v>1</v>
      </c>
      <c r="QD5" s="98">
        <f t="shared" si="83"/>
        <v>0</v>
      </c>
      <c r="QE5" s="98">
        <f t="shared" si="83"/>
        <v>0</v>
      </c>
      <c r="QF5" s="98">
        <f t="shared" si="83"/>
        <v>0</v>
      </c>
      <c r="QG5" s="98">
        <f t="shared" si="83"/>
        <v>0</v>
      </c>
      <c r="QH5" s="98">
        <f t="shared" si="83"/>
        <v>0</v>
      </c>
      <c r="QI5" s="98">
        <f t="shared" si="83"/>
        <v>1</v>
      </c>
      <c r="QJ5" s="98">
        <f t="shared" si="83"/>
        <v>1</v>
      </c>
      <c r="QK5" s="98">
        <f t="shared" si="83"/>
        <v>0</v>
      </c>
      <c r="QL5" s="98">
        <f t="shared" si="83"/>
        <v>0</v>
      </c>
      <c r="QM5" s="98">
        <f t="shared" si="83"/>
        <v>0</v>
      </c>
      <c r="QN5" s="98">
        <f t="shared" si="83"/>
        <v>0</v>
      </c>
      <c r="QO5" s="98">
        <f t="shared" si="83"/>
        <v>0</v>
      </c>
      <c r="QP5" s="98">
        <f t="shared" si="83"/>
        <v>1</v>
      </c>
      <c r="QQ5" s="98">
        <f t="shared" si="83"/>
        <v>1</v>
      </c>
      <c r="QR5" s="98">
        <f t="shared" si="83"/>
        <v>0</v>
      </c>
      <c r="QS5" s="98">
        <f t="shared" si="83"/>
        <v>0</v>
      </c>
      <c r="QT5" s="98">
        <f t="shared" si="83"/>
        <v>0</v>
      </c>
      <c r="QU5" s="98">
        <f t="shared" si="83"/>
        <v>0</v>
      </c>
      <c r="QV5" s="98">
        <f t="shared" si="83"/>
        <v>0</v>
      </c>
      <c r="QW5" s="98">
        <f t="shared" si="83"/>
        <v>1</v>
      </c>
      <c r="QX5" s="98">
        <f t="shared" si="83"/>
        <v>1</v>
      </c>
      <c r="QY5" s="98">
        <f t="shared" si="83"/>
        <v>0</v>
      </c>
      <c r="QZ5" s="98">
        <f t="shared" si="83"/>
        <v>0</v>
      </c>
      <c r="RA5" s="98">
        <f t="shared" si="83"/>
        <v>0</v>
      </c>
      <c r="RB5" s="98">
        <f t="shared" si="83"/>
        <v>0</v>
      </c>
      <c r="RC5" s="98">
        <f t="shared" si="83"/>
        <v>0</v>
      </c>
      <c r="RD5" s="98">
        <f t="shared" si="83"/>
        <v>1</v>
      </c>
      <c r="RE5" s="98">
        <f t="shared" si="83"/>
        <v>1</v>
      </c>
      <c r="RF5" s="98">
        <f t="shared" si="83"/>
        <v>0</v>
      </c>
      <c r="RG5" s="98">
        <f t="shared" si="83"/>
        <v>0</v>
      </c>
      <c r="RH5" s="98">
        <f t="shared" si="83"/>
        <v>0</v>
      </c>
      <c r="RI5" s="98">
        <f t="shared" si="83"/>
        <v>0</v>
      </c>
      <c r="RJ5" s="98">
        <f t="shared" si="83"/>
        <v>0</v>
      </c>
      <c r="RK5" s="98">
        <f t="shared" si="83"/>
        <v>1</v>
      </c>
      <c r="RL5" s="98">
        <f t="shared" si="83"/>
        <v>1</v>
      </c>
      <c r="RM5" s="98">
        <f t="shared" si="83"/>
        <v>0</v>
      </c>
      <c r="RN5" s="98">
        <f t="shared" si="83"/>
        <v>0</v>
      </c>
      <c r="RO5" s="98">
        <f t="shared" si="83"/>
        <v>0</v>
      </c>
      <c r="RP5" s="98">
        <f t="shared" si="83"/>
        <v>0</v>
      </c>
      <c r="RQ5" s="98">
        <f t="shared" si="83"/>
        <v>0</v>
      </c>
      <c r="RR5" s="98">
        <f t="shared" si="83"/>
        <v>1</v>
      </c>
      <c r="RS5" s="98">
        <f t="shared" si="83"/>
        <v>1</v>
      </c>
      <c r="RT5" s="98">
        <f t="shared" si="83"/>
        <v>0</v>
      </c>
      <c r="RU5" s="98">
        <f t="shared" si="83"/>
        <v>0</v>
      </c>
      <c r="RV5" s="98">
        <f t="shared" si="83"/>
        <v>0</v>
      </c>
      <c r="RW5" s="98">
        <f t="shared" si="83"/>
        <v>0</v>
      </c>
      <c r="RX5" s="98">
        <f t="shared" si="83"/>
        <v>0</v>
      </c>
      <c r="RY5" s="98">
        <f t="shared" si="83"/>
        <v>1</v>
      </c>
      <c r="RZ5" s="98">
        <f t="shared" si="83"/>
        <v>1</v>
      </c>
      <c r="SA5" s="98">
        <f t="shared" si="83"/>
        <v>0</v>
      </c>
      <c r="SB5" s="98">
        <f t="shared" si="83"/>
        <v>0</v>
      </c>
      <c r="SC5" s="98">
        <f t="shared" si="83"/>
        <v>0</v>
      </c>
      <c r="SD5" s="98">
        <f t="shared" si="83"/>
        <v>0</v>
      </c>
      <c r="SE5" s="98">
        <f t="shared" si="83"/>
        <v>0</v>
      </c>
      <c r="SF5" s="98">
        <f t="shared" si="83"/>
        <v>1</v>
      </c>
      <c r="SG5" s="98">
        <f t="shared" si="83"/>
        <v>1</v>
      </c>
      <c r="SH5" s="98">
        <f t="shared" si="83"/>
        <v>0</v>
      </c>
      <c r="SI5" s="98">
        <f t="shared" si="83"/>
        <v>0</v>
      </c>
      <c r="SJ5" s="98">
        <f t="shared" si="83"/>
        <v>0</v>
      </c>
      <c r="SK5" s="98">
        <f t="shared" ref="SK5:TX5" si="84">IF(WEEKDAY(SK4,2)&gt;5,1,0)</f>
        <v>0</v>
      </c>
      <c r="SL5" s="98">
        <f t="shared" si="84"/>
        <v>0</v>
      </c>
      <c r="SM5" s="98">
        <f t="shared" si="84"/>
        <v>1</v>
      </c>
      <c r="SN5" s="98">
        <f t="shared" si="84"/>
        <v>1</v>
      </c>
      <c r="SO5" s="98">
        <f t="shared" si="84"/>
        <v>0</v>
      </c>
      <c r="SP5" s="98">
        <f t="shared" si="84"/>
        <v>0</v>
      </c>
      <c r="SQ5" s="98">
        <f t="shared" si="84"/>
        <v>0</v>
      </c>
      <c r="SR5" s="98">
        <f t="shared" si="84"/>
        <v>0</v>
      </c>
      <c r="SS5" s="98">
        <f t="shared" si="84"/>
        <v>0</v>
      </c>
      <c r="ST5" s="98">
        <f t="shared" si="84"/>
        <v>1</v>
      </c>
      <c r="SU5" s="98">
        <f t="shared" si="84"/>
        <v>1</v>
      </c>
      <c r="SV5" s="98">
        <f t="shared" si="84"/>
        <v>0</v>
      </c>
      <c r="SW5" s="98">
        <f t="shared" si="84"/>
        <v>0</v>
      </c>
      <c r="SX5" s="98">
        <f t="shared" si="84"/>
        <v>0</v>
      </c>
      <c r="SY5" s="98">
        <f t="shared" si="84"/>
        <v>0</v>
      </c>
      <c r="SZ5" s="98">
        <f t="shared" si="84"/>
        <v>0</v>
      </c>
      <c r="TA5" s="98">
        <f t="shared" si="84"/>
        <v>1</v>
      </c>
      <c r="TB5" s="98">
        <f t="shared" si="84"/>
        <v>1</v>
      </c>
      <c r="TC5" s="98">
        <f t="shared" si="84"/>
        <v>0</v>
      </c>
      <c r="TD5" s="98">
        <f t="shared" si="84"/>
        <v>0</v>
      </c>
      <c r="TE5" s="98">
        <f t="shared" si="84"/>
        <v>0</v>
      </c>
      <c r="TF5" s="98">
        <f t="shared" si="84"/>
        <v>0</v>
      </c>
      <c r="TG5" s="98">
        <f t="shared" si="84"/>
        <v>0</v>
      </c>
      <c r="TH5" s="98">
        <f t="shared" si="84"/>
        <v>1</v>
      </c>
      <c r="TI5" s="98">
        <f t="shared" si="84"/>
        <v>1</v>
      </c>
      <c r="TJ5" s="98">
        <f t="shared" si="84"/>
        <v>0</v>
      </c>
      <c r="TK5" s="98">
        <f t="shared" si="84"/>
        <v>0</v>
      </c>
      <c r="TL5" s="98">
        <f t="shared" si="84"/>
        <v>0</v>
      </c>
      <c r="TM5" s="98">
        <f t="shared" si="84"/>
        <v>0</v>
      </c>
      <c r="TN5" s="98">
        <f t="shared" si="84"/>
        <v>0</v>
      </c>
      <c r="TO5" s="98">
        <f t="shared" si="84"/>
        <v>1</v>
      </c>
      <c r="TP5" s="98">
        <f t="shared" si="84"/>
        <v>1</v>
      </c>
      <c r="TQ5" s="98">
        <f t="shared" si="84"/>
        <v>0</v>
      </c>
      <c r="TR5" s="98">
        <f t="shared" si="84"/>
        <v>0</v>
      </c>
      <c r="TS5" s="98">
        <f t="shared" si="84"/>
        <v>0</v>
      </c>
      <c r="TT5" s="98">
        <f t="shared" si="84"/>
        <v>0</v>
      </c>
      <c r="TU5" s="98">
        <f t="shared" si="84"/>
        <v>0</v>
      </c>
      <c r="TV5" s="98">
        <f t="shared" si="84"/>
        <v>1</v>
      </c>
      <c r="TW5" s="98">
        <f t="shared" si="84"/>
        <v>1</v>
      </c>
      <c r="TX5" s="98">
        <f t="shared" si="84"/>
        <v>0</v>
      </c>
      <c r="TY5" s="98"/>
      <c r="TZ5" s="98"/>
      <c r="UA5" s="98"/>
      <c r="UB5" s="98">
        <f t="shared" ref="UB5:WM5" si="85">IF(WEEKDAY(UB4,2)&gt;5,1,0)</f>
        <v>0</v>
      </c>
      <c r="UC5" s="98">
        <f t="shared" si="85"/>
        <v>0</v>
      </c>
      <c r="UD5" s="98">
        <f t="shared" si="85"/>
        <v>0</v>
      </c>
      <c r="UE5" s="98">
        <f t="shared" si="85"/>
        <v>1</v>
      </c>
      <c r="UF5" s="98">
        <f t="shared" si="85"/>
        <v>1</v>
      </c>
      <c r="UG5" s="98">
        <f t="shared" si="85"/>
        <v>0</v>
      </c>
      <c r="UH5" s="98">
        <f t="shared" si="85"/>
        <v>0</v>
      </c>
      <c r="UI5" s="98">
        <f t="shared" si="85"/>
        <v>0</v>
      </c>
      <c r="UJ5" s="98">
        <f t="shared" si="85"/>
        <v>0</v>
      </c>
      <c r="UK5" s="98">
        <f t="shared" si="85"/>
        <v>0</v>
      </c>
      <c r="UL5" s="98">
        <f t="shared" si="85"/>
        <v>1</v>
      </c>
      <c r="UM5" s="98">
        <f t="shared" si="85"/>
        <v>1</v>
      </c>
      <c r="UN5" s="98">
        <f t="shared" si="85"/>
        <v>0</v>
      </c>
      <c r="UO5" s="98">
        <f t="shared" si="85"/>
        <v>0</v>
      </c>
      <c r="UP5" s="98">
        <f t="shared" si="85"/>
        <v>0</v>
      </c>
      <c r="UQ5" s="98">
        <f t="shared" si="85"/>
        <v>0</v>
      </c>
      <c r="UR5" s="98">
        <f t="shared" si="85"/>
        <v>0</v>
      </c>
      <c r="US5" s="98">
        <f t="shared" si="85"/>
        <v>1</v>
      </c>
      <c r="UT5" s="98">
        <f t="shared" si="85"/>
        <v>1</v>
      </c>
      <c r="UU5" s="98">
        <f t="shared" si="85"/>
        <v>0</v>
      </c>
      <c r="UV5" s="98">
        <f t="shared" si="85"/>
        <v>0</v>
      </c>
      <c r="UW5" s="98">
        <f t="shared" si="85"/>
        <v>0</v>
      </c>
      <c r="UX5" s="98">
        <f t="shared" si="85"/>
        <v>0</v>
      </c>
      <c r="UY5" s="98">
        <f t="shared" si="85"/>
        <v>0</v>
      </c>
      <c r="UZ5" s="98">
        <f t="shared" si="85"/>
        <v>1</v>
      </c>
      <c r="VA5" s="98">
        <f t="shared" si="85"/>
        <v>1</v>
      </c>
      <c r="VB5" s="98">
        <f t="shared" si="85"/>
        <v>0</v>
      </c>
      <c r="VC5" s="98">
        <f t="shared" si="85"/>
        <v>0</v>
      </c>
      <c r="VD5" s="98">
        <f t="shared" si="85"/>
        <v>0</v>
      </c>
      <c r="VE5" s="98">
        <f t="shared" si="85"/>
        <v>0</v>
      </c>
      <c r="VF5" s="98">
        <f t="shared" si="85"/>
        <v>0</v>
      </c>
      <c r="VG5" s="98">
        <f t="shared" si="85"/>
        <v>1</v>
      </c>
      <c r="VH5" s="98">
        <f t="shared" si="85"/>
        <v>1</v>
      </c>
      <c r="VI5" s="98">
        <f t="shared" si="85"/>
        <v>0</v>
      </c>
      <c r="VJ5" s="98">
        <f t="shared" si="85"/>
        <v>0</v>
      </c>
      <c r="VK5" s="98">
        <f t="shared" si="85"/>
        <v>0</v>
      </c>
      <c r="VL5" s="98">
        <f t="shared" si="85"/>
        <v>0</v>
      </c>
      <c r="VM5" s="98">
        <f t="shared" si="85"/>
        <v>0</v>
      </c>
      <c r="VN5" s="98">
        <f t="shared" si="85"/>
        <v>1</v>
      </c>
      <c r="VO5" s="98">
        <f t="shared" si="85"/>
        <v>1</v>
      </c>
      <c r="VP5" s="98">
        <f t="shared" si="85"/>
        <v>0</v>
      </c>
      <c r="VQ5" s="98">
        <f t="shared" si="85"/>
        <v>0</v>
      </c>
      <c r="VR5" s="98">
        <f t="shared" si="85"/>
        <v>0</v>
      </c>
      <c r="VS5" s="98">
        <f t="shared" si="85"/>
        <v>0</v>
      </c>
      <c r="VT5" s="98">
        <f t="shared" si="85"/>
        <v>0</v>
      </c>
      <c r="VU5" s="98">
        <f t="shared" si="85"/>
        <v>1</v>
      </c>
      <c r="VV5" s="98">
        <f t="shared" si="85"/>
        <v>1</v>
      </c>
      <c r="VW5" s="98">
        <f t="shared" si="85"/>
        <v>0</v>
      </c>
      <c r="VX5" s="98">
        <f t="shared" si="85"/>
        <v>0</v>
      </c>
      <c r="VY5" s="98">
        <f t="shared" si="85"/>
        <v>0</v>
      </c>
      <c r="VZ5" s="98">
        <f t="shared" si="85"/>
        <v>0</v>
      </c>
      <c r="WA5" s="98">
        <f t="shared" si="85"/>
        <v>0</v>
      </c>
      <c r="WB5" s="98">
        <f t="shared" si="85"/>
        <v>1</v>
      </c>
      <c r="WC5" s="98">
        <f t="shared" si="85"/>
        <v>1</v>
      </c>
      <c r="WD5" s="98">
        <f t="shared" si="85"/>
        <v>0</v>
      </c>
      <c r="WE5" s="98">
        <f t="shared" si="85"/>
        <v>0</v>
      </c>
      <c r="WF5" s="98">
        <f t="shared" si="85"/>
        <v>0</v>
      </c>
      <c r="WG5" s="98">
        <f t="shared" si="85"/>
        <v>0</v>
      </c>
      <c r="WH5" s="98">
        <f t="shared" si="85"/>
        <v>0</v>
      </c>
      <c r="WI5" s="98">
        <f t="shared" si="85"/>
        <v>1</v>
      </c>
      <c r="WJ5" s="98">
        <f t="shared" si="85"/>
        <v>1</v>
      </c>
      <c r="WK5" s="98">
        <f t="shared" si="85"/>
        <v>0</v>
      </c>
      <c r="WL5" s="98">
        <f t="shared" si="85"/>
        <v>0</v>
      </c>
      <c r="WM5" s="98">
        <f t="shared" si="85"/>
        <v>0</v>
      </c>
      <c r="WN5" s="98">
        <f t="shared" ref="WN5:YA5" si="86">IF(WEEKDAY(WN4,2)&gt;5,1,0)</f>
        <v>0</v>
      </c>
      <c r="WO5" s="98">
        <f t="shared" si="86"/>
        <v>0</v>
      </c>
      <c r="WP5" s="98">
        <f t="shared" si="86"/>
        <v>1</v>
      </c>
      <c r="WQ5" s="98">
        <f t="shared" si="86"/>
        <v>1</v>
      </c>
      <c r="WR5" s="98">
        <f t="shared" si="86"/>
        <v>0</v>
      </c>
      <c r="WS5" s="98">
        <f t="shared" si="86"/>
        <v>0</v>
      </c>
      <c r="WT5" s="98">
        <f t="shared" si="86"/>
        <v>0</v>
      </c>
      <c r="WU5" s="98">
        <f t="shared" si="86"/>
        <v>0</v>
      </c>
      <c r="WV5" s="98">
        <f t="shared" si="86"/>
        <v>0</v>
      </c>
      <c r="WW5" s="98">
        <f t="shared" si="86"/>
        <v>1</v>
      </c>
      <c r="WX5" s="98">
        <f t="shared" si="86"/>
        <v>1</v>
      </c>
      <c r="WY5" s="98">
        <f t="shared" si="86"/>
        <v>0</v>
      </c>
      <c r="WZ5" s="98">
        <f t="shared" si="86"/>
        <v>0</v>
      </c>
      <c r="XA5" s="98">
        <f t="shared" si="86"/>
        <v>0</v>
      </c>
      <c r="XB5" s="98">
        <f t="shared" si="86"/>
        <v>0</v>
      </c>
      <c r="XC5" s="98">
        <f t="shared" si="86"/>
        <v>0</v>
      </c>
      <c r="XD5" s="98">
        <f t="shared" si="86"/>
        <v>1</v>
      </c>
      <c r="XE5" s="98">
        <f t="shared" si="86"/>
        <v>1</v>
      </c>
      <c r="XF5" s="98">
        <f t="shared" si="86"/>
        <v>0</v>
      </c>
      <c r="XG5" s="98">
        <f t="shared" si="86"/>
        <v>0</v>
      </c>
      <c r="XH5" s="98">
        <f t="shared" si="86"/>
        <v>0</v>
      </c>
      <c r="XI5" s="98">
        <f t="shared" si="86"/>
        <v>0</v>
      </c>
      <c r="XJ5" s="98">
        <f t="shared" si="86"/>
        <v>0</v>
      </c>
      <c r="XK5" s="98">
        <f t="shared" si="86"/>
        <v>1</v>
      </c>
      <c r="XL5" s="98">
        <f t="shared" si="86"/>
        <v>1</v>
      </c>
      <c r="XM5" s="98">
        <f t="shared" si="86"/>
        <v>0</v>
      </c>
      <c r="XN5" s="98">
        <f t="shared" si="86"/>
        <v>0</v>
      </c>
      <c r="XO5" s="98">
        <f t="shared" si="86"/>
        <v>0</v>
      </c>
      <c r="XP5" s="98">
        <f t="shared" si="86"/>
        <v>0</v>
      </c>
      <c r="XQ5" s="98">
        <f t="shared" si="86"/>
        <v>0</v>
      </c>
      <c r="XR5" s="98">
        <f t="shared" si="86"/>
        <v>1</v>
      </c>
      <c r="XS5" s="98">
        <f t="shared" si="86"/>
        <v>1</v>
      </c>
      <c r="XT5" s="98">
        <f t="shared" si="86"/>
        <v>0</v>
      </c>
      <c r="XU5" s="98">
        <f t="shared" si="86"/>
        <v>0</v>
      </c>
      <c r="XV5" s="98">
        <f t="shared" si="86"/>
        <v>0</v>
      </c>
      <c r="XW5" s="98">
        <f t="shared" si="86"/>
        <v>0</v>
      </c>
      <c r="XX5" s="98">
        <f t="shared" si="86"/>
        <v>0</v>
      </c>
      <c r="XY5" s="98">
        <f t="shared" si="86"/>
        <v>1</v>
      </c>
      <c r="XZ5" s="98">
        <f t="shared" si="86"/>
        <v>1</v>
      </c>
      <c r="YA5" s="98">
        <f t="shared" si="86"/>
        <v>0</v>
      </c>
      <c r="YB5" s="98"/>
      <c r="YC5" s="98"/>
      <c r="YD5" s="98"/>
      <c r="YE5" s="98">
        <f t="shared" ref="YE5:ACD5" si="87">IF(WEEKDAY(YE4,2)&gt;5,1,0)</f>
        <v>0</v>
      </c>
      <c r="YF5" s="98">
        <f t="shared" si="87"/>
        <v>0</v>
      </c>
      <c r="YG5" s="98">
        <f t="shared" si="87"/>
        <v>0</v>
      </c>
      <c r="YH5" s="98">
        <f t="shared" si="87"/>
        <v>1</v>
      </c>
      <c r="YI5" s="98">
        <f t="shared" si="87"/>
        <v>1</v>
      </c>
      <c r="YJ5" s="98">
        <f t="shared" si="87"/>
        <v>0</v>
      </c>
      <c r="YK5" s="98">
        <f t="shared" si="87"/>
        <v>0</v>
      </c>
      <c r="YL5" s="98">
        <f t="shared" si="87"/>
        <v>0</v>
      </c>
      <c r="YM5" s="98">
        <f t="shared" si="87"/>
        <v>0</v>
      </c>
      <c r="YN5" s="98">
        <f t="shared" si="87"/>
        <v>0</v>
      </c>
      <c r="YO5" s="98">
        <f t="shared" si="87"/>
        <v>1</v>
      </c>
      <c r="YP5" s="98">
        <f t="shared" si="87"/>
        <v>1</v>
      </c>
      <c r="YQ5" s="98">
        <f t="shared" si="87"/>
        <v>0</v>
      </c>
      <c r="YR5" s="98">
        <f t="shared" si="87"/>
        <v>0</v>
      </c>
      <c r="YS5" s="98">
        <f t="shared" si="87"/>
        <v>0</v>
      </c>
      <c r="YT5" s="98">
        <f t="shared" si="87"/>
        <v>0</v>
      </c>
      <c r="YU5" s="98">
        <f t="shared" si="87"/>
        <v>0</v>
      </c>
      <c r="YV5" s="98">
        <f t="shared" si="87"/>
        <v>1</v>
      </c>
      <c r="YW5" s="98">
        <f t="shared" si="87"/>
        <v>1</v>
      </c>
      <c r="YX5" s="98">
        <f t="shared" si="87"/>
        <v>0</v>
      </c>
      <c r="YY5" s="98">
        <f t="shared" si="87"/>
        <v>0</v>
      </c>
      <c r="YZ5" s="98">
        <f t="shared" si="87"/>
        <v>0</v>
      </c>
      <c r="ZA5" s="98">
        <f t="shared" si="87"/>
        <v>0</v>
      </c>
      <c r="ZB5" s="98">
        <f t="shared" si="87"/>
        <v>0</v>
      </c>
      <c r="ZC5" s="98">
        <f t="shared" si="87"/>
        <v>1</v>
      </c>
      <c r="ZD5" s="98">
        <f t="shared" si="87"/>
        <v>1</v>
      </c>
      <c r="ZE5" s="98">
        <f t="shared" si="87"/>
        <v>0</v>
      </c>
      <c r="ZF5" s="98">
        <f t="shared" si="87"/>
        <v>0</v>
      </c>
      <c r="ZG5" s="98">
        <f t="shared" si="87"/>
        <v>0</v>
      </c>
      <c r="ZH5" s="98">
        <f t="shared" si="87"/>
        <v>0</v>
      </c>
      <c r="ZI5" s="98">
        <f t="shared" si="87"/>
        <v>0</v>
      </c>
      <c r="ZJ5" s="98">
        <f t="shared" si="87"/>
        <v>1</v>
      </c>
      <c r="ZK5" s="98">
        <f t="shared" si="87"/>
        <v>1</v>
      </c>
      <c r="ZL5" s="98">
        <f t="shared" si="87"/>
        <v>0</v>
      </c>
      <c r="ZM5" s="98">
        <f t="shared" si="87"/>
        <v>0</v>
      </c>
      <c r="ZN5" s="98">
        <f t="shared" si="87"/>
        <v>0</v>
      </c>
      <c r="ZO5" s="98">
        <f t="shared" si="87"/>
        <v>0</v>
      </c>
      <c r="ZP5" s="98">
        <f t="shared" si="87"/>
        <v>0</v>
      </c>
      <c r="ZQ5" s="98">
        <f t="shared" si="87"/>
        <v>1</v>
      </c>
      <c r="ZR5" s="98">
        <f t="shared" si="87"/>
        <v>1</v>
      </c>
      <c r="ZS5" s="98">
        <f t="shared" si="87"/>
        <v>0</v>
      </c>
      <c r="ZT5" s="98">
        <f t="shared" si="87"/>
        <v>0</v>
      </c>
      <c r="ZU5" s="98">
        <f t="shared" si="87"/>
        <v>0</v>
      </c>
      <c r="ZV5" s="98">
        <f t="shared" si="87"/>
        <v>0</v>
      </c>
      <c r="ZW5" s="98">
        <f t="shared" si="87"/>
        <v>0</v>
      </c>
      <c r="ZX5" s="98">
        <f t="shared" si="87"/>
        <v>1</v>
      </c>
      <c r="ZY5" s="98">
        <f t="shared" si="87"/>
        <v>1</v>
      </c>
      <c r="ZZ5" s="98">
        <f t="shared" si="87"/>
        <v>0</v>
      </c>
      <c r="AAA5" s="98">
        <f t="shared" si="87"/>
        <v>0</v>
      </c>
      <c r="AAB5" s="98">
        <f t="shared" si="87"/>
        <v>0</v>
      </c>
      <c r="AAC5" s="98">
        <f t="shared" si="87"/>
        <v>0</v>
      </c>
      <c r="AAD5" s="98">
        <f t="shared" si="87"/>
        <v>0</v>
      </c>
      <c r="AAE5" s="98">
        <f t="shared" si="87"/>
        <v>1</v>
      </c>
      <c r="AAF5" s="98">
        <f t="shared" si="87"/>
        <v>1</v>
      </c>
      <c r="AAG5" s="98">
        <f t="shared" si="87"/>
        <v>0</v>
      </c>
      <c r="AAH5" s="98">
        <f t="shared" si="87"/>
        <v>0</v>
      </c>
      <c r="AAI5" s="98">
        <f t="shared" si="87"/>
        <v>0</v>
      </c>
      <c r="AAJ5" s="98">
        <f t="shared" si="87"/>
        <v>0</v>
      </c>
      <c r="AAK5" s="98">
        <f t="shared" si="87"/>
        <v>0</v>
      </c>
      <c r="AAL5" s="98">
        <f t="shared" si="87"/>
        <v>1</v>
      </c>
      <c r="AAM5" s="98">
        <f t="shared" si="87"/>
        <v>1</v>
      </c>
      <c r="AAN5" s="98">
        <f t="shared" si="87"/>
        <v>0</v>
      </c>
      <c r="AAO5" s="98">
        <f t="shared" si="87"/>
        <v>0</v>
      </c>
      <c r="AAP5" s="98">
        <f t="shared" si="87"/>
        <v>0</v>
      </c>
      <c r="AAQ5" s="98">
        <f t="shared" si="87"/>
        <v>0</v>
      </c>
      <c r="AAR5" s="98">
        <f t="shared" si="87"/>
        <v>0</v>
      </c>
      <c r="AAS5" s="98">
        <f t="shared" si="87"/>
        <v>1</v>
      </c>
      <c r="AAT5" s="98">
        <f t="shared" si="87"/>
        <v>1</v>
      </c>
      <c r="AAU5" s="98">
        <f t="shared" si="87"/>
        <v>0</v>
      </c>
      <c r="AAV5" s="98">
        <f t="shared" si="87"/>
        <v>0</v>
      </c>
      <c r="AAW5" s="98">
        <f t="shared" si="87"/>
        <v>0</v>
      </c>
      <c r="AAX5" s="98">
        <f t="shared" si="87"/>
        <v>0</v>
      </c>
      <c r="AAY5" s="98">
        <f t="shared" si="87"/>
        <v>0</v>
      </c>
      <c r="AAZ5" s="98">
        <f t="shared" si="87"/>
        <v>1</v>
      </c>
      <c r="ABA5" s="98">
        <f t="shared" si="87"/>
        <v>1</v>
      </c>
      <c r="ABB5" s="98">
        <f t="shared" si="87"/>
        <v>0</v>
      </c>
      <c r="ABC5" s="98">
        <f t="shared" si="87"/>
        <v>0</v>
      </c>
      <c r="ABD5" s="98">
        <f t="shared" si="87"/>
        <v>0</v>
      </c>
      <c r="ABE5" s="98">
        <f t="shared" si="87"/>
        <v>0</v>
      </c>
      <c r="ABF5" s="98">
        <f t="shared" si="87"/>
        <v>0</v>
      </c>
      <c r="ABG5" s="98">
        <f t="shared" si="87"/>
        <v>1</v>
      </c>
      <c r="ABH5" s="98">
        <f t="shared" si="87"/>
        <v>1</v>
      </c>
      <c r="ABI5" s="98">
        <f t="shared" si="87"/>
        <v>0</v>
      </c>
      <c r="ABJ5" s="98">
        <f t="shared" si="87"/>
        <v>0</v>
      </c>
      <c r="ABK5" s="98">
        <f t="shared" si="87"/>
        <v>0</v>
      </c>
      <c r="ABL5" s="98">
        <f t="shared" si="87"/>
        <v>0</v>
      </c>
      <c r="ABM5" s="98">
        <f t="shared" si="87"/>
        <v>0</v>
      </c>
      <c r="ABN5" s="98">
        <f t="shared" si="87"/>
        <v>1</v>
      </c>
      <c r="ABO5" s="98">
        <f t="shared" si="87"/>
        <v>1</v>
      </c>
      <c r="ABP5" s="98">
        <f t="shared" si="87"/>
        <v>0</v>
      </c>
      <c r="ABQ5" s="98">
        <f t="shared" si="87"/>
        <v>0</v>
      </c>
      <c r="ABR5" s="98">
        <f t="shared" si="87"/>
        <v>0</v>
      </c>
      <c r="ABS5" s="98">
        <f t="shared" si="87"/>
        <v>0</v>
      </c>
      <c r="ABT5" s="98">
        <f t="shared" si="87"/>
        <v>0</v>
      </c>
      <c r="ABU5" s="98">
        <f t="shared" si="87"/>
        <v>1</v>
      </c>
      <c r="ABV5" s="98">
        <f t="shared" si="87"/>
        <v>1</v>
      </c>
      <c r="ABW5" s="98">
        <f t="shared" si="87"/>
        <v>0</v>
      </c>
      <c r="ABX5" s="98">
        <f t="shared" si="87"/>
        <v>0</v>
      </c>
      <c r="ABY5" s="98">
        <f t="shared" si="87"/>
        <v>0</v>
      </c>
      <c r="ABZ5" s="98">
        <f t="shared" si="87"/>
        <v>0</v>
      </c>
      <c r="ACA5" s="98">
        <f t="shared" si="87"/>
        <v>0</v>
      </c>
      <c r="ACB5" s="98">
        <f t="shared" si="87"/>
        <v>1</v>
      </c>
      <c r="ACC5" s="98">
        <f t="shared" si="87"/>
        <v>1</v>
      </c>
      <c r="ACD5" s="98">
        <f t="shared" si="87"/>
        <v>0</v>
      </c>
      <c r="ACE5" s="98"/>
      <c r="ACF5" s="98"/>
      <c r="ACG5" s="98"/>
      <c r="ACH5" s="98"/>
      <c r="ACI5" s="98"/>
      <c r="ACJ5" s="98"/>
      <c r="ACK5" s="98"/>
      <c r="ACL5" s="98">
        <f t="shared" ref="ACL5:AEW5" si="88">IF(WEEKDAY(ACL4,2)&gt;5,1,0)</f>
        <v>0</v>
      </c>
      <c r="ACM5" s="98">
        <f t="shared" si="88"/>
        <v>0</v>
      </c>
      <c r="ACN5" s="98">
        <f t="shared" si="88"/>
        <v>0</v>
      </c>
      <c r="ACO5" s="98">
        <f t="shared" si="88"/>
        <v>1</v>
      </c>
      <c r="ACP5" s="98">
        <f t="shared" si="88"/>
        <v>1</v>
      </c>
      <c r="ACQ5" s="98">
        <f t="shared" si="88"/>
        <v>0</v>
      </c>
      <c r="ACR5" s="98">
        <f t="shared" si="88"/>
        <v>0</v>
      </c>
      <c r="ACS5" s="98">
        <f t="shared" si="88"/>
        <v>0</v>
      </c>
      <c r="ACT5" s="98">
        <f t="shared" si="88"/>
        <v>0</v>
      </c>
      <c r="ACU5" s="98">
        <f t="shared" si="88"/>
        <v>0</v>
      </c>
      <c r="ACV5" s="98">
        <f t="shared" si="88"/>
        <v>1</v>
      </c>
      <c r="ACW5" s="98">
        <f t="shared" si="88"/>
        <v>1</v>
      </c>
      <c r="ACX5" s="98">
        <f t="shared" si="88"/>
        <v>0</v>
      </c>
      <c r="ACY5" s="98">
        <f t="shared" si="88"/>
        <v>0</v>
      </c>
      <c r="ACZ5" s="98">
        <f t="shared" si="88"/>
        <v>0</v>
      </c>
      <c r="ADA5" s="98">
        <f t="shared" si="88"/>
        <v>0</v>
      </c>
      <c r="ADB5" s="98">
        <f t="shared" si="88"/>
        <v>0</v>
      </c>
      <c r="ADC5" s="98">
        <f t="shared" si="88"/>
        <v>1</v>
      </c>
      <c r="ADD5" s="98">
        <f t="shared" si="88"/>
        <v>1</v>
      </c>
      <c r="ADE5" s="98">
        <f t="shared" si="88"/>
        <v>0</v>
      </c>
      <c r="ADF5" s="98">
        <f t="shared" si="88"/>
        <v>0</v>
      </c>
      <c r="ADG5" s="98">
        <f t="shared" si="88"/>
        <v>0</v>
      </c>
      <c r="ADH5" s="98">
        <f t="shared" si="88"/>
        <v>0</v>
      </c>
      <c r="ADI5" s="98">
        <f t="shared" si="88"/>
        <v>0</v>
      </c>
      <c r="ADJ5" s="98">
        <f t="shared" si="88"/>
        <v>1</v>
      </c>
      <c r="ADK5" s="98">
        <f t="shared" si="88"/>
        <v>1</v>
      </c>
      <c r="ADL5" s="98">
        <f t="shared" si="88"/>
        <v>0</v>
      </c>
      <c r="ADM5" s="98">
        <f t="shared" si="88"/>
        <v>0</v>
      </c>
      <c r="ADN5" s="98">
        <f t="shared" si="88"/>
        <v>0</v>
      </c>
      <c r="ADO5" s="98">
        <f t="shared" si="88"/>
        <v>0</v>
      </c>
      <c r="ADP5" s="98">
        <f t="shared" si="88"/>
        <v>0</v>
      </c>
      <c r="ADQ5" s="98">
        <f t="shared" si="88"/>
        <v>1</v>
      </c>
      <c r="ADR5" s="98">
        <f t="shared" si="88"/>
        <v>1</v>
      </c>
      <c r="ADS5" s="98">
        <f t="shared" si="88"/>
        <v>0</v>
      </c>
      <c r="ADT5" s="98">
        <f t="shared" si="88"/>
        <v>0</v>
      </c>
      <c r="ADU5" s="98">
        <f t="shared" si="88"/>
        <v>0</v>
      </c>
      <c r="ADV5" s="98">
        <f t="shared" si="88"/>
        <v>0</v>
      </c>
      <c r="ADW5" s="98">
        <f t="shared" si="88"/>
        <v>0</v>
      </c>
      <c r="ADX5" s="98">
        <f t="shared" si="88"/>
        <v>1</v>
      </c>
      <c r="ADY5" s="98">
        <f t="shared" si="88"/>
        <v>1</v>
      </c>
      <c r="ADZ5" s="98">
        <f t="shared" si="88"/>
        <v>0</v>
      </c>
      <c r="AEA5" s="98">
        <f t="shared" si="88"/>
        <v>0</v>
      </c>
      <c r="AEB5" s="98">
        <f t="shared" si="88"/>
        <v>0</v>
      </c>
      <c r="AEC5" s="98">
        <f t="shared" si="88"/>
        <v>0</v>
      </c>
      <c r="AED5" s="98">
        <f t="shared" si="88"/>
        <v>0</v>
      </c>
      <c r="AEE5" s="98">
        <f t="shared" si="88"/>
        <v>1</v>
      </c>
      <c r="AEF5" s="98">
        <f t="shared" si="88"/>
        <v>1</v>
      </c>
      <c r="AEG5" s="98">
        <f t="shared" si="88"/>
        <v>0</v>
      </c>
      <c r="AEH5" s="98">
        <f t="shared" si="88"/>
        <v>0</v>
      </c>
      <c r="AEI5" s="98">
        <f t="shared" si="88"/>
        <v>0</v>
      </c>
      <c r="AEJ5" s="98">
        <f t="shared" si="88"/>
        <v>0</v>
      </c>
      <c r="AEK5" s="98">
        <f t="shared" si="88"/>
        <v>0</v>
      </c>
      <c r="AEL5" s="98">
        <f t="shared" si="88"/>
        <v>1</v>
      </c>
      <c r="AEM5" s="98">
        <f t="shared" si="88"/>
        <v>1</v>
      </c>
      <c r="AEN5" s="98">
        <f t="shared" si="88"/>
        <v>0</v>
      </c>
      <c r="AEO5" s="98">
        <f t="shared" si="88"/>
        <v>0</v>
      </c>
      <c r="AEP5" s="98">
        <f t="shared" si="88"/>
        <v>0</v>
      </c>
      <c r="AEQ5" s="98">
        <f t="shared" si="88"/>
        <v>0</v>
      </c>
      <c r="AER5" s="98">
        <f t="shared" si="88"/>
        <v>0</v>
      </c>
      <c r="AES5" s="98">
        <f t="shared" si="88"/>
        <v>1</v>
      </c>
      <c r="AET5" s="98">
        <f t="shared" si="88"/>
        <v>1</v>
      </c>
      <c r="AEU5" s="98">
        <f t="shared" si="88"/>
        <v>0</v>
      </c>
      <c r="AEV5" s="98">
        <f t="shared" si="88"/>
        <v>0</v>
      </c>
      <c r="AEW5" s="98">
        <f t="shared" si="88"/>
        <v>0</v>
      </c>
      <c r="AEX5" s="98">
        <f t="shared" ref="AEX5:AGK5" si="89">IF(WEEKDAY(AEX4,2)&gt;5,1,0)</f>
        <v>0</v>
      </c>
      <c r="AEY5" s="98">
        <f t="shared" si="89"/>
        <v>0</v>
      </c>
      <c r="AEZ5" s="98">
        <f t="shared" si="89"/>
        <v>1</v>
      </c>
      <c r="AFA5" s="98">
        <f t="shared" si="89"/>
        <v>1</v>
      </c>
      <c r="AFB5" s="98">
        <f t="shared" si="89"/>
        <v>0</v>
      </c>
      <c r="AFC5" s="98">
        <f t="shared" si="89"/>
        <v>0</v>
      </c>
      <c r="AFD5" s="98">
        <f t="shared" si="89"/>
        <v>0</v>
      </c>
      <c r="AFE5" s="98">
        <f t="shared" si="89"/>
        <v>0</v>
      </c>
      <c r="AFF5" s="98">
        <f t="shared" si="89"/>
        <v>0</v>
      </c>
      <c r="AFG5" s="98">
        <f t="shared" si="89"/>
        <v>1</v>
      </c>
      <c r="AFH5" s="98">
        <f t="shared" si="89"/>
        <v>1</v>
      </c>
      <c r="AFI5" s="98">
        <f t="shared" si="89"/>
        <v>0</v>
      </c>
      <c r="AFJ5" s="98">
        <f t="shared" si="89"/>
        <v>0</v>
      </c>
      <c r="AFK5" s="98">
        <f t="shared" si="89"/>
        <v>0</v>
      </c>
      <c r="AFL5" s="98">
        <f t="shared" si="89"/>
        <v>0</v>
      </c>
      <c r="AFM5" s="98">
        <f t="shared" si="89"/>
        <v>0</v>
      </c>
      <c r="AFN5" s="98">
        <f t="shared" si="89"/>
        <v>1</v>
      </c>
      <c r="AFO5" s="98">
        <f t="shared" si="89"/>
        <v>1</v>
      </c>
      <c r="AFP5" s="98">
        <f t="shared" si="89"/>
        <v>0</v>
      </c>
      <c r="AFQ5" s="98">
        <f t="shared" si="89"/>
        <v>0</v>
      </c>
      <c r="AFR5" s="98">
        <f t="shared" si="89"/>
        <v>0</v>
      </c>
      <c r="AFS5" s="98">
        <f t="shared" si="89"/>
        <v>0</v>
      </c>
      <c r="AFT5" s="98">
        <f t="shared" si="89"/>
        <v>0</v>
      </c>
      <c r="AFU5" s="98">
        <f t="shared" si="89"/>
        <v>1</v>
      </c>
      <c r="AFV5" s="98">
        <f t="shared" si="89"/>
        <v>1</v>
      </c>
      <c r="AFW5" s="98">
        <f t="shared" si="89"/>
        <v>0</v>
      </c>
      <c r="AFX5" s="98">
        <f t="shared" si="89"/>
        <v>0</v>
      </c>
      <c r="AFY5" s="98">
        <f t="shared" si="89"/>
        <v>0</v>
      </c>
      <c r="AFZ5" s="98">
        <f t="shared" si="89"/>
        <v>0</v>
      </c>
      <c r="AGA5" s="98">
        <f t="shared" si="89"/>
        <v>0</v>
      </c>
      <c r="AGB5" s="98">
        <f t="shared" si="89"/>
        <v>1</v>
      </c>
      <c r="AGC5" s="98">
        <f t="shared" si="89"/>
        <v>1</v>
      </c>
      <c r="AGD5" s="98">
        <f t="shared" si="89"/>
        <v>0</v>
      </c>
      <c r="AGE5" s="98">
        <f t="shared" si="89"/>
        <v>0</v>
      </c>
      <c r="AGF5" s="98">
        <f t="shared" si="89"/>
        <v>0</v>
      </c>
      <c r="AGG5" s="98">
        <f t="shared" si="89"/>
        <v>0</v>
      </c>
      <c r="AGH5" s="98">
        <f t="shared" si="89"/>
        <v>0</v>
      </c>
      <c r="AGI5" s="98">
        <f t="shared" si="89"/>
        <v>1</v>
      </c>
      <c r="AGJ5" s="98">
        <f t="shared" si="89"/>
        <v>1</v>
      </c>
      <c r="AGK5" s="98">
        <f t="shared" si="89"/>
        <v>0</v>
      </c>
      <c r="AGL5" s="98"/>
      <c r="AGM5" s="98"/>
    </row>
    <row r="6" spans="1:16377" s="97" customFormat="1" ht="12" customHeight="1" outlineLevel="1">
      <c r="A6" s="90"/>
      <c r="B6" s="95"/>
      <c r="C6" s="91"/>
      <c r="D6" s="92"/>
      <c r="E6" s="92"/>
      <c r="F6" s="92"/>
      <c r="G6" s="93"/>
      <c r="H6" s="94"/>
      <c r="I6" s="94"/>
      <c r="J6" s="95"/>
      <c r="K6" s="94"/>
      <c r="L6" s="94"/>
      <c r="M6" s="98">
        <f t="shared" ref="M6:AR6" si="90">SUBTOTAL(9,M7:M900)</f>
        <v>65</v>
      </c>
      <c r="N6" s="98">
        <f t="shared" si="90"/>
        <v>69</v>
      </c>
      <c r="O6" s="98">
        <f t="shared" si="90"/>
        <v>77</v>
      </c>
      <c r="P6" s="98">
        <f t="shared" si="90"/>
        <v>77</v>
      </c>
      <c r="Q6" s="98">
        <f t="shared" si="90"/>
        <v>77</v>
      </c>
      <c r="R6" s="98">
        <f t="shared" si="90"/>
        <v>87</v>
      </c>
      <c r="S6" s="98">
        <f t="shared" si="90"/>
        <v>95</v>
      </c>
      <c r="T6" s="98">
        <f t="shared" si="90"/>
        <v>100</v>
      </c>
      <c r="U6" s="98">
        <f t="shared" si="90"/>
        <v>108</v>
      </c>
      <c r="V6" s="98">
        <f t="shared" si="90"/>
        <v>110</v>
      </c>
      <c r="W6" s="98">
        <f t="shared" si="90"/>
        <v>110</v>
      </c>
      <c r="X6" s="98">
        <f t="shared" si="90"/>
        <v>112</v>
      </c>
      <c r="Y6" s="98">
        <f t="shared" si="90"/>
        <v>119</v>
      </c>
      <c r="Z6" s="98">
        <f t="shared" si="90"/>
        <v>124</v>
      </c>
      <c r="AA6" s="98">
        <f t="shared" si="90"/>
        <v>125</v>
      </c>
      <c r="AB6" s="98">
        <f t="shared" si="90"/>
        <v>127</v>
      </c>
      <c r="AC6" s="98">
        <f t="shared" si="90"/>
        <v>130</v>
      </c>
      <c r="AD6" s="98">
        <f t="shared" si="90"/>
        <v>130</v>
      </c>
      <c r="AE6" s="98">
        <f t="shared" si="90"/>
        <v>130</v>
      </c>
      <c r="AF6" s="98">
        <f t="shared" si="90"/>
        <v>134</v>
      </c>
      <c r="AG6" s="98">
        <f t="shared" si="90"/>
        <v>135</v>
      </c>
      <c r="AH6" s="98">
        <f t="shared" si="90"/>
        <v>136</v>
      </c>
      <c r="AI6" s="98">
        <f t="shared" si="90"/>
        <v>136</v>
      </c>
      <c r="AJ6" s="98">
        <f t="shared" si="90"/>
        <v>136</v>
      </c>
      <c r="AK6" s="98">
        <f t="shared" si="90"/>
        <v>136</v>
      </c>
      <c r="AL6" s="98">
        <f t="shared" si="90"/>
        <v>114</v>
      </c>
      <c r="AM6" s="98">
        <f t="shared" si="90"/>
        <v>114</v>
      </c>
      <c r="AN6" s="98">
        <f t="shared" si="90"/>
        <v>114</v>
      </c>
      <c r="AO6" s="98">
        <f t="shared" si="90"/>
        <v>114</v>
      </c>
      <c r="AP6" s="98">
        <f t="shared" si="90"/>
        <v>114</v>
      </c>
      <c r="AQ6" s="98">
        <f t="shared" si="90"/>
        <v>114</v>
      </c>
      <c r="AR6" s="98">
        <f t="shared" si="90"/>
        <v>114</v>
      </c>
      <c r="AS6" s="98">
        <f t="shared" ref="AS6:BX6" si="91">SUBTOTAL(9,AS7:AS900)</f>
        <v>114</v>
      </c>
      <c r="AT6" s="98">
        <f t="shared" si="91"/>
        <v>114</v>
      </c>
      <c r="AU6" s="98">
        <f t="shared" si="91"/>
        <v>114</v>
      </c>
      <c r="AV6" s="98">
        <f t="shared" si="91"/>
        <v>114</v>
      </c>
      <c r="AW6" s="98">
        <f t="shared" si="91"/>
        <v>114</v>
      </c>
      <c r="AX6" s="98">
        <f t="shared" si="91"/>
        <v>114</v>
      </c>
      <c r="AY6" s="98">
        <f t="shared" si="91"/>
        <v>114</v>
      </c>
      <c r="AZ6" s="98">
        <f t="shared" si="91"/>
        <v>114</v>
      </c>
      <c r="BA6" s="98">
        <f t="shared" si="91"/>
        <v>114</v>
      </c>
      <c r="BB6" s="98">
        <f t="shared" si="91"/>
        <v>114</v>
      </c>
      <c r="BC6" s="98">
        <f t="shared" si="91"/>
        <v>114</v>
      </c>
      <c r="BD6" s="98">
        <f t="shared" si="91"/>
        <v>114</v>
      </c>
      <c r="BE6" s="98">
        <f t="shared" si="91"/>
        <v>114</v>
      </c>
      <c r="BF6" s="98">
        <f t="shared" si="91"/>
        <v>0</v>
      </c>
      <c r="BG6" s="98">
        <f t="shared" si="91"/>
        <v>0</v>
      </c>
      <c r="BH6" s="98">
        <f t="shared" si="91"/>
        <v>0</v>
      </c>
      <c r="BI6" s="98">
        <f t="shared" si="91"/>
        <v>0</v>
      </c>
      <c r="BJ6" s="98">
        <f t="shared" si="91"/>
        <v>0</v>
      </c>
      <c r="BK6" s="98">
        <f t="shared" si="91"/>
        <v>0</v>
      </c>
      <c r="BL6" s="98">
        <f t="shared" si="91"/>
        <v>0</v>
      </c>
      <c r="BM6" s="98">
        <f t="shared" si="91"/>
        <v>0</v>
      </c>
      <c r="BN6" s="98">
        <f t="shared" si="91"/>
        <v>0</v>
      </c>
      <c r="BO6" s="98">
        <f t="shared" si="91"/>
        <v>0</v>
      </c>
      <c r="BP6" s="98">
        <f t="shared" si="91"/>
        <v>0</v>
      </c>
      <c r="BQ6" s="98">
        <f t="shared" si="91"/>
        <v>0</v>
      </c>
      <c r="BR6" s="98">
        <f t="shared" si="91"/>
        <v>0</v>
      </c>
      <c r="BS6" s="98">
        <f t="shared" si="91"/>
        <v>0</v>
      </c>
      <c r="BT6" s="98">
        <f t="shared" si="91"/>
        <v>0</v>
      </c>
      <c r="BU6" s="98">
        <f t="shared" si="91"/>
        <v>0</v>
      </c>
      <c r="BV6" s="98">
        <f t="shared" si="91"/>
        <v>0</v>
      </c>
      <c r="BW6" s="98">
        <f t="shared" si="91"/>
        <v>0</v>
      </c>
      <c r="BX6" s="98">
        <f t="shared" si="91"/>
        <v>0</v>
      </c>
      <c r="BY6" s="98">
        <f t="shared" ref="BY6:DD6" si="92">SUBTOTAL(9,BY7:BY900)</f>
        <v>0</v>
      </c>
      <c r="BZ6" s="98">
        <f t="shared" si="92"/>
        <v>0</v>
      </c>
      <c r="CA6" s="98">
        <f t="shared" si="92"/>
        <v>0</v>
      </c>
      <c r="CB6" s="98">
        <f t="shared" si="92"/>
        <v>0</v>
      </c>
      <c r="CC6" s="98">
        <f t="shared" si="92"/>
        <v>0</v>
      </c>
      <c r="CD6" s="98">
        <f t="shared" si="92"/>
        <v>0</v>
      </c>
      <c r="CE6" s="98">
        <f t="shared" si="92"/>
        <v>0</v>
      </c>
      <c r="CF6" s="98">
        <f t="shared" si="92"/>
        <v>0</v>
      </c>
      <c r="CG6" s="98">
        <f t="shared" si="92"/>
        <v>0</v>
      </c>
      <c r="CH6" s="98">
        <f t="shared" si="92"/>
        <v>0</v>
      </c>
      <c r="CI6" s="98">
        <f t="shared" si="92"/>
        <v>0</v>
      </c>
      <c r="CJ6" s="98">
        <f t="shared" si="92"/>
        <v>0</v>
      </c>
      <c r="CK6" s="98">
        <f t="shared" si="92"/>
        <v>0</v>
      </c>
      <c r="CL6" s="98">
        <f t="shared" si="92"/>
        <v>0</v>
      </c>
      <c r="CM6" s="98">
        <f t="shared" si="92"/>
        <v>0</v>
      </c>
      <c r="CN6" s="98">
        <f t="shared" si="92"/>
        <v>0</v>
      </c>
      <c r="CO6" s="98">
        <f t="shared" si="92"/>
        <v>0</v>
      </c>
      <c r="CP6" s="98">
        <f t="shared" si="92"/>
        <v>0</v>
      </c>
      <c r="CQ6" s="98">
        <f t="shared" si="92"/>
        <v>0</v>
      </c>
      <c r="CR6" s="98">
        <f t="shared" si="92"/>
        <v>0</v>
      </c>
      <c r="CS6" s="98">
        <f t="shared" si="92"/>
        <v>0</v>
      </c>
      <c r="CT6" s="98">
        <f t="shared" si="92"/>
        <v>0</v>
      </c>
      <c r="CU6" s="98">
        <f t="shared" si="92"/>
        <v>0</v>
      </c>
      <c r="CV6" s="98">
        <f t="shared" si="92"/>
        <v>0</v>
      </c>
      <c r="CW6" s="98">
        <f t="shared" si="92"/>
        <v>0</v>
      </c>
      <c r="CX6" s="98">
        <f t="shared" si="92"/>
        <v>0</v>
      </c>
      <c r="CY6" s="98">
        <f t="shared" si="92"/>
        <v>0</v>
      </c>
      <c r="CZ6" s="98">
        <f t="shared" si="92"/>
        <v>0</v>
      </c>
      <c r="DA6" s="98">
        <f t="shared" si="92"/>
        <v>0</v>
      </c>
      <c r="DB6" s="98">
        <f t="shared" si="92"/>
        <v>0</v>
      </c>
      <c r="DC6" s="98">
        <f t="shared" si="92"/>
        <v>0</v>
      </c>
      <c r="DD6" s="98">
        <f t="shared" si="92"/>
        <v>0</v>
      </c>
      <c r="DE6" s="98">
        <f t="shared" ref="DE6:DL6" si="93">SUBTOTAL(9,DE7:DE900)</f>
        <v>0</v>
      </c>
      <c r="DF6" s="98">
        <f t="shared" si="93"/>
        <v>0</v>
      </c>
      <c r="DG6" s="98">
        <f t="shared" si="93"/>
        <v>0</v>
      </c>
      <c r="DH6" s="98">
        <f t="shared" si="93"/>
        <v>0</v>
      </c>
      <c r="DI6" s="98">
        <f t="shared" si="93"/>
        <v>0</v>
      </c>
      <c r="DJ6" s="98">
        <f t="shared" si="93"/>
        <v>0</v>
      </c>
      <c r="DK6" s="98">
        <f t="shared" si="93"/>
        <v>0</v>
      </c>
      <c r="DL6" s="98">
        <f t="shared" si="93"/>
        <v>0</v>
      </c>
      <c r="DM6" s="98"/>
      <c r="DN6" s="98"/>
      <c r="DO6" s="98"/>
      <c r="DP6" s="98">
        <f t="shared" ref="DP6:EU6" si="94">SUBTOTAL(9,DP7:DP900)</f>
        <v>1</v>
      </c>
      <c r="DQ6" s="98">
        <f t="shared" si="94"/>
        <v>0</v>
      </c>
      <c r="DR6" s="98">
        <f t="shared" si="94"/>
        <v>1</v>
      </c>
      <c r="DS6" s="98">
        <f t="shared" si="94"/>
        <v>0</v>
      </c>
      <c r="DT6" s="98">
        <f t="shared" si="94"/>
        <v>0</v>
      </c>
      <c r="DU6" s="98">
        <f t="shared" si="94"/>
        <v>0</v>
      </c>
      <c r="DV6" s="98">
        <f t="shared" si="94"/>
        <v>0</v>
      </c>
      <c r="DW6" s="98">
        <f t="shared" si="94"/>
        <v>0</v>
      </c>
      <c r="DX6" s="98">
        <f t="shared" si="94"/>
        <v>0</v>
      </c>
      <c r="DY6" s="98">
        <f t="shared" si="94"/>
        <v>0</v>
      </c>
      <c r="DZ6" s="98">
        <f t="shared" si="94"/>
        <v>0</v>
      </c>
      <c r="EA6" s="98">
        <f t="shared" si="94"/>
        <v>0</v>
      </c>
      <c r="EB6" s="98">
        <f t="shared" si="94"/>
        <v>0</v>
      </c>
      <c r="EC6" s="98">
        <f t="shared" si="94"/>
        <v>0</v>
      </c>
      <c r="ED6" s="98">
        <f t="shared" si="94"/>
        <v>0</v>
      </c>
      <c r="EE6" s="98">
        <f t="shared" si="94"/>
        <v>0</v>
      </c>
      <c r="EF6" s="98">
        <f t="shared" si="94"/>
        <v>0</v>
      </c>
      <c r="EG6" s="98">
        <f t="shared" si="94"/>
        <v>0</v>
      </c>
      <c r="EH6" s="98">
        <f t="shared" si="94"/>
        <v>0</v>
      </c>
      <c r="EI6" s="98">
        <f t="shared" si="94"/>
        <v>0</v>
      </c>
      <c r="EJ6" s="98">
        <f t="shared" si="94"/>
        <v>0</v>
      </c>
      <c r="EK6" s="98">
        <f t="shared" si="94"/>
        <v>0</v>
      </c>
      <c r="EL6" s="98">
        <f t="shared" si="94"/>
        <v>0</v>
      </c>
      <c r="EM6" s="98">
        <f t="shared" si="94"/>
        <v>0</v>
      </c>
      <c r="EN6" s="98">
        <f t="shared" si="94"/>
        <v>0</v>
      </c>
      <c r="EO6" s="98">
        <f t="shared" si="94"/>
        <v>0</v>
      </c>
      <c r="EP6" s="98">
        <f t="shared" si="94"/>
        <v>0</v>
      </c>
      <c r="EQ6" s="98">
        <f t="shared" si="94"/>
        <v>0</v>
      </c>
      <c r="ER6" s="98">
        <f t="shared" si="94"/>
        <v>0</v>
      </c>
      <c r="ES6" s="98">
        <f t="shared" si="94"/>
        <v>0</v>
      </c>
      <c r="ET6" s="98">
        <f t="shared" si="94"/>
        <v>0</v>
      </c>
      <c r="EU6" s="98">
        <f t="shared" si="94"/>
        <v>0</v>
      </c>
      <c r="EV6" s="98">
        <f t="shared" ref="EV6:GA6" si="95">SUBTOTAL(9,EV7:EV900)</f>
        <v>0</v>
      </c>
      <c r="EW6" s="98">
        <f t="shared" si="95"/>
        <v>0</v>
      </c>
      <c r="EX6" s="98">
        <f t="shared" si="95"/>
        <v>0</v>
      </c>
      <c r="EY6" s="98">
        <f t="shared" si="95"/>
        <v>0</v>
      </c>
      <c r="EZ6" s="98">
        <f t="shared" si="95"/>
        <v>0</v>
      </c>
      <c r="FA6" s="98">
        <f t="shared" si="95"/>
        <v>0</v>
      </c>
      <c r="FB6" s="98">
        <f t="shared" si="95"/>
        <v>0</v>
      </c>
      <c r="FC6" s="98">
        <f t="shared" si="95"/>
        <v>0</v>
      </c>
      <c r="FD6" s="98">
        <f t="shared" si="95"/>
        <v>0</v>
      </c>
      <c r="FE6" s="98">
        <f t="shared" si="95"/>
        <v>0</v>
      </c>
      <c r="FF6" s="98">
        <f t="shared" si="95"/>
        <v>0</v>
      </c>
      <c r="FG6" s="98">
        <f t="shared" si="95"/>
        <v>0</v>
      </c>
      <c r="FH6" s="98">
        <f t="shared" si="95"/>
        <v>0</v>
      </c>
      <c r="FI6" s="98">
        <f t="shared" si="95"/>
        <v>0</v>
      </c>
      <c r="FJ6" s="98">
        <f t="shared" si="95"/>
        <v>0</v>
      </c>
      <c r="FK6" s="98">
        <f t="shared" si="95"/>
        <v>0</v>
      </c>
      <c r="FL6" s="98">
        <f t="shared" si="95"/>
        <v>0</v>
      </c>
      <c r="FM6" s="98">
        <f t="shared" si="95"/>
        <v>0</v>
      </c>
      <c r="FN6" s="98">
        <f t="shared" si="95"/>
        <v>0</v>
      </c>
      <c r="FO6" s="98">
        <f t="shared" si="95"/>
        <v>0</v>
      </c>
      <c r="FP6" s="98">
        <f t="shared" si="95"/>
        <v>0</v>
      </c>
      <c r="FQ6" s="98">
        <f t="shared" si="95"/>
        <v>0</v>
      </c>
      <c r="FR6" s="98">
        <f t="shared" si="95"/>
        <v>0</v>
      </c>
      <c r="FS6" s="98">
        <f t="shared" si="95"/>
        <v>0</v>
      </c>
      <c r="FT6" s="98">
        <f t="shared" si="95"/>
        <v>0</v>
      </c>
      <c r="FU6" s="98">
        <f t="shared" si="95"/>
        <v>0</v>
      </c>
      <c r="FV6" s="98">
        <f t="shared" si="95"/>
        <v>0</v>
      </c>
      <c r="FW6" s="98">
        <f t="shared" si="95"/>
        <v>0</v>
      </c>
      <c r="FX6" s="98">
        <f t="shared" si="95"/>
        <v>0</v>
      </c>
      <c r="FY6" s="98">
        <f t="shared" si="95"/>
        <v>0</v>
      </c>
      <c r="FZ6" s="98">
        <f t="shared" si="95"/>
        <v>0</v>
      </c>
      <c r="GA6" s="98">
        <f t="shared" si="95"/>
        <v>0</v>
      </c>
      <c r="GB6" s="98">
        <f t="shared" ref="GB6:HG6" si="96">SUBTOTAL(9,GB7:GB900)</f>
        <v>0</v>
      </c>
      <c r="GC6" s="98">
        <f t="shared" si="96"/>
        <v>0</v>
      </c>
      <c r="GD6" s="98">
        <f t="shared" si="96"/>
        <v>0</v>
      </c>
      <c r="GE6" s="98">
        <f t="shared" si="96"/>
        <v>0</v>
      </c>
      <c r="GF6" s="98">
        <f t="shared" si="96"/>
        <v>0</v>
      </c>
      <c r="GG6" s="98">
        <f t="shared" si="96"/>
        <v>0</v>
      </c>
      <c r="GH6" s="98">
        <f t="shared" si="96"/>
        <v>0</v>
      </c>
      <c r="GI6" s="98">
        <f t="shared" si="96"/>
        <v>0</v>
      </c>
      <c r="GJ6" s="98">
        <f t="shared" si="96"/>
        <v>0</v>
      </c>
      <c r="GK6" s="98">
        <f t="shared" si="96"/>
        <v>0</v>
      </c>
      <c r="GL6" s="98">
        <f t="shared" si="96"/>
        <v>0</v>
      </c>
      <c r="GM6" s="98">
        <f t="shared" si="96"/>
        <v>0</v>
      </c>
      <c r="GN6" s="98">
        <f t="shared" si="96"/>
        <v>0</v>
      </c>
      <c r="GO6" s="98">
        <f t="shared" si="96"/>
        <v>0</v>
      </c>
      <c r="GP6" s="98">
        <f t="shared" si="96"/>
        <v>0</v>
      </c>
      <c r="GQ6" s="98">
        <f t="shared" si="96"/>
        <v>0</v>
      </c>
      <c r="GR6" s="98">
        <f t="shared" si="96"/>
        <v>0</v>
      </c>
      <c r="GS6" s="98">
        <f t="shared" si="96"/>
        <v>0</v>
      </c>
      <c r="GT6" s="98">
        <f t="shared" si="96"/>
        <v>0</v>
      </c>
      <c r="GU6" s="98">
        <f t="shared" si="96"/>
        <v>0</v>
      </c>
      <c r="GV6" s="98">
        <f t="shared" si="96"/>
        <v>0</v>
      </c>
      <c r="GW6" s="98">
        <f t="shared" si="96"/>
        <v>0</v>
      </c>
      <c r="GX6" s="98">
        <f t="shared" si="96"/>
        <v>0</v>
      </c>
      <c r="GY6" s="98">
        <f t="shared" si="96"/>
        <v>0</v>
      </c>
      <c r="GZ6" s="98">
        <f t="shared" si="96"/>
        <v>0</v>
      </c>
      <c r="HA6" s="98">
        <f t="shared" si="96"/>
        <v>0</v>
      </c>
      <c r="HB6" s="98">
        <f t="shared" si="96"/>
        <v>0</v>
      </c>
      <c r="HC6" s="98">
        <f t="shared" si="96"/>
        <v>0</v>
      </c>
      <c r="HD6" s="98">
        <f t="shared" si="96"/>
        <v>0</v>
      </c>
      <c r="HE6" s="98">
        <f t="shared" si="96"/>
        <v>0</v>
      </c>
      <c r="HF6" s="98">
        <f t="shared" si="96"/>
        <v>0</v>
      </c>
      <c r="HG6" s="98">
        <f t="shared" si="96"/>
        <v>0</v>
      </c>
      <c r="HH6" s="98">
        <f t="shared" ref="HH6:HO6" si="97">SUBTOTAL(9,HH7:HH900)</f>
        <v>0</v>
      </c>
      <c r="HI6" s="98">
        <f t="shared" si="97"/>
        <v>0</v>
      </c>
      <c r="HJ6" s="98">
        <f t="shared" si="97"/>
        <v>0</v>
      </c>
      <c r="HK6" s="98">
        <f t="shared" si="97"/>
        <v>0</v>
      </c>
      <c r="HL6" s="98">
        <f t="shared" si="97"/>
        <v>0</v>
      </c>
      <c r="HM6" s="98">
        <f t="shared" si="97"/>
        <v>0</v>
      </c>
      <c r="HN6" s="98">
        <f t="shared" si="97"/>
        <v>0</v>
      </c>
      <c r="HO6" s="98">
        <f t="shared" si="97"/>
        <v>0</v>
      </c>
      <c r="HP6" s="98"/>
      <c r="HQ6" s="98"/>
      <c r="HR6" s="98"/>
      <c r="HS6" s="98">
        <f t="shared" ref="HS6:IX6" si="98">SUBTOTAL(9,HS7:HS900)</f>
        <v>0</v>
      </c>
      <c r="HT6" s="98">
        <f t="shared" si="98"/>
        <v>0</v>
      </c>
      <c r="HU6" s="98">
        <f t="shared" si="98"/>
        <v>0</v>
      </c>
      <c r="HV6" s="98">
        <f t="shared" si="98"/>
        <v>0</v>
      </c>
      <c r="HW6" s="98">
        <f t="shared" si="98"/>
        <v>0</v>
      </c>
      <c r="HX6" s="98">
        <f t="shared" si="98"/>
        <v>0</v>
      </c>
      <c r="HY6" s="98">
        <f t="shared" si="98"/>
        <v>0</v>
      </c>
      <c r="HZ6" s="98">
        <f t="shared" si="98"/>
        <v>0</v>
      </c>
      <c r="IA6" s="98">
        <f t="shared" si="98"/>
        <v>0</v>
      </c>
      <c r="IB6" s="98">
        <f t="shared" si="98"/>
        <v>0</v>
      </c>
      <c r="IC6" s="98">
        <f t="shared" si="98"/>
        <v>0</v>
      </c>
      <c r="ID6" s="98">
        <f t="shared" si="98"/>
        <v>0</v>
      </c>
      <c r="IE6" s="98">
        <f t="shared" si="98"/>
        <v>0</v>
      </c>
      <c r="IF6" s="98">
        <f t="shared" si="98"/>
        <v>0</v>
      </c>
      <c r="IG6" s="98">
        <f t="shared" si="98"/>
        <v>0</v>
      </c>
      <c r="IH6" s="98">
        <f t="shared" si="98"/>
        <v>0</v>
      </c>
      <c r="II6" s="98">
        <f t="shared" si="98"/>
        <v>0</v>
      </c>
      <c r="IJ6" s="98">
        <f t="shared" si="98"/>
        <v>0</v>
      </c>
      <c r="IK6" s="98">
        <f t="shared" si="98"/>
        <v>0</v>
      </c>
      <c r="IL6" s="98">
        <f t="shared" si="98"/>
        <v>0</v>
      </c>
      <c r="IM6" s="98">
        <f t="shared" si="98"/>
        <v>0</v>
      </c>
      <c r="IN6" s="98">
        <f t="shared" si="98"/>
        <v>0</v>
      </c>
      <c r="IO6" s="98">
        <f t="shared" si="98"/>
        <v>0</v>
      </c>
      <c r="IP6" s="98">
        <f t="shared" si="98"/>
        <v>0</v>
      </c>
      <c r="IQ6" s="98">
        <f t="shared" si="98"/>
        <v>0</v>
      </c>
      <c r="IR6" s="98">
        <f t="shared" si="98"/>
        <v>0</v>
      </c>
      <c r="IS6" s="98">
        <f t="shared" si="98"/>
        <v>0</v>
      </c>
      <c r="IT6" s="98">
        <f t="shared" si="98"/>
        <v>0</v>
      </c>
      <c r="IU6" s="98">
        <f t="shared" si="98"/>
        <v>0</v>
      </c>
      <c r="IV6" s="98">
        <f t="shared" si="98"/>
        <v>0</v>
      </c>
      <c r="IW6" s="98">
        <f t="shared" si="98"/>
        <v>0</v>
      </c>
      <c r="IX6" s="98">
        <f t="shared" si="98"/>
        <v>0</v>
      </c>
      <c r="IY6" s="98">
        <f t="shared" ref="IY6:KD6" si="99">SUBTOTAL(9,IY7:IY900)</f>
        <v>0</v>
      </c>
      <c r="IZ6" s="98">
        <f t="shared" si="99"/>
        <v>0</v>
      </c>
      <c r="JA6" s="98">
        <f t="shared" si="99"/>
        <v>0</v>
      </c>
      <c r="JB6" s="98">
        <f t="shared" si="99"/>
        <v>0</v>
      </c>
      <c r="JC6" s="98">
        <f t="shared" si="99"/>
        <v>0</v>
      </c>
      <c r="JD6" s="98">
        <f t="shared" si="99"/>
        <v>0</v>
      </c>
      <c r="JE6" s="98">
        <f t="shared" si="99"/>
        <v>0</v>
      </c>
      <c r="JF6" s="98">
        <f t="shared" si="99"/>
        <v>0</v>
      </c>
      <c r="JG6" s="98">
        <f t="shared" si="99"/>
        <v>0</v>
      </c>
      <c r="JH6" s="98">
        <f t="shared" si="99"/>
        <v>0</v>
      </c>
      <c r="JI6" s="98">
        <f t="shared" si="99"/>
        <v>0</v>
      </c>
      <c r="JJ6" s="98">
        <f t="shared" si="99"/>
        <v>0</v>
      </c>
      <c r="JK6" s="98">
        <f t="shared" si="99"/>
        <v>0</v>
      </c>
      <c r="JL6" s="98">
        <f t="shared" si="99"/>
        <v>0</v>
      </c>
      <c r="JM6" s="98">
        <f t="shared" si="99"/>
        <v>0</v>
      </c>
      <c r="JN6" s="98">
        <f t="shared" si="99"/>
        <v>0</v>
      </c>
      <c r="JO6" s="98">
        <f t="shared" si="99"/>
        <v>0</v>
      </c>
      <c r="JP6" s="98">
        <f t="shared" si="99"/>
        <v>0</v>
      </c>
      <c r="JQ6" s="98">
        <f t="shared" si="99"/>
        <v>0</v>
      </c>
      <c r="JR6" s="98">
        <f t="shared" si="99"/>
        <v>0</v>
      </c>
      <c r="JS6" s="98">
        <f t="shared" si="99"/>
        <v>0</v>
      </c>
      <c r="JT6" s="98">
        <f t="shared" si="99"/>
        <v>0</v>
      </c>
      <c r="JU6" s="98">
        <f t="shared" si="99"/>
        <v>0</v>
      </c>
      <c r="JV6" s="98">
        <f t="shared" si="99"/>
        <v>0</v>
      </c>
      <c r="JW6" s="98">
        <f t="shared" si="99"/>
        <v>0</v>
      </c>
      <c r="JX6" s="98">
        <f t="shared" si="99"/>
        <v>0</v>
      </c>
      <c r="JY6" s="98">
        <f t="shared" si="99"/>
        <v>0</v>
      </c>
      <c r="JZ6" s="98">
        <f t="shared" si="99"/>
        <v>0</v>
      </c>
      <c r="KA6" s="98">
        <f t="shared" si="99"/>
        <v>0</v>
      </c>
      <c r="KB6" s="98">
        <f t="shared" si="99"/>
        <v>0</v>
      </c>
      <c r="KC6" s="98">
        <f t="shared" si="99"/>
        <v>0</v>
      </c>
      <c r="KD6" s="98">
        <f t="shared" si="99"/>
        <v>0</v>
      </c>
      <c r="KE6" s="98">
        <f t="shared" ref="KE6:LJ6" si="100">SUBTOTAL(9,KE7:KE900)</f>
        <v>0</v>
      </c>
      <c r="KF6" s="98">
        <f t="shared" si="100"/>
        <v>0</v>
      </c>
      <c r="KG6" s="98">
        <f t="shared" si="100"/>
        <v>0</v>
      </c>
      <c r="KH6" s="98">
        <f t="shared" si="100"/>
        <v>0</v>
      </c>
      <c r="KI6" s="98">
        <f t="shared" si="100"/>
        <v>0</v>
      </c>
      <c r="KJ6" s="98">
        <f t="shared" si="100"/>
        <v>0</v>
      </c>
      <c r="KK6" s="98">
        <f t="shared" si="100"/>
        <v>0</v>
      </c>
      <c r="KL6" s="98">
        <f t="shared" si="100"/>
        <v>0</v>
      </c>
      <c r="KM6" s="98">
        <f t="shared" si="100"/>
        <v>0</v>
      </c>
      <c r="KN6" s="98">
        <f t="shared" si="100"/>
        <v>0</v>
      </c>
      <c r="KO6" s="98">
        <f t="shared" si="100"/>
        <v>0</v>
      </c>
      <c r="KP6" s="98">
        <f t="shared" si="100"/>
        <v>0</v>
      </c>
      <c r="KQ6" s="98">
        <f t="shared" si="100"/>
        <v>0</v>
      </c>
      <c r="KR6" s="98">
        <f t="shared" si="100"/>
        <v>0</v>
      </c>
      <c r="KS6" s="98">
        <f t="shared" si="100"/>
        <v>0</v>
      </c>
      <c r="KT6" s="98">
        <f t="shared" si="100"/>
        <v>0</v>
      </c>
      <c r="KU6" s="98">
        <f t="shared" si="100"/>
        <v>0</v>
      </c>
      <c r="KV6" s="98">
        <f t="shared" si="100"/>
        <v>0</v>
      </c>
      <c r="KW6" s="98">
        <f t="shared" si="100"/>
        <v>0</v>
      </c>
      <c r="KX6" s="98">
        <f t="shared" si="100"/>
        <v>0</v>
      </c>
      <c r="KY6" s="98">
        <f t="shared" si="100"/>
        <v>0</v>
      </c>
      <c r="KZ6" s="98">
        <f t="shared" si="100"/>
        <v>0</v>
      </c>
      <c r="LA6" s="98">
        <f t="shared" si="100"/>
        <v>0</v>
      </c>
      <c r="LB6" s="98">
        <f t="shared" si="100"/>
        <v>0</v>
      </c>
      <c r="LC6" s="98">
        <f t="shared" si="100"/>
        <v>0</v>
      </c>
      <c r="LD6" s="98">
        <f t="shared" si="100"/>
        <v>0</v>
      </c>
      <c r="LE6" s="98">
        <f t="shared" si="100"/>
        <v>0</v>
      </c>
      <c r="LF6" s="98">
        <f t="shared" si="100"/>
        <v>0</v>
      </c>
      <c r="LG6" s="98">
        <f t="shared" si="100"/>
        <v>0</v>
      </c>
      <c r="LH6" s="98">
        <f t="shared" si="100"/>
        <v>0</v>
      </c>
      <c r="LI6" s="98">
        <f t="shared" si="100"/>
        <v>0</v>
      </c>
      <c r="LJ6" s="98">
        <f t="shared" si="100"/>
        <v>0</v>
      </c>
      <c r="LK6" s="98">
        <f t="shared" ref="LK6:LR6" si="101">SUBTOTAL(9,LK7:LK900)</f>
        <v>0</v>
      </c>
      <c r="LL6" s="98">
        <f t="shared" si="101"/>
        <v>0</v>
      </c>
      <c r="LM6" s="98">
        <f t="shared" si="101"/>
        <v>0</v>
      </c>
      <c r="LN6" s="98">
        <f t="shared" si="101"/>
        <v>0</v>
      </c>
      <c r="LO6" s="98">
        <f t="shared" si="101"/>
        <v>0</v>
      </c>
      <c r="LP6" s="98">
        <f t="shared" si="101"/>
        <v>0</v>
      </c>
      <c r="LQ6" s="98">
        <f t="shared" si="101"/>
        <v>0</v>
      </c>
      <c r="LR6" s="98">
        <f t="shared" si="101"/>
        <v>0</v>
      </c>
      <c r="LS6" s="98"/>
      <c r="LT6" s="98"/>
      <c r="LU6" s="98"/>
      <c r="LV6" s="98">
        <f t="shared" ref="LV6:NA6" si="102">SUBTOTAL(9,LV7:LV900)</f>
        <v>48</v>
      </c>
      <c r="LW6" s="98">
        <f t="shared" si="102"/>
        <v>46</v>
      </c>
      <c r="LX6" s="98">
        <f t="shared" si="102"/>
        <v>46</v>
      </c>
      <c r="LY6" s="98">
        <f t="shared" si="102"/>
        <v>47</v>
      </c>
      <c r="LZ6" s="98">
        <f t="shared" si="102"/>
        <v>47</v>
      </c>
      <c r="MA6" s="98">
        <f t="shared" si="102"/>
        <v>47</v>
      </c>
      <c r="MB6" s="98">
        <f t="shared" si="102"/>
        <v>46</v>
      </c>
      <c r="MC6" s="98">
        <f t="shared" si="102"/>
        <v>46</v>
      </c>
      <c r="MD6" s="98">
        <f t="shared" si="102"/>
        <v>44</v>
      </c>
      <c r="ME6" s="98">
        <f t="shared" si="102"/>
        <v>44</v>
      </c>
      <c r="MF6" s="98">
        <f t="shared" si="102"/>
        <v>44</v>
      </c>
      <c r="MG6" s="98">
        <f t="shared" si="102"/>
        <v>44</v>
      </c>
      <c r="MH6" s="98">
        <f t="shared" si="102"/>
        <v>44</v>
      </c>
      <c r="MI6" s="98">
        <f t="shared" si="102"/>
        <v>45</v>
      </c>
      <c r="MJ6" s="98">
        <f t="shared" si="102"/>
        <v>45</v>
      </c>
      <c r="MK6" s="98">
        <f t="shared" si="102"/>
        <v>45</v>
      </c>
      <c r="ML6" s="98">
        <f t="shared" si="102"/>
        <v>45</v>
      </c>
      <c r="MM6" s="98">
        <f t="shared" si="102"/>
        <v>45</v>
      </c>
      <c r="MN6" s="98">
        <f t="shared" si="102"/>
        <v>45</v>
      </c>
      <c r="MO6" s="98">
        <f t="shared" si="102"/>
        <v>45</v>
      </c>
      <c r="MP6" s="98">
        <f t="shared" si="102"/>
        <v>42</v>
      </c>
      <c r="MQ6" s="98">
        <f t="shared" si="102"/>
        <v>42</v>
      </c>
      <c r="MR6" s="98">
        <f t="shared" si="102"/>
        <v>42</v>
      </c>
      <c r="MS6" s="98">
        <f t="shared" si="102"/>
        <v>42</v>
      </c>
      <c r="MT6" s="98">
        <f t="shared" si="102"/>
        <v>42</v>
      </c>
      <c r="MU6" s="98">
        <f t="shared" si="102"/>
        <v>42</v>
      </c>
      <c r="MV6" s="98">
        <f t="shared" si="102"/>
        <v>42</v>
      </c>
      <c r="MW6" s="98">
        <f t="shared" si="102"/>
        <v>42</v>
      </c>
      <c r="MX6" s="98">
        <f t="shared" si="102"/>
        <v>42</v>
      </c>
      <c r="MY6" s="98">
        <f t="shared" si="102"/>
        <v>42</v>
      </c>
      <c r="MZ6" s="98">
        <f t="shared" si="102"/>
        <v>42</v>
      </c>
      <c r="NA6" s="98">
        <f t="shared" si="102"/>
        <v>42</v>
      </c>
      <c r="NB6" s="98">
        <f t="shared" ref="NB6:OG6" si="103">SUBTOTAL(9,NB7:NB900)</f>
        <v>42</v>
      </c>
      <c r="NC6" s="98">
        <f t="shared" si="103"/>
        <v>42</v>
      </c>
      <c r="ND6" s="98">
        <f t="shared" si="103"/>
        <v>42</v>
      </c>
      <c r="NE6" s="98">
        <f t="shared" si="103"/>
        <v>42</v>
      </c>
      <c r="NF6" s="98">
        <f t="shared" si="103"/>
        <v>42</v>
      </c>
      <c r="NG6" s="98">
        <f t="shared" si="103"/>
        <v>42</v>
      </c>
      <c r="NH6" s="98">
        <f t="shared" si="103"/>
        <v>42</v>
      </c>
      <c r="NI6" s="98">
        <f t="shared" si="103"/>
        <v>42</v>
      </c>
      <c r="NJ6" s="98">
        <f t="shared" si="103"/>
        <v>42</v>
      </c>
      <c r="NK6" s="98">
        <f t="shared" si="103"/>
        <v>42</v>
      </c>
      <c r="NL6" s="98">
        <f t="shared" si="103"/>
        <v>42</v>
      </c>
      <c r="NM6" s="98">
        <f t="shared" si="103"/>
        <v>42</v>
      </c>
      <c r="NN6" s="98">
        <f t="shared" si="103"/>
        <v>42</v>
      </c>
      <c r="NO6" s="98">
        <f t="shared" si="103"/>
        <v>42</v>
      </c>
      <c r="NP6" s="98">
        <f t="shared" si="103"/>
        <v>42</v>
      </c>
      <c r="NQ6" s="98">
        <f t="shared" si="103"/>
        <v>42</v>
      </c>
      <c r="NR6" s="98">
        <f t="shared" si="103"/>
        <v>42</v>
      </c>
      <c r="NS6" s="98">
        <f t="shared" si="103"/>
        <v>42</v>
      </c>
      <c r="NT6" s="98">
        <f t="shared" si="103"/>
        <v>42</v>
      </c>
      <c r="NU6" s="98">
        <f t="shared" si="103"/>
        <v>42</v>
      </c>
      <c r="NV6" s="98">
        <f t="shared" si="103"/>
        <v>42</v>
      </c>
      <c r="NW6" s="98">
        <f t="shared" si="103"/>
        <v>42</v>
      </c>
      <c r="NX6" s="98">
        <f t="shared" si="103"/>
        <v>42</v>
      </c>
      <c r="NY6" s="98">
        <f t="shared" si="103"/>
        <v>42</v>
      </c>
      <c r="NZ6" s="98">
        <f t="shared" si="103"/>
        <v>42</v>
      </c>
      <c r="OA6" s="98">
        <f t="shared" si="103"/>
        <v>42</v>
      </c>
      <c r="OB6" s="98">
        <f t="shared" si="103"/>
        <v>42</v>
      </c>
      <c r="OC6" s="98">
        <f t="shared" si="103"/>
        <v>42</v>
      </c>
      <c r="OD6" s="98">
        <f t="shared" si="103"/>
        <v>42</v>
      </c>
      <c r="OE6" s="98">
        <f t="shared" si="103"/>
        <v>42</v>
      </c>
      <c r="OF6" s="98">
        <f t="shared" si="103"/>
        <v>42</v>
      </c>
      <c r="OG6" s="98">
        <f t="shared" si="103"/>
        <v>42</v>
      </c>
      <c r="OH6" s="98">
        <f t="shared" ref="OH6:PM6" si="104">SUBTOTAL(9,OH7:OH900)</f>
        <v>42</v>
      </c>
      <c r="OI6" s="98">
        <f t="shared" si="104"/>
        <v>42</v>
      </c>
      <c r="OJ6" s="98">
        <f t="shared" si="104"/>
        <v>42</v>
      </c>
      <c r="OK6" s="98">
        <f t="shared" si="104"/>
        <v>42</v>
      </c>
      <c r="OL6" s="98">
        <f t="shared" si="104"/>
        <v>42</v>
      </c>
      <c r="OM6" s="98">
        <f t="shared" si="104"/>
        <v>42</v>
      </c>
      <c r="ON6" s="98">
        <f t="shared" si="104"/>
        <v>42</v>
      </c>
      <c r="OO6" s="98">
        <f t="shared" si="104"/>
        <v>42</v>
      </c>
      <c r="OP6" s="98">
        <f t="shared" si="104"/>
        <v>42</v>
      </c>
      <c r="OQ6" s="98">
        <f t="shared" si="104"/>
        <v>42</v>
      </c>
      <c r="OR6" s="98">
        <f t="shared" si="104"/>
        <v>42</v>
      </c>
      <c r="OS6" s="98">
        <f t="shared" si="104"/>
        <v>42</v>
      </c>
      <c r="OT6" s="98">
        <f t="shared" si="104"/>
        <v>42</v>
      </c>
      <c r="OU6" s="98">
        <f t="shared" si="104"/>
        <v>42</v>
      </c>
      <c r="OV6" s="98">
        <f t="shared" si="104"/>
        <v>42</v>
      </c>
      <c r="OW6" s="98">
        <f t="shared" si="104"/>
        <v>42</v>
      </c>
      <c r="OX6" s="98">
        <f t="shared" si="104"/>
        <v>42</v>
      </c>
      <c r="OY6" s="98">
        <f t="shared" si="104"/>
        <v>42</v>
      </c>
      <c r="OZ6" s="98">
        <f t="shared" si="104"/>
        <v>42</v>
      </c>
      <c r="PA6" s="98">
        <f t="shared" si="104"/>
        <v>42</v>
      </c>
      <c r="PB6" s="98">
        <f t="shared" si="104"/>
        <v>42</v>
      </c>
      <c r="PC6" s="98">
        <f t="shared" si="104"/>
        <v>42</v>
      </c>
      <c r="PD6" s="98">
        <f t="shared" si="104"/>
        <v>42</v>
      </c>
      <c r="PE6" s="98">
        <f t="shared" si="104"/>
        <v>42</v>
      </c>
      <c r="PF6" s="98">
        <f t="shared" si="104"/>
        <v>42</v>
      </c>
      <c r="PG6" s="98">
        <f t="shared" si="104"/>
        <v>42</v>
      </c>
      <c r="PH6" s="98">
        <f t="shared" si="104"/>
        <v>42</v>
      </c>
      <c r="PI6" s="98">
        <f t="shared" si="104"/>
        <v>42</v>
      </c>
      <c r="PJ6" s="98">
        <f t="shared" si="104"/>
        <v>42</v>
      </c>
      <c r="PK6" s="98">
        <f t="shared" si="104"/>
        <v>42</v>
      </c>
      <c r="PL6" s="98">
        <f t="shared" si="104"/>
        <v>42</v>
      </c>
      <c r="PM6" s="98">
        <f t="shared" si="104"/>
        <v>42</v>
      </c>
      <c r="PN6" s="98">
        <f t="shared" ref="PN6:PU6" si="105">SUBTOTAL(9,PN7:PN900)</f>
        <v>42</v>
      </c>
      <c r="PO6" s="98">
        <f t="shared" si="105"/>
        <v>42</v>
      </c>
      <c r="PP6" s="98">
        <f t="shared" si="105"/>
        <v>42</v>
      </c>
      <c r="PQ6" s="98">
        <f t="shared" si="105"/>
        <v>42</v>
      </c>
      <c r="PR6" s="98">
        <f t="shared" si="105"/>
        <v>42</v>
      </c>
      <c r="PS6" s="98">
        <f t="shared" si="105"/>
        <v>42</v>
      </c>
      <c r="PT6" s="98">
        <f t="shared" si="105"/>
        <v>42</v>
      </c>
      <c r="PU6" s="98">
        <f t="shared" si="105"/>
        <v>42</v>
      </c>
      <c r="PV6" s="98"/>
      <c r="PW6" s="98"/>
      <c r="PX6" s="98"/>
      <c r="PY6" s="98">
        <f t="shared" ref="PY6:RD6" si="106">SUBTOTAL(9,PY7:PY900)</f>
        <v>62</v>
      </c>
      <c r="PZ6" s="98">
        <f t="shared" si="106"/>
        <v>65</v>
      </c>
      <c r="QA6" s="98">
        <f t="shared" si="106"/>
        <v>65</v>
      </c>
      <c r="QB6" s="98">
        <f t="shared" si="106"/>
        <v>65</v>
      </c>
      <c r="QC6" s="98">
        <f t="shared" si="106"/>
        <v>65</v>
      </c>
      <c r="QD6" s="98">
        <f t="shared" si="106"/>
        <v>67</v>
      </c>
      <c r="QE6" s="98">
        <f t="shared" si="106"/>
        <v>67</v>
      </c>
      <c r="QF6" s="98">
        <f t="shared" si="106"/>
        <v>67</v>
      </c>
      <c r="QG6" s="98">
        <f t="shared" si="106"/>
        <v>67</v>
      </c>
      <c r="QH6" s="98">
        <f t="shared" si="106"/>
        <v>67</v>
      </c>
      <c r="QI6" s="98">
        <f t="shared" si="106"/>
        <v>67</v>
      </c>
      <c r="QJ6" s="98">
        <f t="shared" si="106"/>
        <v>67</v>
      </c>
      <c r="QK6" s="98">
        <f t="shared" si="106"/>
        <v>67</v>
      </c>
      <c r="QL6" s="98">
        <f t="shared" si="106"/>
        <v>67</v>
      </c>
      <c r="QM6" s="98">
        <f t="shared" si="106"/>
        <v>67</v>
      </c>
      <c r="QN6" s="98">
        <f t="shared" si="106"/>
        <v>62</v>
      </c>
      <c r="QO6" s="98">
        <f t="shared" si="106"/>
        <v>62</v>
      </c>
      <c r="QP6" s="98">
        <f t="shared" si="106"/>
        <v>62</v>
      </c>
      <c r="QQ6" s="98">
        <f t="shared" si="106"/>
        <v>62</v>
      </c>
      <c r="QR6" s="98">
        <f t="shared" si="106"/>
        <v>62</v>
      </c>
      <c r="QS6" s="98">
        <f t="shared" si="106"/>
        <v>65</v>
      </c>
      <c r="QT6" s="98">
        <f t="shared" si="106"/>
        <v>65</v>
      </c>
      <c r="QU6" s="98">
        <f t="shared" si="106"/>
        <v>65</v>
      </c>
      <c r="QV6" s="98">
        <f t="shared" si="106"/>
        <v>65</v>
      </c>
      <c r="QW6" s="98">
        <f t="shared" si="106"/>
        <v>65</v>
      </c>
      <c r="QX6" s="98">
        <f t="shared" si="106"/>
        <v>65</v>
      </c>
      <c r="QY6" s="98">
        <f t="shared" si="106"/>
        <v>65</v>
      </c>
      <c r="QZ6" s="98">
        <f t="shared" si="106"/>
        <v>65</v>
      </c>
      <c r="RA6" s="98">
        <f t="shared" si="106"/>
        <v>65</v>
      </c>
      <c r="RB6" s="98">
        <f t="shared" si="106"/>
        <v>65</v>
      </c>
      <c r="RC6" s="98">
        <f t="shared" si="106"/>
        <v>65</v>
      </c>
      <c r="RD6" s="98">
        <f t="shared" si="106"/>
        <v>65</v>
      </c>
      <c r="RE6" s="98">
        <f t="shared" ref="RE6:SJ6" si="107">SUBTOTAL(9,RE7:RE900)</f>
        <v>65</v>
      </c>
      <c r="RF6" s="98">
        <f t="shared" si="107"/>
        <v>65</v>
      </c>
      <c r="RG6" s="98">
        <f t="shared" si="107"/>
        <v>65</v>
      </c>
      <c r="RH6" s="98">
        <f t="shared" si="107"/>
        <v>65</v>
      </c>
      <c r="RI6" s="98">
        <f t="shared" si="107"/>
        <v>65</v>
      </c>
      <c r="RJ6" s="98">
        <f t="shared" si="107"/>
        <v>65</v>
      </c>
      <c r="RK6" s="98">
        <f t="shared" si="107"/>
        <v>65</v>
      </c>
      <c r="RL6" s="98">
        <f t="shared" si="107"/>
        <v>65</v>
      </c>
      <c r="RM6" s="98">
        <f t="shared" si="107"/>
        <v>65</v>
      </c>
      <c r="RN6" s="98">
        <f t="shared" si="107"/>
        <v>65</v>
      </c>
      <c r="RO6" s="98">
        <f t="shared" si="107"/>
        <v>65</v>
      </c>
      <c r="RP6" s="98">
        <f t="shared" si="107"/>
        <v>65</v>
      </c>
      <c r="RQ6" s="98">
        <f t="shared" si="107"/>
        <v>65</v>
      </c>
      <c r="RR6" s="98">
        <f t="shared" si="107"/>
        <v>65</v>
      </c>
      <c r="RS6" s="98">
        <f t="shared" si="107"/>
        <v>65</v>
      </c>
      <c r="RT6" s="98">
        <f t="shared" si="107"/>
        <v>65</v>
      </c>
      <c r="RU6" s="98">
        <f t="shared" si="107"/>
        <v>65</v>
      </c>
      <c r="RV6" s="98">
        <f t="shared" si="107"/>
        <v>65</v>
      </c>
      <c r="RW6" s="98">
        <f t="shared" si="107"/>
        <v>65</v>
      </c>
      <c r="RX6" s="98">
        <f t="shared" si="107"/>
        <v>65</v>
      </c>
      <c r="RY6" s="98">
        <f t="shared" si="107"/>
        <v>65</v>
      </c>
      <c r="RZ6" s="98">
        <f t="shared" si="107"/>
        <v>65</v>
      </c>
      <c r="SA6" s="98">
        <f t="shared" si="107"/>
        <v>65</v>
      </c>
      <c r="SB6" s="98">
        <f t="shared" si="107"/>
        <v>65</v>
      </c>
      <c r="SC6" s="98">
        <f t="shared" si="107"/>
        <v>65</v>
      </c>
      <c r="SD6" s="98">
        <f t="shared" si="107"/>
        <v>65</v>
      </c>
      <c r="SE6" s="98">
        <f t="shared" si="107"/>
        <v>65</v>
      </c>
      <c r="SF6" s="98">
        <f t="shared" si="107"/>
        <v>65</v>
      </c>
      <c r="SG6" s="98">
        <f t="shared" si="107"/>
        <v>65</v>
      </c>
      <c r="SH6" s="98">
        <f t="shared" si="107"/>
        <v>65</v>
      </c>
      <c r="SI6" s="98">
        <f t="shared" si="107"/>
        <v>65</v>
      </c>
      <c r="SJ6" s="98">
        <f t="shared" si="107"/>
        <v>65</v>
      </c>
      <c r="SK6" s="98">
        <f t="shared" ref="SK6:TP6" si="108">SUBTOTAL(9,SK7:SK900)</f>
        <v>65</v>
      </c>
      <c r="SL6" s="98">
        <f t="shared" si="108"/>
        <v>65</v>
      </c>
      <c r="SM6" s="98">
        <f t="shared" si="108"/>
        <v>65</v>
      </c>
      <c r="SN6" s="98">
        <f t="shared" si="108"/>
        <v>65</v>
      </c>
      <c r="SO6" s="98">
        <f t="shared" si="108"/>
        <v>65</v>
      </c>
      <c r="SP6" s="98">
        <f t="shared" si="108"/>
        <v>65</v>
      </c>
      <c r="SQ6" s="98">
        <f t="shared" si="108"/>
        <v>65</v>
      </c>
      <c r="SR6" s="98">
        <f t="shared" si="108"/>
        <v>65</v>
      </c>
      <c r="SS6" s="98">
        <f t="shared" si="108"/>
        <v>65</v>
      </c>
      <c r="ST6" s="98">
        <f t="shared" si="108"/>
        <v>65</v>
      </c>
      <c r="SU6" s="98">
        <f t="shared" si="108"/>
        <v>65</v>
      </c>
      <c r="SV6" s="98">
        <f t="shared" si="108"/>
        <v>65</v>
      </c>
      <c r="SW6" s="98">
        <f t="shared" si="108"/>
        <v>65</v>
      </c>
      <c r="SX6" s="98">
        <f t="shared" si="108"/>
        <v>65</v>
      </c>
      <c r="SY6" s="98">
        <f t="shared" si="108"/>
        <v>65</v>
      </c>
      <c r="SZ6" s="98">
        <f t="shared" si="108"/>
        <v>65</v>
      </c>
      <c r="TA6" s="98">
        <f t="shared" si="108"/>
        <v>65</v>
      </c>
      <c r="TB6" s="98">
        <f t="shared" si="108"/>
        <v>65</v>
      </c>
      <c r="TC6" s="98">
        <f t="shared" si="108"/>
        <v>65</v>
      </c>
      <c r="TD6" s="98">
        <f t="shared" si="108"/>
        <v>65</v>
      </c>
      <c r="TE6" s="98">
        <f t="shared" si="108"/>
        <v>65</v>
      </c>
      <c r="TF6" s="98">
        <f t="shared" si="108"/>
        <v>65</v>
      </c>
      <c r="TG6" s="98">
        <f t="shared" si="108"/>
        <v>65</v>
      </c>
      <c r="TH6" s="98">
        <f t="shared" si="108"/>
        <v>65</v>
      </c>
      <c r="TI6" s="98">
        <f t="shared" si="108"/>
        <v>65</v>
      </c>
      <c r="TJ6" s="98">
        <f t="shared" si="108"/>
        <v>65</v>
      </c>
      <c r="TK6" s="98">
        <f t="shared" si="108"/>
        <v>65</v>
      </c>
      <c r="TL6" s="98">
        <f t="shared" si="108"/>
        <v>65</v>
      </c>
      <c r="TM6" s="98">
        <f t="shared" si="108"/>
        <v>65</v>
      </c>
      <c r="TN6" s="98">
        <f t="shared" si="108"/>
        <v>65</v>
      </c>
      <c r="TO6" s="98">
        <f t="shared" si="108"/>
        <v>65</v>
      </c>
      <c r="TP6" s="98">
        <f t="shared" si="108"/>
        <v>65</v>
      </c>
      <c r="TQ6" s="98">
        <f t="shared" ref="TQ6:TX6" si="109">SUBTOTAL(9,TQ7:TQ900)</f>
        <v>65</v>
      </c>
      <c r="TR6" s="98">
        <f t="shared" si="109"/>
        <v>65</v>
      </c>
      <c r="TS6" s="98">
        <f t="shared" si="109"/>
        <v>65</v>
      </c>
      <c r="TT6" s="98">
        <f t="shared" si="109"/>
        <v>65</v>
      </c>
      <c r="TU6" s="98">
        <f t="shared" si="109"/>
        <v>65</v>
      </c>
      <c r="TV6" s="98">
        <f t="shared" si="109"/>
        <v>65</v>
      </c>
      <c r="TW6" s="98">
        <f t="shared" si="109"/>
        <v>65</v>
      </c>
      <c r="TX6" s="98">
        <f t="shared" si="109"/>
        <v>65</v>
      </c>
      <c r="TY6" s="98"/>
      <c r="TZ6" s="98"/>
      <c r="UA6" s="98"/>
      <c r="UB6" s="98">
        <f t="shared" ref="UB6:VM6" si="110">SUBTOTAL(9,UB7:UB900)</f>
        <v>22</v>
      </c>
      <c r="UC6" s="98">
        <f t="shared" si="110"/>
        <v>22</v>
      </c>
      <c r="UD6" s="98">
        <f t="shared" si="110"/>
        <v>22</v>
      </c>
      <c r="UE6" s="98">
        <f t="shared" si="110"/>
        <v>22</v>
      </c>
      <c r="UF6" s="98">
        <f t="shared" si="110"/>
        <v>22</v>
      </c>
      <c r="UG6" s="98">
        <f t="shared" si="110"/>
        <v>22</v>
      </c>
      <c r="UH6" s="98">
        <f t="shared" si="110"/>
        <v>23</v>
      </c>
      <c r="UI6" s="98">
        <f t="shared" si="110"/>
        <v>23</v>
      </c>
      <c r="UJ6" s="98">
        <f t="shared" si="110"/>
        <v>25</v>
      </c>
      <c r="UK6" s="98">
        <f t="shared" si="110"/>
        <v>25</v>
      </c>
      <c r="UL6" s="98">
        <f t="shared" si="110"/>
        <v>25</v>
      </c>
      <c r="UM6" s="98">
        <f t="shared" si="110"/>
        <v>25</v>
      </c>
      <c r="UN6" s="98">
        <f t="shared" si="110"/>
        <v>25</v>
      </c>
      <c r="UO6" s="98">
        <f t="shared" si="110"/>
        <v>24</v>
      </c>
      <c r="UP6" s="98">
        <f t="shared" si="110"/>
        <v>24</v>
      </c>
      <c r="UQ6" s="98">
        <f t="shared" si="110"/>
        <v>29</v>
      </c>
      <c r="UR6" s="98">
        <f t="shared" si="110"/>
        <v>29</v>
      </c>
      <c r="US6" s="98">
        <f t="shared" si="110"/>
        <v>29</v>
      </c>
      <c r="UT6" s="98">
        <f t="shared" si="110"/>
        <v>29</v>
      </c>
      <c r="UU6" s="98">
        <f t="shared" si="110"/>
        <v>29</v>
      </c>
      <c r="UV6" s="98">
        <f t="shared" si="110"/>
        <v>29</v>
      </c>
      <c r="UW6" s="98">
        <f t="shared" si="110"/>
        <v>29</v>
      </c>
      <c r="UX6" s="98">
        <f t="shared" si="110"/>
        <v>29</v>
      </c>
      <c r="UY6" s="98">
        <f t="shared" si="110"/>
        <v>29</v>
      </c>
      <c r="UZ6" s="98">
        <f t="shared" si="110"/>
        <v>29</v>
      </c>
      <c r="VA6" s="98">
        <f t="shared" si="110"/>
        <v>29</v>
      </c>
      <c r="VB6" s="98">
        <f t="shared" si="110"/>
        <v>29</v>
      </c>
      <c r="VC6" s="98">
        <f t="shared" si="110"/>
        <v>29</v>
      </c>
      <c r="VD6" s="98">
        <f t="shared" si="110"/>
        <v>29</v>
      </c>
      <c r="VE6" s="98">
        <f t="shared" si="110"/>
        <v>29</v>
      </c>
      <c r="VF6" s="98">
        <f t="shared" si="110"/>
        <v>29</v>
      </c>
      <c r="VG6" s="98">
        <f t="shared" si="110"/>
        <v>29</v>
      </c>
      <c r="VH6" s="98">
        <f t="shared" si="110"/>
        <v>29</v>
      </c>
      <c r="VI6" s="98">
        <f t="shared" si="110"/>
        <v>29</v>
      </c>
      <c r="VJ6" s="98">
        <f t="shared" si="110"/>
        <v>29</v>
      </c>
      <c r="VK6" s="98">
        <f t="shared" si="110"/>
        <v>29</v>
      </c>
      <c r="VL6" s="98">
        <f t="shared" si="110"/>
        <v>29</v>
      </c>
      <c r="VM6" s="98">
        <f t="shared" si="110"/>
        <v>29</v>
      </c>
      <c r="VN6" s="98">
        <f>SUBTOTAL(9,VN8:VN901)</f>
        <v>29</v>
      </c>
      <c r="VO6" s="98">
        <f t="shared" ref="VO6:WT6" si="111">SUBTOTAL(9,VO7:VO900)</f>
        <v>29</v>
      </c>
      <c r="VP6" s="98">
        <f t="shared" si="111"/>
        <v>29</v>
      </c>
      <c r="VQ6" s="98">
        <f t="shared" si="111"/>
        <v>29</v>
      </c>
      <c r="VR6" s="98">
        <f t="shared" si="111"/>
        <v>29</v>
      </c>
      <c r="VS6" s="98">
        <f t="shared" si="111"/>
        <v>29</v>
      </c>
      <c r="VT6" s="98">
        <f t="shared" si="111"/>
        <v>29</v>
      </c>
      <c r="VU6" s="98">
        <f t="shared" si="111"/>
        <v>29</v>
      </c>
      <c r="VV6" s="98">
        <f t="shared" si="111"/>
        <v>29</v>
      </c>
      <c r="VW6" s="98">
        <f t="shared" si="111"/>
        <v>29</v>
      </c>
      <c r="VX6" s="98">
        <f t="shared" si="111"/>
        <v>29</v>
      </c>
      <c r="VY6" s="98">
        <f t="shared" si="111"/>
        <v>29</v>
      </c>
      <c r="VZ6" s="98">
        <f t="shared" si="111"/>
        <v>29</v>
      </c>
      <c r="WA6" s="98">
        <f t="shared" si="111"/>
        <v>29</v>
      </c>
      <c r="WB6" s="98">
        <f t="shared" si="111"/>
        <v>29</v>
      </c>
      <c r="WC6" s="98">
        <f t="shared" si="111"/>
        <v>29</v>
      </c>
      <c r="WD6" s="98">
        <f t="shared" si="111"/>
        <v>29</v>
      </c>
      <c r="WE6" s="98">
        <f t="shared" si="111"/>
        <v>29</v>
      </c>
      <c r="WF6" s="98">
        <f t="shared" si="111"/>
        <v>29</v>
      </c>
      <c r="WG6" s="98">
        <f t="shared" si="111"/>
        <v>29</v>
      </c>
      <c r="WH6" s="98">
        <f t="shared" si="111"/>
        <v>29</v>
      </c>
      <c r="WI6" s="98">
        <f t="shared" si="111"/>
        <v>29</v>
      </c>
      <c r="WJ6" s="98">
        <f t="shared" si="111"/>
        <v>29</v>
      </c>
      <c r="WK6" s="98">
        <f t="shared" si="111"/>
        <v>29</v>
      </c>
      <c r="WL6" s="98">
        <f t="shared" si="111"/>
        <v>29</v>
      </c>
      <c r="WM6" s="98">
        <f t="shared" si="111"/>
        <v>29</v>
      </c>
      <c r="WN6" s="98">
        <f t="shared" si="111"/>
        <v>29</v>
      </c>
      <c r="WO6" s="98">
        <f t="shared" si="111"/>
        <v>29</v>
      </c>
      <c r="WP6" s="98">
        <f t="shared" si="111"/>
        <v>29</v>
      </c>
      <c r="WQ6" s="98">
        <f t="shared" si="111"/>
        <v>29</v>
      </c>
      <c r="WR6" s="98">
        <f t="shared" si="111"/>
        <v>29</v>
      </c>
      <c r="WS6" s="98">
        <f t="shared" si="111"/>
        <v>29</v>
      </c>
      <c r="WT6" s="98">
        <f t="shared" si="111"/>
        <v>29</v>
      </c>
      <c r="WU6" s="98">
        <f t="shared" ref="WU6:XZ6" si="112">SUBTOTAL(9,WU7:WU900)</f>
        <v>29</v>
      </c>
      <c r="WV6" s="98">
        <f t="shared" si="112"/>
        <v>29</v>
      </c>
      <c r="WW6" s="98">
        <f t="shared" si="112"/>
        <v>29</v>
      </c>
      <c r="WX6" s="98">
        <f t="shared" si="112"/>
        <v>29</v>
      </c>
      <c r="WY6" s="98">
        <f t="shared" si="112"/>
        <v>29</v>
      </c>
      <c r="WZ6" s="98">
        <f t="shared" si="112"/>
        <v>29</v>
      </c>
      <c r="XA6" s="98">
        <f t="shared" si="112"/>
        <v>29</v>
      </c>
      <c r="XB6" s="98">
        <f t="shared" si="112"/>
        <v>29</v>
      </c>
      <c r="XC6" s="98">
        <f t="shared" si="112"/>
        <v>29</v>
      </c>
      <c r="XD6" s="98">
        <f t="shared" si="112"/>
        <v>29</v>
      </c>
      <c r="XE6" s="98">
        <f t="shared" si="112"/>
        <v>29</v>
      </c>
      <c r="XF6" s="98">
        <f t="shared" si="112"/>
        <v>29</v>
      </c>
      <c r="XG6" s="98">
        <f t="shared" si="112"/>
        <v>29</v>
      </c>
      <c r="XH6" s="98">
        <f t="shared" si="112"/>
        <v>29</v>
      </c>
      <c r="XI6" s="98">
        <f t="shared" si="112"/>
        <v>29</v>
      </c>
      <c r="XJ6" s="98">
        <f t="shared" si="112"/>
        <v>29</v>
      </c>
      <c r="XK6" s="98">
        <f t="shared" si="112"/>
        <v>29</v>
      </c>
      <c r="XL6" s="98">
        <f t="shared" si="112"/>
        <v>29</v>
      </c>
      <c r="XM6" s="98">
        <f t="shared" si="112"/>
        <v>29</v>
      </c>
      <c r="XN6" s="98">
        <f t="shared" si="112"/>
        <v>29</v>
      </c>
      <c r="XO6" s="98">
        <f t="shared" si="112"/>
        <v>29</v>
      </c>
      <c r="XP6" s="98">
        <f t="shared" si="112"/>
        <v>29</v>
      </c>
      <c r="XQ6" s="98">
        <f t="shared" si="112"/>
        <v>29</v>
      </c>
      <c r="XR6" s="98">
        <f t="shared" si="112"/>
        <v>29</v>
      </c>
      <c r="XS6" s="98">
        <f t="shared" si="112"/>
        <v>29</v>
      </c>
      <c r="XT6" s="98">
        <f t="shared" si="112"/>
        <v>29</v>
      </c>
      <c r="XU6" s="98">
        <f t="shared" si="112"/>
        <v>29</v>
      </c>
      <c r="XV6" s="98">
        <f t="shared" si="112"/>
        <v>29</v>
      </c>
      <c r="XW6" s="98">
        <f t="shared" si="112"/>
        <v>29</v>
      </c>
      <c r="XX6" s="98">
        <f t="shared" si="112"/>
        <v>29</v>
      </c>
      <c r="XY6" s="98">
        <f t="shared" si="112"/>
        <v>29</v>
      </c>
      <c r="XZ6" s="98">
        <f t="shared" si="112"/>
        <v>29</v>
      </c>
      <c r="YA6" s="98">
        <f t="shared" ref="YA6" si="113">SUBTOTAL(9,YA7:YA900)</f>
        <v>29</v>
      </c>
      <c r="YB6" s="98"/>
      <c r="YC6" s="98"/>
      <c r="YD6" s="98"/>
      <c r="YE6" s="98">
        <f t="shared" ref="YE6:ZP6" si="114">SUBTOTAL(9,YE7:YE900)</f>
        <v>5</v>
      </c>
      <c r="YF6" s="98">
        <f t="shared" si="114"/>
        <v>5</v>
      </c>
      <c r="YG6" s="98">
        <f t="shared" si="114"/>
        <v>5</v>
      </c>
      <c r="YH6" s="98">
        <f t="shared" si="114"/>
        <v>5</v>
      </c>
      <c r="YI6" s="98">
        <f t="shared" si="114"/>
        <v>5</v>
      </c>
      <c r="YJ6" s="98">
        <f t="shared" si="114"/>
        <v>5</v>
      </c>
      <c r="YK6" s="98">
        <f t="shared" si="114"/>
        <v>5</v>
      </c>
      <c r="YL6" s="98">
        <f t="shared" si="114"/>
        <v>5</v>
      </c>
      <c r="YM6" s="98">
        <f t="shared" si="114"/>
        <v>5</v>
      </c>
      <c r="YN6" s="98">
        <f t="shared" si="114"/>
        <v>5</v>
      </c>
      <c r="YO6" s="98">
        <f t="shared" si="114"/>
        <v>5</v>
      </c>
      <c r="YP6" s="98">
        <f t="shared" si="114"/>
        <v>5</v>
      </c>
      <c r="YQ6" s="98">
        <f t="shared" si="114"/>
        <v>5</v>
      </c>
      <c r="YR6" s="98">
        <f t="shared" si="114"/>
        <v>5</v>
      </c>
      <c r="YS6" s="98">
        <f t="shared" si="114"/>
        <v>5</v>
      </c>
      <c r="YT6" s="98">
        <f t="shared" si="114"/>
        <v>5</v>
      </c>
      <c r="YU6" s="98">
        <f t="shared" si="114"/>
        <v>5</v>
      </c>
      <c r="YV6" s="98">
        <f t="shared" si="114"/>
        <v>5</v>
      </c>
      <c r="YW6" s="98">
        <f t="shared" si="114"/>
        <v>5</v>
      </c>
      <c r="YX6" s="98">
        <f t="shared" si="114"/>
        <v>5</v>
      </c>
      <c r="YY6" s="98">
        <f t="shared" si="114"/>
        <v>5</v>
      </c>
      <c r="YZ6" s="98">
        <f t="shared" si="114"/>
        <v>5</v>
      </c>
      <c r="ZA6" s="98">
        <f t="shared" si="114"/>
        <v>5</v>
      </c>
      <c r="ZB6" s="98">
        <f t="shared" si="114"/>
        <v>5</v>
      </c>
      <c r="ZC6" s="98">
        <f t="shared" si="114"/>
        <v>5</v>
      </c>
      <c r="ZD6" s="98">
        <f t="shared" si="114"/>
        <v>5</v>
      </c>
      <c r="ZE6" s="98">
        <f t="shared" si="114"/>
        <v>5</v>
      </c>
      <c r="ZF6" s="98">
        <f t="shared" si="114"/>
        <v>5</v>
      </c>
      <c r="ZG6" s="98">
        <f t="shared" si="114"/>
        <v>5</v>
      </c>
      <c r="ZH6" s="98">
        <f t="shared" si="114"/>
        <v>5</v>
      </c>
      <c r="ZI6" s="98">
        <f t="shared" si="114"/>
        <v>5</v>
      </c>
      <c r="ZJ6" s="98">
        <f t="shared" si="114"/>
        <v>5</v>
      </c>
      <c r="ZK6" s="98">
        <f t="shared" si="114"/>
        <v>5</v>
      </c>
      <c r="ZL6" s="98">
        <f t="shared" si="114"/>
        <v>5</v>
      </c>
      <c r="ZM6" s="98">
        <f t="shared" si="114"/>
        <v>5</v>
      </c>
      <c r="ZN6" s="98">
        <f t="shared" si="114"/>
        <v>5</v>
      </c>
      <c r="ZO6" s="98">
        <f t="shared" si="114"/>
        <v>5</v>
      </c>
      <c r="ZP6" s="98">
        <f t="shared" si="114"/>
        <v>5</v>
      </c>
      <c r="ZQ6" s="98">
        <f>SUBTOTAL(9,ZQ8:ZQ901)</f>
        <v>5</v>
      </c>
      <c r="ZR6" s="98">
        <f t="shared" ref="ZR6:AAW6" si="115">SUBTOTAL(9,ZR7:ZR900)</f>
        <v>5</v>
      </c>
      <c r="ZS6" s="98">
        <f t="shared" si="115"/>
        <v>5</v>
      </c>
      <c r="ZT6" s="98">
        <f t="shared" si="115"/>
        <v>5</v>
      </c>
      <c r="ZU6" s="98">
        <f t="shared" si="115"/>
        <v>5</v>
      </c>
      <c r="ZV6" s="98">
        <f t="shared" si="115"/>
        <v>5</v>
      </c>
      <c r="ZW6" s="98">
        <f t="shared" si="115"/>
        <v>5</v>
      </c>
      <c r="ZX6" s="98">
        <f t="shared" si="115"/>
        <v>5</v>
      </c>
      <c r="ZY6" s="98">
        <f t="shared" si="115"/>
        <v>5</v>
      </c>
      <c r="ZZ6" s="98">
        <f t="shared" si="115"/>
        <v>5</v>
      </c>
      <c r="AAA6" s="98">
        <f t="shared" si="115"/>
        <v>5</v>
      </c>
      <c r="AAB6" s="98">
        <f t="shared" si="115"/>
        <v>5</v>
      </c>
      <c r="AAC6" s="98">
        <f t="shared" si="115"/>
        <v>5</v>
      </c>
      <c r="AAD6" s="98">
        <f t="shared" si="115"/>
        <v>5</v>
      </c>
      <c r="AAE6" s="98">
        <f t="shared" si="115"/>
        <v>5</v>
      </c>
      <c r="AAF6" s="98">
        <f t="shared" si="115"/>
        <v>5</v>
      </c>
      <c r="AAG6" s="98">
        <f t="shared" si="115"/>
        <v>5</v>
      </c>
      <c r="AAH6" s="98">
        <f t="shared" si="115"/>
        <v>5</v>
      </c>
      <c r="AAI6" s="98">
        <f t="shared" si="115"/>
        <v>5</v>
      </c>
      <c r="AAJ6" s="98">
        <f t="shared" si="115"/>
        <v>5</v>
      </c>
      <c r="AAK6" s="98">
        <f t="shared" si="115"/>
        <v>5</v>
      </c>
      <c r="AAL6" s="98">
        <f t="shared" si="115"/>
        <v>5</v>
      </c>
      <c r="AAM6" s="98">
        <f t="shared" si="115"/>
        <v>5</v>
      </c>
      <c r="AAN6" s="98">
        <f t="shared" si="115"/>
        <v>5</v>
      </c>
      <c r="AAO6" s="98">
        <f t="shared" si="115"/>
        <v>5</v>
      </c>
      <c r="AAP6" s="98">
        <f t="shared" si="115"/>
        <v>5</v>
      </c>
      <c r="AAQ6" s="98">
        <f t="shared" si="115"/>
        <v>5</v>
      </c>
      <c r="AAR6" s="98">
        <f t="shared" si="115"/>
        <v>5</v>
      </c>
      <c r="AAS6" s="98">
        <f t="shared" si="115"/>
        <v>5</v>
      </c>
      <c r="AAT6" s="98">
        <f t="shared" si="115"/>
        <v>5</v>
      </c>
      <c r="AAU6" s="98">
        <f t="shared" si="115"/>
        <v>5</v>
      </c>
      <c r="AAV6" s="98">
        <f t="shared" si="115"/>
        <v>5</v>
      </c>
      <c r="AAW6" s="98">
        <f t="shared" si="115"/>
        <v>5</v>
      </c>
      <c r="AAX6" s="98">
        <f t="shared" ref="AAX6:ACC6" si="116">SUBTOTAL(9,AAX7:AAX900)</f>
        <v>5</v>
      </c>
      <c r="AAY6" s="98">
        <f t="shared" si="116"/>
        <v>5</v>
      </c>
      <c r="AAZ6" s="98">
        <f t="shared" si="116"/>
        <v>5</v>
      </c>
      <c r="ABA6" s="98">
        <f t="shared" si="116"/>
        <v>5</v>
      </c>
      <c r="ABB6" s="98">
        <f t="shared" si="116"/>
        <v>5</v>
      </c>
      <c r="ABC6" s="98">
        <f t="shared" si="116"/>
        <v>5</v>
      </c>
      <c r="ABD6" s="98">
        <f t="shared" si="116"/>
        <v>5</v>
      </c>
      <c r="ABE6" s="98">
        <f t="shared" si="116"/>
        <v>5</v>
      </c>
      <c r="ABF6" s="98">
        <f t="shared" si="116"/>
        <v>5</v>
      </c>
      <c r="ABG6" s="98">
        <f t="shared" si="116"/>
        <v>5</v>
      </c>
      <c r="ABH6" s="98">
        <f t="shared" si="116"/>
        <v>5</v>
      </c>
      <c r="ABI6" s="98">
        <f t="shared" si="116"/>
        <v>5</v>
      </c>
      <c r="ABJ6" s="98">
        <f t="shared" si="116"/>
        <v>5</v>
      </c>
      <c r="ABK6" s="98">
        <f t="shared" si="116"/>
        <v>5</v>
      </c>
      <c r="ABL6" s="98">
        <f t="shared" si="116"/>
        <v>5</v>
      </c>
      <c r="ABM6" s="98">
        <f t="shared" si="116"/>
        <v>5</v>
      </c>
      <c r="ABN6" s="98">
        <f t="shared" si="116"/>
        <v>5</v>
      </c>
      <c r="ABO6" s="98">
        <f t="shared" si="116"/>
        <v>5</v>
      </c>
      <c r="ABP6" s="98">
        <f t="shared" si="116"/>
        <v>5</v>
      </c>
      <c r="ABQ6" s="98">
        <f t="shared" si="116"/>
        <v>5</v>
      </c>
      <c r="ABR6" s="98">
        <f t="shared" si="116"/>
        <v>5</v>
      </c>
      <c r="ABS6" s="98">
        <f t="shared" si="116"/>
        <v>5</v>
      </c>
      <c r="ABT6" s="98">
        <f t="shared" si="116"/>
        <v>5</v>
      </c>
      <c r="ABU6" s="98">
        <f t="shared" si="116"/>
        <v>5</v>
      </c>
      <c r="ABV6" s="98">
        <f t="shared" si="116"/>
        <v>5</v>
      </c>
      <c r="ABW6" s="98">
        <f t="shared" si="116"/>
        <v>5</v>
      </c>
      <c r="ABX6" s="98">
        <f t="shared" si="116"/>
        <v>5</v>
      </c>
      <c r="ABY6" s="98">
        <f t="shared" si="116"/>
        <v>5</v>
      </c>
      <c r="ABZ6" s="98">
        <f t="shared" si="116"/>
        <v>5</v>
      </c>
      <c r="ACA6" s="98">
        <f t="shared" si="116"/>
        <v>5</v>
      </c>
      <c r="ACB6" s="98">
        <f t="shared" si="116"/>
        <v>5</v>
      </c>
      <c r="ACC6" s="98">
        <f t="shared" si="116"/>
        <v>5</v>
      </c>
      <c r="ACD6" s="98">
        <f t="shared" ref="ACD6" si="117">SUBTOTAL(9,ACD7:ACD900)</f>
        <v>5</v>
      </c>
      <c r="ACE6" s="98"/>
      <c r="ACF6" s="98"/>
      <c r="ACG6" s="98"/>
      <c r="ACH6" s="98"/>
      <c r="ACI6" s="98"/>
      <c r="ACJ6" s="98"/>
      <c r="ACK6" s="98"/>
      <c r="ACL6" s="98">
        <f t="shared" ref="ACL6:ADQ6" si="118">SUBTOTAL(9,ACL7:ACL900)</f>
        <v>65</v>
      </c>
      <c r="ACM6" s="98">
        <f t="shared" si="118"/>
        <v>69</v>
      </c>
      <c r="ACN6" s="98">
        <f t="shared" si="118"/>
        <v>77</v>
      </c>
      <c r="ACO6" s="98">
        <f t="shared" si="118"/>
        <v>77</v>
      </c>
      <c r="ACP6" s="98">
        <f t="shared" si="118"/>
        <v>77</v>
      </c>
      <c r="ACQ6" s="98">
        <f t="shared" si="118"/>
        <v>87</v>
      </c>
      <c r="ACR6" s="98">
        <f t="shared" si="118"/>
        <v>95</v>
      </c>
      <c r="ACS6" s="98">
        <f t="shared" si="118"/>
        <v>101</v>
      </c>
      <c r="ACT6" s="98">
        <f t="shared" si="118"/>
        <v>110</v>
      </c>
      <c r="ACU6" s="98">
        <f t="shared" si="118"/>
        <v>112</v>
      </c>
      <c r="ACV6" s="98">
        <f t="shared" si="118"/>
        <v>112</v>
      </c>
      <c r="ACW6" s="98">
        <f t="shared" si="118"/>
        <v>114</v>
      </c>
      <c r="ACX6" s="98">
        <f t="shared" si="118"/>
        <v>121</v>
      </c>
      <c r="ACY6" s="98">
        <f t="shared" si="118"/>
        <v>127</v>
      </c>
      <c r="ACZ6" s="98">
        <f t="shared" si="118"/>
        <v>131</v>
      </c>
      <c r="ADA6" s="98">
        <f t="shared" si="118"/>
        <v>133</v>
      </c>
      <c r="ADB6" s="98">
        <f t="shared" si="118"/>
        <v>138</v>
      </c>
      <c r="ADC6" s="98">
        <f t="shared" si="118"/>
        <v>138</v>
      </c>
      <c r="ADD6" s="98">
        <f t="shared" si="118"/>
        <v>138</v>
      </c>
      <c r="ADE6" s="98">
        <f t="shared" si="118"/>
        <v>143</v>
      </c>
      <c r="ADF6" s="98">
        <f t="shared" si="118"/>
        <v>143</v>
      </c>
      <c r="ADG6" s="98">
        <f t="shared" si="118"/>
        <v>148</v>
      </c>
      <c r="ADH6" s="98">
        <f t="shared" si="118"/>
        <v>148</v>
      </c>
      <c r="ADI6" s="98">
        <f t="shared" si="118"/>
        <v>148</v>
      </c>
      <c r="ADJ6" s="98">
        <f t="shared" si="118"/>
        <v>148</v>
      </c>
      <c r="ADK6" s="98">
        <f t="shared" si="118"/>
        <v>126</v>
      </c>
      <c r="ADL6" s="98">
        <f t="shared" si="118"/>
        <v>126</v>
      </c>
      <c r="ADM6" s="98">
        <f t="shared" si="118"/>
        <v>126</v>
      </c>
      <c r="ADN6" s="98">
        <f t="shared" si="118"/>
        <v>126</v>
      </c>
      <c r="ADO6" s="98">
        <f t="shared" si="118"/>
        <v>126</v>
      </c>
      <c r="ADP6" s="98">
        <f t="shared" si="118"/>
        <v>126</v>
      </c>
      <c r="ADQ6" s="98">
        <f t="shared" si="118"/>
        <v>126</v>
      </c>
      <c r="ADR6" s="98">
        <f t="shared" ref="ADR6:AEW6" si="119">SUBTOTAL(9,ADR7:ADR900)</f>
        <v>126</v>
      </c>
      <c r="ADS6" s="98">
        <f t="shared" si="119"/>
        <v>126</v>
      </c>
      <c r="ADT6" s="98">
        <f t="shared" si="119"/>
        <v>126</v>
      </c>
      <c r="ADU6" s="98">
        <f t="shared" si="119"/>
        <v>126</v>
      </c>
      <c r="ADV6" s="98">
        <f t="shared" si="119"/>
        <v>126</v>
      </c>
      <c r="ADW6" s="98">
        <f t="shared" si="119"/>
        <v>126</v>
      </c>
      <c r="ADX6" s="98">
        <f t="shared" si="119"/>
        <v>126</v>
      </c>
      <c r="ADY6" s="98">
        <f t="shared" si="119"/>
        <v>126</v>
      </c>
      <c r="ADZ6" s="98">
        <f t="shared" si="119"/>
        <v>126</v>
      </c>
      <c r="AEA6" s="98">
        <f t="shared" si="119"/>
        <v>126</v>
      </c>
      <c r="AEB6" s="98">
        <f t="shared" si="119"/>
        <v>126</v>
      </c>
      <c r="AEC6" s="98">
        <f t="shared" si="119"/>
        <v>126</v>
      </c>
      <c r="AED6" s="98">
        <f t="shared" si="119"/>
        <v>126</v>
      </c>
      <c r="AEE6" s="98">
        <f t="shared" si="119"/>
        <v>0</v>
      </c>
      <c r="AEF6" s="98">
        <f t="shared" si="119"/>
        <v>0</v>
      </c>
      <c r="AEG6" s="98">
        <f t="shared" si="119"/>
        <v>0</v>
      </c>
      <c r="AEH6" s="98">
        <f t="shared" si="119"/>
        <v>0</v>
      </c>
      <c r="AEI6" s="98">
        <f t="shared" si="119"/>
        <v>0</v>
      </c>
      <c r="AEJ6" s="98">
        <f t="shared" si="119"/>
        <v>0</v>
      </c>
      <c r="AEK6" s="98">
        <f t="shared" si="119"/>
        <v>0</v>
      </c>
      <c r="AEL6" s="98">
        <f t="shared" si="119"/>
        <v>0</v>
      </c>
      <c r="AEM6" s="98">
        <f t="shared" si="119"/>
        <v>0</v>
      </c>
      <c r="AEN6" s="98">
        <f t="shared" si="119"/>
        <v>0</v>
      </c>
      <c r="AEO6" s="98">
        <f t="shared" si="119"/>
        <v>0</v>
      </c>
      <c r="AEP6" s="98">
        <f t="shared" si="119"/>
        <v>0</v>
      </c>
      <c r="AEQ6" s="98">
        <f t="shared" si="119"/>
        <v>0</v>
      </c>
      <c r="AER6" s="98">
        <f t="shared" si="119"/>
        <v>0</v>
      </c>
      <c r="AES6" s="98">
        <f t="shared" si="119"/>
        <v>0</v>
      </c>
      <c r="AET6" s="98">
        <f t="shared" si="119"/>
        <v>0</v>
      </c>
      <c r="AEU6" s="98">
        <f t="shared" si="119"/>
        <v>0</v>
      </c>
      <c r="AEV6" s="98">
        <f t="shared" si="119"/>
        <v>0</v>
      </c>
      <c r="AEW6" s="98">
        <f t="shared" si="119"/>
        <v>0</v>
      </c>
      <c r="AEX6" s="98">
        <f t="shared" ref="AEX6:AGC6" si="120">SUBTOTAL(9,AEX7:AEX900)</f>
        <v>0</v>
      </c>
      <c r="AEY6" s="98">
        <f t="shared" si="120"/>
        <v>0</v>
      </c>
      <c r="AEZ6" s="98">
        <f t="shared" si="120"/>
        <v>0</v>
      </c>
      <c r="AFA6" s="98">
        <f t="shared" si="120"/>
        <v>0</v>
      </c>
      <c r="AFB6" s="98">
        <f t="shared" si="120"/>
        <v>0</v>
      </c>
      <c r="AFC6" s="98">
        <f t="shared" si="120"/>
        <v>0</v>
      </c>
      <c r="AFD6" s="98">
        <f t="shared" si="120"/>
        <v>0</v>
      </c>
      <c r="AFE6" s="98">
        <f t="shared" si="120"/>
        <v>0</v>
      </c>
      <c r="AFF6" s="98">
        <f t="shared" si="120"/>
        <v>0</v>
      </c>
      <c r="AFG6" s="98">
        <f t="shared" si="120"/>
        <v>0</v>
      </c>
      <c r="AFH6" s="98">
        <f t="shared" si="120"/>
        <v>0</v>
      </c>
      <c r="AFI6" s="98">
        <f t="shared" si="120"/>
        <v>0</v>
      </c>
      <c r="AFJ6" s="98">
        <f t="shared" si="120"/>
        <v>0</v>
      </c>
      <c r="AFK6" s="98">
        <f t="shared" si="120"/>
        <v>0</v>
      </c>
      <c r="AFL6" s="98">
        <f t="shared" si="120"/>
        <v>0</v>
      </c>
      <c r="AFM6" s="98">
        <f t="shared" si="120"/>
        <v>0</v>
      </c>
      <c r="AFN6" s="98">
        <f t="shared" si="120"/>
        <v>0</v>
      </c>
      <c r="AFO6" s="98">
        <f t="shared" si="120"/>
        <v>0</v>
      </c>
      <c r="AFP6" s="98">
        <f t="shared" si="120"/>
        <v>0</v>
      </c>
      <c r="AFQ6" s="98">
        <f t="shared" si="120"/>
        <v>0</v>
      </c>
      <c r="AFR6" s="98">
        <f t="shared" si="120"/>
        <v>0</v>
      </c>
      <c r="AFS6" s="98">
        <f t="shared" si="120"/>
        <v>0</v>
      </c>
      <c r="AFT6" s="98">
        <f t="shared" si="120"/>
        <v>0</v>
      </c>
      <c r="AFU6" s="98">
        <f t="shared" si="120"/>
        <v>0</v>
      </c>
      <c r="AFV6" s="98">
        <f t="shared" si="120"/>
        <v>0</v>
      </c>
      <c r="AFW6" s="98">
        <f t="shared" si="120"/>
        <v>0</v>
      </c>
      <c r="AFX6" s="98">
        <f t="shared" si="120"/>
        <v>0</v>
      </c>
      <c r="AFY6" s="98">
        <f t="shared" si="120"/>
        <v>0</v>
      </c>
      <c r="AFZ6" s="98">
        <f t="shared" si="120"/>
        <v>0</v>
      </c>
      <c r="AGA6" s="98">
        <f t="shared" si="120"/>
        <v>0</v>
      </c>
      <c r="AGB6" s="98">
        <f t="shared" si="120"/>
        <v>0</v>
      </c>
      <c r="AGC6" s="98">
        <f t="shared" si="120"/>
        <v>0</v>
      </c>
      <c r="AGD6" s="98">
        <f t="shared" ref="AGD6:AGK6" si="121">SUBTOTAL(9,AGD7:AGD900)</f>
        <v>0</v>
      </c>
      <c r="AGE6" s="98">
        <f t="shared" si="121"/>
        <v>0</v>
      </c>
      <c r="AGF6" s="98">
        <f t="shared" si="121"/>
        <v>0</v>
      </c>
      <c r="AGG6" s="98">
        <f t="shared" si="121"/>
        <v>0</v>
      </c>
      <c r="AGH6" s="98">
        <f t="shared" si="121"/>
        <v>0</v>
      </c>
      <c r="AGI6" s="98">
        <f t="shared" si="121"/>
        <v>0</v>
      </c>
      <c r="AGJ6" s="98">
        <f t="shared" si="121"/>
        <v>0</v>
      </c>
      <c r="AGK6" s="98">
        <f t="shared" si="121"/>
        <v>0</v>
      </c>
      <c r="AGL6" s="98"/>
      <c r="AGM6" s="98"/>
    </row>
    <row r="7" spans="1:16377" s="97" customFormat="1">
      <c r="A7" s="74" t="str">
        <f>IF('Sintesi (CFI-TS)'!B31&lt;&gt;"",'Sintesi (CFI-TS)'!B31,"")</f>
        <v>P59-Deploy &amp; Change CRMT</v>
      </c>
      <c r="B7" s="145" t="str">
        <f>IF('Sintesi (CFI-TS)'!C31&lt;&gt;"",'Sintesi (CFI-TS)'!C31,"")</f>
        <v>AO004511</v>
      </c>
      <c r="C7" s="74" t="str">
        <f>IF('Sintesi (CFI-TS)'!N31&lt;&gt;"",'Sintesi (CFI-TS)'!N31,"")</f>
        <v>Cross</v>
      </c>
      <c r="D7" s="75">
        <f>'Sintesi (CFI-TS)'!W31</f>
        <v>2</v>
      </c>
      <c r="E7" s="75">
        <f>'Sintesi (CFI-TS)'!X31</f>
        <v>0</v>
      </c>
      <c r="F7" s="75">
        <f>'Sintesi (CFI-TS)'!Y31</f>
        <v>2</v>
      </c>
      <c r="G7" s="175">
        <v>1</v>
      </c>
      <c r="H7" s="183">
        <v>43271</v>
      </c>
      <c r="I7" s="183">
        <v>43315</v>
      </c>
      <c r="J7" s="78">
        <f>IF(I7&lt;&gt;"",NETWORKDAYS(H7,I7)+K7,0)</f>
        <v>33</v>
      </c>
      <c r="K7" s="78">
        <v>0</v>
      </c>
      <c r="L7" s="79">
        <f t="shared" ref="L7:L22" si="122">IFERROR(IF(F7&gt;0,F7/(J7+K7),0),0)</f>
        <v>6.0606060606060608E-2</v>
      </c>
      <c r="M7" s="80">
        <v>0</v>
      </c>
      <c r="N7" s="80">
        <v>0</v>
      </c>
      <c r="O7" s="80">
        <v>0</v>
      </c>
      <c r="P7" s="80">
        <v>0</v>
      </c>
      <c r="Q7" s="80">
        <v>0</v>
      </c>
      <c r="R7" s="80">
        <v>0</v>
      </c>
      <c r="S7" s="80">
        <v>0</v>
      </c>
      <c r="T7" s="80">
        <v>0</v>
      </c>
      <c r="U7" s="80">
        <v>0</v>
      </c>
      <c r="V7" s="80">
        <v>0</v>
      </c>
      <c r="W7" s="80">
        <v>0</v>
      </c>
      <c r="X7" s="80">
        <v>0</v>
      </c>
      <c r="Y7" s="80">
        <v>0</v>
      </c>
      <c r="Z7" s="80">
        <v>0</v>
      </c>
      <c r="AA7" s="80">
        <v>0</v>
      </c>
      <c r="AB7" s="80">
        <v>0</v>
      </c>
      <c r="AC7" s="80">
        <v>0</v>
      </c>
      <c r="AD7" s="80">
        <v>0</v>
      </c>
      <c r="AE7" s="80">
        <v>0</v>
      </c>
      <c r="AF7" s="80">
        <v>2</v>
      </c>
      <c r="AG7" s="80">
        <v>2</v>
      </c>
      <c r="AH7" s="80">
        <v>2</v>
      </c>
      <c r="AI7" s="80">
        <v>2</v>
      </c>
      <c r="AJ7" s="80">
        <v>2</v>
      </c>
      <c r="AK7" s="80">
        <v>2</v>
      </c>
      <c r="AL7" s="80">
        <v>2</v>
      </c>
      <c r="AM7" s="80">
        <v>2</v>
      </c>
      <c r="AN7" s="80">
        <v>2</v>
      </c>
      <c r="AO7" s="80">
        <v>2</v>
      </c>
      <c r="AP7" s="80">
        <v>2</v>
      </c>
      <c r="AQ7" s="80">
        <v>2</v>
      </c>
      <c r="AR7" s="80">
        <v>2</v>
      </c>
      <c r="AS7" s="80">
        <v>2</v>
      </c>
      <c r="AT7" s="80">
        <v>2</v>
      </c>
      <c r="AU7" s="80">
        <v>2</v>
      </c>
      <c r="AV7" s="80">
        <v>2</v>
      </c>
      <c r="AW7" s="80">
        <v>2</v>
      </c>
      <c r="AX7" s="80">
        <v>2</v>
      </c>
      <c r="AY7" s="80">
        <v>2</v>
      </c>
      <c r="AZ7" s="80">
        <v>2</v>
      </c>
      <c r="BA7" s="80">
        <v>2</v>
      </c>
      <c r="BB7" s="80">
        <v>2</v>
      </c>
      <c r="BC7" s="80">
        <v>2</v>
      </c>
      <c r="BD7" s="80">
        <v>2</v>
      </c>
      <c r="BE7" s="80">
        <v>2</v>
      </c>
      <c r="BF7" s="80">
        <v>0</v>
      </c>
      <c r="BG7" s="80">
        <v>0</v>
      </c>
      <c r="BH7" s="80">
        <v>0</v>
      </c>
      <c r="BI7" s="80">
        <v>0</v>
      </c>
      <c r="BJ7" s="80">
        <v>0</v>
      </c>
      <c r="BK7" s="80">
        <v>0</v>
      </c>
      <c r="BL7" s="80">
        <v>0</v>
      </c>
      <c r="BM7" s="80">
        <v>0</v>
      </c>
      <c r="BN7" s="80">
        <v>0</v>
      </c>
      <c r="BO7" s="80">
        <v>0</v>
      </c>
      <c r="BP7" s="80">
        <v>0</v>
      </c>
      <c r="BQ7" s="80">
        <v>0</v>
      </c>
      <c r="BR7" s="80">
        <v>0</v>
      </c>
      <c r="BS7" s="80">
        <v>0</v>
      </c>
      <c r="BT7" s="80">
        <v>0</v>
      </c>
      <c r="BU7" s="80">
        <v>0</v>
      </c>
      <c r="BV7" s="80">
        <v>0</v>
      </c>
      <c r="BW7" s="80">
        <v>0</v>
      </c>
      <c r="BX7" s="80">
        <v>0</v>
      </c>
      <c r="BY7" s="80">
        <v>0</v>
      </c>
      <c r="BZ7" s="80">
        <v>0</v>
      </c>
      <c r="CA7" s="80">
        <v>0</v>
      </c>
      <c r="CB7" s="80">
        <v>0</v>
      </c>
      <c r="CC7" s="80">
        <v>0</v>
      </c>
      <c r="CD7" s="80">
        <v>0</v>
      </c>
      <c r="CE7" s="80">
        <v>0</v>
      </c>
      <c r="CF7" s="80">
        <v>0</v>
      </c>
      <c r="CG7" s="80">
        <v>0</v>
      </c>
      <c r="CH7" s="80">
        <v>0</v>
      </c>
      <c r="CI7" s="80">
        <v>0</v>
      </c>
      <c r="CJ7" s="80">
        <v>0</v>
      </c>
      <c r="CK7" s="80">
        <v>0</v>
      </c>
      <c r="CL7" s="80">
        <v>0</v>
      </c>
      <c r="CM7" s="80">
        <v>0</v>
      </c>
      <c r="CN7" s="80">
        <v>0</v>
      </c>
      <c r="CO7" s="80">
        <v>0</v>
      </c>
      <c r="CP7" s="80">
        <v>0</v>
      </c>
      <c r="CQ7" s="80">
        <v>0</v>
      </c>
      <c r="CR7" s="80">
        <v>0</v>
      </c>
      <c r="CS7" s="80">
        <v>0</v>
      </c>
      <c r="CT7" s="80">
        <v>0</v>
      </c>
      <c r="CU7" s="80">
        <v>0</v>
      </c>
      <c r="CV7" s="80">
        <v>0</v>
      </c>
      <c r="CW7" s="80">
        <v>0</v>
      </c>
      <c r="CX7" s="80">
        <v>0</v>
      </c>
      <c r="CY7" s="80">
        <v>0</v>
      </c>
      <c r="CZ7" s="80">
        <v>0</v>
      </c>
      <c r="DA7" s="80">
        <v>0</v>
      </c>
      <c r="DB7" s="80">
        <v>0</v>
      </c>
      <c r="DC7" s="80">
        <v>0</v>
      </c>
      <c r="DD7" s="80">
        <v>0</v>
      </c>
      <c r="DE7" s="80">
        <v>0</v>
      </c>
      <c r="DF7" s="80">
        <v>0</v>
      </c>
      <c r="DG7" s="80">
        <v>0</v>
      </c>
      <c r="DH7" s="80">
        <v>0</v>
      </c>
      <c r="DI7" s="80">
        <v>0</v>
      </c>
      <c r="DJ7" s="80"/>
      <c r="DK7" s="80"/>
      <c r="DL7" s="80"/>
      <c r="DM7" s="80"/>
      <c r="DN7" s="80"/>
      <c r="DO7" s="80"/>
      <c r="DP7" s="318">
        <v>0</v>
      </c>
      <c r="DQ7" s="318">
        <v>0</v>
      </c>
      <c r="DR7" s="318">
        <v>0</v>
      </c>
      <c r="DS7" s="318">
        <v>0</v>
      </c>
      <c r="DT7" s="318">
        <v>0</v>
      </c>
      <c r="DU7" s="318">
        <v>0</v>
      </c>
      <c r="DV7" s="318">
        <v>0</v>
      </c>
      <c r="DW7" s="318">
        <v>0</v>
      </c>
      <c r="DX7" s="318">
        <v>0</v>
      </c>
      <c r="DY7" s="318">
        <v>0</v>
      </c>
      <c r="DZ7" s="318">
        <v>0</v>
      </c>
      <c r="EA7" s="318">
        <v>0</v>
      </c>
      <c r="EB7" s="318">
        <v>0</v>
      </c>
      <c r="EC7" s="318">
        <v>0</v>
      </c>
      <c r="ED7" s="318">
        <v>0</v>
      </c>
      <c r="EE7" s="318">
        <v>0</v>
      </c>
      <c r="EF7" s="318">
        <v>0</v>
      </c>
      <c r="EG7" s="318">
        <v>0</v>
      </c>
      <c r="EH7" s="318">
        <v>0</v>
      </c>
      <c r="EI7" s="318">
        <v>0</v>
      </c>
      <c r="EJ7" s="318">
        <v>0</v>
      </c>
      <c r="EK7" s="318">
        <v>0</v>
      </c>
      <c r="EL7" s="318">
        <v>0</v>
      </c>
      <c r="EM7" s="318">
        <f>VLOOKUP($B7,'Sintesi (CFI-TS)'!$C$30:$AE$57,25,FALSE)</f>
        <v>0</v>
      </c>
      <c r="EN7" s="318">
        <f>VLOOKUP($B7,'Sintesi (CFI-TS)'!$C$30:$AE$57,25,FALSE)</f>
        <v>0</v>
      </c>
      <c r="EO7" s="318">
        <f>VLOOKUP($B7,'Sintesi (CFI-TS)'!$C$30:$AE$57,25,FALSE)</f>
        <v>0</v>
      </c>
      <c r="EP7" s="318">
        <f>VLOOKUP($B7,'Sintesi (CFI-TS)'!$C$30:$AE$57,25,FALSE)</f>
        <v>0</v>
      </c>
      <c r="EQ7" s="318">
        <f>VLOOKUP($B7,'Sintesi (CFI-TS)'!$C$30:$AE$57,25,FALSE)</f>
        <v>0</v>
      </c>
      <c r="ER7" s="318">
        <f>VLOOKUP($B7,'Sintesi (CFI-TS)'!$C$30:$AE$57,25,FALSE)</f>
        <v>0</v>
      </c>
      <c r="ES7" s="318">
        <f>VLOOKUP($B7,'Sintesi (CFI-TS)'!$C$30:$AE$57,25,FALSE)</f>
        <v>0</v>
      </c>
      <c r="ET7" s="318">
        <f>VLOOKUP($B7,'Sintesi (CFI-TS)'!$C$30:$AE$57,25,FALSE)</f>
        <v>0</v>
      </c>
      <c r="EU7" s="318">
        <f>VLOOKUP($B7,'Sintesi (CFI-TS)'!$C$30:$AE$57,25,FALSE)</f>
        <v>0</v>
      </c>
      <c r="EV7" s="318">
        <f>VLOOKUP($B7,'Sintesi (CFI-TS)'!$C$30:$AE$57,25,FALSE)</f>
        <v>0</v>
      </c>
      <c r="EW7" s="318">
        <f>VLOOKUP($B7,'Sintesi (CFI-TS)'!$C$30:$AE$57,25,FALSE)</f>
        <v>0</v>
      </c>
      <c r="EX7" s="318">
        <f>VLOOKUP($B7,'Sintesi (CFI-TS)'!$C$30:$AE$57,25,FALSE)</f>
        <v>0</v>
      </c>
      <c r="EY7" s="318">
        <f>VLOOKUP($B7,'Sintesi (CFI-TS)'!$C$30:$AE$57,25,FALSE)</f>
        <v>0</v>
      </c>
      <c r="EZ7" s="318">
        <f>VLOOKUP($B7,'Sintesi (CFI-TS)'!$C$30:$AE$57,25,FALSE)</f>
        <v>0</v>
      </c>
      <c r="FA7" s="318">
        <f>VLOOKUP($B7,'Sintesi (CFI-TS)'!$C$30:$AE$57,25,FALSE)</f>
        <v>0</v>
      </c>
      <c r="FB7" s="318">
        <f>VLOOKUP($B7,'Sintesi (CFI-TS)'!$C$30:$AE$57,25,FALSE)</f>
        <v>0</v>
      </c>
      <c r="FC7" s="318">
        <f>VLOOKUP($B7,'Sintesi (CFI-TS)'!$C$30:$AE$57,25,FALSE)</f>
        <v>0</v>
      </c>
      <c r="FD7" s="318">
        <f>VLOOKUP($B7,'Sintesi (CFI-TS)'!$C$30:$AE$57,25,FALSE)</f>
        <v>0</v>
      </c>
      <c r="FE7" s="318">
        <f>VLOOKUP($B7,'Sintesi (CFI-TS)'!$C$30:$AE$57,25,FALSE)</f>
        <v>0</v>
      </c>
      <c r="FF7" s="318">
        <f>VLOOKUP($B7,'Sintesi (CFI-TS)'!$C$30:$AE$57,25,FALSE)</f>
        <v>0</v>
      </c>
      <c r="FG7" s="318">
        <f>VLOOKUP($B7,'Sintesi (CFI-TS)'!$C$30:$AE$57,25,FALSE)</f>
        <v>0</v>
      </c>
      <c r="FH7" s="318">
        <f>VLOOKUP($B7,'Sintesi (CFI-TS)'!$C$30:$AE$57,25,FALSE)</f>
        <v>0</v>
      </c>
      <c r="FI7" s="318">
        <f>VLOOKUP($B7,'Sintesi (CFI-TS)'!$C$30:$AE$57,25,FALSE)</f>
        <v>0</v>
      </c>
      <c r="FJ7" s="318">
        <f>VLOOKUP($B7,'Sintesi (CFI-TS)'!$C$30:$AE$57,25,FALSE)</f>
        <v>0</v>
      </c>
      <c r="FK7" s="318">
        <f>VLOOKUP($B7,'Sintesi (CFI-TS)'!$C$30:$AE$57,25,FALSE)</f>
        <v>0</v>
      </c>
      <c r="FL7" s="318">
        <f>VLOOKUP($B7,'Sintesi (CFI-TS)'!$C$30:$AE$57,25,FALSE)</f>
        <v>0</v>
      </c>
      <c r="FM7" s="318">
        <f>VLOOKUP($B7,'Sintesi (CFI-TS)'!$C$30:$AE$57,25,FALSE)</f>
        <v>0</v>
      </c>
      <c r="FN7" s="318">
        <f>VLOOKUP($B7,'Sintesi (CFI-TS)'!$C$30:$AE$57,25,FALSE)</f>
        <v>0</v>
      </c>
      <c r="FO7" s="318">
        <f>VLOOKUP($B7,'Sintesi (CFI-TS)'!$C$30:$AE$57,25,FALSE)</f>
        <v>0</v>
      </c>
      <c r="FP7" s="318">
        <f>VLOOKUP($B7,'Sintesi (CFI-TS)'!$C$30:$AE$57,25,FALSE)</f>
        <v>0</v>
      </c>
      <c r="FQ7" s="318">
        <f>VLOOKUP($B7,'Sintesi (CFI-TS)'!$C$30:$AE$57,25,FALSE)</f>
        <v>0</v>
      </c>
      <c r="FR7" s="318">
        <f>VLOOKUP($B7,'Sintesi (CFI-TS)'!$C$30:$AE$57,25,FALSE)</f>
        <v>0</v>
      </c>
      <c r="FS7" s="318">
        <f>VLOOKUP($B7,'Sintesi (CFI-TS)'!$C$30:$AE$57,25,FALSE)</f>
        <v>0</v>
      </c>
      <c r="FT7" s="318">
        <f>VLOOKUP($B7,'Sintesi (CFI-TS)'!$C$30:$AE$57,25,FALSE)</f>
        <v>0</v>
      </c>
      <c r="FU7" s="318">
        <f>VLOOKUP($B7,'Sintesi (CFI-TS)'!$C$30:$AE$57,25,FALSE)</f>
        <v>0</v>
      </c>
      <c r="FV7" s="318">
        <f>VLOOKUP($B7,'Sintesi (CFI-TS)'!$C$30:$AE$57,25,FALSE)</f>
        <v>0</v>
      </c>
      <c r="FW7" s="318">
        <f>VLOOKUP($B7,'Sintesi (CFI-TS)'!$C$30:$AE$57,25,FALSE)</f>
        <v>0</v>
      </c>
      <c r="FX7" s="318">
        <f>VLOOKUP($B7,'Sintesi (CFI-TS)'!$C$30:$AE$57,25,FALSE)</f>
        <v>0</v>
      </c>
      <c r="FY7" s="318">
        <f>VLOOKUP($B7,'Sintesi (CFI-TS)'!$C$30:$AE$57,25,FALSE)</f>
        <v>0</v>
      </c>
      <c r="FZ7" s="318">
        <f>VLOOKUP($B7,'Sintesi (CFI-TS)'!$C$30:$AE$57,25,FALSE)</f>
        <v>0</v>
      </c>
      <c r="GA7" s="318">
        <f>VLOOKUP($B7,'Sintesi (CFI-TS)'!$C$30:$AE$57,25,FALSE)</f>
        <v>0</v>
      </c>
      <c r="GB7" s="318">
        <f>VLOOKUP($B7,'Sintesi (CFI-TS)'!$C$30:$AE$57,25,FALSE)</f>
        <v>0</v>
      </c>
      <c r="GC7" s="318">
        <f>VLOOKUP($B7,'Sintesi (CFI-TS)'!$C$30:$AE$57,25,FALSE)</f>
        <v>0</v>
      </c>
      <c r="GD7" s="318">
        <f>VLOOKUP($B7,'Sintesi (CFI-TS)'!$C$30:$AE$57,25,FALSE)</f>
        <v>0</v>
      </c>
      <c r="GE7" s="318">
        <f>VLOOKUP($B7,'Sintesi (CFI-TS)'!$C$30:$AE$57,25,FALSE)</f>
        <v>0</v>
      </c>
      <c r="GF7" s="318">
        <f>VLOOKUP($B7,'Sintesi (CFI-TS)'!$C$30:$AE$57,25,FALSE)</f>
        <v>0</v>
      </c>
      <c r="GG7" s="318">
        <f>VLOOKUP($B7,'Sintesi (CFI-TS)'!$C$30:$AE$57,25,FALSE)</f>
        <v>0</v>
      </c>
      <c r="GH7" s="318">
        <f>VLOOKUP($B7,'Sintesi (CFI-TS)'!$C$30:$AE$57,25,FALSE)</f>
        <v>0</v>
      </c>
      <c r="GI7" s="318">
        <f>VLOOKUP($B7,'Sintesi (CFI-TS)'!$C$30:$AE$57,25,FALSE)</f>
        <v>0</v>
      </c>
      <c r="GJ7" s="318">
        <f>VLOOKUP($B7,'Sintesi (CFI-TS)'!$C$30:$AE$57,25,FALSE)</f>
        <v>0</v>
      </c>
      <c r="GK7" s="318">
        <f>VLOOKUP($B7,'Sintesi (CFI-TS)'!$C$30:$AE$57,25,FALSE)</f>
        <v>0</v>
      </c>
      <c r="GL7" s="318">
        <f>VLOOKUP($B7,'Sintesi (CFI-TS)'!$C$30:$AE$57,25,FALSE)</f>
        <v>0</v>
      </c>
      <c r="GM7" s="318">
        <f>VLOOKUP($B7,'Sintesi (CFI-TS)'!$C$30:$AE$57,25,FALSE)</f>
        <v>0</v>
      </c>
      <c r="GN7" s="318">
        <f>VLOOKUP($B7,'Sintesi (CFI-TS)'!$C$30:$AE$57,25,FALSE)</f>
        <v>0</v>
      </c>
      <c r="GO7" s="318">
        <f>VLOOKUP($B7,'Sintesi (CFI-TS)'!$C$30:$AE$57,25,FALSE)</f>
        <v>0</v>
      </c>
      <c r="GP7" s="318">
        <f>VLOOKUP($B7,'Sintesi (CFI-TS)'!$C$30:$AE$57,25,FALSE)</f>
        <v>0</v>
      </c>
      <c r="GQ7" s="318">
        <f>VLOOKUP($B7,'Sintesi (CFI-TS)'!$C$30:$AE$57,25,FALSE)</f>
        <v>0</v>
      </c>
      <c r="GR7" s="318">
        <f>VLOOKUP($B7,'Sintesi (CFI-TS)'!$C$30:$AE$57,25,FALSE)</f>
        <v>0</v>
      </c>
      <c r="GS7" s="318">
        <f>VLOOKUP($B7,'Sintesi (CFI-TS)'!$C$30:$AE$57,25,FALSE)</f>
        <v>0</v>
      </c>
      <c r="GT7" s="318">
        <f>VLOOKUP($B7,'Sintesi (CFI-TS)'!$C$30:$AE$57,25,FALSE)</f>
        <v>0</v>
      </c>
      <c r="GU7" s="318">
        <f>VLOOKUP($B7,'Sintesi (CFI-TS)'!$C$30:$AE$57,25,FALSE)</f>
        <v>0</v>
      </c>
      <c r="GV7" s="318">
        <f>VLOOKUP($B7,'Sintesi (CFI-TS)'!$C$30:$AE$57,25,FALSE)</f>
        <v>0</v>
      </c>
      <c r="GW7" s="318">
        <f>VLOOKUP($B7,'Sintesi (CFI-TS)'!$C$30:$AE$57,25,FALSE)</f>
        <v>0</v>
      </c>
      <c r="GX7" s="318">
        <f>VLOOKUP($B7,'Sintesi (CFI-TS)'!$C$30:$AE$57,25,FALSE)</f>
        <v>0</v>
      </c>
      <c r="GY7" s="318">
        <f>VLOOKUP($B7,'Sintesi (CFI-TS)'!$C$30:$AE$57,25,FALSE)</f>
        <v>0</v>
      </c>
      <c r="GZ7" s="318">
        <f>VLOOKUP($B7,'Sintesi (CFI-TS)'!$C$30:$AE$57,25,FALSE)</f>
        <v>0</v>
      </c>
      <c r="HA7" s="318">
        <f>VLOOKUP($B7,'Sintesi (CFI-TS)'!$C$30:$AE$57,25,FALSE)</f>
        <v>0</v>
      </c>
      <c r="HB7" s="318">
        <f>VLOOKUP($B7,'Sintesi (CFI-TS)'!$C$30:$AE$57,25,FALSE)</f>
        <v>0</v>
      </c>
      <c r="HC7" s="318">
        <f>VLOOKUP($B7,'Sintesi (CFI-TS)'!$C$30:$AE$57,25,FALSE)</f>
        <v>0</v>
      </c>
      <c r="HD7" s="318">
        <f>VLOOKUP($B7,'Sintesi (CFI-TS)'!$C$30:$AE$57,25,FALSE)</f>
        <v>0</v>
      </c>
      <c r="HE7" s="318">
        <f>VLOOKUP($B7,'Sintesi (CFI-TS)'!$C$30:$AE$57,25,FALSE)</f>
        <v>0</v>
      </c>
      <c r="HF7" s="318">
        <f>VLOOKUP($B7,'Sintesi (CFI-TS)'!$C$30:$AE$57,25,FALSE)</f>
        <v>0</v>
      </c>
      <c r="HG7" s="318">
        <f>VLOOKUP($B7,'Sintesi (CFI-TS)'!$C$30:$AE$57,25,FALSE)</f>
        <v>0</v>
      </c>
      <c r="HH7" s="318">
        <f>VLOOKUP($B7,'Sintesi (CFI-TS)'!$C$30:$AE$57,25,FALSE)</f>
        <v>0</v>
      </c>
      <c r="HI7" s="318">
        <f>VLOOKUP($B7,'Sintesi (CFI-TS)'!$C$30:$AE$57,25,FALSE)</f>
        <v>0</v>
      </c>
      <c r="HJ7" s="318">
        <f>VLOOKUP($B7,'Sintesi (CFI-TS)'!$C$30:$AE$57,25,FALSE)</f>
        <v>0</v>
      </c>
      <c r="HK7" s="318">
        <f>VLOOKUP($B7,'Sintesi (CFI-TS)'!$C$30:$AE$57,25,FALSE)</f>
        <v>0</v>
      </c>
      <c r="HL7" s="318">
        <f>VLOOKUP($B7,'Sintesi (CFI-TS)'!$C$30:$AE$57,25,FALSE)</f>
        <v>0</v>
      </c>
      <c r="HM7" s="318">
        <f>VLOOKUP($B7,'Sintesi (CFI-TS)'!$C$30:$AE$57,25,FALSE)</f>
        <v>0</v>
      </c>
      <c r="HN7" s="318">
        <f>VLOOKUP($B7,'Sintesi (CFI-TS)'!$C$30:$AE$57,25,FALSE)</f>
        <v>0</v>
      </c>
      <c r="HO7" s="318">
        <f>VLOOKUP($B7,'Sintesi (CFI-TS)'!$C$30:$AE$57,25,FALSE)</f>
        <v>0</v>
      </c>
      <c r="HP7" s="318"/>
      <c r="HQ7" s="318"/>
      <c r="HR7" s="318"/>
      <c r="HS7" s="319">
        <v>0</v>
      </c>
      <c r="HT7" s="319">
        <v>0</v>
      </c>
      <c r="HU7" s="319">
        <v>0</v>
      </c>
      <c r="HV7" s="319">
        <v>0</v>
      </c>
      <c r="HW7" s="319">
        <v>0</v>
      </c>
      <c r="HX7" s="319">
        <v>0</v>
      </c>
      <c r="HY7" s="319">
        <v>0</v>
      </c>
      <c r="HZ7" s="319">
        <v>0</v>
      </c>
      <c r="IA7" s="319">
        <v>0</v>
      </c>
      <c r="IB7" s="319">
        <v>0</v>
      </c>
      <c r="IC7" s="319">
        <v>0</v>
      </c>
      <c r="ID7" s="319">
        <v>0</v>
      </c>
      <c r="IE7" s="319">
        <v>0</v>
      </c>
      <c r="IF7" s="319">
        <v>0</v>
      </c>
      <c r="IG7" s="319">
        <v>0</v>
      </c>
      <c r="IH7" s="319">
        <v>0</v>
      </c>
      <c r="II7" s="319">
        <v>0</v>
      </c>
      <c r="IJ7" s="319">
        <v>0</v>
      </c>
      <c r="IK7" s="319">
        <v>0</v>
      </c>
      <c r="IL7" s="319">
        <v>0</v>
      </c>
      <c r="IM7" s="319">
        <v>0</v>
      </c>
      <c r="IN7" s="319">
        <v>0</v>
      </c>
      <c r="IO7" s="319">
        <v>0</v>
      </c>
      <c r="IP7" s="319">
        <f>VLOOKUP($B7,'Sintesi (CFI-TS)'!$C$30:$AE$57,27,FALSE)</f>
        <v>0</v>
      </c>
      <c r="IQ7" s="319">
        <f>VLOOKUP($B7,'Sintesi (CFI-TS)'!$C$30:$AE$57,27,FALSE)</f>
        <v>0</v>
      </c>
      <c r="IR7" s="319">
        <f>VLOOKUP($B7,'Sintesi (CFI-TS)'!$C$30:$AE$57,27,FALSE)</f>
        <v>0</v>
      </c>
      <c r="IS7" s="319">
        <f>VLOOKUP($B7,'Sintesi (CFI-TS)'!$C$30:$AE$57,27,FALSE)</f>
        <v>0</v>
      </c>
      <c r="IT7" s="319">
        <f>VLOOKUP($B7,'Sintesi (CFI-TS)'!$C$30:$AE$57,27,FALSE)</f>
        <v>0</v>
      </c>
      <c r="IU7" s="319">
        <f>VLOOKUP($B7,'Sintesi (CFI-TS)'!$C$30:$AE$57,27,FALSE)</f>
        <v>0</v>
      </c>
      <c r="IV7" s="319">
        <f>VLOOKUP($B7,'Sintesi (CFI-TS)'!$C$30:$AE$57,27,FALSE)</f>
        <v>0</v>
      </c>
      <c r="IW7" s="319">
        <f>VLOOKUP($B7,'Sintesi (CFI-TS)'!$C$30:$AE$57,27,FALSE)</f>
        <v>0</v>
      </c>
      <c r="IX7" s="319">
        <f>VLOOKUP($B7,'Sintesi (CFI-TS)'!$C$30:$AE$57,27,FALSE)</f>
        <v>0</v>
      </c>
      <c r="IY7" s="319">
        <f>VLOOKUP($B7,'Sintesi (CFI-TS)'!$C$30:$AE$57,27,FALSE)</f>
        <v>0</v>
      </c>
      <c r="IZ7" s="319">
        <f>VLOOKUP($B7,'Sintesi (CFI-TS)'!$C$30:$AE$57,27,FALSE)</f>
        <v>0</v>
      </c>
      <c r="JA7" s="319">
        <f>VLOOKUP($B7,'Sintesi (CFI-TS)'!$C$30:$AE$57,27,FALSE)</f>
        <v>0</v>
      </c>
      <c r="JB7" s="319">
        <f>VLOOKUP($B7,'Sintesi (CFI-TS)'!$C$30:$AE$57,27,FALSE)</f>
        <v>0</v>
      </c>
      <c r="JC7" s="319">
        <f>VLOOKUP($B7,'Sintesi (CFI-TS)'!$C$30:$AE$57,27,FALSE)</f>
        <v>0</v>
      </c>
      <c r="JD7" s="319">
        <f>VLOOKUP($B7,'Sintesi (CFI-TS)'!$C$30:$AE$57,27,FALSE)</f>
        <v>0</v>
      </c>
      <c r="JE7" s="319">
        <f>VLOOKUP($B7,'Sintesi (CFI-TS)'!$C$30:$AE$57,27,FALSE)</f>
        <v>0</v>
      </c>
      <c r="JF7" s="319">
        <f>VLOOKUP($B7,'Sintesi (CFI-TS)'!$C$30:$AE$57,27,FALSE)</f>
        <v>0</v>
      </c>
      <c r="JG7" s="319">
        <f>VLOOKUP($B7,'Sintesi (CFI-TS)'!$C$30:$AE$57,27,FALSE)</f>
        <v>0</v>
      </c>
      <c r="JH7" s="319">
        <f>VLOOKUP($B7,'Sintesi (CFI-TS)'!$C$30:$AE$57,27,FALSE)</f>
        <v>0</v>
      </c>
      <c r="JI7" s="319">
        <f>VLOOKUP($B7,'Sintesi (CFI-TS)'!$C$30:$AE$57,27,FALSE)</f>
        <v>0</v>
      </c>
      <c r="JJ7" s="319">
        <f>VLOOKUP($B7,'Sintesi (CFI-TS)'!$C$30:$AE$57,27,FALSE)</f>
        <v>0</v>
      </c>
      <c r="JK7" s="319">
        <f>VLOOKUP($B7,'Sintesi (CFI-TS)'!$C$30:$AE$57,27,FALSE)</f>
        <v>0</v>
      </c>
      <c r="JL7" s="319">
        <f>VLOOKUP($B7,'Sintesi (CFI-TS)'!$C$30:$AE$57,27,FALSE)</f>
        <v>0</v>
      </c>
      <c r="JM7" s="319">
        <f>VLOOKUP($B7,'Sintesi (CFI-TS)'!$C$30:$AE$57,27,FALSE)</f>
        <v>0</v>
      </c>
      <c r="JN7" s="319">
        <f>VLOOKUP($B7,'Sintesi (CFI-TS)'!$C$30:$AE$57,27,FALSE)</f>
        <v>0</v>
      </c>
      <c r="JO7" s="319">
        <f>VLOOKUP($B7,'Sintesi (CFI-TS)'!$C$30:$AE$57,27,FALSE)</f>
        <v>0</v>
      </c>
      <c r="JP7" s="319">
        <f>VLOOKUP($B7,'Sintesi (CFI-TS)'!$C$30:$AE$57,27,FALSE)</f>
        <v>0</v>
      </c>
      <c r="JQ7" s="319">
        <f>VLOOKUP($B7,'Sintesi (CFI-TS)'!$C$30:$AE$57,27,FALSE)</f>
        <v>0</v>
      </c>
      <c r="JR7" s="319">
        <f>VLOOKUP($B7,'Sintesi (CFI-TS)'!$C$30:$AE$57,27,FALSE)</f>
        <v>0</v>
      </c>
      <c r="JS7" s="319">
        <f>VLOOKUP($B7,'Sintesi (CFI-TS)'!$C$30:$AE$57,27,FALSE)</f>
        <v>0</v>
      </c>
      <c r="JT7" s="319">
        <f>VLOOKUP($B7,'Sintesi (CFI-TS)'!$C$30:$AE$57,27,FALSE)</f>
        <v>0</v>
      </c>
      <c r="JU7" s="319">
        <f>VLOOKUP($B7,'Sintesi (CFI-TS)'!$C$30:$AE$57,27,FALSE)</f>
        <v>0</v>
      </c>
      <c r="JV7" s="319">
        <f>VLOOKUP($B7,'Sintesi (CFI-TS)'!$C$30:$AE$57,27,FALSE)</f>
        <v>0</v>
      </c>
      <c r="JW7" s="319">
        <f>VLOOKUP($B7,'Sintesi (CFI-TS)'!$C$30:$AE$57,27,FALSE)</f>
        <v>0</v>
      </c>
      <c r="JX7" s="319">
        <f>VLOOKUP($B7,'Sintesi (CFI-TS)'!$C$30:$AE$57,27,FALSE)</f>
        <v>0</v>
      </c>
      <c r="JY7" s="319">
        <f>VLOOKUP($B7,'Sintesi (CFI-TS)'!$C$30:$AE$57,27,FALSE)</f>
        <v>0</v>
      </c>
      <c r="JZ7" s="319">
        <f>VLOOKUP($B7,'Sintesi (CFI-TS)'!$C$30:$AE$57,27,FALSE)</f>
        <v>0</v>
      </c>
      <c r="KA7" s="319">
        <f>VLOOKUP($B7,'Sintesi (CFI-TS)'!$C$30:$AE$57,27,FALSE)</f>
        <v>0</v>
      </c>
      <c r="KB7" s="319">
        <f>VLOOKUP($B7,'Sintesi (CFI-TS)'!$C$30:$AE$57,27,FALSE)</f>
        <v>0</v>
      </c>
      <c r="KC7" s="319">
        <f>VLOOKUP($B7,'Sintesi (CFI-TS)'!$C$30:$AE$57,27,FALSE)</f>
        <v>0</v>
      </c>
      <c r="KD7" s="319">
        <f>VLOOKUP($B7,'Sintesi (CFI-TS)'!$C$30:$AE$57,27,FALSE)</f>
        <v>0</v>
      </c>
      <c r="KE7" s="319">
        <f>VLOOKUP($B7,'Sintesi (CFI-TS)'!$C$30:$AE$57,27,FALSE)</f>
        <v>0</v>
      </c>
      <c r="KF7" s="319">
        <f>VLOOKUP($B7,'Sintesi (CFI-TS)'!$C$30:$AE$57,27,FALSE)</f>
        <v>0</v>
      </c>
      <c r="KG7" s="319">
        <f>VLOOKUP($B7,'Sintesi (CFI-TS)'!$C$30:$AE$57,27,FALSE)</f>
        <v>0</v>
      </c>
      <c r="KH7" s="319">
        <f>VLOOKUP($B7,'Sintesi (CFI-TS)'!$C$30:$AE$57,27,FALSE)</f>
        <v>0</v>
      </c>
      <c r="KI7" s="319">
        <f>VLOOKUP($B7,'Sintesi (CFI-TS)'!$C$30:$AE$57,27,FALSE)</f>
        <v>0</v>
      </c>
      <c r="KJ7" s="319">
        <f>VLOOKUP($B7,'Sintesi (CFI-TS)'!$C$30:$AE$57,27,FALSE)</f>
        <v>0</v>
      </c>
      <c r="KK7" s="319">
        <f>VLOOKUP($B7,'Sintesi (CFI-TS)'!$C$30:$AE$57,27,FALSE)</f>
        <v>0</v>
      </c>
      <c r="KL7" s="319">
        <f>VLOOKUP($B7,'Sintesi (CFI-TS)'!$C$30:$AE$57,27,FALSE)</f>
        <v>0</v>
      </c>
      <c r="KM7" s="319">
        <f>VLOOKUP($B7,'Sintesi (CFI-TS)'!$C$30:$AE$57,27,FALSE)</f>
        <v>0</v>
      </c>
      <c r="KN7" s="319">
        <f>VLOOKUP($B7,'Sintesi (CFI-TS)'!$C$30:$AE$57,27,FALSE)</f>
        <v>0</v>
      </c>
      <c r="KO7" s="319">
        <f>VLOOKUP($B7,'Sintesi (CFI-TS)'!$C$30:$AE$57,27,FALSE)</f>
        <v>0</v>
      </c>
      <c r="KP7" s="319">
        <f>VLOOKUP($B7,'Sintesi (CFI-TS)'!$C$30:$AE$57,27,FALSE)</f>
        <v>0</v>
      </c>
      <c r="KQ7" s="319">
        <f>VLOOKUP($B7,'Sintesi (CFI-TS)'!$C$30:$AE$57,27,FALSE)</f>
        <v>0</v>
      </c>
      <c r="KR7" s="319">
        <f>VLOOKUP($B7,'Sintesi (CFI-TS)'!$C$30:$AE$57,27,FALSE)</f>
        <v>0</v>
      </c>
      <c r="KS7" s="319">
        <f>VLOOKUP($B7,'Sintesi (CFI-TS)'!$C$30:$AE$57,27,FALSE)</f>
        <v>0</v>
      </c>
      <c r="KT7" s="319">
        <f>VLOOKUP($B7,'Sintesi (CFI-TS)'!$C$30:$AE$57,27,FALSE)</f>
        <v>0</v>
      </c>
      <c r="KU7" s="319">
        <f>VLOOKUP($B7,'Sintesi (CFI-TS)'!$C$30:$AE$57,27,FALSE)</f>
        <v>0</v>
      </c>
      <c r="KV7" s="319">
        <f>VLOOKUP($B7,'Sintesi (CFI-TS)'!$C$30:$AE$57,27,FALSE)</f>
        <v>0</v>
      </c>
      <c r="KW7" s="319">
        <f>VLOOKUP($B7,'Sintesi (CFI-TS)'!$C$30:$AE$57,27,FALSE)</f>
        <v>0</v>
      </c>
      <c r="KX7" s="319">
        <f>VLOOKUP($B7,'Sintesi (CFI-TS)'!$C$30:$AE$57,27,FALSE)</f>
        <v>0</v>
      </c>
      <c r="KY7" s="319">
        <f>VLOOKUP($B7,'Sintesi (CFI-TS)'!$C$30:$AE$57,27,FALSE)</f>
        <v>0</v>
      </c>
      <c r="KZ7" s="319">
        <f>VLOOKUP($B7,'Sintesi (CFI-TS)'!$C$30:$AE$57,27,FALSE)</f>
        <v>0</v>
      </c>
      <c r="LA7" s="319">
        <f>VLOOKUP($B7,'Sintesi (CFI-TS)'!$C$30:$AE$57,27,FALSE)</f>
        <v>0</v>
      </c>
      <c r="LB7" s="319">
        <f>VLOOKUP($B7,'Sintesi (CFI-TS)'!$C$30:$AE$57,27,FALSE)</f>
        <v>0</v>
      </c>
      <c r="LC7" s="319">
        <f>VLOOKUP($B7,'Sintesi (CFI-TS)'!$C$30:$AE$57,27,FALSE)</f>
        <v>0</v>
      </c>
      <c r="LD7" s="319">
        <f>VLOOKUP($B7,'Sintesi (CFI-TS)'!$C$30:$AE$57,27,FALSE)</f>
        <v>0</v>
      </c>
      <c r="LE7" s="319">
        <f>VLOOKUP($B7,'Sintesi (CFI-TS)'!$C$30:$AE$57,27,FALSE)</f>
        <v>0</v>
      </c>
      <c r="LF7" s="319">
        <f>VLOOKUP($B7,'Sintesi (CFI-TS)'!$C$30:$AE$57,27,FALSE)</f>
        <v>0</v>
      </c>
      <c r="LG7" s="319">
        <f>VLOOKUP($B7,'Sintesi (CFI-TS)'!$C$30:$AE$57,27,FALSE)</f>
        <v>0</v>
      </c>
      <c r="LH7" s="319">
        <f>VLOOKUP($B7,'Sintesi (CFI-TS)'!$C$30:$AE$57,27,FALSE)</f>
        <v>0</v>
      </c>
      <c r="LI7" s="319">
        <f>VLOOKUP($B7,'Sintesi (CFI-TS)'!$C$30:$AE$57,27,FALSE)</f>
        <v>0</v>
      </c>
      <c r="LJ7" s="319">
        <f>VLOOKUP($B7,'Sintesi (CFI-TS)'!$C$30:$AE$57,27,FALSE)</f>
        <v>0</v>
      </c>
      <c r="LK7" s="319">
        <f>VLOOKUP($B7,'Sintesi (CFI-TS)'!$C$30:$AE$57,27,FALSE)</f>
        <v>0</v>
      </c>
      <c r="LL7" s="319">
        <f>VLOOKUP($B7,'Sintesi (CFI-TS)'!$C$30:$AE$57,27,FALSE)</f>
        <v>0</v>
      </c>
      <c r="LM7" s="319">
        <f>VLOOKUP($B7,'Sintesi (CFI-TS)'!$C$30:$AE$57,27,FALSE)</f>
        <v>0</v>
      </c>
      <c r="LN7" s="319">
        <f>VLOOKUP($B7,'Sintesi (CFI-TS)'!$C$30:$AE$57,27,FALSE)</f>
        <v>0</v>
      </c>
      <c r="LO7" s="319">
        <f>VLOOKUP($B7,'Sintesi (CFI-TS)'!$C$30:$AE$57,27,FALSE)</f>
        <v>0</v>
      </c>
      <c r="LP7" s="319">
        <f>VLOOKUP($B7,'Sintesi (CFI-TS)'!$C$30:$AE$57,27,FALSE)</f>
        <v>0</v>
      </c>
      <c r="LQ7" s="319">
        <f>VLOOKUP($B7,'Sintesi (CFI-TS)'!$C$30:$AE$57,27,FALSE)</f>
        <v>0</v>
      </c>
      <c r="LR7" s="319">
        <f>VLOOKUP($B7,'Sintesi (CFI-TS)'!$C$30:$AE$57,27,FALSE)</f>
        <v>0</v>
      </c>
      <c r="LS7" s="319"/>
      <c r="LT7" s="319"/>
      <c r="LU7" s="319"/>
      <c r="LV7" s="320">
        <v>2</v>
      </c>
      <c r="LW7" s="320">
        <v>2</v>
      </c>
      <c r="LX7" s="320">
        <v>2</v>
      </c>
      <c r="LY7" s="320">
        <v>2</v>
      </c>
      <c r="LZ7" s="320">
        <v>2</v>
      </c>
      <c r="MA7" s="320">
        <v>2</v>
      </c>
      <c r="MB7" s="320">
        <v>2</v>
      </c>
      <c r="MC7" s="320">
        <v>2</v>
      </c>
      <c r="MD7" s="320">
        <v>2</v>
      </c>
      <c r="ME7" s="320">
        <v>2</v>
      </c>
      <c r="MF7" s="320">
        <v>2</v>
      </c>
      <c r="MG7" s="320">
        <v>2</v>
      </c>
      <c r="MH7" s="320">
        <v>2</v>
      </c>
      <c r="MI7" s="320">
        <v>2</v>
      </c>
      <c r="MJ7" s="320">
        <v>2</v>
      </c>
      <c r="MK7" s="320">
        <v>2</v>
      </c>
      <c r="ML7" s="320">
        <v>2</v>
      </c>
      <c r="MM7" s="320">
        <v>2</v>
      </c>
      <c r="MN7" s="320">
        <v>2</v>
      </c>
      <c r="MO7" s="320">
        <v>2</v>
      </c>
      <c r="MP7" s="320">
        <v>2</v>
      </c>
      <c r="MQ7" s="320">
        <v>2</v>
      </c>
      <c r="MR7" s="320">
        <v>2</v>
      </c>
      <c r="MS7" s="320">
        <f>VLOOKUP($B7,'Sintesi (CFI-TS)'!$C$30:$AE$57,26,FALSE)</f>
        <v>2</v>
      </c>
      <c r="MT7" s="320">
        <f>VLOOKUP($B7,'Sintesi (CFI-TS)'!$C$30:$AE$57,26,FALSE)</f>
        <v>2</v>
      </c>
      <c r="MU7" s="320">
        <f>VLOOKUP($B7,'Sintesi (CFI-TS)'!$C$30:$AE$57,26,FALSE)</f>
        <v>2</v>
      </c>
      <c r="MV7" s="320">
        <f>VLOOKUP($B7,'Sintesi (CFI-TS)'!$C$30:$AE$57,26,FALSE)</f>
        <v>2</v>
      </c>
      <c r="MW7" s="320">
        <f>VLOOKUP($B7,'Sintesi (CFI-TS)'!$C$30:$AE$57,26,FALSE)</f>
        <v>2</v>
      </c>
      <c r="MX7" s="320">
        <f>VLOOKUP($B7,'Sintesi (CFI-TS)'!$C$30:$AE$57,26,FALSE)</f>
        <v>2</v>
      </c>
      <c r="MY7" s="320">
        <f>VLOOKUP($B7,'Sintesi (CFI-TS)'!$C$30:$AE$57,26,FALSE)</f>
        <v>2</v>
      </c>
      <c r="MZ7" s="320">
        <f>VLOOKUP($B7,'Sintesi (CFI-TS)'!$C$30:$AE$57,26,FALSE)</f>
        <v>2</v>
      </c>
      <c r="NA7" s="320">
        <f>VLOOKUP($B7,'Sintesi (CFI-TS)'!$C$30:$AE$57,26,FALSE)</f>
        <v>2</v>
      </c>
      <c r="NB7" s="320">
        <f>VLOOKUP($B7,'Sintesi (CFI-TS)'!$C$30:$AE$57,26,FALSE)</f>
        <v>2</v>
      </c>
      <c r="NC7" s="320">
        <f>VLOOKUP($B7,'Sintesi (CFI-TS)'!$C$30:$AE$57,26,FALSE)</f>
        <v>2</v>
      </c>
      <c r="ND7" s="320">
        <f>VLOOKUP($B7,'Sintesi (CFI-TS)'!$C$30:$AE$57,26,FALSE)</f>
        <v>2</v>
      </c>
      <c r="NE7" s="320">
        <f>VLOOKUP($B7,'Sintesi (CFI-TS)'!$C$30:$AE$57,26,FALSE)</f>
        <v>2</v>
      </c>
      <c r="NF7" s="320">
        <f>VLOOKUP($B7,'Sintesi (CFI-TS)'!$C$30:$AE$57,26,FALSE)</f>
        <v>2</v>
      </c>
      <c r="NG7" s="320">
        <f>VLOOKUP($B7,'Sintesi (CFI-TS)'!$C$30:$AE$57,26,FALSE)</f>
        <v>2</v>
      </c>
      <c r="NH7" s="320">
        <f>VLOOKUP($B7,'Sintesi (CFI-TS)'!$C$30:$AE$57,26,FALSE)</f>
        <v>2</v>
      </c>
      <c r="NI7" s="320">
        <f>VLOOKUP($B7,'Sintesi (CFI-TS)'!$C$30:$AE$57,26,FALSE)</f>
        <v>2</v>
      </c>
      <c r="NJ7" s="320">
        <f>VLOOKUP($B7,'Sintesi (CFI-TS)'!$C$30:$AE$57,26,FALSE)</f>
        <v>2</v>
      </c>
      <c r="NK7" s="320">
        <f>VLOOKUP($B7,'Sintesi (CFI-TS)'!$C$30:$AE$57,26,FALSE)</f>
        <v>2</v>
      </c>
      <c r="NL7" s="320">
        <f>VLOOKUP($B7,'Sintesi (CFI-TS)'!$C$30:$AE$57,26,FALSE)</f>
        <v>2</v>
      </c>
      <c r="NM7" s="320">
        <f>VLOOKUP($B7,'Sintesi (CFI-TS)'!$C$30:$AE$57,26,FALSE)</f>
        <v>2</v>
      </c>
      <c r="NN7" s="320">
        <f>VLOOKUP($B7,'Sintesi (CFI-TS)'!$C$30:$AE$57,26,FALSE)</f>
        <v>2</v>
      </c>
      <c r="NO7" s="320">
        <f>VLOOKUP($B7,'Sintesi (CFI-TS)'!$C$30:$AE$57,26,FALSE)</f>
        <v>2</v>
      </c>
      <c r="NP7" s="320">
        <f>VLOOKUP($B7,'Sintesi (CFI-TS)'!$C$30:$AE$57,26,FALSE)</f>
        <v>2</v>
      </c>
      <c r="NQ7" s="320">
        <f>VLOOKUP($B7,'Sintesi (CFI-TS)'!$C$30:$AE$57,26,FALSE)</f>
        <v>2</v>
      </c>
      <c r="NR7" s="320">
        <f>VLOOKUP($B7,'Sintesi (CFI-TS)'!$C$30:$AE$57,26,FALSE)</f>
        <v>2</v>
      </c>
      <c r="NS7" s="320">
        <f>VLOOKUP($B7,'Sintesi (CFI-TS)'!$C$30:$AE$57,26,FALSE)</f>
        <v>2</v>
      </c>
      <c r="NT7" s="320">
        <f>VLOOKUP($B7,'Sintesi (CFI-TS)'!$C$30:$AE$57,26,FALSE)</f>
        <v>2</v>
      </c>
      <c r="NU7" s="320">
        <f>VLOOKUP($B7,'Sintesi (CFI-TS)'!$C$30:$AE$57,26,FALSE)</f>
        <v>2</v>
      </c>
      <c r="NV7" s="320">
        <f>VLOOKUP($B7,'Sintesi (CFI-TS)'!$C$30:$AE$57,26,FALSE)</f>
        <v>2</v>
      </c>
      <c r="NW7" s="320">
        <f>VLOOKUP($B7,'Sintesi (CFI-TS)'!$C$30:$AE$57,26,FALSE)</f>
        <v>2</v>
      </c>
      <c r="NX7" s="320">
        <f>VLOOKUP($B7,'Sintesi (CFI-TS)'!$C$30:$AE$57,26,FALSE)</f>
        <v>2</v>
      </c>
      <c r="NY7" s="320">
        <f>VLOOKUP($B7,'Sintesi (CFI-TS)'!$C$30:$AE$57,26,FALSE)</f>
        <v>2</v>
      </c>
      <c r="NZ7" s="320">
        <f>VLOOKUP($B7,'Sintesi (CFI-TS)'!$C$30:$AE$57,26,FALSE)</f>
        <v>2</v>
      </c>
      <c r="OA7" s="320">
        <f>VLOOKUP($B7,'Sintesi (CFI-TS)'!$C$30:$AE$57,26,FALSE)</f>
        <v>2</v>
      </c>
      <c r="OB7" s="320">
        <f>VLOOKUP($B7,'Sintesi (CFI-TS)'!$C$30:$AE$57,26,FALSE)</f>
        <v>2</v>
      </c>
      <c r="OC7" s="320">
        <f>VLOOKUP($B7,'Sintesi (CFI-TS)'!$C$30:$AE$57,26,FALSE)</f>
        <v>2</v>
      </c>
      <c r="OD7" s="320">
        <f>VLOOKUP($B7,'Sintesi (CFI-TS)'!$C$30:$AE$57,26,FALSE)</f>
        <v>2</v>
      </c>
      <c r="OE7" s="320">
        <f>VLOOKUP($B7,'Sintesi (CFI-TS)'!$C$30:$AE$57,26,FALSE)</f>
        <v>2</v>
      </c>
      <c r="OF7" s="320">
        <f>VLOOKUP($B7,'Sintesi (CFI-TS)'!$C$30:$AE$57,26,FALSE)</f>
        <v>2</v>
      </c>
      <c r="OG7" s="320">
        <f>VLOOKUP($B7,'Sintesi (CFI-TS)'!$C$30:$AE$57,26,FALSE)</f>
        <v>2</v>
      </c>
      <c r="OH7" s="320">
        <f>VLOOKUP($B7,'Sintesi (CFI-TS)'!$C$30:$AE$57,26,FALSE)</f>
        <v>2</v>
      </c>
      <c r="OI7" s="320">
        <f>VLOOKUP($B7,'Sintesi (CFI-TS)'!$C$30:$AE$57,26,FALSE)</f>
        <v>2</v>
      </c>
      <c r="OJ7" s="320">
        <f>VLOOKUP($B7,'Sintesi (CFI-TS)'!$C$30:$AE$57,26,FALSE)</f>
        <v>2</v>
      </c>
      <c r="OK7" s="320">
        <f>VLOOKUP($B7,'Sintesi (CFI-TS)'!$C$30:$AE$57,26,FALSE)</f>
        <v>2</v>
      </c>
      <c r="OL7" s="320">
        <f>VLOOKUP($B7,'Sintesi (CFI-TS)'!$C$30:$AE$57,26,FALSE)</f>
        <v>2</v>
      </c>
      <c r="OM7" s="320">
        <f>VLOOKUP($B7,'Sintesi (CFI-TS)'!$C$30:$AE$57,26,FALSE)</f>
        <v>2</v>
      </c>
      <c r="ON7" s="320">
        <f>VLOOKUP($B7,'Sintesi (CFI-TS)'!$C$30:$AE$57,26,FALSE)</f>
        <v>2</v>
      </c>
      <c r="OO7" s="320">
        <f>VLOOKUP($B7,'Sintesi (CFI-TS)'!$C$30:$AE$57,26,FALSE)</f>
        <v>2</v>
      </c>
      <c r="OP7" s="320">
        <f>VLOOKUP($B7,'Sintesi (CFI-TS)'!$C$30:$AE$57,26,FALSE)</f>
        <v>2</v>
      </c>
      <c r="OQ7" s="320">
        <f>VLOOKUP($B7,'Sintesi (CFI-TS)'!$C$30:$AE$57,26,FALSE)</f>
        <v>2</v>
      </c>
      <c r="OR7" s="320">
        <f>VLOOKUP($B7,'Sintesi (CFI-TS)'!$C$30:$AE$57,26,FALSE)</f>
        <v>2</v>
      </c>
      <c r="OS7" s="320">
        <f>VLOOKUP($B7,'Sintesi (CFI-TS)'!$C$30:$AE$57,26,FALSE)</f>
        <v>2</v>
      </c>
      <c r="OT7" s="320">
        <f>VLOOKUP($B7,'Sintesi (CFI-TS)'!$C$30:$AE$57,26,FALSE)</f>
        <v>2</v>
      </c>
      <c r="OU7" s="320">
        <f>VLOOKUP($B7,'Sintesi (CFI-TS)'!$C$30:$AE$57,26,FALSE)</f>
        <v>2</v>
      </c>
      <c r="OV7" s="320">
        <f>VLOOKUP($B7,'Sintesi (CFI-TS)'!$C$30:$AE$57,26,FALSE)</f>
        <v>2</v>
      </c>
      <c r="OW7" s="320">
        <f>VLOOKUP($B7,'Sintesi (CFI-TS)'!$C$30:$AE$57,26,FALSE)</f>
        <v>2</v>
      </c>
      <c r="OX7" s="320">
        <f>VLOOKUP($B7,'Sintesi (CFI-TS)'!$C$30:$AE$57,26,FALSE)</f>
        <v>2</v>
      </c>
      <c r="OY7" s="320">
        <f>VLOOKUP($B7,'Sintesi (CFI-TS)'!$C$30:$AE$57,26,FALSE)</f>
        <v>2</v>
      </c>
      <c r="OZ7" s="320">
        <f>VLOOKUP($B7,'Sintesi (CFI-TS)'!$C$30:$AE$57,26,FALSE)</f>
        <v>2</v>
      </c>
      <c r="PA7" s="320">
        <f>VLOOKUP($B7,'Sintesi (CFI-TS)'!$C$30:$AE$57,26,FALSE)</f>
        <v>2</v>
      </c>
      <c r="PB7" s="320">
        <f>VLOOKUP($B7,'Sintesi (CFI-TS)'!$C$30:$AE$57,26,FALSE)</f>
        <v>2</v>
      </c>
      <c r="PC7" s="320">
        <f>VLOOKUP($B7,'Sintesi (CFI-TS)'!$C$30:$AE$57,26,FALSE)</f>
        <v>2</v>
      </c>
      <c r="PD7" s="320">
        <f>VLOOKUP($B7,'Sintesi (CFI-TS)'!$C$30:$AE$57,26,FALSE)</f>
        <v>2</v>
      </c>
      <c r="PE7" s="320">
        <f>VLOOKUP($B7,'Sintesi (CFI-TS)'!$C$30:$AE$57,26,FALSE)</f>
        <v>2</v>
      </c>
      <c r="PF7" s="320">
        <f>VLOOKUP($B7,'Sintesi (CFI-TS)'!$C$30:$AE$57,26,FALSE)</f>
        <v>2</v>
      </c>
      <c r="PG7" s="320">
        <f>VLOOKUP($B7,'Sintesi (CFI-TS)'!$C$30:$AE$57,26,FALSE)</f>
        <v>2</v>
      </c>
      <c r="PH7" s="320">
        <f>VLOOKUP($B7,'Sintesi (CFI-TS)'!$C$30:$AE$57,26,FALSE)</f>
        <v>2</v>
      </c>
      <c r="PI7" s="320">
        <f>VLOOKUP($B7,'Sintesi (CFI-TS)'!$C$30:$AE$57,26,FALSE)</f>
        <v>2</v>
      </c>
      <c r="PJ7" s="320">
        <f>VLOOKUP($B7,'Sintesi (CFI-TS)'!$C$30:$AE$57,26,FALSE)</f>
        <v>2</v>
      </c>
      <c r="PK7" s="320">
        <f>VLOOKUP($B7,'Sintesi (CFI-TS)'!$C$30:$AE$57,26,FALSE)</f>
        <v>2</v>
      </c>
      <c r="PL7" s="320">
        <f>VLOOKUP($B7,'Sintesi (CFI-TS)'!$C$30:$AE$57,26,FALSE)</f>
        <v>2</v>
      </c>
      <c r="PM7" s="320">
        <f>VLOOKUP($B7,'Sintesi (CFI-TS)'!$C$30:$AE$57,26,FALSE)</f>
        <v>2</v>
      </c>
      <c r="PN7" s="320">
        <f>VLOOKUP($B7,'Sintesi (CFI-TS)'!$C$30:$AE$57,26,FALSE)</f>
        <v>2</v>
      </c>
      <c r="PO7" s="320">
        <f>VLOOKUP($B7,'Sintesi (CFI-TS)'!$C$30:$AE$57,26,FALSE)</f>
        <v>2</v>
      </c>
      <c r="PP7" s="320">
        <f>VLOOKUP($B7,'Sintesi (CFI-TS)'!$C$30:$AE$57,26,FALSE)</f>
        <v>2</v>
      </c>
      <c r="PQ7" s="320">
        <f>VLOOKUP($B7,'Sintesi (CFI-TS)'!$C$30:$AE$57,26,FALSE)</f>
        <v>2</v>
      </c>
      <c r="PR7" s="320">
        <f>VLOOKUP($B7,'Sintesi (CFI-TS)'!$C$30:$AE$57,26,FALSE)</f>
        <v>2</v>
      </c>
      <c r="PS7" s="320">
        <f>VLOOKUP($B7,'Sintesi (CFI-TS)'!$C$30:$AE$57,26,FALSE)</f>
        <v>2</v>
      </c>
      <c r="PT7" s="320">
        <f>VLOOKUP($B7,'Sintesi (CFI-TS)'!$C$30:$AE$57,26,FALSE)</f>
        <v>2</v>
      </c>
      <c r="PU7" s="320">
        <f>VLOOKUP($B7,'Sintesi (CFI-TS)'!$C$30:$AE$57,26,FALSE)</f>
        <v>2</v>
      </c>
      <c r="PV7" s="320"/>
      <c r="PW7" s="320"/>
      <c r="PX7" s="320"/>
      <c r="PY7" s="321">
        <v>0</v>
      </c>
      <c r="PZ7" s="321">
        <v>0</v>
      </c>
      <c r="QA7" s="321">
        <v>0</v>
      </c>
      <c r="QB7" s="321">
        <v>0</v>
      </c>
      <c r="QC7" s="321">
        <v>0</v>
      </c>
      <c r="QD7" s="321">
        <v>0</v>
      </c>
      <c r="QE7" s="321">
        <v>0</v>
      </c>
      <c r="QF7" s="321">
        <v>0</v>
      </c>
      <c r="QG7" s="321">
        <v>0</v>
      </c>
      <c r="QH7" s="321">
        <v>0</v>
      </c>
      <c r="QI7" s="321">
        <v>0</v>
      </c>
      <c r="QJ7" s="321">
        <v>0</v>
      </c>
      <c r="QK7" s="321">
        <v>0</v>
      </c>
      <c r="QL7" s="321">
        <v>0</v>
      </c>
      <c r="QM7" s="321">
        <v>0</v>
      </c>
      <c r="QN7" s="321">
        <v>0</v>
      </c>
      <c r="QO7" s="321">
        <v>0</v>
      </c>
      <c r="QP7" s="321">
        <v>0</v>
      </c>
      <c r="QQ7" s="321">
        <v>0</v>
      </c>
      <c r="QR7" s="321">
        <v>0</v>
      </c>
      <c r="QS7" s="321">
        <v>0</v>
      </c>
      <c r="QT7" s="321">
        <v>0</v>
      </c>
      <c r="QU7" s="321">
        <v>0</v>
      </c>
      <c r="QV7" s="321">
        <f>VLOOKUP($B7,'Sintesi (CFI-TS)'!$C$30:$AE$57,28,FALSE)</f>
        <v>0</v>
      </c>
      <c r="QW7" s="321">
        <f>VLOOKUP($B7,'Sintesi (CFI-TS)'!$C$30:$AE$57,28,FALSE)</f>
        <v>0</v>
      </c>
      <c r="QX7" s="321">
        <f>VLOOKUP($B7,'Sintesi (CFI-TS)'!$C$30:$AE$57,28,FALSE)</f>
        <v>0</v>
      </c>
      <c r="QY7" s="321">
        <f>VLOOKUP($B7,'Sintesi (CFI-TS)'!$C$30:$AE$57,28,FALSE)</f>
        <v>0</v>
      </c>
      <c r="QZ7" s="321">
        <f>VLOOKUP($B7,'Sintesi (CFI-TS)'!$C$30:$AE$57,28,FALSE)</f>
        <v>0</v>
      </c>
      <c r="RA7" s="321">
        <f>VLOOKUP($B7,'Sintesi (CFI-TS)'!$C$30:$AE$57,28,FALSE)</f>
        <v>0</v>
      </c>
      <c r="RB7" s="321">
        <f>VLOOKUP($B7,'Sintesi (CFI-TS)'!$C$30:$AE$57,28,FALSE)</f>
        <v>0</v>
      </c>
      <c r="RC7" s="321">
        <f>VLOOKUP($B7,'Sintesi (CFI-TS)'!$C$30:$AE$57,28,FALSE)</f>
        <v>0</v>
      </c>
      <c r="RD7" s="321">
        <f>VLOOKUP($B7,'Sintesi (CFI-TS)'!$C$30:$AE$57,28,FALSE)</f>
        <v>0</v>
      </c>
      <c r="RE7" s="321">
        <f>VLOOKUP($B7,'Sintesi (CFI-TS)'!$C$30:$AE$57,28,FALSE)</f>
        <v>0</v>
      </c>
      <c r="RF7" s="321">
        <f>VLOOKUP($B7,'Sintesi (CFI-TS)'!$C$30:$AE$57,28,FALSE)</f>
        <v>0</v>
      </c>
      <c r="RG7" s="321">
        <f>VLOOKUP($B7,'Sintesi (CFI-TS)'!$C$30:$AE$57,28,FALSE)</f>
        <v>0</v>
      </c>
      <c r="RH7" s="321">
        <f>VLOOKUP($B7,'Sintesi (CFI-TS)'!$C$30:$AE$57,28,FALSE)</f>
        <v>0</v>
      </c>
      <c r="RI7" s="321">
        <f>VLOOKUP($B7,'Sintesi (CFI-TS)'!$C$30:$AE$57,28,FALSE)</f>
        <v>0</v>
      </c>
      <c r="RJ7" s="321">
        <f>VLOOKUP($B7,'Sintesi (CFI-TS)'!$C$30:$AE$57,28,FALSE)</f>
        <v>0</v>
      </c>
      <c r="RK7" s="321">
        <f>VLOOKUP($B7,'Sintesi (CFI-TS)'!$C$30:$AE$57,28,FALSE)</f>
        <v>0</v>
      </c>
      <c r="RL7" s="321">
        <f>VLOOKUP($B7,'Sintesi (CFI-TS)'!$C$30:$AE$57,28,FALSE)</f>
        <v>0</v>
      </c>
      <c r="RM7" s="321">
        <f>VLOOKUP($B7,'Sintesi (CFI-TS)'!$C$30:$AE$57,28,FALSE)</f>
        <v>0</v>
      </c>
      <c r="RN7" s="321">
        <f>VLOOKUP($B7,'Sintesi (CFI-TS)'!$C$30:$AE$57,28,FALSE)</f>
        <v>0</v>
      </c>
      <c r="RO7" s="321">
        <f>VLOOKUP($B7,'Sintesi (CFI-TS)'!$C$30:$AE$57,28,FALSE)</f>
        <v>0</v>
      </c>
      <c r="RP7" s="321">
        <f>VLOOKUP($B7,'Sintesi (CFI-TS)'!$C$30:$AE$57,28,FALSE)</f>
        <v>0</v>
      </c>
      <c r="RQ7" s="321">
        <f>VLOOKUP($B7,'Sintesi (CFI-TS)'!$C$30:$AE$57,28,FALSE)</f>
        <v>0</v>
      </c>
      <c r="RR7" s="321">
        <f>VLOOKUP($B7,'Sintesi (CFI-TS)'!$C$30:$AE$57,28,FALSE)</f>
        <v>0</v>
      </c>
      <c r="RS7" s="321">
        <f>VLOOKUP($B7,'Sintesi (CFI-TS)'!$C$30:$AE$57,28,FALSE)</f>
        <v>0</v>
      </c>
      <c r="RT7" s="321">
        <f>VLOOKUP($B7,'Sintesi (CFI-TS)'!$C$30:$AE$57,28,FALSE)</f>
        <v>0</v>
      </c>
      <c r="RU7" s="321">
        <f>VLOOKUP($B7,'Sintesi (CFI-TS)'!$C$30:$AE$57,28,FALSE)</f>
        <v>0</v>
      </c>
      <c r="RV7" s="321">
        <f>VLOOKUP($B7,'Sintesi (CFI-TS)'!$C$30:$AE$57,28,FALSE)</f>
        <v>0</v>
      </c>
      <c r="RW7" s="321">
        <f>VLOOKUP($B7,'Sintesi (CFI-TS)'!$C$30:$AE$57,28,FALSE)</f>
        <v>0</v>
      </c>
      <c r="RX7" s="321">
        <f>VLOOKUP($B7,'Sintesi (CFI-TS)'!$C$30:$AE$57,28,FALSE)</f>
        <v>0</v>
      </c>
      <c r="RY7" s="321">
        <f>VLOOKUP($B7,'Sintesi (CFI-TS)'!$C$30:$AE$57,28,FALSE)</f>
        <v>0</v>
      </c>
      <c r="RZ7" s="321">
        <f>VLOOKUP($B7,'Sintesi (CFI-TS)'!$C$30:$AE$57,28,FALSE)</f>
        <v>0</v>
      </c>
      <c r="SA7" s="321">
        <f>VLOOKUP($B7,'Sintesi (CFI-TS)'!$C$30:$AE$57,28,FALSE)</f>
        <v>0</v>
      </c>
      <c r="SB7" s="321">
        <f>VLOOKUP($B7,'Sintesi (CFI-TS)'!$C$30:$AE$57,28,FALSE)</f>
        <v>0</v>
      </c>
      <c r="SC7" s="321">
        <f>VLOOKUP($B7,'Sintesi (CFI-TS)'!$C$30:$AE$57,28,FALSE)</f>
        <v>0</v>
      </c>
      <c r="SD7" s="321">
        <f>VLOOKUP($B7,'Sintesi (CFI-TS)'!$C$30:$AE$57,28,FALSE)</f>
        <v>0</v>
      </c>
      <c r="SE7" s="321">
        <f>VLOOKUP($B7,'Sintesi (CFI-TS)'!$C$30:$AE$57,28,FALSE)</f>
        <v>0</v>
      </c>
      <c r="SF7" s="321">
        <f>VLOOKUP($B7,'Sintesi (CFI-TS)'!$C$30:$AE$57,28,FALSE)</f>
        <v>0</v>
      </c>
      <c r="SG7" s="321">
        <f>VLOOKUP($B7,'Sintesi (CFI-TS)'!$C$30:$AE$57,28,FALSE)</f>
        <v>0</v>
      </c>
      <c r="SH7" s="321">
        <f>VLOOKUP($B7,'Sintesi (CFI-TS)'!$C$30:$AE$57,28,FALSE)</f>
        <v>0</v>
      </c>
      <c r="SI7" s="321">
        <f>VLOOKUP($B7,'Sintesi (CFI-TS)'!$C$30:$AE$57,28,FALSE)</f>
        <v>0</v>
      </c>
      <c r="SJ7" s="321">
        <f>VLOOKUP($B7,'Sintesi (CFI-TS)'!$C$30:$AE$57,28,FALSE)</f>
        <v>0</v>
      </c>
      <c r="SK7" s="321">
        <f>VLOOKUP($B7,'Sintesi (CFI-TS)'!$C$30:$AE$57,28,FALSE)</f>
        <v>0</v>
      </c>
      <c r="SL7" s="321">
        <f>VLOOKUP($B7,'Sintesi (CFI-TS)'!$C$30:$AE$57,28,FALSE)</f>
        <v>0</v>
      </c>
      <c r="SM7" s="321">
        <f>VLOOKUP($B7,'Sintesi (CFI-TS)'!$C$30:$AE$57,28,FALSE)</f>
        <v>0</v>
      </c>
      <c r="SN7" s="321">
        <f>VLOOKUP($B7,'Sintesi (CFI-TS)'!$C$30:$AE$57,28,FALSE)</f>
        <v>0</v>
      </c>
      <c r="SO7" s="321">
        <f>VLOOKUP($B7,'Sintesi (CFI-TS)'!$C$30:$AE$57,28,FALSE)</f>
        <v>0</v>
      </c>
      <c r="SP7" s="321">
        <f>VLOOKUP($B7,'Sintesi (CFI-TS)'!$C$30:$AE$57,28,FALSE)</f>
        <v>0</v>
      </c>
      <c r="SQ7" s="321">
        <f>VLOOKUP($B7,'Sintesi (CFI-TS)'!$C$30:$AE$57,28,FALSE)</f>
        <v>0</v>
      </c>
      <c r="SR7" s="321">
        <f>VLOOKUP($B7,'Sintesi (CFI-TS)'!$C$30:$AE$57,28,FALSE)</f>
        <v>0</v>
      </c>
      <c r="SS7" s="321">
        <f>VLOOKUP($B7,'Sintesi (CFI-TS)'!$C$30:$AE$57,28,FALSE)</f>
        <v>0</v>
      </c>
      <c r="ST7" s="321">
        <f>VLOOKUP($B7,'Sintesi (CFI-TS)'!$C$30:$AE$57,28,FALSE)</f>
        <v>0</v>
      </c>
      <c r="SU7" s="321">
        <f>VLOOKUP($B7,'Sintesi (CFI-TS)'!$C$30:$AE$57,28,FALSE)</f>
        <v>0</v>
      </c>
      <c r="SV7" s="321">
        <f>VLOOKUP($B7,'Sintesi (CFI-TS)'!$C$30:$AE$57,28,FALSE)</f>
        <v>0</v>
      </c>
      <c r="SW7" s="321">
        <f>VLOOKUP($B7,'Sintesi (CFI-TS)'!$C$30:$AE$57,28,FALSE)</f>
        <v>0</v>
      </c>
      <c r="SX7" s="321">
        <f>VLOOKUP($B7,'Sintesi (CFI-TS)'!$C$30:$AE$57,28,FALSE)</f>
        <v>0</v>
      </c>
      <c r="SY7" s="321">
        <f>VLOOKUP($B7,'Sintesi (CFI-TS)'!$C$30:$AE$57,28,FALSE)</f>
        <v>0</v>
      </c>
      <c r="SZ7" s="321">
        <f>VLOOKUP($B7,'Sintesi (CFI-TS)'!$C$30:$AE$57,28,FALSE)</f>
        <v>0</v>
      </c>
      <c r="TA7" s="321">
        <f>VLOOKUP($B7,'Sintesi (CFI-TS)'!$C$30:$AE$57,28,FALSE)</f>
        <v>0</v>
      </c>
      <c r="TB7" s="321">
        <f>VLOOKUP($B7,'Sintesi (CFI-TS)'!$C$30:$AE$57,28,FALSE)</f>
        <v>0</v>
      </c>
      <c r="TC7" s="321">
        <f>VLOOKUP($B7,'Sintesi (CFI-TS)'!$C$30:$AE$57,28,FALSE)</f>
        <v>0</v>
      </c>
      <c r="TD7" s="321">
        <f>VLOOKUP($B7,'Sintesi (CFI-TS)'!$C$30:$AE$57,28,FALSE)</f>
        <v>0</v>
      </c>
      <c r="TE7" s="321">
        <f>VLOOKUP($B7,'Sintesi (CFI-TS)'!$C$30:$AE$57,28,FALSE)</f>
        <v>0</v>
      </c>
      <c r="TF7" s="321">
        <f>VLOOKUP($B7,'Sintesi (CFI-TS)'!$C$30:$AE$57,28,FALSE)</f>
        <v>0</v>
      </c>
      <c r="TG7" s="321">
        <f>VLOOKUP($B7,'Sintesi (CFI-TS)'!$C$30:$AE$57,28,FALSE)</f>
        <v>0</v>
      </c>
      <c r="TH7" s="321">
        <f>VLOOKUP($B7,'Sintesi (CFI-TS)'!$C$30:$AE$57,28,FALSE)</f>
        <v>0</v>
      </c>
      <c r="TI7" s="321">
        <f>VLOOKUP($B7,'Sintesi (CFI-TS)'!$C$30:$AE$57,28,FALSE)</f>
        <v>0</v>
      </c>
      <c r="TJ7" s="321">
        <f>VLOOKUP($B7,'Sintesi (CFI-TS)'!$C$30:$AE$57,28,FALSE)</f>
        <v>0</v>
      </c>
      <c r="TK7" s="321">
        <f>VLOOKUP($B7,'Sintesi (CFI-TS)'!$C$30:$AE$57,28,FALSE)</f>
        <v>0</v>
      </c>
      <c r="TL7" s="321">
        <f>VLOOKUP($B7,'Sintesi (CFI-TS)'!$C$30:$AE$57,28,FALSE)</f>
        <v>0</v>
      </c>
      <c r="TM7" s="321">
        <f>VLOOKUP($B7,'Sintesi (CFI-TS)'!$C$30:$AE$57,28,FALSE)</f>
        <v>0</v>
      </c>
      <c r="TN7" s="321">
        <f>VLOOKUP($B7,'Sintesi (CFI-TS)'!$C$30:$AE$57,28,FALSE)</f>
        <v>0</v>
      </c>
      <c r="TO7" s="321">
        <f>VLOOKUP($B7,'Sintesi (CFI-TS)'!$C$30:$AE$57,28,FALSE)</f>
        <v>0</v>
      </c>
      <c r="TP7" s="321">
        <f>VLOOKUP($B7,'Sintesi (CFI-TS)'!$C$30:$AE$57,28,FALSE)</f>
        <v>0</v>
      </c>
      <c r="TQ7" s="321">
        <f>VLOOKUP($B7,'Sintesi (CFI-TS)'!$C$30:$AE$57,28,FALSE)</f>
        <v>0</v>
      </c>
      <c r="TR7" s="321">
        <f>VLOOKUP($B7,'Sintesi (CFI-TS)'!$C$30:$AE$57,28,FALSE)</f>
        <v>0</v>
      </c>
      <c r="TS7" s="321">
        <f>VLOOKUP($B7,'Sintesi (CFI-TS)'!$C$30:$AE$57,28,FALSE)</f>
        <v>0</v>
      </c>
      <c r="TT7" s="321">
        <f>VLOOKUP($B7,'Sintesi (CFI-TS)'!$C$30:$AE$57,28,FALSE)</f>
        <v>0</v>
      </c>
      <c r="TU7" s="321">
        <f>VLOOKUP($B7,'Sintesi (CFI-TS)'!$C$30:$AE$57,28,FALSE)</f>
        <v>0</v>
      </c>
      <c r="TV7" s="321">
        <f>VLOOKUP($B7,'Sintesi (CFI-TS)'!$C$30:$AE$57,28,FALSE)</f>
        <v>0</v>
      </c>
      <c r="TW7" s="321">
        <f>VLOOKUP($B7,'Sintesi (CFI-TS)'!$C$30:$AE$57,28,FALSE)</f>
        <v>0</v>
      </c>
      <c r="TX7" s="321">
        <f>VLOOKUP($B7,'Sintesi (CFI-TS)'!$C$30:$AE$57,28,FALSE)</f>
        <v>0</v>
      </c>
      <c r="TY7" s="321"/>
      <c r="TZ7" s="321"/>
      <c r="UA7" s="321"/>
      <c r="UB7" s="322">
        <v>0</v>
      </c>
      <c r="UC7" s="322">
        <v>0</v>
      </c>
      <c r="UD7" s="322">
        <v>0</v>
      </c>
      <c r="UE7" s="322">
        <v>0</v>
      </c>
      <c r="UF7" s="322">
        <v>0</v>
      </c>
      <c r="UG7" s="322">
        <v>0</v>
      </c>
      <c r="UH7" s="322">
        <v>0</v>
      </c>
      <c r="UI7" s="322">
        <v>0</v>
      </c>
      <c r="UJ7" s="322">
        <v>0</v>
      </c>
      <c r="UK7" s="322">
        <v>0</v>
      </c>
      <c r="UL7" s="322">
        <v>0</v>
      </c>
      <c r="UM7" s="322">
        <v>0</v>
      </c>
      <c r="UN7" s="322">
        <v>0</v>
      </c>
      <c r="UO7" s="322">
        <v>0</v>
      </c>
      <c r="UP7" s="322">
        <v>0</v>
      </c>
      <c r="UQ7" s="322">
        <v>0</v>
      </c>
      <c r="UR7" s="322">
        <v>0</v>
      </c>
      <c r="US7" s="322">
        <v>0</v>
      </c>
      <c r="UT7" s="322">
        <v>0</v>
      </c>
      <c r="UU7" s="322">
        <v>0</v>
      </c>
      <c r="UV7" s="322">
        <v>0</v>
      </c>
      <c r="UW7" s="322">
        <v>0</v>
      </c>
      <c r="UX7" s="322">
        <v>0</v>
      </c>
      <c r="UY7" s="322">
        <f>VLOOKUP($B7,'Sintesi (CFI-TS)'!$C$30:$AE$57,29,FALSE)</f>
        <v>0</v>
      </c>
      <c r="UZ7" s="322">
        <f>VLOOKUP($B7,'Sintesi (CFI-TS)'!$C$30:$AE$57,29,FALSE)</f>
        <v>0</v>
      </c>
      <c r="VA7" s="322">
        <f>VLOOKUP($B7,'Sintesi (CFI-TS)'!$C$30:$AE$57,29,FALSE)</f>
        <v>0</v>
      </c>
      <c r="VB7" s="322">
        <f>VLOOKUP($B7,'Sintesi (CFI-TS)'!$C$30:$AE$57,29,FALSE)</f>
        <v>0</v>
      </c>
      <c r="VC7" s="322">
        <f>VLOOKUP($B7,'Sintesi (CFI-TS)'!$C$30:$AE$57,29,FALSE)</f>
        <v>0</v>
      </c>
      <c r="VD7" s="322">
        <f>VLOOKUP($B7,'Sintesi (CFI-TS)'!$C$30:$AE$57,29,FALSE)</f>
        <v>0</v>
      </c>
      <c r="VE7" s="322">
        <f>VLOOKUP($B7,'Sintesi (CFI-TS)'!$C$30:$AE$57,29,FALSE)</f>
        <v>0</v>
      </c>
      <c r="VF7" s="322">
        <f>VLOOKUP($B7,'Sintesi (CFI-TS)'!$C$30:$AE$57,29,FALSE)</f>
        <v>0</v>
      </c>
      <c r="VG7" s="322">
        <f>VLOOKUP($B7,'Sintesi (CFI-TS)'!$C$30:$AE$57,29,FALSE)</f>
        <v>0</v>
      </c>
      <c r="VH7" s="322">
        <f>VLOOKUP($B7,'Sintesi (CFI-TS)'!$C$30:$AE$57,29,FALSE)</f>
        <v>0</v>
      </c>
      <c r="VI7" s="322">
        <f>VLOOKUP($B7,'Sintesi (CFI-TS)'!$C$30:$AE$57,29,FALSE)</f>
        <v>0</v>
      </c>
      <c r="VJ7" s="322">
        <f>VLOOKUP($B7,'Sintesi (CFI-TS)'!$C$30:$AE$57,29,FALSE)</f>
        <v>0</v>
      </c>
      <c r="VK7" s="322">
        <f>VLOOKUP($B7,'Sintesi (CFI-TS)'!$C$30:$AE$57,29,FALSE)</f>
        <v>0</v>
      </c>
      <c r="VL7" s="322">
        <f>VLOOKUP($B7,'Sintesi (CFI-TS)'!$C$30:$AE$57,29,FALSE)</f>
        <v>0</v>
      </c>
      <c r="VM7" s="322">
        <f>VLOOKUP($B7,'Sintesi (CFI-TS)'!$C$30:$AE$57,29,FALSE)</f>
        <v>0</v>
      </c>
      <c r="VN7" s="322">
        <f>VLOOKUP($B7,'Sintesi (CFI-TS)'!$C$30:$AE$57,29,FALSE)</f>
        <v>0</v>
      </c>
      <c r="VO7" s="322">
        <f>VLOOKUP($B7,'Sintesi (CFI-TS)'!$C$30:$AE$57,29,FALSE)</f>
        <v>0</v>
      </c>
      <c r="VP7" s="322">
        <f>VLOOKUP($B7,'Sintesi (CFI-TS)'!$C$30:$AE$57,29,FALSE)</f>
        <v>0</v>
      </c>
      <c r="VQ7" s="322">
        <f>VLOOKUP($B7,'Sintesi (CFI-TS)'!$C$30:$AE$57,29,FALSE)</f>
        <v>0</v>
      </c>
      <c r="VR7" s="322">
        <f>VLOOKUP($B7,'Sintesi (CFI-TS)'!$C$30:$AE$57,29,FALSE)</f>
        <v>0</v>
      </c>
      <c r="VS7" s="322">
        <f>VLOOKUP($B7,'Sintesi (CFI-TS)'!$C$30:$AE$57,29,FALSE)</f>
        <v>0</v>
      </c>
      <c r="VT7" s="322">
        <f>VLOOKUP($B7,'Sintesi (CFI-TS)'!$C$30:$AE$57,29,FALSE)</f>
        <v>0</v>
      </c>
      <c r="VU7" s="322">
        <f>VLOOKUP($B7,'Sintesi (CFI-TS)'!$C$30:$AE$57,29,FALSE)</f>
        <v>0</v>
      </c>
      <c r="VV7" s="322">
        <f>VLOOKUP($B7,'Sintesi (CFI-TS)'!$C$30:$AE$57,29,FALSE)</f>
        <v>0</v>
      </c>
      <c r="VW7" s="322">
        <f>VLOOKUP($B7,'Sintesi (CFI-TS)'!$C$30:$AE$57,29,FALSE)</f>
        <v>0</v>
      </c>
      <c r="VX7" s="322">
        <f>VLOOKUP($B7,'Sintesi (CFI-TS)'!$C$30:$AE$57,29,FALSE)</f>
        <v>0</v>
      </c>
      <c r="VY7" s="322">
        <f>VLOOKUP($B7,'Sintesi (CFI-TS)'!$C$30:$AE$57,29,FALSE)</f>
        <v>0</v>
      </c>
      <c r="VZ7" s="322">
        <f>VLOOKUP($B7,'Sintesi (CFI-TS)'!$C$30:$AE$57,29,FALSE)</f>
        <v>0</v>
      </c>
      <c r="WA7" s="322">
        <f>VLOOKUP($B7,'Sintesi (CFI-TS)'!$C$30:$AE$57,29,FALSE)</f>
        <v>0</v>
      </c>
      <c r="WB7" s="322">
        <f>VLOOKUP($B7,'Sintesi (CFI-TS)'!$C$30:$AE$57,29,FALSE)</f>
        <v>0</v>
      </c>
      <c r="WC7" s="322">
        <f>VLOOKUP($B7,'Sintesi (CFI-TS)'!$C$30:$AE$57,29,FALSE)</f>
        <v>0</v>
      </c>
      <c r="WD7" s="322">
        <f>VLOOKUP($B7,'Sintesi (CFI-TS)'!$C$30:$AE$57,29,FALSE)</f>
        <v>0</v>
      </c>
      <c r="WE7" s="322">
        <f>VLOOKUP($B7,'Sintesi (CFI-TS)'!$C$30:$AE$57,29,FALSE)</f>
        <v>0</v>
      </c>
      <c r="WF7" s="322">
        <f>VLOOKUP($B7,'Sintesi (CFI-TS)'!$C$30:$AE$57,29,FALSE)</f>
        <v>0</v>
      </c>
      <c r="WG7" s="322">
        <f>VLOOKUP($B7,'Sintesi (CFI-TS)'!$C$30:$AE$57,29,FALSE)</f>
        <v>0</v>
      </c>
      <c r="WH7" s="322">
        <f>VLOOKUP($B7,'Sintesi (CFI-TS)'!$C$30:$AE$57,29,FALSE)</f>
        <v>0</v>
      </c>
      <c r="WI7" s="322">
        <f>VLOOKUP($B7,'Sintesi (CFI-TS)'!$C$30:$AE$57,29,FALSE)</f>
        <v>0</v>
      </c>
      <c r="WJ7" s="322">
        <f>VLOOKUP($B7,'Sintesi (CFI-TS)'!$C$30:$AE$57,29,FALSE)</f>
        <v>0</v>
      </c>
      <c r="WK7" s="322">
        <f>VLOOKUP($B7,'Sintesi (CFI-TS)'!$C$30:$AE$57,29,FALSE)</f>
        <v>0</v>
      </c>
      <c r="WL7" s="322">
        <f>VLOOKUP($B7,'Sintesi (CFI-TS)'!$C$30:$AE$57,29,FALSE)</f>
        <v>0</v>
      </c>
      <c r="WM7" s="322">
        <f>VLOOKUP($B7,'Sintesi (CFI-TS)'!$C$30:$AE$57,29,FALSE)</f>
        <v>0</v>
      </c>
      <c r="WN7" s="322">
        <f>VLOOKUP($B7,'Sintesi (CFI-TS)'!$C$30:$AE$57,29,FALSE)</f>
        <v>0</v>
      </c>
      <c r="WO7" s="322">
        <f>VLOOKUP($B7,'Sintesi (CFI-TS)'!$C$30:$AE$57,29,FALSE)</f>
        <v>0</v>
      </c>
      <c r="WP7" s="322">
        <f>VLOOKUP($B7,'Sintesi (CFI-TS)'!$C$30:$AE$57,29,FALSE)</f>
        <v>0</v>
      </c>
      <c r="WQ7" s="322">
        <f>VLOOKUP($B7,'Sintesi (CFI-TS)'!$C$30:$AE$57,29,FALSE)</f>
        <v>0</v>
      </c>
      <c r="WR7" s="322">
        <f>VLOOKUP($B7,'Sintesi (CFI-TS)'!$C$30:$AE$57,29,FALSE)</f>
        <v>0</v>
      </c>
      <c r="WS7" s="322">
        <f>VLOOKUP($B7,'Sintesi (CFI-TS)'!$C$30:$AE$57,29,FALSE)</f>
        <v>0</v>
      </c>
      <c r="WT7" s="322">
        <f>VLOOKUP($B7,'Sintesi (CFI-TS)'!$C$30:$AE$57,29,FALSE)</f>
        <v>0</v>
      </c>
      <c r="WU7" s="322">
        <f>VLOOKUP($B7,'Sintesi (CFI-TS)'!$C$30:$AE$57,29,FALSE)</f>
        <v>0</v>
      </c>
      <c r="WV7" s="322">
        <f>VLOOKUP($B7,'Sintesi (CFI-TS)'!$C$30:$AE$57,29,FALSE)</f>
        <v>0</v>
      </c>
      <c r="WW7" s="322">
        <f>VLOOKUP($B7,'Sintesi (CFI-TS)'!$C$30:$AE$57,29,FALSE)</f>
        <v>0</v>
      </c>
      <c r="WX7" s="322">
        <f>VLOOKUP($B7,'Sintesi (CFI-TS)'!$C$30:$AE$57,29,FALSE)</f>
        <v>0</v>
      </c>
      <c r="WY7" s="322">
        <f>VLOOKUP($B7,'Sintesi (CFI-TS)'!$C$30:$AE$57,29,FALSE)</f>
        <v>0</v>
      </c>
      <c r="WZ7" s="322">
        <f>VLOOKUP($B7,'Sintesi (CFI-TS)'!$C$30:$AE$57,29,FALSE)</f>
        <v>0</v>
      </c>
      <c r="XA7" s="322">
        <f>VLOOKUP($B7,'Sintesi (CFI-TS)'!$C$30:$AE$57,29,FALSE)</f>
        <v>0</v>
      </c>
      <c r="XB7" s="322">
        <f>VLOOKUP($B7,'Sintesi (CFI-TS)'!$C$30:$AE$57,29,FALSE)</f>
        <v>0</v>
      </c>
      <c r="XC7" s="322">
        <f>VLOOKUP($B7,'Sintesi (CFI-TS)'!$C$30:$AE$57,29,FALSE)</f>
        <v>0</v>
      </c>
      <c r="XD7" s="322">
        <f>VLOOKUP($B7,'Sintesi (CFI-TS)'!$C$30:$AE$57,29,FALSE)</f>
        <v>0</v>
      </c>
      <c r="XE7" s="322">
        <f>VLOOKUP($B7,'Sintesi (CFI-TS)'!$C$30:$AE$57,29,FALSE)</f>
        <v>0</v>
      </c>
      <c r="XF7" s="322">
        <f>VLOOKUP($B7,'Sintesi (CFI-TS)'!$C$30:$AE$57,29,FALSE)</f>
        <v>0</v>
      </c>
      <c r="XG7" s="322">
        <f>VLOOKUP($B7,'Sintesi (CFI-TS)'!$C$30:$AE$57,29,FALSE)</f>
        <v>0</v>
      </c>
      <c r="XH7" s="322">
        <f>VLOOKUP($B7,'Sintesi (CFI-TS)'!$C$30:$AE$57,29,FALSE)</f>
        <v>0</v>
      </c>
      <c r="XI7" s="322">
        <f>VLOOKUP($B7,'Sintesi (CFI-TS)'!$C$30:$AE$57,29,FALSE)</f>
        <v>0</v>
      </c>
      <c r="XJ7" s="322">
        <f>VLOOKUP($B7,'Sintesi (CFI-TS)'!$C$30:$AE$57,29,FALSE)</f>
        <v>0</v>
      </c>
      <c r="XK7" s="322">
        <f>VLOOKUP($B7,'Sintesi (CFI-TS)'!$C$30:$AE$57,29,FALSE)</f>
        <v>0</v>
      </c>
      <c r="XL7" s="322">
        <f>VLOOKUP($B7,'Sintesi (CFI-TS)'!$C$30:$AE$57,29,FALSE)</f>
        <v>0</v>
      </c>
      <c r="XM7" s="322">
        <f>VLOOKUP($B7,'Sintesi (CFI-TS)'!$C$30:$AE$57,29,FALSE)</f>
        <v>0</v>
      </c>
      <c r="XN7" s="322">
        <f>VLOOKUP($B7,'Sintesi (CFI-TS)'!$C$30:$AE$57,29,FALSE)</f>
        <v>0</v>
      </c>
      <c r="XO7" s="322">
        <f>VLOOKUP($B7,'Sintesi (CFI-TS)'!$C$30:$AE$57,29,FALSE)</f>
        <v>0</v>
      </c>
      <c r="XP7" s="322">
        <f>VLOOKUP($B7,'Sintesi (CFI-TS)'!$C$30:$AE$57,29,FALSE)</f>
        <v>0</v>
      </c>
      <c r="XQ7" s="322">
        <f>VLOOKUP($B7,'Sintesi (CFI-TS)'!$C$30:$AE$57,29,FALSE)</f>
        <v>0</v>
      </c>
      <c r="XR7" s="322">
        <f>VLOOKUP($B7,'Sintesi (CFI-TS)'!$C$30:$AE$57,29,FALSE)</f>
        <v>0</v>
      </c>
      <c r="XS7" s="322">
        <f>VLOOKUP($B7,'Sintesi (CFI-TS)'!$C$30:$AE$57,29,FALSE)</f>
        <v>0</v>
      </c>
      <c r="XT7" s="322">
        <f>VLOOKUP($B7,'Sintesi (CFI-TS)'!$C$30:$AE$57,29,FALSE)</f>
        <v>0</v>
      </c>
      <c r="XU7" s="322">
        <f>VLOOKUP($B7,'Sintesi (CFI-TS)'!$C$30:$AE$57,29,FALSE)</f>
        <v>0</v>
      </c>
      <c r="XV7" s="322">
        <f>VLOOKUP($B7,'Sintesi (CFI-TS)'!$C$30:$AE$57,29,FALSE)</f>
        <v>0</v>
      </c>
      <c r="XW7" s="322">
        <f>VLOOKUP($B7,'Sintesi (CFI-TS)'!$C$30:$AE$57,29,FALSE)</f>
        <v>0</v>
      </c>
      <c r="XX7" s="322">
        <f>VLOOKUP($B7,'Sintesi (CFI-TS)'!$C$30:$AE$57,29,FALSE)</f>
        <v>0</v>
      </c>
      <c r="XY7" s="322">
        <f>VLOOKUP($B7,'Sintesi (CFI-TS)'!$C$30:$AE$57,29,FALSE)</f>
        <v>0</v>
      </c>
      <c r="XZ7" s="322">
        <f>VLOOKUP($B7,'Sintesi (CFI-TS)'!$C$30:$AE$57,29,FALSE)</f>
        <v>0</v>
      </c>
      <c r="YA7" s="322">
        <f>VLOOKUP($B7,'Sintesi (CFI-TS)'!$C$30:$AE$57,29,FALSE)</f>
        <v>0</v>
      </c>
      <c r="YB7" s="322"/>
      <c r="YC7" s="322"/>
      <c r="YD7" s="322"/>
      <c r="YE7" s="501">
        <v>0</v>
      </c>
      <c r="YF7" s="501">
        <v>0</v>
      </c>
      <c r="YG7" s="501">
        <v>0</v>
      </c>
      <c r="YH7" s="501">
        <v>0</v>
      </c>
      <c r="YI7" s="501">
        <v>0</v>
      </c>
      <c r="YJ7" s="501">
        <v>0</v>
      </c>
      <c r="YK7" s="501">
        <v>0</v>
      </c>
      <c r="YL7" s="501">
        <v>0</v>
      </c>
      <c r="YM7" s="501">
        <v>0</v>
      </c>
      <c r="YN7" s="501">
        <v>0</v>
      </c>
      <c r="YO7" s="501">
        <v>0</v>
      </c>
      <c r="YP7" s="501">
        <v>0</v>
      </c>
      <c r="YQ7" s="501">
        <v>0</v>
      </c>
      <c r="YR7" s="501">
        <v>0</v>
      </c>
      <c r="YS7" s="501">
        <v>0</v>
      </c>
      <c r="YT7" s="501">
        <v>0</v>
      </c>
      <c r="YU7" s="501">
        <v>0</v>
      </c>
      <c r="YV7" s="501">
        <v>0</v>
      </c>
      <c r="YW7" s="501">
        <v>0</v>
      </c>
      <c r="YX7" s="501">
        <v>0</v>
      </c>
      <c r="YY7" s="501">
        <v>0</v>
      </c>
      <c r="YZ7" s="501">
        <v>0</v>
      </c>
      <c r="ZA7" s="501">
        <v>0</v>
      </c>
      <c r="ZB7" s="501">
        <f>VLOOKUP($B7,'Sintesi (CFI-TS)'!$C$30:$AE$57,22,FALSE)</f>
        <v>0</v>
      </c>
      <c r="ZC7" s="501">
        <f>VLOOKUP($B7,'Sintesi (CFI-TS)'!$C$30:$AE$57,22,FALSE)</f>
        <v>0</v>
      </c>
      <c r="ZD7" s="501">
        <f>VLOOKUP($B7,'Sintesi (CFI-TS)'!$C$30:$AE$57,22,FALSE)</f>
        <v>0</v>
      </c>
      <c r="ZE7" s="501">
        <f>VLOOKUP($B7,'Sintesi (CFI-TS)'!$C$30:$AE$57,22,FALSE)</f>
        <v>0</v>
      </c>
      <c r="ZF7" s="501">
        <f>VLOOKUP($B7,'Sintesi (CFI-TS)'!$C$30:$AE$57,22,FALSE)</f>
        <v>0</v>
      </c>
      <c r="ZG7" s="501">
        <f>VLOOKUP($B7,'Sintesi (CFI-TS)'!$C$30:$AE$57,22,FALSE)</f>
        <v>0</v>
      </c>
      <c r="ZH7" s="501">
        <f>VLOOKUP($B7,'Sintesi (CFI-TS)'!$C$30:$AE$57,22,FALSE)</f>
        <v>0</v>
      </c>
      <c r="ZI7" s="501">
        <f>VLOOKUP($B7,'Sintesi (CFI-TS)'!$C$30:$AE$57,22,FALSE)</f>
        <v>0</v>
      </c>
      <c r="ZJ7" s="501">
        <f>VLOOKUP($B7,'Sintesi (CFI-TS)'!$C$30:$AE$57,22,FALSE)</f>
        <v>0</v>
      </c>
      <c r="ZK7" s="501">
        <f>VLOOKUP($B7,'Sintesi (CFI-TS)'!$C$30:$AE$57,22,FALSE)</f>
        <v>0</v>
      </c>
      <c r="ZL7" s="501">
        <f>VLOOKUP($B7,'Sintesi (CFI-TS)'!$C$30:$AE$57,22,FALSE)</f>
        <v>0</v>
      </c>
      <c r="ZM7" s="501">
        <f>VLOOKUP($B7,'Sintesi (CFI-TS)'!$C$30:$AE$57,22,FALSE)</f>
        <v>0</v>
      </c>
      <c r="ZN7" s="501">
        <f>VLOOKUP($B7,'Sintesi (CFI-TS)'!$C$30:$AE$57,22,FALSE)</f>
        <v>0</v>
      </c>
      <c r="ZO7" s="501">
        <f>VLOOKUP($B7,'Sintesi (CFI-TS)'!$C$30:$AE$57,22,FALSE)</f>
        <v>0</v>
      </c>
      <c r="ZP7" s="501">
        <f>VLOOKUP($B7,'Sintesi (CFI-TS)'!$C$30:$AE$57,22,FALSE)</f>
        <v>0</v>
      </c>
      <c r="ZQ7" s="501">
        <f>VLOOKUP($B7,'Sintesi (CFI-TS)'!$C$30:$AE$57,22,FALSE)</f>
        <v>0</v>
      </c>
      <c r="ZR7" s="501">
        <f>VLOOKUP($B7,'Sintesi (CFI-TS)'!$C$30:$AE$57,22,FALSE)</f>
        <v>0</v>
      </c>
      <c r="ZS7" s="501">
        <f>VLOOKUP($B7,'Sintesi (CFI-TS)'!$C$30:$AE$57,22,FALSE)</f>
        <v>0</v>
      </c>
      <c r="ZT7" s="501">
        <f>VLOOKUP($B7,'Sintesi (CFI-TS)'!$C$30:$AE$57,22,FALSE)</f>
        <v>0</v>
      </c>
      <c r="ZU7" s="501">
        <f>VLOOKUP($B7,'Sintesi (CFI-TS)'!$C$30:$AE$57,22,FALSE)</f>
        <v>0</v>
      </c>
      <c r="ZV7" s="501">
        <f>VLOOKUP($B7,'Sintesi (CFI-TS)'!$C$30:$AE$57,22,FALSE)</f>
        <v>0</v>
      </c>
      <c r="ZW7" s="501">
        <f>VLOOKUP($B7,'Sintesi (CFI-TS)'!$C$30:$AE$57,22,FALSE)</f>
        <v>0</v>
      </c>
      <c r="ZX7" s="501">
        <f>VLOOKUP($B7,'Sintesi (CFI-TS)'!$C$30:$AE$57,22,FALSE)</f>
        <v>0</v>
      </c>
      <c r="ZY7" s="501">
        <f>VLOOKUP($B7,'Sintesi (CFI-TS)'!$C$30:$AE$57,22,FALSE)</f>
        <v>0</v>
      </c>
      <c r="ZZ7" s="501">
        <f>VLOOKUP($B7,'Sintesi (CFI-TS)'!$C$30:$AE$57,22,FALSE)</f>
        <v>0</v>
      </c>
      <c r="AAA7" s="501">
        <f>VLOOKUP($B7,'Sintesi (CFI-TS)'!$C$30:$AE$57,22,FALSE)</f>
        <v>0</v>
      </c>
      <c r="AAB7" s="501">
        <f>VLOOKUP($B7,'Sintesi (CFI-TS)'!$C$30:$AE$57,22,FALSE)</f>
        <v>0</v>
      </c>
      <c r="AAC7" s="501">
        <f>VLOOKUP($B7,'Sintesi (CFI-TS)'!$C$30:$AE$57,22,FALSE)</f>
        <v>0</v>
      </c>
      <c r="AAD7" s="501">
        <f>VLOOKUP($B7,'Sintesi (CFI-TS)'!$C$30:$AE$57,22,FALSE)</f>
        <v>0</v>
      </c>
      <c r="AAE7" s="501">
        <f>VLOOKUP($B7,'Sintesi (CFI-TS)'!$C$30:$AE$57,22,FALSE)</f>
        <v>0</v>
      </c>
      <c r="AAF7" s="501">
        <f>VLOOKUP($B7,'Sintesi (CFI-TS)'!$C$30:$AE$57,22,FALSE)</f>
        <v>0</v>
      </c>
      <c r="AAG7" s="501">
        <f>VLOOKUP($B7,'Sintesi (CFI-TS)'!$C$30:$AE$57,22,FALSE)</f>
        <v>0</v>
      </c>
      <c r="AAH7" s="501">
        <f>VLOOKUP($B7,'Sintesi (CFI-TS)'!$C$30:$AE$57,22,FALSE)</f>
        <v>0</v>
      </c>
      <c r="AAI7" s="501">
        <f>VLOOKUP($B7,'Sintesi (CFI-TS)'!$C$30:$AE$57,22,FALSE)</f>
        <v>0</v>
      </c>
      <c r="AAJ7" s="501">
        <f>VLOOKUP($B7,'Sintesi (CFI-TS)'!$C$30:$AE$57,22,FALSE)</f>
        <v>0</v>
      </c>
      <c r="AAK7" s="501">
        <f>VLOOKUP($B7,'Sintesi (CFI-TS)'!$C$30:$AE$57,22,FALSE)</f>
        <v>0</v>
      </c>
      <c r="AAL7" s="501">
        <f>VLOOKUP($B7,'Sintesi (CFI-TS)'!$C$30:$AE$57,22,FALSE)</f>
        <v>0</v>
      </c>
      <c r="AAM7" s="501">
        <f>VLOOKUP($B7,'Sintesi (CFI-TS)'!$C$30:$AE$57,22,FALSE)</f>
        <v>0</v>
      </c>
      <c r="AAN7" s="501">
        <f>VLOOKUP($B7,'Sintesi (CFI-TS)'!$C$30:$AE$57,22,FALSE)</f>
        <v>0</v>
      </c>
      <c r="AAO7" s="501">
        <f>VLOOKUP($B7,'Sintesi (CFI-TS)'!$C$30:$AE$57,22,FALSE)</f>
        <v>0</v>
      </c>
      <c r="AAP7" s="501">
        <f>VLOOKUP($B7,'Sintesi (CFI-TS)'!$C$30:$AE$57,22,FALSE)</f>
        <v>0</v>
      </c>
      <c r="AAQ7" s="501">
        <f>VLOOKUP($B7,'Sintesi (CFI-TS)'!$C$30:$AE$57,22,FALSE)</f>
        <v>0</v>
      </c>
      <c r="AAR7" s="501">
        <f>VLOOKUP($B7,'Sintesi (CFI-TS)'!$C$30:$AE$57,22,FALSE)</f>
        <v>0</v>
      </c>
      <c r="AAS7" s="501">
        <f>VLOOKUP($B7,'Sintesi (CFI-TS)'!$C$30:$AE$57,22,FALSE)</f>
        <v>0</v>
      </c>
      <c r="AAT7" s="501">
        <f>VLOOKUP($B7,'Sintesi (CFI-TS)'!$C$30:$AE$57,22,FALSE)</f>
        <v>0</v>
      </c>
      <c r="AAU7" s="501">
        <f>VLOOKUP($B7,'Sintesi (CFI-TS)'!$C$30:$AE$57,22,FALSE)</f>
        <v>0</v>
      </c>
      <c r="AAV7" s="501">
        <f>VLOOKUP($B7,'Sintesi (CFI-TS)'!$C$30:$AE$57,22,FALSE)</f>
        <v>0</v>
      </c>
      <c r="AAW7" s="501">
        <f>VLOOKUP($B7,'Sintesi (CFI-TS)'!$C$30:$AE$57,22,FALSE)</f>
        <v>0</v>
      </c>
      <c r="AAX7" s="501">
        <f>VLOOKUP($B7,'Sintesi (CFI-TS)'!$C$30:$AE$57,22,FALSE)</f>
        <v>0</v>
      </c>
      <c r="AAY7" s="501">
        <f>VLOOKUP($B7,'Sintesi (CFI-TS)'!$C$30:$AE$57,22,FALSE)</f>
        <v>0</v>
      </c>
      <c r="AAZ7" s="501">
        <f>VLOOKUP($B7,'Sintesi (CFI-TS)'!$C$30:$AE$57,22,FALSE)</f>
        <v>0</v>
      </c>
      <c r="ABA7" s="501">
        <f>VLOOKUP($B7,'Sintesi (CFI-TS)'!$C$30:$AE$57,22,FALSE)</f>
        <v>0</v>
      </c>
      <c r="ABB7" s="501">
        <f>VLOOKUP($B7,'Sintesi (CFI-TS)'!$C$30:$AE$57,22,FALSE)</f>
        <v>0</v>
      </c>
      <c r="ABC7" s="501">
        <f>VLOOKUP($B7,'Sintesi (CFI-TS)'!$C$30:$AE$57,22,FALSE)</f>
        <v>0</v>
      </c>
      <c r="ABD7" s="501">
        <f>VLOOKUP($B7,'Sintesi (CFI-TS)'!$C$30:$AE$57,22,FALSE)</f>
        <v>0</v>
      </c>
      <c r="ABE7" s="501">
        <f>VLOOKUP($B7,'Sintesi (CFI-TS)'!$C$30:$AE$57,22,FALSE)</f>
        <v>0</v>
      </c>
      <c r="ABF7" s="501">
        <f>VLOOKUP($B7,'Sintesi (CFI-TS)'!$C$30:$AE$57,22,FALSE)</f>
        <v>0</v>
      </c>
      <c r="ABG7" s="501">
        <f>VLOOKUP($B7,'Sintesi (CFI-TS)'!$C$30:$AE$57,22,FALSE)</f>
        <v>0</v>
      </c>
      <c r="ABH7" s="501">
        <f>VLOOKUP($B7,'Sintesi (CFI-TS)'!$C$30:$AE$57,22,FALSE)</f>
        <v>0</v>
      </c>
      <c r="ABI7" s="501">
        <f>VLOOKUP($B7,'Sintesi (CFI-TS)'!$C$30:$AE$57,22,FALSE)</f>
        <v>0</v>
      </c>
      <c r="ABJ7" s="501">
        <f>VLOOKUP($B7,'Sintesi (CFI-TS)'!$C$30:$AE$57,22,FALSE)</f>
        <v>0</v>
      </c>
      <c r="ABK7" s="501">
        <f>VLOOKUP($B7,'Sintesi (CFI-TS)'!$C$30:$AE$57,22,FALSE)</f>
        <v>0</v>
      </c>
      <c r="ABL7" s="501">
        <f>VLOOKUP($B7,'Sintesi (CFI-TS)'!$C$30:$AE$57,22,FALSE)</f>
        <v>0</v>
      </c>
      <c r="ABM7" s="501">
        <f>VLOOKUP($B7,'Sintesi (CFI-TS)'!$C$30:$AE$57,22,FALSE)</f>
        <v>0</v>
      </c>
      <c r="ABN7" s="501">
        <f>VLOOKUP($B7,'Sintesi (CFI-TS)'!$C$30:$AE$57,22,FALSE)</f>
        <v>0</v>
      </c>
      <c r="ABO7" s="501">
        <f>VLOOKUP($B7,'Sintesi (CFI-TS)'!$C$30:$AE$57,22,FALSE)</f>
        <v>0</v>
      </c>
      <c r="ABP7" s="501">
        <f>VLOOKUP($B7,'Sintesi (CFI-TS)'!$C$30:$AE$57,22,FALSE)</f>
        <v>0</v>
      </c>
      <c r="ABQ7" s="501">
        <f>VLOOKUP($B7,'Sintesi (CFI-TS)'!$C$30:$AE$57,22,FALSE)</f>
        <v>0</v>
      </c>
      <c r="ABR7" s="501">
        <f>VLOOKUP($B7,'Sintesi (CFI-TS)'!$C$30:$AE$57,22,FALSE)</f>
        <v>0</v>
      </c>
      <c r="ABS7" s="501">
        <f>VLOOKUP($B7,'Sintesi (CFI-TS)'!$C$30:$AE$57,22,FALSE)</f>
        <v>0</v>
      </c>
      <c r="ABT7" s="501">
        <f>VLOOKUP($B7,'Sintesi (CFI-TS)'!$C$30:$AE$57,22,FALSE)</f>
        <v>0</v>
      </c>
      <c r="ABU7" s="501">
        <f>VLOOKUP($B7,'Sintesi (CFI-TS)'!$C$30:$AE$57,22,FALSE)</f>
        <v>0</v>
      </c>
      <c r="ABV7" s="501">
        <f>VLOOKUP($B7,'Sintesi (CFI-TS)'!$C$30:$AE$57,22,FALSE)</f>
        <v>0</v>
      </c>
      <c r="ABW7" s="501">
        <f>VLOOKUP($B7,'Sintesi (CFI-TS)'!$C$30:$AE$57,22,FALSE)</f>
        <v>0</v>
      </c>
      <c r="ABX7" s="501">
        <f>VLOOKUP($B7,'Sintesi (CFI-TS)'!$C$30:$AE$57,22,FALSE)</f>
        <v>0</v>
      </c>
      <c r="ABY7" s="501">
        <f>VLOOKUP($B7,'Sintesi (CFI-TS)'!$C$30:$AE$57,22,FALSE)</f>
        <v>0</v>
      </c>
      <c r="ABZ7" s="501">
        <f>VLOOKUP($B7,'Sintesi (CFI-TS)'!$C$30:$AE$57,22,FALSE)</f>
        <v>0</v>
      </c>
      <c r="ACA7" s="501">
        <f>VLOOKUP($B7,'Sintesi (CFI-TS)'!$C$30:$AE$57,22,FALSE)</f>
        <v>0</v>
      </c>
      <c r="ACB7" s="501">
        <f>VLOOKUP($B7,'Sintesi (CFI-TS)'!$C$30:$AE$57,22,FALSE)</f>
        <v>0</v>
      </c>
      <c r="ACC7" s="501">
        <f>VLOOKUP($B7,'Sintesi (CFI-TS)'!$C$30:$AE$57,22,FALSE)</f>
        <v>0</v>
      </c>
      <c r="ACD7" s="501">
        <f>VLOOKUP($B7,'Sintesi (CFI-TS)'!$C$30:$AE$57,22,FALSE)</f>
        <v>0</v>
      </c>
      <c r="ACE7" s="501"/>
      <c r="ACF7" s="501"/>
      <c r="ACG7" s="501"/>
      <c r="ACH7" s="86"/>
      <c r="ACI7" s="88">
        <v>0</v>
      </c>
      <c r="ACJ7" s="89">
        <v>43271</v>
      </c>
      <c r="ACK7" s="89">
        <v>43315</v>
      </c>
      <c r="ACL7" s="80">
        <v>0</v>
      </c>
      <c r="ACM7" s="80">
        <v>0</v>
      </c>
      <c r="ACN7" s="80">
        <v>0</v>
      </c>
      <c r="ACO7" s="80">
        <v>0</v>
      </c>
      <c r="ACP7" s="80">
        <v>0</v>
      </c>
      <c r="ACQ7" s="80">
        <v>0</v>
      </c>
      <c r="ACR7" s="80">
        <v>0</v>
      </c>
      <c r="ACS7" s="80">
        <v>0</v>
      </c>
      <c r="ACT7" s="80">
        <v>0</v>
      </c>
      <c r="ACU7" s="80">
        <v>0</v>
      </c>
      <c r="ACV7" s="80">
        <v>0</v>
      </c>
      <c r="ACW7" s="80">
        <v>0</v>
      </c>
      <c r="ACX7" s="80">
        <v>0</v>
      </c>
      <c r="ACY7" s="80">
        <v>0</v>
      </c>
      <c r="ACZ7" s="80">
        <v>0</v>
      </c>
      <c r="ADA7" s="80">
        <v>0</v>
      </c>
      <c r="ADB7" s="80">
        <v>0</v>
      </c>
      <c r="ADC7" s="80">
        <v>0</v>
      </c>
      <c r="ADD7" s="80">
        <v>0</v>
      </c>
      <c r="ADE7" s="80">
        <v>2</v>
      </c>
      <c r="ADF7" s="80">
        <v>2</v>
      </c>
      <c r="ADG7" s="80">
        <v>2</v>
      </c>
      <c r="ADH7" s="80">
        <v>2</v>
      </c>
      <c r="ADI7" s="80">
        <v>2</v>
      </c>
      <c r="ADJ7" s="80">
        <v>2</v>
      </c>
      <c r="ADK7" s="80">
        <v>2</v>
      </c>
      <c r="ADL7" s="80">
        <v>2</v>
      </c>
      <c r="ADM7" s="80">
        <v>2</v>
      </c>
      <c r="ADN7" s="80">
        <v>2</v>
      </c>
      <c r="ADO7" s="80">
        <v>2</v>
      </c>
      <c r="ADP7" s="80">
        <v>2</v>
      </c>
      <c r="ADQ7" s="80">
        <v>2</v>
      </c>
      <c r="ADR7" s="80">
        <v>2</v>
      </c>
      <c r="ADS7" s="80">
        <v>2</v>
      </c>
      <c r="ADT7" s="80">
        <v>2</v>
      </c>
      <c r="ADU7" s="80">
        <v>2</v>
      </c>
      <c r="ADV7" s="80">
        <v>2</v>
      </c>
      <c r="ADW7" s="80">
        <v>2</v>
      </c>
      <c r="ADX7" s="80">
        <v>2</v>
      </c>
      <c r="ADY7" s="80">
        <v>2</v>
      </c>
      <c r="ADZ7" s="80">
        <v>2</v>
      </c>
      <c r="AEA7" s="80">
        <v>2</v>
      </c>
      <c r="AEB7" s="80">
        <v>2</v>
      </c>
      <c r="AEC7" s="80">
        <v>2</v>
      </c>
      <c r="AED7" s="80">
        <v>2</v>
      </c>
      <c r="AEE7" s="80">
        <v>0</v>
      </c>
      <c r="AEF7" s="80">
        <v>0</v>
      </c>
      <c r="AEG7" s="80">
        <v>0</v>
      </c>
      <c r="AEH7" s="80">
        <v>0</v>
      </c>
      <c r="AEI7" s="80">
        <v>0</v>
      </c>
      <c r="AEJ7" s="80">
        <v>0</v>
      </c>
      <c r="AEK7" s="80">
        <v>0</v>
      </c>
      <c r="AEL7" s="80">
        <v>0</v>
      </c>
      <c r="AEM7" s="80">
        <v>0</v>
      </c>
      <c r="AEN7" s="80">
        <v>0</v>
      </c>
      <c r="AEO7" s="80">
        <v>0</v>
      </c>
      <c r="AEP7" s="80">
        <v>0</v>
      </c>
      <c r="AEQ7" s="80">
        <v>0</v>
      </c>
      <c r="AER7" s="80">
        <v>0</v>
      </c>
      <c r="AES7" s="80">
        <v>0</v>
      </c>
      <c r="AET7" s="80">
        <v>0</v>
      </c>
      <c r="AEU7" s="80">
        <v>0</v>
      </c>
      <c r="AEV7" s="80">
        <v>0</v>
      </c>
      <c r="AEW7" s="80">
        <v>0</v>
      </c>
      <c r="AEX7" s="80">
        <v>0</v>
      </c>
      <c r="AEY7" s="80">
        <v>0</v>
      </c>
      <c r="AEZ7" s="80">
        <v>0</v>
      </c>
      <c r="AFA7" s="80">
        <v>0</v>
      </c>
      <c r="AFB7" s="80">
        <v>0</v>
      </c>
      <c r="AFC7" s="80">
        <v>0</v>
      </c>
      <c r="AFD7" s="80">
        <v>0</v>
      </c>
      <c r="AFE7" s="80">
        <v>0</v>
      </c>
      <c r="AFF7" s="80">
        <v>0</v>
      </c>
      <c r="AFG7" s="80">
        <v>0</v>
      </c>
      <c r="AFH7" s="80">
        <v>0</v>
      </c>
      <c r="AFI7" s="80">
        <v>0</v>
      </c>
      <c r="AFJ7" s="80">
        <v>0</v>
      </c>
      <c r="AFK7" s="80">
        <v>0</v>
      </c>
      <c r="AFL7" s="80">
        <v>0</v>
      </c>
      <c r="AFM7" s="80">
        <v>0</v>
      </c>
      <c r="AFN7" s="80">
        <v>0</v>
      </c>
      <c r="AFO7" s="80">
        <v>0</v>
      </c>
      <c r="AFP7" s="80">
        <v>0</v>
      </c>
      <c r="AFQ7" s="80">
        <v>0</v>
      </c>
      <c r="AFR7" s="80">
        <v>0</v>
      </c>
      <c r="AFS7" s="80">
        <v>0</v>
      </c>
      <c r="AFT7" s="80">
        <v>0</v>
      </c>
      <c r="AFU7" s="80">
        <v>0</v>
      </c>
      <c r="AFV7" s="80">
        <v>0</v>
      </c>
      <c r="AFW7" s="80">
        <v>0</v>
      </c>
      <c r="AFX7" s="80">
        <v>0</v>
      </c>
      <c r="AFY7" s="80">
        <v>0</v>
      </c>
      <c r="AFZ7" s="80">
        <v>0</v>
      </c>
      <c r="AGA7" s="80">
        <v>0</v>
      </c>
      <c r="AGB7" s="80">
        <v>0</v>
      </c>
      <c r="AGC7" s="80">
        <v>0</v>
      </c>
      <c r="AGD7" s="80">
        <v>0</v>
      </c>
      <c r="AGE7" s="80">
        <v>0</v>
      </c>
      <c r="AGF7" s="80">
        <v>0</v>
      </c>
      <c r="AGG7" s="80">
        <v>0</v>
      </c>
      <c r="AGH7" s="80">
        <v>0</v>
      </c>
      <c r="AGI7" s="177"/>
      <c r="AGJ7" s="177"/>
      <c r="AGK7" s="177"/>
      <c r="AGL7" s="177"/>
      <c r="AGM7" s="177"/>
      <c r="AGN7" s="104"/>
      <c r="AGO7" s="104"/>
      <c r="AGP7" s="104"/>
      <c r="AGQ7" s="104"/>
      <c r="AGR7" s="104"/>
      <c r="AGS7" s="104"/>
      <c r="AGT7" s="104"/>
      <c r="AGU7" s="104"/>
      <c r="AGV7" s="104"/>
      <c r="AGW7" s="104"/>
      <c r="AGX7" s="104"/>
      <c r="AGY7" s="104"/>
      <c r="AGZ7" s="104"/>
      <c r="AHA7" s="104"/>
      <c r="AHB7" s="104"/>
      <c r="AHC7" s="104"/>
      <c r="AHD7" s="104"/>
      <c r="AHE7" s="104"/>
      <c r="AHF7" s="104"/>
      <c r="AHG7" s="104"/>
      <c r="AHH7" s="104"/>
      <c r="AHI7" s="104"/>
      <c r="AHJ7" s="104"/>
      <c r="AHK7" s="104"/>
      <c r="AHL7" s="104"/>
      <c r="AHM7" s="104"/>
      <c r="AHN7" s="104"/>
      <c r="AHO7" s="104"/>
      <c r="AHP7" s="104"/>
      <c r="AHQ7" s="104"/>
      <c r="AHR7" s="104"/>
      <c r="AHS7" s="104"/>
      <c r="AHT7" s="104"/>
      <c r="AHU7" s="104"/>
      <c r="AHV7" s="104"/>
      <c r="AHW7" s="104"/>
      <c r="AHX7" s="104"/>
      <c r="AHY7" s="104"/>
      <c r="AHZ7" s="104"/>
      <c r="AIA7" s="104"/>
      <c r="AIB7" s="104"/>
      <c r="AIC7" s="104"/>
      <c r="AID7" s="104"/>
      <c r="AIE7" s="104"/>
      <c r="AIF7" s="104"/>
      <c r="AIG7" s="104"/>
      <c r="AIH7" s="104"/>
      <c r="AII7" s="104"/>
      <c r="AIJ7" s="104"/>
      <c r="AIK7" s="104"/>
      <c r="AIL7" s="104"/>
      <c r="AIM7" s="104"/>
      <c r="AIN7" s="104"/>
      <c r="AIO7" s="104"/>
      <c r="AIP7" s="104"/>
      <c r="AIQ7" s="104"/>
      <c r="AIR7" s="104"/>
      <c r="AIS7" s="104"/>
      <c r="AIT7" s="104"/>
      <c r="AIU7" s="104"/>
      <c r="AIV7" s="104"/>
      <c r="AIW7" s="104"/>
      <c r="AIX7" s="104"/>
      <c r="AIY7" s="104"/>
      <c r="AIZ7" s="104"/>
      <c r="AJA7" s="104"/>
      <c r="AJB7" s="104"/>
      <c r="AJC7" s="104"/>
      <c r="AJD7" s="104"/>
      <c r="AJE7" s="104"/>
      <c r="AJF7" s="104"/>
      <c r="AJG7" s="104"/>
      <c r="AJH7" s="104"/>
      <c r="AJI7" s="104"/>
      <c r="AJJ7" s="104"/>
      <c r="AJK7" s="104"/>
      <c r="AJL7" s="104"/>
      <c r="AJM7" s="104"/>
      <c r="AJN7" s="104"/>
      <c r="AJO7" s="104"/>
      <c r="AJP7" s="104"/>
      <c r="AJQ7" s="104"/>
      <c r="AJR7" s="104"/>
      <c r="AJS7" s="104"/>
      <c r="AJT7" s="104"/>
      <c r="AJU7" s="104"/>
      <c r="AJV7" s="104"/>
      <c r="AJW7" s="104"/>
      <c r="AJX7" s="104"/>
      <c r="AJY7" s="104"/>
      <c r="AJZ7" s="104"/>
      <c r="AKA7" s="104"/>
      <c r="AKB7" s="104"/>
      <c r="AKC7" s="104"/>
      <c r="AKD7" s="104"/>
      <c r="AKE7" s="104"/>
      <c r="AKF7" s="104"/>
      <c r="AKG7" s="104"/>
      <c r="AKH7" s="104"/>
      <c r="AKI7" s="104"/>
      <c r="AKJ7" s="104"/>
      <c r="AKK7" s="104"/>
      <c r="AKL7" s="104"/>
      <c r="AKM7" s="104"/>
      <c r="AKN7" s="104"/>
      <c r="AKO7" s="104"/>
      <c r="AKP7" s="104"/>
      <c r="AKQ7" s="104"/>
      <c r="AKR7" s="104"/>
      <c r="AKS7" s="104"/>
      <c r="AKT7" s="104"/>
      <c r="AKU7" s="104"/>
      <c r="AKV7" s="104"/>
      <c r="AKW7" s="104"/>
      <c r="AKX7" s="104"/>
      <c r="AKY7" s="104"/>
      <c r="AKZ7" s="104"/>
      <c r="ALA7" s="104"/>
      <c r="ALB7" s="104"/>
      <c r="ALC7" s="104"/>
      <c r="ALD7" s="104"/>
      <c r="ALE7" s="104"/>
      <c r="ALF7" s="104"/>
      <c r="ALG7" s="104"/>
      <c r="ALH7" s="104"/>
      <c r="ALI7" s="104"/>
      <c r="ALJ7" s="104"/>
      <c r="ALK7" s="104"/>
      <c r="ALL7" s="104"/>
      <c r="ALM7" s="104"/>
      <c r="ALN7" s="104"/>
      <c r="ALO7" s="104"/>
      <c r="ALP7" s="104"/>
      <c r="ALQ7" s="104"/>
      <c r="ALR7" s="104"/>
      <c r="ALS7" s="104"/>
      <c r="ALT7" s="104"/>
      <c r="ALU7" s="104"/>
      <c r="ALV7" s="104"/>
      <c r="ALW7" s="104"/>
      <c r="ALX7" s="104"/>
      <c r="ALY7" s="104"/>
      <c r="ALZ7" s="104"/>
      <c r="AMA7" s="104"/>
      <c r="AMB7" s="104"/>
      <c r="AMC7" s="104"/>
      <c r="AMD7" s="104"/>
      <c r="AME7" s="104"/>
      <c r="AMF7" s="104"/>
      <c r="AMG7" s="104"/>
      <c r="AMH7" s="104"/>
      <c r="AMI7" s="104"/>
      <c r="AMJ7" s="104"/>
      <c r="AMK7" s="104"/>
      <c r="AML7" s="104"/>
      <c r="AMM7" s="104"/>
      <c r="AMN7" s="104"/>
      <c r="AMO7" s="104"/>
      <c r="AMP7" s="104"/>
      <c r="AMQ7" s="104"/>
      <c r="AMR7" s="104"/>
      <c r="AMS7" s="104"/>
      <c r="AMT7" s="104"/>
      <c r="AMU7" s="104"/>
      <c r="AMV7" s="104"/>
      <c r="AMW7" s="104"/>
      <c r="AMX7" s="104"/>
      <c r="AMY7" s="104"/>
      <c r="AMZ7" s="104"/>
      <c r="ANA7" s="104"/>
      <c r="ANB7" s="104"/>
      <c r="ANC7" s="104"/>
      <c r="AND7" s="104"/>
      <c r="ANE7" s="104"/>
      <c r="ANF7" s="104"/>
      <c r="ANG7" s="104"/>
      <c r="ANH7" s="104"/>
      <c r="ANI7" s="104"/>
      <c r="ANJ7" s="104"/>
      <c r="ANK7" s="104"/>
      <c r="ANL7" s="104"/>
      <c r="ANM7" s="104"/>
      <c r="ANN7" s="104"/>
      <c r="ANO7" s="104"/>
      <c r="ANP7" s="104"/>
      <c r="ANQ7" s="104"/>
      <c r="ANR7" s="104"/>
      <c r="ANS7" s="104"/>
      <c r="ANT7" s="104"/>
      <c r="ANU7" s="104"/>
      <c r="ANV7" s="104"/>
      <c r="ANW7" s="104"/>
      <c r="ANX7" s="104"/>
      <c r="ANY7" s="104"/>
      <c r="ANZ7" s="104"/>
      <c r="AOA7" s="104"/>
      <c r="AOB7" s="104"/>
      <c r="AOC7" s="104"/>
      <c r="AOD7" s="104"/>
      <c r="AOE7" s="104"/>
      <c r="AOF7" s="104"/>
      <c r="AOG7" s="104"/>
      <c r="AOH7" s="104"/>
      <c r="AOI7" s="104"/>
      <c r="AOJ7" s="104"/>
      <c r="AOK7" s="104"/>
      <c r="AOL7" s="104"/>
      <c r="AOM7" s="104"/>
      <c r="AON7" s="104"/>
      <c r="AOO7" s="104"/>
      <c r="AOP7" s="104"/>
      <c r="AOQ7" s="104"/>
      <c r="AOR7" s="104"/>
      <c r="AOS7" s="104"/>
      <c r="AOT7" s="104"/>
      <c r="AOU7" s="104"/>
      <c r="AOV7" s="104"/>
      <c r="AOW7" s="104"/>
      <c r="AOX7" s="104"/>
      <c r="AOY7" s="104"/>
      <c r="AOZ7" s="104"/>
      <c r="APA7" s="104"/>
      <c r="APB7" s="104"/>
      <c r="APC7" s="104"/>
      <c r="APD7" s="104"/>
      <c r="APE7" s="104"/>
      <c r="APF7" s="104"/>
      <c r="APG7" s="104"/>
      <c r="APH7" s="104"/>
      <c r="API7" s="104"/>
      <c r="APJ7" s="104"/>
      <c r="APK7" s="104"/>
      <c r="APL7" s="104"/>
      <c r="APM7" s="104"/>
      <c r="APN7" s="104"/>
      <c r="APO7" s="104"/>
      <c r="APP7" s="104"/>
      <c r="APQ7" s="104"/>
      <c r="APR7" s="104"/>
      <c r="APS7" s="104"/>
      <c r="APT7" s="104"/>
      <c r="APU7" s="104"/>
      <c r="APV7" s="104"/>
      <c r="APW7" s="104"/>
      <c r="APX7" s="104"/>
      <c r="APY7" s="104"/>
      <c r="APZ7" s="104"/>
      <c r="AQA7" s="104"/>
      <c r="AQB7" s="104"/>
      <c r="AQC7" s="104"/>
      <c r="AQD7" s="104"/>
      <c r="AQE7" s="104"/>
      <c r="AQF7" s="104"/>
      <c r="AQG7" s="104"/>
      <c r="AQH7" s="104"/>
      <c r="AQI7" s="104"/>
      <c r="AQJ7" s="104"/>
      <c r="AQK7" s="104"/>
      <c r="AQL7" s="104"/>
      <c r="AQM7" s="104"/>
      <c r="AQN7" s="104"/>
      <c r="AQO7" s="104"/>
      <c r="AQP7" s="104"/>
      <c r="AQQ7" s="104"/>
      <c r="AQR7" s="104"/>
      <c r="AQS7" s="104"/>
      <c r="AQT7" s="104"/>
      <c r="AQU7" s="104"/>
      <c r="AQV7" s="104"/>
      <c r="AQW7" s="104"/>
      <c r="AQX7" s="104"/>
      <c r="AQY7" s="104"/>
      <c r="AQZ7" s="104"/>
      <c r="ARA7" s="104"/>
      <c r="ARB7" s="104"/>
      <c r="ARC7" s="104"/>
      <c r="ARD7" s="104"/>
      <c r="ARE7" s="104"/>
      <c r="ARF7" s="104"/>
      <c r="ARG7" s="104"/>
      <c r="ARH7" s="104"/>
      <c r="ARI7" s="104"/>
      <c r="ARJ7" s="104"/>
      <c r="ARK7" s="104"/>
      <c r="ARL7" s="104"/>
      <c r="ARM7" s="104"/>
      <c r="ARN7" s="104"/>
      <c r="ARO7" s="104"/>
      <c r="ARP7" s="104"/>
      <c r="ARQ7" s="104"/>
      <c r="ARR7" s="104"/>
      <c r="ARS7" s="104"/>
      <c r="ART7" s="104"/>
      <c r="ARU7" s="104"/>
      <c r="ARV7" s="104"/>
      <c r="ARW7" s="104"/>
      <c r="ARX7" s="104"/>
      <c r="ARY7" s="104"/>
      <c r="ARZ7" s="104"/>
      <c r="ASA7" s="104"/>
      <c r="ASB7" s="104"/>
      <c r="ASC7" s="104"/>
      <c r="ASD7" s="104"/>
      <c r="ASE7" s="104"/>
      <c r="ASF7" s="104"/>
      <c r="ASG7" s="104"/>
      <c r="ASH7" s="104"/>
      <c r="ASI7" s="104"/>
      <c r="ASJ7" s="104"/>
      <c r="ASK7" s="104"/>
      <c r="ASL7" s="104"/>
      <c r="ASM7" s="104"/>
      <c r="ASN7" s="104"/>
      <c r="ASO7" s="104"/>
      <c r="ASP7" s="104"/>
      <c r="ASQ7" s="104"/>
      <c r="ASR7" s="104"/>
      <c r="ASS7" s="104"/>
      <c r="AST7" s="104"/>
      <c r="ASU7" s="104"/>
      <c r="ASV7" s="104"/>
      <c r="ASW7" s="104"/>
      <c r="ASX7" s="104"/>
      <c r="ASY7" s="104"/>
      <c r="ASZ7" s="104"/>
      <c r="ATA7" s="104"/>
      <c r="ATB7" s="104"/>
      <c r="ATC7" s="104"/>
      <c r="ATD7" s="104"/>
      <c r="ATE7" s="104"/>
      <c r="ATF7" s="104"/>
      <c r="ATG7" s="104"/>
      <c r="ATH7" s="104"/>
      <c r="ATI7" s="104"/>
      <c r="ATJ7" s="104"/>
      <c r="ATK7" s="104"/>
      <c r="ATL7" s="104"/>
      <c r="ATM7" s="104"/>
      <c r="ATN7" s="104"/>
      <c r="ATO7" s="104"/>
      <c r="ATP7" s="104"/>
      <c r="ATQ7" s="104"/>
      <c r="ATR7" s="104"/>
      <c r="ATS7" s="104"/>
      <c r="ATT7" s="104"/>
      <c r="ATU7" s="104"/>
      <c r="ATV7" s="104"/>
      <c r="ATW7" s="104"/>
      <c r="ATX7" s="104"/>
      <c r="ATY7" s="104"/>
      <c r="ATZ7" s="104"/>
      <c r="AUA7" s="104"/>
      <c r="AUB7" s="104"/>
      <c r="AUC7" s="104"/>
      <c r="AUD7" s="104"/>
      <c r="AUE7" s="104"/>
      <c r="AUF7" s="104"/>
      <c r="AUG7" s="104"/>
      <c r="AUH7" s="104"/>
      <c r="AUI7" s="104"/>
      <c r="AUJ7" s="104"/>
      <c r="AUK7" s="104"/>
      <c r="AUL7" s="104"/>
      <c r="AUM7" s="104"/>
      <c r="AUN7" s="104"/>
      <c r="AUO7" s="104"/>
      <c r="AUP7" s="104"/>
      <c r="AUQ7" s="104"/>
      <c r="AUR7" s="104"/>
      <c r="AUS7" s="104"/>
      <c r="AUT7" s="104"/>
      <c r="AUU7" s="104"/>
      <c r="AUV7" s="104"/>
      <c r="AUW7" s="104"/>
      <c r="AUX7" s="104"/>
      <c r="AUY7" s="104"/>
      <c r="AUZ7" s="104"/>
      <c r="AVA7" s="104"/>
      <c r="AVB7" s="104"/>
      <c r="AVC7" s="104"/>
      <c r="AVD7" s="104"/>
      <c r="AVE7" s="104"/>
      <c r="AVF7" s="104"/>
      <c r="AVG7" s="104"/>
      <c r="AVH7" s="104"/>
      <c r="AVI7" s="104"/>
      <c r="AVJ7" s="104"/>
      <c r="AVK7" s="104"/>
      <c r="AVL7" s="104"/>
      <c r="AVM7" s="104"/>
      <c r="AVN7" s="104"/>
      <c r="AVO7" s="104"/>
      <c r="AVP7" s="104"/>
      <c r="AVQ7" s="104"/>
      <c r="AVR7" s="104"/>
      <c r="AVS7" s="104"/>
      <c r="AVT7" s="104"/>
      <c r="AVU7" s="104"/>
      <c r="AVV7" s="104"/>
      <c r="AVW7" s="104"/>
      <c r="AVX7" s="104"/>
      <c r="AVY7" s="104"/>
      <c r="AVZ7" s="104"/>
      <c r="AWA7" s="104"/>
      <c r="AWB7" s="104"/>
      <c r="AWC7" s="104"/>
      <c r="AWD7" s="104"/>
      <c r="AWE7" s="104"/>
      <c r="AWF7" s="104"/>
      <c r="AWG7" s="104"/>
      <c r="AWH7" s="104"/>
      <c r="AWI7" s="104"/>
      <c r="AWJ7" s="104"/>
      <c r="AWK7" s="104"/>
      <c r="AWL7" s="104"/>
      <c r="AWM7" s="104"/>
      <c r="AWN7" s="104"/>
      <c r="AWO7" s="104"/>
      <c r="AWP7" s="104"/>
      <c r="AWQ7" s="104"/>
      <c r="AWR7" s="104"/>
      <c r="AWS7" s="104"/>
      <c r="AWT7" s="104"/>
      <c r="AWU7" s="104"/>
      <c r="AWV7" s="104"/>
      <c r="AWW7" s="104"/>
      <c r="AWX7" s="104"/>
      <c r="AWY7" s="104"/>
      <c r="AWZ7" s="104"/>
      <c r="AXA7" s="104"/>
      <c r="AXB7" s="104"/>
      <c r="AXC7" s="104"/>
      <c r="AXD7" s="104"/>
      <c r="AXE7" s="104"/>
      <c r="AXF7" s="104"/>
      <c r="AXG7" s="104"/>
      <c r="AXH7" s="104"/>
      <c r="AXI7" s="104"/>
      <c r="AXJ7" s="104"/>
      <c r="AXK7" s="104"/>
      <c r="AXL7" s="104"/>
      <c r="AXM7" s="104"/>
      <c r="AXN7" s="104"/>
      <c r="AXO7" s="104"/>
      <c r="AXP7" s="104"/>
      <c r="AXQ7" s="104"/>
      <c r="AXR7" s="104"/>
      <c r="AXS7" s="104"/>
      <c r="AXT7" s="104"/>
      <c r="AXU7" s="104"/>
      <c r="AXV7" s="104"/>
      <c r="AXW7" s="104"/>
      <c r="AXX7" s="104"/>
      <c r="AXY7" s="104"/>
      <c r="AXZ7" s="104"/>
      <c r="AYA7" s="104"/>
      <c r="AYB7" s="104"/>
      <c r="AYC7" s="104"/>
      <c r="AYD7" s="104"/>
      <c r="AYE7" s="104"/>
      <c r="AYF7" s="104"/>
      <c r="AYG7" s="104"/>
      <c r="AYH7" s="104"/>
      <c r="AYI7" s="104"/>
      <c r="AYJ7" s="104"/>
      <c r="AYK7" s="104"/>
      <c r="AYL7" s="104"/>
      <c r="AYM7" s="104"/>
      <c r="AYN7" s="104"/>
      <c r="AYO7" s="104"/>
      <c r="AYP7" s="104"/>
      <c r="AYQ7" s="104"/>
      <c r="AYR7" s="104"/>
      <c r="AYS7" s="104"/>
      <c r="AYT7" s="104"/>
      <c r="AYU7" s="104"/>
      <c r="AYV7" s="104"/>
      <c r="AYW7" s="104"/>
      <c r="AYX7" s="104"/>
      <c r="AYY7" s="104"/>
      <c r="AYZ7" s="104"/>
      <c r="AZA7" s="104"/>
      <c r="AZB7" s="104"/>
      <c r="AZC7" s="104"/>
      <c r="AZD7" s="104"/>
      <c r="AZE7" s="104"/>
      <c r="AZF7" s="104"/>
      <c r="AZG7" s="104"/>
      <c r="AZH7" s="104"/>
      <c r="AZI7" s="104"/>
      <c r="AZJ7" s="104"/>
      <c r="AZK7" s="104"/>
      <c r="AZL7" s="104"/>
      <c r="AZM7" s="104"/>
      <c r="AZN7" s="104"/>
      <c r="AZO7" s="104"/>
      <c r="AZP7" s="104"/>
      <c r="AZQ7" s="104"/>
      <c r="AZR7" s="104"/>
      <c r="AZS7" s="104"/>
      <c r="AZT7" s="104"/>
      <c r="AZU7" s="104"/>
      <c r="AZV7" s="104"/>
      <c r="AZW7" s="104"/>
      <c r="AZX7" s="104"/>
      <c r="AZY7" s="104"/>
      <c r="AZZ7" s="104"/>
      <c r="BAA7" s="104"/>
      <c r="BAB7" s="104"/>
      <c r="BAC7" s="104"/>
      <c r="BAD7" s="104"/>
      <c r="BAE7" s="104"/>
      <c r="BAF7" s="104"/>
      <c r="BAG7" s="104"/>
      <c r="BAH7" s="104"/>
      <c r="BAI7" s="104"/>
      <c r="BAJ7" s="104"/>
      <c r="BAK7" s="104"/>
      <c r="BAL7" s="104"/>
      <c r="BAM7" s="104"/>
      <c r="BAN7" s="104"/>
      <c r="BAO7" s="104"/>
      <c r="BAP7" s="104"/>
      <c r="BAQ7" s="104"/>
      <c r="BAR7" s="104"/>
      <c r="BAS7" s="104"/>
      <c r="BAT7" s="104"/>
      <c r="BAU7" s="104"/>
      <c r="BAV7" s="104"/>
      <c r="BAW7" s="104"/>
      <c r="BAX7" s="104"/>
      <c r="BAY7" s="104"/>
      <c r="BAZ7" s="104"/>
      <c r="BBA7" s="104"/>
      <c r="BBB7" s="104"/>
      <c r="BBC7" s="104"/>
      <c r="BBD7" s="104"/>
      <c r="BBE7" s="104"/>
      <c r="BBF7" s="104"/>
      <c r="BBG7" s="104"/>
      <c r="BBH7" s="104"/>
      <c r="BBI7" s="104"/>
      <c r="BBJ7" s="104"/>
      <c r="BBK7" s="104"/>
      <c r="BBL7" s="104"/>
      <c r="BBM7" s="104"/>
      <c r="BBN7" s="104"/>
      <c r="BBO7" s="104"/>
      <c r="BBP7" s="104"/>
      <c r="BBQ7" s="104"/>
      <c r="BBR7" s="104"/>
      <c r="BBS7" s="104"/>
      <c r="BBT7" s="104"/>
      <c r="BBU7" s="104"/>
      <c r="BBV7" s="104"/>
      <c r="BBW7" s="104"/>
      <c r="BBX7" s="104"/>
      <c r="BBY7" s="104"/>
      <c r="BBZ7" s="104"/>
      <c r="BCA7" s="104"/>
      <c r="BCB7" s="104"/>
      <c r="BCC7" s="104"/>
      <c r="BCD7" s="104"/>
      <c r="BCE7" s="104"/>
      <c r="BCF7" s="104"/>
      <c r="BCG7" s="104"/>
      <c r="BCH7" s="104"/>
      <c r="BCI7" s="104"/>
      <c r="BCJ7" s="104"/>
      <c r="BCK7" s="104"/>
      <c r="BCL7" s="104"/>
      <c r="BCM7" s="104"/>
      <c r="BCN7" s="104"/>
      <c r="BCO7" s="104"/>
      <c r="BCP7" s="104"/>
      <c r="BCQ7" s="104"/>
      <c r="BCR7" s="104"/>
      <c r="BCS7" s="104"/>
      <c r="BCT7" s="104"/>
      <c r="BCU7" s="104"/>
      <c r="BCV7" s="104"/>
      <c r="BCW7" s="104"/>
      <c r="BCX7" s="104"/>
      <c r="BCY7" s="104"/>
      <c r="BCZ7" s="104"/>
      <c r="BDA7" s="104"/>
      <c r="BDB7" s="104"/>
      <c r="BDC7" s="104"/>
      <c r="BDD7" s="104"/>
      <c r="BDE7" s="104"/>
      <c r="BDF7" s="104"/>
      <c r="BDG7" s="104"/>
      <c r="BDH7" s="104"/>
      <c r="BDI7" s="104"/>
      <c r="BDJ7" s="104"/>
      <c r="BDK7" s="104"/>
      <c r="BDL7" s="104"/>
      <c r="BDM7" s="104"/>
      <c r="BDN7" s="104"/>
      <c r="BDO7" s="104"/>
      <c r="BDP7" s="104"/>
      <c r="BDQ7" s="104"/>
      <c r="BDR7" s="104"/>
      <c r="BDS7" s="104"/>
      <c r="BDT7" s="104"/>
      <c r="BDU7" s="104"/>
      <c r="BDV7" s="104"/>
      <c r="BDW7" s="104"/>
      <c r="BDX7" s="104"/>
      <c r="BDY7" s="104"/>
      <c r="BDZ7" s="104"/>
      <c r="BEA7" s="104"/>
      <c r="BEB7" s="104"/>
      <c r="BEC7" s="104"/>
      <c r="BED7" s="104"/>
      <c r="BEE7" s="104"/>
      <c r="BEF7" s="104"/>
      <c r="BEG7" s="104"/>
      <c r="BEH7" s="104"/>
      <c r="BEI7" s="104"/>
      <c r="BEJ7" s="104"/>
      <c r="BEK7" s="104"/>
      <c r="BEL7" s="104"/>
      <c r="BEM7" s="104"/>
      <c r="BEN7" s="104"/>
      <c r="BEO7" s="104"/>
      <c r="BEP7" s="104"/>
      <c r="BEQ7" s="104"/>
      <c r="BER7" s="104"/>
      <c r="BES7" s="104"/>
      <c r="BET7" s="104"/>
      <c r="BEU7" s="104"/>
      <c r="BEV7" s="104"/>
      <c r="BEW7" s="104"/>
      <c r="BEX7" s="104"/>
      <c r="BEY7" s="104"/>
      <c r="BEZ7" s="104"/>
      <c r="BFA7" s="104"/>
      <c r="BFB7" s="104"/>
      <c r="BFC7" s="104"/>
      <c r="BFD7" s="104"/>
      <c r="BFE7" s="104"/>
      <c r="BFF7" s="104"/>
      <c r="BFG7" s="104"/>
      <c r="BFH7" s="104"/>
      <c r="BFI7" s="104"/>
      <c r="BFJ7" s="104"/>
      <c r="BFK7" s="104"/>
      <c r="BFL7" s="104"/>
      <c r="BFM7" s="104"/>
      <c r="BFN7" s="104"/>
      <c r="BFO7" s="104"/>
      <c r="BFP7" s="104"/>
      <c r="BFQ7" s="104"/>
      <c r="BFR7" s="104"/>
      <c r="BFS7" s="104"/>
      <c r="BFT7" s="104"/>
      <c r="BFU7" s="104"/>
      <c r="BFV7" s="104"/>
      <c r="BFW7" s="104"/>
      <c r="BFX7" s="104"/>
      <c r="BFY7" s="104"/>
      <c r="BFZ7" s="104"/>
      <c r="BGA7" s="104"/>
      <c r="BGB7" s="104"/>
      <c r="BGC7" s="104"/>
      <c r="BGD7" s="104"/>
      <c r="BGE7" s="104"/>
      <c r="BGF7" s="104"/>
      <c r="BGG7" s="104"/>
      <c r="BGH7" s="104"/>
      <c r="BGI7" s="104"/>
      <c r="BGJ7" s="104"/>
      <c r="BGK7" s="104"/>
      <c r="BGL7" s="104"/>
      <c r="BGM7" s="104"/>
      <c r="BGN7" s="104"/>
      <c r="BGO7" s="104"/>
      <c r="BGP7" s="104"/>
      <c r="BGQ7" s="104"/>
      <c r="BGR7" s="104"/>
      <c r="BGS7" s="104"/>
      <c r="BGT7" s="104"/>
      <c r="BGU7" s="104"/>
      <c r="BGV7" s="104"/>
      <c r="BGW7" s="104"/>
      <c r="BGX7" s="104"/>
      <c r="BGY7" s="104"/>
      <c r="BGZ7" s="104"/>
      <c r="BHA7" s="104"/>
      <c r="BHB7" s="104"/>
      <c r="BHC7" s="104"/>
      <c r="BHD7" s="104"/>
      <c r="BHE7" s="104"/>
      <c r="BHF7" s="104"/>
      <c r="BHG7" s="104"/>
      <c r="BHH7" s="104"/>
      <c r="BHI7" s="104"/>
      <c r="BHJ7" s="104"/>
      <c r="BHK7" s="104"/>
      <c r="BHL7" s="104"/>
      <c r="BHM7" s="104"/>
      <c r="BHN7" s="104"/>
      <c r="BHO7" s="104"/>
      <c r="BHP7" s="104"/>
      <c r="BHQ7" s="104"/>
      <c r="BHR7" s="104"/>
      <c r="BHS7" s="104"/>
      <c r="BHT7" s="104"/>
      <c r="BHU7" s="104"/>
      <c r="BHV7" s="104"/>
      <c r="BHW7" s="104"/>
      <c r="BHX7" s="104"/>
      <c r="BHY7" s="104"/>
      <c r="BHZ7" s="104"/>
      <c r="BIA7" s="104"/>
      <c r="BIB7" s="104"/>
      <c r="BIC7" s="104"/>
      <c r="BID7" s="104"/>
      <c r="BIE7" s="104"/>
      <c r="BIF7" s="104"/>
      <c r="BIG7" s="104"/>
      <c r="BIH7" s="104"/>
      <c r="BII7" s="104"/>
      <c r="BIJ7" s="104"/>
      <c r="BIK7" s="104"/>
      <c r="BIL7" s="104"/>
      <c r="BIM7" s="104"/>
      <c r="BIN7" s="104"/>
      <c r="BIO7" s="104"/>
      <c r="BIP7" s="104"/>
      <c r="BIQ7" s="104"/>
      <c r="BIR7" s="104"/>
      <c r="BIS7" s="104"/>
      <c r="BIT7" s="104"/>
      <c r="BIU7" s="104"/>
      <c r="BIV7" s="104"/>
      <c r="BIW7" s="104"/>
      <c r="BIX7" s="104"/>
      <c r="BIY7" s="104"/>
      <c r="BIZ7" s="104"/>
      <c r="BJA7" s="104"/>
      <c r="BJB7" s="104"/>
      <c r="BJC7" s="104"/>
      <c r="BJD7" s="104"/>
      <c r="BJE7" s="104"/>
      <c r="BJF7" s="104"/>
      <c r="BJG7" s="104"/>
      <c r="BJH7" s="104"/>
      <c r="BJI7" s="104"/>
      <c r="BJJ7" s="104"/>
      <c r="BJK7" s="104"/>
      <c r="BJL7" s="104"/>
      <c r="BJM7" s="104"/>
      <c r="BJN7" s="104"/>
      <c r="BJO7" s="104"/>
      <c r="BJP7" s="104"/>
      <c r="BJQ7" s="104"/>
      <c r="BJR7" s="104"/>
      <c r="BJS7" s="104"/>
      <c r="BJT7" s="104"/>
      <c r="BJU7" s="104"/>
      <c r="BJV7" s="104"/>
      <c r="BJW7" s="104"/>
      <c r="BJX7" s="104"/>
      <c r="BJY7" s="104"/>
      <c r="BJZ7" s="104"/>
      <c r="BKA7" s="104"/>
      <c r="BKB7" s="104"/>
      <c r="BKC7" s="104"/>
      <c r="BKD7" s="104"/>
      <c r="BKE7" s="104"/>
      <c r="BKF7" s="104"/>
      <c r="BKG7" s="104"/>
      <c r="BKH7" s="104"/>
      <c r="BKI7" s="104"/>
      <c r="BKJ7" s="104"/>
      <c r="BKK7" s="104"/>
      <c r="BKL7" s="104"/>
      <c r="BKM7" s="104"/>
      <c r="BKN7" s="104"/>
      <c r="BKO7" s="104"/>
      <c r="BKP7" s="104"/>
      <c r="BKQ7" s="104"/>
      <c r="BKR7" s="104"/>
      <c r="BKS7" s="104"/>
      <c r="BKT7" s="104"/>
      <c r="BKU7" s="104"/>
      <c r="BKV7" s="104"/>
      <c r="BKW7" s="104"/>
      <c r="BKX7" s="104"/>
      <c r="BKY7" s="104"/>
      <c r="BKZ7" s="104"/>
      <c r="BLA7" s="104"/>
      <c r="BLB7" s="104"/>
      <c r="BLC7" s="104"/>
      <c r="BLD7" s="104"/>
      <c r="BLE7" s="104"/>
      <c r="BLF7" s="104"/>
      <c r="BLG7" s="104"/>
      <c r="BLH7" s="104"/>
      <c r="BLI7" s="104"/>
      <c r="BLJ7" s="104"/>
      <c r="BLK7" s="104"/>
      <c r="BLL7" s="104"/>
      <c r="BLM7" s="104"/>
      <c r="BLN7" s="104"/>
      <c r="BLO7" s="104"/>
      <c r="BLP7" s="104"/>
      <c r="BLQ7" s="104"/>
      <c r="BLR7" s="104"/>
      <c r="BLS7" s="104"/>
      <c r="BLT7" s="104"/>
      <c r="BLU7" s="104"/>
      <c r="BLV7" s="104"/>
      <c r="BLW7" s="104"/>
      <c r="BLX7" s="104"/>
      <c r="BLY7" s="104"/>
      <c r="BLZ7" s="104"/>
      <c r="BMA7" s="104"/>
      <c r="BMB7" s="104"/>
      <c r="BMC7" s="104"/>
      <c r="BMD7" s="104"/>
      <c r="BME7" s="104"/>
      <c r="BMF7" s="104"/>
      <c r="BMG7" s="104"/>
      <c r="BMH7" s="104"/>
      <c r="BMI7" s="104"/>
      <c r="BMJ7" s="104"/>
      <c r="BMK7" s="104"/>
      <c r="BML7" s="104"/>
      <c r="BMM7" s="104"/>
      <c r="BMN7" s="104"/>
      <c r="BMO7" s="104"/>
      <c r="BMP7" s="104"/>
      <c r="BMQ7" s="104"/>
      <c r="BMR7" s="104"/>
      <c r="BMS7" s="104"/>
      <c r="BMT7" s="104"/>
      <c r="BMU7" s="104"/>
      <c r="BMV7" s="104"/>
      <c r="BMW7" s="104"/>
      <c r="BMX7" s="104"/>
      <c r="BMY7" s="104"/>
      <c r="BMZ7" s="104"/>
      <c r="BNA7" s="104"/>
      <c r="BNB7" s="104"/>
      <c r="BNC7" s="104"/>
      <c r="BND7" s="104"/>
      <c r="BNE7" s="104"/>
      <c r="BNF7" s="104"/>
      <c r="BNG7" s="104"/>
      <c r="BNH7" s="104"/>
      <c r="BNI7" s="104"/>
      <c r="BNJ7" s="104"/>
      <c r="BNK7" s="104"/>
      <c r="BNL7" s="104"/>
      <c r="BNM7" s="104"/>
      <c r="BNN7" s="104"/>
      <c r="BNO7" s="104"/>
      <c r="BNP7" s="104"/>
      <c r="BNQ7" s="104"/>
      <c r="BNR7" s="104"/>
      <c r="BNS7" s="104"/>
      <c r="BNT7" s="104"/>
      <c r="BNU7" s="104"/>
      <c r="BNV7" s="104"/>
      <c r="BNW7" s="104"/>
      <c r="BNX7" s="104"/>
      <c r="BNY7" s="104"/>
      <c r="BNZ7" s="104"/>
      <c r="BOA7" s="104"/>
      <c r="BOB7" s="104"/>
      <c r="BOC7" s="104"/>
      <c r="BOD7" s="104"/>
      <c r="BOE7" s="104"/>
      <c r="BOF7" s="104"/>
      <c r="BOG7" s="104"/>
      <c r="BOH7" s="104"/>
      <c r="BOI7" s="104"/>
      <c r="BOJ7" s="104"/>
      <c r="BOK7" s="104"/>
      <c r="BOL7" s="104"/>
      <c r="BOM7" s="104"/>
      <c r="BON7" s="104"/>
      <c r="BOO7" s="104"/>
      <c r="BOP7" s="104"/>
      <c r="BOQ7" s="104"/>
      <c r="BOR7" s="104"/>
      <c r="BOS7" s="104"/>
      <c r="BOT7" s="104"/>
      <c r="BOU7" s="104"/>
      <c r="BOV7" s="104"/>
      <c r="BOW7" s="104"/>
      <c r="BOX7" s="104"/>
      <c r="BOY7" s="104"/>
      <c r="BOZ7" s="104"/>
      <c r="BPA7" s="104"/>
      <c r="BPB7" s="104"/>
      <c r="BPC7" s="104"/>
      <c r="BPD7" s="104"/>
      <c r="BPE7" s="104"/>
      <c r="BPF7" s="104"/>
      <c r="BPG7" s="104"/>
      <c r="BPH7" s="104"/>
      <c r="BPI7" s="104"/>
      <c r="BPJ7" s="104"/>
      <c r="BPK7" s="104"/>
      <c r="BPL7" s="104"/>
      <c r="BPM7" s="104"/>
      <c r="BPN7" s="104"/>
      <c r="BPO7" s="104"/>
      <c r="BPP7" s="104"/>
      <c r="BPQ7" s="104"/>
      <c r="BPR7" s="104"/>
      <c r="BPS7" s="104"/>
      <c r="BPT7" s="104"/>
      <c r="BPU7" s="104"/>
      <c r="BPV7" s="104"/>
      <c r="BPW7" s="104"/>
      <c r="BPX7" s="104"/>
      <c r="BPY7" s="104"/>
      <c r="BPZ7" s="104"/>
      <c r="BQA7" s="104"/>
      <c r="BQB7" s="104"/>
      <c r="BQC7" s="104"/>
      <c r="BQD7" s="104"/>
      <c r="BQE7" s="104"/>
      <c r="BQF7" s="104"/>
      <c r="BQG7" s="104"/>
      <c r="BQH7" s="104"/>
      <c r="BQI7" s="104"/>
      <c r="BQJ7" s="104"/>
      <c r="BQK7" s="104"/>
      <c r="BQL7" s="104"/>
      <c r="BQM7" s="104"/>
      <c r="BQN7" s="104"/>
      <c r="BQO7" s="104"/>
      <c r="BQP7" s="104"/>
      <c r="BQQ7" s="104"/>
      <c r="BQR7" s="104"/>
      <c r="BQS7" s="104"/>
      <c r="BQT7" s="104"/>
      <c r="BQU7" s="104"/>
      <c r="BQV7" s="104"/>
      <c r="BQW7" s="104"/>
      <c r="BQX7" s="104"/>
      <c r="BQY7" s="104"/>
      <c r="BQZ7" s="104"/>
      <c r="BRA7" s="104"/>
      <c r="BRB7" s="104"/>
      <c r="BRC7" s="104"/>
      <c r="BRD7" s="104"/>
      <c r="BRE7" s="104"/>
      <c r="BRF7" s="104"/>
      <c r="BRG7" s="104"/>
      <c r="BRH7" s="104"/>
      <c r="BRI7" s="104"/>
      <c r="BRJ7" s="104"/>
      <c r="BRK7" s="104"/>
      <c r="BRL7" s="104"/>
      <c r="BRM7" s="104"/>
      <c r="BRN7" s="104"/>
      <c r="BRO7" s="104"/>
      <c r="BRP7" s="104"/>
      <c r="BRQ7" s="104"/>
      <c r="BRR7" s="104"/>
      <c r="BRS7" s="104"/>
      <c r="BRT7" s="104"/>
      <c r="BRU7" s="104"/>
      <c r="BRV7" s="104"/>
      <c r="BRW7" s="104"/>
      <c r="BRX7" s="104"/>
      <c r="BRY7" s="104"/>
      <c r="BRZ7" s="104"/>
      <c r="BSA7" s="104"/>
      <c r="BSB7" s="104"/>
      <c r="BSC7" s="104"/>
      <c r="BSD7" s="104"/>
      <c r="BSE7" s="104"/>
      <c r="BSF7" s="104"/>
      <c r="BSG7" s="104"/>
      <c r="BSH7" s="104"/>
      <c r="BSI7" s="104"/>
      <c r="BSJ7" s="104"/>
      <c r="BSK7" s="104"/>
      <c r="BSL7" s="104"/>
      <c r="BSM7" s="104"/>
      <c r="BSN7" s="104"/>
      <c r="BSO7" s="104"/>
      <c r="BSP7" s="104"/>
      <c r="BSQ7" s="104"/>
      <c r="BSR7" s="104"/>
      <c r="BSS7" s="104"/>
      <c r="BST7" s="104"/>
      <c r="BSU7" s="104"/>
      <c r="BSV7" s="104"/>
      <c r="BSW7" s="104"/>
      <c r="BSX7" s="104"/>
      <c r="BSY7" s="104"/>
      <c r="BSZ7" s="104"/>
      <c r="BTA7" s="104"/>
      <c r="BTB7" s="104"/>
      <c r="BTC7" s="104"/>
      <c r="BTD7" s="104"/>
      <c r="BTE7" s="104"/>
      <c r="BTF7" s="104"/>
      <c r="BTG7" s="104"/>
      <c r="BTH7" s="104"/>
      <c r="BTI7" s="104"/>
      <c r="BTJ7" s="104"/>
      <c r="BTK7" s="104"/>
      <c r="BTL7" s="104"/>
      <c r="BTM7" s="104"/>
      <c r="BTN7" s="104"/>
      <c r="BTO7" s="104"/>
      <c r="BTP7" s="104"/>
      <c r="BTQ7" s="104"/>
      <c r="BTR7" s="104"/>
      <c r="BTS7" s="104"/>
      <c r="BTT7" s="104"/>
      <c r="BTU7" s="104"/>
      <c r="BTV7" s="104"/>
      <c r="BTW7" s="104"/>
      <c r="BTX7" s="104"/>
      <c r="BTY7" s="104"/>
      <c r="BTZ7" s="104"/>
      <c r="BUA7" s="104"/>
      <c r="BUB7" s="104"/>
      <c r="BUC7" s="104"/>
      <c r="BUD7" s="104"/>
      <c r="BUE7" s="104"/>
      <c r="BUF7" s="104"/>
      <c r="BUG7" s="104"/>
      <c r="BUH7" s="104"/>
      <c r="BUI7" s="104"/>
      <c r="BUJ7" s="104"/>
      <c r="BUK7" s="104"/>
      <c r="BUL7" s="104"/>
      <c r="BUM7" s="104"/>
      <c r="BUN7" s="104"/>
      <c r="BUO7" s="104"/>
      <c r="BUP7" s="104"/>
      <c r="BUQ7" s="104"/>
      <c r="BUR7" s="104"/>
      <c r="BUS7" s="104"/>
      <c r="BUT7" s="104"/>
      <c r="BUU7" s="104"/>
      <c r="BUV7" s="104"/>
      <c r="BUW7" s="104"/>
      <c r="BUX7" s="104"/>
      <c r="BUY7" s="104"/>
      <c r="BUZ7" s="104"/>
      <c r="BVA7" s="104"/>
      <c r="BVB7" s="104"/>
      <c r="BVC7" s="104"/>
      <c r="BVD7" s="104"/>
      <c r="BVE7" s="104"/>
      <c r="BVF7" s="104"/>
      <c r="BVG7" s="104"/>
      <c r="BVH7" s="104"/>
      <c r="BVI7" s="104"/>
      <c r="BVJ7" s="104"/>
      <c r="BVK7" s="104"/>
      <c r="BVL7" s="104"/>
      <c r="BVM7" s="104"/>
      <c r="BVN7" s="104"/>
      <c r="BVO7" s="104"/>
      <c r="BVP7" s="104"/>
      <c r="BVQ7" s="104"/>
      <c r="BVR7" s="104"/>
      <c r="BVS7" s="104"/>
      <c r="BVT7" s="104"/>
      <c r="BVU7" s="104"/>
      <c r="BVV7" s="104"/>
      <c r="BVW7" s="104"/>
      <c r="BVX7" s="104"/>
      <c r="BVY7" s="104"/>
      <c r="BVZ7" s="104"/>
      <c r="BWA7" s="104"/>
      <c r="BWB7" s="104"/>
      <c r="BWC7" s="104"/>
      <c r="BWD7" s="104"/>
      <c r="BWE7" s="104"/>
      <c r="BWF7" s="104"/>
      <c r="BWG7" s="104"/>
      <c r="BWH7" s="104"/>
      <c r="BWI7" s="104"/>
      <c r="BWJ7" s="104"/>
      <c r="BWK7" s="104"/>
      <c r="BWL7" s="104"/>
      <c r="BWM7" s="104"/>
      <c r="BWN7" s="104"/>
      <c r="BWO7" s="104"/>
      <c r="BWP7" s="104"/>
      <c r="BWQ7" s="104"/>
      <c r="BWR7" s="104"/>
      <c r="BWS7" s="104"/>
      <c r="BWT7" s="104"/>
      <c r="BWU7" s="104"/>
      <c r="BWV7" s="104"/>
      <c r="BWW7" s="104"/>
      <c r="BWX7" s="104"/>
      <c r="BWY7" s="104"/>
      <c r="BWZ7" s="104"/>
      <c r="BXA7" s="104"/>
      <c r="BXB7" s="104"/>
      <c r="BXC7" s="104"/>
      <c r="BXD7" s="104"/>
      <c r="BXE7" s="104"/>
      <c r="BXF7" s="104"/>
      <c r="BXG7" s="104"/>
      <c r="BXH7" s="104"/>
      <c r="BXI7" s="104"/>
      <c r="BXJ7" s="104"/>
      <c r="BXK7" s="104"/>
      <c r="BXL7" s="104"/>
      <c r="BXM7" s="104"/>
      <c r="BXN7" s="104"/>
      <c r="BXO7" s="104"/>
      <c r="BXP7" s="104"/>
      <c r="BXQ7" s="104"/>
      <c r="BXR7" s="104"/>
      <c r="BXS7" s="104"/>
      <c r="BXT7" s="104"/>
      <c r="BXU7" s="104"/>
      <c r="BXV7" s="104"/>
      <c r="BXW7" s="104"/>
      <c r="BXX7" s="104"/>
      <c r="BXY7" s="104"/>
      <c r="BXZ7" s="104"/>
      <c r="BYA7" s="104"/>
      <c r="BYB7" s="104"/>
      <c r="BYC7" s="104"/>
      <c r="BYD7" s="104"/>
      <c r="BYE7" s="104"/>
      <c r="BYF7" s="104"/>
      <c r="BYG7" s="104"/>
      <c r="BYH7" s="104"/>
      <c r="BYI7" s="104"/>
      <c r="BYJ7" s="104"/>
      <c r="BYK7" s="104"/>
      <c r="BYL7" s="104"/>
      <c r="BYM7" s="104"/>
      <c r="BYN7" s="104"/>
      <c r="BYO7" s="104"/>
      <c r="BYP7" s="104"/>
      <c r="BYQ7" s="104"/>
      <c r="BYR7" s="104"/>
      <c r="BYS7" s="104"/>
      <c r="BYT7" s="104"/>
      <c r="BYU7" s="104"/>
      <c r="BYV7" s="104"/>
      <c r="BYW7" s="104"/>
      <c r="BYX7" s="104"/>
      <c r="BYY7" s="104"/>
      <c r="BYZ7" s="104"/>
      <c r="BZA7" s="104"/>
      <c r="BZB7" s="104"/>
      <c r="BZC7" s="104"/>
      <c r="BZD7" s="104"/>
      <c r="BZE7" s="104"/>
      <c r="BZF7" s="104"/>
      <c r="BZG7" s="104"/>
      <c r="BZH7" s="104"/>
      <c r="BZI7" s="104"/>
      <c r="BZJ7" s="104"/>
      <c r="BZK7" s="104"/>
      <c r="BZL7" s="104"/>
      <c r="BZM7" s="104"/>
      <c r="BZN7" s="104"/>
      <c r="BZO7" s="104"/>
      <c r="BZP7" s="104"/>
      <c r="BZQ7" s="104"/>
      <c r="BZR7" s="104"/>
      <c r="BZS7" s="104"/>
      <c r="BZT7" s="104"/>
      <c r="BZU7" s="104"/>
      <c r="BZV7" s="104"/>
      <c r="BZW7" s="104"/>
      <c r="BZX7" s="104"/>
      <c r="BZY7" s="104"/>
      <c r="BZZ7" s="104"/>
      <c r="CAA7" s="104"/>
      <c r="CAB7" s="104"/>
      <c r="CAC7" s="104"/>
      <c r="CAD7" s="104"/>
      <c r="CAE7" s="104"/>
      <c r="CAF7" s="104"/>
      <c r="CAG7" s="104"/>
      <c r="CAH7" s="104"/>
      <c r="CAI7" s="104"/>
      <c r="CAJ7" s="104"/>
      <c r="CAK7" s="104"/>
      <c r="CAL7" s="104"/>
      <c r="CAM7" s="104"/>
      <c r="CAN7" s="104"/>
      <c r="CAO7" s="104"/>
      <c r="CAP7" s="104"/>
      <c r="CAQ7" s="104"/>
      <c r="CAR7" s="104"/>
      <c r="CAS7" s="104"/>
      <c r="CAT7" s="104"/>
      <c r="CAU7" s="104"/>
      <c r="CAV7" s="104"/>
      <c r="CAW7" s="104"/>
      <c r="CAX7" s="104"/>
      <c r="CAY7" s="104"/>
      <c r="CAZ7" s="104"/>
      <c r="CBA7" s="104"/>
      <c r="CBB7" s="104"/>
      <c r="CBC7" s="104"/>
      <c r="CBD7" s="104"/>
      <c r="CBE7" s="104"/>
      <c r="CBF7" s="104"/>
      <c r="CBG7" s="104"/>
      <c r="CBH7" s="104"/>
      <c r="CBI7" s="104"/>
      <c r="CBJ7" s="104"/>
      <c r="CBK7" s="104"/>
      <c r="CBL7" s="104"/>
      <c r="CBM7" s="104"/>
      <c r="CBN7" s="104"/>
      <c r="CBO7" s="104"/>
      <c r="CBP7" s="104"/>
      <c r="CBQ7" s="104"/>
      <c r="CBR7" s="104"/>
      <c r="CBS7" s="104"/>
      <c r="CBT7" s="104"/>
      <c r="CBU7" s="104"/>
      <c r="CBV7" s="104"/>
      <c r="CBW7" s="104"/>
      <c r="CBX7" s="104"/>
      <c r="CBY7" s="104"/>
      <c r="CBZ7" s="104"/>
      <c r="CCA7" s="104"/>
      <c r="CCB7" s="104"/>
      <c r="CCC7" s="104"/>
      <c r="CCD7" s="104"/>
      <c r="CCE7" s="104"/>
      <c r="CCF7" s="104"/>
      <c r="CCG7" s="104"/>
      <c r="CCH7" s="104"/>
      <c r="CCI7" s="104"/>
      <c r="CCJ7" s="104"/>
      <c r="CCK7" s="104"/>
      <c r="CCL7" s="104"/>
      <c r="CCM7" s="104"/>
      <c r="CCN7" s="104"/>
      <c r="CCO7" s="104"/>
      <c r="CCP7" s="104"/>
      <c r="CCQ7" s="104"/>
      <c r="CCR7" s="104"/>
      <c r="CCS7" s="104"/>
      <c r="CCT7" s="104"/>
      <c r="CCU7" s="104"/>
      <c r="CCV7" s="104"/>
      <c r="CCW7" s="104"/>
      <c r="CCX7" s="104"/>
      <c r="CCY7" s="104"/>
      <c r="CCZ7" s="104"/>
      <c r="CDA7" s="104"/>
      <c r="CDB7" s="104"/>
      <c r="CDC7" s="104"/>
      <c r="CDD7" s="104"/>
      <c r="CDE7" s="104"/>
      <c r="CDF7" s="104"/>
      <c r="CDG7" s="104"/>
      <c r="CDH7" s="104"/>
      <c r="CDI7" s="104"/>
      <c r="CDJ7" s="104"/>
      <c r="CDK7" s="104"/>
      <c r="CDL7" s="104"/>
      <c r="CDM7" s="104"/>
      <c r="CDN7" s="104"/>
      <c r="CDO7" s="104"/>
      <c r="CDP7" s="104"/>
      <c r="CDQ7" s="104"/>
      <c r="CDR7" s="104"/>
      <c r="CDS7" s="104"/>
      <c r="CDT7" s="104"/>
      <c r="CDU7" s="104"/>
      <c r="CDV7" s="104"/>
      <c r="CDW7" s="104"/>
      <c r="CDX7" s="104"/>
      <c r="CDY7" s="104"/>
      <c r="CDZ7" s="104"/>
      <c r="CEA7" s="104"/>
      <c r="CEB7" s="104"/>
      <c r="CEC7" s="104"/>
      <c r="CED7" s="104"/>
      <c r="CEE7" s="104"/>
      <c r="CEF7" s="104"/>
      <c r="CEG7" s="104"/>
      <c r="CEH7" s="104"/>
      <c r="CEI7" s="104"/>
      <c r="CEJ7" s="104"/>
      <c r="CEK7" s="104"/>
      <c r="CEL7" s="104"/>
      <c r="CEM7" s="104"/>
      <c r="CEN7" s="104"/>
      <c r="CEO7" s="104"/>
      <c r="CEP7" s="104"/>
      <c r="CEQ7" s="104"/>
      <c r="CER7" s="104"/>
      <c r="CES7" s="104"/>
      <c r="CET7" s="104"/>
      <c r="CEU7" s="104"/>
      <c r="CEV7" s="104"/>
      <c r="CEW7" s="104"/>
      <c r="CEX7" s="104"/>
      <c r="CEY7" s="104"/>
      <c r="CEZ7" s="104"/>
      <c r="CFA7" s="104"/>
      <c r="CFB7" s="104"/>
      <c r="CFC7" s="104"/>
      <c r="CFD7" s="104"/>
      <c r="CFE7" s="104"/>
      <c r="CFF7" s="104"/>
      <c r="CFG7" s="104"/>
      <c r="CFH7" s="104"/>
      <c r="CFI7" s="104"/>
      <c r="CFJ7" s="104"/>
      <c r="CFK7" s="104"/>
      <c r="CFL7" s="104"/>
      <c r="CFM7" s="104"/>
      <c r="CFN7" s="104"/>
      <c r="CFO7" s="104"/>
      <c r="CFP7" s="104"/>
      <c r="CFQ7" s="104"/>
      <c r="CFR7" s="104"/>
      <c r="CFS7" s="104"/>
      <c r="CFT7" s="104"/>
      <c r="CFU7" s="104"/>
      <c r="CFV7" s="104"/>
      <c r="CFW7" s="104"/>
      <c r="CFX7" s="104"/>
      <c r="CFY7" s="104"/>
      <c r="CFZ7" s="104"/>
      <c r="CGA7" s="104"/>
      <c r="CGB7" s="104"/>
      <c r="CGC7" s="104"/>
      <c r="CGD7" s="104"/>
      <c r="CGE7" s="104"/>
      <c r="CGF7" s="104"/>
      <c r="CGG7" s="104"/>
      <c r="CGH7" s="104"/>
      <c r="CGI7" s="104"/>
      <c r="CGJ7" s="104"/>
      <c r="CGK7" s="104"/>
      <c r="CGL7" s="104"/>
      <c r="CGM7" s="104"/>
      <c r="CGN7" s="104"/>
      <c r="CGO7" s="104"/>
      <c r="CGP7" s="104"/>
      <c r="CGQ7" s="104"/>
      <c r="CGR7" s="104"/>
      <c r="CGS7" s="104"/>
      <c r="CGT7" s="104"/>
      <c r="CGU7" s="104"/>
      <c r="CGV7" s="104"/>
      <c r="CGW7" s="104"/>
      <c r="CGX7" s="104"/>
      <c r="CGY7" s="104"/>
      <c r="CGZ7" s="104"/>
      <c r="CHA7" s="104"/>
      <c r="CHB7" s="104"/>
      <c r="CHC7" s="104"/>
      <c r="CHD7" s="104"/>
      <c r="CHE7" s="104"/>
      <c r="CHF7" s="104"/>
      <c r="CHG7" s="104"/>
      <c r="CHH7" s="104"/>
      <c r="CHI7" s="104"/>
      <c r="CHJ7" s="104"/>
      <c r="CHK7" s="104"/>
      <c r="CHL7" s="104"/>
      <c r="CHM7" s="104"/>
      <c r="CHN7" s="104"/>
      <c r="CHO7" s="104"/>
      <c r="CHP7" s="104"/>
      <c r="CHQ7" s="104"/>
      <c r="CHR7" s="104"/>
      <c r="CHS7" s="104"/>
      <c r="CHT7" s="104"/>
      <c r="CHU7" s="104"/>
      <c r="CHV7" s="104"/>
      <c r="CHW7" s="104"/>
      <c r="CHX7" s="104"/>
      <c r="CHY7" s="104"/>
      <c r="CHZ7" s="104"/>
      <c r="CIA7" s="104"/>
      <c r="CIB7" s="104"/>
      <c r="CIC7" s="104"/>
      <c r="CID7" s="104"/>
      <c r="CIE7" s="104"/>
      <c r="CIF7" s="104"/>
      <c r="CIG7" s="104"/>
      <c r="CIH7" s="104"/>
      <c r="CII7" s="104"/>
      <c r="CIJ7" s="104"/>
      <c r="CIK7" s="104"/>
      <c r="CIL7" s="104"/>
      <c r="CIM7" s="104"/>
      <c r="CIN7" s="104"/>
      <c r="CIO7" s="104"/>
      <c r="CIP7" s="104"/>
      <c r="CIQ7" s="104"/>
      <c r="CIR7" s="104"/>
      <c r="CIS7" s="104"/>
      <c r="CIT7" s="104"/>
      <c r="CIU7" s="104"/>
      <c r="CIV7" s="104"/>
      <c r="CIW7" s="104"/>
      <c r="CIX7" s="104"/>
      <c r="CIY7" s="104"/>
      <c r="CIZ7" s="104"/>
      <c r="CJA7" s="104"/>
      <c r="CJB7" s="104"/>
      <c r="CJC7" s="104"/>
      <c r="CJD7" s="104"/>
      <c r="CJE7" s="104"/>
      <c r="CJF7" s="104"/>
      <c r="CJG7" s="104"/>
      <c r="CJH7" s="104"/>
      <c r="CJI7" s="104"/>
      <c r="CJJ7" s="104"/>
      <c r="CJK7" s="104"/>
      <c r="CJL7" s="104"/>
      <c r="CJM7" s="104"/>
      <c r="CJN7" s="104"/>
      <c r="CJO7" s="104"/>
      <c r="CJP7" s="104"/>
      <c r="CJQ7" s="104"/>
      <c r="CJR7" s="104"/>
      <c r="CJS7" s="104"/>
      <c r="CJT7" s="104"/>
      <c r="CJU7" s="104"/>
      <c r="CJV7" s="104"/>
      <c r="CJW7" s="104"/>
      <c r="CJX7" s="104"/>
      <c r="CJY7" s="104"/>
      <c r="CJZ7" s="104"/>
      <c r="CKA7" s="104"/>
      <c r="CKB7" s="104"/>
      <c r="CKC7" s="104"/>
      <c r="CKD7" s="104"/>
      <c r="CKE7" s="104"/>
      <c r="CKF7" s="104"/>
      <c r="CKG7" s="104"/>
      <c r="CKH7" s="104"/>
      <c r="CKI7" s="104"/>
      <c r="CKJ7" s="104"/>
      <c r="CKK7" s="104"/>
      <c r="CKL7" s="104"/>
      <c r="CKM7" s="104"/>
      <c r="CKN7" s="104"/>
      <c r="CKO7" s="104"/>
      <c r="CKP7" s="104"/>
      <c r="CKQ7" s="104"/>
      <c r="CKR7" s="104"/>
      <c r="CKS7" s="104"/>
      <c r="CKT7" s="104"/>
      <c r="CKU7" s="104"/>
      <c r="CKV7" s="104"/>
      <c r="CKW7" s="104"/>
      <c r="CKX7" s="104"/>
      <c r="CKY7" s="104"/>
      <c r="CKZ7" s="104"/>
      <c r="CLA7" s="104"/>
      <c r="CLB7" s="104"/>
      <c r="CLC7" s="104"/>
      <c r="CLD7" s="104"/>
      <c r="CLE7" s="104"/>
      <c r="CLF7" s="104"/>
      <c r="CLG7" s="104"/>
      <c r="CLH7" s="104"/>
      <c r="CLI7" s="104"/>
      <c r="CLJ7" s="104"/>
      <c r="CLK7" s="104"/>
      <c r="CLL7" s="104"/>
      <c r="CLM7" s="104"/>
      <c r="CLN7" s="104"/>
      <c r="CLO7" s="104"/>
      <c r="CLP7" s="104"/>
      <c r="CLQ7" s="104"/>
      <c r="CLR7" s="104"/>
      <c r="CLS7" s="104"/>
      <c r="CLT7" s="104"/>
      <c r="CLU7" s="104"/>
      <c r="CLV7" s="104"/>
      <c r="CLW7" s="104"/>
      <c r="CLX7" s="104"/>
      <c r="CLY7" s="104"/>
      <c r="CLZ7" s="104"/>
      <c r="CMA7" s="104"/>
      <c r="CMB7" s="104"/>
      <c r="CMC7" s="104"/>
      <c r="CMD7" s="104"/>
      <c r="CME7" s="104"/>
      <c r="CMF7" s="104"/>
      <c r="CMG7" s="104"/>
      <c r="CMH7" s="104"/>
      <c r="CMI7" s="104"/>
      <c r="CMJ7" s="104"/>
      <c r="CMK7" s="104"/>
      <c r="CML7" s="104"/>
      <c r="CMM7" s="104"/>
      <c r="CMN7" s="104"/>
      <c r="CMO7" s="104"/>
      <c r="CMP7" s="104"/>
      <c r="CMQ7" s="104"/>
      <c r="CMR7" s="104"/>
      <c r="CMS7" s="104"/>
      <c r="CMT7" s="104"/>
      <c r="CMU7" s="104"/>
      <c r="CMV7" s="104"/>
      <c r="CMW7" s="104"/>
      <c r="CMX7" s="104"/>
      <c r="CMY7" s="104"/>
      <c r="CMZ7" s="104"/>
      <c r="CNA7" s="104"/>
      <c r="CNB7" s="104"/>
      <c r="CNC7" s="104"/>
      <c r="CND7" s="104"/>
      <c r="CNE7" s="104"/>
      <c r="CNF7" s="104"/>
      <c r="CNG7" s="104"/>
      <c r="CNH7" s="104"/>
      <c r="CNI7" s="104"/>
      <c r="CNJ7" s="104"/>
      <c r="CNK7" s="104"/>
      <c r="CNL7" s="104"/>
      <c r="CNM7" s="104"/>
      <c r="CNN7" s="104"/>
      <c r="CNO7" s="104"/>
      <c r="CNP7" s="104"/>
      <c r="CNQ7" s="104"/>
      <c r="CNR7" s="104"/>
      <c r="CNS7" s="104"/>
      <c r="CNT7" s="104"/>
      <c r="CNU7" s="104"/>
      <c r="CNV7" s="104"/>
      <c r="CNW7" s="104"/>
      <c r="CNX7" s="104"/>
      <c r="CNY7" s="104"/>
      <c r="CNZ7" s="104"/>
      <c r="COA7" s="104"/>
      <c r="COB7" s="104"/>
      <c r="COC7" s="104"/>
      <c r="COD7" s="104"/>
      <c r="COE7" s="104"/>
      <c r="COF7" s="104"/>
      <c r="COG7" s="104"/>
      <c r="COH7" s="104"/>
      <c r="COI7" s="104"/>
      <c r="COJ7" s="104"/>
      <c r="COK7" s="104"/>
      <c r="COL7" s="104"/>
      <c r="COM7" s="104"/>
      <c r="CON7" s="104"/>
      <c r="COO7" s="104"/>
      <c r="COP7" s="104"/>
      <c r="COQ7" s="104"/>
      <c r="COR7" s="104"/>
      <c r="COS7" s="104"/>
      <c r="COT7" s="104"/>
      <c r="COU7" s="104"/>
      <c r="COV7" s="104"/>
      <c r="COW7" s="104"/>
      <c r="COX7" s="104"/>
      <c r="COY7" s="104"/>
      <c r="COZ7" s="104"/>
      <c r="CPA7" s="104"/>
      <c r="CPB7" s="104"/>
      <c r="CPC7" s="104"/>
      <c r="CPD7" s="104"/>
      <c r="CPE7" s="104"/>
      <c r="CPF7" s="104"/>
      <c r="CPG7" s="104"/>
      <c r="CPH7" s="104"/>
      <c r="CPI7" s="104"/>
      <c r="CPJ7" s="104"/>
      <c r="CPK7" s="104"/>
      <c r="CPL7" s="104"/>
      <c r="CPM7" s="104"/>
      <c r="CPN7" s="104"/>
      <c r="CPO7" s="104"/>
      <c r="CPP7" s="104"/>
      <c r="CPQ7" s="104"/>
      <c r="CPR7" s="104"/>
      <c r="CPS7" s="104"/>
      <c r="CPT7" s="104"/>
      <c r="CPU7" s="104"/>
      <c r="CPV7" s="104"/>
      <c r="CPW7" s="104"/>
      <c r="CPX7" s="104"/>
      <c r="CPY7" s="104"/>
      <c r="CPZ7" s="104"/>
      <c r="CQA7" s="104"/>
      <c r="CQB7" s="104"/>
      <c r="CQC7" s="104"/>
      <c r="CQD7" s="104"/>
      <c r="CQE7" s="104"/>
      <c r="CQF7" s="104"/>
      <c r="CQG7" s="104"/>
      <c r="CQH7" s="104"/>
      <c r="CQI7" s="104"/>
      <c r="CQJ7" s="104"/>
      <c r="CQK7" s="104"/>
      <c r="CQL7" s="104"/>
      <c r="CQM7" s="104"/>
      <c r="CQN7" s="104"/>
      <c r="CQO7" s="104"/>
      <c r="CQP7" s="104"/>
      <c r="CQQ7" s="104"/>
      <c r="CQR7" s="104"/>
      <c r="CQS7" s="104"/>
      <c r="CQT7" s="104"/>
      <c r="CQU7" s="104"/>
      <c r="CQV7" s="104"/>
      <c r="CQW7" s="104"/>
      <c r="CQX7" s="104"/>
      <c r="CQY7" s="104"/>
      <c r="CQZ7" s="104"/>
      <c r="CRA7" s="104"/>
      <c r="CRB7" s="104"/>
      <c r="CRC7" s="104"/>
      <c r="CRD7" s="104"/>
      <c r="CRE7" s="104"/>
      <c r="CRF7" s="104"/>
      <c r="CRG7" s="104"/>
      <c r="CRH7" s="104"/>
      <c r="CRI7" s="104"/>
      <c r="CRJ7" s="104"/>
      <c r="CRK7" s="104"/>
      <c r="CRL7" s="104"/>
      <c r="CRM7" s="104"/>
      <c r="CRN7" s="104"/>
      <c r="CRO7" s="104"/>
      <c r="CRP7" s="104"/>
      <c r="CRQ7" s="104"/>
      <c r="CRR7" s="104"/>
      <c r="CRS7" s="104"/>
      <c r="CRT7" s="104"/>
      <c r="CRU7" s="104"/>
      <c r="CRV7" s="104"/>
      <c r="CRW7" s="104"/>
      <c r="CRX7" s="104"/>
      <c r="CRY7" s="104"/>
      <c r="CRZ7" s="104"/>
      <c r="CSA7" s="104"/>
      <c r="CSB7" s="104"/>
      <c r="CSC7" s="104"/>
      <c r="CSD7" s="104"/>
      <c r="CSE7" s="104"/>
      <c r="CSF7" s="104"/>
      <c r="CSG7" s="104"/>
      <c r="CSH7" s="104"/>
      <c r="CSI7" s="104"/>
      <c r="CSJ7" s="104"/>
      <c r="CSK7" s="104"/>
      <c r="CSL7" s="104"/>
      <c r="CSM7" s="104"/>
      <c r="CSN7" s="104"/>
      <c r="CSO7" s="104"/>
      <c r="CSP7" s="104"/>
      <c r="CSQ7" s="104"/>
      <c r="CSR7" s="104"/>
      <c r="CSS7" s="104"/>
      <c r="CST7" s="104"/>
      <c r="CSU7" s="104"/>
      <c r="CSV7" s="104"/>
      <c r="CSW7" s="104"/>
      <c r="CSX7" s="104"/>
      <c r="CSY7" s="104"/>
      <c r="CSZ7" s="104"/>
      <c r="CTA7" s="104"/>
      <c r="CTB7" s="104"/>
      <c r="CTC7" s="104"/>
      <c r="CTD7" s="104"/>
      <c r="CTE7" s="104"/>
      <c r="CTF7" s="104"/>
      <c r="CTG7" s="104"/>
      <c r="CTH7" s="104"/>
      <c r="CTI7" s="104"/>
      <c r="CTJ7" s="104"/>
      <c r="CTK7" s="104"/>
      <c r="CTL7" s="104"/>
      <c r="CTM7" s="104"/>
      <c r="CTN7" s="104"/>
      <c r="CTO7" s="104"/>
      <c r="CTP7" s="104"/>
      <c r="CTQ7" s="104"/>
      <c r="CTR7" s="104"/>
      <c r="CTS7" s="104"/>
      <c r="CTT7" s="104"/>
      <c r="CTU7" s="104"/>
      <c r="CTV7" s="104"/>
      <c r="CTW7" s="104"/>
      <c r="CTX7" s="104"/>
      <c r="CTY7" s="104"/>
      <c r="CTZ7" s="104"/>
      <c r="CUA7" s="104"/>
      <c r="CUB7" s="104"/>
      <c r="CUC7" s="104"/>
      <c r="CUD7" s="104"/>
      <c r="CUE7" s="104"/>
      <c r="CUF7" s="104"/>
      <c r="CUG7" s="104"/>
      <c r="CUH7" s="104"/>
      <c r="CUI7" s="104"/>
      <c r="CUJ7" s="104"/>
      <c r="CUK7" s="104"/>
      <c r="CUL7" s="104"/>
      <c r="CUM7" s="104"/>
      <c r="CUN7" s="104"/>
      <c r="CUO7" s="104"/>
      <c r="CUP7" s="104"/>
      <c r="CUQ7" s="104"/>
      <c r="CUR7" s="104"/>
      <c r="CUS7" s="104"/>
      <c r="CUT7" s="104"/>
      <c r="CUU7" s="104"/>
      <c r="CUV7" s="104"/>
      <c r="CUW7" s="104"/>
      <c r="CUX7" s="104"/>
      <c r="CUY7" s="104"/>
      <c r="CUZ7" s="104"/>
      <c r="CVA7" s="104"/>
      <c r="CVB7" s="104"/>
      <c r="CVC7" s="104"/>
      <c r="CVD7" s="104"/>
      <c r="CVE7" s="104"/>
      <c r="CVF7" s="104"/>
      <c r="CVG7" s="104"/>
      <c r="CVH7" s="104"/>
      <c r="CVI7" s="104"/>
      <c r="CVJ7" s="104"/>
      <c r="CVK7" s="104"/>
      <c r="CVL7" s="104"/>
      <c r="CVM7" s="104"/>
      <c r="CVN7" s="104"/>
      <c r="CVO7" s="104"/>
      <c r="CVP7" s="104"/>
      <c r="CVQ7" s="104"/>
      <c r="CVR7" s="104"/>
      <c r="CVS7" s="104"/>
      <c r="CVT7" s="104"/>
      <c r="CVU7" s="104"/>
      <c r="CVV7" s="104"/>
      <c r="CVW7" s="104"/>
      <c r="CVX7" s="104"/>
      <c r="CVY7" s="104"/>
      <c r="CVZ7" s="104"/>
      <c r="CWA7" s="104"/>
      <c r="CWB7" s="104"/>
      <c r="CWC7" s="104"/>
      <c r="CWD7" s="104"/>
      <c r="CWE7" s="104"/>
      <c r="CWF7" s="104"/>
      <c r="CWG7" s="104"/>
      <c r="CWH7" s="104"/>
      <c r="CWI7" s="104"/>
      <c r="CWJ7" s="104"/>
      <c r="CWK7" s="104"/>
      <c r="CWL7" s="104"/>
      <c r="CWM7" s="104"/>
      <c r="CWN7" s="104"/>
      <c r="CWO7" s="104"/>
      <c r="CWP7" s="104"/>
      <c r="CWQ7" s="104"/>
      <c r="CWR7" s="104"/>
      <c r="CWS7" s="104"/>
      <c r="CWT7" s="104"/>
      <c r="CWU7" s="104"/>
      <c r="CWV7" s="104"/>
      <c r="CWW7" s="104"/>
      <c r="CWX7" s="104"/>
      <c r="CWY7" s="104"/>
      <c r="CWZ7" s="104"/>
      <c r="CXA7" s="104"/>
      <c r="CXB7" s="104"/>
      <c r="CXC7" s="104"/>
      <c r="CXD7" s="104"/>
      <c r="CXE7" s="104"/>
      <c r="CXF7" s="104"/>
      <c r="CXG7" s="104"/>
      <c r="CXH7" s="104"/>
      <c r="CXI7" s="104"/>
      <c r="CXJ7" s="104"/>
      <c r="CXK7" s="104"/>
      <c r="CXL7" s="104"/>
      <c r="CXM7" s="104"/>
      <c r="CXN7" s="104"/>
      <c r="CXO7" s="104"/>
      <c r="CXP7" s="104"/>
      <c r="CXQ7" s="104"/>
      <c r="CXR7" s="104"/>
      <c r="CXS7" s="104"/>
      <c r="CXT7" s="104"/>
      <c r="CXU7" s="104"/>
      <c r="CXV7" s="104"/>
      <c r="CXW7" s="104"/>
      <c r="CXX7" s="104"/>
      <c r="CXY7" s="104"/>
      <c r="CXZ7" s="104"/>
      <c r="CYA7" s="104"/>
      <c r="CYB7" s="104"/>
      <c r="CYC7" s="104"/>
      <c r="CYD7" s="104"/>
      <c r="CYE7" s="104"/>
      <c r="CYF7" s="104"/>
      <c r="CYG7" s="104"/>
      <c r="CYH7" s="104"/>
      <c r="CYI7" s="104"/>
      <c r="CYJ7" s="104"/>
      <c r="CYK7" s="104"/>
      <c r="CYL7" s="104"/>
      <c r="CYM7" s="104"/>
      <c r="CYN7" s="104"/>
      <c r="CYO7" s="104"/>
      <c r="CYP7" s="104"/>
      <c r="CYQ7" s="104"/>
      <c r="CYR7" s="104"/>
      <c r="CYS7" s="104"/>
      <c r="CYT7" s="104"/>
      <c r="CYU7" s="104"/>
      <c r="CYV7" s="104"/>
      <c r="CYW7" s="104"/>
      <c r="CYX7" s="104"/>
      <c r="CYY7" s="104"/>
      <c r="CYZ7" s="104"/>
      <c r="CZA7" s="104"/>
      <c r="CZB7" s="104"/>
      <c r="CZC7" s="104"/>
      <c r="CZD7" s="104"/>
      <c r="CZE7" s="104"/>
      <c r="CZF7" s="104"/>
      <c r="CZG7" s="104"/>
      <c r="CZH7" s="104"/>
      <c r="CZI7" s="104"/>
      <c r="CZJ7" s="104"/>
      <c r="CZK7" s="104"/>
      <c r="CZL7" s="104"/>
      <c r="CZM7" s="104"/>
      <c r="CZN7" s="104"/>
      <c r="CZO7" s="104"/>
      <c r="CZP7" s="104"/>
      <c r="CZQ7" s="104"/>
      <c r="CZR7" s="104"/>
      <c r="CZS7" s="104"/>
      <c r="CZT7" s="104"/>
      <c r="CZU7" s="104"/>
      <c r="CZV7" s="104"/>
      <c r="CZW7" s="104"/>
      <c r="CZX7" s="104"/>
      <c r="CZY7" s="104"/>
      <c r="CZZ7" s="104"/>
      <c r="DAA7" s="104"/>
      <c r="DAB7" s="104"/>
      <c r="DAC7" s="104"/>
      <c r="DAD7" s="104"/>
      <c r="DAE7" s="104"/>
      <c r="DAF7" s="104"/>
      <c r="DAG7" s="104"/>
      <c r="DAH7" s="104"/>
      <c r="DAI7" s="104"/>
      <c r="DAJ7" s="104"/>
      <c r="DAK7" s="104"/>
      <c r="DAL7" s="104"/>
      <c r="DAM7" s="104"/>
      <c r="DAN7" s="104"/>
      <c r="DAO7" s="104"/>
      <c r="DAP7" s="104"/>
      <c r="DAQ7" s="104"/>
      <c r="DAR7" s="104"/>
      <c r="DAS7" s="104"/>
      <c r="DAT7" s="104"/>
      <c r="DAU7" s="104"/>
      <c r="DAV7" s="104"/>
      <c r="DAW7" s="104"/>
      <c r="DAX7" s="104"/>
      <c r="DAY7" s="104"/>
      <c r="DAZ7" s="104"/>
      <c r="DBA7" s="104"/>
      <c r="DBB7" s="104"/>
      <c r="DBC7" s="104"/>
      <c r="DBD7" s="104"/>
      <c r="DBE7" s="104"/>
      <c r="DBF7" s="104"/>
      <c r="DBG7" s="104"/>
      <c r="DBH7" s="104"/>
      <c r="DBI7" s="104"/>
      <c r="DBJ7" s="104"/>
      <c r="DBK7" s="104"/>
      <c r="DBL7" s="104"/>
      <c r="DBM7" s="104"/>
      <c r="DBN7" s="104"/>
      <c r="DBO7" s="104"/>
      <c r="DBP7" s="104"/>
      <c r="DBQ7" s="104"/>
      <c r="DBR7" s="104"/>
      <c r="DBS7" s="104"/>
      <c r="DBT7" s="104"/>
      <c r="DBU7" s="104"/>
      <c r="DBV7" s="104"/>
      <c r="DBW7" s="104"/>
      <c r="DBX7" s="104"/>
      <c r="DBY7" s="104"/>
      <c r="DBZ7" s="104"/>
      <c r="DCA7" s="104"/>
      <c r="DCB7" s="104"/>
      <c r="DCC7" s="104"/>
      <c r="DCD7" s="104"/>
      <c r="DCE7" s="104"/>
      <c r="DCF7" s="104"/>
      <c r="DCG7" s="104"/>
      <c r="DCH7" s="104"/>
      <c r="DCI7" s="104"/>
      <c r="DCJ7" s="104"/>
      <c r="DCK7" s="104"/>
      <c r="DCL7" s="104"/>
      <c r="DCM7" s="104"/>
      <c r="DCN7" s="104"/>
      <c r="DCO7" s="104"/>
      <c r="DCP7" s="104"/>
      <c r="DCQ7" s="104"/>
      <c r="DCR7" s="104"/>
      <c r="DCS7" s="104"/>
      <c r="DCT7" s="104"/>
      <c r="DCU7" s="104"/>
      <c r="DCV7" s="104"/>
      <c r="DCW7" s="104"/>
      <c r="DCX7" s="104"/>
      <c r="DCY7" s="104"/>
      <c r="DCZ7" s="104"/>
      <c r="DDA7" s="104"/>
      <c r="DDB7" s="104"/>
      <c r="DDC7" s="104"/>
      <c r="DDD7" s="104"/>
      <c r="DDE7" s="104"/>
      <c r="DDF7" s="104"/>
      <c r="DDG7" s="104"/>
      <c r="DDH7" s="104"/>
      <c r="DDI7" s="104"/>
      <c r="DDJ7" s="104"/>
      <c r="DDK7" s="104"/>
      <c r="DDL7" s="104"/>
      <c r="DDM7" s="104"/>
      <c r="DDN7" s="104"/>
      <c r="DDO7" s="104"/>
      <c r="DDP7" s="104"/>
      <c r="DDQ7" s="104"/>
      <c r="DDR7" s="104"/>
      <c r="DDS7" s="104"/>
      <c r="DDT7" s="104"/>
      <c r="DDU7" s="104"/>
      <c r="DDV7" s="104"/>
      <c r="DDW7" s="104"/>
      <c r="DDX7" s="104"/>
      <c r="DDY7" s="104"/>
      <c r="DDZ7" s="104"/>
      <c r="DEA7" s="104"/>
      <c r="DEB7" s="104"/>
      <c r="DEC7" s="104"/>
      <c r="DED7" s="104"/>
      <c r="DEE7" s="104"/>
      <c r="DEF7" s="104"/>
      <c r="DEG7" s="104"/>
      <c r="DEH7" s="104"/>
      <c r="DEI7" s="104"/>
      <c r="DEJ7" s="104"/>
      <c r="DEK7" s="104"/>
      <c r="DEL7" s="104"/>
      <c r="DEM7" s="104"/>
      <c r="DEN7" s="104"/>
      <c r="DEO7" s="104"/>
      <c r="DEP7" s="104"/>
      <c r="DEQ7" s="104"/>
      <c r="DER7" s="104"/>
      <c r="DES7" s="104"/>
      <c r="DET7" s="104"/>
      <c r="DEU7" s="104"/>
      <c r="DEV7" s="104"/>
      <c r="DEW7" s="104"/>
      <c r="DEX7" s="104"/>
      <c r="DEY7" s="104"/>
      <c r="DEZ7" s="104"/>
      <c r="DFA7" s="104"/>
      <c r="DFB7" s="104"/>
      <c r="DFC7" s="104"/>
      <c r="DFD7" s="104"/>
      <c r="DFE7" s="104"/>
      <c r="DFF7" s="104"/>
      <c r="DFG7" s="104"/>
      <c r="DFH7" s="104"/>
      <c r="DFI7" s="104"/>
      <c r="DFJ7" s="104"/>
      <c r="DFK7" s="104"/>
      <c r="DFL7" s="104"/>
      <c r="DFM7" s="104"/>
      <c r="DFN7" s="104"/>
      <c r="DFO7" s="104"/>
      <c r="DFP7" s="104"/>
      <c r="DFQ7" s="104"/>
      <c r="DFR7" s="104"/>
      <c r="DFS7" s="104"/>
      <c r="DFT7" s="104"/>
      <c r="DFU7" s="104"/>
      <c r="DFV7" s="104"/>
      <c r="DFW7" s="104"/>
      <c r="DFX7" s="104"/>
      <c r="DFY7" s="104"/>
      <c r="DFZ7" s="104"/>
      <c r="DGA7" s="104"/>
      <c r="DGB7" s="104"/>
      <c r="DGC7" s="104"/>
      <c r="DGD7" s="104"/>
      <c r="DGE7" s="104"/>
      <c r="DGF7" s="104"/>
      <c r="DGG7" s="104"/>
      <c r="DGH7" s="104"/>
      <c r="DGI7" s="104"/>
      <c r="DGJ7" s="104"/>
      <c r="DGK7" s="104"/>
      <c r="DGL7" s="104"/>
      <c r="DGM7" s="104"/>
      <c r="DGN7" s="104"/>
      <c r="DGO7" s="104"/>
      <c r="DGP7" s="104"/>
      <c r="DGQ7" s="104"/>
      <c r="DGR7" s="104"/>
      <c r="DGS7" s="104"/>
      <c r="DGT7" s="104"/>
      <c r="DGU7" s="104"/>
      <c r="DGV7" s="104"/>
      <c r="DGW7" s="104"/>
      <c r="DGX7" s="104"/>
      <c r="DGY7" s="104"/>
      <c r="DGZ7" s="104"/>
      <c r="DHA7" s="104"/>
      <c r="DHB7" s="104"/>
      <c r="DHC7" s="104"/>
      <c r="DHD7" s="104"/>
      <c r="DHE7" s="104"/>
      <c r="DHF7" s="104"/>
      <c r="DHG7" s="104"/>
      <c r="DHH7" s="104"/>
      <c r="DHI7" s="104"/>
      <c r="DHJ7" s="104"/>
      <c r="DHK7" s="104"/>
      <c r="DHL7" s="104"/>
      <c r="DHM7" s="104"/>
      <c r="DHN7" s="104"/>
      <c r="DHO7" s="104"/>
      <c r="DHP7" s="104"/>
      <c r="DHQ7" s="104"/>
      <c r="DHR7" s="104"/>
      <c r="DHS7" s="104"/>
      <c r="DHT7" s="104"/>
      <c r="DHU7" s="104"/>
      <c r="DHV7" s="104"/>
      <c r="DHW7" s="104"/>
      <c r="DHX7" s="104"/>
      <c r="DHY7" s="104"/>
      <c r="DHZ7" s="104"/>
      <c r="DIA7" s="104"/>
      <c r="DIB7" s="104"/>
      <c r="DIC7" s="104"/>
      <c r="DID7" s="104"/>
      <c r="DIE7" s="104"/>
      <c r="DIF7" s="104"/>
      <c r="DIG7" s="104"/>
      <c r="DIH7" s="104"/>
      <c r="DII7" s="104"/>
      <c r="DIJ7" s="104"/>
      <c r="DIK7" s="104"/>
      <c r="DIL7" s="104"/>
      <c r="DIM7" s="104"/>
      <c r="DIN7" s="104"/>
      <c r="DIO7" s="104"/>
      <c r="DIP7" s="104"/>
      <c r="DIQ7" s="104"/>
      <c r="DIR7" s="104"/>
      <c r="DIS7" s="104"/>
      <c r="DIT7" s="104"/>
      <c r="DIU7" s="104"/>
      <c r="DIV7" s="104"/>
      <c r="DIW7" s="104"/>
      <c r="DIX7" s="104"/>
      <c r="DIY7" s="104"/>
      <c r="DIZ7" s="104"/>
      <c r="DJA7" s="104"/>
      <c r="DJB7" s="104"/>
      <c r="DJC7" s="104"/>
      <c r="DJD7" s="104"/>
      <c r="DJE7" s="104"/>
      <c r="DJF7" s="104"/>
      <c r="DJG7" s="104"/>
      <c r="DJH7" s="104"/>
      <c r="DJI7" s="104"/>
      <c r="DJJ7" s="104"/>
      <c r="DJK7" s="104"/>
      <c r="DJL7" s="104"/>
      <c r="DJM7" s="104"/>
      <c r="DJN7" s="104"/>
      <c r="DJO7" s="104"/>
      <c r="DJP7" s="104"/>
      <c r="DJQ7" s="104"/>
      <c r="DJR7" s="104"/>
      <c r="DJS7" s="104"/>
      <c r="DJT7" s="104"/>
      <c r="DJU7" s="104"/>
      <c r="DJV7" s="104"/>
      <c r="DJW7" s="104"/>
      <c r="DJX7" s="104"/>
      <c r="DJY7" s="104"/>
      <c r="DJZ7" s="104"/>
      <c r="DKA7" s="104"/>
      <c r="DKB7" s="104"/>
      <c r="DKC7" s="104"/>
      <c r="DKD7" s="104"/>
      <c r="DKE7" s="104"/>
      <c r="DKF7" s="104"/>
      <c r="DKG7" s="104"/>
      <c r="DKH7" s="104"/>
      <c r="DKI7" s="104"/>
      <c r="DKJ7" s="104"/>
      <c r="DKK7" s="104"/>
      <c r="DKL7" s="104"/>
      <c r="DKM7" s="104"/>
      <c r="DKN7" s="104"/>
      <c r="DKO7" s="104"/>
      <c r="DKP7" s="104"/>
      <c r="DKQ7" s="104"/>
      <c r="DKR7" s="104"/>
      <c r="DKS7" s="104"/>
      <c r="DKT7" s="104"/>
      <c r="DKU7" s="104"/>
      <c r="DKV7" s="104"/>
      <c r="DKW7" s="104"/>
      <c r="DKX7" s="104"/>
      <c r="DKY7" s="104"/>
      <c r="DKZ7" s="104"/>
      <c r="DLA7" s="104"/>
      <c r="DLB7" s="104"/>
      <c r="DLC7" s="104"/>
      <c r="DLD7" s="104"/>
      <c r="DLE7" s="104"/>
      <c r="DLF7" s="104"/>
      <c r="DLG7" s="104"/>
      <c r="DLH7" s="104"/>
      <c r="DLI7" s="104"/>
      <c r="DLJ7" s="104"/>
      <c r="DLK7" s="104"/>
      <c r="DLL7" s="104"/>
      <c r="DLM7" s="104"/>
      <c r="DLN7" s="104"/>
      <c r="DLO7" s="104"/>
      <c r="DLP7" s="104"/>
      <c r="DLQ7" s="104"/>
      <c r="DLR7" s="104"/>
      <c r="DLS7" s="104"/>
      <c r="DLT7" s="104"/>
      <c r="DLU7" s="104"/>
      <c r="DLV7" s="104"/>
      <c r="DLW7" s="104"/>
      <c r="DLX7" s="104"/>
      <c r="DLY7" s="104"/>
      <c r="DLZ7" s="104"/>
      <c r="DMA7" s="104"/>
      <c r="DMB7" s="104"/>
      <c r="DMC7" s="104"/>
      <c r="DMD7" s="104"/>
      <c r="DME7" s="104"/>
      <c r="DMF7" s="104"/>
      <c r="DMG7" s="104"/>
      <c r="DMH7" s="104"/>
      <c r="DMI7" s="104"/>
      <c r="DMJ7" s="104"/>
      <c r="DMK7" s="104"/>
      <c r="DML7" s="104"/>
      <c r="DMM7" s="104"/>
      <c r="DMN7" s="104"/>
      <c r="DMO7" s="104"/>
      <c r="DMP7" s="104"/>
      <c r="DMQ7" s="104"/>
      <c r="DMR7" s="104"/>
      <c r="DMS7" s="104"/>
      <c r="DMT7" s="104"/>
      <c r="DMU7" s="104"/>
      <c r="DMV7" s="104"/>
      <c r="DMW7" s="104"/>
      <c r="DMX7" s="104"/>
      <c r="DMY7" s="104"/>
      <c r="DMZ7" s="104"/>
      <c r="DNA7" s="104"/>
      <c r="DNB7" s="104"/>
      <c r="DNC7" s="104"/>
      <c r="DND7" s="104"/>
      <c r="DNE7" s="104"/>
      <c r="DNF7" s="104"/>
      <c r="DNG7" s="104"/>
      <c r="DNH7" s="104"/>
      <c r="DNI7" s="104"/>
      <c r="DNJ7" s="104"/>
      <c r="DNK7" s="104"/>
      <c r="DNL7" s="104"/>
      <c r="DNM7" s="104"/>
      <c r="DNN7" s="104"/>
      <c r="DNO7" s="104"/>
      <c r="DNP7" s="104"/>
      <c r="DNQ7" s="104"/>
      <c r="DNR7" s="104"/>
      <c r="DNS7" s="104"/>
      <c r="DNT7" s="104"/>
      <c r="DNU7" s="104"/>
      <c r="DNV7" s="104"/>
      <c r="DNW7" s="104"/>
      <c r="DNX7" s="104"/>
      <c r="DNY7" s="104"/>
      <c r="DNZ7" s="104"/>
      <c r="DOA7" s="104"/>
      <c r="DOB7" s="104"/>
      <c r="DOC7" s="104"/>
      <c r="DOD7" s="104"/>
      <c r="DOE7" s="104"/>
      <c r="DOF7" s="104"/>
      <c r="DOG7" s="104"/>
      <c r="DOH7" s="104"/>
      <c r="DOI7" s="104"/>
      <c r="DOJ7" s="104"/>
      <c r="DOK7" s="104"/>
      <c r="DOL7" s="104"/>
      <c r="DOM7" s="104"/>
      <c r="DON7" s="104"/>
      <c r="DOO7" s="104"/>
      <c r="DOP7" s="104"/>
      <c r="DOQ7" s="104"/>
      <c r="DOR7" s="104"/>
      <c r="DOS7" s="104"/>
      <c r="DOT7" s="104"/>
      <c r="DOU7" s="104"/>
      <c r="DOV7" s="104"/>
      <c r="DOW7" s="104"/>
      <c r="DOX7" s="104"/>
      <c r="DOY7" s="104"/>
      <c r="DOZ7" s="104"/>
      <c r="DPA7" s="104"/>
      <c r="DPB7" s="104"/>
      <c r="DPC7" s="104"/>
      <c r="DPD7" s="104"/>
      <c r="DPE7" s="104"/>
      <c r="DPF7" s="104"/>
      <c r="DPG7" s="104"/>
      <c r="DPH7" s="104"/>
      <c r="DPI7" s="104"/>
      <c r="DPJ7" s="104"/>
      <c r="DPK7" s="104"/>
      <c r="DPL7" s="104"/>
      <c r="DPM7" s="104"/>
      <c r="DPN7" s="104"/>
      <c r="DPO7" s="104"/>
      <c r="DPP7" s="104"/>
      <c r="DPQ7" s="104"/>
      <c r="DPR7" s="104"/>
      <c r="DPS7" s="104"/>
      <c r="DPT7" s="104"/>
      <c r="DPU7" s="104"/>
      <c r="DPV7" s="104"/>
      <c r="DPW7" s="104"/>
      <c r="DPX7" s="104"/>
      <c r="DPY7" s="104"/>
      <c r="DPZ7" s="104"/>
      <c r="DQA7" s="104"/>
      <c r="DQB7" s="104"/>
      <c r="DQC7" s="104"/>
      <c r="DQD7" s="104"/>
      <c r="DQE7" s="104"/>
      <c r="DQF7" s="104"/>
      <c r="DQG7" s="104"/>
      <c r="DQH7" s="104"/>
      <c r="DQI7" s="104"/>
      <c r="DQJ7" s="104"/>
      <c r="DQK7" s="104"/>
      <c r="DQL7" s="104"/>
      <c r="DQM7" s="104"/>
      <c r="DQN7" s="104"/>
      <c r="DQO7" s="104"/>
      <c r="DQP7" s="104"/>
      <c r="DQQ7" s="104"/>
      <c r="DQR7" s="104"/>
      <c r="DQS7" s="104"/>
      <c r="DQT7" s="104"/>
      <c r="DQU7" s="104"/>
      <c r="DQV7" s="104"/>
      <c r="DQW7" s="104"/>
      <c r="DQX7" s="104"/>
      <c r="DQY7" s="104"/>
      <c r="DQZ7" s="104"/>
      <c r="DRA7" s="104"/>
      <c r="DRB7" s="104"/>
      <c r="DRC7" s="104"/>
      <c r="DRD7" s="104"/>
      <c r="DRE7" s="104"/>
      <c r="DRF7" s="104"/>
      <c r="DRG7" s="104"/>
      <c r="DRH7" s="104"/>
      <c r="DRI7" s="104"/>
      <c r="DRJ7" s="104"/>
      <c r="DRK7" s="104"/>
      <c r="DRL7" s="104"/>
      <c r="DRM7" s="104"/>
      <c r="DRN7" s="104"/>
      <c r="DRO7" s="104"/>
      <c r="DRP7" s="104"/>
      <c r="DRQ7" s="104"/>
      <c r="DRR7" s="104"/>
      <c r="DRS7" s="104"/>
      <c r="DRT7" s="104"/>
      <c r="DRU7" s="104"/>
      <c r="DRV7" s="104"/>
      <c r="DRW7" s="104"/>
      <c r="DRX7" s="104"/>
      <c r="DRY7" s="104"/>
      <c r="DRZ7" s="104"/>
      <c r="DSA7" s="104"/>
      <c r="DSB7" s="104"/>
      <c r="DSC7" s="104"/>
      <c r="DSD7" s="104"/>
      <c r="DSE7" s="104"/>
      <c r="DSF7" s="104"/>
      <c r="DSG7" s="104"/>
      <c r="DSH7" s="104"/>
      <c r="DSI7" s="104"/>
      <c r="DSJ7" s="104"/>
      <c r="DSK7" s="104"/>
      <c r="DSL7" s="104"/>
      <c r="DSM7" s="104"/>
      <c r="DSN7" s="104"/>
      <c r="DSO7" s="104"/>
      <c r="DSP7" s="104"/>
      <c r="DSQ7" s="104"/>
      <c r="DSR7" s="104"/>
      <c r="DSS7" s="104"/>
      <c r="DST7" s="104"/>
      <c r="DSU7" s="104"/>
      <c r="DSV7" s="104"/>
      <c r="DSW7" s="104"/>
      <c r="DSX7" s="104"/>
      <c r="DSY7" s="104"/>
      <c r="DSZ7" s="104"/>
      <c r="DTA7" s="104"/>
      <c r="DTB7" s="104"/>
      <c r="DTC7" s="104"/>
      <c r="DTD7" s="104"/>
      <c r="DTE7" s="104"/>
      <c r="DTF7" s="104"/>
      <c r="DTG7" s="104"/>
      <c r="DTH7" s="104"/>
      <c r="DTI7" s="104"/>
      <c r="DTJ7" s="104"/>
      <c r="DTK7" s="104"/>
      <c r="DTL7" s="104"/>
      <c r="DTM7" s="104"/>
      <c r="DTN7" s="104"/>
      <c r="DTO7" s="104"/>
      <c r="DTP7" s="104"/>
      <c r="DTQ7" s="104"/>
      <c r="DTR7" s="104"/>
      <c r="DTS7" s="104"/>
      <c r="DTT7" s="104"/>
      <c r="DTU7" s="104"/>
      <c r="DTV7" s="104"/>
      <c r="DTW7" s="104"/>
      <c r="DTX7" s="104"/>
      <c r="DTY7" s="104"/>
      <c r="DTZ7" s="104"/>
      <c r="DUA7" s="104"/>
      <c r="DUB7" s="104"/>
      <c r="DUC7" s="104"/>
      <c r="DUD7" s="104"/>
      <c r="DUE7" s="104"/>
      <c r="DUF7" s="104"/>
      <c r="DUG7" s="104"/>
      <c r="DUH7" s="104"/>
      <c r="DUI7" s="104"/>
      <c r="DUJ7" s="104"/>
      <c r="DUK7" s="104"/>
      <c r="DUL7" s="104"/>
      <c r="DUM7" s="104"/>
      <c r="DUN7" s="104"/>
      <c r="DUO7" s="104"/>
      <c r="DUP7" s="104"/>
      <c r="DUQ7" s="104"/>
      <c r="DUR7" s="104"/>
      <c r="DUS7" s="104"/>
      <c r="DUT7" s="104"/>
      <c r="DUU7" s="104"/>
      <c r="DUV7" s="104"/>
      <c r="DUW7" s="104"/>
      <c r="DUX7" s="104"/>
      <c r="DUY7" s="104"/>
      <c r="DUZ7" s="104"/>
      <c r="DVA7" s="104"/>
      <c r="DVB7" s="104"/>
      <c r="DVC7" s="104"/>
      <c r="DVD7" s="104"/>
      <c r="DVE7" s="104"/>
      <c r="DVF7" s="104"/>
      <c r="DVG7" s="104"/>
      <c r="DVH7" s="104"/>
      <c r="DVI7" s="104"/>
      <c r="DVJ7" s="104"/>
      <c r="DVK7" s="104"/>
      <c r="DVL7" s="104"/>
      <c r="DVM7" s="104"/>
      <c r="DVN7" s="104"/>
      <c r="DVO7" s="104"/>
      <c r="DVP7" s="104"/>
      <c r="DVQ7" s="104"/>
      <c r="DVR7" s="104"/>
      <c r="DVS7" s="104"/>
      <c r="DVT7" s="104"/>
      <c r="DVU7" s="104"/>
      <c r="DVV7" s="104"/>
      <c r="DVW7" s="104"/>
      <c r="DVX7" s="104"/>
      <c r="DVY7" s="104"/>
      <c r="DVZ7" s="104"/>
      <c r="DWA7" s="104"/>
      <c r="DWB7" s="104"/>
      <c r="DWC7" s="104"/>
      <c r="DWD7" s="104"/>
      <c r="DWE7" s="104"/>
      <c r="DWF7" s="104"/>
      <c r="DWG7" s="104"/>
      <c r="DWH7" s="104"/>
      <c r="DWI7" s="104"/>
      <c r="DWJ7" s="104"/>
      <c r="DWK7" s="104"/>
      <c r="DWL7" s="104"/>
      <c r="DWM7" s="104"/>
      <c r="DWN7" s="104"/>
      <c r="DWO7" s="104"/>
      <c r="DWP7" s="104"/>
      <c r="DWQ7" s="104"/>
      <c r="DWR7" s="104"/>
      <c r="DWS7" s="104"/>
      <c r="DWT7" s="104"/>
      <c r="DWU7" s="104"/>
      <c r="DWV7" s="104"/>
      <c r="DWW7" s="104"/>
      <c r="DWX7" s="104"/>
      <c r="DWY7" s="104"/>
      <c r="DWZ7" s="104"/>
      <c r="DXA7" s="104"/>
      <c r="DXB7" s="104"/>
      <c r="DXC7" s="104"/>
      <c r="DXD7" s="104"/>
      <c r="DXE7" s="104"/>
      <c r="DXF7" s="104"/>
      <c r="DXG7" s="104"/>
      <c r="DXH7" s="104"/>
      <c r="DXI7" s="104"/>
      <c r="DXJ7" s="104"/>
      <c r="DXK7" s="104"/>
      <c r="DXL7" s="104"/>
      <c r="DXM7" s="104"/>
      <c r="DXN7" s="104"/>
      <c r="DXO7" s="104"/>
      <c r="DXP7" s="104"/>
      <c r="DXQ7" s="104"/>
      <c r="DXR7" s="104"/>
      <c r="DXS7" s="104"/>
      <c r="DXT7" s="104"/>
      <c r="DXU7" s="104"/>
      <c r="DXV7" s="104"/>
      <c r="DXW7" s="104"/>
      <c r="DXX7" s="104"/>
      <c r="DXY7" s="104"/>
      <c r="DXZ7" s="104"/>
      <c r="DYA7" s="104"/>
      <c r="DYB7" s="104"/>
      <c r="DYC7" s="104"/>
      <c r="DYD7" s="104"/>
      <c r="DYE7" s="104"/>
      <c r="DYF7" s="104"/>
      <c r="DYG7" s="104"/>
      <c r="DYH7" s="104"/>
      <c r="DYI7" s="104"/>
      <c r="DYJ7" s="104"/>
      <c r="DYK7" s="104"/>
      <c r="DYL7" s="104"/>
      <c r="DYM7" s="104"/>
      <c r="DYN7" s="104"/>
      <c r="DYO7" s="104"/>
      <c r="DYP7" s="104"/>
      <c r="DYQ7" s="104"/>
      <c r="DYR7" s="104"/>
      <c r="DYS7" s="104"/>
      <c r="DYT7" s="104"/>
      <c r="DYU7" s="104"/>
      <c r="DYV7" s="104"/>
      <c r="DYW7" s="104"/>
      <c r="DYX7" s="104"/>
      <c r="DYY7" s="104"/>
      <c r="DYZ7" s="104"/>
      <c r="DZA7" s="104"/>
      <c r="DZB7" s="104"/>
      <c r="DZC7" s="104"/>
      <c r="DZD7" s="104"/>
      <c r="DZE7" s="104"/>
      <c r="DZF7" s="104"/>
      <c r="DZG7" s="104"/>
      <c r="DZH7" s="104"/>
      <c r="DZI7" s="104"/>
      <c r="DZJ7" s="104"/>
      <c r="DZK7" s="104"/>
      <c r="DZL7" s="104"/>
      <c r="DZM7" s="104"/>
      <c r="DZN7" s="104"/>
      <c r="DZO7" s="104"/>
      <c r="DZP7" s="104"/>
      <c r="DZQ7" s="104"/>
      <c r="DZR7" s="104"/>
      <c r="DZS7" s="104"/>
      <c r="DZT7" s="104"/>
      <c r="DZU7" s="104"/>
      <c r="DZV7" s="104"/>
      <c r="DZW7" s="104"/>
      <c r="DZX7" s="104"/>
      <c r="DZY7" s="104"/>
      <c r="DZZ7" s="104"/>
      <c r="EAA7" s="104"/>
      <c r="EAB7" s="104"/>
      <c r="EAC7" s="104"/>
      <c r="EAD7" s="104"/>
      <c r="EAE7" s="104"/>
      <c r="EAF7" s="104"/>
      <c r="EAG7" s="104"/>
      <c r="EAH7" s="104"/>
      <c r="EAI7" s="104"/>
      <c r="EAJ7" s="104"/>
      <c r="EAK7" s="104"/>
      <c r="EAL7" s="104"/>
      <c r="EAM7" s="104"/>
      <c r="EAN7" s="104"/>
      <c r="EAO7" s="104"/>
      <c r="EAP7" s="104"/>
      <c r="EAQ7" s="104"/>
      <c r="EAR7" s="104"/>
      <c r="EAS7" s="104"/>
      <c r="EAT7" s="104"/>
      <c r="EAU7" s="104"/>
      <c r="EAV7" s="104"/>
      <c r="EAW7" s="104"/>
      <c r="EAX7" s="104"/>
      <c r="EAY7" s="104"/>
      <c r="EAZ7" s="104"/>
      <c r="EBA7" s="104"/>
      <c r="EBB7" s="104"/>
      <c r="EBC7" s="104"/>
      <c r="EBD7" s="104"/>
      <c r="EBE7" s="104"/>
      <c r="EBF7" s="104"/>
      <c r="EBG7" s="104"/>
      <c r="EBH7" s="104"/>
      <c r="EBI7" s="104"/>
      <c r="EBJ7" s="104"/>
      <c r="EBK7" s="104"/>
      <c r="EBL7" s="104"/>
      <c r="EBM7" s="104"/>
      <c r="EBN7" s="104"/>
      <c r="EBO7" s="104"/>
      <c r="EBP7" s="104"/>
      <c r="EBQ7" s="104"/>
      <c r="EBR7" s="104"/>
      <c r="EBS7" s="104"/>
      <c r="EBT7" s="104"/>
      <c r="EBU7" s="104"/>
      <c r="EBV7" s="104"/>
      <c r="EBW7" s="104"/>
      <c r="EBX7" s="104"/>
      <c r="EBY7" s="104"/>
      <c r="EBZ7" s="104"/>
      <c r="ECA7" s="104"/>
      <c r="ECB7" s="104"/>
      <c r="ECC7" s="104"/>
      <c r="ECD7" s="104"/>
      <c r="ECE7" s="104"/>
      <c r="ECF7" s="104"/>
      <c r="ECG7" s="104"/>
      <c r="ECH7" s="104"/>
      <c r="ECI7" s="104"/>
      <c r="ECJ7" s="104"/>
      <c r="ECK7" s="104"/>
      <c r="ECL7" s="104"/>
      <c r="ECM7" s="104"/>
      <c r="ECN7" s="104"/>
      <c r="ECO7" s="104"/>
      <c r="ECP7" s="104"/>
      <c r="ECQ7" s="104"/>
      <c r="ECR7" s="104"/>
      <c r="ECS7" s="104"/>
      <c r="ECT7" s="104"/>
      <c r="ECU7" s="104"/>
      <c r="ECV7" s="104"/>
      <c r="ECW7" s="104"/>
      <c r="ECX7" s="104"/>
      <c r="ECY7" s="104"/>
      <c r="ECZ7" s="104"/>
      <c r="EDA7" s="104"/>
      <c r="EDB7" s="104"/>
      <c r="EDC7" s="104"/>
      <c r="EDD7" s="104"/>
      <c r="EDE7" s="104"/>
      <c r="EDF7" s="104"/>
      <c r="EDG7" s="104"/>
      <c r="EDH7" s="104"/>
      <c r="EDI7" s="104"/>
      <c r="EDJ7" s="104"/>
      <c r="EDK7" s="104"/>
      <c r="EDL7" s="104"/>
      <c r="EDM7" s="104"/>
      <c r="EDN7" s="104"/>
      <c r="EDO7" s="104"/>
      <c r="EDP7" s="104"/>
      <c r="EDQ7" s="104"/>
      <c r="EDR7" s="104"/>
      <c r="EDS7" s="104"/>
      <c r="EDT7" s="104"/>
      <c r="EDU7" s="104"/>
      <c r="EDV7" s="104"/>
      <c r="EDW7" s="104"/>
      <c r="EDX7" s="104"/>
      <c r="EDY7" s="104"/>
      <c r="EDZ7" s="104"/>
      <c r="EEA7" s="104"/>
      <c r="EEB7" s="104"/>
      <c r="EEC7" s="104"/>
      <c r="EED7" s="104"/>
      <c r="EEE7" s="104"/>
      <c r="EEF7" s="104"/>
      <c r="EEG7" s="104"/>
      <c r="EEH7" s="104"/>
      <c r="EEI7" s="104"/>
      <c r="EEJ7" s="104"/>
      <c r="EEK7" s="104"/>
      <c r="EEL7" s="104"/>
      <c r="EEM7" s="104"/>
      <c r="EEN7" s="104"/>
      <c r="EEO7" s="104"/>
      <c r="EEP7" s="104"/>
      <c r="EEQ7" s="104"/>
      <c r="EER7" s="104"/>
      <c r="EES7" s="104"/>
      <c r="EET7" s="104"/>
      <c r="EEU7" s="104"/>
      <c r="EEV7" s="104"/>
      <c r="EEW7" s="104"/>
      <c r="EEX7" s="104"/>
      <c r="EEY7" s="104"/>
      <c r="EEZ7" s="104"/>
      <c r="EFA7" s="104"/>
      <c r="EFB7" s="104"/>
      <c r="EFC7" s="104"/>
      <c r="EFD7" s="104"/>
      <c r="EFE7" s="104"/>
      <c r="EFF7" s="104"/>
      <c r="EFG7" s="104"/>
      <c r="EFH7" s="104"/>
      <c r="EFI7" s="104"/>
      <c r="EFJ7" s="104"/>
      <c r="EFK7" s="104"/>
      <c r="EFL7" s="104"/>
      <c r="EFM7" s="104"/>
      <c r="EFN7" s="104"/>
      <c r="EFO7" s="104"/>
      <c r="EFP7" s="104"/>
      <c r="EFQ7" s="104"/>
      <c r="EFR7" s="104"/>
      <c r="EFS7" s="104"/>
      <c r="EFT7" s="104"/>
      <c r="EFU7" s="104"/>
      <c r="EFV7" s="104"/>
      <c r="EFW7" s="104"/>
      <c r="EFX7" s="104"/>
      <c r="EFY7" s="104"/>
      <c r="EFZ7" s="104"/>
      <c r="EGA7" s="104"/>
      <c r="EGB7" s="104"/>
      <c r="EGC7" s="104"/>
      <c r="EGD7" s="104"/>
      <c r="EGE7" s="104"/>
      <c r="EGF7" s="104"/>
      <c r="EGG7" s="104"/>
      <c r="EGH7" s="104"/>
      <c r="EGI7" s="104"/>
      <c r="EGJ7" s="104"/>
      <c r="EGK7" s="104"/>
      <c r="EGL7" s="104"/>
      <c r="EGM7" s="104"/>
      <c r="EGN7" s="104"/>
      <c r="EGO7" s="104"/>
      <c r="EGP7" s="104"/>
      <c r="EGQ7" s="104"/>
      <c r="EGR7" s="104"/>
      <c r="EGS7" s="104"/>
      <c r="EGT7" s="104"/>
      <c r="EGU7" s="104"/>
      <c r="EGV7" s="104"/>
      <c r="EGW7" s="104"/>
      <c r="EGX7" s="104"/>
      <c r="EGY7" s="104"/>
      <c r="EGZ7" s="104"/>
      <c r="EHA7" s="104"/>
      <c r="EHB7" s="104"/>
      <c r="EHC7" s="104"/>
      <c r="EHD7" s="104"/>
      <c r="EHE7" s="104"/>
      <c r="EHF7" s="104"/>
      <c r="EHG7" s="104"/>
      <c r="EHH7" s="104"/>
      <c r="EHI7" s="104"/>
      <c r="EHJ7" s="104"/>
      <c r="EHK7" s="104"/>
      <c r="EHL7" s="104"/>
      <c r="EHM7" s="104"/>
      <c r="EHN7" s="104"/>
      <c r="EHO7" s="104"/>
      <c r="EHP7" s="104"/>
      <c r="EHQ7" s="104"/>
      <c r="EHR7" s="104"/>
      <c r="EHS7" s="104"/>
      <c r="EHT7" s="104"/>
      <c r="EHU7" s="104"/>
      <c r="EHV7" s="104"/>
      <c r="EHW7" s="104"/>
      <c r="EHX7" s="104"/>
      <c r="EHY7" s="104"/>
      <c r="EHZ7" s="104"/>
      <c r="EIA7" s="104"/>
      <c r="EIB7" s="104"/>
      <c r="EIC7" s="104"/>
      <c r="EID7" s="104"/>
      <c r="EIE7" s="104"/>
      <c r="EIF7" s="104"/>
      <c r="EIG7" s="104"/>
      <c r="EIH7" s="104"/>
      <c r="EII7" s="104"/>
      <c r="EIJ7" s="104"/>
      <c r="EIK7" s="104"/>
      <c r="EIL7" s="104"/>
      <c r="EIM7" s="104"/>
      <c r="EIN7" s="104"/>
      <c r="EIO7" s="104"/>
      <c r="EIP7" s="104"/>
      <c r="EIQ7" s="104"/>
      <c r="EIR7" s="104"/>
      <c r="EIS7" s="104"/>
      <c r="EIT7" s="104"/>
      <c r="EIU7" s="104"/>
      <c r="EIV7" s="104"/>
      <c r="EIW7" s="104"/>
      <c r="EIX7" s="104"/>
      <c r="EIY7" s="104"/>
      <c r="EIZ7" s="104"/>
      <c r="EJA7" s="104"/>
      <c r="EJB7" s="104"/>
      <c r="EJC7" s="104"/>
      <c r="EJD7" s="104"/>
      <c r="EJE7" s="104"/>
      <c r="EJF7" s="104"/>
      <c r="EJG7" s="104"/>
      <c r="EJH7" s="104"/>
      <c r="EJI7" s="104"/>
      <c r="EJJ7" s="104"/>
      <c r="EJK7" s="104"/>
      <c r="EJL7" s="104"/>
      <c r="EJM7" s="104"/>
      <c r="EJN7" s="104"/>
      <c r="EJO7" s="104"/>
      <c r="EJP7" s="104"/>
      <c r="EJQ7" s="104"/>
      <c r="EJR7" s="104"/>
      <c r="EJS7" s="104"/>
      <c r="EJT7" s="104"/>
      <c r="EJU7" s="104"/>
      <c r="EJV7" s="104"/>
      <c r="EJW7" s="104"/>
      <c r="EJX7" s="104"/>
      <c r="EJY7" s="104"/>
      <c r="EJZ7" s="104"/>
      <c r="EKA7" s="104"/>
      <c r="EKB7" s="104"/>
      <c r="EKC7" s="104"/>
      <c r="EKD7" s="104"/>
      <c r="EKE7" s="104"/>
      <c r="EKF7" s="104"/>
      <c r="EKG7" s="104"/>
      <c r="EKH7" s="104"/>
      <c r="EKI7" s="104"/>
      <c r="EKJ7" s="104"/>
      <c r="EKK7" s="104"/>
      <c r="EKL7" s="104"/>
      <c r="EKM7" s="104"/>
      <c r="EKN7" s="104"/>
      <c r="EKO7" s="104"/>
      <c r="EKP7" s="104"/>
      <c r="EKQ7" s="104"/>
      <c r="EKR7" s="104"/>
      <c r="EKS7" s="104"/>
      <c r="EKT7" s="104"/>
      <c r="EKU7" s="104"/>
      <c r="EKV7" s="104"/>
      <c r="EKW7" s="104"/>
      <c r="EKX7" s="104"/>
      <c r="EKY7" s="104"/>
      <c r="EKZ7" s="104"/>
      <c r="ELA7" s="104"/>
      <c r="ELB7" s="104"/>
      <c r="ELC7" s="104"/>
      <c r="ELD7" s="104"/>
      <c r="ELE7" s="104"/>
      <c r="ELF7" s="104"/>
      <c r="ELG7" s="104"/>
      <c r="ELH7" s="104"/>
      <c r="ELI7" s="104"/>
      <c r="ELJ7" s="104"/>
      <c r="ELK7" s="104"/>
      <c r="ELL7" s="104"/>
      <c r="ELM7" s="104"/>
      <c r="ELN7" s="104"/>
      <c r="ELO7" s="104"/>
      <c r="ELP7" s="104"/>
      <c r="ELQ7" s="104"/>
      <c r="ELR7" s="104"/>
      <c r="ELS7" s="104"/>
      <c r="ELT7" s="104"/>
      <c r="ELU7" s="104"/>
      <c r="ELV7" s="104"/>
      <c r="ELW7" s="104"/>
      <c r="ELX7" s="104"/>
      <c r="ELY7" s="104"/>
      <c r="ELZ7" s="104"/>
      <c r="EMA7" s="104"/>
      <c r="EMB7" s="104"/>
      <c r="EMC7" s="104"/>
      <c r="EMD7" s="104"/>
      <c r="EME7" s="104"/>
      <c r="EMF7" s="104"/>
      <c r="EMG7" s="104"/>
      <c r="EMH7" s="104"/>
      <c r="EMI7" s="104"/>
      <c r="EMJ7" s="104"/>
      <c r="EMK7" s="104"/>
      <c r="EML7" s="104"/>
      <c r="EMM7" s="104"/>
      <c r="EMN7" s="104"/>
      <c r="EMO7" s="104"/>
      <c r="EMP7" s="104"/>
      <c r="EMQ7" s="104"/>
      <c r="EMR7" s="104"/>
      <c r="EMS7" s="104"/>
      <c r="EMT7" s="104"/>
      <c r="EMU7" s="104"/>
      <c r="EMV7" s="104"/>
      <c r="EMW7" s="104"/>
      <c r="EMX7" s="104"/>
      <c r="EMY7" s="104"/>
      <c r="EMZ7" s="104"/>
      <c r="ENA7" s="104"/>
      <c r="ENB7" s="104"/>
      <c r="ENC7" s="104"/>
      <c r="END7" s="104"/>
      <c r="ENE7" s="104"/>
      <c r="ENF7" s="104"/>
      <c r="ENG7" s="104"/>
      <c r="ENH7" s="104"/>
      <c r="ENI7" s="104"/>
      <c r="ENJ7" s="104"/>
      <c r="ENK7" s="104"/>
      <c r="ENL7" s="104"/>
      <c r="ENM7" s="104"/>
      <c r="ENN7" s="104"/>
      <c r="ENO7" s="104"/>
      <c r="ENP7" s="104"/>
      <c r="ENQ7" s="104"/>
      <c r="ENR7" s="104"/>
      <c r="ENS7" s="104"/>
      <c r="ENT7" s="104"/>
      <c r="ENU7" s="104"/>
      <c r="ENV7" s="104"/>
      <c r="ENW7" s="104"/>
      <c r="ENX7" s="104"/>
      <c r="ENY7" s="104"/>
      <c r="ENZ7" s="104"/>
      <c r="EOA7" s="104"/>
      <c r="EOB7" s="104"/>
      <c r="EOC7" s="104"/>
      <c r="EOD7" s="104"/>
      <c r="EOE7" s="104"/>
      <c r="EOF7" s="104"/>
      <c r="EOG7" s="104"/>
      <c r="EOH7" s="104"/>
      <c r="EOI7" s="104"/>
      <c r="EOJ7" s="104"/>
      <c r="EOK7" s="104"/>
      <c r="EOL7" s="104"/>
      <c r="EOM7" s="104"/>
      <c r="EON7" s="104"/>
      <c r="EOO7" s="104"/>
      <c r="EOP7" s="104"/>
      <c r="EOQ7" s="104"/>
      <c r="EOR7" s="104"/>
      <c r="EOS7" s="104"/>
      <c r="EOT7" s="104"/>
      <c r="EOU7" s="104"/>
      <c r="EOV7" s="104"/>
      <c r="EOW7" s="104"/>
      <c r="EOX7" s="104"/>
      <c r="EOY7" s="104"/>
      <c r="EOZ7" s="104"/>
      <c r="EPA7" s="104"/>
      <c r="EPB7" s="104"/>
      <c r="EPC7" s="104"/>
      <c r="EPD7" s="104"/>
      <c r="EPE7" s="104"/>
      <c r="EPF7" s="104"/>
      <c r="EPG7" s="104"/>
      <c r="EPH7" s="104"/>
      <c r="EPI7" s="104"/>
      <c r="EPJ7" s="104"/>
      <c r="EPK7" s="104"/>
      <c r="EPL7" s="104"/>
      <c r="EPM7" s="104"/>
      <c r="EPN7" s="104"/>
      <c r="EPO7" s="104"/>
      <c r="EPP7" s="104"/>
      <c r="EPQ7" s="104"/>
      <c r="EPR7" s="104"/>
      <c r="EPS7" s="104"/>
      <c r="EPT7" s="104"/>
      <c r="EPU7" s="104"/>
      <c r="EPV7" s="104"/>
      <c r="EPW7" s="104"/>
      <c r="EPX7" s="104"/>
      <c r="EPY7" s="104"/>
      <c r="EPZ7" s="104"/>
      <c r="EQA7" s="104"/>
      <c r="EQB7" s="104"/>
      <c r="EQC7" s="104"/>
      <c r="EQD7" s="104"/>
      <c r="EQE7" s="104"/>
      <c r="EQF7" s="104"/>
      <c r="EQG7" s="104"/>
      <c r="EQH7" s="104"/>
      <c r="EQI7" s="104"/>
      <c r="EQJ7" s="104"/>
      <c r="EQK7" s="104"/>
      <c r="EQL7" s="104"/>
      <c r="EQM7" s="104"/>
      <c r="EQN7" s="104"/>
      <c r="EQO7" s="104"/>
      <c r="EQP7" s="104"/>
      <c r="EQQ7" s="104"/>
      <c r="EQR7" s="104"/>
      <c r="EQS7" s="104"/>
      <c r="EQT7" s="104"/>
      <c r="EQU7" s="104"/>
      <c r="EQV7" s="104"/>
      <c r="EQW7" s="104"/>
      <c r="EQX7" s="104"/>
      <c r="EQY7" s="104"/>
      <c r="EQZ7" s="104"/>
      <c r="ERA7" s="104"/>
      <c r="ERB7" s="104"/>
      <c r="ERC7" s="104"/>
      <c r="ERD7" s="104"/>
      <c r="ERE7" s="104"/>
      <c r="ERF7" s="104"/>
      <c r="ERG7" s="104"/>
      <c r="ERH7" s="104"/>
      <c r="ERI7" s="104"/>
      <c r="ERJ7" s="104"/>
      <c r="ERK7" s="104"/>
      <c r="ERL7" s="104"/>
      <c r="ERM7" s="104"/>
      <c r="ERN7" s="104"/>
      <c r="ERO7" s="104"/>
      <c r="ERP7" s="104"/>
      <c r="ERQ7" s="104"/>
      <c r="ERR7" s="104"/>
      <c r="ERS7" s="104"/>
      <c r="ERT7" s="104"/>
      <c r="ERU7" s="104"/>
      <c r="ERV7" s="104"/>
      <c r="ERW7" s="104"/>
      <c r="ERX7" s="104"/>
      <c r="ERY7" s="104"/>
      <c r="ERZ7" s="104"/>
      <c r="ESA7" s="104"/>
      <c r="ESB7" s="104"/>
      <c r="ESC7" s="104"/>
      <c r="ESD7" s="104"/>
      <c r="ESE7" s="104"/>
      <c r="ESF7" s="104"/>
      <c r="ESG7" s="104"/>
      <c r="ESH7" s="104"/>
      <c r="ESI7" s="104"/>
      <c r="ESJ7" s="104"/>
      <c r="ESK7" s="104"/>
      <c r="ESL7" s="104"/>
      <c r="ESM7" s="104"/>
      <c r="ESN7" s="104"/>
      <c r="ESO7" s="104"/>
      <c r="ESP7" s="104"/>
      <c r="ESQ7" s="104"/>
      <c r="ESR7" s="104"/>
      <c r="ESS7" s="104"/>
      <c r="EST7" s="104"/>
      <c r="ESU7" s="104"/>
      <c r="ESV7" s="104"/>
      <c r="ESW7" s="104"/>
      <c r="ESX7" s="104"/>
      <c r="ESY7" s="104"/>
      <c r="ESZ7" s="104"/>
      <c r="ETA7" s="104"/>
      <c r="ETB7" s="104"/>
      <c r="ETC7" s="104"/>
      <c r="ETD7" s="104"/>
      <c r="ETE7" s="104"/>
      <c r="ETF7" s="104"/>
      <c r="ETG7" s="104"/>
      <c r="ETH7" s="104"/>
      <c r="ETI7" s="104"/>
      <c r="ETJ7" s="104"/>
      <c r="ETK7" s="104"/>
      <c r="ETL7" s="104"/>
      <c r="ETM7" s="104"/>
      <c r="ETN7" s="104"/>
      <c r="ETO7" s="104"/>
      <c r="ETP7" s="104"/>
      <c r="ETQ7" s="104"/>
      <c r="ETR7" s="104"/>
      <c r="ETS7" s="104"/>
      <c r="ETT7" s="104"/>
      <c r="ETU7" s="104"/>
      <c r="ETV7" s="104"/>
      <c r="ETW7" s="104"/>
      <c r="ETX7" s="104"/>
      <c r="ETY7" s="104"/>
      <c r="ETZ7" s="104"/>
      <c r="EUA7" s="104"/>
      <c r="EUB7" s="104"/>
      <c r="EUC7" s="104"/>
      <c r="EUD7" s="104"/>
      <c r="EUE7" s="104"/>
      <c r="EUF7" s="104"/>
      <c r="EUG7" s="104"/>
      <c r="EUH7" s="104"/>
      <c r="EUI7" s="104"/>
      <c r="EUJ7" s="104"/>
      <c r="EUK7" s="104"/>
      <c r="EUL7" s="104"/>
      <c r="EUM7" s="104"/>
      <c r="EUN7" s="104"/>
      <c r="EUO7" s="104"/>
      <c r="EUP7" s="104"/>
      <c r="EUQ7" s="104"/>
      <c r="EUR7" s="104"/>
      <c r="EUS7" s="104"/>
      <c r="EUT7" s="104"/>
      <c r="EUU7" s="104"/>
      <c r="EUV7" s="104"/>
      <c r="EUW7" s="104"/>
      <c r="EUX7" s="104"/>
      <c r="EUY7" s="104"/>
      <c r="EUZ7" s="104"/>
      <c r="EVA7" s="104"/>
      <c r="EVB7" s="104"/>
      <c r="EVC7" s="104"/>
      <c r="EVD7" s="104"/>
      <c r="EVE7" s="104"/>
      <c r="EVF7" s="104"/>
      <c r="EVG7" s="104"/>
      <c r="EVH7" s="104"/>
      <c r="EVI7" s="104"/>
      <c r="EVJ7" s="104"/>
      <c r="EVK7" s="104"/>
      <c r="EVL7" s="104"/>
      <c r="EVM7" s="104"/>
      <c r="EVN7" s="104"/>
      <c r="EVO7" s="104"/>
      <c r="EVP7" s="104"/>
      <c r="EVQ7" s="104"/>
      <c r="EVR7" s="104"/>
      <c r="EVS7" s="104"/>
      <c r="EVT7" s="104"/>
      <c r="EVU7" s="104"/>
      <c r="EVV7" s="104"/>
      <c r="EVW7" s="104"/>
      <c r="EVX7" s="104"/>
      <c r="EVY7" s="104"/>
      <c r="EVZ7" s="104"/>
      <c r="EWA7" s="104"/>
      <c r="EWB7" s="104"/>
      <c r="EWC7" s="104"/>
      <c r="EWD7" s="104"/>
      <c r="EWE7" s="104"/>
      <c r="EWF7" s="104"/>
      <c r="EWG7" s="104"/>
      <c r="EWH7" s="104"/>
      <c r="EWI7" s="104"/>
      <c r="EWJ7" s="104"/>
      <c r="EWK7" s="104"/>
      <c r="EWL7" s="104"/>
      <c r="EWM7" s="104"/>
      <c r="EWN7" s="104"/>
      <c r="EWO7" s="104"/>
      <c r="EWP7" s="104"/>
      <c r="EWQ7" s="104"/>
      <c r="EWR7" s="104"/>
      <c r="EWS7" s="104"/>
      <c r="EWT7" s="104"/>
      <c r="EWU7" s="104"/>
      <c r="EWV7" s="104"/>
      <c r="EWW7" s="104"/>
      <c r="EWX7" s="104"/>
      <c r="EWY7" s="104"/>
      <c r="EWZ7" s="104"/>
      <c r="EXA7" s="104"/>
      <c r="EXB7" s="104"/>
      <c r="EXC7" s="104"/>
      <c r="EXD7" s="104"/>
      <c r="EXE7" s="104"/>
      <c r="EXF7" s="104"/>
      <c r="EXG7" s="104"/>
      <c r="EXH7" s="104"/>
      <c r="EXI7" s="104"/>
      <c r="EXJ7" s="104"/>
      <c r="EXK7" s="104"/>
      <c r="EXL7" s="104"/>
      <c r="EXM7" s="104"/>
      <c r="EXN7" s="104"/>
      <c r="EXO7" s="104"/>
      <c r="EXP7" s="104"/>
      <c r="EXQ7" s="104"/>
      <c r="EXR7" s="104"/>
      <c r="EXS7" s="104"/>
      <c r="EXT7" s="104"/>
      <c r="EXU7" s="104"/>
      <c r="EXV7" s="104"/>
      <c r="EXW7" s="104"/>
      <c r="EXX7" s="104"/>
      <c r="EXY7" s="104"/>
      <c r="EXZ7" s="104"/>
      <c r="EYA7" s="104"/>
      <c r="EYB7" s="104"/>
      <c r="EYC7" s="104"/>
      <c r="EYD7" s="104"/>
      <c r="EYE7" s="104"/>
      <c r="EYF7" s="104"/>
      <c r="EYG7" s="104"/>
      <c r="EYH7" s="104"/>
      <c r="EYI7" s="104"/>
      <c r="EYJ7" s="104"/>
      <c r="EYK7" s="104"/>
      <c r="EYL7" s="104"/>
      <c r="EYM7" s="104"/>
      <c r="EYN7" s="104"/>
      <c r="EYO7" s="104"/>
      <c r="EYP7" s="104"/>
      <c r="EYQ7" s="104"/>
      <c r="EYR7" s="104"/>
      <c r="EYS7" s="104"/>
      <c r="EYT7" s="104"/>
      <c r="EYU7" s="104"/>
      <c r="EYV7" s="104"/>
      <c r="EYW7" s="104"/>
      <c r="EYX7" s="104"/>
      <c r="EYY7" s="104"/>
      <c r="EYZ7" s="104"/>
      <c r="EZA7" s="104"/>
      <c r="EZB7" s="104"/>
      <c r="EZC7" s="104"/>
      <c r="EZD7" s="104"/>
      <c r="EZE7" s="104"/>
      <c r="EZF7" s="104"/>
      <c r="EZG7" s="104"/>
      <c r="EZH7" s="104"/>
      <c r="EZI7" s="104"/>
      <c r="EZJ7" s="104"/>
      <c r="EZK7" s="104"/>
      <c r="EZL7" s="104"/>
      <c r="EZM7" s="104"/>
      <c r="EZN7" s="104"/>
      <c r="EZO7" s="104"/>
      <c r="EZP7" s="104"/>
      <c r="EZQ7" s="104"/>
      <c r="EZR7" s="104"/>
      <c r="EZS7" s="104"/>
      <c r="EZT7" s="104"/>
      <c r="EZU7" s="104"/>
      <c r="EZV7" s="104"/>
      <c r="EZW7" s="104"/>
      <c r="EZX7" s="104"/>
      <c r="EZY7" s="104"/>
      <c r="EZZ7" s="104"/>
      <c r="FAA7" s="104"/>
      <c r="FAB7" s="104"/>
      <c r="FAC7" s="104"/>
      <c r="FAD7" s="104"/>
      <c r="FAE7" s="104"/>
      <c r="FAF7" s="104"/>
      <c r="FAG7" s="104"/>
      <c r="FAH7" s="104"/>
      <c r="FAI7" s="104"/>
      <c r="FAJ7" s="104"/>
      <c r="FAK7" s="104"/>
      <c r="FAL7" s="104"/>
      <c r="FAM7" s="104"/>
      <c r="FAN7" s="104"/>
      <c r="FAO7" s="104"/>
      <c r="FAP7" s="104"/>
      <c r="FAQ7" s="104"/>
      <c r="FAR7" s="104"/>
      <c r="FAS7" s="104"/>
      <c r="FAT7" s="104"/>
      <c r="FAU7" s="104"/>
      <c r="FAV7" s="104"/>
      <c r="FAW7" s="104"/>
      <c r="FAX7" s="104"/>
      <c r="FAY7" s="104"/>
      <c r="FAZ7" s="104"/>
      <c r="FBA7" s="104"/>
      <c r="FBB7" s="104"/>
      <c r="FBC7" s="104"/>
      <c r="FBD7" s="104"/>
      <c r="FBE7" s="104"/>
      <c r="FBF7" s="104"/>
      <c r="FBG7" s="104"/>
      <c r="FBH7" s="104"/>
      <c r="FBI7" s="104"/>
      <c r="FBJ7" s="104"/>
      <c r="FBK7" s="104"/>
      <c r="FBL7" s="104"/>
      <c r="FBM7" s="104"/>
      <c r="FBN7" s="104"/>
      <c r="FBO7" s="104"/>
      <c r="FBP7" s="104"/>
      <c r="FBQ7" s="104"/>
      <c r="FBR7" s="104"/>
      <c r="FBS7" s="104"/>
      <c r="FBT7" s="104"/>
      <c r="FBU7" s="104"/>
      <c r="FBV7" s="104"/>
      <c r="FBW7" s="104"/>
      <c r="FBX7" s="104"/>
      <c r="FBY7" s="104"/>
      <c r="FBZ7" s="104"/>
      <c r="FCA7" s="104"/>
      <c r="FCB7" s="104"/>
      <c r="FCC7" s="104"/>
      <c r="FCD7" s="104"/>
      <c r="FCE7" s="104"/>
      <c r="FCF7" s="104"/>
      <c r="FCG7" s="104"/>
      <c r="FCH7" s="104"/>
      <c r="FCI7" s="104"/>
      <c r="FCJ7" s="104"/>
      <c r="FCK7" s="104"/>
      <c r="FCL7" s="104"/>
      <c r="FCM7" s="104"/>
      <c r="FCN7" s="104"/>
      <c r="FCO7" s="104"/>
      <c r="FCP7" s="104"/>
      <c r="FCQ7" s="104"/>
      <c r="FCR7" s="104"/>
      <c r="FCS7" s="104"/>
      <c r="FCT7" s="104"/>
      <c r="FCU7" s="104"/>
      <c r="FCV7" s="104"/>
      <c r="FCW7" s="104"/>
      <c r="FCX7" s="104"/>
      <c r="FCY7" s="104"/>
      <c r="FCZ7" s="104"/>
      <c r="FDA7" s="104"/>
      <c r="FDB7" s="104"/>
      <c r="FDC7" s="104"/>
      <c r="FDD7" s="104"/>
      <c r="FDE7" s="104"/>
      <c r="FDF7" s="104"/>
      <c r="FDG7" s="104"/>
      <c r="FDH7" s="104"/>
      <c r="FDI7" s="104"/>
      <c r="FDJ7" s="104"/>
      <c r="FDK7" s="104"/>
      <c r="FDL7" s="104"/>
      <c r="FDM7" s="104"/>
      <c r="FDN7" s="104"/>
      <c r="FDO7" s="104"/>
      <c r="FDP7" s="104"/>
      <c r="FDQ7" s="104"/>
      <c r="FDR7" s="104"/>
      <c r="FDS7" s="104"/>
      <c r="FDT7" s="104"/>
      <c r="FDU7" s="104"/>
      <c r="FDV7" s="104"/>
      <c r="FDW7" s="104"/>
      <c r="FDX7" s="104"/>
      <c r="FDY7" s="104"/>
      <c r="FDZ7" s="104"/>
      <c r="FEA7" s="104"/>
      <c r="FEB7" s="104"/>
      <c r="FEC7" s="104"/>
      <c r="FED7" s="104"/>
      <c r="FEE7" s="104"/>
      <c r="FEF7" s="104"/>
      <c r="FEG7" s="104"/>
      <c r="FEH7" s="104"/>
      <c r="FEI7" s="104"/>
      <c r="FEJ7" s="104"/>
      <c r="FEK7" s="104"/>
      <c r="FEL7" s="104"/>
      <c r="FEM7" s="104"/>
      <c r="FEN7" s="104"/>
      <c r="FEO7" s="104"/>
      <c r="FEP7" s="104"/>
      <c r="FEQ7" s="104"/>
      <c r="FER7" s="104"/>
      <c r="FES7" s="104"/>
      <c r="FET7" s="104"/>
      <c r="FEU7" s="104"/>
      <c r="FEV7" s="104"/>
      <c r="FEW7" s="104"/>
      <c r="FEX7" s="104"/>
      <c r="FEY7" s="104"/>
      <c r="FEZ7" s="104"/>
      <c r="FFA7" s="104"/>
      <c r="FFB7" s="104"/>
      <c r="FFC7" s="104"/>
      <c r="FFD7" s="104"/>
      <c r="FFE7" s="104"/>
      <c r="FFF7" s="104"/>
      <c r="FFG7" s="104"/>
      <c r="FFH7" s="104"/>
      <c r="FFI7" s="104"/>
      <c r="FFJ7" s="104"/>
      <c r="FFK7" s="104"/>
      <c r="FFL7" s="104"/>
      <c r="FFM7" s="104"/>
      <c r="FFN7" s="104"/>
      <c r="FFO7" s="104"/>
      <c r="FFP7" s="104"/>
      <c r="FFQ7" s="104"/>
      <c r="FFR7" s="104"/>
      <c r="FFS7" s="104"/>
      <c r="FFT7" s="104"/>
      <c r="FFU7" s="104"/>
      <c r="FFV7" s="104"/>
      <c r="FFW7" s="104"/>
      <c r="FFX7" s="104"/>
      <c r="FFY7" s="104"/>
      <c r="FFZ7" s="104"/>
      <c r="FGA7" s="104"/>
      <c r="FGB7" s="104"/>
      <c r="FGC7" s="104"/>
      <c r="FGD7" s="104"/>
      <c r="FGE7" s="104"/>
      <c r="FGF7" s="104"/>
      <c r="FGG7" s="104"/>
      <c r="FGH7" s="104"/>
      <c r="FGI7" s="104"/>
      <c r="FGJ7" s="104"/>
      <c r="FGK7" s="104"/>
      <c r="FGL7" s="104"/>
      <c r="FGM7" s="104"/>
      <c r="FGN7" s="104"/>
      <c r="FGO7" s="104"/>
      <c r="FGP7" s="104"/>
      <c r="FGQ7" s="104"/>
      <c r="FGR7" s="104"/>
      <c r="FGS7" s="104"/>
      <c r="FGT7" s="104"/>
      <c r="FGU7" s="104"/>
      <c r="FGV7" s="104"/>
      <c r="FGW7" s="104"/>
      <c r="FGX7" s="104"/>
      <c r="FGY7" s="104"/>
      <c r="FGZ7" s="104"/>
      <c r="FHA7" s="104"/>
      <c r="FHB7" s="104"/>
      <c r="FHC7" s="104"/>
      <c r="FHD7" s="104"/>
      <c r="FHE7" s="104"/>
      <c r="FHF7" s="104"/>
      <c r="FHG7" s="104"/>
      <c r="FHH7" s="104"/>
      <c r="FHI7" s="104"/>
      <c r="FHJ7" s="104"/>
      <c r="FHK7" s="104"/>
      <c r="FHL7" s="104"/>
      <c r="FHM7" s="104"/>
      <c r="FHN7" s="104"/>
      <c r="FHO7" s="104"/>
      <c r="FHP7" s="104"/>
      <c r="FHQ7" s="104"/>
      <c r="FHR7" s="104"/>
      <c r="FHS7" s="104"/>
      <c r="FHT7" s="104"/>
      <c r="FHU7" s="104"/>
      <c r="FHV7" s="104"/>
      <c r="FHW7" s="104"/>
      <c r="FHX7" s="104"/>
      <c r="FHY7" s="104"/>
      <c r="FHZ7" s="104"/>
      <c r="FIA7" s="104"/>
      <c r="FIB7" s="104"/>
      <c r="FIC7" s="104"/>
      <c r="FID7" s="104"/>
      <c r="FIE7" s="104"/>
      <c r="FIF7" s="104"/>
      <c r="FIG7" s="104"/>
      <c r="FIH7" s="104"/>
      <c r="FII7" s="104"/>
      <c r="FIJ7" s="104"/>
      <c r="FIK7" s="104"/>
      <c r="FIL7" s="104"/>
      <c r="FIM7" s="104"/>
      <c r="FIN7" s="104"/>
      <c r="FIO7" s="104"/>
      <c r="FIP7" s="104"/>
      <c r="FIQ7" s="104"/>
      <c r="FIR7" s="104"/>
      <c r="FIS7" s="104"/>
      <c r="FIT7" s="104"/>
      <c r="FIU7" s="104"/>
      <c r="FIV7" s="104"/>
      <c r="FIW7" s="104"/>
      <c r="FIX7" s="104"/>
      <c r="FIY7" s="104"/>
      <c r="FIZ7" s="104"/>
      <c r="FJA7" s="104"/>
      <c r="FJB7" s="104"/>
      <c r="FJC7" s="104"/>
      <c r="FJD7" s="104"/>
      <c r="FJE7" s="104"/>
      <c r="FJF7" s="104"/>
      <c r="FJG7" s="104"/>
      <c r="FJH7" s="104"/>
      <c r="FJI7" s="104"/>
      <c r="FJJ7" s="104"/>
      <c r="FJK7" s="104"/>
      <c r="FJL7" s="104"/>
      <c r="FJM7" s="104"/>
      <c r="FJN7" s="104"/>
      <c r="FJO7" s="104"/>
      <c r="FJP7" s="104"/>
      <c r="FJQ7" s="104"/>
      <c r="FJR7" s="104"/>
      <c r="FJS7" s="104"/>
      <c r="FJT7" s="104"/>
      <c r="FJU7" s="104"/>
      <c r="FJV7" s="104"/>
      <c r="FJW7" s="104"/>
      <c r="FJX7" s="104"/>
      <c r="FJY7" s="104"/>
      <c r="FJZ7" s="104"/>
      <c r="FKA7" s="104"/>
      <c r="FKB7" s="104"/>
      <c r="FKC7" s="104"/>
      <c r="FKD7" s="104"/>
      <c r="FKE7" s="104"/>
      <c r="FKF7" s="104"/>
      <c r="FKG7" s="104"/>
      <c r="FKH7" s="104"/>
      <c r="FKI7" s="104"/>
      <c r="FKJ7" s="104"/>
      <c r="FKK7" s="104"/>
      <c r="FKL7" s="104"/>
      <c r="FKM7" s="104"/>
      <c r="FKN7" s="104"/>
      <c r="FKO7" s="104"/>
      <c r="FKP7" s="104"/>
      <c r="FKQ7" s="104"/>
      <c r="FKR7" s="104"/>
      <c r="FKS7" s="104"/>
      <c r="FKT7" s="104"/>
      <c r="FKU7" s="104"/>
      <c r="FKV7" s="104"/>
      <c r="FKW7" s="104"/>
      <c r="FKX7" s="104"/>
      <c r="FKY7" s="104"/>
      <c r="FKZ7" s="104"/>
      <c r="FLA7" s="104"/>
      <c r="FLB7" s="104"/>
      <c r="FLC7" s="104"/>
      <c r="FLD7" s="104"/>
      <c r="FLE7" s="104"/>
      <c r="FLF7" s="104"/>
      <c r="FLG7" s="104"/>
      <c r="FLH7" s="104"/>
      <c r="FLI7" s="104"/>
      <c r="FLJ7" s="104"/>
      <c r="FLK7" s="104"/>
      <c r="FLL7" s="104"/>
      <c r="FLM7" s="104"/>
      <c r="FLN7" s="104"/>
      <c r="FLO7" s="104"/>
      <c r="FLP7" s="104"/>
      <c r="FLQ7" s="104"/>
      <c r="FLR7" s="104"/>
      <c r="FLS7" s="104"/>
      <c r="FLT7" s="104"/>
      <c r="FLU7" s="104"/>
      <c r="FLV7" s="104"/>
      <c r="FLW7" s="104"/>
      <c r="FLX7" s="104"/>
      <c r="FLY7" s="104"/>
      <c r="FLZ7" s="104"/>
      <c r="FMA7" s="104"/>
      <c r="FMB7" s="104"/>
      <c r="FMC7" s="104"/>
      <c r="FMD7" s="104"/>
      <c r="FME7" s="104"/>
      <c r="FMF7" s="104"/>
      <c r="FMG7" s="104"/>
      <c r="FMH7" s="104"/>
      <c r="FMI7" s="104"/>
      <c r="FMJ7" s="104"/>
      <c r="FMK7" s="104"/>
      <c r="FML7" s="104"/>
      <c r="FMM7" s="104"/>
      <c r="FMN7" s="104"/>
      <c r="FMO7" s="104"/>
      <c r="FMP7" s="104"/>
      <c r="FMQ7" s="104"/>
      <c r="FMR7" s="104"/>
      <c r="FMS7" s="104"/>
      <c r="FMT7" s="104"/>
      <c r="FMU7" s="104"/>
      <c r="FMV7" s="104"/>
      <c r="FMW7" s="104"/>
      <c r="FMX7" s="104"/>
      <c r="FMY7" s="104"/>
      <c r="FMZ7" s="104"/>
      <c r="FNA7" s="104"/>
      <c r="FNB7" s="104"/>
      <c r="FNC7" s="104"/>
      <c r="FND7" s="104"/>
      <c r="FNE7" s="104"/>
      <c r="FNF7" s="104"/>
      <c r="FNG7" s="104"/>
      <c r="FNH7" s="104"/>
      <c r="FNI7" s="104"/>
      <c r="FNJ7" s="104"/>
      <c r="FNK7" s="104"/>
      <c r="FNL7" s="104"/>
      <c r="FNM7" s="104"/>
      <c r="FNN7" s="104"/>
      <c r="FNO7" s="104"/>
      <c r="FNP7" s="104"/>
      <c r="FNQ7" s="104"/>
      <c r="FNR7" s="104"/>
      <c r="FNS7" s="104"/>
      <c r="FNT7" s="104"/>
      <c r="FNU7" s="104"/>
      <c r="FNV7" s="104"/>
      <c r="FNW7" s="104"/>
      <c r="FNX7" s="104"/>
      <c r="FNY7" s="104"/>
      <c r="FNZ7" s="104"/>
      <c r="FOA7" s="104"/>
      <c r="FOB7" s="104"/>
      <c r="FOC7" s="104"/>
      <c r="FOD7" s="104"/>
      <c r="FOE7" s="104"/>
      <c r="FOF7" s="104"/>
      <c r="FOG7" s="104"/>
      <c r="FOH7" s="104"/>
      <c r="FOI7" s="104"/>
      <c r="FOJ7" s="104"/>
      <c r="FOK7" s="104"/>
      <c r="FOL7" s="104"/>
      <c r="FOM7" s="104"/>
      <c r="FON7" s="104"/>
      <c r="FOO7" s="104"/>
      <c r="FOP7" s="104"/>
      <c r="FOQ7" s="104"/>
      <c r="FOR7" s="104"/>
      <c r="FOS7" s="104"/>
      <c r="FOT7" s="104"/>
      <c r="FOU7" s="104"/>
      <c r="FOV7" s="104"/>
      <c r="FOW7" s="104"/>
      <c r="FOX7" s="104"/>
      <c r="FOY7" s="104"/>
      <c r="FOZ7" s="104"/>
      <c r="FPA7" s="104"/>
      <c r="FPB7" s="104"/>
      <c r="FPC7" s="104"/>
      <c r="FPD7" s="104"/>
      <c r="FPE7" s="104"/>
      <c r="FPF7" s="104"/>
      <c r="FPG7" s="104"/>
      <c r="FPH7" s="104"/>
      <c r="FPI7" s="104"/>
      <c r="FPJ7" s="104"/>
      <c r="FPK7" s="104"/>
      <c r="FPL7" s="104"/>
      <c r="FPM7" s="104"/>
      <c r="FPN7" s="104"/>
      <c r="FPO7" s="104"/>
      <c r="FPP7" s="104"/>
      <c r="FPQ7" s="104"/>
      <c r="FPR7" s="104"/>
      <c r="FPS7" s="104"/>
      <c r="FPT7" s="104"/>
      <c r="FPU7" s="104"/>
      <c r="FPV7" s="104"/>
      <c r="FPW7" s="104"/>
      <c r="FPX7" s="104"/>
      <c r="FPY7" s="104"/>
      <c r="FPZ7" s="104"/>
      <c r="FQA7" s="104"/>
      <c r="FQB7" s="104"/>
      <c r="FQC7" s="104"/>
      <c r="FQD7" s="104"/>
      <c r="FQE7" s="104"/>
      <c r="FQF7" s="104"/>
      <c r="FQG7" s="104"/>
      <c r="FQH7" s="104"/>
      <c r="FQI7" s="104"/>
      <c r="FQJ7" s="104"/>
      <c r="FQK7" s="104"/>
      <c r="FQL7" s="104"/>
      <c r="FQM7" s="104"/>
      <c r="FQN7" s="104"/>
      <c r="FQO7" s="104"/>
      <c r="FQP7" s="104"/>
      <c r="FQQ7" s="104"/>
      <c r="FQR7" s="104"/>
      <c r="FQS7" s="104"/>
      <c r="FQT7" s="104"/>
      <c r="FQU7" s="104"/>
      <c r="FQV7" s="104"/>
      <c r="FQW7" s="104"/>
      <c r="FQX7" s="104"/>
      <c r="FQY7" s="104"/>
      <c r="FQZ7" s="104"/>
      <c r="FRA7" s="104"/>
      <c r="FRB7" s="104"/>
      <c r="FRC7" s="104"/>
      <c r="FRD7" s="104"/>
      <c r="FRE7" s="104"/>
      <c r="FRF7" s="104"/>
      <c r="FRG7" s="104"/>
      <c r="FRH7" s="104"/>
      <c r="FRI7" s="104"/>
      <c r="FRJ7" s="104"/>
      <c r="FRK7" s="104"/>
      <c r="FRL7" s="104"/>
      <c r="FRM7" s="104"/>
      <c r="FRN7" s="104"/>
      <c r="FRO7" s="104"/>
      <c r="FRP7" s="104"/>
      <c r="FRQ7" s="104"/>
      <c r="FRR7" s="104"/>
      <c r="FRS7" s="104"/>
      <c r="FRT7" s="104"/>
      <c r="FRU7" s="104"/>
      <c r="FRV7" s="104"/>
      <c r="FRW7" s="104"/>
      <c r="FRX7" s="104"/>
      <c r="FRY7" s="104"/>
      <c r="FRZ7" s="104"/>
      <c r="FSA7" s="104"/>
      <c r="FSB7" s="104"/>
      <c r="FSC7" s="104"/>
      <c r="FSD7" s="104"/>
      <c r="FSE7" s="104"/>
      <c r="FSF7" s="104"/>
      <c r="FSG7" s="104"/>
      <c r="FSH7" s="104"/>
      <c r="FSI7" s="104"/>
      <c r="FSJ7" s="104"/>
      <c r="FSK7" s="104"/>
      <c r="FSL7" s="104"/>
      <c r="FSM7" s="104"/>
      <c r="FSN7" s="104"/>
      <c r="FSO7" s="104"/>
      <c r="FSP7" s="104"/>
      <c r="FSQ7" s="104"/>
      <c r="FSR7" s="104"/>
      <c r="FSS7" s="104"/>
      <c r="FST7" s="104"/>
      <c r="FSU7" s="104"/>
      <c r="FSV7" s="104"/>
      <c r="FSW7" s="104"/>
      <c r="FSX7" s="104"/>
      <c r="FSY7" s="104"/>
      <c r="FSZ7" s="104"/>
      <c r="FTA7" s="104"/>
      <c r="FTB7" s="104"/>
      <c r="FTC7" s="104"/>
      <c r="FTD7" s="104"/>
      <c r="FTE7" s="104"/>
      <c r="FTF7" s="104"/>
      <c r="FTG7" s="104"/>
      <c r="FTH7" s="104"/>
      <c r="FTI7" s="104"/>
      <c r="FTJ7" s="104"/>
      <c r="FTK7" s="104"/>
      <c r="FTL7" s="104"/>
      <c r="FTM7" s="104"/>
      <c r="FTN7" s="104"/>
      <c r="FTO7" s="104"/>
      <c r="FTP7" s="104"/>
      <c r="FTQ7" s="104"/>
      <c r="FTR7" s="104"/>
      <c r="FTS7" s="104"/>
      <c r="FTT7" s="104"/>
      <c r="FTU7" s="104"/>
      <c r="FTV7" s="104"/>
      <c r="FTW7" s="104"/>
      <c r="FTX7" s="104"/>
      <c r="FTY7" s="104"/>
      <c r="FTZ7" s="104"/>
      <c r="FUA7" s="104"/>
      <c r="FUB7" s="104"/>
      <c r="FUC7" s="104"/>
      <c r="FUD7" s="104"/>
      <c r="FUE7" s="104"/>
      <c r="FUF7" s="104"/>
      <c r="FUG7" s="104"/>
      <c r="FUH7" s="104"/>
      <c r="FUI7" s="104"/>
      <c r="FUJ7" s="104"/>
      <c r="FUK7" s="104"/>
      <c r="FUL7" s="104"/>
      <c r="FUM7" s="104"/>
      <c r="FUN7" s="104"/>
      <c r="FUO7" s="104"/>
      <c r="FUP7" s="104"/>
      <c r="FUQ7" s="104"/>
      <c r="FUR7" s="104"/>
      <c r="FUS7" s="104"/>
      <c r="FUT7" s="104"/>
      <c r="FUU7" s="104"/>
      <c r="FUV7" s="104"/>
      <c r="FUW7" s="104"/>
      <c r="FUX7" s="104"/>
      <c r="FUY7" s="104"/>
      <c r="FUZ7" s="104"/>
      <c r="FVA7" s="104"/>
      <c r="FVB7" s="104"/>
      <c r="FVC7" s="104"/>
      <c r="FVD7" s="104"/>
      <c r="FVE7" s="104"/>
      <c r="FVF7" s="104"/>
      <c r="FVG7" s="104"/>
      <c r="FVH7" s="104"/>
      <c r="FVI7" s="104"/>
      <c r="FVJ7" s="104"/>
      <c r="FVK7" s="104"/>
      <c r="FVL7" s="104"/>
      <c r="FVM7" s="104"/>
      <c r="FVN7" s="104"/>
      <c r="FVO7" s="104"/>
      <c r="FVP7" s="104"/>
      <c r="FVQ7" s="104"/>
      <c r="FVR7" s="104"/>
      <c r="FVS7" s="104"/>
      <c r="FVT7" s="104"/>
      <c r="FVU7" s="104"/>
      <c r="FVV7" s="104"/>
      <c r="FVW7" s="104"/>
      <c r="FVX7" s="104"/>
      <c r="FVY7" s="104"/>
      <c r="FVZ7" s="104"/>
      <c r="FWA7" s="104"/>
      <c r="FWB7" s="104"/>
      <c r="FWC7" s="104"/>
      <c r="FWD7" s="104"/>
      <c r="FWE7" s="104"/>
      <c r="FWF7" s="104"/>
      <c r="FWG7" s="104"/>
      <c r="FWH7" s="104"/>
      <c r="FWI7" s="104"/>
      <c r="FWJ7" s="104"/>
      <c r="FWK7" s="104"/>
      <c r="FWL7" s="104"/>
      <c r="FWM7" s="104"/>
      <c r="FWN7" s="104"/>
      <c r="FWO7" s="104"/>
      <c r="FWP7" s="104"/>
      <c r="FWQ7" s="104"/>
      <c r="FWR7" s="104"/>
      <c r="FWS7" s="104"/>
      <c r="FWT7" s="104"/>
      <c r="FWU7" s="104"/>
      <c r="FWV7" s="104"/>
      <c r="FWW7" s="104"/>
      <c r="FWX7" s="104"/>
      <c r="FWY7" s="104"/>
      <c r="FWZ7" s="104"/>
      <c r="FXA7" s="104"/>
      <c r="FXB7" s="104"/>
      <c r="FXC7" s="104"/>
      <c r="FXD7" s="104"/>
      <c r="FXE7" s="104"/>
      <c r="FXF7" s="104"/>
      <c r="FXG7" s="104"/>
      <c r="FXH7" s="104"/>
      <c r="FXI7" s="104"/>
      <c r="FXJ7" s="104"/>
      <c r="FXK7" s="104"/>
      <c r="FXL7" s="104"/>
      <c r="FXM7" s="104"/>
      <c r="FXN7" s="104"/>
      <c r="FXO7" s="104"/>
      <c r="FXP7" s="104"/>
      <c r="FXQ7" s="104"/>
      <c r="FXR7" s="104"/>
      <c r="FXS7" s="104"/>
      <c r="FXT7" s="104"/>
      <c r="FXU7" s="104"/>
      <c r="FXV7" s="104"/>
      <c r="FXW7" s="104"/>
      <c r="FXX7" s="104"/>
      <c r="FXY7" s="104"/>
      <c r="FXZ7" s="104"/>
      <c r="FYA7" s="104"/>
      <c r="FYB7" s="104"/>
      <c r="FYC7" s="104"/>
      <c r="FYD7" s="104"/>
      <c r="FYE7" s="104"/>
      <c r="FYF7" s="104"/>
      <c r="FYG7" s="104"/>
      <c r="FYH7" s="104"/>
      <c r="FYI7" s="104"/>
      <c r="FYJ7" s="104"/>
      <c r="FYK7" s="104"/>
      <c r="FYL7" s="104"/>
      <c r="FYM7" s="104"/>
      <c r="FYN7" s="104"/>
      <c r="FYO7" s="104"/>
      <c r="FYP7" s="104"/>
      <c r="FYQ7" s="104"/>
      <c r="FYR7" s="104"/>
      <c r="FYS7" s="104"/>
      <c r="FYT7" s="104"/>
      <c r="FYU7" s="104"/>
      <c r="FYV7" s="104"/>
      <c r="FYW7" s="104"/>
      <c r="FYX7" s="104"/>
      <c r="FYY7" s="104"/>
      <c r="FYZ7" s="104"/>
      <c r="FZA7" s="104"/>
      <c r="FZB7" s="104"/>
      <c r="FZC7" s="104"/>
      <c r="FZD7" s="104"/>
      <c r="FZE7" s="104"/>
      <c r="FZF7" s="104"/>
      <c r="FZG7" s="104"/>
      <c r="FZH7" s="104"/>
      <c r="FZI7" s="104"/>
      <c r="FZJ7" s="104"/>
      <c r="FZK7" s="104"/>
      <c r="FZL7" s="104"/>
      <c r="FZM7" s="104"/>
      <c r="FZN7" s="104"/>
      <c r="FZO7" s="104"/>
      <c r="FZP7" s="104"/>
      <c r="FZQ7" s="104"/>
      <c r="FZR7" s="104"/>
      <c r="FZS7" s="104"/>
      <c r="FZT7" s="104"/>
      <c r="FZU7" s="104"/>
      <c r="FZV7" s="104"/>
      <c r="FZW7" s="104"/>
      <c r="FZX7" s="104"/>
      <c r="FZY7" s="104"/>
      <c r="FZZ7" s="104"/>
      <c r="GAA7" s="104"/>
      <c r="GAB7" s="104"/>
      <c r="GAC7" s="104"/>
      <c r="GAD7" s="104"/>
      <c r="GAE7" s="104"/>
      <c r="GAF7" s="104"/>
      <c r="GAG7" s="104"/>
      <c r="GAH7" s="104"/>
      <c r="GAI7" s="104"/>
      <c r="GAJ7" s="104"/>
      <c r="GAK7" s="104"/>
      <c r="GAL7" s="104"/>
      <c r="GAM7" s="104"/>
      <c r="GAN7" s="104"/>
      <c r="GAO7" s="104"/>
      <c r="GAP7" s="104"/>
      <c r="GAQ7" s="104"/>
      <c r="GAR7" s="104"/>
      <c r="GAS7" s="104"/>
      <c r="GAT7" s="104"/>
      <c r="GAU7" s="104"/>
      <c r="GAV7" s="104"/>
      <c r="GAW7" s="104"/>
      <c r="GAX7" s="104"/>
      <c r="GAY7" s="104"/>
      <c r="GAZ7" s="104"/>
      <c r="GBA7" s="104"/>
      <c r="GBB7" s="104"/>
      <c r="GBC7" s="104"/>
      <c r="GBD7" s="104"/>
      <c r="GBE7" s="104"/>
      <c r="GBF7" s="104"/>
      <c r="GBG7" s="104"/>
      <c r="GBH7" s="104"/>
      <c r="GBI7" s="104"/>
      <c r="GBJ7" s="104"/>
      <c r="GBK7" s="104"/>
      <c r="GBL7" s="104"/>
      <c r="GBM7" s="104"/>
      <c r="GBN7" s="104"/>
      <c r="GBO7" s="104"/>
      <c r="GBP7" s="104"/>
      <c r="GBQ7" s="104"/>
      <c r="GBR7" s="104"/>
      <c r="GBS7" s="104"/>
      <c r="GBT7" s="104"/>
      <c r="GBU7" s="104"/>
      <c r="GBV7" s="104"/>
      <c r="GBW7" s="104"/>
      <c r="GBX7" s="104"/>
      <c r="GBY7" s="104"/>
      <c r="GBZ7" s="104"/>
      <c r="GCA7" s="104"/>
      <c r="GCB7" s="104"/>
      <c r="GCC7" s="104"/>
      <c r="GCD7" s="104"/>
      <c r="GCE7" s="104"/>
      <c r="GCF7" s="104"/>
      <c r="GCG7" s="104"/>
      <c r="GCH7" s="104"/>
      <c r="GCI7" s="104"/>
      <c r="GCJ7" s="104"/>
      <c r="GCK7" s="104"/>
      <c r="GCL7" s="104"/>
      <c r="GCM7" s="104"/>
      <c r="GCN7" s="104"/>
      <c r="GCO7" s="104"/>
      <c r="GCP7" s="104"/>
      <c r="GCQ7" s="104"/>
      <c r="GCR7" s="104"/>
      <c r="GCS7" s="104"/>
      <c r="GCT7" s="104"/>
      <c r="GCU7" s="104"/>
      <c r="GCV7" s="104"/>
      <c r="GCW7" s="104"/>
      <c r="GCX7" s="104"/>
      <c r="GCY7" s="104"/>
      <c r="GCZ7" s="104"/>
      <c r="GDA7" s="104"/>
      <c r="GDB7" s="104"/>
      <c r="GDC7" s="104"/>
      <c r="GDD7" s="104"/>
      <c r="GDE7" s="104"/>
      <c r="GDF7" s="104"/>
      <c r="GDG7" s="104"/>
      <c r="GDH7" s="104"/>
      <c r="GDI7" s="104"/>
      <c r="GDJ7" s="104"/>
      <c r="GDK7" s="104"/>
      <c r="GDL7" s="104"/>
      <c r="GDM7" s="104"/>
      <c r="GDN7" s="104"/>
      <c r="GDO7" s="104"/>
      <c r="GDP7" s="104"/>
      <c r="GDQ7" s="104"/>
      <c r="GDR7" s="104"/>
      <c r="GDS7" s="104"/>
      <c r="GDT7" s="104"/>
      <c r="GDU7" s="104"/>
      <c r="GDV7" s="104"/>
      <c r="GDW7" s="104"/>
      <c r="GDX7" s="104"/>
      <c r="GDY7" s="104"/>
      <c r="GDZ7" s="104"/>
      <c r="GEA7" s="104"/>
      <c r="GEB7" s="104"/>
      <c r="GEC7" s="104"/>
      <c r="GED7" s="104"/>
      <c r="GEE7" s="104"/>
      <c r="GEF7" s="104"/>
      <c r="GEG7" s="104"/>
      <c r="GEH7" s="104"/>
      <c r="GEI7" s="104"/>
      <c r="GEJ7" s="104"/>
      <c r="GEK7" s="104"/>
      <c r="GEL7" s="104"/>
      <c r="GEM7" s="104"/>
      <c r="GEN7" s="104"/>
      <c r="GEO7" s="104"/>
      <c r="GEP7" s="104"/>
      <c r="GEQ7" s="104"/>
      <c r="GER7" s="104"/>
      <c r="GES7" s="104"/>
      <c r="GET7" s="104"/>
      <c r="GEU7" s="104"/>
      <c r="GEV7" s="104"/>
      <c r="GEW7" s="104"/>
      <c r="GEX7" s="104"/>
      <c r="GEY7" s="104"/>
      <c r="GEZ7" s="104"/>
      <c r="GFA7" s="104"/>
      <c r="GFB7" s="104"/>
      <c r="GFC7" s="104"/>
      <c r="GFD7" s="104"/>
      <c r="GFE7" s="104"/>
      <c r="GFF7" s="104"/>
      <c r="GFG7" s="104"/>
      <c r="GFH7" s="104"/>
      <c r="GFI7" s="104"/>
      <c r="GFJ7" s="104"/>
      <c r="GFK7" s="104"/>
      <c r="GFL7" s="104"/>
      <c r="GFM7" s="104"/>
      <c r="GFN7" s="104"/>
      <c r="GFO7" s="104"/>
      <c r="GFP7" s="104"/>
      <c r="GFQ7" s="104"/>
      <c r="GFR7" s="104"/>
      <c r="GFS7" s="104"/>
      <c r="GFT7" s="104"/>
      <c r="GFU7" s="104"/>
      <c r="GFV7" s="104"/>
      <c r="GFW7" s="104"/>
      <c r="GFX7" s="104"/>
      <c r="GFY7" s="104"/>
      <c r="GFZ7" s="104"/>
      <c r="GGA7" s="104"/>
      <c r="GGB7" s="104"/>
      <c r="GGC7" s="104"/>
      <c r="GGD7" s="104"/>
      <c r="GGE7" s="104"/>
      <c r="GGF7" s="104"/>
      <c r="GGG7" s="104"/>
      <c r="GGH7" s="104"/>
      <c r="GGI7" s="104"/>
      <c r="GGJ7" s="104"/>
      <c r="GGK7" s="104"/>
      <c r="GGL7" s="104"/>
      <c r="GGM7" s="104"/>
      <c r="GGN7" s="104"/>
      <c r="GGO7" s="104"/>
      <c r="GGP7" s="104"/>
      <c r="GGQ7" s="104"/>
      <c r="GGR7" s="104"/>
      <c r="GGS7" s="104"/>
      <c r="GGT7" s="104"/>
      <c r="GGU7" s="104"/>
      <c r="GGV7" s="104"/>
      <c r="GGW7" s="104"/>
      <c r="GGX7" s="104"/>
      <c r="GGY7" s="104"/>
      <c r="GGZ7" s="104"/>
      <c r="GHA7" s="104"/>
      <c r="GHB7" s="104"/>
      <c r="GHC7" s="104"/>
      <c r="GHD7" s="104"/>
      <c r="GHE7" s="104"/>
      <c r="GHF7" s="104"/>
      <c r="GHG7" s="104"/>
      <c r="GHH7" s="104"/>
      <c r="GHI7" s="104"/>
      <c r="GHJ7" s="104"/>
      <c r="GHK7" s="104"/>
      <c r="GHL7" s="104"/>
      <c r="GHM7" s="104"/>
      <c r="GHN7" s="104"/>
      <c r="GHO7" s="104"/>
      <c r="GHP7" s="104"/>
      <c r="GHQ7" s="104"/>
      <c r="GHR7" s="104"/>
      <c r="GHS7" s="104"/>
      <c r="GHT7" s="104"/>
      <c r="GHU7" s="104"/>
      <c r="GHV7" s="104"/>
      <c r="GHW7" s="104"/>
      <c r="GHX7" s="104"/>
      <c r="GHY7" s="104"/>
      <c r="GHZ7" s="104"/>
      <c r="GIA7" s="104"/>
      <c r="GIB7" s="104"/>
      <c r="GIC7" s="104"/>
      <c r="GID7" s="104"/>
      <c r="GIE7" s="104"/>
      <c r="GIF7" s="104"/>
      <c r="GIG7" s="104"/>
      <c r="GIH7" s="104"/>
      <c r="GII7" s="104"/>
      <c r="GIJ7" s="104"/>
      <c r="GIK7" s="104"/>
      <c r="GIL7" s="104"/>
      <c r="GIM7" s="104"/>
      <c r="GIN7" s="104"/>
      <c r="GIO7" s="104"/>
      <c r="GIP7" s="104"/>
      <c r="GIQ7" s="104"/>
      <c r="GIR7" s="104"/>
      <c r="GIS7" s="104"/>
      <c r="GIT7" s="104"/>
      <c r="GIU7" s="104"/>
      <c r="GIV7" s="104"/>
      <c r="GIW7" s="104"/>
      <c r="GIX7" s="104"/>
      <c r="GIY7" s="104"/>
      <c r="GIZ7" s="104"/>
      <c r="GJA7" s="104"/>
      <c r="GJB7" s="104"/>
      <c r="GJC7" s="104"/>
      <c r="GJD7" s="104"/>
      <c r="GJE7" s="104"/>
      <c r="GJF7" s="104"/>
      <c r="GJG7" s="104"/>
      <c r="GJH7" s="104"/>
      <c r="GJI7" s="104"/>
      <c r="GJJ7" s="104"/>
      <c r="GJK7" s="104"/>
      <c r="GJL7" s="104"/>
      <c r="GJM7" s="104"/>
      <c r="GJN7" s="104"/>
      <c r="GJO7" s="104"/>
      <c r="GJP7" s="104"/>
      <c r="GJQ7" s="104"/>
      <c r="GJR7" s="104"/>
      <c r="GJS7" s="104"/>
      <c r="GJT7" s="104"/>
      <c r="GJU7" s="104"/>
      <c r="GJV7" s="104"/>
      <c r="GJW7" s="104"/>
      <c r="GJX7" s="104"/>
      <c r="GJY7" s="104"/>
      <c r="GJZ7" s="104"/>
      <c r="GKA7" s="104"/>
      <c r="GKB7" s="104"/>
      <c r="GKC7" s="104"/>
      <c r="GKD7" s="104"/>
      <c r="GKE7" s="104"/>
      <c r="GKF7" s="104"/>
      <c r="GKG7" s="104"/>
      <c r="GKH7" s="104"/>
      <c r="GKI7" s="104"/>
      <c r="GKJ7" s="104"/>
      <c r="GKK7" s="104"/>
      <c r="GKL7" s="104"/>
      <c r="GKM7" s="104"/>
      <c r="GKN7" s="104"/>
      <c r="GKO7" s="104"/>
      <c r="GKP7" s="104"/>
      <c r="GKQ7" s="104"/>
      <c r="GKR7" s="104"/>
      <c r="GKS7" s="104"/>
      <c r="GKT7" s="104"/>
      <c r="GKU7" s="104"/>
      <c r="GKV7" s="104"/>
      <c r="GKW7" s="104"/>
      <c r="GKX7" s="104"/>
      <c r="GKY7" s="104"/>
      <c r="GKZ7" s="104"/>
      <c r="GLA7" s="104"/>
      <c r="GLB7" s="104"/>
      <c r="GLC7" s="104"/>
      <c r="GLD7" s="104"/>
      <c r="GLE7" s="104"/>
      <c r="GLF7" s="104"/>
      <c r="GLG7" s="104"/>
      <c r="GLH7" s="104"/>
      <c r="GLI7" s="104"/>
      <c r="GLJ7" s="104"/>
      <c r="GLK7" s="104"/>
      <c r="GLL7" s="104"/>
      <c r="GLM7" s="104"/>
      <c r="GLN7" s="104"/>
      <c r="GLO7" s="104"/>
      <c r="GLP7" s="104"/>
      <c r="GLQ7" s="104"/>
      <c r="GLR7" s="104"/>
      <c r="GLS7" s="104"/>
      <c r="GLT7" s="104"/>
      <c r="GLU7" s="104"/>
      <c r="GLV7" s="104"/>
      <c r="GLW7" s="104"/>
      <c r="GLX7" s="104"/>
      <c r="GLY7" s="104"/>
      <c r="GLZ7" s="104"/>
      <c r="GMA7" s="104"/>
      <c r="GMB7" s="104"/>
      <c r="GMC7" s="104"/>
      <c r="GMD7" s="104"/>
      <c r="GME7" s="104"/>
      <c r="GMF7" s="104"/>
      <c r="GMG7" s="104"/>
      <c r="GMH7" s="104"/>
      <c r="GMI7" s="104"/>
      <c r="GMJ7" s="104"/>
      <c r="GMK7" s="104"/>
      <c r="GML7" s="104"/>
      <c r="GMM7" s="104"/>
      <c r="GMN7" s="104"/>
      <c r="GMO7" s="104"/>
      <c r="GMP7" s="104"/>
      <c r="GMQ7" s="104"/>
      <c r="GMR7" s="104"/>
      <c r="GMS7" s="104"/>
      <c r="GMT7" s="104"/>
      <c r="GMU7" s="104"/>
      <c r="GMV7" s="104"/>
      <c r="GMW7" s="104"/>
      <c r="GMX7" s="104"/>
      <c r="GMY7" s="104"/>
      <c r="GMZ7" s="104"/>
      <c r="GNA7" s="104"/>
      <c r="GNB7" s="104"/>
      <c r="GNC7" s="104"/>
      <c r="GND7" s="104"/>
      <c r="GNE7" s="104"/>
      <c r="GNF7" s="104"/>
      <c r="GNG7" s="104"/>
      <c r="GNH7" s="104"/>
      <c r="GNI7" s="104"/>
      <c r="GNJ7" s="104"/>
      <c r="GNK7" s="104"/>
      <c r="GNL7" s="104"/>
      <c r="GNM7" s="104"/>
      <c r="GNN7" s="104"/>
      <c r="GNO7" s="104"/>
      <c r="GNP7" s="104"/>
      <c r="GNQ7" s="104"/>
      <c r="GNR7" s="104"/>
      <c r="GNS7" s="104"/>
      <c r="GNT7" s="104"/>
      <c r="GNU7" s="104"/>
      <c r="GNV7" s="104"/>
      <c r="GNW7" s="104"/>
      <c r="GNX7" s="104"/>
      <c r="GNY7" s="104"/>
      <c r="GNZ7" s="104"/>
      <c r="GOA7" s="104"/>
      <c r="GOB7" s="104"/>
      <c r="GOC7" s="104"/>
      <c r="GOD7" s="104"/>
      <c r="GOE7" s="104"/>
      <c r="GOF7" s="104"/>
      <c r="GOG7" s="104"/>
      <c r="GOH7" s="104"/>
      <c r="GOI7" s="104"/>
      <c r="GOJ7" s="104"/>
      <c r="GOK7" s="104"/>
      <c r="GOL7" s="104"/>
      <c r="GOM7" s="104"/>
      <c r="GON7" s="104"/>
      <c r="GOO7" s="104"/>
      <c r="GOP7" s="104"/>
      <c r="GOQ7" s="104"/>
      <c r="GOR7" s="104"/>
      <c r="GOS7" s="104"/>
      <c r="GOT7" s="104"/>
      <c r="GOU7" s="104"/>
      <c r="GOV7" s="104"/>
      <c r="GOW7" s="104"/>
      <c r="GOX7" s="104"/>
      <c r="GOY7" s="104"/>
      <c r="GOZ7" s="104"/>
      <c r="GPA7" s="104"/>
      <c r="GPB7" s="104"/>
      <c r="GPC7" s="104"/>
      <c r="GPD7" s="104"/>
      <c r="GPE7" s="104"/>
      <c r="GPF7" s="104"/>
      <c r="GPG7" s="104"/>
      <c r="GPH7" s="104"/>
      <c r="GPI7" s="104"/>
      <c r="GPJ7" s="104"/>
      <c r="GPK7" s="104"/>
      <c r="GPL7" s="104"/>
      <c r="GPM7" s="104"/>
      <c r="GPN7" s="104"/>
      <c r="GPO7" s="104"/>
      <c r="GPP7" s="104"/>
      <c r="GPQ7" s="104"/>
      <c r="GPR7" s="104"/>
      <c r="GPS7" s="104"/>
      <c r="GPT7" s="104"/>
      <c r="GPU7" s="104"/>
      <c r="GPV7" s="104"/>
      <c r="GPW7" s="104"/>
      <c r="GPX7" s="104"/>
      <c r="GPY7" s="104"/>
      <c r="GPZ7" s="104"/>
      <c r="GQA7" s="104"/>
      <c r="GQB7" s="104"/>
      <c r="GQC7" s="104"/>
      <c r="GQD7" s="104"/>
      <c r="GQE7" s="104"/>
      <c r="GQF7" s="104"/>
      <c r="GQG7" s="104"/>
      <c r="GQH7" s="104"/>
      <c r="GQI7" s="104"/>
      <c r="GQJ7" s="104"/>
      <c r="GQK7" s="104"/>
      <c r="GQL7" s="104"/>
      <c r="GQM7" s="104"/>
      <c r="GQN7" s="104"/>
      <c r="GQO7" s="104"/>
      <c r="GQP7" s="104"/>
      <c r="GQQ7" s="104"/>
      <c r="GQR7" s="104"/>
      <c r="GQS7" s="104"/>
      <c r="GQT7" s="104"/>
      <c r="GQU7" s="104"/>
      <c r="GQV7" s="104"/>
      <c r="GQW7" s="104"/>
      <c r="GQX7" s="104"/>
      <c r="GQY7" s="104"/>
      <c r="GQZ7" s="104"/>
      <c r="GRA7" s="104"/>
      <c r="GRB7" s="104"/>
      <c r="GRC7" s="104"/>
      <c r="GRD7" s="104"/>
      <c r="GRE7" s="104"/>
      <c r="GRF7" s="104"/>
      <c r="GRG7" s="104"/>
      <c r="GRH7" s="104"/>
      <c r="GRI7" s="104"/>
      <c r="GRJ7" s="104"/>
      <c r="GRK7" s="104"/>
      <c r="GRL7" s="104"/>
      <c r="GRM7" s="104"/>
      <c r="GRN7" s="104"/>
      <c r="GRO7" s="104"/>
      <c r="GRP7" s="104"/>
      <c r="GRQ7" s="104"/>
      <c r="GRR7" s="104"/>
      <c r="GRS7" s="104"/>
      <c r="GRT7" s="104"/>
      <c r="GRU7" s="104"/>
      <c r="GRV7" s="104"/>
      <c r="GRW7" s="104"/>
      <c r="GRX7" s="104"/>
      <c r="GRY7" s="104"/>
      <c r="GRZ7" s="104"/>
      <c r="GSA7" s="104"/>
      <c r="GSB7" s="104"/>
      <c r="GSC7" s="104"/>
      <c r="GSD7" s="104"/>
      <c r="GSE7" s="104"/>
      <c r="GSF7" s="104"/>
      <c r="GSG7" s="104"/>
      <c r="GSH7" s="104"/>
      <c r="GSI7" s="104"/>
      <c r="GSJ7" s="104"/>
      <c r="GSK7" s="104"/>
      <c r="GSL7" s="104"/>
      <c r="GSM7" s="104"/>
      <c r="GSN7" s="104"/>
      <c r="GSO7" s="104"/>
      <c r="GSP7" s="104"/>
      <c r="GSQ7" s="104"/>
      <c r="GSR7" s="104"/>
      <c r="GSS7" s="104"/>
      <c r="GST7" s="104"/>
      <c r="GSU7" s="104"/>
      <c r="GSV7" s="104"/>
      <c r="GSW7" s="104"/>
      <c r="GSX7" s="104"/>
      <c r="GSY7" s="104"/>
      <c r="GSZ7" s="104"/>
      <c r="GTA7" s="104"/>
      <c r="GTB7" s="104"/>
      <c r="GTC7" s="104"/>
      <c r="GTD7" s="104"/>
      <c r="GTE7" s="104"/>
      <c r="GTF7" s="104"/>
      <c r="GTG7" s="104"/>
      <c r="GTH7" s="104"/>
      <c r="GTI7" s="104"/>
      <c r="GTJ7" s="104"/>
      <c r="GTK7" s="104"/>
      <c r="GTL7" s="104"/>
      <c r="GTM7" s="104"/>
      <c r="GTN7" s="104"/>
      <c r="GTO7" s="104"/>
      <c r="GTP7" s="104"/>
      <c r="GTQ7" s="104"/>
      <c r="GTR7" s="104"/>
      <c r="GTS7" s="104"/>
      <c r="GTT7" s="104"/>
      <c r="GTU7" s="104"/>
      <c r="GTV7" s="104"/>
      <c r="GTW7" s="104"/>
      <c r="GTX7" s="104"/>
      <c r="GTY7" s="104"/>
      <c r="GTZ7" s="104"/>
      <c r="GUA7" s="104"/>
      <c r="GUB7" s="104"/>
      <c r="GUC7" s="104"/>
      <c r="GUD7" s="104"/>
      <c r="GUE7" s="104"/>
      <c r="GUF7" s="104"/>
      <c r="GUG7" s="104"/>
      <c r="GUH7" s="104"/>
      <c r="GUI7" s="104"/>
      <c r="GUJ7" s="104"/>
      <c r="GUK7" s="104"/>
      <c r="GUL7" s="104"/>
      <c r="GUM7" s="104"/>
      <c r="GUN7" s="104"/>
      <c r="GUO7" s="104"/>
      <c r="GUP7" s="104"/>
      <c r="GUQ7" s="104"/>
      <c r="GUR7" s="104"/>
      <c r="GUS7" s="104"/>
      <c r="GUT7" s="104"/>
      <c r="GUU7" s="104"/>
      <c r="GUV7" s="104"/>
      <c r="GUW7" s="104"/>
      <c r="GUX7" s="104"/>
      <c r="GUY7" s="104"/>
      <c r="GUZ7" s="104"/>
      <c r="GVA7" s="104"/>
      <c r="GVB7" s="104"/>
      <c r="GVC7" s="104"/>
      <c r="GVD7" s="104"/>
      <c r="GVE7" s="104"/>
      <c r="GVF7" s="104"/>
      <c r="GVG7" s="104"/>
      <c r="GVH7" s="104"/>
      <c r="GVI7" s="104"/>
      <c r="GVJ7" s="104"/>
      <c r="GVK7" s="104"/>
      <c r="GVL7" s="104"/>
      <c r="GVM7" s="104"/>
      <c r="GVN7" s="104"/>
      <c r="GVO7" s="104"/>
      <c r="GVP7" s="104"/>
      <c r="GVQ7" s="104"/>
      <c r="GVR7" s="104"/>
      <c r="GVS7" s="104"/>
      <c r="GVT7" s="104"/>
      <c r="GVU7" s="104"/>
      <c r="GVV7" s="104"/>
      <c r="GVW7" s="104"/>
      <c r="GVX7" s="104"/>
      <c r="GVY7" s="104"/>
      <c r="GVZ7" s="104"/>
      <c r="GWA7" s="104"/>
      <c r="GWB7" s="104"/>
      <c r="GWC7" s="104"/>
      <c r="GWD7" s="104"/>
      <c r="GWE7" s="104"/>
      <c r="GWF7" s="104"/>
      <c r="GWG7" s="104"/>
      <c r="GWH7" s="104"/>
      <c r="GWI7" s="104"/>
      <c r="GWJ7" s="104"/>
      <c r="GWK7" s="104"/>
      <c r="GWL7" s="104"/>
      <c r="GWM7" s="104"/>
      <c r="GWN7" s="104"/>
      <c r="GWO7" s="104"/>
      <c r="GWP7" s="104"/>
      <c r="GWQ7" s="104"/>
      <c r="GWR7" s="104"/>
      <c r="GWS7" s="104"/>
      <c r="GWT7" s="104"/>
      <c r="GWU7" s="104"/>
      <c r="GWV7" s="104"/>
      <c r="GWW7" s="104"/>
      <c r="GWX7" s="104"/>
      <c r="GWY7" s="104"/>
      <c r="GWZ7" s="104"/>
      <c r="GXA7" s="104"/>
      <c r="GXB7" s="104"/>
      <c r="GXC7" s="104"/>
      <c r="GXD7" s="104"/>
      <c r="GXE7" s="104"/>
      <c r="GXF7" s="104"/>
      <c r="GXG7" s="104"/>
      <c r="GXH7" s="104"/>
      <c r="GXI7" s="104"/>
      <c r="GXJ7" s="104"/>
      <c r="GXK7" s="104"/>
      <c r="GXL7" s="104"/>
      <c r="GXM7" s="104"/>
      <c r="GXN7" s="104"/>
      <c r="GXO7" s="104"/>
      <c r="GXP7" s="104"/>
      <c r="GXQ7" s="104"/>
      <c r="GXR7" s="104"/>
      <c r="GXS7" s="104"/>
      <c r="GXT7" s="104"/>
      <c r="GXU7" s="104"/>
      <c r="GXV7" s="104"/>
      <c r="GXW7" s="104"/>
      <c r="GXX7" s="104"/>
      <c r="GXY7" s="104"/>
      <c r="GXZ7" s="104"/>
      <c r="GYA7" s="104"/>
      <c r="GYB7" s="104"/>
      <c r="GYC7" s="104"/>
      <c r="GYD7" s="104"/>
      <c r="GYE7" s="104"/>
      <c r="GYF7" s="104"/>
      <c r="GYG7" s="104"/>
      <c r="GYH7" s="104"/>
      <c r="GYI7" s="104"/>
      <c r="GYJ7" s="104"/>
      <c r="GYK7" s="104"/>
      <c r="GYL7" s="104"/>
      <c r="GYM7" s="104"/>
      <c r="GYN7" s="104"/>
      <c r="GYO7" s="104"/>
      <c r="GYP7" s="104"/>
      <c r="GYQ7" s="104"/>
      <c r="GYR7" s="104"/>
      <c r="GYS7" s="104"/>
      <c r="GYT7" s="104"/>
      <c r="GYU7" s="104"/>
      <c r="GYV7" s="104"/>
      <c r="GYW7" s="104"/>
      <c r="GYX7" s="104"/>
      <c r="GYY7" s="104"/>
      <c r="GYZ7" s="104"/>
      <c r="GZA7" s="104"/>
      <c r="GZB7" s="104"/>
      <c r="GZC7" s="104"/>
      <c r="GZD7" s="104"/>
      <c r="GZE7" s="104"/>
      <c r="GZF7" s="104"/>
      <c r="GZG7" s="104"/>
      <c r="GZH7" s="104"/>
      <c r="GZI7" s="104"/>
      <c r="GZJ7" s="104"/>
      <c r="GZK7" s="104"/>
      <c r="GZL7" s="104"/>
      <c r="GZM7" s="104"/>
      <c r="GZN7" s="104"/>
      <c r="GZO7" s="104"/>
      <c r="GZP7" s="104"/>
      <c r="GZQ7" s="104"/>
      <c r="GZR7" s="104"/>
      <c r="GZS7" s="104"/>
      <c r="GZT7" s="104"/>
      <c r="GZU7" s="104"/>
      <c r="GZV7" s="104"/>
      <c r="GZW7" s="104"/>
      <c r="GZX7" s="104"/>
      <c r="GZY7" s="104"/>
      <c r="GZZ7" s="104"/>
      <c r="HAA7" s="104"/>
      <c r="HAB7" s="104"/>
      <c r="HAC7" s="104"/>
      <c r="HAD7" s="104"/>
      <c r="HAE7" s="104"/>
      <c r="HAF7" s="104"/>
      <c r="HAG7" s="104"/>
      <c r="HAH7" s="104"/>
      <c r="HAI7" s="104"/>
      <c r="HAJ7" s="104"/>
      <c r="HAK7" s="104"/>
      <c r="HAL7" s="104"/>
      <c r="HAM7" s="104"/>
      <c r="HAN7" s="104"/>
      <c r="HAO7" s="104"/>
      <c r="HAP7" s="104"/>
      <c r="HAQ7" s="104"/>
      <c r="HAR7" s="104"/>
      <c r="HAS7" s="104"/>
      <c r="HAT7" s="104"/>
      <c r="HAU7" s="104"/>
      <c r="HAV7" s="104"/>
      <c r="HAW7" s="104"/>
      <c r="HAX7" s="104"/>
      <c r="HAY7" s="104"/>
      <c r="HAZ7" s="104"/>
      <c r="HBA7" s="104"/>
      <c r="HBB7" s="104"/>
      <c r="HBC7" s="104"/>
      <c r="HBD7" s="104"/>
      <c r="HBE7" s="104"/>
      <c r="HBF7" s="104"/>
      <c r="HBG7" s="104"/>
      <c r="HBH7" s="104"/>
      <c r="HBI7" s="104"/>
      <c r="HBJ7" s="104"/>
      <c r="HBK7" s="104"/>
      <c r="HBL7" s="104"/>
      <c r="HBM7" s="104"/>
      <c r="HBN7" s="104"/>
      <c r="HBO7" s="104"/>
      <c r="HBP7" s="104"/>
      <c r="HBQ7" s="104"/>
      <c r="HBR7" s="104"/>
      <c r="HBS7" s="104"/>
      <c r="HBT7" s="104"/>
      <c r="HBU7" s="104"/>
      <c r="HBV7" s="104"/>
      <c r="HBW7" s="104"/>
      <c r="HBX7" s="104"/>
      <c r="HBY7" s="104"/>
      <c r="HBZ7" s="104"/>
      <c r="HCA7" s="104"/>
      <c r="HCB7" s="104"/>
      <c r="HCC7" s="104"/>
      <c r="HCD7" s="104"/>
      <c r="HCE7" s="104"/>
      <c r="HCF7" s="104"/>
      <c r="HCG7" s="104"/>
      <c r="HCH7" s="104"/>
      <c r="HCI7" s="104"/>
      <c r="HCJ7" s="104"/>
      <c r="HCK7" s="104"/>
      <c r="HCL7" s="104"/>
      <c r="HCM7" s="104"/>
      <c r="HCN7" s="104"/>
      <c r="HCO7" s="104"/>
      <c r="HCP7" s="104"/>
      <c r="HCQ7" s="104"/>
      <c r="HCR7" s="104"/>
      <c r="HCS7" s="104"/>
      <c r="HCT7" s="104"/>
      <c r="HCU7" s="104"/>
      <c r="HCV7" s="104"/>
      <c r="HCW7" s="104"/>
      <c r="HCX7" s="104"/>
      <c r="HCY7" s="104"/>
      <c r="HCZ7" s="104"/>
      <c r="HDA7" s="104"/>
      <c r="HDB7" s="104"/>
      <c r="HDC7" s="104"/>
      <c r="HDD7" s="104"/>
      <c r="HDE7" s="104"/>
      <c r="HDF7" s="104"/>
      <c r="HDG7" s="104"/>
      <c r="HDH7" s="104"/>
      <c r="HDI7" s="104"/>
      <c r="HDJ7" s="104"/>
      <c r="HDK7" s="104"/>
      <c r="HDL7" s="104"/>
      <c r="HDM7" s="104"/>
      <c r="HDN7" s="104"/>
      <c r="HDO7" s="104"/>
      <c r="HDP7" s="104"/>
      <c r="HDQ7" s="104"/>
      <c r="HDR7" s="104"/>
      <c r="HDS7" s="104"/>
      <c r="HDT7" s="104"/>
      <c r="HDU7" s="104"/>
      <c r="HDV7" s="104"/>
      <c r="HDW7" s="104"/>
      <c r="HDX7" s="104"/>
      <c r="HDY7" s="104"/>
      <c r="HDZ7" s="104"/>
      <c r="HEA7" s="104"/>
      <c r="HEB7" s="104"/>
      <c r="HEC7" s="104"/>
      <c r="HED7" s="104"/>
      <c r="HEE7" s="104"/>
      <c r="HEF7" s="104"/>
      <c r="HEG7" s="104"/>
      <c r="HEH7" s="104"/>
      <c r="HEI7" s="104"/>
      <c r="HEJ7" s="104"/>
      <c r="HEK7" s="104"/>
      <c r="HEL7" s="104"/>
      <c r="HEM7" s="104"/>
      <c r="HEN7" s="104"/>
      <c r="HEO7" s="104"/>
      <c r="HEP7" s="104"/>
      <c r="HEQ7" s="104"/>
      <c r="HER7" s="104"/>
      <c r="HES7" s="104"/>
      <c r="HET7" s="104"/>
      <c r="HEU7" s="104"/>
      <c r="HEV7" s="104"/>
      <c r="HEW7" s="104"/>
      <c r="HEX7" s="104"/>
      <c r="HEY7" s="104"/>
      <c r="HEZ7" s="104"/>
      <c r="HFA7" s="104"/>
      <c r="HFB7" s="104"/>
      <c r="HFC7" s="104"/>
      <c r="HFD7" s="104"/>
      <c r="HFE7" s="104"/>
      <c r="HFF7" s="104"/>
      <c r="HFG7" s="104"/>
      <c r="HFH7" s="104"/>
      <c r="HFI7" s="104"/>
      <c r="HFJ7" s="104"/>
      <c r="HFK7" s="104"/>
      <c r="HFL7" s="104"/>
      <c r="HFM7" s="104"/>
      <c r="HFN7" s="104"/>
      <c r="HFO7" s="104"/>
      <c r="HFP7" s="104"/>
      <c r="HFQ7" s="104"/>
      <c r="HFR7" s="104"/>
      <c r="HFS7" s="104"/>
      <c r="HFT7" s="104"/>
      <c r="HFU7" s="104"/>
      <c r="HFV7" s="104"/>
      <c r="HFW7" s="104"/>
      <c r="HFX7" s="104"/>
      <c r="HFY7" s="104"/>
      <c r="HFZ7" s="104"/>
      <c r="HGA7" s="104"/>
      <c r="HGB7" s="104"/>
      <c r="HGC7" s="104"/>
      <c r="HGD7" s="104"/>
      <c r="HGE7" s="104"/>
      <c r="HGF7" s="104"/>
      <c r="HGG7" s="104"/>
      <c r="HGH7" s="104"/>
      <c r="HGI7" s="104"/>
      <c r="HGJ7" s="104"/>
      <c r="HGK7" s="104"/>
      <c r="HGL7" s="104"/>
      <c r="HGM7" s="104"/>
      <c r="HGN7" s="104"/>
      <c r="HGO7" s="104"/>
      <c r="HGP7" s="104"/>
      <c r="HGQ7" s="104"/>
      <c r="HGR7" s="104"/>
      <c r="HGS7" s="104"/>
      <c r="HGT7" s="104"/>
      <c r="HGU7" s="104"/>
      <c r="HGV7" s="104"/>
      <c r="HGW7" s="104"/>
      <c r="HGX7" s="104"/>
      <c r="HGY7" s="104"/>
      <c r="HGZ7" s="104"/>
      <c r="HHA7" s="104"/>
      <c r="HHB7" s="104"/>
      <c r="HHC7" s="104"/>
      <c r="HHD7" s="104"/>
      <c r="HHE7" s="104"/>
      <c r="HHF7" s="104"/>
      <c r="HHG7" s="104"/>
      <c r="HHH7" s="104"/>
      <c r="HHI7" s="104"/>
      <c r="HHJ7" s="104"/>
      <c r="HHK7" s="104"/>
      <c r="HHL7" s="104"/>
      <c r="HHM7" s="104"/>
      <c r="HHN7" s="104"/>
      <c r="HHO7" s="104"/>
      <c r="HHP7" s="104"/>
      <c r="HHQ7" s="104"/>
      <c r="HHR7" s="104"/>
      <c r="HHS7" s="104"/>
      <c r="HHT7" s="104"/>
      <c r="HHU7" s="104"/>
      <c r="HHV7" s="104"/>
      <c r="HHW7" s="104"/>
      <c r="HHX7" s="104"/>
      <c r="HHY7" s="104"/>
      <c r="HHZ7" s="104"/>
      <c r="HIA7" s="104"/>
      <c r="HIB7" s="104"/>
      <c r="HIC7" s="104"/>
      <c r="HID7" s="104"/>
      <c r="HIE7" s="104"/>
      <c r="HIF7" s="104"/>
      <c r="HIG7" s="104"/>
      <c r="HIH7" s="104"/>
      <c r="HII7" s="104"/>
      <c r="HIJ7" s="104"/>
      <c r="HIK7" s="104"/>
      <c r="HIL7" s="104"/>
      <c r="HIM7" s="104"/>
      <c r="HIN7" s="104"/>
      <c r="HIO7" s="104"/>
      <c r="HIP7" s="104"/>
      <c r="HIQ7" s="104"/>
      <c r="HIR7" s="104"/>
      <c r="HIS7" s="104"/>
      <c r="HIT7" s="104"/>
      <c r="HIU7" s="104"/>
      <c r="HIV7" s="104"/>
      <c r="HIW7" s="104"/>
      <c r="HIX7" s="104"/>
      <c r="HIY7" s="104"/>
      <c r="HIZ7" s="104"/>
      <c r="HJA7" s="104"/>
      <c r="HJB7" s="104"/>
      <c r="HJC7" s="104"/>
      <c r="HJD7" s="104"/>
      <c r="HJE7" s="104"/>
      <c r="HJF7" s="104"/>
      <c r="HJG7" s="104"/>
      <c r="HJH7" s="104"/>
      <c r="HJI7" s="104"/>
      <c r="HJJ7" s="104"/>
      <c r="HJK7" s="104"/>
      <c r="HJL7" s="104"/>
      <c r="HJM7" s="104"/>
      <c r="HJN7" s="104"/>
      <c r="HJO7" s="104"/>
      <c r="HJP7" s="104"/>
      <c r="HJQ7" s="104"/>
      <c r="HJR7" s="104"/>
      <c r="HJS7" s="104"/>
      <c r="HJT7" s="104"/>
      <c r="HJU7" s="104"/>
      <c r="HJV7" s="104"/>
      <c r="HJW7" s="104"/>
      <c r="HJX7" s="104"/>
      <c r="HJY7" s="104"/>
      <c r="HJZ7" s="104"/>
      <c r="HKA7" s="104"/>
      <c r="HKB7" s="104"/>
      <c r="HKC7" s="104"/>
      <c r="HKD7" s="104"/>
      <c r="HKE7" s="104"/>
      <c r="HKF7" s="104"/>
      <c r="HKG7" s="104"/>
      <c r="HKH7" s="104"/>
      <c r="HKI7" s="104"/>
      <c r="HKJ7" s="104"/>
      <c r="HKK7" s="104"/>
      <c r="HKL7" s="104"/>
      <c r="HKM7" s="104"/>
      <c r="HKN7" s="104"/>
      <c r="HKO7" s="104"/>
      <c r="HKP7" s="104"/>
      <c r="HKQ7" s="104"/>
      <c r="HKR7" s="104"/>
      <c r="HKS7" s="104"/>
      <c r="HKT7" s="104"/>
      <c r="HKU7" s="104"/>
      <c r="HKV7" s="104"/>
      <c r="HKW7" s="104"/>
      <c r="HKX7" s="104"/>
      <c r="HKY7" s="104"/>
      <c r="HKZ7" s="104"/>
      <c r="HLA7" s="104"/>
      <c r="HLB7" s="104"/>
      <c r="HLC7" s="104"/>
      <c r="HLD7" s="104"/>
      <c r="HLE7" s="104"/>
      <c r="HLF7" s="104"/>
      <c r="HLG7" s="104"/>
      <c r="HLH7" s="104"/>
      <c r="HLI7" s="104"/>
      <c r="HLJ7" s="104"/>
      <c r="HLK7" s="104"/>
      <c r="HLL7" s="104"/>
      <c r="HLM7" s="104"/>
      <c r="HLN7" s="104"/>
      <c r="HLO7" s="104"/>
      <c r="HLP7" s="104"/>
      <c r="HLQ7" s="104"/>
      <c r="HLR7" s="104"/>
      <c r="HLS7" s="104"/>
      <c r="HLT7" s="104"/>
      <c r="HLU7" s="104"/>
      <c r="HLV7" s="104"/>
      <c r="HLW7" s="104"/>
      <c r="HLX7" s="104"/>
      <c r="HLY7" s="104"/>
      <c r="HLZ7" s="104"/>
      <c r="HMA7" s="104"/>
      <c r="HMB7" s="104"/>
      <c r="HMC7" s="104"/>
      <c r="HMD7" s="104"/>
      <c r="HME7" s="104"/>
      <c r="HMF7" s="104"/>
      <c r="HMG7" s="104"/>
      <c r="HMH7" s="104"/>
      <c r="HMI7" s="104"/>
      <c r="HMJ7" s="104"/>
      <c r="HMK7" s="104"/>
      <c r="HML7" s="104"/>
      <c r="HMM7" s="104"/>
      <c r="HMN7" s="104"/>
      <c r="HMO7" s="104"/>
      <c r="HMP7" s="104"/>
      <c r="HMQ7" s="104"/>
      <c r="HMR7" s="104"/>
      <c r="HMS7" s="104"/>
      <c r="HMT7" s="104"/>
      <c r="HMU7" s="104"/>
      <c r="HMV7" s="104"/>
      <c r="HMW7" s="104"/>
      <c r="HMX7" s="104"/>
      <c r="HMY7" s="104"/>
      <c r="HMZ7" s="104"/>
      <c r="HNA7" s="104"/>
      <c r="HNB7" s="104"/>
      <c r="HNC7" s="104"/>
      <c r="HND7" s="104"/>
      <c r="HNE7" s="104"/>
      <c r="HNF7" s="104"/>
      <c r="HNG7" s="104"/>
      <c r="HNH7" s="104"/>
      <c r="HNI7" s="104"/>
      <c r="HNJ7" s="104"/>
      <c r="HNK7" s="104"/>
      <c r="HNL7" s="104"/>
      <c r="HNM7" s="104"/>
      <c r="HNN7" s="104"/>
      <c r="HNO7" s="104"/>
      <c r="HNP7" s="104"/>
      <c r="HNQ7" s="104"/>
      <c r="HNR7" s="104"/>
      <c r="HNS7" s="104"/>
      <c r="HNT7" s="104"/>
      <c r="HNU7" s="104"/>
      <c r="HNV7" s="104"/>
      <c r="HNW7" s="104"/>
      <c r="HNX7" s="104"/>
      <c r="HNY7" s="104"/>
      <c r="HNZ7" s="104"/>
      <c r="HOA7" s="104"/>
      <c r="HOB7" s="104"/>
      <c r="HOC7" s="104"/>
      <c r="HOD7" s="104"/>
      <c r="HOE7" s="104"/>
      <c r="HOF7" s="104"/>
      <c r="HOG7" s="104"/>
      <c r="HOH7" s="104"/>
      <c r="HOI7" s="104"/>
      <c r="HOJ7" s="104"/>
      <c r="HOK7" s="104"/>
      <c r="HOL7" s="104"/>
      <c r="HOM7" s="104"/>
      <c r="HON7" s="104"/>
      <c r="HOO7" s="104"/>
      <c r="HOP7" s="104"/>
      <c r="HOQ7" s="104"/>
      <c r="HOR7" s="104"/>
      <c r="HOS7" s="104"/>
      <c r="HOT7" s="104"/>
      <c r="HOU7" s="104"/>
      <c r="HOV7" s="104"/>
      <c r="HOW7" s="104"/>
      <c r="HOX7" s="104"/>
      <c r="HOY7" s="104"/>
      <c r="HOZ7" s="104"/>
      <c r="HPA7" s="104"/>
      <c r="HPB7" s="104"/>
      <c r="HPC7" s="104"/>
      <c r="HPD7" s="104"/>
      <c r="HPE7" s="104"/>
      <c r="HPF7" s="104"/>
      <c r="HPG7" s="104"/>
      <c r="HPH7" s="104"/>
      <c r="HPI7" s="104"/>
      <c r="HPJ7" s="104"/>
      <c r="HPK7" s="104"/>
      <c r="HPL7" s="104"/>
      <c r="HPM7" s="104"/>
      <c r="HPN7" s="104"/>
      <c r="HPO7" s="104"/>
      <c r="HPP7" s="104"/>
      <c r="HPQ7" s="104"/>
      <c r="HPR7" s="104"/>
      <c r="HPS7" s="104"/>
      <c r="HPT7" s="104"/>
      <c r="HPU7" s="104"/>
      <c r="HPV7" s="104"/>
      <c r="HPW7" s="104"/>
      <c r="HPX7" s="104"/>
      <c r="HPY7" s="104"/>
      <c r="HPZ7" s="104"/>
      <c r="HQA7" s="104"/>
      <c r="HQB7" s="104"/>
      <c r="HQC7" s="104"/>
      <c r="HQD7" s="104"/>
      <c r="HQE7" s="104"/>
      <c r="HQF7" s="104"/>
      <c r="HQG7" s="104"/>
      <c r="HQH7" s="104"/>
      <c r="HQI7" s="104"/>
      <c r="HQJ7" s="104"/>
      <c r="HQK7" s="104"/>
      <c r="HQL7" s="104"/>
      <c r="HQM7" s="104"/>
      <c r="HQN7" s="104"/>
      <c r="HQO7" s="104"/>
      <c r="HQP7" s="104"/>
      <c r="HQQ7" s="104"/>
      <c r="HQR7" s="104"/>
      <c r="HQS7" s="104"/>
      <c r="HQT7" s="104"/>
      <c r="HQU7" s="104"/>
      <c r="HQV7" s="104"/>
      <c r="HQW7" s="104"/>
      <c r="HQX7" s="104"/>
      <c r="HQY7" s="104"/>
      <c r="HQZ7" s="104"/>
      <c r="HRA7" s="104"/>
      <c r="HRB7" s="104"/>
      <c r="HRC7" s="104"/>
      <c r="HRD7" s="104"/>
      <c r="HRE7" s="104"/>
      <c r="HRF7" s="104"/>
      <c r="HRG7" s="104"/>
      <c r="HRH7" s="104"/>
      <c r="HRI7" s="104"/>
      <c r="HRJ7" s="104"/>
      <c r="HRK7" s="104"/>
      <c r="HRL7" s="104"/>
      <c r="HRM7" s="104"/>
      <c r="HRN7" s="104"/>
      <c r="HRO7" s="104"/>
      <c r="HRP7" s="104"/>
      <c r="HRQ7" s="104"/>
      <c r="HRR7" s="104"/>
      <c r="HRS7" s="104"/>
      <c r="HRT7" s="104"/>
      <c r="HRU7" s="104"/>
      <c r="HRV7" s="104"/>
      <c r="HRW7" s="104"/>
      <c r="HRX7" s="104"/>
      <c r="HRY7" s="104"/>
      <c r="HRZ7" s="104"/>
      <c r="HSA7" s="104"/>
      <c r="HSB7" s="104"/>
      <c r="HSC7" s="104"/>
      <c r="HSD7" s="104"/>
      <c r="HSE7" s="104"/>
      <c r="HSF7" s="104"/>
      <c r="HSG7" s="104"/>
      <c r="HSH7" s="104"/>
      <c r="HSI7" s="104"/>
      <c r="HSJ7" s="104"/>
      <c r="HSK7" s="104"/>
      <c r="HSL7" s="104"/>
      <c r="HSM7" s="104"/>
      <c r="HSN7" s="104"/>
      <c r="HSO7" s="104"/>
      <c r="HSP7" s="104"/>
      <c r="HSQ7" s="104"/>
      <c r="HSR7" s="104"/>
      <c r="HSS7" s="104"/>
      <c r="HST7" s="104"/>
      <c r="HSU7" s="104"/>
      <c r="HSV7" s="104"/>
      <c r="HSW7" s="104"/>
      <c r="HSX7" s="104"/>
      <c r="HSY7" s="104"/>
      <c r="HSZ7" s="104"/>
      <c r="HTA7" s="104"/>
      <c r="HTB7" s="104"/>
      <c r="HTC7" s="104"/>
      <c r="HTD7" s="104"/>
      <c r="HTE7" s="104"/>
      <c r="HTF7" s="104"/>
      <c r="HTG7" s="104"/>
      <c r="HTH7" s="104"/>
      <c r="HTI7" s="104"/>
      <c r="HTJ7" s="104"/>
      <c r="HTK7" s="104"/>
      <c r="HTL7" s="104"/>
      <c r="HTM7" s="104"/>
      <c r="HTN7" s="104"/>
      <c r="HTO7" s="104"/>
      <c r="HTP7" s="104"/>
      <c r="HTQ7" s="104"/>
      <c r="HTR7" s="104"/>
      <c r="HTS7" s="104"/>
      <c r="HTT7" s="104"/>
      <c r="HTU7" s="104"/>
      <c r="HTV7" s="104"/>
      <c r="HTW7" s="104"/>
      <c r="HTX7" s="104"/>
      <c r="HTY7" s="104"/>
      <c r="HTZ7" s="104"/>
      <c r="HUA7" s="104"/>
      <c r="HUB7" s="104"/>
      <c r="HUC7" s="104"/>
      <c r="HUD7" s="104"/>
      <c r="HUE7" s="104"/>
      <c r="HUF7" s="104"/>
      <c r="HUG7" s="104"/>
      <c r="HUH7" s="104"/>
      <c r="HUI7" s="104"/>
      <c r="HUJ7" s="104"/>
      <c r="HUK7" s="104"/>
      <c r="HUL7" s="104"/>
      <c r="HUM7" s="104"/>
      <c r="HUN7" s="104"/>
      <c r="HUO7" s="104"/>
      <c r="HUP7" s="104"/>
      <c r="HUQ7" s="104"/>
      <c r="HUR7" s="104"/>
      <c r="HUS7" s="104"/>
      <c r="HUT7" s="104"/>
      <c r="HUU7" s="104"/>
      <c r="HUV7" s="104"/>
      <c r="HUW7" s="104"/>
      <c r="HUX7" s="104"/>
      <c r="HUY7" s="104"/>
      <c r="HUZ7" s="104"/>
      <c r="HVA7" s="104"/>
      <c r="HVB7" s="104"/>
      <c r="HVC7" s="104"/>
      <c r="HVD7" s="104"/>
      <c r="HVE7" s="104"/>
      <c r="HVF7" s="104"/>
      <c r="HVG7" s="104"/>
      <c r="HVH7" s="104"/>
      <c r="HVI7" s="104"/>
      <c r="HVJ7" s="104"/>
      <c r="HVK7" s="104"/>
      <c r="HVL7" s="104"/>
      <c r="HVM7" s="104"/>
      <c r="HVN7" s="104"/>
      <c r="HVO7" s="104"/>
      <c r="HVP7" s="104"/>
      <c r="HVQ7" s="104"/>
      <c r="HVR7" s="104"/>
      <c r="HVS7" s="104"/>
      <c r="HVT7" s="104"/>
      <c r="HVU7" s="104"/>
      <c r="HVV7" s="104"/>
      <c r="HVW7" s="104"/>
      <c r="HVX7" s="104"/>
      <c r="HVY7" s="104"/>
      <c r="HVZ7" s="104"/>
      <c r="HWA7" s="104"/>
      <c r="HWB7" s="104"/>
      <c r="HWC7" s="104"/>
      <c r="HWD7" s="104"/>
      <c r="HWE7" s="104"/>
      <c r="HWF7" s="104"/>
      <c r="HWG7" s="104"/>
      <c r="HWH7" s="104"/>
      <c r="HWI7" s="104"/>
      <c r="HWJ7" s="104"/>
      <c r="HWK7" s="104"/>
      <c r="HWL7" s="104"/>
      <c r="HWM7" s="104"/>
      <c r="HWN7" s="104"/>
      <c r="HWO7" s="104"/>
      <c r="HWP7" s="104"/>
      <c r="HWQ7" s="104"/>
      <c r="HWR7" s="104"/>
      <c r="HWS7" s="104"/>
      <c r="HWT7" s="104"/>
      <c r="HWU7" s="104"/>
      <c r="HWV7" s="104"/>
      <c r="HWW7" s="104"/>
      <c r="HWX7" s="104"/>
      <c r="HWY7" s="104"/>
      <c r="HWZ7" s="104"/>
      <c r="HXA7" s="104"/>
      <c r="HXB7" s="104"/>
      <c r="HXC7" s="104"/>
      <c r="HXD7" s="104"/>
      <c r="HXE7" s="104"/>
      <c r="HXF7" s="104"/>
      <c r="HXG7" s="104"/>
      <c r="HXH7" s="104"/>
      <c r="HXI7" s="104"/>
      <c r="HXJ7" s="104"/>
      <c r="HXK7" s="104"/>
      <c r="HXL7" s="104"/>
      <c r="HXM7" s="104"/>
      <c r="HXN7" s="104"/>
      <c r="HXO7" s="104"/>
      <c r="HXP7" s="104"/>
      <c r="HXQ7" s="104"/>
      <c r="HXR7" s="104"/>
      <c r="HXS7" s="104"/>
      <c r="HXT7" s="104"/>
      <c r="HXU7" s="104"/>
      <c r="HXV7" s="104"/>
      <c r="HXW7" s="104"/>
      <c r="HXX7" s="104"/>
      <c r="HXY7" s="104"/>
      <c r="HXZ7" s="104"/>
      <c r="HYA7" s="104"/>
      <c r="HYB7" s="104"/>
      <c r="HYC7" s="104"/>
      <c r="HYD7" s="104"/>
      <c r="HYE7" s="104"/>
      <c r="HYF7" s="104"/>
      <c r="HYG7" s="104"/>
      <c r="HYH7" s="104"/>
      <c r="HYI7" s="104"/>
      <c r="HYJ7" s="104"/>
      <c r="HYK7" s="104"/>
      <c r="HYL7" s="104"/>
      <c r="HYM7" s="104"/>
      <c r="HYN7" s="104"/>
      <c r="HYO7" s="104"/>
      <c r="HYP7" s="104"/>
      <c r="HYQ7" s="104"/>
      <c r="HYR7" s="104"/>
      <c r="HYS7" s="104"/>
      <c r="HYT7" s="104"/>
      <c r="HYU7" s="104"/>
      <c r="HYV7" s="104"/>
      <c r="HYW7" s="104"/>
      <c r="HYX7" s="104"/>
      <c r="HYY7" s="104"/>
      <c r="HYZ7" s="104"/>
      <c r="HZA7" s="104"/>
      <c r="HZB7" s="104"/>
      <c r="HZC7" s="104"/>
      <c r="HZD7" s="104"/>
      <c r="HZE7" s="104"/>
      <c r="HZF7" s="104"/>
      <c r="HZG7" s="104"/>
      <c r="HZH7" s="104"/>
      <c r="HZI7" s="104"/>
      <c r="HZJ7" s="104"/>
      <c r="HZK7" s="104"/>
      <c r="HZL7" s="104"/>
      <c r="HZM7" s="104"/>
      <c r="HZN7" s="104"/>
      <c r="HZO7" s="104"/>
      <c r="HZP7" s="104"/>
      <c r="HZQ7" s="104"/>
      <c r="HZR7" s="104"/>
      <c r="HZS7" s="104"/>
      <c r="HZT7" s="104"/>
      <c r="HZU7" s="104"/>
      <c r="HZV7" s="104"/>
      <c r="HZW7" s="104"/>
      <c r="HZX7" s="104"/>
      <c r="HZY7" s="104"/>
      <c r="HZZ7" s="104"/>
      <c r="IAA7" s="104"/>
      <c r="IAB7" s="104"/>
      <c r="IAC7" s="104"/>
      <c r="IAD7" s="104"/>
      <c r="IAE7" s="104"/>
      <c r="IAF7" s="104"/>
      <c r="IAG7" s="104"/>
      <c r="IAH7" s="104"/>
      <c r="IAI7" s="104"/>
      <c r="IAJ7" s="104"/>
      <c r="IAK7" s="104"/>
      <c r="IAL7" s="104"/>
      <c r="IAM7" s="104"/>
      <c r="IAN7" s="104"/>
      <c r="IAO7" s="104"/>
      <c r="IAP7" s="104"/>
      <c r="IAQ7" s="104"/>
      <c r="IAR7" s="104"/>
      <c r="IAS7" s="104"/>
      <c r="IAT7" s="104"/>
      <c r="IAU7" s="104"/>
      <c r="IAV7" s="104"/>
      <c r="IAW7" s="104"/>
      <c r="IAX7" s="104"/>
      <c r="IAY7" s="104"/>
      <c r="IAZ7" s="104"/>
      <c r="IBA7" s="104"/>
      <c r="IBB7" s="104"/>
      <c r="IBC7" s="104"/>
      <c r="IBD7" s="104"/>
      <c r="IBE7" s="104"/>
      <c r="IBF7" s="104"/>
      <c r="IBG7" s="104"/>
      <c r="IBH7" s="104"/>
      <c r="IBI7" s="104"/>
      <c r="IBJ7" s="104"/>
      <c r="IBK7" s="104"/>
      <c r="IBL7" s="104"/>
      <c r="IBM7" s="104"/>
      <c r="IBN7" s="104"/>
      <c r="IBO7" s="104"/>
      <c r="IBP7" s="104"/>
      <c r="IBQ7" s="104"/>
      <c r="IBR7" s="104"/>
      <c r="IBS7" s="104"/>
      <c r="IBT7" s="104"/>
      <c r="IBU7" s="104"/>
      <c r="IBV7" s="104"/>
      <c r="IBW7" s="104"/>
      <c r="IBX7" s="104"/>
      <c r="IBY7" s="104"/>
      <c r="IBZ7" s="104"/>
      <c r="ICA7" s="104"/>
      <c r="ICB7" s="104"/>
      <c r="ICC7" s="104"/>
      <c r="ICD7" s="104"/>
      <c r="ICE7" s="104"/>
      <c r="ICF7" s="104"/>
      <c r="ICG7" s="104"/>
      <c r="ICH7" s="104"/>
      <c r="ICI7" s="104"/>
      <c r="ICJ7" s="104"/>
      <c r="ICK7" s="104"/>
      <c r="ICL7" s="104"/>
      <c r="ICM7" s="104"/>
      <c r="ICN7" s="104"/>
      <c r="ICO7" s="104"/>
      <c r="ICP7" s="104"/>
      <c r="ICQ7" s="104"/>
      <c r="ICR7" s="104"/>
      <c r="ICS7" s="104"/>
      <c r="ICT7" s="104"/>
      <c r="ICU7" s="104"/>
      <c r="ICV7" s="104"/>
      <c r="ICW7" s="104"/>
      <c r="ICX7" s="104"/>
      <c r="ICY7" s="104"/>
      <c r="ICZ7" s="104"/>
      <c r="IDA7" s="104"/>
      <c r="IDB7" s="104"/>
      <c r="IDC7" s="104"/>
      <c r="IDD7" s="104"/>
      <c r="IDE7" s="104"/>
      <c r="IDF7" s="104"/>
      <c r="IDG7" s="104"/>
      <c r="IDH7" s="104"/>
      <c r="IDI7" s="104"/>
      <c r="IDJ7" s="104"/>
      <c r="IDK7" s="104"/>
      <c r="IDL7" s="104"/>
      <c r="IDM7" s="104"/>
      <c r="IDN7" s="104"/>
      <c r="IDO7" s="104"/>
      <c r="IDP7" s="104"/>
      <c r="IDQ7" s="104"/>
      <c r="IDR7" s="104"/>
      <c r="IDS7" s="104"/>
      <c r="IDT7" s="104"/>
      <c r="IDU7" s="104"/>
      <c r="IDV7" s="104"/>
      <c r="IDW7" s="104"/>
      <c r="IDX7" s="104"/>
      <c r="IDY7" s="104"/>
      <c r="IDZ7" s="104"/>
      <c r="IEA7" s="104"/>
      <c r="IEB7" s="104"/>
      <c r="IEC7" s="104"/>
      <c r="IED7" s="104"/>
      <c r="IEE7" s="104"/>
      <c r="IEF7" s="104"/>
      <c r="IEG7" s="104"/>
      <c r="IEH7" s="104"/>
      <c r="IEI7" s="104"/>
      <c r="IEJ7" s="104"/>
      <c r="IEK7" s="104"/>
      <c r="IEL7" s="104"/>
      <c r="IEM7" s="104"/>
      <c r="IEN7" s="104"/>
      <c r="IEO7" s="104"/>
      <c r="IEP7" s="104"/>
      <c r="IEQ7" s="104"/>
      <c r="IER7" s="104"/>
      <c r="IES7" s="104"/>
      <c r="IET7" s="104"/>
      <c r="IEU7" s="104"/>
      <c r="IEV7" s="104"/>
      <c r="IEW7" s="104"/>
      <c r="IEX7" s="104"/>
      <c r="IEY7" s="104"/>
      <c r="IEZ7" s="104"/>
      <c r="IFA7" s="104"/>
      <c r="IFB7" s="104"/>
      <c r="IFC7" s="104"/>
      <c r="IFD7" s="104"/>
      <c r="IFE7" s="104"/>
      <c r="IFF7" s="104"/>
      <c r="IFG7" s="104"/>
      <c r="IFH7" s="104"/>
      <c r="IFI7" s="104"/>
      <c r="IFJ7" s="104"/>
      <c r="IFK7" s="104"/>
      <c r="IFL7" s="104"/>
      <c r="IFM7" s="104"/>
      <c r="IFN7" s="104"/>
      <c r="IFO7" s="104"/>
      <c r="IFP7" s="104"/>
      <c r="IFQ7" s="104"/>
      <c r="IFR7" s="104"/>
      <c r="IFS7" s="104"/>
      <c r="IFT7" s="104"/>
      <c r="IFU7" s="104"/>
      <c r="IFV7" s="104"/>
      <c r="IFW7" s="104"/>
      <c r="IFX7" s="104"/>
      <c r="IFY7" s="104"/>
      <c r="IFZ7" s="104"/>
      <c r="IGA7" s="104"/>
      <c r="IGB7" s="104"/>
      <c r="IGC7" s="104"/>
      <c r="IGD7" s="104"/>
      <c r="IGE7" s="104"/>
      <c r="IGF7" s="104"/>
      <c r="IGG7" s="104"/>
      <c r="IGH7" s="104"/>
      <c r="IGI7" s="104"/>
      <c r="IGJ7" s="104"/>
      <c r="IGK7" s="104"/>
      <c r="IGL7" s="104"/>
      <c r="IGM7" s="104"/>
      <c r="IGN7" s="104"/>
      <c r="IGO7" s="104"/>
      <c r="IGP7" s="104"/>
      <c r="IGQ7" s="104"/>
      <c r="IGR7" s="104"/>
      <c r="IGS7" s="104"/>
      <c r="IGT7" s="104"/>
      <c r="IGU7" s="104"/>
      <c r="IGV7" s="104"/>
      <c r="IGW7" s="104"/>
      <c r="IGX7" s="104"/>
      <c r="IGY7" s="104"/>
      <c r="IGZ7" s="104"/>
      <c r="IHA7" s="104"/>
      <c r="IHB7" s="104"/>
      <c r="IHC7" s="104"/>
      <c r="IHD7" s="104"/>
      <c r="IHE7" s="104"/>
      <c r="IHF7" s="104"/>
      <c r="IHG7" s="104"/>
      <c r="IHH7" s="104"/>
      <c r="IHI7" s="104"/>
      <c r="IHJ7" s="104"/>
      <c r="IHK7" s="104"/>
      <c r="IHL7" s="104"/>
      <c r="IHM7" s="104"/>
      <c r="IHN7" s="104"/>
      <c r="IHO7" s="104"/>
      <c r="IHP7" s="104"/>
      <c r="IHQ7" s="104"/>
      <c r="IHR7" s="104"/>
      <c r="IHS7" s="104"/>
      <c r="IHT7" s="104"/>
      <c r="IHU7" s="104"/>
      <c r="IHV7" s="104"/>
      <c r="IHW7" s="104"/>
      <c r="IHX7" s="104"/>
      <c r="IHY7" s="104"/>
      <c r="IHZ7" s="104"/>
      <c r="IIA7" s="104"/>
      <c r="IIB7" s="104"/>
      <c r="IIC7" s="104"/>
      <c r="IID7" s="104"/>
      <c r="IIE7" s="104"/>
      <c r="IIF7" s="104"/>
      <c r="IIG7" s="104"/>
      <c r="IIH7" s="104"/>
      <c r="III7" s="104"/>
      <c r="IIJ7" s="104"/>
      <c r="IIK7" s="104"/>
      <c r="IIL7" s="104"/>
      <c r="IIM7" s="104"/>
      <c r="IIN7" s="104"/>
      <c r="IIO7" s="104"/>
      <c r="IIP7" s="104"/>
      <c r="IIQ7" s="104"/>
      <c r="IIR7" s="104"/>
      <c r="IIS7" s="104"/>
      <c r="IIT7" s="104"/>
      <c r="IIU7" s="104"/>
      <c r="IIV7" s="104"/>
      <c r="IIW7" s="104"/>
      <c r="IIX7" s="104"/>
      <c r="IIY7" s="104"/>
      <c r="IIZ7" s="104"/>
      <c r="IJA7" s="104"/>
      <c r="IJB7" s="104"/>
      <c r="IJC7" s="104"/>
      <c r="IJD7" s="104"/>
      <c r="IJE7" s="104"/>
      <c r="IJF7" s="104"/>
      <c r="IJG7" s="104"/>
      <c r="IJH7" s="104"/>
      <c r="IJI7" s="104"/>
      <c r="IJJ7" s="104"/>
      <c r="IJK7" s="104"/>
      <c r="IJL7" s="104"/>
      <c r="IJM7" s="104"/>
      <c r="IJN7" s="104"/>
      <c r="IJO7" s="104"/>
      <c r="IJP7" s="104"/>
      <c r="IJQ7" s="104"/>
      <c r="IJR7" s="104"/>
      <c r="IJS7" s="104"/>
      <c r="IJT7" s="104"/>
      <c r="IJU7" s="104"/>
      <c r="IJV7" s="104"/>
      <c r="IJW7" s="104"/>
      <c r="IJX7" s="104"/>
      <c r="IJY7" s="104"/>
      <c r="IJZ7" s="104"/>
      <c r="IKA7" s="104"/>
      <c r="IKB7" s="104"/>
      <c r="IKC7" s="104"/>
      <c r="IKD7" s="104"/>
      <c r="IKE7" s="104"/>
      <c r="IKF7" s="104"/>
      <c r="IKG7" s="104"/>
      <c r="IKH7" s="104"/>
      <c r="IKI7" s="104"/>
      <c r="IKJ7" s="104"/>
      <c r="IKK7" s="104"/>
      <c r="IKL7" s="104"/>
      <c r="IKM7" s="104"/>
      <c r="IKN7" s="104"/>
      <c r="IKO7" s="104"/>
      <c r="IKP7" s="104"/>
      <c r="IKQ7" s="104"/>
      <c r="IKR7" s="104"/>
      <c r="IKS7" s="104"/>
      <c r="IKT7" s="104"/>
      <c r="IKU7" s="104"/>
      <c r="IKV7" s="104"/>
      <c r="IKW7" s="104"/>
      <c r="IKX7" s="104"/>
      <c r="IKY7" s="104"/>
      <c r="IKZ7" s="104"/>
      <c r="ILA7" s="104"/>
      <c r="ILB7" s="104"/>
      <c r="ILC7" s="104"/>
      <c r="ILD7" s="104"/>
      <c r="ILE7" s="104"/>
      <c r="ILF7" s="104"/>
      <c r="ILG7" s="104"/>
      <c r="ILH7" s="104"/>
      <c r="ILI7" s="104"/>
      <c r="ILJ7" s="104"/>
      <c r="ILK7" s="104"/>
      <c r="ILL7" s="104"/>
      <c r="ILM7" s="104"/>
      <c r="ILN7" s="104"/>
      <c r="ILO7" s="104"/>
      <c r="ILP7" s="104"/>
      <c r="ILQ7" s="104"/>
      <c r="ILR7" s="104"/>
      <c r="ILS7" s="104"/>
      <c r="ILT7" s="104"/>
      <c r="ILU7" s="104"/>
      <c r="ILV7" s="104"/>
      <c r="ILW7" s="104"/>
      <c r="ILX7" s="104"/>
      <c r="ILY7" s="104"/>
      <c r="ILZ7" s="104"/>
      <c r="IMA7" s="104"/>
      <c r="IMB7" s="104"/>
      <c r="IMC7" s="104"/>
      <c r="IMD7" s="104"/>
      <c r="IME7" s="104"/>
      <c r="IMF7" s="104"/>
      <c r="IMG7" s="104"/>
      <c r="IMH7" s="104"/>
      <c r="IMI7" s="104"/>
      <c r="IMJ7" s="104"/>
      <c r="IMK7" s="104"/>
      <c r="IML7" s="104"/>
      <c r="IMM7" s="104"/>
      <c r="IMN7" s="104"/>
      <c r="IMO7" s="104"/>
      <c r="IMP7" s="104"/>
      <c r="IMQ7" s="104"/>
      <c r="IMR7" s="104"/>
      <c r="IMS7" s="104"/>
      <c r="IMT7" s="104"/>
      <c r="IMU7" s="104"/>
      <c r="IMV7" s="104"/>
      <c r="IMW7" s="104"/>
      <c r="IMX7" s="104"/>
      <c r="IMY7" s="104"/>
      <c r="IMZ7" s="104"/>
      <c r="INA7" s="104"/>
      <c r="INB7" s="104"/>
      <c r="INC7" s="104"/>
      <c r="IND7" s="104"/>
      <c r="INE7" s="104"/>
      <c r="INF7" s="104"/>
      <c r="ING7" s="104"/>
      <c r="INH7" s="104"/>
      <c r="INI7" s="104"/>
      <c r="INJ7" s="104"/>
      <c r="INK7" s="104"/>
      <c r="INL7" s="104"/>
      <c r="INM7" s="104"/>
      <c r="INN7" s="104"/>
      <c r="INO7" s="104"/>
      <c r="INP7" s="104"/>
      <c r="INQ7" s="104"/>
      <c r="INR7" s="104"/>
      <c r="INS7" s="104"/>
      <c r="INT7" s="104"/>
      <c r="INU7" s="104"/>
      <c r="INV7" s="104"/>
      <c r="INW7" s="104"/>
      <c r="INX7" s="104"/>
      <c r="INY7" s="104"/>
      <c r="INZ7" s="104"/>
      <c r="IOA7" s="104"/>
      <c r="IOB7" s="104"/>
      <c r="IOC7" s="104"/>
      <c r="IOD7" s="104"/>
      <c r="IOE7" s="104"/>
      <c r="IOF7" s="104"/>
      <c r="IOG7" s="104"/>
      <c r="IOH7" s="104"/>
      <c r="IOI7" s="104"/>
      <c r="IOJ7" s="104"/>
      <c r="IOK7" s="104"/>
      <c r="IOL7" s="104"/>
      <c r="IOM7" s="104"/>
      <c r="ION7" s="104"/>
      <c r="IOO7" s="104"/>
      <c r="IOP7" s="104"/>
      <c r="IOQ7" s="104"/>
      <c r="IOR7" s="104"/>
      <c r="IOS7" s="104"/>
      <c r="IOT7" s="104"/>
      <c r="IOU7" s="104"/>
      <c r="IOV7" s="104"/>
      <c r="IOW7" s="104"/>
      <c r="IOX7" s="104"/>
      <c r="IOY7" s="104"/>
      <c r="IOZ7" s="104"/>
      <c r="IPA7" s="104"/>
      <c r="IPB7" s="104"/>
      <c r="IPC7" s="104"/>
      <c r="IPD7" s="104"/>
      <c r="IPE7" s="104"/>
      <c r="IPF7" s="104"/>
      <c r="IPG7" s="104"/>
      <c r="IPH7" s="104"/>
      <c r="IPI7" s="104"/>
      <c r="IPJ7" s="104"/>
      <c r="IPK7" s="104"/>
      <c r="IPL7" s="104"/>
      <c r="IPM7" s="104"/>
      <c r="IPN7" s="104"/>
      <c r="IPO7" s="104"/>
      <c r="IPP7" s="104"/>
      <c r="IPQ7" s="104"/>
      <c r="IPR7" s="104"/>
      <c r="IPS7" s="104"/>
      <c r="IPT7" s="104"/>
      <c r="IPU7" s="104"/>
      <c r="IPV7" s="104"/>
      <c r="IPW7" s="104"/>
      <c r="IPX7" s="104"/>
      <c r="IPY7" s="104"/>
      <c r="IPZ7" s="104"/>
      <c r="IQA7" s="104"/>
      <c r="IQB7" s="104"/>
      <c r="IQC7" s="104"/>
      <c r="IQD7" s="104"/>
      <c r="IQE7" s="104"/>
      <c r="IQF7" s="104"/>
      <c r="IQG7" s="104"/>
      <c r="IQH7" s="104"/>
      <c r="IQI7" s="104"/>
      <c r="IQJ7" s="104"/>
      <c r="IQK7" s="104"/>
      <c r="IQL7" s="104"/>
      <c r="IQM7" s="104"/>
      <c r="IQN7" s="104"/>
      <c r="IQO7" s="104"/>
      <c r="IQP7" s="104"/>
      <c r="IQQ7" s="104"/>
      <c r="IQR7" s="104"/>
      <c r="IQS7" s="104"/>
      <c r="IQT7" s="104"/>
      <c r="IQU7" s="104"/>
      <c r="IQV7" s="104"/>
      <c r="IQW7" s="104"/>
      <c r="IQX7" s="104"/>
      <c r="IQY7" s="104"/>
      <c r="IQZ7" s="104"/>
      <c r="IRA7" s="104"/>
      <c r="IRB7" s="104"/>
      <c r="IRC7" s="104"/>
      <c r="IRD7" s="104"/>
      <c r="IRE7" s="104"/>
      <c r="IRF7" s="104"/>
      <c r="IRG7" s="104"/>
      <c r="IRH7" s="104"/>
      <c r="IRI7" s="104"/>
      <c r="IRJ7" s="104"/>
      <c r="IRK7" s="104"/>
      <c r="IRL7" s="104"/>
      <c r="IRM7" s="104"/>
      <c r="IRN7" s="104"/>
      <c r="IRO7" s="104"/>
      <c r="IRP7" s="104"/>
      <c r="IRQ7" s="104"/>
      <c r="IRR7" s="104"/>
      <c r="IRS7" s="104"/>
      <c r="IRT7" s="104"/>
      <c r="IRU7" s="104"/>
      <c r="IRV7" s="104"/>
      <c r="IRW7" s="104"/>
      <c r="IRX7" s="104"/>
      <c r="IRY7" s="104"/>
      <c r="IRZ7" s="104"/>
      <c r="ISA7" s="104"/>
      <c r="ISB7" s="104"/>
      <c r="ISC7" s="104"/>
      <c r="ISD7" s="104"/>
      <c r="ISE7" s="104"/>
      <c r="ISF7" s="104"/>
      <c r="ISG7" s="104"/>
      <c r="ISH7" s="104"/>
      <c r="ISI7" s="104"/>
      <c r="ISJ7" s="104"/>
      <c r="ISK7" s="104"/>
      <c r="ISL7" s="104"/>
      <c r="ISM7" s="104"/>
      <c r="ISN7" s="104"/>
      <c r="ISO7" s="104"/>
      <c r="ISP7" s="104"/>
      <c r="ISQ7" s="104"/>
      <c r="ISR7" s="104"/>
      <c r="ISS7" s="104"/>
      <c r="IST7" s="104"/>
      <c r="ISU7" s="104"/>
      <c r="ISV7" s="104"/>
      <c r="ISW7" s="104"/>
      <c r="ISX7" s="104"/>
      <c r="ISY7" s="104"/>
      <c r="ISZ7" s="104"/>
      <c r="ITA7" s="104"/>
      <c r="ITB7" s="104"/>
      <c r="ITC7" s="104"/>
      <c r="ITD7" s="104"/>
      <c r="ITE7" s="104"/>
      <c r="ITF7" s="104"/>
      <c r="ITG7" s="104"/>
      <c r="ITH7" s="104"/>
      <c r="ITI7" s="104"/>
      <c r="ITJ7" s="104"/>
      <c r="ITK7" s="104"/>
      <c r="ITL7" s="104"/>
      <c r="ITM7" s="104"/>
      <c r="ITN7" s="104"/>
      <c r="ITO7" s="104"/>
      <c r="ITP7" s="104"/>
      <c r="ITQ7" s="104"/>
      <c r="ITR7" s="104"/>
      <c r="ITS7" s="104"/>
      <c r="ITT7" s="104"/>
      <c r="ITU7" s="104"/>
      <c r="ITV7" s="104"/>
      <c r="ITW7" s="104"/>
      <c r="ITX7" s="104"/>
      <c r="ITY7" s="104"/>
      <c r="ITZ7" s="104"/>
      <c r="IUA7" s="104"/>
      <c r="IUB7" s="104"/>
      <c r="IUC7" s="104"/>
      <c r="IUD7" s="104"/>
      <c r="IUE7" s="104"/>
      <c r="IUF7" s="104"/>
      <c r="IUG7" s="104"/>
      <c r="IUH7" s="104"/>
      <c r="IUI7" s="104"/>
      <c r="IUJ7" s="104"/>
      <c r="IUK7" s="104"/>
      <c r="IUL7" s="104"/>
      <c r="IUM7" s="104"/>
      <c r="IUN7" s="104"/>
      <c r="IUO7" s="104"/>
      <c r="IUP7" s="104"/>
      <c r="IUQ7" s="104"/>
      <c r="IUR7" s="104"/>
      <c r="IUS7" s="104"/>
      <c r="IUT7" s="104"/>
      <c r="IUU7" s="104"/>
      <c r="IUV7" s="104"/>
      <c r="IUW7" s="104"/>
      <c r="IUX7" s="104"/>
      <c r="IUY7" s="104"/>
      <c r="IUZ7" s="104"/>
      <c r="IVA7" s="104"/>
      <c r="IVB7" s="104"/>
      <c r="IVC7" s="104"/>
      <c r="IVD7" s="104"/>
      <c r="IVE7" s="104"/>
      <c r="IVF7" s="104"/>
      <c r="IVG7" s="104"/>
      <c r="IVH7" s="104"/>
      <c r="IVI7" s="104"/>
      <c r="IVJ7" s="104"/>
      <c r="IVK7" s="104"/>
      <c r="IVL7" s="104"/>
      <c r="IVM7" s="104"/>
      <c r="IVN7" s="104"/>
      <c r="IVO7" s="104"/>
      <c r="IVP7" s="104"/>
      <c r="IVQ7" s="104"/>
      <c r="IVR7" s="104"/>
      <c r="IVS7" s="104"/>
      <c r="IVT7" s="104"/>
      <c r="IVU7" s="104"/>
      <c r="IVV7" s="104"/>
      <c r="IVW7" s="104"/>
      <c r="IVX7" s="104"/>
      <c r="IVY7" s="104"/>
      <c r="IVZ7" s="104"/>
      <c r="IWA7" s="104"/>
      <c r="IWB7" s="104"/>
      <c r="IWC7" s="104"/>
      <c r="IWD7" s="104"/>
      <c r="IWE7" s="104"/>
      <c r="IWF7" s="104"/>
      <c r="IWG7" s="104"/>
      <c r="IWH7" s="104"/>
      <c r="IWI7" s="104"/>
      <c r="IWJ7" s="104"/>
      <c r="IWK7" s="104"/>
      <c r="IWL7" s="104"/>
      <c r="IWM7" s="104"/>
      <c r="IWN7" s="104"/>
      <c r="IWO7" s="104"/>
      <c r="IWP7" s="104"/>
      <c r="IWQ7" s="104"/>
      <c r="IWR7" s="104"/>
      <c r="IWS7" s="104"/>
      <c r="IWT7" s="104"/>
      <c r="IWU7" s="104"/>
      <c r="IWV7" s="104"/>
      <c r="IWW7" s="104"/>
      <c r="IWX7" s="104"/>
      <c r="IWY7" s="104"/>
      <c r="IWZ7" s="104"/>
      <c r="IXA7" s="104"/>
      <c r="IXB7" s="104"/>
      <c r="IXC7" s="104"/>
      <c r="IXD7" s="104"/>
      <c r="IXE7" s="104"/>
      <c r="IXF7" s="104"/>
      <c r="IXG7" s="104"/>
      <c r="IXH7" s="104"/>
      <c r="IXI7" s="104"/>
      <c r="IXJ7" s="104"/>
      <c r="IXK7" s="104"/>
      <c r="IXL7" s="104"/>
      <c r="IXM7" s="104"/>
      <c r="IXN7" s="104"/>
      <c r="IXO7" s="104"/>
      <c r="IXP7" s="104"/>
      <c r="IXQ7" s="104"/>
      <c r="IXR7" s="104"/>
      <c r="IXS7" s="104"/>
      <c r="IXT7" s="104"/>
      <c r="IXU7" s="104"/>
      <c r="IXV7" s="104"/>
      <c r="IXW7" s="104"/>
      <c r="IXX7" s="104"/>
      <c r="IXY7" s="104"/>
      <c r="IXZ7" s="104"/>
      <c r="IYA7" s="104"/>
      <c r="IYB7" s="104"/>
      <c r="IYC7" s="104"/>
      <c r="IYD7" s="104"/>
      <c r="IYE7" s="104"/>
      <c r="IYF7" s="104"/>
      <c r="IYG7" s="104"/>
      <c r="IYH7" s="104"/>
      <c r="IYI7" s="104"/>
      <c r="IYJ7" s="104"/>
      <c r="IYK7" s="104"/>
      <c r="IYL7" s="104"/>
      <c r="IYM7" s="104"/>
      <c r="IYN7" s="104"/>
      <c r="IYO7" s="104"/>
      <c r="IYP7" s="104"/>
      <c r="IYQ7" s="104"/>
      <c r="IYR7" s="104"/>
      <c r="IYS7" s="104"/>
      <c r="IYT7" s="104"/>
      <c r="IYU7" s="104"/>
      <c r="IYV7" s="104"/>
      <c r="IYW7" s="104"/>
      <c r="IYX7" s="104"/>
      <c r="IYY7" s="104"/>
      <c r="IYZ7" s="104"/>
      <c r="IZA7" s="104"/>
      <c r="IZB7" s="104"/>
      <c r="IZC7" s="104"/>
      <c r="IZD7" s="104"/>
      <c r="IZE7" s="104"/>
      <c r="IZF7" s="104"/>
      <c r="IZG7" s="104"/>
      <c r="IZH7" s="104"/>
      <c r="IZI7" s="104"/>
      <c r="IZJ7" s="104"/>
      <c r="IZK7" s="104"/>
      <c r="IZL7" s="104"/>
      <c r="IZM7" s="104"/>
      <c r="IZN7" s="104"/>
      <c r="IZO7" s="104"/>
      <c r="IZP7" s="104"/>
      <c r="IZQ7" s="104"/>
      <c r="IZR7" s="104"/>
      <c r="IZS7" s="104"/>
      <c r="IZT7" s="104"/>
      <c r="IZU7" s="104"/>
      <c r="IZV7" s="104"/>
      <c r="IZW7" s="104"/>
      <c r="IZX7" s="104"/>
      <c r="IZY7" s="104"/>
      <c r="IZZ7" s="104"/>
      <c r="JAA7" s="104"/>
      <c r="JAB7" s="104"/>
      <c r="JAC7" s="104"/>
      <c r="JAD7" s="104"/>
      <c r="JAE7" s="104"/>
      <c r="JAF7" s="104"/>
      <c r="JAG7" s="104"/>
      <c r="JAH7" s="104"/>
      <c r="JAI7" s="104"/>
      <c r="JAJ7" s="104"/>
      <c r="JAK7" s="104"/>
      <c r="JAL7" s="104"/>
      <c r="JAM7" s="104"/>
      <c r="JAN7" s="104"/>
      <c r="JAO7" s="104"/>
      <c r="JAP7" s="104"/>
      <c r="JAQ7" s="104"/>
      <c r="JAR7" s="104"/>
      <c r="JAS7" s="104"/>
      <c r="JAT7" s="104"/>
      <c r="JAU7" s="104"/>
      <c r="JAV7" s="104"/>
      <c r="JAW7" s="104"/>
      <c r="JAX7" s="104"/>
      <c r="JAY7" s="104"/>
      <c r="JAZ7" s="104"/>
      <c r="JBA7" s="104"/>
      <c r="JBB7" s="104"/>
      <c r="JBC7" s="104"/>
      <c r="JBD7" s="104"/>
      <c r="JBE7" s="104"/>
      <c r="JBF7" s="104"/>
      <c r="JBG7" s="104"/>
      <c r="JBH7" s="104"/>
      <c r="JBI7" s="104"/>
      <c r="JBJ7" s="104"/>
      <c r="JBK7" s="104"/>
      <c r="JBL7" s="104"/>
      <c r="JBM7" s="104"/>
      <c r="JBN7" s="104"/>
      <c r="JBO7" s="104"/>
      <c r="JBP7" s="104"/>
      <c r="JBQ7" s="104"/>
      <c r="JBR7" s="104"/>
      <c r="JBS7" s="104"/>
      <c r="JBT7" s="104"/>
      <c r="JBU7" s="104"/>
      <c r="JBV7" s="104"/>
      <c r="JBW7" s="104"/>
      <c r="JBX7" s="104"/>
      <c r="JBY7" s="104"/>
      <c r="JBZ7" s="104"/>
      <c r="JCA7" s="104"/>
      <c r="JCB7" s="104"/>
      <c r="JCC7" s="104"/>
      <c r="JCD7" s="104"/>
      <c r="JCE7" s="104"/>
      <c r="JCF7" s="104"/>
      <c r="JCG7" s="104"/>
      <c r="JCH7" s="104"/>
      <c r="JCI7" s="104"/>
      <c r="JCJ7" s="104"/>
      <c r="JCK7" s="104"/>
      <c r="JCL7" s="104"/>
      <c r="JCM7" s="104"/>
      <c r="JCN7" s="104"/>
      <c r="JCO7" s="104"/>
      <c r="JCP7" s="104"/>
      <c r="JCQ7" s="104"/>
      <c r="JCR7" s="104"/>
      <c r="JCS7" s="104"/>
      <c r="JCT7" s="104"/>
      <c r="JCU7" s="104"/>
      <c r="JCV7" s="104"/>
      <c r="JCW7" s="104"/>
      <c r="JCX7" s="104"/>
      <c r="JCY7" s="104"/>
      <c r="JCZ7" s="104"/>
      <c r="JDA7" s="104"/>
      <c r="JDB7" s="104"/>
      <c r="JDC7" s="104"/>
      <c r="JDD7" s="104"/>
      <c r="JDE7" s="104"/>
      <c r="JDF7" s="104"/>
      <c r="JDG7" s="104"/>
      <c r="JDH7" s="104"/>
      <c r="JDI7" s="104"/>
      <c r="JDJ7" s="104"/>
      <c r="JDK7" s="104"/>
      <c r="JDL7" s="104"/>
      <c r="JDM7" s="104"/>
      <c r="JDN7" s="104"/>
      <c r="JDO7" s="104"/>
      <c r="JDP7" s="104"/>
      <c r="JDQ7" s="104"/>
      <c r="JDR7" s="104"/>
      <c r="JDS7" s="104"/>
      <c r="JDT7" s="104"/>
      <c r="JDU7" s="104"/>
      <c r="JDV7" s="104"/>
      <c r="JDW7" s="104"/>
      <c r="JDX7" s="104"/>
      <c r="JDY7" s="104"/>
      <c r="JDZ7" s="104"/>
      <c r="JEA7" s="104"/>
      <c r="JEB7" s="104"/>
      <c r="JEC7" s="104"/>
      <c r="JED7" s="104"/>
      <c r="JEE7" s="104"/>
      <c r="JEF7" s="104"/>
      <c r="JEG7" s="104"/>
      <c r="JEH7" s="104"/>
      <c r="JEI7" s="104"/>
      <c r="JEJ7" s="104"/>
      <c r="JEK7" s="104"/>
      <c r="JEL7" s="104"/>
      <c r="JEM7" s="104"/>
      <c r="JEN7" s="104"/>
      <c r="JEO7" s="104"/>
      <c r="JEP7" s="104"/>
      <c r="JEQ7" s="104"/>
      <c r="JER7" s="104"/>
      <c r="JES7" s="104"/>
      <c r="JET7" s="104"/>
      <c r="JEU7" s="104"/>
      <c r="JEV7" s="104"/>
      <c r="JEW7" s="104"/>
      <c r="JEX7" s="104"/>
      <c r="JEY7" s="104"/>
      <c r="JEZ7" s="104"/>
      <c r="JFA7" s="104"/>
      <c r="JFB7" s="104"/>
      <c r="JFC7" s="104"/>
      <c r="JFD7" s="104"/>
      <c r="JFE7" s="104"/>
      <c r="JFF7" s="104"/>
      <c r="JFG7" s="104"/>
      <c r="JFH7" s="104"/>
      <c r="JFI7" s="104"/>
      <c r="JFJ7" s="104"/>
      <c r="JFK7" s="104"/>
      <c r="JFL7" s="104"/>
      <c r="JFM7" s="104"/>
      <c r="JFN7" s="104"/>
      <c r="JFO7" s="104"/>
      <c r="JFP7" s="104"/>
      <c r="JFQ7" s="104"/>
      <c r="JFR7" s="104"/>
      <c r="JFS7" s="104"/>
      <c r="JFT7" s="104"/>
      <c r="JFU7" s="104"/>
      <c r="JFV7" s="104"/>
      <c r="JFW7" s="104"/>
      <c r="JFX7" s="104"/>
      <c r="JFY7" s="104"/>
      <c r="JFZ7" s="104"/>
      <c r="JGA7" s="104"/>
      <c r="JGB7" s="104"/>
      <c r="JGC7" s="104"/>
      <c r="JGD7" s="104"/>
      <c r="JGE7" s="104"/>
      <c r="JGF7" s="104"/>
      <c r="JGG7" s="104"/>
      <c r="JGH7" s="104"/>
      <c r="JGI7" s="104"/>
      <c r="JGJ7" s="104"/>
      <c r="JGK7" s="104"/>
      <c r="JGL7" s="104"/>
      <c r="JGM7" s="104"/>
      <c r="JGN7" s="104"/>
      <c r="JGO7" s="104"/>
      <c r="JGP7" s="104"/>
      <c r="JGQ7" s="104"/>
      <c r="JGR7" s="104"/>
      <c r="JGS7" s="104"/>
      <c r="JGT7" s="104"/>
      <c r="JGU7" s="104"/>
      <c r="JGV7" s="104"/>
      <c r="JGW7" s="104"/>
      <c r="JGX7" s="104"/>
      <c r="JGY7" s="104"/>
      <c r="JGZ7" s="104"/>
      <c r="JHA7" s="104"/>
      <c r="JHB7" s="104"/>
      <c r="JHC7" s="104"/>
      <c r="JHD7" s="104"/>
      <c r="JHE7" s="104"/>
      <c r="JHF7" s="104"/>
      <c r="JHG7" s="104"/>
      <c r="JHH7" s="104"/>
      <c r="JHI7" s="104"/>
      <c r="JHJ7" s="104"/>
      <c r="JHK7" s="104"/>
      <c r="JHL7" s="104"/>
      <c r="JHM7" s="104"/>
      <c r="JHN7" s="104"/>
      <c r="JHO7" s="104"/>
      <c r="JHP7" s="104"/>
      <c r="JHQ7" s="104"/>
      <c r="JHR7" s="104"/>
      <c r="JHS7" s="104"/>
      <c r="JHT7" s="104"/>
      <c r="JHU7" s="104"/>
      <c r="JHV7" s="104"/>
      <c r="JHW7" s="104"/>
      <c r="JHX7" s="104"/>
      <c r="JHY7" s="104"/>
      <c r="JHZ7" s="104"/>
      <c r="JIA7" s="104"/>
      <c r="JIB7" s="104"/>
      <c r="JIC7" s="104"/>
      <c r="JID7" s="104"/>
      <c r="JIE7" s="104"/>
      <c r="JIF7" s="104"/>
      <c r="JIG7" s="104"/>
      <c r="JIH7" s="104"/>
      <c r="JII7" s="104"/>
      <c r="JIJ7" s="104"/>
      <c r="JIK7" s="104"/>
      <c r="JIL7" s="104"/>
      <c r="JIM7" s="104"/>
      <c r="JIN7" s="104"/>
      <c r="JIO7" s="104"/>
      <c r="JIP7" s="104"/>
      <c r="JIQ7" s="104"/>
      <c r="JIR7" s="104"/>
      <c r="JIS7" s="104"/>
      <c r="JIT7" s="104"/>
      <c r="JIU7" s="104"/>
      <c r="JIV7" s="104"/>
      <c r="JIW7" s="104"/>
      <c r="JIX7" s="104"/>
      <c r="JIY7" s="104"/>
      <c r="JIZ7" s="104"/>
      <c r="JJA7" s="104"/>
      <c r="JJB7" s="104"/>
      <c r="JJC7" s="104"/>
      <c r="JJD7" s="104"/>
      <c r="JJE7" s="104"/>
      <c r="JJF7" s="104"/>
      <c r="JJG7" s="104"/>
      <c r="JJH7" s="104"/>
      <c r="JJI7" s="104"/>
      <c r="JJJ7" s="104"/>
      <c r="JJK7" s="104"/>
      <c r="JJL7" s="104"/>
      <c r="JJM7" s="104"/>
      <c r="JJN7" s="104"/>
      <c r="JJO7" s="104"/>
      <c r="JJP7" s="104"/>
      <c r="JJQ7" s="104"/>
      <c r="JJR7" s="104"/>
      <c r="JJS7" s="104"/>
      <c r="JJT7" s="104"/>
      <c r="JJU7" s="104"/>
      <c r="JJV7" s="104"/>
      <c r="JJW7" s="104"/>
      <c r="JJX7" s="104"/>
      <c r="JJY7" s="104"/>
      <c r="JJZ7" s="104"/>
      <c r="JKA7" s="104"/>
      <c r="JKB7" s="104"/>
      <c r="JKC7" s="104"/>
      <c r="JKD7" s="104"/>
      <c r="JKE7" s="104"/>
      <c r="JKF7" s="104"/>
      <c r="JKG7" s="104"/>
      <c r="JKH7" s="104"/>
      <c r="JKI7" s="104"/>
      <c r="JKJ7" s="104"/>
      <c r="JKK7" s="104"/>
      <c r="JKL7" s="104"/>
      <c r="JKM7" s="104"/>
      <c r="JKN7" s="104"/>
      <c r="JKO7" s="104"/>
      <c r="JKP7" s="104"/>
      <c r="JKQ7" s="104"/>
      <c r="JKR7" s="104"/>
      <c r="JKS7" s="104"/>
      <c r="JKT7" s="104"/>
      <c r="JKU7" s="104"/>
      <c r="JKV7" s="104"/>
      <c r="JKW7" s="104"/>
      <c r="JKX7" s="104"/>
      <c r="JKY7" s="104"/>
      <c r="JKZ7" s="104"/>
      <c r="JLA7" s="104"/>
      <c r="JLB7" s="104"/>
      <c r="JLC7" s="104"/>
      <c r="JLD7" s="104"/>
      <c r="JLE7" s="104"/>
      <c r="JLF7" s="104"/>
      <c r="JLG7" s="104"/>
      <c r="JLH7" s="104"/>
      <c r="JLI7" s="104"/>
      <c r="JLJ7" s="104"/>
      <c r="JLK7" s="104"/>
      <c r="JLL7" s="104"/>
      <c r="JLM7" s="104"/>
      <c r="JLN7" s="104"/>
      <c r="JLO7" s="104"/>
      <c r="JLP7" s="104"/>
      <c r="JLQ7" s="104"/>
      <c r="JLR7" s="104"/>
      <c r="JLS7" s="104"/>
      <c r="JLT7" s="104"/>
      <c r="JLU7" s="104"/>
      <c r="JLV7" s="104"/>
      <c r="JLW7" s="104"/>
      <c r="JLX7" s="104"/>
      <c r="JLY7" s="104"/>
      <c r="JLZ7" s="104"/>
      <c r="JMA7" s="104"/>
      <c r="JMB7" s="104"/>
      <c r="JMC7" s="104"/>
      <c r="JMD7" s="104"/>
      <c r="JME7" s="104"/>
      <c r="JMF7" s="104"/>
      <c r="JMG7" s="104"/>
      <c r="JMH7" s="104"/>
      <c r="JMI7" s="104"/>
      <c r="JMJ7" s="104"/>
      <c r="JMK7" s="104"/>
      <c r="JML7" s="104"/>
      <c r="JMM7" s="104"/>
      <c r="JMN7" s="104"/>
      <c r="JMO7" s="104"/>
      <c r="JMP7" s="104"/>
      <c r="JMQ7" s="104"/>
      <c r="JMR7" s="104"/>
      <c r="JMS7" s="104"/>
      <c r="JMT7" s="104"/>
      <c r="JMU7" s="104"/>
      <c r="JMV7" s="104"/>
      <c r="JMW7" s="104"/>
      <c r="JMX7" s="104"/>
      <c r="JMY7" s="104"/>
      <c r="JMZ7" s="104"/>
      <c r="JNA7" s="104"/>
      <c r="JNB7" s="104"/>
      <c r="JNC7" s="104"/>
      <c r="JND7" s="104"/>
      <c r="JNE7" s="104"/>
      <c r="JNF7" s="104"/>
      <c r="JNG7" s="104"/>
      <c r="JNH7" s="104"/>
      <c r="JNI7" s="104"/>
      <c r="JNJ7" s="104"/>
      <c r="JNK7" s="104"/>
      <c r="JNL7" s="104"/>
      <c r="JNM7" s="104"/>
      <c r="JNN7" s="104"/>
      <c r="JNO7" s="104"/>
      <c r="JNP7" s="104"/>
      <c r="JNQ7" s="104"/>
      <c r="JNR7" s="104"/>
      <c r="JNS7" s="104"/>
      <c r="JNT7" s="104"/>
      <c r="JNU7" s="104"/>
      <c r="JNV7" s="104"/>
      <c r="JNW7" s="104"/>
      <c r="JNX7" s="104"/>
      <c r="JNY7" s="104"/>
      <c r="JNZ7" s="104"/>
      <c r="JOA7" s="104"/>
      <c r="JOB7" s="104"/>
      <c r="JOC7" s="104"/>
      <c r="JOD7" s="104"/>
      <c r="JOE7" s="104"/>
      <c r="JOF7" s="104"/>
      <c r="JOG7" s="104"/>
      <c r="JOH7" s="104"/>
      <c r="JOI7" s="104"/>
      <c r="JOJ7" s="104"/>
      <c r="JOK7" s="104"/>
      <c r="JOL7" s="104"/>
      <c r="JOM7" s="104"/>
      <c r="JON7" s="104"/>
      <c r="JOO7" s="104"/>
      <c r="JOP7" s="104"/>
      <c r="JOQ7" s="104"/>
      <c r="JOR7" s="104"/>
      <c r="JOS7" s="104"/>
      <c r="JOT7" s="104"/>
      <c r="JOU7" s="104"/>
      <c r="JOV7" s="104"/>
      <c r="JOW7" s="104"/>
      <c r="JOX7" s="104"/>
      <c r="JOY7" s="104"/>
      <c r="JOZ7" s="104"/>
      <c r="JPA7" s="104"/>
      <c r="JPB7" s="104"/>
      <c r="JPC7" s="104"/>
      <c r="JPD7" s="104"/>
      <c r="JPE7" s="104"/>
      <c r="JPF7" s="104"/>
      <c r="JPG7" s="104"/>
      <c r="JPH7" s="104"/>
      <c r="JPI7" s="104"/>
      <c r="JPJ7" s="104"/>
      <c r="JPK7" s="104"/>
      <c r="JPL7" s="104"/>
      <c r="JPM7" s="104"/>
      <c r="JPN7" s="104"/>
      <c r="JPO7" s="104"/>
      <c r="JPP7" s="104"/>
      <c r="JPQ7" s="104"/>
      <c r="JPR7" s="104"/>
      <c r="JPS7" s="104"/>
      <c r="JPT7" s="104"/>
      <c r="JPU7" s="104"/>
      <c r="JPV7" s="104"/>
      <c r="JPW7" s="104"/>
      <c r="JPX7" s="104"/>
      <c r="JPY7" s="104"/>
      <c r="JPZ7" s="104"/>
      <c r="JQA7" s="104"/>
      <c r="JQB7" s="104"/>
      <c r="JQC7" s="104"/>
      <c r="JQD7" s="104"/>
      <c r="JQE7" s="104"/>
      <c r="JQF7" s="104"/>
      <c r="JQG7" s="104"/>
      <c r="JQH7" s="104"/>
      <c r="JQI7" s="104"/>
      <c r="JQJ7" s="104"/>
      <c r="JQK7" s="104"/>
      <c r="JQL7" s="104"/>
      <c r="JQM7" s="104"/>
      <c r="JQN7" s="104"/>
      <c r="JQO7" s="104"/>
      <c r="JQP7" s="104"/>
      <c r="JQQ7" s="104"/>
      <c r="JQR7" s="104"/>
      <c r="JQS7" s="104"/>
      <c r="JQT7" s="104"/>
      <c r="JQU7" s="104"/>
      <c r="JQV7" s="104"/>
      <c r="JQW7" s="104"/>
      <c r="JQX7" s="104"/>
      <c r="JQY7" s="104"/>
      <c r="JQZ7" s="104"/>
      <c r="JRA7" s="104"/>
      <c r="JRB7" s="104"/>
      <c r="JRC7" s="104"/>
      <c r="JRD7" s="104"/>
      <c r="JRE7" s="104"/>
      <c r="JRF7" s="104"/>
      <c r="JRG7" s="104"/>
      <c r="JRH7" s="104"/>
      <c r="JRI7" s="104"/>
      <c r="JRJ7" s="104"/>
      <c r="JRK7" s="104"/>
      <c r="JRL7" s="104"/>
      <c r="JRM7" s="104"/>
      <c r="JRN7" s="104"/>
      <c r="JRO7" s="104"/>
      <c r="JRP7" s="104"/>
      <c r="JRQ7" s="104"/>
      <c r="JRR7" s="104"/>
      <c r="JRS7" s="104"/>
      <c r="JRT7" s="104"/>
      <c r="JRU7" s="104"/>
      <c r="JRV7" s="104"/>
      <c r="JRW7" s="104"/>
      <c r="JRX7" s="104"/>
      <c r="JRY7" s="104"/>
      <c r="JRZ7" s="104"/>
      <c r="JSA7" s="104"/>
      <c r="JSB7" s="104"/>
      <c r="JSC7" s="104"/>
      <c r="JSD7" s="104"/>
      <c r="JSE7" s="104"/>
      <c r="JSF7" s="104"/>
      <c r="JSG7" s="104"/>
      <c r="JSH7" s="104"/>
      <c r="JSI7" s="104"/>
      <c r="JSJ7" s="104"/>
      <c r="JSK7" s="104"/>
      <c r="JSL7" s="104"/>
      <c r="JSM7" s="104"/>
      <c r="JSN7" s="104"/>
      <c r="JSO7" s="104"/>
      <c r="JSP7" s="104"/>
      <c r="JSQ7" s="104"/>
      <c r="JSR7" s="104"/>
      <c r="JSS7" s="104"/>
      <c r="JST7" s="104"/>
      <c r="JSU7" s="104"/>
      <c r="JSV7" s="104"/>
      <c r="JSW7" s="104"/>
      <c r="JSX7" s="104"/>
      <c r="JSY7" s="104"/>
      <c r="JSZ7" s="104"/>
      <c r="JTA7" s="104"/>
      <c r="JTB7" s="104"/>
      <c r="JTC7" s="104"/>
      <c r="JTD7" s="104"/>
      <c r="JTE7" s="104"/>
      <c r="JTF7" s="104"/>
      <c r="JTG7" s="104"/>
      <c r="JTH7" s="104"/>
      <c r="JTI7" s="104"/>
      <c r="JTJ7" s="104"/>
      <c r="JTK7" s="104"/>
      <c r="JTL7" s="104"/>
      <c r="JTM7" s="104"/>
      <c r="JTN7" s="104"/>
      <c r="JTO7" s="104"/>
      <c r="JTP7" s="104"/>
      <c r="JTQ7" s="104"/>
      <c r="JTR7" s="104"/>
      <c r="JTS7" s="104"/>
      <c r="JTT7" s="104"/>
      <c r="JTU7" s="104"/>
      <c r="JTV7" s="104"/>
      <c r="JTW7" s="104"/>
      <c r="JTX7" s="104"/>
      <c r="JTY7" s="104"/>
      <c r="JTZ7" s="104"/>
      <c r="JUA7" s="104"/>
      <c r="JUB7" s="104"/>
      <c r="JUC7" s="104"/>
      <c r="JUD7" s="104"/>
      <c r="JUE7" s="104"/>
      <c r="JUF7" s="104"/>
      <c r="JUG7" s="104"/>
      <c r="JUH7" s="104"/>
      <c r="JUI7" s="104"/>
      <c r="JUJ7" s="104"/>
      <c r="JUK7" s="104"/>
      <c r="JUL7" s="104"/>
      <c r="JUM7" s="104"/>
      <c r="JUN7" s="104"/>
      <c r="JUO7" s="104"/>
      <c r="JUP7" s="104"/>
      <c r="JUQ7" s="104"/>
      <c r="JUR7" s="104"/>
      <c r="JUS7" s="104"/>
      <c r="JUT7" s="104"/>
      <c r="JUU7" s="104"/>
      <c r="JUV7" s="104"/>
      <c r="JUW7" s="104"/>
      <c r="JUX7" s="104"/>
      <c r="JUY7" s="104"/>
      <c r="JUZ7" s="104"/>
      <c r="JVA7" s="104"/>
      <c r="JVB7" s="104"/>
      <c r="JVC7" s="104"/>
      <c r="JVD7" s="104"/>
      <c r="JVE7" s="104"/>
      <c r="JVF7" s="104"/>
      <c r="JVG7" s="104"/>
      <c r="JVH7" s="104"/>
      <c r="JVI7" s="104"/>
      <c r="JVJ7" s="104"/>
      <c r="JVK7" s="104"/>
      <c r="JVL7" s="104"/>
      <c r="JVM7" s="104"/>
      <c r="JVN7" s="104"/>
      <c r="JVO7" s="104"/>
      <c r="JVP7" s="104"/>
      <c r="JVQ7" s="104"/>
      <c r="JVR7" s="104"/>
      <c r="JVS7" s="104"/>
      <c r="JVT7" s="104"/>
      <c r="JVU7" s="104"/>
      <c r="JVV7" s="104"/>
      <c r="JVW7" s="104"/>
      <c r="JVX7" s="104"/>
      <c r="JVY7" s="104"/>
      <c r="JVZ7" s="104"/>
      <c r="JWA7" s="104"/>
      <c r="JWB7" s="104"/>
      <c r="JWC7" s="104"/>
      <c r="JWD7" s="104"/>
      <c r="JWE7" s="104"/>
      <c r="JWF7" s="104"/>
      <c r="JWG7" s="104"/>
      <c r="JWH7" s="104"/>
      <c r="JWI7" s="104"/>
      <c r="JWJ7" s="104"/>
      <c r="JWK7" s="104"/>
      <c r="JWL7" s="104"/>
      <c r="JWM7" s="104"/>
      <c r="JWN7" s="104"/>
      <c r="JWO7" s="104"/>
      <c r="JWP7" s="104"/>
      <c r="JWQ7" s="104"/>
      <c r="JWR7" s="104"/>
      <c r="JWS7" s="104"/>
      <c r="JWT7" s="104"/>
      <c r="JWU7" s="104"/>
      <c r="JWV7" s="104"/>
      <c r="JWW7" s="104"/>
      <c r="JWX7" s="104"/>
      <c r="JWY7" s="104"/>
      <c r="JWZ7" s="104"/>
      <c r="JXA7" s="104"/>
      <c r="JXB7" s="104"/>
      <c r="JXC7" s="104"/>
      <c r="JXD7" s="104"/>
      <c r="JXE7" s="104"/>
      <c r="JXF7" s="104"/>
      <c r="JXG7" s="104"/>
      <c r="JXH7" s="104"/>
      <c r="JXI7" s="104"/>
      <c r="JXJ7" s="104"/>
      <c r="JXK7" s="104"/>
      <c r="JXL7" s="104"/>
      <c r="JXM7" s="104"/>
      <c r="JXN7" s="104"/>
      <c r="JXO7" s="104"/>
      <c r="JXP7" s="104"/>
      <c r="JXQ7" s="104"/>
      <c r="JXR7" s="104"/>
      <c r="JXS7" s="104"/>
      <c r="JXT7" s="104"/>
      <c r="JXU7" s="104"/>
      <c r="JXV7" s="104"/>
      <c r="JXW7" s="104"/>
      <c r="JXX7" s="104"/>
      <c r="JXY7" s="104"/>
      <c r="JXZ7" s="104"/>
      <c r="JYA7" s="104"/>
      <c r="JYB7" s="104"/>
      <c r="JYC7" s="104"/>
      <c r="JYD7" s="104"/>
      <c r="JYE7" s="104"/>
      <c r="JYF7" s="104"/>
      <c r="JYG7" s="104"/>
      <c r="JYH7" s="104"/>
      <c r="JYI7" s="104"/>
      <c r="JYJ7" s="104"/>
      <c r="JYK7" s="104"/>
      <c r="JYL7" s="104"/>
      <c r="JYM7" s="104"/>
      <c r="JYN7" s="104"/>
      <c r="JYO7" s="104"/>
      <c r="JYP7" s="104"/>
      <c r="JYQ7" s="104"/>
      <c r="JYR7" s="104"/>
      <c r="JYS7" s="104"/>
      <c r="JYT7" s="104"/>
      <c r="JYU7" s="104"/>
      <c r="JYV7" s="104"/>
      <c r="JYW7" s="104"/>
      <c r="JYX7" s="104"/>
      <c r="JYY7" s="104"/>
      <c r="JYZ7" s="104"/>
      <c r="JZA7" s="104"/>
      <c r="JZB7" s="104"/>
      <c r="JZC7" s="104"/>
      <c r="JZD7" s="104"/>
      <c r="JZE7" s="104"/>
      <c r="JZF7" s="104"/>
      <c r="JZG7" s="104"/>
      <c r="JZH7" s="104"/>
      <c r="JZI7" s="104"/>
      <c r="JZJ7" s="104"/>
      <c r="JZK7" s="104"/>
      <c r="JZL7" s="104"/>
      <c r="JZM7" s="104"/>
      <c r="JZN7" s="104"/>
      <c r="JZO7" s="104"/>
      <c r="JZP7" s="104"/>
      <c r="JZQ7" s="104"/>
      <c r="JZR7" s="104"/>
      <c r="JZS7" s="104"/>
      <c r="JZT7" s="104"/>
      <c r="JZU7" s="104"/>
      <c r="JZV7" s="104"/>
      <c r="JZW7" s="104"/>
      <c r="JZX7" s="104"/>
      <c r="JZY7" s="104"/>
      <c r="JZZ7" s="104"/>
      <c r="KAA7" s="104"/>
      <c r="KAB7" s="104"/>
      <c r="KAC7" s="104"/>
      <c r="KAD7" s="104"/>
      <c r="KAE7" s="104"/>
      <c r="KAF7" s="104"/>
      <c r="KAG7" s="104"/>
      <c r="KAH7" s="104"/>
      <c r="KAI7" s="104"/>
      <c r="KAJ7" s="104"/>
      <c r="KAK7" s="104"/>
      <c r="KAL7" s="104"/>
      <c r="KAM7" s="104"/>
      <c r="KAN7" s="104"/>
      <c r="KAO7" s="104"/>
      <c r="KAP7" s="104"/>
      <c r="KAQ7" s="104"/>
      <c r="KAR7" s="104"/>
      <c r="KAS7" s="104"/>
      <c r="KAT7" s="104"/>
      <c r="KAU7" s="104"/>
      <c r="KAV7" s="104"/>
      <c r="KAW7" s="104"/>
      <c r="KAX7" s="104"/>
      <c r="KAY7" s="104"/>
      <c r="KAZ7" s="104"/>
      <c r="KBA7" s="104"/>
      <c r="KBB7" s="104"/>
      <c r="KBC7" s="104"/>
      <c r="KBD7" s="104"/>
      <c r="KBE7" s="104"/>
      <c r="KBF7" s="104"/>
      <c r="KBG7" s="104"/>
      <c r="KBH7" s="104"/>
      <c r="KBI7" s="104"/>
      <c r="KBJ7" s="104"/>
      <c r="KBK7" s="104"/>
      <c r="KBL7" s="104"/>
      <c r="KBM7" s="104"/>
      <c r="KBN7" s="104"/>
      <c r="KBO7" s="104"/>
      <c r="KBP7" s="104"/>
      <c r="KBQ7" s="104"/>
      <c r="KBR7" s="104"/>
      <c r="KBS7" s="104"/>
      <c r="KBT7" s="104"/>
      <c r="KBU7" s="104"/>
      <c r="KBV7" s="104"/>
      <c r="KBW7" s="104"/>
      <c r="KBX7" s="104"/>
      <c r="KBY7" s="104"/>
      <c r="KBZ7" s="104"/>
      <c r="KCA7" s="104"/>
      <c r="KCB7" s="104"/>
      <c r="KCC7" s="104"/>
      <c r="KCD7" s="104"/>
      <c r="KCE7" s="104"/>
      <c r="KCF7" s="104"/>
      <c r="KCG7" s="104"/>
      <c r="KCH7" s="104"/>
      <c r="KCI7" s="104"/>
      <c r="KCJ7" s="104"/>
      <c r="KCK7" s="104"/>
      <c r="KCL7" s="104"/>
      <c r="KCM7" s="104"/>
      <c r="KCN7" s="104"/>
      <c r="KCO7" s="104"/>
      <c r="KCP7" s="104"/>
      <c r="KCQ7" s="104"/>
      <c r="KCR7" s="104"/>
      <c r="KCS7" s="104"/>
      <c r="KCT7" s="104"/>
      <c r="KCU7" s="104"/>
      <c r="KCV7" s="104"/>
      <c r="KCW7" s="104"/>
      <c r="KCX7" s="104"/>
      <c r="KCY7" s="104"/>
      <c r="KCZ7" s="104"/>
      <c r="KDA7" s="104"/>
      <c r="KDB7" s="104"/>
      <c r="KDC7" s="104"/>
      <c r="KDD7" s="104"/>
      <c r="KDE7" s="104"/>
      <c r="KDF7" s="104"/>
      <c r="KDG7" s="104"/>
      <c r="KDH7" s="104"/>
      <c r="KDI7" s="104"/>
      <c r="KDJ7" s="104"/>
      <c r="KDK7" s="104"/>
      <c r="KDL7" s="104"/>
      <c r="KDM7" s="104"/>
      <c r="KDN7" s="104"/>
      <c r="KDO7" s="104"/>
      <c r="KDP7" s="104"/>
      <c r="KDQ7" s="104"/>
      <c r="KDR7" s="104"/>
      <c r="KDS7" s="104"/>
      <c r="KDT7" s="104"/>
      <c r="KDU7" s="104"/>
      <c r="KDV7" s="104"/>
      <c r="KDW7" s="104"/>
      <c r="KDX7" s="104"/>
      <c r="KDY7" s="104"/>
      <c r="KDZ7" s="104"/>
      <c r="KEA7" s="104"/>
      <c r="KEB7" s="104"/>
      <c r="KEC7" s="104"/>
      <c r="KED7" s="104"/>
      <c r="KEE7" s="104"/>
      <c r="KEF7" s="104"/>
      <c r="KEG7" s="104"/>
      <c r="KEH7" s="104"/>
      <c r="KEI7" s="104"/>
      <c r="KEJ7" s="104"/>
      <c r="KEK7" s="104"/>
      <c r="KEL7" s="104"/>
      <c r="KEM7" s="104"/>
      <c r="KEN7" s="104"/>
      <c r="KEO7" s="104"/>
      <c r="KEP7" s="104"/>
      <c r="KEQ7" s="104"/>
      <c r="KER7" s="104"/>
      <c r="KES7" s="104"/>
      <c r="KET7" s="104"/>
      <c r="KEU7" s="104"/>
      <c r="KEV7" s="104"/>
      <c r="KEW7" s="104"/>
      <c r="KEX7" s="104"/>
      <c r="KEY7" s="104"/>
      <c r="KEZ7" s="104"/>
      <c r="KFA7" s="104"/>
      <c r="KFB7" s="104"/>
      <c r="KFC7" s="104"/>
      <c r="KFD7" s="104"/>
      <c r="KFE7" s="104"/>
      <c r="KFF7" s="104"/>
      <c r="KFG7" s="104"/>
      <c r="KFH7" s="104"/>
      <c r="KFI7" s="104"/>
      <c r="KFJ7" s="104"/>
      <c r="KFK7" s="104"/>
      <c r="KFL7" s="104"/>
      <c r="KFM7" s="104"/>
      <c r="KFN7" s="104"/>
      <c r="KFO7" s="104"/>
      <c r="KFP7" s="104"/>
      <c r="KFQ7" s="104"/>
      <c r="KFR7" s="104"/>
      <c r="KFS7" s="104"/>
      <c r="KFT7" s="104"/>
      <c r="KFU7" s="104"/>
      <c r="KFV7" s="104"/>
      <c r="KFW7" s="104"/>
      <c r="KFX7" s="104"/>
      <c r="KFY7" s="104"/>
      <c r="KFZ7" s="104"/>
      <c r="KGA7" s="104"/>
      <c r="KGB7" s="104"/>
      <c r="KGC7" s="104"/>
      <c r="KGD7" s="104"/>
      <c r="KGE7" s="104"/>
      <c r="KGF7" s="104"/>
      <c r="KGG7" s="104"/>
      <c r="KGH7" s="104"/>
      <c r="KGI7" s="104"/>
      <c r="KGJ7" s="104"/>
      <c r="KGK7" s="104"/>
      <c r="KGL7" s="104"/>
      <c r="KGM7" s="104"/>
      <c r="KGN7" s="104"/>
      <c r="KGO7" s="104"/>
      <c r="KGP7" s="104"/>
      <c r="KGQ7" s="104"/>
      <c r="KGR7" s="104"/>
      <c r="KGS7" s="104"/>
      <c r="KGT7" s="104"/>
      <c r="KGU7" s="104"/>
      <c r="KGV7" s="104"/>
      <c r="KGW7" s="104"/>
      <c r="KGX7" s="104"/>
      <c r="KGY7" s="104"/>
      <c r="KGZ7" s="104"/>
      <c r="KHA7" s="104"/>
      <c r="KHB7" s="104"/>
      <c r="KHC7" s="104"/>
      <c r="KHD7" s="104"/>
      <c r="KHE7" s="104"/>
      <c r="KHF7" s="104"/>
      <c r="KHG7" s="104"/>
      <c r="KHH7" s="104"/>
      <c r="KHI7" s="104"/>
      <c r="KHJ7" s="104"/>
      <c r="KHK7" s="104"/>
      <c r="KHL7" s="104"/>
      <c r="KHM7" s="104"/>
      <c r="KHN7" s="104"/>
      <c r="KHO7" s="104"/>
      <c r="KHP7" s="104"/>
      <c r="KHQ7" s="104"/>
      <c r="KHR7" s="104"/>
      <c r="KHS7" s="104"/>
      <c r="KHT7" s="104"/>
      <c r="KHU7" s="104"/>
      <c r="KHV7" s="104"/>
      <c r="KHW7" s="104"/>
      <c r="KHX7" s="104"/>
      <c r="KHY7" s="104"/>
      <c r="KHZ7" s="104"/>
      <c r="KIA7" s="104"/>
      <c r="KIB7" s="104"/>
      <c r="KIC7" s="104"/>
      <c r="KID7" s="104"/>
      <c r="KIE7" s="104"/>
      <c r="KIF7" s="104"/>
      <c r="KIG7" s="104"/>
      <c r="KIH7" s="104"/>
      <c r="KII7" s="104"/>
      <c r="KIJ7" s="104"/>
      <c r="KIK7" s="104"/>
      <c r="KIL7" s="104"/>
      <c r="KIM7" s="104"/>
      <c r="KIN7" s="104"/>
      <c r="KIO7" s="104"/>
      <c r="KIP7" s="104"/>
      <c r="KIQ7" s="104"/>
      <c r="KIR7" s="104"/>
      <c r="KIS7" s="104"/>
      <c r="KIT7" s="104"/>
      <c r="KIU7" s="104"/>
      <c r="KIV7" s="104"/>
      <c r="KIW7" s="104"/>
      <c r="KIX7" s="104"/>
      <c r="KIY7" s="104"/>
      <c r="KIZ7" s="104"/>
      <c r="KJA7" s="104"/>
      <c r="KJB7" s="104"/>
      <c r="KJC7" s="104"/>
      <c r="KJD7" s="104"/>
      <c r="KJE7" s="104"/>
      <c r="KJF7" s="104"/>
      <c r="KJG7" s="104"/>
      <c r="KJH7" s="104"/>
      <c r="KJI7" s="104"/>
      <c r="KJJ7" s="104"/>
      <c r="KJK7" s="104"/>
      <c r="KJL7" s="104"/>
      <c r="KJM7" s="104"/>
      <c r="KJN7" s="104"/>
      <c r="KJO7" s="104"/>
      <c r="KJP7" s="104"/>
      <c r="KJQ7" s="104"/>
      <c r="KJR7" s="104"/>
      <c r="KJS7" s="104"/>
      <c r="KJT7" s="104"/>
      <c r="KJU7" s="104"/>
      <c r="KJV7" s="104"/>
      <c r="KJW7" s="104"/>
      <c r="KJX7" s="104"/>
      <c r="KJY7" s="104"/>
      <c r="KJZ7" s="104"/>
      <c r="KKA7" s="104"/>
      <c r="KKB7" s="104"/>
      <c r="KKC7" s="104"/>
      <c r="KKD7" s="104"/>
      <c r="KKE7" s="104"/>
      <c r="KKF7" s="104"/>
      <c r="KKG7" s="104"/>
      <c r="KKH7" s="104"/>
      <c r="KKI7" s="104"/>
      <c r="KKJ7" s="104"/>
      <c r="KKK7" s="104"/>
      <c r="KKL7" s="104"/>
      <c r="KKM7" s="104"/>
      <c r="KKN7" s="104"/>
      <c r="KKO7" s="104"/>
      <c r="KKP7" s="104"/>
      <c r="KKQ7" s="104"/>
      <c r="KKR7" s="104"/>
      <c r="KKS7" s="104"/>
      <c r="KKT7" s="104"/>
      <c r="KKU7" s="104"/>
      <c r="KKV7" s="104"/>
      <c r="KKW7" s="104"/>
      <c r="KKX7" s="104"/>
      <c r="KKY7" s="104"/>
      <c r="KKZ7" s="104"/>
      <c r="KLA7" s="104"/>
      <c r="KLB7" s="104"/>
      <c r="KLC7" s="104"/>
      <c r="KLD7" s="104"/>
      <c r="KLE7" s="104"/>
      <c r="KLF7" s="104"/>
      <c r="KLG7" s="104"/>
      <c r="KLH7" s="104"/>
      <c r="KLI7" s="104"/>
      <c r="KLJ7" s="104"/>
      <c r="KLK7" s="104"/>
      <c r="KLL7" s="104"/>
      <c r="KLM7" s="104"/>
      <c r="KLN7" s="104"/>
      <c r="KLO7" s="104"/>
      <c r="KLP7" s="104"/>
      <c r="KLQ7" s="104"/>
      <c r="KLR7" s="104"/>
      <c r="KLS7" s="104"/>
      <c r="KLT7" s="104"/>
      <c r="KLU7" s="104"/>
      <c r="KLV7" s="104"/>
      <c r="KLW7" s="104"/>
      <c r="KLX7" s="104"/>
      <c r="KLY7" s="104"/>
      <c r="KLZ7" s="104"/>
      <c r="KMA7" s="104"/>
      <c r="KMB7" s="104"/>
      <c r="KMC7" s="104"/>
      <c r="KMD7" s="104"/>
      <c r="KME7" s="104"/>
      <c r="KMF7" s="104"/>
      <c r="KMG7" s="104"/>
      <c r="KMH7" s="104"/>
      <c r="KMI7" s="104"/>
      <c r="KMJ7" s="104"/>
      <c r="KMK7" s="104"/>
      <c r="KML7" s="104"/>
      <c r="KMM7" s="104"/>
      <c r="KMN7" s="104"/>
      <c r="KMO7" s="104"/>
      <c r="KMP7" s="104"/>
      <c r="KMQ7" s="104"/>
      <c r="KMR7" s="104"/>
      <c r="KMS7" s="104"/>
      <c r="KMT7" s="104"/>
      <c r="KMU7" s="104"/>
      <c r="KMV7" s="104"/>
      <c r="KMW7" s="104"/>
      <c r="KMX7" s="104"/>
      <c r="KMY7" s="104"/>
      <c r="KMZ7" s="104"/>
      <c r="KNA7" s="104"/>
      <c r="KNB7" s="104"/>
      <c r="KNC7" s="104"/>
      <c r="KND7" s="104"/>
      <c r="KNE7" s="104"/>
      <c r="KNF7" s="104"/>
      <c r="KNG7" s="104"/>
      <c r="KNH7" s="104"/>
      <c r="KNI7" s="104"/>
      <c r="KNJ7" s="104"/>
      <c r="KNK7" s="104"/>
      <c r="KNL7" s="104"/>
      <c r="KNM7" s="104"/>
      <c r="KNN7" s="104"/>
      <c r="KNO7" s="104"/>
      <c r="KNP7" s="104"/>
      <c r="KNQ7" s="104"/>
      <c r="KNR7" s="104"/>
      <c r="KNS7" s="104"/>
      <c r="KNT7" s="104"/>
      <c r="KNU7" s="104"/>
      <c r="KNV7" s="104"/>
      <c r="KNW7" s="104"/>
      <c r="KNX7" s="104"/>
      <c r="KNY7" s="104"/>
      <c r="KNZ7" s="104"/>
      <c r="KOA7" s="104"/>
      <c r="KOB7" s="104"/>
      <c r="KOC7" s="104"/>
      <c r="KOD7" s="104"/>
      <c r="KOE7" s="104"/>
      <c r="KOF7" s="104"/>
      <c r="KOG7" s="104"/>
      <c r="KOH7" s="104"/>
      <c r="KOI7" s="104"/>
      <c r="KOJ7" s="104"/>
      <c r="KOK7" s="104"/>
      <c r="KOL7" s="104"/>
      <c r="KOM7" s="104"/>
      <c r="KON7" s="104"/>
      <c r="KOO7" s="104"/>
      <c r="KOP7" s="104"/>
      <c r="KOQ7" s="104"/>
      <c r="KOR7" s="104"/>
      <c r="KOS7" s="104"/>
      <c r="KOT7" s="104"/>
      <c r="KOU7" s="104"/>
      <c r="KOV7" s="104"/>
      <c r="KOW7" s="104"/>
      <c r="KOX7" s="104"/>
      <c r="KOY7" s="104"/>
      <c r="KOZ7" s="104"/>
      <c r="KPA7" s="104"/>
      <c r="KPB7" s="104"/>
      <c r="KPC7" s="104"/>
      <c r="KPD7" s="104"/>
      <c r="KPE7" s="104"/>
      <c r="KPF7" s="104"/>
      <c r="KPG7" s="104"/>
      <c r="KPH7" s="104"/>
      <c r="KPI7" s="104"/>
      <c r="KPJ7" s="104"/>
      <c r="KPK7" s="104"/>
      <c r="KPL7" s="104"/>
      <c r="KPM7" s="104"/>
      <c r="KPN7" s="104"/>
      <c r="KPO7" s="104"/>
      <c r="KPP7" s="104"/>
      <c r="KPQ7" s="104"/>
      <c r="KPR7" s="104"/>
      <c r="KPS7" s="104"/>
      <c r="KPT7" s="104"/>
      <c r="KPU7" s="104"/>
      <c r="KPV7" s="104"/>
      <c r="KPW7" s="104"/>
      <c r="KPX7" s="104"/>
      <c r="KPY7" s="104"/>
      <c r="KPZ7" s="104"/>
      <c r="KQA7" s="104"/>
      <c r="KQB7" s="104"/>
      <c r="KQC7" s="104"/>
      <c r="KQD7" s="104"/>
      <c r="KQE7" s="104"/>
      <c r="KQF7" s="104"/>
      <c r="KQG7" s="104"/>
      <c r="KQH7" s="104"/>
      <c r="KQI7" s="104"/>
      <c r="KQJ7" s="104"/>
      <c r="KQK7" s="104"/>
      <c r="KQL7" s="104"/>
      <c r="KQM7" s="104"/>
      <c r="KQN7" s="104"/>
      <c r="KQO7" s="104"/>
      <c r="KQP7" s="104"/>
      <c r="KQQ7" s="104"/>
      <c r="KQR7" s="104"/>
      <c r="KQS7" s="104"/>
      <c r="KQT7" s="104"/>
      <c r="KQU7" s="104"/>
      <c r="KQV7" s="104"/>
      <c r="KQW7" s="104"/>
      <c r="KQX7" s="104"/>
      <c r="KQY7" s="104"/>
      <c r="KQZ7" s="104"/>
      <c r="KRA7" s="104"/>
      <c r="KRB7" s="104"/>
      <c r="KRC7" s="104"/>
      <c r="KRD7" s="104"/>
      <c r="KRE7" s="104"/>
      <c r="KRF7" s="104"/>
      <c r="KRG7" s="104"/>
      <c r="KRH7" s="104"/>
      <c r="KRI7" s="104"/>
      <c r="KRJ7" s="104"/>
      <c r="KRK7" s="104"/>
      <c r="KRL7" s="104"/>
      <c r="KRM7" s="104"/>
      <c r="KRN7" s="104"/>
      <c r="KRO7" s="104"/>
      <c r="KRP7" s="104"/>
      <c r="KRQ7" s="104"/>
      <c r="KRR7" s="104"/>
      <c r="KRS7" s="104"/>
      <c r="KRT7" s="104"/>
      <c r="KRU7" s="104"/>
      <c r="KRV7" s="104"/>
      <c r="KRW7" s="104"/>
      <c r="KRX7" s="104"/>
      <c r="KRY7" s="104"/>
      <c r="KRZ7" s="104"/>
      <c r="KSA7" s="104"/>
      <c r="KSB7" s="104"/>
      <c r="KSC7" s="104"/>
      <c r="KSD7" s="104"/>
      <c r="KSE7" s="104"/>
      <c r="KSF7" s="104"/>
      <c r="KSG7" s="104"/>
      <c r="KSH7" s="104"/>
      <c r="KSI7" s="104"/>
      <c r="KSJ7" s="104"/>
      <c r="KSK7" s="104"/>
      <c r="KSL7" s="104"/>
      <c r="KSM7" s="104"/>
      <c r="KSN7" s="104"/>
      <c r="KSO7" s="104"/>
      <c r="KSP7" s="104"/>
      <c r="KSQ7" s="104"/>
      <c r="KSR7" s="104"/>
      <c r="KSS7" s="104"/>
      <c r="KST7" s="104"/>
      <c r="KSU7" s="104"/>
      <c r="KSV7" s="104"/>
      <c r="KSW7" s="104"/>
      <c r="KSX7" s="104"/>
      <c r="KSY7" s="104"/>
      <c r="KSZ7" s="104"/>
      <c r="KTA7" s="104"/>
      <c r="KTB7" s="104"/>
      <c r="KTC7" s="104"/>
      <c r="KTD7" s="104"/>
      <c r="KTE7" s="104"/>
      <c r="KTF7" s="104"/>
      <c r="KTG7" s="104"/>
      <c r="KTH7" s="104"/>
      <c r="KTI7" s="104"/>
      <c r="KTJ7" s="104"/>
      <c r="KTK7" s="104"/>
      <c r="KTL7" s="104"/>
      <c r="KTM7" s="104"/>
      <c r="KTN7" s="104"/>
      <c r="KTO7" s="104"/>
      <c r="KTP7" s="104"/>
      <c r="KTQ7" s="104"/>
      <c r="KTR7" s="104"/>
      <c r="KTS7" s="104"/>
      <c r="KTT7" s="104"/>
      <c r="KTU7" s="104"/>
      <c r="KTV7" s="104"/>
      <c r="KTW7" s="104"/>
      <c r="KTX7" s="104"/>
      <c r="KTY7" s="104"/>
      <c r="KTZ7" s="104"/>
      <c r="KUA7" s="104"/>
      <c r="KUB7" s="104"/>
      <c r="KUC7" s="104"/>
      <c r="KUD7" s="104"/>
      <c r="KUE7" s="104"/>
      <c r="KUF7" s="104"/>
      <c r="KUG7" s="104"/>
      <c r="KUH7" s="104"/>
      <c r="KUI7" s="104"/>
      <c r="KUJ7" s="104"/>
      <c r="KUK7" s="104"/>
      <c r="KUL7" s="104"/>
      <c r="KUM7" s="104"/>
      <c r="KUN7" s="104"/>
      <c r="KUO7" s="104"/>
      <c r="KUP7" s="104"/>
      <c r="KUQ7" s="104"/>
      <c r="KUR7" s="104"/>
      <c r="KUS7" s="104"/>
      <c r="KUT7" s="104"/>
      <c r="KUU7" s="104"/>
      <c r="KUV7" s="104"/>
      <c r="KUW7" s="104"/>
      <c r="KUX7" s="104"/>
      <c r="KUY7" s="104"/>
      <c r="KUZ7" s="104"/>
      <c r="KVA7" s="104"/>
      <c r="KVB7" s="104"/>
      <c r="KVC7" s="104"/>
      <c r="KVD7" s="104"/>
      <c r="KVE7" s="104"/>
      <c r="KVF7" s="104"/>
      <c r="KVG7" s="104"/>
      <c r="KVH7" s="104"/>
      <c r="KVI7" s="104"/>
      <c r="KVJ7" s="104"/>
      <c r="KVK7" s="104"/>
      <c r="KVL7" s="104"/>
      <c r="KVM7" s="104"/>
      <c r="KVN7" s="104"/>
      <c r="KVO7" s="104"/>
      <c r="KVP7" s="104"/>
      <c r="KVQ7" s="104"/>
      <c r="KVR7" s="104"/>
      <c r="KVS7" s="104"/>
      <c r="KVT7" s="104"/>
      <c r="KVU7" s="104"/>
      <c r="KVV7" s="104"/>
      <c r="KVW7" s="104"/>
      <c r="KVX7" s="104"/>
      <c r="KVY7" s="104"/>
      <c r="KVZ7" s="104"/>
      <c r="KWA7" s="104"/>
      <c r="KWB7" s="104"/>
      <c r="KWC7" s="104"/>
      <c r="KWD7" s="104"/>
      <c r="KWE7" s="104"/>
      <c r="KWF7" s="104"/>
      <c r="KWG7" s="104"/>
      <c r="KWH7" s="104"/>
      <c r="KWI7" s="104"/>
      <c r="KWJ7" s="104"/>
      <c r="KWK7" s="104"/>
      <c r="KWL7" s="104"/>
      <c r="KWM7" s="104"/>
      <c r="KWN7" s="104"/>
      <c r="KWO7" s="104"/>
      <c r="KWP7" s="104"/>
      <c r="KWQ7" s="104"/>
      <c r="KWR7" s="104"/>
      <c r="KWS7" s="104"/>
      <c r="KWT7" s="104"/>
      <c r="KWU7" s="104"/>
      <c r="KWV7" s="104"/>
      <c r="KWW7" s="104"/>
      <c r="KWX7" s="104"/>
      <c r="KWY7" s="104"/>
      <c r="KWZ7" s="104"/>
      <c r="KXA7" s="104"/>
      <c r="KXB7" s="104"/>
      <c r="KXC7" s="104"/>
      <c r="KXD7" s="104"/>
      <c r="KXE7" s="104"/>
      <c r="KXF7" s="104"/>
      <c r="KXG7" s="104"/>
      <c r="KXH7" s="104"/>
      <c r="KXI7" s="104"/>
      <c r="KXJ7" s="104"/>
      <c r="KXK7" s="104"/>
      <c r="KXL7" s="104"/>
      <c r="KXM7" s="104"/>
      <c r="KXN7" s="104"/>
      <c r="KXO7" s="104"/>
      <c r="KXP7" s="104"/>
      <c r="KXQ7" s="104"/>
      <c r="KXR7" s="104"/>
      <c r="KXS7" s="104"/>
      <c r="KXT7" s="104"/>
      <c r="KXU7" s="104"/>
      <c r="KXV7" s="104"/>
      <c r="KXW7" s="104"/>
      <c r="KXX7" s="104"/>
      <c r="KXY7" s="104"/>
      <c r="KXZ7" s="104"/>
      <c r="KYA7" s="104"/>
      <c r="KYB7" s="104"/>
      <c r="KYC7" s="104"/>
      <c r="KYD7" s="104"/>
      <c r="KYE7" s="104"/>
      <c r="KYF7" s="104"/>
      <c r="KYG7" s="104"/>
      <c r="KYH7" s="104"/>
      <c r="KYI7" s="104"/>
      <c r="KYJ7" s="104"/>
      <c r="KYK7" s="104"/>
      <c r="KYL7" s="104"/>
      <c r="KYM7" s="104"/>
      <c r="KYN7" s="104"/>
      <c r="KYO7" s="104"/>
      <c r="KYP7" s="104"/>
      <c r="KYQ7" s="104"/>
      <c r="KYR7" s="104"/>
      <c r="KYS7" s="104"/>
      <c r="KYT7" s="104"/>
      <c r="KYU7" s="104"/>
      <c r="KYV7" s="104"/>
      <c r="KYW7" s="104"/>
      <c r="KYX7" s="104"/>
      <c r="KYY7" s="104"/>
      <c r="KYZ7" s="104"/>
      <c r="KZA7" s="104"/>
      <c r="KZB7" s="104"/>
      <c r="KZC7" s="104"/>
      <c r="KZD7" s="104"/>
      <c r="KZE7" s="104"/>
      <c r="KZF7" s="104"/>
      <c r="KZG7" s="104"/>
      <c r="KZH7" s="104"/>
      <c r="KZI7" s="104"/>
      <c r="KZJ7" s="104"/>
      <c r="KZK7" s="104"/>
      <c r="KZL7" s="104"/>
      <c r="KZM7" s="104"/>
      <c r="KZN7" s="104"/>
      <c r="KZO7" s="104"/>
      <c r="KZP7" s="104"/>
      <c r="KZQ7" s="104"/>
      <c r="KZR7" s="104"/>
      <c r="KZS7" s="104"/>
      <c r="KZT7" s="104"/>
      <c r="KZU7" s="104"/>
      <c r="KZV7" s="104"/>
      <c r="KZW7" s="104"/>
      <c r="KZX7" s="104"/>
      <c r="KZY7" s="104"/>
      <c r="KZZ7" s="104"/>
      <c r="LAA7" s="104"/>
      <c r="LAB7" s="104"/>
      <c r="LAC7" s="104"/>
      <c r="LAD7" s="104"/>
      <c r="LAE7" s="104"/>
      <c r="LAF7" s="104"/>
      <c r="LAG7" s="104"/>
      <c r="LAH7" s="104"/>
      <c r="LAI7" s="104"/>
      <c r="LAJ7" s="104"/>
      <c r="LAK7" s="104"/>
      <c r="LAL7" s="104"/>
      <c r="LAM7" s="104"/>
      <c r="LAN7" s="104"/>
      <c r="LAO7" s="104"/>
      <c r="LAP7" s="104"/>
      <c r="LAQ7" s="104"/>
      <c r="LAR7" s="104"/>
      <c r="LAS7" s="104"/>
      <c r="LAT7" s="104"/>
      <c r="LAU7" s="104"/>
      <c r="LAV7" s="104"/>
      <c r="LAW7" s="104"/>
      <c r="LAX7" s="104"/>
      <c r="LAY7" s="104"/>
      <c r="LAZ7" s="104"/>
      <c r="LBA7" s="104"/>
      <c r="LBB7" s="104"/>
      <c r="LBC7" s="104"/>
      <c r="LBD7" s="104"/>
      <c r="LBE7" s="104"/>
      <c r="LBF7" s="104"/>
      <c r="LBG7" s="104"/>
      <c r="LBH7" s="104"/>
      <c r="LBI7" s="104"/>
      <c r="LBJ7" s="104"/>
      <c r="LBK7" s="104"/>
      <c r="LBL7" s="104"/>
      <c r="LBM7" s="104"/>
      <c r="LBN7" s="104"/>
      <c r="LBO7" s="104"/>
      <c r="LBP7" s="104"/>
      <c r="LBQ7" s="104"/>
      <c r="LBR7" s="104"/>
      <c r="LBS7" s="104"/>
      <c r="LBT7" s="104"/>
      <c r="LBU7" s="104"/>
      <c r="LBV7" s="104"/>
      <c r="LBW7" s="104"/>
      <c r="LBX7" s="104"/>
      <c r="LBY7" s="104"/>
      <c r="LBZ7" s="104"/>
      <c r="LCA7" s="104"/>
      <c r="LCB7" s="104"/>
      <c r="LCC7" s="104"/>
      <c r="LCD7" s="104"/>
      <c r="LCE7" s="104"/>
      <c r="LCF7" s="104"/>
      <c r="LCG7" s="104"/>
      <c r="LCH7" s="104"/>
      <c r="LCI7" s="104"/>
      <c r="LCJ7" s="104"/>
      <c r="LCK7" s="104"/>
      <c r="LCL7" s="104"/>
      <c r="LCM7" s="104"/>
      <c r="LCN7" s="104"/>
      <c r="LCO7" s="104"/>
      <c r="LCP7" s="104"/>
      <c r="LCQ7" s="104"/>
      <c r="LCR7" s="104"/>
      <c r="LCS7" s="104"/>
      <c r="LCT7" s="104"/>
      <c r="LCU7" s="104"/>
      <c r="LCV7" s="104"/>
      <c r="LCW7" s="104"/>
      <c r="LCX7" s="104"/>
      <c r="LCY7" s="104"/>
      <c r="LCZ7" s="104"/>
      <c r="LDA7" s="104"/>
      <c r="LDB7" s="104"/>
      <c r="LDC7" s="104"/>
      <c r="LDD7" s="104"/>
      <c r="LDE7" s="104"/>
      <c r="LDF7" s="104"/>
      <c r="LDG7" s="104"/>
      <c r="LDH7" s="104"/>
      <c r="LDI7" s="104"/>
      <c r="LDJ7" s="104"/>
      <c r="LDK7" s="104"/>
      <c r="LDL7" s="104"/>
      <c r="LDM7" s="104"/>
      <c r="LDN7" s="104"/>
      <c r="LDO7" s="104"/>
      <c r="LDP7" s="104"/>
      <c r="LDQ7" s="104"/>
      <c r="LDR7" s="104"/>
      <c r="LDS7" s="104"/>
      <c r="LDT7" s="104"/>
      <c r="LDU7" s="104"/>
      <c r="LDV7" s="104"/>
      <c r="LDW7" s="104"/>
      <c r="LDX7" s="104"/>
      <c r="LDY7" s="104"/>
      <c r="LDZ7" s="104"/>
      <c r="LEA7" s="104"/>
      <c r="LEB7" s="104"/>
      <c r="LEC7" s="104"/>
      <c r="LED7" s="104"/>
      <c r="LEE7" s="104"/>
      <c r="LEF7" s="104"/>
      <c r="LEG7" s="104"/>
      <c r="LEH7" s="104"/>
      <c r="LEI7" s="104"/>
      <c r="LEJ7" s="104"/>
      <c r="LEK7" s="104"/>
      <c r="LEL7" s="104"/>
      <c r="LEM7" s="104"/>
      <c r="LEN7" s="104"/>
      <c r="LEO7" s="104"/>
      <c r="LEP7" s="104"/>
      <c r="LEQ7" s="104"/>
      <c r="LER7" s="104"/>
      <c r="LES7" s="104"/>
      <c r="LET7" s="104"/>
      <c r="LEU7" s="104"/>
      <c r="LEV7" s="104"/>
      <c r="LEW7" s="104"/>
      <c r="LEX7" s="104"/>
      <c r="LEY7" s="104"/>
      <c r="LEZ7" s="104"/>
      <c r="LFA7" s="104"/>
      <c r="LFB7" s="104"/>
      <c r="LFC7" s="104"/>
      <c r="LFD7" s="104"/>
      <c r="LFE7" s="104"/>
      <c r="LFF7" s="104"/>
      <c r="LFG7" s="104"/>
      <c r="LFH7" s="104"/>
      <c r="LFI7" s="104"/>
      <c r="LFJ7" s="104"/>
      <c r="LFK7" s="104"/>
      <c r="LFL7" s="104"/>
      <c r="LFM7" s="104"/>
      <c r="LFN7" s="104"/>
      <c r="LFO7" s="104"/>
      <c r="LFP7" s="104"/>
      <c r="LFQ7" s="104"/>
      <c r="LFR7" s="104"/>
      <c r="LFS7" s="104"/>
      <c r="LFT7" s="104"/>
      <c r="LFU7" s="104"/>
      <c r="LFV7" s="104"/>
      <c r="LFW7" s="104"/>
      <c r="LFX7" s="104"/>
      <c r="LFY7" s="104"/>
      <c r="LFZ7" s="104"/>
      <c r="LGA7" s="104"/>
      <c r="LGB7" s="104"/>
      <c r="LGC7" s="104"/>
      <c r="LGD7" s="104"/>
      <c r="LGE7" s="104"/>
      <c r="LGF7" s="104"/>
      <c r="LGG7" s="104"/>
      <c r="LGH7" s="104"/>
      <c r="LGI7" s="104"/>
      <c r="LGJ7" s="104"/>
      <c r="LGK7" s="104"/>
      <c r="LGL7" s="104"/>
      <c r="LGM7" s="104"/>
      <c r="LGN7" s="104"/>
      <c r="LGO7" s="104"/>
      <c r="LGP7" s="104"/>
      <c r="LGQ7" s="104"/>
      <c r="LGR7" s="104"/>
      <c r="LGS7" s="104"/>
      <c r="LGT7" s="104"/>
      <c r="LGU7" s="104"/>
      <c r="LGV7" s="104"/>
      <c r="LGW7" s="104"/>
      <c r="LGX7" s="104"/>
      <c r="LGY7" s="104"/>
      <c r="LGZ7" s="104"/>
      <c r="LHA7" s="104"/>
      <c r="LHB7" s="104"/>
      <c r="LHC7" s="104"/>
      <c r="LHD7" s="104"/>
      <c r="LHE7" s="104"/>
      <c r="LHF7" s="104"/>
      <c r="LHG7" s="104"/>
      <c r="LHH7" s="104"/>
      <c r="LHI7" s="104"/>
      <c r="LHJ7" s="104"/>
      <c r="LHK7" s="104"/>
      <c r="LHL7" s="104"/>
      <c r="LHM7" s="104"/>
      <c r="LHN7" s="104"/>
      <c r="LHO7" s="104"/>
      <c r="LHP7" s="104"/>
      <c r="LHQ7" s="104"/>
      <c r="LHR7" s="104"/>
      <c r="LHS7" s="104"/>
      <c r="LHT7" s="104"/>
      <c r="LHU7" s="104"/>
      <c r="LHV7" s="104"/>
      <c r="LHW7" s="104"/>
      <c r="LHX7" s="104"/>
      <c r="LHY7" s="104"/>
      <c r="LHZ7" s="104"/>
      <c r="LIA7" s="104"/>
      <c r="LIB7" s="104"/>
      <c r="LIC7" s="104"/>
      <c r="LID7" s="104"/>
      <c r="LIE7" s="104"/>
      <c r="LIF7" s="104"/>
      <c r="LIG7" s="104"/>
      <c r="LIH7" s="104"/>
      <c r="LII7" s="104"/>
      <c r="LIJ7" s="104"/>
      <c r="LIK7" s="104"/>
      <c r="LIL7" s="104"/>
      <c r="LIM7" s="104"/>
      <c r="LIN7" s="104"/>
      <c r="LIO7" s="104"/>
      <c r="LIP7" s="104"/>
      <c r="LIQ7" s="104"/>
      <c r="LIR7" s="104"/>
      <c r="LIS7" s="104"/>
      <c r="LIT7" s="104"/>
      <c r="LIU7" s="104"/>
      <c r="LIV7" s="104"/>
      <c r="LIW7" s="104"/>
      <c r="LIX7" s="104"/>
      <c r="LIY7" s="104"/>
      <c r="LIZ7" s="104"/>
      <c r="LJA7" s="104"/>
      <c r="LJB7" s="104"/>
      <c r="LJC7" s="104"/>
      <c r="LJD7" s="104"/>
      <c r="LJE7" s="104"/>
      <c r="LJF7" s="104"/>
      <c r="LJG7" s="104"/>
      <c r="LJH7" s="104"/>
      <c r="LJI7" s="104"/>
      <c r="LJJ7" s="104"/>
      <c r="LJK7" s="104"/>
      <c r="LJL7" s="104"/>
      <c r="LJM7" s="104"/>
      <c r="LJN7" s="104"/>
      <c r="LJO7" s="104"/>
      <c r="LJP7" s="104"/>
      <c r="LJQ7" s="104"/>
      <c r="LJR7" s="104"/>
      <c r="LJS7" s="104"/>
      <c r="LJT7" s="104"/>
      <c r="LJU7" s="104"/>
      <c r="LJV7" s="104"/>
      <c r="LJW7" s="104"/>
      <c r="LJX7" s="104"/>
      <c r="LJY7" s="104"/>
      <c r="LJZ7" s="104"/>
      <c r="LKA7" s="104"/>
      <c r="LKB7" s="104"/>
      <c r="LKC7" s="104"/>
      <c r="LKD7" s="104"/>
      <c r="LKE7" s="104"/>
      <c r="LKF7" s="104"/>
      <c r="LKG7" s="104"/>
      <c r="LKH7" s="104"/>
      <c r="LKI7" s="104"/>
      <c r="LKJ7" s="104"/>
      <c r="LKK7" s="104"/>
      <c r="LKL7" s="104"/>
      <c r="LKM7" s="104"/>
      <c r="LKN7" s="104"/>
      <c r="LKO7" s="104"/>
      <c r="LKP7" s="104"/>
      <c r="LKQ7" s="104"/>
      <c r="LKR7" s="104"/>
      <c r="LKS7" s="104"/>
      <c r="LKT7" s="104"/>
      <c r="LKU7" s="104"/>
      <c r="LKV7" s="104"/>
      <c r="LKW7" s="104"/>
      <c r="LKX7" s="104"/>
      <c r="LKY7" s="104"/>
      <c r="LKZ7" s="104"/>
      <c r="LLA7" s="104"/>
      <c r="LLB7" s="104"/>
      <c r="LLC7" s="104"/>
      <c r="LLD7" s="104"/>
      <c r="LLE7" s="104"/>
      <c r="LLF7" s="104"/>
      <c r="LLG7" s="104"/>
      <c r="LLH7" s="104"/>
      <c r="LLI7" s="104"/>
      <c r="LLJ7" s="104"/>
      <c r="LLK7" s="104"/>
      <c r="LLL7" s="104"/>
      <c r="LLM7" s="104"/>
      <c r="LLN7" s="104"/>
      <c r="LLO7" s="104"/>
      <c r="LLP7" s="104"/>
      <c r="LLQ7" s="104"/>
      <c r="LLR7" s="104"/>
      <c r="LLS7" s="104"/>
      <c r="LLT7" s="104"/>
      <c r="LLU7" s="104"/>
      <c r="LLV7" s="104"/>
      <c r="LLW7" s="104"/>
      <c r="LLX7" s="104"/>
      <c r="LLY7" s="104"/>
      <c r="LLZ7" s="104"/>
      <c r="LMA7" s="104"/>
      <c r="LMB7" s="104"/>
      <c r="LMC7" s="104"/>
      <c r="LMD7" s="104"/>
      <c r="LME7" s="104"/>
      <c r="LMF7" s="104"/>
      <c r="LMG7" s="104"/>
      <c r="LMH7" s="104"/>
      <c r="LMI7" s="104"/>
      <c r="LMJ7" s="104"/>
      <c r="LMK7" s="104"/>
      <c r="LML7" s="104"/>
      <c r="LMM7" s="104"/>
      <c r="LMN7" s="104"/>
      <c r="LMO7" s="104"/>
      <c r="LMP7" s="104"/>
      <c r="LMQ7" s="104"/>
      <c r="LMR7" s="104"/>
      <c r="LMS7" s="104"/>
      <c r="LMT7" s="104"/>
      <c r="LMU7" s="104"/>
      <c r="LMV7" s="104"/>
      <c r="LMW7" s="104"/>
      <c r="LMX7" s="104"/>
      <c r="LMY7" s="104"/>
      <c r="LMZ7" s="104"/>
      <c r="LNA7" s="104"/>
      <c r="LNB7" s="104"/>
      <c r="LNC7" s="104"/>
      <c r="LND7" s="104"/>
      <c r="LNE7" s="104"/>
      <c r="LNF7" s="104"/>
      <c r="LNG7" s="104"/>
      <c r="LNH7" s="104"/>
      <c r="LNI7" s="104"/>
      <c r="LNJ7" s="104"/>
      <c r="LNK7" s="104"/>
      <c r="LNL7" s="104"/>
      <c r="LNM7" s="104"/>
      <c r="LNN7" s="104"/>
      <c r="LNO7" s="104"/>
      <c r="LNP7" s="104"/>
      <c r="LNQ7" s="104"/>
      <c r="LNR7" s="104"/>
      <c r="LNS7" s="104"/>
      <c r="LNT7" s="104"/>
      <c r="LNU7" s="104"/>
      <c r="LNV7" s="104"/>
      <c r="LNW7" s="104"/>
      <c r="LNX7" s="104"/>
      <c r="LNY7" s="104"/>
      <c r="LNZ7" s="104"/>
      <c r="LOA7" s="104"/>
      <c r="LOB7" s="104"/>
      <c r="LOC7" s="104"/>
      <c r="LOD7" s="104"/>
      <c r="LOE7" s="104"/>
      <c r="LOF7" s="104"/>
      <c r="LOG7" s="104"/>
      <c r="LOH7" s="104"/>
      <c r="LOI7" s="104"/>
      <c r="LOJ7" s="104"/>
      <c r="LOK7" s="104"/>
      <c r="LOL7" s="104"/>
      <c r="LOM7" s="104"/>
      <c r="LON7" s="104"/>
      <c r="LOO7" s="104"/>
      <c r="LOP7" s="104"/>
      <c r="LOQ7" s="104"/>
      <c r="LOR7" s="104"/>
      <c r="LOS7" s="104"/>
      <c r="LOT7" s="104"/>
      <c r="LOU7" s="104"/>
      <c r="LOV7" s="104"/>
      <c r="LOW7" s="104"/>
      <c r="LOX7" s="104"/>
      <c r="LOY7" s="104"/>
      <c r="LOZ7" s="104"/>
      <c r="LPA7" s="104"/>
      <c r="LPB7" s="104"/>
      <c r="LPC7" s="104"/>
      <c r="LPD7" s="104"/>
      <c r="LPE7" s="104"/>
      <c r="LPF7" s="104"/>
      <c r="LPG7" s="104"/>
      <c r="LPH7" s="104"/>
      <c r="LPI7" s="104"/>
      <c r="LPJ7" s="104"/>
      <c r="LPK7" s="104"/>
      <c r="LPL7" s="104"/>
      <c r="LPM7" s="104"/>
      <c r="LPN7" s="104"/>
      <c r="LPO7" s="104"/>
      <c r="LPP7" s="104"/>
      <c r="LPQ7" s="104"/>
      <c r="LPR7" s="104"/>
      <c r="LPS7" s="104"/>
      <c r="LPT7" s="104"/>
      <c r="LPU7" s="104"/>
      <c r="LPV7" s="104"/>
      <c r="LPW7" s="104"/>
      <c r="LPX7" s="104"/>
      <c r="LPY7" s="104"/>
      <c r="LPZ7" s="104"/>
      <c r="LQA7" s="104"/>
      <c r="LQB7" s="104"/>
      <c r="LQC7" s="104"/>
      <c r="LQD7" s="104"/>
      <c r="LQE7" s="104"/>
      <c r="LQF7" s="104"/>
      <c r="LQG7" s="104"/>
      <c r="LQH7" s="104"/>
      <c r="LQI7" s="104"/>
      <c r="LQJ7" s="104"/>
      <c r="LQK7" s="104"/>
      <c r="LQL7" s="104"/>
      <c r="LQM7" s="104"/>
      <c r="LQN7" s="104"/>
      <c r="LQO7" s="104"/>
      <c r="LQP7" s="104"/>
      <c r="LQQ7" s="104"/>
      <c r="LQR7" s="104"/>
      <c r="LQS7" s="104"/>
      <c r="LQT7" s="104"/>
      <c r="LQU7" s="104"/>
      <c r="LQV7" s="104"/>
      <c r="LQW7" s="104"/>
      <c r="LQX7" s="104"/>
      <c r="LQY7" s="104"/>
      <c r="LQZ7" s="104"/>
      <c r="LRA7" s="104"/>
      <c r="LRB7" s="104"/>
      <c r="LRC7" s="104"/>
      <c r="LRD7" s="104"/>
      <c r="LRE7" s="104"/>
      <c r="LRF7" s="104"/>
      <c r="LRG7" s="104"/>
      <c r="LRH7" s="104"/>
      <c r="LRI7" s="104"/>
      <c r="LRJ7" s="104"/>
      <c r="LRK7" s="104"/>
      <c r="LRL7" s="104"/>
      <c r="LRM7" s="104"/>
      <c r="LRN7" s="104"/>
      <c r="LRO7" s="104"/>
      <c r="LRP7" s="104"/>
      <c r="LRQ7" s="104"/>
      <c r="LRR7" s="104"/>
      <c r="LRS7" s="104"/>
      <c r="LRT7" s="104"/>
      <c r="LRU7" s="104"/>
      <c r="LRV7" s="104"/>
      <c r="LRW7" s="104"/>
      <c r="LRX7" s="104"/>
      <c r="LRY7" s="104"/>
      <c r="LRZ7" s="104"/>
      <c r="LSA7" s="104"/>
      <c r="LSB7" s="104"/>
      <c r="LSC7" s="104"/>
      <c r="LSD7" s="104"/>
      <c r="LSE7" s="104"/>
      <c r="LSF7" s="104"/>
      <c r="LSG7" s="104"/>
      <c r="LSH7" s="104"/>
      <c r="LSI7" s="104"/>
      <c r="LSJ7" s="104"/>
      <c r="LSK7" s="104"/>
      <c r="LSL7" s="104"/>
      <c r="LSM7" s="104"/>
      <c r="LSN7" s="104"/>
      <c r="LSO7" s="104"/>
      <c r="LSP7" s="104"/>
      <c r="LSQ7" s="104"/>
      <c r="LSR7" s="104"/>
      <c r="LSS7" s="104"/>
      <c r="LST7" s="104"/>
      <c r="LSU7" s="104"/>
      <c r="LSV7" s="104"/>
      <c r="LSW7" s="104"/>
      <c r="LSX7" s="104"/>
      <c r="LSY7" s="104"/>
      <c r="LSZ7" s="104"/>
      <c r="LTA7" s="104"/>
      <c r="LTB7" s="104"/>
      <c r="LTC7" s="104"/>
      <c r="LTD7" s="104"/>
      <c r="LTE7" s="104"/>
      <c r="LTF7" s="104"/>
      <c r="LTG7" s="104"/>
      <c r="LTH7" s="104"/>
      <c r="LTI7" s="104"/>
      <c r="LTJ7" s="104"/>
      <c r="LTK7" s="104"/>
      <c r="LTL7" s="104"/>
      <c r="LTM7" s="104"/>
      <c r="LTN7" s="104"/>
      <c r="LTO7" s="104"/>
      <c r="LTP7" s="104"/>
      <c r="LTQ7" s="104"/>
      <c r="LTR7" s="104"/>
      <c r="LTS7" s="104"/>
      <c r="LTT7" s="104"/>
      <c r="LTU7" s="104"/>
      <c r="LTV7" s="104"/>
      <c r="LTW7" s="104"/>
      <c r="LTX7" s="104"/>
      <c r="LTY7" s="104"/>
      <c r="LTZ7" s="104"/>
      <c r="LUA7" s="104"/>
      <c r="LUB7" s="104"/>
      <c r="LUC7" s="104"/>
      <c r="LUD7" s="104"/>
      <c r="LUE7" s="104"/>
      <c r="LUF7" s="104"/>
      <c r="LUG7" s="104"/>
      <c r="LUH7" s="104"/>
      <c r="LUI7" s="104"/>
      <c r="LUJ7" s="104"/>
      <c r="LUK7" s="104"/>
      <c r="LUL7" s="104"/>
      <c r="LUM7" s="104"/>
      <c r="LUN7" s="104"/>
      <c r="LUO7" s="104"/>
      <c r="LUP7" s="104"/>
      <c r="LUQ7" s="104"/>
      <c r="LUR7" s="104"/>
      <c r="LUS7" s="104"/>
      <c r="LUT7" s="104"/>
      <c r="LUU7" s="104"/>
      <c r="LUV7" s="104"/>
      <c r="LUW7" s="104"/>
      <c r="LUX7" s="104"/>
      <c r="LUY7" s="104"/>
      <c r="LUZ7" s="104"/>
      <c r="LVA7" s="104"/>
      <c r="LVB7" s="104"/>
      <c r="LVC7" s="104"/>
      <c r="LVD7" s="104"/>
      <c r="LVE7" s="104"/>
      <c r="LVF7" s="104"/>
      <c r="LVG7" s="104"/>
      <c r="LVH7" s="104"/>
      <c r="LVI7" s="104"/>
      <c r="LVJ7" s="104"/>
      <c r="LVK7" s="104"/>
      <c r="LVL7" s="104"/>
      <c r="LVM7" s="104"/>
      <c r="LVN7" s="104"/>
      <c r="LVO7" s="104"/>
      <c r="LVP7" s="104"/>
      <c r="LVQ7" s="104"/>
      <c r="LVR7" s="104"/>
      <c r="LVS7" s="104"/>
      <c r="LVT7" s="104"/>
      <c r="LVU7" s="104"/>
      <c r="LVV7" s="104"/>
      <c r="LVW7" s="104"/>
      <c r="LVX7" s="104"/>
      <c r="LVY7" s="104"/>
      <c r="LVZ7" s="104"/>
      <c r="LWA7" s="104"/>
      <c r="LWB7" s="104"/>
      <c r="LWC7" s="104"/>
      <c r="LWD7" s="104"/>
      <c r="LWE7" s="104"/>
      <c r="LWF7" s="104"/>
      <c r="LWG7" s="104"/>
      <c r="LWH7" s="104"/>
      <c r="LWI7" s="104"/>
      <c r="LWJ7" s="104"/>
      <c r="LWK7" s="104"/>
      <c r="LWL7" s="104"/>
      <c r="LWM7" s="104"/>
      <c r="LWN7" s="104"/>
      <c r="LWO7" s="104"/>
      <c r="LWP7" s="104"/>
      <c r="LWQ7" s="104"/>
      <c r="LWR7" s="104"/>
      <c r="LWS7" s="104"/>
      <c r="LWT7" s="104"/>
      <c r="LWU7" s="104"/>
      <c r="LWV7" s="104"/>
      <c r="LWW7" s="104"/>
      <c r="LWX7" s="104"/>
      <c r="LWY7" s="104"/>
      <c r="LWZ7" s="104"/>
      <c r="LXA7" s="104"/>
      <c r="LXB7" s="104"/>
      <c r="LXC7" s="104"/>
      <c r="LXD7" s="104"/>
      <c r="LXE7" s="104"/>
      <c r="LXF7" s="104"/>
      <c r="LXG7" s="104"/>
      <c r="LXH7" s="104"/>
      <c r="LXI7" s="104"/>
      <c r="LXJ7" s="104"/>
      <c r="LXK7" s="104"/>
      <c r="LXL7" s="104"/>
      <c r="LXM7" s="104"/>
      <c r="LXN7" s="104"/>
      <c r="LXO7" s="104"/>
      <c r="LXP7" s="104"/>
      <c r="LXQ7" s="104"/>
      <c r="LXR7" s="104"/>
      <c r="LXS7" s="104"/>
      <c r="LXT7" s="104"/>
      <c r="LXU7" s="104"/>
      <c r="LXV7" s="104"/>
      <c r="LXW7" s="104"/>
      <c r="LXX7" s="104"/>
      <c r="LXY7" s="104"/>
      <c r="LXZ7" s="104"/>
      <c r="LYA7" s="104"/>
      <c r="LYB7" s="104"/>
      <c r="LYC7" s="104"/>
      <c r="LYD7" s="104"/>
      <c r="LYE7" s="104"/>
      <c r="LYF7" s="104"/>
      <c r="LYG7" s="104"/>
      <c r="LYH7" s="104"/>
      <c r="LYI7" s="104"/>
      <c r="LYJ7" s="104"/>
      <c r="LYK7" s="104"/>
      <c r="LYL7" s="104"/>
      <c r="LYM7" s="104"/>
      <c r="LYN7" s="104"/>
      <c r="LYO7" s="104"/>
      <c r="LYP7" s="104"/>
      <c r="LYQ7" s="104"/>
      <c r="LYR7" s="104"/>
      <c r="LYS7" s="104"/>
      <c r="LYT7" s="104"/>
      <c r="LYU7" s="104"/>
      <c r="LYV7" s="104"/>
      <c r="LYW7" s="104"/>
      <c r="LYX7" s="104"/>
      <c r="LYY7" s="104"/>
      <c r="LYZ7" s="104"/>
      <c r="LZA7" s="104"/>
      <c r="LZB7" s="104"/>
      <c r="LZC7" s="104"/>
      <c r="LZD7" s="104"/>
      <c r="LZE7" s="104"/>
      <c r="LZF7" s="104"/>
      <c r="LZG7" s="104"/>
      <c r="LZH7" s="104"/>
      <c r="LZI7" s="104"/>
      <c r="LZJ7" s="104"/>
      <c r="LZK7" s="104"/>
      <c r="LZL7" s="104"/>
      <c r="LZM7" s="104"/>
      <c r="LZN7" s="104"/>
      <c r="LZO7" s="104"/>
      <c r="LZP7" s="104"/>
      <c r="LZQ7" s="104"/>
      <c r="LZR7" s="104"/>
      <c r="LZS7" s="104"/>
      <c r="LZT7" s="104"/>
      <c r="LZU7" s="104"/>
      <c r="LZV7" s="104"/>
      <c r="LZW7" s="104"/>
      <c r="LZX7" s="104"/>
      <c r="LZY7" s="104"/>
      <c r="LZZ7" s="104"/>
      <c r="MAA7" s="104"/>
      <c r="MAB7" s="104"/>
      <c r="MAC7" s="104"/>
      <c r="MAD7" s="104"/>
      <c r="MAE7" s="104"/>
      <c r="MAF7" s="104"/>
      <c r="MAG7" s="104"/>
      <c r="MAH7" s="104"/>
      <c r="MAI7" s="104"/>
      <c r="MAJ7" s="104"/>
      <c r="MAK7" s="104"/>
      <c r="MAL7" s="104"/>
      <c r="MAM7" s="104"/>
      <c r="MAN7" s="104"/>
      <c r="MAO7" s="104"/>
      <c r="MAP7" s="104"/>
      <c r="MAQ7" s="104"/>
      <c r="MAR7" s="104"/>
      <c r="MAS7" s="104"/>
      <c r="MAT7" s="104"/>
      <c r="MAU7" s="104"/>
      <c r="MAV7" s="104"/>
      <c r="MAW7" s="104"/>
      <c r="MAX7" s="104"/>
      <c r="MAY7" s="104"/>
      <c r="MAZ7" s="104"/>
      <c r="MBA7" s="104"/>
      <c r="MBB7" s="104"/>
      <c r="MBC7" s="104"/>
      <c r="MBD7" s="104"/>
      <c r="MBE7" s="104"/>
      <c r="MBF7" s="104"/>
      <c r="MBG7" s="104"/>
      <c r="MBH7" s="104"/>
      <c r="MBI7" s="104"/>
      <c r="MBJ7" s="104"/>
      <c r="MBK7" s="104"/>
      <c r="MBL7" s="104"/>
      <c r="MBM7" s="104"/>
      <c r="MBN7" s="104"/>
      <c r="MBO7" s="104"/>
      <c r="MBP7" s="104"/>
      <c r="MBQ7" s="104"/>
      <c r="MBR7" s="104"/>
      <c r="MBS7" s="104"/>
      <c r="MBT7" s="104"/>
      <c r="MBU7" s="104"/>
      <c r="MBV7" s="104"/>
      <c r="MBW7" s="104"/>
      <c r="MBX7" s="104"/>
      <c r="MBY7" s="104"/>
      <c r="MBZ7" s="104"/>
      <c r="MCA7" s="104"/>
      <c r="MCB7" s="104"/>
      <c r="MCC7" s="104"/>
      <c r="MCD7" s="104"/>
      <c r="MCE7" s="104"/>
      <c r="MCF7" s="104"/>
      <c r="MCG7" s="104"/>
      <c r="MCH7" s="104"/>
      <c r="MCI7" s="104"/>
      <c r="MCJ7" s="104"/>
      <c r="MCK7" s="104"/>
      <c r="MCL7" s="104"/>
      <c r="MCM7" s="104"/>
      <c r="MCN7" s="104"/>
      <c r="MCO7" s="104"/>
      <c r="MCP7" s="104"/>
      <c r="MCQ7" s="104"/>
      <c r="MCR7" s="104"/>
      <c r="MCS7" s="104"/>
      <c r="MCT7" s="104"/>
      <c r="MCU7" s="104"/>
      <c r="MCV7" s="104"/>
      <c r="MCW7" s="104"/>
      <c r="MCX7" s="104"/>
      <c r="MCY7" s="104"/>
      <c r="MCZ7" s="104"/>
      <c r="MDA7" s="104"/>
      <c r="MDB7" s="104"/>
      <c r="MDC7" s="104"/>
      <c r="MDD7" s="104"/>
      <c r="MDE7" s="104"/>
      <c r="MDF7" s="104"/>
      <c r="MDG7" s="104"/>
      <c r="MDH7" s="104"/>
      <c r="MDI7" s="104"/>
      <c r="MDJ7" s="104"/>
      <c r="MDK7" s="104"/>
      <c r="MDL7" s="104"/>
      <c r="MDM7" s="104"/>
      <c r="MDN7" s="104"/>
      <c r="MDO7" s="104"/>
      <c r="MDP7" s="104"/>
      <c r="MDQ7" s="104"/>
      <c r="MDR7" s="104"/>
      <c r="MDS7" s="104"/>
      <c r="MDT7" s="104"/>
      <c r="MDU7" s="104"/>
      <c r="MDV7" s="104"/>
      <c r="MDW7" s="104"/>
      <c r="MDX7" s="104"/>
      <c r="MDY7" s="104"/>
      <c r="MDZ7" s="104"/>
      <c r="MEA7" s="104"/>
      <c r="MEB7" s="104"/>
      <c r="MEC7" s="104"/>
      <c r="MED7" s="104"/>
      <c r="MEE7" s="104"/>
      <c r="MEF7" s="104"/>
      <c r="MEG7" s="104"/>
      <c r="MEH7" s="104"/>
      <c r="MEI7" s="104"/>
      <c r="MEJ7" s="104"/>
      <c r="MEK7" s="104"/>
      <c r="MEL7" s="104"/>
      <c r="MEM7" s="104"/>
      <c r="MEN7" s="104"/>
      <c r="MEO7" s="104"/>
      <c r="MEP7" s="104"/>
      <c r="MEQ7" s="104"/>
      <c r="MER7" s="104"/>
      <c r="MES7" s="104"/>
      <c r="MET7" s="104"/>
      <c r="MEU7" s="104"/>
      <c r="MEV7" s="104"/>
      <c r="MEW7" s="104"/>
      <c r="MEX7" s="104"/>
      <c r="MEY7" s="104"/>
      <c r="MEZ7" s="104"/>
      <c r="MFA7" s="104"/>
      <c r="MFB7" s="104"/>
      <c r="MFC7" s="104"/>
      <c r="MFD7" s="104"/>
      <c r="MFE7" s="104"/>
      <c r="MFF7" s="104"/>
      <c r="MFG7" s="104"/>
      <c r="MFH7" s="104"/>
      <c r="MFI7" s="104"/>
      <c r="MFJ7" s="104"/>
      <c r="MFK7" s="104"/>
      <c r="MFL7" s="104"/>
      <c r="MFM7" s="104"/>
      <c r="MFN7" s="104"/>
      <c r="MFO7" s="104"/>
      <c r="MFP7" s="104"/>
      <c r="MFQ7" s="104"/>
      <c r="MFR7" s="104"/>
      <c r="MFS7" s="104"/>
      <c r="MFT7" s="104"/>
      <c r="MFU7" s="104"/>
      <c r="MFV7" s="104"/>
      <c r="MFW7" s="104"/>
      <c r="MFX7" s="104"/>
      <c r="MFY7" s="104"/>
      <c r="MFZ7" s="104"/>
      <c r="MGA7" s="104"/>
      <c r="MGB7" s="104"/>
      <c r="MGC7" s="104"/>
      <c r="MGD7" s="104"/>
      <c r="MGE7" s="104"/>
      <c r="MGF7" s="104"/>
      <c r="MGG7" s="104"/>
      <c r="MGH7" s="104"/>
      <c r="MGI7" s="104"/>
      <c r="MGJ7" s="104"/>
      <c r="MGK7" s="104"/>
      <c r="MGL7" s="104"/>
      <c r="MGM7" s="104"/>
      <c r="MGN7" s="104"/>
      <c r="MGO7" s="104"/>
      <c r="MGP7" s="104"/>
      <c r="MGQ7" s="104"/>
      <c r="MGR7" s="104"/>
      <c r="MGS7" s="104"/>
      <c r="MGT7" s="104"/>
      <c r="MGU7" s="104"/>
      <c r="MGV7" s="104"/>
      <c r="MGW7" s="104"/>
      <c r="MGX7" s="104"/>
      <c r="MGY7" s="104"/>
      <c r="MGZ7" s="104"/>
      <c r="MHA7" s="104"/>
      <c r="MHB7" s="104"/>
      <c r="MHC7" s="104"/>
      <c r="MHD7" s="104"/>
      <c r="MHE7" s="104"/>
      <c r="MHF7" s="104"/>
      <c r="MHG7" s="104"/>
      <c r="MHH7" s="104"/>
      <c r="MHI7" s="104"/>
      <c r="MHJ7" s="104"/>
      <c r="MHK7" s="104"/>
      <c r="MHL7" s="104"/>
      <c r="MHM7" s="104"/>
      <c r="MHN7" s="104"/>
      <c r="MHO7" s="104"/>
      <c r="MHP7" s="104"/>
      <c r="MHQ7" s="104"/>
      <c r="MHR7" s="104"/>
      <c r="MHS7" s="104"/>
      <c r="MHT7" s="104"/>
      <c r="MHU7" s="104"/>
      <c r="MHV7" s="104"/>
      <c r="MHW7" s="104"/>
      <c r="MHX7" s="104"/>
      <c r="MHY7" s="104"/>
      <c r="MHZ7" s="104"/>
      <c r="MIA7" s="104"/>
      <c r="MIB7" s="104"/>
      <c r="MIC7" s="104"/>
      <c r="MID7" s="104"/>
      <c r="MIE7" s="104"/>
      <c r="MIF7" s="104"/>
      <c r="MIG7" s="104"/>
      <c r="MIH7" s="104"/>
      <c r="MII7" s="104"/>
      <c r="MIJ7" s="104"/>
      <c r="MIK7" s="104"/>
      <c r="MIL7" s="104"/>
      <c r="MIM7" s="104"/>
      <c r="MIN7" s="104"/>
      <c r="MIO7" s="104"/>
      <c r="MIP7" s="104"/>
      <c r="MIQ7" s="104"/>
      <c r="MIR7" s="104"/>
      <c r="MIS7" s="104"/>
      <c r="MIT7" s="104"/>
      <c r="MIU7" s="104"/>
      <c r="MIV7" s="104"/>
      <c r="MIW7" s="104"/>
      <c r="MIX7" s="104"/>
      <c r="MIY7" s="104"/>
      <c r="MIZ7" s="104"/>
      <c r="MJA7" s="104"/>
      <c r="MJB7" s="104"/>
      <c r="MJC7" s="104"/>
      <c r="MJD7" s="104"/>
      <c r="MJE7" s="104"/>
      <c r="MJF7" s="104"/>
      <c r="MJG7" s="104"/>
      <c r="MJH7" s="104"/>
      <c r="MJI7" s="104"/>
      <c r="MJJ7" s="104"/>
      <c r="MJK7" s="104"/>
      <c r="MJL7" s="104"/>
      <c r="MJM7" s="104"/>
      <c r="MJN7" s="104"/>
      <c r="MJO7" s="104"/>
      <c r="MJP7" s="104"/>
      <c r="MJQ7" s="104"/>
      <c r="MJR7" s="104"/>
      <c r="MJS7" s="104"/>
      <c r="MJT7" s="104"/>
      <c r="MJU7" s="104"/>
      <c r="MJV7" s="104"/>
      <c r="MJW7" s="104"/>
      <c r="MJX7" s="104"/>
      <c r="MJY7" s="104"/>
      <c r="MJZ7" s="104"/>
      <c r="MKA7" s="104"/>
      <c r="MKB7" s="104"/>
      <c r="MKC7" s="104"/>
      <c r="MKD7" s="104"/>
      <c r="MKE7" s="104"/>
      <c r="MKF7" s="104"/>
      <c r="MKG7" s="104"/>
      <c r="MKH7" s="104"/>
      <c r="MKI7" s="104"/>
      <c r="MKJ7" s="104"/>
      <c r="MKK7" s="104"/>
      <c r="MKL7" s="104"/>
      <c r="MKM7" s="104"/>
      <c r="MKN7" s="104"/>
      <c r="MKO7" s="104"/>
      <c r="MKP7" s="104"/>
      <c r="MKQ7" s="104"/>
      <c r="MKR7" s="104"/>
      <c r="MKS7" s="104"/>
      <c r="MKT7" s="104"/>
      <c r="MKU7" s="104"/>
      <c r="MKV7" s="104"/>
      <c r="MKW7" s="104"/>
      <c r="MKX7" s="104"/>
      <c r="MKY7" s="104"/>
      <c r="MKZ7" s="104"/>
      <c r="MLA7" s="104"/>
      <c r="MLB7" s="104"/>
      <c r="MLC7" s="104"/>
      <c r="MLD7" s="104"/>
      <c r="MLE7" s="104"/>
      <c r="MLF7" s="104"/>
      <c r="MLG7" s="104"/>
      <c r="MLH7" s="104"/>
      <c r="MLI7" s="104"/>
      <c r="MLJ7" s="104"/>
      <c r="MLK7" s="104"/>
      <c r="MLL7" s="104"/>
      <c r="MLM7" s="104"/>
      <c r="MLN7" s="104"/>
      <c r="MLO7" s="104"/>
      <c r="MLP7" s="104"/>
      <c r="MLQ7" s="104"/>
      <c r="MLR7" s="104"/>
      <c r="MLS7" s="104"/>
      <c r="MLT7" s="104"/>
      <c r="MLU7" s="104"/>
      <c r="MLV7" s="104"/>
      <c r="MLW7" s="104"/>
      <c r="MLX7" s="104"/>
      <c r="MLY7" s="104"/>
      <c r="MLZ7" s="104"/>
      <c r="MMA7" s="104"/>
      <c r="MMB7" s="104"/>
      <c r="MMC7" s="104"/>
      <c r="MMD7" s="104"/>
      <c r="MME7" s="104"/>
      <c r="MMF7" s="104"/>
      <c r="MMG7" s="104"/>
      <c r="MMH7" s="104"/>
      <c r="MMI7" s="104"/>
      <c r="MMJ7" s="104"/>
      <c r="MMK7" s="104"/>
      <c r="MML7" s="104"/>
      <c r="MMM7" s="104"/>
      <c r="MMN7" s="104"/>
      <c r="MMO7" s="104"/>
      <c r="MMP7" s="104"/>
      <c r="MMQ7" s="104"/>
      <c r="MMR7" s="104"/>
      <c r="MMS7" s="104"/>
      <c r="MMT7" s="104"/>
      <c r="MMU7" s="104"/>
      <c r="MMV7" s="104"/>
      <c r="MMW7" s="104"/>
      <c r="MMX7" s="104"/>
      <c r="MMY7" s="104"/>
      <c r="MMZ7" s="104"/>
      <c r="MNA7" s="104"/>
      <c r="MNB7" s="104"/>
      <c r="MNC7" s="104"/>
      <c r="MND7" s="104"/>
      <c r="MNE7" s="104"/>
      <c r="MNF7" s="104"/>
      <c r="MNG7" s="104"/>
      <c r="MNH7" s="104"/>
      <c r="MNI7" s="104"/>
      <c r="MNJ7" s="104"/>
      <c r="MNK7" s="104"/>
      <c r="MNL7" s="104"/>
      <c r="MNM7" s="104"/>
      <c r="MNN7" s="104"/>
      <c r="MNO7" s="104"/>
      <c r="MNP7" s="104"/>
      <c r="MNQ7" s="104"/>
      <c r="MNR7" s="104"/>
      <c r="MNS7" s="104"/>
      <c r="MNT7" s="104"/>
      <c r="MNU7" s="104"/>
      <c r="MNV7" s="104"/>
      <c r="MNW7" s="104"/>
      <c r="MNX7" s="104"/>
      <c r="MNY7" s="104"/>
      <c r="MNZ7" s="104"/>
      <c r="MOA7" s="104"/>
      <c r="MOB7" s="104"/>
      <c r="MOC7" s="104"/>
      <c r="MOD7" s="104"/>
      <c r="MOE7" s="104"/>
      <c r="MOF7" s="104"/>
      <c r="MOG7" s="104"/>
      <c r="MOH7" s="104"/>
      <c r="MOI7" s="104"/>
      <c r="MOJ7" s="104"/>
      <c r="MOK7" s="104"/>
      <c r="MOL7" s="104"/>
      <c r="MOM7" s="104"/>
      <c r="MON7" s="104"/>
      <c r="MOO7" s="104"/>
      <c r="MOP7" s="104"/>
      <c r="MOQ7" s="104"/>
      <c r="MOR7" s="104"/>
      <c r="MOS7" s="104"/>
      <c r="MOT7" s="104"/>
      <c r="MOU7" s="104"/>
      <c r="MOV7" s="104"/>
      <c r="MOW7" s="104"/>
      <c r="MOX7" s="104"/>
      <c r="MOY7" s="104"/>
      <c r="MOZ7" s="104"/>
      <c r="MPA7" s="104"/>
      <c r="MPB7" s="104"/>
      <c r="MPC7" s="104"/>
      <c r="MPD7" s="104"/>
      <c r="MPE7" s="104"/>
      <c r="MPF7" s="104"/>
      <c r="MPG7" s="104"/>
      <c r="MPH7" s="104"/>
      <c r="MPI7" s="104"/>
      <c r="MPJ7" s="104"/>
      <c r="MPK7" s="104"/>
      <c r="MPL7" s="104"/>
      <c r="MPM7" s="104"/>
      <c r="MPN7" s="104"/>
      <c r="MPO7" s="104"/>
      <c r="MPP7" s="104"/>
      <c r="MPQ7" s="104"/>
      <c r="MPR7" s="104"/>
      <c r="MPS7" s="104"/>
      <c r="MPT7" s="104"/>
      <c r="MPU7" s="104"/>
      <c r="MPV7" s="104"/>
      <c r="MPW7" s="104"/>
      <c r="MPX7" s="104"/>
      <c r="MPY7" s="104"/>
      <c r="MPZ7" s="104"/>
      <c r="MQA7" s="104"/>
      <c r="MQB7" s="104"/>
      <c r="MQC7" s="104"/>
      <c r="MQD7" s="104"/>
      <c r="MQE7" s="104"/>
      <c r="MQF7" s="104"/>
      <c r="MQG7" s="104"/>
      <c r="MQH7" s="104"/>
      <c r="MQI7" s="104"/>
      <c r="MQJ7" s="104"/>
      <c r="MQK7" s="104"/>
      <c r="MQL7" s="104"/>
      <c r="MQM7" s="104"/>
      <c r="MQN7" s="104"/>
      <c r="MQO7" s="104"/>
      <c r="MQP7" s="104"/>
      <c r="MQQ7" s="104"/>
      <c r="MQR7" s="104"/>
      <c r="MQS7" s="104"/>
      <c r="MQT7" s="104"/>
      <c r="MQU7" s="104"/>
      <c r="MQV7" s="104"/>
      <c r="MQW7" s="104"/>
      <c r="MQX7" s="104"/>
      <c r="MQY7" s="104"/>
      <c r="MQZ7" s="104"/>
      <c r="MRA7" s="104"/>
      <c r="MRB7" s="104"/>
      <c r="MRC7" s="104"/>
      <c r="MRD7" s="104"/>
      <c r="MRE7" s="104"/>
      <c r="MRF7" s="104"/>
      <c r="MRG7" s="104"/>
      <c r="MRH7" s="104"/>
      <c r="MRI7" s="104"/>
      <c r="MRJ7" s="104"/>
      <c r="MRK7" s="104"/>
      <c r="MRL7" s="104"/>
      <c r="MRM7" s="104"/>
      <c r="MRN7" s="104"/>
      <c r="MRO7" s="104"/>
      <c r="MRP7" s="104"/>
      <c r="MRQ7" s="104"/>
      <c r="MRR7" s="104"/>
      <c r="MRS7" s="104"/>
      <c r="MRT7" s="104"/>
      <c r="MRU7" s="104"/>
      <c r="MRV7" s="104"/>
      <c r="MRW7" s="104"/>
      <c r="MRX7" s="104"/>
      <c r="MRY7" s="104"/>
      <c r="MRZ7" s="104"/>
      <c r="MSA7" s="104"/>
      <c r="MSB7" s="104"/>
      <c r="MSC7" s="104"/>
      <c r="MSD7" s="104"/>
      <c r="MSE7" s="104"/>
      <c r="MSF7" s="104"/>
      <c r="MSG7" s="104"/>
      <c r="MSH7" s="104"/>
      <c r="MSI7" s="104"/>
      <c r="MSJ7" s="104"/>
      <c r="MSK7" s="104"/>
      <c r="MSL7" s="104"/>
      <c r="MSM7" s="104"/>
      <c r="MSN7" s="104"/>
      <c r="MSO7" s="104"/>
      <c r="MSP7" s="104"/>
      <c r="MSQ7" s="104"/>
      <c r="MSR7" s="104"/>
      <c r="MSS7" s="104"/>
      <c r="MST7" s="104"/>
      <c r="MSU7" s="104"/>
      <c r="MSV7" s="104"/>
      <c r="MSW7" s="104"/>
      <c r="MSX7" s="104"/>
      <c r="MSY7" s="104"/>
      <c r="MSZ7" s="104"/>
      <c r="MTA7" s="104"/>
      <c r="MTB7" s="104"/>
      <c r="MTC7" s="104"/>
      <c r="MTD7" s="104"/>
      <c r="MTE7" s="104"/>
      <c r="MTF7" s="104"/>
      <c r="MTG7" s="104"/>
      <c r="MTH7" s="104"/>
      <c r="MTI7" s="104"/>
      <c r="MTJ7" s="104"/>
      <c r="MTK7" s="104"/>
      <c r="MTL7" s="104"/>
      <c r="MTM7" s="104"/>
      <c r="MTN7" s="104"/>
      <c r="MTO7" s="104"/>
      <c r="MTP7" s="104"/>
      <c r="MTQ7" s="104"/>
      <c r="MTR7" s="104"/>
      <c r="MTS7" s="104"/>
      <c r="MTT7" s="104"/>
      <c r="MTU7" s="104"/>
      <c r="MTV7" s="104"/>
      <c r="MTW7" s="104"/>
      <c r="MTX7" s="104"/>
      <c r="MTY7" s="104"/>
      <c r="MTZ7" s="104"/>
      <c r="MUA7" s="104"/>
      <c r="MUB7" s="104"/>
      <c r="MUC7" s="104"/>
      <c r="MUD7" s="104"/>
      <c r="MUE7" s="104"/>
      <c r="MUF7" s="104"/>
      <c r="MUG7" s="104"/>
      <c r="MUH7" s="104"/>
      <c r="MUI7" s="104"/>
      <c r="MUJ7" s="104"/>
      <c r="MUK7" s="104"/>
      <c r="MUL7" s="104"/>
      <c r="MUM7" s="104"/>
      <c r="MUN7" s="104"/>
      <c r="MUO7" s="104"/>
      <c r="MUP7" s="104"/>
      <c r="MUQ7" s="104"/>
      <c r="MUR7" s="104"/>
      <c r="MUS7" s="104"/>
      <c r="MUT7" s="104"/>
      <c r="MUU7" s="104"/>
      <c r="MUV7" s="104"/>
      <c r="MUW7" s="104"/>
      <c r="MUX7" s="104"/>
      <c r="MUY7" s="104"/>
      <c r="MUZ7" s="104"/>
      <c r="MVA7" s="104"/>
      <c r="MVB7" s="104"/>
      <c r="MVC7" s="104"/>
      <c r="MVD7" s="104"/>
      <c r="MVE7" s="104"/>
      <c r="MVF7" s="104"/>
      <c r="MVG7" s="104"/>
      <c r="MVH7" s="104"/>
      <c r="MVI7" s="104"/>
      <c r="MVJ7" s="104"/>
      <c r="MVK7" s="104"/>
      <c r="MVL7" s="104"/>
      <c r="MVM7" s="104"/>
      <c r="MVN7" s="104"/>
      <c r="MVO7" s="104"/>
      <c r="MVP7" s="104"/>
      <c r="MVQ7" s="104"/>
      <c r="MVR7" s="104"/>
      <c r="MVS7" s="104"/>
      <c r="MVT7" s="104"/>
      <c r="MVU7" s="104"/>
      <c r="MVV7" s="104"/>
      <c r="MVW7" s="104"/>
      <c r="MVX7" s="104"/>
      <c r="MVY7" s="104"/>
      <c r="MVZ7" s="104"/>
      <c r="MWA7" s="104"/>
      <c r="MWB7" s="104"/>
      <c r="MWC7" s="104"/>
      <c r="MWD7" s="104"/>
      <c r="MWE7" s="104"/>
      <c r="MWF7" s="104"/>
      <c r="MWG7" s="104"/>
      <c r="MWH7" s="104"/>
      <c r="MWI7" s="104"/>
      <c r="MWJ7" s="104"/>
      <c r="MWK7" s="104"/>
      <c r="MWL7" s="104"/>
      <c r="MWM7" s="104"/>
      <c r="MWN7" s="104"/>
      <c r="MWO7" s="104"/>
      <c r="MWP7" s="104"/>
      <c r="MWQ7" s="104"/>
      <c r="MWR7" s="104"/>
      <c r="MWS7" s="104"/>
      <c r="MWT7" s="104"/>
      <c r="MWU7" s="104"/>
      <c r="MWV7" s="104"/>
      <c r="MWW7" s="104"/>
      <c r="MWX7" s="104"/>
      <c r="MWY7" s="104"/>
      <c r="MWZ7" s="104"/>
      <c r="MXA7" s="104"/>
      <c r="MXB7" s="104"/>
      <c r="MXC7" s="104"/>
      <c r="MXD7" s="104"/>
      <c r="MXE7" s="104"/>
      <c r="MXF7" s="104"/>
      <c r="MXG7" s="104"/>
      <c r="MXH7" s="104"/>
      <c r="MXI7" s="104"/>
      <c r="MXJ7" s="104"/>
      <c r="MXK7" s="104"/>
      <c r="MXL7" s="104"/>
      <c r="MXM7" s="104"/>
      <c r="MXN7" s="104"/>
      <c r="MXO7" s="104"/>
      <c r="MXP7" s="104"/>
      <c r="MXQ7" s="104"/>
      <c r="MXR7" s="104"/>
      <c r="MXS7" s="104"/>
      <c r="MXT7" s="104"/>
      <c r="MXU7" s="104"/>
      <c r="MXV7" s="104"/>
      <c r="MXW7" s="104"/>
      <c r="MXX7" s="104"/>
      <c r="MXY7" s="104"/>
      <c r="MXZ7" s="104"/>
      <c r="MYA7" s="104"/>
      <c r="MYB7" s="104"/>
      <c r="MYC7" s="104"/>
      <c r="MYD7" s="104"/>
      <c r="MYE7" s="104"/>
      <c r="MYF7" s="104"/>
      <c r="MYG7" s="104"/>
      <c r="MYH7" s="104"/>
      <c r="MYI7" s="104"/>
      <c r="MYJ7" s="104"/>
      <c r="MYK7" s="104"/>
      <c r="MYL7" s="104"/>
      <c r="MYM7" s="104"/>
      <c r="MYN7" s="104"/>
      <c r="MYO7" s="104"/>
      <c r="MYP7" s="104"/>
      <c r="MYQ7" s="104"/>
      <c r="MYR7" s="104"/>
      <c r="MYS7" s="104"/>
      <c r="MYT7" s="104"/>
      <c r="MYU7" s="104"/>
      <c r="MYV7" s="104"/>
      <c r="MYW7" s="104"/>
      <c r="MYX7" s="104"/>
      <c r="MYY7" s="104"/>
      <c r="MYZ7" s="104"/>
      <c r="MZA7" s="104"/>
      <c r="MZB7" s="104"/>
      <c r="MZC7" s="104"/>
      <c r="MZD7" s="104"/>
      <c r="MZE7" s="104"/>
      <c r="MZF7" s="104"/>
      <c r="MZG7" s="104"/>
      <c r="MZH7" s="104"/>
      <c r="MZI7" s="104"/>
      <c r="MZJ7" s="104"/>
      <c r="MZK7" s="104"/>
      <c r="MZL7" s="104"/>
      <c r="MZM7" s="104"/>
      <c r="MZN7" s="104"/>
      <c r="MZO7" s="104"/>
      <c r="MZP7" s="104"/>
      <c r="MZQ7" s="104"/>
      <c r="MZR7" s="104"/>
      <c r="MZS7" s="104"/>
      <c r="MZT7" s="104"/>
      <c r="MZU7" s="104"/>
      <c r="MZV7" s="104"/>
      <c r="MZW7" s="104"/>
      <c r="MZX7" s="104"/>
      <c r="MZY7" s="104"/>
      <c r="MZZ7" s="104"/>
      <c r="NAA7" s="104"/>
      <c r="NAB7" s="104"/>
      <c r="NAC7" s="104"/>
      <c r="NAD7" s="104"/>
      <c r="NAE7" s="104"/>
      <c r="NAF7" s="104"/>
      <c r="NAG7" s="104"/>
      <c r="NAH7" s="104"/>
      <c r="NAI7" s="104"/>
      <c r="NAJ7" s="104"/>
      <c r="NAK7" s="104"/>
      <c r="NAL7" s="104"/>
      <c r="NAM7" s="104"/>
      <c r="NAN7" s="104"/>
      <c r="NAO7" s="104"/>
      <c r="NAP7" s="104"/>
      <c r="NAQ7" s="104"/>
      <c r="NAR7" s="104"/>
      <c r="NAS7" s="104"/>
      <c r="NAT7" s="104"/>
      <c r="NAU7" s="104"/>
      <c r="NAV7" s="104"/>
      <c r="NAW7" s="104"/>
      <c r="NAX7" s="104"/>
      <c r="NAY7" s="104"/>
      <c r="NAZ7" s="104"/>
      <c r="NBA7" s="104"/>
      <c r="NBB7" s="104"/>
      <c r="NBC7" s="104"/>
      <c r="NBD7" s="104"/>
      <c r="NBE7" s="104"/>
      <c r="NBF7" s="104"/>
      <c r="NBG7" s="104"/>
      <c r="NBH7" s="104"/>
      <c r="NBI7" s="104"/>
      <c r="NBJ7" s="104"/>
      <c r="NBK7" s="104"/>
      <c r="NBL7" s="104"/>
      <c r="NBM7" s="104"/>
      <c r="NBN7" s="104"/>
      <c r="NBO7" s="104"/>
      <c r="NBP7" s="104"/>
      <c r="NBQ7" s="104"/>
      <c r="NBR7" s="104"/>
      <c r="NBS7" s="104"/>
      <c r="NBT7" s="104"/>
      <c r="NBU7" s="104"/>
      <c r="NBV7" s="104"/>
      <c r="NBW7" s="104"/>
      <c r="NBX7" s="104"/>
      <c r="NBY7" s="104"/>
      <c r="NBZ7" s="104"/>
      <c r="NCA7" s="104"/>
      <c r="NCB7" s="104"/>
      <c r="NCC7" s="104"/>
      <c r="NCD7" s="104"/>
      <c r="NCE7" s="104"/>
      <c r="NCF7" s="104"/>
      <c r="NCG7" s="104"/>
      <c r="NCH7" s="104"/>
      <c r="NCI7" s="104"/>
      <c r="NCJ7" s="104"/>
      <c r="NCK7" s="104"/>
      <c r="NCL7" s="104"/>
      <c r="NCM7" s="104"/>
      <c r="NCN7" s="104"/>
      <c r="NCO7" s="104"/>
      <c r="NCP7" s="104"/>
      <c r="NCQ7" s="104"/>
      <c r="NCR7" s="104"/>
      <c r="NCS7" s="104"/>
      <c r="NCT7" s="104"/>
      <c r="NCU7" s="104"/>
      <c r="NCV7" s="104"/>
      <c r="NCW7" s="104"/>
      <c r="NCX7" s="104"/>
      <c r="NCY7" s="104"/>
      <c r="NCZ7" s="104"/>
      <c r="NDA7" s="104"/>
      <c r="NDB7" s="104"/>
      <c r="NDC7" s="104"/>
      <c r="NDD7" s="104"/>
      <c r="NDE7" s="104"/>
      <c r="NDF7" s="104"/>
      <c r="NDG7" s="104"/>
      <c r="NDH7" s="104"/>
      <c r="NDI7" s="104"/>
      <c r="NDJ7" s="104"/>
      <c r="NDK7" s="104"/>
      <c r="NDL7" s="104"/>
      <c r="NDM7" s="104"/>
      <c r="NDN7" s="104"/>
      <c r="NDO7" s="104"/>
      <c r="NDP7" s="104"/>
      <c r="NDQ7" s="104"/>
      <c r="NDR7" s="104"/>
      <c r="NDS7" s="104"/>
      <c r="NDT7" s="104"/>
      <c r="NDU7" s="104"/>
      <c r="NDV7" s="104"/>
      <c r="NDW7" s="104"/>
      <c r="NDX7" s="104"/>
      <c r="NDY7" s="104"/>
      <c r="NDZ7" s="104"/>
      <c r="NEA7" s="104"/>
      <c r="NEB7" s="104"/>
      <c r="NEC7" s="104"/>
      <c r="NED7" s="104"/>
      <c r="NEE7" s="104"/>
      <c r="NEF7" s="104"/>
      <c r="NEG7" s="104"/>
      <c r="NEH7" s="104"/>
      <c r="NEI7" s="104"/>
      <c r="NEJ7" s="104"/>
      <c r="NEK7" s="104"/>
      <c r="NEL7" s="104"/>
      <c r="NEM7" s="104"/>
      <c r="NEN7" s="104"/>
      <c r="NEO7" s="104"/>
      <c r="NEP7" s="104"/>
      <c r="NEQ7" s="104"/>
      <c r="NER7" s="104"/>
      <c r="NES7" s="104"/>
      <c r="NET7" s="104"/>
      <c r="NEU7" s="104"/>
      <c r="NEV7" s="104"/>
      <c r="NEW7" s="104"/>
      <c r="NEX7" s="104"/>
      <c r="NEY7" s="104"/>
      <c r="NEZ7" s="104"/>
      <c r="NFA7" s="104"/>
      <c r="NFB7" s="104"/>
      <c r="NFC7" s="104"/>
      <c r="NFD7" s="104"/>
      <c r="NFE7" s="104"/>
      <c r="NFF7" s="104"/>
      <c r="NFG7" s="104"/>
      <c r="NFH7" s="104"/>
      <c r="NFI7" s="104"/>
      <c r="NFJ7" s="104"/>
      <c r="NFK7" s="104"/>
      <c r="NFL7" s="104"/>
      <c r="NFM7" s="104"/>
      <c r="NFN7" s="104"/>
      <c r="NFO7" s="104"/>
      <c r="NFP7" s="104"/>
      <c r="NFQ7" s="104"/>
      <c r="NFR7" s="104"/>
      <c r="NFS7" s="104"/>
      <c r="NFT7" s="104"/>
      <c r="NFU7" s="104"/>
      <c r="NFV7" s="104"/>
      <c r="NFW7" s="104"/>
      <c r="NFX7" s="104"/>
      <c r="NFY7" s="104"/>
      <c r="NFZ7" s="104"/>
      <c r="NGA7" s="104"/>
      <c r="NGB7" s="104"/>
      <c r="NGC7" s="104"/>
      <c r="NGD7" s="104"/>
      <c r="NGE7" s="104"/>
      <c r="NGF7" s="104"/>
      <c r="NGG7" s="104"/>
      <c r="NGH7" s="104"/>
      <c r="NGI7" s="104"/>
      <c r="NGJ7" s="104"/>
      <c r="NGK7" s="104"/>
      <c r="NGL7" s="104"/>
      <c r="NGM7" s="104"/>
      <c r="NGN7" s="104"/>
      <c r="NGO7" s="104"/>
      <c r="NGP7" s="104"/>
      <c r="NGQ7" s="104"/>
      <c r="NGR7" s="104"/>
      <c r="NGS7" s="104"/>
      <c r="NGT7" s="104"/>
      <c r="NGU7" s="104"/>
      <c r="NGV7" s="104"/>
      <c r="NGW7" s="104"/>
      <c r="NGX7" s="104"/>
      <c r="NGY7" s="104"/>
      <c r="NGZ7" s="104"/>
      <c r="NHA7" s="104"/>
      <c r="NHB7" s="104"/>
      <c r="NHC7" s="104"/>
      <c r="NHD7" s="104"/>
      <c r="NHE7" s="104"/>
      <c r="NHF7" s="104"/>
      <c r="NHG7" s="104"/>
      <c r="NHH7" s="104"/>
      <c r="NHI7" s="104"/>
      <c r="NHJ7" s="104"/>
      <c r="NHK7" s="104"/>
      <c r="NHL7" s="104"/>
      <c r="NHM7" s="104"/>
      <c r="NHN7" s="104"/>
      <c r="NHO7" s="104"/>
      <c r="NHP7" s="104"/>
      <c r="NHQ7" s="104"/>
      <c r="NHR7" s="104"/>
      <c r="NHS7" s="104"/>
      <c r="NHT7" s="104"/>
      <c r="NHU7" s="104"/>
      <c r="NHV7" s="104"/>
      <c r="NHW7" s="104"/>
      <c r="NHX7" s="104"/>
      <c r="NHY7" s="104"/>
      <c r="NHZ7" s="104"/>
      <c r="NIA7" s="104"/>
      <c r="NIB7" s="104"/>
      <c r="NIC7" s="104"/>
      <c r="NID7" s="104"/>
      <c r="NIE7" s="104"/>
      <c r="NIF7" s="104"/>
      <c r="NIG7" s="104"/>
      <c r="NIH7" s="104"/>
      <c r="NII7" s="104"/>
      <c r="NIJ7" s="104"/>
      <c r="NIK7" s="104"/>
      <c r="NIL7" s="104"/>
      <c r="NIM7" s="104"/>
      <c r="NIN7" s="104"/>
      <c r="NIO7" s="104"/>
      <c r="NIP7" s="104"/>
      <c r="NIQ7" s="104"/>
      <c r="NIR7" s="104"/>
      <c r="NIS7" s="104"/>
      <c r="NIT7" s="104"/>
      <c r="NIU7" s="104"/>
      <c r="NIV7" s="104"/>
      <c r="NIW7" s="104"/>
      <c r="NIX7" s="104"/>
      <c r="NIY7" s="104"/>
      <c r="NIZ7" s="104"/>
      <c r="NJA7" s="104"/>
      <c r="NJB7" s="104"/>
      <c r="NJC7" s="104"/>
      <c r="NJD7" s="104"/>
      <c r="NJE7" s="104"/>
      <c r="NJF7" s="104"/>
      <c r="NJG7" s="104"/>
      <c r="NJH7" s="104"/>
      <c r="NJI7" s="104"/>
      <c r="NJJ7" s="104"/>
      <c r="NJK7" s="104"/>
      <c r="NJL7" s="104"/>
      <c r="NJM7" s="104"/>
      <c r="NJN7" s="104"/>
      <c r="NJO7" s="104"/>
      <c r="NJP7" s="104"/>
      <c r="NJQ7" s="104"/>
      <c r="NJR7" s="104"/>
      <c r="NJS7" s="104"/>
      <c r="NJT7" s="104"/>
      <c r="NJU7" s="104"/>
      <c r="NJV7" s="104"/>
      <c r="NJW7" s="104"/>
      <c r="NJX7" s="104"/>
      <c r="NJY7" s="104"/>
      <c r="NJZ7" s="104"/>
      <c r="NKA7" s="104"/>
      <c r="NKB7" s="104"/>
      <c r="NKC7" s="104"/>
      <c r="NKD7" s="104"/>
      <c r="NKE7" s="104"/>
      <c r="NKF7" s="104"/>
      <c r="NKG7" s="104"/>
      <c r="NKH7" s="104"/>
      <c r="NKI7" s="104"/>
      <c r="NKJ7" s="104"/>
      <c r="NKK7" s="104"/>
      <c r="NKL7" s="104"/>
      <c r="NKM7" s="104"/>
      <c r="NKN7" s="104"/>
      <c r="NKO7" s="104"/>
      <c r="NKP7" s="104"/>
      <c r="NKQ7" s="104"/>
      <c r="NKR7" s="104"/>
      <c r="NKS7" s="104"/>
      <c r="NKT7" s="104"/>
      <c r="NKU7" s="104"/>
      <c r="NKV7" s="104"/>
      <c r="NKW7" s="104"/>
      <c r="NKX7" s="104"/>
      <c r="NKY7" s="104"/>
      <c r="NKZ7" s="104"/>
      <c r="NLA7" s="104"/>
      <c r="NLB7" s="104"/>
      <c r="NLC7" s="104"/>
      <c r="NLD7" s="104"/>
      <c r="NLE7" s="104"/>
      <c r="NLF7" s="104"/>
      <c r="NLG7" s="104"/>
      <c r="NLH7" s="104"/>
      <c r="NLI7" s="104"/>
      <c r="NLJ7" s="104"/>
      <c r="NLK7" s="104"/>
      <c r="NLL7" s="104"/>
      <c r="NLM7" s="104"/>
      <c r="NLN7" s="104"/>
      <c r="NLO7" s="104"/>
      <c r="NLP7" s="104"/>
      <c r="NLQ7" s="104"/>
      <c r="NLR7" s="104"/>
      <c r="NLS7" s="104"/>
      <c r="NLT7" s="104"/>
      <c r="NLU7" s="104"/>
      <c r="NLV7" s="104"/>
      <c r="NLW7" s="104"/>
      <c r="NLX7" s="104"/>
      <c r="NLY7" s="104"/>
      <c r="NLZ7" s="104"/>
      <c r="NMA7" s="104"/>
      <c r="NMB7" s="104"/>
      <c r="NMC7" s="104"/>
      <c r="NMD7" s="104"/>
      <c r="NME7" s="104"/>
      <c r="NMF7" s="104"/>
      <c r="NMG7" s="104"/>
      <c r="NMH7" s="104"/>
      <c r="NMI7" s="104"/>
      <c r="NMJ7" s="104"/>
      <c r="NMK7" s="104"/>
      <c r="NML7" s="104"/>
      <c r="NMM7" s="104"/>
      <c r="NMN7" s="104"/>
      <c r="NMO7" s="104"/>
      <c r="NMP7" s="104"/>
      <c r="NMQ7" s="104"/>
      <c r="NMR7" s="104"/>
      <c r="NMS7" s="104"/>
      <c r="NMT7" s="104"/>
      <c r="NMU7" s="104"/>
      <c r="NMV7" s="104"/>
      <c r="NMW7" s="104"/>
      <c r="NMX7" s="104"/>
      <c r="NMY7" s="104"/>
      <c r="NMZ7" s="104"/>
      <c r="NNA7" s="104"/>
      <c r="NNB7" s="104"/>
      <c r="NNC7" s="104"/>
      <c r="NND7" s="104"/>
      <c r="NNE7" s="104"/>
      <c r="NNF7" s="104"/>
      <c r="NNG7" s="104"/>
      <c r="NNH7" s="104"/>
      <c r="NNI7" s="104"/>
      <c r="NNJ7" s="104"/>
      <c r="NNK7" s="104"/>
      <c r="NNL7" s="104"/>
      <c r="NNM7" s="104"/>
      <c r="NNN7" s="104"/>
      <c r="NNO7" s="104"/>
      <c r="NNP7" s="104"/>
      <c r="NNQ7" s="104"/>
      <c r="NNR7" s="104"/>
      <c r="NNS7" s="104"/>
      <c r="NNT7" s="104"/>
      <c r="NNU7" s="104"/>
      <c r="NNV7" s="104"/>
      <c r="NNW7" s="104"/>
      <c r="NNX7" s="104"/>
      <c r="NNY7" s="104"/>
      <c r="NNZ7" s="104"/>
      <c r="NOA7" s="104"/>
      <c r="NOB7" s="104"/>
      <c r="NOC7" s="104"/>
      <c r="NOD7" s="104"/>
      <c r="NOE7" s="104"/>
      <c r="NOF7" s="104"/>
      <c r="NOG7" s="104"/>
      <c r="NOH7" s="104"/>
      <c r="NOI7" s="104"/>
      <c r="NOJ7" s="104"/>
      <c r="NOK7" s="104"/>
      <c r="NOL7" s="104"/>
      <c r="NOM7" s="104"/>
      <c r="NON7" s="104"/>
      <c r="NOO7" s="104"/>
      <c r="NOP7" s="104"/>
      <c r="NOQ7" s="104"/>
      <c r="NOR7" s="104"/>
      <c r="NOS7" s="104"/>
      <c r="NOT7" s="104"/>
      <c r="NOU7" s="104"/>
      <c r="NOV7" s="104"/>
      <c r="NOW7" s="104"/>
      <c r="NOX7" s="104"/>
      <c r="NOY7" s="104"/>
      <c r="NOZ7" s="104"/>
      <c r="NPA7" s="104"/>
      <c r="NPB7" s="104"/>
      <c r="NPC7" s="104"/>
      <c r="NPD7" s="104"/>
      <c r="NPE7" s="104"/>
      <c r="NPF7" s="104"/>
      <c r="NPG7" s="104"/>
      <c r="NPH7" s="104"/>
      <c r="NPI7" s="104"/>
      <c r="NPJ7" s="104"/>
      <c r="NPK7" s="104"/>
      <c r="NPL7" s="104"/>
      <c r="NPM7" s="104"/>
      <c r="NPN7" s="104"/>
      <c r="NPO7" s="104"/>
      <c r="NPP7" s="104"/>
      <c r="NPQ7" s="104"/>
      <c r="NPR7" s="104"/>
      <c r="NPS7" s="104"/>
      <c r="NPT7" s="104"/>
      <c r="NPU7" s="104"/>
      <c r="NPV7" s="104"/>
      <c r="NPW7" s="104"/>
      <c r="NPX7" s="104"/>
      <c r="NPY7" s="104"/>
      <c r="NPZ7" s="104"/>
      <c r="NQA7" s="104"/>
      <c r="NQB7" s="104"/>
      <c r="NQC7" s="104"/>
      <c r="NQD7" s="104"/>
      <c r="NQE7" s="104"/>
      <c r="NQF7" s="104"/>
      <c r="NQG7" s="104"/>
      <c r="NQH7" s="104"/>
      <c r="NQI7" s="104"/>
      <c r="NQJ7" s="104"/>
      <c r="NQK7" s="104"/>
      <c r="NQL7" s="104"/>
      <c r="NQM7" s="104"/>
      <c r="NQN7" s="104"/>
      <c r="NQO7" s="104"/>
      <c r="NQP7" s="104"/>
      <c r="NQQ7" s="104"/>
      <c r="NQR7" s="104"/>
      <c r="NQS7" s="104"/>
      <c r="NQT7" s="104"/>
      <c r="NQU7" s="104"/>
      <c r="NQV7" s="104"/>
      <c r="NQW7" s="104"/>
      <c r="NQX7" s="104"/>
      <c r="NQY7" s="104"/>
      <c r="NQZ7" s="104"/>
      <c r="NRA7" s="104"/>
      <c r="NRB7" s="104"/>
      <c r="NRC7" s="104"/>
      <c r="NRD7" s="104"/>
      <c r="NRE7" s="104"/>
      <c r="NRF7" s="104"/>
      <c r="NRG7" s="104"/>
      <c r="NRH7" s="104"/>
      <c r="NRI7" s="104"/>
      <c r="NRJ7" s="104"/>
      <c r="NRK7" s="104"/>
      <c r="NRL7" s="104"/>
      <c r="NRM7" s="104"/>
      <c r="NRN7" s="104"/>
      <c r="NRO7" s="104"/>
      <c r="NRP7" s="104"/>
      <c r="NRQ7" s="104"/>
      <c r="NRR7" s="104"/>
      <c r="NRS7" s="104"/>
      <c r="NRT7" s="104"/>
      <c r="NRU7" s="104"/>
      <c r="NRV7" s="104"/>
      <c r="NRW7" s="104"/>
      <c r="NRX7" s="104"/>
      <c r="NRY7" s="104"/>
      <c r="NRZ7" s="104"/>
      <c r="NSA7" s="104"/>
      <c r="NSB7" s="104"/>
      <c r="NSC7" s="104"/>
      <c r="NSD7" s="104"/>
      <c r="NSE7" s="104"/>
      <c r="NSF7" s="104"/>
      <c r="NSG7" s="104"/>
      <c r="NSH7" s="104"/>
      <c r="NSI7" s="104"/>
      <c r="NSJ7" s="104"/>
      <c r="NSK7" s="104"/>
      <c r="NSL7" s="104"/>
      <c r="NSM7" s="104"/>
      <c r="NSN7" s="104"/>
      <c r="NSO7" s="104"/>
      <c r="NSP7" s="104"/>
      <c r="NSQ7" s="104"/>
      <c r="NSR7" s="104"/>
      <c r="NSS7" s="104"/>
      <c r="NST7" s="104"/>
      <c r="NSU7" s="104"/>
      <c r="NSV7" s="104"/>
      <c r="NSW7" s="104"/>
      <c r="NSX7" s="104"/>
      <c r="NSY7" s="104"/>
      <c r="NSZ7" s="104"/>
      <c r="NTA7" s="104"/>
      <c r="NTB7" s="104"/>
      <c r="NTC7" s="104"/>
      <c r="NTD7" s="104"/>
      <c r="NTE7" s="104"/>
      <c r="NTF7" s="104"/>
      <c r="NTG7" s="104"/>
      <c r="NTH7" s="104"/>
      <c r="NTI7" s="104"/>
      <c r="NTJ7" s="104"/>
      <c r="NTK7" s="104"/>
      <c r="NTL7" s="104"/>
      <c r="NTM7" s="104"/>
      <c r="NTN7" s="104"/>
      <c r="NTO7" s="104"/>
      <c r="NTP7" s="104"/>
      <c r="NTQ7" s="104"/>
      <c r="NTR7" s="104"/>
      <c r="NTS7" s="104"/>
      <c r="NTT7" s="104"/>
      <c r="NTU7" s="104"/>
      <c r="NTV7" s="104"/>
      <c r="NTW7" s="104"/>
      <c r="NTX7" s="104"/>
      <c r="NTY7" s="104"/>
      <c r="NTZ7" s="104"/>
      <c r="NUA7" s="104"/>
      <c r="NUB7" s="104"/>
      <c r="NUC7" s="104"/>
      <c r="NUD7" s="104"/>
      <c r="NUE7" s="104"/>
      <c r="NUF7" s="104"/>
      <c r="NUG7" s="104"/>
      <c r="NUH7" s="104"/>
      <c r="NUI7" s="104"/>
      <c r="NUJ7" s="104"/>
      <c r="NUK7" s="104"/>
      <c r="NUL7" s="104"/>
      <c r="NUM7" s="104"/>
      <c r="NUN7" s="104"/>
      <c r="NUO7" s="104"/>
      <c r="NUP7" s="104"/>
      <c r="NUQ7" s="104"/>
      <c r="NUR7" s="104"/>
      <c r="NUS7" s="104"/>
      <c r="NUT7" s="104"/>
      <c r="NUU7" s="104"/>
      <c r="NUV7" s="104"/>
      <c r="NUW7" s="104"/>
      <c r="NUX7" s="104"/>
      <c r="NUY7" s="104"/>
      <c r="NUZ7" s="104"/>
      <c r="NVA7" s="104"/>
      <c r="NVB7" s="104"/>
      <c r="NVC7" s="104"/>
      <c r="NVD7" s="104"/>
      <c r="NVE7" s="104"/>
      <c r="NVF7" s="104"/>
      <c r="NVG7" s="104"/>
      <c r="NVH7" s="104"/>
      <c r="NVI7" s="104"/>
      <c r="NVJ7" s="104"/>
      <c r="NVK7" s="104"/>
      <c r="NVL7" s="104"/>
      <c r="NVM7" s="104"/>
      <c r="NVN7" s="104"/>
      <c r="NVO7" s="104"/>
      <c r="NVP7" s="104"/>
      <c r="NVQ7" s="104"/>
      <c r="NVR7" s="104"/>
      <c r="NVS7" s="104"/>
      <c r="NVT7" s="104"/>
      <c r="NVU7" s="104"/>
      <c r="NVV7" s="104"/>
      <c r="NVW7" s="104"/>
      <c r="NVX7" s="104"/>
      <c r="NVY7" s="104"/>
      <c r="NVZ7" s="104"/>
      <c r="NWA7" s="104"/>
      <c r="NWB7" s="104"/>
      <c r="NWC7" s="104"/>
      <c r="NWD7" s="104"/>
      <c r="NWE7" s="104"/>
      <c r="NWF7" s="104"/>
      <c r="NWG7" s="104"/>
      <c r="NWH7" s="104"/>
      <c r="NWI7" s="104"/>
      <c r="NWJ7" s="104"/>
      <c r="NWK7" s="104"/>
      <c r="NWL7" s="104"/>
      <c r="NWM7" s="104"/>
      <c r="NWN7" s="104"/>
      <c r="NWO7" s="104"/>
      <c r="NWP7" s="104"/>
      <c r="NWQ7" s="104"/>
      <c r="NWR7" s="104"/>
      <c r="NWS7" s="104"/>
      <c r="NWT7" s="104"/>
      <c r="NWU7" s="104"/>
      <c r="NWV7" s="104"/>
      <c r="NWW7" s="104"/>
      <c r="NWX7" s="104"/>
      <c r="NWY7" s="104"/>
      <c r="NWZ7" s="104"/>
      <c r="NXA7" s="104"/>
      <c r="NXB7" s="104"/>
      <c r="NXC7" s="104"/>
      <c r="NXD7" s="104"/>
      <c r="NXE7" s="104"/>
      <c r="NXF7" s="104"/>
      <c r="NXG7" s="104"/>
      <c r="NXH7" s="104"/>
      <c r="NXI7" s="104"/>
      <c r="NXJ7" s="104"/>
      <c r="NXK7" s="104"/>
      <c r="NXL7" s="104"/>
      <c r="NXM7" s="104"/>
      <c r="NXN7" s="104"/>
      <c r="NXO7" s="104"/>
      <c r="NXP7" s="104"/>
      <c r="NXQ7" s="104"/>
      <c r="NXR7" s="104"/>
      <c r="NXS7" s="104"/>
      <c r="NXT7" s="104"/>
      <c r="NXU7" s="104"/>
      <c r="NXV7" s="104"/>
      <c r="NXW7" s="104"/>
      <c r="NXX7" s="104"/>
      <c r="NXY7" s="104"/>
      <c r="NXZ7" s="104"/>
      <c r="NYA7" s="104"/>
      <c r="NYB7" s="104"/>
      <c r="NYC7" s="104"/>
      <c r="NYD7" s="104"/>
      <c r="NYE7" s="104"/>
      <c r="NYF7" s="104"/>
      <c r="NYG7" s="104"/>
      <c r="NYH7" s="104"/>
      <c r="NYI7" s="104"/>
      <c r="NYJ7" s="104"/>
      <c r="NYK7" s="104"/>
      <c r="NYL7" s="104"/>
      <c r="NYM7" s="104"/>
      <c r="NYN7" s="104"/>
      <c r="NYO7" s="104"/>
      <c r="NYP7" s="104"/>
      <c r="NYQ7" s="104"/>
      <c r="NYR7" s="104"/>
      <c r="NYS7" s="104"/>
      <c r="NYT7" s="104"/>
      <c r="NYU7" s="104"/>
      <c r="NYV7" s="104"/>
      <c r="NYW7" s="104"/>
      <c r="NYX7" s="104"/>
      <c r="NYY7" s="104"/>
      <c r="NYZ7" s="104"/>
      <c r="NZA7" s="104"/>
      <c r="NZB7" s="104"/>
      <c r="NZC7" s="104"/>
      <c r="NZD7" s="104"/>
      <c r="NZE7" s="104"/>
      <c r="NZF7" s="104"/>
      <c r="NZG7" s="104"/>
      <c r="NZH7" s="104"/>
      <c r="NZI7" s="104"/>
      <c r="NZJ7" s="104"/>
      <c r="NZK7" s="104"/>
      <c r="NZL7" s="104"/>
      <c r="NZM7" s="104"/>
      <c r="NZN7" s="104"/>
      <c r="NZO7" s="104"/>
      <c r="NZP7" s="104"/>
      <c r="NZQ7" s="104"/>
      <c r="NZR7" s="104"/>
      <c r="NZS7" s="104"/>
      <c r="NZT7" s="104"/>
      <c r="NZU7" s="104"/>
      <c r="NZV7" s="104"/>
      <c r="NZW7" s="104"/>
      <c r="NZX7" s="104"/>
      <c r="NZY7" s="104"/>
      <c r="NZZ7" s="104"/>
      <c r="OAA7" s="104"/>
      <c r="OAB7" s="104"/>
      <c r="OAC7" s="104"/>
      <c r="OAD7" s="104"/>
      <c r="OAE7" s="104"/>
      <c r="OAF7" s="104"/>
      <c r="OAG7" s="104"/>
      <c r="OAH7" s="104"/>
      <c r="OAI7" s="104"/>
      <c r="OAJ7" s="104"/>
      <c r="OAK7" s="104"/>
      <c r="OAL7" s="104"/>
      <c r="OAM7" s="104"/>
      <c r="OAN7" s="104"/>
      <c r="OAO7" s="104"/>
      <c r="OAP7" s="104"/>
      <c r="OAQ7" s="104"/>
      <c r="OAR7" s="104"/>
      <c r="OAS7" s="104"/>
      <c r="OAT7" s="104"/>
      <c r="OAU7" s="104"/>
      <c r="OAV7" s="104"/>
      <c r="OAW7" s="104"/>
      <c r="OAX7" s="104"/>
      <c r="OAY7" s="104"/>
      <c r="OAZ7" s="104"/>
      <c r="OBA7" s="104"/>
      <c r="OBB7" s="104"/>
      <c r="OBC7" s="104"/>
      <c r="OBD7" s="104"/>
      <c r="OBE7" s="104"/>
      <c r="OBF7" s="104"/>
      <c r="OBG7" s="104"/>
      <c r="OBH7" s="104"/>
      <c r="OBI7" s="104"/>
      <c r="OBJ7" s="104"/>
      <c r="OBK7" s="104"/>
      <c r="OBL7" s="104"/>
      <c r="OBM7" s="104"/>
      <c r="OBN7" s="104"/>
      <c r="OBO7" s="104"/>
      <c r="OBP7" s="104"/>
      <c r="OBQ7" s="104"/>
      <c r="OBR7" s="104"/>
      <c r="OBS7" s="104"/>
      <c r="OBT7" s="104"/>
      <c r="OBU7" s="104"/>
      <c r="OBV7" s="104"/>
      <c r="OBW7" s="104"/>
      <c r="OBX7" s="104"/>
      <c r="OBY7" s="104"/>
      <c r="OBZ7" s="104"/>
      <c r="OCA7" s="104"/>
      <c r="OCB7" s="104"/>
      <c r="OCC7" s="104"/>
      <c r="OCD7" s="104"/>
      <c r="OCE7" s="104"/>
      <c r="OCF7" s="104"/>
      <c r="OCG7" s="104"/>
      <c r="OCH7" s="104"/>
      <c r="OCI7" s="104"/>
      <c r="OCJ7" s="104"/>
      <c r="OCK7" s="104"/>
      <c r="OCL7" s="104"/>
      <c r="OCM7" s="104"/>
      <c r="OCN7" s="104"/>
      <c r="OCO7" s="104"/>
      <c r="OCP7" s="104"/>
      <c r="OCQ7" s="104"/>
      <c r="OCR7" s="104"/>
      <c r="OCS7" s="104"/>
      <c r="OCT7" s="104"/>
      <c r="OCU7" s="104"/>
      <c r="OCV7" s="104"/>
      <c r="OCW7" s="104"/>
      <c r="OCX7" s="104"/>
      <c r="OCY7" s="104"/>
      <c r="OCZ7" s="104"/>
      <c r="ODA7" s="104"/>
      <c r="ODB7" s="104"/>
      <c r="ODC7" s="104"/>
      <c r="ODD7" s="104"/>
      <c r="ODE7" s="104"/>
      <c r="ODF7" s="104"/>
      <c r="ODG7" s="104"/>
      <c r="ODH7" s="104"/>
      <c r="ODI7" s="104"/>
      <c r="ODJ7" s="104"/>
      <c r="ODK7" s="104"/>
      <c r="ODL7" s="104"/>
      <c r="ODM7" s="104"/>
      <c r="ODN7" s="104"/>
      <c r="ODO7" s="104"/>
      <c r="ODP7" s="104"/>
      <c r="ODQ7" s="104"/>
      <c r="ODR7" s="104"/>
      <c r="ODS7" s="104"/>
      <c r="ODT7" s="104"/>
      <c r="ODU7" s="104"/>
      <c r="ODV7" s="104"/>
      <c r="ODW7" s="104"/>
      <c r="ODX7" s="104"/>
      <c r="ODY7" s="104"/>
      <c r="ODZ7" s="104"/>
      <c r="OEA7" s="104"/>
      <c r="OEB7" s="104"/>
      <c r="OEC7" s="104"/>
      <c r="OED7" s="104"/>
      <c r="OEE7" s="104"/>
      <c r="OEF7" s="104"/>
      <c r="OEG7" s="104"/>
      <c r="OEH7" s="104"/>
      <c r="OEI7" s="104"/>
      <c r="OEJ7" s="104"/>
      <c r="OEK7" s="104"/>
      <c r="OEL7" s="104"/>
      <c r="OEM7" s="104"/>
      <c r="OEN7" s="104"/>
      <c r="OEO7" s="104"/>
      <c r="OEP7" s="104"/>
      <c r="OEQ7" s="104"/>
      <c r="OER7" s="104"/>
      <c r="OES7" s="104"/>
      <c r="OET7" s="104"/>
      <c r="OEU7" s="104"/>
      <c r="OEV7" s="104"/>
      <c r="OEW7" s="104"/>
      <c r="OEX7" s="104"/>
      <c r="OEY7" s="104"/>
      <c r="OEZ7" s="104"/>
      <c r="OFA7" s="104"/>
      <c r="OFB7" s="104"/>
      <c r="OFC7" s="104"/>
      <c r="OFD7" s="104"/>
      <c r="OFE7" s="104"/>
      <c r="OFF7" s="104"/>
      <c r="OFG7" s="104"/>
      <c r="OFH7" s="104"/>
      <c r="OFI7" s="104"/>
      <c r="OFJ7" s="104"/>
      <c r="OFK7" s="104"/>
      <c r="OFL7" s="104"/>
      <c r="OFM7" s="104"/>
      <c r="OFN7" s="104"/>
      <c r="OFO7" s="104"/>
      <c r="OFP7" s="104"/>
      <c r="OFQ7" s="104"/>
      <c r="OFR7" s="104"/>
      <c r="OFS7" s="104"/>
      <c r="OFT7" s="104"/>
      <c r="OFU7" s="104"/>
      <c r="OFV7" s="104"/>
      <c r="OFW7" s="104"/>
      <c r="OFX7" s="104"/>
      <c r="OFY7" s="104"/>
      <c r="OFZ7" s="104"/>
      <c r="OGA7" s="104"/>
      <c r="OGB7" s="104"/>
      <c r="OGC7" s="104"/>
      <c r="OGD7" s="104"/>
      <c r="OGE7" s="104"/>
      <c r="OGF7" s="104"/>
      <c r="OGG7" s="104"/>
      <c r="OGH7" s="104"/>
      <c r="OGI7" s="104"/>
      <c r="OGJ7" s="104"/>
      <c r="OGK7" s="104"/>
      <c r="OGL7" s="104"/>
      <c r="OGM7" s="104"/>
      <c r="OGN7" s="104"/>
      <c r="OGO7" s="104"/>
      <c r="OGP7" s="104"/>
      <c r="OGQ7" s="104"/>
      <c r="OGR7" s="104"/>
      <c r="OGS7" s="104"/>
      <c r="OGT7" s="104"/>
      <c r="OGU7" s="104"/>
      <c r="OGV7" s="104"/>
      <c r="OGW7" s="104"/>
      <c r="OGX7" s="104"/>
      <c r="OGY7" s="104"/>
      <c r="OGZ7" s="104"/>
      <c r="OHA7" s="104"/>
      <c r="OHB7" s="104"/>
      <c r="OHC7" s="104"/>
      <c r="OHD7" s="104"/>
      <c r="OHE7" s="104"/>
      <c r="OHF7" s="104"/>
      <c r="OHG7" s="104"/>
      <c r="OHH7" s="104"/>
      <c r="OHI7" s="104"/>
      <c r="OHJ7" s="104"/>
      <c r="OHK7" s="104"/>
      <c r="OHL7" s="104"/>
      <c r="OHM7" s="104"/>
      <c r="OHN7" s="104"/>
      <c r="OHO7" s="104"/>
      <c r="OHP7" s="104"/>
      <c r="OHQ7" s="104"/>
      <c r="OHR7" s="104"/>
      <c r="OHS7" s="104"/>
      <c r="OHT7" s="104"/>
      <c r="OHU7" s="104"/>
      <c r="OHV7" s="104"/>
      <c r="OHW7" s="104"/>
      <c r="OHX7" s="104"/>
      <c r="OHY7" s="104"/>
      <c r="OHZ7" s="104"/>
      <c r="OIA7" s="104"/>
      <c r="OIB7" s="104"/>
      <c r="OIC7" s="104"/>
      <c r="OID7" s="104"/>
      <c r="OIE7" s="104"/>
      <c r="OIF7" s="104"/>
      <c r="OIG7" s="104"/>
      <c r="OIH7" s="104"/>
      <c r="OII7" s="104"/>
      <c r="OIJ7" s="104"/>
      <c r="OIK7" s="104"/>
      <c r="OIL7" s="104"/>
      <c r="OIM7" s="104"/>
      <c r="OIN7" s="104"/>
      <c r="OIO7" s="104"/>
      <c r="OIP7" s="104"/>
      <c r="OIQ7" s="104"/>
      <c r="OIR7" s="104"/>
      <c r="OIS7" s="104"/>
      <c r="OIT7" s="104"/>
      <c r="OIU7" s="104"/>
      <c r="OIV7" s="104"/>
      <c r="OIW7" s="104"/>
      <c r="OIX7" s="104"/>
      <c r="OIY7" s="104"/>
      <c r="OIZ7" s="104"/>
      <c r="OJA7" s="104"/>
      <c r="OJB7" s="104"/>
      <c r="OJC7" s="104"/>
      <c r="OJD7" s="104"/>
      <c r="OJE7" s="104"/>
      <c r="OJF7" s="104"/>
      <c r="OJG7" s="104"/>
      <c r="OJH7" s="104"/>
      <c r="OJI7" s="104"/>
      <c r="OJJ7" s="104"/>
      <c r="OJK7" s="104"/>
      <c r="OJL7" s="104"/>
      <c r="OJM7" s="104"/>
      <c r="OJN7" s="104"/>
      <c r="OJO7" s="104"/>
      <c r="OJP7" s="104"/>
      <c r="OJQ7" s="104"/>
      <c r="OJR7" s="104"/>
      <c r="OJS7" s="104"/>
      <c r="OJT7" s="104"/>
      <c r="OJU7" s="104"/>
      <c r="OJV7" s="104"/>
      <c r="OJW7" s="104"/>
      <c r="OJX7" s="104"/>
      <c r="OJY7" s="104"/>
      <c r="OJZ7" s="104"/>
      <c r="OKA7" s="104"/>
      <c r="OKB7" s="104"/>
      <c r="OKC7" s="104"/>
      <c r="OKD7" s="104"/>
      <c r="OKE7" s="104"/>
      <c r="OKF7" s="104"/>
      <c r="OKG7" s="104"/>
      <c r="OKH7" s="104"/>
      <c r="OKI7" s="104"/>
      <c r="OKJ7" s="104"/>
      <c r="OKK7" s="104"/>
      <c r="OKL7" s="104"/>
      <c r="OKM7" s="104"/>
      <c r="OKN7" s="104"/>
      <c r="OKO7" s="104"/>
      <c r="OKP7" s="104"/>
      <c r="OKQ7" s="104"/>
      <c r="OKR7" s="104"/>
      <c r="OKS7" s="104"/>
      <c r="OKT7" s="104"/>
      <c r="OKU7" s="104"/>
      <c r="OKV7" s="104"/>
      <c r="OKW7" s="104"/>
      <c r="OKX7" s="104"/>
      <c r="OKY7" s="104"/>
      <c r="OKZ7" s="104"/>
      <c r="OLA7" s="104"/>
      <c r="OLB7" s="104"/>
      <c r="OLC7" s="104"/>
      <c r="OLD7" s="104"/>
      <c r="OLE7" s="104"/>
      <c r="OLF7" s="104"/>
      <c r="OLG7" s="104"/>
      <c r="OLH7" s="104"/>
      <c r="OLI7" s="104"/>
      <c r="OLJ7" s="104"/>
      <c r="OLK7" s="104"/>
      <c r="OLL7" s="104"/>
      <c r="OLM7" s="104"/>
      <c r="OLN7" s="104"/>
      <c r="OLO7" s="104"/>
      <c r="OLP7" s="104"/>
      <c r="OLQ7" s="104"/>
      <c r="OLR7" s="104"/>
      <c r="OLS7" s="104"/>
      <c r="OLT7" s="104"/>
      <c r="OLU7" s="104"/>
      <c r="OLV7" s="104"/>
      <c r="OLW7" s="104"/>
      <c r="OLX7" s="104"/>
      <c r="OLY7" s="104"/>
      <c r="OLZ7" s="104"/>
      <c r="OMA7" s="104"/>
      <c r="OMB7" s="104"/>
      <c r="OMC7" s="104"/>
      <c r="OMD7" s="104"/>
      <c r="OME7" s="104"/>
      <c r="OMF7" s="104"/>
      <c r="OMG7" s="104"/>
      <c r="OMH7" s="104"/>
      <c r="OMI7" s="104"/>
      <c r="OMJ7" s="104"/>
      <c r="OMK7" s="104"/>
      <c r="OML7" s="104"/>
      <c r="OMM7" s="104"/>
      <c r="OMN7" s="104"/>
      <c r="OMO7" s="104"/>
      <c r="OMP7" s="104"/>
      <c r="OMQ7" s="104"/>
      <c r="OMR7" s="104"/>
      <c r="OMS7" s="104"/>
      <c r="OMT7" s="104"/>
      <c r="OMU7" s="104"/>
      <c r="OMV7" s="104"/>
      <c r="OMW7" s="104"/>
      <c r="OMX7" s="104"/>
      <c r="OMY7" s="104"/>
      <c r="OMZ7" s="104"/>
      <c r="ONA7" s="104"/>
      <c r="ONB7" s="104"/>
      <c r="ONC7" s="104"/>
      <c r="OND7" s="104"/>
      <c r="ONE7" s="104"/>
      <c r="ONF7" s="104"/>
      <c r="ONG7" s="104"/>
      <c r="ONH7" s="104"/>
      <c r="ONI7" s="104"/>
      <c r="ONJ7" s="104"/>
      <c r="ONK7" s="104"/>
      <c r="ONL7" s="104"/>
      <c r="ONM7" s="104"/>
      <c r="ONN7" s="104"/>
      <c r="ONO7" s="104"/>
      <c r="ONP7" s="104"/>
      <c r="ONQ7" s="104"/>
      <c r="ONR7" s="104"/>
      <c r="ONS7" s="104"/>
      <c r="ONT7" s="104"/>
      <c r="ONU7" s="104"/>
      <c r="ONV7" s="104"/>
      <c r="ONW7" s="104"/>
      <c r="ONX7" s="104"/>
      <c r="ONY7" s="104"/>
      <c r="ONZ7" s="104"/>
      <c r="OOA7" s="104"/>
      <c r="OOB7" s="104"/>
      <c r="OOC7" s="104"/>
      <c r="OOD7" s="104"/>
      <c r="OOE7" s="104"/>
      <c r="OOF7" s="104"/>
      <c r="OOG7" s="104"/>
      <c r="OOH7" s="104"/>
      <c r="OOI7" s="104"/>
      <c r="OOJ7" s="104"/>
      <c r="OOK7" s="104"/>
      <c r="OOL7" s="104"/>
      <c r="OOM7" s="104"/>
      <c r="OON7" s="104"/>
      <c r="OOO7" s="104"/>
      <c r="OOP7" s="104"/>
      <c r="OOQ7" s="104"/>
      <c r="OOR7" s="104"/>
      <c r="OOS7" s="104"/>
      <c r="OOT7" s="104"/>
      <c r="OOU7" s="104"/>
      <c r="OOV7" s="104"/>
      <c r="OOW7" s="104"/>
      <c r="OOX7" s="104"/>
      <c r="OOY7" s="104"/>
      <c r="OOZ7" s="104"/>
      <c r="OPA7" s="104"/>
      <c r="OPB7" s="104"/>
      <c r="OPC7" s="104"/>
      <c r="OPD7" s="104"/>
      <c r="OPE7" s="104"/>
      <c r="OPF7" s="104"/>
      <c r="OPG7" s="104"/>
      <c r="OPH7" s="104"/>
      <c r="OPI7" s="104"/>
      <c r="OPJ7" s="104"/>
      <c r="OPK7" s="104"/>
      <c r="OPL7" s="104"/>
      <c r="OPM7" s="104"/>
      <c r="OPN7" s="104"/>
      <c r="OPO7" s="104"/>
      <c r="OPP7" s="104"/>
      <c r="OPQ7" s="104"/>
      <c r="OPR7" s="104"/>
      <c r="OPS7" s="104"/>
      <c r="OPT7" s="104"/>
      <c r="OPU7" s="104"/>
      <c r="OPV7" s="104"/>
      <c r="OPW7" s="104"/>
      <c r="OPX7" s="104"/>
      <c r="OPY7" s="104"/>
      <c r="OPZ7" s="104"/>
      <c r="OQA7" s="104"/>
      <c r="OQB7" s="104"/>
      <c r="OQC7" s="104"/>
      <c r="OQD7" s="104"/>
      <c r="OQE7" s="104"/>
      <c r="OQF7" s="104"/>
      <c r="OQG7" s="104"/>
      <c r="OQH7" s="104"/>
      <c r="OQI7" s="104"/>
      <c r="OQJ7" s="104"/>
      <c r="OQK7" s="104"/>
      <c r="OQL7" s="104"/>
      <c r="OQM7" s="104"/>
      <c r="OQN7" s="104"/>
      <c r="OQO7" s="104"/>
      <c r="OQP7" s="104"/>
      <c r="OQQ7" s="104"/>
      <c r="OQR7" s="104"/>
      <c r="OQS7" s="104"/>
      <c r="OQT7" s="104"/>
      <c r="OQU7" s="104"/>
      <c r="OQV7" s="104"/>
      <c r="OQW7" s="104"/>
      <c r="OQX7" s="104"/>
      <c r="OQY7" s="104"/>
      <c r="OQZ7" s="104"/>
      <c r="ORA7" s="104"/>
      <c r="ORB7" s="104"/>
      <c r="ORC7" s="104"/>
      <c r="ORD7" s="104"/>
      <c r="ORE7" s="104"/>
      <c r="ORF7" s="104"/>
      <c r="ORG7" s="104"/>
      <c r="ORH7" s="104"/>
      <c r="ORI7" s="104"/>
      <c r="ORJ7" s="104"/>
      <c r="ORK7" s="104"/>
      <c r="ORL7" s="104"/>
      <c r="ORM7" s="104"/>
      <c r="ORN7" s="104"/>
      <c r="ORO7" s="104"/>
      <c r="ORP7" s="104"/>
      <c r="ORQ7" s="104"/>
      <c r="ORR7" s="104"/>
      <c r="ORS7" s="104"/>
      <c r="ORT7" s="104"/>
      <c r="ORU7" s="104"/>
      <c r="ORV7" s="104"/>
      <c r="ORW7" s="104"/>
      <c r="ORX7" s="104"/>
      <c r="ORY7" s="104"/>
      <c r="ORZ7" s="104"/>
      <c r="OSA7" s="104"/>
      <c r="OSB7" s="104"/>
      <c r="OSC7" s="104"/>
      <c r="OSD7" s="104"/>
      <c r="OSE7" s="104"/>
      <c r="OSF7" s="104"/>
      <c r="OSG7" s="104"/>
      <c r="OSH7" s="104"/>
      <c r="OSI7" s="104"/>
      <c r="OSJ7" s="104"/>
      <c r="OSK7" s="104"/>
      <c r="OSL7" s="104"/>
      <c r="OSM7" s="104"/>
      <c r="OSN7" s="104"/>
      <c r="OSO7" s="104"/>
      <c r="OSP7" s="104"/>
      <c r="OSQ7" s="104"/>
      <c r="OSR7" s="104"/>
      <c r="OSS7" s="104"/>
      <c r="OST7" s="104"/>
      <c r="OSU7" s="104"/>
      <c r="OSV7" s="104"/>
      <c r="OSW7" s="104"/>
      <c r="OSX7" s="104"/>
      <c r="OSY7" s="104"/>
      <c r="OSZ7" s="104"/>
      <c r="OTA7" s="104"/>
      <c r="OTB7" s="104"/>
      <c r="OTC7" s="104"/>
      <c r="OTD7" s="104"/>
      <c r="OTE7" s="104"/>
      <c r="OTF7" s="104"/>
      <c r="OTG7" s="104"/>
      <c r="OTH7" s="104"/>
      <c r="OTI7" s="104"/>
      <c r="OTJ7" s="104"/>
      <c r="OTK7" s="104"/>
      <c r="OTL7" s="104"/>
      <c r="OTM7" s="104"/>
      <c r="OTN7" s="104"/>
      <c r="OTO7" s="104"/>
      <c r="OTP7" s="104"/>
      <c r="OTQ7" s="104"/>
      <c r="OTR7" s="104"/>
      <c r="OTS7" s="104"/>
      <c r="OTT7" s="104"/>
      <c r="OTU7" s="104"/>
      <c r="OTV7" s="104"/>
      <c r="OTW7" s="104"/>
      <c r="OTX7" s="104"/>
      <c r="OTY7" s="104"/>
      <c r="OTZ7" s="104"/>
      <c r="OUA7" s="104"/>
      <c r="OUB7" s="104"/>
      <c r="OUC7" s="104"/>
      <c r="OUD7" s="104"/>
      <c r="OUE7" s="104"/>
      <c r="OUF7" s="104"/>
      <c r="OUG7" s="104"/>
      <c r="OUH7" s="104"/>
      <c r="OUI7" s="104"/>
      <c r="OUJ7" s="104"/>
      <c r="OUK7" s="104"/>
      <c r="OUL7" s="104"/>
      <c r="OUM7" s="104"/>
      <c r="OUN7" s="104"/>
      <c r="OUO7" s="104"/>
      <c r="OUP7" s="104"/>
      <c r="OUQ7" s="104"/>
      <c r="OUR7" s="104"/>
      <c r="OUS7" s="104"/>
      <c r="OUT7" s="104"/>
      <c r="OUU7" s="104"/>
      <c r="OUV7" s="104"/>
      <c r="OUW7" s="104"/>
      <c r="OUX7" s="104"/>
      <c r="OUY7" s="104"/>
      <c r="OUZ7" s="104"/>
      <c r="OVA7" s="104"/>
      <c r="OVB7" s="104"/>
      <c r="OVC7" s="104"/>
      <c r="OVD7" s="104"/>
      <c r="OVE7" s="104"/>
      <c r="OVF7" s="104"/>
      <c r="OVG7" s="104"/>
      <c r="OVH7" s="104"/>
      <c r="OVI7" s="104"/>
      <c r="OVJ7" s="104"/>
      <c r="OVK7" s="104"/>
      <c r="OVL7" s="104"/>
      <c r="OVM7" s="104"/>
      <c r="OVN7" s="104"/>
      <c r="OVO7" s="104"/>
      <c r="OVP7" s="104"/>
      <c r="OVQ7" s="104"/>
      <c r="OVR7" s="104"/>
      <c r="OVS7" s="104"/>
      <c r="OVT7" s="104"/>
      <c r="OVU7" s="104"/>
      <c r="OVV7" s="104"/>
      <c r="OVW7" s="104"/>
      <c r="OVX7" s="104"/>
      <c r="OVY7" s="104"/>
      <c r="OVZ7" s="104"/>
      <c r="OWA7" s="104"/>
      <c r="OWB7" s="104"/>
      <c r="OWC7" s="104"/>
      <c r="OWD7" s="104"/>
      <c r="OWE7" s="104"/>
      <c r="OWF7" s="104"/>
      <c r="OWG7" s="104"/>
      <c r="OWH7" s="104"/>
      <c r="OWI7" s="104"/>
      <c r="OWJ7" s="104"/>
      <c r="OWK7" s="104"/>
      <c r="OWL7" s="104"/>
      <c r="OWM7" s="104"/>
      <c r="OWN7" s="104"/>
      <c r="OWO7" s="104"/>
      <c r="OWP7" s="104"/>
      <c r="OWQ7" s="104"/>
      <c r="OWR7" s="104"/>
      <c r="OWS7" s="104"/>
      <c r="OWT7" s="104"/>
      <c r="OWU7" s="104"/>
      <c r="OWV7" s="104"/>
      <c r="OWW7" s="104"/>
      <c r="OWX7" s="104"/>
      <c r="OWY7" s="104"/>
      <c r="OWZ7" s="104"/>
      <c r="OXA7" s="104"/>
      <c r="OXB7" s="104"/>
      <c r="OXC7" s="104"/>
      <c r="OXD7" s="104"/>
      <c r="OXE7" s="104"/>
      <c r="OXF7" s="104"/>
      <c r="OXG7" s="104"/>
      <c r="OXH7" s="104"/>
      <c r="OXI7" s="104"/>
      <c r="OXJ7" s="104"/>
      <c r="OXK7" s="104"/>
      <c r="OXL7" s="104"/>
      <c r="OXM7" s="104"/>
      <c r="OXN7" s="104"/>
      <c r="OXO7" s="104"/>
      <c r="OXP7" s="104"/>
      <c r="OXQ7" s="104"/>
      <c r="OXR7" s="104"/>
      <c r="OXS7" s="104"/>
      <c r="OXT7" s="104"/>
      <c r="OXU7" s="104"/>
      <c r="OXV7" s="104"/>
      <c r="OXW7" s="104"/>
      <c r="OXX7" s="104"/>
      <c r="OXY7" s="104"/>
      <c r="OXZ7" s="104"/>
      <c r="OYA7" s="104"/>
      <c r="OYB7" s="104"/>
      <c r="OYC7" s="104"/>
      <c r="OYD7" s="104"/>
      <c r="OYE7" s="104"/>
      <c r="OYF7" s="104"/>
      <c r="OYG7" s="104"/>
      <c r="OYH7" s="104"/>
      <c r="OYI7" s="104"/>
      <c r="OYJ7" s="104"/>
      <c r="OYK7" s="104"/>
      <c r="OYL7" s="104"/>
      <c r="OYM7" s="104"/>
      <c r="OYN7" s="104"/>
      <c r="OYO7" s="104"/>
      <c r="OYP7" s="104"/>
      <c r="OYQ7" s="104"/>
      <c r="OYR7" s="104"/>
      <c r="OYS7" s="104"/>
      <c r="OYT7" s="104"/>
      <c r="OYU7" s="104"/>
      <c r="OYV7" s="104"/>
      <c r="OYW7" s="104"/>
      <c r="OYX7" s="104"/>
      <c r="OYY7" s="104"/>
      <c r="OYZ7" s="104"/>
      <c r="OZA7" s="104"/>
      <c r="OZB7" s="104"/>
      <c r="OZC7" s="104"/>
      <c r="OZD7" s="104"/>
      <c r="OZE7" s="104"/>
      <c r="OZF7" s="104"/>
      <c r="OZG7" s="104"/>
      <c r="OZH7" s="104"/>
      <c r="OZI7" s="104"/>
      <c r="OZJ7" s="104"/>
      <c r="OZK7" s="104"/>
      <c r="OZL7" s="104"/>
      <c r="OZM7" s="104"/>
      <c r="OZN7" s="104"/>
      <c r="OZO7" s="104"/>
      <c r="OZP7" s="104"/>
      <c r="OZQ7" s="104"/>
      <c r="OZR7" s="104"/>
      <c r="OZS7" s="104"/>
      <c r="OZT7" s="104"/>
      <c r="OZU7" s="104"/>
      <c r="OZV7" s="104"/>
      <c r="OZW7" s="104"/>
      <c r="OZX7" s="104"/>
      <c r="OZY7" s="104"/>
      <c r="OZZ7" s="104"/>
      <c r="PAA7" s="104"/>
      <c r="PAB7" s="104"/>
      <c r="PAC7" s="104"/>
      <c r="PAD7" s="104"/>
      <c r="PAE7" s="104"/>
      <c r="PAF7" s="104"/>
      <c r="PAG7" s="104"/>
      <c r="PAH7" s="104"/>
      <c r="PAI7" s="104"/>
      <c r="PAJ7" s="104"/>
      <c r="PAK7" s="104"/>
      <c r="PAL7" s="104"/>
      <c r="PAM7" s="104"/>
      <c r="PAN7" s="104"/>
      <c r="PAO7" s="104"/>
      <c r="PAP7" s="104"/>
      <c r="PAQ7" s="104"/>
      <c r="PAR7" s="104"/>
      <c r="PAS7" s="104"/>
      <c r="PAT7" s="104"/>
      <c r="PAU7" s="104"/>
      <c r="PAV7" s="104"/>
      <c r="PAW7" s="104"/>
      <c r="PAX7" s="104"/>
      <c r="PAY7" s="104"/>
      <c r="PAZ7" s="104"/>
      <c r="PBA7" s="104"/>
      <c r="PBB7" s="104"/>
      <c r="PBC7" s="104"/>
      <c r="PBD7" s="104"/>
      <c r="PBE7" s="104"/>
      <c r="PBF7" s="104"/>
      <c r="PBG7" s="104"/>
      <c r="PBH7" s="104"/>
      <c r="PBI7" s="104"/>
      <c r="PBJ7" s="104"/>
      <c r="PBK7" s="104"/>
      <c r="PBL7" s="104"/>
      <c r="PBM7" s="104"/>
      <c r="PBN7" s="104"/>
      <c r="PBO7" s="104"/>
      <c r="PBP7" s="104"/>
      <c r="PBQ7" s="104"/>
      <c r="PBR7" s="104"/>
      <c r="PBS7" s="104"/>
      <c r="PBT7" s="104"/>
      <c r="PBU7" s="104"/>
      <c r="PBV7" s="104"/>
      <c r="PBW7" s="104"/>
      <c r="PBX7" s="104"/>
      <c r="PBY7" s="104"/>
      <c r="PBZ7" s="104"/>
      <c r="PCA7" s="104"/>
      <c r="PCB7" s="104"/>
      <c r="PCC7" s="104"/>
      <c r="PCD7" s="104"/>
      <c r="PCE7" s="104"/>
      <c r="PCF7" s="104"/>
      <c r="PCG7" s="104"/>
      <c r="PCH7" s="104"/>
      <c r="PCI7" s="104"/>
      <c r="PCJ7" s="104"/>
      <c r="PCK7" s="104"/>
      <c r="PCL7" s="104"/>
      <c r="PCM7" s="104"/>
      <c r="PCN7" s="104"/>
      <c r="PCO7" s="104"/>
      <c r="PCP7" s="104"/>
      <c r="PCQ7" s="104"/>
      <c r="PCR7" s="104"/>
      <c r="PCS7" s="104"/>
      <c r="PCT7" s="104"/>
      <c r="PCU7" s="104"/>
      <c r="PCV7" s="104"/>
      <c r="PCW7" s="104"/>
      <c r="PCX7" s="104"/>
      <c r="PCY7" s="104"/>
      <c r="PCZ7" s="104"/>
      <c r="PDA7" s="104"/>
      <c r="PDB7" s="104"/>
      <c r="PDC7" s="104"/>
      <c r="PDD7" s="104"/>
      <c r="PDE7" s="104"/>
      <c r="PDF7" s="104"/>
      <c r="PDG7" s="104"/>
      <c r="PDH7" s="104"/>
      <c r="PDI7" s="104"/>
      <c r="PDJ7" s="104"/>
      <c r="PDK7" s="104"/>
      <c r="PDL7" s="104"/>
      <c r="PDM7" s="104"/>
      <c r="PDN7" s="104"/>
      <c r="PDO7" s="104"/>
      <c r="PDP7" s="104"/>
      <c r="PDQ7" s="104"/>
      <c r="PDR7" s="104"/>
      <c r="PDS7" s="104"/>
      <c r="PDT7" s="104"/>
      <c r="PDU7" s="104"/>
      <c r="PDV7" s="104"/>
      <c r="PDW7" s="104"/>
      <c r="PDX7" s="104"/>
      <c r="PDY7" s="104"/>
      <c r="PDZ7" s="104"/>
      <c r="PEA7" s="104"/>
      <c r="PEB7" s="104"/>
      <c r="PEC7" s="104"/>
      <c r="PED7" s="104"/>
      <c r="PEE7" s="104"/>
      <c r="PEF7" s="104"/>
      <c r="PEG7" s="104"/>
      <c r="PEH7" s="104"/>
      <c r="PEI7" s="104"/>
      <c r="PEJ7" s="104"/>
      <c r="PEK7" s="104"/>
      <c r="PEL7" s="104"/>
      <c r="PEM7" s="104"/>
      <c r="PEN7" s="104"/>
      <c r="PEO7" s="104"/>
      <c r="PEP7" s="104"/>
      <c r="PEQ7" s="104"/>
      <c r="PER7" s="104"/>
      <c r="PES7" s="104"/>
      <c r="PET7" s="104"/>
      <c r="PEU7" s="104"/>
      <c r="PEV7" s="104"/>
      <c r="PEW7" s="104"/>
      <c r="PEX7" s="104"/>
      <c r="PEY7" s="104"/>
      <c r="PEZ7" s="104"/>
      <c r="PFA7" s="104"/>
      <c r="PFB7" s="104"/>
      <c r="PFC7" s="104"/>
      <c r="PFD7" s="104"/>
      <c r="PFE7" s="104"/>
      <c r="PFF7" s="104"/>
      <c r="PFG7" s="104"/>
      <c r="PFH7" s="104"/>
      <c r="PFI7" s="104"/>
      <c r="PFJ7" s="104"/>
      <c r="PFK7" s="104"/>
      <c r="PFL7" s="104"/>
      <c r="PFM7" s="104"/>
      <c r="PFN7" s="104"/>
      <c r="PFO7" s="104"/>
      <c r="PFP7" s="104"/>
      <c r="PFQ7" s="104"/>
      <c r="PFR7" s="104"/>
      <c r="PFS7" s="104"/>
      <c r="PFT7" s="104"/>
      <c r="PFU7" s="104"/>
      <c r="PFV7" s="104"/>
      <c r="PFW7" s="104"/>
      <c r="PFX7" s="104"/>
      <c r="PFY7" s="104"/>
      <c r="PFZ7" s="104"/>
      <c r="PGA7" s="104"/>
      <c r="PGB7" s="104"/>
      <c r="PGC7" s="104"/>
      <c r="PGD7" s="104"/>
      <c r="PGE7" s="104"/>
      <c r="PGF7" s="104"/>
      <c r="PGG7" s="104"/>
      <c r="PGH7" s="104"/>
      <c r="PGI7" s="104"/>
      <c r="PGJ7" s="104"/>
      <c r="PGK7" s="104"/>
      <c r="PGL7" s="104"/>
      <c r="PGM7" s="104"/>
      <c r="PGN7" s="104"/>
      <c r="PGO7" s="104"/>
      <c r="PGP7" s="104"/>
      <c r="PGQ7" s="104"/>
      <c r="PGR7" s="104"/>
      <c r="PGS7" s="104"/>
      <c r="PGT7" s="104"/>
      <c r="PGU7" s="104"/>
      <c r="PGV7" s="104"/>
      <c r="PGW7" s="104"/>
      <c r="PGX7" s="104"/>
      <c r="PGY7" s="104"/>
      <c r="PGZ7" s="104"/>
      <c r="PHA7" s="104"/>
      <c r="PHB7" s="104"/>
      <c r="PHC7" s="104"/>
      <c r="PHD7" s="104"/>
      <c r="PHE7" s="104"/>
      <c r="PHF7" s="104"/>
      <c r="PHG7" s="104"/>
      <c r="PHH7" s="104"/>
      <c r="PHI7" s="104"/>
      <c r="PHJ7" s="104"/>
      <c r="PHK7" s="104"/>
      <c r="PHL7" s="104"/>
      <c r="PHM7" s="104"/>
      <c r="PHN7" s="104"/>
      <c r="PHO7" s="104"/>
      <c r="PHP7" s="104"/>
      <c r="PHQ7" s="104"/>
      <c r="PHR7" s="104"/>
      <c r="PHS7" s="104"/>
      <c r="PHT7" s="104"/>
      <c r="PHU7" s="104"/>
      <c r="PHV7" s="104"/>
      <c r="PHW7" s="104"/>
      <c r="PHX7" s="104"/>
      <c r="PHY7" s="104"/>
      <c r="PHZ7" s="104"/>
      <c r="PIA7" s="104"/>
      <c r="PIB7" s="104"/>
      <c r="PIC7" s="104"/>
      <c r="PID7" s="104"/>
      <c r="PIE7" s="104"/>
      <c r="PIF7" s="104"/>
      <c r="PIG7" s="104"/>
      <c r="PIH7" s="104"/>
      <c r="PII7" s="104"/>
      <c r="PIJ7" s="104"/>
      <c r="PIK7" s="104"/>
      <c r="PIL7" s="104"/>
      <c r="PIM7" s="104"/>
      <c r="PIN7" s="104"/>
      <c r="PIO7" s="104"/>
      <c r="PIP7" s="104"/>
      <c r="PIQ7" s="104"/>
      <c r="PIR7" s="104"/>
      <c r="PIS7" s="104"/>
      <c r="PIT7" s="104"/>
      <c r="PIU7" s="104"/>
      <c r="PIV7" s="104"/>
      <c r="PIW7" s="104"/>
      <c r="PIX7" s="104"/>
      <c r="PIY7" s="104"/>
      <c r="PIZ7" s="104"/>
      <c r="PJA7" s="104"/>
      <c r="PJB7" s="104"/>
      <c r="PJC7" s="104"/>
      <c r="PJD7" s="104"/>
      <c r="PJE7" s="104"/>
      <c r="PJF7" s="104"/>
      <c r="PJG7" s="104"/>
      <c r="PJH7" s="104"/>
      <c r="PJI7" s="104"/>
      <c r="PJJ7" s="104"/>
      <c r="PJK7" s="104"/>
      <c r="PJL7" s="104"/>
      <c r="PJM7" s="104"/>
      <c r="PJN7" s="104"/>
      <c r="PJO7" s="104"/>
      <c r="PJP7" s="104"/>
      <c r="PJQ7" s="104"/>
      <c r="PJR7" s="104"/>
      <c r="PJS7" s="104"/>
      <c r="PJT7" s="104"/>
      <c r="PJU7" s="104"/>
      <c r="PJV7" s="104"/>
      <c r="PJW7" s="104"/>
      <c r="PJX7" s="104"/>
      <c r="PJY7" s="104"/>
      <c r="PJZ7" s="104"/>
      <c r="PKA7" s="104"/>
      <c r="PKB7" s="104"/>
      <c r="PKC7" s="104"/>
      <c r="PKD7" s="104"/>
      <c r="PKE7" s="104"/>
      <c r="PKF7" s="104"/>
      <c r="PKG7" s="104"/>
      <c r="PKH7" s="104"/>
      <c r="PKI7" s="104"/>
      <c r="PKJ7" s="104"/>
      <c r="PKK7" s="104"/>
      <c r="PKL7" s="104"/>
      <c r="PKM7" s="104"/>
      <c r="PKN7" s="104"/>
      <c r="PKO7" s="104"/>
      <c r="PKP7" s="104"/>
      <c r="PKQ7" s="104"/>
      <c r="PKR7" s="104"/>
      <c r="PKS7" s="104"/>
      <c r="PKT7" s="104"/>
      <c r="PKU7" s="104"/>
      <c r="PKV7" s="104"/>
      <c r="PKW7" s="104"/>
      <c r="PKX7" s="104"/>
      <c r="PKY7" s="104"/>
      <c r="PKZ7" s="104"/>
      <c r="PLA7" s="104"/>
      <c r="PLB7" s="104"/>
      <c r="PLC7" s="104"/>
      <c r="PLD7" s="104"/>
      <c r="PLE7" s="104"/>
      <c r="PLF7" s="104"/>
      <c r="PLG7" s="104"/>
      <c r="PLH7" s="104"/>
      <c r="PLI7" s="104"/>
      <c r="PLJ7" s="104"/>
      <c r="PLK7" s="104"/>
      <c r="PLL7" s="104"/>
      <c r="PLM7" s="104"/>
      <c r="PLN7" s="104"/>
      <c r="PLO7" s="104"/>
      <c r="PLP7" s="104"/>
      <c r="PLQ7" s="104"/>
      <c r="PLR7" s="104"/>
      <c r="PLS7" s="104"/>
      <c r="PLT7" s="104"/>
      <c r="PLU7" s="104"/>
      <c r="PLV7" s="104"/>
      <c r="PLW7" s="104"/>
      <c r="PLX7" s="104"/>
      <c r="PLY7" s="104"/>
      <c r="PLZ7" s="104"/>
      <c r="PMA7" s="104"/>
      <c r="PMB7" s="104"/>
      <c r="PMC7" s="104"/>
      <c r="PMD7" s="104"/>
      <c r="PME7" s="104"/>
      <c r="PMF7" s="104"/>
      <c r="PMG7" s="104"/>
      <c r="PMH7" s="104"/>
      <c r="PMI7" s="104"/>
      <c r="PMJ7" s="104"/>
      <c r="PMK7" s="104"/>
      <c r="PML7" s="104"/>
      <c r="PMM7" s="104"/>
      <c r="PMN7" s="104"/>
      <c r="PMO7" s="104"/>
      <c r="PMP7" s="104"/>
      <c r="PMQ7" s="104"/>
      <c r="PMR7" s="104"/>
      <c r="PMS7" s="104"/>
      <c r="PMT7" s="104"/>
      <c r="PMU7" s="104"/>
      <c r="PMV7" s="104"/>
      <c r="PMW7" s="104"/>
      <c r="PMX7" s="104"/>
      <c r="PMY7" s="104"/>
      <c r="PMZ7" s="104"/>
      <c r="PNA7" s="104"/>
      <c r="PNB7" s="104"/>
      <c r="PNC7" s="104"/>
      <c r="PND7" s="104"/>
      <c r="PNE7" s="104"/>
      <c r="PNF7" s="104"/>
      <c r="PNG7" s="104"/>
      <c r="PNH7" s="104"/>
      <c r="PNI7" s="104"/>
      <c r="PNJ7" s="104"/>
      <c r="PNK7" s="104"/>
      <c r="PNL7" s="104"/>
      <c r="PNM7" s="104"/>
      <c r="PNN7" s="104"/>
      <c r="PNO7" s="104"/>
      <c r="PNP7" s="104"/>
      <c r="PNQ7" s="104"/>
      <c r="PNR7" s="104"/>
      <c r="PNS7" s="104"/>
      <c r="PNT7" s="104"/>
      <c r="PNU7" s="104"/>
      <c r="PNV7" s="104"/>
      <c r="PNW7" s="104"/>
      <c r="PNX7" s="104"/>
      <c r="PNY7" s="104"/>
      <c r="PNZ7" s="104"/>
      <c r="POA7" s="104"/>
      <c r="POB7" s="104"/>
      <c r="POC7" s="104"/>
      <c r="POD7" s="104"/>
      <c r="POE7" s="104"/>
      <c r="POF7" s="104"/>
      <c r="POG7" s="104"/>
      <c r="POH7" s="104"/>
      <c r="POI7" s="104"/>
      <c r="POJ7" s="104"/>
      <c r="POK7" s="104"/>
      <c r="POL7" s="104"/>
      <c r="POM7" s="104"/>
      <c r="PON7" s="104"/>
      <c r="POO7" s="104"/>
      <c r="POP7" s="104"/>
      <c r="POQ7" s="104"/>
      <c r="POR7" s="104"/>
      <c r="POS7" s="104"/>
      <c r="POT7" s="104"/>
      <c r="POU7" s="104"/>
      <c r="POV7" s="104"/>
      <c r="POW7" s="104"/>
      <c r="POX7" s="104"/>
      <c r="POY7" s="104"/>
      <c r="POZ7" s="104"/>
      <c r="PPA7" s="104"/>
      <c r="PPB7" s="104"/>
      <c r="PPC7" s="104"/>
      <c r="PPD7" s="104"/>
      <c r="PPE7" s="104"/>
      <c r="PPF7" s="104"/>
      <c r="PPG7" s="104"/>
      <c r="PPH7" s="104"/>
      <c r="PPI7" s="104"/>
      <c r="PPJ7" s="104"/>
      <c r="PPK7" s="104"/>
      <c r="PPL7" s="104"/>
      <c r="PPM7" s="104"/>
      <c r="PPN7" s="104"/>
      <c r="PPO7" s="104"/>
      <c r="PPP7" s="104"/>
      <c r="PPQ7" s="104"/>
      <c r="PPR7" s="104"/>
      <c r="PPS7" s="104"/>
      <c r="PPT7" s="104"/>
      <c r="PPU7" s="104"/>
      <c r="PPV7" s="104"/>
      <c r="PPW7" s="104"/>
      <c r="PPX7" s="104"/>
      <c r="PPY7" s="104"/>
      <c r="PPZ7" s="104"/>
      <c r="PQA7" s="104"/>
      <c r="PQB7" s="104"/>
      <c r="PQC7" s="104"/>
      <c r="PQD7" s="104"/>
      <c r="PQE7" s="104"/>
      <c r="PQF7" s="104"/>
      <c r="PQG7" s="104"/>
      <c r="PQH7" s="104"/>
      <c r="PQI7" s="104"/>
      <c r="PQJ7" s="104"/>
      <c r="PQK7" s="104"/>
      <c r="PQL7" s="104"/>
      <c r="PQM7" s="104"/>
      <c r="PQN7" s="104"/>
      <c r="PQO7" s="104"/>
      <c r="PQP7" s="104"/>
      <c r="PQQ7" s="104"/>
      <c r="PQR7" s="104"/>
      <c r="PQS7" s="104"/>
      <c r="PQT7" s="104"/>
      <c r="PQU7" s="104"/>
      <c r="PQV7" s="104"/>
      <c r="PQW7" s="104"/>
      <c r="PQX7" s="104"/>
      <c r="PQY7" s="104"/>
      <c r="PQZ7" s="104"/>
      <c r="PRA7" s="104"/>
      <c r="PRB7" s="104"/>
      <c r="PRC7" s="104"/>
      <c r="PRD7" s="104"/>
      <c r="PRE7" s="104"/>
      <c r="PRF7" s="104"/>
      <c r="PRG7" s="104"/>
      <c r="PRH7" s="104"/>
      <c r="PRI7" s="104"/>
      <c r="PRJ7" s="104"/>
      <c r="PRK7" s="104"/>
      <c r="PRL7" s="104"/>
      <c r="PRM7" s="104"/>
      <c r="PRN7" s="104"/>
      <c r="PRO7" s="104"/>
      <c r="PRP7" s="104"/>
      <c r="PRQ7" s="104"/>
      <c r="PRR7" s="104"/>
      <c r="PRS7" s="104"/>
      <c r="PRT7" s="104"/>
      <c r="PRU7" s="104"/>
      <c r="PRV7" s="104"/>
      <c r="PRW7" s="104"/>
      <c r="PRX7" s="104"/>
      <c r="PRY7" s="104"/>
      <c r="PRZ7" s="104"/>
      <c r="PSA7" s="104"/>
      <c r="PSB7" s="104"/>
      <c r="PSC7" s="104"/>
      <c r="PSD7" s="104"/>
      <c r="PSE7" s="104"/>
      <c r="PSF7" s="104"/>
      <c r="PSG7" s="104"/>
      <c r="PSH7" s="104"/>
      <c r="PSI7" s="104"/>
      <c r="PSJ7" s="104"/>
      <c r="PSK7" s="104"/>
      <c r="PSL7" s="104"/>
      <c r="PSM7" s="104"/>
      <c r="PSN7" s="104"/>
      <c r="PSO7" s="104"/>
      <c r="PSP7" s="104"/>
      <c r="PSQ7" s="104"/>
      <c r="PSR7" s="104"/>
      <c r="PSS7" s="104"/>
      <c r="PST7" s="104"/>
      <c r="PSU7" s="104"/>
      <c r="PSV7" s="104"/>
      <c r="PSW7" s="104"/>
      <c r="PSX7" s="104"/>
      <c r="PSY7" s="104"/>
      <c r="PSZ7" s="104"/>
      <c r="PTA7" s="104"/>
      <c r="PTB7" s="104"/>
      <c r="PTC7" s="104"/>
      <c r="PTD7" s="104"/>
      <c r="PTE7" s="104"/>
      <c r="PTF7" s="104"/>
      <c r="PTG7" s="104"/>
      <c r="PTH7" s="104"/>
      <c r="PTI7" s="104"/>
      <c r="PTJ7" s="104"/>
      <c r="PTK7" s="104"/>
      <c r="PTL7" s="104"/>
      <c r="PTM7" s="104"/>
      <c r="PTN7" s="104"/>
      <c r="PTO7" s="104"/>
      <c r="PTP7" s="104"/>
      <c r="PTQ7" s="104"/>
      <c r="PTR7" s="104"/>
      <c r="PTS7" s="104"/>
      <c r="PTT7" s="104"/>
      <c r="PTU7" s="104"/>
      <c r="PTV7" s="104"/>
      <c r="PTW7" s="104"/>
      <c r="PTX7" s="104"/>
      <c r="PTY7" s="104"/>
      <c r="PTZ7" s="104"/>
      <c r="PUA7" s="104"/>
      <c r="PUB7" s="104"/>
      <c r="PUC7" s="104"/>
      <c r="PUD7" s="104"/>
      <c r="PUE7" s="104"/>
      <c r="PUF7" s="104"/>
      <c r="PUG7" s="104"/>
      <c r="PUH7" s="104"/>
      <c r="PUI7" s="104"/>
      <c r="PUJ7" s="104"/>
      <c r="PUK7" s="104"/>
      <c r="PUL7" s="104"/>
      <c r="PUM7" s="104"/>
      <c r="PUN7" s="104"/>
      <c r="PUO7" s="104"/>
      <c r="PUP7" s="104"/>
      <c r="PUQ7" s="104"/>
      <c r="PUR7" s="104"/>
      <c r="PUS7" s="104"/>
      <c r="PUT7" s="104"/>
      <c r="PUU7" s="104"/>
      <c r="PUV7" s="104"/>
      <c r="PUW7" s="104"/>
      <c r="PUX7" s="104"/>
      <c r="PUY7" s="104"/>
      <c r="PUZ7" s="104"/>
      <c r="PVA7" s="104"/>
      <c r="PVB7" s="104"/>
      <c r="PVC7" s="104"/>
      <c r="PVD7" s="104"/>
      <c r="PVE7" s="104"/>
      <c r="PVF7" s="104"/>
      <c r="PVG7" s="104"/>
      <c r="PVH7" s="104"/>
      <c r="PVI7" s="104"/>
      <c r="PVJ7" s="104"/>
      <c r="PVK7" s="104"/>
      <c r="PVL7" s="104"/>
      <c r="PVM7" s="104"/>
      <c r="PVN7" s="104"/>
      <c r="PVO7" s="104"/>
      <c r="PVP7" s="104"/>
      <c r="PVQ7" s="104"/>
      <c r="PVR7" s="104"/>
      <c r="PVS7" s="104"/>
      <c r="PVT7" s="104"/>
      <c r="PVU7" s="104"/>
      <c r="PVV7" s="104"/>
      <c r="PVW7" s="104"/>
      <c r="PVX7" s="104"/>
      <c r="PVY7" s="104"/>
      <c r="PVZ7" s="104"/>
      <c r="PWA7" s="104"/>
      <c r="PWB7" s="104"/>
      <c r="PWC7" s="104"/>
      <c r="PWD7" s="104"/>
      <c r="PWE7" s="104"/>
      <c r="PWF7" s="104"/>
      <c r="PWG7" s="104"/>
      <c r="PWH7" s="104"/>
      <c r="PWI7" s="104"/>
      <c r="PWJ7" s="104"/>
      <c r="PWK7" s="104"/>
      <c r="PWL7" s="104"/>
      <c r="PWM7" s="104"/>
      <c r="PWN7" s="104"/>
      <c r="PWO7" s="104"/>
      <c r="PWP7" s="104"/>
      <c r="PWQ7" s="104"/>
      <c r="PWR7" s="104"/>
      <c r="PWS7" s="104"/>
      <c r="PWT7" s="104"/>
      <c r="PWU7" s="104"/>
      <c r="PWV7" s="104"/>
      <c r="PWW7" s="104"/>
      <c r="PWX7" s="104"/>
      <c r="PWY7" s="104"/>
      <c r="PWZ7" s="104"/>
      <c r="PXA7" s="104"/>
      <c r="PXB7" s="104"/>
      <c r="PXC7" s="104"/>
      <c r="PXD7" s="104"/>
      <c r="PXE7" s="104"/>
      <c r="PXF7" s="104"/>
      <c r="PXG7" s="104"/>
      <c r="PXH7" s="104"/>
      <c r="PXI7" s="104"/>
      <c r="PXJ7" s="104"/>
      <c r="PXK7" s="104"/>
      <c r="PXL7" s="104"/>
      <c r="PXM7" s="104"/>
      <c r="PXN7" s="104"/>
      <c r="PXO7" s="104"/>
      <c r="PXP7" s="104"/>
      <c r="PXQ7" s="104"/>
      <c r="PXR7" s="104"/>
      <c r="PXS7" s="104"/>
      <c r="PXT7" s="104"/>
      <c r="PXU7" s="104"/>
      <c r="PXV7" s="104"/>
      <c r="PXW7" s="104"/>
      <c r="PXX7" s="104"/>
      <c r="PXY7" s="104"/>
      <c r="PXZ7" s="104"/>
      <c r="PYA7" s="104"/>
      <c r="PYB7" s="104"/>
      <c r="PYC7" s="104"/>
      <c r="PYD7" s="104"/>
      <c r="PYE7" s="104"/>
      <c r="PYF7" s="104"/>
      <c r="PYG7" s="104"/>
      <c r="PYH7" s="104"/>
      <c r="PYI7" s="104"/>
      <c r="PYJ7" s="104"/>
      <c r="PYK7" s="104"/>
      <c r="PYL7" s="104"/>
      <c r="PYM7" s="104"/>
      <c r="PYN7" s="104"/>
      <c r="PYO7" s="104"/>
      <c r="PYP7" s="104"/>
      <c r="PYQ7" s="104"/>
      <c r="PYR7" s="104"/>
      <c r="PYS7" s="104"/>
      <c r="PYT7" s="104"/>
      <c r="PYU7" s="104"/>
      <c r="PYV7" s="104"/>
      <c r="PYW7" s="104"/>
      <c r="PYX7" s="104"/>
      <c r="PYY7" s="104"/>
      <c r="PYZ7" s="104"/>
      <c r="PZA7" s="104"/>
      <c r="PZB7" s="104"/>
      <c r="PZC7" s="104"/>
      <c r="PZD7" s="104"/>
      <c r="PZE7" s="104"/>
      <c r="PZF7" s="104"/>
      <c r="PZG7" s="104"/>
      <c r="PZH7" s="104"/>
      <c r="PZI7" s="104"/>
      <c r="PZJ7" s="104"/>
      <c r="PZK7" s="104"/>
      <c r="PZL7" s="104"/>
      <c r="PZM7" s="104"/>
      <c r="PZN7" s="104"/>
      <c r="PZO7" s="104"/>
      <c r="PZP7" s="104"/>
      <c r="PZQ7" s="104"/>
      <c r="PZR7" s="104"/>
      <c r="PZS7" s="104"/>
      <c r="PZT7" s="104"/>
      <c r="PZU7" s="104"/>
      <c r="PZV7" s="104"/>
      <c r="PZW7" s="104"/>
      <c r="PZX7" s="104"/>
      <c r="PZY7" s="104"/>
      <c r="PZZ7" s="104"/>
      <c r="QAA7" s="104"/>
      <c r="QAB7" s="104"/>
      <c r="QAC7" s="104"/>
      <c r="QAD7" s="104"/>
      <c r="QAE7" s="104"/>
      <c r="QAF7" s="104"/>
      <c r="QAG7" s="104"/>
      <c r="QAH7" s="104"/>
      <c r="QAI7" s="104"/>
      <c r="QAJ7" s="104"/>
      <c r="QAK7" s="104"/>
      <c r="QAL7" s="104"/>
      <c r="QAM7" s="104"/>
      <c r="QAN7" s="104"/>
      <c r="QAO7" s="104"/>
      <c r="QAP7" s="104"/>
      <c r="QAQ7" s="104"/>
      <c r="QAR7" s="104"/>
      <c r="QAS7" s="104"/>
      <c r="QAT7" s="104"/>
      <c r="QAU7" s="104"/>
      <c r="QAV7" s="104"/>
      <c r="QAW7" s="104"/>
      <c r="QAX7" s="104"/>
      <c r="QAY7" s="104"/>
      <c r="QAZ7" s="104"/>
      <c r="QBA7" s="104"/>
      <c r="QBB7" s="104"/>
      <c r="QBC7" s="104"/>
      <c r="QBD7" s="104"/>
      <c r="QBE7" s="104"/>
      <c r="QBF7" s="104"/>
      <c r="QBG7" s="104"/>
      <c r="QBH7" s="104"/>
      <c r="QBI7" s="104"/>
      <c r="QBJ7" s="104"/>
      <c r="QBK7" s="104"/>
      <c r="QBL7" s="104"/>
      <c r="QBM7" s="104"/>
      <c r="QBN7" s="104"/>
      <c r="QBO7" s="104"/>
      <c r="QBP7" s="104"/>
      <c r="QBQ7" s="104"/>
      <c r="QBR7" s="104"/>
      <c r="QBS7" s="104"/>
      <c r="QBT7" s="104"/>
      <c r="QBU7" s="104"/>
      <c r="QBV7" s="104"/>
      <c r="QBW7" s="104"/>
      <c r="QBX7" s="104"/>
      <c r="QBY7" s="104"/>
      <c r="QBZ7" s="104"/>
      <c r="QCA7" s="104"/>
      <c r="QCB7" s="104"/>
      <c r="QCC7" s="104"/>
      <c r="QCD7" s="104"/>
      <c r="QCE7" s="104"/>
      <c r="QCF7" s="104"/>
      <c r="QCG7" s="104"/>
      <c r="QCH7" s="104"/>
      <c r="QCI7" s="104"/>
      <c r="QCJ7" s="104"/>
      <c r="QCK7" s="104"/>
      <c r="QCL7" s="104"/>
      <c r="QCM7" s="104"/>
      <c r="QCN7" s="104"/>
      <c r="QCO7" s="104"/>
      <c r="QCP7" s="104"/>
      <c r="QCQ7" s="104"/>
      <c r="QCR7" s="104"/>
      <c r="QCS7" s="104"/>
      <c r="QCT7" s="104"/>
      <c r="QCU7" s="104"/>
      <c r="QCV7" s="104"/>
      <c r="QCW7" s="104"/>
      <c r="QCX7" s="104"/>
      <c r="QCY7" s="104"/>
      <c r="QCZ7" s="104"/>
      <c r="QDA7" s="104"/>
      <c r="QDB7" s="104"/>
      <c r="QDC7" s="104"/>
      <c r="QDD7" s="104"/>
      <c r="QDE7" s="104"/>
      <c r="QDF7" s="104"/>
      <c r="QDG7" s="104"/>
      <c r="QDH7" s="104"/>
      <c r="QDI7" s="104"/>
      <c r="QDJ7" s="104"/>
      <c r="QDK7" s="104"/>
      <c r="QDL7" s="104"/>
      <c r="QDM7" s="104"/>
      <c r="QDN7" s="104"/>
      <c r="QDO7" s="104"/>
      <c r="QDP7" s="104"/>
      <c r="QDQ7" s="104"/>
      <c r="QDR7" s="104"/>
      <c r="QDS7" s="104"/>
      <c r="QDT7" s="104"/>
      <c r="QDU7" s="104"/>
      <c r="QDV7" s="104"/>
      <c r="QDW7" s="104"/>
      <c r="QDX7" s="104"/>
      <c r="QDY7" s="104"/>
      <c r="QDZ7" s="104"/>
      <c r="QEA7" s="104"/>
      <c r="QEB7" s="104"/>
      <c r="QEC7" s="104"/>
      <c r="QED7" s="104"/>
      <c r="QEE7" s="104"/>
      <c r="QEF7" s="104"/>
      <c r="QEG7" s="104"/>
      <c r="QEH7" s="104"/>
      <c r="QEI7" s="104"/>
      <c r="QEJ7" s="104"/>
      <c r="QEK7" s="104"/>
      <c r="QEL7" s="104"/>
      <c r="QEM7" s="104"/>
      <c r="QEN7" s="104"/>
      <c r="QEO7" s="104"/>
      <c r="QEP7" s="104"/>
      <c r="QEQ7" s="104"/>
      <c r="QER7" s="104"/>
      <c r="QES7" s="104"/>
      <c r="QET7" s="104"/>
      <c r="QEU7" s="104"/>
      <c r="QEV7" s="104"/>
      <c r="QEW7" s="104"/>
      <c r="QEX7" s="104"/>
      <c r="QEY7" s="104"/>
      <c r="QEZ7" s="104"/>
      <c r="QFA7" s="104"/>
      <c r="QFB7" s="104"/>
      <c r="QFC7" s="104"/>
      <c r="QFD7" s="104"/>
      <c r="QFE7" s="104"/>
      <c r="QFF7" s="104"/>
      <c r="QFG7" s="104"/>
      <c r="QFH7" s="104"/>
      <c r="QFI7" s="104"/>
      <c r="QFJ7" s="104"/>
      <c r="QFK7" s="104"/>
      <c r="QFL7" s="104"/>
      <c r="QFM7" s="104"/>
      <c r="QFN7" s="104"/>
      <c r="QFO7" s="104"/>
      <c r="QFP7" s="104"/>
      <c r="QFQ7" s="104"/>
      <c r="QFR7" s="104"/>
      <c r="QFS7" s="104"/>
      <c r="QFT7" s="104"/>
      <c r="QFU7" s="104"/>
      <c r="QFV7" s="104"/>
      <c r="QFW7" s="104"/>
      <c r="QFX7" s="104"/>
      <c r="QFY7" s="104"/>
      <c r="QFZ7" s="104"/>
      <c r="QGA7" s="104"/>
      <c r="QGB7" s="104"/>
      <c r="QGC7" s="104"/>
      <c r="QGD7" s="104"/>
      <c r="QGE7" s="104"/>
      <c r="QGF7" s="104"/>
      <c r="QGG7" s="104"/>
      <c r="QGH7" s="104"/>
      <c r="QGI7" s="104"/>
      <c r="QGJ7" s="104"/>
      <c r="QGK7" s="104"/>
      <c r="QGL7" s="104"/>
      <c r="QGM7" s="104"/>
      <c r="QGN7" s="104"/>
      <c r="QGO7" s="104"/>
      <c r="QGP7" s="104"/>
      <c r="QGQ7" s="104"/>
      <c r="QGR7" s="104"/>
      <c r="QGS7" s="104"/>
      <c r="QGT7" s="104"/>
      <c r="QGU7" s="104"/>
      <c r="QGV7" s="104"/>
      <c r="QGW7" s="104"/>
      <c r="QGX7" s="104"/>
      <c r="QGY7" s="104"/>
      <c r="QGZ7" s="104"/>
      <c r="QHA7" s="104"/>
      <c r="QHB7" s="104"/>
      <c r="QHC7" s="104"/>
      <c r="QHD7" s="104"/>
      <c r="QHE7" s="104"/>
      <c r="QHF7" s="104"/>
      <c r="QHG7" s="104"/>
      <c r="QHH7" s="104"/>
      <c r="QHI7" s="104"/>
      <c r="QHJ7" s="104"/>
      <c r="QHK7" s="104"/>
      <c r="QHL7" s="104"/>
      <c r="QHM7" s="104"/>
      <c r="QHN7" s="104"/>
      <c r="QHO7" s="104"/>
      <c r="QHP7" s="104"/>
      <c r="QHQ7" s="104"/>
      <c r="QHR7" s="104"/>
      <c r="QHS7" s="104"/>
      <c r="QHT7" s="104"/>
      <c r="QHU7" s="104"/>
      <c r="QHV7" s="104"/>
      <c r="QHW7" s="104"/>
      <c r="QHX7" s="104"/>
      <c r="QHY7" s="104"/>
      <c r="QHZ7" s="104"/>
      <c r="QIA7" s="104"/>
      <c r="QIB7" s="104"/>
      <c r="QIC7" s="104"/>
      <c r="QID7" s="104"/>
      <c r="QIE7" s="104"/>
      <c r="QIF7" s="104"/>
      <c r="QIG7" s="104"/>
      <c r="QIH7" s="104"/>
      <c r="QII7" s="104"/>
      <c r="QIJ7" s="104"/>
      <c r="QIK7" s="104"/>
      <c r="QIL7" s="104"/>
      <c r="QIM7" s="104"/>
      <c r="QIN7" s="104"/>
      <c r="QIO7" s="104"/>
      <c r="QIP7" s="104"/>
      <c r="QIQ7" s="104"/>
      <c r="QIR7" s="104"/>
      <c r="QIS7" s="104"/>
      <c r="QIT7" s="104"/>
      <c r="QIU7" s="104"/>
      <c r="QIV7" s="104"/>
      <c r="QIW7" s="104"/>
      <c r="QIX7" s="104"/>
      <c r="QIY7" s="104"/>
      <c r="QIZ7" s="104"/>
      <c r="QJA7" s="104"/>
      <c r="QJB7" s="104"/>
      <c r="QJC7" s="104"/>
      <c r="QJD7" s="104"/>
      <c r="QJE7" s="104"/>
      <c r="QJF7" s="104"/>
      <c r="QJG7" s="104"/>
      <c r="QJH7" s="104"/>
      <c r="QJI7" s="104"/>
      <c r="QJJ7" s="104"/>
      <c r="QJK7" s="104"/>
      <c r="QJL7" s="104"/>
      <c r="QJM7" s="104"/>
      <c r="QJN7" s="104"/>
      <c r="QJO7" s="104"/>
      <c r="QJP7" s="104"/>
      <c r="QJQ7" s="104"/>
      <c r="QJR7" s="104"/>
      <c r="QJS7" s="104"/>
      <c r="QJT7" s="104"/>
      <c r="QJU7" s="104"/>
      <c r="QJV7" s="104"/>
      <c r="QJW7" s="104"/>
      <c r="QJX7" s="104"/>
      <c r="QJY7" s="104"/>
      <c r="QJZ7" s="104"/>
      <c r="QKA7" s="104"/>
      <c r="QKB7" s="104"/>
      <c r="QKC7" s="104"/>
      <c r="QKD7" s="104"/>
      <c r="QKE7" s="104"/>
      <c r="QKF7" s="104"/>
      <c r="QKG7" s="104"/>
      <c r="QKH7" s="104"/>
      <c r="QKI7" s="104"/>
      <c r="QKJ7" s="104"/>
      <c r="QKK7" s="104"/>
      <c r="QKL7" s="104"/>
      <c r="QKM7" s="104"/>
      <c r="QKN7" s="104"/>
      <c r="QKO7" s="104"/>
      <c r="QKP7" s="104"/>
      <c r="QKQ7" s="104"/>
      <c r="QKR7" s="104"/>
      <c r="QKS7" s="104"/>
      <c r="QKT7" s="104"/>
      <c r="QKU7" s="104"/>
      <c r="QKV7" s="104"/>
      <c r="QKW7" s="104"/>
      <c r="QKX7" s="104"/>
      <c r="QKY7" s="104"/>
      <c r="QKZ7" s="104"/>
      <c r="QLA7" s="104"/>
      <c r="QLB7" s="104"/>
      <c r="QLC7" s="104"/>
      <c r="QLD7" s="104"/>
      <c r="QLE7" s="104"/>
      <c r="QLF7" s="104"/>
      <c r="QLG7" s="104"/>
      <c r="QLH7" s="104"/>
      <c r="QLI7" s="104"/>
      <c r="QLJ7" s="104"/>
      <c r="QLK7" s="104"/>
      <c r="QLL7" s="104"/>
      <c r="QLM7" s="104"/>
      <c r="QLN7" s="104"/>
      <c r="QLO7" s="104"/>
      <c r="QLP7" s="104"/>
      <c r="QLQ7" s="104"/>
      <c r="QLR7" s="104"/>
      <c r="QLS7" s="104"/>
      <c r="QLT7" s="104"/>
      <c r="QLU7" s="104"/>
      <c r="QLV7" s="104"/>
      <c r="QLW7" s="104"/>
      <c r="QLX7" s="104"/>
      <c r="QLY7" s="104"/>
      <c r="QLZ7" s="104"/>
      <c r="QMA7" s="104"/>
      <c r="QMB7" s="104"/>
      <c r="QMC7" s="104"/>
      <c r="QMD7" s="104"/>
      <c r="QME7" s="104"/>
      <c r="QMF7" s="104"/>
      <c r="QMG7" s="104"/>
      <c r="QMH7" s="104"/>
      <c r="QMI7" s="104"/>
      <c r="QMJ7" s="104"/>
      <c r="QMK7" s="104"/>
      <c r="QML7" s="104"/>
      <c r="QMM7" s="104"/>
      <c r="QMN7" s="104"/>
      <c r="QMO7" s="104"/>
      <c r="QMP7" s="104"/>
      <c r="QMQ7" s="104"/>
      <c r="QMR7" s="104"/>
      <c r="QMS7" s="104"/>
      <c r="QMT7" s="104"/>
      <c r="QMU7" s="104"/>
      <c r="QMV7" s="104"/>
      <c r="QMW7" s="104"/>
      <c r="QMX7" s="104"/>
      <c r="QMY7" s="104"/>
      <c r="QMZ7" s="104"/>
      <c r="QNA7" s="104"/>
      <c r="QNB7" s="104"/>
      <c r="QNC7" s="104"/>
      <c r="QND7" s="104"/>
      <c r="QNE7" s="104"/>
      <c r="QNF7" s="104"/>
      <c r="QNG7" s="104"/>
      <c r="QNH7" s="104"/>
      <c r="QNI7" s="104"/>
      <c r="QNJ7" s="104"/>
      <c r="QNK7" s="104"/>
      <c r="QNL7" s="104"/>
      <c r="QNM7" s="104"/>
      <c r="QNN7" s="104"/>
      <c r="QNO7" s="104"/>
      <c r="QNP7" s="104"/>
      <c r="QNQ7" s="104"/>
      <c r="QNR7" s="104"/>
      <c r="QNS7" s="104"/>
      <c r="QNT7" s="104"/>
      <c r="QNU7" s="104"/>
      <c r="QNV7" s="104"/>
      <c r="QNW7" s="104"/>
      <c r="QNX7" s="104"/>
      <c r="QNY7" s="104"/>
      <c r="QNZ7" s="104"/>
      <c r="QOA7" s="104"/>
      <c r="QOB7" s="104"/>
      <c r="QOC7" s="104"/>
      <c r="QOD7" s="104"/>
      <c r="QOE7" s="104"/>
      <c r="QOF7" s="104"/>
      <c r="QOG7" s="104"/>
      <c r="QOH7" s="104"/>
      <c r="QOI7" s="104"/>
      <c r="QOJ7" s="104"/>
      <c r="QOK7" s="104"/>
      <c r="QOL7" s="104"/>
      <c r="QOM7" s="104"/>
      <c r="QON7" s="104"/>
      <c r="QOO7" s="104"/>
      <c r="QOP7" s="104"/>
      <c r="QOQ7" s="104"/>
      <c r="QOR7" s="104"/>
      <c r="QOS7" s="104"/>
      <c r="QOT7" s="104"/>
      <c r="QOU7" s="104"/>
      <c r="QOV7" s="104"/>
      <c r="QOW7" s="104"/>
      <c r="QOX7" s="104"/>
      <c r="QOY7" s="104"/>
      <c r="QOZ7" s="104"/>
      <c r="QPA7" s="104"/>
      <c r="QPB7" s="104"/>
      <c r="QPC7" s="104"/>
      <c r="QPD7" s="104"/>
      <c r="QPE7" s="104"/>
      <c r="QPF7" s="104"/>
      <c r="QPG7" s="104"/>
      <c r="QPH7" s="104"/>
      <c r="QPI7" s="104"/>
      <c r="QPJ7" s="104"/>
      <c r="QPK7" s="104"/>
      <c r="QPL7" s="104"/>
      <c r="QPM7" s="104"/>
      <c r="QPN7" s="104"/>
      <c r="QPO7" s="104"/>
      <c r="QPP7" s="104"/>
      <c r="QPQ7" s="104"/>
      <c r="QPR7" s="104"/>
      <c r="QPS7" s="104"/>
      <c r="QPT7" s="104"/>
      <c r="QPU7" s="104"/>
      <c r="QPV7" s="104"/>
      <c r="QPW7" s="104"/>
      <c r="QPX7" s="104"/>
      <c r="QPY7" s="104"/>
      <c r="QPZ7" s="104"/>
      <c r="QQA7" s="104"/>
      <c r="QQB7" s="104"/>
      <c r="QQC7" s="104"/>
      <c r="QQD7" s="104"/>
      <c r="QQE7" s="104"/>
      <c r="QQF7" s="104"/>
      <c r="QQG7" s="104"/>
      <c r="QQH7" s="104"/>
      <c r="QQI7" s="104"/>
      <c r="QQJ7" s="104"/>
      <c r="QQK7" s="104"/>
      <c r="QQL7" s="104"/>
      <c r="QQM7" s="104"/>
      <c r="QQN7" s="104"/>
      <c r="QQO7" s="104"/>
      <c r="QQP7" s="104"/>
      <c r="QQQ7" s="104"/>
      <c r="QQR7" s="104"/>
      <c r="QQS7" s="104"/>
      <c r="QQT7" s="104"/>
      <c r="QQU7" s="104"/>
      <c r="QQV7" s="104"/>
      <c r="QQW7" s="104"/>
      <c r="QQX7" s="104"/>
      <c r="QQY7" s="104"/>
      <c r="QQZ7" s="104"/>
      <c r="QRA7" s="104"/>
      <c r="QRB7" s="104"/>
      <c r="QRC7" s="104"/>
      <c r="QRD7" s="104"/>
      <c r="QRE7" s="104"/>
      <c r="QRF7" s="104"/>
      <c r="QRG7" s="104"/>
      <c r="QRH7" s="104"/>
      <c r="QRI7" s="104"/>
      <c r="QRJ7" s="104"/>
      <c r="QRK7" s="104"/>
      <c r="QRL7" s="104"/>
      <c r="QRM7" s="104"/>
      <c r="QRN7" s="104"/>
      <c r="QRO7" s="104"/>
      <c r="QRP7" s="104"/>
      <c r="QRQ7" s="104"/>
      <c r="QRR7" s="104"/>
      <c r="QRS7" s="104"/>
      <c r="QRT7" s="104"/>
      <c r="QRU7" s="104"/>
      <c r="QRV7" s="104"/>
      <c r="QRW7" s="104"/>
      <c r="QRX7" s="104"/>
      <c r="QRY7" s="104"/>
      <c r="QRZ7" s="104"/>
      <c r="QSA7" s="104"/>
      <c r="QSB7" s="104"/>
      <c r="QSC7" s="104"/>
      <c r="QSD7" s="104"/>
      <c r="QSE7" s="104"/>
      <c r="QSF7" s="104"/>
      <c r="QSG7" s="104"/>
      <c r="QSH7" s="104"/>
      <c r="QSI7" s="104"/>
      <c r="QSJ7" s="104"/>
      <c r="QSK7" s="104"/>
      <c r="QSL7" s="104"/>
      <c r="QSM7" s="104"/>
      <c r="QSN7" s="104"/>
      <c r="QSO7" s="104"/>
      <c r="QSP7" s="104"/>
      <c r="QSQ7" s="104"/>
      <c r="QSR7" s="104"/>
      <c r="QSS7" s="104"/>
      <c r="QST7" s="104"/>
      <c r="QSU7" s="104"/>
      <c r="QSV7" s="104"/>
      <c r="QSW7" s="104"/>
      <c r="QSX7" s="104"/>
      <c r="QSY7" s="104"/>
      <c r="QSZ7" s="104"/>
      <c r="QTA7" s="104"/>
      <c r="QTB7" s="104"/>
      <c r="QTC7" s="104"/>
      <c r="QTD7" s="104"/>
      <c r="QTE7" s="104"/>
      <c r="QTF7" s="104"/>
      <c r="QTG7" s="104"/>
      <c r="QTH7" s="104"/>
      <c r="QTI7" s="104"/>
      <c r="QTJ7" s="104"/>
      <c r="QTK7" s="104"/>
      <c r="QTL7" s="104"/>
      <c r="QTM7" s="104"/>
      <c r="QTN7" s="104"/>
      <c r="QTO7" s="104"/>
      <c r="QTP7" s="104"/>
      <c r="QTQ7" s="104"/>
      <c r="QTR7" s="104"/>
      <c r="QTS7" s="104"/>
      <c r="QTT7" s="104"/>
      <c r="QTU7" s="104"/>
      <c r="QTV7" s="104"/>
      <c r="QTW7" s="104"/>
      <c r="QTX7" s="104"/>
      <c r="QTY7" s="104"/>
      <c r="QTZ7" s="104"/>
      <c r="QUA7" s="104"/>
      <c r="QUB7" s="104"/>
      <c r="QUC7" s="104"/>
      <c r="QUD7" s="104"/>
      <c r="QUE7" s="104"/>
      <c r="QUF7" s="104"/>
      <c r="QUG7" s="104"/>
      <c r="QUH7" s="104"/>
      <c r="QUI7" s="104"/>
      <c r="QUJ7" s="104"/>
      <c r="QUK7" s="104"/>
      <c r="QUL7" s="104"/>
      <c r="QUM7" s="104"/>
      <c r="QUN7" s="104"/>
      <c r="QUO7" s="104"/>
      <c r="QUP7" s="104"/>
      <c r="QUQ7" s="104"/>
      <c r="QUR7" s="104"/>
      <c r="QUS7" s="104"/>
      <c r="QUT7" s="104"/>
      <c r="QUU7" s="104"/>
      <c r="QUV7" s="104"/>
      <c r="QUW7" s="104"/>
      <c r="QUX7" s="104"/>
      <c r="QUY7" s="104"/>
      <c r="QUZ7" s="104"/>
      <c r="QVA7" s="104"/>
      <c r="QVB7" s="104"/>
      <c r="QVC7" s="104"/>
      <c r="QVD7" s="104"/>
      <c r="QVE7" s="104"/>
      <c r="QVF7" s="104"/>
      <c r="QVG7" s="104"/>
      <c r="QVH7" s="104"/>
      <c r="QVI7" s="104"/>
      <c r="QVJ7" s="104"/>
      <c r="QVK7" s="104"/>
      <c r="QVL7" s="104"/>
      <c r="QVM7" s="104"/>
      <c r="QVN7" s="104"/>
      <c r="QVO7" s="104"/>
      <c r="QVP7" s="104"/>
      <c r="QVQ7" s="104"/>
      <c r="QVR7" s="104"/>
      <c r="QVS7" s="104"/>
      <c r="QVT7" s="104"/>
      <c r="QVU7" s="104"/>
      <c r="QVV7" s="104"/>
      <c r="QVW7" s="104"/>
      <c r="QVX7" s="104"/>
      <c r="QVY7" s="104"/>
      <c r="QVZ7" s="104"/>
      <c r="QWA7" s="104"/>
      <c r="QWB7" s="104"/>
      <c r="QWC7" s="104"/>
      <c r="QWD7" s="104"/>
      <c r="QWE7" s="104"/>
      <c r="QWF7" s="104"/>
      <c r="QWG7" s="104"/>
      <c r="QWH7" s="104"/>
      <c r="QWI7" s="104"/>
      <c r="QWJ7" s="104"/>
      <c r="QWK7" s="104"/>
      <c r="QWL7" s="104"/>
      <c r="QWM7" s="104"/>
      <c r="QWN7" s="104"/>
      <c r="QWO7" s="104"/>
      <c r="QWP7" s="104"/>
      <c r="QWQ7" s="104"/>
      <c r="QWR7" s="104"/>
      <c r="QWS7" s="104"/>
      <c r="QWT7" s="104"/>
      <c r="QWU7" s="104"/>
      <c r="QWV7" s="104"/>
      <c r="QWW7" s="104"/>
      <c r="QWX7" s="104"/>
      <c r="QWY7" s="104"/>
      <c r="QWZ7" s="104"/>
      <c r="QXA7" s="104"/>
      <c r="QXB7" s="104"/>
      <c r="QXC7" s="104"/>
      <c r="QXD7" s="104"/>
      <c r="QXE7" s="104"/>
      <c r="QXF7" s="104"/>
      <c r="QXG7" s="104"/>
      <c r="QXH7" s="104"/>
      <c r="QXI7" s="104"/>
      <c r="QXJ7" s="104"/>
      <c r="QXK7" s="104"/>
      <c r="QXL7" s="104"/>
      <c r="QXM7" s="104"/>
      <c r="QXN7" s="104"/>
      <c r="QXO7" s="104"/>
      <c r="QXP7" s="104"/>
      <c r="QXQ7" s="104"/>
      <c r="QXR7" s="104"/>
      <c r="QXS7" s="104"/>
      <c r="QXT7" s="104"/>
      <c r="QXU7" s="104"/>
      <c r="QXV7" s="104"/>
      <c r="QXW7" s="104"/>
      <c r="QXX7" s="104"/>
      <c r="QXY7" s="104"/>
      <c r="QXZ7" s="104"/>
      <c r="QYA7" s="104"/>
      <c r="QYB7" s="104"/>
      <c r="QYC7" s="104"/>
      <c r="QYD7" s="104"/>
      <c r="QYE7" s="104"/>
      <c r="QYF7" s="104"/>
      <c r="QYG7" s="104"/>
      <c r="QYH7" s="104"/>
      <c r="QYI7" s="104"/>
      <c r="QYJ7" s="104"/>
      <c r="QYK7" s="104"/>
      <c r="QYL7" s="104"/>
      <c r="QYM7" s="104"/>
      <c r="QYN7" s="104"/>
      <c r="QYO7" s="104"/>
      <c r="QYP7" s="104"/>
      <c r="QYQ7" s="104"/>
      <c r="QYR7" s="104"/>
      <c r="QYS7" s="104"/>
      <c r="QYT7" s="104"/>
      <c r="QYU7" s="104"/>
      <c r="QYV7" s="104"/>
      <c r="QYW7" s="104"/>
      <c r="QYX7" s="104"/>
      <c r="QYY7" s="104"/>
      <c r="QYZ7" s="104"/>
      <c r="QZA7" s="104"/>
      <c r="QZB7" s="104"/>
      <c r="QZC7" s="104"/>
      <c r="QZD7" s="104"/>
      <c r="QZE7" s="104"/>
      <c r="QZF7" s="104"/>
      <c r="QZG7" s="104"/>
      <c r="QZH7" s="104"/>
      <c r="QZI7" s="104"/>
      <c r="QZJ7" s="104"/>
      <c r="QZK7" s="104"/>
      <c r="QZL7" s="104"/>
      <c r="QZM7" s="104"/>
      <c r="QZN7" s="104"/>
      <c r="QZO7" s="104"/>
      <c r="QZP7" s="104"/>
      <c r="QZQ7" s="104"/>
      <c r="QZR7" s="104"/>
      <c r="QZS7" s="104"/>
      <c r="QZT7" s="104"/>
      <c r="QZU7" s="104"/>
      <c r="QZV7" s="104"/>
      <c r="QZW7" s="104"/>
      <c r="QZX7" s="104"/>
      <c r="QZY7" s="104"/>
      <c r="QZZ7" s="104"/>
      <c r="RAA7" s="104"/>
      <c r="RAB7" s="104"/>
      <c r="RAC7" s="104"/>
      <c r="RAD7" s="104"/>
      <c r="RAE7" s="104"/>
      <c r="RAF7" s="104"/>
      <c r="RAG7" s="104"/>
      <c r="RAH7" s="104"/>
      <c r="RAI7" s="104"/>
      <c r="RAJ7" s="104"/>
      <c r="RAK7" s="104"/>
      <c r="RAL7" s="104"/>
      <c r="RAM7" s="104"/>
      <c r="RAN7" s="104"/>
      <c r="RAO7" s="104"/>
      <c r="RAP7" s="104"/>
      <c r="RAQ7" s="104"/>
      <c r="RAR7" s="104"/>
      <c r="RAS7" s="104"/>
      <c r="RAT7" s="104"/>
      <c r="RAU7" s="104"/>
      <c r="RAV7" s="104"/>
      <c r="RAW7" s="104"/>
      <c r="RAX7" s="104"/>
      <c r="RAY7" s="104"/>
      <c r="RAZ7" s="104"/>
      <c r="RBA7" s="104"/>
      <c r="RBB7" s="104"/>
      <c r="RBC7" s="104"/>
      <c r="RBD7" s="104"/>
      <c r="RBE7" s="104"/>
      <c r="RBF7" s="104"/>
      <c r="RBG7" s="104"/>
      <c r="RBH7" s="104"/>
      <c r="RBI7" s="104"/>
      <c r="RBJ7" s="104"/>
      <c r="RBK7" s="104"/>
      <c r="RBL7" s="104"/>
      <c r="RBM7" s="104"/>
      <c r="RBN7" s="104"/>
      <c r="RBO7" s="104"/>
      <c r="RBP7" s="104"/>
      <c r="RBQ7" s="104"/>
      <c r="RBR7" s="104"/>
      <c r="RBS7" s="104"/>
      <c r="RBT7" s="104"/>
      <c r="RBU7" s="104"/>
      <c r="RBV7" s="104"/>
      <c r="RBW7" s="104"/>
      <c r="RBX7" s="104"/>
      <c r="RBY7" s="104"/>
      <c r="RBZ7" s="104"/>
      <c r="RCA7" s="104"/>
      <c r="RCB7" s="104"/>
      <c r="RCC7" s="104"/>
      <c r="RCD7" s="104"/>
      <c r="RCE7" s="104"/>
      <c r="RCF7" s="104"/>
      <c r="RCG7" s="104"/>
      <c r="RCH7" s="104"/>
      <c r="RCI7" s="104"/>
      <c r="RCJ7" s="104"/>
      <c r="RCK7" s="104"/>
      <c r="RCL7" s="104"/>
      <c r="RCM7" s="104"/>
      <c r="RCN7" s="104"/>
      <c r="RCO7" s="104"/>
      <c r="RCP7" s="104"/>
      <c r="RCQ7" s="104"/>
      <c r="RCR7" s="104"/>
      <c r="RCS7" s="104"/>
      <c r="RCT7" s="104"/>
      <c r="RCU7" s="104"/>
      <c r="RCV7" s="104"/>
      <c r="RCW7" s="104"/>
      <c r="RCX7" s="104"/>
      <c r="RCY7" s="104"/>
      <c r="RCZ7" s="104"/>
      <c r="RDA7" s="104"/>
      <c r="RDB7" s="104"/>
      <c r="RDC7" s="104"/>
      <c r="RDD7" s="104"/>
      <c r="RDE7" s="104"/>
      <c r="RDF7" s="104"/>
      <c r="RDG7" s="104"/>
      <c r="RDH7" s="104"/>
      <c r="RDI7" s="104"/>
      <c r="RDJ7" s="104"/>
      <c r="RDK7" s="104"/>
      <c r="RDL7" s="104"/>
      <c r="RDM7" s="104"/>
      <c r="RDN7" s="104"/>
      <c r="RDO7" s="104"/>
      <c r="RDP7" s="104"/>
      <c r="RDQ7" s="104"/>
      <c r="RDR7" s="104"/>
      <c r="RDS7" s="104"/>
      <c r="RDT7" s="104"/>
      <c r="RDU7" s="104"/>
      <c r="RDV7" s="104"/>
      <c r="RDW7" s="104"/>
      <c r="RDX7" s="104"/>
      <c r="RDY7" s="104"/>
      <c r="RDZ7" s="104"/>
      <c r="REA7" s="104"/>
      <c r="REB7" s="104"/>
      <c r="REC7" s="104"/>
      <c r="RED7" s="104"/>
      <c r="REE7" s="104"/>
      <c r="REF7" s="104"/>
      <c r="REG7" s="104"/>
      <c r="REH7" s="104"/>
      <c r="REI7" s="104"/>
      <c r="REJ7" s="104"/>
      <c r="REK7" s="104"/>
      <c r="REL7" s="104"/>
      <c r="REM7" s="104"/>
      <c r="REN7" s="104"/>
      <c r="REO7" s="104"/>
      <c r="REP7" s="104"/>
      <c r="REQ7" s="104"/>
      <c r="RER7" s="104"/>
      <c r="RES7" s="104"/>
      <c r="RET7" s="104"/>
      <c r="REU7" s="104"/>
      <c r="REV7" s="104"/>
      <c r="REW7" s="104"/>
      <c r="REX7" s="104"/>
      <c r="REY7" s="104"/>
      <c r="REZ7" s="104"/>
      <c r="RFA7" s="104"/>
      <c r="RFB7" s="104"/>
      <c r="RFC7" s="104"/>
      <c r="RFD7" s="104"/>
      <c r="RFE7" s="104"/>
      <c r="RFF7" s="104"/>
      <c r="RFG7" s="104"/>
      <c r="RFH7" s="104"/>
      <c r="RFI7" s="104"/>
      <c r="RFJ7" s="104"/>
      <c r="RFK7" s="104"/>
      <c r="RFL7" s="104"/>
      <c r="RFM7" s="104"/>
      <c r="RFN7" s="104"/>
      <c r="RFO7" s="104"/>
      <c r="RFP7" s="104"/>
      <c r="RFQ7" s="104"/>
      <c r="RFR7" s="104"/>
      <c r="RFS7" s="104"/>
      <c r="RFT7" s="104"/>
      <c r="RFU7" s="104"/>
      <c r="RFV7" s="104"/>
      <c r="RFW7" s="104"/>
      <c r="RFX7" s="104"/>
      <c r="RFY7" s="104"/>
      <c r="RFZ7" s="104"/>
      <c r="RGA7" s="104"/>
      <c r="RGB7" s="104"/>
      <c r="RGC7" s="104"/>
      <c r="RGD7" s="104"/>
      <c r="RGE7" s="104"/>
      <c r="RGF7" s="104"/>
      <c r="RGG7" s="104"/>
      <c r="RGH7" s="104"/>
      <c r="RGI7" s="104"/>
      <c r="RGJ7" s="104"/>
      <c r="RGK7" s="104"/>
      <c r="RGL7" s="104"/>
      <c r="RGM7" s="104"/>
      <c r="RGN7" s="104"/>
      <c r="RGO7" s="104"/>
      <c r="RGP7" s="104"/>
      <c r="RGQ7" s="104"/>
      <c r="RGR7" s="104"/>
      <c r="RGS7" s="104"/>
      <c r="RGT7" s="104"/>
      <c r="RGU7" s="104"/>
      <c r="RGV7" s="104"/>
      <c r="RGW7" s="104"/>
      <c r="RGX7" s="104"/>
      <c r="RGY7" s="104"/>
      <c r="RGZ7" s="104"/>
      <c r="RHA7" s="104"/>
      <c r="RHB7" s="104"/>
      <c r="RHC7" s="104"/>
      <c r="RHD7" s="104"/>
      <c r="RHE7" s="104"/>
      <c r="RHF7" s="104"/>
      <c r="RHG7" s="104"/>
      <c r="RHH7" s="104"/>
      <c r="RHI7" s="104"/>
      <c r="RHJ7" s="104"/>
      <c r="RHK7" s="104"/>
      <c r="RHL7" s="104"/>
      <c r="RHM7" s="104"/>
      <c r="RHN7" s="104"/>
      <c r="RHO7" s="104"/>
      <c r="RHP7" s="104"/>
      <c r="RHQ7" s="104"/>
      <c r="RHR7" s="104"/>
      <c r="RHS7" s="104"/>
      <c r="RHT7" s="104"/>
      <c r="RHU7" s="104"/>
      <c r="RHV7" s="104"/>
      <c r="RHW7" s="104"/>
      <c r="RHX7" s="104"/>
      <c r="RHY7" s="104"/>
      <c r="RHZ7" s="104"/>
      <c r="RIA7" s="104"/>
      <c r="RIB7" s="104"/>
      <c r="RIC7" s="104"/>
      <c r="RID7" s="104"/>
      <c r="RIE7" s="104"/>
      <c r="RIF7" s="104"/>
      <c r="RIG7" s="104"/>
      <c r="RIH7" s="104"/>
      <c r="RII7" s="104"/>
      <c r="RIJ7" s="104"/>
      <c r="RIK7" s="104"/>
      <c r="RIL7" s="104"/>
      <c r="RIM7" s="104"/>
      <c r="RIN7" s="104"/>
      <c r="RIO7" s="104"/>
      <c r="RIP7" s="104"/>
      <c r="RIQ7" s="104"/>
      <c r="RIR7" s="104"/>
      <c r="RIS7" s="104"/>
      <c r="RIT7" s="104"/>
      <c r="RIU7" s="104"/>
      <c r="RIV7" s="104"/>
      <c r="RIW7" s="104"/>
      <c r="RIX7" s="104"/>
      <c r="RIY7" s="104"/>
      <c r="RIZ7" s="104"/>
      <c r="RJA7" s="104"/>
      <c r="RJB7" s="104"/>
      <c r="RJC7" s="104"/>
      <c r="RJD7" s="104"/>
      <c r="RJE7" s="104"/>
      <c r="RJF7" s="104"/>
      <c r="RJG7" s="104"/>
      <c r="RJH7" s="104"/>
      <c r="RJI7" s="104"/>
      <c r="RJJ7" s="104"/>
      <c r="RJK7" s="104"/>
      <c r="RJL7" s="104"/>
      <c r="RJM7" s="104"/>
      <c r="RJN7" s="104"/>
      <c r="RJO7" s="104"/>
      <c r="RJP7" s="104"/>
      <c r="RJQ7" s="104"/>
      <c r="RJR7" s="104"/>
      <c r="RJS7" s="104"/>
      <c r="RJT7" s="104"/>
      <c r="RJU7" s="104"/>
      <c r="RJV7" s="104"/>
      <c r="RJW7" s="104"/>
      <c r="RJX7" s="104"/>
      <c r="RJY7" s="104"/>
      <c r="RJZ7" s="104"/>
      <c r="RKA7" s="104"/>
      <c r="RKB7" s="104"/>
      <c r="RKC7" s="104"/>
      <c r="RKD7" s="104"/>
      <c r="RKE7" s="104"/>
      <c r="RKF7" s="104"/>
      <c r="RKG7" s="104"/>
      <c r="RKH7" s="104"/>
      <c r="RKI7" s="104"/>
      <c r="RKJ7" s="104"/>
      <c r="RKK7" s="104"/>
      <c r="RKL7" s="104"/>
      <c r="RKM7" s="104"/>
      <c r="RKN7" s="104"/>
      <c r="RKO7" s="104"/>
      <c r="RKP7" s="104"/>
      <c r="RKQ7" s="104"/>
      <c r="RKR7" s="104"/>
      <c r="RKS7" s="104"/>
      <c r="RKT7" s="104"/>
      <c r="RKU7" s="104"/>
      <c r="RKV7" s="104"/>
      <c r="RKW7" s="104"/>
      <c r="RKX7" s="104"/>
      <c r="RKY7" s="104"/>
      <c r="RKZ7" s="104"/>
      <c r="RLA7" s="104"/>
      <c r="RLB7" s="104"/>
      <c r="RLC7" s="104"/>
      <c r="RLD7" s="104"/>
      <c r="RLE7" s="104"/>
      <c r="RLF7" s="104"/>
      <c r="RLG7" s="104"/>
      <c r="RLH7" s="104"/>
      <c r="RLI7" s="104"/>
      <c r="RLJ7" s="104"/>
      <c r="RLK7" s="104"/>
      <c r="RLL7" s="104"/>
      <c r="RLM7" s="104"/>
      <c r="RLN7" s="104"/>
      <c r="RLO7" s="104"/>
      <c r="RLP7" s="104"/>
      <c r="RLQ7" s="104"/>
      <c r="RLR7" s="104"/>
      <c r="RLS7" s="104"/>
      <c r="RLT7" s="104"/>
      <c r="RLU7" s="104"/>
      <c r="RLV7" s="104"/>
      <c r="RLW7" s="104"/>
      <c r="RLX7" s="104"/>
      <c r="RLY7" s="104"/>
      <c r="RLZ7" s="104"/>
      <c r="RMA7" s="104"/>
      <c r="RMB7" s="104"/>
      <c r="RMC7" s="104"/>
      <c r="RMD7" s="104"/>
      <c r="RME7" s="104"/>
      <c r="RMF7" s="104"/>
      <c r="RMG7" s="104"/>
      <c r="RMH7" s="104"/>
      <c r="RMI7" s="104"/>
      <c r="RMJ7" s="104"/>
      <c r="RMK7" s="104"/>
      <c r="RML7" s="104"/>
      <c r="RMM7" s="104"/>
      <c r="RMN7" s="104"/>
      <c r="RMO7" s="104"/>
      <c r="RMP7" s="104"/>
      <c r="RMQ7" s="104"/>
      <c r="RMR7" s="104"/>
      <c r="RMS7" s="104"/>
      <c r="RMT7" s="104"/>
      <c r="RMU7" s="104"/>
      <c r="RMV7" s="104"/>
      <c r="RMW7" s="104"/>
      <c r="RMX7" s="104"/>
      <c r="RMY7" s="104"/>
      <c r="RMZ7" s="104"/>
      <c r="RNA7" s="104"/>
      <c r="RNB7" s="104"/>
      <c r="RNC7" s="104"/>
      <c r="RND7" s="104"/>
      <c r="RNE7" s="104"/>
      <c r="RNF7" s="104"/>
      <c r="RNG7" s="104"/>
      <c r="RNH7" s="104"/>
      <c r="RNI7" s="104"/>
      <c r="RNJ7" s="104"/>
      <c r="RNK7" s="104"/>
      <c r="RNL7" s="104"/>
      <c r="RNM7" s="104"/>
      <c r="RNN7" s="104"/>
      <c r="RNO7" s="104"/>
      <c r="RNP7" s="104"/>
      <c r="RNQ7" s="104"/>
      <c r="RNR7" s="104"/>
      <c r="RNS7" s="104"/>
      <c r="RNT7" s="104"/>
      <c r="RNU7" s="104"/>
      <c r="RNV7" s="104"/>
      <c r="RNW7" s="104"/>
      <c r="RNX7" s="104"/>
      <c r="RNY7" s="104"/>
      <c r="RNZ7" s="104"/>
      <c r="ROA7" s="104"/>
      <c r="ROB7" s="104"/>
      <c r="ROC7" s="104"/>
      <c r="ROD7" s="104"/>
      <c r="ROE7" s="104"/>
      <c r="ROF7" s="104"/>
      <c r="ROG7" s="104"/>
      <c r="ROH7" s="104"/>
      <c r="ROI7" s="104"/>
      <c r="ROJ7" s="104"/>
      <c r="ROK7" s="104"/>
      <c r="ROL7" s="104"/>
      <c r="ROM7" s="104"/>
      <c r="RON7" s="104"/>
      <c r="ROO7" s="104"/>
      <c r="ROP7" s="104"/>
      <c r="ROQ7" s="104"/>
      <c r="ROR7" s="104"/>
      <c r="ROS7" s="104"/>
      <c r="ROT7" s="104"/>
      <c r="ROU7" s="104"/>
      <c r="ROV7" s="104"/>
      <c r="ROW7" s="104"/>
      <c r="ROX7" s="104"/>
      <c r="ROY7" s="104"/>
      <c r="ROZ7" s="104"/>
      <c r="RPA7" s="104"/>
      <c r="RPB7" s="104"/>
      <c r="RPC7" s="104"/>
      <c r="RPD7" s="104"/>
      <c r="RPE7" s="104"/>
      <c r="RPF7" s="104"/>
      <c r="RPG7" s="104"/>
      <c r="RPH7" s="104"/>
      <c r="RPI7" s="104"/>
      <c r="RPJ7" s="104"/>
      <c r="RPK7" s="104"/>
      <c r="RPL7" s="104"/>
      <c r="RPM7" s="104"/>
      <c r="RPN7" s="104"/>
      <c r="RPO7" s="104"/>
      <c r="RPP7" s="104"/>
      <c r="RPQ7" s="104"/>
      <c r="RPR7" s="104"/>
      <c r="RPS7" s="104"/>
      <c r="RPT7" s="104"/>
      <c r="RPU7" s="104"/>
      <c r="RPV7" s="104"/>
      <c r="RPW7" s="104"/>
      <c r="RPX7" s="104"/>
      <c r="RPY7" s="104"/>
      <c r="RPZ7" s="104"/>
      <c r="RQA7" s="104"/>
      <c r="RQB7" s="104"/>
      <c r="RQC7" s="104"/>
      <c r="RQD7" s="104"/>
      <c r="RQE7" s="104"/>
      <c r="RQF7" s="104"/>
      <c r="RQG7" s="104"/>
      <c r="RQH7" s="104"/>
      <c r="RQI7" s="104"/>
      <c r="RQJ7" s="104"/>
      <c r="RQK7" s="104"/>
      <c r="RQL7" s="104"/>
      <c r="RQM7" s="104"/>
      <c r="RQN7" s="104"/>
      <c r="RQO7" s="104"/>
      <c r="RQP7" s="104"/>
      <c r="RQQ7" s="104"/>
      <c r="RQR7" s="104"/>
      <c r="RQS7" s="104"/>
      <c r="RQT7" s="104"/>
      <c r="RQU7" s="104"/>
      <c r="RQV7" s="104"/>
      <c r="RQW7" s="104"/>
      <c r="RQX7" s="104"/>
      <c r="RQY7" s="104"/>
      <c r="RQZ7" s="104"/>
      <c r="RRA7" s="104"/>
      <c r="RRB7" s="104"/>
      <c r="RRC7" s="104"/>
      <c r="RRD7" s="104"/>
      <c r="RRE7" s="104"/>
      <c r="RRF7" s="104"/>
      <c r="RRG7" s="104"/>
      <c r="RRH7" s="104"/>
      <c r="RRI7" s="104"/>
      <c r="RRJ7" s="104"/>
      <c r="RRK7" s="104"/>
      <c r="RRL7" s="104"/>
      <c r="RRM7" s="104"/>
      <c r="RRN7" s="104"/>
      <c r="RRO7" s="104"/>
      <c r="RRP7" s="104"/>
      <c r="RRQ7" s="104"/>
      <c r="RRR7" s="104"/>
      <c r="RRS7" s="104"/>
      <c r="RRT7" s="104"/>
      <c r="RRU7" s="104"/>
      <c r="RRV7" s="104"/>
      <c r="RRW7" s="104"/>
      <c r="RRX7" s="104"/>
      <c r="RRY7" s="104"/>
      <c r="RRZ7" s="104"/>
      <c r="RSA7" s="104"/>
      <c r="RSB7" s="104"/>
      <c r="RSC7" s="104"/>
      <c r="RSD7" s="104"/>
      <c r="RSE7" s="104"/>
      <c r="RSF7" s="104"/>
      <c r="RSG7" s="104"/>
      <c r="RSH7" s="104"/>
      <c r="RSI7" s="104"/>
      <c r="RSJ7" s="104"/>
      <c r="RSK7" s="104"/>
      <c r="RSL7" s="104"/>
      <c r="RSM7" s="104"/>
      <c r="RSN7" s="104"/>
      <c r="RSO7" s="104"/>
      <c r="RSP7" s="104"/>
      <c r="RSQ7" s="104"/>
      <c r="RSR7" s="104"/>
      <c r="RSS7" s="104"/>
      <c r="RST7" s="104"/>
      <c r="RSU7" s="104"/>
      <c r="RSV7" s="104"/>
      <c r="RSW7" s="104"/>
      <c r="RSX7" s="104"/>
      <c r="RSY7" s="104"/>
      <c r="RSZ7" s="104"/>
      <c r="RTA7" s="104"/>
      <c r="RTB7" s="104"/>
      <c r="RTC7" s="104"/>
      <c r="RTD7" s="104"/>
      <c r="RTE7" s="104"/>
      <c r="RTF7" s="104"/>
      <c r="RTG7" s="104"/>
      <c r="RTH7" s="104"/>
      <c r="RTI7" s="104"/>
      <c r="RTJ7" s="104"/>
      <c r="RTK7" s="104"/>
      <c r="RTL7" s="104"/>
      <c r="RTM7" s="104"/>
      <c r="RTN7" s="104"/>
      <c r="RTO7" s="104"/>
      <c r="RTP7" s="104"/>
      <c r="RTQ7" s="104"/>
      <c r="RTR7" s="104"/>
      <c r="RTS7" s="104"/>
      <c r="RTT7" s="104"/>
      <c r="RTU7" s="104"/>
      <c r="RTV7" s="104"/>
      <c r="RTW7" s="104"/>
      <c r="RTX7" s="104"/>
      <c r="RTY7" s="104"/>
      <c r="RTZ7" s="104"/>
      <c r="RUA7" s="104"/>
      <c r="RUB7" s="104"/>
      <c r="RUC7" s="104"/>
      <c r="RUD7" s="104"/>
      <c r="RUE7" s="104"/>
      <c r="RUF7" s="104"/>
      <c r="RUG7" s="104"/>
      <c r="RUH7" s="104"/>
      <c r="RUI7" s="104"/>
      <c r="RUJ7" s="104"/>
      <c r="RUK7" s="104"/>
      <c r="RUL7" s="104"/>
      <c r="RUM7" s="104"/>
      <c r="RUN7" s="104"/>
      <c r="RUO7" s="104"/>
      <c r="RUP7" s="104"/>
      <c r="RUQ7" s="104"/>
      <c r="RUR7" s="104"/>
      <c r="RUS7" s="104"/>
      <c r="RUT7" s="104"/>
      <c r="RUU7" s="104"/>
      <c r="RUV7" s="104"/>
      <c r="RUW7" s="104"/>
      <c r="RUX7" s="104"/>
      <c r="RUY7" s="104"/>
      <c r="RUZ7" s="104"/>
      <c r="RVA7" s="104"/>
      <c r="RVB7" s="104"/>
      <c r="RVC7" s="104"/>
      <c r="RVD7" s="104"/>
      <c r="RVE7" s="104"/>
      <c r="RVF7" s="104"/>
      <c r="RVG7" s="104"/>
      <c r="RVH7" s="104"/>
      <c r="RVI7" s="104"/>
      <c r="RVJ7" s="104"/>
      <c r="RVK7" s="104"/>
      <c r="RVL7" s="104"/>
      <c r="RVM7" s="104"/>
      <c r="RVN7" s="104"/>
      <c r="RVO7" s="104"/>
      <c r="RVP7" s="104"/>
      <c r="RVQ7" s="104"/>
      <c r="RVR7" s="104"/>
      <c r="RVS7" s="104"/>
      <c r="RVT7" s="104"/>
      <c r="RVU7" s="104"/>
      <c r="RVV7" s="104"/>
      <c r="RVW7" s="104"/>
      <c r="RVX7" s="104"/>
      <c r="RVY7" s="104"/>
      <c r="RVZ7" s="104"/>
      <c r="RWA7" s="104"/>
      <c r="RWB7" s="104"/>
      <c r="RWC7" s="104"/>
      <c r="RWD7" s="104"/>
      <c r="RWE7" s="104"/>
      <c r="RWF7" s="104"/>
      <c r="RWG7" s="104"/>
      <c r="RWH7" s="104"/>
      <c r="RWI7" s="104"/>
      <c r="RWJ7" s="104"/>
      <c r="RWK7" s="104"/>
      <c r="RWL7" s="104"/>
      <c r="RWM7" s="104"/>
      <c r="RWN7" s="104"/>
      <c r="RWO7" s="104"/>
      <c r="RWP7" s="104"/>
      <c r="RWQ7" s="104"/>
      <c r="RWR7" s="104"/>
      <c r="RWS7" s="104"/>
      <c r="RWT7" s="104"/>
      <c r="RWU7" s="104"/>
      <c r="RWV7" s="104"/>
      <c r="RWW7" s="104"/>
      <c r="RWX7" s="104"/>
      <c r="RWY7" s="104"/>
      <c r="RWZ7" s="104"/>
      <c r="RXA7" s="104"/>
      <c r="RXB7" s="104"/>
      <c r="RXC7" s="104"/>
      <c r="RXD7" s="104"/>
      <c r="RXE7" s="104"/>
      <c r="RXF7" s="104"/>
      <c r="RXG7" s="104"/>
      <c r="RXH7" s="104"/>
      <c r="RXI7" s="104"/>
      <c r="RXJ7" s="104"/>
      <c r="RXK7" s="104"/>
      <c r="RXL7" s="104"/>
      <c r="RXM7" s="104"/>
      <c r="RXN7" s="104"/>
      <c r="RXO7" s="104"/>
      <c r="RXP7" s="104"/>
      <c r="RXQ7" s="104"/>
      <c r="RXR7" s="104"/>
      <c r="RXS7" s="104"/>
      <c r="RXT7" s="104"/>
      <c r="RXU7" s="104"/>
      <c r="RXV7" s="104"/>
      <c r="RXW7" s="104"/>
      <c r="RXX7" s="104"/>
      <c r="RXY7" s="104"/>
      <c r="RXZ7" s="104"/>
      <c r="RYA7" s="104"/>
      <c r="RYB7" s="104"/>
      <c r="RYC7" s="104"/>
      <c r="RYD7" s="104"/>
      <c r="RYE7" s="104"/>
      <c r="RYF7" s="104"/>
      <c r="RYG7" s="104"/>
      <c r="RYH7" s="104"/>
      <c r="RYI7" s="104"/>
      <c r="RYJ7" s="104"/>
      <c r="RYK7" s="104"/>
      <c r="RYL7" s="104"/>
      <c r="RYM7" s="104"/>
      <c r="RYN7" s="104"/>
      <c r="RYO7" s="104"/>
      <c r="RYP7" s="104"/>
      <c r="RYQ7" s="104"/>
      <c r="RYR7" s="104"/>
      <c r="RYS7" s="104"/>
      <c r="RYT7" s="104"/>
      <c r="RYU7" s="104"/>
      <c r="RYV7" s="104"/>
      <c r="RYW7" s="104"/>
      <c r="RYX7" s="104"/>
      <c r="RYY7" s="104"/>
      <c r="RYZ7" s="104"/>
      <c r="RZA7" s="104"/>
      <c r="RZB7" s="104"/>
      <c r="RZC7" s="104"/>
      <c r="RZD7" s="104"/>
      <c r="RZE7" s="104"/>
      <c r="RZF7" s="104"/>
      <c r="RZG7" s="104"/>
      <c r="RZH7" s="104"/>
      <c r="RZI7" s="104"/>
      <c r="RZJ7" s="104"/>
      <c r="RZK7" s="104"/>
      <c r="RZL7" s="104"/>
      <c r="RZM7" s="104"/>
      <c r="RZN7" s="104"/>
      <c r="RZO7" s="104"/>
      <c r="RZP7" s="104"/>
      <c r="RZQ7" s="104"/>
      <c r="RZR7" s="104"/>
      <c r="RZS7" s="104"/>
      <c r="RZT7" s="104"/>
      <c r="RZU7" s="104"/>
      <c r="RZV7" s="104"/>
      <c r="RZW7" s="104"/>
      <c r="RZX7" s="104"/>
      <c r="RZY7" s="104"/>
      <c r="RZZ7" s="104"/>
      <c r="SAA7" s="104"/>
      <c r="SAB7" s="104"/>
      <c r="SAC7" s="104"/>
      <c r="SAD7" s="104"/>
      <c r="SAE7" s="104"/>
      <c r="SAF7" s="104"/>
      <c r="SAG7" s="104"/>
      <c r="SAH7" s="104"/>
      <c r="SAI7" s="104"/>
      <c r="SAJ7" s="104"/>
      <c r="SAK7" s="104"/>
      <c r="SAL7" s="104"/>
      <c r="SAM7" s="104"/>
      <c r="SAN7" s="104"/>
      <c r="SAO7" s="104"/>
      <c r="SAP7" s="104"/>
      <c r="SAQ7" s="104"/>
      <c r="SAR7" s="104"/>
      <c r="SAS7" s="104"/>
      <c r="SAT7" s="104"/>
      <c r="SAU7" s="104"/>
      <c r="SAV7" s="104"/>
      <c r="SAW7" s="104"/>
      <c r="SAX7" s="104"/>
      <c r="SAY7" s="104"/>
      <c r="SAZ7" s="104"/>
      <c r="SBA7" s="104"/>
      <c r="SBB7" s="104"/>
      <c r="SBC7" s="104"/>
      <c r="SBD7" s="104"/>
      <c r="SBE7" s="104"/>
      <c r="SBF7" s="104"/>
      <c r="SBG7" s="104"/>
      <c r="SBH7" s="104"/>
      <c r="SBI7" s="104"/>
      <c r="SBJ7" s="104"/>
      <c r="SBK7" s="104"/>
      <c r="SBL7" s="104"/>
      <c r="SBM7" s="104"/>
      <c r="SBN7" s="104"/>
      <c r="SBO7" s="104"/>
      <c r="SBP7" s="104"/>
      <c r="SBQ7" s="104"/>
      <c r="SBR7" s="104"/>
      <c r="SBS7" s="104"/>
      <c r="SBT7" s="104"/>
      <c r="SBU7" s="104"/>
      <c r="SBV7" s="104"/>
      <c r="SBW7" s="104"/>
      <c r="SBX7" s="104"/>
      <c r="SBY7" s="104"/>
      <c r="SBZ7" s="104"/>
      <c r="SCA7" s="104"/>
      <c r="SCB7" s="104"/>
      <c r="SCC7" s="104"/>
      <c r="SCD7" s="104"/>
      <c r="SCE7" s="104"/>
      <c r="SCF7" s="104"/>
      <c r="SCG7" s="104"/>
      <c r="SCH7" s="104"/>
      <c r="SCI7" s="104"/>
      <c r="SCJ7" s="104"/>
      <c r="SCK7" s="104"/>
      <c r="SCL7" s="104"/>
      <c r="SCM7" s="104"/>
      <c r="SCN7" s="104"/>
      <c r="SCO7" s="104"/>
      <c r="SCP7" s="104"/>
      <c r="SCQ7" s="104"/>
      <c r="SCR7" s="104"/>
      <c r="SCS7" s="104"/>
      <c r="SCT7" s="104"/>
      <c r="SCU7" s="104"/>
      <c r="SCV7" s="104"/>
      <c r="SCW7" s="104"/>
      <c r="SCX7" s="104"/>
      <c r="SCY7" s="104"/>
      <c r="SCZ7" s="104"/>
      <c r="SDA7" s="104"/>
      <c r="SDB7" s="104"/>
      <c r="SDC7" s="104"/>
      <c r="SDD7" s="104"/>
      <c r="SDE7" s="104"/>
      <c r="SDF7" s="104"/>
      <c r="SDG7" s="104"/>
      <c r="SDH7" s="104"/>
      <c r="SDI7" s="104"/>
      <c r="SDJ7" s="104"/>
      <c r="SDK7" s="104"/>
      <c r="SDL7" s="104"/>
      <c r="SDM7" s="104"/>
      <c r="SDN7" s="104"/>
      <c r="SDO7" s="104"/>
      <c r="SDP7" s="104"/>
      <c r="SDQ7" s="104"/>
      <c r="SDR7" s="104"/>
      <c r="SDS7" s="104"/>
      <c r="SDT7" s="104"/>
      <c r="SDU7" s="104"/>
      <c r="SDV7" s="104"/>
      <c r="SDW7" s="104"/>
      <c r="SDX7" s="104"/>
      <c r="SDY7" s="104"/>
      <c r="SDZ7" s="104"/>
      <c r="SEA7" s="104"/>
      <c r="SEB7" s="104"/>
      <c r="SEC7" s="104"/>
      <c r="SED7" s="104"/>
      <c r="SEE7" s="104"/>
      <c r="SEF7" s="104"/>
      <c r="SEG7" s="104"/>
      <c r="SEH7" s="104"/>
      <c r="SEI7" s="104"/>
      <c r="SEJ7" s="104"/>
      <c r="SEK7" s="104"/>
      <c r="SEL7" s="104"/>
      <c r="SEM7" s="104"/>
      <c r="SEN7" s="104"/>
      <c r="SEO7" s="104"/>
      <c r="SEP7" s="104"/>
      <c r="SEQ7" s="104"/>
      <c r="SER7" s="104"/>
      <c r="SES7" s="104"/>
      <c r="SET7" s="104"/>
      <c r="SEU7" s="104"/>
      <c r="SEV7" s="104"/>
      <c r="SEW7" s="104"/>
      <c r="SEX7" s="104"/>
      <c r="SEY7" s="104"/>
      <c r="SEZ7" s="104"/>
      <c r="SFA7" s="104"/>
      <c r="SFB7" s="104"/>
      <c r="SFC7" s="104"/>
      <c r="SFD7" s="104"/>
      <c r="SFE7" s="104"/>
      <c r="SFF7" s="104"/>
      <c r="SFG7" s="104"/>
      <c r="SFH7" s="104"/>
      <c r="SFI7" s="104"/>
      <c r="SFJ7" s="104"/>
      <c r="SFK7" s="104"/>
      <c r="SFL7" s="104"/>
      <c r="SFM7" s="104"/>
      <c r="SFN7" s="104"/>
      <c r="SFO7" s="104"/>
      <c r="SFP7" s="104"/>
      <c r="SFQ7" s="104"/>
      <c r="SFR7" s="104"/>
      <c r="SFS7" s="104"/>
      <c r="SFT7" s="104"/>
      <c r="SFU7" s="104"/>
      <c r="SFV7" s="104"/>
      <c r="SFW7" s="104"/>
      <c r="SFX7" s="104"/>
      <c r="SFY7" s="104"/>
      <c r="SFZ7" s="104"/>
      <c r="SGA7" s="104"/>
      <c r="SGB7" s="104"/>
      <c r="SGC7" s="104"/>
      <c r="SGD7" s="104"/>
      <c r="SGE7" s="104"/>
      <c r="SGF7" s="104"/>
      <c r="SGG7" s="104"/>
      <c r="SGH7" s="104"/>
      <c r="SGI7" s="104"/>
      <c r="SGJ7" s="104"/>
      <c r="SGK7" s="104"/>
      <c r="SGL7" s="104"/>
      <c r="SGM7" s="104"/>
      <c r="SGN7" s="104"/>
      <c r="SGO7" s="104"/>
      <c r="SGP7" s="104"/>
      <c r="SGQ7" s="104"/>
      <c r="SGR7" s="104"/>
      <c r="SGS7" s="104"/>
      <c r="SGT7" s="104"/>
      <c r="SGU7" s="104"/>
      <c r="SGV7" s="104"/>
      <c r="SGW7" s="104"/>
      <c r="SGX7" s="104"/>
      <c r="SGY7" s="104"/>
      <c r="SGZ7" s="104"/>
      <c r="SHA7" s="104"/>
      <c r="SHB7" s="104"/>
      <c r="SHC7" s="104"/>
      <c r="SHD7" s="104"/>
      <c r="SHE7" s="104"/>
      <c r="SHF7" s="104"/>
      <c r="SHG7" s="104"/>
      <c r="SHH7" s="104"/>
      <c r="SHI7" s="104"/>
      <c r="SHJ7" s="104"/>
      <c r="SHK7" s="104"/>
      <c r="SHL7" s="104"/>
      <c r="SHM7" s="104"/>
      <c r="SHN7" s="104"/>
      <c r="SHO7" s="104"/>
      <c r="SHP7" s="104"/>
      <c r="SHQ7" s="104"/>
      <c r="SHR7" s="104"/>
      <c r="SHS7" s="104"/>
      <c r="SHT7" s="104"/>
      <c r="SHU7" s="104"/>
      <c r="SHV7" s="104"/>
      <c r="SHW7" s="104"/>
      <c r="SHX7" s="104"/>
      <c r="SHY7" s="104"/>
      <c r="SHZ7" s="104"/>
      <c r="SIA7" s="104"/>
      <c r="SIB7" s="104"/>
      <c r="SIC7" s="104"/>
      <c r="SID7" s="104"/>
      <c r="SIE7" s="104"/>
      <c r="SIF7" s="104"/>
      <c r="SIG7" s="104"/>
      <c r="SIH7" s="104"/>
      <c r="SII7" s="104"/>
      <c r="SIJ7" s="104"/>
      <c r="SIK7" s="104"/>
      <c r="SIL7" s="104"/>
      <c r="SIM7" s="104"/>
      <c r="SIN7" s="104"/>
      <c r="SIO7" s="104"/>
      <c r="SIP7" s="104"/>
      <c r="SIQ7" s="104"/>
      <c r="SIR7" s="104"/>
      <c r="SIS7" s="104"/>
      <c r="SIT7" s="104"/>
      <c r="SIU7" s="104"/>
      <c r="SIV7" s="104"/>
      <c r="SIW7" s="104"/>
      <c r="SIX7" s="104"/>
      <c r="SIY7" s="104"/>
      <c r="SIZ7" s="104"/>
      <c r="SJA7" s="104"/>
      <c r="SJB7" s="104"/>
      <c r="SJC7" s="104"/>
      <c r="SJD7" s="104"/>
      <c r="SJE7" s="104"/>
      <c r="SJF7" s="104"/>
      <c r="SJG7" s="104"/>
      <c r="SJH7" s="104"/>
      <c r="SJI7" s="104"/>
      <c r="SJJ7" s="104"/>
      <c r="SJK7" s="104"/>
      <c r="SJL7" s="104"/>
      <c r="SJM7" s="104"/>
      <c r="SJN7" s="104"/>
      <c r="SJO7" s="104"/>
      <c r="SJP7" s="104"/>
      <c r="SJQ7" s="104"/>
      <c r="SJR7" s="104"/>
      <c r="SJS7" s="104"/>
      <c r="SJT7" s="104"/>
      <c r="SJU7" s="104"/>
      <c r="SJV7" s="104"/>
      <c r="SJW7" s="104"/>
      <c r="SJX7" s="104"/>
      <c r="SJY7" s="104"/>
      <c r="SJZ7" s="104"/>
      <c r="SKA7" s="104"/>
      <c r="SKB7" s="104"/>
      <c r="SKC7" s="104"/>
      <c r="SKD7" s="104"/>
      <c r="SKE7" s="104"/>
      <c r="SKF7" s="104"/>
      <c r="SKG7" s="104"/>
      <c r="SKH7" s="104"/>
      <c r="SKI7" s="104"/>
      <c r="SKJ7" s="104"/>
      <c r="SKK7" s="104"/>
      <c r="SKL7" s="104"/>
      <c r="SKM7" s="104"/>
      <c r="SKN7" s="104"/>
      <c r="SKO7" s="104"/>
      <c r="SKP7" s="104"/>
      <c r="SKQ7" s="104"/>
      <c r="SKR7" s="104"/>
      <c r="SKS7" s="104"/>
      <c r="SKT7" s="104"/>
      <c r="SKU7" s="104"/>
      <c r="SKV7" s="104"/>
      <c r="SKW7" s="104"/>
      <c r="SKX7" s="104"/>
      <c r="SKY7" s="104"/>
      <c r="SKZ7" s="104"/>
      <c r="SLA7" s="104"/>
      <c r="SLB7" s="104"/>
      <c r="SLC7" s="104"/>
      <c r="SLD7" s="104"/>
      <c r="SLE7" s="104"/>
      <c r="SLF7" s="104"/>
      <c r="SLG7" s="104"/>
      <c r="SLH7" s="104"/>
      <c r="SLI7" s="104"/>
      <c r="SLJ7" s="104"/>
      <c r="SLK7" s="104"/>
      <c r="SLL7" s="104"/>
      <c r="SLM7" s="104"/>
      <c r="SLN7" s="104"/>
      <c r="SLO7" s="104"/>
      <c r="SLP7" s="104"/>
      <c r="SLQ7" s="104"/>
      <c r="SLR7" s="104"/>
      <c r="SLS7" s="104"/>
      <c r="SLT7" s="104"/>
      <c r="SLU7" s="104"/>
      <c r="SLV7" s="104"/>
      <c r="SLW7" s="104"/>
      <c r="SLX7" s="104"/>
      <c r="SLY7" s="104"/>
      <c r="SLZ7" s="104"/>
      <c r="SMA7" s="104"/>
      <c r="SMB7" s="104"/>
      <c r="SMC7" s="104"/>
      <c r="SMD7" s="104"/>
      <c r="SME7" s="104"/>
      <c r="SMF7" s="104"/>
      <c r="SMG7" s="104"/>
      <c r="SMH7" s="104"/>
      <c r="SMI7" s="104"/>
      <c r="SMJ7" s="104"/>
      <c r="SMK7" s="104"/>
      <c r="SML7" s="104"/>
      <c r="SMM7" s="104"/>
      <c r="SMN7" s="104"/>
      <c r="SMO7" s="104"/>
      <c r="SMP7" s="104"/>
      <c r="SMQ7" s="104"/>
      <c r="SMR7" s="104"/>
      <c r="SMS7" s="104"/>
      <c r="SMT7" s="104"/>
      <c r="SMU7" s="104"/>
      <c r="SMV7" s="104"/>
      <c r="SMW7" s="104"/>
      <c r="SMX7" s="104"/>
      <c r="SMY7" s="104"/>
      <c r="SMZ7" s="104"/>
      <c r="SNA7" s="104"/>
      <c r="SNB7" s="104"/>
      <c r="SNC7" s="104"/>
      <c r="SND7" s="104"/>
      <c r="SNE7" s="104"/>
      <c r="SNF7" s="104"/>
      <c r="SNG7" s="104"/>
      <c r="SNH7" s="104"/>
      <c r="SNI7" s="104"/>
      <c r="SNJ7" s="104"/>
      <c r="SNK7" s="104"/>
      <c r="SNL7" s="104"/>
      <c r="SNM7" s="104"/>
      <c r="SNN7" s="104"/>
      <c r="SNO7" s="104"/>
      <c r="SNP7" s="104"/>
      <c r="SNQ7" s="104"/>
      <c r="SNR7" s="104"/>
      <c r="SNS7" s="104"/>
      <c r="SNT7" s="104"/>
      <c r="SNU7" s="104"/>
      <c r="SNV7" s="104"/>
      <c r="SNW7" s="104"/>
      <c r="SNX7" s="104"/>
      <c r="SNY7" s="104"/>
      <c r="SNZ7" s="104"/>
      <c r="SOA7" s="104"/>
      <c r="SOB7" s="104"/>
      <c r="SOC7" s="104"/>
      <c r="SOD7" s="104"/>
      <c r="SOE7" s="104"/>
      <c r="SOF7" s="104"/>
      <c r="SOG7" s="104"/>
      <c r="SOH7" s="104"/>
      <c r="SOI7" s="104"/>
      <c r="SOJ7" s="104"/>
      <c r="SOK7" s="104"/>
      <c r="SOL7" s="104"/>
      <c r="SOM7" s="104"/>
      <c r="SON7" s="104"/>
      <c r="SOO7" s="104"/>
      <c r="SOP7" s="104"/>
      <c r="SOQ7" s="104"/>
      <c r="SOR7" s="104"/>
      <c r="SOS7" s="104"/>
      <c r="SOT7" s="104"/>
      <c r="SOU7" s="104"/>
      <c r="SOV7" s="104"/>
      <c r="SOW7" s="104"/>
      <c r="SOX7" s="104"/>
      <c r="SOY7" s="104"/>
      <c r="SOZ7" s="104"/>
      <c r="SPA7" s="104"/>
      <c r="SPB7" s="104"/>
      <c r="SPC7" s="104"/>
      <c r="SPD7" s="104"/>
      <c r="SPE7" s="104"/>
      <c r="SPF7" s="104"/>
      <c r="SPG7" s="104"/>
      <c r="SPH7" s="104"/>
      <c r="SPI7" s="104"/>
      <c r="SPJ7" s="104"/>
      <c r="SPK7" s="104"/>
      <c r="SPL7" s="104"/>
      <c r="SPM7" s="104"/>
      <c r="SPN7" s="104"/>
      <c r="SPO7" s="104"/>
      <c r="SPP7" s="104"/>
      <c r="SPQ7" s="104"/>
      <c r="SPR7" s="104"/>
      <c r="SPS7" s="104"/>
      <c r="SPT7" s="104"/>
      <c r="SPU7" s="104"/>
      <c r="SPV7" s="104"/>
      <c r="SPW7" s="104"/>
      <c r="SPX7" s="104"/>
      <c r="SPY7" s="104"/>
      <c r="SPZ7" s="104"/>
      <c r="SQA7" s="104"/>
      <c r="SQB7" s="104"/>
      <c r="SQC7" s="104"/>
      <c r="SQD7" s="104"/>
      <c r="SQE7" s="104"/>
      <c r="SQF7" s="104"/>
      <c r="SQG7" s="104"/>
      <c r="SQH7" s="104"/>
      <c r="SQI7" s="104"/>
      <c r="SQJ7" s="104"/>
      <c r="SQK7" s="104"/>
      <c r="SQL7" s="104"/>
      <c r="SQM7" s="104"/>
      <c r="SQN7" s="104"/>
      <c r="SQO7" s="104"/>
      <c r="SQP7" s="104"/>
      <c r="SQQ7" s="104"/>
      <c r="SQR7" s="104"/>
      <c r="SQS7" s="104"/>
      <c r="SQT7" s="104"/>
      <c r="SQU7" s="104"/>
      <c r="SQV7" s="104"/>
      <c r="SQW7" s="104"/>
      <c r="SQX7" s="104"/>
      <c r="SQY7" s="104"/>
      <c r="SQZ7" s="104"/>
      <c r="SRA7" s="104"/>
      <c r="SRB7" s="104"/>
      <c r="SRC7" s="104"/>
      <c r="SRD7" s="104"/>
      <c r="SRE7" s="104"/>
      <c r="SRF7" s="104"/>
      <c r="SRG7" s="104"/>
      <c r="SRH7" s="104"/>
      <c r="SRI7" s="104"/>
      <c r="SRJ7" s="104"/>
      <c r="SRK7" s="104"/>
      <c r="SRL7" s="104"/>
      <c r="SRM7" s="104"/>
      <c r="SRN7" s="104"/>
      <c r="SRO7" s="104"/>
      <c r="SRP7" s="104"/>
      <c r="SRQ7" s="104"/>
      <c r="SRR7" s="104"/>
      <c r="SRS7" s="104"/>
      <c r="SRT7" s="104"/>
      <c r="SRU7" s="104"/>
      <c r="SRV7" s="104"/>
      <c r="SRW7" s="104"/>
      <c r="SRX7" s="104"/>
      <c r="SRY7" s="104"/>
      <c r="SRZ7" s="104"/>
      <c r="SSA7" s="104"/>
      <c r="SSB7" s="104"/>
      <c r="SSC7" s="104"/>
      <c r="SSD7" s="104"/>
      <c r="SSE7" s="104"/>
      <c r="SSF7" s="104"/>
      <c r="SSG7" s="104"/>
      <c r="SSH7" s="104"/>
      <c r="SSI7" s="104"/>
      <c r="SSJ7" s="104"/>
      <c r="SSK7" s="104"/>
      <c r="SSL7" s="104"/>
      <c r="SSM7" s="104"/>
      <c r="SSN7" s="104"/>
      <c r="SSO7" s="104"/>
      <c r="SSP7" s="104"/>
      <c r="SSQ7" s="104"/>
      <c r="SSR7" s="104"/>
      <c r="SSS7" s="104"/>
      <c r="SST7" s="104"/>
      <c r="SSU7" s="104"/>
      <c r="SSV7" s="104"/>
      <c r="SSW7" s="104"/>
      <c r="SSX7" s="104"/>
      <c r="SSY7" s="104"/>
      <c r="SSZ7" s="104"/>
      <c r="STA7" s="104"/>
      <c r="STB7" s="104"/>
      <c r="STC7" s="104"/>
      <c r="STD7" s="104"/>
      <c r="STE7" s="104"/>
      <c r="STF7" s="104"/>
      <c r="STG7" s="104"/>
      <c r="STH7" s="104"/>
      <c r="STI7" s="104"/>
      <c r="STJ7" s="104"/>
      <c r="STK7" s="104"/>
      <c r="STL7" s="104"/>
      <c r="STM7" s="104"/>
      <c r="STN7" s="104"/>
      <c r="STO7" s="104"/>
      <c r="STP7" s="104"/>
      <c r="STQ7" s="104"/>
      <c r="STR7" s="104"/>
      <c r="STS7" s="104"/>
      <c r="STT7" s="104"/>
      <c r="STU7" s="104"/>
      <c r="STV7" s="104"/>
      <c r="STW7" s="104"/>
      <c r="STX7" s="104"/>
      <c r="STY7" s="104"/>
      <c r="STZ7" s="104"/>
      <c r="SUA7" s="104"/>
      <c r="SUB7" s="104"/>
      <c r="SUC7" s="104"/>
      <c r="SUD7" s="104"/>
      <c r="SUE7" s="104"/>
      <c r="SUF7" s="104"/>
      <c r="SUG7" s="104"/>
      <c r="SUH7" s="104"/>
      <c r="SUI7" s="104"/>
      <c r="SUJ7" s="104"/>
      <c r="SUK7" s="104"/>
      <c r="SUL7" s="104"/>
      <c r="SUM7" s="104"/>
      <c r="SUN7" s="104"/>
      <c r="SUO7" s="104"/>
      <c r="SUP7" s="104"/>
      <c r="SUQ7" s="104"/>
      <c r="SUR7" s="104"/>
      <c r="SUS7" s="104"/>
      <c r="SUT7" s="104"/>
      <c r="SUU7" s="104"/>
      <c r="SUV7" s="104"/>
      <c r="SUW7" s="104"/>
      <c r="SUX7" s="104"/>
      <c r="SUY7" s="104"/>
      <c r="SUZ7" s="104"/>
      <c r="SVA7" s="104"/>
      <c r="SVB7" s="104"/>
      <c r="SVC7" s="104"/>
      <c r="SVD7" s="104"/>
      <c r="SVE7" s="104"/>
      <c r="SVF7" s="104"/>
      <c r="SVG7" s="104"/>
      <c r="SVH7" s="104"/>
      <c r="SVI7" s="104"/>
      <c r="SVJ7" s="104"/>
      <c r="SVK7" s="104"/>
      <c r="SVL7" s="104"/>
      <c r="SVM7" s="104"/>
      <c r="SVN7" s="104"/>
      <c r="SVO7" s="104"/>
      <c r="SVP7" s="104"/>
      <c r="SVQ7" s="104"/>
      <c r="SVR7" s="104"/>
      <c r="SVS7" s="104"/>
      <c r="SVT7" s="104"/>
      <c r="SVU7" s="104"/>
      <c r="SVV7" s="104"/>
      <c r="SVW7" s="104"/>
      <c r="SVX7" s="104"/>
      <c r="SVY7" s="104"/>
      <c r="SVZ7" s="104"/>
      <c r="SWA7" s="104"/>
      <c r="SWB7" s="104"/>
      <c r="SWC7" s="104"/>
      <c r="SWD7" s="104"/>
      <c r="SWE7" s="104"/>
      <c r="SWF7" s="104"/>
      <c r="SWG7" s="104"/>
      <c r="SWH7" s="104"/>
      <c r="SWI7" s="104"/>
      <c r="SWJ7" s="104"/>
      <c r="SWK7" s="104"/>
      <c r="SWL7" s="104"/>
      <c r="SWM7" s="104"/>
      <c r="SWN7" s="104"/>
      <c r="SWO7" s="104"/>
      <c r="SWP7" s="104"/>
      <c r="SWQ7" s="104"/>
      <c r="SWR7" s="104"/>
      <c r="SWS7" s="104"/>
      <c r="SWT7" s="104"/>
      <c r="SWU7" s="104"/>
      <c r="SWV7" s="104"/>
      <c r="SWW7" s="104"/>
      <c r="SWX7" s="104"/>
      <c r="SWY7" s="104"/>
      <c r="SWZ7" s="104"/>
      <c r="SXA7" s="104"/>
      <c r="SXB7" s="104"/>
      <c r="SXC7" s="104"/>
      <c r="SXD7" s="104"/>
      <c r="SXE7" s="104"/>
      <c r="SXF7" s="104"/>
      <c r="SXG7" s="104"/>
      <c r="SXH7" s="104"/>
      <c r="SXI7" s="104"/>
      <c r="SXJ7" s="104"/>
      <c r="SXK7" s="104"/>
      <c r="SXL7" s="104"/>
      <c r="SXM7" s="104"/>
      <c r="SXN7" s="104"/>
      <c r="SXO7" s="104"/>
      <c r="SXP7" s="104"/>
      <c r="SXQ7" s="104"/>
      <c r="SXR7" s="104"/>
      <c r="SXS7" s="104"/>
      <c r="SXT7" s="104"/>
      <c r="SXU7" s="104"/>
      <c r="SXV7" s="104"/>
      <c r="SXW7" s="104"/>
      <c r="SXX7" s="104"/>
      <c r="SXY7" s="104"/>
      <c r="SXZ7" s="104"/>
      <c r="SYA7" s="104"/>
      <c r="SYB7" s="104"/>
      <c r="SYC7" s="104"/>
      <c r="SYD7" s="104"/>
      <c r="SYE7" s="104"/>
      <c r="SYF7" s="104"/>
      <c r="SYG7" s="104"/>
      <c r="SYH7" s="104"/>
      <c r="SYI7" s="104"/>
      <c r="SYJ7" s="104"/>
      <c r="SYK7" s="104"/>
      <c r="SYL7" s="104"/>
      <c r="SYM7" s="104"/>
      <c r="SYN7" s="104"/>
      <c r="SYO7" s="104"/>
      <c r="SYP7" s="104"/>
      <c r="SYQ7" s="104"/>
      <c r="SYR7" s="104"/>
      <c r="SYS7" s="104"/>
      <c r="SYT7" s="104"/>
      <c r="SYU7" s="104"/>
      <c r="SYV7" s="104"/>
      <c r="SYW7" s="104"/>
      <c r="SYX7" s="104"/>
      <c r="SYY7" s="104"/>
      <c r="SYZ7" s="104"/>
      <c r="SZA7" s="104"/>
      <c r="SZB7" s="104"/>
      <c r="SZC7" s="104"/>
      <c r="SZD7" s="104"/>
      <c r="SZE7" s="104"/>
      <c r="SZF7" s="104"/>
      <c r="SZG7" s="104"/>
      <c r="SZH7" s="104"/>
      <c r="SZI7" s="104"/>
      <c r="SZJ7" s="104"/>
      <c r="SZK7" s="104"/>
      <c r="SZL7" s="104"/>
      <c r="SZM7" s="104"/>
      <c r="SZN7" s="104"/>
      <c r="SZO7" s="104"/>
      <c r="SZP7" s="104"/>
      <c r="SZQ7" s="104"/>
      <c r="SZR7" s="104"/>
      <c r="SZS7" s="104"/>
      <c r="SZT7" s="104"/>
      <c r="SZU7" s="104"/>
      <c r="SZV7" s="104"/>
      <c r="SZW7" s="104"/>
      <c r="SZX7" s="104"/>
      <c r="SZY7" s="104"/>
      <c r="SZZ7" s="104"/>
      <c r="TAA7" s="104"/>
      <c r="TAB7" s="104"/>
      <c r="TAC7" s="104"/>
      <c r="TAD7" s="104"/>
      <c r="TAE7" s="104"/>
      <c r="TAF7" s="104"/>
      <c r="TAG7" s="104"/>
      <c r="TAH7" s="104"/>
      <c r="TAI7" s="104"/>
      <c r="TAJ7" s="104"/>
      <c r="TAK7" s="104"/>
      <c r="TAL7" s="104"/>
      <c r="TAM7" s="104"/>
      <c r="TAN7" s="104"/>
      <c r="TAO7" s="104"/>
      <c r="TAP7" s="104"/>
      <c r="TAQ7" s="104"/>
      <c r="TAR7" s="104"/>
      <c r="TAS7" s="104"/>
      <c r="TAT7" s="104"/>
      <c r="TAU7" s="104"/>
      <c r="TAV7" s="104"/>
      <c r="TAW7" s="104"/>
      <c r="TAX7" s="104"/>
      <c r="TAY7" s="104"/>
      <c r="TAZ7" s="104"/>
      <c r="TBA7" s="104"/>
      <c r="TBB7" s="104"/>
      <c r="TBC7" s="104"/>
      <c r="TBD7" s="104"/>
      <c r="TBE7" s="104"/>
      <c r="TBF7" s="104"/>
      <c r="TBG7" s="104"/>
      <c r="TBH7" s="104"/>
      <c r="TBI7" s="104"/>
      <c r="TBJ7" s="104"/>
      <c r="TBK7" s="104"/>
      <c r="TBL7" s="104"/>
      <c r="TBM7" s="104"/>
      <c r="TBN7" s="104"/>
      <c r="TBO7" s="104"/>
      <c r="TBP7" s="104"/>
      <c r="TBQ7" s="104"/>
      <c r="TBR7" s="104"/>
      <c r="TBS7" s="104"/>
      <c r="TBT7" s="104"/>
      <c r="TBU7" s="104"/>
      <c r="TBV7" s="104"/>
      <c r="TBW7" s="104"/>
      <c r="TBX7" s="104"/>
      <c r="TBY7" s="104"/>
      <c r="TBZ7" s="104"/>
      <c r="TCA7" s="104"/>
      <c r="TCB7" s="104"/>
      <c r="TCC7" s="104"/>
      <c r="TCD7" s="104"/>
      <c r="TCE7" s="104"/>
      <c r="TCF7" s="104"/>
      <c r="TCG7" s="104"/>
      <c r="TCH7" s="104"/>
      <c r="TCI7" s="104"/>
      <c r="TCJ7" s="104"/>
      <c r="TCK7" s="104"/>
      <c r="TCL7" s="104"/>
      <c r="TCM7" s="104"/>
      <c r="TCN7" s="104"/>
      <c r="TCO7" s="104"/>
      <c r="TCP7" s="104"/>
      <c r="TCQ7" s="104"/>
      <c r="TCR7" s="104"/>
      <c r="TCS7" s="104"/>
      <c r="TCT7" s="104"/>
      <c r="TCU7" s="104"/>
      <c r="TCV7" s="104"/>
      <c r="TCW7" s="104"/>
      <c r="TCX7" s="104"/>
      <c r="TCY7" s="104"/>
      <c r="TCZ7" s="104"/>
      <c r="TDA7" s="104"/>
      <c r="TDB7" s="104"/>
      <c r="TDC7" s="104"/>
      <c r="TDD7" s="104"/>
      <c r="TDE7" s="104"/>
      <c r="TDF7" s="104"/>
      <c r="TDG7" s="104"/>
      <c r="TDH7" s="104"/>
      <c r="TDI7" s="104"/>
      <c r="TDJ7" s="104"/>
      <c r="TDK7" s="104"/>
      <c r="TDL7" s="104"/>
      <c r="TDM7" s="104"/>
      <c r="TDN7" s="104"/>
      <c r="TDO7" s="104"/>
      <c r="TDP7" s="104"/>
      <c r="TDQ7" s="104"/>
      <c r="TDR7" s="104"/>
      <c r="TDS7" s="104"/>
      <c r="TDT7" s="104"/>
      <c r="TDU7" s="104"/>
      <c r="TDV7" s="104"/>
      <c r="TDW7" s="104"/>
      <c r="TDX7" s="104"/>
      <c r="TDY7" s="104"/>
      <c r="TDZ7" s="104"/>
      <c r="TEA7" s="104"/>
      <c r="TEB7" s="104"/>
      <c r="TEC7" s="104"/>
      <c r="TED7" s="104"/>
      <c r="TEE7" s="104"/>
      <c r="TEF7" s="104"/>
      <c r="TEG7" s="104"/>
      <c r="TEH7" s="104"/>
      <c r="TEI7" s="104"/>
      <c r="TEJ7" s="104"/>
      <c r="TEK7" s="104"/>
      <c r="TEL7" s="104"/>
      <c r="TEM7" s="104"/>
      <c r="TEN7" s="104"/>
      <c r="TEO7" s="104"/>
      <c r="TEP7" s="104"/>
      <c r="TEQ7" s="104"/>
      <c r="TER7" s="104"/>
      <c r="TES7" s="104"/>
      <c r="TET7" s="104"/>
      <c r="TEU7" s="104"/>
      <c r="TEV7" s="104"/>
      <c r="TEW7" s="104"/>
      <c r="TEX7" s="104"/>
      <c r="TEY7" s="104"/>
      <c r="TEZ7" s="104"/>
      <c r="TFA7" s="104"/>
      <c r="TFB7" s="104"/>
      <c r="TFC7" s="104"/>
      <c r="TFD7" s="104"/>
      <c r="TFE7" s="104"/>
      <c r="TFF7" s="104"/>
      <c r="TFG7" s="104"/>
      <c r="TFH7" s="104"/>
      <c r="TFI7" s="104"/>
      <c r="TFJ7" s="104"/>
      <c r="TFK7" s="104"/>
      <c r="TFL7" s="104"/>
      <c r="TFM7" s="104"/>
      <c r="TFN7" s="104"/>
      <c r="TFO7" s="104"/>
      <c r="TFP7" s="104"/>
      <c r="TFQ7" s="104"/>
      <c r="TFR7" s="104"/>
      <c r="TFS7" s="104"/>
      <c r="TFT7" s="104"/>
      <c r="TFU7" s="104"/>
      <c r="TFV7" s="104"/>
      <c r="TFW7" s="104"/>
      <c r="TFX7" s="104"/>
      <c r="TFY7" s="104"/>
      <c r="TFZ7" s="104"/>
      <c r="TGA7" s="104"/>
      <c r="TGB7" s="104"/>
      <c r="TGC7" s="104"/>
      <c r="TGD7" s="104"/>
      <c r="TGE7" s="104"/>
      <c r="TGF7" s="104"/>
      <c r="TGG7" s="104"/>
      <c r="TGH7" s="104"/>
      <c r="TGI7" s="104"/>
      <c r="TGJ7" s="104"/>
      <c r="TGK7" s="104"/>
      <c r="TGL7" s="104"/>
      <c r="TGM7" s="104"/>
      <c r="TGN7" s="104"/>
      <c r="TGO7" s="104"/>
      <c r="TGP7" s="104"/>
      <c r="TGQ7" s="104"/>
      <c r="TGR7" s="104"/>
      <c r="TGS7" s="104"/>
      <c r="TGT7" s="104"/>
      <c r="TGU7" s="104"/>
      <c r="TGV7" s="104"/>
      <c r="TGW7" s="104"/>
      <c r="TGX7" s="104"/>
      <c r="TGY7" s="104"/>
      <c r="TGZ7" s="104"/>
      <c r="THA7" s="104"/>
      <c r="THB7" s="104"/>
      <c r="THC7" s="104"/>
      <c r="THD7" s="104"/>
      <c r="THE7" s="104"/>
      <c r="THF7" s="104"/>
      <c r="THG7" s="104"/>
      <c r="THH7" s="104"/>
      <c r="THI7" s="104"/>
      <c r="THJ7" s="104"/>
      <c r="THK7" s="104"/>
      <c r="THL7" s="104"/>
      <c r="THM7" s="104"/>
      <c r="THN7" s="104"/>
      <c r="THO7" s="104"/>
      <c r="THP7" s="104"/>
      <c r="THQ7" s="104"/>
      <c r="THR7" s="104"/>
      <c r="THS7" s="104"/>
      <c r="THT7" s="104"/>
      <c r="THU7" s="104"/>
      <c r="THV7" s="104"/>
      <c r="THW7" s="104"/>
      <c r="THX7" s="104"/>
      <c r="THY7" s="104"/>
      <c r="THZ7" s="104"/>
      <c r="TIA7" s="104"/>
      <c r="TIB7" s="104"/>
      <c r="TIC7" s="104"/>
      <c r="TID7" s="104"/>
      <c r="TIE7" s="104"/>
      <c r="TIF7" s="104"/>
      <c r="TIG7" s="104"/>
      <c r="TIH7" s="104"/>
      <c r="TII7" s="104"/>
      <c r="TIJ7" s="104"/>
      <c r="TIK7" s="104"/>
      <c r="TIL7" s="104"/>
      <c r="TIM7" s="104"/>
      <c r="TIN7" s="104"/>
      <c r="TIO7" s="104"/>
      <c r="TIP7" s="104"/>
      <c r="TIQ7" s="104"/>
      <c r="TIR7" s="104"/>
      <c r="TIS7" s="104"/>
      <c r="TIT7" s="104"/>
      <c r="TIU7" s="104"/>
      <c r="TIV7" s="104"/>
      <c r="TIW7" s="104"/>
      <c r="TIX7" s="104"/>
      <c r="TIY7" s="104"/>
      <c r="TIZ7" s="104"/>
      <c r="TJA7" s="104"/>
      <c r="TJB7" s="104"/>
      <c r="TJC7" s="104"/>
      <c r="TJD7" s="104"/>
      <c r="TJE7" s="104"/>
      <c r="TJF7" s="104"/>
      <c r="TJG7" s="104"/>
      <c r="TJH7" s="104"/>
      <c r="TJI7" s="104"/>
      <c r="TJJ7" s="104"/>
      <c r="TJK7" s="104"/>
      <c r="TJL7" s="104"/>
      <c r="TJM7" s="104"/>
      <c r="TJN7" s="104"/>
      <c r="TJO7" s="104"/>
      <c r="TJP7" s="104"/>
      <c r="TJQ7" s="104"/>
      <c r="TJR7" s="104"/>
      <c r="TJS7" s="104"/>
      <c r="TJT7" s="104"/>
      <c r="TJU7" s="104"/>
      <c r="TJV7" s="104"/>
      <c r="TJW7" s="104"/>
      <c r="TJX7" s="104"/>
      <c r="TJY7" s="104"/>
      <c r="TJZ7" s="104"/>
      <c r="TKA7" s="104"/>
      <c r="TKB7" s="104"/>
      <c r="TKC7" s="104"/>
      <c r="TKD7" s="104"/>
      <c r="TKE7" s="104"/>
      <c r="TKF7" s="104"/>
      <c r="TKG7" s="104"/>
      <c r="TKH7" s="104"/>
      <c r="TKI7" s="104"/>
      <c r="TKJ7" s="104"/>
      <c r="TKK7" s="104"/>
      <c r="TKL7" s="104"/>
      <c r="TKM7" s="104"/>
      <c r="TKN7" s="104"/>
      <c r="TKO7" s="104"/>
      <c r="TKP7" s="104"/>
      <c r="TKQ7" s="104"/>
      <c r="TKR7" s="104"/>
      <c r="TKS7" s="104"/>
      <c r="TKT7" s="104"/>
      <c r="TKU7" s="104"/>
      <c r="TKV7" s="104"/>
      <c r="TKW7" s="104"/>
      <c r="TKX7" s="104"/>
      <c r="TKY7" s="104"/>
      <c r="TKZ7" s="104"/>
      <c r="TLA7" s="104"/>
      <c r="TLB7" s="104"/>
      <c r="TLC7" s="104"/>
      <c r="TLD7" s="104"/>
      <c r="TLE7" s="104"/>
      <c r="TLF7" s="104"/>
      <c r="TLG7" s="104"/>
      <c r="TLH7" s="104"/>
      <c r="TLI7" s="104"/>
      <c r="TLJ7" s="104"/>
      <c r="TLK7" s="104"/>
      <c r="TLL7" s="104"/>
      <c r="TLM7" s="104"/>
      <c r="TLN7" s="104"/>
      <c r="TLO7" s="104"/>
      <c r="TLP7" s="104"/>
      <c r="TLQ7" s="104"/>
      <c r="TLR7" s="104"/>
      <c r="TLS7" s="104"/>
      <c r="TLT7" s="104"/>
      <c r="TLU7" s="104"/>
      <c r="TLV7" s="104"/>
      <c r="TLW7" s="104"/>
      <c r="TLX7" s="104"/>
      <c r="TLY7" s="104"/>
      <c r="TLZ7" s="104"/>
      <c r="TMA7" s="104"/>
      <c r="TMB7" s="104"/>
      <c r="TMC7" s="104"/>
      <c r="TMD7" s="104"/>
      <c r="TME7" s="104"/>
      <c r="TMF7" s="104"/>
      <c r="TMG7" s="104"/>
      <c r="TMH7" s="104"/>
      <c r="TMI7" s="104"/>
      <c r="TMJ7" s="104"/>
      <c r="TMK7" s="104"/>
      <c r="TML7" s="104"/>
      <c r="TMM7" s="104"/>
      <c r="TMN7" s="104"/>
      <c r="TMO7" s="104"/>
      <c r="TMP7" s="104"/>
      <c r="TMQ7" s="104"/>
      <c r="TMR7" s="104"/>
      <c r="TMS7" s="104"/>
      <c r="TMT7" s="104"/>
      <c r="TMU7" s="104"/>
      <c r="TMV7" s="104"/>
      <c r="TMW7" s="104"/>
      <c r="TMX7" s="104"/>
      <c r="TMY7" s="104"/>
      <c r="TMZ7" s="104"/>
      <c r="TNA7" s="104"/>
      <c r="TNB7" s="104"/>
      <c r="TNC7" s="104"/>
      <c r="TND7" s="104"/>
      <c r="TNE7" s="104"/>
      <c r="TNF7" s="104"/>
      <c r="TNG7" s="104"/>
      <c r="TNH7" s="104"/>
      <c r="TNI7" s="104"/>
      <c r="TNJ7" s="104"/>
      <c r="TNK7" s="104"/>
      <c r="TNL7" s="104"/>
      <c r="TNM7" s="104"/>
      <c r="TNN7" s="104"/>
      <c r="TNO7" s="104"/>
      <c r="TNP7" s="104"/>
      <c r="TNQ7" s="104"/>
      <c r="TNR7" s="104"/>
      <c r="TNS7" s="104"/>
      <c r="TNT7" s="104"/>
      <c r="TNU7" s="104"/>
      <c r="TNV7" s="104"/>
      <c r="TNW7" s="104"/>
      <c r="TNX7" s="104"/>
      <c r="TNY7" s="104"/>
      <c r="TNZ7" s="104"/>
      <c r="TOA7" s="104"/>
      <c r="TOB7" s="104"/>
      <c r="TOC7" s="104"/>
      <c r="TOD7" s="104"/>
      <c r="TOE7" s="104"/>
      <c r="TOF7" s="104"/>
      <c r="TOG7" s="104"/>
      <c r="TOH7" s="104"/>
      <c r="TOI7" s="104"/>
      <c r="TOJ7" s="104"/>
      <c r="TOK7" s="104"/>
      <c r="TOL7" s="104"/>
      <c r="TOM7" s="104"/>
      <c r="TON7" s="104"/>
      <c r="TOO7" s="104"/>
      <c r="TOP7" s="104"/>
      <c r="TOQ7" s="104"/>
      <c r="TOR7" s="104"/>
      <c r="TOS7" s="104"/>
      <c r="TOT7" s="104"/>
      <c r="TOU7" s="104"/>
      <c r="TOV7" s="104"/>
      <c r="TOW7" s="104"/>
      <c r="TOX7" s="104"/>
      <c r="TOY7" s="104"/>
      <c r="TOZ7" s="104"/>
      <c r="TPA7" s="104"/>
      <c r="TPB7" s="104"/>
      <c r="TPC7" s="104"/>
      <c r="TPD7" s="104"/>
      <c r="TPE7" s="104"/>
      <c r="TPF7" s="104"/>
      <c r="TPG7" s="104"/>
      <c r="TPH7" s="104"/>
      <c r="TPI7" s="104"/>
      <c r="TPJ7" s="104"/>
      <c r="TPK7" s="104"/>
      <c r="TPL7" s="104"/>
      <c r="TPM7" s="104"/>
      <c r="TPN7" s="104"/>
      <c r="TPO7" s="104"/>
      <c r="TPP7" s="104"/>
      <c r="TPQ7" s="104"/>
      <c r="TPR7" s="104"/>
      <c r="TPS7" s="104"/>
      <c r="TPT7" s="104"/>
      <c r="TPU7" s="104"/>
      <c r="TPV7" s="104"/>
      <c r="TPW7" s="104"/>
      <c r="TPX7" s="104"/>
      <c r="TPY7" s="104"/>
      <c r="TPZ7" s="104"/>
      <c r="TQA7" s="104"/>
      <c r="TQB7" s="104"/>
      <c r="TQC7" s="104"/>
      <c r="TQD7" s="104"/>
      <c r="TQE7" s="104"/>
      <c r="TQF7" s="104"/>
      <c r="TQG7" s="104"/>
      <c r="TQH7" s="104"/>
      <c r="TQI7" s="104"/>
      <c r="TQJ7" s="104"/>
      <c r="TQK7" s="104"/>
      <c r="TQL7" s="104"/>
      <c r="TQM7" s="104"/>
      <c r="TQN7" s="104"/>
      <c r="TQO7" s="104"/>
      <c r="TQP7" s="104"/>
      <c r="TQQ7" s="104"/>
      <c r="TQR7" s="104"/>
      <c r="TQS7" s="104"/>
      <c r="TQT7" s="104"/>
      <c r="TQU7" s="104"/>
      <c r="TQV7" s="104"/>
      <c r="TQW7" s="104"/>
      <c r="TQX7" s="104"/>
      <c r="TQY7" s="104"/>
      <c r="TQZ7" s="104"/>
      <c r="TRA7" s="104"/>
      <c r="TRB7" s="104"/>
      <c r="TRC7" s="104"/>
      <c r="TRD7" s="104"/>
      <c r="TRE7" s="104"/>
      <c r="TRF7" s="104"/>
      <c r="TRG7" s="104"/>
      <c r="TRH7" s="104"/>
      <c r="TRI7" s="104"/>
      <c r="TRJ7" s="104"/>
      <c r="TRK7" s="104"/>
      <c r="TRL7" s="104"/>
      <c r="TRM7" s="104"/>
      <c r="TRN7" s="104"/>
      <c r="TRO7" s="104"/>
      <c r="TRP7" s="104"/>
      <c r="TRQ7" s="104"/>
      <c r="TRR7" s="104"/>
      <c r="TRS7" s="104"/>
      <c r="TRT7" s="104"/>
      <c r="TRU7" s="104"/>
      <c r="TRV7" s="104"/>
      <c r="TRW7" s="104"/>
      <c r="TRX7" s="104"/>
      <c r="TRY7" s="104"/>
      <c r="TRZ7" s="104"/>
      <c r="TSA7" s="104"/>
      <c r="TSB7" s="104"/>
      <c r="TSC7" s="104"/>
      <c r="TSD7" s="104"/>
      <c r="TSE7" s="104"/>
      <c r="TSF7" s="104"/>
      <c r="TSG7" s="104"/>
      <c r="TSH7" s="104"/>
      <c r="TSI7" s="104"/>
      <c r="TSJ7" s="104"/>
      <c r="TSK7" s="104"/>
      <c r="TSL7" s="104"/>
      <c r="TSM7" s="104"/>
      <c r="TSN7" s="104"/>
      <c r="TSO7" s="104"/>
      <c r="TSP7" s="104"/>
      <c r="TSQ7" s="104"/>
      <c r="TSR7" s="104"/>
      <c r="TSS7" s="104"/>
      <c r="TST7" s="104"/>
      <c r="TSU7" s="104"/>
      <c r="TSV7" s="104"/>
      <c r="TSW7" s="104"/>
      <c r="TSX7" s="104"/>
      <c r="TSY7" s="104"/>
      <c r="TSZ7" s="104"/>
      <c r="TTA7" s="104"/>
      <c r="TTB7" s="104"/>
      <c r="TTC7" s="104"/>
      <c r="TTD7" s="104"/>
      <c r="TTE7" s="104"/>
      <c r="TTF7" s="104"/>
      <c r="TTG7" s="104"/>
      <c r="TTH7" s="104"/>
      <c r="TTI7" s="104"/>
      <c r="TTJ7" s="104"/>
      <c r="TTK7" s="104"/>
      <c r="TTL7" s="104"/>
      <c r="TTM7" s="104"/>
      <c r="TTN7" s="104"/>
      <c r="TTO7" s="104"/>
      <c r="TTP7" s="104"/>
      <c r="TTQ7" s="104"/>
      <c r="TTR7" s="104"/>
      <c r="TTS7" s="104"/>
      <c r="TTT7" s="104"/>
      <c r="TTU7" s="104"/>
      <c r="TTV7" s="104"/>
      <c r="TTW7" s="104"/>
      <c r="TTX7" s="104"/>
      <c r="TTY7" s="104"/>
      <c r="TTZ7" s="104"/>
      <c r="TUA7" s="104"/>
      <c r="TUB7" s="104"/>
      <c r="TUC7" s="104"/>
      <c r="TUD7" s="104"/>
      <c r="TUE7" s="104"/>
      <c r="TUF7" s="104"/>
      <c r="TUG7" s="104"/>
      <c r="TUH7" s="104"/>
      <c r="TUI7" s="104"/>
      <c r="TUJ7" s="104"/>
      <c r="TUK7" s="104"/>
      <c r="TUL7" s="104"/>
      <c r="TUM7" s="104"/>
      <c r="TUN7" s="104"/>
      <c r="TUO7" s="104"/>
      <c r="TUP7" s="104"/>
      <c r="TUQ7" s="104"/>
      <c r="TUR7" s="104"/>
      <c r="TUS7" s="104"/>
      <c r="TUT7" s="104"/>
      <c r="TUU7" s="104"/>
      <c r="TUV7" s="104"/>
      <c r="TUW7" s="104"/>
      <c r="TUX7" s="104"/>
      <c r="TUY7" s="104"/>
      <c r="TUZ7" s="104"/>
      <c r="TVA7" s="104"/>
      <c r="TVB7" s="104"/>
      <c r="TVC7" s="104"/>
      <c r="TVD7" s="104"/>
      <c r="TVE7" s="104"/>
      <c r="TVF7" s="104"/>
      <c r="TVG7" s="104"/>
      <c r="TVH7" s="104"/>
      <c r="TVI7" s="104"/>
      <c r="TVJ7" s="104"/>
      <c r="TVK7" s="104"/>
      <c r="TVL7" s="104"/>
      <c r="TVM7" s="104"/>
      <c r="TVN7" s="104"/>
      <c r="TVO7" s="104"/>
      <c r="TVP7" s="104"/>
      <c r="TVQ7" s="104"/>
      <c r="TVR7" s="104"/>
      <c r="TVS7" s="104"/>
      <c r="TVT7" s="104"/>
      <c r="TVU7" s="104"/>
      <c r="TVV7" s="104"/>
      <c r="TVW7" s="104"/>
      <c r="TVX7" s="104"/>
      <c r="TVY7" s="104"/>
      <c r="TVZ7" s="104"/>
      <c r="TWA7" s="104"/>
      <c r="TWB7" s="104"/>
      <c r="TWC7" s="104"/>
      <c r="TWD7" s="104"/>
      <c r="TWE7" s="104"/>
      <c r="TWF7" s="104"/>
      <c r="TWG7" s="104"/>
      <c r="TWH7" s="104"/>
      <c r="TWI7" s="104"/>
      <c r="TWJ7" s="104"/>
      <c r="TWK7" s="104"/>
      <c r="TWL7" s="104"/>
      <c r="TWM7" s="104"/>
      <c r="TWN7" s="104"/>
      <c r="TWO7" s="104"/>
      <c r="TWP7" s="104"/>
      <c r="TWQ7" s="104"/>
      <c r="TWR7" s="104"/>
      <c r="TWS7" s="104"/>
      <c r="TWT7" s="104"/>
      <c r="TWU7" s="104"/>
      <c r="TWV7" s="104"/>
      <c r="TWW7" s="104"/>
      <c r="TWX7" s="104"/>
      <c r="TWY7" s="104"/>
      <c r="TWZ7" s="104"/>
      <c r="TXA7" s="104"/>
      <c r="TXB7" s="104"/>
      <c r="TXC7" s="104"/>
      <c r="TXD7" s="104"/>
      <c r="TXE7" s="104"/>
      <c r="TXF7" s="104"/>
      <c r="TXG7" s="104"/>
      <c r="TXH7" s="104"/>
      <c r="TXI7" s="104"/>
      <c r="TXJ7" s="104"/>
      <c r="TXK7" s="104"/>
      <c r="TXL7" s="104"/>
      <c r="TXM7" s="104"/>
      <c r="TXN7" s="104"/>
      <c r="TXO7" s="104"/>
      <c r="TXP7" s="104"/>
      <c r="TXQ7" s="104"/>
      <c r="TXR7" s="104"/>
      <c r="TXS7" s="104"/>
      <c r="TXT7" s="104"/>
      <c r="TXU7" s="104"/>
      <c r="TXV7" s="104"/>
      <c r="TXW7" s="104"/>
      <c r="TXX7" s="104"/>
      <c r="TXY7" s="104"/>
      <c r="TXZ7" s="104"/>
      <c r="TYA7" s="104"/>
      <c r="TYB7" s="104"/>
      <c r="TYC7" s="104"/>
      <c r="TYD7" s="104"/>
      <c r="TYE7" s="104"/>
      <c r="TYF7" s="104"/>
      <c r="TYG7" s="104"/>
      <c r="TYH7" s="104"/>
      <c r="TYI7" s="104"/>
      <c r="TYJ7" s="104"/>
      <c r="TYK7" s="104"/>
      <c r="TYL7" s="104"/>
      <c r="TYM7" s="104"/>
      <c r="TYN7" s="104"/>
      <c r="TYO7" s="104"/>
      <c r="TYP7" s="104"/>
      <c r="TYQ7" s="104"/>
      <c r="TYR7" s="104"/>
      <c r="TYS7" s="104"/>
      <c r="TYT7" s="104"/>
      <c r="TYU7" s="104"/>
      <c r="TYV7" s="104"/>
      <c r="TYW7" s="104"/>
      <c r="TYX7" s="104"/>
      <c r="TYY7" s="104"/>
      <c r="TYZ7" s="104"/>
      <c r="TZA7" s="104"/>
      <c r="TZB7" s="104"/>
      <c r="TZC7" s="104"/>
      <c r="TZD7" s="104"/>
      <c r="TZE7" s="104"/>
      <c r="TZF7" s="104"/>
      <c r="TZG7" s="104"/>
      <c r="TZH7" s="104"/>
      <c r="TZI7" s="104"/>
      <c r="TZJ7" s="104"/>
      <c r="TZK7" s="104"/>
      <c r="TZL7" s="104"/>
      <c r="TZM7" s="104"/>
      <c r="TZN7" s="104"/>
      <c r="TZO7" s="104"/>
      <c r="TZP7" s="104"/>
      <c r="TZQ7" s="104"/>
      <c r="TZR7" s="104"/>
      <c r="TZS7" s="104"/>
      <c r="TZT7" s="104"/>
      <c r="TZU7" s="104"/>
      <c r="TZV7" s="104"/>
      <c r="TZW7" s="104"/>
      <c r="TZX7" s="104"/>
      <c r="TZY7" s="104"/>
      <c r="TZZ7" s="104"/>
      <c r="UAA7" s="104"/>
      <c r="UAB7" s="104"/>
      <c r="UAC7" s="104"/>
      <c r="UAD7" s="104"/>
      <c r="UAE7" s="104"/>
      <c r="UAF7" s="104"/>
      <c r="UAG7" s="104"/>
      <c r="UAH7" s="104"/>
      <c r="UAI7" s="104"/>
      <c r="UAJ7" s="104"/>
      <c r="UAK7" s="104"/>
      <c r="UAL7" s="104"/>
      <c r="UAM7" s="104"/>
      <c r="UAN7" s="104"/>
      <c r="UAO7" s="104"/>
      <c r="UAP7" s="104"/>
      <c r="UAQ7" s="104"/>
      <c r="UAR7" s="104"/>
      <c r="UAS7" s="104"/>
      <c r="UAT7" s="104"/>
      <c r="UAU7" s="104"/>
      <c r="UAV7" s="104"/>
      <c r="UAW7" s="104"/>
      <c r="UAX7" s="104"/>
      <c r="UAY7" s="104"/>
      <c r="UAZ7" s="104"/>
      <c r="UBA7" s="104"/>
      <c r="UBB7" s="104"/>
      <c r="UBC7" s="104"/>
      <c r="UBD7" s="104"/>
      <c r="UBE7" s="104"/>
      <c r="UBF7" s="104"/>
      <c r="UBG7" s="104"/>
      <c r="UBH7" s="104"/>
      <c r="UBI7" s="104"/>
      <c r="UBJ7" s="104"/>
      <c r="UBK7" s="104"/>
      <c r="UBL7" s="104"/>
      <c r="UBM7" s="104"/>
      <c r="UBN7" s="104"/>
      <c r="UBO7" s="104"/>
      <c r="UBP7" s="104"/>
      <c r="UBQ7" s="104"/>
      <c r="UBR7" s="104"/>
      <c r="UBS7" s="104"/>
      <c r="UBT7" s="104"/>
      <c r="UBU7" s="104"/>
      <c r="UBV7" s="104"/>
      <c r="UBW7" s="104"/>
      <c r="UBX7" s="104"/>
      <c r="UBY7" s="104"/>
      <c r="UBZ7" s="104"/>
      <c r="UCA7" s="104"/>
      <c r="UCB7" s="104"/>
      <c r="UCC7" s="104"/>
      <c r="UCD7" s="104"/>
      <c r="UCE7" s="104"/>
      <c r="UCF7" s="104"/>
      <c r="UCG7" s="104"/>
      <c r="UCH7" s="104"/>
      <c r="UCI7" s="104"/>
      <c r="UCJ7" s="104"/>
      <c r="UCK7" s="104"/>
      <c r="UCL7" s="104"/>
      <c r="UCM7" s="104"/>
      <c r="UCN7" s="104"/>
      <c r="UCO7" s="104"/>
      <c r="UCP7" s="104"/>
      <c r="UCQ7" s="104"/>
      <c r="UCR7" s="104"/>
      <c r="UCS7" s="104"/>
      <c r="UCT7" s="104"/>
      <c r="UCU7" s="104"/>
      <c r="UCV7" s="104"/>
      <c r="UCW7" s="104"/>
      <c r="UCX7" s="104"/>
      <c r="UCY7" s="104"/>
      <c r="UCZ7" s="104"/>
      <c r="UDA7" s="104"/>
      <c r="UDB7" s="104"/>
      <c r="UDC7" s="104"/>
      <c r="UDD7" s="104"/>
      <c r="UDE7" s="104"/>
      <c r="UDF7" s="104"/>
      <c r="UDG7" s="104"/>
      <c r="UDH7" s="104"/>
      <c r="UDI7" s="104"/>
      <c r="UDJ7" s="104"/>
      <c r="UDK7" s="104"/>
      <c r="UDL7" s="104"/>
      <c r="UDM7" s="104"/>
      <c r="UDN7" s="104"/>
      <c r="UDO7" s="104"/>
      <c r="UDP7" s="104"/>
      <c r="UDQ7" s="104"/>
      <c r="UDR7" s="104"/>
      <c r="UDS7" s="104"/>
      <c r="UDT7" s="104"/>
      <c r="UDU7" s="104"/>
      <c r="UDV7" s="104"/>
      <c r="UDW7" s="104"/>
      <c r="UDX7" s="104"/>
      <c r="UDY7" s="104"/>
      <c r="UDZ7" s="104"/>
      <c r="UEA7" s="104"/>
      <c r="UEB7" s="104"/>
      <c r="UEC7" s="104"/>
      <c r="UED7" s="104"/>
      <c r="UEE7" s="104"/>
      <c r="UEF7" s="104"/>
      <c r="UEG7" s="104"/>
      <c r="UEH7" s="104"/>
      <c r="UEI7" s="104"/>
      <c r="UEJ7" s="104"/>
      <c r="UEK7" s="104"/>
      <c r="UEL7" s="104"/>
      <c r="UEM7" s="104"/>
      <c r="UEN7" s="104"/>
      <c r="UEO7" s="104"/>
      <c r="UEP7" s="104"/>
      <c r="UEQ7" s="104"/>
      <c r="UER7" s="104"/>
      <c r="UES7" s="104"/>
      <c r="UET7" s="104"/>
      <c r="UEU7" s="104"/>
      <c r="UEV7" s="104"/>
      <c r="UEW7" s="104"/>
      <c r="UEX7" s="104"/>
      <c r="UEY7" s="104"/>
      <c r="UEZ7" s="104"/>
      <c r="UFA7" s="104"/>
      <c r="UFB7" s="104"/>
      <c r="UFC7" s="104"/>
      <c r="UFD7" s="104"/>
      <c r="UFE7" s="104"/>
      <c r="UFF7" s="104"/>
      <c r="UFG7" s="104"/>
      <c r="UFH7" s="104"/>
      <c r="UFI7" s="104"/>
      <c r="UFJ7" s="104"/>
      <c r="UFK7" s="104"/>
      <c r="UFL7" s="104"/>
      <c r="UFM7" s="104"/>
      <c r="UFN7" s="104"/>
      <c r="UFO7" s="104"/>
      <c r="UFP7" s="104"/>
      <c r="UFQ7" s="104"/>
      <c r="UFR7" s="104"/>
      <c r="UFS7" s="104"/>
      <c r="UFT7" s="104"/>
      <c r="UFU7" s="104"/>
      <c r="UFV7" s="104"/>
      <c r="UFW7" s="104"/>
      <c r="UFX7" s="104"/>
      <c r="UFY7" s="104"/>
      <c r="UFZ7" s="104"/>
      <c r="UGA7" s="104"/>
      <c r="UGB7" s="104"/>
      <c r="UGC7" s="104"/>
      <c r="UGD7" s="104"/>
      <c r="UGE7" s="104"/>
      <c r="UGF7" s="104"/>
      <c r="UGG7" s="104"/>
      <c r="UGH7" s="104"/>
      <c r="UGI7" s="104"/>
      <c r="UGJ7" s="104"/>
      <c r="UGK7" s="104"/>
      <c r="UGL7" s="104"/>
      <c r="UGM7" s="104"/>
      <c r="UGN7" s="104"/>
      <c r="UGO7" s="104"/>
      <c r="UGP7" s="104"/>
      <c r="UGQ7" s="104"/>
      <c r="UGR7" s="104"/>
      <c r="UGS7" s="104"/>
      <c r="UGT7" s="104"/>
      <c r="UGU7" s="104"/>
      <c r="UGV7" s="104"/>
      <c r="UGW7" s="104"/>
      <c r="UGX7" s="104"/>
      <c r="UGY7" s="104"/>
      <c r="UGZ7" s="104"/>
      <c r="UHA7" s="104"/>
      <c r="UHB7" s="104"/>
      <c r="UHC7" s="104"/>
      <c r="UHD7" s="104"/>
      <c r="UHE7" s="104"/>
      <c r="UHF7" s="104"/>
      <c r="UHG7" s="104"/>
      <c r="UHH7" s="104"/>
      <c r="UHI7" s="104"/>
      <c r="UHJ7" s="104"/>
      <c r="UHK7" s="104"/>
      <c r="UHL7" s="104"/>
      <c r="UHM7" s="104"/>
      <c r="UHN7" s="104"/>
      <c r="UHO7" s="104"/>
      <c r="UHP7" s="104"/>
      <c r="UHQ7" s="104"/>
      <c r="UHR7" s="104"/>
      <c r="UHS7" s="104"/>
      <c r="UHT7" s="104"/>
      <c r="UHU7" s="104"/>
      <c r="UHV7" s="104"/>
      <c r="UHW7" s="104"/>
      <c r="UHX7" s="104"/>
      <c r="UHY7" s="104"/>
      <c r="UHZ7" s="104"/>
      <c r="UIA7" s="104"/>
      <c r="UIB7" s="104"/>
      <c r="UIC7" s="104"/>
      <c r="UID7" s="104"/>
      <c r="UIE7" s="104"/>
      <c r="UIF7" s="104"/>
      <c r="UIG7" s="104"/>
      <c r="UIH7" s="104"/>
      <c r="UII7" s="104"/>
      <c r="UIJ7" s="104"/>
      <c r="UIK7" s="104"/>
      <c r="UIL7" s="104"/>
      <c r="UIM7" s="104"/>
      <c r="UIN7" s="104"/>
      <c r="UIO7" s="104"/>
      <c r="UIP7" s="104"/>
      <c r="UIQ7" s="104"/>
      <c r="UIR7" s="104"/>
      <c r="UIS7" s="104"/>
      <c r="UIT7" s="104"/>
      <c r="UIU7" s="104"/>
      <c r="UIV7" s="104"/>
      <c r="UIW7" s="104"/>
      <c r="UIX7" s="104"/>
      <c r="UIY7" s="104"/>
      <c r="UIZ7" s="104"/>
      <c r="UJA7" s="104"/>
      <c r="UJB7" s="104"/>
      <c r="UJC7" s="104"/>
      <c r="UJD7" s="104"/>
      <c r="UJE7" s="104"/>
      <c r="UJF7" s="104"/>
      <c r="UJG7" s="104"/>
      <c r="UJH7" s="104"/>
      <c r="UJI7" s="104"/>
      <c r="UJJ7" s="104"/>
      <c r="UJK7" s="104"/>
      <c r="UJL7" s="104"/>
      <c r="UJM7" s="104"/>
      <c r="UJN7" s="104"/>
      <c r="UJO7" s="104"/>
      <c r="UJP7" s="104"/>
      <c r="UJQ7" s="104"/>
      <c r="UJR7" s="104"/>
      <c r="UJS7" s="104"/>
      <c r="UJT7" s="104"/>
      <c r="UJU7" s="104"/>
      <c r="UJV7" s="104"/>
      <c r="UJW7" s="104"/>
      <c r="UJX7" s="104"/>
      <c r="UJY7" s="104"/>
      <c r="UJZ7" s="104"/>
      <c r="UKA7" s="104"/>
      <c r="UKB7" s="104"/>
      <c r="UKC7" s="104"/>
      <c r="UKD7" s="104"/>
      <c r="UKE7" s="104"/>
      <c r="UKF7" s="104"/>
      <c r="UKG7" s="104"/>
      <c r="UKH7" s="104"/>
      <c r="UKI7" s="104"/>
      <c r="UKJ7" s="104"/>
      <c r="UKK7" s="104"/>
      <c r="UKL7" s="104"/>
      <c r="UKM7" s="104"/>
      <c r="UKN7" s="104"/>
      <c r="UKO7" s="104"/>
      <c r="UKP7" s="104"/>
      <c r="UKQ7" s="104"/>
      <c r="UKR7" s="104"/>
      <c r="UKS7" s="104"/>
      <c r="UKT7" s="104"/>
      <c r="UKU7" s="104"/>
      <c r="UKV7" s="104"/>
      <c r="UKW7" s="104"/>
      <c r="UKX7" s="104"/>
      <c r="UKY7" s="104"/>
      <c r="UKZ7" s="104"/>
      <c r="ULA7" s="104"/>
      <c r="ULB7" s="104"/>
      <c r="ULC7" s="104"/>
      <c r="ULD7" s="104"/>
      <c r="ULE7" s="104"/>
      <c r="ULF7" s="104"/>
      <c r="ULG7" s="104"/>
      <c r="ULH7" s="104"/>
      <c r="ULI7" s="104"/>
      <c r="ULJ7" s="104"/>
      <c r="ULK7" s="104"/>
      <c r="ULL7" s="104"/>
      <c r="ULM7" s="104"/>
      <c r="ULN7" s="104"/>
      <c r="ULO7" s="104"/>
      <c r="ULP7" s="104"/>
      <c r="ULQ7" s="104"/>
      <c r="ULR7" s="104"/>
      <c r="ULS7" s="104"/>
      <c r="ULT7" s="104"/>
      <c r="ULU7" s="104"/>
      <c r="ULV7" s="104"/>
      <c r="ULW7" s="104"/>
      <c r="ULX7" s="104"/>
      <c r="ULY7" s="104"/>
      <c r="ULZ7" s="104"/>
      <c r="UMA7" s="104"/>
      <c r="UMB7" s="104"/>
      <c r="UMC7" s="104"/>
      <c r="UMD7" s="104"/>
      <c r="UME7" s="104"/>
      <c r="UMF7" s="104"/>
      <c r="UMG7" s="104"/>
      <c r="UMH7" s="104"/>
      <c r="UMI7" s="104"/>
      <c r="UMJ7" s="104"/>
      <c r="UMK7" s="104"/>
      <c r="UML7" s="104"/>
      <c r="UMM7" s="104"/>
      <c r="UMN7" s="104"/>
      <c r="UMO7" s="104"/>
      <c r="UMP7" s="104"/>
      <c r="UMQ7" s="104"/>
      <c r="UMR7" s="104"/>
      <c r="UMS7" s="104"/>
      <c r="UMT7" s="104"/>
      <c r="UMU7" s="104"/>
      <c r="UMV7" s="104"/>
      <c r="UMW7" s="104"/>
      <c r="UMX7" s="104"/>
      <c r="UMY7" s="104"/>
      <c r="UMZ7" s="104"/>
      <c r="UNA7" s="104"/>
      <c r="UNB7" s="104"/>
      <c r="UNC7" s="104"/>
      <c r="UND7" s="104"/>
      <c r="UNE7" s="104"/>
      <c r="UNF7" s="104"/>
      <c r="UNG7" s="104"/>
      <c r="UNH7" s="104"/>
      <c r="UNI7" s="104"/>
      <c r="UNJ7" s="104"/>
      <c r="UNK7" s="104"/>
      <c r="UNL7" s="104"/>
      <c r="UNM7" s="104"/>
      <c r="UNN7" s="104"/>
      <c r="UNO7" s="104"/>
      <c r="UNP7" s="104"/>
      <c r="UNQ7" s="104"/>
      <c r="UNR7" s="104"/>
      <c r="UNS7" s="104"/>
      <c r="UNT7" s="104"/>
      <c r="UNU7" s="104"/>
      <c r="UNV7" s="104"/>
      <c r="UNW7" s="104"/>
      <c r="UNX7" s="104"/>
      <c r="UNY7" s="104"/>
      <c r="UNZ7" s="104"/>
      <c r="UOA7" s="104"/>
      <c r="UOB7" s="104"/>
      <c r="UOC7" s="104"/>
      <c r="UOD7" s="104"/>
      <c r="UOE7" s="104"/>
      <c r="UOF7" s="104"/>
      <c r="UOG7" s="104"/>
      <c r="UOH7" s="104"/>
      <c r="UOI7" s="104"/>
      <c r="UOJ7" s="104"/>
      <c r="UOK7" s="104"/>
      <c r="UOL7" s="104"/>
      <c r="UOM7" s="104"/>
      <c r="UON7" s="104"/>
      <c r="UOO7" s="104"/>
      <c r="UOP7" s="104"/>
      <c r="UOQ7" s="104"/>
      <c r="UOR7" s="104"/>
      <c r="UOS7" s="104"/>
      <c r="UOT7" s="104"/>
      <c r="UOU7" s="104"/>
      <c r="UOV7" s="104"/>
      <c r="UOW7" s="104"/>
      <c r="UOX7" s="104"/>
      <c r="UOY7" s="104"/>
      <c r="UOZ7" s="104"/>
      <c r="UPA7" s="104"/>
      <c r="UPB7" s="104"/>
      <c r="UPC7" s="104"/>
      <c r="UPD7" s="104"/>
      <c r="UPE7" s="104"/>
      <c r="UPF7" s="104"/>
      <c r="UPG7" s="104"/>
      <c r="UPH7" s="104"/>
      <c r="UPI7" s="104"/>
      <c r="UPJ7" s="104"/>
      <c r="UPK7" s="104"/>
      <c r="UPL7" s="104"/>
      <c r="UPM7" s="104"/>
      <c r="UPN7" s="104"/>
      <c r="UPO7" s="104"/>
      <c r="UPP7" s="104"/>
      <c r="UPQ7" s="104"/>
      <c r="UPR7" s="104"/>
      <c r="UPS7" s="104"/>
      <c r="UPT7" s="104"/>
      <c r="UPU7" s="104"/>
      <c r="UPV7" s="104"/>
      <c r="UPW7" s="104"/>
      <c r="UPX7" s="104"/>
      <c r="UPY7" s="104"/>
      <c r="UPZ7" s="104"/>
      <c r="UQA7" s="104"/>
      <c r="UQB7" s="104"/>
      <c r="UQC7" s="104"/>
      <c r="UQD7" s="104"/>
      <c r="UQE7" s="104"/>
      <c r="UQF7" s="104"/>
      <c r="UQG7" s="104"/>
      <c r="UQH7" s="104"/>
      <c r="UQI7" s="104"/>
      <c r="UQJ7" s="104"/>
      <c r="UQK7" s="104"/>
      <c r="UQL7" s="104"/>
      <c r="UQM7" s="104"/>
      <c r="UQN7" s="104"/>
      <c r="UQO7" s="104"/>
      <c r="UQP7" s="104"/>
      <c r="UQQ7" s="104"/>
      <c r="UQR7" s="104"/>
      <c r="UQS7" s="104"/>
      <c r="UQT7" s="104"/>
      <c r="UQU7" s="104"/>
      <c r="UQV7" s="104"/>
      <c r="UQW7" s="104"/>
      <c r="UQX7" s="104"/>
      <c r="UQY7" s="104"/>
      <c r="UQZ7" s="104"/>
      <c r="URA7" s="104"/>
      <c r="URB7" s="104"/>
      <c r="URC7" s="104"/>
      <c r="URD7" s="104"/>
      <c r="URE7" s="104"/>
      <c r="URF7" s="104"/>
      <c r="URG7" s="104"/>
      <c r="URH7" s="104"/>
      <c r="URI7" s="104"/>
      <c r="URJ7" s="104"/>
      <c r="URK7" s="104"/>
      <c r="URL7" s="104"/>
      <c r="URM7" s="104"/>
      <c r="URN7" s="104"/>
      <c r="URO7" s="104"/>
      <c r="URP7" s="104"/>
      <c r="URQ7" s="104"/>
      <c r="URR7" s="104"/>
      <c r="URS7" s="104"/>
      <c r="URT7" s="104"/>
      <c r="URU7" s="104"/>
      <c r="URV7" s="104"/>
      <c r="URW7" s="104"/>
      <c r="URX7" s="104"/>
      <c r="URY7" s="104"/>
      <c r="URZ7" s="104"/>
      <c r="USA7" s="104"/>
      <c r="USB7" s="104"/>
      <c r="USC7" s="104"/>
      <c r="USD7" s="104"/>
      <c r="USE7" s="104"/>
      <c r="USF7" s="104"/>
      <c r="USG7" s="104"/>
      <c r="USH7" s="104"/>
      <c r="USI7" s="104"/>
      <c r="USJ7" s="104"/>
      <c r="USK7" s="104"/>
      <c r="USL7" s="104"/>
      <c r="USM7" s="104"/>
      <c r="USN7" s="104"/>
      <c r="USO7" s="104"/>
      <c r="USP7" s="104"/>
      <c r="USQ7" s="104"/>
      <c r="USR7" s="104"/>
      <c r="USS7" s="104"/>
      <c r="UST7" s="104"/>
      <c r="USU7" s="104"/>
      <c r="USV7" s="104"/>
      <c r="USW7" s="104"/>
      <c r="USX7" s="104"/>
      <c r="USY7" s="104"/>
      <c r="USZ7" s="104"/>
      <c r="UTA7" s="104"/>
      <c r="UTB7" s="104"/>
      <c r="UTC7" s="104"/>
      <c r="UTD7" s="104"/>
      <c r="UTE7" s="104"/>
      <c r="UTF7" s="104"/>
      <c r="UTG7" s="104"/>
      <c r="UTH7" s="104"/>
      <c r="UTI7" s="104"/>
      <c r="UTJ7" s="104"/>
      <c r="UTK7" s="104"/>
      <c r="UTL7" s="104"/>
      <c r="UTM7" s="104"/>
      <c r="UTN7" s="104"/>
      <c r="UTO7" s="104"/>
      <c r="UTP7" s="104"/>
      <c r="UTQ7" s="104"/>
      <c r="UTR7" s="104"/>
      <c r="UTS7" s="104"/>
      <c r="UTT7" s="104"/>
      <c r="UTU7" s="104"/>
      <c r="UTV7" s="104"/>
      <c r="UTW7" s="104"/>
      <c r="UTX7" s="104"/>
      <c r="UTY7" s="104"/>
      <c r="UTZ7" s="104"/>
      <c r="UUA7" s="104"/>
      <c r="UUB7" s="104"/>
      <c r="UUC7" s="104"/>
      <c r="UUD7" s="104"/>
      <c r="UUE7" s="104"/>
      <c r="UUF7" s="104"/>
      <c r="UUG7" s="104"/>
      <c r="UUH7" s="104"/>
      <c r="UUI7" s="104"/>
      <c r="UUJ7" s="104"/>
      <c r="UUK7" s="104"/>
      <c r="UUL7" s="104"/>
      <c r="UUM7" s="104"/>
      <c r="UUN7" s="104"/>
      <c r="UUO7" s="104"/>
      <c r="UUP7" s="104"/>
      <c r="UUQ7" s="104"/>
      <c r="UUR7" s="104"/>
      <c r="UUS7" s="104"/>
      <c r="UUT7" s="104"/>
      <c r="UUU7" s="104"/>
      <c r="UUV7" s="104"/>
      <c r="UUW7" s="104"/>
      <c r="UUX7" s="104"/>
      <c r="UUY7" s="104"/>
      <c r="UUZ7" s="104"/>
      <c r="UVA7" s="104"/>
      <c r="UVB7" s="104"/>
      <c r="UVC7" s="104"/>
      <c r="UVD7" s="104"/>
      <c r="UVE7" s="104"/>
      <c r="UVF7" s="104"/>
      <c r="UVG7" s="104"/>
      <c r="UVH7" s="104"/>
      <c r="UVI7" s="104"/>
      <c r="UVJ7" s="104"/>
      <c r="UVK7" s="104"/>
      <c r="UVL7" s="104"/>
      <c r="UVM7" s="104"/>
      <c r="UVN7" s="104"/>
      <c r="UVO7" s="104"/>
      <c r="UVP7" s="104"/>
      <c r="UVQ7" s="104"/>
      <c r="UVR7" s="104"/>
      <c r="UVS7" s="104"/>
      <c r="UVT7" s="104"/>
      <c r="UVU7" s="104"/>
      <c r="UVV7" s="104"/>
      <c r="UVW7" s="104"/>
      <c r="UVX7" s="104"/>
      <c r="UVY7" s="104"/>
      <c r="UVZ7" s="104"/>
      <c r="UWA7" s="104"/>
      <c r="UWB7" s="104"/>
      <c r="UWC7" s="104"/>
      <c r="UWD7" s="104"/>
      <c r="UWE7" s="104"/>
      <c r="UWF7" s="104"/>
      <c r="UWG7" s="104"/>
      <c r="UWH7" s="104"/>
      <c r="UWI7" s="104"/>
      <c r="UWJ7" s="104"/>
      <c r="UWK7" s="104"/>
      <c r="UWL7" s="104"/>
      <c r="UWM7" s="104"/>
      <c r="UWN7" s="104"/>
      <c r="UWO7" s="104"/>
      <c r="UWP7" s="104"/>
      <c r="UWQ7" s="104"/>
      <c r="UWR7" s="104"/>
      <c r="UWS7" s="104"/>
      <c r="UWT7" s="104"/>
      <c r="UWU7" s="104"/>
      <c r="UWV7" s="104"/>
      <c r="UWW7" s="104"/>
      <c r="UWX7" s="104"/>
      <c r="UWY7" s="104"/>
      <c r="UWZ7" s="104"/>
      <c r="UXA7" s="104"/>
      <c r="UXB7" s="104"/>
      <c r="UXC7" s="104"/>
      <c r="UXD7" s="104"/>
      <c r="UXE7" s="104"/>
      <c r="UXF7" s="104"/>
      <c r="UXG7" s="104"/>
      <c r="UXH7" s="104"/>
      <c r="UXI7" s="104"/>
      <c r="UXJ7" s="104"/>
      <c r="UXK7" s="104"/>
      <c r="UXL7" s="104"/>
      <c r="UXM7" s="104"/>
      <c r="UXN7" s="104"/>
      <c r="UXO7" s="104"/>
      <c r="UXP7" s="104"/>
      <c r="UXQ7" s="104"/>
      <c r="UXR7" s="104"/>
      <c r="UXS7" s="104"/>
      <c r="UXT7" s="104"/>
      <c r="UXU7" s="104"/>
      <c r="UXV7" s="104"/>
      <c r="UXW7" s="104"/>
      <c r="UXX7" s="104"/>
      <c r="UXY7" s="104"/>
      <c r="UXZ7" s="104"/>
      <c r="UYA7" s="104"/>
      <c r="UYB7" s="104"/>
      <c r="UYC7" s="104"/>
      <c r="UYD7" s="104"/>
      <c r="UYE7" s="104"/>
      <c r="UYF7" s="104"/>
      <c r="UYG7" s="104"/>
      <c r="UYH7" s="104"/>
      <c r="UYI7" s="104"/>
      <c r="UYJ7" s="104"/>
      <c r="UYK7" s="104"/>
      <c r="UYL7" s="104"/>
      <c r="UYM7" s="104"/>
      <c r="UYN7" s="104"/>
      <c r="UYO7" s="104"/>
      <c r="UYP7" s="104"/>
      <c r="UYQ7" s="104"/>
      <c r="UYR7" s="104"/>
      <c r="UYS7" s="104"/>
      <c r="UYT7" s="104"/>
      <c r="UYU7" s="104"/>
      <c r="UYV7" s="104"/>
      <c r="UYW7" s="104"/>
      <c r="UYX7" s="104"/>
      <c r="UYY7" s="104"/>
      <c r="UYZ7" s="104"/>
      <c r="UZA7" s="104"/>
      <c r="UZB7" s="104"/>
      <c r="UZC7" s="104"/>
      <c r="UZD7" s="104"/>
      <c r="UZE7" s="104"/>
      <c r="UZF7" s="104"/>
      <c r="UZG7" s="104"/>
      <c r="UZH7" s="104"/>
      <c r="UZI7" s="104"/>
      <c r="UZJ7" s="104"/>
      <c r="UZK7" s="104"/>
      <c r="UZL7" s="104"/>
      <c r="UZM7" s="104"/>
      <c r="UZN7" s="104"/>
      <c r="UZO7" s="104"/>
      <c r="UZP7" s="104"/>
      <c r="UZQ7" s="104"/>
      <c r="UZR7" s="104"/>
      <c r="UZS7" s="104"/>
      <c r="UZT7" s="104"/>
      <c r="UZU7" s="104"/>
      <c r="UZV7" s="104"/>
      <c r="UZW7" s="104"/>
      <c r="UZX7" s="104"/>
      <c r="UZY7" s="104"/>
      <c r="UZZ7" s="104"/>
      <c r="VAA7" s="104"/>
      <c r="VAB7" s="104"/>
      <c r="VAC7" s="104"/>
      <c r="VAD7" s="104"/>
      <c r="VAE7" s="104"/>
      <c r="VAF7" s="104"/>
      <c r="VAG7" s="104"/>
      <c r="VAH7" s="104"/>
      <c r="VAI7" s="104"/>
      <c r="VAJ7" s="104"/>
      <c r="VAK7" s="104"/>
      <c r="VAL7" s="104"/>
      <c r="VAM7" s="104"/>
      <c r="VAN7" s="104"/>
      <c r="VAO7" s="104"/>
      <c r="VAP7" s="104"/>
      <c r="VAQ7" s="104"/>
      <c r="VAR7" s="104"/>
      <c r="VAS7" s="104"/>
      <c r="VAT7" s="104"/>
      <c r="VAU7" s="104"/>
      <c r="VAV7" s="104"/>
      <c r="VAW7" s="104"/>
      <c r="VAX7" s="104"/>
      <c r="VAY7" s="104"/>
      <c r="VAZ7" s="104"/>
      <c r="VBA7" s="104"/>
      <c r="VBB7" s="104"/>
      <c r="VBC7" s="104"/>
      <c r="VBD7" s="104"/>
      <c r="VBE7" s="104"/>
      <c r="VBF7" s="104"/>
      <c r="VBG7" s="104"/>
      <c r="VBH7" s="104"/>
      <c r="VBI7" s="104"/>
      <c r="VBJ7" s="104"/>
      <c r="VBK7" s="104"/>
      <c r="VBL7" s="104"/>
      <c r="VBM7" s="104"/>
      <c r="VBN7" s="104"/>
      <c r="VBO7" s="104"/>
      <c r="VBP7" s="104"/>
      <c r="VBQ7" s="104"/>
      <c r="VBR7" s="104"/>
      <c r="VBS7" s="104"/>
      <c r="VBT7" s="104"/>
      <c r="VBU7" s="104"/>
      <c r="VBV7" s="104"/>
      <c r="VBW7" s="104"/>
      <c r="VBX7" s="104"/>
      <c r="VBY7" s="104"/>
      <c r="VBZ7" s="104"/>
      <c r="VCA7" s="104"/>
      <c r="VCB7" s="104"/>
      <c r="VCC7" s="104"/>
      <c r="VCD7" s="104"/>
      <c r="VCE7" s="104"/>
      <c r="VCF7" s="104"/>
      <c r="VCG7" s="104"/>
      <c r="VCH7" s="104"/>
      <c r="VCI7" s="104"/>
      <c r="VCJ7" s="104"/>
      <c r="VCK7" s="104"/>
      <c r="VCL7" s="104"/>
      <c r="VCM7" s="104"/>
      <c r="VCN7" s="104"/>
      <c r="VCO7" s="104"/>
      <c r="VCP7" s="104"/>
      <c r="VCQ7" s="104"/>
      <c r="VCR7" s="104"/>
      <c r="VCS7" s="104"/>
      <c r="VCT7" s="104"/>
      <c r="VCU7" s="104"/>
      <c r="VCV7" s="104"/>
      <c r="VCW7" s="104"/>
      <c r="VCX7" s="104"/>
      <c r="VCY7" s="104"/>
      <c r="VCZ7" s="104"/>
      <c r="VDA7" s="104"/>
      <c r="VDB7" s="104"/>
      <c r="VDC7" s="104"/>
      <c r="VDD7" s="104"/>
      <c r="VDE7" s="104"/>
      <c r="VDF7" s="104"/>
      <c r="VDG7" s="104"/>
      <c r="VDH7" s="104"/>
      <c r="VDI7" s="104"/>
      <c r="VDJ7" s="104"/>
      <c r="VDK7" s="104"/>
      <c r="VDL7" s="104"/>
      <c r="VDM7" s="104"/>
      <c r="VDN7" s="104"/>
      <c r="VDO7" s="104"/>
      <c r="VDP7" s="104"/>
      <c r="VDQ7" s="104"/>
      <c r="VDR7" s="104"/>
      <c r="VDS7" s="104"/>
      <c r="VDT7" s="104"/>
      <c r="VDU7" s="104"/>
      <c r="VDV7" s="104"/>
      <c r="VDW7" s="104"/>
      <c r="VDX7" s="104"/>
      <c r="VDY7" s="104"/>
      <c r="VDZ7" s="104"/>
      <c r="VEA7" s="104"/>
      <c r="VEB7" s="104"/>
      <c r="VEC7" s="104"/>
      <c r="VED7" s="104"/>
      <c r="VEE7" s="104"/>
      <c r="VEF7" s="104"/>
      <c r="VEG7" s="104"/>
      <c r="VEH7" s="104"/>
      <c r="VEI7" s="104"/>
      <c r="VEJ7" s="104"/>
      <c r="VEK7" s="104"/>
      <c r="VEL7" s="104"/>
      <c r="VEM7" s="104"/>
      <c r="VEN7" s="104"/>
      <c r="VEO7" s="104"/>
      <c r="VEP7" s="104"/>
      <c r="VEQ7" s="104"/>
      <c r="VER7" s="104"/>
      <c r="VES7" s="104"/>
      <c r="VET7" s="104"/>
      <c r="VEU7" s="104"/>
      <c r="VEV7" s="104"/>
      <c r="VEW7" s="104"/>
      <c r="VEX7" s="104"/>
      <c r="VEY7" s="104"/>
      <c r="VEZ7" s="104"/>
      <c r="VFA7" s="104"/>
      <c r="VFB7" s="104"/>
      <c r="VFC7" s="104"/>
      <c r="VFD7" s="104"/>
      <c r="VFE7" s="104"/>
      <c r="VFF7" s="104"/>
      <c r="VFG7" s="104"/>
      <c r="VFH7" s="104"/>
      <c r="VFI7" s="104"/>
      <c r="VFJ7" s="104"/>
      <c r="VFK7" s="104"/>
      <c r="VFL7" s="104"/>
      <c r="VFM7" s="104"/>
      <c r="VFN7" s="104"/>
      <c r="VFO7" s="104"/>
      <c r="VFP7" s="104"/>
      <c r="VFQ7" s="104"/>
      <c r="VFR7" s="104"/>
      <c r="VFS7" s="104"/>
      <c r="VFT7" s="104"/>
      <c r="VFU7" s="104"/>
      <c r="VFV7" s="104"/>
      <c r="VFW7" s="104"/>
      <c r="VFX7" s="104"/>
      <c r="VFY7" s="104"/>
      <c r="VFZ7" s="104"/>
      <c r="VGA7" s="104"/>
      <c r="VGB7" s="104"/>
      <c r="VGC7" s="104"/>
      <c r="VGD7" s="104"/>
      <c r="VGE7" s="104"/>
      <c r="VGF7" s="104"/>
      <c r="VGG7" s="104"/>
      <c r="VGH7" s="104"/>
      <c r="VGI7" s="104"/>
      <c r="VGJ7" s="104"/>
      <c r="VGK7" s="104"/>
      <c r="VGL7" s="104"/>
      <c r="VGM7" s="104"/>
      <c r="VGN7" s="104"/>
      <c r="VGO7" s="104"/>
      <c r="VGP7" s="104"/>
      <c r="VGQ7" s="104"/>
      <c r="VGR7" s="104"/>
      <c r="VGS7" s="104"/>
      <c r="VGT7" s="104"/>
      <c r="VGU7" s="104"/>
      <c r="VGV7" s="104"/>
      <c r="VGW7" s="104"/>
      <c r="VGX7" s="104"/>
      <c r="VGY7" s="104"/>
      <c r="VGZ7" s="104"/>
      <c r="VHA7" s="104"/>
      <c r="VHB7" s="104"/>
      <c r="VHC7" s="104"/>
      <c r="VHD7" s="104"/>
      <c r="VHE7" s="104"/>
      <c r="VHF7" s="104"/>
      <c r="VHG7" s="104"/>
      <c r="VHH7" s="104"/>
      <c r="VHI7" s="104"/>
      <c r="VHJ7" s="104"/>
      <c r="VHK7" s="104"/>
      <c r="VHL7" s="104"/>
      <c r="VHM7" s="104"/>
      <c r="VHN7" s="104"/>
      <c r="VHO7" s="104"/>
      <c r="VHP7" s="104"/>
      <c r="VHQ7" s="104"/>
      <c r="VHR7" s="104"/>
      <c r="VHS7" s="104"/>
      <c r="VHT7" s="104"/>
      <c r="VHU7" s="104"/>
      <c r="VHV7" s="104"/>
      <c r="VHW7" s="104"/>
      <c r="VHX7" s="104"/>
      <c r="VHY7" s="104"/>
      <c r="VHZ7" s="104"/>
      <c r="VIA7" s="104"/>
      <c r="VIB7" s="104"/>
      <c r="VIC7" s="104"/>
      <c r="VID7" s="104"/>
      <c r="VIE7" s="104"/>
      <c r="VIF7" s="104"/>
      <c r="VIG7" s="104"/>
      <c r="VIH7" s="104"/>
      <c r="VII7" s="104"/>
      <c r="VIJ7" s="104"/>
      <c r="VIK7" s="104"/>
      <c r="VIL7" s="104"/>
      <c r="VIM7" s="104"/>
      <c r="VIN7" s="104"/>
      <c r="VIO7" s="104"/>
      <c r="VIP7" s="104"/>
      <c r="VIQ7" s="104"/>
      <c r="VIR7" s="104"/>
      <c r="VIS7" s="104"/>
      <c r="VIT7" s="104"/>
      <c r="VIU7" s="104"/>
      <c r="VIV7" s="104"/>
      <c r="VIW7" s="104"/>
      <c r="VIX7" s="104"/>
      <c r="VIY7" s="104"/>
      <c r="VIZ7" s="104"/>
      <c r="VJA7" s="104"/>
      <c r="VJB7" s="104"/>
      <c r="VJC7" s="104"/>
      <c r="VJD7" s="104"/>
      <c r="VJE7" s="104"/>
      <c r="VJF7" s="104"/>
      <c r="VJG7" s="104"/>
      <c r="VJH7" s="104"/>
      <c r="VJI7" s="104"/>
      <c r="VJJ7" s="104"/>
      <c r="VJK7" s="104"/>
      <c r="VJL7" s="104"/>
      <c r="VJM7" s="104"/>
      <c r="VJN7" s="104"/>
      <c r="VJO7" s="104"/>
      <c r="VJP7" s="104"/>
      <c r="VJQ7" s="104"/>
      <c r="VJR7" s="104"/>
      <c r="VJS7" s="104"/>
      <c r="VJT7" s="104"/>
      <c r="VJU7" s="104"/>
      <c r="VJV7" s="104"/>
      <c r="VJW7" s="104"/>
      <c r="VJX7" s="104"/>
      <c r="VJY7" s="104"/>
      <c r="VJZ7" s="104"/>
      <c r="VKA7" s="104"/>
      <c r="VKB7" s="104"/>
      <c r="VKC7" s="104"/>
      <c r="VKD7" s="104"/>
      <c r="VKE7" s="104"/>
      <c r="VKF7" s="104"/>
      <c r="VKG7" s="104"/>
      <c r="VKH7" s="104"/>
      <c r="VKI7" s="104"/>
      <c r="VKJ7" s="104"/>
      <c r="VKK7" s="104"/>
      <c r="VKL7" s="104"/>
      <c r="VKM7" s="104"/>
      <c r="VKN7" s="104"/>
      <c r="VKO7" s="104"/>
      <c r="VKP7" s="104"/>
      <c r="VKQ7" s="104"/>
      <c r="VKR7" s="104"/>
      <c r="VKS7" s="104"/>
      <c r="VKT7" s="104"/>
      <c r="VKU7" s="104"/>
      <c r="VKV7" s="104"/>
      <c r="VKW7" s="104"/>
      <c r="VKX7" s="104"/>
      <c r="VKY7" s="104"/>
      <c r="VKZ7" s="104"/>
      <c r="VLA7" s="104"/>
      <c r="VLB7" s="104"/>
      <c r="VLC7" s="104"/>
      <c r="VLD7" s="104"/>
      <c r="VLE7" s="104"/>
      <c r="VLF7" s="104"/>
      <c r="VLG7" s="104"/>
      <c r="VLH7" s="104"/>
      <c r="VLI7" s="104"/>
      <c r="VLJ7" s="104"/>
      <c r="VLK7" s="104"/>
      <c r="VLL7" s="104"/>
      <c r="VLM7" s="104"/>
      <c r="VLN7" s="104"/>
      <c r="VLO7" s="104"/>
      <c r="VLP7" s="104"/>
      <c r="VLQ7" s="104"/>
      <c r="VLR7" s="104"/>
      <c r="VLS7" s="104"/>
      <c r="VLT7" s="104"/>
      <c r="VLU7" s="104"/>
      <c r="VLV7" s="104"/>
      <c r="VLW7" s="104"/>
      <c r="VLX7" s="104"/>
      <c r="VLY7" s="104"/>
      <c r="VLZ7" s="104"/>
      <c r="VMA7" s="104"/>
      <c r="VMB7" s="104"/>
      <c r="VMC7" s="104"/>
      <c r="VMD7" s="104"/>
      <c r="VME7" s="104"/>
      <c r="VMF7" s="104"/>
      <c r="VMG7" s="104"/>
      <c r="VMH7" s="104"/>
      <c r="VMI7" s="104"/>
      <c r="VMJ7" s="104"/>
      <c r="VMK7" s="104"/>
      <c r="VML7" s="104"/>
      <c r="VMM7" s="104"/>
      <c r="VMN7" s="104"/>
      <c r="VMO7" s="104"/>
      <c r="VMP7" s="104"/>
      <c r="VMQ7" s="104"/>
      <c r="VMR7" s="104"/>
      <c r="VMS7" s="104"/>
      <c r="VMT7" s="104"/>
      <c r="VMU7" s="104"/>
      <c r="VMV7" s="104"/>
      <c r="VMW7" s="104"/>
      <c r="VMX7" s="104"/>
      <c r="VMY7" s="104"/>
      <c r="VMZ7" s="104"/>
      <c r="VNA7" s="104"/>
      <c r="VNB7" s="104"/>
      <c r="VNC7" s="104"/>
      <c r="VND7" s="104"/>
      <c r="VNE7" s="104"/>
      <c r="VNF7" s="104"/>
      <c r="VNG7" s="104"/>
      <c r="VNH7" s="104"/>
      <c r="VNI7" s="104"/>
      <c r="VNJ7" s="104"/>
      <c r="VNK7" s="104"/>
      <c r="VNL7" s="104"/>
      <c r="VNM7" s="104"/>
      <c r="VNN7" s="104"/>
      <c r="VNO7" s="104"/>
      <c r="VNP7" s="104"/>
      <c r="VNQ7" s="104"/>
      <c r="VNR7" s="104"/>
      <c r="VNS7" s="104"/>
      <c r="VNT7" s="104"/>
      <c r="VNU7" s="104"/>
      <c r="VNV7" s="104"/>
      <c r="VNW7" s="104"/>
      <c r="VNX7" s="104"/>
      <c r="VNY7" s="104"/>
      <c r="VNZ7" s="104"/>
      <c r="VOA7" s="104"/>
      <c r="VOB7" s="104"/>
      <c r="VOC7" s="104"/>
      <c r="VOD7" s="104"/>
      <c r="VOE7" s="104"/>
      <c r="VOF7" s="104"/>
      <c r="VOG7" s="104"/>
      <c r="VOH7" s="104"/>
      <c r="VOI7" s="104"/>
      <c r="VOJ7" s="104"/>
      <c r="VOK7" s="104"/>
      <c r="VOL7" s="104"/>
      <c r="VOM7" s="104"/>
      <c r="VON7" s="104"/>
      <c r="VOO7" s="104"/>
      <c r="VOP7" s="104"/>
      <c r="VOQ7" s="104"/>
      <c r="VOR7" s="104"/>
      <c r="VOS7" s="104"/>
      <c r="VOT7" s="104"/>
      <c r="VOU7" s="104"/>
      <c r="VOV7" s="104"/>
      <c r="VOW7" s="104"/>
      <c r="VOX7" s="104"/>
      <c r="VOY7" s="104"/>
      <c r="VOZ7" s="104"/>
      <c r="VPA7" s="104"/>
      <c r="VPB7" s="104"/>
      <c r="VPC7" s="104"/>
      <c r="VPD7" s="104"/>
      <c r="VPE7" s="104"/>
      <c r="VPF7" s="104"/>
      <c r="VPG7" s="104"/>
      <c r="VPH7" s="104"/>
      <c r="VPI7" s="104"/>
      <c r="VPJ7" s="104"/>
      <c r="VPK7" s="104"/>
      <c r="VPL7" s="104"/>
      <c r="VPM7" s="104"/>
      <c r="VPN7" s="104"/>
      <c r="VPO7" s="104"/>
      <c r="VPP7" s="104"/>
      <c r="VPQ7" s="104"/>
      <c r="VPR7" s="104"/>
      <c r="VPS7" s="104"/>
      <c r="VPT7" s="104"/>
      <c r="VPU7" s="104"/>
      <c r="VPV7" s="104"/>
      <c r="VPW7" s="104"/>
      <c r="VPX7" s="104"/>
      <c r="VPY7" s="104"/>
      <c r="VPZ7" s="104"/>
      <c r="VQA7" s="104"/>
      <c r="VQB7" s="104"/>
      <c r="VQC7" s="104"/>
      <c r="VQD7" s="104"/>
      <c r="VQE7" s="104"/>
      <c r="VQF7" s="104"/>
      <c r="VQG7" s="104"/>
      <c r="VQH7" s="104"/>
      <c r="VQI7" s="104"/>
      <c r="VQJ7" s="104"/>
      <c r="VQK7" s="104"/>
      <c r="VQL7" s="104"/>
      <c r="VQM7" s="104"/>
      <c r="VQN7" s="104"/>
      <c r="VQO7" s="104"/>
      <c r="VQP7" s="104"/>
      <c r="VQQ7" s="104"/>
      <c r="VQR7" s="104"/>
      <c r="VQS7" s="104"/>
      <c r="VQT7" s="104"/>
      <c r="VQU7" s="104"/>
      <c r="VQV7" s="104"/>
      <c r="VQW7" s="104"/>
      <c r="VQX7" s="104"/>
      <c r="VQY7" s="104"/>
      <c r="VQZ7" s="104"/>
      <c r="VRA7" s="104"/>
      <c r="VRB7" s="104"/>
      <c r="VRC7" s="104"/>
      <c r="VRD7" s="104"/>
      <c r="VRE7" s="104"/>
      <c r="VRF7" s="104"/>
      <c r="VRG7" s="104"/>
      <c r="VRH7" s="104"/>
      <c r="VRI7" s="104"/>
      <c r="VRJ7" s="104"/>
      <c r="VRK7" s="104"/>
      <c r="VRL7" s="104"/>
      <c r="VRM7" s="104"/>
      <c r="VRN7" s="104"/>
      <c r="VRO7" s="104"/>
      <c r="VRP7" s="104"/>
      <c r="VRQ7" s="104"/>
      <c r="VRR7" s="104"/>
      <c r="VRS7" s="104"/>
      <c r="VRT7" s="104"/>
      <c r="VRU7" s="104"/>
      <c r="VRV7" s="104"/>
      <c r="VRW7" s="104"/>
      <c r="VRX7" s="104"/>
      <c r="VRY7" s="104"/>
      <c r="VRZ7" s="104"/>
      <c r="VSA7" s="104"/>
      <c r="VSB7" s="104"/>
      <c r="VSC7" s="104"/>
      <c r="VSD7" s="104"/>
      <c r="VSE7" s="104"/>
      <c r="VSF7" s="104"/>
      <c r="VSG7" s="104"/>
      <c r="VSH7" s="104"/>
      <c r="VSI7" s="104"/>
      <c r="VSJ7" s="104"/>
      <c r="VSK7" s="104"/>
      <c r="VSL7" s="104"/>
      <c r="VSM7" s="104"/>
      <c r="VSN7" s="104"/>
      <c r="VSO7" s="104"/>
      <c r="VSP7" s="104"/>
      <c r="VSQ7" s="104"/>
      <c r="VSR7" s="104"/>
      <c r="VSS7" s="104"/>
      <c r="VST7" s="104"/>
      <c r="VSU7" s="104"/>
      <c r="VSV7" s="104"/>
      <c r="VSW7" s="104"/>
      <c r="VSX7" s="104"/>
      <c r="VSY7" s="104"/>
      <c r="VSZ7" s="104"/>
      <c r="VTA7" s="104"/>
      <c r="VTB7" s="104"/>
      <c r="VTC7" s="104"/>
      <c r="VTD7" s="104"/>
      <c r="VTE7" s="104"/>
      <c r="VTF7" s="104"/>
      <c r="VTG7" s="104"/>
      <c r="VTH7" s="104"/>
      <c r="VTI7" s="104"/>
      <c r="VTJ7" s="104"/>
      <c r="VTK7" s="104"/>
      <c r="VTL7" s="104"/>
      <c r="VTM7" s="104"/>
      <c r="VTN7" s="104"/>
      <c r="VTO7" s="104"/>
      <c r="VTP7" s="104"/>
      <c r="VTQ7" s="104"/>
      <c r="VTR7" s="104"/>
      <c r="VTS7" s="104"/>
      <c r="VTT7" s="104"/>
      <c r="VTU7" s="104"/>
      <c r="VTV7" s="104"/>
      <c r="VTW7" s="104"/>
      <c r="VTX7" s="104"/>
      <c r="VTY7" s="104"/>
      <c r="VTZ7" s="104"/>
      <c r="VUA7" s="104"/>
      <c r="VUB7" s="104"/>
      <c r="VUC7" s="104"/>
      <c r="VUD7" s="104"/>
      <c r="VUE7" s="104"/>
      <c r="VUF7" s="104"/>
      <c r="VUG7" s="104"/>
      <c r="VUH7" s="104"/>
      <c r="VUI7" s="104"/>
      <c r="VUJ7" s="104"/>
      <c r="VUK7" s="104"/>
      <c r="VUL7" s="104"/>
      <c r="VUM7" s="104"/>
      <c r="VUN7" s="104"/>
      <c r="VUO7" s="104"/>
      <c r="VUP7" s="104"/>
      <c r="VUQ7" s="104"/>
      <c r="VUR7" s="104"/>
      <c r="VUS7" s="104"/>
      <c r="VUT7" s="104"/>
      <c r="VUU7" s="104"/>
      <c r="VUV7" s="104"/>
      <c r="VUW7" s="104"/>
      <c r="VUX7" s="104"/>
      <c r="VUY7" s="104"/>
      <c r="VUZ7" s="104"/>
      <c r="VVA7" s="104"/>
      <c r="VVB7" s="104"/>
      <c r="VVC7" s="104"/>
      <c r="VVD7" s="104"/>
      <c r="VVE7" s="104"/>
      <c r="VVF7" s="104"/>
      <c r="VVG7" s="104"/>
      <c r="VVH7" s="104"/>
      <c r="VVI7" s="104"/>
      <c r="VVJ7" s="104"/>
      <c r="VVK7" s="104"/>
      <c r="VVL7" s="104"/>
      <c r="VVM7" s="104"/>
      <c r="VVN7" s="104"/>
      <c r="VVO7" s="104"/>
      <c r="VVP7" s="104"/>
      <c r="VVQ7" s="104"/>
      <c r="VVR7" s="104"/>
      <c r="VVS7" s="104"/>
      <c r="VVT7" s="104"/>
      <c r="VVU7" s="104"/>
      <c r="VVV7" s="104"/>
      <c r="VVW7" s="104"/>
      <c r="VVX7" s="104"/>
      <c r="VVY7" s="104"/>
      <c r="VVZ7" s="104"/>
      <c r="VWA7" s="104"/>
      <c r="VWB7" s="104"/>
      <c r="VWC7" s="104"/>
      <c r="VWD7" s="104"/>
      <c r="VWE7" s="104"/>
      <c r="VWF7" s="104"/>
      <c r="VWG7" s="104"/>
      <c r="VWH7" s="104"/>
      <c r="VWI7" s="104"/>
      <c r="VWJ7" s="104"/>
      <c r="VWK7" s="104"/>
      <c r="VWL7" s="104"/>
      <c r="VWM7" s="104"/>
      <c r="VWN7" s="104"/>
      <c r="VWO7" s="104"/>
      <c r="VWP7" s="104"/>
      <c r="VWQ7" s="104"/>
      <c r="VWR7" s="104"/>
      <c r="VWS7" s="104"/>
      <c r="VWT7" s="104"/>
      <c r="VWU7" s="104"/>
      <c r="VWV7" s="104"/>
      <c r="VWW7" s="104"/>
      <c r="VWX7" s="104"/>
      <c r="VWY7" s="104"/>
      <c r="VWZ7" s="104"/>
      <c r="VXA7" s="104"/>
      <c r="VXB7" s="104"/>
      <c r="VXC7" s="104"/>
      <c r="VXD7" s="104"/>
      <c r="VXE7" s="104"/>
      <c r="VXF7" s="104"/>
      <c r="VXG7" s="104"/>
      <c r="VXH7" s="104"/>
      <c r="VXI7" s="104"/>
      <c r="VXJ7" s="104"/>
      <c r="VXK7" s="104"/>
      <c r="VXL7" s="104"/>
      <c r="VXM7" s="104"/>
      <c r="VXN7" s="104"/>
      <c r="VXO7" s="104"/>
      <c r="VXP7" s="104"/>
      <c r="VXQ7" s="104"/>
      <c r="VXR7" s="104"/>
      <c r="VXS7" s="104"/>
      <c r="VXT7" s="104"/>
      <c r="VXU7" s="104"/>
      <c r="VXV7" s="104"/>
      <c r="VXW7" s="104"/>
      <c r="VXX7" s="104"/>
      <c r="VXY7" s="104"/>
      <c r="VXZ7" s="104"/>
      <c r="VYA7" s="104"/>
      <c r="VYB7" s="104"/>
      <c r="VYC7" s="104"/>
      <c r="VYD7" s="104"/>
      <c r="VYE7" s="104"/>
      <c r="VYF7" s="104"/>
      <c r="VYG7" s="104"/>
      <c r="VYH7" s="104"/>
      <c r="VYI7" s="104"/>
      <c r="VYJ7" s="104"/>
      <c r="VYK7" s="104"/>
      <c r="VYL7" s="104"/>
      <c r="VYM7" s="104"/>
      <c r="VYN7" s="104"/>
      <c r="VYO7" s="104"/>
      <c r="VYP7" s="104"/>
      <c r="VYQ7" s="104"/>
      <c r="VYR7" s="104"/>
      <c r="VYS7" s="104"/>
      <c r="VYT7" s="104"/>
      <c r="VYU7" s="104"/>
      <c r="VYV7" s="104"/>
      <c r="VYW7" s="104"/>
      <c r="VYX7" s="104"/>
      <c r="VYY7" s="104"/>
      <c r="VYZ7" s="104"/>
      <c r="VZA7" s="104"/>
      <c r="VZB7" s="104"/>
      <c r="VZC7" s="104"/>
      <c r="VZD7" s="104"/>
      <c r="VZE7" s="104"/>
      <c r="VZF7" s="104"/>
      <c r="VZG7" s="104"/>
      <c r="VZH7" s="104"/>
      <c r="VZI7" s="104"/>
      <c r="VZJ7" s="104"/>
      <c r="VZK7" s="104"/>
      <c r="VZL7" s="104"/>
      <c r="VZM7" s="104"/>
      <c r="VZN7" s="104"/>
      <c r="VZO7" s="104"/>
      <c r="VZP7" s="104"/>
      <c r="VZQ7" s="104"/>
      <c r="VZR7" s="104"/>
      <c r="VZS7" s="104"/>
      <c r="VZT7" s="104"/>
      <c r="VZU7" s="104"/>
      <c r="VZV7" s="104"/>
      <c r="VZW7" s="104"/>
      <c r="VZX7" s="104"/>
      <c r="VZY7" s="104"/>
      <c r="VZZ7" s="104"/>
      <c r="WAA7" s="104"/>
      <c r="WAB7" s="104"/>
      <c r="WAC7" s="104"/>
      <c r="WAD7" s="104"/>
      <c r="WAE7" s="104"/>
      <c r="WAF7" s="104"/>
      <c r="WAG7" s="104"/>
      <c r="WAH7" s="104"/>
      <c r="WAI7" s="104"/>
      <c r="WAJ7" s="104"/>
      <c r="WAK7" s="104"/>
      <c r="WAL7" s="104"/>
      <c r="WAM7" s="104"/>
      <c r="WAN7" s="104"/>
      <c r="WAO7" s="104"/>
      <c r="WAP7" s="104"/>
      <c r="WAQ7" s="104"/>
      <c r="WAR7" s="104"/>
      <c r="WAS7" s="104"/>
      <c r="WAT7" s="104"/>
      <c r="WAU7" s="104"/>
      <c r="WAV7" s="104"/>
      <c r="WAW7" s="104"/>
      <c r="WAX7" s="104"/>
      <c r="WAY7" s="104"/>
      <c r="WAZ7" s="104"/>
      <c r="WBA7" s="104"/>
      <c r="WBB7" s="104"/>
      <c r="WBC7" s="104"/>
      <c r="WBD7" s="104"/>
      <c r="WBE7" s="104"/>
      <c r="WBF7" s="104"/>
      <c r="WBG7" s="104"/>
      <c r="WBH7" s="104"/>
      <c r="WBI7" s="104"/>
      <c r="WBJ7" s="104"/>
      <c r="WBK7" s="104"/>
      <c r="WBL7" s="104"/>
      <c r="WBM7" s="104"/>
      <c r="WBN7" s="104"/>
      <c r="WBO7" s="104"/>
      <c r="WBP7" s="104"/>
      <c r="WBQ7" s="104"/>
      <c r="WBR7" s="104"/>
      <c r="WBS7" s="104"/>
      <c r="WBT7" s="104"/>
      <c r="WBU7" s="104"/>
      <c r="WBV7" s="104"/>
      <c r="WBW7" s="104"/>
      <c r="WBX7" s="104"/>
      <c r="WBY7" s="104"/>
      <c r="WBZ7" s="104"/>
      <c r="WCA7" s="104"/>
      <c r="WCB7" s="104"/>
      <c r="WCC7" s="104"/>
      <c r="WCD7" s="104"/>
      <c r="WCE7" s="104"/>
      <c r="WCF7" s="104"/>
      <c r="WCG7" s="104"/>
      <c r="WCH7" s="104"/>
      <c r="WCI7" s="104"/>
      <c r="WCJ7" s="104"/>
      <c r="WCK7" s="104"/>
      <c r="WCL7" s="104"/>
      <c r="WCM7" s="104"/>
      <c r="WCN7" s="104"/>
      <c r="WCO7" s="104"/>
      <c r="WCP7" s="104"/>
      <c r="WCQ7" s="104"/>
      <c r="WCR7" s="104"/>
      <c r="WCS7" s="104"/>
      <c r="WCT7" s="104"/>
      <c r="WCU7" s="104"/>
      <c r="WCV7" s="104"/>
      <c r="WCW7" s="104"/>
      <c r="WCX7" s="104"/>
      <c r="WCY7" s="104"/>
      <c r="WCZ7" s="104"/>
      <c r="WDA7" s="104"/>
      <c r="WDB7" s="104"/>
      <c r="WDC7" s="104"/>
      <c r="WDD7" s="104"/>
      <c r="WDE7" s="104"/>
      <c r="WDF7" s="104"/>
      <c r="WDG7" s="104"/>
      <c r="WDH7" s="104"/>
      <c r="WDI7" s="104"/>
      <c r="WDJ7" s="104"/>
      <c r="WDK7" s="104"/>
      <c r="WDL7" s="104"/>
      <c r="WDM7" s="104"/>
      <c r="WDN7" s="104"/>
      <c r="WDO7" s="104"/>
      <c r="WDP7" s="104"/>
      <c r="WDQ7" s="104"/>
      <c r="WDR7" s="104"/>
      <c r="WDS7" s="104"/>
      <c r="WDT7" s="104"/>
      <c r="WDU7" s="104"/>
      <c r="WDV7" s="104"/>
      <c r="WDW7" s="104"/>
      <c r="WDX7" s="104"/>
      <c r="WDY7" s="104"/>
      <c r="WDZ7" s="104"/>
      <c r="WEA7" s="104"/>
      <c r="WEB7" s="104"/>
      <c r="WEC7" s="104"/>
      <c r="WED7" s="104"/>
      <c r="WEE7" s="104"/>
      <c r="WEF7" s="104"/>
      <c r="WEG7" s="104"/>
      <c r="WEH7" s="104"/>
      <c r="WEI7" s="104"/>
      <c r="WEJ7" s="104"/>
      <c r="WEK7" s="104"/>
      <c r="WEL7" s="104"/>
      <c r="WEM7" s="104"/>
      <c r="WEN7" s="104"/>
      <c r="WEO7" s="104"/>
      <c r="WEP7" s="104"/>
      <c r="WEQ7" s="104"/>
      <c r="WER7" s="104"/>
      <c r="WES7" s="104"/>
      <c r="WET7" s="104"/>
      <c r="WEU7" s="104"/>
      <c r="WEV7" s="104"/>
      <c r="WEW7" s="104"/>
      <c r="WEX7" s="104"/>
      <c r="WEY7" s="104"/>
      <c r="WEZ7" s="104"/>
      <c r="WFA7" s="104"/>
      <c r="WFB7" s="104"/>
      <c r="WFC7" s="104"/>
      <c r="WFD7" s="104"/>
      <c r="WFE7" s="104"/>
      <c r="WFF7" s="104"/>
      <c r="WFG7" s="104"/>
      <c r="WFH7" s="104"/>
      <c r="WFI7" s="104"/>
      <c r="WFJ7" s="104"/>
      <c r="WFK7" s="104"/>
      <c r="WFL7" s="104"/>
      <c r="WFM7" s="104"/>
      <c r="WFN7" s="104"/>
      <c r="WFO7" s="104"/>
      <c r="WFP7" s="104"/>
      <c r="WFQ7" s="104"/>
      <c r="WFR7" s="104"/>
      <c r="WFS7" s="104"/>
      <c r="WFT7" s="104"/>
      <c r="WFU7" s="104"/>
      <c r="WFV7" s="104"/>
      <c r="WFW7" s="104"/>
      <c r="WFX7" s="104"/>
      <c r="WFY7" s="104"/>
      <c r="WFZ7" s="104"/>
      <c r="WGA7" s="104"/>
      <c r="WGB7" s="104"/>
      <c r="WGC7" s="104"/>
      <c r="WGD7" s="104"/>
      <c r="WGE7" s="104"/>
      <c r="WGF7" s="104"/>
      <c r="WGG7" s="104"/>
      <c r="WGH7" s="104"/>
      <c r="WGI7" s="104"/>
      <c r="WGJ7" s="104"/>
      <c r="WGK7" s="104"/>
      <c r="WGL7" s="104"/>
      <c r="WGM7" s="104"/>
      <c r="WGN7" s="104"/>
      <c r="WGO7" s="104"/>
      <c r="WGP7" s="104"/>
      <c r="WGQ7" s="104"/>
      <c r="WGR7" s="104"/>
      <c r="WGS7" s="104"/>
      <c r="WGT7" s="104"/>
      <c r="WGU7" s="104"/>
      <c r="WGV7" s="104"/>
      <c r="WGW7" s="104"/>
      <c r="WGX7" s="104"/>
      <c r="WGY7" s="104"/>
      <c r="WGZ7" s="104"/>
      <c r="WHA7" s="104"/>
      <c r="WHB7" s="104"/>
      <c r="WHC7" s="104"/>
      <c r="WHD7" s="104"/>
      <c r="WHE7" s="104"/>
      <c r="WHF7" s="104"/>
      <c r="WHG7" s="104"/>
      <c r="WHH7" s="104"/>
      <c r="WHI7" s="104"/>
      <c r="WHJ7" s="104"/>
      <c r="WHK7" s="104"/>
      <c r="WHL7" s="104"/>
      <c r="WHM7" s="104"/>
      <c r="WHN7" s="104"/>
      <c r="WHO7" s="104"/>
      <c r="WHP7" s="104"/>
      <c r="WHQ7" s="104"/>
      <c r="WHR7" s="104"/>
      <c r="WHS7" s="104"/>
      <c r="WHT7" s="104"/>
      <c r="WHU7" s="104"/>
      <c r="WHV7" s="104"/>
      <c r="WHW7" s="104"/>
      <c r="WHX7" s="104"/>
      <c r="WHY7" s="104"/>
      <c r="WHZ7" s="104"/>
      <c r="WIA7" s="104"/>
      <c r="WIB7" s="104"/>
      <c r="WIC7" s="104"/>
      <c r="WID7" s="104"/>
      <c r="WIE7" s="104"/>
      <c r="WIF7" s="104"/>
      <c r="WIG7" s="104"/>
      <c r="WIH7" s="104"/>
      <c r="WII7" s="104"/>
      <c r="WIJ7" s="104"/>
      <c r="WIK7" s="104"/>
      <c r="WIL7" s="104"/>
      <c r="WIM7" s="104"/>
      <c r="WIN7" s="104"/>
      <c r="WIO7" s="104"/>
      <c r="WIP7" s="104"/>
      <c r="WIQ7" s="104"/>
      <c r="WIR7" s="104"/>
      <c r="WIS7" s="104"/>
      <c r="WIT7" s="104"/>
      <c r="WIU7" s="104"/>
      <c r="WIV7" s="104"/>
      <c r="WIW7" s="104"/>
      <c r="WIX7" s="104"/>
      <c r="WIY7" s="104"/>
      <c r="WIZ7" s="104"/>
      <c r="WJA7" s="104"/>
      <c r="WJB7" s="104"/>
      <c r="WJC7" s="104"/>
      <c r="WJD7" s="104"/>
      <c r="WJE7" s="104"/>
      <c r="WJF7" s="104"/>
      <c r="WJG7" s="104"/>
      <c r="WJH7" s="104"/>
      <c r="WJI7" s="104"/>
      <c r="WJJ7" s="104"/>
      <c r="WJK7" s="104"/>
      <c r="WJL7" s="104"/>
      <c r="WJM7" s="104"/>
      <c r="WJN7" s="104"/>
      <c r="WJO7" s="104"/>
      <c r="WJP7" s="104"/>
      <c r="WJQ7" s="104"/>
      <c r="WJR7" s="104"/>
      <c r="WJS7" s="104"/>
      <c r="WJT7" s="104"/>
      <c r="WJU7" s="104"/>
      <c r="WJV7" s="104"/>
      <c r="WJW7" s="104"/>
      <c r="WJX7" s="104"/>
      <c r="WJY7" s="104"/>
      <c r="WJZ7" s="104"/>
      <c r="WKA7" s="104"/>
      <c r="WKB7" s="104"/>
      <c r="WKC7" s="104"/>
      <c r="WKD7" s="104"/>
      <c r="WKE7" s="104"/>
      <c r="WKF7" s="104"/>
      <c r="WKG7" s="104"/>
      <c r="WKH7" s="104"/>
      <c r="WKI7" s="104"/>
      <c r="WKJ7" s="104"/>
      <c r="WKK7" s="104"/>
      <c r="WKL7" s="104"/>
      <c r="WKM7" s="104"/>
      <c r="WKN7" s="104"/>
      <c r="WKO7" s="104"/>
      <c r="WKP7" s="104"/>
      <c r="WKQ7" s="104"/>
      <c r="WKR7" s="104"/>
      <c r="WKS7" s="104"/>
      <c r="WKT7" s="104"/>
      <c r="WKU7" s="104"/>
      <c r="WKV7" s="104"/>
      <c r="WKW7" s="104"/>
      <c r="WKX7" s="104"/>
      <c r="WKY7" s="104"/>
      <c r="WKZ7" s="104"/>
      <c r="WLA7" s="104"/>
      <c r="WLB7" s="104"/>
      <c r="WLC7" s="104"/>
      <c r="WLD7" s="104"/>
      <c r="WLE7" s="104"/>
      <c r="WLF7" s="104"/>
      <c r="WLG7" s="104"/>
      <c r="WLH7" s="104"/>
      <c r="WLI7" s="104"/>
      <c r="WLJ7" s="104"/>
      <c r="WLK7" s="104"/>
      <c r="WLL7" s="104"/>
      <c r="WLM7" s="104"/>
      <c r="WLN7" s="104"/>
      <c r="WLO7" s="104"/>
      <c r="WLP7" s="104"/>
      <c r="WLQ7" s="104"/>
      <c r="WLR7" s="104"/>
      <c r="WLS7" s="104"/>
      <c r="WLT7" s="104"/>
      <c r="WLU7" s="104"/>
      <c r="WLV7" s="104"/>
      <c r="WLW7" s="104"/>
      <c r="WLX7" s="104"/>
      <c r="WLY7" s="104"/>
      <c r="WLZ7" s="104"/>
      <c r="WMA7" s="104"/>
      <c r="WMB7" s="104"/>
      <c r="WMC7" s="104"/>
      <c r="WMD7" s="104"/>
      <c r="WME7" s="104"/>
      <c r="WMF7" s="104"/>
      <c r="WMG7" s="104"/>
      <c r="WMH7" s="104"/>
      <c r="WMI7" s="104"/>
      <c r="WMJ7" s="104"/>
      <c r="WMK7" s="104"/>
      <c r="WML7" s="104"/>
      <c r="WMM7" s="104"/>
      <c r="WMN7" s="104"/>
      <c r="WMO7" s="104"/>
      <c r="WMP7" s="104"/>
      <c r="WMQ7" s="104"/>
      <c r="WMR7" s="104"/>
      <c r="WMS7" s="104"/>
      <c r="WMT7" s="104"/>
      <c r="WMU7" s="104"/>
      <c r="WMV7" s="104"/>
      <c r="WMW7" s="104"/>
      <c r="WMX7" s="104"/>
      <c r="WMY7" s="104"/>
      <c r="WMZ7" s="104"/>
      <c r="WNA7" s="104"/>
      <c r="WNB7" s="104"/>
      <c r="WNC7" s="104"/>
      <c r="WND7" s="104"/>
      <c r="WNE7" s="104"/>
      <c r="WNF7" s="104"/>
      <c r="WNG7" s="104"/>
      <c r="WNH7" s="104"/>
      <c r="WNI7" s="104"/>
      <c r="WNJ7" s="104"/>
      <c r="WNK7" s="104"/>
      <c r="WNL7" s="104"/>
      <c r="WNM7" s="104"/>
      <c r="WNN7" s="104"/>
      <c r="WNO7" s="104"/>
      <c r="WNP7" s="104"/>
      <c r="WNQ7" s="104"/>
      <c r="WNR7" s="104"/>
      <c r="WNS7" s="104"/>
      <c r="WNT7" s="104"/>
      <c r="WNU7" s="104"/>
      <c r="WNV7" s="104"/>
      <c r="WNW7" s="104"/>
      <c r="WNX7" s="104"/>
      <c r="WNY7" s="104"/>
      <c r="WNZ7" s="104"/>
      <c r="WOA7" s="104"/>
      <c r="WOB7" s="104"/>
      <c r="WOC7" s="104"/>
      <c r="WOD7" s="104"/>
      <c r="WOE7" s="104"/>
      <c r="WOF7" s="104"/>
      <c r="WOG7" s="104"/>
      <c r="WOH7" s="104"/>
      <c r="WOI7" s="104"/>
      <c r="WOJ7" s="104"/>
      <c r="WOK7" s="104"/>
      <c r="WOL7" s="104"/>
      <c r="WOM7" s="104"/>
      <c r="WON7" s="104"/>
      <c r="WOO7" s="104"/>
      <c r="WOP7" s="104"/>
      <c r="WOQ7" s="104"/>
      <c r="WOR7" s="104"/>
      <c r="WOS7" s="104"/>
      <c r="WOT7" s="104"/>
      <c r="WOU7" s="104"/>
      <c r="WOV7" s="104"/>
      <c r="WOW7" s="104"/>
      <c r="WOX7" s="104"/>
      <c r="WOY7" s="104"/>
      <c r="WOZ7" s="104"/>
      <c r="WPA7" s="104"/>
      <c r="WPB7" s="104"/>
      <c r="WPC7" s="104"/>
      <c r="WPD7" s="104"/>
      <c r="WPE7" s="104"/>
      <c r="WPF7" s="104"/>
      <c r="WPG7" s="104"/>
      <c r="WPH7" s="104"/>
      <c r="WPI7" s="104"/>
      <c r="WPJ7" s="104"/>
      <c r="WPK7" s="104"/>
      <c r="WPL7" s="104"/>
      <c r="WPM7" s="104"/>
      <c r="WPN7" s="104"/>
      <c r="WPO7" s="104"/>
      <c r="WPP7" s="104"/>
      <c r="WPQ7" s="104"/>
      <c r="WPR7" s="104"/>
      <c r="WPS7" s="104"/>
      <c r="WPT7" s="104"/>
      <c r="WPU7" s="104"/>
      <c r="WPV7" s="104"/>
      <c r="WPW7" s="104"/>
      <c r="WPX7" s="104"/>
      <c r="WPY7" s="104"/>
      <c r="WPZ7" s="104"/>
      <c r="WQA7" s="104"/>
      <c r="WQB7" s="104"/>
      <c r="WQC7" s="104"/>
      <c r="WQD7" s="104"/>
      <c r="WQE7" s="104"/>
      <c r="WQF7" s="104"/>
      <c r="WQG7" s="104"/>
      <c r="WQH7" s="104"/>
      <c r="WQI7" s="104"/>
      <c r="WQJ7" s="104"/>
      <c r="WQK7" s="104"/>
      <c r="WQL7" s="104"/>
      <c r="WQM7" s="104"/>
      <c r="WQN7" s="104"/>
      <c r="WQO7" s="104"/>
      <c r="WQP7" s="104"/>
      <c r="WQQ7" s="104"/>
      <c r="WQR7" s="104"/>
      <c r="WQS7" s="104"/>
      <c r="WQT7" s="104"/>
      <c r="WQU7" s="104"/>
      <c r="WQV7" s="104"/>
      <c r="WQW7" s="104"/>
      <c r="WQX7" s="104"/>
      <c r="WQY7" s="104"/>
      <c r="WQZ7" s="104"/>
      <c r="WRA7" s="104"/>
      <c r="WRB7" s="104"/>
      <c r="WRC7" s="104"/>
      <c r="WRD7" s="104"/>
      <c r="WRE7" s="104"/>
      <c r="WRF7" s="104"/>
      <c r="WRG7" s="104"/>
      <c r="WRH7" s="104"/>
      <c r="WRI7" s="104"/>
      <c r="WRJ7" s="104"/>
      <c r="WRK7" s="104"/>
      <c r="WRL7" s="104"/>
      <c r="WRM7" s="104"/>
      <c r="WRN7" s="104"/>
      <c r="WRO7" s="104"/>
      <c r="WRP7" s="104"/>
      <c r="WRQ7" s="104"/>
      <c r="WRR7" s="104"/>
      <c r="WRS7" s="104"/>
      <c r="WRT7" s="104"/>
      <c r="WRU7" s="104"/>
      <c r="WRV7" s="104"/>
      <c r="WRW7" s="104"/>
      <c r="WRX7" s="104"/>
      <c r="WRY7" s="104"/>
      <c r="WRZ7" s="104"/>
      <c r="WSA7" s="104"/>
      <c r="WSB7" s="104"/>
      <c r="WSC7" s="104"/>
      <c r="WSD7" s="104"/>
      <c r="WSE7" s="104"/>
      <c r="WSF7" s="104"/>
      <c r="WSG7" s="104"/>
      <c r="WSH7" s="104"/>
      <c r="WSI7" s="104"/>
      <c r="WSJ7" s="104"/>
      <c r="WSK7" s="104"/>
      <c r="WSL7" s="104"/>
      <c r="WSM7" s="104"/>
      <c r="WSN7" s="104"/>
      <c r="WSO7" s="104"/>
      <c r="WSP7" s="104"/>
      <c r="WSQ7" s="104"/>
      <c r="WSR7" s="104"/>
      <c r="WSS7" s="104"/>
      <c r="WST7" s="104"/>
      <c r="WSU7" s="104"/>
      <c r="WSV7" s="104"/>
      <c r="WSW7" s="104"/>
      <c r="WSX7" s="104"/>
      <c r="WSY7" s="104"/>
      <c r="WSZ7" s="104"/>
      <c r="WTA7" s="104"/>
      <c r="WTB7" s="104"/>
      <c r="WTC7" s="104"/>
      <c r="WTD7" s="104"/>
      <c r="WTE7" s="104"/>
      <c r="WTF7" s="104"/>
      <c r="WTG7" s="104"/>
      <c r="WTH7" s="104"/>
      <c r="WTI7" s="104"/>
      <c r="WTJ7" s="104"/>
      <c r="WTK7" s="104"/>
      <c r="WTL7" s="104"/>
      <c r="WTM7" s="104"/>
      <c r="WTN7" s="104"/>
      <c r="WTO7" s="104"/>
      <c r="WTP7" s="104"/>
      <c r="WTQ7" s="104"/>
      <c r="WTR7" s="104"/>
      <c r="WTS7" s="104"/>
      <c r="WTT7" s="104"/>
      <c r="WTU7" s="104"/>
      <c r="WTV7" s="104"/>
      <c r="WTW7" s="104"/>
      <c r="WTX7" s="104"/>
      <c r="WTY7" s="104"/>
      <c r="WTZ7" s="104"/>
      <c r="WUA7" s="104"/>
      <c r="WUB7" s="104"/>
      <c r="WUC7" s="104"/>
      <c r="WUD7" s="104"/>
      <c r="WUE7" s="104"/>
      <c r="WUF7" s="104"/>
      <c r="WUG7" s="104"/>
      <c r="WUH7" s="104"/>
      <c r="WUI7" s="104"/>
      <c r="WUJ7" s="104"/>
      <c r="WUK7" s="104"/>
      <c r="WUL7" s="104"/>
      <c r="WUM7" s="104"/>
      <c r="WUN7" s="104"/>
      <c r="WUO7" s="104"/>
      <c r="WUP7" s="104"/>
      <c r="WUQ7" s="104"/>
      <c r="WUR7" s="104"/>
      <c r="WUS7" s="104"/>
      <c r="WUT7" s="104"/>
      <c r="WUU7" s="104"/>
      <c r="WUV7" s="104"/>
      <c r="WUW7" s="104"/>
      <c r="WUX7" s="104"/>
      <c r="WUY7" s="104"/>
      <c r="WUZ7" s="104"/>
      <c r="WVA7" s="104"/>
      <c r="WVB7" s="104"/>
      <c r="WVC7" s="104"/>
      <c r="WVD7" s="104"/>
      <c r="WVE7" s="104"/>
      <c r="WVF7" s="104"/>
      <c r="WVG7" s="104"/>
      <c r="WVH7" s="104"/>
      <c r="WVI7" s="104"/>
      <c r="WVJ7" s="104"/>
      <c r="WVK7" s="104"/>
      <c r="WVL7" s="104"/>
      <c r="WVM7" s="104"/>
      <c r="WVN7" s="104"/>
      <c r="WVO7" s="104"/>
      <c r="WVP7" s="104"/>
      <c r="WVQ7" s="104"/>
      <c r="WVR7" s="104"/>
      <c r="WVS7" s="104"/>
      <c r="WVT7" s="104"/>
      <c r="WVU7" s="104"/>
      <c r="WVV7" s="104"/>
      <c r="WVW7" s="104"/>
      <c r="WVX7" s="104"/>
      <c r="WVY7" s="104"/>
      <c r="WVZ7" s="104"/>
      <c r="WWA7" s="104"/>
      <c r="WWB7" s="104"/>
      <c r="WWC7" s="104"/>
      <c r="WWD7" s="104"/>
      <c r="WWE7" s="104"/>
      <c r="WWF7" s="104"/>
      <c r="WWG7" s="104"/>
      <c r="WWH7" s="104"/>
      <c r="WWI7" s="104"/>
      <c r="WWJ7" s="104"/>
      <c r="WWK7" s="104"/>
      <c r="WWL7" s="104"/>
      <c r="WWM7" s="104"/>
      <c r="WWN7" s="104"/>
      <c r="WWO7" s="104"/>
      <c r="WWP7" s="104"/>
      <c r="WWQ7" s="104"/>
      <c r="WWR7" s="104"/>
      <c r="WWS7" s="104"/>
      <c r="WWT7" s="104"/>
      <c r="WWU7" s="104"/>
      <c r="WWV7" s="104"/>
      <c r="WWW7" s="104"/>
      <c r="WWX7" s="104"/>
      <c r="WWY7" s="104"/>
      <c r="WWZ7" s="104"/>
      <c r="WXA7" s="104"/>
      <c r="WXB7" s="104"/>
      <c r="WXC7" s="104"/>
      <c r="WXD7" s="104"/>
      <c r="WXE7" s="104"/>
      <c r="WXF7" s="104"/>
      <c r="WXG7" s="104"/>
      <c r="WXH7" s="104"/>
      <c r="WXI7" s="104"/>
      <c r="WXJ7" s="104"/>
      <c r="WXK7" s="104"/>
      <c r="WXL7" s="104"/>
      <c r="WXM7" s="104"/>
      <c r="WXN7" s="104"/>
      <c r="WXO7" s="104"/>
      <c r="WXP7" s="104"/>
      <c r="WXQ7" s="104"/>
      <c r="WXR7" s="104"/>
      <c r="WXS7" s="104"/>
      <c r="WXT7" s="104"/>
      <c r="WXU7" s="104"/>
      <c r="WXV7" s="104"/>
      <c r="WXW7" s="104"/>
      <c r="WXX7" s="104"/>
      <c r="WXY7" s="104"/>
      <c r="WXZ7" s="104"/>
      <c r="WYA7" s="104"/>
      <c r="WYB7" s="104"/>
      <c r="WYC7" s="104"/>
      <c r="WYD7" s="104"/>
      <c r="WYE7" s="104"/>
      <c r="WYF7" s="104"/>
      <c r="WYG7" s="104"/>
      <c r="WYH7" s="104"/>
      <c r="WYI7" s="104"/>
      <c r="WYJ7" s="104"/>
      <c r="WYK7" s="104"/>
      <c r="WYL7" s="104"/>
      <c r="WYM7" s="104"/>
      <c r="WYN7" s="104"/>
      <c r="WYO7" s="104"/>
      <c r="WYP7" s="104"/>
      <c r="WYQ7" s="104"/>
      <c r="WYR7" s="104"/>
      <c r="WYS7" s="104"/>
      <c r="WYT7" s="104"/>
      <c r="WYU7" s="104"/>
      <c r="WYV7" s="104"/>
      <c r="WYW7" s="104"/>
      <c r="WYX7" s="104"/>
      <c r="WYY7" s="104"/>
      <c r="WYZ7" s="104"/>
      <c r="WZA7" s="104"/>
      <c r="WZB7" s="104"/>
      <c r="WZC7" s="104"/>
      <c r="WZD7" s="104"/>
      <c r="WZE7" s="104"/>
      <c r="WZF7" s="104"/>
      <c r="WZG7" s="104"/>
      <c r="WZH7" s="104"/>
      <c r="WZI7" s="104"/>
      <c r="WZJ7" s="104"/>
      <c r="WZK7" s="104"/>
      <c r="WZL7" s="104"/>
      <c r="WZM7" s="104"/>
      <c r="WZN7" s="104"/>
      <c r="WZO7" s="104"/>
      <c r="WZP7" s="104"/>
      <c r="WZQ7" s="104"/>
      <c r="WZR7" s="104"/>
      <c r="WZS7" s="104"/>
      <c r="WZT7" s="104"/>
      <c r="WZU7" s="104"/>
      <c r="WZV7" s="104"/>
      <c r="WZW7" s="104"/>
      <c r="WZX7" s="104"/>
      <c r="WZY7" s="104"/>
      <c r="WZZ7" s="104"/>
      <c r="XAA7" s="104"/>
      <c r="XAB7" s="104"/>
      <c r="XAC7" s="104"/>
      <c r="XAD7" s="104"/>
      <c r="XAE7" s="104"/>
      <c r="XAF7" s="104"/>
      <c r="XAG7" s="104"/>
      <c r="XAH7" s="104"/>
      <c r="XAI7" s="104"/>
      <c r="XAJ7" s="104"/>
      <c r="XAK7" s="104"/>
      <c r="XAL7" s="104"/>
      <c r="XAM7" s="104"/>
      <c r="XAN7" s="104"/>
      <c r="XAO7" s="104"/>
      <c r="XAP7" s="104"/>
      <c r="XAQ7" s="104"/>
      <c r="XAR7" s="104"/>
      <c r="XAS7" s="104"/>
      <c r="XAT7" s="104"/>
      <c r="XAU7" s="104"/>
      <c r="XAV7" s="104"/>
      <c r="XAW7" s="104"/>
      <c r="XAX7" s="104"/>
      <c r="XAY7" s="104"/>
      <c r="XAZ7" s="104"/>
      <c r="XBA7" s="104"/>
      <c r="XBB7" s="104"/>
      <c r="XBC7" s="104"/>
      <c r="XBD7" s="104"/>
      <c r="XBE7" s="104"/>
      <c r="XBF7" s="104"/>
      <c r="XBG7" s="104"/>
      <c r="XBH7" s="104"/>
      <c r="XBI7" s="104"/>
      <c r="XBJ7" s="104"/>
      <c r="XBK7" s="104"/>
      <c r="XBL7" s="104"/>
      <c r="XBM7" s="104"/>
      <c r="XBN7" s="104"/>
      <c r="XBO7" s="104"/>
      <c r="XBP7" s="104"/>
      <c r="XBQ7" s="104"/>
      <c r="XBR7" s="104"/>
      <c r="XBS7" s="104"/>
      <c r="XBT7" s="104"/>
      <c r="XBU7" s="104"/>
      <c r="XBV7" s="104"/>
      <c r="XBW7" s="104"/>
      <c r="XBX7" s="104"/>
      <c r="XBY7" s="104"/>
      <c r="XBZ7" s="104"/>
      <c r="XCA7" s="104"/>
      <c r="XCB7" s="104"/>
      <c r="XCC7" s="104"/>
      <c r="XCD7" s="104"/>
      <c r="XCE7" s="104"/>
      <c r="XCF7" s="104"/>
      <c r="XCG7" s="104"/>
      <c r="XCH7" s="104"/>
      <c r="XCI7" s="104"/>
      <c r="XCJ7" s="104"/>
      <c r="XCK7" s="104"/>
      <c r="XCL7" s="104"/>
      <c r="XCM7" s="104"/>
      <c r="XCN7" s="104"/>
      <c r="XCO7" s="104"/>
      <c r="XCP7" s="104"/>
      <c r="XCQ7" s="104"/>
      <c r="XCR7" s="104"/>
      <c r="XCS7" s="104"/>
      <c r="XCT7" s="104"/>
      <c r="XCU7" s="104"/>
      <c r="XCV7" s="104"/>
      <c r="XCW7" s="104"/>
      <c r="XCX7" s="104"/>
      <c r="XCY7" s="104"/>
      <c r="XCZ7" s="104"/>
      <c r="XDA7" s="104"/>
      <c r="XDB7" s="104"/>
      <c r="XDC7" s="104"/>
      <c r="XDD7" s="104"/>
      <c r="XDE7" s="104"/>
      <c r="XDF7" s="104"/>
      <c r="XDG7" s="104"/>
      <c r="XDH7" s="104"/>
      <c r="XDI7" s="104"/>
      <c r="XDJ7" s="104"/>
      <c r="XDK7" s="104"/>
      <c r="XDL7" s="104"/>
      <c r="XDM7" s="104"/>
      <c r="XDN7" s="104"/>
      <c r="XDO7" s="104"/>
      <c r="XDP7" s="104"/>
      <c r="XDQ7" s="104"/>
      <c r="XDR7" s="104"/>
      <c r="XDS7" s="104"/>
      <c r="XDT7" s="104"/>
      <c r="XDU7" s="104"/>
      <c r="XDV7" s="104"/>
      <c r="XDW7" s="104"/>
      <c r="XDX7" s="104"/>
      <c r="XDY7" s="104"/>
      <c r="XDZ7" s="104"/>
      <c r="XEA7" s="104"/>
      <c r="XEB7" s="104"/>
      <c r="XEC7" s="104"/>
      <c r="XED7" s="104"/>
      <c r="XEE7" s="104"/>
      <c r="XEF7" s="104"/>
      <c r="XEG7" s="104"/>
      <c r="XEH7" s="104"/>
      <c r="XEI7" s="104"/>
      <c r="XEJ7" s="104"/>
      <c r="XEK7" s="104"/>
      <c r="XEL7" s="104"/>
      <c r="XEM7" s="104"/>
      <c r="XEN7" s="104"/>
      <c r="XEO7" s="104"/>
      <c r="XEP7" s="104"/>
      <c r="XEQ7" s="104"/>
      <c r="XER7" s="104"/>
      <c r="XES7" s="104"/>
      <c r="XET7" s="104"/>
      <c r="XEU7" s="104"/>
      <c r="XEV7" s="104"/>
      <c r="XEW7" s="104"/>
    </row>
    <row r="8" spans="1:16377" s="104" customFormat="1">
      <c r="A8" s="74" t="str">
        <f>IF('Sintesi (CFI-TS)'!B32&lt;&gt;"",'Sintesi (CFI-TS)'!B32,"")</f>
        <v>P59-Deploy &amp; Change CRMT</v>
      </c>
      <c r="B8" s="145" t="str">
        <f>IF('Sintesi (CFI-TS)'!C32&lt;&gt;"",'Sintesi (CFI-TS)'!C32,"")</f>
        <v>AO004511_YYY103</v>
      </c>
      <c r="C8" s="74" t="str">
        <f>IF('Sintesi (CFI-TS)'!N32&lt;&gt;"",'Sintesi (CFI-TS)'!N32,"")</f>
        <v>Prima Attivazione</v>
      </c>
      <c r="D8" s="75">
        <f>'Sintesi (CFI-TS)'!W32</f>
        <v>0</v>
      </c>
      <c r="E8" s="75">
        <f>'Sintesi (CFI-TS)'!X32</f>
        <v>0</v>
      </c>
      <c r="F8" s="75">
        <f>'Sintesi (CFI-TS)'!Y32</f>
        <v>0</v>
      </c>
      <c r="G8" s="175">
        <v>1</v>
      </c>
      <c r="H8" s="183">
        <v>43271</v>
      </c>
      <c r="I8" s="183">
        <v>43315</v>
      </c>
      <c r="J8" s="78">
        <f t="shared" ref="J8:J35" si="123">IF(I8&lt;&gt;"",NETWORKDAYS(H8,I8)+K8,0)</f>
        <v>33</v>
      </c>
      <c r="K8" s="78">
        <v>0</v>
      </c>
      <c r="L8" s="79">
        <f t="shared" si="122"/>
        <v>0</v>
      </c>
      <c r="M8" s="80">
        <v>0</v>
      </c>
      <c r="N8" s="80">
        <v>0</v>
      </c>
      <c r="O8" s="80">
        <v>0</v>
      </c>
      <c r="P8" s="80">
        <v>0</v>
      </c>
      <c r="Q8" s="80">
        <v>0</v>
      </c>
      <c r="R8" s="80">
        <v>0</v>
      </c>
      <c r="S8" s="80">
        <v>0</v>
      </c>
      <c r="T8" s="80">
        <v>0</v>
      </c>
      <c r="U8" s="80">
        <v>0</v>
      </c>
      <c r="V8" s="80">
        <v>0</v>
      </c>
      <c r="W8" s="80">
        <v>0</v>
      </c>
      <c r="X8" s="80">
        <v>0</v>
      </c>
      <c r="Y8" s="80">
        <v>0</v>
      </c>
      <c r="Z8" s="80">
        <v>0</v>
      </c>
      <c r="AA8" s="80">
        <v>0</v>
      </c>
      <c r="AB8" s="80">
        <v>0</v>
      </c>
      <c r="AC8" s="80">
        <v>0</v>
      </c>
      <c r="AD8" s="80">
        <v>0</v>
      </c>
      <c r="AE8" s="80">
        <v>0</v>
      </c>
      <c r="AF8" s="80">
        <v>0</v>
      </c>
      <c r="AG8" s="80">
        <v>0</v>
      </c>
      <c r="AH8" s="80">
        <v>0</v>
      </c>
      <c r="AI8" s="80">
        <v>0</v>
      </c>
      <c r="AJ8" s="80">
        <v>0</v>
      </c>
      <c r="AK8" s="80">
        <v>0</v>
      </c>
      <c r="AL8" s="80">
        <v>0</v>
      </c>
      <c r="AM8" s="80">
        <v>0</v>
      </c>
      <c r="AN8" s="80">
        <v>0</v>
      </c>
      <c r="AO8" s="80">
        <v>0</v>
      </c>
      <c r="AP8" s="80">
        <v>0</v>
      </c>
      <c r="AQ8" s="80">
        <v>0</v>
      </c>
      <c r="AR8" s="80">
        <v>0</v>
      </c>
      <c r="AS8" s="80">
        <v>0</v>
      </c>
      <c r="AT8" s="80">
        <v>0</v>
      </c>
      <c r="AU8" s="80">
        <v>0</v>
      </c>
      <c r="AV8" s="80">
        <v>0</v>
      </c>
      <c r="AW8" s="80">
        <v>0</v>
      </c>
      <c r="AX8" s="80">
        <v>0</v>
      </c>
      <c r="AY8" s="80">
        <v>0</v>
      </c>
      <c r="AZ8" s="80">
        <v>0</v>
      </c>
      <c r="BA8" s="80">
        <v>0</v>
      </c>
      <c r="BB8" s="80">
        <v>0</v>
      </c>
      <c r="BC8" s="80">
        <v>0</v>
      </c>
      <c r="BD8" s="80">
        <v>0</v>
      </c>
      <c r="BE8" s="80">
        <v>0</v>
      </c>
      <c r="BF8" s="80">
        <v>0</v>
      </c>
      <c r="BG8" s="80">
        <v>0</v>
      </c>
      <c r="BH8" s="80">
        <v>0</v>
      </c>
      <c r="BI8" s="80">
        <v>0</v>
      </c>
      <c r="BJ8" s="80">
        <v>0</v>
      </c>
      <c r="BK8" s="80">
        <v>0</v>
      </c>
      <c r="BL8" s="80">
        <v>0</v>
      </c>
      <c r="BM8" s="80">
        <v>0</v>
      </c>
      <c r="BN8" s="80">
        <v>0</v>
      </c>
      <c r="BO8" s="80">
        <v>0</v>
      </c>
      <c r="BP8" s="80">
        <v>0</v>
      </c>
      <c r="BQ8" s="80">
        <v>0</v>
      </c>
      <c r="BR8" s="80">
        <v>0</v>
      </c>
      <c r="BS8" s="80">
        <v>0</v>
      </c>
      <c r="BT8" s="80">
        <v>0</v>
      </c>
      <c r="BU8" s="80">
        <v>0</v>
      </c>
      <c r="BV8" s="80">
        <v>0</v>
      </c>
      <c r="BW8" s="80">
        <v>0</v>
      </c>
      <c r="BX8" s="80">
        <v>0</v>
      </c>
      <c r="BY8" s="80">
        <v>0</v>
      </c>
      <c r="BZ8" s="80">
        <v>0</v>
      </c>
      <c r="CA8" s="80">
        <v>0</v>
      </c>
      <c r="CB8" s="80">
        <v>0</v>
      </c>
      <c r="CC8" s="80">
        <v>0</v>
      </c>
      <c r="CD8" s="80">
        <v>0</v>
      </c>
      <c r="CE8" s="80">
        <v>0</v>
      </c>
      <c r="CF8" s="80">
        <v>0</v>
      </c>
      <c r="CG8" s="80">
        <v>0</v>
      </c>
      <c r="CH8" s="80">
        <v>0</v>
      </c>
      <c r="CI8" s="80">
        <v>0</v>
      </c>
      <c r="CJ8" s="80">
        <v>0</v>
      </c>
      <c r="CK8" s="80">
        <v>0</v>
      </c>
      <c r="CL8" s="80">
        <v>0</v>
      </c>
      <c r="CM8" s="80">
        <v>0</v>
      </c>
      <c r="CN8" s="80">
        <v>0</v>
      </c>
      <c r="CO8" s="80">
        <v>0</v>
      </c>
      <c r="CP8" s="80">
        <v>0</v>
      </c>
      <c r="CQ8" s="80">
        <v>0</v>
      </c>
      <c r="CR8" s="80">
        <v>0</v>
      </c>
      <c r="CS8" s="80">
        <v>0</v>
      </c>
      <c r="CT8" s="80">
        <v>0</v>
      </c>
      <c r="CU8" s="80">
        <v>0</v>
      </c>
      <c r="CV8" s="80">
        <v>0</v>
      </c>
      <c r="CW8" s="80">
        <v>0</v>
      </c>
      <c r="CX8" s="80">
        <v>0</v>
      </c>
      <c r="CY8" s="80">
        <v>0</v>
      </c>
      <c r="CZ8" s="80">
        <v>0</v>
      </c>
      <c r="DA8" s="80">
        <v>0</v>
      </c>
      <c r="DB8" s="80">
        <v>0</v>
      </c>
      <c r="DC8" s="80">
        <v>0</v>
      </c>
      <c r="DD8" s="80">
        <v>0</v>
      </c>
      <c r="DE8" s="80">
        <v>0</v>
      </c>
      <c r="DF8" s="80">
        <v>0</v>
      </c>
      <c r="DG8" s="80">
        <v>0</v>
      </c>
      <c r="DH8" s="80">
        <v>0</v>
      </c>
      <c r="DI8" s="80">
        <v>0</v>
      </c>
      <c r="DJ8" s="80"/>
      <c r="DK8" s="80"/>
      <c r="DL8" s="80"/>
      <c r="DM8" s="80"/>
      <c r="DN8" s="80"/>
      <c r="DO8" s="80"/>
      <c r="DP8" s="318">
        <v>0</v>
      </c>
      <c r="DQ8" s="318">
        <v>0</v>
      </c>
      <c r="DR8" s="318">
        <v>0</v>
      </c>
      <c r="DS8" s="318">
        <v>0</v>
      </c>
      <c r="DT8" s="318">
        <v>0</v>
      </c>
      <c r="DU8" s="318">
        <v>0</v>
      </c>
      <c r="DV8" s="318">
        <v>0</v>
      </c>
      <c r="DW8" s="318">
        <v>0</v>
      </c>
      <c r="DX8" s="318">
        <v>0</v>
      </c>
      <c r="DY8" s="318">
        <v>0</v>
      </c>
      <c r="DZ8" s="318">
        <v>0</v>
      </c>
      <c r="EA8" s="318">
        <v>0</v>
      </c>
      <c r="EB8" s="318">
        <v>0</v>
      </c>
      <c r="EC8" s="318">
        <v>0</v>
      </c>
      <c r="ED8" s="318">
        <v>0</v>
      </c>
      <c r="EE8" s="318">
        <v>0</v>
      </c>
      <c r="EF8" s="318">
        <v>0</v>
      </c>
      <c r="EG8" s="318">
        <v>0</v>
      </c>
      <c r="EH8" s="318">
        <v>0</v>
      </c>
      <c r="EI8" s="318">
        <v>0</v>
      </c>
      <c r="EJ8" s="318">
        <v>0</v>
      </c>
      <c r="EK8" s="318">
        <v>0</v>
      </c>
      <c r="EL8" s="318">
        <v>0</v>
      </c>
      <c r="EM8" s="318">
        <f>VLOOKUP($B8,'Sintesi (CFI-TS)'!$C$30:$AE$57,25,FALSE)</f>
        <v>0</v>
      </c>
      <c r="EN8" s="318">
        <f>VLOOKUP($B8,'Sintesi (CFI-TS)'!$C$30:$AE$57,25,FALSE)</f>
        <v>0</v>
      </c>
      <c r="EO8" s="318">
        <f>VLOOKUP($B8,'Sintesi (CFI-TS)'!$C$30:$AE$57,25,FALSE)</f>
        <v>0</v>
      </c>
      <c r="EP8" s="318">
        <f>VLOOKUP($B8,'Sintesi (CFI-TS)'!$C$30:$AE$57,25,FALSE)</f>
        <v>0</v>
      </c>
      <c r="EQ8" s="318">
        <f>VLOOKUP($B8,'Sintesi (CFI-TS)'!$C$30:$AE$57,25,FALSE)</f>
        <v>0</v>
      </c>
      <c r="ER8" s="318">
        <f>VLOOKUP($B8,'Sintesi (CFI-TS)'!$C$30:$AE$57,25,FALSE)</f>
        <v>0</v>
      </c>
      <c r="ES8" s="318">
        <f>VLOOKUP($B8,'Sintesi (CFI-TS)'!$C$30:$AE$57,25,FALSE)</f>
        <v>0</v>
      </c>
      <c r="ET8" s="318">
        <f>VLOOKUP($B8,'Sintesi (CFI-TS)'!$C$30:$AE$57,25,FALSE)</f>
        <v>0</v>
      </c>
      <c r="EU8" s="318">
        <f>VLOOKUP($B8,'Sintesi (CFI-TS)'!$C$30:$AE$57,25,FALSE)</f>
        <v>0</v>
      </c>
      <c r="EV8" s="318">
        <f>VLOOKUP($B8,'Sintesi (CFI-TS)'!$C$30:$AE$57,25,FALSE)</f>
        <v>0</v>
      </c>
      <c r="EW8" s="318">
        <f>VLOOKUP($B8,'Sintesi (CFI-TS)'!$C$30:$AE$57,25,FALSE)</f>
        <v>0</v>
      </c>
      <c r="EX8" s="318">
        <f>VLOOKUP($B8,'Sintesi (CFI-TS)'!$C$30:$AE$57,25,FALSE)</f>
        <v>0</v>
      </c>
      <c r="EY8" s="318">
        <f>VLOOKUP($B8,'Sintesi (CFI-TS)'!$C$30:$AE$57,25,FALSE)</f>
        <v>0</v>
      </c>
      <c r="EZ8" s="318">
        <f>VLOOKUP($B8,'Sintesi (CFI-TS)'!$C$30:$AE$57,25,FALSE)</f>
        <v>0</v>
      </c>
      <c r="FA8" s="318">
        <f>VLOOKUP($B8,'Sintesi (CFI-TS)'!$C$30:$AE$57,25,FALSE)</f>
        <v>0</v>
      </c>
      <c r="FB8" s="318">
        <f>VLOOKUP($B8,'Sintesi (CFI-TS)'!$C$30:$AE$57,25,FALSE)</f>
        <v>0</v>
      </c>
      <c r="FC8" s="318">
        <f>VLOOKUP($B8,'Sintesi (CFI-TS)'!$C$30:$AE$57,25,FALSE)</f>
        <v>0</v>
      </c>
      <c r="FD8" s="318">
        <f>VLOOKUP($B8,'Sintesi (CFI-TS)'!$C$30:$AE$57,25,FALSE)</f>
        <v>0</v>
      </c>
      <c r="FE8" s="318">
        <f>VLOOKUP($B8,'Sintesi (CFI-TS)'!$C$30:$AE$57,25,FALSE)</f>
        <v>0</v>
      </c>
      <c r="FF8" s="318">
        <f>VLOOKUP($B8,'Sintesi (CFI-TS)'!$C$30:$AE$57,25,FALSE)</f>
        <v>0</v>
      </c>
      <c r="FG8" s="318">
        <f>VLOOKUP($B8,'Sintesi (CFI-TS)'!$C$30:$AE$57,25,FALSE)</f>
        <v>0</v>
      </c>
      <c r="FH8" s="318">
        <f>VLOOKUP($B8,'Sintesi (CFI-TS)'!$C$30:$AE$57,25,FALSE)</f>
        <v>0</v>
      </c>
      <c r="FI8" s="318">
        <f>VLOOKUP($B8,'Sintesi (CFI-TS)'!$C$30:$AE$57,25,FALSE)</f>
        <v>0</v>
      </c>
      <c r="FJ8" s="318">
        <f>VLOOKUP($B8,'Sintesi (CFI-TS)'!$C$30:$AE$57,25,FALSE)</f>
        <v>0</v>
      </c>
      <c r="FK8" s="318">
        <f>VLOOKUP($B8,'Sintesi (CFI-TS)'!$C$30:$AE$57,25,FALSE)</f>
        <v>0</v>
      </c>
      <c r="FL8" s="318">
        <f>VLOOKUP($B8,'Sintesi (CFI-TS)'!$C$30:$AE$57,25,FALSE)</f>
        <v>0</v>
      </c>
      <c r="FM8" s="318">
        <f>VLOOKUP($B8,'Sintesi (CFI-TS)'!$C$30:$AE$57,25,FALSE)</f>
        <v>0</v>
      </c>
      <c r="FN8" s="318">
        <f>VLOOKUP($B8,'Sintesi (CFI-TS)'!$C$30:$AE$57,25,FALSE)</f>
        <v>0</v>
      </c>
      <c r="FO8" s="318">
        <f>VLOOKUP($B8,'Sintesi (CFI-TS)'!$C$30:$AE$57,25,FALSE)</f>
        <v>0</v>
      </c>
      <c r="FP8" s="318">
        <f>VLOOKUP($B8,'Sintesi (CFI-TS)'!$C$30:$AE$57,25,FALSE)</f>
        <v>0</v>
      </c>
      <c r="FQ8" s="318">
        <f>VLOOKUP($B8,'Sintesi (CFI-TS)'!$C$30:$AE$57,25,FALSE)</f>
        <v>0</v>
      </c>
      <c r="FR8" s="318">
        <f>VLOOKUP($B8,'Sintesi (CFI-TS)'!$C$30:$AE$57,25,FALSE)</f>
        <v>0</v>
      </c>
      <c r="FS8" s="318">
        <f>VLOOKUP($B8,'Sintesi (CFI-TS)'!$C$30:$AE$57,25,FALSE)</f>
        <v>0</v>
      </c>
      <c r="FT8" s="318">
        <f>VLOOKUP($B8,'Sintesi (CFI-TS)'!$C$30:$AE$57,25,FALSE)</f>
        <v>0</v>
      </c>
      <c r="FU8" s="318">
        <f>VLOOKUP($B8,'Sintesi (CFI-TS)'!$C$30:$AE$57,25,FALSE)</f>
        <v>0</v>
      </c>
      <c r="FV8" s="318">
        <f>VLOOKUP($B8,'Sintesi (CFI-TS)'!$C$30:$AE$57,25,FALSE)</f>
        <v>0</v>
      </c>
      <c r="FW8" s="318">
        <f>VLOOKUP($B8,'Sintesi (CFI-TS)'!$C$30:$AE$57,25,FALSE)</f>
        <v>0</v>
      </c>
      <c r="FX8" s="318">
        <f>VLOOKUP($B8,'Sintesi (CFI-TS)'!$C$30:$AE$57,25,FALSE)</f>
        <v>0</v>
      </c>
      <c r="FY8" s="318">
        <f>VLOOKUP($B8,'Sintesi (CFI-TS)'!$C$30:$AE$57,25,FALSE)</f>
        <v>0</v>
      </c>
      <c r="FZ8" s="318">
        <f>VLOOKUP($B8,'Sintesi (CFI-TS)'!$C$30:$AE$57,25,FALSE)</f>
        <v>0</v>
      </c>
      <c r="GA8" s="318">
        <f>VLOOKUP($B8,'Sintesi (CFI-TS)'!$C$30:$AE$57,25,FALSE)</f>
        <v>0</v>
      </c>
      <c r="GB8" s="318">
        <f>VLOOKUP($B8,'Sintesi (CFI-TS)'!$C$30:$AE$57,25,FALSE)</f>
        <v>0</v>
      </c>
      <c r="GC8" s="318">
        <f>VLOOKUP($B8,'Sintesi (CFI-TS)'!$C$30:$AE$57,25,FALSE)</f>
        <v>0</v>
      </c>
      <c r="GD8" s="318">
        <f>VLOOKUP($B8,'Sintesi (CFI-TS)'!$C$30:$AE$57,25,FALSE)</f>
        <v>0</v>
      </c>
      <c r="GE8" s="318">
        <f>VLOOKUP($B8,'Sintesi (CFI-TS)'!$C$30:$AE$57,25,FALSE)</f>
        <v>0</v>
      </c>
      <c r="GF8" s="318">
        <f>VLOOKUP($B8,'Sintesi (CFI-TS)'!$C$30:$AE$57,25,FALSE)</f>
        <v>0</v>
      </c>
      <c r="GG8" s="318">
        <f>VLOOKUP($B8,'Sintesi (CFI-TS)'!$C$30:$AE$57,25,FALSE)</f>
        <v>0</v>
      </c>
      <c r="GH8" s="318">
        <f>VLOOKUP($B8,'Sintesi (CFI-TS)'!$C$30:$AE$57,25,FALSE)</f>
        <v>0</v>
      </c>
      <c r="GI8" s="318">
        <f>VLOOKUP($B8,'Sintesi (CFI-TS)'!$C$30:$AE$57,25,FALSE)</f>
        <v>0</v>
      </c>
      <c r="GJ8" s="318">
        <f>VLOOKUP($B8,'Sintesi (CFI-TS)'!$C$30:$AE$57,25,FALSE)</f>
        <v>0</v>
      </c>
      <c r="GK8" s="318">
        <f>VLOOKUP($B8,'Sintesi (CFI-TS)'!$C$30:$AE$57,25,FALSE)</f>
        <v>0</v>
      </c>
      <c r="GL8" s="318">
        <f>VLOOKUP($B8,'Sintesi (CFI-TS)'!$C$30:$AE$57,25,FALSE)</f>
        <v>0</v>
      </c>
      <c r="GM8" s="318">
        <f>VLOOKUP($B8,'Sintesi (CFI-TS)'!$C$30:$AE$57,25,FALSE)</f>
        <v>0</v>
      </c>
      <c r="GN8" s="318">
        <f>VLOOKUP($B8,'Sintesi (CFI-TS)'!$C$30:$AE$57,25,FALSE)</f>
        <v>0</v>
      </c>
      <c r="GO8" s="318">
        <f>VLOOKUP($B8,'Sintesi (CFI-TS)'!$C$30:$AE$57,25,FALSE)</f>
        <v>0</v>
      </c>
      <c r="GP8" s="318">
        <f>VLOOKUP($B8,'Sintesi (CFI-TS)'!$C$30:$AE$57,25,FALSE)</f>
        <v>0</v>
      </c>
      <c r="GQ8" s="318">
        <f>VLOOKUP($B8,'Sintesi (CFI-TS)'!$C$30:$AE$57,25,FALSE)</f>
        <v>0</v>
      </c>
      <c r="GR8" s="318">
        <f>VLOOKUP($B8,'Sintesi (CFI-TS)'!$C$30:$AE$57,25,FALSE)</f>
        <v>0</v>
      </c>
      <c r="GS8" s="318">
        <f>VLOOKUP($B8,'Sintesi (CFI-TS)'!$C$30:$AE$57,25,FALSE)</f>
        <v>0</v>
      </c>
      <c r="GT8" s="318">
        <f>VLOOKUP($B8,'Sintesi (CFI-TS)'!$C$30:$AE$57,25,FALSE)</f>
        <v>0</v>
      </c>
      <c r="GU8" s="318">
        <f>VLOOKUP($B8,'Sintesi (CFI-TS)'!$C$30:$AE$57,25,FALSE)</f>
        <v>0</v>
      </c>
      <c r="GV8" s="318">
        <f>VLOOKUP($B8,'Sintesi (CFI-TS)'!$C$30:$AE$57,25,FALSE)</f>
        <v>0</v>
      </c>
      <c r="GW8" s="318">
        <f>VLOOKUP($B8,'Sintesi (CFI-TS)'!$C$30:$AE$57,25,FALSE)</f>
        <v>0</v>
      </c>
      <c r="GX8" s="318">
        <f>VLOOKUP($B8,'Sintesi (CFI-TS)'!$C$30:$AE$57,25,FALSE)</f>
        <v>0</v>
      </c>
      <c r="GY8" s="318">
        <f>VLOOKUP($B8,'Sintesi (CFI-TS)'!$C$30:$AE$57,25,FALSE)</f>
        <v>0</v>
      </c>
      <c r="GZ8" s="318">
        <f>VLOOKUP($B8,'Sintesi (CFI-TS)'!$C$30:$AE$57,25,FALSE)</f>
        <v>0</v>
      </c>
      <c r="HA8" s="318">
        <f>VLOOKUP($B8,'Sintesi (CFI-TS)'!$C$30:$AE$57,25,FALSE)</f>
        <v>0</v>
      </c>
      <c r="HB8" s="318">
        <f>VLOOKUP($B8,'Sintesi (CFI-TS)'!$C$30:$AE$57,25,FALSE)</f>
        <v>0</v>
      </c>
      <c r="HC8" s="318">
        <f>VLOOKUP($B8,'Sintesi (CFI-TS)'!$C$30:$AE$57,25,FALSE)</f>
        <v>0</v>
      </c>
      <c r="HD8" s="318">
        <f>VLOOKUP($B8,'Sintesi (CFI-TS)'!$C$30:$AE$57,25,FALSE)</f>
        <v>0</v>
      </c>
      <c r="HE8" s="318">
        <f>VLOOKUP($B8,'Sintesi (CFI-TS)'!$C$30:$AE$57,25,FALSE)</f>
        <v>0</v>
      </c>
      <c r="HF8" s="318">
        <f>VLOOKUP($B8,'Sintesi (CFI-TS)'!$C$30:$AE$57,25,FALSE)</f>
        <v>0</v>
      </c>
      <c r="HG8" s="318">
        <f>VLOOKUP($B8,'Sintesi (CFI-TS)'!$C$30:$AE$57,25,FALSE)</f>
        <v>0</v>
      </c>
      <c r="HH8" s="318">
        <f>VLOOKUP($B8,'Sintesi (CFI-TS)'!$C$30:$AE$57,25,FALSE)</f>
        <v>0</v>
      </c>
      <c r="HI8" s="318">
        <f>VLOOKUP($B8,'Sintesi (CFI-TS)'!$C$30:$AE$57,25,FALSE)</f>
        <v>0</v>
      </c>
      <c r="HJ8" s="318">
        <f>VLOOKUP($B8,'Sintesi (CFI-TS)'!$C$30:$AE$57,25,FALSE)</f>
        <v>0</v>
      </c>
      <c r="HK8" s="318">
        <f>VLOOKUP($B8,'Sintesi (CFI-TS)'!$C$30:$AE$57,25,FALSE)</f>
        <v>0</v>
      </c>
      <c r="HL8" s="318">
        <f>VLOOKUP($B8,'Sintesi (CFI-TS)'!$C$30:$AE$57,25,FALSE)</f>
        <v>0</v>
      </c>
      <c r="HM8" s="318">
        <f>VLOOKUP($B8,'Sintesi (CFI-TS)'!$C$30:$AE$57,25,FALSE)</f>
        <v>0</v>
      </c>
      <c r="HN8" s="318">
        <f>VLOOKUP($B8,'Sintesi (CFI-TS)'!$C$30:$AE$57,25,FALSE)</f>
        <v>0</v>
      </c>
      <c r="HO8" s="318">
        <f>VLOOKUP($B8,'Sintesi (CFI-TS)'!$C$30:$AE$57,25,FALSE)</f>
        <v>0</v>
      </c>
      <c r="HP8" s="318"/>
      <c r="HQ8" s="318"/>
      <c r="HR8" s="318"/>
      <c r="HS8" s="319">
        <v>0</v>
      </c>
      <c r="HT8" s="319">
        <v>0</v>
      </c>
      <c r="HU8" s="319">
        <v>0</v>
      </c>
      <c r="HV8" s="319">
        <v>0</v>
      </c>
      <c r="HW8" s="319">
        <v>0</v>
      </c>
      <c r="HX8" s="319">
        <v>0</v>
      </c>
      <c r="HY8" s="319">
        <v>0</v>
      </c>
      <c r="HZ8" s="319">
        <v>0</v>
      </c>
      <c r="IA8" s="319">
        <v>0</v>
      </c>
      <c r="IB8" s="319">
        <v>0</v>
      </c>
      <c r="IC8" s="319">
        <v>0</v>
      </c>
      <c r="ID8" s="319">
        <v>0</v>
      </c>
      <c r="IE8" s="319">
        <v>0</v>
      </c>
      <c r="IF8" s="319">
        <v>0</v>
      </c>
      <c r="IG8" s="319">
        <v>0</v>
      </c>
      <c r="IH8" s="319">
        <v>0</v>
      </c>
      <c r="II8" s="319">
        <v>0</v>
      </c>
      <c r="IJ8" s="319">
        <v>0</v>
      </c>
      <c r="IK8" s="319">
        <v>0</v>
      </c>
      <c r="IL8" s="319">
        <v>0</v>
      </c>
      <c r="IM8" s="319">
        <v>0</v>
      </c>
      <c r="IN8" s="319">
        <v>0</v>
      </c>
      <c r="IO8" s="319">
        <v>0</v>
      </c>
      <c r="IP8" s="319">
        <f>VLOOKUP($B8,'Sintesi (CFI-TS)'!$C$30:$AE$57,27,FALSE)</f>
        <v>0</v>
      </c>
      <c r="IQ8" s="319">
        <f>VLOOKUP($B8,'Sintesi (CFI-TS)'!$C$30:$AE$57,27,FALSE)</f>
        <v>0</v>
      </c>
      <c r="IR8" s="319">
        <f>VLOOKUP($B8,'Sintesi (CFI-TS)'!$C$30:$AE$57,27,FALSE)</f>
        <v>0</v>
      </c>
      <c r="IS8" s="319">
        <f>VLOOKUP($B8,'Sintesi (CFI-TS)'!$C$30:$AE$57,27,FALSE)</f>
        <v>0</v>
      </c>
      <c r="IT8" s="319">
        <f>VLOOKUP($B8,'Sintesi (CFI-TS)'!$C$30:$AE$57,27,FALSE)</f>
        <v>0</v>
      </c>
      <c r="IU8" s="319">
        <f>VLOOKUP($B8,'Sintesi (CFI-TS)'!$C$30:$AE$57,27,FALSE)</f>
        <v>0</v>
      </c>
      <c r="IV8" s="319">
        <f>VLOOKUP($B8,'Sintesi (CFI-TS)'!$C$30:$AE$57,27,FALSE)</f>
        <v>0</v>
      </c>
      <c r="IW8" s="319">
        <f>VLOOKUP($B8,'Sintesi (CFI-TS)'!$C$30:$AE$57,27,FALSE)</f>
        <v>0</v>
      </c>
      <c r="IX8" s="319">
        <f>VLOOKUP($B8,'Sintesi (CFI-TS)'!$C$30:$AE$57,27,FALSE)</f>
        <v>0</v>
      </c>
      <c r="IY8" s="319">
        <f>VLOOKUP($B8,'Sintesi (CFI-TS)'!$C$30:$AE$57,27,FALSE)</f>
        <v>0</v>
      </c>
      <c r="IZ8" s="319">
        <f>VLOOKUP($B8,'Sintesi (CFI-TS)'!$C$30:$AE$57,27,FALSE)</f>
        <v>0</v>
      </c>
      <c r="JA8" s="319">
        <f>VLOOKUP($B8,'Sintesi (CFI-TS)'!$C$30:$AE$57,27,FALSE)</f>
        <v>0</v>
      </c>
      <c r="JB8" s="319">
        <f>VLOOKUP($B8,'Sintesi (CFI-TS)'!$C$30:$AE$57,27,FALSE)</f>
        <v>0</v>
      </c>
      <c r="JC8" s="319">
        <f>VLOOKUP($B8,'Sintesi (CFI-TS)'!$C$30:$AE$57,27,FALSE)</f>
        <v>0</v>
      </c>
      <c r="JD8" s="319">
        <f>VLOOKUP($B8,'Sintesi (CFI-TS)'!$C$30:$AE$57,27,FALSE)</f>
        <v>0</v>
      </c>
      <c r="JE8" s="319">
        <f>VLOOKUP($B8,'Sintesi (CFI-TS)'!$C$30:$AE$57,27,FALSE)</f>
        <v>0</v>
      </c>
      <c r="JF8" s="319">
        <f>VLOOKUP($B8,'Sintesi (CFI-TS)'!$C$30:$AE$57,27,FALSE)</f>
        <v>0</v>
      </c>
      <c r="JG8" s="319">
        <f>VLOOKUP($B8,'Sintesi (CFI-TS)'!$C$30:$AE$57,27,FALSE)</f>
        <v>0</v>
      </c>
      <c r="JH8" s="319">
        <f>VLOOKUP($B8,'Sintesi (CFI-TS)'!$C$30:$AE$57,27,FALSE)</f>
        <v>0</v>
      </c>
      <c r="JI8" s="319">
        <f>VLOOKUP($B8,'Sintesi (CFI-TS)'!$C$30:$AE$57,27,FALSE)</f>
        <v>0</v>
      </c>
      <c r="JJ8" s="319">
        <f>VLOOKUP($B8,'Sintesi (CFI-TS)'!$C$30:$AE$57,27,FALSE)</f>
        <v>0</v>
      </c>
      <c r="JK8" s="319">
        <f>VLOOKUP($B8,'Sintesi (CFI-TS)'!$C$30:$AE$57,27,FALSE)</f>
        <v>0</v>
      </c>
      <c r="JL8" s="319">
        <f>VLOOKUP($B8,'Sintesi (CFI-TS)'!$C$30:$AE$57,27,FALSE)</f>
        <v>0</v>
      </c>
      <c r="JM8" s="319">
        <f>VLOOKUP($B8,'Sintesi (CFI-TS)'!$C$30:$AE$57,27,FALSE)</f>
        <v>0</v>
      </c>
      <c r="JN8" s="319">
        <f>VLOOKUP($B8,'Sintesi (CFI-TS)'!$C$30:$AE$57,27,FALSE)</f>
        <v>0</v>
      </c>
      <c r="JO8" s="319">
        <f>VLOOKUP($B8,'Sintesi (CFI-TS)'!$C$30:$AE$57,27,FALSE)</f>
        <v>0</v>
      </c>
      <c r="JP8" s="319">
        <f>VLOOKUP($B8,'Sintesi (CFI-TS)'!$C$30:$AE$57,27,FALSE)</f>
        <v>0</v>
      </c>
      <c r="JQ8" s="319">
        <f>VLOOKUP($B8,'Sintesi (CFI-TS)'!$C$30:$AE$57,27,FALSE)</f>
        <v>0</v>
      </c>
      <c r="JR8" s="319">
        <f>VLOOKUP($B8,'Sintesi (CFI-TS)'!$C$30:$AE$57,27,FALSE)</f>
        <v>0</v>
      </c>
      <c r="JS8" s="319">
        <f>VLOOKUP($B8,'Sintesi (CFI-TS)'!$C$30:$AE$57,27,FALSE)</f>
        <v>0</v>
      </c>
      <c r="JT8" s="319">
        <f>VLOOKUP($B8,'Sintesi (CFI-TS)'!$C$30:$AE$57,27,FALSE)</f>
        <v>0</v>
      </c>
      <c r="JU8" s="319">
        <f>VLOOKUP($B8,'Sintesi (CFI-TS)'!$C$30:$AE$57,27,FALSE)</f>
        <v>0</v>
      </c>
      <c r="JV8" s="319">
        <f>VLOOKUP($B8,'Sintesi (CFI-TS)'!$C$30:$AE$57,27,FALSE)</f>
        <v>0</v>
      </c>
      <c r="JW8" s="319">
        <f>VLOOKUP($B8,'Sintesi (CFI-TS)'!$C$30:$AE$57,27,FALSE)</f>
        <v>0</v>
      </c>
      <c r="JX8" s="319">
        <f>VLOOKUP($B8,'Sintesi (CFI-TS)'!$C$30:$AE$57,27,FALSE)</f>
        <v>0</v>
      </c>
      <c r="JY8" s="319">
        <f>VLOOKUP($B8,'Sintesi (CFI-TS)'!$C$30:$AE$57,27,FALSE)</f>
        <v>0</v>
      </c>
      <c r="JZ8" s="319">
        <f>VLOOKUP($B8,'Sintesi (CFI-TS)'!$C$30:$AE$57,27,FALSE)</f>
        <v>0</v>
      </c>
      <c r="KA8" s="319">
        <f>VLOOKUP($B8,'Sintesi (CFI-TS)'!$C$30:$AE$57,27,FALSE)</f>
        <v>0</v>
      </c>
      <c r="KB8" s="319">
        <f>VLOOKUP($B8,'Sintesi (CFI-TS)'!$C$30:$AE$57,27,FALSE)</f>
        <v>0</v>
      </c>
      <c r="KC8" s="319">
        <f>VLOOKUP($B8,'Sintesi (CFI-TS)'!$C$30:$AE$57,27,FALSE)</f>
        <v>0</v>
      </c>
      <c r="KD8" s="319">
        <f>VLOOKUP($B8,'Sintesi (CFI-TS)'!$C$30:$AE$57,27,FALSE)</f>
        <v>0</v>
      </c>
      <c r="KE8" s="319">
        <f>VLOOKUP($B8,'Sintesi (CFI-TS)'!$C$30:$AE$57,27,FALSE)</f>
        <v>0</v>
      </c>
      <c r="KF8" s="319">
        <f>VLOOKUP($B8,'Sintesi (CFI-TS)'!$C$30:$AE$57,27,FALSE)</f>
        <v>0</v>
      </c>
      <c r="KG8" s="319">
        <f>VLOOKUP($B8,'Sintesi (CFI-TS)'!$C$30:$AE$57,27,FALSE)</f>
        <v>0</v>
      </c>
      <c r="KH8" s="319">
        <f>VLOOKUP($B8,'Sintesi (CFI-TS)'!$C$30:$AE$57,27,FALSE)</f>
        <v>0</v>
      </c>
      <c r="KI8" s="319">
        <f>VLOOKUP($B8,'Sintesi (CFI-TS)'!$C$30:$AE$57,27,FALSE)</f>
        <v>0</v>
      </c>
      <c r="KJ8" s="319">
        <f>VLOOKUP($B8,'Sintesi (CFI-TS)'!$C$30:$AE$57,27,FALSE)</f>
        <v>0</v>
      </c>
      <c r="KK8" s="319">
        <f>VLOOKUP($B8,'Sintesi (CFI-TS)'!$C$30:$AE$57,27,FALSE)</f>
        <v>0</v>
      </c>
      <c r="KL8" s="319">
        <f>VLOOKUP($B8,'Sintesi (CFI-TS)'!$C$30:$AE$57,27,FALSE)</f>
        <v>0</v>
      </c>
      <c r="KM8" s="319">
        <f>VLOOKUP($B8,'Sintesi (CFI-TS)'!$C$30:$AE$57,27,FALSE)</f>
        <v>0</v>
      </c>
      <c r="KN8" s="319">
        <f>VLOOKUP($B8,'Sintesi (CFI-TS)'!$C$30:$AE$57,27,FALSE)</f>
        <v>0</v>
      </c>
      <c r="KO8" s="319">
        <f>VLOOKUP($B8,'Sintesi (CFI-TS)'!$C$30:$AE$57,27,FALSE)</f>
        <v>0</v>
      </c>
      <c r="KP8" s="319">
        <f>VLOOKUP($B8,'Sintesi (CFI-TS)'!$C$30:$AE$57,27,FALSE)</f>
        <v>0</v>
      </c>
      <c r="KQ8" s="319">
        <f>VLOOKUP($B8,'Sintesi (CFI-TS)'!$C$30:$AE$57,27,FALSE)</f>
        <v>0</v>
      </c>
      <c r="KR8" s="319">
        <f>VLOOKUP($B8,'Sintesi (CFI-TS)'!$C$30:$AE$57,27,FALSE)</f>
        <v>0</v>
      </c>
      <c r="KS8" s="319">
        <f>VLOOKUP($B8,'Sintesi (CFI-TS)'!$C$30:$AE$57,27,FALSE)</f>
        <v>0</v>
      </c>
      <c r="KT8" s="319">
        <f>VLOOKUP($B8,'Sintesi (CFI-TS)'!$C$30:$AE$57,27,FALSE)</f>
        <v>0</v>
      </c>
      <c r="KU8" s="319">
        <f>VLOOKUP($B8,'Sintesi (CFI-TS)'!$C$30:$AE$57,27,FALSE)</f>
        <v>0</v>
      </c>
      <c r="KV8" s="319">
        <f>VLOOKUP($B8,'Sintesi (CFI-TS)'!$C$30:$AE$57,27,FALSE)</f>
        <v>0</v>
      </c>
      <c r="KW8" s="319">
        <f>VLOOKUP($B8,'Sintesi (CFI-TS)'!$C$30:$AE$57,27,FALSE)</f>
        <v>0</v>
      </c>
      <c r="KX8" s="319">
        <f>VLOOKUP($B8,'Sintesi (CFI-TS)'!$C$30:$AE$57,27,FALSE)</f>
        <v>0</v>
      </c>
      <c r="KY8" s="319">
        <f>VLOOKUP($B8,'Sintesi (CFI-TS)'!$C$30:$AE$57,27,FALSE)</f>
        <v>0</v>
      </c>
      <c r="KZ8" s="319">
        <f>VLOOKUP($B8,'Sintesi (CFI-TS)'!$C$30:$AE$57,27,FALSE)</f>
        <v>0</v>
      </c>
      <c r="LA8" s="319">
        <f>VLOOKUP($B8,'Sintesi (CFI-TS)'!$C$30:$AE$57,27,FALSE)</f>
        <v>0</v>
      </c>
      <c r="LB8" s="319">
        <f>VLOOKUP($B8,'Sintesi (CFI-TS)'!$C$30:$AE$57,27,FALSE)</f>
        <v>0</v>
      </c>
      <c r="LC8" s="319">
        <f>VLOOKUP($B8,'Sintesi (CFI-TS)'!$C$30:$AE$57,27,FALSE)</f>
        <v>0</v>
      </c>
      <c r="LD8" s="319">
        <f>VLOOKUP($B8,'Sintesi (CFI-TS)'!$C$30:$AE$57,27,FALSE)</f>
        <v>0</v>
      </c>
      <c r="LE8" s="319">
        <f>VLOOKUP($B8,'Sintesi (CFI-TS)'!$C$30:$AE$57,27,FALSE)</f>
        <v>0</v>
      </c>
      <c r="LF8" s="319">
        <f>VLOOKUP($B8,'Sintesi (CFI-TS)'!$C$30:$AE$57,27,FALSE)</f>
        <v>0</v>
      </c>
      <c r="LG8" s="319">
        <f>VLOOKUP($B8,'Sintesi (CFI-TS)'!$C$30:$AE$57,27,FALSE)</f>
        <v>0</v>
      </c>
      <c r="LH8" s="319">
        <f>VLOOKUP($B8,'Sintesi (CFI-TS)'!$C$30:$AE$57,27,FALSE)</f>
        <v>0</v>
      </c>
      <c r="LI8" s="319">
        <f>VLOOKUP($B8,'Sintesi (CFI-TS)'!$C$30:$AE$57,27,FALSE)</f>
        <v>0</v>
      </c>
      <c r="LJ8" s="319">
        <f>VLOOKUP($B8,'Sintesi (CFI-TS)'!$C$30:$AE$57,27,FALSE)</f>
        <v>0</v>
      </c>
      <c r="LK8" s="319">
        <f>VLOOKUP($B8,'Sintesi (CFI-TS)'!$C$30:$AE$57,27,FALSE)</f>
        <v>0</v>
      </c>
      <c r="LL8" s="319">
        <f>VLOOKUP($B8,'Sintesi (CFI-TS)'!$C$30:$AE$57,27,FALSE)</f>
        <v>0</v>
      </c>
      <c r="LM8" s="319">
        <f>VLOOKUP($B8,'Sintesi (CFI-TS)'!$C$30:$AE$57,27,FALSE)</f>
        <v>0</v>
      </c>
      <c r="LN8" s="319">
        <f>VLOOKUP($B8,'Sintesi (CFI-TS)'!$C$30:$AE$57,27,FALSE)</f>
        <v>0</v>
      </c>
      <c r="LO8" s="319">
        <f>VLOOKUP($B8,'Sintesi (CFI-TS)'!$C$30:$AE$57,27,FALSE)</f>
        <v>0</v>
      </c>
      <c r="LP8" s="319">
        <f>VLOOKUP($B8,'Sintesi (CFI-TS)'!$C$30:$AE$57,27,FALSE)</f>
        <v>0</v>
      </c>
      <c r="LQ8" s="319">
        <f>VLOOKUP($B8,'Sintesi (CFI-TS)'!$C$30:$AE$57,27,FALSE)</f>
        <v>0</v>
      </c>
      <c r="LR8" s="319">
        <f>VLOOKUP($B8,'Sintesi (CFI-TS)'!$C$30:$AE$57,27,FALSE)</f>
        <v>0</v>
      </c>
      <c r="LS8" s="319"/>
      <c r="LT8" s="319"/>
      <c r="LU8" s="319"/>
      <c r="LV8" s="320">
        <v>0</v>
      </c>
      <c r="LW8" s="320">
        <v>0</v>
      </c>
      <c r="LX8" s="320">
        <v>0</v>
      </c>
      <c r="LY8" s="320">
        <v>0</v>
      </c>
      <c r="LZ8" s="320">
        <v>0</v>
      </c>
      <c r="MA8" s="320">
        <v>0</v>
      </c>
      <c r="MB8" s="320">
        <v>0</v>
      </c>
      <c r="MC8" s="320">
        <v>0</v>
      </c>
      <c r="MD8" s="320">
        <v>0</v>
      </c>
      <c r="ME8" s="320">
        <v>0</v>
      </c>
      <c r="MF8" s="320">
        <v>0</v>
      </c>
      <c r="MG8" s="320">
        <v>0</v>
      </c>
      <c r="MH8" s="320">
        <v>0</v>
      </c>
      <c r="MI8" s="320">
        <v>0</v>
      </c>
      <c r="MJ8" s="320">
        <v>0</v>
      </c>
      <c r="MK8" s="320">
        <v>0</v>
      </c>
      <c r="ML8" s="320">
        <v>0</v>
      </c>
      <c r="MM8" s="320">
        <v>0</v>
      </c>
      <c r="MN8" s="320">
        <v>0</v>
      </c>
      <c r="MO8" s="320">
        <v>0</v>
      </c>
      <c r="MP8" s="320">
        <v>0</v>
      </c>
      <c r="MQ8" s="320">
        <v>0</v>
      </c>
      <c r="MR8" s="320">
        <v>0</v>
      </c>
      <c r="MS8" s="320">
        <f>VLOOKUP($B8,'Sintesi (CFI-TS)'!$C$30:$AE$57,26,FALSE)</f>
        <v>0</v>
      </c>
      <c r="MT8" s="320">
        <f>VLOOKUP($B8,'Sintesi (CFI-TS)'!$C$30:$AE$57,26,FALSE)</f>
        <v>0</v>
      </c>
      <c r="MU8" s="320">
        <f>VLOOKUP($B8,'Sintesi (CFI-TS)'!$C$30:$AE$57,26,FALSE)</f>
        <v>0</v>
      </c>
      <c r="MV8" s="320">
        <f>VLOOKUP($B8,'Sintesi (CFI-TS)'!$C$30:$AE$57,26,FALSE)</f>
        <v>0</v>
      </c>
      <c r="MW8" s="320">
        <f>VLOOKUP($B8,'Sintesi (CFI-TS)'!$C$30:$AE$57,26,FALSE)</f>
        <v>0</v>
      </c>
      <c r="MX8" s="320">
        <f>VLOOKUP($B8,'Sintesi (CFI-TS)'!$C$30:$AE$57,26,FALSE)</f>
        <v>0</v>
      </c>
      <c r="MY8" s="320">
        <f>VLOOKUP($B8,'Sintesi (CFI-TS)'!$C$30:$AE$57,26,FALSE)</f>
        <v>0</v>
      </c>
      <c r="MZ8" s="320">
        <f>VLOOKUP($B8,'Sintesi (CFI-TS)'!$C$30:$AE$57,26,FALSE)</f>
        <v>0</v>
      </c>
      <c r="NA8" s="320">
        <f>VLOOKUP($B8,'Sintesi (CFI-TS)'!$C$30:$AE$57,26,FALSE)</f>
        <v>0</v>
      </c>
      <c r="NB8" s="320">
        <f>VLOOKUP($B8,'Sintesi (CFI-TS)'!$C$30:$AE$57,26,FALSE)</f>
        <v>0</v>
      </c>
      <c r="NC8" s="320">
        <f>VLOOKUP($B8,'Sintesi (CFI-TS)'!$C$30:$AE$57,26,FALSE)</f>
        <v>0</v>
      </c>
      <c r="ND8" s="320">
        <f>VLOOKUP($B8,'Sintesi (CFI-TS)'!$C$30:$AE$57,26,FALSE)</f>
        <v>0</v>
      </c>
      <c r="NE8" s="320">
        <f>VLOOKUP($B8,'Sintesi (CFI-TS)'!$C$30:$AE$57,26,FALSE)</f>
        <v>0</v>
      </c>
      <c r="NF8" s="320">
        <f>VLOOKUP($B8,'Sintesi (CFI-TS)'!$C$30:$AE$57,26,FALSE)</f>
        <v>0</v>
      </c>
      <c r="NG8" s="320">
        <f>VLOOKUP($B8,'Sintesi (CFI-TS)'!$C$30:$AE$57,26,FALSE)</f>
        <v>0</v>
      </c>
      <c r="NH8" s="320">
        <f>VLOOKUP($B8,'Sintesi (CFI-TS)'!$C$30:$AE$57,26,FALSE)</f>
        <v>0</v>
      </c>
      <c r="NI8" s="320">
        <f>VLOOKUP($B8,'Sintesi (CFI-TS)'!$C$30:$AE$57,26,FALSE)</f>
        <v>0</v>
      </c>
      <c r="NJ8" s="320">
        <f>VLOOKUP($B8,'Sintesi (CFI-TS)'!$C$30:$AE$57,26,FALSE)</f>
        <v>0</v>
      </c>
      <c r="NK8" s="320">
        <f>VLOOKUP($B8,'Sintesi (CFI-TS)'!$C$30:$AE$57,26,FALSE)</f>
        <v>0</v>
      </c>
      <c r="NL8" s="320">
        <f>VLOOKUP($B8,'Sintesi (CFI-TS)'!$C$30:$AE$57,26,FALSE)</f>
        <v>0</v>
      </c>
      <c r="NM8" s="320">
        <f>VLOOKUP($B8,'Sintesi (CFI-TS)'!$C$30:$AE$57,26,FALSE)</f>
        <v>0</v>
      </c>
      <c r="NN8" s="320">
        <f>VLOOKUP($B8,'Sintesi (CFI-TS)'!$C$30:$AE$57,26,FALSE)</f>
        <v>0</v>
      </c>
      <c r="NO8" s="320">
        <f>VLOOKUP($B8,'Sintesi (CFI-TS)'!$C$30:$AE$57,26,FALSE)</f>
        <v>0</v>
      </c>
      <c r="NP8" s="320">
        <f>VLOOKUP($B8,'Sintesi (CFI-TS)'!$C$30:$AE$57,26,FALSE)</f>
        <v>0</v>
      </c>
      <c r="NQ8" s="320">
        <f>VLOOKUP($B8,'Sintesi (CFI-TS)'!$C$30:$AE$57,26,FALSE)</f>
        <v>0</v>
      </c>
      <c r="NR8" s="320">
        <f>VLOOKUP($B8,'Sintesi (CFI-TS)'!$C$30:$AE$57,26,FALSE)</f>
        <v>0</v>
      </c>
      <c r="NS8" s="320">
        <f>VLOOKUP($B8,'Sintesi (CFI-TS)'!$C$30:$AE$57,26,FALSE)</f>
        <v>0</v>
      </c>
      <c r="NT8" s="320">
        <f>VLOOKUP($B8,'Sintesi (CFI-TS)'!$C$30:$AE$57,26,FALSE)</f>
        <v>0</v>
      </c>
      <c r="NU8" s="320">
        <f>VLOOKUP($B8,'Sintesi (CFI-TS)'!$C$30:$AE$57,26,FALSE)</f>
        <v>0</v>
      </c>
      <c r="NV8" s="320">
        <f>VLOOKUP($B8,'Sintesi (CFI-TS)'!$C$30:$AE$57,26,FALSE)</f>
        <v>0</v>
      </c>
      <c r="NW8" s="320">
        <f>VLOOKUP($B8,'Sintesi (CFI-TS)'!$C$30:$AE$57,26,FALSE)</f>
        <v>0</v>
      </c>
      <c r="NX8" s="320">
        <f>VLOOKUP($B8,'Sintesi (CFI-TS)'!$C$30:$AE$57,26,FALSE)</f>
        <v>0</v>
      </c>
      <c r="NY8" s="320">
        <f>VLOOKUP($B8,'Sintesi (CFI-TS)'!$C$30:$AE$57,26,FALSE)</f>
        <v>0</v>
      </c>
      <c r="NZ8" s="320">
        <f>VLOOKUP($B8,'Sintesi (CFI-TS)'!$C$30:$AE$57,26,FALSE)</f>
        <v>0</v>
      </c>
      <c r="OA8" s="320">
        <f>VLOOKUP($B8,'Sintesi (CFI-TS)'!$C$30:$AE$57,26,FALSE)</f>
        <v>0</v>
      </c>
      <c r="OB8" s="320">
        <f>VLOOKUP($B8,'Sintesi (CFI-TS)'!$C$30:$AE$57,26,FALSE)</f>
        <v>0</v>
      </c>
      <c r="OC8" s="320">
        <f>VLOOKUP($B8,'Sintesi (CFI-TS)'!$C$30:$AE$57,26,FALSE)</f>
        <v>0</v>
      </c>
      <c r="OD8" s="320">
        <f>VLOOKUP($B8,'Sintesi (CFI-TS)'!$C$30:$AE$57,26,FALSE)</f>
        <v>0</v>
      </c>
      <c r="OE8" s="320">
        <f>VLOOKUP($B8,'Sintesi (CFI-TS)'!$C$30:$AE$57,26,FALSE)</f>
        <v>0</v>
      </c>
      <c r="OF8" s="320">
        <f>VLOOKUP($B8,'Sintesi (CFI-TS)'!$C$30:$AE$57,26,FALSE)</f>
        <v>0</v>
      </c>
      <c r="OG8" s="320">
        <f>VLOOKUP($B8,'Sintesi (CFI-TS)'!$C$30:$AE$57,26,FALSE)</f>
        <v>0</v>
      </c>
      <c r="OH8" s="320">
        <f>VLOOKUP($B8,'Sintesi (CFI-TS)'!$C$30:$AE$57,26,FALSE)</f>
        <v>0</v>
      </c>
      <c r="OI8" s="320">
        <f>VLOOKUP($B8,'Sintesi (CFI-TS)'!$C$30:$AE$57,26,FALSE)</f>
        <v>0</v>
      </c>
      <c r="OJ8" s="320">
        <f>VLOOKUP($B8,'Sintesi (CFI-TS)'!$C$30:$AE$57,26,FALSE)</f>
        <v>0</v>
      </c>
      <c r="OK8" s="320">
        <f>VLOOKUP($B8,'Sintesi (CFI-TS)'!$C$30:$AE$57,26,FALSE)</f>
        <v>0</v>
      </c>
      <c r="OL8" s="320">
        <f>VLOOKUP($B8,'Sintesi (CFI-TS)'!$C$30:$AE$57,26,FALSE)</f>
        <v>0</v>
      </c>
      <c r="OM8" s="320">
        <f>VLOOKUP($B8,'Sintesi (CFI-TS)'!$C$30:$AE$57,26,FALSE)</f>
        <v>0</v>
      </c>
      <c r="ON8" s="320">
        <f>VLOOKUP($B8,'Sintesi (CFI-TS)'!$C$30:$AE$57,26,FALSE)</f>
        <v>0</v>
      </c>
      <c r="OO8" s="320">
        <f>VLOOKUP($B8,'Sintesi (CFI-TS)'!$C$30:$AE$57,26,FALSE)</f>
        <v>0</v>
      </c>
      <c r="OP8" s="320">
        <f>VLOOKUP($B8,'Sintesi (CFI-TS)'!$C$30:$AE$57,26,FALSE)</f>
        <v>0</v>
      </c>
      <c r="OQ8" s="320">
        <f>VLOOKUP($B8,'Sintesi (CFI-TS)'!$C$30:$AE$57,26,FALSE)</f>
        <v>0</v>
      </c>
      <c r="OR8" s="320">
        <f>VLOOKUP($B8,'Sintesi (CFI-TS)'!$C$30:$AE$57,26,FALSE)</f>
        <v>0</v>
      </c>
      <c r="OS8" s="320">
        <f>VLOOKUP($B8,'Sintesi (CFI-TS)'!$C$30:$AE$57,26,FALSE)</f>
        <v>0</v>
      </c>
      <c r="OT8" s="320">
        <f>VLOOKUP($B8,'Sintesi (CFI-TS)'!$C$30:$AE$57,26,FALSE)</f>
        <v>0</v>
      </c>
      <c r="OU8" s="320">
        <f>VLOOKUP($B8,'Sintesi (CFI-TS)'!$C$30:$AE$57,26,FALSE)</f>
        <v>0</v>
      </c>
      <c r="OV8" s="320">
        <f>VLOOKUP($B8,'Sintesi (CFI-TS)'!$C$30:$AE$57,26,FALSE)</f>
        <v>0</v>
      </c>
      <c r="OW8" s="320">
        <f>VLOOKUP($B8,'Sintesi (CFI-TS)'!$C$30:$AE$57,26,FALSE)</f>
        <v>0</v>
      </c>
      <c r="OX8" s="320">
        <f>VLOOKUP($B8,'Sintesi (CFI-TS)'!$C$30:$AE$57,26,FALSE)</f>
        <v>0</v>
      </c>
      <c r="OY8" s="320">
        <f>VLOOKUP($B8,'Sintesi (CFI-TS)'!$C$30:$AE$57,26,FALSE)</f>
        <v>0</v>
      </c>
      <c r="OZ8" s="320">
        <f>VLOOKUP($B8,'Sintesi (CFI-TS)'!$C$30:$AE$57,26,FALSE)</f>
        <v>0</v>
      </c>
      <c r="PA8" s="320">
        <f>VLOOKUP($B8,'Sintesi (CFI-TS)'!$C$30:$AE$57,26,FALSE)</f>
        <v>0</v>
      </c>
      <c r="PB8" s="320">
        <f>VLOOKUP($B8,'Sintesi (CFI-TS)'!$C$30:$AE$57,26,FALSE)</f>
        <v>0</v>
      </c>
      <c r="PC8" s="320">
        <f>VLOOKUP($B8,'Sintesi (CFI-TS)'!$C$30:$AE$57,26,FALSE)</f>
        <v>0</v>
      </c>
      <c r="PD8" s="320">
        <f>VLOOKUP($B8,'Sintesi (CFI-TS)'!$C$30:$AE$57,26,FALSE)</f>
        <v>0</v>
      </c>
      <c r="PE8" s="320">
        <f>VLOOKUP($B8,'Sintesi (CFI-TS)'!$C$30:$AE$57,26,FALSE)</f>
        <v>0</v>
      </c>
      <c r="PF8" s="320">
        <f>VLOOKUP($B8,'Sintesi (CFI-TS)'!$C$30:$AE$57,26,FALSE)</f>
        <v>0</v>
      </c>
      <c r="PG8" s="320">
        <f>VLOOKUP($B8,'Sintesi (CFI-TS)'!$C$30:$AE$57,26,FALSE)</f>
        <v>0</v>
      </c>
      <c r="PH8" s="320">
        <f>VLOOKUP($B8,'Sintesi (CFI-TS)'!$C$30:$AE$57,26,FALSE)</f>
        <v>0</v>
      </c>
      <c r="PI8" s="320">
        <f>VLOOKUP($B8,'Sintesi (CFI-TS)'!$C$30:$AE$57,26,FALSE)</f>
        <v>0</v>
      </c>
      <c r="PJ8" s="320">
        <f>VLOOKUP($B8,'Sintesi (CFI-TS)'!$C$30:$AE$57,26,FALSE)</f>
        <v>0</v>
      </c>
      <c r="PK8" s="320">
        <f>VLOOKUP($B8,'Sintesi (CFI-TS)'!$C$30:$AE$57,26,FALSE)</f>
        <v>0</v>
      </c>
      <c r="PL8" s="320">
        <f>VLOOKUP($B8,'Sintesi (CFI-TS)'!$C$30:$AE$57,26,FALSE)</f>
        <v>0</v>
      </c>
      <c r="PM8" s="320">
        <f>VLOOKUP($B8,'Sintesi (CFI-TS)'!$C$30:$AE$57,26,FALSE)</f>
        <v>0</v>
      </c>
      <c r="PN8" s="320">
        <f>VLOOKUP($B8,'Sintesi (CFI-TS)'!$C$30:$AE$57,26,FALSE)</f>
        <v>0</v>
      </c>
      <c r="PO8" s="320">
        <f>VLOOKUP($B8,'Sintesi (CFI-TS)'!$C$30:$AE$57,26,FALSE)</f>
        <v>0</v>
      </c>
      <c r="PP8" s="320">
        <f>VLOOKUP($B8,'Sintesi (CFI-TS)'!$C$30:$AE$57,26,FALSE)</f>
        <v>0</v>
      </c>
      <c r="PQ8" s="320">
        <f>VLOOKUP($B8,'Sintesi (CFI-TS)'!$C$30:$AE$57,26,FALSE)</f>
        <v>0</v>
      </c>
      <c r="PR8" s="320">
        <f>VLOOKUP($B8,'Sintesi (CFI-TS)'!$C$30:$AE$57,26,FALSE)</f>
        <v>0</v>
      </c>
      <c r="PS8" s="320">
        <f>VLOOKUP($B8,'Sintesi (CFI-TS)'!$C$30:$AE$57,26,FALSE)</f>
        <v>0</v>
      </c>
      <c r="PT8" s="320">
        <f>VLOOKUP($B8,'Sintesi (CFI-TS)'!$C$30:$AE$57,26,FALSE)</f>
        <v>0</v>
      </c>
      <c r="PU8" s="320">
        <f>VLOOKUP($B8,'Sintesi (CFI-TS)'!$C$30:$AE$57,26,FALSE)</f>
        <v>0</v>
      </c>
      <c r="PV8" s="320"/>
      <c r="PW8" s="320"/>
      <c r="PX8" s="320"/>
      <c r="PY8" s="321">
        <v>0</v>
      </c>
      <c r="PZ8" s="321">
        <v>0</v>
      </c>
      <c r="QA8" s="321">
        <v>0</v>
      </c>
      <c r="QB8" s="321">
        <v>0</v>
      </c>
      <c r="QC8" s="321">
        <v>0</v>
      </c>
      <c r="QD8" s="321">
        <v>0</v>
      </c>
      <c r="QE8" s="321">
        <v>0</v>
      </c>
      <c r="QF8" s="321">
        <v>0</v>
      </c>
      <c r="QG8" s="321">
        <v>0</v>
      </c>
      <c r="QH8" s="321">
        <v>0</v>
      </c>
      <c r="QI8" s="321">
        <v>0</v>
      </c>
      <c r="QJ8" s="321">
        <v>0</v>
      </c>
      <c r="QK8" s="321">
        <v>0</v>
      </c>
      <c r="QL8" s="321">
        <v>0</v>
      </c>
      <c r="QM8" s="321">
        <v>0</v>
      </c>
      <c r="QN8" s="321">
        <v>0</v>
      </c>
      <c r="QO8" s="321">
        <v>0</v>
      </c>
      <c r="QP8" s="321">
        <v>0</v>
      </c>
      <c r="QQ8" s="321">
        <v>0</v>
      </c>
      <c r="QR8" s="321">
        <v>0</v>
      </c>
      <c r="QS8" s="321">
        <v>0</v>
      </c>
      <c r="QT8" s="321">
        <v>0</v>
      </c>
      <c r="QU8" s="321">
        <v>0</v>
      </c>
      <c r="QV8" s="321">
        <f>VLOOKUP($B8,'Sintesi (CFI-TS)'!$C$30:$AE$57,28,FALSE)</f>
        <v>0</v>
      </c>
      <c r="QW8" s="321">
        <f>VLOOKUP($B8,'Sintesi (CFI-TS)'!$C$30:$AE$57,28,FALSE)</f>
        <v>0</v>
      </c>
      <c r="QX8" s="321">
        <f>VLOOKUP($B8,'Sintesi (CFI-TS)'!$C$30:$AE$57,28,FALSE)</f>
        <v>0</v>
      </c>
      <c r="QY8" s="321">
        <f>VLOOKUP($B8,'Sintesi (CFI-TS)'!$C$30:$AE$57,28,FALSE)</f>
        <v>0</v>
      </c>
      <c r="QZ8" s="321">
        <f>VLOOKUP($B8,'Sintesi (CFI-TS)'!$C$30:$AE$57,28,FALSE)</f>
        <v>0</v>
      </c>
      <c r="RA8" s="321">
        <f>VLOOKUP($B8,'Sintesi (CFI-TS)'!$C$30:$AE$57,28,FALSE)</f>
        <v>0</v>
      </c>
      <c r="RB8" s="321">
        <f>VLOOKUP($B8,'Sintesi (CFI-TS)'!$C$30:$AE$57,28,FALSE)</f>
        <v>0</v>
      </c>
      <c r="RC8" s="321">
        <f>VLOOKUP($B8,'Sintesi (CFI-TS)'!$C$30:$AE$57,28,FALSE)</f>
        <v>0</v>
      </c>
      <c r="RD8" s="321">
        <f>VLOOKUP($B8,'Sintesi (CFI-TS)'!$C$30:$AE$57,28,FALSE)</f>
        <v>0</v>
      </c>
      <c r="RE8" s="321">
        <f>VLOOKUP($B8,'Sintesi (CFI-TS)'!$C$30:$AE$57,28,FALSE)</f>
        <v>0</v>
      </c>
      <c r="RF8" s="321">
        <f>VLOOKUP($B8,'Sintesi (CFI-TS)'!$C$30:$AE$57,28,FALSE)</f>
        <v>0</v>
      </c>
      <c r="RG8" s="321">
        <f>VLOOKUP($B8,'Sintesi (CFI-TS)'!$C$30:$AE$57,28,FALSE)</f>
        <v>0</v>
      </c>
      <c r="RH8" s="321">
        <f>VLOOKUP($B8,'Sintesi (CFI-TS)'!$C$30:$AE$57,28,FALSE)</f>
        <v>0</v>
      </c>
      <c r="RI8" s="321">
        <f>VLOOKUP($B8,'Sintesi (CFI-TS)'!$C$30:$AE$57,28,FALSE)</f>
        <v>0</v>
      </c>
      <c r="RJ8" s="321">
        <f>VLOOKUP($B8,'Sintesi (CFI-TS)'!$C$30:$AE$57,28,FALSE)</f>
        <v>0</v>
      </c>
      <c r="RK8" s="321">
        <f>VLOOKUP($B8,'Sintesi (CFI-TS)'!$C$30:$AE$57,28,FALSE)</f>
        <v>0</v>
      </c>
      <c r="RL8" s="321">
        <f>VLOOKUP($B8,'Sintesi (CFI-TS)'!$C$30:$AE$57,28,FALSE)</f>
        <v>0</v>
      </c>
      <c r="RM8" s="321">
        <f>VLOOKUP($B8,'Sintesi (CFI-TS)'!$C$30:$AE$57,28,FALSE)</f>
        <v>0</v>
      </c>
      <c r="RN8" s="321">
        <f>VLOOKUP($B8,'Sintesi (CFI-TS)'!$C$30:$AE$57,28,FALSE)</f>
        <v>0</v>
      </c>
      <c r="RO8" s="321">
        <f>VLOOKUP($B8,'Sintesi (CFI-TS)'!$C$30:$AE$57,28,FALSE)</f>
        <v>0</v>
      </c>
      <c r="RP8" s="321">
        <f>VLOOKUP($B8,'Sintesi (CFI-TS)'!$C$30:$AE$57,28,FALSE)</f>
        <v>0</v>
      </c>
      <c r="RQ8" s="321">
        <f>VLOOKUP($B8,'Sintesi (CFI-TS)'!$C$30:$AE$57,28,FALSE)</f>
        <v>0</v>
      </c>
      <c r="RR8" s="321">
        <f>VLOOKUP($B8,'Sintesi (CFI-TS)'!$C$30:$AE$57,28,FALSE)</f>
        <v>0</v>
      </c>
      <c r="RS8" s="321">
        <f>VLOOKUP($B8,'Sintesi (CFI-TS)'!$C$30:$AE$57,28,FALSE)</f>
        <v>0</v>
      </c>
      <c r="RT8" s="321">
        <f>VLOOKUP($B8,'Sintesi (CFI-TS)'!$C$30:$AE$57,28,FALSE)</f>
        <v>0</v>
      </c>
      <c r="RU8" s="321">
        <f>VLOOKUP($B8,'Sintesi (CFI-TS)'!$C$30:$AE$57,28,FALSE)</f>
        <v>0</v>
      </c>
      <c r="RV8" s="321">
        <f>VLOOKUP($B8,'Sintesi (CFI-TS)'!$C$30:$AE$57,28,FALSE)</f>
        <v>0</v>
      </c>
      <c r="RW8" s="321">
        <f>VLOOKUP($B8,'Sintesi (CFI-TS)'!$C$30:$AE$57,28,FALSE)</f>
        <v>0</v>
      </c>
      <c r="RX8" s="321">
        <f>VLOOKUP($B8,'Sintesi (CFI-TS)'!$C$30:$AE$57,28,FALSE)</f>
        <v>0</v>
      </c>
      <c r="RY8" s="321">
        <f>VLOOKUP($B8,'Sintesi (CFI-TS)'!$C$30:$AE$57,28,FALSE)</f>
        <v>0</v>
      </c>
      <c r="RZ8" s="321">
        <f>VLOOKUP($B8,'Sintesi (CFI-TS)'!$C$30:$AE$57,28,FALSE)</f>
        <v>0</v>
      </c>
      <c r="SA8" s="321">
        <f>VLOOKUP($B8,'Sintesi (CFI-TS)'!$C$30:$AE$57,28,FALSE)</f>
        <v>0</v>
      </c>
      <c r="SB8" s="321">
        <f>VLOOKUP($B8,'Sintesi (CFI-TS)'!$C$30:$AE$57,28,FALSE)</f>
        <v>0</v>
      </c>
      <c r="SC8" s="321">
        <f>VLOOKUP($B8,'Sintesi (CFI-TS)'!$C$30:$AE$57,28,FALSE)</f>
        <v>0</v>
      </c>
      <c r="SD8" s="321">
        <f>VLOOKUP($B8,'Sintesi (CFI-TS)'!$C$30:$AE$57,28,FALSE)</f>
        <v>0</v>
      </c>
      <c r="SE8" s="321">
        <f>VLOOKUP($B8,'Sintesi (CFI-TS)'!$C$30:$AE$57,28,FALSE)</f>
        <v>0</v>
      </c>
      <c r="SF8" s="321">
        <f>VLOOKUP($B8,'Sintesi (CFI-TS)'!$C$30:$AE$57,28,FALSE)</f>
        <v>0</v>
      </c>
      <c r="SG8" s="321">
        <f>VLOOKUP($B8,'Sintesi (CFI-TS)'!$C$30:$AE$57,28,FALSE)</f>
        <v>0</v>
      </c>
      <c r="SH8" s="321">
        <f>VLOOKUP($B8,'Sintesi (CFI-TS)'!$C$30:$AE$57,28,FALSE)</f>
        <v>0</v>
      </c>
      <c r="SI8" s="321">
        <f>VLOOKUP($B8,'Sintesi (CFI-TS)'!$C$30:$AE$57,28,FALSE)</f>
        <v>0</v>
      </c>
      <c r="SJ8" s="321">
        <f>VLOOKUP($B8,'Sintesi (CFI-TS)'!$C$30:$AE$57,28,FALSE)</f>
        <v>0</v>
      </c>
      <c r="SK8" s="321">
        <f>VLOOKUP($B8,'Sintesi (CFI-TS)'!$C$30:$AE$57,28,FALSE)</f>
        <v>0</v>
      </c>
      <c r="SL8" s="321">
        <f>VLOOKUP($B8,'Sintesi (CFI-TS)'!$C$30:$AE$57,28,FALSE)</f>
        <v>0</v>
      </c>
      <c r="SM8" s="321">
        <f>VLOOKUP($B8,'Sintesi (CFI-TS)'!$C$30:$AE$57,28,FALSE)</f>
        <v>0</v>
      </c>
      <c r="SN8" s="321">
        <f>VLOOKUP($B8,'Sintesi (CFI-TS)'!$C$30:$AE$57,28,FALSE)</f>
        <v>0</v>
      </c>
      <c r="SO8" s="321">
        <f>VLOOKUP($B8,'Sintesi (CFI-TS)'!$C$30:$AE$57,28,FALSE)</f>
        <v>0</v>
      </c>
      <c r="SP8" s="321">
        <f>VLOOKUP($B8,'Sintesi (CFI-TS)'!$C$30:$AE$57,28,FALSE)</f>
        <v>0</v>
      </c>
      <c r="SQ8" s="321">
        <f>VLOOKUP($B8,'Sintesi (CFI-TS)'!$C$30:$AE$57,28,FALSE)</f>
        <v>0</v>
      </c>
      <c r="SR8" s="321">
        <f>VLOOKUP($B8,'Sintesi (CFI-TS)'!$C$30:$AE$57,28,FALSE)</f>
        <v>0</v>
      </c>
      <c r="SS8" s="321">
        <f>VLOOKUP($B8,'Sintesi (CFI-TS)'!$C$30:$AE$57,28,FALSE)</f>
        <v>0</v>
      </c>
      <c r="ST8" s="321">
        <f>VLOOKUP($B8,'Sintesi (CFI-TS)'!$C$30:$AE$57,28,FALSE)</f>
        <v>0</v>
      </c>
      <c r="SU8" s="321">
        <f>VLOOKUP($B8,'Sintesi (CFI-TS)'!$C$30:$AE$57,28,FALSE)</f>
        <v>0</v>
      </c>
      <c r="SV8" s="321">
        <f>VLOOKUP($B8,'Sintesi (CFI-TS)'!$C$30:$AE$57,28,FALSE)</f>
        <v>0</v>
      </c>
      <c r="SW8" s="321">
        <f>VLOOKUP($B8,'Sintesi (CFI-TS)'!$C$30:$AE$57,28,FALSE)</f>
        <v>0</v>
      </c>
      <c r="SX8" s="321">
        <f>VLOOKUP($B8,'Sintesi (CFI-TS)'!$C$30:$AE$57,28,FALSE)</f>
        <v>0</v>
      </c>
      <c r="SY8" s="321">
        <f>VLOOKUP($B8,'Sintesi (CFI-TS)'!$C$30:$AE$57,28,FALSE)</f>
        <v>0</v>
      </c>
      <c r="SZ8" s="321">
        <f>VLOOKUP($B8,'Sintesi (CFI-TS)'!$C$30:$AE$57,28,FALSE)</f>
        <v>0</v>
      </c>
      <c r="TA8" s="321">
        <f>VLOOKUP($B8,'Sintesi (CFI-TS)'!$C$30:$AE$57,28,FALSE)</f>
        <v>0</v>
      </c>
      <c r="TB8" s="321">
        <f>VLOOKUP($B8,'Sintesi (CFI-TS)'!$C$30:$AE$57,28,FALSE)</f>
        <v>0</v>
      </c>
      <c r="TC8" s="321">
        <f>VLOOKUP($B8,'Sintesi (CFI-TS)'!$C$30:$AE$57,28,FALSE)</f>
        <v>0</v>
      </c>
      <c r="TD8" s="321">
        <f>VLOOKUP($B8,'Sintesi (CFI-TS)'!$C$30:$AE$57,28,FALSE)</f>
        <v>0</v>
      </c>
      <c r="TE8" s="321">
        <f>VLOOKUP($B8,'Sintesi (CFI-TS)'!$C$30:$AE$57,28,FALSE)</f>
        <v>0</v>
      </c>
      <c r="TF8" s="321">
        <f>VLOOKUP($B8,'Sintesi (CFI-TS)'!$C$30:$AE$57,28,FALSE)</f>
        <v>0</v>
      </c>
      <c r="TG8" s="321">
        <f>VLOOKUP($B8,'Sintesi (CFI-TS)'!$C$30:$AE$57,28,FALSE)</f>
        <v>0</v>
      </c>
      <c r="TH8" s="321">
        <f>VLOOKUP($B8,'Sintesi (CFI-TS)'!$C$30:$AE$57,28,FALSE)</f>
        <v>0</v>
      </c>
      <c r="TI8" s="321">
        <f>VLOOKUP($B8,'Sintesi (CFI-TS)'!$C$30:$AE$57,28,FALSE)</f>
        <v>0</v>
      </c>
      <c r="TJ8" s="321">
        <f>VLOOKUP($B8,'Sintesi (CFI-TS)'!$C$30:$AE$57,28,FALSE)</f>
        <v>0</v>
      </c>
      <c r="TK8" s="321">
        <f>VLOOKUP($B8,'Sintesi (CFI-TS)'!$C$30:$AE$57,28,FALSE)</f>
        <v>0</v>
      </c>
      <c r="TL8" s="321">
        <f>VLOOKUP($B8,'Sintesi (CFI-TS)'!$C$30:$AE$57,28,FALSE)</f>
        <v>0</v>
      </c>
      <c r="TM8" s="321">
        <f>VLOOKUP($B8,'Sintesi (CFI-TS)'!$C$30:$AE$57,28,FALSE)</f>
        <v>0</v>
      </c>
      <c r="TN8" s="321">
        <f>VLOOKUP($B8,'Sintesi (CFI-TS)'!$C$30:$AE$57,28,FALSE)</f>
        <v>0</v>
      </c>
      <c r="TO8" s="321">
        <f>VLOOKUP($B8,'Sintesi (CFI-TS)'!$C$30:$AE$57,28,FALSE)</f>
        <v>0</v>
      </c>
      <c r="TP8" s="321">
        <f>VLOOKUP($B8,'Sintesi (CFI-TS)'!$C$30:$AE$57,28,FALSE)</f>
        <v>0</v>
      </c>
      <c r="TQ8" s="321">
        <f>VLOOKUP($B8,'Sintesi (CFI-TS)'!$C$30:$AE$57,28,FALSE)</f>
        <v>0</v>
      </c>
      <c r="TR8" s="321">
        <f>VLOOKUP($B8,'Sintesi (CFI-TS)'!$C$30:$AE$57,28,FALSE)</f>
        <v>0</v>
      </c>
      <c r="TS8" s="321">
        <f>VLOOKUP($B8,'Sintesi (CFI-TS)'!$C$30:$AE$57,28,FALSE)</f>
        <v>0</v>
      </c>
      <c r="TT8" s="321">
        <f>VLOOKUP($B8,'Sintesi (CFI-TS)'!$C$30:$AE$57,28,FALSE)</f>
        <v>0</v>
      </c>
      <c r="TU8" s="321">
        <f>VLOOKUP($B8,'Sintesi (CFI-TS)'!$C$30:$AE$57,28,FALSE)</f>
        <v>0</v>
      </c>
      <c r="TV8" s="321">
        <f>VLOOKUP($B8,'Sintesi (CFI-TS)'!$C$30:$AE$57,28,FALSE)</f>
        <v>0</v>
      </c>
      <c r="TW8" s="321">
        <f>VLOOKUP($B8,'Sintesi (CFI-TS)'!$C$30:$AE$57,28,FALSE)</f>
        <v>0</v>
      </c>
      <c r="TX8" s="321">
        <f>VLOOKUP($B8,'Sintesi (CFI-TS)'!$C$30:$AE$57,28,FALSE)</f>
        <v>0</v>
      </c>
      <c r="TY8" s="321"/>
      <c r="TZ8" s="321"/>
      <c r="UA8" s="321"/>
      <c r="UB8" s="322">
        <v>0</v>
      </c>
      <c r="UC8" s="322">
        <v>0</v>
      </c>
      <c r="UD8" s="322">
        <v>0</v>
      </c>
      <c r="UE8" s="322">
        <v>0</v>
      </c>
      <c r="UF8" s="322">
        <v>0</v>
      </c>
      <c r="UG8" s="322">
        <v>0</v>
      </c>
      <c r="UH8" s="322">
        <v>0</v>
      </c>
      <c r="UI8" s="322">
        <v>0</v>
      </c>
      <c r="UJ8" s="322">
        <v>0</v>
      </c>
      <c r="UK8" s="322">
        <v>0</v>
      </c>
      <c r="UL8" s="322">
        <v>0</v>
      </c>
      <c r="UM8" s="322">
        <v>0</v>
      </c>
      <c r="UN8" s="322">
        <v>0</v>
      </c>
      <c r="UO8" s="322">
        <v>0</v>
      </c>
      <c r="UP8" s="322">
        <v>0</v>
      </c>
      <c r="UQ8" s="322">
        <v>0</v>
      </c>
      <c r="UR8" s="322">
        <v>0</v>
      </c>
      <c r="US8" s="322">
        <v>0</v>
      </c>
      <c r="UT8" s="322">
        <v>0</v>
      </c>
      <c r="UU8" s="322">
        <v>0</v>
      </c>
      <c r="UV8" s="322">
        <v>0</v>
      </c>
      <c r="UW8" s="322">
        <v>0</v>
      </c>
      <c r="UX8" s="322">
        <v>0</v>
      </c>
      <c r="UY8" s="322">
        <f>VLOOKUP($B8,'Sintesi (CFI-TS)'!$C$30:$AE$57,29,FALSE)</f>
        <v>0</v>
      </c>
      <c r="UZ8" s="322">
        <f>VLOOKUP($B8,'Sintesi (CFI-TS)'!$C$30:$AE$57,29,FALSE)</f>
        <v>0</v>
      </c>
      <c r="VA8" s="322">
        <f>VLOOKUP($B8,'Sintesi (CFI-TS)'!$C$30:$AE$57,29,FALSE)</f>
        <v>0</v>
      </c>
      <c r="VB8" s="322">
        <f>VLOOKUP($B8,'Sintesi (CFI-TS)'!$C$30:$AE$57,29,FALSE)</f>
        <v>0</v>
      </c>
      <c r="VC8" s="322">
        <f>VLOOKUP($B8,'Sintesi (CFI-TS)'!$C$30:$AE$57,29,FALSE)</f>
        <v>0</v>
      </c>
      <c r="VD8" s="322">
        <f>VLOOKUP($B8,'Sintesi (CFI-TS)'!$C$30:$AE$57,29,FALSE)</f>
        <v>0</v>
      </c>
      <c r="VE8" s="322">
        <f>VLOOKUP($B8,'Sintesi (CFI-TS)'!$C$30:$AE$57,29,FALSE)</f>
        <v>0</v>
      </c>
      <c r="VF8" s="322">
        <f>VLOOKUP($B8,'Sintesi (CFI-TS)'!$C$30:$AE$57,29,FALSE)</f>
        <v>0</v>
      </c>
      <c r="VG8" s="322">
        <f>VLOOKUP($B8,'Sintesi (CFI-TS)'!$C$30:$AE$57,29,FALSE)</f>
        <v>0</v>
      </c>
      <c r="VH8" s="322">
        <f>VLOOKUP($B8,'Sintesi (CFI-TS)'!$C$30:$AE$57,29,FALSE)</f>
        <v>0</v>
      </c>
      <c r="VI8" s="322">
        <f>VLOOKUP($B8,'Sintesi (CFI-TS)'!$C$30:$AE$57,29,FALSE)</f>
        <v>0</v>
      </c>
      <c r="VJ8" s="322">
        <f>VLOOKUP($B8,'Sintesi (CFI-TS)'!$C$30:$AE$57,29,FALSE)</f>
        <v>0</v>
      </c>
      <c r="VK8" s="322">
        <f>VLOOKUP($B8,'Sintesi (CFI-TS)'!$C$30:$AE$57,29,FALSE)</f>
        <v>0</v>
      </c>
      <c r="VL8" s="322">
        <f>VLOOKUP($B8,'Sintesi (CFI-TS)'!$C$30:$AE$57,29,FALSE)</f>
        <v>0</v>
      </c>
      <c r="VM8" s="322">
        <f>VLOOKUP($B8,'Sintesi (CFI-TS)'!$C$30:$AE$57,29,FALSE)</f>
        <v>0</v>
      </c>
      <c r="VN8" s="322">
        <f>VLOOKUP($B8,'Sintesi (CFI-TS)'!$C$30:$AE$57,29,FALSE)</f>
        <v>0</v>
      </c>
      <c r="VO8" s="322">
        <f>VLOOKUP($B8,'Sintesi (CFI-TS)'!$C$30:$AE$57,29,FALSE)</f>
        <v>0</v>
      </c>
      <c r="VP8" s="322">
        <f>VLOOKUP($B8,'Sintesi (CFI-TS)'!$C$30:$AE$57,29,FALSE)</f>
        <v>0</v>
      </c>
      <c r="VQ8" s="322">
        <f>VLOOKUP($B8,'Sintesi (CFI-TS)'!$C$30:$AE$57,29,FALSE)</f>
        <v>0</v>
      </c>
      <c r="VR8" s="322">
        <f>VLOOKUP($B8,'Sintesi (CFI-TS)'!$C$30:$AE$57,29,FALSE)</f>
        <v>0</v>
      </c>
      <c r="VS8" s="322">
        <f>VLOOKUP($B8,'Sintesi (CFI-TS)'!$C$30:$AE$57,29,FALSE)</f>
        <v>0</v>
      </c>
      <c r="VT8" s="322">
        <f>VLOOKUP($B8,'Sintesi (CFI-TS)'!$C$30:$AE$57,29,FALSE)</f>
        <v>0</v>
      </c>
      <c r="VU8" s="322">
        <f>VLOOKUP($B8,'Sintesi (CFI-TS)'!$C$30:$AE$57,29,FALSE)</f>
        <v>0</v>
      </c>
      <c r="VV8" s="322">
        <f>VLOOKUP($B8,'Sintesi (CFI-TS)'!$C$30:$AE$57,29,FALSE)</f>
        <v>0</v>
      </c>
      <c r="VW8" s="322">
        <f>VLOOKUP($B8,'Sintesi (CFI-TS)'!$C$30:$AE$57,29,FALSE)</f>
        <v>0</v>
      </c>
      <c r="VX8" s="322">
        <f>VLOOKUP($B8,'Sintesi (CFI-TS)'!$C$30:$AE$57,29,FALSE)</f>
        <v>0</v>
      </c>
      <c r="VY8" s="322">
        <f>VLOOKUP($B8,'Sintesi (CFI-TS)'!$C$30:$AE$57,29,FALSE)</f>
        <v>0</v>
      </c>
      <c r="VZ8" s="322">
        <f>VLOOKUP($B8,'Sintesi (CFI-TS)'!$C$30:$AE$57,29,FALSE)</f>
        <v>0</v>
      </c>
      <c r="WA8" s="322">
        <f>VLOOKUP($B8,'Sintesi (CFI-TS)'!$C$30:$AE$57,29,FALSE)</f>
        <v>0</v>
      </c>
      <c r="WB8" s="322">
        <f>VLOOKUP($B8,'Sintesi (CFI-TS)'!$C$30:$AE$57,29,FALSE)</f>
        <v>0</v>
      </c>
      <c r="WC8" s="322">
        <f>VLOOKUP($B8,'Sintesi (CFI-TS)'!$C$30:$AE$57,29,FALSE)</f>
        <v>0</v>
      </c>
      <c r="WD8" s="322">
        <f>VLOOKUP($B8,'Sintesi (CFI-TS)'!$C$30:$AE$57,29,FALSE)</f>
        <v>0</v>
      </c>
      <c r="WE8" s="322">
        <f>VLOOKUP($B8,'Sintesi (CFI-TS)'!$C$30:$AE$57,29,FALSE)</f>
        <v>0</v>
      </c>
      <c r="WF8" s="322">
        <f>VLOOKUP($B8,'Sintesi (CFI-TS)'!$C$30:$AE$57,29,FALSE)</f>
        <v>0</v>
      </c>
      <c r="WG8" s="322">
        <f>VLOOKUP($B8,'Sintesi (CFI-TS)'!$C$30:$AE$57,29,FALSE)</f>
        <v>0</v>
      </c>
      <c r="WH8" s="322">
        <f>VLOOKUP($B8,'Sintesi (CFI-TS)'!$C$30:$AE$57,29,FALSE)</f>
        <v>0</v>
      </c>
      <c r="WI8" s="322">
        <f>VLOOKUP($B8,'Sintesi (CFI-TS)'!$C$30:$AE$57,29,FALSE)</f>
        <v>0</v>
      </c>
      <c r="WJ8" s="322">
        <f>VLOOKUP($B8,'Sintesi (CFI-TS)'!$C$30:$AE$57,29,FALSE)</f>
        <v>0</v>
      </c>
      <c r="WK8" s="322">
        <f>VLOOKUP($B8,'Sintesi (CFI-TS)'!$C$30:$AE$57,29,FALSE)</f>
        <v>0</v>
      </c>
      <c r="WL8" s="322">
        <f>VLOOKUP($B8,'Sintesi (CFI-TS)'!$C$30:$AE$57,29,FALSE)</f>
        <v>0</v>
      </c>
      <c r="WM8" s="322">
        <f>VLOOKUP($B8,'Sintesi (CFI-TS)'!$C$30:$AE$57,29,FALSE)</f>
        <v>0</v>
      </c>
      <c r="WN8" s="322">
        <f>VLOOKUP($B8,'Sintesi (CFI-TS)'!$C$30:$AE$57,29,FALSE)</f>
        <v>0</v>
      </c>
      <c r="WO8" s="322">
        <f>VLOOKUP($B8,'Sintesi (CFI-TS)'!$C$30:$AE$57,29,FALSE)</f>
        <v>0</v>
      </c>
      <c r="WP8" s="322">
        <f>VLOOKUP($B8,'Sintesi (CFI-TS)'!$C$30:$AE$57,29,FALSE)</f>
        <v>0</v>
      </c>
      <c r="WQ8" s="322">
        <f>VLOOKUP($B8,'Sintesi (CFI-TS)'!$C$30:$AE$57,29,FALSE)</f>
        <v>0</v>
      </c>
      <c r="WR8" s="322">
        <f>VLOOKUP($B8,'Sintesi (CFI-TS)'!$C$30:$AE$57,29,FALSE)</f>
        <v>0</v>
      </c>
      <c r="WS8" s="322">
        <f>VLOOKUP($B8,'Sintesi (CFI-TS)'!$C$30:$AE$57,29,FALSE)</f>
        <v>0</v>
      </c>
      <c r="WT8" s="322">
        <f>VLOOKUP($B8,'Sintesi (CFI-TS)'!$C$30:$AE$57,29,FALSE)</f>
        <v>0</v>
      </c>
      <c r="WU8" s="322">
        <f>VLOOKUP($B8,'Sintesi (CFI-TS)'!$C$30:$AE$57,29,FALSE)</f>
        <v>0</v>
      </c>
      <c r="WV8" s="322">
        <f>VLOOKUP($B8,'Sintesi (CFI-TS)'!$C$30:$AE$57,29,FALSE)</f>
        <v>0</v>
      </c>
      <c r="WW8" s="322">
        <f>VLOOKUP($B8,'Sintesi (CFI-TS)'!$C$30:$AE$57,29,FALSE)</f>
        <v>0</v>
      </c>
      <c r="WX8" s="322">
        <f>VLOOKUP($B8,'Sintesi (CFI-TS)'!$C$30:$AE$57,29,FALSE)</f>
        <v>0</v>
      </c>
      <c r="WY8" s="322">
        <f>VLOOKUP($B8,'Sintesi (CFI-TS)'!$C$30:$AE$57,29,FALSE)</f>
        <v>0</v>
      </c>
      <c r="WZ8" s="322">
        <f>VLOOKUP($B8,'Sintesi (CFI-TS)'!$C$30:$AE$57,29,FALSE)</f>
        <v>0</v>
      </c>
      <c r="XA8" s="322">
        <f>VLOOKUP($B8,'Sintesi (CFI-TS)'!$C$30:$AE$57,29,FALSE)</f>
        <v>0</v>
      </c>
      <c r="XB8" s="322">
        <f>VLOOKUP($B8,'Sintesi (CFI-TS)'!$C$30:$AE$57,29,FALSE)</f>
        <v>0</v>
      </c>
      <c r="XC8" s="322">
        <f>VLOOKUP($B8,'Sintesi (CFI-TS)'!$C$30:$AE$57,29,FALSE)</f>
        <v>0</v>
      </c>
      <c r="XD8" s="322">
        <f>VLOOKUP($B8,'Sintesi (CFI-TS)'!$C$30:$AE$57,29,FALSE)</f>
        <v>0</v>
      </c>
      <c r="XE8" s="322">
        <f>VLOOKUP($B8,'Sintesi (CFI-TS)'!$C$30:$AE$57,29,FALSE)</f>
        <v>0</v>
      </c>
      <c r="XF8" s="322">
        <f>VLOOKUP($B8,'Sintesi (CFI-TS)'!$C$30:$AE$57,29,FALSE)</f>
        <v>0</v>
      </c>
      <c r="XG8" s="322">
        <f>VLOOKUP($B8,'Sintesi (CFI-TS)'!$C$30:$AE$57,29,FALSE)</f>
        <v>0</v>
      </c>
      <c r="XH8" s="322">
        <f>VLOOKUP($B8,'Sintesi (CFI-TS)'!$C$30:$AE$57,29,FALSE)</f>
        <v>0</v>
      </c>
      <c r="XI8" s="322">
        <f>VLOOKUP($B8,'Sintesi (CFI-TS)'!$C$30:$AE$57,29,FALSE)</f>
        <v>0</v>
      </c>
      <c r="XJ8" s="322">
        <f>VLOOKUP($B8,'Sintesi (CFI-TS)'!$C$30:$AE$57,29,FALSE)</f>
        <v>0</v>
      </c>
      <c r="XK8" s="322">
        <f>VLOOKUP($B8,'Sintesi (CFI-TS)'!$C$30:$AE$57,29,FALSE)</f>
        <v>0</v>
      </c>
      <c r="XL8" s="322">
        <f>VLOOKUP($B8,'Sintesi (CFI-TS)'!$C$30:$AE$57,29,FALSE)</f>
        <v>0</v>
      </c>
      <c r="XM8" s="322">
        <f>VLOOKUP($B8,'Sintesi (CFI-TS)'!$C$30:$AE$57,29,FALSE)</f>
        <v>0</v>
      </c>
      <c r="XN8" s="322">
        <f>VLOOKUP($B8,'Sintesi (CFI-TS)'!$C$30:$AE$57,29,FALSE)</f>
        <v>0</v>
      </c>
      <c r="XO8" s="322">
        <f>VLOOKUP($B8,'Sintesi (CFI-TS)'!$C$30:$AE$57,29,FALSE)</f>
        <v>0</v>
      </c>
      <c r="XP8" s="322">
        <f>VLOOKUP($B8,'Sintesi (CFI-TS)'!$C$30:$AE$57,29,FALSE)</f>
        <v>0</v>
      </c>
      <c r="XQ8" s="322">
        <f>VLOOKUP($B8,'Sintesi (CFI-TS)'!$C$30:$AE$57,29,FALSE)</f>
        <v>0</v>
      </c>
      <c r="XR8" s="322">
        <f>VLOOKUP($B8,'Sintesi (CFI-TS)'!$C$30:$AE$57,29,FALSE)</f>
        <v>0</v>
      </c>
      <c r="XS8" s="322">
        <f>VLOOKUP($B8,'Sintesi (CFI-TS)'!$C$30:$AE$57,29,FALSE)</f>
        <v>0</v>
      </c>
      <c r="XT8" s="322">
        <f>VLOOKUP($B8,'Sintesi (CFI-TS)'!$C$30:$AE$57,29,FALSE)</f>
        <v>0</v>
      </c>
      <c r="XU8" s="322">
        <f>VLOOKUP($B8,'Sintesi (CFI-TS)'!$C$30:$AE$57,29,FALSE)</f>
        <v>0</v>
      </c>
      <c r="XV8" s="322">
        <f>VLOOKUP($B8,'Sintesi (CFI-TS)'!$C$30:$AE$57,29,FALSE)</f>
        <v>0</v>
      </c>
      <c r="XW8" s="322">
        <f>VLOOKUP($B8,'Sintesi (CFI-TS)'!$C$30:$AE$57,29,FALSE)</f>
        <v>0</v>
      </c>
      <c r="XX8" s="322">
        <f>VLOOKUP($B8,'Sintesi (CFI-TS)'!$C$30:$AE$57,29,FALSE)</f>
        <v>0</v>
      </c>
      <c r="XY8" s="322">
        <f>VLOOKUP($B8,'Sintesi (CFI-TS)'!$C$30:$AE$57,29,FALSE)</f>
        <v>0</v>
      </c>
      <c r="XZ8" s="322">
        <f>VLOOKUP($B8,'Sintesi (CFI-TS)'!$C$30:$AE$57,29,FALSE)</f>
        <v>0</v>
      </c>
      <c r="YA8" s="322">
        <f>VLOOKUP($B8,'Sintesi (CFI-TS)'!$C$30:$AE$57,29,FALSE)</f>
        <v>0</v>
      </c>
      <c r="YB8" s="322"/>
      <c r="YC8" s="322"/>
      <c r="YD8" s="322"/>
      <c r="YE8" s="501">
        <v>0</v>
      </c>
      <c r="YF8" s="501">
        <v>0</v>
      </c>
      <c r="YG8" s="501">
        <v>0</v>
      </c>
      <c r="YH8" s="501">
        <v>0</v>
      </c>
      <c r="YI8" s="501">
        <v>0</v>
      </c>
      <c r="YJ8" s="501">
        <v>0</v>
      </c>
      <c r="YK8" s="501">
        <v>0</v>
      </c>
      <c r="YL8" s="501">
        <v>0</v>
      </c>
      <c r="YM8" s="501">
        <v>0</v>
      </c>
      <c r="YN8" s="501">
        <v>0</v>
      </c>
      <c r="YO8" s="501">
        <v>0</v>
      </c>
      <c r="YP8" s="501">
        <v>0</v>
      </c>
      <c r="YQ8" s="501">
        <v>0</v>
      </c>
      <c r="YR8" s="501">
        <v>0</v>
      </c>
      <c r="YS8" s="501">
        <v>0</v>
      </c>
      <c r="YT8" s="501">
        <v>0</v>
      </c>
      <c r="YU8" s="501">
        <v>0</v>
      </c>
      <c r="YV8" s="501">
        <v>0</v>
      </c>
      <c r="YW8" s="501">
        <v>0</v>
      </c>
      <c r="YX8" s="501">
        <v>0</v>
      </c>
      <c r="YY8" s="501">
        <v>0</v>
      </c>
      <c r="YZ8" s="501">
        <v>0</v>
      </c>
      <c r="ZA8" s="501">
        <v>0</v>
      </c>
      <c r="ZB8" s="501">
        <f>VLOOKUP($B8,'Sintesi (CFI-TS)'!$C$30:$AE$57,22,FALSE)</f>
        <v>0</v>
      </c>
      <c r="ZC8" s="501">
        <f>VLOOKUP($B8,'Sintesi (CFI-TS)'!$C$30:$AE$57,22,FALSE)</f>
        <v>0</v>
      </c>
      <c r="ZD8" s="501">
        <f>VLOOKUP($B8,'Sintesi (CFI-TS)'!$C$30:$AE$57,22,FALSE)</f>
        <v>0</v>
      </c>
      <c r="ZE8" s="501">
        <f>VLOOKUP($B8,'Sintesi (CFI-TS)'!$C$30:$AE$57,22,FALSE)</f>
        <v>0</v>
      </c>
      <c r="ZF8" s="501">
        <f>VLOOKUP($B8,'Sintesi (CFI-TS)'!$C$30:$AE$57,22,FALSE)</f>
        <v>0</v>
      </c>
      <c r="ZG8" s="501">
        <f>VLOOKUP($B8,'Sintesi (CFI-TS)'!$C$30:$AE$57,22,FALSE)</f>
        <v>0</v>
      </c>
      <c r="ZH8" s="501">
        <f>VLOOKUP($B8,'Sintesi (CFI-TS)'!$C$30:$AE$57,22,FALSE)</f>
        <v>0</v>
      </c>
      <c r="ZI8" s="501">
        <f>VLOOKUP($B8,'Sintesi (CFI-TS)'!$C$30:$AE$57,22,FALSE)</f>
        <v>0</v>
      </c>
      <c r="ZJ8" s="501">
        <f>VLOOKUP($B8,'Sintesi (CFI-TS)'!$C$30:$AE$57,22,FALSE)</f>
        <v>0</v>
      </c>
      <c r="ZK8" s="501">
        <f>VLOOKUP($B8,'Sintesi (CFI-TS)'!$C$30:$AE$57,22,FALSE)</f>
        <v>0</v>
      </c>
      <c r="ZL8" s="501">
        <f>VLOOKUP($B8,'Sintesi (CFI-TS)'!$C$30:$AE$57,22,FALSE)</f>
        <v>0</v>
      </c>
      <c r="ZM8" s="501">
        <f>VLOOKUP($B8,'Sintesi (CFI-TS)'!$C$30:$AE$57,22,FALSE)</f>
        <v>0</v>
      </c>
      <c r="ZN8" s="501">
        <f>VLOOKUP($B8,'Sintesi (CFI-TS)'!$C$30:$AE$57,22,FALSE)</f>
        <v>0</v>
      </c>
      <c r="ZO8" s="501">
        <f>VLOOKUP($B8,'Sintesi (CFI-TS)'!$C$30:$AE$57,22,FALSE)</f>
        <v>0</v>
      </c>
      <c r="ZP8" s="501">
        <f>VLOOKUP($B8,'Sintesi (CFI-TS)'!$C$30:$AE$57,22,FALSE)</f>
        <v>0</v>
      </c>
      <c r="ZQ8" s="501">
        <f>VLOOKUP($B8,'Sintesi (CFI-TS)'!$C$30:$AE$57,22,FALSE)</f>
        <v>0</v>
      </c>
      <c r="ZR8" s="501">
        <f>VLOOKUP($B8,'Sintesi (CFI-TS)'!$C$30:$AE$57,22,FALSE)</f>
        <v>0</v>
      </c>
      <c r="ZS8" s="501">
        <f>VLOOKUP($B8,'Sintesi (CFI-TS)'!$C$30:$AE$57,22,FALSE)</f>
        <v>0</v>
      </c>
      <c r="ZT8" s="501">
        <f>VLOOKUP($B8,'Sintesi (CFI-TS)'!$C$30:$AE$57,22,FALSE)</f>
        <v>0</v>
      </c>
      <c r="ZU8" s="501">
        <f>VLOOKUP($B8,'Sintesi (CFI-TS)'!$C$30:$AE$57,22,FALSE)</f>
        <v>0</v>
      </c>
      <c r="ZV8" s="501">
        <f>VLOOKUP($B8,'Sintesi (CFI-TS)'!$C$30:$AE$57,22,FALSE)</f>
        <v>0</v>
      </c>
      <c r="ZW8" s="501">
        <f>VLOOKUP($B8,'Sintesi (CFI-TS)'!$C$30:$AE$57,22,FALSE)</f>
        <v>0</v>
      </c>
      <c r="ZX8" s="501">
        <f>VLOOKUP($B8,'Sintesi (CFI-TS)'!$C$30:$AE$57,22,FALSE)</f>
        <v>0</v>
      </c>
      <c r="ZY8" s="501">
        <f>VLOOKUP($B8,'Sintesi (CFI-TS)'!$C$30:$AE$57,22,FALSE)</f>
        <v>0</v>
      </c>
      <c r="ZZ8" s="501">
        <f>VLOOKUP($B8,'Sintesi (CFI-TS)'!$C$30:$AE$57,22,FALSE)</f>
        <v>0</v>
      </c>
      <c r="AAA8" s="501">
        <f>VLOOKUP($B8,'Sintesi (CFI-TS)'!$C$30:$AE$57,22,FALSE)</f>
        <v>0</v>
      </c>
      <c r="AAB8" s="501">
        <f>VLOOKUP($B8,'Sintesi (CFI-TS)'!$C$30:$AE$57,22,FALSE)</f>
        <v>0</v>
      </c>
      <c r="AAC8" s="501">
        <f>VLOOKUP($B8,'Sintesi (CFI-TS)'!$C$30:$AE$57,22,FALSE)</f>
        <v>0</v>
      </c>
      <c r="AAD8" s="501">
        <f>VLOOKUP($B8,'Sintesi (CFI-TS)'!$C$30:$AE$57,22,FALSE)</f>
        <v>0</v>
      </c>
      <c r="AAE8" s="501">
        <f>VLOOKUP($B8,'Sintesi (CFI-TS)'!$C$30:$AE$57,22,FALSE)</f>
        <v>0</v>
      </c>
      <c r="AAF8" s="501">
        <f>VLOOKUP($B8,'Sintesi (CFI-TS)'!$C$30:$AE$57,22,FALSE)</f>
        <v>0</v>
      </c>
      <c r="AAG8" s="501">
        <f>VLOOKUP($B8,'Sintesi (CFI-TS)'!$C$30:$AE$57,22,FALSE)</f>
        <v>0</v>
      </c>
      <c r="AAH8" s="501">
        <f>VLOOKUP($B8,'Sintesi (CFI-TS)'!$C$30:$AE$57,22,FALSE)</f>
        <v>0</v>
      </c>
      <c r="AAI8" s="501">
        <f>VLOOKUP($B8,'Sintesi (CFI-TS)'!$C$30:$AE$57,22,FALSE)</f>
        <v>0</v>
      </c>
      <c r="AAJ8" s="501">
        <f>VLOOKUP($B8,'Sintesi (CFI-TS)'!$C$30:$AE$57,22,FALSE)</f>
        <v>0</v>
      </c>
      <c r="AAK8" s="501">
        <f>VLOOKUP($B8,'Sintesi (CFI-TS)'!$C$30:$AE$57,22,FALSE)</f>
        <v>0</v>
      </c>
      <c r="AAL8" s="501">
        <f>VLOOKUP($B8,'Sintesi (CFI-TS)'!$C$30:$AE$57,22,FALSE)</f>
        <v>0</v>
      </c>
      <c r="AAM8" s="501">
        <f>VLOOKUP($B8,'Sintesi (CFI-TS)'!$C$30:$AE$57,22,FALSE)</f>
        <v>0</v>
      </c>
      <c r="AAN8" s="501">
        <f>VLOOKUP($B8,'Sintesi (CFI-TS)'!$C$30:$AE$57,22,FALSE)</f>
        <v>0</v>
      </c>
      <c r="AAO8" s="501">
        <f>VLOOKUP($B8,'Sintesi (CFI-TS)'!$C$30:$AE$57,22,FALSE)</f>
        <v>0</v>
      </c>
      <c r="AAP8" s="501">
        <f>VLOOKUP($B8,'Sintesi (CFI-TS)'!$C$30:$AE$57,22,FALSE)</f>
        <v>0</v>
      </c>
      <c r="AAQ8" s="501">
        <f>VLOOKUP($B8,'Sintesi (CFI-TS)'!$C$30:$AE$57,22,FALSE)</f>
        <v>0</v>
      </c>
      <c r="AAR8" s="501">
        <f>VLOOKUP($B8,'Sintesi (CFI-TS)'!$C$30:$AE$57,22,FALSE)</f>
        <v>0</v>
      </c>
      <c r="AAS8" s="501">
        <f>VLOOKUP($B8,'Sintesi (CFI-TS)'!$C$30:$AE$57,22,FALSE)</f>
        <v>0</v>
      </c>
      <c r="AAT8" s="501">
        <f>VLOOKUP($B8,'Sintesi (CFI-TS)'!$C$30:$AE$57,22,FALSE)</f>
        <v>0</v>
      </c>
      <c r="AAU8" s="501">
        <f>VLOOKUP($B8,'Sintesi (CFI-TS)'!$C$30:$AE$57,22,FALSE)</f>
        <v>0</v>
      </c>
      <c r="AAV8" s="501">
        <f>VLOOKUP($B8,'Sintesi (CFI-TS)'!$C$30:$AE$57,22,FALSE)</f>
        <v>0</v>
      </c>
      <c r="AAW8" s="501">
        <f>VLOOKUP($B8,'Sintesi (CFI-TS)'!$C$30:$AE$57,22,FALSE)</f>
        <v>0</v>
      </c>
      <c r="AAX8" s="501">
        <f>VLOOKUP($B8,'Sintesi (CFI-TS)'!$C$30:$AE$57,22,FALSE)</f>
        <v>0</v>
      </c>
      <c r="AAY8" s="501">
        <f>VLOOKUP($B8,'Sintesi (CFI-TS)'!$C$30:$AE$57,22,FALSE)</f>
        <v>0</v>
      </c>
      <c r="AAZ8" s="501">
        <f>VLOOKUP($B8,'Sintesi (CFI-TS)'!$C$30:$AE$57,22,FALSE)</f>
        <v>0</v>
      </c>
      <c r="ABA8" s="501">
        <f>VLOOKUP($B8,'Sintesi (CFI-TS)'!$C$30:$AE$57,22,FALSE)</f>
        <v>0</v>
      </c>
      <c r="ABB8" s="501">
        <f>VLOOKUP($B8,'Sintesi (CFI-TS)'!$C$30:$AE$57,22,FALSE)</f>
        <v>0</v>
      </c>
      <c r="ABC8" s="501">
        <f>VLOOKUP($B8,'Sintesi (CFI-TS)'!$C$30:$AE$57,22,FALSE)</f>
        <v>0</v>
      </c>
      <c r="ABD8" s="501">
        <f>VLOOKUP($B8,'Sintesi (CFI-TS)'!$C$30:$AE$57,22,FALSE)</f>
        <v>0</v>
      </c>
      <c r="ABE8" s="501">
        <f>VLOOKUP($B8,'Sintesi (CFI-TS)'!$C$30:$AE$57,22,FALSE)</f>
        <v>0</v>
      </c>
      <c r="ABF8" s="501">
        <f>VLOOKUP($B8,'Sintesi (CFI-TS)'!$C$30:$AE$57,22,FALSE)</f>
        <v>0</v>
      </c>
      <c r="ABG8" s="501">
        <f>VLOOKUP($B8,'Sintesi (CFI-TS)'!$C$30:$AE$57,22,FALSE)</f>
        <v>0</v>
      </c>
      <c r="ABH8" s="501">
        <f>VLOOKUP($B8,'Sintesi (CFI-TS)'!$C$30:$AE$57,22,FALSE)</f>
        <v>0</v>
      </c>
      <c r="ABI8" s="501">
        <f>VLOOKUP($B8,'Sintesi (CFI-TS)'!$C$30:$AE$57,22,FALSE)</f>
        <v>0</v>
      </c>
      <c r="ABJ8" s="501">
        <f>VLOOKUP($B8,'Sintesi (CFI-TS)'!$C$30:$AE$57,22,FALSE)</f>
        <v>0</v>
      </c>
      <c r="ABK8" s="501">
        <f>VLOOKUP($B8,'Sintesi (CFI-TS)'!$C$30:$AE$57,22,FALSE)</f>
        <v>0</v>
      </c>
      <c r="ABL8" s="501">
        <f>VLOOKUP($B8,'Sintesi (CFI-TS)'!$C$30:$AE$57,22,FALSE)</f>
        <v>0</v>
      </c>
      <c r="ABM8" s="501">
        <f>VLOOKUP($B8,'Sintesi (CFI-TS)'!$C$30:$AE$57,22,FALSE)</f>
        <v>0</v>
      </c>
      <c r="ABN8" s="501">
        <f>VLOOKUP($B8,'Sintesi (CFI-TS)'!$C$30:$AE$57,22,FALSE)</f>
        <v>0</v>
      </c>
      <c r="ABO8" s="501">
        <f>VLOOKUP($B8,'Sintesi (CFI-TS)'!$C$30:$AE$57,22,FALSE)</f>
        <v>0</v>
      </c>
      <c r="ABP8" s="501">
        <f>VLOOKUP($B8,'Sintesi (CFI-TS)'!$C$30:$AE$57,22,FALSE)</f>
        <v>0</v>
      </c>
      <c r="ABQ8" s="501">
        <f>VLOOKUP($B8,'Sintesi (CFI-TS)'!$C$30:$AE$57,22,FALSE)</f>
        <v>0</v>
      </c>
      <c r="ABR8" s="501">
        <f>VLOOKUP($B8,'Sintesi (CFI-TS)'!$C$30:$AE$57,22,FALSE)</f>
        <v>0</v>
      </c>
      <c r="ABS8" s="501">
        <f>VLOOKUP($B8,'Sintesi (CFI-TS)'!$C$30:$AE$57,22,FALSE)</f>
        <v>0</v>
      </c>
      <c r="ABT8" s="501">
        <f>VLOOKUP($B8,'Sintesi (CFI-TS)'!$C$30:$AE$57,22,FALSE)</f>
        <v>0</v>
      </c>
      <c r="ABU8" s="501">
        <f>VLOOKUP($B8,'Sintesi (CFI-TS)'!$C$30:$AE$57,22,FALSE)</f>
        <v>0</v>
      </c>
      <c r="ABV8" s="501">
        <f>VLOOKUP($B8,'Sintesi (CFI-TS)'!$C$30:$AE$57,22,FALSE)</f>
        <v>0</v>
      </c>
      <c r="ABW8" s="501">
        <f>VLOOKUP($B8,'Sintesi (CFI-TS)'!$C$30:$AE$57,22,FALSE)</f>
        <v>0</v>
      </c>
      <c r="ABX8" s="501">
        <f>VLOOKUP($B8,'Sintesi (CFI-TS)'!$C$30:$AE$57,22,FALSE)</f>
        <v>0</v>
      </c>
      <c r="ABY8" s="501">
        <f>VLOOKUP($B8,'Sintesi (CFI-TS)'!$C$30:$AE$57,22,FALSE)</f>
        <v>0</v>
      </c>
      <c r="ABZ8" s="501">
        <f>VLOOKUP($B8,'Sintesi (CFI-TS)'!$C$30:$AE$57,22,FALSE)</f>
        <v>0</v>
      </c>
      <c r="ACA8" s="501">
        <f>VLOOKUP($B8,'Sintesi (CFI-TS)'!$C$30:$AE$57,22,FALSE)</f>
        <v>0</v>
      </c>
      <c r="ACB8" s="501">
        <f>VLOOKUP($B8,'Sintesi (CFI-TS)'!$C$30:$AE$57,22,FALSE)</f>
        <v>0</v>
      </c>
      <c r="ACC8" s="501">
        <f>VLOOKUP($B8,'Sintesi (CFI-TS)'!$C$30:$AE$57,22,FALSE)</f>
        <v>0</v>
      </c>
      <c r="ACD8" s="501">
        <f>VLOOKUP($B8,'Sintesi (CFI-TS)'!$C$30:$AE$57,22,FALSE)</f>
        <v>0</v>
      </c>
      <c r="ACE8" s="501"/>
      <c r="ACF8" s="501"/>
      <c r="ACG8" s="501"/>
      <c r="ACH8" s="86"/>
      <c r="ACI8" s="88">
        <v>0</v>
      </c>
      <c r="ACJ8" s="87">
        <v>43271</v>
      </c>
      <c r="ACK8" s="89">
        <v>43315</v>
      </c>
      <c r="ACL8" s="80">
        <v>0</v>
      </c>
      <c r="ACM8" s="80">
        <v>0</v>
      </c>
      <c r="ACN8" s="80">
        <v>0</v>
      </c>
      <c r="ACO8" s="80">
        <v>0</v>
      </c>
      <c r="ACP8" s="80">
        <v>0</v>
      </c>
      <c r="ACQ8" s="80">
        <v>0</v>
      </c>
      <c r="ACR8" s="80">
        <v>0</v>
      </c>
      <c r="ACS8" s="80">
        <v>0</v>
      </c>
      <c r="ACT8" s="80">
        <v>0</v>
      </c>
      <c r="ACU8" s="80">
        <v>0</v>
      </c>
      <c r="ACV8" s="80">
        <v>0</v>
      </c>
      <c r="ACW8" s="80">
        <v>0</v>
      </c>
      <c r="ACX8" s="80">
        <v>0</v>
      </c>
      <c r="ACY8" s="80">
        <v>0</v>
      </c>
      <c r="ACZ8" s="80">
        <v>0</v>
      </c>
      <c r="ADA8" s="80">
        <v>0</v>
      </c>
      <c r="ADB8" s="80">
        <v>0</v>
      </c>
      <c r="ADC8" s="80">
        <v>0</v>
      </c>
      <c r="ADD8" s="80">
        <v>0</v>
      </c>
      <c r="ADE8" s="80">
        <v>0</v>
      </c>
      <c r="ADF8" s="80">
        <v>0</v>
      </c>
      <c r="ADG8" s="80">
        <v>0</v>
      </c>
      <c r="ADH8" s="80">
        <v>0</v>
      </c>
      <c r="ADI8" s="80">
        <v>0</v>
      </c>
      <c r="ADJ8" s="80">
        <v>0</v>
      </c>
      <c r="ADK8" s="80">
        <v>0</v>
      </c>
      <c r="ADL8" s="80">
        <v>0</v>
      </c>
      <c r="ADM8" s="80">
        <v>0</v>
      </c>
      <c r="ADN8" s="80">
        <v>0</v>
      </c>
      <c r="ADO8" s="80">
        <v>0</v>
      </c>
      <c r="ADP8" s="80">
        <v>0</v>
      </c>
      <c r="ADQ8" s="80">
        <v>0</v>
      </c>
      <c r="ADR8" s="80">
        <v>0</v>
      </c>
      <c r="ADS8" s="80">
        <v>0</v>
      </c>
      <c r="ADT8" s="80">
        <v>0</v>
      </c>
      <c r="ADU8" s="80">
        <v>0</v>
      </c>
      <c r="ADV8" s="80">
        <v>0</v>
      </c>
      <c r="ADW8" s="80">
        <v>0</v>
      </c>
      <c r="ADX8" s="80">
        <v>0</v>
      </c>
      <c r="ADY8" s="80">
        <v>0</v>
      </c>
      <c r="ADZ8" s="80">
        <v>0</v>
      </c>
      <c r="AEA8" s="80">
        <v>0</v>
      </c>
      <c r="AEB8" s="80">
        <v>0</v>
      </c>
      <c r="AEC8" s="80">
        <v>0</v>
      </c>
      <c r="AED8" s="80">
        <v>0</v>
      </c>
      <c r="AEE8" s="80">
        <v>0</v>
      </c>
      <c r="AEF8" s="80">
        <v>0</v>
      </c>
      <c r="AEG8" s="80">
        <v>0</v>
      </c>
      <c r="AEH8" s="80">
        <v>0</v>
      </c>
      <c r="AEI8" s="80">
        <v>0</v>
      </c>
      <c r="AEJ8" s="80">
        <v>0</v>
      </c>
      <c r="AEK8" s="80">
        <v>0</v>
      </c>
      <c r="AEL8" s="80">
        <v>0</v>
      </c>
      <c r="AEM8" s="80">
        <v>0</v>
      </c>
      <c r="AEN8" s="80">
        <v>0</v>
      </c>
      <c r="AEO8" s="80">
        <v>0</v>
      </c>
      <c r="AEP8" s="80">
        <v>0</v>
      </c>
      <c r="AEQ8" s="80">
        <v>0</v>
      </c>
      <c r="AER8" s="80">
        <v>0</v>
      </c>
      <c r="AES8" s="80">
        <v>0</v>
      </c>
      <c r="AET8" s="80">
        <v>0</v>
      </c>
      <c r="AEU8" s="80">
        <v>0</v>
      </c>
      <c r="AEV8" s="80">
        <v>0</v>
      </c>
      <c r="AEW8" s="80">
        <v>0</v>
      </c>
      <c r="AEX8" s="80">
        <v>0</v>
      </c>
      <c r="AEY8" s="80">
        <v>0</v>
      </c>
      <c r="AEZ8" s="80">
        <v>0</v>
      </c>
      <c r="AFA8" s="80">
        <v>0</v>
      </c>
      <c r="AFB8" s="80">
        <v>0</v>
      </c>
      <c r="AFC8" s="80">
        <v>0</v>
      </c>
      <c r="AFD8" s="80">
        <v>0</v>
      </c>
      <c r="AFE8" s="80">
        <v>0</v>
      </c>
      <c r="AFF8" s="80">
        <v>0</v>
      </c>
      <c r="AFG8" s="80">
        <v>0</v>
      </c>
      <c r="AFH8" s="80">
        <v>0</v>
      </c>
      <c r="AFI8" s="80">
        <v>0</v>
      </c>
      <c r="AFJ8" s="80">
        <v>0</v>
      </c>
      <c r="AFK8" s="80">
        <v>0</v>
      </c>
      <c r="AFL8" s="80">
        <v>0</v>
      </c>
      <c r="AFM8" s="80">
        <v>0</v>
      </c>
      <c r="AFN8" s="80">
        <v>0</v>
      </c>
      <c r="AFO8" s="80">
        <v>0</v>
      </c>
      <c r="AFP8" s="80">
        <v>0</v>
      </c>
      <c r="AFQ8" s="80">
        <v>0</v>
      </c>
      <c r="AFR8" s="80">
        <v>0</v>
      </c>
      <c r="AFS8" s="80">
        <v>0</v>
      </c>
      <c r="AFT8" s="80">
        <v>0</v>
      </c>
      <c r="AFU8" s="80">
        <v>0</v>
      </c>
      <c r="AFV8" s="80">
        <v>0</v>
      </c>
      <c r="AFW8" s="80">
        <v>0</v>
      </c>
      <c r="AFX8" s="80">
        <v>0</v>
      </c>
      <c r="AFY8" s="80">
        <v>0</v>
      </c>
      <c r="AFZ8" s="80">
        <v>0</v>
      </c>
      <c r="AGA8" s="80">
        <v>0</v>
      </c>
      <c r="AGB8" s="80">
        <v>0</v>
      </c>
      <c r="AGC8" s="80">
        <v>0</v>
      </c>
      <c r="AGD8" s="80">
        <v>0</v>
      </c>
      <c r="AGE8" s="80">
        <v>0</v>
      </c>
      <c r="AGF8" s="80">
        <v>0</v>
      </c>
      <c r="AGG8" s="80">
        <v>0</v>
      </c>
      <c r="AGH8" s="80">
        <v>0</v>
      </c>
      <c r="AGI8" s="177"/>
      <c r="AGJ8" s="177"/>
      <c r="AGK8" s="177"/>
      <c r="AGL8" s="177"/>
      <c r="AGM8" s="177"/>
    </row>
    <row r="9" spans="1:16377" s="104" customFormat="1" ht="12.75" customHeight="1" collapsed="1">
      <c r="A9" s="74" t="str">
        <f>IF('Sintesi (CFI-TS)'!B33&lt;&gt;"",'Sintesi (CFI-TS)'!B33,"")</f>
        <v>P59-Deploy &amp; Change CRMT</v>
      </c>
      <c r="B9" s="145" t="str">
        <f>IF('Sintesi (CFI-TS)'!C33&lt;&gt;"",'Sintesi (CFI-TS)'!C33,"")</f>
        <v>AO004511_YYY104</v>
      </c>
      <c r="C9" s="74" t="str">
        <f>IF('Sintesi (CFI-TS)'!N33&lt;&gt;"",'Sintesi (CFI-TS)'!N33,"")</f>
        <v>Prima_Attivazione_combinata</v>
      </c>
      <c r="D9" s="75">
        <f>'Sintesi (CFI-TS)'!W33</f>
        <v>0</v>
      </c>
      <c r="E9" s="75">
        <f>'Sintesi (CFI-TS)'!X33</f>
        <v>0</v>
      </c>
      <c r="F9" s="75">
        <f>'Sintesi (CFI-TS)'!Y33</f>
        <v>0</v>
      </c>
      <c r="G9" s="175">
        <v>1</v>
      </c>
      <c r="H9" s="183">
        <v>43271</v>
      </c>
      <c r="I9" s="183">
        <v>43315</v>
      </c>
      <c r="J9" s="78">
        <f t="shared" si="123"/>
        <v>33</v>
      </c>
      <c r="K9" s="78">
        <v>0</v>
      </c>
      <c r="L9" s="79">
        <f t="shared" si="122"/>
        <v>0</v>
      </c>
      <c r="M9" s="80">
        <v>0</v>
      </c>
      <c r="N9" s="80">
        <v>0</v>
      </c>
      <c r="O9" s="80">
        <v>0</v>
      </c>
      <c r="P9" s="80">
        <v>0</v>
      </c>
      <c r="Q9" s="80">
        <v>0</v>
      </c>
      <c r="R9" s="80">
        <v>0</v>
      </c>
      <c r="S9" s="80">
        <v>0</v>
      </c>
      <c r="T9" s="80">
        <v>0</v>
      </c>
      <c r="U9" s="80">
        <v>0</v>
      </c>
      <c r="V9" s="80">
        <v>0</v>
      </c>
      <c r="W9" s="80">
        <v>0</v>
      </c>
      <c r="X9" s="80">
        <v>0</v>
      </c>
      <c r="Y9" s="80">
        <v>0</v>
      </c>
      <c r="Z9" s="80">
        <v>0</v>
      </c>
      <c r="AA9" s="80">
        <v>0</v>
      </c>
      <c r="AB9" s="80">
        <v>0</v>
      </c>
      <c r="AC9" s="80">
        <v>0</v>
      </c>
      <c r="AD9" s="80">
        <v>0</v>
      </c>
      <c r="AE9" s="80">
        <v>0</v>
      </c>
      <c r="AF9" s="80">
        <v>0</v>
      </c>
      <c r="AG9" s="80">
        <v>0</v>
      </c>
      <c r="AH9" s="80">
        <v>0</v>
      </c>
      <c r="AI9" s="80">
        <v>0</v>
      </c>
      <c r="AJ9" s="80">
        <v>0</v>
      </c>
      <c r="AK9" s="80">
        <v>0</v>
      </c>
      <c r="AL9" s="80">
        <v>0</v>
      </c>
      <c r="AM9" s="80">
        <v>0</v>
      </c>
      <c r="AN9" s="80">
        <v>0</v>
      </c>
      <c r="AO9" s="80">
        <v>0</v>
      </c>
      <c r="AP9" s="80">
        <v>0</v>
      </c>
      <c r="AQ9" s="80">
        <v>0</v>
      </c>
      <c r="AR9" s="80">
        <v>0</v>
      </c>
      <c r="AS9" s="80">
        <v>0</v>
      </c>
      <c r="AT9" s="80">
        <v>0</v>
      </c>
      <c r="AU9" s="80">
        <v>0</v>
      </c>
      <c r="AV9" s="80">
        <v>0</v>
      </c>
      <c r="AW9" s="80">
        <v>0</v>
      </c>
      <c r="AX9" s="80">
        <v>0</v>
      </c>
      <c r="AY9" s="80">
        <v>0</v>
      </c>
      <c r="AZ9" s="80">
        <v>0</v>
      </c>
      <c r="BA9" s="80">
        <v>0</v>
      </c>
      <c r="BB9" s="80">
        <v>0</v>
      </c>
      <c r="BC9" s="80">
        <v>0</v>
      </c>
      <c r="BD9" s="80">
        <v>0</v>
      </c>
      <c r="BE9" s="80">
        <v>0</v>
      </c>
      <c r="BF9" s="80">
        <v>0</v>
      </c>
      <c r="BG9" s="80">
        <v>0</v>
      </c>
      <c r="BH9" s="80">
        <v>0</v>
      </c>
      <c r="BI9" s="80">
        <v>0</v>
      </c>
      <c r="BJ9" s="80">
        <v>0</v>
      </c>
      <c r="BK9" s="80">
        <v>0</v>
      </c>
      <c r="BL9" s="80">
        <v>0</v>
      </c>
      <c r="BM9" s="80">
        <v>0</v>
      </c>
      <c r="BN9" s="80">
        <v>0</v>
      </c>
      <c r="BO9" s="80">
        <v>0</v>
      </c>
      <c r="BP9" s="80">
        <v>0</v>
      </c>
      <c r="BQ9" s="80">
        <v>0</v>
      </c>
      <c r="BR9" s="80">
        <v>0</v>
      </c>
      <c r="BS9" s="80">
        <v>0</v>
      </c>
      <c r="BT9" s="80">
        <v>0</v>
      </c>
      <c r="BU9" s="80">
        <v>0</v>
      </c>
      <c r="BV9" s="80">
        <v>0</v>
      </c>
      <c r="BW9" s="80">
        <v>0</v>
      </c>
      <c r="BX9" s="80">
        <v>0</v>
      </c>
      <c r="BY9" s="80">
        <v>0</v>
      </c>
      <c r="BZ9" s="80">
        <v>0</v>
      </c>
      <c r="CA9" s="80">
        <v>0</v>
      </c>
      <c r="CB9" s="80">
        <v>0</v>
      </c>
      <c r="CC9" s="80">
        <v>0</v>
      </c>
      <c r="CD9" s="80">
        <v>0</v>
      </c>
      <c r="CE9" s="80">
        <v>0</v>
      </c>
      <c r="CF9" s="80">
        <v>0</v>
      </c>
      <c r="CG9" s="80">
        <v>0</v>
      </c>
      <c r="CH9" s="80">
        <v>0</v>
      </c>
      <c r="CI9" s="80">
        <v>0</v>
      </c>
      <c r="CJ9" s="80">
        <v>0</v>
      </c>
      <c r="CK9" s="80">
        <v>0</v>
      </c>
      <c r="CL9" s="80">
        <v>0</v>
      </c>
      <c r="CM9" s="80">
        <v>0</v>
      </c>
      <c r="CN9" s="80">
        <v>0</v>
      </c>
      <c r="CO9" s="80">
        <v>0</v>
      </c>
      <c r="CP9" s="80">
        <v>0</v>
      </c>
      <c r="CQ9" s="80">
        <v>0</v>
      </c>
      <c r="CR9" s="80">
        <v>0</v>
      </c>
      <c r="CS9" s="80">
        <v>0</v>
      </c>
      <c r="CT9" s="80">
        <v>0</v>
      </c>
      <c r="CU9" s="80">
        <v>0</v>
      </c>
      <c r="CV9" s="80">
        <v>0</v>
      </c>
      <c r="CW9" s="80">
        <v>0</v>
      </c>
      <c r="CX9" s="80">
        <v>0</v>
      </c>
      <c r="CY9" s="80">
        <v>0</v>
      </c>
      <c r="CZ9" s="80">
        <v>0</v>
      </c>
      <c r="DA9" s="80">
        <v>0</v>
      </c>
      <c r="DB9" s="80">
        <v>0</v>
      </c>
      <c r="DC9" s="80">
        <v>0</v>
      </c>
      <c r="DD9" s="80">
        <v>0</v>
      </c>
      <c r="DE9" s="80">
        <v>0</v>
      </c>
      <c r="DF9" s="80">
        <v>0</v>
      </c>
      <c r="DG9" s="80">
        <v>0</v>
      </c>
      <c r="DH9" s="80">
        <v>0</v>
      </c>
      <c r="DI9" s="80">
        <v>0</v>
      </c>
      <c r="DJ9" s="80"/>
      <c r="DK9" s="80"/>
      <c r="DL9" s="80"/>
      <c r="DM9" s="80"/>
      <c r="DN9" s="80"/>
      <c r="DO9" s="80"/>
      <c r="DP9" s="318">
        <v>0</v>
      </c>
      <c r="DQ9" s="318">
        <v>0</v>
      </c>
      <c r="DR9" s="318">
        <v>0</v>
      </c>
      <c r="DS9" s="318">
        <v>0</v>
      </c>
      <c r="DT9" s="318">
        <v>0</v>
      </c>
      <c r="DU9" s="318">
        <v>0</v>
      </c>
      <c r="DV9" s="318">
        <v>0</v>
      </c>
      <c r="DW9" s="318">
        <v>0</v>
      </c>
      <c r="DX9" s="318">
        <v>0</v>
      </c>
      <c r="DY9" s="318">
        <v>0</v>
      </c>
      <c r="DZ9" s="318">
        <v>0</v>
      </c>
      <c r="EA9" s="318">
        <v>0</v>
      </c>
      <c r="EB9" s="318">
        <v>0</v>
      </c>
      <c r="EC9" s="318">
        <v>0</v>
      </c>
      <c r="ED9" s="318">
        <v>0</v>
      </c>
      <c r="EE9" s="318">
        <v>0</v>
      </c>
      <c r="EF9" s="318">
        <v>0</v>
      </c>
      <c r="EG9" s="318">
        <v>0</v>
      </c>
      <c r="EH9" s="318">
        <v>0</v>
      </c>
      <c r="EI9" s="318">
        <v>0</v>
      </c>
      <c r="EJ9" s="318">
        <v>0</v>
      </c>
      <c r="EK9" s="318">
        <v>0</v>
      </c>
      <c r="EL9" s="318">
        <v>0</v>
      </c>
      <c r="EM9" s="318">
        <f>VLOOKUP($B9,'Sintesi (CFI-TS)'!$C$30:$AE$57,25,FALSE)</f>
        <v>0</v>
      </c>
      <c r="EN9" s="318">
        <f>VLOOKUP($B9,'Sintesi (CFI-TS)'!$C$30:$AE$57,25,FALSE)</f>
        <v>0</v>
      </c>
      <c r="EO9" s="318">
        <f>VLOOKUP($B9,'Sintesi (CFI-TS)'!$C$30:$AE$57,25,FALSE)</f>
        <v>0</v>
      </c>
      <c r="EP9" s="318">
        <f>VLOOKUP($B9,'Sintesi (CFI-TS)'!$C$30:$AE$57,25,FALSE)</f>
        <v>0</v>
      </c>
      <c r="EQ9" s="318">
        <f>VLOOKUP($B9,'Sintesi (CFI-TS)'!$C$30:$AE$57,25,FALSE)</f>
        <v>0</v>
      </c>
      <c r="ER9" s="318">
        <f>VLOOKUP($B9,'Sintesi (CFI-TS)'!$C$30:$AE$57,25,FALSE)</f>
        <v>0</v>
      </c>
      <c r="ES9" s="318">
        <f>VLOOKUP($B9,'Sintesi (CFI-TS)'!$C$30:$AE$57,25,FALSE)</f>
        <v>0</v>
      </c>
      <c r="ET9" s="318">
        <f>VLOOKUP($B9,'Sintesi (CFI-TS)'!$C$30:$AE$57,25,FALSE)</f>
        <v>0</v>
      </c>
      <c r="EU9" s="318">
        <f>VLOOKUP($B9,'Sintesi (CFI-TS)'!$C$30:$AE$57,25,FALSE)</f>
        <v>0</v>
      </c>
      <c r="EV9" s="318">
        <f>VLOOKUP($B9,'Sintesi (CFI-TS)'!$C$30:$AE$57,25,FALSE)</f>
        <v>0</v>
      </c>
      <c r="EW9" s="318">
        <f>VLOOKUP($B9,'Sintesi (CFI-TS)'!$C$30:$AE$57,25,FALSE)</f>
        <v>0</v>
      </c>
      <c r="EX9" s="318">
        <f>VLOOKUP($B9,'Sintesi (CFI-TS)'!$C$30:$AE$57,25,FALSE)</f>
        <v>0</v>
      </c>
      <c r="EY9" s="318">
        <f>VLOOKUP($B9,'Sintesi (CFI-TS)'!$C$30:$AE$57,25,FALSE)</f>
        <v>0</v>
      </c>
      <c r="EZ9" s="318">
        <f>VLOOKUP($B9,'Sintesi (CFI-TS)'!$C$30:$AE$57,25,FALSE)</f>
        <v>0</v>
      </c>
      <c r="FA9" s="318">
        <f>VLOOKUP($B9,'Sintesi (CFI-TS)'!$C$30:$AE$57,25,FALSE)</f>
        <v>0</v>
      </c>
      <c r="FB9" s="318">
        <f>VLOOKUP($B9,'Sintesi (CFI-TS)'!$C$30:$AE$57,25,FALSE)</f>
        <v>0</v>
      </c>
      <c r="FC9" s="318">
        <f>VLOOKUP($B9,'Sintesi (CFI-TS)'!$C$30:$AE$57,25,FALSE)</f>
        <v>0</v>
      </c>
      <c r="FD9" s="318">
        <f>VLOOKUP($B9,'Sintesi (CFI-TS)'!$C$30:$AE$57,25,FALSE)</f>
        <v>0</v>
      </c>
      <c r="FE9" s="318">
        <f>VLOOKUP($B9,'Sintesi (CFI-TS)'!$C$30:$AE$57,25,FALSE)</f>
        <v>0</v>
      </c>
      <c r="FF9" s="318">
        <f>VLOOKUP($B9,'Sintesi (CFI-TS)'!$C$30:$AE$57,25,FALSE)</f>
        <v>0</v>
      </c>
      <c r="FG9" s="318">
        <f>VLOOKUP($B9,'Sintesi (CFI-TS)'!$C$30:$AE$57,25,FALSE)</f>
        <v>0</v>
      </c>
      <c r="FH9" s="318">
        <f>VLOOKUP($B9,'Sintesi (CFI-TS)'!$C$30:$AE$57,25,FALSE)</f>
        <v>0</v>
      </c>
      <c r="FI9" s="318">
        <f>VLOOKUP($B9,'Sintesi (CFI-TS)'!$C$30:$AE$57,25,FALSE)</f>
        <v>0</v>
      </c>
      <c r="FJ9" s="318">
        <f>VLOOKUP($B9,'Sintesi (CFI-TS)'!$C$30:$AE$57,25,FALSE)</f>
        <v>0</v>
      </c>
      <c r="FK9" s="318">
        <f>VLOOKUP($B9,'Sintesi (CFI-TS)'!$C$30:$AE$57,25,FALSE)</f>
        <v>0</v>
      </c>
      <c r="FL9" s="318">
        <f>VLOOKUP($B9,'Sintesi (CFI-TS)'!$C$30:$AE$57,25,FALSE)</f>
        <v>0</v>
      </c>
      <c r="FM9" s="318">
        <f>VLOOKUP($B9,'Sintesi (CFI-TS)'!$C$30:$AE$57,25,FALSE)</f>
        <v>0</v>
      </c>
      <c r="FN9" s="318">
        <f>VLOOKUP($B9,'Sintesi (CFI-TS)'!$C$30:$AE$57,25,FALSE)</f>
        <v>0</v>
      </c>
      <c r="FO9" s="318">
        <f>VLOOKUP($B9,'Sintesi (CFI-TS)'!$C$30:$AE$57,25,FALSE)</f>
        <v>0</v>
      </c>
      <c r="FP9" s="318">
        <f>VLOOKUP($B9,'Sintesi (CFI-TS)'!$C$30:$AE$57,25,FALSE)</f>
        <v>0</v>
      </c>
      <c r="FQ9" s="318">
        <f>VLOOKUP($B9,'Sintesi (CFI-TS)'!$C$30:$AE$57,25,FALSE)</f>
        <v>0</v>
      </c>
      <c r="FR9" s="318">
        <f>VLOOKUP($B9,'Sintesi (CFI-TS)'!$C$30:$AE$57,25,FALSE)</f>
        <v>0</v>
      </c>
      <c r="FS9" s="318">
        <f>VLOOKUP($B9,'Sintesi (CFI-TS)'!$C$30:$AE$57,25,FALSE)</f>
        <v>0</v>
      </c>
      <c r="FT9" s="318">
        <f>VLOOKUP($B9,'Sintesi (CFI-TS)'!$C$30:$AE$57,25,FALSE)</f>
        <v>0</v>
      </c>
      <c r="FU9" s="318">
        <f>VLOOKUP($B9,'Sintesi (CFI-TS)'!$C$30:$AE$57,25,FALSE)</f>
        <v>0</v>
      </c>
      <c r="FV9" s="318">
        <f>VLOOKUP($B9,'Sintesi (CFI-TS)'!$C$30:$AE$57,25,FALSE)</f>
        <v>0</v>
      </c>
      <c r="FW9" s="318">
        <f>VLOOKUP($B9,'Sintesi (CFI-TS)'!$C$30:$AE$57,25,FALSE)</f>
        <v>0</v>
      </c>
      <c r="FX9" s="318">
        <f>VLOOKUP($B9,'Sintesi (CFI-TS)'!$C$30:$AE$57,25,FALSE)</f>
        <v>0</v>
      </c>
      <c r="FY9" s="318">
        <f>VLOOKUP($B9,'Sintesi (CFI-TS)'!$C$30:$AE$57,25,FALSE)</f>
        <v>0</v>
      </c>
      <c r="FZ9" s="318">
        <f>VLOOKUP($B9,'Sintesi (CFI-TS)'!$C$30:$AE$57,25,FALSE)</f>
        <v>0</v>
      </c>
      <c r="GA9" s="318">
        <f>VLOOKUP($B9,'Sintesi (CFI-TS)'!$C$30:$AE$57,25,FALSE)</f>
        <v>0</v>
      </c>
      <c r="GB9" s="318">
        <f>VLOOKUP($B9,'Sintesi (CFI-TS)'!$C$30:$AE$57,25,FALSE)</f>
        <v>0</v>
      </c>
      <c r="GC9" s="318">
        <f>VLOOKUP($B9,'Sintesi (CFI-TS)'!$C$30:$AE$57,25,FALSE)</f>
        <v>0</v>
      </c>
      <c r="GD9" s="318">
        <f>VLOOKUP($B9,'Sintesi (CFI-TS)'!$C$30:$AE$57,25,FALSE)</f>
        <v>0</v>
      </c>
      <c r="GE9" s="318">
        <f>VLOOKUP($B9,'Sintesi (CFI-TS)'!$C$30:$AE$57,25,FALSE)</f>
        <v>0</v>
      </c>
      <c r="GF9" s="318">
        <f>VLOOKUP($B9,'Sintesi (CFI-TS)'!$C$30:$AE$57,25,FALSE)</f>
        <v>0</v>
      </c>
      <c r="GG9" s="318">
        <f>VLOOKUP($B9,'Sintesi (CFI-TS)'!$C$30:$AE$57,25,FALSE)</f>
        <v>0</v>
      </c>
      <c r="GH9" s="318">
        <f>VLOOKUP($B9,'Sintesi (CFI-TS)'!$C$30:$AE$57,25,FALSE)</f>
        <v>0</v>
      </c>
      <c r="GI9" s="318">
        <f>VLOOKUP($B9,'Sintesi (CFI-TS)'!$C$30:$AE$57,25,FALSE)</f>
        <v>0</v>
      </c>
      <c r="GJ9" s="318">
        <f>VLOOKUP($B9,'Sintesi (CFI-TS)'!$C$30:$AE$57,25,FALSE)</f>
        <v>0</v>
      </c>
      <c r="GK9" s="318">
        <f>VLOOKUP($B9,'Sintesi (CFI-TS)'!$C$30:$AE$57,25,FALSE)</f>
        <v>0</v>
      </c>
      <c r="GL9" s="318">
        <f>VLOOKUP($B9,'Sintesi (CFI-TS)'!$C$30:$AE$57,25,FALSE)</f>
        <v>0</v>
      </c>
      <c r="GM9" s="318">
        <f>VLOOKUP($B9,'Sintesi (CFI-TS)'!$C$30:$AE$57,25,FALSE)</f>
        <v>0</v>
      </c>
      <c r="GN9" s="318">
        <f>VLOOKUP($B9,'Sintesi (CFI-TS)'!$C$30:$AE$57,25,FALSE)</f>
        <v>0</v>
      </c>
      <c r="GO9" s="318">
        <f>VLOOKUP($B9,'Sintesi (CFI-TS)'!$C$30:$AE$57,25,FALSE)</f>
        <v>0</v>
      </c>
      <c r="GP9" s="318">
        <f>VLOOKUP($B9,'Sintesi (CFI-TS)'!$C$30:$AE$57,25,FALSE)</f>
        <v>0</v>
      </c>
      <c r="GQ9" s="318">
        <f>VLOOKUP($B9,'Sintesi (CFI-TS)'!$C$30:$AE$57,25,FALSE)</f>
        <v>0</v>
      </c>
      <c r="GR9" s="318">
        <f>VLOOKUP($B9,'Sintesi (CFI-TS)'!$C$30:$AE$57,25,FALSE)</f>
        <v>0</v>
      </c>
      <c r="GS9" s="318">
        <f>VLOOKUP($B9,'Sintesi (CFI-TS)'!$C$30:$AE$57,25,FALSE)</f>
        <v>0</v>
      </c>
      <c r="GT9" s="318">
        <f>VLOOKUP($B9,'Sintesi (CFI-TS)'!$C$30:$AE$57,25,FALSE)</f>
        <v>0</v>
      </c>
      <c r="GU9" s="318">
        <f>VLOOKUP($B9,'Sintesi (CFI-TS)'!$C$30:$AE$57,25,FALSE)</f>
        <v>0</v>
      </c>
      <c r="GV9" s="318">
        <f>VLOOKUP($B9,'Sintesi (CFI-TS)'!$C$30:$AE$57,25,FALSE)</f>
        <v>0</v>
      </c>
      <c r="GW9" s="318">
        <f>VLOOKUP($B9,'Sintesi (CFI-TS)'!$C$30:$AE$57,25,FALSE)</f>
        <v>0</v>
      </c>
      <c r="GX9" s="318">
        <f>VLOOKUP($B9,'Sintesi (CFI-TS)'!$C$30:$AE$57,25,FALSE)</f>
        <v>0</v>
      </c>
      <c r="GY9" s="318">
        <f>VLOOKUP($B9,'Sintesi (CFI-TS)'!$C$30:$AE$57,25,FALSE)</f>
        <v>0</v>
      </c>
      <c r="GZ9" s="318">
        <f>VLOOKUP($B9,'Sintesi (CFI-TS)'!$C$30:$AE$57,25,FALSE)</f>
        <v>0</v>
      </c>
      <c r="HA9" s="318">
        <f>VLOOKUP($B9,'Sintesi (CFI-TS)'!$C$30:$AE$57,25,FALSE)</f>
        <v>0</v>
      </c>
      <c r="HB9" s="318">
        <f>VLOOKUP($B9,'Sintesi (CFI-TS)'!$C$30:$AE$57,25,FALSE)</f>
        <v>0</v>
      </c>
      <c r="HC9" s="318">
        <f>VLOOKUP($B9,'Sintesi (CFI-TS)'!$C$30:$AE$57,25,FALSE)</f>
        <v>0</v>
      </c>
      <c r="HD9" s="318">
        <f>VLOOKUP($B9,'Sintesi (CFI-TS)'!$C$30:$AE$57,25,FALSE)</f>
        <v>0</v>
      </c>
      <c r="HE9" s="318">
        <f>VLOOKUP($B9,'Sintesi (CFI-TS)'!$C$30:$AE$57,25,FALSE)</f>
        <v>0</v>
      </c>
      <c r="HF9" s="318">
        <f>VLOOKUP($B9,'Sintesi (CFI-TS)'!$C$30:$AE$57,25,FALSE)</f>
        <v>0</v>
      </c>
      <c r="HG9" s="318">
        <f>VLOOKUP($B9,'Sintesi (CFI-TS)'!$C$30:$AE$57,25,FALSE)</f>
        <v>0</v>
      </c>
      <c r="HH9" s="318">
        <f>VLOOKUP($B9,'Sintesi (CFI-TS)'!$C$30:$AE$57,25,FALSE)</f>
        <v>0</v>
      </c>
      <c r="HI9" s="318">
        <f>VLOOKUP($B9,'Sintesi (CFI-TS)'!$C$30:$AE$57,25,FALSE)</f>
        <v>0</v>
      </c>
      <c r="HJ9" s="318">
        <f>VLOOKUP($B9,'Sintesi (CFI-TS)'!$C$30:$AE$57,25,FALSE)</f>
        <v>0</v>
      </c>
      <c r="HK9" s="318">
        <f>VLOOKUP($B9,'Sintesi (CFI-TS)'!$C$30:$AE$57,25,FALSE)</f>
        <v>0</v>
      </c>
      <c r="HL9" s="318">
        <f>VLOOKUP($B9,'Sintesi (CFI-TS)'!$C$30:$AE$57,25,FALSE)</f>
        <v>0</v>
      </c>
      <c r="HM9" s="318">
        <f>VLOOKUP($B9,'Sintesi (CFI-TS)'!$C$30:$AE$57,25,FALSE)</f>
        <v>0</v>
      </c>
      <c r="HN9" s="318">
        <f>VLOOKUP($B9,'Sintesi (CFI-TS)'!$C$30:$AE$57,25,FALSE)</f>
        <v>0</v>
      </c>
      <c r="HO9" s="318">
        <f>VLOOKUP($B9,'Sintesi (CFI-TS)'!$C$30:$AE$57,25,FALSE)</f>
        <v>0</v>
      </c>
      <c r="HP9" s="318"/>
      <c r="HQ9" s="318"/>
      <c r="HR9" s="318"/>
      <c r="HS9" s="319">
        <v>0</v>
      </c>
      <c r="HT9" s="319">
        <v>0</v>
      </c>
      <c r="HU9" s="319">
        <v>0</v>
      </c>
      <c r="HV9" s="319">
        <v>0</v>
      </c>
      <c r="HW9" s="319">
        <v>0</v>
      </c>
      <c r="HX9" s="319">
        <v>0</v>
      </c>
      <c r="HY9" s="319">
        <v>0</v>
      </c>
      <c r="HZ9" s="319">
        <v>0</v>
      </c>
      <c r="IA9" s="319">
        <v>0</v>
      </c>
      <c r="IB9" s="319">
        <v>0</v>
      </c>
      <c r="IC9" s="319">
        <v>0</v>
      </c>
      <c r="ID9" s="319">
        <v>0</v>
      </c>
      <c r="IE9" s="319">
        <v>0</v>
      </c>
      <c r="IF9" s="319">
        <v>0</v>
      </c>
      <c r="IG9" s="319">
        <v>0</v>
      </c>
      <c r="IH9" s="319">
        <v>0</v>
      </c>
      <c r="II9" s="319">
        <v>0</v>
      </c>
      <c r="IJ9" s="319">
        <v>0</v>
      </c>
      <c r="IK9" s="319">
        <v>0</v>
      </c>
      <c r="IL9" s="319">
        <v>0</v>
      </c>
      <c r="IM9" s="319">
        <v>0</v>
      </c>
      <c r="IN9" s="319">
        <v>0</v>
      </c>
      <c r="IO9" s="319">
        <v>0</v>
      </c>
      <c r="IP9" s="319">
        <f>VLOOKUP($B9,'Sintesi (CFI-TS)'!$C$30:$AE$57,27,FALSE)</f>
        <v>0</v>
      </c>
      <c r="IQ9" s="319">
        <f>VLOOKUP($B9,'Sintesi (CFI-TS)'!$C$30:$AE$57,27,FALSE)</f>
        <v>0</v>
      </c>
      <c r="IR9" s="319">
        <f>VLOOKUP($B9,'Sintesi (CFI-TS)'!$C$30:$AE$57,27,FALSE)</f>
        <v>0</v>
      </c>
      <c r="IS9" s="319">
        <f>VLOOKUP($B9,'Sintesi (CFI-TS)'!$C$30:$AE$57,27,FALSE)</f>
        <v>0</v>
      </c>
      <c r="IT9" s="319">
        <f>VLOOKUP($B9,'Sintesi (CFI-TS)'!$C$30:$AE$57,27,FALSE)</f>
        <v>0</v>
      </c>
      <c r="IU9" s="319">
        <f>VLOOKUP($B9,'Sintesi (CFI-TS)'!$C$30:$AE$57,27,FALSE)</f>
        <v>0</v>
      </c>
      <c r="IV9" s="319">
        <f>VLOOKUP($B9,'Sintesi (CFI-TS)'!$C$30:$AE$57,27,FALSE)</f>
        <v>0</v>
      </c>
      <c r="IW9" s="319">
        <f>VLOOKUP($B9,'Sintesi (CFI-TS)'!$C$30:$AE$57,27,FALSE)</f>
        <v>0</v>
      </c>
      <c r="IX9" s="319">
        <f>VLOOKUP($B9,'Sintesi (CFI-TS)'!$C$30:$AE$57,27,FALSE)</f>
        <v>0</v>
      </c>
      <c r="IY9" s="319">
        <f>VLOOKUP($B9,'Sintesi (CFI-TS)'!$C$30:$AE$57,27,FALSE)</f>
        <v>0</v>
      </c>
      <c r="IZ9" s="319">
        <f>VLOOKUP($B9,'Sintesi (CFI-TS)'!$C$30:$AE$57,27,FALSE)</f>
        <v>0</v>
      </c>
      <c r="JA9" s="319">
        <f>VLOOKUP($B9,'Sintesi (CFI-TS)'!$C$30:$AE$57,27,FALSE)</f>
        <v>0</v>
      </c>
      <c r="JB9" s="319">
        <f>VLOOKUP($B9,'Sintesi (CFI-TS)'!$C$30:$AE$57,27,FALSE)</f>
        <v>0</v>
      </c>
      <c r="JC9" s="319">
        <f>VLOOKUP($B9,'Sintesi (CFI-TS)'!$C$30:$AE$57,27,FALSE)</f>
        <v>0</v>
      </c>
      <c r="JD9" s="319">
        <f>VLOOKUP($B9,'Sintesi (CFI-TS)'!$C$30:$AE$57,27,FALSE)</f>
        <v>0</v>
      </c>
      <c r="JE9" s="319">
        <f>VLOOKUP($B9,'Sintesi (CFI-TS)'!$C$30:$AE$57,27,FALSE)</f>
        <v>0</v>
      </c>
      <c r="JF9" s="319">
        <f>VLOOKUP($B9,'Sintesi (CFI-TS)'!$C$30:$AE$57,27,FALSE)</f>
        <v>0</v>
      </c>
      <c r="JG9" s="319">
        <f>VLOOKUP($B9,'Sintesi (CFI-TS)'!$C$30:$AE$57,27,FALSE)</f>
        <v>0</v>
      </c>
      <c r="JH9" s="319">
        <f>VLOOKUP($B9,'Sintesi (CFI-TS)'!$C$30:$AE$57,27,FALSE)</f>
        <v>0</v>
      </c>
      <c r="JI9" s="319">
        <f>VLOOKUP($B9,'Sintesi (CFI-TS)'!$C$30:$AE$57,27,FALSE)</f>
        <v>0</v>
      </c>
      <c r="JJ9" s="319">
        <f>VLOOKUP($B9,'Sintesi (CFI-TS)'!$C$30:$AE$57,27,FALSE)</f>
        <v>0</v>
      </c>
      <c r="JK9" s="319">
        <f>VLOOKUP($B9,'Sintesi (CFI-TS)'!$C$30:$AE$57,27,FALSE)</f>
        <v>0</v>
      </c>
      <c r="JL9" s="319">
        <f>VLOOKUP($B9,'Sintesi (CFI-TS)'!$C$30:$AE$57,27,FALSE)</f>
        <v>0</v>
      </c>
      <c r="JM9" s="319">
        <f>VLOOKUP($B9,'Sintesi (CFI-TS)'!$C$30:$AE$57,27,FALSE)</f>
        <v>0</v>
      </c>
      <c r="JN9" s="319">
        <f>VLOOKUP($B9,'Sintesi (CFI-TS)'!$C$30:$AE$57,27,FALSE)</f>
        <v>0</v>
      </c>
      <c r="JO9" s="319">
        <f>VLOOKUP($B9,'Sintesi (CFI-TS)'!$C$30:$AE$57,27,FALSE)</f>
        <v>0</v>
      </c>
      <c r="JP9" s="319">
        <f>VLOOKUP($B9,'Sintesi (CFI-TS)'!$C$30:$AE$57,27,FALSE)</f>
        <v>0</v>
      </c>
      <c r="JQ9" s="319">
        <f>VLOOKUP($B9,'Sintesi (CFI-TS)'!$C$30:$AE$57,27,FALSE)</f>
        <v>0</v>
      </c>
      <c r="JR9" s="319">
        <f>VLOOKUP($B9,'Sintesi (CFI-TS)'!$C$30:$AE$57,27,FALSE)</f>
        <v>0</v>
      </c>
      <c r="JS9" s="319">
        <f>VLOOKUP($B9,'Sintesi (CFI-TS)'!$C$30:$AE$57,27,FALSE)</f>
        <v>0</v>
      </c>
      <c r="JT9" s="319">
        <f>VLOOKUP($B9,'Sintesi (CFI-TS)'!$C$30:$AE$57,27,FALSE)</f>
        <v>0</v>
      </c>
      <c r="JU9" s="319">
        <f>VLOOKUP($B9,'Sintesi (CFI-TS)'!$C$30:$AE$57,27,FALSE)</f>
        <v>0</v>
      </c>
      <c r="JV9" s="319">
        <f>VLOOKUP($B9,'Sintesi (CFI-TS)'!$C$30:$AE$57,27,FALSE)</f>
        <v>0</v>
      </c>
      <c r="JW9" s="319">
        <f>VLOOKUP($B9,'Sintesi (CFI-TS)'!$C$30:$AE$57,27,FALSE)</f>
        <v>0</v>
      </c>
      <c r="JX9" s="319">
        <f>VLOOKUP($B9,'Sintesi (CFI-TS)'!$C$30:$AE$57,27,FALSE)</f>
        <v>0</v>
      </c>
      <c r="JY9" s="319">
        <f>VLOOKUP($B9,'Sintesi (CFI-TS)'!$C$30:$AE$57,27,FALSE)</f>
        <v>0</v>
      </c>
      <c r="JZ9" s="319">
        <f>VLOOKUP($B9,'Sintesi (CFI-TS)'!$C$30:$AE$57,27,FALSE)</f>
        <v>0</v>
      </c>
      <c r="KA9" s="319">
        <f>VLOOKUP($B9,'Sintesi (CFI-TS)'!$C$30:$AE$57,27,FALSE)</f>
        <v>0</v>
      </c>
      <c r="KB9" s="319">
        <f>VLOOKUP($B9,'Sintesi (CFI-TS)'!$C$30:$AE$57,27,FALSE)</f>
        <v>0</v>
      </c>
      <c r="KC9" s="319">
        <f>VLOOKUP($B9,'Sintesi (CFI-TS)'!$C$30:$AE$57,27,FALSE)</f>
        <v>0</v>
      </c>
      <c r="KD9" s="319">
        <f>VLOOKUP($B9,'Sintesi (CFI-TS)'!$C$30:$AE$57,27,FALSE)</f>
        <v>0</v>
      </c>
      <c r="KE9" s="319">
        <f>VLOOKUP($B9,'Sintesi (CFI-TS)'!$C$30:$AE$57,27,FALSE)</f>
        <v>0</v>
      </c>
      <c r="KF9" s="319">
        <f>VLOOKUP($B9,'Sintesi (CFI-TS)'!$C$30:$AE$57,27,FALSE)</f>
        <v>0</v>
      </c>
      <c r="KG9" s="319">
        <f>VLOOKUP($B9,'Sintesi (CFI-TS)'!$C$30:$AE$57,27,FALSE)</f>
        <v>0</v>
      </c>
      <c r="KH9" s="319">
        <f>VLOOKUP($B9,'Sintesi (CFI-TS)'!$C$30:$AE$57,27,FALSE)</f>
        <v>0</v>
      </c>
      <c r="KI9" s="319">
        <f>VLOOKUP($B9,'Sintesi (CFI-TS)'!$C$30:$AE$57,27,FALSE)</f>
        <v>0</v>
      </c>
      <c r="KJ9" s="319">
        <f>VLOOKUP($B9,'Sintesi (CFI-TS)'!$C$30:$AE$57,27,FALSE)</f>
        <v>0</v>
      </c>
      <c r="KK9" s="319">
        <f>VLOOKUP($B9,'Sintesi (CFI-TS)'!$C$30:$AE$57,27,FALSE)</f>
        <v>0</v>
      </c>
      <c r="KL9" s="319">
        <f>VLOOKUP($B9,'Sintesi (CFI-TS)'!$C$30:$AE$57,27,FALSE)</f>
        <v>0</v>
      </c>
      <c r="KM9" s="319">
        <f>VLOOKUP($B9,'Sintesi (CFI-TS)'!$C$30:$AE$57,27,FALSE)</f>
        <v>0</v>
      </c>
      <c r="KN9" s="319">
        <f>VLOOKUP($B9,'Sintesi (CFI-TS)'!$C$30:$AE$57,27,FALSE)</f>
        <v>0</v>
      </c>
      <c r="KO9" s="319">
        <f>VLOOKUP($B9,'Sintesi (CFI-TS)'!$C$30:$AE$57,27,FALSE)</f>
        <v>0</v>
      </c>
      <c r="KP9" s="319">
        <f>VLOOKUP($B9,'Sintesi (CFI-TS)'!$C$30:$AE$57,27,FALSE)</f>
        <v>0</v>
      </c>
      <c r="KQ9" s="319">
        <f>VLOOKUP($B9,'Sintesi (CFI-TS)'!$C$30:$AE$57,27,FALSE)</f>
        <v>0</v>
      </c>
      <c r="KR9" s="319">
        <f>VLOOKUP($B9,'Sintesi (CFI-TS)'!$C$30:$AE$57,27,FALSE)</f>
        <v>0</v>
      </c>
      <c r="KS9" s="319">
        <f>VLOOKUP($B9,'Sintesi (CFI-TS)'!$C$30:$AE$57,27,FALSE)</f>
        <v>0</v>
      </c>
      <c r="KT9" s="319">
        <f>VLOOKUP($B9,'Sintesi (CFI-TS)'!$C$30:$AE$57,27,FALSE)</f>
        <v>0</v>
      </c>
      <c r="KU9" s="319">
        <f>VLOOKUP($B9,'Sintesi (CFI-TS)'!$C$30:$AE$57,27,FALSE)</f>
        <v>0</v>
      </c>
      <c r="KV9" s="319">
        <f>VLOOKUP($B9,'Sintesi (CFI-TS)'!$C$30:$AE$57,27,FALSE)</f>
        <v>0</v>
      </c>
      <c r="KW9" s="319">
        <f>VLOOKUP($B9,'Sintesi (CFI-TS)'!$C$30:$AE$57,27,FALSE)</f>
        <v>0</v>
      </c>
      <c r="KX9" s="319">
        <f>VLOOKUP($B9,'Sintesi (CFI-TS)'!$C$30:$AE$57,27,FALSE)</f>
        <v>0</v>
      </c>
      <c r="KY9" s="319">
        <f>VLOOKUP($B9,'Sintesi (CFI-TS)'!$C$30:$AE$57,27,FALSE)</f>
        <v>0</v>
      </c>
      <c r="KZ9" s="319">
        <f>VLOOKUP($B9,'Sintesi (CFI-TS)'!$C$30:$AE$57,27,FALSE)</f>
        <v>0</v>
      </c>
      <c r="LA9" s="319">
        <f>VLOOKUP($B9,'Sintesi (CFI-TS)'!$C$30:$AE$57,27,FALSE)</f>
        <v>0</v>
      </c>
      <c r="LB9" s="319">
        <f>VLOOKUP($B9,'Sintesi (CFI-TS)'!$C$30:$AE$57,27,FALSE)</f>
        <v>0</v>
      </c>
      <c r="LC9" s="319">
        <f>VLOOKUP($B9,'Sintesi (CFI-TS)'!$C$30:$AE$57,27,FALSE)</f>
        <v>0</v>
      </c>
      <c r="LD9" s="319">
        <f>VLOOKUP($B9,'Sintesi (CFI-TS)'!$C$30:$AE$57,27,FALSE)</f>
        <v>0</v>
      </c>
      <c r="LE9" s="319">
        <f>VLOOKUP($B9,'Sintesi (CFI-TS)'!$C$30:$AE$57,27,FALSE)</f>
        <v>0</v>
      </c>
      <c r="LF9" s="319">
        <f>VLOOKUP($B9,'Sintesi (CFI-TS)'!$C$30:$AE$57,27,FALSE)</f>
        <v>0</v>
      </c>
      <c r="LG9" s="319">
        <f>VLOOKUP($B9,'Sintesi (CFI-TS)'!$C$30:$AE$57,27,FALSE)</f>
        <v>0</v>
      </c>
      <c r="LH9" s="319">
        <f>VLOOKUP($B9,'Sintesi (CFI-TS)'!$C$30:$AE$57,27,FALSE)</f>
        <v>0</v>
      </c>
      <c r="LI9" s="319">
        <f>VLOOKUP($B9,'Sintesi (CFI-TS)'!$C$30:$AE$57,27,FALSE)</f>
        <v>0</v>
      </c>
      <c r="LJ9" s="319">
        <f>VLOOKUP($B9,'Sintesi (CFI-TS)'!$C$30:$AE$57,27,FALSE)</f>
        <v>0</v>
      </c>
      <c r="LK9" s="319">
        <f>VLOOKUP($B9,'Sintesi (CFI-TS)'!$C$30:$AE$57,27,FALSE)</f>
        <v>0</v>
      </c>
      <c r="LL9" s="319">
        <f>VLOOKUP($B9,'Sintesi (CFI-TS)'!$C$30:$AE$57,27,FALSE)</f>
        <v>0</v>
      </c>
      <c r="LM9" s="319">
        <f>VLOOKUP($B9,'Sintesi (CFI-TS)'!$C$30:$AE$57,27,FALSE)</f>
        <v>0</v>
      </c>
      <c r="LN9" s="319">
        <f>VLOOKUP($B9,'Sintesi (CFI-TS)'!$C$30:$AE$57,27,FALSE)</f>
        <v>0</v>
      </c>
      <c r="LO9" s="319">
        <f>VLOOKUP($B9,'Sintesi (CFI-TS)'!$C$30:$AE$57,27,FALSE)</f>
        <v>0</v>
      </c>
      <c r="LP9" s="319">
        <f>VLOOKUP($B9,'Sintesi (CFI-TS)'!$C$30:$AE$57,27,FALSE)</f>
        <v>0</v>
      </c>
      <c r="LQ9" s="319">
        <f>VLOOKUP($B9,'Sintesi (CFI-TS)'!$C$30:$AE$57,27,FALSE)</f>
        <v>0</v>
      </c>
      <c r="LR9" s="319">
        <f>VLOOKUP($B9,'Sintesi (CFI-TS)'!$C$30:$AE$57,27,FALSE)</f>
        <v>0</v>
      </c>
      <c r="LS9" s="319"/>
      <c r="LT9" s="319"/>
      <c r="LU9" s="319"/>
      <c r="LV9" s="320">
        <v>0</v>
      </c>
      <c r="LW9" s="320">
        <v>0</v>
      </c>
      <c r="LX9" s="320">
        <v>0</v>
      </c>
      <c r="LY9" s="320">
        <v>0</v>
      </c>
      <c r="LZ9" s="320">
        <v>0</v>
      </c>
      <c r="MA9" s="320">
        <v>0</v>
      </c>
      <c r="MB9" s="320">
        <v>0</v>
      </c>
      <c r="MC9" s="320">
        <v>0</v>
      </c>
      <c r="MD9" s="320">
        <v>0</v>
      </c>
      <c r="ME9" s="320">
        <v>0</v>
      </c>
      <c r="MF9" s="320">
        <v>0</v>
      </c>
      <c r="MG9" s="320">
        <v>0</v>
      </c>
      <c r="MH9" s="320">
        <v>0</v>
      </c>
      <c r="MI9" s="320">
        <v>0</v>
      </c>
      <c r="MJ9" s="320">
        <v>0</v>
      </c>
      <c r="MK9" s="320">
        <v>0</v>
      </c>
      <c r="ML9" s="320">
        <v>0</v>
      </c>
      <c r="MM9" s="320">
        <v>0</v>
      </c>
      <c r="MN9" s="320">
        <v>0</v>
      </c>
      <c r="MO9" s="320">
        <v>0</v>
      </c>
      <c r="MP9" s="320">
        <v>0</v>
      </c>
      <c r="MQ9" s="320">
        <v>0</v>
      </c>
      <c r="MR9" s="320">
        <v>0</v>
      </c>
      <c r="MS9" s="320">
        <f>VLOOKUP($B9,'Sintesi (CFI-TS)'!$C$30:$AE$57,26,FALSE)</f>
        <v>0</v>
      </c>
      <c r="MT9" s="320">
        <f>VLOOKUP($B9,'Sintesi (CFI-TS)'!$C$30:$AE$57,26,FALSE)</f>
        <v>0</v>
      </c>
      <c r="MU9" s="320">
        <f>VLOOKUP($B9,'Sintesi (CFI-TS)'!$C$30:$AE$57,26,FALSE)</f>
        <v>0</v>
      </c>
      <c r="MV9" s="320">
        <f>VLOOKUP($B9,'Sintesi (CFI-TS)'!$C$30:$AE$57,26,FALSE)</f>
        <v>0</v>
      </c>
      <c r="MW9" s="320">
        <f>VLOOKUP($B9,'Sintesi (CFI-TS)'!$C$30:$AE$57,26,FALSE)</f>
        <v>0</v>
      </c>
      <c r="MX9" s="320">
        <f>VLOOKUP($B9,'Sintesi (CFI-TS)'!$C$30:$AE$57,26,FALSE)</f>
        <v>0</v>
      </c>
      <c r="MY9" s="320">
        <f>VLOOKUP($B9,'Sintesi (CFI-TS)'!$C$30:$AE$57,26,FALSE)</f>
        <v>0</v>
      </c>
      <c r="MZ9" s="320">
        <f>VLOOKUP($B9,'Sintesi (CFI-TS)'!$C$30:$AE$57,26,FALSE)</f>
        <v>0</v>
      </c>
      <c r="NA9" s="320">
        <f>VLOOKUP($B9,'Sintesi (CFI-TS)'!$C$30:$AE$57,26,FALSE)</f>
        <v>0</v>
      </c>
      <c r="NB9" s="320">
        <f>VLOOKUP($B9,'Sintesi (CFI-TS)'!$C$30:$AE$57,26,FALSE)</f>
        <v>0</v>
      </c>
      <c r="NC9" s="320">
        <f>VLOOKUP($B9,'Sintesi (CFI-TS)'!$C$30:$AE$57,26,FALSE)</f>
        <v>0</v>
      </c>
      <c r="ND9" s="320">
        <f>VLOOKUP($B9,'Sintesi (CFI-TS)'!$C$30:$AE$57,26,FALSE)</f>
        <v>0</v>
      </c>
      <c r="NE9" s="320">
        <f>VLOOKUP($B9,'Sintesi (CFI-TS)'!$C$30:$AE$57,26,FALSE)</f>
        <v>0</v>
      </c>
      <c r="NF9" s="320">
        <f>VLOOKUP($B9,'Sintesi (CFI-TS)'!$C$30:$AE$57,26,FALSE)</f>
        <v>0</v>
      </c>
      <c r="NG9" s="320">
        <f>VLOOKUP($B9,'Sintesi (CFI-TS)'!$C$30:$AE$57,26,FALSE)</f>
        <v>0</v>
      </c>
      <c r="NH9" s="320">
        <f>VLOOKUP($B9,'Sintesi (CFI-TS)'!$C$30:$AE$57,26,FALSE)</f>
        <v>0</v>
      </c>
      <c r="NI9" s="320">
        <f>VLOOKUP($B9,'Sintesi (CFI-TS)'!$C$30:$AE$57,26,FALSE)</f>
        <v>0</v>
      </c>
      <c r="NJ9" s="320">
        <f>VLOOKUP($B9,'Sintesi (CFI-TS)'!$C$30:$AE$57,26,FALSE)</f>
        <v>0</v>
      </c>
      <c r="NK9" s="320">
        <f>VLOOKUP($B9,'Sintesi (CFI-TS)'!$C$30:$AE$57,26,FALSE)</f>
        <v>0</v>
      </c>
      <c r="NL9" s="320">
        <f>VLOOKUP($B9,'Sintesi (CFI-TS)'!$C$30:$AE$57,26,FALSE)</f>
        <v>0</v>
      </c>
      <c r="NM9" s="320">
        <f>VLOOKUP($B9,'Sintesi (CFI-TS)'!$C$30:$AE$57,26,FALSE)</f>
        <v>0</v>
      </c>
      <c r="NN9" s="320">
        <f>VLOOKUP($B9,'Sintesi (CFI-TS)'!$C$30:$AE$57,26,FALSE)</f>
        <v>0</v>
      </c>
      <c r="NO9" s="320">
        <f>VLOOKUP($B9,'Sintesi (CFI-TS)'!$C$30:$AE$57,26,FALSE)</f>
        <v>0</v>
      </c>
      <c r="NP9" s="320">
        <f>VLOOKUP($B9,'Sintesi (CFI-TS)'!$C$30:$AE$57,26,FALSE)</f>
        <v>0</v>
      </c>
      <c r="NQ9" s="320">
        <f>VLOOKUP($B9,'Sintesi (CFI-TS)'!$C$30:$AE$57,26,FALSE)</f>
        <v>0</v>
      </c>
      <c r="NR9" s="320">
        <f>VLOOKUP($B9,'Sintesi (CFI-TS)'!$C$30:$AE$57,26,FALSE)</f>
        <v>0</v>
      </c>
      <c r="NS9" s="320">
        <f>VLOOKUP($B9,'Sintesi (CFI-TS)'!$C$30:$AE$57,26,FALSE)</f>
        <v>0</v>
      </c>
      <c r="NT9" s="320">
        <f>VLOOKUP($B9,'Sintesi (CFI-TS)'!$C$30:$AE$57,26,FALSE)</f>
        <v>0</v>
      </c>
      <c r="NU9" s="320">
        <f>VLOOKUP($B9,'Sintesi (CFI-TS)'!$C$30:$AE$57,26,FALSE)</f>
        <v>0</v>
      </c>
      <c r="NV9" s="320">
        <f>VLOOKUP($B9,'Sintesi (CFI-TS)'!$C$30:$AE$57,26,FALSE)</f>
        <v>0</v>
      </c>
      <c r="NW9" s="320">
        <f>VLOOKUP($B9,'Sintesi (CFI-TS)'!$C$30:$AE$57,26,FALSE)</f>
        <v>0</v>
      </c>
      <c r="NX9" s="320">
        <f>VLOOKUP($B9,'Sintesi (CFI-TS)'!$C$30:$AE$57,26,FALSE)</f>
        <v>0</v>
      </c>
      <c r="NY9" s="320">
        <f>VLOOKUP($B9,'Sintesi (CFI-TS)'!$C$30:$AE$57,26,FALSE)</f>
        <v>0</v>
      </c>
      <c r="NZ9" s="320">
        <f>VLOOKUP($B9,'Sintesi (CFI-TS)'!$C$30:$AE$57,26,FALSE)</f>
        <v>0</v>
      </c>
      <c r="OA9" s="320">
        <f>VLOOKUP($B9,'Sintesi (CFI-TS)'!$C$30:$AE$57,26,FALSE)</f>
        <v>0</v>
      </c>
      <c r="OB9" s="320">
        <f>VLOOKUP($B9,'Sintesi (CFI-TS)'!$C$30:$AE$57,26,FALSE)</f>
        <v>0</v>
      </c>
      <c r="OC9" s="320">
        <f>VLOOKUP($B9,'Sintesi (CFI-TS)'!$C$30:$AE$57,26,FALSE)</f>
        <v>0</v>
      </c>
      <c r="OD9" s="320">
        <f>VLOOKUP($B9,'Sintesi (CFI-TS)'!$C$30:$AE$57,26,FALSE)</f>
        <v>0</v>
      </c>
      <c r="OE9" s="320">
        <f>VLOOKUP($B9,'Sintesi (CFI-TS)'!$C$30:$AE$57,26,FALSE)</f>
        <v>0</v>
      </c>
      <c r="OF9" s="320">
        <f>VLOOKUP($B9,'Sintesi (CFI-TS)'!$C$30:$AE$57,26,FALSE)</f>
        <v>0</v>
      </c>
      <c r="OG9" s="320">
        <f>VLOOKUP($B9,'Sintesi (CFI-TS)'!$C$30:$AE$57,26,FALSE)</f>
        <v>0</v>
      </c>
      <c r="OH9" s="320">
        <f>VLOOKUP($B9,'Sintesi (CFI-TS)'!$C$30:$AE$57,26,FALSE)</f>
        <v>0</v>
      </c>
      <c r="OI9" s="320">
        <f>VLOOKUP($B9,'Sintesi (CFI-TS)'!$C$30:$AE$57,26,FALSE)</f>
        <v>0</v>
      </c>
      <c r="OJ9" s="320">
        <f>VLOOKUP($B9,'Sintesi (CFI-TS)'!$C$30:$AE$57,26,FALSE)</f>
        <v>0</v>
      </c>
      <c r="OK9" s="320">
        <f>VLOOKUP($B9,'Sintesi (CFI-TS)'!$C$30:$AE$57,26,FALSE)</f>
        <v>0</v>
      </c>
      <c r="OL9" s="320">
        <f>VLOOKUP($B9,'Sintesi (CFI-TS)'!$C$30:$AE$57,26,FALSE)</f>
        <v>0</v>
      </c>
      <c r="OM9" s="320">
        <f>VLOOKUP($B9,'Sintesi (CFI-TS)'!$C$30:$AE$57,26,FALSE)</f>
        <v>0</v>
      </c>
      <c r="ON9" s="320">
        <f>VLOOKUP($B9,'Sintesi (CFI-TS)'!$C$30:$AE$57,26,FALSE)</f>
        <v>0</v>
      </c>
      <c r="OO9" s="320">
        <f>VLOOKUP($B9,'Sintesi (CFI-TS)'!$C$30:$AE$57,26,FALSE)</f>
        <v>0</v>
      </c>
      <c r="OP9" s="320">
        <f>VLOOKUP($B9,'Sintesi (CFI-TS)'!$C$30:$AE$57,26,FALSE)</f>
        <v>0</v>
      </c>
      <c r="OQ9" s="320">
        <f>VLOOKUP($B9,'Sintesi (CFI-TS)'!$C$30:$AE$57,26,FALSE)</f>
        <v>0</v>
      </c>
      <c r="OR9" s="320">
        <f>VLOOKUP($B9,'Sintesi (CFI-TS)'!$C$30:$AE$57,26,FALSE)</f>
        <v>0</v>
      </c>
      <c r="OS9" s="320">
        <f>VLOOKUP($B9,'Sintesi (CFI-TS)'!$C$30:$AE$57,26,FALSE)</f>
        <v>0</v>
      </c>
      <c r="OT9" s="320">
        <f>VLOOKUP($B9,'Sintesi (CFI-TS)'!$C$30:$AE$57,26,FALSE)</f>
        <v>0</v>
      </c>
      <c r="OU9" s="320">
        <f>VLOOKUP($B9,'Sintesi (CFI-TS)'!$C$30:$AE$57,26,FALSE)</f>
        <v>0</v>
      </c>
      <c r="OV9" s="320">
        <f>VLOOKUP($B9,'Sintesi (CFI-TS)'!$C$30:$AE$57,26,FALSE)</f>
        <v>0</v>
      </c>
      <c r="OW9" s="320">
        <f>VLOOKUP($B9,'Sintesi (CFI-TS)'!$C$30:$AE$57,26,FALSE)</f>
        <v>0</v>
      </c>
      <c r="OX9" s="320">
        <f>VLOOKUP($B9,'Sintesi (CFI-TS)'!$C$30:$AE$57,26,FALSE)</f>
        <v>0</v>
      </c>
      <c r="OY9" s="320">
        <f>VLOOKUP($B9,'Sintesi (CFI-TS)'!$C$30:$AE$57,26,FALSE)</f>
        <v>0</v>
      </c>
      <c r="OZ9" s="320">
        <f>VLOOKUP($B9,'Sintesi (CFI-TS)'!$C$30:$AE$57,26,FALSE)</f>
        <v>0</v>
      </c>
      <c r="PA9" s="320">
        <f>VLOOKUP($B9,'Sintesi (CFI-TS)'!$C$30:$AE$57,26,FALSE)</f>
        <v>0</v>
      </c>
      <c r="PB9" s="320">
        <f>VLOOKUP($B9,'Sintesi (CFI-TS)'!$C$30:$AE$57,26,FALSE)</f>
        <v>0</v>
      </c>
      <c r="PC9" s="320">
        <f>VLOOKUP($B9,'Sintesi (CFI-TS)'!$C$30:$AE$57,26,FALSE)</f>
        <v>0</v>
      </c>
      <c r="PD9" s="320">
        <f>VLOOKUP($B9,'Sintesi (CFI-TS)'!$C$30:$AE$57,26,FALSE)</f>
        <v>0</v>
      </c>
      <c r="PE9" s="320">
        <f>VLOOKUP($B9,'Sintesi (CFI-TS)'!$C$30:$AE$57,26,FALSE)</f>
        <v>0</v>
      </c>
      <c r="PF9" s="320">
        <f>VLOOKUP($B9,'Sintesi (CFI-TS)'!$C$30:$AE$57,26,FALSE)</f>
        <v>0</v>
      </c>
      <c r="PG9" s="320">
        <f>VLOOKUP($B9,'Sintesi (CFI-TS)'!$C$30:$AE$57,26,FALSE)</f>
        <v>0</v>
      </c>
      <c r="PH9" s="320">
        <f>VLOOKUP($B9,'Sintesi (CFI-TS)'!$C$30:$AE$57,26,FALSE)</f>
        <v>0</v>
      </c>
      <c r="PI9" s="320">
        <f>VLOOKUP($B9,'Sintesi (CFI-TS)'!$C$30:$AE$57,26,FALSE)</f>
        <v>0</v>
      </c>
      <c r="PJ9" s="320">
        <f>VLOOKUP($B9,'Sintesi (CFI-TS)'!$C$30:$AE$57,26,FALSE)</f>
        <v>0</v>
      </c>
      <c r="PK9" s="320">
        <f>VLOOKUP($B9,'Sintesi (CFI-TS)'!$C$30:$AE$57,26,FALSE)</f>
        <v>0</v>
      </c>
      <c r="PL9" s="320">
        <f>VLOOKUP($B9,'Sintesi (CFI-TS)'!$C$30:$AE$57,26,FALSE)</f>
        <v>0</v>
      </c>
      <c r="PM9" s="320">
        <f>VLOOKUP($B9,'Sintesi (CFI-TS)'!$C$30:$AE$57,26,FALSE)</f>
        <v>0</v>
      </c>
      <c r="PN9" s="320">
        <f>VLOOKUP($B9,'Sintesi (CFI-TS)'!$C$30:$AE$57,26,FALSE)</f>
        <v>0</v>
      </c>
      <c r="PO9" s="320">
        <f>VLOOKUP($B9,'Sintesi (CFI-TS)'!$C$30:$AE$57,26,FALSE)</f>
        <v>0</v>
      </c>
      <c r="PP9" s="320">
        <f>VLOOKUP($B9,'Sintesi (CFI-TS)'!$C$30:$AE$57,26,FALSE)</f>
        <v>0</v>
      </c>
      <c r="PQ9" s="320">
        <f>VLOOKUP($B9,'Sintesi (CFI-TS)'!$C$30:$AE$57,26,FALSE)</f>
        <v>0</v>
      </c>
      <c r="PR9" s="320">
        <f>VLOOKUP($B9,'Sintesi (CFI-TS)'!$C$30:$AE$57,26,FALSE)</f>
        <v>0</v>
      </c>
      <c r="PS9" s="320">
        <f>VLOOKUP($B9,'Sintesi (CFI-TS)'!$C$30:$AE$57,26,FALSE)</f>
        <v>0</v>
      </c>
      <c r="PT9" s="320">
        <f>VLOOKUP($B9,'Sintesi (CFI-TS)'!$C$30:$AE$57,26,FALSE)</f>
        <v>0</v>
      </c>
      <c r="PU9" s="320">
        <f>VLOOKUP($B9,'Sintesi (CFI-TS)'!$C$30:$AE$57,26,FALSE)</f>
        <v>0</v>
      </c>
      <c r="PV9" s="320"/>
      <c r="PW9" s="320"/>
      <c r="PX9" s="320"/>
      <c r="PY9" s="321">
        <v>0</v>
      </c>
      <c r="PZ9" s="321">
        <v>0</v>
      </c>
      <c r="QA9" s="321">
        <v>0</v>
      </c>
      <c r="QB9" s="321">
        <v>0</v>
      </c>
      <c r="QC9" s="321">
        <v>0</v>
      </c>
      <c r="QD9" s="321">
        <v>0</v>
      </c>
      <c r="QE9" s="321">
        <v>0</v>
      </c>
      <c r="QF9" s="321">
        <v>0</v>
      </c>
      <c r="QG9" s="321">
        <v>0</v>
      </c>
      <c r="QH9" s="321">
        <v>0</v>
      </c>
      <c r="QI9" s="321">
        <v>0</v>
      </c>
      <c r="QJ9" s="321">
        <v>0</v>
      </c>
      <c r="QK9" s="321">
        <v>0</v>
      </c>
      <c r="QL9" s="321">
        <v>0</v>
      </c>
      <c r="QM9" s="321">
        <v>0</v>
      </c>
      <c r="QN9" s="321">
        <v>0</v>
      </c>
      <c r="QO9" s="321">
        <v>0</v>
      </c>
      <c r="QP9" s="321">
        <v>0</v>
      </c>
      <c r="QQ9" s="321">
        <v>0</v>
      </c>
      <c r="QR9" s="321">
        <v>0</v>
      </c>
      <c r="QS9" s="321">
        <v>0</v>
      </c>
      <c r="QT9" s="321">
        <v>0</v>
      </c>
      <c r="QU9" s="321">
        <v>0</v>
      </c>
      <c r="QV9" s="321">
        <f>VLOOKUP($B9,'Sintesi (CFI-TS)'!$C$30:$AE$57,28,FALSE)</f>
        <v>0</v>
      </c>
      <c r="QW9" s="321">
        <f>VLOOKUP($B9,'Sintesi (CFI-TS)'!$C$30:$AE$57,28,FALSE)</f>
        <v>0</v>
      </c>
      <c r="QX9" s="321">
        <f>VLOOKUP($B9,'Sintesi (CFI-TS)'!$C$30:$AE$57,28,FALSE)</f>
        <v>0</v>
      </c>
      <c r="QY9" s="321">
        <f>VLOOKUP($B9,'Sintesi (CFI-TS)'!$C$30:$AE$57,28,FALSE)</f>
        <v>0</v>
      </c>
      <c r="QZ9" s="321">
        <f>VLOOKUP($B9,'Sintesi (CFI-TS)'!$C$30:$AE$57,28,FALSE)</f>
        <v>0</v>
      </c>
      <c r="RA9" s="321">
        <f>VLOOKUP($B9,'Sintesi (CFI-TS)'!$C$30:$AE$57,28,FALSE)</f>
        <v>0</v>
      </c>
      <c r="RB9" s="321">
        <f>VLOOKUP($B9,'Sintesi (CFI-TS)'!$C$30:$AE$57,28,FALSE)</f>
        <v>0</v>
      </c>
      <c r="RC9" s="321">
        <f>VLOOKUP($B9,'Sintesi (CFI-TS)'!$C$30:$AE$57,28,FALSE)</f>
        <v>0</v>
      </c>
      <c r="RD9" s="321">
        <f>VLOOKUP($B9,'Sintesi (CFI-TS)'!$C$30:$AE$57,28,FALSE)</f>
        <v>0</v>
      </c>
      <c r="RE9" s="321">
        <f>VLOOKUP($B9,'Sintesi (CFI-TS)'!$C$30:$AE$57,28,FALSE)</f>
        <v>0</v>
      </c>
      <c r="RF9" s="321">
        <f>VLOOKUP($B9,'Sintesi (CFI-TS)'!$C$30:$AE$57,28,FALSE)</f>
        <v>0</v>
      </c>
      <c r="RG9" s="321">
        <f>VLOOKUP($B9,'Sintesi (CFI-TS)'!$C$30:$AE$57,28,FALSE)</f>
        <v>0</v>
      </c>
      <c r="RH9" s="321">
        <f>VLOOKUP($B9,'Sintesi (CFI-TS)'!$C$30:$AE$57,28,FALSE)</f>
        <v>0</v>
      </c>
      <c r="RI9" s="321">
        <f>VLOOKUP($B9,'Sintesi (CFI-TS)'!$C$30:$AE$57,28,FALSE)</f>
        <v>0</v>
      </c>
      <c r="RJ9" s="321">
        <f>VLOOKUP($B9,'Sintesi (CFI-TS)'!$C$30:$AE$57,28,FALSE)</f>
        <v>0</v>
      </c>
      <c r="RK9" s="321">
        <f>VLOOKUP($B9,'Sintesi (CFI-TS)'!$C$30:$AE$57,28,FALSE)</f>
        <v>0</v>
      </c>
      <c r="RL9" s="321">
        <f>VLOOKUP($B9,'Sintesi (CFI-TS)'!$C$30:$AE$57,28,FALSE)</f>
        <v>0</v>
      </c>
      <c r="RM9" s="321">
        <f>VLOOKUP($B9,'Sintesi (CFI-TS)'!$C$30:$AE$57,28,FALSE)</f>
        <v>0</v>
      </c>
      <c r="RN9" s="321">
        <f>VLOOKUP($B9,'Sintesi (CFI-TS)'!$C$30:$AE$57,28,FALSE)</f>
        <v>0</v>
      </c>
      <c r="RO9" s="321">
        <f>VLOOKUP($B9,'Sintesi (CFI-TS)'!$C$30:$AE$57,28,FALSE)</f>
        <v>0</v>
      </c>
      <c r="RP9" s="321">
        <f>VLOOKUP($B9,'Sintesi (CFI-TS)'!$C$30:$AE$57,28,FALSE)</f>
        <v>0</v>
      </c>
      <c r="RQ9" s="321">
        <f>VLOOKUP($B9,'Sintesi (CFI-TS)'!$C$30:$AE$57,28,FALSE)</f>
        <v>0</v>
      </c>
      <c r="RR9" s="321">
        <f>VLOOKUP($B9,'Sintesi (CFI-TS)'!$C$30:$AE$57,28,FALSE)</f>
        <v>0</v>
      </c>
      <c r="RS9" s="321">
        <f>VLOOKUP($B9,'Sintesi (CFI-TS)'!$C$30:$AE$57,28,FALSE)</f>
        <v>0</v>
      </c>
      <c r="RT9" s="321">
        <f>VLOOKUP($B9,'Sintesi (CFI-TS)'!$C$30:$AE$57,28,FALSE)</f>
        <v>0</v>
      </c>
      <c r="RU9" s="321">
        <f>VLOOKUP($B9,'Sintesi (CFI-TS)'!$C$30:$AE$57,28,FALSE)</f>
        <v>0</v>
      </c>
      <c r="RV9" s="321">
        <f>VLOOKUP($B9,'Sintesi (CFI-TS)'!$C$30:$AE$57,28,FALSE)</f>
        <v>0</v>
      </c>
      <c r="RW9" s="321">
        <f>VLOOKUP($B9,'Sintesi (CFI-TS)'!$C$30:$AE$57,28,FALSE)</f>
        <v>0</v>
      </c>
      <c r="RX9" s="321">
        <f>VLOOKUP($B9,'Sintesi (CFI-TS)'!$C$30:$AE$57,28,FALSE)</f>
        <v>0</v>
      </c>
      <c r="RY9" s="321">
        <f>VLOOKUP($B9,'Sintesi (CFI-TS)'!$C$30:$AE$57,28,FALSE)</f>
        <v>0</v>
      </c>
      <c r="RZ9" s="321">
        <f>VLOOKUP($B9,'Sintesi (CFI-TS)'!$C$30:$AE$57,28,FALSE)</f>
        <v>0</v>
      </c>
      <c r="SA9" s="321">
        <f>VLOOKUP($B9,'Sintesi (CFI-TS)'!$C$30:$AE$57,28,FALSE)</f>
        <v>0</v>
      </c>
      <c r="SB9" s="321">
        <f>VLOOKUP($B9,'Sintesi (CFI-TS)'!$C$30:$AE$57,28,FALSE)</f>
        <v>0</v>
      </c>
      <c r="SC9" s="321">
        <f>VLOOKUP($B9,'Sintesi (CFI-TS)'!$C$30:$AE$57,28,FALSE)</f>
        <v>0</v>
      </c>
      <c r="SD9" s="321">
        <f>VLOOKUP($B9,'Sintesi (CFI-TS)'!$C$30:$AE$57,28,FALSE)</f>
        <v>0</v>
      </c>
      <c r="SE9" s="321">
        <f>VLOOKUP($B9,'Sintesi (CFI-TS)'!$C$30:$AE$57,28,FALSE)</f>
        <v>0</v>
      </c>
      <c r="SF9" s="321">
        <f>VLOOKUP($B9,'Sintesi (CFI-TS)'!$C$30:$AE$57,28,FALSE)</f>
        <v>0</v>
      </c>
      <c r="SG9" s="321">
        <f>VLOOKUP($B9,'Sintesi (CFI-TS)'!$C$30:$AE$57,28,FALSE)</f>
        <v>0</v>
      </c>
      <c r="SH9" s="321">
        <f>VLOOKUP($B9,'Sintesi (CFI-TS)'!$C$30:$AE$57,28,FALSE)</f>
        <v>0</v>
      </c>
      <c r="SI9" s="321">
        <f>VLOOKUP($B9,'Sintesi (CFI-TS)'!$C$30:$AE$57,28,FALSE)</f>
        <v>0</v>
      </c>
      <c r="SJ9" s="321">
        <f>VLOOKUP($B9,'Sintesi (CFI-TS)'!$C$30:$AE$57,28,FALSE)</f>
        <v>0</v>
      </c>
      <c r="SK9" s="321">
        <f>VLOOKUP($B9,'Sintesi (CFI-TS)'!$C$30:$AE$57,28,FALSE)</f>
        <v>0</v>
      </c>
      <c r="SL9" s="321">
        <f>VLOOKUP($B9,'Sintesi (CFI-TS)'!$C$30:$AE$57,28,FALSE)</f>
        <v>0</v>
      </c>
      <c r="SM9" s="321">
        <f>VLOOKUP($B9,'Sintesi (CFI-TS)'!$C$30:$AE$57,28,FALSE)</f>
        <v>0</v>
      </c>
      <c r="SN9" s="321">
        <f>VLOOKUP($B9,'Sintesi (CFI-TS)'!$C$30:$AE$57,28,FALSE)</f>
        <v>0</v>
      </c>
      <c r="SO9" s="321">
        <f>VLOOKUP($B9,'Sintesi (CFI-TS)'!$C$30:$AE$57,28,FALSE)</f>
        <v>0</v>
      </c>
      <c r="SP9" s="321">
        <f>VLOOKUP($B9,'Sintesi (CFI-TS)'!$C$30:$AE$57,28,FALSE)</f>
        <v>0</v>
      </c>
      <c r="SQ9" s="321">
        <f>VLOOKUP($B9,'Sintesi (CFI-TS)'!$C$30:$AE$57,28,FALSE)</f>
        <v>0</v>
      </c>
      <c r="SR9" s="321">
        <f>VLOOKUP($B9,'Sintesi (CFI-TS)'!$C$30:$AE$57,28,FALSE)</f>
        <v>0</v>
      </c>
      <c r="SS9" s="321">
        <f>VLOOKUP($B9,'Sintesi (CFI-TS)'!$C$30:$AE$57,28,FALSE)</f>
        <v>0</v>
      </c>
      <c r="ST9" s="321">
        <f>VLOOKUP($B9,'Sintesi (CFI-TS)'!$C$30:$AE$57,28,FALSE)</f>
        <v>0</v>
      </c>
      <c r="SU9" s="321">
        <f>VLOOKUP($B9,'Sintesi (CFI-TS)'!$C$30:$AE$57,28,FALSE)</f>
        <v>0</v>
      </c>
      <c r="SV9" s="321">
        <f>VLOOKUP($B9,'Sintesi (CFI-TS)'!$C$30:$AE$57,28,FALSE)</f>
        <v>0</v>
      </c>
      <c r="SW9" s="321">
        <f>VLOOKUP($B9,'Sintesi (CFI-TS)'!$C$30:$AE$57,28,FALSE)</f>
        <v>0</v>
      </c>
      <c r="SX9" s="321">
        <f>VLOOKUP($B9,'Sintesi (CFI-TS)'!$C$30:$AE$57,28,FALSE)</f>
        <v>0</v>
      </c>
      <c r="SY9" s="321">
        <f>VLOOKUP($B9,'Sintesi (CFI-TS)'!$C$30:$AE$57,28,FALSE)</f>
        <v>0</v>
      </c>
      <c r="SZ9" s="321">
        <f>VLOOKUP($B9,'Sintesi (CFI-TS)'!$C$30:$AE$57,28,FALSE)</f>
        <v>0</v>
      </c>
      <c r="TA9" s="321">
        <f>VLOOKUP($B9,'Sintesi (CFI-TS)'!$C$30:$AE$57,28,FALSE)</f>
        <v>0</v>
      </c>
      <c r="TB9" s="321">
        <f>VLOOKUP($B9,'Sintesi (CFI-TS)'!$C$30:$AE$57,28,FALSE)</f>
        <v>0</v>
      </c>
      <c r="TC9" s="321">
        <f>VLOOKUP($B9,'Sintesi (CFI-TS)'!$C$30:$AE$57,28,FALSE)</f>
        <v>0</v>
      </c>
      <c r="TD9" s="321">
        <f>VLOOKUP($B9,'Sintesi (CFI-TS)'!$C$30:$AE$57,28,FALSE)</f>
        <v>0</v>
      </c>
      <c r="TE9" s="321">
        <f>VLOOKUP($B9,'Sintesi (CFI-TS)'!$C$30:$AE$57,28,FALSE)</f>
        <v>0</v>
      </c>
      <c r="TF9" s="321">
        <f>VLOOKUP($B9,'Sintesi (CFI-TS)'!$C$30:$AE$57,28,FALSE)</f>
        <v>0</v>
      </c>
      <c r="TG9" s="321">
        <f>VLOOKUP($B9,'Sintesi (CFI-TS)'!$C$30:$AE$57,28,FALSE)</f>
        <v>0</v>
      </c>
      <c r="TH9" s="321">
        <f>VLOOKUP($B9,'Sintesi (CFI-TS)'!$C$30:$AE$57,28,FALSE)</f>
        <v>0</v>
      </c>
      <c r="TI9" s="321">
        <f>VLOOKUP($B9,'Sintesi (CFI-TS)'!$C$30:$AE$57,28,FALSE)</f>
        <v>0</v>
      </c>
      <c r="TJ9" s="321">
        <f>VLOOKUP($B9,'Sintesi (CFI-TS)'!$C$30:$AE$57,28,FALSE)</f>
        <v>0</v>
      </c>
      <c r="TK9" s="321">
        <f>VLOOKUP($B9,'Sintesi (CFI-TS)'!$C$30:$AE$57,28,FALSE)</f>
        <v>0</v>
      </c>
      <c r="TL9" s="321">
        <f>VLOOKUP($B9,'Sintesi (CFI-TS)'!$C$30:$AE$57,28,FALSE)</f>
        <v>0</v>
      </c>
      <c r="TM9" s="321">
        <f>VLOOKUP($B9,'Sintesi (CFI-TS)'!$C$30:$AE$57,28,FALSE)</f>
        <v>0</v>
      </c>
      <c r="TN9" s="321">
        <f>VLOOKUP($B9,'Sintesi (CFI-TS)'!$C$30:$AE$57,28,FALSE)</f>
        <v>0</v>
      </c>
      <c r="TO9" s="321">
        <f>VLOOKUP($B9,'Sintesi (CFI-TS)'!$C$30:$AE$57,28,FALSE)</f>
        <v>0</v>
      </c>
      <c r="TP9" s="321">
        <f>VLOOKUP($B9,'Sintesi (CFI-TS)'!$C$30:$AE$57,28,FALSE)</f>
        <v>0</v>
      </c>
      <c r="TQ9" s="321">
        <f>VLOOKUP($B9,'Sintesi (CFI-TS)'!$C$30:$AE$57,28,FALSE)</f>
        <v>0</v>
      </c>
      <c r="TR9" s="321">
        <f>VLOOKUP($B9,'Sintesi (CFI-TS)'!$C$30:$AE$57,28,FALSE)</f>
        <v>0</v>
      </c>
      <c r="TS9" s="321">
        <f>VLOOKUP($B9,'Sintesi (CFI-TS)'!$C$30:$AE$57,28,FALSE)</f>
        <v>0</v>
      </c>
      <c r="TT9" s="321">
        <f>VLOOKUP($B9,'Sintesi (CFI-TS)'!$C$30:$AE$57,28,FALSE)</f>
        <v>0</v>
      </c>
      <c r="TU9" s="321">
        <f>VLOOKUP($B9,'Sintesi (CFI-TS)'!$C$30:$AE$57,28,FALSE)</f>
        <v>0</v>
      </c>
      <c r="TV9" s="321">
        <f>VLOOKUP($B9,'Sintesi (CFI-TS)'!$C$30:$AE$57,28,FALSE)</f>
        <v>0</v>
      </c>
      <c r="TW9" s="321">
        <f>VLOOKUP($B9,'Sintesi (CFI-TS)'!$C$30:$AE$57,28,FALSE)</f>
        <v>0</v>
      </c>
      <c r="TX9" s="321">
        <f>VLOOKUP($B9,'Sintesi (CFI-TS)'!$C$30:$AE$57,28,FALSE)</f>
        <v>0</v>
      </c>
      <c r="TY9" s="321"/>
      <c r="TZ9" s="321"/>
      <c r="UA9" s="321"/>
      <c r="UB9" s="322">
        <v>0</v>
      </c>
      <c r="UC9" s="322">
        <v>0</v>
      </c>
      <c r="UD9" s="322">
        <v>0</v>
      </c>
      <c r="UE9" s="322">
        <v>0</v>
      </c>
      <c r="UF9" s="322">
        <v>0</v>
      </c>
      <c r="UG9" s="322">
        <v>0</v>
      </c>
      <c r="UH9" s="322">
        <v>0</v>
      </c>
      <c r="UI9" s="322">
        <v>0</v>
      </c>
      <c r="UJ9" s="322">
        <v>0</v>
      </c>
      <c r="UK9" s="322">
        <v>0</v>
      </c>
      <c r="UL9" s="322">
        <v>0</v>
      </c>
      <c r="UM9" s="322">
        <v>0</v>
      </c>
      <c r="UN9" s="322">
        <v>0</v>
      </c>
      <c r="UO9" s="322">
        <v>0</v>
      </c>
      <c r="UP9" s="322">
        <v>0</v>
      </c>
      <c r="UQ9" s="322">
        <v>0</v>
      </c>
      <c r="UR9" s="322">
        <v>0</v>
      </c>
      <c r="US9" s="322">
        <v>0</v>
      </c>
      <c r="UT9" s="322">
        <v>0</v>
      </c>
      <c r="UU9" s="322">
        <v>0</v>
      </c>
      <c r="UV9" s="322">
        <v>0</v>
      </c>
      <c r="UW9" s="322">
        <v>0</v>
      </c>
      <c r="UX9" s="322">
        <v>0</v>
      </c>
      <c r="UY9" s="322">
        <f>VLOOKUP($B9,'Sintesi (CFI-TS)'!$C$30:$AE$57,29,FALSE)</f>
        <v>0</v>
      </c>
      <c r="UZ9" s="322">
        <f>VLOOKUP($B9,'Sintesi (CFI-TS)'!$C$30:$AE$57,29,FALSE)</f>
        <v>0</v>
      </c>
      <c r="VA9" s="322">
        <f>VLOOKUP($B9,'Sintesi (CFI-TS)'!$C$30:$AE$57,29,FALSE)</f>
        <v>0</v>
      </c>
      <c r="VB9" s="322">
        <f>VLOOKUP($B9,'Sintesi (CFI-TS)'!$C$30:$AE$57,29,FALSE)</f>
        <v>0</v>
      </c>
      <c r="VC9" s="322">
        <f>VLOOKUP($B9,'Sintesi (CFI-TS)'!$C$30:$AE$57,29,FALSE)</f>
        <v>0</v>
      </c>
      <c r="VD9" s="322">
        <f>VLOOKUP($B9,'Sintesi (CFI-TS)'!$C$30:$AE$57,29,FALSE)</f>
        <v>0</v>
      </c>
      <c r="VE9" s="322">
        <f>VLOOKUP($B9,'Sintesi (CFI-TS)'!$C$30:$AE$57,29,FALSE)</f>
        <v>0</v>
      </c>
      <c r="VF9" s="322">
        <f>VLOOKUP($B9,'Sintesi (CFI-TS)'!$C$30:$AE$57,29,FALSE)</f>
        <v>0</v>
      </c>
      <c r="VG9" s="322">
        <f>VLOOKUP($B9,'Sintesi (CFI-TS)'!$C$30:$AE$57,29,FALSE)</f>
        <v>0</v>
      </c>
      <c r="VH9" s="322">
        <f>VLOOKUP($B9,'Sintesi (CFI-TS)'!$C$30:$AE$57,29,FALSE)</f>
        <v>0</v>
      </c>
      <c r="VI9" s="322">
        <f>VLOOKUP($B9,'Sintesi (CFI-TS)'!$C$30:$AE$57,29,FALSE)</f>
        <v>0</v>
      </c>
      <c r="VJ9" s="322">
        <f>VLOOKUP($B9,'Sintesi (CFI-TS)'!$C$30:$AE$57,29,FALSE)</f>
        <v>0</v>
      </c>
      <c r="VK9" s="322">
        <f>VLOOKUP($B9,'Sintesi (CFI-TS)'!$C$30:$AE$57,29,FALSE)</f>
        <v>0</v>
      </c>
      <c r="VL9" s="322">
        <f>VLOOKUP($B9,'Sintesi (CFI-TS)'!$C$30:$AE$57,29,FALSE)</f>
        <v>0</v>
      </c>
      <c r="VM9" s="322">
        <f>VLOOKUP($B9,'Sintesi (CFI-TS)'!$C$30:$AE$57,29,FALSE)</f>
        <v>0</v>
      </c>
      <c r="VN9" s="322">
        <f>VLOOKUP($B9,'Sintesi (CFI-TS)'!$C$30:$AE$57,29,FALSE)</f>
        <v>0</v>
      </c>
      <c r="VO9" s="322">
        <f>VLOOKUP($B9,'Sintesi (CFI-TS)'!$C$30:$AE$57,29,FALSE)</f>
        <v>0</v>
      </c>
      <c r="VP9" s="322">
        <f>VLOOKUP($B9,'Sintesi (CFI-TS)'!$C$30:$AE$57,29,FALSE)</f>
        <v>0</v>
      </c>
      <c r="VQ9" s="322">
        <f>VLOOKUP($B9,'Sintesi (CFI-TS)'!$C$30:$AE$57,29,FALSE)</f>
        <v>0</v>
      </c>
      <c r="VR9" s="322">
        <f>VLOOKUP($B9,'Sintesi (CFI-TS)'!$C$30:$AE$57,29,FALSE)</f>
        <v>0</v>
      </c>
      <c r="VS9" s="322">
        <f>VLOOKUP($B9,'Sintesi (CFI-TS)'!$C$30:$AE$57,29,FALSE)</f>
        <v>0</v>
      </c>
      <c r="VT9" s="322">
        <f>VLOOKUP($B9,'Sintesi (CFI-TS)'!$C$30:$AE$57,29,FALSE)</f>
        <v>0</v>
      </c>
      <c r="VU9" s="322">
        <f>VLOOKUP($B9,'Sintesi (CFI-TS)'!$C$30:$AE$57,29,FALSE)</f>
        <v>0</v>
      </c>
      <c r="VV9" s="322">
        <f>VLOOKUP($B9,'Sintesi (CFI-TS)'!$C$30:$AE$57,29,FALSE)</f>
        <v>0</v>
      </c>
      <c r="VW9" s="322">
        <f>VLOOKUP($B9,'Sintesi (CFI-TS)'!$C$30:$AE$57,29,FALSE)</f>
        <v>0</v>
      </c>
      <c r="VX9" s="322">
        <f>VLOOKUP($B9,'Sintesi (CFI-TS)'!$C$30:$AE$57,29,FALSE)</f>
        <v>0</v>
      </c>
      <c r="VY9" s="322">
        <f>VLOOKUP($B9,'Sintesi (CFI-TS)'!$C$30:$AE$57,29,FALSE)</f>
        <v>0</v>
      </c>
      <c r="VZ9" s="322">
        <f>VLOOKUP($B9,'Sintesi (CFI-TS)'!$C$30:$AE$57,29,FALSE)</f>
        <v>0</v>
      </c>
      <c r="WA9" s="322">
        <f>VLOOKUP($B9,'Sintesi (CFI-TS)'!$C$30:$AE$57,29,FALSE)</f>
        <v>0</v>
      </c>
      <c r="WB9" s="322">
        <f>VLOOKUP($B9,'Sintesi (CFI-TS)'!$C$30:$AE$57,29,FALSE)</f>
        <v>0</v>
      </c>
      <c r="WC9" s="322">
        <f>VLOOKUP($B9,'Sintesi (CFI-TS)'!$C$30:$AE$57,29,FALSE)</f>
        <v>0</v>
      </c>
      <c r="WD9" s="322">
        <f>VLOOKUP($B9,'Sintesi (CFI-TS)'!$C$30:$AE$57,29,FALSE)</f>
        <v>0</v>
      </c>
      <c r="WE9" s="322">
        <f>VLOOKUP($B9,'Sintesi (CFI-TS)'!$C$30:$AE$57,29,FALSE)</f>
        <v>0</v>
      </c>
      <c r="WF9" s="322">
        <f>VLOOKUP($B9,'Sintesi (CFI-TS)'!$C$30:$AE$57,29,FALSE)</f>
        <v>0</v>
      </c>
      <c r="WG9" s="322">
        <f>VLOOKUP($B9,'Sintesi (CFI-TS)'!$C$30:$AE$57,29,FALSE)</f>
        <v>0</v>
      </c>
      <c r="WH9" s="322">
        <f>VLOOKUP($B9,'Sintesi (CFI-TS)'!$C$30:$AE$57,29,FALSE)</f>
        <v>0</v>
      </c>
      <c r="WI9" s="322">
        <f>VLOOKUP($B9,'Sintesi (CFI-TS)'!$C$30:$AE$57,29,FALSE)</f>
        <v>0</v>
      </c>
      <c r="WJ9" s="322">
        <f>VLOOKUP($B9,'Sintesi (CFI-TS)'!$C$30:$AE$57,29,FALSE)</f>
        <v>0</v>
      </c>
      <c r="WK9" s="322">
        <f>VLOOKUP($B9,'Sintesi (CFI-TS)'!$C$30:$AE$57,29,FALSE)</f>
        <v>0</v>
      </c>
      <c r="WL9" s="322">
        <f>VLOOKUP($B9,'Sintesi (CFI-TS)'!$C$30:$AE$57,29,FALSE)</f>
        <v>0</v>
      </c>
      <c r="WM9" s="322">
        <f>VLOOKUP($B9,'Sintesi (CFI-TS)'!$C$30:$AE$57,29,FALSE)</f>
        <v>0</v>
      </c>
      <c r="WN9" s="322">
        <f>VLOOKUP($B9,'Sintesi (CFI-TS)'!$C$30:$AE$57,29,FALSE)</f>
        <v>0</v>
      </c>
      <c r="WO9" s="322">
        <f>VLOOKUP($B9,'Sintesi (CFI-TS)'!$C$30:$AE$57,29,FALSE)</f>
        <v>0</v>
      </c>
      <c r="WP9" s="322">
        <f>VLOOKUP($B9,'Sintesi (CFI-TS)'!$C$30:$AE$57,29,FALSE)</f>
        <v>0</v>
      </c>
      <c r="WQ9" s="322">
        <f>VLOOKUP($B9,'Sintesi (CFI-TS)'!$C$30:$AE$57,29,FALSE)</f>
        <v>0</v>
      </c>
      <c r="WR9" s="322">
        <f>VLOOKUP($B9,'Sintesi (CFI-TS)'!$C$30:$AE$57,29,FALSE)</f>
        <v>0</v>
      </c>
      <c r="WS9" s="322">
        <f>VLOOKUP($B9,'Sintesi (CFI-TS)'!$C$30:$AE$57,29,FALSE)</f>
        <v>0</v>
      </c>
      <c r="WT9" s="322">
        <f>VLOOKUP($B9,'Sintesi (CFI-TS)'!$C$30:$AE$57,29,FALSE)</f>
        <v>0</v>
      </c>
      <c r="WU9" s="322">
        <f>VLOOKUP($B9,'Sintesi (CFI-TS)'!$C$30:$AE$57,29,FALSE)</f>
        <v>0</v>
      </c>
      <c r="WV9" s="322">
        <f>VLOOKUP($B9,'Sintesi (CFI-TS)'!$C$30:$AE$57,29,FALSE)</f>
        <v>0</v>
      </c>
      <c r="WW9" s="322">
        <f>VLOOKUP($B9,'Sintesi (CFI-TS)'!$C$30:$AE$57,29,FALSE)</f>
        <v>0</v>
      </c>
      <c r="WX9" s="322">
        <f>VLOOKUP($B9,'Sintesi (CFI-TS)'!$C$30:$AE$57,29,FALSE)</f>
        <v>0</v>
      </c>
      <c r="WY9" s="322">
        <f>VLOOKUP($B9,'Sintesi (CFI-TS)'!$C$30:$AE$57,29,FALSE)</f>
        <v>0</v>
      </c>
      <c r="WZ9" s="322">
        <f>VLOOKUP($B9,'Sintesi (CFI-TS)'!$C$30:$AE$57,29,FALSE)</f>
        <v>0</v>
      </c>
      <c r="XA9" s="322">
        <f>VLOOKUP($B9,'Sintesi (CFI-TS)'!$C$30:$AE$57,29,FALSE)</f>
        <v>0</v>
      </c>
      <c r="XB9" s="322">
        <f>VLOOKUP($B9,'Sintesi (CFI-TS)'!$C$30:$AE$57,29,FALSE)</f>
        <v>0</v>
      </c>
      <c r="XC9" s="322">
        <f>VLOOKUP($B9,'Sintesi (CFI-TS)'!$C$30:$AE$57,29,FALSE)</f>
        <v>0</v>
      </c>
      <c r="XD9" s="322">
        <f>VLOOKUP($B9,'Sintesi (CFI-TS)'!$C$30:$AE$57,29,FALSE)</f>
        <v>0</v>
      </c>
      <c r="XE9" s="322">
        <f>VLOOKUP($B9,'Sintesi (CFI-TS)'!$C$30:$AE$57,29,FALSE)</f>
        <v>0</v>
      </c>
      <c r="XF9" s="322">
        <f>VLOOKUP($B9,'Sintesi (CFI-TS)'!$C$30:$AE$57,29,FALSE)</f>
        <v>0</v>
      </c>
      <c r="XG9" s="322">
        <f>VLOOKUP($B9,'Sintesi (CFI-TS)'!$C$30:$AE$57,29,FALSE)</f>
        <v>0</v>
      </c>
      <c r="XH9" s="322">
        <f>VLOOKUP($B9,'Sintesi (CFI-TS)'!$C$30:$AE$57,29,FALSE)</f>
        <v>0</v>
      </c>
      <c r="XI9" s="322">
        <f>VLOOKUP($B9,'Sintesi (CFI-TS)'!$C$30:$AE$57,29,FALSE)</f>
        <v>0</v>
      </c>
      <c r="XJ9" s="322">
        <f>VLOOKUP($B9,'Sintesi (CFI-TS)'!$C$30:$AE$57,29,FALSE)</f>
        <v>0</v>
      </c>
      <c r="XK9" s="322">
        <f>VLOOKUP($B9,'Sintesi (CFI-TS)'!$C$30:$AE$57,29,FALSE)</f>
        <v>0</v>
      </c>
      <c r="XL9" s="322">
        <f>VLOOKUP($B9,'Sintesi (CFI-TS)'!$C$30:$AE$57,29,FALSE)</f>
        <v>0</v>
      </c>
      <c r="XM9" s="322">
        <f>VLOOKUP($B9,'Sintesi (CFI-TS)'!$C$30:$AE$57,29,FALSE)</f>
        <v>0</v>
      </c>
      <c r="XN9" s="322">
        <f>VLOOKUP($B9,'Sintesi (CFI-TS)'!$C$30:$AE$57,29,FALSE)</f>
        <v>0</v>
      </c>
      <c r="XO9" s="322">
        <f>VLOOKUP($B9,'Sintesi (CFI-TS)'!$C$30:$AE$57,29,FALSE)</f>
        <v>0</v>
      </c>
      <c r="XP9" s="322">
        <f>VLOOKUP($B9,'Sintesi (CFI-TS)'!$C$30:$AE$57,29,FALSE)</f>
        <v>0</v>
      </c>
      <c r="XQ9" s="322">
        <f>VLOOKUP($B9,'Sintesi (CFI-TS)'!$C$30:$AE$57,29,FALSE)</f>
        <v>0</v>
      </c>
      <c r="XR9" s="322">
        <f>VLOOKUP($B9,'Sintesi (CFI-TS)'!$C$30:$AE$57,29,FALSE)</f>
        <v>0</v>
      </c>
      <c r="XS9" s="322">
        <f>VLOOKUP($B9,'Sintesi (CFI-TS)'!$C$30:$AE$57,29,FALSE)</f>
        <v>0</v>
      </c>
      <c r="XT9" s="322">
        <f>VLOOKUP($B9,'Sintesi (CFI-TS)'!$C$30:$AE$57,29,FALSE)</f>
        <v>0</v>
      </c>
      <c r="XU9" s="322">
        <f>VLOOKUP($B9,'Sintesi (CFI-TS)'!$C$30:$AE$57,29,FALSE)</f>
        <v>0</v>
      </c>
      <c r="XV9" s="322">
        <f>VLOOKUP($B9,'Sintesi (CFI-TS)'!$C$30:$AE$57,29,FALSE)</f>
        <v>0</v>
      </c>
      <c r="XW9" s="322">
        <f>VLOOKUP($B9,'Sintesi (CFI-TS)'!$C$30:$AE$57,29,FALSE)</f>
        <v>0</v>
      </c>
      <c r="XX9" s="322">
        <f>VLOOKUP($B9,'Sintesi (CFI-TS)'!$C$30:$AE$57,29,FALSE)</f>
        <v>0</v>
      </c>
      <c r="XY9" s="322">
        <f>VLOOKUP($B9,'Sintesi (CFI-TS)'!$C$30:$AE$57,29,FALSE)</f>
        <v>0</v>
      </c>
      <c r="XZ9" s="322">
        <f>VLOOKUP($B9,'Sintesi (CFI-TS)'!$C$30:$AE$57,29,FALSE)</f>
        <v>0</v>
      </c>
      <c r="YA9" s="322">
        <f>VLOOKUP($B9,'Sintesi (CFI-TS)'!$C$30:$AE$57,29,FALSE)</f>
        <v>0</v>
      </c>
      <c r="YB9" s="322"/>
      <c r="YC9" s="322"/>
      <c r="YD9" s="322"/>
      <c r="YE9" s="501">
        <v>0</v>
      </c>
      <c r="YF9" s="501">
        <v>0</v>
      </c>
      <c r="YG9" s="501">
        <v>0</v>
      </c>
      <c r="YH9" s="501">
        <v>0</v>
      </c>
      <c r="YI9" s="501">
        <v>0</v>
      </c>
      <c r="YJ9" s="501">
        <v>0</v>
      </c>
      <c r="YK9" s="501">
        <v>0</v>
      </c>
      <c r="YL9" s="501">
        <v>0</v>
      </c>
      <c r="YM9" s="501">
        <v>0</v>
      </c>
      <c r="YN9" s="501">
        <v>0</v>
      </c>
      <c r="YO9" s="501">
        <v>0</v>
      </c>
      <c r="YP9" s="501">
        <v>0</v>
      </c>
      <c r="YQ9" s="501">
        <v>0</v>
      </c>
      <c r="YR9" s="501">
        <v>0</v>
      </c>
      <c r="YS9" s="501">
        <v>0</v>
      </c>
      <c r="YT9" s="501">
        <v>0</v>
      </c>
      <c r="YU9" s="501">
        <v>0</v>
      </c>
      <c r="YV9" s="501">
        <v>0</v>
      </c>
      <c r="YW9" s="501">
        <v>0</v>
      </c>
      <c r="YX9" s="501">
        <v>0</v>
      </c>
      <c r="YY9" s="501">
        <v>0</v>
      </c>
      <c r="YZ9" s="501">
        <v>0</v>
      </c>
      <c r="ZA9" s="501">
        <v>0</v>
      </c>
      <c r="ZB9" s="501">
        <f>VLOOKUP($B9,'Sintesi (CFI-TS)'!$C$30:$AE$57,22,FALSE)</f>
        <v>0</v>
      </c>
      <c r="ZC9" s="501">
        <f>VLOOKUP($B9,'Sintesi (CFI-TS)'!$C$30:$AE$57,22,FALSE)</f>
        <v>0</v>
      </c>
      <c r="ZD9" s="501">
        <f>VLOOKUP($B9,'Sintesi (CFI-TS)'!$C$30:$AE$57,22,FALSE)</f>
        <v>0</v>
      </c>
      <c r="ZE9" s="501">
        <f>VLOOKUP($B9,'Sintesi (CFI-TS)'!$C$30:$AE$57,22,FALSE)</f>
        <v>0</v>
      </c>
      <c r="ZF9" s="501">
        <f>VLOOKUP($B9,'Sintesi (CFI-TS)'!$C$30:$AE$57,22,FALSE)</f>
        <v>0</v>
      </c>
      <c r="ZG9" s="501">
        <f>VLOOKUP($B9,'Sintesi (CFI-TS)'!$C$30:$AE$57,22,FALSE)</f>
        <v>0</v>
      </c>
      <c r="ZH9" s="501">
        <f>VLOOKUP($B9,'Sintesi (CFI-TS)'!$C$30:$AE$57,22,FALSE)</f>
        <v>0</v>
      </c>
      <c r="ZI9" s="501">
        <f>VLOOKUP($B9,'Sintesi (CFI-TS)'!$C$30:$AE$57,22,FALSE)</f>
        <v>0</v>
      </c>
      <c r="ZJ9" s="501">
        <f>VLOOKUP($B9,'Sintesi (CFI-TS)'!$C$30:$AE$57,22,FALSE)</f>
        <v>0</v>
      </c>
      <c r="ZK9" s="501">
        <f>VLOOKUP($B9,'Sintesi (CFI-TS)'!$C$30:$AE$57,22,FALSE)</f>
        <v>0</v>
      </c>
      <c r="ZL9" s="501">
        <f>VLOOKUP($B9,'Sintesi (CFI-TS)'!$C$30:$AE$57,22,FALSE)</f>
        <v>0</v>
      </c>
      <c r="ZM9" s="501">
        <f>VLOOKUP($B9,'Sintesi (CFI-TS)'!$C$30:$AE$57,22,FALSE)</f>
        <v>0</v>
      </c>
      <c r="ZN9" s="501">
        <f>VLOOKUP($B9,'Sintesi (CFI-TS)'!$C$30:$AE$57,22,FALSE)</f>
        <v>0</v>
      </c>
      <c r="ZO9" s="501">
        <f>VLOOKUP($B9,'Sintesi (CFI-TS)'!$C$30:$AE$57,22,FALSE)</f>
        <v>0</v>
      </c>
      <c r="ZP9" s="501">
        <f>VLOOKUP($B9,'Sintesi (CFI-TS)'!$C$30:$AE$57,22,FALSE)</f>
        <v>0</v>
      </c>
      <c r="ZQ9" s="501">
        <f>VLOOKUP($B9,'Sintesi (CFI-TS)'!$C$30:$AE$57,22,FALSE)</f>
        <v>0</v>
      </c>
      <c r="ZR9" s="501">
        <f>VLOOKUP($B9,'Sintesi (CFI-TS)'!$C$30:$AE$57,22,FALSE)</f>
        <v>0</v>
      </c>
      <c r="ZS9" s="501">
        <f>VLOOKUP($B9,'Sintesi (CFI-TS)'!$C$30:$AE$57,22,FALSE)</f>
        <v>0</v>
      </c>
      <c r="ZT9" s="501">
        <f>VLOOKUP($B9,'Sintesi (CFI-TS)'!$C$30:$AE$57,22,FALSE)</f>
        <v>0</v>
      </c>
      <c r="ZU9" s="501">
        <f>VLOOKUP($B9,'Sintesi (CFI-TS)'!$C$30:$AE$57,22,FALSE)</f>
        <v>0</v>
      </c>
      <c r="ZV9" s="501">
        <f>VLOOKUP($B9,'Sintesi (CFI-TS)'!$C$30:$AE$57,22,FALSE)</f>
        <v>0</v>
      </c>
      <c r="ZW9" s="501">
        <f>VLOOKUP($B9,'Sintesi (CFI-TS)'!$C$30:$AE$57,22,FALSE)</f>
        <v>0</v>
      </c>
      <c r="ZX9" s="501">
        <f>VLOOKUP($B9,'Sintesi (CFI-TS)'!$C$30:$AE$57,22,FALSE)</f>
        <v>0</v>
      </c>
      <c r="ZY9" s="501">
        <f>VLOOKUP($B9,'Sintesi (CFI-TS)'!$C$30:$AE$57,22,FALSE)</f>
        <v>0</v>
      </c>
      <c r="ZZ9" s="501">
        <f>VLOOKUP($B9,'Sintesi (CFI-TS)'!$C$30:$AE$57,22,FALSE)</f>
        <v>0</v>
      </c>
      <c r="AAA9" s="501">
        <f>VLOOKUP($B9,'Sintesi (CFI-TS)'!$C$30:$AE$57,22,FALSE)</f>
        <v>0</v>
      </c>
      <c r="AAB9" s="501">
        <f>VLOOKUP($B9,'Sintesi (CFI-TS)'!$C$30:$AE$57,22,FALSE)</f>
        <v>0</v>
      </c>
      <c r="AAC9" s="501">
        <f>VLOOKUP($B9,'Sintesi (CFI-TS)'!$C$30:$AE$57,22,FALSE)</f>
        <v>0</v>
      </c>
      <c r="AAD9" s="501">
        <f>VLOOKUP($B9,'Sintesi (CFI-TS)'!$C$30:$AE$57,22,FALSE)</f>
        <v>0</v>
      </c>
      <c r="AAE9" s="501">
        <f>VLOOKUP($B9,'Sintesi (CFI-TS)'!$C$30:$AE$57,22,FALSE)</f>
        <v>0</v>
      </c>
      <c r="AAF9" s="501">
        <f>VLOOKUP($B9,'Sintesi (CFI-TS)'!$C$30:$AE$57,22,FALSE)</f>
        <v>0</v>
      </c>
      <c r="AAG9" s="501">
        <f>VLOOKUP($B9,'Sintesi (CFI-TS)'!$C$30:$AE$57,22,FALSE)</f>
        <v>0</v>
      </c>
      <c r="AAH9" s="501">
        <f>VLOOKUP($B9,'Sintesi (CFI-TS)'!$C$30:$AE$57,22,FALSE)</f>
        <v>0</v>
      </c>
      <c r="AAI9" s="501">
        <f>VLOOKUP($B9,'Sintesi (CFI-TS)'!$C$30:$AE$57,22,FALSE)</f>
        <v>0</v>
      </c>
      <c r="AAJ9" s="501">
        <f>VLOOKUP($B9,'Sintesi (CFI-TS)'!$C$30:$AE$57,22,FALSE)</f>
        <v>0</v>
      </c>
      <c r="AAK9" s="501">
        <f>VLOOKUP($B9,'Sintesi (CFI-TS)'!$C$30:$AE$57,22,FALSE)</f>
        <v>0</v>
      </c>
      <c r="AAL9" s="501">
        <f>VLOOKUP($B9,'Sintesi (CFI-TS)'!$C$30:$AE$57,22,FALSE)</f>
        <v>0</v>
      </c>
      <c r="AAM9" s="501">
        <f>VLOOKUP($B9,'Sintesi (CFI-TS)'!$C$30:$AE$57,22,FALSE)</f>
        <v>0</v>
      </c>
      <c r="AAN9" s="501">
        <f>VLOOKUP($B9,'Sintesi (CFI-TS)'!$C$30:$AE$57,22,FALSE)</f>
        <v>0</v>
      </c>
      <c r="AAO9" s="501">
        <f>VLOOKUP($B9,'Sintesi (CFI-TS)'!$C$30:$AE$57,22,FALSE)</f>
        <v>0</v>
      </c>
      <c r="AAP9" s="501">
        <f>VLOOKUP($B9,'Sintesi (CFI-TS)'!$C$30:$AE$57,22,FALSE)</f>
        <v>0</v>
      </c>
      <c r="AAQ9" s="501">
        <f>VLOOKUP($B9,'Sintesi (CFI-TS)'!$C$30:$AE$57,22,FALSE)</f>
        <v>0</v>
      </c>
      <c r="AAR9" s="501">
        <f>VLOOKUP($B9,'Sintesi (CFI-TS)'!$C$30:$AE$57,22,FALSE)</f>
        <v>0</v>
      </c>
      <c r="AAS9" s="501">
        <f>VLOOKUP($B9,'Sintesi (CFI-TS)'!$C$30:$AE$57,22,FALSE)</f>
        <v>0</v>
      </c>
      <c r="AAT9" s="501">
        <f>VLOOKUP($B9,'Sintesi (CFI-TS)'!$C$30:$AE$57,22,FALSE)</f>
        <v>0</v>
      </c>
      <c r="AAU9" s="501">
        <f>VLOOKUP($B9,'Sintesi (CFI-TS)'!$C$30:$AE$57,22,FALSE)</f>
        <v>0</v>
      </c>
      <c r="AAV9" s="501">
        <f>VLOOKUP($B9,'Sintesi (CFI-TS)'!$C$30:$AE$57,22,FALSE)</f>
        <v>0</v>
      </c>
      <c r="AAW9" s="501">
        <f>VLOOKUP($B9,'Sintesi (CFI-TS)'!$C$30:$AE$57,22,FALSE)</f>
        <v>0</v>
      </c>
      <c r="AAX9" s="501">
        <f>VLOOKUP($B9,'Sintesi (CFI-TS)'!$C$30:$AE$57,22,FALSE)</f>
        <v>0</v>
      </c>
      <c r="AAY9" s="501">
        <f>VLOOKUP($B9,'Sintesi (CFI-TS)'!$C$30:$AE$57,22,FALSE)</f>
        <v>0</v>
      </c>
      <c r="AAZ9" s="501">
        <f>VLOOKUP($B9,'Sintesi (CFI-TS)'!$C$30:$AE$57,22,FALSE)</f>
        <v>0</v>
      </c>
      <c r="ABA9" s="501">
        <f>VLOOKUP($B9,'Sintesi (CFI-TS)'!$C$30:$AE$57,22,FALSE)</f>
        <v>0</v>
      </c>
      <c r="ABB9" s="501">
        <f>VLOOKUP($B9,'Sintesi (CFI-TS)'!$C$30:$AE$57,22,FALSE)</f>
        <v>0</v>
      </c>
      <c r="ABC9" s="501">
        <f>VLOOKUP($B9,'Sintesi (CFI-TS)'!$C$30:$AE$57,22,FALSE)</f>
        <v>0</v>
      </c>
      <c r="ABD9" s="501">
        <f>VLOOKUP($B9,'Sintesi (CFI-TS)'!$C$30:$AE$57,22,FALSE)</f>
        <v>0</v>
      </c>
      <c r="ABE9" s="501">
        <f>VLOOKUP($B9,'Sintesi (CFI-TS)'!$C$30:$AE$57,22,FALSE)</f>
        <v>0</v>
      </c>
      <c r="ABF9" s="501">
        <f>VLOOKUP($B9,'Sintesi (CFI-TS)'!$C$30:$AE$57,22,FALSE)</f>
        <v>0</v>
      </c>
      <c r="ABG9" s="501">
        <f>VLOOKUP($B9,'Sintesi (CFI-TS)'!$C$30:$AE$57,22,FALSE)</f>
        <v>0</v>
      </c>
      <c r="ABH9" s="501">
        <f>VLOOKUP($B9,'Sintesi (CFI-TS)'!$C$30:$AE$57,22,FALSE)</f>
        <v>0</v>
      </c>
      <c r="ABI9" s="501">
        <f>VLOOKUP($B9,'Sintesi (CFI-TS)'!$C$30:$AE$57,22,FALSE)</f>
        <v>0</v>
      </c>
      <c r="ABJ9" s="501">
        <f>VLOOKUP($B9,'Sintesi (CFI-TS)'!$C$30:$AE$57,22,FALSE)</f>
        <v>0</v>
      </c>
      <c r="ABK9" s="501">
        <f>VLOOKUP($B9,'Sintesi (CFI-TS)'!$C$30:$AE$57,22,FALSE)</f>
        <v>0</v>
      </c>
      <c r="ABL9" s="501">
        <f>VLOOKUP($B9,'Sintesi (CFI-TS)'!$C$30:$AE$57,22,FALSE)</f>
        <v>0</v>
      </c>
      <c r="ABM9" s="501">
        <f>VLOOKUP($B9,'Sintesi (CFI-TS)'!$C$30:$AE$57,22,FALSE)</f>
        <v>0</v>
      </c>
      <c r="ABN9" s="501">
        <f>VLOOKUP($B9,'Sintesi (CFI-TS)'!$C$30:$AE$57,22,FALSE)</f>
        <v>0</v>
      </c>
      <c r="ABO9" s="501">
        <f>VLOOKUP($B9,'Sintesi (CFI-TS)'!$C$30:$AE$57,22,FALSE)</f>
        <v>0</v>
      </c>
      <c r="ABP9" s="501">
        <f>VLOOKUP($B9,'Sintesi (CFI-TS)'!$C$30:$AE$57,22,FALSE)</f>
        <v>0</v>
      </c>
      <c r="ABQ9" s="501">
        <f>VLOOKUP($B9,'Sintesi (CFI-TS)'!$C$30:$AE$57,22,FALSE)</f>
        <v>0</v>
      </c>
      <c r="ABR9" s="501">
        <f>VLOOKUP($B9,'Sintesi (CFI-TS)'!$C$30:$AE$57,22,FALSE)</f>
        <v>0</v>
      </c>
      <c r="ABS9" s="501">
        <f>VLOOKUP($B9,'Sintesi (CFI-TS)'!$C$30:$AE$57,22,FALSE)</f>
        <v>0</v>
      </c>
      <c r="ABT9" s="501">
        <f>VLOOKUP($B9,'Sintesi (CFI-TS)'!$C$30:$AE$57,22,FALSE)</f>
        <v>0</v>
      </c>
      <c r="ABU9" s="501">
        <f>VLOOKUP($B9,'Sintesi (CFI-TS)'!$C$30:$AE$57,22,FALSE)</f>
        <v>0</v>
      </c>
      <c r="ABV9" s="501">
        <f>VLOOKUP($B9,'Sintesi (CFI-TS)'!$C$30:$AE$57,22,FALSE)</f>
        <v>0</v>
      </c>
      <c r="ABW9" s="501">
        <f>VLOOKUP($B9,'Sintesi (CFI-TS)'!$C$30:$AE$57,22,FALSE)</f>
        <v>0</v>
      </c>
      <c r="ABX9" s="501">
        <f>VLOOKUP($B9,'Sintesi (CFI-TS)'!$C$30:$AE$57,22,FALSE)</f>
        <v>0</v>
      </c>
      <c r="ABY9" s="501">
        <f>VLOOKUP($B9,'Sintesi (CFI-TS)'!$C$30:$AE$57,22,FALSE)</f>
        <v>0</v>
      </c>
      <c r="ABZ9" s="501">
        <f>VLOOKUP($B9,'Sintesi (CFI-TS)'!$C$30:$AE$57,22,FALSE)</f>
        <v>0</v>
      </c>
      <c r="ACA9" s="501">
        <f>VLOOKUP($B9,'Sintesi (CFI-TS)'!$C$30:$AE$57,22,FALSE)</f>
        <v>0</v>
      </c>
      <c r="ACB9" s="501">
        <f>VLOOKUP($B9,'Sintesi (CFI-TS)'!$C$30:$AE$57,22,FALSE)</f>
        <v>0</v>
      </c>
      <c r="ACC9" s="501">
        <f>VLOOKUP($B9,'Sintesi (CFI-TS)'!$C$30:$AE$57,22,FALSE)</f>
        <v>0</v>
      </c>
      <c r="ACD9" s="501">
        <f>VLOOKUP($B9,'Sintesi (CFI-TS)'!$C$30:$AE$57,22,FALSE)</f>
        <v>0</v>
      </c>
      <c r="ACE9" s="501"/>
      <c r="ACF9" s="501"/>
      <c r="ACG9" s="501"/>
      <c r="ACH9" s="86"/>
      <c r="ACI9" s="88">
        <v>0</v>
      </c>
      <c r="ACJ9" s="89">
        <v>43271</v>
      </c>
      <c r="ACK9" s="89">
        <v>43315</v>
      </c>
      <c r="ACL9" s="80">
        <v>0</v>
      </c>
      <c r="ACM9" s="80">
        <v>0</v>
      </c>
      <c r="ACN9" s="80">
        <v>0</v>
      </c>
      <c r="ACO9" s="80">
        <v>0</v>
      </c>
      <c r="ACP9" s="80">
        <v>0</v>
      </c>
      <c r="ACQ9" s="80">
        <v>0</v>
      </c>
      <c r="ACR9" s="80">
        <v>0</v>
      </c>
      <c r="ACS9" s="80">
        <v>0</v>
      </c>
      <c r="ACT9" s="80">
        <v>0</v>
      </c>
      <c r="ACU9" s="80">
        <v>0</v>
      </c>
      <c r="ACV9" s="80">
        <v>0</v>
      </c>
      <c r="ACW9" s="80">
        <v>0</v>
      </c>
      <c r="ACX9" s="80">
        <v>0</v>
      </c>
      <c r="ACY9" s="80">
        <v>0</v>
      </c>
      <c r="ACZ9" s="80">
        <v>0</v>
      </c>
      <c r="ADA9" s="80">
        <v>0</v>
      </c>
      <c r="ADB9" s="80">
        <v>0</v>
      </c>
      <c r="ADC9" s="80">
        <v>0</v>
      </c>
      <c r="ADD9" s="80">
        <v>0</v>
      </c>
      <c r="ADE9" s="80">
        <v>0</v>
      </c>
      <c r="ADF9" s="80">
        <v>0</v>
      </c>
      <c r="ADG9" s="80">
        <v>0</v>
      </c>
      <c r="ADH9" s="80">
        <v>0</v>
      </c>
      <c r="ADI9" s="80">
        <v>0</v>
      </c>
      <c r="ADJ9" s="80">
        <v>0</v>
      </c>
      <c r="ADK9" s="80">
        <v>0</v>
      </c>
      <c r="ADL9" s="80">
        <v>0</v>
      </c>
      <c r="ADM9" s="80">
        <v>0</v>
      </c>
      <c r="ADN9" s="80">
        <v>0</v>
      </c>
      <c r="ADO9" s="80">
        <v>0</v>
      </c>
      <c r="ADP9" s="80">
        <v>0</v>
      </c>
      <c r="ADQ9" s="80">
        <v>0</v>
      </c>
      <c r="ADR9" s="80">
        <v>0</v>
      </c>
      <c r="ADS9" s="80">
        <v>0</v>
      </c>
      <c r="ADT9" s="80">
        <v>0</v>
      </c>
      <c r="ADU9" s="80">
        <v>0</v>
      </c>
      <c r="ADV9" s="80">
        <v>0</v>
      </c>
      <c r="ADW9" s="80">
        <v>0</v>
      </c>
      <c r="ADX9" s="80">
        <v>0</v>
      </c>
      <c r="ADY9" s="80">
        <v>0</v>
      </c>
      <c r="ADZ9" s="80">
        <v>0</v>
      </c>
      <c r="AEA9" s="80">
        <v>0</v>
      </c>
      <c r="AEB9" s="80">
        <v>0</v>
      </c>
      <c r="AEC9" s="80">
        <v>0</v>
      </c>
      <c r="AED9" s="80">
        <v>0</v>
      </c>
      <c r="AEE9" s="80">
        <v>0</v>
      </c>
      <c r="AEF9" s="80">
        <v>0</v>
      </c>
      <c r="AEG9" s="80">
        <v>0</v>
      </c>
      <c r="AEH9" s="80">
        <v>0</v>
      </c>
      <c r="AEI9" s="80">
        <v>0</v>
      </c>
      <c r="AEJ9" s="80">
        <v>0</v>
      </c>
      <c r="AEK9" s="80">
        <v>0</v>
      </c>
      <c r="AEL9" s="80">
        <v>0</v>
      </c>
      <c r="AEM9" s="80">
        <v>0</v>
      </c>
      <c r="AEN9" s="80">
        <v>0</v>
      </c>
      <c r="AEO9" s="80">
        <v>0</v>
      </c>
      <c r="AEP9" s="80">
        <v>0</v>
      </c>
      <c r="AEQ9" s="80">
        <v>0</v>
      </c>
      <c r="AER9" s="80">
        <v>0</v>
      </c>
      <c r="AES9" s="80">
        <v>0</v>
      </c>
      <c r="AET9" s="80">
        <v>0</v>
      </c>
      <c r="AEU9" s="80">
        <v>0</v>
      </c>
      <c r="AEV9" s="80">
        <v>0</v>
      </c>
      <c r="AEW9" s="80">
        <v>0</v>
      </c>
      <c r="AEX9" s="80">
        <v>0</v>
      </c>
      <c r="AEY9" s="80">
        <v>0</v>
      </c>
      <c r="AEZ9" s="80">
        <v>0</v>
      </c>
      <c r="AFA9" s="80">
        <v>0</v>
      </c>
      <c r="AFB9" s="80">
        <v>0</v>
      </c>
      <c r="AFC9" s="80">
        <v>0</v>
      </c>
      <c r="AFD9" s="80">
        <v>0</v>
      </c>
      <c r="AFE9" s="80">
        <v>0</v>
      </c>
      <c r="AFF9" s="80">
        <v>0</v>
      </c>
      <c r="AFG9" s="80">
        <v>0</v>
      </c>
      <c r="AFH9" s="80">
        <v>0</v>
      </c>
      <c r="AFI9" s="80">
        <v>0</v>
      </c>
      <c r="AFJ9" s="80">
        <v>0</v>
      </c>
      <c r="AFK9" s="80">
        <v>0</v>
      </c>
      <c r="AFL9" s="80">
        <v>0</v>
      </c>
      <c r="AFM9" s="80">
        <v>0</v>
      </c>
      <c r="AFN9" s="80">
        <v>0</v>
      </c>
      <c r="AFO9" s="80">
        <v>0</v>
      </c>
      <c r="AFP9" s="80">
        <v>0</v>
      </c>
      <c r="AFQ9" s="80">
        <v>0</v>
      </c>
      <c r="AFR9" s="80">
        <v>0</v>
      </c>
      <c r="AFS9" s="80">
        <v>0</v>
      </c>
      <c r="AFT9" s="80">
        <v>0</v>
      </c>
      <c r="AFU9" s="80">
        <v>0</v>
      </c>
      <c r="AFV9" s="80">
        <v>0</v>
      </c>
      <c r="AFW9" s="80">
        <v>0</v>
      </c>
      <c r="AFX9" s="80">
        <v>0</v>
      </c>
      <c r="AFY9" s="80">
        <v>0</v>
      </c>
      <c r="AFZ9" s="80">
        <v>0</v>
      </c>
      <c r="AGA9" s="80">
        <v>0</v>
      </c>
      <c r="AGB9" s="80">
        <v>0</v>
      </c>
      <c r="AGC9" s="80">
        <v>0</v>
      </c>
      <c r="AGD9" s="80">
        <v>0</v>
      </c>
      <c r="AGE9" s="80">
        <v>0</v>
      </c>
      <c r="AGF9" s="80">
        <v>0</v>
      </c>
      <c r="AGG9" s="80">
        <v>0</v>
      </c>
      <c r="AGH9" s="80">
        <v>0</v>
      </c>
      <c r="AGI9" s="80"/>
      <c r="AGJ9" s="80"/>
      <c r="AGK9" s="80"/>
      <c r="AGL9" s="80"/>
      <c r="AGM9" s="80"/>
    </row>
    <row r="10" spans="1:16377" s="104" customFormat="1">
      <c r="A10" s="74" t="str">
        <f>IF('Sintesi (CFI-TS)'!B34&lt;&gt;"",'Sintesi (CFI-TS)'!B34,"")</f>
        <v>P59-Deploy &amp; Change CRMT</v>
      </c>
      <c r="B10" s="145" t="str">
        <f>IF('Sintesi (CFI-TS)'!C34&lt;&gt;"",'Sintesi (CFI-TS)'!C34,"")</f>
        <v>AO004511_YYY109</v>
      </c>
      <c r="C10" s="74" t="str">
        <f>IF('Sintesi (CFI-TS)'!N34&lt;&gt;"",'Sintesi (CFI-TS)'!N34,"")</f>
        <v>Ricontrattualizzazione</v>
      </c>
      <c r="D10" s="75">
        <f>'Sintesi (CFI-TS)'!W34</f>
        <v>0</v>
      </c>
      <c r="E10" s="75">
        <f>'Sintesi (CFI-TS)'!X34</f>
        <v>0</v>
      </c>
      <c r="F10" s="75">
        <f>'Sintesi (CFI-TS)'!Y34</f>
        <v>0</v>
      </c>
      <c r="G10" s="175">
        <v>1</v>
      </c>
      <c r="H10" s="183">
        <v>43271</v>
      </c>
      <c r="I10" s="183">
        <v>43315</v>
      </c>
      <c r="J10" s="78">
        <f t="shared" si="123"/>
        <v>33</v>
      </c>
      <c r="K10" s="78">
        <v>0</v>
      </c>
      <c r="L10" s="79">
        <f t="shared" si="122"/>
        <v>0</v>
      </c>
      <c r="M10" s="80">
        <v>0</v>
      </c>
      <c r="N10" s="80">
        <v>0</v>
      </c>
      <c r="O10" s="80">
        <v>0</v>
      </c>
      <c r="P10" s="80">
        <v>0</v>
      </c>
      <c r="Q10" s="80">
        <v>0</v>
      </c>
      <c r="R10" s="80">
        <v>0</v>
      </c>
      <c r="S10" s="80">
        <v>0</v>
      </c>
      <c r="T10" s="80">
        <v>0</v>
      </c>
      <c r="U10" s="80">
        <v>0</v>
      </c>
      <c r="V10" s="80">
        <v>0</v>
      </c>
      <c r="W10" s="80">
        <v>0</v>
      </c>
      <c r="X10" s="80">
        <v>0</v>
      </c>
      <c r="Y10" s="80">
        <v>0</v>
      </c>
      <c r="Z10" s="80">
        <v>0</v>
      </c>
      <c r="AA10" s="80">
        <v>0</v>
      </c>
      <c r="AB10" s="80">
        <v>0</v>
      </c>
      <c r="AC10" s="80">
        <v>0</v>
      </c>
      <c r="AD10" s="80">
        <v>0</v>
      </c>
      <c r="AE10" s="80">
        <v>0</v>
      </c>
      <c r="AF10" s="80">
        <v>0</v>
      </c>
      <c r="AG10" s="80">
        <v>0</v>
      </c>
      <c r="AH10" s="80">
        <v>0</v>
      </c>
      <c r="AI10" s="80">
        <v>0</v>
      </c>
      <c r="AJ10" s="80">
        <v>0</v>
      </c>
      <c r="AK10" s="80">
        <v>0</v>
      </c>
      <c r="AL10" s="80">
        <v>0</v>
      </c>
      <c r="AM10" s="80">
        <v>0</v>
      </c>
      <c r="AN10" s="80">
        <v>0</v>
      </c>
      <c r="AO10" s="80">
        <v>0</v>
      </c>
      <c r="AP10" s="80">
        <v>0</v>
      </c>
      <c r="AQ10" s="80">
        <v>0</v>
      </c>
      <c r="AR10" s="80">
        <v>0</v>
      </c>
      <c r="AS10" s="80">
        <v>0</v>
      </c>
      <c r="AT10" s="80">
        <v>0</v>
      </c>
      <c r="AU10" s="80">
        <v>0</v>
      </c>
      <c r="AV10" s="80">
        <v>0</v>
      </c>
      <c r="AW10" s="80">
        <v>0</v>
      </c>
      <c r="AX10" s="80">
        <v>0</v>
      </c>
      <c r="AY10" s="80">
        <v>0</v>
      </c>
      <c r="AZ10" s="80">
        <v>0</v>
      </c>
      <c r="BA10" s="80">
        <v>0</v>
      </c>
      <c r="BB10" s="80">
        <v>0</v>
      </c>
      <c r="BC10" s="80">
        <v>0</v>
      </c>
      <c r="BD10" s="80">
        <v>0</v>
      </c>
      <c r="BE10" s="80">
        <v>0</v>
      </c>
      <c r="BF10" s="80">
        <v>0</v>
      </c>
      <c r="BG10" s="80">
        <v>0</v>
      </c>
      <c r="BH10" s="80">
        <v>0</v>
      </c>
      <c r="BI10" s="80">
        <v>0</v>
      </c>
      <c r="BJ10" s="80">
        <v>0</v>
      </c>
      <c r="BK10" s="80">
        <v>0</v>
      </c>
      <c r="BL10" s="80">
        <v>0</v>
      </c>
      <c r="BM10" s="80">
        <v>0</v>
      </c>
      <c r="BN10" s="80">
        <v>0</v>
      </c>
      <c r="BO10" s="80">
        <v>0</v>
      </c>
      <c r="BP10" s="80">
        <v>0</v>
      </c>
      <c r="BQ10" s="80">
        <v>0</v>
      </c>
      <c r="BR10" s="80">
        <v>0</v>
      </c>
      <c r="BS10" s="80">
        <v>0</v>
      </c>
      <c r="BT10" s="80">
        <v>0</v>
      </c>
      <c r="BU10" s="80">
        <v>0</v>
      </c>
      <c r="BV10" s="80">
        <v>0</v>
      </c>
      <c r="BW10" s="80">
        <v>0</v>
      </c>
      <c r="BX10" s="80">
        <v>0</v>
      </c>
      <c r="BY10" s="80">
        <v>0</v>
      </c>
      <c r="BZ10" s="80">
        <v>0</v>
      </c>
      <c r="CA10" s="80">
        <v>0</v>
      </c>
      <c r="CB10" s="80">
        <v>0</v>
      </c>
      <c r="CC10" s="80">
        <v>0</v>
      </c>
      <c r="CD10" s="80">
        <v>0</v>
      </c>
      <c r="CE10" s="80">
        <v>0</v>
      </c>
      <c r="CF10" s="80">
        <v>0</v>
      </c>
      <c r="CG10" s="80">
        <v>0</v>
      </c>
      <c r="CH10" s="80">
        <v>0</v>
      </c>
      <c r="CI10" s="80">
        <v>0</v>
      </c>
      <c r="CJ10" s="80">
        <v>0</v>
      </c>
      <c r="CK10" s="80">
        <v>0</v>
      </c>
      <c r="CL10" s="80">
        <v>0</v>
      </c>
      <c r="CM10" s="80">
        <v>0</v>
      </c>
      <c r="CN10" s="80">
        <v>0</v>
      </c>
      <c r="CO10" s="80">
        <v>0</v>
      </c>
      <c r="CP10" s="80">
        <v>0</v>
      </c>
      <c r="CQ10" s="80">
        <v>0</v>
      </c>
      <c r="CR10" s="80">
        <v>0</v>
      </c>
      <c r="CS10" s="80">
        <v>0</v>
      </c>
      <c r="CT10" s="80">
        <v>0</v>
      </c>
      <c r="CU10" s="80">
        <v>0</v>
      </c>
      <c r="CV10" s="80">
        <v>0</v>
      </c>
      <c r="CW10" s="80">
        <v>0</v>
      </c>
      <c r="CX10" s="80">
        <v>0</v>
      </c>
      <c r="CY10" s="80">
        <v>0</v>
      </c>
      <c r="CZ10" s="80">
        <v>0</v>
      </c>
      <c r="DA10" s="80">
        <v>0</v>
      </c>
      <c r="DB10" s="80">
        <v>0</v>
      </c>
      <c r="DC10" s="80">
        <v>0</v>
      </c>
      <c r="DD10" s="80">
        <v>0</v>
      </c>
      <c r="DE10" s="80">
        <v>0</v>
      </c>
      <c r="DF10" s="80">
        <v>0</v>
      </c>
      <c r="DG10" s="80">
        <v>0</v>
      </c>
      <c r="DH10" s="80">
        <v>0</v>
      </c>
      <c r="DI10" s="80">
        <v>0</v>
      </c>
      <c r="DJ10" s="80"/>
      <c r="DK10" s="80"/>
      <c r="DL10" s="80"/>
      <c r="DM10" s="80"/>
      <c r="DN10" s="80"/>
      <c r="DO10" s="80"/>
      <c r="DP10" s="318">
        <v>0</v>
      </c>
      <c r="DQ10" s="318">
        <v>0</v>
      </c>
      <c r="DR10" s="318">
        <v>0</v>
      </c>
      <c r="DS10" s="318">
        <v>0</v>
      </c>
      <c r="DT10" s="318">
        <v>0</v>
      </c>
      <c r="DU10" s="318">
        <v>0</v>
      </c>
      <c r="DV10" s="318">
        <v>0</v>
      </c>
      <c r="DW10" s="318">
        <v>0</v>
      </c>
      <c r="DX10" s="318">
        <v>0</v>
      </c>
      <c r="DY10" s="318">
        <v>0</v>
      </c>
      <c r="DZ10" s="318">
        <v>0</v>
      </c>
      <c r="EA10" s="318">
        <v>0</v>
      </c>
      <c r="EB10" s="318">
        <v>0</v>
      </c>
      <c r="EC10" s="318">
        <v>0</v>
      </c>
      <c r="ED10" s="318">
        <v>0</v>
      </c>
      <c r="EE10" s="318">
        <v>0</v>
      </c>
      <c r="EF10" s="318">
        <v>0</v>
      </c>
      <c r="EG10" s="318">
        <v>0</v>
      </c>
      <c r="EH10" s="318">
        <v>0</v>
      </c>
      <c r="EI10" s="318">
        <v>0</v>
      </c>
      <c r="EJ10" s="318">
        <v>0</v>
      </c>
      <c r="EK10" s="318">
        <v>0</v>
      </c>
      <c r="EL10" s="318">
        <v>0</v>
      </c>
      <c r="EM10" s="318">
        <f>VLOOKUP($B10,'Sintesi (CFI-TS)'!$C$30:$AE$57,25,FALSE)</f>
        <v>0</v>
      </c>
      <c r="EN10" s="318">
        <f>VLOOKUP($B10,'Sintesi (CFI-TS)'!$C$30:$AE$57,25,FALSE)</f>
        <v>0</v>
      </c>
      <c r="EO10" s="318">
        <f>VLOOKUP($B10,'Sintesi (CFI-TS)'!$C$30:$AE$57,25,FALSE)</f>
        <v>0</v>
      </c>
      <c r="EP10" s="318">
        <f>VLOOKUP($B10,'Sintesi (CFI-TS)'!$C$30:$AE$57,25,FALSE)</f>
        <v>0</v>
      </c>
      <c r="EQ10" s="318">
        <f>VLOOKUP($B10,'Sintesi (CFI-TS)'!$C$30:$AE$57,25,FALSE)</f>
        <v>0</v>
      </c>
      <c r="ER10" s="318">
        <f>VLOOKUP($B10,'Sintesi (CFI-TS)'!$C$30:$AE$57,25,FALSE)</f>
        <v>0</v>
      </c>
      <c r="ES10" s="318">
        <f>VLOOKUP($B10,'Sintesi (CFI-TS)'!$C$30:$AE$57,25,FALSE)</f>
        <v>0</v>
      </c>
      <c r="ET10" s="318">
        <f>VLOOKUP($B10,'Sintesi (CFI-TS)'!$C$30:$AE$57,25,FALSE)</f>
        <v>0</v>
      </c>
      <c r="EU10" s="318">
        <f>VLOOKUP($B10,'Sintesi (CFI-TS)'!$C$30:$AE$57,25,FALSE)</f>
        <v>0</v>
      </c>
      <c r="EV10" s="318">
        <f>VLOOKUP($B10,'Sintesi (CFI-TS)'!$C$30:$AE$57,25,FALSE)</f>
        <v>0</v>
      </c>
      <c r="EW10" s="318">
        <f>VLOOKUP($B10,'Sintesi (CFI-TS)'!$C$30:$AE$57,25,FALSE)</f>
        <v>0</v>
      </c>
      <c r="EX10" s="318">
        <f>VLOOKUP($B10,'Sintesi (CFI-TS)'!$C$30:$AE$57,25,FALSE)</f>
        <v>0</v>
      </c>
      <c r="EY10" s="318">
        <f>VLOOKUP($B10,'Sintesi (CFI-TS)'!$C$30:$AE$57,25,FALSE)</f>
        <v>0</v>
      </c>
      <c r="EZ10" s="318">
        <f>VLOOKUP($B10,'Sintesi (CFI-TS)'!$C$30:$AE$57,25,FALSE)</f>
        <v>0</v>
      </c>
      <c r="FA10" s="318">
        <f>VLOOKUP($B10,'Sintesi (CFI-TS)'!$C$30:$AE$57,25,FALSE)</f>
        <v>0</v>
      </c>
      <c r="FB10" s="318">
        <f>VLOOKUP($B10,'Sintesi (CFI-TS)'!$C$30:$AE$57,25,FALSE)</f>
        <v>0</v>
      </c>
      <c r="FC10" s="318">
        <f>VLOOKUP($B10,'Sintesi (CFI-TS)'!$C$30:$AE$57,25,FALSE)</f>
        <v>0</v>
      </c>
      <c r="FD10" s="318">
        <f>VLOOKUP($B10,'Sintesi (CFI-TS)'!$C$30:$AE$57,25,FALSE)</f>
        <v>0</v>
      </c>
      <c r="FE10" s="318">
        <f>VLOOKUP($B10,'Sintesi (CFI-TS)'!$C$30:$AE$57,25,FALSE)</f>
        <v>0</v>
      </c>
      <c r="FF10" s="318">
        <f>VLOOKUP($B10,'Sintesi (CFI-TS)'!$C$30:$AE$57,25,FALSE)</f>
        <v>0</v>
      </c>
      <c r="FG10" s="318">
        <f>VLOOKUP($B10,'Sintesi (CFI-TS)'!$C$30:$AE$57,25,FALSE)</f>
        <v>0</v>
      </c>
      <c r="FH10" s="318">
        <f>VLOOKUP($B10,'Sintesi (CFI-TS)'!$C$30:$AE$57,25,FALSE)</f>
        <v>0</v>
      </c>
      <c r="FI10" s="318">
        <f>VLOOKUP($B10,'Sintesi (CFI-TS)'!$C$30:$AE$57,25,FALSE)</f>
        <v>0</v>
      </c>
      <c r="FJ10" s="318">
        <f>VLOOKUP($B10,'Sintesi (CFI-TS)'!$C$30:$AE$57,25,FALSE)</f>
        <v>0</v>
      </c>
      <c r="FK10" s="318">
        <f>VLOOKUP($B10,'Sintesi (CFI-TS)'!$C$30:$AE$57,25,FALSE)</f>
        <v>0</v>
      </c>
      <c r="FL10" s="318">
        <f>VLOOKUP($B10,'Sintesi (CFI-TS)'!$C$30:$AE$57,25,FALSE)</f>
        <v>0</v>
      </c>
      <c r="FM10" s="318">
        <f>VLOOKUP($B10,'Sintesi (CFI-TS)'!$C$30:$AE$57,25,FALSE)</f>
        <v>0</v>
      </c>
      <c r="FN10" s="318">
        <f>VLOOKUP($B10,'Sintesi (CFI-TS)'!$C$30:$AE$57,25,FALSE)</f>
        <v>0</v>
      </c>
      <c r="FO10" s="318">
        <f>VLOOKUP($B10,'Sintesi (CFI-TS)'!$C$30:$AE$57,25,FALSE)</f>
        <v>0</v>
      </c>
      <c r="FP10" s="318">
        <f>VLOOKUP($B10,'Sintesi (CFI-TS)'!$C$30:$AE$57,25,FALSE)</f>
        <v>0</v>
      </c>
      <c r="FQ10" s="318">
        <f>VLOOKUP($B10,'Sintesi (CFI-TS)'!$C$30:$AE$57,25,FALSE)</f>
        <v>0</v>
      </c>
      <c r="FR10" s="318">
        <f>VLOOKUP($B10,'Sintesi (CFI-TS)'!$C$30:$AE$57,25,FALSE)</f>
        <v>0</v>
      </c>
      <c r="FS10" s="318">
        <f>VLOOKUP($B10,'Sintesi (CFI-TS)'!$C$30:$AE$57,25,FALSE)</f>
        <v>0</v>
      </c>
      <c r="FT10" s="318">
        <f>VLOOKUP($B10,'Sintesi (CFI-TS)'!$C$30:$AE$57,25,FALSE)</f>
        <v>0</v>
      </c>
      <c r="FU10" s="318">
        <f>VLOOKUP($B10,'Sintesi (CFI-TS)'!$C$30:$AE$57,25,FALSE)</f>
        <v>0</v>
      </c>
      <c r="FV10" s="318">
        <f>VLOOKUP($B10,'Sintesi (CFI-TS)'!$C$30:$AE$57,25,FALSE)</f>
        <v>0</v>
      </c>
      <c r="FW10" s="318">
        <f>VLOOKUP($B10,'Sintesi (CFI-TS)'!$C$30:$AE$57,25,FALSE)</f>
        <v>0</v>
      </c>
      <c r="FX10" s="318">
        <f>VLOOKUP($B10,'Sintesi (CFI-TS)'!$C$30:$AE$57,25,FALSE)</f>
        <v>0</v>
      </c>
      <c r="FY10" s="318">
        <f>VLOOKUP($B10,'Sintesi (CFI-TS)'!$C$30:$AE$57,25,FALSE)</f>
        <v>0</v>
      </c>
      <c r="FZ10" s="318">
        <f>VLOOKUP($B10,'Sintesi (CFI-TS)'!$C$30:$AE$57,25,FALSE)</f>
        <v>0</v>
      </c>
      <c r="GA10" s="318">
        <f>VLOOKUP($B10,'Sintesi (CFI-TS)'!$C$30:$AE$57,25,FALSE)</f>
        <v>0</v>
      </c>
      <c r="GB10" s="318">
        <f>VLOOKUP($B10,'Sintesi (CFI-TS)'!$C$30:$AE$57,25,FALSE)</f>
        <v>0</v>
      </c>
      <c r="GC10" s="318">
        <f>VLOOKUP($B10,'Sintesi (CFI-TS)'!$C$30:$AE$57,25,FALSE)</f>
        <v>0</v>
      </c>
      <c r="GD10" s="318">
        <f>VLOOKUP($B10,'Sintesi (CFI-TS)'!$C$30:$AE$57,25,FALSE)</f>
        <v>0</v>
      </c>
      <c r="GE10" s="318">
        <f>VLOOKUP($B10,'Sintesi (CFI-TS)'!$C$30:$AE$57,25,FALSE)</f>
        <v>0</v>
      </c>
      <c r="GF10" s="318">
        <f>VLOOKUP($B10,'Sintesi (CFI-TS)'!$C$30:$AE$57,25,FALSE)</f>
        <v>0</v>
      </c>
      <c r="GG10" s="318">
        <f>VLOOKUP($B10,'Sintesi (CFI-TS)'!$C$30:$AE$57,25,FALSE)</f>
        <v>0</v>
      </c>
      <c r="GH10" s="318">
        <f>VLOOKUP($B10,'Sintesi (CFI-TS)'!$C$30:$AE$57,25,FALSE)</f>
        <v>0</v>
      </c>
      <c r="GI10" s="318">
        <f>VLOOKUP($B10,'Sintesi (CFI-TS)'!$C$30:$AE$57,25,FALSE)</f>
        <v>0</v>
      </c>
      <c r="GJ10" s="318">
        <f>VLOOKUP($B10,'Sintesi (CFI-TS)'!$C$30:$AE$57,25,FALSE)</f>
        <v>0</v>
      </c>
      <c r="GK10" s="318">
        <f>VLOOKUP($B10,'Sintesi (CFI-TS)'!$C$30:$AE$57,25,FALSE)</f>
        <v>0</v>
      </c>
      <c r="GL10" s="318">
        <f>VLOOKUP($B10,'Sintesi (CFI-TS)'!$C$30:$AE$57,25,FALSE)</f>
        <v>0</v>
      </c>
      <c r="GM10" s="318">
        <f>VLOOKUP($B10,'Sintesi (CFI-TS)'!$C$30:$AE$57,25,FALSE)</f>
        <v>0</v>
      </c>
      <c r="GN10" s="318">
        <f>VLOOKUP($B10,'Sintesi (CFI-TS)'!$C$30:$AE$57,25,FALSE)</f>
        <v>0</v>
      </c>
      <c r="GO10" s="318">
        <f>VLOOKUP($B10,'Sintesi (CFI-TS)'!$C$30:$AE$57,25,FALSE)</f>
        <v>0</v>
      </c>
      <c r="GP10" s="318">
        <f>VLOOKUP($B10,'Sintesi (CFI-TS)'!$C$30:$AE$57,25,FALSE)</f>
        <v>0</v>
      </c>
      <c r="GQ10" s="318">
        <f>VLOOKUP($B10,'Sintesi (CFI-TS)'!$C$30:$AE$57,25,FALSE)</f>
        <v>0</v>
      </c>
      <c r="GR10" s="318">
        <f>VLOOKUP($B10,'Sintesi (CFI-TS)'!$C$30:$AE$57,25,FALSE)</f>
        <v>0</v>
      </c>
      <c r="GS10" s="318">
        <f>VLOOKUP($B10,'Sintesi (CFI-TS)'!$C$30:$AE$57,25,FALSE)</f>
        <v>0</v>
      </c>
      <c r="GT10" s="318">
        <f>VLOOKUP($B10,'Sintesi (CFI-TS)'!$C$30:$AE$57,25,FALSE)</f>
        <v>0</v>
      </c>
      <c r="GU10" s="318">
        <f>VLOOKUP($B10,'Sintesi (CFI-TS)'!$C$30:$AE$57,25,FALSE)</f>
        <v>0</v>
      </c>
      <c r="GV10" s="318">
        <f>VLOOKUP($B10,'Sintesi (CFI-TS)'!$C$30:$AE$57,25,FALSE)</f>
        <v>0</v>
      </c>
      <c r="GW10" s="318">
        <f>VLOOKUP($B10,'Sintesi (CFI-TS)'!$C$30:$AE$57,25,FALSE)</f>
        <v>0</v>
      </c>
      <c r="GX10" s="318">
        <f>VLOOKUP($B10,'Sintesi (CFI-TS)'!$C$30:$AE$57,25,FALSE)</f>
        <v>0</v>
      </c>
      <c r="GY10" s="318">
        <f>VLOOKUP($B10,'Sintesi (CFI-TS)'!$C$30:$AE$57,25,FALSE)</f>
        <v>0</v>
      </c>
      <c r="GZ10" s="318">
        <f>VLOOKUP($B10,'Sintesi (CFI-TS)'!$C$30:$AE$57,25,FALSE)</f>
        <v>0</v>
      </c>
      <c r="HA10" s="318">
        <f>VLOOKUP($B10,'Sintesi (CFI-TS)'!$C$30:$AE$57,25,FALSE)</f>
        <v>0</v>
      </c>
      <c r="HB10" s="318">
        <f>VLOOKUP($B10,'Sintesi (CFI-TS)'!$C$30:$AE$57,25,FALSE)</f>
        <v>0</v>
      </c>
      <c r="HC10" s="318">
        <f>VLOOKUP($B10,'Sintesi (CFI-TS)'!$C$30:$AE$57,25,FALSE)</f>
        <v>0</v>
      </c>
      <c r="HD10" s="318">
        <f>VLOOKUP($B10,'Sintesi (CFI-TS)'!$C$30:$AE$57,25,FALSE)</f>
        <v>0</v>
      </c>
      <c r="HE10" s="318">
        <f>VLOOKUP($B10,'Sintesi (CFI-TS)'!$C$30:$AE$57,25,FALSE)</f>
        <v>0</v>
      </c>
      <c r="HF10" s="318">
        <f>VLOOKUP($B10,'Sintesi (CFI-TS)'!$C$30:$AE$57,25,FALSE)</f>
        <v>0</v>
      </c>
      <c r="HG10" s="318">
        <f>VLOOKUP($B10,'Sintesi (CFI-TS)'!$C$30:$AE$57,25,FALSE)</f>
        <v>0</v>
      </c>
      <c r="HH10" s="318">
        <f>VLOOKUP($B10,'Sintesi (CFI-TS)'!$C$30:$AE$57,25,FALSE)</f>
        <v>0</v>
      </c>
      <c r="HI10" s="318">
        <f>VLOOKUP($B10,'Sintesi (CFI-TS)'!$C$30:$AE$57,25,FALSE)</f>
        <v>0</v>
      </c>
      <c r="HJ10" s="318">
        <f>VLOOKUP($B10,'Sintesi (CFI-TS)'!$C$30:$AE$57,25,FALSE)</f>
        <v>0</v>
      </c>
      <c r="HK10" s="318">
        <f>VLOOKUP($B10,'Sintesi (CFI-TS)'!$C$30:$AE$57,25,FALSE)</f>
        <v>0</v>
      </c>
      <c r="HL10" s="318">
        <f>VLOOKUP($B10,'Sintesi (CFI-TS)'!$C$30:$AE$57,25,FALSE)</f>
        <v>0</v>
      </c>
      <c r="HM10" s="318">
        <f>VLOOKUP($B10,'Sintesi (CFI-TS)'!$C$30:$AE$57,25,FALSE)</f>
        <v>0</v>
      </c>
      <c r="HN10" s="318">
        <f>VLOOKUP($B10,'Sintesi (CFI-TS)'!$C$30:$AE$57,25,FALSE)</f>
        <v>0</v>
      </c>
      <c r="HO10" s="318">
        <f>VLOOKUP($B10,'Sintesi (CFI-TS)'!$C$30:$AE$57,25,FALSE)</f>
        <v>0</v>
      </c>
      <c r="HP10" s="318"/>
      <c r="HQ10" s="318"/>
      <c r="HR10" s="318"/>
      <c r="HS10" s="319">
        <v>0</v>
      </c>
      <c r="HT10" s="319">
        <v>0</v>
      </c>
      <c r="HU10" s="319">
        <v>0</v>
      </c>
      <c r="HV10" s="319">
        <v>0</v>
      </c>
      <c r="HW10" s="319">
        <v>0</v>
      </c>
      <c r="HX10" s="319">
        <v>0</v>
      </c>
      <c r="HY10" s="319">
        <v>0</v>
      </c>
      <c r="HZ10" s="319">
        <v>0</v>
      </c>
      <c r="IA10" s="319">
        <v>0</v>
      </c>
      <c r="IB10" s="319">
        <v>0</v>
      </c>
      <c r="IC10" s="319">
        <v>0</v>
      </c>
      <c r="ID10" s="319">
        <v>0</v>
      </c>
      <c r="IE10" s="319">
        <v>0</v>
      </c>
      <c r="IF10" s="319">
        <v>0</v>
      </c>
      <c r="IG10" s="319">
        <v>0</v>
      </c>
      <c r="IH10" s="319">
        <v>0</v>
      </c>
      <c r="II10" s="319">
        <v>0</v>
      </c>
      <c r="IJ10" s="319">
        <v>0</v>
      </c>
      <c r="IK10" s="319">
        <v>0</v>
      </c>
      <c r="IL10" s="319">
        <v>0</v>
      </c>
      <c r="IM10" s="319">
        <v>0</v>
      </c>
      <c r="IN10" s="319">
        <v>0</v>
      </c>
      <c r="IO10" s="319">
        <v>0</v>
      </c>
      <c r="IP10" s="319">
        <f>VLOOKUP($B10,'Sintesi (CFI-TS)'!$C$30:$AE$57,27,FALSE)</f>
        <v>0</v>
      </c>
      <c r="IQ10" s="319">
        <f>VLOOKUP($B10,'Sintesi (CFI-TS)'!$C$30:$AE$57,27,FALSE)</f>
        <v>0</v>
      </c>
      <c r="IR10" s="319">
        <f>VLOOKUP($B10,'Sintesi (CFI-TS)'!$C$30:$AE$57,27,FALSE)</f>
        <v>0</v>
      </c>
      <c r="IS10" s="319">
        <f>VLOOKUP($B10,'Sintesi (CFI-TS)'!$C$30:$AE$57,27,FALSE)</f>
        <v>0</v>
      </c>
      <c r="IT10" s="319">
        <f>VLOOKUP($B10,'Sintesi (CFI-TS)'!$C$30:$AE$57,27,FALSE)</f>
        <v>0</v>
      </c>
      <c r="IU10" s="319">
        <f>VLOOKUP($B10,'Sintesi (CFI-TS)'!$C$30:$AE$57,27,FALSE)</f>
        <v>0</v>
      </c>
      <c r="IV10" s="319">
        <f>VLOOKUP($B10,'Sintesi (CFI-TS)'!$C$30:$AE$57,27,FALSE)</f>
        <v>0</v>
      </c>
      <c r="IW10" s="319">
        <f>VLOOKUP($B10,'Sintesi (CFI-TS)'!$C$30:$AE$57,27,FALSE)</f>
        <v>0</v>
      </c>
      <c r="IX10" s="319">
        <f>VLOOKUP($B10,'Sintesi (CFI-TS)'!$C$30:$AE$57,27,FALSE)</f>
        <v>0</v>
      </c>
      <c r="IY10" s="319">
        <f>VLOOKUP($B10,'Sintesi (CFI-TS)'!$C$30:$AE$57,27,FALSE)</f>
        <v>0</v>
      </c>
      <c r="IZ10" s="319">
        <f>VLOOKUP($B10,'Sintesi (CFI-TS)'!$C$30:$AE$57,27,FALSE)</f>
        <v>0</v>
      </c>
      <c r="JA10" s="319">
        <f>VLOOKUP($B10,'Sintesi (CFI-TS)'!$C$30:$AE$57,27,FALSE)</f>
        <v>0</v>
      </c>
      <c r="JB10" s="319">
        <f>VLOOKUP($B10,'Sintesi (CFI-TS)'!$C$30:$AE$57,27,FALSE)</f>
        <v>0</v>
      </c>
      <c r="JC10" s="319">
        <f>VLOOKUP($B10,'Sintesi (CFI-TS)'!$C$30:$AE$57,27,FALSE)</f>
        <v>0</v>
      </c>
      <c r="JD10" s="319">
        <f>VLOOKUP($B10,'Sintesi (CFI-TS)'!$C$30:$AE$57,27,FALSE)</f>
        <v>0</v>
      </c>
      <c r="JE10" s="319">
        <f>VLOOKUP($B10,'Sintesi (CFI-TS)'!$C$30:$AE$57,27,FALSE)</f>
        <v>0</v>
      </c>
      <c r="JF10" s="319">
        <f>VLOOKUP($B10,'Sintesi (CFI-TS)'!$C$30:$AE$57,27,FALSE)</f>
        <v>0</v>
      </c>
      <c r="JG10" s="319">
        <f>VLOOKUP($B10,'Sintesi (CFI-TS)'!$C$30:$AE$57,27,FALSE)</f>
        <v>0</v>
      </c>
      <c r="JH10" s="319">
        <f>VLOOKUP($B10,'Sintesi (CFI-TS)'!$C$30:$AE$57,27,FALSE)</f>
        <v>0</v>
      </c>
      <c r="JI10" s="319">
        <f>VLOOKUP($B10,'Sintesi (CFI-TS)'!$C$30:$AE$57,27,FALSE)</f>
        <v>0</v>
      </c>
      <c r="JJ10" s="319">
        <f>VLOOKUP($B10,'Sintesi (CFI-TS)'!$C$30:$AE$57,27,FALSE)</f>
        <v>0</v>
      </c>
      <c r="JK10" s="319">
        <f>VLOOKUP($B10,'Sintesi (CFI-TS)'!$C$30:$AE$57,27,FALSE)</f>
        <v>0</v>
      </c>
      <c r="JL10" s="319">
        <f>VLOOKUP($B10,'Sintesi (CFI-TS)'!$C$30:$AE$57,27,FALSE)</f>
        <v>0</v>
      </c>
      <c r="JM10" s="319">
        <f>VLOOKUP($B10,'Sintesi (CFI-TS)'!$C$30:$AE$57,27,FALSE)</f>
        <v>0</v>
      </c>
      <c r="JN10" s="319">
        <f>VLOOKUP($B10,'Sintesi (CFI-TS)'!$C$30:$AE$57,27,FALSE)</f>
        <v>0</v>
      </c>
      <c r="JO10" s="319">
        <f>VLOOKUP($B10,'Sintesi (CFI-TS)'!$C$30:$AE$57,27,FALSE)</f>
        <v>0</v>
      </c>
      <c r="JP10" s="319">
        <f>VLOOKUP($B10,'Sintesi (CFI-TS)'!$C$30:$AE$57,27,FALSE)</f>
        <v>0</v>
      </c>
      <c r="JQ10" s="319">
        <f>VLOOKUP($B10,'Sintesi (CFI-TS)'!$C$30:$AE$57,27,FALSE)</f>
        <v>0</v>
      </c>
      <c r="JR10" s="319">
        <f>VLOOKUP($B10,'Sintesi (CFI-TS)'!$C$30:$AE$57,27,FALSE)</f>
        <v>0</v>
      </c>
      <c r="JS10" s="319">
        <f>VLOOKUP($B10,'Sintesi (CFI-TS)'!$C$30:$AE$57,27,FALSE)</f>
        <v>0</v>
      </c>
      <c r="JT10" s="319">
        <f>VLOOKUP($B10,'Sintesi (CFI-TS)'!$C$30:$AE$57,27,FALSE)</f>
        <v>0</v>
      </c>
      <c r="JU10" s="319">
        <f>VLOOKUP($B10,'Sintesi (CFI-TS)'!$C$30:$AE$57,27,FALSE)</f>
        <v>0</v>
      </c>
      <c r="JV10" s="319">
        <f>VLOOKUP($B10,'Sintesi (CFI-TS)'!$C$30:$AE$57,27,FALSE)</f>
        <v>0</v>
      </c>
      <c r="JW10" s="319">
        <f>VLOOKUP($B10,'Sintesi (CFI-TS)'!$C$30:$AE$57,27,FALSE)</f>
        <v>0</v>
      </c>
      <c r="JX10" s="319">
        <f>VLOOKUP($B10,'Sintesi (CFI-TS)'!$C$30:$AE$57,27,FALSE)</f>
        <v>0</v>
      </c>
      <c r="JY10" s="319">
        <f>VLOOKUP($B10,'Sintesi (CFI-TS)'!$C$30:$AE$57,27,FALSE)</f>
        <v>0</v>
      </c>
      <c r="JZ10" s="319">
        <f>VLOOKUP($B10,'Sintesi (CFI-TS)'!$C$30:$AE$57,27,FALSE)</f>
        <v>0</v>
      </c>
      <c r="KA10" s="319">
        <f>VLOOKUP($B10,'Sintesi (CFI-TS)'!$C$30:$AE$57,27,FALSE)</f>
        <v>0</v>
      </c>
      <c r="KB10" s="319">
        <f>VLOOKUP($B10,'Sintesi (CFI-TS)'!$C$30:$AE$57,27,FALSE)</f>
        <v>0</v>
      </c>
      <c r="KC10" s="319">
        <f>VLOOKUP($B10,'Sintesi (CFI-TS)'!$C$30:$AE$57,27,FALSE)</f>
        <v>0</v>
      </c>
      <c r="KD10" s="319">
        <f>VLOOKUP($B10,'Sintesi (CFI-TS)'!$C$30:$AE$57,27,FALSE)</f>
        <v>0</v>
      </c>
      <c r="KE10" s="319">
        <f>VLOOKUP($B10,'Sintesi (CFI-TS)'!$C$30:$AE$57,27,FALSE)</f>
        <v>0</v>
      </c>
      <c r="KF10" s="319">
        <f>VLOOKUP($B10,'Sintesi (CFI-TS)'!$C$30:$AE$57,27,FALSE)</f>
        <v>0</v>
      </c>
      <c r="KG10" s="319">
        <f>VLOOKUP($B10,'Sintesi (CFI-TS)'!$C$30:$AE$57,27,FALSE)</f>
        <v>0</v>
      </c>
      <c r="KH10" s="319">
        <f>VLOOKUP($B10,'Sintesi (CFI-TS)'!$C$30:$AE$57,27,FALSE)</f>
        <v>0</v>
      </c>
      <c r="KI10" s="319">
        <f>VLOOKUP($B10,'Sintesi (CFI-TS)'!$C$30:$AE$57,27,FALSE)</f>
        <v>0</v>
      </c>
      <c r="KJ10" s="319">
        <f>VLOOKUP($B10,'Sintesi (CFI-TS)'!$C$30:$AE$57,27,FALSE)</f>
        <v>0</v>
      </c>
      <c r="KK10" s="319">
        <f>VLOOKUP($B10,'Sintesi (CFI-TS)'!$C$30:$AE$57,27,FALSE)</f>
        <v>0</v>
      </c>
      <c r="KL10" s="319">
        <f>VLOOKUP($B10,'Sintesi (CFI-TS)'!$C$30:$AE$57,27,FALSE)</f>
        <v>0</v>
      </c>
      <c r="KM10" s="319">
        <f>VLOOKUP($B10,'Sintesi (CFI-TS)'!$C$30:$AE$57,27,FALSE)</f>
        <v>0</v>
      </c>
      <c r="KN10" s="319">
        <f>VLOOKUP($B10,'Sintesi (CFI-TS)'!$C$30:$AE$57,27,FALSE)</f>
        <v>0</v>
      </c>
      <c r="KO10" s="319">
        <f>VLOOKUP($B10,'Sintesi (CFI-TS)'!$C$30:$AE$57,27,FALSE)</f>
        <v>0</v>
      </c>
      <c r="KP10" s="319">
        <f>VLOOKUP($B10,'Sintesi (CFI-TS)'!$C$30:$AE$57,27,FALSE)</f>
        <v>0</v>
      </c>
      <c r="KQ10" s="319">
        <f>VLOOKUP($B10,'Sintesi (CFI-TS)'!$C$30:$AE$57,27,FALSE)</f>
        <v>0</v>
      </c>
      <c r="KR10" s="319">
        <f>VLOOKUP($B10,'Sintesi (CFI-TS)'!$C$30:$AE$57,27,FALSE)</f>
        <v>0</v>
      </c>
      <c r="KS10" s="319">
        <f>VLOOKUP($B10,'Sintesi (CFI-TS)'!$C$30:$AE$57,27,FALSE)</f>
        <v>0</v>
      </c>
      <c r="KT10" s="319">
        <f>VLOOKUP($B10,'Sintesi (CFI-TS)'!$C$30:$AE$57,27,FALSE)</f>
        <v>0</v>
      </c>
      <c r="KU10" s="319">
        <f>VLOOKUP($B10,'Sintesi (CFI-TS)'!$C$30:$AE$57,27,FALSE)</f>
        <v>0</v>
      </c>
      <c r="KV10" s="319">
        <f>VLOOKUP($B10,'Sintesi (CFI-TS)'!$C$30:$AE$57,27,FALSE)</f>
        <v>0</v>
      </c>
      <c r="KW10" s="319">
        <f>VLOOKUP($B10,'Sintesi (CFI-TS)'!$C$30:$AE$57,27,FALSE)</f>
        <v>0</v>
      </c>
      <c r="KX10" s="319">
        <f>VLOOKUP($B10,'Sintesi (CFI-TS)'!$C$30:$AE$57,27,FALSE)</f>
        <v>0</v>
      </c>
      <c r="KY10" s="319">
        <f>VLOOKUP($B10,'Sintesi (CFI-TS)'!$C$30:$AE$57,27,FALSE)</f>
        <v>0</v>
      </c>
      <c r="KZ10" s="319">
        <f>VLOOKUP($B10,'Sintesi (CFI-TS)'!$C$30:$AE$57,27,FALSE)</f>
        <v>0</v>
      </c>
      <c r="LA10" s="319">
        <f>VLOOKUP($B10,'Sintesi (CFI-TS)'!$C$30:$AE$57,27,FALSE)</f>
        <v>0</v>
      </c>
      <c r="LB10" s="319">
        <f>VLOOKUP($B10,'Sintesi (CFI-TS)'!$C$30:$AE$57,27,FALSE)</f>
        <v>0</v>
      </c>
      <c r="LC10" s="319">
        <f>VLOOKUP($B10,'Sintesi (CFI-TS)'!$C$30:$AE$57,27,FALSE)</f>
        <v>0</v>
      </c>
      <c r="LD10" s="319">
        <f>VLOOKUP($B10,'Sintesi (CFI-TS)'!$C$30:$AE$57,27,FALSE)</f>
        <v>0</v>
      </c>
      <c r="LE10" s="319">
        <f>VLOOKUP($B10,'Sintesi (CFI-TS)'!$C$30:$AE$57,27,FALSE)</f>
        <v>0</v>
      </c>
      <c r="LF10" s="319">
        <f>VLOOKUP($B10,'Sintesi (CFI-TS)'!$C$30:$AE$57,27,FALSE)</f>
        <v>0</v>
      </c>
      <c r="LG10" s="319">
        <f>VLOOKUP($B10,'Sintesi (CFI-TS)'!$C$30:$AE$57,27,FALSE)</f>
        <v>0</v>
      </c>
      <c r="LH10" s="319">
        <f>VLOOKUP($B10,'Sintesi (CFI-TS)'!$C$30:$AE$57,27,FALSE)</f>
        <v>0</v>
      </c>
      <c r="LI10" s="319">
        <f>VLOOKUP($B10,'Sintesi (CFI-TS)'!$C$30:$AE$57,27,FALSE)</f>
        <v>0</v>
      </c>
      <c r="LJ10" s="319">
        <f>VLOOKUP($B10,'Sintesi (CFI-TS)'!$C$30:$AE$57,27,FALSE)</f>
        <v>0</v>
      </c>
      <c r="LK10" s="319">
        <f>VLOOKUP($B10,'Sintesi (CFI-TS)'!$C$30:$AE$57,27,FALSE)</f>
        <v>0</v>
      </c>
      <c r="LL10" s="319">
        <f>VLOOKUP($B10,'Sintesi (CFI-TS)'!$C$30:$AE$57,27,FALSE)</f>
        <v>0</v>
      </c>
      <c r="LM10" s="319">
        <f>VLOOKUP($B10,'Sintesi (CFI-TS)'!$C$30:$AE$57,27,FALSE)</f>
        <v>0</v>
      </c>
      <c r="LN10" s="319">
        <f>VLOOKUP($B10,'Sintesi (CFI-TS)'!$C$30:$AE$57,27,FALSE)</f>
        <v>0</v>
      </c>
      <c r="LO10" s="319">
        <f>VLOOKUP($B10,'Sintesi (CFI-TS)'!$C$30:$AE$57,27,FALSE)</f>
        <v>0</v>
      </c>
      <c r="LP10" s="319">
        <f>VLOOKUP($B10,'Sintesi (CFI-TS)'!$C$30:$AE$57,27,FALSE)</f>
        <v>0</v>
      </c>
      <c r="LQ10" s="319">
        <f>VLOOKUP($B10,'Sintesi (CFI-TS)'!$C$30:$AE$57,27,FALSE)</f>
        <v>0</v>
      </c>
      <c r="LR10" s="319">
        <f>VLOOKUP($B10,'Sintesi (CFI-TS)'!$C$30:$AE$57,27,FALSE)</f>
        <v>0</v>
      </c>
      <c r="LS10" s="319"/>
      <c r="LT10" s="319"/>
      <c r="LU10" s="319"/>
      <c r="LV10" s="320">
        <v>0</v>
      </c>
      <c r="LW10" s="320">
        <v>0</v>
      </c>
      <c r="LX10" s="320">
        <v>0</v>
      </c>
      <c r="LY10" s="320">
        <v>0</v>
      </c>
      <c r="LZ10" s="320">
        <v>0</v>
      </c>
      <c r="MA10" s="320">
        <v>0</v>
      </c>
      <c r="MB10" s="320">
        <v>0</v>
      </c>
      <c r="MC10" s="320">
        <v>0</v>
      </c>
      <c r="MD10" s="320">
        <v>0</v>
      </c>
      <c r="ME10" s="320">
        <v>0</v>
      </c>
      <c r="MF10" s="320">
        <v>0</v>
      </c>
      <c r="MG10" s="320">
        <v>0</v>
      </c>
      <c r="MH10" s="320">
        <v>0</v>
      </c>
      <c r="MI10" s="320">
        <v>0</v>
      </c>
      <c r="MJ10" s="320">
        <v>0</v>
      </c>
      <c r="MK10" s="320">
        <v>0</v>
      </c>
      <c r="ML10" s="320">
        <v>0</v>
      </c>
      <c r="MM10" s="320">
        <v>0</v>
      </c>
      <c r="MN10" s="320">
        <v>0</v>
      </c>
      <c r="MO10" s="320">
        <v>0</v>
      </c>
      <c r="MP10" s="320">
        <v>0</v>
      </c>
      <c r="MQ10" s="320">
        <v>0</v>
      </c>
      <c r="MR10" s="320">
        <v>0</v>
      </c>
      <c r="MS10" s="320">
        <f>VLOOKUP($B10,'Sintesi (CFI-TS)'!$C$30:$AE$57,26,FALSE)</f>
        <v>0</v>
      </c>
      <c r="MT10" s="320">
        <f>VLOOKUP($B10,'Sintesi (CFI-TS)'!$C$30:$AE$57,26,FALSE)</f>
        <v>0</v>
      </c>
      <c r="MU10" s="320">
        <f>VLOOKUP($B10,'Sintesi (CFI-TS)'!$C$30:$AE$57,26,FALSE)</f>
        <v>0</v>
      </c>
      <c r="MV10" s="320">
        <f>VLOOKUP($B10,'Sintesi (CFI-TS)'!$C$30:$AE$57,26,FALSE)</f>
        <v>0</v>
      </c>
      <c r="MW10" s="320">
        <f>VLOOKUP($B10,'Sintesi (CFI-TS)'!$C$30:$AE$57,26,FALSE)</f>
        <v>0</v>
      </c>
      <c r="MX10" s="320">
        <f>VLOOKUP($B10,'Sintesi (CFI-TS)'!$C$30:$AE$57,26,FALSE)</f>
        <v>0</v>
      </c>
      <c r="MY10" s="320">
        <f>VLOOKUP($B10,'Sintesi (CFI-TS)'!$C$30:$AE$57,26,FALSE)</f>
        <v>0</v>
      </c>
      <c r="MZ10" s="320">
        <f>VLOOKUP($B10,'Sintesi (CFI-TS)'!$C$30:$AE$57,26,FALSE)</f>
        <v>0</v>
      </c>
      <c r="NA10" s="320">
        <f>VLOOKUP($B10,'Sintesi (CFI-TS)'!$C$30:$AE$57,26,FALSE)</f>
        <v>0</v>
      </c>
      <c r="NB10" s="320">
        <f>VLOOKUP($B10,'Sintesi (CFI-TS)'!$C$30:$AE$57,26,FALSE)</f>
        <v>0</v>
      </c>
      <c r="NC10" s="320">
        <f>VLOOKUP($B10,'Sintesi (CFI-TS)'!$C$30:$AE$57,26,FALSE)</f>
        <v>0</v>
      </c>
      <c r="ND10" s="320">
        <f>VLOOKUP($B10,'Sintesi (CFI-TS)'!$C$30:$AE$57,26,FALSE)</f>
        <v>0</v>
      </c>
      <c r="NE10" s="320">
        <f>VLOOKUP($B10,'Sintesi (CFI-TS)'!$C$30:$AE$57,26,FALSE)</f>
        <v>0</v>
      </c>
      <c r="NF10" s="320">
        <f>VLOOKUP($B10,'Sintesi (CFI-TS)'!$C$30:$AE$57,26,FALSE)</f>
        <v>0</v>
      </c>
      <c r="NG10" s="320">
        <f>VLOOKUP($B10,'Sintesi (CFI-TS)'!$C$30:$AE$57,26,FALSE)</f>
        <v>0</v>
      </c>
      <c r="NH10" s="320">
        <f>VLOOKUP($B10,'Sintesi (CFI-TS)'!$C$30:$AE$57,26,FALSE)</f>
        <v>0</v>
      </c>
      <c r="NI10" s="320">
        <f>VLOOKUP($B10,'Sintesi (CFI-TS)'!$C$30:$AE$57,26,FALSE)</f>
        <v>0</v>
      </c>
      <c r="NJ10" s="320">
        <f>VLOOKUP($B10,'Sintesi (CFI-TS)'!$C$30:$AE$57,26,FALSE)</f>
        <v>0</v>
      </c>
      <c r="NK10" s="320">
        <f>VLOOKUP($B10,'Sintesi (CFI-TS)'!$C$30:$AE$57,26,FALSE)</f>
        <v>0</v>
      </c>
      <c r="NL10" s="320">
        <f>VLOOKUP($B10,'Sintesi (CFI-TS)'!$C$30:$AE$57,26,FALSE)</f>
        <v>0</v>
      </c>
      <c r="NM10" s="320">
        <f>VLOOKUP($B10,'Sintesi (CFI-TS)'!$C$30:$AE$57,26,FALSE)</f>
        <v>0</v>
      </c>
      <c r="NN10" s="320">
        <f>VLOOKUP($B10,'Sintesi (CFI-TS)'!$C$30:$AE$57,26,FALSE)</f>
        <v>0</v>
      </c>
      <c r="NO10" s="320">
        <f>VLOOKUP($B10,'Sintesi (CFI-TS)'!$C$30:$AE$57,26,FALSE)</f>
        <v>0</v>
      </c>
      <c r="NP10" s="320">
        <f>VLOOKUP($B10,'Sintesi (CFI-TS)'!$C$30:$AE$57,26,FALSE)</f>
        <v>0</v>
      </c>
      <c r="NQ10" s="320">
        <f>VLOOKUP($B10,'Sintesi (CFI-TS)'!$C$30:$AE$57,26,FALSE)</f>
        <v>0</v>
      </c>
      <c r="NR10" s="320">
        <f>VLOOKUP($B10,'Sintesi (CFI-TS)'!$C$30:$AE$57,26,FALSE)</f>
        <v>0</v>
      </c>
      <c r="NS10" s="320">
        <f>VLOOKUP($B10,'Sintesi (CFI-TS)'!$C$30:$AE$57,26,FALSE)</f>
        <v>0</v>
      </c>
      <c r="NT10" s="320">
        <f>VLOOKUP($B10,'Sintesi (CFI-TS)'!$C$30:$AE$57,26,FALSE)</f>
        <v>0</v>
      </c>
      <c r="NU10" s="320">
        <f>VLOOKUP($B10,'Sintesi (CFI-TS)'!$C$30:$AE$57,26,FALSE)</f>
        <v>0</v>
      </c>
      <c r="NV10" s="320">
        <f>VLOOKUP($B10,'Sintesi (CFI-TS)'!$C$30:$AE$57,26,FALSE)</f>
        <v>0</v>
      </c>
      <c r="NW10" s="320">
        <f>VLOOKUP($B10,'Sintesi (CFI-TS)'!$C$30:$AE$57,26,FALSE)</f>
        <v>0</v>
      </c>
      <c r="NX10" s="320">
        <f>VLOOKUP($B10,'Sintesi (CFI-TS)'!$C$30:$AE$57,26,FALSE)</f>
        <v>0</v>
      </c>
      <c r="NY10" s="320">
        <f>VLOOKUP($B10,'Sintesi (CFI-TS)'!$C$30:$AE$57,26,FALSE)</f>
        <v>0</v>
      </c>
      <c r="NZ10" s="320">
        <f>VLOOKUP($B10,'Sintesi (CFI-TS)'!$C$30:$AE$57,26,FALSE)</f>
        <v>0</v>
      </c>
      <c r="OA10" s="320">
        <f>VLOOKUP($B10,'Sintesi (CFI-TS)'!$C$30:$AE$57,26,FALSE)</f>
        <v>0</v>
      </c>
      <c r="OB10" s="320">
        <f>VLOOKUP($B10,'Sintesi (CFI-TS)'!$C$30:$AE$57,26,FALSE)</f>
        <v>0</v>
      </c>
      <c r="OC10" s="320">
        <f>VLOOKUP($B10,'Sintesi (CFI-TS)'!$C$30:$AE$57,26,FALSE)</f>
        <v>0</v>
      </c>
      <c r="OD10" s="320">
        <f>VLOOKUP($B10,'Sintesi (CFI-TS)'!$C$30:$AE$57,26,FALSE)</f>
        <v>0</v>
      </c>
      <c r="OE10" s="320">
        <f>VLOOKUP($B10,'Sintesi (CFI-TS)'!$C$30:$AE$57,26,FALSE)</f>
        <v>0</v>
      </c>
      <c r="OF10" s="320">
        <f>VLOOKUP($B10,'Sintesi (CFI-TS)'!$C$30:$AE$57,26,FALSE)</f>
        <v>0</v>
      </c>
      <c r="OG10" s="320">
        <f>VLOOKUP($B10,'Sintesi (CFI-TS)'!$C$30:$AE$57,26,FALSE)</f>
        <v>0</v>
      </c>
      <c r="OH10" s="320">
        <f>VLOOKUP($B10,'Sintesi (CFI-TS)'!$C$30:$AE$57,26,FALSE)</f>
        <v>0</v>
      </c>
      <c r="OI10" s="320">
        <f>VLOOKUP($B10,'Sintesi (CFI-TS)'!$C$30:$AE$57,26,FALSE)</f>
        <v>0</v>
      </c>
      <c r="OJ10" s="320">
        <f>VLOOKUP($B10,'Sintesi (CFI-TS)'!$C$30:$AE$57,26,FALSE)</f>
        <v>0</v>
      </c>
      <c r="OK10" s="320">
        <f>VLOOKUP($B10,'Sintesi (CFI-TS)'!$C$30:$AE$57,26,FALSE)</f>
        <v>0</v>
      </c>
      <c r="OL10" s="320">
        <f>VLOOKUP($B10,'Sintesi (CFI-TS)'!$C$30:$AE$57,26,FALSE)</f>
        <v>0</v>
      </c>
      <c r="OM10" s="320">
        <f>VLOOKUP($B10,'Sintesi (CFI-TS)'!$C$30:$AE$57,26,FALSE)</f>
        <v>0</v>
      </c>
      <c r="ON10" s="320">
        <f>VLOOKUP($B10,'Sintesi (CFI-TS)'!$C$30:$AE$57,26,FALSE)</f>
        <v>0</v>
      </c>
      <c r="OO10" s="320">
        <f>VLOOKUP($B10,'Sintesi (CFI-TS)'!$C$30:$AE$57,26,FALSE)</f>
        <v>0</v>
      </c>
      <c r="OP10" s="320">
        <f>VLOOKUP($B10,'Sintesi (CFI-TS)'!$C$30:$AE$57,26,FALSE)</f>
        <v>0</v>
      </c>
      <c r="OQ10" s="320">
        <f>VLOOKUP($B10,'Sintesi (CFI-TS)'!$C$30:$AE$57,26,FALSE)</f>
        <v>0</v>
      </c>
      <c r="OR10" s="320">
        <f>VLOOKUP($B10,'Sintesi (CFI-TS)'!$C$30:$AE$57,26,FALSE)</f>
        <v>0</v>
      </c>
      <c r="OS10" s="320">
        <f>VLOOKUP($B10,'Sintesi (CFI-TS)'!$C$30:$AE$57,26,FALSE)</f>
        <v>0</v>
      </c>
      <c r="OT10" s="320">
        <f>VLOOKUP($B10,'Sintesi (CFI-TS)'!$C$30:$AE$57,26,FALSE)</f>
        <v>0</v>
      </c>
      <c r="OU10" s="320">
        <f>VLOOKUP($B10,'Sintesi (CFI-TS)'!$C$30:$AE$57,26,FALSE)</f>
        <v>0</v>
      </c>
      <c r="OV10" s="320">
        <f>VLOOKUP($B10,'Sintesi (CFI-TS)'!$C$30:$AE$57,26,FALSE)</f>
        <v>0</v>
      </c>
      <c r="OW10" s="320">
        <f>VLOOKUP($B10,'Sintesi (CFI-TS)'!$C$30:$AE$57,26,FALSE)</f>
        <v>0</v>
      </c>
      <c r="OX10" s="320">
        <f>VLOOKUP($B10,'Sintesi (CFI-TS)'!$C$30:$AE$57,26,FALSE)</f>
        <v>0</v>
      </c>
      <c r="OY10" s="320">
        <f>VLOOKUP($B10,'Sintesi (CFI-TS)'!$C$30:$AE$57,26,FALSE)</f>
        <v>0</v>
      </c>
      <c r="OZ10" s="320">
        <f>VLOOKUP($B10,'Sintesi (CFI-TS)'!$C$30:$AE$57,26,FALSE)</f>
        <v>0</v>
      </c>
      <c r="PA10" s="320">
        <f>VLOOKUP($B10,'Sintesi (CFI-TS)'!$C$30:$AE$57,26,FALSE)</f>
        <v>0</v>
      </c>
      <c r="PB10" s="320">
        <f>VLOOKUP($B10,'Sintesi (CFI-TS)'!$C$30:$AE$57,26,FALSE)</f>
        <v>0</v>
      </c>
      <c r="PC10" s="320">
        <f>VLOOKUP($B10,'Sintesi (CFI-TS)'!$C$30:$AE$57,26,FALSE)</f>
        <v>0</v>
      </c>
      <c r="PD10" s="320">
        <f>VLOOKUP($B10,'Sintesi (CFI-TS)'!$C$30:$AE$57,26,FALSE)</f>
        <v>0</v>
      </c>
      <c r="PE10" s="320">
        <f>VLOOKUP($B10,'Sintesi (CFI-TS)'!$C$30:$AE$57,26,FALSE)</f>
        <v>0</v>
      </c>
      <c r="PF10" s="320">
        <f>VLOOKUP($B10,'Sintesi (CFI-TS)'!$C$30:$AE$57,26,FALSE)</f>
        <v>0</v>
      </c>
      <c r="PG10" s="320">
        <f>VLOOKUP($B10,'Sintesi (CFI-TS)'!$C$30:$AE$57,26,FALSE)</f>
        <v>0</v>
      </c>
      <c r="PH10" s="320">
        <f>VLOOKUP($B10,'Sintesi (CFI-TS)'!$C$30:$AE$57,26,FALSE)</f>
        <v>0</v>
      </c>
      <c r="PI10" s="320">
        <f>VLOOKUP($B10,'Sintesi (CFI-TS)'!$C$30:$AE$57,26,FALSE)</f>
        <v>0</v>
      </c>
      <c r="PJ10" s="320">
        <f>VLOOKUP($B10,'Sintesi (CFI-TS)'!$C$30:$AE$57,26,FALSE)</f>
        <v>0</v>
      </c>
      <c r="PK10" s="320">
        <f>VLOOKUP($B10,'Sintesi (CFI-TS)'!$C$30:$AE$57,26,FALSE)</f>
        <v>0</v>
      </c>
      <c r="PL10" s="320">
        <f>VLOOKUP($B10,'Sintesi (CFI-TS)'!$C$30:$AE$57,26,FALSE)</f>
        <v>0</v>
      </c>
      <c r="PM10" s="320">
        <f>VLOOKUP($B10,'Sintesi (CFI-TS)'!$C$30:$AE$57,26,FALSE)</f>
        <v>0</v>
      </c>
      <c r="PN10" s="320">
        <f>VLOOKUP($B10,'Sintesi (CFI-TS)'!$C$30:$AE$57,26,FALSE)</f>
        <v>0</v>
      </c>
      <c r="PO10" s="320">
        <f>VLOOKUP($B10,'Sintesi (CFI-TS)'!$C$30:$AE$57,26,FALSE)</f>
        <v>0</v>
      </c>
      <c r="PP10" s="320">
        <f>VLOOKUP($B10,'Sintesi (CFI-TS)'!$C$30:$AE$57,26,FALSE)</f>
        <v>0</v>
      </c>
      <c r="PQ10" s="320">
        <f>VLOOKUP($B10,'Sintesi (CFI-TS)'!$C$30:$AE$57,26,FALSE)</f>
        <v>0</v>
      </c>
      <c r="PR10" s="320">
        <f>VLOOKUP($B10,'Sintesi (CFI-TS)'!$C$30:$AE$57,26,FALSE)</f>
        <v>0</v>
      </c>
      <c r="PS10" s="320">
        <f>VLOOKUP($B10,'Sintesi (CFI-TS)'!$C$30:$AE$57,26,FALSE)</f>
        <v>0</v>
      </c>
      <c r="PT10" s="320">
        <f>VLOOKUP($B10,'Sintesi (CFI-TS)'!$C$30:$AE$57,26,FALSE)</f>
        <v>0</v>
      </c>
      <c r="PU10" s="320">
        <f>VLOOKUP($B10,'Sintesi (CFI-TS)'!$C$30:$AE$57,26,FALSE)</f>
        <v>0</v>
      </c>
      <c r="PV10" s="320"/>
      <c r="PW10" s="320"/>
      <c r="PX10" s="320"/>
      <c r="PY10" s="321">
        <v>0</v>
      </c>
      <c r="PZ10" s="321">
        <v>0</v>
      </c>
      <c r="QA10" s="321">
        <v>0</v>
      </c>
      <c r="QB10" s="321">
        <v>0</v>
      </c>
      <c r="QC10" s="321">
        <v>0</v>
      </c>
      <c r="QD10" s="321">
        <v>0</v>
      </c>
      <c r="QE10" s="321">
        <v>0</v>
      </c>
      <c r="QF10" s="321">
        <v>0</v>
      </c>
      <c r="QG10" s="321">
        <v>0</v>
      </c>
      <c r="QH10" s="321">
        <v>0</v>
      </c>
      <c r="QI10" s="321">
        <v>0</v>
      </c>
      <c r="QJ10" s="321">
        <v>0</v>
      </c>
      <c r="QK10" s="321">
        <v>0</v>
      </c>
      <c r="QL10" s="321">
        <v>0</v>
      </c>
      <c r="QM10" s="321">
        <v>0</v>
      </c>
      <c r="QN10" s="321">
        <v>0</v>
      </c>
      <c r="QO10" s="321">
        <v>0</v>
      </c>
      <c r="QP10" s="321">
        <v>0</v>
      </c>
      <c r="QQ10" s="321">
        <v>0</v>
      </c>
      <c r="QR10" s="321">
        <v>0</v>
      </c>
      <c r="QS10" s="321">
        <v>0</v>
      </c>
      <c r="QT10" s="321">
        <v>0</v>
      </c>
      <c r="QU10" s="321">
        <v>0</v>
      </c>
      <c r="QV10" s="321">
        <f>VLOOKUP($B10,'Sintesi (CFI-TS)'!$C$30:$AE$57,28,FALSE)</f>
        <v>0</v>
      </c>
      <c r="QW10" s="321">
        <f>VLOOKUP($B10,'Sintesi (CFI-TS)'!$C$30:$AE$57,28,FALSE)</f>
        <v>0</v>
      </c>
      <c r="QX10" s="321">
        <f>VLOOKUP($B10,'Sintesi (CFI-TS)'!$C$30:$AE$57,28,FALSE)</f>
        <v>0</v>
      </c>
      <c r="QY10" s="321">
        <f>VLOOKUP($B10,'Sintesi (CFI-TS)'!$C$30:$AE$57,28,FALSE)</f>
        <v>0</v>
      </c>
      <c r="QZ10" s="321">
        <f>VLOOKUP($B10,'Sintesi (CFI-TS)'!$C$30:$AE$57,28,FALSE)</f>
        <v>0</v>
      </c>
      <c r="RA10" s="321">
        <f>VLOOKUP($B10,'Sintesi (CFI-TS)'!$C$30:$AE$57,28,FALSE)</f>
        <v>0</v>
      </c>
      <c r="RB10" s="321">
        <f>VLOOKUP($B10,'Sintesi (CFI-TS)'!$C$30:$AE$57,28,FALSE)</f>
        <v>0</v>
      </c>
      <c r="RC10" s="321">
        <f>VLOOKUP($B10,'Sintesi (CFI-TS)'!$C$30:$AE$57,28,FALSE)</f>
        <v>0</v>
      </c>
      <c r="RD10" s="321">
        <f>VLOOKUP($B10,'Sintesi (CFI-TS)'!$C$30:$AE$57,28,FALSE)</f>
        <v>0</v>
      </c>
      <c r="RE10" s="321">
        <f>VLOOKUP($B10,'Sintesi (CFI-TS)'!$C$30:$AE$57,28,FALSE)</f>
        <v>0</v>
      </c>
      <c r="RF10" s="321">
        <f>VLOOKUP($B10,'Sintesi (CFI-TS)'!$C$30:$AE$57,28,FALSE)</f>
        <v>0</v>
      </c>
      <c r="RG10" s="321">
        <f>VLOOKUP($B10,'Sintesi (CFI-TS)'!$C$30:$AE$57,28,FALSE)</f>
        <v>0</v>
      </c>
      <c r="RH10" s="321">
        <f>VLOOKUP($B10,'Sintesi (CFI-TS)'!$C$30:$AE$57,28,FALSE)</f>
        <v>0</v>
      </c>
      <c r="RI10" s="321">
        <f>VLOOKUP($B10,'Sintesi (CFI-TS)'!$C$30:$AE$57,28,FALSE)</f>
        <v>0</v>
      </c>
      <c r="RJ10" s="321">
        <f>VLOOKUP($B10,'Sintesi (CFI-TS)'!$C$30:$AE$57,28,FALSE)</f>
        <v>0</v>
      </c>
      <c r="RK10" s="321">
        <f>VLOOKUP($B10,'Sintesi (CFI-TS)'!$C$30:$AE$57,28,FALSE)</f>
        <v>0</v>
      </c>
      <c r="RL10" s="321">
        <f>VLOOKUP($B10,'Sintesi (CFI-TS)'!$C$30:$AE$57,28,FALSE)</f>
        <v>0</v>
      </c>
      <c r="RM10" s="321">
        <f>VLOOKUP($B10,'Sintesi (CFI-TS)'!$C$30:$AE$57,28,FALSE)</f>
        <v>0</v>
      </c>
      <c r="RN10" s="321">
        <f>VLOOKUP($B10,'Sintesi (CFI-TS)'!$C$30:$AE$57,28,FALSE)</f>
        <v>0</v>
      </c>
      <c r="RO10" s="321">
        <f>VLOOKUP($B10,'Sintesi (CFI-TS)'!$C$30:$AE$57,28,FALSE)</f>
        <v>0</v>
      </c>
      <c r="RP10" s="321">
        <f>VLOOKUP($B10,'Sintesi (CFI-TS)'!$C$30:$AE$57,28,FALSE)</f>
        <v>0</v>
      </c>
      <c r="RQ10" s="321">
        <f>VLOOKUP($B10,'Sintesi (CFI-TS)'!$C$30:$AE$57,28,FALSE)</f>
        <v>0</v>
      </c>
      <c r="RR10" s="321">
        <f>VLOOKUP($B10,'Sintesi (CFI-TS)'!$C$30:$AE$57,28,FALSE)</f>
        <v>0</v>
      </c>
      <c r="RS10" s="321">
        <f>VLOOKUP($B10,'Sintesi (CFI-TS)'!$C$30:$AE$57,28,FALSE)</f>
        <v>0</v>
      </c>
      <c r="RT10" s="321">
        <f>VLOOKUP($B10,'Sintesi (CFI-TS)'!$C$30:$AE$57,28,FALSE)</f>
        <v>0</v>
      </c>
      <c r="RU10" s="321">
        <f>VLOOKUP($B10,'Sintesi (CFI-TS)'!$C$30:$AE$57,28,FALSE)</f>
        <v>0</v>
      </c>
      <c r="RV10" s="321">
        <f>VLOOKUP($B10,'Sintesi (CFI-TS)'!$C$30:$AE$57,28,FALSE)</f>
        <v>0</v>
      </c>
      <c r="RW10" s="321">
        <f>VLOOKUP($B10,'Sintesi (CFI-TS)'!$C$30:$AE$57,28,FALSE)</f>
        <v>0</v>
      </c>
      <c r="RX10" s="321">
        <f>VLOOKUP($B10,'Sintesi (CFI-TS)'!$C$30:$AE$57,28,FALSE)</f>
        <v>0</v>
      </c>
      <c r="RY10" s="321">
        <f>VLOOKUP($B10,'Sintesi (CFI-TS)'!$C$30:$AE$57,28,FALSE)</f>
        <v>0</v>
      </c>
      <c r="RZ10" s="321">
        <f>VLOOKUP($B10,'Sintesi (CFI-TS)'!$C$30:$AE$57,28,FALSE)</f>
        <v>0</v>
      </c>
      <c r="SA10" s="321">
        <f>VLOOKUP($B10,'Sintesi (CFI-TS)'!$C$30:$AE$57,28,FALSE)</f>
        <v>0</v>
      </c>
      <c r="SB10" s="321">
        <f>VLOOKUP($B10,'Sintesi (CFI-TS)'!$C$30:$AE$57,28,FALSE)</f>
        <v>0</v>
      </c>
      <c r="SC10" s="321">
        <f>VLOOKUP($B10,'Sintesi (CFI-TS)'!$C$30:$AE$57,28,FALSE)</f>
        <v>0</v>
      </c>
      <c r="SD10" s="321">
        <f>VLOOKUP($B10,'Sintesi (CFI-TS)'!$C$30:$AE$57,28,FALSE)</f>
        <v>0</v>
      </c>
      <c r="SE10" s="321">
        <f>VLOOKUP($B10,'Sintesi (CFI-TS)'!$C$30:$AE$57,28,FALSE)</f>
        <v>0</v>
      </c>
      <c r="SF10" s="321">
        <f>VLOOKUP($B10,'Sintesi (CFI-TS)'!$C$30:$AE$57,28,FALSE)</f>
        <v>0</v>
      </c>
      <c r="SG10" s="321">
        <f>VLOOKUP($B10,'Sintesi (CFI-TS)'!$C$30:$AE$57,28,FALSE)</f>
        <v>0</v>
      </c>
      <c r="SH10" s="321">
        <f>VLOOKUP($B10,'Sintesi (CFI-TS)'!$C$30:$AE$57,28,FALSE)</f>
        <v>0</v>
      </c>
      <c r="SI10" s="321">
        <f>VLOOKUP($B10,'Sintesi (CFI-TS)'!$C$30:$AE$57,28,FALSE)</f>
        <v>0</v>
      </c>
      <c r="SJ10" s="321">
        <f>VLOOKUP($B10,'Sintesi (CFI-TS)'!$C$30:$AE$57,28,FALSE)</f>
        <v>0</v>
      </c>
      <c r="SK10" s="321">
        <f>VLOOKUP($B10,'Sintesi (CFI-TS)'!$C$30:$AE$57,28,FALSE)</f>
        <v>0</v>
      </c>
      <c r="SL10" s="321">
        <f>VLOOKUP($B10,'Sintesi (CFI-TS)'!$C$30:$AE$57,28,FALSE)</f>
        <v>0</v>
      </c>
      <c r="SM10" s="321">
        <f>VLOOKUP($B10,'Sintesi (CFI-TS)'!$C$30:$AE$57,28,FALSE)</f>
        <v>0</v>
      </c>
      <c r="SN10" s="321">
        <f>VLOOKUP($B10,'Sintesi (CFI-TS)'!$C$30:$AE$57,28,FALSE)</f>
        <v>0</v>
      </c>
      <c r="SO10" s="321">
        <f>VLOOKUP($B10,'Sintesi (CFI-TS)'!$C$30:$AE$57,28,FALSE)</f>
        <v>0</v>
      </c>
      <c r="SP10" s="321">
        <f>VLOOKUP($B10,'Sintesi (CFI-TS)'!$C$30:$AE$57,28,FALSE)</f>
        <v>0</v>
      </c>
      <c r="SQ10" s="321">
        <f>VLOOKUP($B10,'Sintesi (CFI-TS)'!$C$30:$AE$57,28,FALSE)</f>
        <v>0</v>
      </c>
      <c r="SR10" s="321">
        <f>VLOOKUP($B10,'Sintesi (CFI-TS)'!$C$30:$AE$57,28,FALSE)</f>
        <v>0</v>
      </c>
      <c r="SS10" s="321">
        <f>VLOOKUP($B10,'Sintesi (CFI-TS)'!$C$30:$AE$57,28,FALSE)</f>
        <v>0</v>
      </c>
      <c r="ST10" s="321">
        <f>VLOOKUP($B10,'Sintesi (CFI-TS)'!$C$30:$AE$57,28,FALSE)</f>
        <v>0</v>
      </c>
      <c r="SU10" s="321">
        <f>VLOOKUP($B10,'Sintesi (CFI-TS)'!$C$30:$AE$57,28,FALSE)</f>
        <v>0</v>
      </c>
      <c r="SV10" s="321">
        <f>VLOOKUP($B10,'Sintesi (CFI-TS)'!$C$30:$AE$57,28,FALSE)</f>
        <v>0</v>
      </c>
      <c r="SW10" s="321">
        <f>VLOOKUP($B10,'Sintesi (CFI-TS)'!$C$30:$AE$57,28,FALSE)</f>
        <v>0</v>
      </c>
      <c r="SX10" s="321">
        <f>VLOOKUP($B10,'Sintesi (CFI-TS)'!$C$30:$AE$57,28,FALSE)</f>
        <v>0</v>
      </c>
      <c r="SY10" s="321">
        <f>VLOOKUP($B10,'Sintesi (CFI-TS)'!$C$30:$AE$57,28,FALSE)</f>
        <v>0</v>
      </c>
      <c r="SZ10" s="321">
        <f>VLOOKUP($B10,'Sintesi (CFI-TS)'!$C$30:$AE$57,28,FALSE)</f>
        <v>0</v>
      </c>
      <c r="TA10" s="321">
        <f>VLOOKUP($B10,'Sintesi (CFI-TS)'!$C$30:$AE$57,28,FALSE)</f>
        <v>0</v>
      </c>
      <c r="TB10" s="321">
        <f>VLOOKUP($B10,'Sintesi (CFI-TS)'!$C$30:$AE$57,28,FALSE)</f>
        <v>0</v>
      </c>
      <c r="TC10" s="321">
        <f>VLOOKUP($B10,'Sintesi (CFI-TS)'!$C$30:$AE$57,28,FALSE)</f>
        <v>0</v>
      </c>
      <c r="TD10" s="321">
        <f>VLOOKUP($B10,'Sintesi (CFI-TS)'!$C$30:$AE$57,28,FALSE)</f>
        <v>0</v>
      </c>
      <c r="TE10" s="321">
        <f>VLOOKUP($B10,'Sintesi (CFI-TS)'!$C$30:$AE$57,28,FALSE)</f>
        <v>0</v>
      </c>
      <c r="TF10" s="321">
        <f>VLOOKUP($B10,'Sintesi (CFI-TS)'!$C$30:$AE$57,28,FALSE)</f>
        <v>0</v>
      </c>
      <c r="TG10" s="321">
        <f>VLOOKUP($B10,'Sintesi (CFI-TS)'!$C$30:$AE$57,28,FALSE)</f>
        <v>0</v>
      </c>
      <c r="TH10" s="321">
        <f>VLOOKUP($B10,'Sintesi (CFI-TS)'!$C$30:$AE$57,28,FALSE)</f>
        <v>0</v>
      </c>
      <c r="TI10" s="321">
        <f>VLOOKUP($B10,'Sintesi (CFI-TS)'!$C$30:$AE$57,28,FALSE)</f>
        <v>0</v>
      </c>
      <c r="TJ10" s="321">
        <f>VLOOKUP($B10,'Sintesi (CFI-TS)'!$C$30:$AE$57,28,FALSE)</f>
        <v>0</v>
      </c>
      <c r="TK10" s="321">
        <f>VLOOKUP($B10,'Sintesi (CFI-TS)'!$C$30:$AE$57,28,FALSE)</f>
        <v>0</v>
      </c>
      <c r="TL10" s="321">
        <f>VLOOKUP($B10,'Sintesi (CFI-TS)'!$C$30:$AE$57,28,FALSE)</f>
        <v>0</v>
      </c>
      <c r="TM10" s="321">
        <f>VLOOKUP($B10,'Sintesi (CFI-TS)'!$C$30:$AE$57,28,FALSE)</f>
        <v>0</v>
      </c>
      <c r="TN10" s="321">
        <f>VLOOKUP($B10,'Sintesi (CFI-TS)'!$C$30:$AE$57,28,FALSE)</f>
        <v>0</v>
      </c>
      <c r="TO10" s="321">
        <f>VLOOKUP($B10,'Sintesi (CFI-TS)'!$C$30:$AE$57,28,FALSE)</f>
        <v>0</v>
      </c>
      <c r="TP10" s="321">
        <f>VLOOKUP($B10,'Sintesi (CFI-TS)'!$C$30:$AE$57,28,FALSE)</f>
        <v>0</v>
      </c>
      <c r="TQ10" s="321">
        <f>VLOOKUP($B10,'Sintesi (CFI-TS)'!$C$30:$AE$57,28,FALSE)</f>
        <v>0</v>
      </c>
      <c r="TR10" s="321">
        <f>VLOOKUP($B10,'Sintesi (CFI-TS)'!$C$30:$AE$57,28,FALSE)</f>
        <v>0</v>
      </c>
      <c r="TS10" s="321">
        <f>VLOOKUP($B10,'Sintesi (CFI-TS)'!$C$30:$AE$57,28,FALSE)</f>
        <v>0</v>
      </c>
      <c r="TT10" s="321">
        <f>VLOOKUP($B10,'Sintesi (CFI-TS)'!$C$30:$AE$57,28,FALSE)</f>
        <v>0</v>
      </c>
      <c r="TU10" s="321">
        <f>VLOOKUP($B10,'Sintesi (CFI-TS)'!$C$30:$AE$57,28,FALSE)</f>
        <v>0</v>
      </c>
      <c r="TV10" s="321">
        <f>VLOOKUP($B10,'Sintesi (CFI-TS)'!$C$30:$AE$57,28,FALSE)</f>
        <v>0</v>
      </c>
      <c r="TW10" s="321">
        <f>VLOOKUP($B10,'Sintesi (CFI-TS)'!$C$30:$AE$57,28,FALSE)</f>
        <v>0</v>
      </c>
      <c r="TX10" s="321">
        <f>VLOOKUP($B10,'Sintesi (CFI-TS)'!$C$30:$AE$57,28,FALSE)</f>
        <v>0</v>
      </c>
      <c r="TY10" s="321"/>
      <c r="TZ10" s="321"/>
      <c r="UA10" s="321"/>
      <c r="UB10" s="322">
        <v>0</v>
      </c>
      <c r="UC10" s="322">
        <v>0</v>
      </c>
      <c r="UD10" s="322">
        <v>0</v>
      </c>
      <c r="UE10" s="322">
        <v>0</v>
      </c>
      <c r="UF10" s="322">
        <v>0</v>
      </c>
      <c r="UG10" s="322">
        <v>0</v>
      </c>
      <c r="UH10" s="322">
        <v>0</v>
      </c>
      <c r="UI10" s="322">
        <v>0</v>
      </c>
      <c r="UJ10" s="322">
        <v>0</v>
      </c>
      <c r="UK10" s="322">
        <v>0</v>
      </c>
      <c r="UL10" s="322">
        <v>0</v>
      </c>
      <c r="UM10" s="322">
        <v>0</v>
      </c>
      <c r="UN10" s="322">
        <v>0</v>
      </c>
      <c r="UO10" s="322">
        <v>0</v>
      </c>
      <c r="UP10" s="322">
        <v>0</v>
      </c>
      <c r="UQ10" s="322">
        <v>0</v>
      </c>
      <c r="UR10" s="322">
        <v>0</v>
      </c>
      <c r="US10" s="322">
        <v>0</v>
      </c>
      <c r="UT10" s="322">
        <v>0</v>
      </c>
      <c r="UU10" s="322">
        <v>0</v>
      </c>
      <c r="UV10" s="322">
        <v>0</v>
      </c>
      <c r="UW10" s="322">
        <v>0</v>
      </c>
      <c r="UX10" s="322">
        <v>0</v>
      </c>
      <c r="UY10" s="322">
        <f>VLOOKUP($B10,'Sintesi (CFI-TS)'!$C$30:$AE$57,29,FALSE)</f>
        <v>0</v>
      </c>
      <c r="UZ10" s="322">
        <f>VLOOKUP($B10,'Sintesi (CFI-TS)'!$C$30:$AE$57,29,FALSE)</f>
        <v>0</v>
      </c>
      <c r="VA10" s="322">
        <f>VLOOKUP($B10,'Sintesi (CFI-TS)'!$C$30:$AE$57,29,FALSE)</f>
        <v>0</v>
      </c>
      <c r="VB10" s="322">
        <f>VLOOKUP($B10,'Sintesi (CFI-TS)'!$C$30:$AE$57,29,FALSE)</f>
        <v>0</v>
      </c>
      <c r="VC10" s="322">
        <f>VLOOKUP($B10,'Sintesi (CFI-TS)'!$C$30:$AE$57,29,FALSE)</f>
        <v>0</v>
      </c>
      <c r="VD10" s="322">
        <f>VLOOKUP($B10,'Sintesi (CFI-TS)'!$C$30:$AE$57,29,FALSE)</f>
        <v>0</v>
      </c>
      <c r="VE10" s="322">
        <f>VLOOKUP($B10,'Sintesi (CFI-TS)'!$C$30:$AE$57,29,FALSE)</f>
        <v>0</v>
      </c>
      <c r="VF10" s="322">
        <f>VLOOKUP($B10,'Sintesi (CFI-TS)'!$C$30:$AE$57,29,FALSE)</f>
        <v>0</v>
      </c>
      <c r="VG10" s="322">
        <f>VLOOKUP($B10,'Sintesi (CFI-TS)'!$C$30:$AE$57,29,FALSE)</f>
        <v>0</v>
      </c>
      <c r="VH10" s="322">
        <f>VLOOKUP($B10,'Sintesi (CFI-TS)'!$C$30:$AE$57,29,FALSE)</f>
        <v>0</v>
      </c>
      <c r="VI10" s="322">
        <f>VLOOKUP($B10,'Sintesi (CFI-TS)'!$C$30:$AE$57,29,FALSE)</f>
        <v>0</v>
      </c>
      <c r="VJ10" s="322">
        <f>VLOOKUP($B10,'Sintesi (CFI-TS)'!$C$30:$AE$57,29,FALSE)</f>
        <v>0</v>
      </c>
      <c r="VK10" s="322">
        <f>VLOOKUP($B10,'Sintesi (CFI-TS)'!$C$30:$AE$57,29,FALSE)</f>
        <v>0</v>
      </c>
      <c r="VL10" s="322">
        <f>VLOOKUP($B10,'Sintesi (CFI-TS)'!$C$30:$AE$57,29,FALSE)</f>
        <v>0</v>
      </c>
      <c r="VM10" s="322">
        <f>VLOOKUP($B10,'Sintesi (CFI-TS)'!$C$30:$AE$57,29,FALSE)</f>
        <v>0</v>
      </c>
      <c r="VN10" s="322">
        <f>VLOOKUP($B10,'Sintesi (CFI-TS)'!$C$30:$AE$57,29,FALSE)</f>
        <v>0</v>
      </c>
      <c r="VO10" s="322">
        <f>VLOOKUP($B10,'Sintesi (CFI-TS)'!$C$30:$AE$57,29,FALSE)</f>
        <v>0</v>
      </c>
      <c r="VP10" s="322">
        <f>VLOOKUP($B10,'Sintesi (CFI-TS)'!$C$30:$AE$57,29,FALSE)</f>
        <v>0</v>
      </c>
      <c r="VQ10" s="322">
        <f>VLOOKUP($B10,'Sintesi (CFI-TS)'!$C$30:$AE$57,29,FALSE)</f>
        <v>0</v>
      </c>
      <c r="VR10" s="322">
        <f>VLOOKUP($B10,'Sintesi (CFI-TS)'!$C$30:$AE$57,29,FALSE)</f>
        <v>0</v>
      </c>
      <c r="VS10" s="322">
        <f>VLOOKUP($B10,'Sintesi (CFI-TS)'!$C$30:$AE$57,29,FALSE)</f>
        <v>0</v>
      </c>
      <c r="VT10" s="322">
        <f>VLOOKUP($B10,'Sintesi (CFI-TS)'!$C$30:$AE$57,29,FALSE)</f>
        <v>0</v>
      </c>
      <c r="VU10" s="322">
        <f>VLOOKUP($B10,'Sintesi (CFI-TS)'!$C$30:$AE$57,29,FALSE)</f>
        <v>0</v>
      </c>
      <c r="VV10" s="322">
        <f>VLOOKUP($B10,'Sintesi (CFI-TS)'!$C$30:$AE$57,29,FALSE)</f>
        <v>0</v>
      </c>
      <c r="VW10" s="322">
        <f>VLOOKUP($B10,'Sintesi (CFI-TS)'!$C$30:$AE$57,29,FALSE)</f>
        <v>0</v>
      </c>
      <c r="VX10" s="322">
        <f>VLOOKUP($B10,'Sintesi (CFI-TS)'!$C$30:$AE$57,29,FALSE)</f>
        <v>0</v>
      </c>
      <c r="VY10" s="322">
        <f>VLOOKUP($B10,'Sintesi (CFI-TS)'!$C$30:$AE$57,29,FALSE)</f>
        <v>0</v>
      </c>
      <c r="VZ10" s="322">
        <f>VLOOKUP($B10,'Sintesi (CFI-TS)'!$C$30:$AE$57,29,FALSE)</f>
        <v>0</v>
      </c>
      <c r="WA10" s="322">
        <f>VLOOKUP($B10,'Sintesi (CFI-TS)'!$C$30:$AE$57,29,FALSE)</f>
        <v>0</v>
      </c>
      <c r="WB10" s="322">
        <f>VLOOKUP($B10,'Sintesi (CFI-TS)'!$C$30:$AE$57,29,FALSE)</f>
        <v>0</v>
      </c>
      <c r="WC10" s="322">
        <f>VLOOKUP($B10,'Sintesi (CFI-TS)'!$C$30:$AE$57,29,FALSE)</f>
        <v>0</v>
      </c>
      <c r="WD10" s="322">
        <f>VLOOKUP($B10,'Sintesi (CFI-TS)'!$C$30:$AE$57,29,FALSE)</f>
        <v>0</v>
      </c>
      <c r="WE10" s="322">
        <f>VLOOKUP($B10,'Sintesi (CFI-TS)'!$C$30:$AE$57,29,FALSE)</f>
        <v>0</v>
      </c>
      <c r="WF10" s="322">
        <f>VLOOKUP($B10,'Sintesi (CFI-TS)'!$C$30:$AE$57,29,FALSE)</f>
        <v>0</v>
      </c>
      <c r="WG10" s="322">
        <f>VLOOKUP($B10,'Sintesi (CFI-TS)'!$C$30:$AE$57,29,FALSE)</f>
        <v>0</v>
      </c>
      <c r="WH10" s="322">
        <f>VLOOKUP($B10,'Sintesi (CFI-TS)'!$C$30:$AE$57,29,FALSE)</f>
        <v>0</v>
      </c>
      <c r="WI10" s="322">
        <f>VLOOKUP($B10,'Sintesi (CFI-TS)'!$C$30:$AE$57,29,FALSE)</f>
        <v>0</v>
      </c>
      <c r="WJ10" s="322">
        <f>VLOOKUP($B10,'Sintesi (CFI-TS)'!$C$30:$AE$57,29,FALSE)</f>
        <v>0</v>
      </c>
      <c r="WK10" s="322">
        <f>VLOOKUP($B10,'Sintesi (CFI-TS)'!$C$30:$AE$57,29,FALSE)</f>
        <v>0</v>
      </c>
      <c r="WL10" s="322">
        <f>VLOOKUP($B10,'Sintesi (CFI-TS)'!$C$30:$AE$57,29,FALSE)</f>
        <v>0</v>
      </c>
      <c r="WM10" s="322">
        <f>VLOOKUP($B10,'Sintesi (CFI-TS)'!$C$30:$AE$57,29,FALSE)</f>
        <v>0</v>
      </c>
      <c r="WN10" s="322">
        <f>VLOOKUP($B10,'Sintesi (CFI-TS)'!$C$30:$AE$57,29,FALSE)</f>
        <v>0</v>
      </c>
      <c r="WO10" s="322">
        <f>VLOOKUP($B10,'Sintesi (CFI-TS)'!$C$30:$AE$57,29,FALSE)</f>
        <v>0</v>
      </c>
      <c r="WP10" s="322">
        <f>VLOOKUP($B10,'Sintesi (CFI-TS)'!$C$30:$AE$57,29,FALSE)</f>
        <v>0</v>
      </c>
      <c r="WQ10" s="322">
        <f>VLOOKUP($B10,'Sintesi (CFI-TS)'!$C$30:$AE$57,29,FALSE)</f>
        <v>0</v>
      </c>
      <c r="WR10" s="322">
        <f>VLOOKUP($B10,'Sintesi (CFI-TS)'!$C$30:$AE$57,29,FALSE)</f>
        <v>0</v>
      </c>
      <c r="WS10" s="322">
        <f>VLOOKUP($B10,'Sintesi (CFI-TS)'!$C$30:$AE$57,29,FALSE)</f>
        <v>0</v>
      </c>
      <c r="WT10" s="322">
        <f>VLOOKUP($B10,'Sintesi (CFI-TS)'!$C$30:$AE$57,29,FALSE)</f>
        <v>0</v>
      </c>
      <c r="WU10" s="322">
        <f>VLOOKUP($B10,'Sintesi (CFI-TS)'!$C$30:$AE$57,29,FALSE)</f>
        <v>0</v>
      </c>
      <c r="WV10" s="322">
        <f>VLOOKUP($B10,'Sintesi (CFI-TS)'!$C$30:$AE$57,29,FALSE)</f>
        <v>0</v>
      </c>
      <c r="WW10" s="322">
        <f>VLOOKUP($B10,'Sintesi (CFI-TS)'!$C$30:$AE$57,29,FALSE)</f>
        <v>0</v>
      </c>
      <c r="WX10" s="322">
        <f>VLOOKUP($B10,'Sintesi (CFI-TS)'!$C$30:$AE$57,29,FALSE)</f>
        <v>0</v>
      </c>
      <c r="WY10" s="322">
        <f>VLOOKUP($B10,'Sintesi (CFI-TS)'!$C$30:$AE$57,29,FALSE)</f>
        <v>0</v>
      </c>
      <c r="WZ10" s="322">
        <f>VLOOKUP($B10,'Sintesi (CFI-TS)'!$C$30:$AE$57,29,FALSE)</f>
        <v>0</v>
      </c>
      <c r="XA10" s="322">
        <f>VLOOKUP($B10,'Sintesi (CFI-TS)'!$C$30:$AE$57,29,FALSE)</f>
        <v>0</v>
      </c>
      <c r="XB10" s="322">
        <f>VLOOKUP($B10,'Sintesi (CFI-TS)'!$C$30:$AE$57,29,FALSE)</f>
        <v>0</v>
      </c>
      <c r="XC10" s="322">
        <f>VLOOKUP($B10,'Sintesi (CFI-TS)'!$C$30:$AE$57,29,FALSE)</f>
        <v>0</v>
      </c>
      <c r="XD10" s="322">
        <f>VLOOKUP($B10,'Sintesi (CFI-TS)'!$C$30:$AE$57,29,FALSE)</f>
        <v>0</v>
      </c>
      <c r="XE10" s="322">
        <f>VLOOKUP($B10,'Sintesi (CFI-TS)'!$C$30:$AE$57,29,FALSE)</f>
        <v>0</v>
      </c>
      <c r="XF10" s="322">
        <f>VLOOKUP($B10,'Sintesi (CFI-TS)'!$C$30:$AE$57,29,FALSE)</f>
        <v>0</v>
      </c>
      <c r="XG10" s="322">
        <f>VLOOKUP($B10,'Sintesi (CFI-TS)'!$C$30:$AE$57,29,FALSE)</f>
        <v>0</v>
      </c>
      <c r="XH10" s="322">
        <f>VLOOKUP($B10,'Sintesi (CFI-TS)'!$C$30:$AE$57,29,FALSE)</f>
        <v>0</v>
      </c>
      <c r="XI10" s="322">
        <f>VLOOKUP($B10,'Sintesi (CFI-TS)'!$C$30:$AE$57,29,FALSE)</f>
        <v>0</v>
      </c>
      <c r="XJ10" s="322">
        <f>VLOOKUP($B10,'Sintesi (CFI-TS)'!$C$30:$AE$57,29,FALSE)</f>
        <v>0</v>
      </c>
      <c r="XK10" s="322">
        <f>VLOOKUP($B10,'Sintesi (CFI-TS)'!$C$30:$AE$57,29,FALSE)</f>
        <v>0</v>
      </c>
      <c r="XL10" s="322">
        <f>VLOOKUP($B10,'Sintesi (CFI-TS)'!$C$30:$AE$57,29,FALSE)</f>
        <v>0</v>
      </c>
      <c r="XM10" s="322">
        <f>VLOOKUP($B10,'Sintesi (CFI-TS)'!$C$30:$AE$57,29,FALSE)</f>
        <v>0</v>
      </c>
      <c r="XN10" s="322">
        <f>VLOOKUP($B10,'Sintesi (CFI-TS)'!$C$30:$AE$57,29,FALSE)</f>
        <v>0</v>
      </c>
      <c r="XO10" s="322">
        <f>VLOOKUP($B10,'Sintesi (CFI-TS)'!$C$30:$AE$57,29,FALSE)</f>
        <v>0</v>
      </c>
      <c r="XP10" s="322">
        <f>VLOOKUP($B10,'Sintesi (CFI-TS)'!$C$30:$AE$57,29,FALSE)</f>
        <v>0</v>
      </c>
      <c r="XQ10" s="322">
        <f>VLOOKUP($B10,'Sintesi (CFI-TS)'!$C$30:$AE$57,29,FALSE)</f>
        <v>0</v>
      </c>
      <c r="XR10" s="322">
        <f>VLOOKUP($B10,'Sintesi (CFI-TS)'!$C$30:$AE$57,29,FALSE)</f>
        <v>0</v>
      </c>
      <c r="XS10" s="322">
        <f>VLOOKUP($B10,'Sintesi (CFI-TS)'!$C$30:$AE$57,29,FALSE)</f>
        <v>0</v>
      </c>
      <c r="XT10" s="322">
        <f>VLOOKUP($B10,'Sintesi (CFI-TS)'!$C$30:$AE$57,29,FALSE)</f>
        <v>0</v>
      </c>
      <c r="XU10" s="322">
        <f>VLOOKUP($B10,'Sintesi (CFI-TS)'!$C$30:$AE$57,29,FALSE)</f>
        <v>0</v>
      </c>
      <c r="XV10" s="322">
        <f>VLOOKUP($B10,'Sintesi (CFI-TS)'!$C$30:$AE$57,29,FALSE)</f>
        <v>0</v>
      </c>
      <c r="XW10" s="322">
        <f>VLOOKUP($B10,'Sintesi (CFI-TS)'!$C$30:$AE$57,29,FALSE)</f>
        <v>0</v>
      </c>
      <c r="XX10" s="322">
        <f>VLOOKUP($B10,'Sintesi (CFI-TS)'!$C$30:$AE$57,29,FALSE)</f>
        <v>0</v>
      </c>
      <c r="XY10" s="322">
        <f>VLOOKUP($B10,'Sintesi (CFI-TS)'!$C$30:$AE$57,29,FALSE)</f>
        <v>0</v>
      </c>
      <c r="XZ10" s="322">
        <f>VLOOKUP($B10,'Sintesi (CFI-TS)'!$C$30:$AE$57,29,FALSE)</f>
        <v>0</v>
      </c>
      <c r="YA10" s="322">
        <f>VLOOKUP($B10,'Sintesi (CFI-TS)'!$C$30:$AE$57,29,FALSE)</f>
        <v>0</v>
      </c>
      <c r="YB10" s="322"/>
      <c r="YC10" s="322"/>
      <c r="YD10" s="322"/>
      <c r="YE10" s="501">
        <v>0</v>
      </c>
      <c r="YF10" s="501">
        <v>0</v>
      </c>
      <c r="YG10" s="501">
        <v>0</v>
      </c>
      <c r="YH10" s="501">
        <v>0</v>
      </c>
      <c r="YI10" s="501">
        <v>0</v>
      </c>
      <c r="YJ10" s="501">
        <v>0</v>
      </c>
      <c r="YK10" s="501">
        <v>0</v>
      </c>
      <c r="YL10" s="501">
        <v>0</v>
      </c>
      <c r="YM10" s="501">
        <v>0</v>
      </c>
      <c r="YN10" s="501">
        <v>0</v>
      </c>
      <c r="YO10" s="501">
        <v>0</v>
      </c>
      <c r="YP10" s="501">
        <v>0</v>
      </c>
      <c r="YQ10" s="501">
        <v>0</v>
      </c>
      <c r="YR10" s="501">
        <v>0</v>
      </c>
      <c r="YS10" s="501">
        <v>0</v>
      </c>
      <c r="YT10" s="501">
        <v>0</v>
      </c>
      <c r="YU10" s="501">
        <v>0</v>
      </c>
      <c r="YV10" s="501">
        <v>0</v>
      </c>
      <c r="YW10" s="501">
        <v>0</v>
      </c>
      <c r="YX10" s="501">
        <v>0</v>
      </c>
      <c r="YY10" s="501">
        <v>0</v>
      </c>
      <c r="YZ10" s="501">
        <v>0</v>
      </c>
      <c r="ZA10" s="501">
        <v>0</v>
      </c>
      <c r="ZB10" s="501">
        <f>VLOOKUP($B10,'Sintesi (CFI-TS)'!$C$30:$AE$57,22,FALSE)</f>
        <v>0</v>
      </c>
      <c r="ZC10" s="501">
        <f>VLOOKUP($B10,'Sintesi (CFI-TS)'!$C$30:$AE$57,22,FALSE)</f>
        <v>0</v>
      </c>
      <c r="ZD10" s="501">
        <f>VLOOKUP($B10,'Sintesi (CFI-TS)'!$C$30:$AE$57,22,FALSE)</f>
        <v>0</v>
      </c>
      <c r="ZE10" s="501">
        <f>VLOOKUP($B10,'Sintesi (CFI-TS)'!$C$30:$AE$57,22,FALSE)</f>
        <v>0</v>
      </c>
      <c r="ZF10" s="501">
        <f>VLOOKUP($B10,'Sintesi (CFI-TS)'!$C$30:$AE$57,22,FALSE)</f>
        <v>0</v>
      </c>
      <c r="ZG10" s="501">
        <f>VLOOKUP($B10,'Sintesi (CFI-TS)'!$C$30:$AE$57,22,FALSE)</f>
        <v>0</v>
      </c>
      <c r="ZH10" s="501">
        <f>VLOOKUP($B10,'Sintesi (CFI-TS)'!$C$30:$AE$57,22,FALSE)</f>
        <v>0</v>
      </c>
      <c r="ZI10" s="501">
        <f>VLOOKUP($B10,'Sintesi (CFI-TS)'!$C$30:$AE$57,22,FALSE)</f>
        <v>0</v>
      </c>
      <c r="ZJ10" s="501">
        <f>VLOOKUP($B10,'Sintesi (CFI-TS)'!$C$30:$AE$57,22,FALSE)</f>
        <v>0</v>
      </c>
      <c r="ZK10" s="501">
        <f>VLOOKUP($B10,'Sintesi (CFI-TS)'!$C$30:$AE$57,22,FALSE)</f>
        <v>0</v>
      </c>
      <c r="ZL10" s="501">
        <f>VLOOKUP($B10,'Sintesi (CFI-TS)'!$C$30:$AE$57,22,FALSE)</f>
        <v>0</v>
      </c>
      <c r="ZM10" s="501">
        <f>VLOOKUP($B10,'Sintesi (CFI-TS)'!$C$30:$AE$57,22,FALSE)</f>
        <v>0</v>
      </c>
      <c r="ZN10" s="501">
        <f>VLOOKUP($B10,'Sintesi (CFI-TS)'!$C$30:$AE$57,22,FALSE)</f>
        <v>0</v>
      </c>
      <c r="ZO10" s="501">
        <f>VLOOKUP($B10,'Sintesi (CFI-TS)'!$C$30:$AE$57,22,FALSE)</f>
        <v>0</v>
      </c>
      <c r="ZP10" s="501">
        <f>VLOOKUP($B10,'Sintesi (CFI-TS)'!$C$30:$AE$57,22,FALSE)</f>
        <v>0</v>
      </c>
      <c r="ZQ10" s="501">
        <f>VLOOKUP($B10,'Sintesi (CFI-TS)'!$C$30:$AE$57,22,FALSE)</f>
        <v>0</v>
      </c>
      <c r="ZR10" s="501">
        <f>VLOOKUP($B10,'Sintesi (CFI-TS)'!$C$30:$AE$57,22,FALSE)</f>
        <v>0</v>
      </c>
      <c r="ZS10" s="501">
        <f>VLOOKUP($B10,'Sintesi (CFI-TS)'!$C$30:$AE$57,22,FALSE)</f>
        <v>0</v>
      </c>
      <c r="ZT10" s="501">
        <f>VLOOKUP($B10,'Sintesi (CFI-TS)'!$C$30:$AE$57,22,FALSE)</f>
        <v>0</v>
      </c>
      <c r="ZU10" s="501">
        <f>VLOOKUP($B10,'Sintesi (CFI-TS)'!$C$30:$AE$57,22,FALSE)</f>
        <v>0</v>
      </c>
      <c r="ZV10" s="501">
        <f>VLOOKUP($B10,'Sintesi (CFI-TS)'!$C$30:$AE$57,22,FALSE)</f>
        <v>0</v>
      </c>
      <c r="ZW10" s="501">
        <f>VLOOKUP($B10,'Sintesi (CFI-TS)'!$C$30:$AE$57,22,FALSE)</f>
        <v>0</v>
      </c>
      <c r="ZX10" s="501">
        <f>VLOOKUP($B10,'Sintesi (CFI-TS)'!$C$30:$AE$57,22,FALSE)</f>
        <v>0</v>
      </c>
      <c r="ZY10" s="501">
        <f>VLOOKUP($B10,'Sintesi (CFI-TS)'!$C$30:$AE$57,22,FALSE)</f>
        <v>0</v>
      </c>
      <c r="ZZ10" s="501">
        <f>VLOOKUP($B10,'Sintesi (CFI-TS)'!$C$30:$AE$57,22,FALSE)</f>
        <v>0</v>
      </c>
      <c r="AAA10" s="501">
        <f>VLOOKUP($B10,'Sintesi (CFI-TS)'!$C$30:$AE$57,22,FALSE)</f>
        <v>0</v>
      </c>
      <c r="AAB10" s="501">
        <f>VLOOKUP($B10,'Sintesi (CFI-TS)'!$C$30:$AE$57,22,FALSE)</f>
        <v>0</v>
      </c>
      <c r="AAC10" s="501">
        <f>VLOOKUP($B10,'Sintesi (CFI-TS)'!$C$30:$AE$57,22,FALSE)</f>
        <v>0</v>
      </c>
      <c r="AAD10" s="501">
        <f>VLOOKUP($B10,'Sintesi (CFI-TS)'!$C$30:$AE$57,22,FALSE)</f>
        <v>0</v>
      </c>
      <c r="AAE10" s="501">
        <f>VLOOKUP($B10,'Sintesi (CFI-TS)'!$C$30:$AE$57,22,FALSE)</f>
        <v>0</v>
      </c>
      <c r="AAF10" s="501">
        <f>VLOOKUP($B10,'Sintesi (CFI-TS)'!$C$30:$AE$57,22,FALSE)</f>
        <v>0</v>
      </c>
      <c r="AAG10" s="501">
        <f>VLOOKUP($B10,'Sintesi (CFI-TS)'!$C$30:$AE$57,22,FALSE)</f>
        <v>0</v>
      </c>
      <c r="AAH10" s="501">
        <f>VLOOKUP($B10,'Sintesi (CFI-TS)'!$C$30:$AE$57,22,FALSE)</f>
        <v>0</v>
      </c>
      <c r="AAI10" s="501">
        <f>VLOOKUP($B10,'Sintesi (CFI-TS)'!$C$30:$AE$57,22,FALSE)</f>
        <v>0</v>
      </c>
      <c r="AAJ10" s="501">
        <f>VLOOKUP($B10,'Sintesi (CFI-TS)'!$C$30:$AE$57,22,FALSE)</f>
        <v>0</v>
      </c>
      <c r="AAK10" s="501">
        <f>VLOOKUP($B10,'Sintesi (CFI-TS)'!$C$30:$AE$57,22,FALSE)</f>
        <v>0</v>
      </c>
      <c r="AAL10" s="501">
        <f>VLOOKUP($B10,'Sintesi (CFI-TS)'!$C$30:$AE$57,22,FALSE)</f>
        <v>0</v>
      </c>
      <c r="AAM10" s="501">
        <f>VLOOKUP($B10,'Sintesi (CFI-TS)'!$C$30:$AE$57,22,FALSE)</f>
        <v>0</v>
      </c>
      <c r="AAN10" s="501">
        <f>VLOOKUP($B10,'Sintesi (CFI-TS)'!$C$30:$AE$57,22,FALSE)</f>
        <v>0</v>
      </c>
      <c r="AAO10" s="501">
        <f>VLOOKUP($B10,'Sintesi (CFI-TS)'!$C$30:$AE$57,22,FALSE)</f>
        <v>0</v>
      </c>
      <c r="AAP10" s="501">
        <f>VLOOKUP($B10,'Sintesi (CFI-TS)'!$C$30:$AE$57,22,FALSE)</f>
        <v>0</v>
      </c>
      <c r="AAQ10" s="501">
        <f>VLOOKUP($B10,'Sintesi (CFI-TS)'!$C$30:$AE$57,22,FALSE)</f>
        <v>0</v>
      </c>
      <c r="AAR10" s="501">
        <f>VLOOKUP($B10,'Sintesi (CFI-TS)'!$C$30:$AE$57,22,FALSE)</f>
        <v>0</v>
      </c>
      <c r="AAS10" s="501">
        <f>VLOOKUP($B10,'Sintesi (CFI-TS)'!$C$30:$AE$57,22,FALSE)</f>
        <v>0</v>
      </c>
      <c r="AAT10" s="501">
        <f>VLOOKUP($B10,'Sintesi (CFI-TS)'!$C$30:$AE$57,22,FALSE)</f>
        <v>0</v>
      </c>
      <c r="AAU10" s="501">
        <f>VLOOKUP($B10,'Sintesi (CFI-TS)'!$C$30:$AE$57,22,FALSE)</f>
        <v>0</v>
      </c>
      <c r="AAV10" s="501">
        <f>VLOOKUP($B10,'Sintesi (CFI-TS)'!$C$30:$AE$57,22,FALSE)</f>
        <v>0</v>
      </c>
      <c r="AAW10" s="501">
        <f>VLOOKUP($B10,'Sintesi (CFI-TS)'!$C$30:$AE$57,22,FALSE)</f>
        <v>0</v>
      </c>
      <c r="AAX10" s="501">
        <f>VLOOKUP($B10,'Sintesi (CFI-TS)'!$C$30:$AE$57,22,FALSE)</f>
        <v>0</v>
      </c>
      <c r="AAY10" s="501">
        <f>VLOOKUP($B10,'Sintesi (CFI-TS)'!$C$30:$AE$57,22,FALSE)</f>
        <v>0</v>
      </c>
      <c r="AAZ10" s="501">
        <f>VLOOKUP($B10,'Sintesi (CFI-TS)'!$C$30:$AE$57,22,FALSE)</f>
        <v>0</v>
      </c>
      <c r="ABA10" s="501">
        <f>VLOOKUP($B10,'Sintesi (CFI-TS)'!$C$30:$AE$57,22,FALSE)</f>
        <v>0</v>
      </c>
      <c r="ABB10" s="501">
        <f>VLOOKUP($B10,'Sintesi (CFI-TS)'!$C$30:$AE$57,22,FALSE)</f>
        <v>0</v>
      </c>
      <c r="ABC10" s="501">
        <f>VLOOKUP($B10,'Sintesi (CFI-TS)'!$C$30:$AE$57,22,FALSE)</f>
        <v>0</v>
      </c>
      <c r="ABD10" s="501">
        <f>VLOOKUP($B10,'Sintesi (CFI-TS)'!$C$30:$AE$57,22,FALSE)</f>
        <v>0</v>
      </c>
      <c r="ABE10" s="501">
        <f>VLOOKUP($B10,'Sintesi (CFI-TS)'!$C$30:$AE$57,22,FALSE)</f>
        <v>0</v>
      </c>
      <c r="ABF10" s="501">
        <f>VLOOKUP($B10,'Sintesi (CFI-TS)'!$C$30:$AE$57,22,FALSE)</f>
        <v>0</v>
      </c>
      <c r="ABG10" s="501">
        <f>VLOOKUP($B10,'Sintesi (CFI-TS)'!$C$30:$AE$57,22,FALSE)</f>
        <v>0</v>
      </c>
      <c r="ABH10" s="501">
        <f>VLOOKUP($B10,'Sintesi (CFI-TS)'!$C$30:$AE$57,22,FALSE)</f>
        <v>0</v>
      </c>
      <c r="ABI10" s="501">
        <f>VLOOKUP($B10,'Sintesi (CFI-TS)'!$C$30:$AE$57,22,FALSE)</f>
        <v>0</v>
      </c>
      <c r="ABJ10" s="501">
        <f>VLOOKUP($B10,'Sintesi (CFI-TS)'!$C$30:$AE$57,22,FALSE)</f>
        <v>0</v>
      </c>
      <c r="ABK10" s="501">
        <f>VLOOKUP($B10,'Sintesi (CFI-TS)'!$C$30:$AE$57,22,FALSE)</f>
        <v>0</v>
      </c>
      <c r="ABL10" s="501">
        <f>VLOOKUP($B10,'Sintesi (CFI-TS)'!$C$30:$AE$57,22,FALSE)</f>
        <v>0</v>
      </c>
      <c r="ABM10" s="501">
        <f>VLOOKUP($B10,'Sintesi (CFI-TS)'!$C$30:$AE$57,22,FALSE)</f>
        <v>0</v>
      </c>
      <c r="ABN10" s="501">
        <f>VLOOKUP($B10,'Sintesi (CFI-TS)'!$C$30:$AE$57,22,FALSE)</f>
        <v>0</v>
      </c>
      <c r="ABO10" s="501">
        <f>VLOOKUP($B10,'Sintesi (CFI-TS)'!$C$30:$AE$57,22,FALSE)</f>
        <v>0</v>
      </c>
      <c r="ABP10" s="501">
        <f>VLOOKUP($B10,'Sintesi (CFI-TS)'!$C$30:$AE$57,22,FALSE)</f>
        <v>0</v>
      </c>
      <c r="ABQ10" s="501">
        <f>VLOOKUP($B10,'Sintesi (CFI-TS)'!$C$30:$AE$57,22,FALSE)</f>
        <v>0</v>
      </c>
      <c r="ABR10" s="501">
        <f>VLOOKUP($B10,'Sintesi (CFI-TS)'!$C$30:$AE$57,22,FALSE)</f>
        <v>0</v>
      </c>
      <c r="ABS10" s="501">
        <f>VLOOKUP($B10,'Sintesi (CFI-TS)'!$C$30:$AE$57,22,FALSE)</f>
        <v>0</v>
      </c>
      <c r="ABT10" s="501">
        <f>VLOOKUP($B10,'Sintesi (CFI-TS)'!$C$30:$AE$57,22,FALSE)</f>
        <v>0</v>
      </c>
      <c r="ABU10" s="501">
        <f>VLOOKUP($B10,'Sintesi (CFI-TS)'!$C$30:$AE$57,22,FALSE)</f>
        <v>0</v>
      </c>
      <c r="ABV10" s="501">
        <f>VLOOKUP($B10,'Sintesi (CFI-TS)'!$C$30:$AE$57,22,FALSE)</f>
        <v>0</v>
      </c>
      <c r="ABW10" s="501">
        <f>VLOOKUP($B10,'Sintesi (CFI-TS)'!$C$30:$AE$57,22,FALSE)</f>
        <v>0</v>
      </c>
      <c r="ABX10" s="501">
        <f>VLOOKUP($B10,'Sintesi (CFI-TS)'!$C$30:$AE$57,22,FALSE)</f>
        <v>0</v>
      </c>
      <c r="ABY10" s="501">
        <f>VLOOKUP($B10,'Sintesi (CFI-TS)'!$C$30:$AE$57,22,FALSE)</f>
        <v>0</v>
      </c>
      <c r="ABZ10" s="501">
        <f>VLOOKUP($B10,'Sintesi (CFI-TS)'!$C$30:$AE$57,22,FALSE)</f>
        <v>0</v>
      </c>
      <c r="ACA10" s="501">
        <f>VLOOKUP($B10,'Sintesi (CFI-TS)'!$C$30:$AE$57,22,FALSE)</f>
        <v>0</v>
      </c>
      <c r="ACB10" s="501">
        <f>VLOOKUP($B10,'Sintesi (CFI-TS)'!$C$30:$AE$57,22,FALSE)</f>
        <v>0</v>
      </c>
      <c r="ACC10" s="501">
        <f>VLOOKUP($B10,'Sintesi (CFI-TS)'!$C$30:$AE$57,22,FALSE)</f>
        <v>0</v>
      </c>
      <c r="ACD10" s="501">
        <f>VLOOKUP($B10,'Sintesi (CFI-TS)'!$C$30:$AE$57,22,FALSE)</f>
        <v>0</v>
      </c>
      <c r="ACE10" s="501"/>
      <c r="ACF10" s="501"/>
      <c r="ACG10" s="501"/>
      <c r="ACH10" s="86"/>
      <c r="ACI10" s="88">
        <v>0</v>
      </c>
      <c r="ACJ10" s="87">
        <v>43271</v>
      </c>
      <c r="ACK10" s="89">
        <v>43315</v>
      </c>
      <c r="ACL10" s="80">
        <v>0</v>
      </c>
      <c r="ACM10" s="80">
        <v>0</v>
      </c>
      <c r="ACN10" s="80">
        <v>0</v>
      </c>
      <c r="ACO10" s="80">
        <v>0</v>
      </c>
      <c r="ACP10" s="80">
        <v>0</v>
      </c>
      <c r="ACQ10" s="80">
        <v>0</v>
      </c>
      <c r="ACR10" s="80">
        <v>0</v>
      </c>
      <c r="ACS10" s="80">
        <v>0</v>
      </c>
      <c r="ACT10" s="80">
        <v>0</v>
      </c>
      <c r="ACU10" s="80">
        <v>0</v>
      </c>
      <c r="ACV10" s="80">
        <v>0</v>
      </c>
      <c r="ACW10" s="80">
        <v>0</v>
      </c>
      <c r="ACX10" s="80">
        <v>0</v>
      </c>
      <c r="ACY10" s="80">
        <v>0</v>
      </c>
      <c r="ACZ10" s="80">
        <v>0</v>
      </c>
      <c r="ADA10" s="80">
        <v>0</v>
      </c>
      <c r="ADB10" s="80">
        <v>0</v>
      </c>
      <c r="ADC10" s="80">
        <v>0</v>
      </c>
      <c r="ADD10" s="80">
        <v>0</v>
      </c>
      <c r="ADE10" s="80">
        <v>0</v>
      </c>
      <c r="ADF10" s="80">
        <v>0</v>
      </c>
      <c r="ADG10" s="80">
        <v>0</v>
      </c>
      <c r="ADH10" s="80">
        <v>0</v>
      </c>
      <c r="ADI10" s="80">
        <v>0</v>
      </c>
      <c r="ADJ10" s="80">
        <v>0</v>
      </c>
      <c r="ADK10" s="80">
        <v>0</v>
      </c>
      <c r="ADL10" s="80">
        <v>0</v>
      </c>
      <c r="ADM10" s="80">
        <v>0</v>
      </c>
      <c r="ADN10" s="80">
        <v>0</v>
      </c>
      <c r="ADO10" s="80">
        <v>0</v>
      </c>
      <c r="ADP10" s="80">
        <v>0</v>
      </c>
      <c r="ADQ10" s="80">
        <v>0</v>
      </c>
      <c r="ADR10" s="80">
        <v>0</v>
      </c>
      <c r="ADS10" s="80">
        <v>0</v>
      </c>
      <c r="ADT10" s="80">
        <v>0</v>
      </c>
      <c r="ADU10" s="80">
        <v>0</v>
      </c>
      <c r="ADV10" s="80">
        <v>0</v>
      </c>
      <c r="ADW10" s="80">
        <v>0</v>
      </c>
      <c r="ADX10" s="80">
        <v>0</v>
      </c>
      <c r="ADY10" s="80">
        <v>0</v>
      </c>
      <c r="ADZ10" s="80">
        <v>0</v>
      </c>
      <c r="AEA10" s="80">
        <v>0</v>
      </c>
      <c r="AEB10" s="80">
        <v>0</v>
      </c>
      <c r="AEC10" s="80">
        <v>0</v>
      </c>
      <c r="AED10" s="80">
        <v>0</v>
      </c>
      <c r="AEE10" s="80">
        <v>0</v>
      </c>
      <c r="AEF10" s="80">
        <v>0</v>
      </c>
      <c r="AEG10" s="80">
        <v>0</v>
      </c>
      <c r="AEH10" s="80">
        <v>0</v>
      </c>
      <c r="AEI10" s="80">
        <v>0</v>
      </c>
      <c r="AEJ10" s="80">
        <v>0</v>
      </c>
      <c r="AEK10" s="80">
        <v>0</v>
      </c>
      <c r="AEL10" s="80">
        <v>0</v>
      </c>
      <c r="AEM10" s="80">
        <v>0</v>
      </c>
      <c r="AEN10" s="80">
        <v>0</v>
      </c>
      <c r="AEO10" s="80">
        <v>0</v>
      </c>
      <c r="AEP10" s="80">
        <v>0</v>
      </c>
      <c r="AEQ10" s="80">
        <v>0</v>
      </c>
      <c r="AER10" s="80">
        <v>0</v>
      </c>
      <c r="AES10" s="80">
        <v>0</v>
      </c>
      <c r="AET10" s="80">
        <v>0</v>
      </c>
      <c r="AEU10" s="80">
        <v>0</v>
      </c>
      <c r="AEV10" s="80">
        <v>0</v>
      </c>
      <c r="AEW10" s="80">
        <v>0</v>
      </c>
      <c r="AEX10" s="80">
        <v>0</v>
      </c>
      <c r="AEY10" s="80">
        <v>0</v>
      </c>
      <c r="AEZ10" s="80">
        <v>0</v>
      </c>
      <c r="AFA10" s="80">
        <v>0</v>
      </c>
      <c r="AFB10" s="80">
        <v>0</v>
      </c>
      <c r="AFC10" s="80">
        <v>0</v>
      </c>
      <c r="AFD10" s="80">
        <v>0</v>
      </c>
      <c r="AFE10" s="80">
        <v>0</v>
      </c>
      <c r="AFF10" s="80">
        <v>0</v>
      </c>
      <c r="AFG10" s="80">
        <v>0</v>
      </c>
      <c r="AFH10" s="80">
        <v>0</v>
      </c>
      <c r="AFI10" s="80">
        <v>0</v>
      </c>
      <c r="AFJ10" s="80">
        <v>0</v>
      </c>
      <c r="AFK10" s="80">
        <v>0</v>
      </c>
      <c r="AFL10" s="80">
        <v>0</v>
      </c>
      <c r="AFM10" s="80">
        <v>0</v>
      </c>
      <c r="AFN10" s="80">
        <v>0</v>
      </c>
      <c r="AFO10" s="80">
        <v>0</v>
      </c>
      <c r="AFP10" s="80">
        <v>0</v>
      </c>
      <c r="AFQ10" s="80">
        <v>0</v>
      </c>
      <c r="AFR10" s="80">
        <v>0</v>
      </c>
      <c r="AFS10" s="80">
        <v>0</v>
      </c>
      <c r="AFT10" s="80">
        <v>0</v>
      </c>
      <c r="AFU10" s="80">
        <v>0</v>
      </c>
      <c r="AFV10" s="80">
        <v>0</v>
      </c>
      <c r="AFW10" s="80">
        <v>0</v>
      </c>
      <c r="AFX10" s="80">
        <v>0</v>
      </c>
      <c r="AFY10" s="80">
        <v>0</v>
      </c>
      <c r="AFZ10" s="80">
        <v>0</v>
      </c>
      <c r="AGA10" s="80">
        <v>0</v>
      </c>
      <c r="AGB10" s="80">
        <v>0</v>
      </c>
      <c r="AGC10" s="80">
        <v>0</v>
      </c>
      <c r="AGD10" s="80">
        <v>0</v>
      </c>
      <c r="AGE10" s="80">
        <v>0</v>
      </c>
      <c r="AGF10" s="80">
        <v>0</v>
      </c>
      <c r="AGG10" s="80">
        <v>0</v>
      </c>
      <c r="AGH10" s="80">
        <v>0</v>
      </c>
      <c r="AGI10" s="80"/>
      <c r="AGJ10" s="80"/>
      <c r="AGK10" s="80"/>
      <c r="AGL10" s="80"/>
      <c r="AGM10" s="80"/>
    </row>
    <row r="11" spans="1:16377" s="104" customFormat="1" collapsed="1">
      <c r="A11" s="74" t="str">
        <f>IF('Sintesi (CFI-TS)'!B35&lt;&gt;"",'Sintesi (CFI-TS)'!B35,"")</f>
        <v>P59-Deploy &amp; Change CRMT</v>
      </c>
      <c r="B11" s="145" t="str">
        <f>IF('Sintesi (CFI-TS)'!C35&lt;&gt;"",'Sintesi (CFI-TS)'!C35,"")</f>
        <v>AO004511_YYY121</v>
      </c>
      <c r="C11" s="74" t="str">
        <f>IF('Sintesi (CFI-TS)'!N35&lt;&gt;"",'Sintesi (CFI-TS)'!N35,"")</f>
        <v>Agent_Desktop</v>
      </c>
      <c r="D11" s="75">
        <f>'Sintesi (CFI-TS)'!W35</f>
        <v>0</v>
      </c>
      <c r="E11" s="75">
        <f>'Sintesi (CFI-TS)'!X35</f>
        <v>0</v>
      </c>
      <c r="F11" s="75">
        <f>'Sintesi (CFI-TS)'!Y35</f>
        <v>0</v>
      </c>
      <c r="G11" s="175">
        <v>1</v>
      </c>
      <c r="H11" s="183">
        <v>43271</v>
      </c>
      <c r="I11" s="183">
        <v>43315</v>
      </c>
      <c r="J11" s="78">
        <f t="shared" si="123"/>
        <v>33</v>
      </c>
      <c r="K11" s="78">
        <v>0</v>
      </c>
      <c r="L11" s="79">
        <f t="shared" si="122"/>
        <v>0</v>
      </c>
      <c r="M11" s="80">
        <v>0</v>
      </c>
      <c r="N11" s="80">
        <v>0</v>
      </c>
      <c r="O11" s="80">
        <v>0</v>
      </c>
      <c r="P11" s="80">
        <v>0</v>
      </c>
      <c r="Q11" s="80">
        <v>0</v>
      </c>
      <c r="R11" s="80">
        <v>0</v>
      </c>
      <c r="S11" s="80">
        <v>0</v>
      </c>
      <c r="T11" s="80">
        <v>0</v>
      </c>
      <c r="U11" s="80">
        <v>0</v>
      </c>
      <c r="V11" s="80">
        <v>0</v>
      </c>
      <c r="W11" s="80">
        <v>0</v>
      </c>
      <c r="X11" s="80">
        <v>0</v>
      </c>
      <c r="Y11" s="80">
        <v>0</v>
      </c>
      <c r="Z11" s="80">
        <v>0</v>
      </c>
      <c r="AA11" s="80">
        <v>0</v>
      </c>
      <c r="AB11" s="80">
        <v>0</v>
      </c>
      <c r="AC11" s="80">
        <v>0</v>
      </c>
      <c r="AD11" s="80">
        <v>0</v>
      </c>
      <c r="AE11" s="80">
        <v>0</v>
      </c>
      <c r="AF11" s="80">
        <v>0</v>
      </c>
      <c r="AG11" s="80">
        <v>0</v>
      </c>
      <c r="AH11" s="80">
        <v>0</v>
      </c>
      <c r="AI11" s="80">
        <v>0</v>
      </c>
      <c r="AJ11" s="80">
        <v>0</v>
      </c>
      <c r="AK11" s="80">
        <v>0</v>
      </c>
      <c r="AL11" s="80">
        <v>0</v>
      </c>
      <c r="AM11" s="80">
        <v>0</v>
      </c>
      <c r="AN11" s="80">
        <v>0</v>
      </c>
      <c r="AO11" s="80">
        <v>0</v>
      </c>
      <c r="AP11" s="80">
        <v>0</v>
      </c>
      <c r="AQ11" s="80">
        <v>0</v>
      </c>
      <c r="AR11" s="80">
        <v>0</v>
      </c>
      <c r="AS11" s="80">
        <v>0</v>
      </c>
      <c r="AT11" s="80">
        <v>0</v>
      </c>
      <c r="AU11" s="80">
        <v>0</v>
      </c>
      <c r="AV11" s="80">
        <v>0</v>
      </c>
      <c r="AW11" s="80">
        <v>0</v>
      </c>
      <c r="AX11" s="80">
        <v>0</v>
      </c>
      <c r="AY11" s="80">
        <v>0</v>
      </c>
      <c r="AZ11" s="80">
        <v>0</v>
      </c>
      <c r="BA11" s="80">
        <v>0</v>
      </c>
      <c r="BB11" s="80">
        <v>0</v>
      </c>
      <c r="BC11" s="80">
        <v>0</v>
      </c>
      <c r="BD11" s="80">
        <v>0</v>
      </c>
      <c r="BE11" s="80">
        <v>0</v>
      </c>
      <c r="BF11" s="80">
        <v>0</v>
      </c>
      <c r="BG11" s="80">
        <v>0</v>
      </c>
      <c r="BH11" s="80">
        <v>0</v>
      </c>
      <c r="BI11" s="80">
        <v>0</v>
      </c>
      <c r="BJ11" s="80">
        <v>0</v>
      </c>
      <c r="BK11" s="80">
        <v>0</v>
      </c>
      <c r="BL11" s="80">
        <v>0</v>
      </c>
      <c r="BM11" s="80">
        <v>0</v>
      </c>
      <c r="BN11" s="80">
        <v>0</v>
      </c>
      <c r="BO11" s="80">
        <v>0</v>
      </c>
      <c r="BP11" s="80">
        <v>0</v>
      </c>
      <c r="BQ11" s="80">
        <v>0</v>
      </c>
      <c r="BR11" s="80">
        <v>0</v>
      </c>
      <c r="BS11" s="80">
        <v>0</v>
      </c>
      <c r="BT11" s="80">
        <v>0</v>
      </c>
      <c r="BU11" s="80">
        <v>0</v>
      </c>
      <c r="BV11" s="80">
        <v>0</v>
      </c>
      <c r="BW11" s="80">
        <v>0</v>
      </c>
      <c r="BX11" s="80">
        <v>0</v>
      </c>
      <c r="BY11" s="80">
        <v>0</v>
      </c>
      <c r="BZ11" s="80">
        <v>0</v>
      </c>
      <c r="CA11" s="80">
        <v>0</v>
      </c>
      <c r="CB11" s="80">
        <v>0</v>
      </c>
      <c r="CC11" s="80">
        <v>0</v>
      </c>
      <c r="CD11" s="80">
        <v>0</v>
      </c>
      <c r="CE11" s="80">
        <v>0</v>
      </c>
      <c r="CF11" s="80">
        <v>0</v>
      </c>
      <c r="CG11" s="80">
        <v>0</v>
      </c>
      <c r="CH11" s="80">
        <v>0</v>
      </c>
      <c r="CI11" s="80">
        <v>0</v>
      </c>
      <c r="CJ11" s="80">
        <v>0</v>
      </c>
      <c r="CK11" s="80">
        <v>0</v>
      </c>
      <c r="CL11" s="80">
        <v>0</v>
      </c>
      <c r="CM11" s="80">
        <v>0</v>
      </c>
      <c r="CN11" s="80">
        <v>0</v>
      </c>
      <c r="CO11" s="80">
        <v>0</v>
      </c>
      <c r="CP11" s="80">
        <v>0</v>
      </c>
      <c r="CQ11" s="80">
        <v>0</v>
      </c>
      <c r="CR11" s="80">
        <v>0</v>
      </c>
      <c r="CS11" s="80">
        <v>0</v>
      </c>
      <c r="CT11" s="80">
        <v>0</v>
      </c>
      <c r="CU11" s="80">
        <v>0</v>
      </c>
      <c r="CV11" s="80">
        <v>0</v>
      </c>
      <c r="CW11" s="80">
        <v>0</v>
      </c>
      <c r="CX11" s="80">
        <v>0</v>
      </c>
      <c r="CY11" s="80">
        <v>0</v>
      </c>
      <c r="CZ11" s="80">
        <v>0</v>
      </c>
      <c r="DA11" s="80">
        <v>0</v>
      </c>
      <c r="DB11" s="80">
        <v>0</v>
      </c>
      <c r="DC11" s="80">
        <v>0</v>
      </c>
      <c r="DD11" s="80">
        <v>0</v>
      </c>
      <c r="DE11" s="80">
        <v>0</v>
      </c>
      <c r="DF11" s="80">
        <v>0</v>
      </c>
      <c r="DG11" s="80">
        <v>0</v>
      </c>
      <c r="DH11" s="80">
        <v>0</v>
      </c>
      <c r="DI11" s="80">
        <v>0</v>
      </c>
      <c r="DJ11" s="80"/>
      <c r="DK11" s="80"/>
      <c r="DL11" s="80"/>
      <c r="DM11" s="80"/>
      <c r="DN11" s="80"/>
      <c r="DO11" s="80"/>
      <c r="DP11" s="318">
        <v>0</v>
      </c>
      <c r="DQ11" s="318">
        <v>0</v>
      </c>
      <c r="DR11" s="318">
        <v>0</v>
      </c>
      <c r="DS11" s="318">
        <v>0</v>
      </c>
      <c r="DT11" s="318">
        <v>0</v>
      </c>
      <c r="DU11" s="318">
        <v>0</v>
      </c>
      <c r="DV11" s="318">
        <v>0</v>
      </c>
      <c r="DW11" s="318">
        <v>0</v>
      </c>
      <c r="DX11" s="318">
        <v>0</v>
      </c>
      <c r="DY11" s="318">
        <v>0</v>
      </c>
      <c r="DZ11" s="318">
        <v>0</v>
      </c>
      <c r="EA11" s="318">
        <v>0</v>
      </c>
      <c r="EB11" s="318">
        <v>0</v>
      </c>
      <c r="EC11" s="318">
        <v>0</v>
      </c>
      <c r="ED11" s="318">
        <v>0</v>
      </c>
      <c r="EE11" s="318">
        <v>0</v>
      </c>
      <c r="EF11" s="318">
        <v>0</v>
      </c>
      <c r="EG11" s="318">
        <v>0</v>
      </c>
      <c r="EH11" s="318">
        <v>0</v>
      </c>
      <c r="EI11" s="318">
        <v>0</v>
      </c>
      <c r="EJ11" s="318">
        <v>0</v>
      </c>
      <c r="EK11" s="318">
        <v>0</v>
      </c>
      <c r="EL11" s="318">
        <v>0</v>
      </c>
      <c r="EM11" s="318">
        <f>VLOOKUP($B11,'Sintesi (CFI-TS)'!$C$30:$AE$57,25,FALSE)</f>
        <v>0</v>
      </c>
      <c r="EN11" s="318">
        <f>VLOOKUP($B11,'Sintesi (CFI-TS)'!$C$30:$AE$57,25,FALSE)</f>
        <v>0</v>
      </c>
      <c r="EO11" s="318">
        <f>VLOOKUP($B11,'Sintesi (CFI-TS)'!$C$30:$AE$57,25,FALSE)</f>
        <v>0</v>
      </c>
      <c r="EP11" s="318">
        <f>VLOOKUP($B11,'Sintesi (CFI-TS)'!$C$30:$AE$57,25,FALSE)</f>
        <v>0</v>
      </c>
      <c r="EQ11" s="318">
        <f>VLOOKUP($B11,'Sintesi (CFI-TS)'!$C$30:$AE$57,25,FALSE)</f>
        <v>0</v>
      </c>
      <c r="ER11" s="318">
        <f>VLOOKUP($B11,'Sintesi (CFI-TS)'!$C$30:$AE$57,25,FALSE)</f>
        <v>0</v>
      </c>
      <c r="ES11" s="318">
        <f>VLOOKUP($B11,'Sintesi (CFI-TS)'!$C$30:$AE$57,25,FALSE)</f>
        <v>0</v>
      </c>
      <c r="ET11" s="318">
        <f>VLOOKUP($B11,'Sintesi (CFI-TS)'!$C$30:$AE$57,25,FALSE)</f>
        <v>0</v>
      </c>
      <c r="EU11" s="318">
        <f>VLOOKUP($B11,'Sintesi (CFI-TS)'!$C$30:$AE$57,25,FALSE)</f>
        <v>0</v>
      </c>
      <c r="EV11" s="318">
        <f>VLOOKUP($B11,'Sintesi (CFI-TS)'!$C$30:$AE$57,25,FALSE)</f>
        <v>0</v>
      </c>
      <c r="EW11" s="318">
        <f>VLOOKUP($B11,'Sintesi (CFI-TS)'!$C$30:$AE$57,25,FALSE)</f>
        <v>0</v>
      </c>
      <c r="EX11" s="318">
        <f>VLOOKUP($B11,'Sintesi (CFI-TS)'!$C$30:$AE$57,25,FALSE)</f>
        <v>0</v>
      </c>
      <c r="EY11" s="318">
        <f>VLOOKUP($B11,'Sintesi (CFI-TS)'!$C$30:$AE$57,25,FALSE)</f>
        <v>0</v>
      </c>
      <c r="EZ11" s="318">
        <f>VLOOKUP($B11,'Sintesi (CFI-TS)'!$C$30:$AE$57,25,FALSE)</f>
        <v>0</v>
      </c>
      <c r="FA11" s="318">
        <f>VLOOKUP($B11,'Sintesi (CFI-TS)'!$C$30:$AE$57,25,FALSE)</f>
        <v>0</v>
      </c>
      <c r="FB11" s="318">
        <f>VLOOKUP($B11,'Sintesi (CFI-TS)'!$C$30:$AE$57,25,FALSE)</f>
        <v>0</v>
      </c>
      <c r="FC11" s="318">
        <f>VLOOKUP($B11,'Sintesi (CFI-TS)'!$C$30:$AE$57,25,FALSE)</f>
        <v>0</v>
      </c>
      <c r="FD11" s="318">
        <f>VLOOKUP($B11,'Sintesi (CFI-TS)'!$C$30:$AE$57,25,FALSE)</f>
        <v>0</v>
      </c>
      <c r="FE11" s="318">
        <f>VLOOKUP($B11,'Sintesi (CFI-TS)'!$C$30:$AE$57,25,FALSE)</f>
        <v>0</v>
      </c>
      <c r="FF11" s="318">
        <f>VLOOKUP($B11,'Sintesi (CFI-TS)'!$C$30:$AE$57,25,FALSE)</f>
        <v>0</v>
      </c>
      <c r="FG11" s="318">
        <f>VLOOKUP($B11,'Sintesi (CFI-TS)'!$C$30:$AE$57,25,FALSE)</f>
        <v>0</v>
      </c>
      <c r="FH11" s="318">
        <f>VLOOKUP($B11,'Sintesi (CFI-TS)'!$C$30:$AE$57,25,FALSE)</f>
        <v>0</v>
      </c>
      <c r="FI11" s="318">
        <f>VLOOKUP($B11,'Sintesi (CFI-TS)'!$C$30:$AE$57,25,FALSE)</f>
        <v>0</v>
      </c>
      <c r="FJ11" s="318">
        <f>VLOOKUP($B11,'Sintesi (CFI-TS)'!$C$30:$AE$57,25,FALSE)</f>
        <v>0</v>
      </c>
      <c r="FK11" s="318">
        <f>VLOOKUP($B11,'Sintesi (CFI-TS)'!$C$30:$AE$57,25,FALSE)</f>
        <v>0</v>
      </c>
      <c r="FL11" s="318">
        <f>VLOOKUP($B11,'Sintesi (CFI-TS)'!$C$30:$AE$57,25,FALSE)</f>
        <v>0</v>
      </c>
      <c r="FM11" s="318">
        <f>VLOOKUP($B11,'Sintesi (CFI-TS)'!$C$30:$AE$57,25,FALSE)</f>
        <v>0</v>
      </c>
      <c r="FN11" s="318">
        <f>VLOOKUP($B11,'Sintesi (CFI-TS)'!$C$30:$AE$57,25,FALSE)</f>
        <v>0</v>
      </c>
      <c r="FO11" s="318">
        <f>VLOOKUP($B11,'Sintesi (CFI-TS)'!$C$30:$AE$57,25,FALSE)</f>
        <v>0</v>
      </c>
      <c r="FP11" s="318">
        <f>VLOOKUP($B11,'Sintesi (CFI-TS)'!$C$30:$AE$57,25,FALSE)</f>
        <v>0</v>
      </c>
      <c r="FQ11" s="318">
        <f>VLOOKUP($B11,'Sintesi (CFI-TS)'!$C$30:$AE$57,25,FALSE)</f>
        <v>0</v>
      </c>
      <c r="FR11" s="318">
        <f>VLOOKUP($B11,'Sintesi (CFI-TS)'!$C$30:$AE$57,25,FALSE)</f>
        <v>0</v>
      </c>
      <c r="FS11" s="318">
        <f>VLOOKUP($B11,'Sintesi (CFI-TS)'!$C$30:$AE$57,25,FALSE)</f>
        <v>0</v>
      </c>
      <c r="FT11" s="318">
        <f>VLOOKUP($B11,'Sintesi (CFI-TS)'!$C$30:$AE$57,25,FALSE)</f>
        <v>0</v>
      </c>
      <c r="FU11" s="318">
        <f>VLOOKUP($B11,'Sintesi (CFI-TS)'!$C$30:$AE$57,25,FALSE)</f>
        <v>0</v>
      </c>
      <c r="FV11" s="318">
        <f>VLOOKUP($B11,'Sintesi (CFI-TS)'!$C$30:$AE$57,25,FALSE)</f>
        <v>0</v>
      </c>
      <c r="FW11" s="318">
        <f>VLOOKUP($B11,'Sintesi (CFI-TS)'!$C$30:$AE$57,25,FALSE)</f>
        <v>0</v>
      </c>
      <c r="FX11" s="318">
        <f>VLOOKUP($B11,'Sintesi (CFI-TS)'!$C$30:$AE$57,25,FALSE)</f>
        <v>0</v>
      </c>
      <c r="FY11" s="318">
        <f>VLOOKUP($B11,'Sintesi (CFI-TS)'!$C$30:$AE$57,25,FALSE)</f>
        <v>0</v>
      </c>
      <c r="FZ11" s="318">
        <f>VLOOKUP($B11,'Sintesi (CFI-TS)'!$C$30:$AE$57,25,FALSE)</f>
        <v>0</v>
      </c>
      <c r="GA11" s="318">
        <f>VLOOKUP($B11,'Sintesi (CFI-TS)'!$C$30:$AE$57,25,FALSE)</f>
        <v>0</v>
      </c>
      <c r="GB11" s="318">
        <f>VLOOKUP($B11,'Sintesi (CFI-TS)'!$C$30:$AE$57,25,FALSE)</f>
        <v>0</v>
      </c>
      <c r="GC11" s="318">
        <f>VLOOKUP($B11,'Sintesi (CFI-TS)'!$C$30:$AE$57,25,FALSE)</f>
        <v>0</v>
      </c>
      <c r="GD11" s="318">
        <f>VLOOKUP($B11,'Sintesi (CFI-TS)'!$C$30:$AE$57,25,FALSE)</f>
        <v>0</v>
      </c>
      <c r="GE11" s="318">
        <f>VLOOKUP($B11,'Sintesi (CFI-TS)'!$C$30:$AE$57,25,FALSE)</f>
        <v>0</v>
      </c>
      <c r="GF11" s="318">
        <f>VLOOKUP($B11,'Sintesi (CFI-TS)'!$C$30:$AE$57,25,FALSE)</f>
        <v>0</v>
      </c>
      <c r="GG11" s="318">
        <f>VLOOKUP($B11,'Sintesi (CFI-TS)'!$C$30:$AE$57,25,FALSE)</f>
        <v>0</v>
      </c>
      <c r="GH11" s="318">
        <f>VLOOKUP($B11,'Sintesi (CFI-TS)'!$C$30:$AE$57,25,FALSE)</f>
        <v>0</v>
      </c>
      <c r="GI11" s="318">
        <f>VLOOKUP($B11,'Sintesi (CFI-TS)'!$C$30:$AE$57,25,FALSE)</f>
        <v>0</v>
      </c>
      <c r="GJ11" s="318">
        <f>VLOOKUP($B11,'Sintesi (CFI-TS)'!$C$30:$AE$57,25,FALSE)</f>
        <v>0</v>
      </c>
      <c r="GK11" s="318">
        <f>VLOOKUP($B11,'Sintesi (CFI-TS)'!$C$30:$AE$57,25,FALSE)</f>
        <v>0</v>
      </c>
      <c r="GL11" s="318">
        <f>VLOOKUP($B11,'Sintesi (CFI-TS)'!$C$30:$AE$57,25,FALSE)</f>
        <v>0</v>
      </c>
      <c r="GM11" s="318">
        <f>VLOOKUP($B11,'Sintesi (CFI-TS)'!$C$30:$AE$57,25,FALSE)</f>
        <v>0</v>
      </c>
      <c r="GN11" s="318">
        <f>VLOOKUP($B11,'Sintesi (CFI-TS)'!$C$30:$AE$57,25,FALSE)</f>
        <v>0</v>
      </c>
      <c r="GO11" s="318">
        <f>VLOOKUP($B11,'Sintesi (CFI-TS)'!$C$30:$AE$57,25,FALSE)</f>
        <v>0</v>
      </c>
      <c r="GP11" s="318">
        <f>VLOOKUP($B11,'Sintesi (CFI-TS)'!$C$30:$AE$57,25,FALSE)</f>
        <v>0</v>
      </c>
      <c r="GQ11" s="318">
        <f>VLOOKUP($B11,'Sintesi (CFI-TS)'!$C$30:$AE$57,25,FALSE)</f>
        <v>0</v>
      </c>
      <c r="GR11" s="318">
        <f>VLOOKUP($B11,'Sintesi (CFI-TS)'!$C$30:$AE$57,25,FALSE)</f>
        <v>0</v>
      </c>
      <c r="GS11" s="318">
        <f>VLOOKUP($B11,'Sintesi (CFI-TS)'!$C$30:$AE$57,25,FALSE)</f>
        <v>0</v>
      </c>
      <c r="GT11" s="318">
        <f>VLOOKUP($B11,'Sintesi (CFI-TS)'!$C$30:$AE$57,25,FALSE)</f>
        <v>0</v>
      </c>
      <c r="GU11" s="318">
        <f>VLOOKUP($B11,'Sintesi (CFI-TS)'!$C$30:$AE$57,25,FALSE)</f>
        <v>0</v>
      </c>
      <c r="GV11" s="318">
        <f>VLOOKUP($B11,'Sintesi (CFI-TS)'!$C$30:$AE$57,25,FALSE)</f>
        <v>0</v>
      </c>
      <c r="GW11" s="318">
        <f>VLOOKUP($B11,'Sintesi (CFI-TS)'!$C$30:$AE$57,25,FALSE)</f>
        <v>0</v>
      </c>
      <c r="GX11" s="318">
        <f>VLOOKUP($B11,'Sintesi (CFI-TS)'!$C$30:$AE$57,25,FALSE)</f>
        <v>0</v>
      </c>
      <c r="GY11" s="318">
        <f>VLOOKUP($B11,'Sintesi (CFI-TS)'!$C$30:$AE$57,25,FALSE)</f>
        <v>0</v>
      </c>
      <c r="GZ11" s="318">
        <f>VLOOKUP($B11,'Sintesi (CFI-TS)'!$C$30:$AE$57,25,FALSE)</f>
        <v>0</v>
      </c>
      <c r="HA11" s="318">
        <f>VLOOKUP($B11,'Sintesi (CFI-TS)'!$C$30:$AE$57,25,FALSE)</f>
        <v>0</v>
      </c>
      <c r="HB11" s="318">
        <f>VLOOKUP($B11,'Sintesi (CFI-TS)'!$C$30:$AE$57,25,FALSE)</f>
        <v>0</v>
      </c>
      <c r="HC11" s="318">
        <f>VLOOKUP($B11,'Sintesi (CFI-TS)'!$C$30:$AE$57,25,FALSE)</f>
        <v>0</v>
      </c>
      <c r="HD11" s="318">
        <f>VLOOKUP($B11,'Sintesi (CFI-TS)'!$C$30:$AE$57,25,FALSE)</f>
        <v>0</v>
      </c>
      <c r="HE11" s="318">
        <f>VLOOKUP($B11,'Sintesi (CFI-TS)'!$C$30:$AE$57,25,FALSE)</f>
        <v>0</v>
      </c>
      <c r="HF11" s="318">
        <f>VLOOKUP($B11,'Sintesi (CFI-TS)'!$C$30:$AE$57,25,FALSE)</f>
        <v>0</v>
      </c>
      <c r="HG11" s="318">
        <f>VLOOKUP($B11,'Sintesi (CFI-TS)'!$C$30:$AE$57,25,FALSE)</f>
        <v>0</v>
      </c>
      <c r="HH11" s="318">
        <f>VLOOKUP($B11,'Sintesi (CFI-TS)'!$C$30:$AE$57,25,FALSE)</f>
        <v>0</v>
      </c>
      <c r="HI11" s="318">
        <f>VLOOKUP($B11,'Sintesi (CFI-TS)'!$C$30:$AE$57,25,FALSE)</f>
        <v>0</v>
      </c>
      <c r="HJ11" s="318">
        <f>VLOOKUP($B11,'Sintesi (CFI-TS)'!$C$30:$AE$57,25,FALSE)</f>
        <v>0</v>
      </c>
      <c r="HK11" s="318">
        <f>VLOOKUP($B11,'Sintesi (CFI-TS)'!$C$30:$AE$57,25,FALSE)</f>
        <v>0</v>
      </c>
      <c r="HL11" s="318">
        <f>VLOOKUP($B11,'Sintesi (CFI-TS)'!$C$30:$AE$57,25,FALSE)</f>
        <v>0</v>
      </c>
      <c r="HM11" s="318">
        <f>VLOOKUP($B11,'Sintesi (CFI-TS)'!$C$30:$AE$57,25,FALSE)</f>
        <v>0</v>
      </c>
      <c r="HN11" s="318">
        <f>VLOOKUP($B11,'Sintesi (CFI-TS)'!$C$30:$AE$57,25,FALSE)</f>
        <v>0</v>
      </c>
      <c r="HO11" s="318">
        <f>VLOOKUP($B11,'Sintesi (CFI-TS)'!$C$30:$AE$57,25,FALSE)</f>
        <v>0</v>
      </c>
      <c r="HP11" s="318"/>
      <c r="HQ11" s="318"/>
      <c r="HR11" s="318"/>
      <c r="HS11" s="319">
        <v>0</v>
      </c>
      <c r="HT11" s="319">
        <v>0</v>
      </c>
      <c r="HU11" s="319">
        <v>0</v>
      </c>
      <c r="HV11" s="319">
        <v>0</v>
      </c>
      <c r="HW11" s="319">
        <v>0</v>
      </c>
      <c r="HX11" s="319">
        <v>0</v>
      </c>
      <c r="HY11" s="319">
        <v>0</v>
      </c>
      <c r="HZ11" s="319">
        <v>0</v>
      </c>
      <c r="IA11" s="319">
        <v>0</v>
      </c>
      <c r="IB11" s="319">
        <v>0</v>
      </c>
      <c r="IC11" s="319">
        <v>0</v>
      </c>
      <c r="ID11" s="319">
        <v>0</v>
      </c>
      <c r="IE11" s="319">
        <v>0</v>
      </c>
      <c r="IF11" s="319">
        <v>0</v>
      </c>
      <c r="IG11" s="319">
        <v>0</v>
      </c>
      <c r="IH11" s="319">
        <v>0</v>
      </c>
      <c r="II11" s="319">
        <v>0</v>
      </c>
      <c r="IJ11" s="319">
        <v>0</v>
      </c>
      <c r="IK11" s="319">
        <v>0</v>
      </c>
      <c r="IL11" s="319">
        <v>0</v>
      </c>
      <c r="IM11" s="319">
        <v>0</v>
      </c>
      <c r="IN11" s="319">
        <v>0</v>
      </c>
      <c r="IO11" s="319">
        <v>0</v>
      </c>
      <c r="IP11" s="319">
        <f>VLOOKUP($B11,'Sintesi (CFI-TS)'!$C$30:$AE$57,27,FALSE)</f>
        <v>0</v>
      </c>
      <c r="IQ11" s="319">
        <f>VLOOKUP($B11,'Sintesi (CFI-TS)'!$C$30:$AE$57,27,FALSE)</f>
        <v>0</v>
      </c>
      <c r="IR11" s="319">
        <f>VLOOKUP($B11,'Sintesi (CFI-TS)'!$C$30:$AE$57,27,FALSE)</f>
        <v>0</v>
      </c>
      <c r="IS11" s="319">
        <f>VLOOKUP($B11,'Sintesi (CFI-TS)'!$C$30:$AE$57,27,FALSE)</f>
        <v>0</v>
      </c>
      <c r="IT11" s="319">
        <f>VLOOKUP($B11,'Sintesi (CFI-TS)'!$C$30:$AE$57,27,FALSE)</f>
        <v>0</v>
      </c>
      <c r="IU11" s="319">
        <f>VLOOKUP($B11,'Sintesi (CFI-TS)'!$C$30:$AE$57,27,FALSE)</f>
        <v>0</v>
      </c>
      <c r="IV11" s="319">
        <f>VLOOKUP($B11,'Sintesi (CFI-TS)'!$C$30:$AE$57,27,FALSE)</f>
        <v>0</v>
      </c>
      <c r="IW11" s="319">
        <f>VLOOKUP($B11,'Sintesi (CFI-TS)'!$C$30:$AE$57,27,FALSE)</f>
        <v>0</v>
      </c>
      <c r="IX11" s="319">
        <f>VLOOKUP($B11,'Sintesi (CFI-TS)'!$C$30:$AE$57,27,FALSE)</f>
        <v>0</v>
      </c>
      <c r="IY11" s="319">
        <f>VLOOKUP($B11,'Sintesi (CFI-TS)'!$C$30:$AE$57,27,FALSE)</f>
        <v>0</v>
      </c>
      <c r="IZ11" s="319">
        <f>VLOOKUP($B11,'Sintesi (CFI-TS)'!$C$30:$AE$57,27,FALSE)</f>
        <v>0</v>
      </c>
      <c r="JA11" s="319">
        <f>VLOOKUP($B11,'Sintesi (CFI-TS)'!$C$30:$AE$57,27,FALSE)</f>
        <v>0</v>
      </c>
      <c r="JB11" s="319">
        <f>VLOOKUP($B11,'Sintesi (CFI-TS)'!$C$30:$AE$57,27,FALSE)</f>
        <v>0</v>
      </c>
      <c r="JC11" s="319">
        <f>VLOOKUP($B11,'Sintesi (CFI-TS)'!$C$30:$AE$57,27,FALSE)</f>
        <v>0</v>
      </c>
      <c r="JD11" s="319">
        <f>VLOOKUP($B11,'Sintesi (CFI-TS)'!$C$30:$AE$57,27,FALSE)</f>
        <v>0</v>
      </c>
      <c r="JE11" s="319">
        <f>VLOOKUP($B11,'Sintesi (CFI-TS)'!$C$30:$AE$57,27,FALSE)</f>
        <v>0</v>
      </c>
      <c r="JF11" s="319">
        <f>VLOOKUP($B11,'Sintesi (CFI-TS)'!$C$30:$AE$57,27,FALSE)</f>
        <v>0</v>
      </c>
      <c r="JG11" s="319">
        <f>VLOOKUP($B11,'Sintesi (CFI-TS)'!$C$30:$AE$57,27,FALSE)</f>
        <v>0</v>
      </c>
      <c r="JH11" s="319">
        <f>VLOOKUP($B11,'Sintesi (CFI-TS)'!$C$30:$AE$57,27,FALSE)</f>
        <v>0</v>
      </c>
      <c r="JI11" s="319">
        <f>VLOOKUP($B11,'Sintesi (CFI-TS)'!$C$30:$AE$57,27,FALSE)</f>
        <v>0</v>
      </c>
      <c r="JJ11" s="319">
        <f>VLOOKUP($B11,'Sintesi (CFI-TS)'!$C$30:$AE$57,27,FALSE)</f>
        <v>0</v>
      </c>
      <c r="JK11" s="319">
        <f>VLOOKUP($B11,'Sintesi (CFI-TS)'!$C$30:$AE$57,27,FALSE)</f>
        <v>0</v>
      </c>
      <c r="JL11" s="319">
        <f>VLOOKUP($B11,'Sintesi (CFI-TS)'!$C$30:$AE$57,27,FALSE)</f>
        <v>0</v>
      </c>
      <c r="JM11" s="319">
        <f>VLOOKUP($B11,'Sintesi (CFI-TS)'!$C$30:$AE$57,27,FALSE)</f>
        <v>0</v>
      </c>
      <c r="JN11" s="319">
        <f>VLOOKUP($B11,'Sintesi (CFI-TS)'!$C$30:$AE$57,27,FALSE)</f>
        <v>0</v>
      </c>
      <c r="JO11" s="319">
        <f>VLOOKUP($B11,'Sintesi (CFI-TS)'!$C$30:$AE$57,27,FALSE)</f>
        <v>0</v>
      </c>
      <c r="JP11" s="319">
        <f>VLOOKUP($B11,'Sintesi (CFI-TS)'!$C$30:$AE$57,27,FALSE)</f>
        <v>0</v>
      </c>
      <c r="JQ11" s="319">
        <f>VLOOKUP($B11,'Sintesi (CFI-TS)'!$C$30:$AE$57,27,FALSE)</f>
        <v>0</v>
      </c>
      <c r="JR11" s="319">
        <f>VLOOKUP($B11,'Sintesi (CFI-TS)'!$C$30:$AE$57,27,FALSE)</f>
        <v>0</v>
      </c>
      <c r="JS11" s="319">
        <f>VLOOKUP($B11,'Sintesi (CFI-TS)'!$C$30:$AE$57,27,FALSE)</f>
        <v>0</v>
      </c>
      <c r="JT11" s="319">
        <f>VLOOKUP($B11,'Sintesi (CFI-TS)'!$C$30:$AE$57,27,FALSE)</f>
        <v>0</v>
      </c>
      <c r="JU11" s="319">
        <f>VLOOKUP($B11,'Sintesi (CFI-TS)'!$C$30:$AE$57,27,FALSE)</f>
        <v>0</v>
      </c>
      <c r="JV11" s="319">
        <f>VLOOKUP($B11,'Sintesi (CFI-TS)'!$C$30:$AE$57,27,FALSE)</f>
        <v>0</v>
      </c>
      <c r="JW11" s="319">
        <f>VLOOKUP($B11,'Sintesi (CFI-TS)'!$C$30:$AE$57,27,FALSE)</f>
        <v>0</v>
      </c>
      <c r="JX11" s="319">
        <f>VLOOKUP($B11,'Sintesi (CFI-TS)'!$C$30:$AE$57,27,FALSE)</f>
        <v>0</v>
      </c>
      <c r="JY11" s="319">
        <f>VLOOKUP($B11,'Sintesi (CFI-TS)'!$C$30:$AE$57,27,FALSE)</f>
        <v>0</v>
      </c>
      <c r="JZ11" s="319">
        <f>VLOOKUP($B11,'Sintesi (CFI-TS)'!$C$30:$AE$57,27,FALSE)</f>
        <v>0</v>
      </c>
      <c r="KA11" s="319">
        <f>VLOOKUP($B11,'Sintesi (CFI-TS)'!$C$30:$AE$57,27,FALSE)</f>
        <v>0</v>
      </c>
      <c r="KB11" s="319">
        <f>VLOOKUP($B11,'Sintesi (CFI-TS)'!$C$30:$AE$57,27,FALSE)</f>
        <v>0</v>
      </c>
      <c r="KC11" s="319">
        <f>VLOOKUP($B11,'Sintesi (CFI-TS)'!$C$30:$AE$57,27,FALSE)</f>
        <v>0</v>
      </c>
      <c r="KD11" s="319">
        <f>VLOOKUP($B11,'Sintesi (CFI-TS)'!$C$30:$AE$57,27,FALSE)</f>
        <v>0</v>
      </c>
      <c r="KE11" s="319">
        <f>VLOOKUP($B11,'Sintesi (CFI-TS)'!$C$30:$AE$57,27,FALSE)</f>
        <v>0</v>
      </c>
      <c r="KF11" s="319">
        <f>VLOOKUP($B11,'Sintesi (CFI-TS)'!$C$30:$AE$57,27,FALSE)</f>
        <v>0</v>
      </c>
      <c r="KG11" s="319">
        <f>VLOOKUP($B11,'Sintesi (CFI-TS)'!$C$30:$AE$57,27,FALSE)</f>
        <v>0</v>
      </c>
      <c r="KH11" s="319">
        <f>VLOOKUP($B11,'Sintesi (CFI-TS)'!$C$30:$AE$57,27,FALSE)</f>
        <v>0</v>
      </c>
      <c r="KI11" s="319">
        <f>VLOOKUP($B11,'Sintesi (CFI-TS)'!$C$30:$AE$57,27,FALSE)</f>
        <v>0</v>
      </c>
      <c r="KJ11" s="319">
        <f>VLOOKUP($B11,'Sintesi (CFI-TS)'!$C$30:$AE$57,27,FALSE)</f>
        <v>0</v>
      </c>
      <c r="KK11" s="319">
        <f>VLOOKUP($B11,'Sintesi (CFI-TS)'!$C$30:$AE$57,27,FALSE)</f>
        <v>0</v>
      </c>
      <c r="KL11" s="319">
        <f>VLOOKUP($B11,'Sintesi (CFI-TS)'!$C$30:$AE$57,27,FALSE)</f>
        <v>0</v>
      </c>
      <c r="KM11" s="319">
        <f>VLOOKUP($B11,'Sintesi (CFI-TS)'!$C$30:$AE$57,27,FALSE)</f>
        <v>0</v>
      </c>
      <c r="KN11" s="319">
        <f>VLOOKUP($B11,'Sintesi (CFI-TS)'!$C$30:$AE$57,27,FALSE)</f>
        <v>0</v>
      </c>
      <c r="KO11" s="319">
        <f>VLOOKUP($B11,'Sintesi (CFI-TS)'!$C$30:$AE$57,27,FALSE)</f>
        <v>0</v>
      </c>
      <c r="KP11" s="319">
        <f>VLOOKUP($B11,'Sintesi (CFI-TS)'!$C$30:$AE$57,27,FALSE)</f>
        <v>0</v>
      </c>
      <c r="KQ11" s="319">
        <f>VLOOKUP($B11,'Sintesi (CFI-TS)'!$C$30:$AE$57,27,FALSE)</f>
        <v>0</v>
      </c>
      <c r="KR11" s="319">
        <f>VLOOKUP($B11,'Sintesi (CFI-TS)'!$C$30:$AE$57,27,FALSE)</f>
        <v>0</v>
      </c>
      <c r="KS11" s="319">
        <f>VLOOKUP($B11,'Sintesi (CFI-TS)'!$C$30:$AE$57,27,FALSE)</f>
        <v>0</v>
      </c>
      <c r="KT11" s="319">
        <f>VLOOKUP($B11,'Sintesi (CFI-TS)'!$C$30:$AE$57,27,FALSE)</f>
        <v>0</v>
      </c>
      <c r="KU11" s="319">
        <f>VLOOKUP($B11,'Sintesi (CFI-TS)'!$C$30:$AE$57,27,FALSE)</f>
        <v>0</v>
      </c>
      <c r="KV11" s="319">
        <f>VLOOKUP($B11,'Sintesi (CFI-TS)'!$C$30:$AE$57,27,FALSE)</f>
        <v>0</v>
      </c>
      <c r="KW11" s="319">
        <f>VLOOKUP($B11,'Sintesi (CFI-TS)'!$C$30:$AE$57,27,FALSE)</f>
        <v>0</v>
      </c>
      <c r="KX11" s="319">
        <f>VLOOKUP($B11,'Sintesi (CFI-TS)'!$C$30:$AE$57,27,FALSE)</f>
        <v>0</v>
      </c>
      <c r="KY11" s="319">
        <f>VLOOKUP($B11,'Sintesi (CFI-TS)'!$C$30:$AE$57,27,FALSE)</f>
        <v>0</v>
      </c>
      <c r="KZ11" s="319">
        <f>VLOOKUP($B11,'Sintesi (CFI-TS)'!$C$30:$AE$57,27,FALSE)</f>
        <v>0</v>
      </c>
      <c r="LA11" s="319">
        <f>VLOOKUP($B11,'Sintesi (CFI-TS)'!$C$30:$AE$57,27,FALSE)</f>
        <v>0</v>
      </c>
      <c r="LB11" s="319">
        <f>VLOOKUP($B11,'Sintesi (CFI-TS)'!$C$30:$AE$57,27,FALSE)</f>
        <v>0</v>
      </c>
      <c r="LC11" s="319">
        <f>VLOOKUP($B11,'Sintesi (CFI-TS)'!$C$30:$AE$57,27,FALSE)</f>
        <v>0</v>
      </c>
      <c r="LD11" s="319">
        <f>VLOOKUP($B11,'Sintesi (CFI-TS)'!$C$30:$AE$57,27,FALSE)</f>
        <v>0</v>
      </c>
      <c r="LE11" s="319">
        <f>VLOOKUP($B11,'Sintesi (CFI-TS)'!$C$30:$AE$57,27,FALSE)</f>
        <v>0</v>
      </c>
      <c r="LF11" s="319">
        <f>VLOOKUP($B11,'Sintesi (CFI-TS)'!$C$30:$AE$57,27,FALSE)</f>
        <v>0</v>
      </c>
      <c r="LG11" s="319">
        <f>VLOOKUP($B11,'Sintesi (CFI-TS)'!$C$30:$AE$57,27,FALSE)</f>
        <v>0</v>
      </c>
      <c r="LH11" s="319">
        <f>VLOOKUP($B11,'Sintesi (CFI-TS)'!$C$30:$AE$57,27,FALSE)</f>
        <v>0</v>
      </c>
      <c r="LI11" s="319">
        <f>VLOOKUP($B11,'Sintesi (CFI-TS)'!$C$30:$AE$57,27,FALSE)</f>
        <v>0</v>
      </c>
      <c r="LJ11" s="319">
        <f>VLOOKUP($B11,'Sintesi (CFI-TS)'!$C$30:$AE$57,27,FALSE)</f>
        <v>0</v>
      </c>
      <c r="LK11" s="319">
        <f>VLOOKUP($B11,'Sintesi (CFI-TS)'!$C$30:$AE$57,27,FALSE)</f>
        <v>0</v>
      </c>
      <c r="LL11" s="319">
        <f>VLOOKUP($B11,'Sintesi (CFI-TS)'!$C$30:$AE$57,27,FALSE)</f>
        <v>0</v>
      </c>
      <c r="LM11" s="319">
        <f>VLOOKUP($B11,'Sintesi (CFI-TS)'!$C$30:$AE$57,27,FALSE)</f>
        <v>0</v>
      </c>
      <c r="LN11" s="319">
        <f>VLOOKUP($B11,'Sintesi (CFI-TS)'!$C$30:$AE$57,27,FALSE)</f>
        <v>0</v>
      </c>
      <c r="LO11" s="319">
        <f>VLOOKUP($B11,'Sintesi (CFI-TS)'!$C$30:$AE$57,27,FALSE)</f>
        <v>0</v>
      </c>
      <c r="LP11" s="319">
        <f>VLOOKUP($B11,'Sintesi (CFI-TS)'!$C$30:$AE$57,27,FALSE)</f>
        <v>0</v>
      </c>
      <c r="LQ11" s="319">
        <f>VLOOKUP($B11,'Sintesi (CFI-TS)'!$C$30:$AE$57,27,FALSE)</f>
        <v>0</v>
      </c>
      <c r="LR11" s="319">
        <f>VLOOKUP($B11,'Sintesi (CFI-TS)'!$C$30:$AE$57,27,FALSE)</f>
        <v>0</v>
      </c>
      <c r="LS11" s="319"/>
      <c r="LT11" s="319"/>
      <c r="LU11" s="319"/>
      <c r="LV11" s="320">
        <v>0</v>
      </c>
      <c r="LW11" s="320">
        <v>0</v>
      </c>
      <c r="LX11" s="320">
        <v>0</v>
      </c>
      <c r="LY11" s="320">
        <v>0</v>
      </c>
      <c r="LZ11" s="320">
        <v>0</v>
      </c>
      <c r="MA11" s="320">
        <v>0</v>
      </c>
      <c r="MB11" s="320">
        <v>0</v>
      </c>
      <c r="MC11" s="320">
        <v>0</v>
      </c>
      <c r="MD11" s="320">
        <v>0</v>
      </c>
      <c r="ME11" s="320">
        <v>0</v>
      </c>
      <c r="MF11" s="320">
        <v>0</v>
      </c>
      <c r="MG11" s="320">
        <v>0</v>
      </c>
      <c r="MH11" s="320">
        <v>0</v>
      </c>
      <c r="MI11" s="320">
        <v>0</v>
      </c>
      <c r="MJ11" s="320">
        <v>0</v>
      </c>
      <c r="MK11" s="320">
        <v>0</v>
      </c>
      <c r="ML11" s="320">
        <v>0</v>
      </c>
      <c r="MM11" s="320">
        <v>0</v>
      </c>
      <c r="MN11" s="320">
        <v>0</v>
      </c>
      <c r="MO11" s="320">
        <v>0</v>
      </c>
      <c r="MP11" s="320">
        <v>0</v>
      </c>
      <c r="MQ11" s="320">
        <v>0</v>
      </c>
      <c r="MR11" s="320">
        <v>0</v>
      </c>
      <c r="MS11" s="320">
        <f>VLOOKUP($B11,'Sintesi (CFI-TS)'!$C$30:$AE$57,26,FALSE)</f>
        <v>0</v>
      </c>
      <c r="MT11" s="320">
        <f>VLOOKUP($B11,'Sintesi (CFI-TS)'!$C$30:$AE$57,26,FALSE)</f>
        <v>0</v>
      </c>
      <c r="MU11" s="320">
        <f>VLOOKUP($B11,'Sintesi (CFI-TS)'!$C$30:$AE$57,26,FALSE)</f>
        <v>0</v>
      </c>
      <c r="MV11" s="320">
        <f>VLOOKUP($B11,'Sintesi (CFI-TS)'!$C$30:$AE$57,26,FALSE)</f>
        <v>0</v>
      </c>
      <c r="MW11" s="320">
        <f>VLOOKUP($B11,'Sintesi (CFI-TS)'!$C$30:$AE$57,26,FALSE)</f>
        <v>0</v>
      </c>
      <c r="MX11" s="320">
        <f>VLOOKUP($B11,'Sintesi (CFI-TS)'!$C$30:$AE$57,26,FALSE)</f>
        <v>0</v>
      </c>
      <c r="MY11" s="320">
        <f>VLOOKUP($B11,'Sintesi (CFI-TS)'!$C$30:$AE$57,26,FALSE)</f>
        <v>0</v>
      </c>
      <c r="MZ11" s="320">
        <f>VLOOKUP($B11,'Sintesi (CFI-TS)'!$C$30:$AE$57,26,FALSE)</f>
        <v>0</v>
      </c>
      <c r="NA11" s="320">
        <f>VLOOKUP($B11,'Sintesi (CFI-TS)'!$C$30:$AE$57,26,FALSE)</f>
        <v>0</v>
      </c>
      <c r="NB11" s="320">
        <f>VLOOKUP($B11,'Sintesi (CFI-TS)'!$C$30:$AE$57,26,FALSE)</f>
        <v>0</v>
      </c>
      <c r="NC11" s="320">
        <f>VLOOKUP($B11,'Sintesi (CFI-TS)'!$C$30:$AE$57,26,FALSE)</f>
        <v>0</v>
      </c>
      <c r="ND11" s="320">
        <f>VLOOKUP($B11,'Sintesi (CFI-TS)'!$C$30:$AE$57,26,FALSE)</f>
        <v>0</v>
      </c>
      <c r="NE11" s="320">
        <f>VLOOKUP($B11,'Sintesi (CFI-TS)'!$C$30:$AE$57,26,FALSE)</f>
        <v>0</v>
      </c>
      <c r="NF11" s="320">
        <f>VLOOKUP($B11,'Sintesi (CFI-TS)'!$C$30:$AE$57,26,FALSE)</f>
        <v>0</v>
      </c>
      <c r="NG11" s="320">
        <f>VLOOKUP($B11,'Sintesi (CFI-TS)'!$C$30:$AE$57,26,FALSE)</f>
        <v>0</v>
      </c>
      <c r="NH11" s="320">
        <f>VLOOKUP($B11,'Sintesi (CFI-TS)'!$C$30:$AE$57,26,FALSE)</f>
        <v>0</v>
      </c>
      <c r="NI11" s="320">
        <f>VLOOKUP($B11,'Sintesi (CFI-TS)'!$C$30:$AE$57,26,FALSE)</f>
        <v>0</v>
      </c>
      <c r="NJ11" s="320">
        <f>VLOOKUP($B11,'Sintesi (CFI-TS)'!$C$30:$AE$57,26,FALSE)</f>
        <v>0</v>
      </c>
      <c r="NK11" s="320">
        <f>VLOOKUP($B11,'Sintesi (CFI-TS)'!$C$30:$AE$57,26,FALSE)</f>
        <v>0</v>
      </c>
      <c r="NL11" s="320">
        <f>VLOOKUP($B11,'Sintesi (CFI-TS)'!$C$30:$AE$57,26,FALSE)</f>
        <v>0</v>
      </c>
      <c r="NM11" s="320">
        <f>VLOOKUP($B11,'Sintesi (CFI-TS)'!$C$30:$AE$57,26,FALSE)</f>
        <v>0</v>
      </c>
      <c r="NN11" s="320">
        <f>VLOOKUP($B11,'Sintesi (CFI-TS)'!$C$30:$AE$57,26,FALSE)</f>
        <v>0</v>
      </c>
      <c r="NO11" s="320">
        <f>VLOOKUP($B11,'Sintesi (CFI-TS)'!$C$30:$AE$57,26,FALSE)</f>
        <v>0</v>
      </c>
      <c r="NP11" s="320">
        <f>VLOOKUP($B11,'Sintesi (CFI-TS)'!$C$30:$AE$57,26,FALSE)</f>
        <v>0</v>
      </c>
      <c r="NQ11" s="320">
        <f>VLOOKUP($B11,'Sintesi (CFI-TS)'!$C$30:$AE$57,26,FALSE)</f>
        <v>0</v>
      </c>
      <c r="NR11" s="320">
        <f>VLOOKUP($B11,'Sintesi (CFI-TS)'!$C$30:$AE$57,26,FALSE)</f>
        <v>0</v>
      </c>
      <c r="NS11" s="320">
        <f>VLOOKUP($B11,'Sintesi (CFI-TS)'!$C$30:$AE$57,26,FALSE)</f>
        <v>0</v>
      </c>
      <c r="NT11" s="320">
        <f>VLOOKUP($B11,'Sintesi (CFI-TS)'!$C$30:$AE$57,26,FALSE)</f>
        <v>0</v>
      </c>
      <c r="NU11" s="320">
        <f>VLOOKUP($B11,'Sintesi (CFI-TS)'!$C$30:$AE$57,26,FALSE)</f>
        <v>0</v>
      </c>
      <c r="NV11" s="320">
        <f>VLOOKUP($B11,'Sintesi (CFI-TS)'!$C$30:$AE$57,26,FALSE)</f>
        <v>0</v>
      </c>
      <c r="NW11" s="320">
        <f>VLOOKUP($B11,'Sintesi (CFI-TS)'!$C$30:$AE$57,26,FALSE)</f>
        <v>0</v>
      </c>
      <c r="NX11" s="320">
        <f>VLOOKUP($B11,'Sintesi (CFI-TS)'!$C$30:$AE$57,26,FALSE)</f>
        <v>0</v>
      </c>
      <c r="NY11" s="320">
        <f>VLOOKUP($B11,'Sintesi (CFI-TS)'!$C$30:$AE$57,26,FALSE)</f>
        <v>0</v>
      </c>
      <c r="NZ11" s="320">
        <f>VLOOKUP($B11,'Sintesi (CFI-TS)'!$C$30:$AE$57,26,FALSE)</f>
        <v>0</v>
      </c>
      <c r="OA11" s="320">
        <f>VLOOKUP($B11,'Sintesi (CFI-TS)'!$C$30:$AE$57,26,FALSE)</f>
        <v>0</v>
      </c>
      <c r="OB11" s="320">
        <f>VLOOKUP($B11,'Sintesi (CFI-TS)'!$C$30:$AE$57,26,FALSE)</f>
        <v>0</v>
      </c>
      <c r="OC11" s="320">
        <f>VLOOKUP($B11,'Sintesi (CFI-TS)'!$C$30:$AE$57,26,FALSE)</f>
        <v>0</v>
      </c>
      <c r="OD11" s="320">
        <f>VLOOKUP($B11,'Sintesi (CFI-TS)'!$C$30:$AE$57,26,FALSE)</f>
        <v>0</v>
      </c>
      <c r="OE11" s="320">
        <f>VLOOKUP($B11,'Sintesi (CFI-TS)'!$C$30:$AE$57,26,FALSE)</f>
        <v>0</v>
      </c>
      <c r="OF11" s="320">
        <f>VLOOKUP($B11,'Sintesi (CFI-TS)'!$C$30:$AE$57,26,FALSE)</f>
        <v>0</v>
      </c>
      <c r="OG11" s="320">
        <f>VLOOKUP($B11,'Sintesi (CFI-TS)'!$C$30:$AE$57,26,FALSE)</f>
        <v>0</v>
      </c>
      <c r="OH11" s="320">
        <f>VLOOKUP($B11,'Sintesi (CFI-TS)'!$C$30:$AE$57,26,FALSE)</f>
        <v>0</v>
      </c>
      <c r="OI11" s="320">
        <f>VLOOKUP($B11,'Sintesi (CFI-TS)'!$C$30:$AE$57,26,FALSE)</f>
        <v>0</v>
      </c>
      <c r="OJ11" s="320">
        <f>VLOOKUP($B11,'Sintesi (CFI-TS)'!$C$30:$AE$57,26,FALSE)</f>
        <v>0</v>
      </c>
      <c r="OK11" s="320">
        <f>VLOOKUP($B11,'Sintesi (CFI-TS)'!$C$30:$AE$57,26,FALSE)</f>
        <v>0</v>
      </c>
      <c r="OL11" s="320">
        <f>VLOOKUP($B11,'Sintesi (CFI-TS)'!$C$30:$AE$57,26,FALSE)</f>
        <v>0</v>
      </c>
      <c r="OM11" s="320">
        <f>VLOOKUP($B11,'Sintesi (CFI-TS)'!$C$30:$AE$57,26,FALSE)</f>
        <v>0</v>
      </c>
      <c r="ON11" s="320">
        <f>VLOOKUP($B11,'Sintesi (CFI-TS)'!$C$30:$AE$57,26,FALSE)</f>
        <v>0</v>
      </c>
      <c r="OO11" s="320">
        <f>VLOOKUP($B11,'Sintesi (CFI-TS)'!$C$30:$AE$57,26,FALSE)</f>
        <v>0</v>
      </c>
      <c r="OP11" s="320">
        <f>VLOOKUP($B11,'Sintesi (CFI-TS)'!$C$30:$AE$57,26,FALSE)</f>
        <v>0</v>
      </c>
      <c r="OQ11" s="320">
        <f>VLOOKUP($B11,'Sintesi (CFI-TS)'!$C$30:$AE$57,26,FALSE)</f>
        <v>0</v>
      </c>
      <c r="OR11" s="320">
        <f>VLOOKUP($B11,'Sintesi (CFI-TS)'!$C$30:$AE$57,26,FALSE)</f>
        <v>0</v>
      </c>
      <c r="OS11" s="320">
        <f>VLOOKUP($B11,'Sintesi (CFI-TS)'!$C$30:$AE$57,26,FALSE)</f>
        <v>0</v>
      </c>
      <c r="OT11" s="320">
        <f>VLOOKUP($B11,'Sintesi (CFI-TS)'!$C$30:$AE$57,26,FALSE)</f>
        <v>0</v>
      </c>
      <c r="OU11" s="320">
        <f>VLOOKUP($B11,'Sintesi (CFI-TS)'!$C$30:$AE$57,26,FALSE)</f>
        <v>0</v>
      </c>
      <c r="OV11" s="320">
        <f>VLOOKUP($B11,'Sintesi (CFI-TS)'!$C$30:$AE$57,26,FALSE)</f>
        <v>0</v>
      </c>
      <c r="OW11" s="320">
        <f>VLOOKUP($B11,'Sintesi (CFI-TS)'!$C$30:$AE$57,26,FALSE)</f>
        <v>0</v>
      </c>
      <c r="OX11" s="320">
        <f>VLOOKUP($B11,'Sintesi (CFI-TS)'!$C$30:$AE$57,26,FALSE)</f>
        <v>0</v>
      </c>
      <c r="OY11" s="320">
        <f>VLOOKUP($B11,'Sintesi (CFI-TS)'!$C$30:$AE$57,26,FALSE)</f>
        <v>0</v>
      </c>
      <c r="OZ11" s="320">
        <f>VLOOKUP($B11,'Sintesi (CFI-TS)'!$C$30:$AE$57,26,FALSE)</f>
        <v>0</v>
      </c>
      <c r="PA11" s="320">
        <f>VLOOKUP($B11,'Sintesi (CFI-TS)'!$C$30:$AE$57,26,FALSE)</f>
        <v>0</v>
      </c>
      <c r="PB11" s="320">
        <f>VLOOKUP($B11,'Sintesi (CFI-TS)'!$C$30:$AE$57,26,FALSE)</f>
        <v>0</v>
      </c>
      <c r="PC11" s="320">
        <f>VLOOKUP($B11,'Sintesi (CFI-TS)'!$C$30:$AE$57,26,FALSE)</f>
        <v>0</v>
      </c>
      <c r="PD11" s="320">
        <f>VLOOKUP($B11,'Sintesi (CFI-TS)'!$C$30:$AE$57,26,FALSE)</f>
        <v>0</v>
      </c>
      <c r="PE11" s="320">
        <f>VLOOKUP($B11,'Sintesi (CFI-TS)'!$C$30:$AE$57,26,FALSE)</f>
        <v>0</v>
      </c>
      <c r="PF11" s="320">
        <f>VLOOKUP($B11,'Sintesi (CFI-TS)'!$C$30:$AE$57,26,FALSE)</f>
        <v>0</v>
      </c>
      <c r="PG11" s="320">
        <f>VLOOKUP($B11,'Sintesi (CFI-TS)'!$C$30:$AE$57,26,FALSE)</f>
        <v>0</v>
      </c>
      <c r="PH11" s="320">
        <f>VLOOKUP($B11,'Sintesi (CFI-TS)'!$C$30:$AE$57,26,FALSE)</f>
        <v>0</v>
      </c>
      <c r="PI11" s="320">
        <f>VLOOKUP($B11,'Sintesi (CFI-TS)'!$C$30:$AE$57,26,FALSE)</f>
        <v>0</v>
      </c>
      <c r="PJ11" s="320">
        <f>VLOOKUP($B11,'Sintesi (CFI-TS)'!$C$30:$AE$57,26,FALSE)</f>
        <v>0</v>
      </c>
      <c r="PK11" s="320">
        <f>VLOOKUP($B11,'Sintesi (CFI-TS)'!$C$30:$AE$57,26,FALSE)</f>
        <v>0</v>
      </c>
      <c r="PL11" s="320">
        <f>VLOOKUP($B11,'Sintesi (CFI-TS)'!$C$30:$AE$57,26,FALSE)</f>
        <v>0</v>
      </c>
      <c r="PM11" s="320">
        <f>VLOOKUP($B11,'Sintesi (CFI-TS)'!$C$30:$AE$57,26,FALSE)</f>
        <v>0</v>
      </c>
      <c r="PN11" s="320">
        <f>VLOOKUP($B11,'Sintesi (CFI-TS)'!$C$30:$AE$57,26,FALSE)</f>
        <v>0</v>
      </c>
      <c r="PO11" s="320">
        <f>VLOOKUP($B11,'Sintesi (CFI-TS)'!$C$30:$AE$57,26,FALSE)</f>
        <v>0</v>
      </c>
      <c r="PP11" s="320">
        <f>VLOOKUP($B11,'Sintesi (CFI-TS)'!$C$30:$AE$57,26,FALSE)</f>
        <v>0</v>
      </c>
      <c r="PQ11" s="320">
        <f>VLOOKUP($B11,'Sintesi (CFI-TS)'!$C$30:$AE$57,26,FALSE)</f>
        <v>0</v>
      </c>
      <c r="PR11" s="320">
        <f>VLOOKUP($B11,'Sintesi (CFI-TS)'!$C$30:$AE$57,26,FALSE)</f>
        <v>0</v>
      </c>
      <c r="PS11" s="320">
        <f>VLOOKUP($B11,'Sintesi (CFI-TS)'!$C$30:$AE$57,26,FALSE)</f>
        <v>0</v>
      </c>
      <c r="PT11" s="320">
        <f>VLOOKUP($B11,'Sintesi (CFI-TS)'!$C$30:$AE$57,26,FALSE)</f>
        <v>0</v>
      </c>
      <c r="PU11" s="320">
        <f>VLOOKUP($B11,'Sintesi (CFI-TS)'!$C$30:$AE$57,26,FALSE)</f>
        <v>0</v>
      </c>
      <c r="PV11" s="320"/>
      <c r="PW11" s="320"/>
      <c r="PX11" s="320"/>
      <c r="PY11" s="321">
        <v>0</v>
      </c>
      <c r="PZ11" s="321">
        <v>0</v>
      </c>
      <c r="QA11" s="321">
        <v>0</v>
      </c>
      <c r="QB11" s="321">
        <v>0</v>
      </c>
      <c r="QC11" s="321">
        <v>0</v>
      </c>
      <c r="QD11" s="321">
        <v>0</v>
      </c>
      <c r="QE11" s="321">
        <v>0</v>
      </c>
      <c r="QF11" s="321">
        <v>0</v>
      </c>
      <c r="QG11" s="321">
        <v>0</v>
      </c>
      <c r="QH11" s="321">
        <v>0</v>
      </c>
      <c r="QI11" s="321">
        <v>0</v>
      </c>
      <c r="QJ11" s="321">
        <v>0</v>
      </c>
      <c r="QK11" s="321">
        <v>0</v>
      </c>
      <c r="QL11" s="321">
        <v>0</v>
      </c>
      <c r="QM11" s="321">
        <v>0</v>
      </c>
      <c r="QN11" s="321">
        <v>0</v>
      </c>
      <c r="QO11" s="321">
        <v>0</v>
      </c>
      <c r="QP11" s="321">
        <v>0</v>
      </c>
      <c r="QQ11" s="321">
        <v>0</v>
      </c>
      <c r="QR11" s="321">
        <v>0</v>
      </c>
      <c r="QS11" s="321">
        <v>0</v>
      </c>
      <c r="QT11" s="321">
        <v>0</v>
      </c>
      <c r="QU11" s="321">
        <v>0</v>
      </c>
      <c r="QV11" s="321">
        <f>VLOOKUP($B11,'Sintesi (CFI-TS)'!$C$30:$AE$57,28,FALSE)</f>
        <v>0</v>
      </c>
      <c r="QW11" s="321">
        <f>VLOOKUP($B11,'Sintesi (CFI-TS)'!$C$30:$AE$57,28,FALSE)</f>
        <v>0</v>
      </c>
      <c r="QX11" s="321">
        <f>VLOOKUP($B11,'Sintesi (CFI-TS)'!$C$30:$AE$57,28,FALSE)</f>
        <v>0</v>
      </c>
      <c r="QY11" s="321">
        <f>VLOOKUP($B11,'Sintesi (CFI-TS)'!$C$30:$AE$57,28,FALSE)</f>
        <v>0</v>
      </c>
      <c r="QZ11" s="321">
        <f>VLOOKUP($B11,'Sintesi (CFI-TS)'!$C$30:$AE$57,28,FALSE)</f>
        <v>0</v>
      </c>
      <c r="RA11" s="321">
        <f>VLOOKUP($B11,'Sintesi (CFI-TS)'!$C$30:$AE$57,28,FALSE)</f>
        <v>0</v>
      </c>
      <c r="RB11" s="321">
        <f>VLOOKUP($B11,'Sintesi (CFI-TS)'!$C$30:$AE$57,28,FALSE)</f>
        <v>0</v>
      </c>
      <c r="RC11" s="321">
        <f>VLOOKUP($B11,'Sintesi (CFI-TS)'!$C$30:$AE$57,28,FALSE)</f>
        <v>0</v>
      </c>
      <c r="RD11" s="321">
        <f>VLOOKUP($B11,'Sintesi (CFI-TS)'!$C$30:$AE$57,28,FALSE)</f>
        <v>0</v>
      </c>
      <c r="RE11" s="321">
        <f>VLOOKUP($B11,'Sintesi (CFI-TS)'!$C$30:$AE$57,28,FALSE)</f>
        <v>0</v>
      </c>
      <c r="RF11" s="321">
        <f>VLOOKUP($B11,'Sintesi (CFI-TS)'!$C$30:$AE$57,28,FALSE)</f>
        <v>0</v>
      </c>
      <c r="RG11" s="321">
        <f>VLOOKUP($B11,'Sintesi (CFI-TS)'!$C$30:$AE$57,28,FALSE)</f>
        <v>0</v>
      </c>
      <c r="RH11" s="321">
        <f>VLOOKUP($B11,'Sintesi (CFI-TS)'!$C$30:$AE$57,28,FALSE)</f>
        <v>0</v>
      </c>
      <c r="RI11" s="321">
        <f>VLOOKUP($B11,'Sintesi (CFI-TS)'!$C$30:$AE$57,28,FALSE)</f>
        <v>0</v>
      </c>
      <c r="RJ11" s="321">
        <f>VLOOKUP($B11,'Sintesi (CFI-TS)'!$C$30:$AE$57,28,FALSE)</f>
        <v>0</v>
      </c>
      <c r="RK11" s="321">
        <f>VLOOKUP($B11,'Sintesi (CFI-TS)'!$C$30:$AE$57,28,FALSE)</f>
        <v>0</v>
      </c>
      <c r="RL11" s="321">
        <f>VLOOKUP($B11,'Sintesi (CFI-TS)'!$C$30:$AE$57,28,FALSE)</f>
        <v>0</v>
      </c>
      <c r="RM11" s="321">
        <f>VLOOKUP($B11,'Sintesi (CFI-TS)'!$C$30:$AE$57,28,FALSE)</f>
        <v>0</v>
      </c>
      <c r="RN11" s="321">
        <f>VLOOKUP($B11,'Sintesi (CFI-TS)'!$C$30:$AE$57,28,FALSE)</f>
        <v>0</v>
      </c>
      <c r="RO11" s="321">
        <f>VLOOKUP($B11,'Sintesi (CFI-TS)'!$C$30:$AE$57,28,FALSE)</f>
        <v>0</v>
      </c>
      <c r="RP11" s="321">
        <f>VLOOKUP($B11,'Sintesi (CFI-TS)'!$C$30:$AE$57,28,FALSE)</f>
        <v>0</v>
      </c>
      <c r="RQ11" s="321">
        <f>VLOOKUP($B11,'Sintesi (CFI-TS)'!$C$30:$AE$57,28,FALSE)</f>
        <v>0</v>
      </c>
      <c r="RR11" s="321">
        <f>VLOOKUP($B11,'Sintesi (CFI-TS)'!$C$30:$AE$57,28,FALSE)</f>
        <v>0</v>
      </c>
      <c r="RS11" s="321">
        <f>VLOOKUP($B11,'Sintesi (CFI-TS)'!$C$30:$AE$57,28,FALSE)</f>
        <v>0</v>
      </c>
      <c r="RT11" s="321">
        <f>VLOOKUP($B11,'Sintesi (CFI-TS)'!$C$30:$AE$57,28,FALSE)</f>
        <v>0</v>
      </c>
      <c r="RU11" s="321">
        <f>VLOOKUP($B11,'Sintesi (CFI-TS)'!$C$30:$AE$57,28,FALSE)</f>
        <v>0</v>
      </c>
      <c r="RV11" s="321">
        <f>VLOOKUP($B11,'Sintesi (CFI-TS)'!$C$30:$AE$57,28,FALSE)</f>
        <v>0</v>
      </c>
      <c r="RW11" s="321">
        <f>VLOOKUP($B11,'Sintesi (CFI-TS)'!$C$30:$AE$57,28,FALSE)</f>
        <v>0</v>
      </c>
      <c r="RX11" s="321">
        <f>VLOOKUP($B11,'Sintesi (CFI-TS)'!$C$30:$AE$57,28,FALSE)</f>
        <v>0</v>
      </c>
      <c r="RY11" s="321">
        <f>VLOOKUP($B11,'Sintesi (CFI-TS)'!$C$30:$AE$57,28,FALSE)</f>
        <v>0</v>
      </c>
      <c r="RZ11" s="321">
        <f>VLOOKUP($B11,'Sintesi (CFI-TS)'!$C$30:$AE$57,28,FALSE)</f>
        <v>0</v>
      </c>
      <c r="SA11" s="321">
        <f>VLOOKUP($B11,'Sintesi (CFI-TS)'!$C$30:$AE$57,28,FALSE)</f>
        <v>0</v>
      </c>
      <c r="SB11" s="321">
        <f>VLOOKUP($B11,'Sintesi (CFI-TS)'!$C$30:$AE$57,28,FALSE)</f>
        <v>0</v>
      </c>
      <c r="SC11" s="321">
        <f>VLOOKUP($B11,'Sintesi (CFI-TS)'!$C$30:$AE$57,28,FALSE)</f>
        <v>0</v>
      </c>
      <c r="SD11" s="321">
        <f>VLOOKUP($B11,'Sintesi (CFI-TS)'!$C$30:$AE$57,28,FALSE)</f>
        <v>0</v>
      </c>
      <c r="SE11" s="321">
        <f>VLOOKUP($B11,'Sintesi (CFI-TS)'!$C$30:$AE$57,28,FALSE)</f>
        <v>0</v>
      </c>
      <c r="SF11" s="321">
        <f>VLOOKUP($B11,'Sintesi (CFI-TS)'!$C$30:$AE$57,28,FALSE)</f>
        <v>0</v>
      </c>
      <c r="SG11" s="321">
        <f>VLOOKUP($B11,'Sintesi (CFI-TS)'!$C$30:$AE$57,28,FALSE)</f>
        <v>0</v>
      </c>
      <c r="SH11" s="321">
        <f>VLOOKUP($B11,'Sintesi (CFI-TS)'!$C$30:$AE$57,28,FALSE)</f>
        <v>0</v>
      </c>
      <c r="SI11" s="321">
        <f>VLOOKUP($B11,'Sintesi (CFI-TS)'!$C$30:$AE$57,28,FALSE)</f>
        <v>0</v>
      </c>
      <c r="SJ11" s="321">
        <f>VLOOKUP($B11,'Sintesi (CFI-TS)'!$C$30:$AE$57,28,FALSE)</f>
        <v>0</v>
      </c>
      <c r="SK11" s="321">
        <f>VLOOKUP($B11,'Sintesi (CFI-TS)'!$C$30:$AE$57,28,FALSE)</f>
        <v>0</v>
      </c>
      <c r="SL11" s="321">
        <f>VLOOKUP($B11,'Sintesi (CFI-TS)'!$C$30:$AE$57,28,FALSE)</f>
        <v>0</v>
      </c>
      <c r="SM11" s="321">
        <f>VLOOKUP($B11,'Sintesi (CFI-TS)'!$C$30:$AE$57,28,FALSE)</f>
        <v>0</v>
      </c>
      <c r="SN11" s="321">
        <f>VLOOKUP($B11,'Sintesi (CFI-TS)'!$C$30:$AE$57,28,FALSE)</f>
        <v>0</v>
      </c>
      <c r="SO11" s="321">
        <f>VLOOKUP($B11,'Sintesi (CFI-TS)'!$C$30:$AE$57,28,FALSE)</f>
        <v>0</v>
      </c>
      <c r="SP11" s="321">
        <f>VLOOKUP($B11,'Sintesi (CFI-TS)'!$C$30:$AE$57,28,FALSE)</f>
        <v>0</v>
      </c>
      <c r="SQ11" s="321">
        <f>VLOOKUP($B11,'Sintesi (CFI-TS)'!$C$30:$AE$57,28,FALSE)</f>
        <v>0</v>
      </c>
      <c r="SR11" s="321">
        <f>VLOOKUP($B11,'Sintesi (CFI-TS)'!$C$30:$AE$57,28,FALSE)</f>
        <v>0</v>
      </c>
      <c r="SS11" s="321">
        <f>VLOOKUP($B11,'Sintesi (CFI-TS)'!$C$30:$AE$57,28,FALSE)</f>
        <v>0</v>
      </c>
      <c r="ST11" s="321">
        <f>VLOOKUP($B11,'Sintesi (CFI-TS)'!$C$30:$AE$57,28,FALSE)</f>
        <v>0</v>
      </c>
      <c r="SU11" s="321">
        <f>VLOOKUP($B11,'Sintesi (CFI-TS)'!$C$30:$AE$57,28,FALSE)</f>
        <v>0</v>
      </c>
      <c r="SV11" s="321">
        <f>VLOOKUP($B11,'Sintesi (CFI-TS)'!$C$30:$AE$57,28,FALSE)</f>
        <v>0</v>
      </c>
      <c r="SW11" s="321">
        <f>VLOOKUP($B11,'Sintesi (CFI-TS)'!$C$30:$AE$57,28,FALSE)</f>
        <v>0</v>
      </c>
      <c r="SX11" s="321">
        <f>VLOOKUP($B11,'Sintesi (CFI-TS)'!$C$30:$AE$57,28,FALSE)</f>
        <v>0</v>
      </c>
      <c r="SY11" s="321">
        <f>VLOOKUP($B11,'Sintesi (CFI-TS)'!$C$30:$AE$57,28,FALSE)</f>
        <v>0</v>
      </c>
      <c r="SZ11" s="321">
        <f>VLOOKUP($B11,'Sintesi (CFI-TS)'!$C$30:$AE$57,28,FALSE)</f>
        <v>0</v>
      </c>
      <c r="TA11" s="321">
        <f>VLOOKUP($B11,'Sintesi (CFI-TS)'!$C$30:$AE$57,28,FALSE)</f>
        <v>0</v>
      </c>
      <c r="TB11" s="321">
        <f>VLOOKUP($B11,'Sintesi (CFI-TS)'!$C$30:$AE$57,28,FALSE)</f>
        <v>0</v>
      </c>
      <c r="TC11" s="321">
        <f>VLOOKUP($B11,'Sintesi (CFI-TS)'!$C$30:$AE$57,28,FALSE)</f>
        <v>0</v>
      </c>
      <c r="TD11" s="321">
        <f>VLOOKUP($B11,'Sintesi (CFI-TS)'!$C$30:$AE$57,28,FALSE)</f>
        <v>0</v>
      </c>
      <c r="TE11" s="321">
        <f>VLOOKUP($B11,'Sintesi (CFI-TS)'!$C$30:$AE$57,28,FALSE)</f>
        <v>0</v>
      </c>
      <c r="TF11" s="321">
        <f>VLOOKUP($B11,'Sintesi (CFI-TS)'!$C$30:$AE$57,28,FALSE)</f>
        <v>0</v>
      </c>
      <c r="TG11" s="321">
        <f>VLOOKUP($B11,'Sintesi (CFI-TS)'!$C$30:$AE$57,28,FALSE)</f>
        <v>0</v>
      </c>
      <c r="TH11" s="321">
        <f>VLOOKUP($B11,'Sintesi (CFI-TS)'!$C$30:$AE$57,28,FALSE)</f>
        <v>0</v>
      </c>
      <c r="TI11" s="321">
        <f>VLOOKUP($B11,'Sintesi (CFI-TS)'!$C$30:$AE$57,28,FALSE)</f>
        <v>0</v>
      </c>
      <c r="TJ11" s="321">
        <f>VLOOKUP($B11,'Sintesi (CFI-TS)'!$C$30:$AE$57,28,FALSE)</f>
        <v>0</v>
      </c>
      <c r="TK11" s="321">
        <f>VLOOKUP($B11,'Sintesi (CFI-TS)'!$C$30:$AE$57,28,FALSE)</f>
        <v>0</v>
      </c>
      <c r="TL11" s="321">
        <f>VLOOKUP($B11,'Sintesi (CFI-TS)'!$C$30:$AE$57,28,FALSE)</f>
        <v>0</v>
      </c>
      <c r="TM11" s="321">
        <f>VLOOKUP($B11,'Sintesi (CFI-TS)'!$C$30:$AE$57,28,FALSE)</f>
        <v>0</v>
      </c>
      <c r="TN11" s="321">
        <f>VLOOKUP($B11,'Sintesi (CFI-TS)'!$C$30:$AE$57,28,FALSE)</f>
        <v>0</v>
      </c>
      <c r="TO11" s="321">
        <f>VLOOKUP($B11,'Sintesi (CFI-TS)'!$C$30:$AE$57,28,FALSE)</f>
        <v>0</v>
      </c>
      <c r="TP11" s="321">
        <f>VLOOKUP($B11,'Sintesi (CFI-TS)'!$C$30:$AE$57,28,FALSE)</f>
        <v>0</v>
      </c>
      <c r="TQ11" s="321">
        <f>VLOOKUP($B11,'Sintesi (CFI-TS)'!$C$30:$AE$57,28,FALSE)</f>
        <v>0</v>
      </c>
      <c r="TR11" s="321">
        <f>VLOOKUP($B11,'Sintesi (CFI-TS)'!$C$30:$AE$57,28,FALSE)</f>
        <v>0</v>
      </c>
      <c r="TS11" s="321">
        <f>VLOOKUP($B11,'Sintesi (CFI-TS)'!$C$30:$AE$57,28,FALSE)</f>
        <v>0</v>
      </c>
      <c r="TT11" s="321">
        <f>VLOOKUP($B11,'Sintesi (CFI-TS)'!$C$30:$AE$57,28,FALSE)</f>
        <v>0</v>
      </c>
      <c r="TU11" s="321">
        <f>VLOOKUP($B11,'Sintesi (CFI-TS)'!$C$30:$AE$57,28,FALSE)</f>
        <v>0</v>
      </c>
      <c r="TV11" s="321">
        <f>VLOOKUP($B11,'Sintesi (CFI-TS)'!$C$30:$AE$57,28,FALSE)</f>
        <v>0</v>
      </c>
      <c r="TW11" s="321">
        <f>VLOOKUP($B11,'Sintesi (CFI-TS)'!$C$30:$AE$57,28,FALSE)</f>
        <v>0</v>
      </c>
      <c r="TX11" s="321">
        <f>VLOOKUP($B11,'Sintesi (CFI-TS)'!$C$30:$AE$57,28,FALSE)</f>
        <v>0</v>
      </c>
      <c r="TY11" s="321"/>
      <c r="TZ11" s="321"/>
      <c r="UA11" s="321"/>
      <c r="UB11" s="322">
        <v>0</v>
      </c>
      <c r="UC11" s="322">
        <v>0</v>
      </c>
      <c r="UD11" s="322">
        <v>0</v>
      </c>
      <c r="UE11" s="322">
        <v>0</v>
      </c>
      <c r="UF11" s="322">
        <v>0</v>
      </c>
      <c r="UG11" s="322">
        <v>0</v>
      </c>
      <c r="UH11" s="322">
        <v>0</v>
      </c>
      <c r="UI11" s="322">
        <v>0</v>
      </c>
      <c r="UJ11" s="322">
        <v>0</v>
      </c>
      <c r="UK11" s="322">
        <v>0</v>
      </c>
      <c r="UL11" s="322">
        <v>0</v>
      </c>
      <c r="UM11" s="322">
        <v>0</v>
      </c>
      <c r="UN11" s="322">
        <v>0</v>
      </c>
      <c r="UO11" s="322">
        <v>0</v>
      </c>
      <c r="UP11" s="322">
        <v>0</v>
      </c>
      <c r="UQ11" s="322">
        <v>0</v>
      </c>
      <c r="UR11" s="322">
        <v>0</v>
      </c>
      <c r="US11" s="322">
        <v>0</v>
      </c>
      <c r="UT11" s="322">
        <v>0</v>
      </c>
      <c r="UU11" s="322">
        <v>0</v>
      </c>
      <c r="UV11" s="322">
        <v>0</v>
      </c>
      <c r="UW11" s="322">
        <v>0</v>
      </c>
      <c r="UX11" s="322">
        <v>0</v>
      </c>
      <c r="UY11" s="322">
        <f>VLOOKUP($B11,'Sintesi (CFI-TS)'!$C$30:$AE$57,29,FALSE)</f>
        <v>0</v>
      </c>
      <c r="UZ11" s="322">
        <f>VLOOKUP($B11,'Sintesi (CFI-TS)'!$C$30:$AE$57,29,FALSE)</f>
        <v>0</v>
      </c>
      <c r="VA11" s="322">
        <f>VLOOKUP($B11,'Sintesi (CFI-TS)'!$C$30:$AE$57,29,FALSE)</f>
        <v>0</v>
      </c>
      <c r="VB11" s="322">
        <f>VLOOKUP($B11,'Sintesi (CFI-TS)'!$C$30:$AE$57,29,FALSE)</f>
        <v>0</v>
      </c>
      <c r="VC11" s="322">
        <f>VLOOKUP($B11,'Sintesi (CFI-TS)'!$C$30:$AE$57,29,FALSE)</f>
        <v>0</v>
      </c>
      <c r="VD11" s="322">
        <f>VLOOKUP($B11,'Sintesi (CFI-TS)'!$C$30:$AE$57,29,FALSE)</f>
        <v>0</v>
      </c>
      <c r="VE11" s="322">
        <f>VLOOKUP($B11,'Sintesi (CFI-TS)'!$C$30:$AE$57,29,FALSE)</f>
        <v>0</v>
      </c>
      <c r="VF11" s="322">
        <f>VLOOKUP($B11,'Sintesi (CFI-TS)'!$C$30:$AE$57,29,FALSE)</f>
        <v>0</v>
      </c>
      <c r="VG11" s="322">
        <f>VLOOKUP($B11,'Sintesi (CFI-TS)'!$C$30:$AE$57,29,FALSE)</f>
        <v>0</v>
      </c>
      <c r="VH11" s="322">
        <f>VLOOKUP($B11,'Sintesi (CFI-TS)'!$C$30:$AE$57,29,FALSE)</f>
        <v>0</v>
      </c>
      <c r="VI11" s="322">
        <f>VLOOKUP($B11,'Sintesi (CFI-TS)'!$C$30:$AE$57,29,FALSE)</f>
        <v>0</v>
      </c>
      <c r="VJ11" s="322">
        <f>VLOOKUP($B11,'Sintesi (CFI-TS)'!$C$30:$AE$57,29,FALSE)</f>
        <v>0</v>
      </c>
      <c r="VK11" s="322">
        <f>VLOOKUP($B11,'Sintesi (CFI-TS)'!$C$30:$AE$57,29,FALSE)</f>
        <v>0</v>
      </c>
      <c r="VL11" s="322">
        <f>VLOOKUP($B11,'Sintesi (CFI-TS)'!$C$30:$AE$57,29,FALSE)</f>
        <v>0</v>
      </c>
      <c r="VM11" s="322">
        <f>VLOOKUP($B11,'Sintesi (CFI-TS)'!$C$30:$AE$57,29,FALSE)</f>
        <v>0</v>
      </c>
      <c r="VN11" s="322">
        <f>VLOOKUP($B11,'Sintesi (CFI-TS)'!$C$30:$AE$57,29,FALSE)</f>
        <v>0</v>
      </c>
      <c r="VO11" s="322">
        <f>VLOOKUP($B11,'Sintesi (CFI-TS)'!$C$30:$AE$57,29,FALSE)</f>
        <v>0</v>
      </c>
      <c r="VP11" s="322">
        <f>VLOOKUP($B11,'Sintesi (CFI-TS)'!$C$30:$AE$57,29,FALSE)</f>
        <v>0</v>
      </c>
      <c r="VQ11" s="322">
        <f>VLOOKUP($B11,'Sintesi (CFI-TS)'!$C$30:$AE$57,29,FALSE)</f>
        <v>0</v>
      </c>
      <c r="VR11" s="322">
        <f>VLOOKUP($B11,'Sintesi (CFI-TS)'!$C$30:$AE$57,29,FALSE)</f>
        <v>0</v>
      </c>
      <c r="VS11" s="322">
        <f>VLOOKUP($B11,'Sintesi (CFI-TS)'!$C$30:$AE$57,29,FALSE)</f>
        <v>0</v>
      </c>
      <c r="VT11" s="322">
        <f>VLOOKUP($B11,'Sintesi (CFI-TS)'!$C$30:$AE$57,29,FALSE)</f>
        <v>0</v>
      </c>
      <c r="VU11" s="322">
        <f>VLOOKUP($B11,'Sintesi (CFI-TS)'!$C$30:$AE$57,29,FALSE)</f>
        <v>0</v>
      </c>
      <c r="VV11" s="322">
        <f>VLOOKUP($B11,'Sintesi (CFI-TS)'!$C$30:$AE$57,29,FALSE)</f>
        <v>0</v>
      </c>
      <c r="VW11" s="322">
        <f>VLOOKUP($B11,'Sintesi (CFI-TS)'!$C$30:$AE$57,29,FALSE)</f>
        <v>0</v>
      </c>
      <c r="VX11" s="322">
        <f>VLOOKUP($B11,'Sintesi (CFI-TS)'!$C$30:$AE$57,29,FALSE)</f>
        <v>0</v>
      </c>
      <c r="VY11" s="322">
        <f>VLOOKUP($B11,'Sintesi (CFI-TS)'!$C$30:$AE$57,29,FALSE)</f>
        <v>0</v>
      </c>
      <c r="VZ11" s="322">
        <f>VLOOKUP($B11,'Sintesi (CFI-TS)'!$C$30:$AE$57,29,FALSE)</f>
        <v>0</v>
      </c>
      <c r="WA11" s="322">
        <f>VLOOKUP($B11,'Sintesi (CFI-TS)'!$C$30:$AE$57,29,FALSE)</f>
        <v>0</v>
      </c>
      <c r="WB11" s="322">
        <f>VLOOKUP($B11,'Sintesi (CFI-TS)'!$C$30:$AE$57,29,FALSE)</f>
        <v>0</v>
      </c>
      <c r="WC11" s="322">
        <f>VLOOKUP($B11,'Sintesi (CFI-TS)'!$C$30:$AE$57,29,FALSE)</f>
        <v>0</v>
      </c>
      <c r="WD11" s="322">
        <f>VLOOKUP($B11,'Sintesi (CFI-TS)'!$C$30:$AE$57,29,FALSE)</f>
        <v>0</v>
      </c>
      <c r="WE11" s="322">
        <f>VLOOKUP($B11,'Sintesi (CFI-TS)'!$C$30:$AE$57,29,FALSE)</f>
        <v>0</v>
      </c>
      <c r="WF11" s="322">
        <f>VLOOKUP($B11,'Sintesi (CFI-TS)'!$C$30:$AE$57,29,FALSE)</f>
        <v>0</v>
      </c>
      <c r="WG11" s="322">
        <f>VLOOKUP($B11,'Sintesi (CFI-TS)'!$C$30:$AE$57,29,FALSE)</f>
        <v>0</v>
      </c>
      <c r="WH11" s="322">
        <f>VLOOKUP($B11,'Sintesi (CFI-TS)'!$C$30:$AE$57,29,FALSE)</f>
        <v>0</v>
      </c>
      <c r="WI11" s="322">
        <f>VLOOKUP($B11,'Sintesi (CFI-TS)'!$C$30:$AE$57,29,FALSE)</f>
        <v>0</v>
      </c>
      <c r="WJ11" s="322">
        <f>VLOOKUP($B11,'Sintesi (CFI-TS)'!$C$30:$AE$57,29,FALSE)</f>
        <v>0</v>
      </c>
      <c r="WK11" s="322">
        <f>VLOOKUP($B11,'Sintesi (CFI-TS)'!$C$30:$AE$57,29,FALSE)</f>
        <v>0</v>
      </c>
      <c r="WL11" s="322">
        <f>VLOOKUP($B11,'Sintesi (CFI-TS)'!$C$30:$AE$57,29,FALSE)</f>
        <v>0</v>
      </c>
      <c r="WM11" s="322">
        <f>VLOOKUP($B11,'Sintesi (CFI-TS)'!$C$30:$AE$57,29,FALSE)</f>
        <v>0</v>
      </c>
      <c r="WN11" s="322">
        <f>VLOOKUP($B11,'Sintesi (CFI-TS)'!$C$30:$AE$57,29,FALSE)</f>
        <v>0</v>
      </c>
      <c r="WO11" s="322">
        <f>VLOOKUP($B11,'Sintesi (CFI-TS)'!$C$30:$AE$57,29,FALSE)</f>
        <v>0</v>
      </c>
      <c r="WP11" s="322">
        <f>VLOOKUP($B11,'Sintesi (CFI-TS)'!$C$30:$AE$57,29,FALSE)</f>
        <v>0</v>
      </c>
      <c r="WQ11" s="322">
        <f>VLOOKUP($B11,'Sintesi (CFI-TS)'!$C$30:$AE$57,29,FALSE)</f>
        <v>0</v>
      </c>
      <c r="WR11" s="322">
        <f>VLOOKUP($B11,'Sintesi (CFI-TS)'!$C$30:$AE$57,29,FALSE)</f>
        <v>0</v>
      </c>
      <c r="WS11" s="322">
        <f>VLOOKUP($B11,'Sintesi (CFI-TS)'!$C$30:$AE$57,29,FALSE)</f>
        <v>0</v>
      </c>
      <c r="WT11" s="322">
        <f>VLOOKUP($B11,'Sintesi (CFI-TS)'!$C$30:$AE$57,29,FALSE)</f>
        <v>0</v>
      </c>
      <c r="WU11" s="322">
        <f>VLOOKUP($B11,'Sintesi (CFI-TS)'!$C$30:$AE$57,29,FALSE)</f>
        <v>0</v>
      </c>
      <c r="WV11" s="322">
        <f>VLOOKUP($B11,'Sintesi (CFI-TS)'!$C$30:$AE$57,29,FALSE)</f>
        <v>0</v>
      </c>
      <c r="WW11" s="322">
        <f>VLOOKUP($B11,'Sintesi (CFI-TS)'!$C$30:$AE$57,29,FALSE)</f>
        <v>0</v>
      </c>
      <c r="WX11" s="322">
        <f>VLOOKUP($B11,'Sintesi (CFI-TS)'!$C$30:$AE$57,29,FALSE)</f>
        <v>0</v>
      </c>
      <c r="WY11" s="322">
        <f>VLOOKUP($B11,'Sintesi (CFI-TS)'!$C$30:$AE$57,29,FALSE)</f>
        <v>0</v>
      </c>
      <c r="WZ11" s="322">
        <f>VLOOKUP($B11,'Sintesi (CFI-TS)'!$C$30:$AE$57,29,FALSE)</f>
        <v>0</v>
      </c>
      <c r="XA11" s="322">
        <f>VLOOKUP($B11,'Sintesi (CFI-TS)'!$C$30:$AE$57,29,FALSE)</f>
        <v>0</v>
      </c>
      <c r="XB11" s="322">
        <f>VLOOKUP($B11,'Sintesi (CFI-TS)'!$C$30:$AE$57,29,FALSE)</f>
        <v>0</v>
      </c>
      <c r="XC11" s="322">
        <f>VLOOKUP($B11,'Sintesi (CFI-TS)'!$C$30:$AE$57,29,FALSE)</f>
        <v>0</v>
      </c>
      <c r="XD11" s="322">
        <f>VLOOKUP($B11,'Sintesi (CFI-TS)'!$C$30:$AE$57,29,FALSE)</f>
        <v>0</v>
      </c>
      <c r="XE11" s="322">
        <f>VLOOKUP($B11,'Sintesi (CFI-TS)'!$C$30:$AE$57,29,FALSE)</f>
        <v>0</v>
      </c>
      <c r="XF11" s="322">
        <f>VLOOKUP($B11,'Sintesi (CFI-TS)'!$C$30:$AE$57,29,FALSE)</f>
        <v>0</v>
      </c>
      <c r="XG11" s="322">
        <f>VLOOKUP($B11,'Sintesi (CFI-TS)'!$C$30:$AE$57,29,FALSE)</f>
        <v>0</v>
      </c>
      <c r="XH11" s="322">
        <f>VLOOKUP($B11,'Sintesi (CFI-TS)'!$C$30:$AE$57,29,FALSE)</f>
        <v>0</v>
      </c>
      <c r="XI11" s="322">
        <f>VLOOKUP($B11,'Sintesi (CFI-TS)'!$C$30:$AE$57,29,FALSE)</f>
        <v>0</v>
      </c>
      <c r="XJ11" s="322">
        <f>VLOOKUP($B11,'Sintesi (CFI-TS)'!$C$30:$AE$57,29,FALSE)</f>
        <v>0</v>
      </c>
      <c r="XK11" s="322">
        <f>VLOOKUP($B11,'Sintesi (CFI-TS)'!$C$30:$AE$57,29,FALSE)</f>
        <v>0</v>
      </c>
      <c r="XL11" s="322">
        <f>VLOOKUP($B11,'Sintesi (CFI-TS)'!$C$30:$AE$57,29,FALSE)</f>
        <v>0</v>
      </c>
      <c r="XM11" s="322">
        <f>VLOOKUP($B11,'Sintesi (CFI-TS)'!$C$30:$AE$57,29,FALSE)</f>
        <v>0</v>
      </c>
      <c r="XN11" s="322">
        <f>VLOOKUP($B11,'Sintesi (CFI-TS)'!$C$30:$AE$57,29,FALSE)</f>
        <v>0</v>
      </c>
      <c r="XO11" s="322">
        <f>VLOOKUP($B11,'Sintesi (CFI-TS)'!$C$30:$AE$57,29,FALSE)</f>
        <v>0</v>
      </c>
      <c r="XP11" s="322">
        <f>VLOOKUP($B11,'Sintesi (CFI-TS)'!$C$30:$AE$57,29,FALSE)</f>
        <v>0</v>
      </c>
      <c r="XQ11" s="322">
        <f>VLOOKUP($B11,'Sintesi (CFI-TS)'!$C$30:$AE$57,29,FALSE)</f>
        <v>0</v>
      </c>
      <c r="XR11" s="322">
        <f>VLOOKUP($B11,'Sintesi (CFI-TS)'!$C$30:$AE$57,29,FALSE)</f>
        <v>0</v>
      </c>
      <c r="XS11" s="322">
        <f>VLOOKUP($B11,'Sintesi (CFI-TS)'!$C$30:$AE$57,29,FALSE)</f>
        <v>0</v>
      </c>
      <c r="XT11" s="322">
        <f>VLOOKUP($B11,'Sintesi (CFI-TS)'!$C$30:$AE$57,29,FALSE)</f>
        <v>0</v>
      </c>
      <c r="XU11" s="322">
        <f>VLOOKUP($B11,'Sintesi (CFI-TS)'!$C$30:$AE$57,29,FALSE)</f>
        <v>0</v>
      </c>
      <c r="XV11" s="322">
        <f>VLOOKUP($B11,'Sintesi (CFI-TS)'!$C$30:$AE$57,29,FALSE)</f>
        <v>0</v>
      </c>
      <c r="XW11" s="322">
        <f>VLOOKUP($B11,'Sintesi (CFI-TS)'!$C$30:$AE$57,29,FALSE)</f>
        <v>0</v>
      </c>
      <c r="XX11" s="322">
        <f>VLOOKUP($B11,'Sintesi (CFI-TS)'!$C$30:$AE$57,29,FALSE)</f>
        <v>0</v>
      </c>
      <c r="XY11" s="322">
        <f>VLOOKUP($B11,'Sintesi (CFI-TS)'!$C$30:$AE$57,29,FALSE)</f>
        <v>0</v>
      </c>
      <c r="XZ11" s="322">
        <f>VLOOKUP($B11,'Sintesi (CFI-TS)'!$C$30:$AE$57,29,FALSE)</f>
        <v>0</v>
      </c>
      <c r="YA11" s="322">
        <f>VLOOKUP($B11,'Sintesi (CFI-TS)'!$C$30:$AE$57,29,FALSE)</f>
        <v>0</v>
      </c>
      <c r="YB11" s="322"/>
      <c r="YC11" s="322"/>
      <c r="YD11" s="322"/>
      <c r="YE11" s="501">
        <v>0</v>
      </c>
      <c r="YF11" s="501">
        <v>0</v>
      </c>
      <c r="YG11" s="501">
        <v>0</v>
      </c>
      <c r="YH11" s="501">
        <v>0</v>
      </c>
      <c r="YI11" s="501">
        <v>0</v>
      </c>
      <c r="YJ11" s="501">
        <v>0</v>
      </c>
      <c r="YK11" s="501">
        <v>0</v>
      </c>
      <c r="YL11" s="501">
        <v>0</v>
      </c>
      <c r="YM11" s="501">
        <v>0</v>
      </c>
      <c r="YN11" s="501">
        <v>0</v>
      </c>
      <c r="YO11" s="501">
        <v>0</v>
      </c>
      <c r="YP11" s="501">
        <v>0</v>
      </c>
      <c r="YQ11" s="501">
        <v>0</v>
      </c>
      <c r="YR11" s="501">
        <v>0</v>
      </c>
      <c r="YS11" s="501">
        <v>0</v>
      </c>
      <c r="YT11" s="501">
        <v>0</v>
      </c>
      <c r="YU11" s="501">
        <v>0</v>
      </c>
      <c r="YV11" s="501">
        <v>0</v>
      </c>
      <c r="YW11" s="501">
        <v>0</v>
      </c>
      <c r="YX11" s="501">
        <v>0</v>
      </c>
      <c r="YY11" s="501">
        <v>0</v>
      </c>
      <c r="YZ11" s="501">
        <v>0</v>
      </c>
      <c r="ZA11" s="501">
        <v>0</v>
      </c>
      <c r="ZB11" s="501">
        <f>VLOOKUP($B11,'Sintesi (CFI-TS)'!$C$30:$AE$57,22,FALSE)</f>
        <v>0</v>
      </c>
      <c r="ZC11" s="501">
        <f>VLOOKUP($B11,'Sintesi (CFI-TS)'!$C$30:$AE$57,22,FALSE)</f>
        <v>0</v>
      </c>
      <c r="ZD11" s="501">
        <f>VLOOKUP($B11,'Sintesi (CFI-TS)'!$C$30:$AE$57,22,FALSE)</f>
        <v>0</v>
      </c>
      <c r="ZE11" s="501">
        <f>VLOOKUP($B11,'Sintesi (CFI-TS)'!$C$30:$AE$57,22,FALSE)</f>
        <v>0</v>
      </c>
      <c r="ZF11" s="501">
        <f>VLOOKUP($B11,'Sintesi (CFI-TS)'!$C$30:$AE$57,22,FALSE)</f>
        <v>0</v>
      </c>
      <c r="ZG11" s="501">
        <f>VLOOKUP($B11,'Sintesi (CFI-TS)'!$C$30:$AE$57,22,FALSE)</f>
        <v>0</v>
      </c>
      <c r="ZH11" s="501">
        <f>VLOOKUP($B11,'Sintesi (CFI-TS)'!$C$30:$AE$57,22,FALSE)</f>
        <v>0</v>
      </c>
      <c r="ZI11" s="501">
        <f>VLOOKUP($B11,'Sintesi (CFI-TS)'!$C$30:$AE$57,22,FALSE)</f>
        <v>0</v>
      </c>
      <c r="ZJ11" s="501">
        <f>VLOOKUP($B11,'Sintesi (CFI-TS)'!$C$30:$AE$57,22,FALSE)</f>
        <v>0</v>
      </c>
      <c r="ZK11" s="501">
        <f>VLOOKUP($B11,'Sintesi (CFI-TS)'!$C$30:$AE$57,22,FALSE)</f>
        <v>0</v>
      </c>
      <c r="ZL11" s="501">
        <f>VLOOKUP($B11,'Sintesi (CFI-TS)'!$C$30:$AE$57,22,FALSE)</f>
        <v>0</v>
      </c>
      <c r="ZM11" s="501">
        <f>VLOOKUP($B11,'Sintesi (CFI-TS)'!$C$30:$AE$57,22,FALSE)</f>
        <v>0</v>
      </c>
      <c r="ZN11" s="501">
        <f>VLOOKUP($B11,'Sintesi (CFI-TS)'!$C$30:$AE$57,22,FALSE)</f>
        <v>0</v>
      </c>
      <c r="ZO11" s="501">
        <f>VLOOKUP($B11,'Sintesi (CFI-TS)'!$C$30:$AE$57,22,FALSE)</f>
        <v>0</v>
      </c>
      <c r="ZP11" s="501">
        <f>VLOOKUP($B11,'Sintesi (CFI-TS)'!$C$30:$AE$57,22,FALSE)</f>
        <v>0</v>
      </c>
      <c r="ZQ11" s="501">
        <f>VLOOKUP($B11,'Sintesi (CFI-TS)'!$C$30:$AE$57,22,FALSE)</f>
        <v>0</v>
      </c>
      <c r="ZR11" s="501">
        <f>VLOOKUP($B11,'Sintesi (CFI-TS)'!$C$30:$AE$57,22,FALSE)</f>
        <v>0</v>
      </c>
      <c r="ZS11" s="501">
        <f>VLOOKUP($B11,'Sintesi (CFI-TS)'!$C$30:$AE$57,22,FALSE)</f>
        <v>0</v>
      </c>
      <c r="ZT11" s="501">
        <f>VLOOKUP($B11,'Sintesi (CFI-TS)'!$C$30:$AE$57,22,FALSE)</f>
        <v>0</v>
      </c>
      <c r="ZU11" s="501">
        <f>VLOOKUP($B11,'Sintesi (CFI-TS)'!$C$30:$AE$57,22,FALSE)</f>
        <v>0</v>
      </c>
      <c r="ZV11" s="501">
        <f>VLOOKUP($B11,'Sintesi (CFI-TS)'!$C$30:$AE$57,22,FALSE)</f>
        <v>0</v>
      </c>
      <c r="ZW11" s="501">
        <f>VLOOKUP($B11,'Sintesi (CFI-TS)'!$C$30:$AE$57,22,FALSE)</f>
        <v>0</v>
      </c>
      <c r="ZX11" s="501">
        <f>VLOOKUP($B11,'Sintesi (CFI-TS)'!$C$30:$AE$57,22,FALSE)</f>
        <v>0</v>
      </c>
      <c r="ZY11" s="501">
        <f>VLOOKUP($B11,'Sintesi (CFI-TS)'!$C$30:$AE$57,22,FALSE)</f>
        <v>0</v>
      </c>
      <c r="ZZ11" s="501">
        <f>VLOOKUP($B11,'Sintesi (CFI-TS)'!$C$30:$AE$57,22,FALSE)</f>
        <v>0</v>
      </c>
      <c r="AAA11" s="501">
        <f>VLOOKUP($B11,'Sintesi (CFI-TS)'!$C$30:$AE$57,22,FALSE)</f>
        <v>0</v>
      </c>
      <c r="AAB11" s="501">
        <f>VLOOKUP($B11,'Sintesi (CFI-TS)'!$C$30:$AE$57,22,FALSE)</f>
        <v>0</v>
      </c>
      <c r="AAC11" s="501">
        <f>VLOOKUP($B11,'Sintesi (CFI-TS)'!$C$30:$AE$57,22,FALSE)</f>
        <v>0</v>
      </c>
      <c r="AAD11" s="501">
        <f>VLOOKUP($B11,'Sintesi (CFI-TS)'!$C$30:$AE$57,22,FALSE)</f>
        <v>0</v>
      </c>
      <c r="AAE11" s="501">
        <f>VLOOKUP($B11,'Sintesi (CFI-TS)'!$C$30:$AE$57,22,FALSE)</f>
        <v>0</v>
      </c>
      <c r="AAF11" s="501">
        <f>VLOOKUP($B11,'Sintesi (CFI-TS)'!$C$30:$AE$57,22,FALSE)</f>
        <v>0</v>
      </c>
      <c r="AAG11" s="501">
        <f>VLOOKUP($B11,'Sintesi (CFI-TS)'!$C$30:$AE$57,22,FALSE)</f>
        <v>0</v>
      </c>
      <c r="AAH11" s="501">
        <f>VLOOKUP($B11,'Sintesi (CFI-TS)'!$C$30:$AE$57,22,FALSE)</f>
        <v>0</v>
      </c>
      <c r="AAI11" s="501">
        <f>VLOOKUP($B11,'Sintesi (CFI-TS)'!$C$30:$AE$57,22,FALSE)</f>
        <v>0</v>
      </c>
      <c r="AAJ11" s="501">
        <f>VLOOKUP($B11,'Sintesi (CFI-TS)'!$C$30:$AE$57,22,FALSE)</f>
        <v>0</v>
      </c>
      <c r="AAK11" s="501">
        <f>VLOOKUP($B11,'Sintesi (CFI-TS)'!$C$30:$AE$57,22,FALSE)</f>
        <v>0</v>
      </c>
      <c r="AAL11" s="501">
        <f>VLOOKUP($B11,'Sintesi (CFI-TS)'!$C$30:$AE$57,22,FALSE)</f>
        <v>0</v>
      </c>
      <c r="AAM11" s="501">
        <f>VLOOKUP($B11,'Sintesi (CFI-TS)'!$C$30:$AE$57,22,FALSE)</f>
        <v>0</v>
      </c>
      <c r="AAN11" s="501">
        <f>VLOOKUP($B11,'Sintesi (CFI-TS)'!$C$30:$AE$57,22,FALSE)</f>
        <v>0</v>
      </c>
      <c r="AAO11" s="501">
        <f>VLOOKUP($B11,'Sintesi (CFI-TS)'!$C$30:$AE$57,22,FALSE)</f>
        <v>0</v>
      </c>
      <c r="AAP11" s="501">
        <f>VLOOKUP($B11,'Sintesi (CFI-TS)'!$C$30:$AE$57,22,FALSE)</f>
        <v>0</v>
      </c>
      <c r="AAQ11" s="501">
        <f>VLOOKUP($B11,'Sintesi (CFI-TS)'!$C$30:$AE$57,22,FALSE)</f>
        <v>0</v>
      </c>
      <c r="AAR11" s="501">
        <f>VLOOKUP($B11,'Sintesi (CFI-TS)'!$C$30:$AE$57,22,FALSE)</f>
        <v>0</v>
      </c>
      <c r="AAS11" s="501">
        <f>VLOOKUP($B11,'Sintesi (CFI-TS)'!$C$30:$AE$57,22,FALSE)</f>
        <v>0</v>
      </c>
      <c r="AAT11" s="501">
        <f>VLOOKUP($B11,'Sintesi (CFI-TS)'!$C$30:$AE$57,22,FALSE)</f>
        <v>0</v>
      </c>
      <c r="AAU11" s="501">
        <f>VLOOKUP($B11,'Sintesi (CFI-TS)'!$C$30:$AE$57,22,FALSE)</f>
        <v>0</v>
      </c>
      <c r="AAV11" s="501">
        <f>VLOOKUP($B11,'Sintesi (CFI-TS)'!$C$30:$AE$57,22,FALSE)</f>
        <v>0</v>
      </c>
      <c r="AAW11" s="501">
        <f>VLOOKUP($B11,'Sintesi (CFI-TS)'!$C$30:$AE$57,22,FALSE)</f>
        <v>0</v>
      </c>
      <c r="AAX11" s="501">
        <f>VLOOKUP($B11,'Sintesi (CFI-TS)'!$C$30:$AE$57,22,FALSE)</f>
        <v>0</v>
      </c>
      <c r="AAY11" s="501">
        <f>VLOOKUP($B11,'Sintesi (CFI-TS)'!$C$30:$AE$57,22,FALSE)</f>
        <v>0</v>
      </c>
      <c r="AAZ11" s="501">
        <f>VLOOKUP($B11,'Sintesi (CFI-TS)'!$C$30:$AE$57,22,FALSE)</f>
        <v>0</v>
      </c>
      <c r="ABA11" s="501">
        <f>VLOOKUP($B11,'Sintesi (CFI-TS)'!$C$30:$AE$57,22,FALSE)</f>
        <v>0</v>
      </c>
      <c r="ABB11" s="501">
        <f>VLOOKUP($B11,'Sintesi (CFI-TS)'!$C$30:$AE$57,22,FALSE)</f>
        <v>0</v>
      </c>
      <c r="ABC11" s="501">
        <f>VLOOKUP($B11,'Sintesi (CFI-TS)'!$C$30:$AE$57,22,FALSE)</f>
        <v>0</v>
      </c>
      <c r="ABD11" s="501">
        <f>VLOOKUP($B11,'Sintesi (CFI-TS)'!$C$30:$AE$57,22,FALSE)</f>
        <v>0</v>
      </c>
      <c r="ABE11" s="501">
        <f>VLOOKUP($B11,'Sintesi (CFI-TS)'!$C$30:$AE$57,22,FALSE)</f>
        <v>0</v>
      </c>
      <c r="ABF11" s="501">
        <f>VLOOKUP($B11,'Sintesi (CFI-TS)'!$C$30:$AE$57,22,FALSE)</f>
        <v>0</v>
      </c>
      <c r="ABG11" s="501">
        <f>VLOOKUP($B11,'Sintesi (CFI-TS)'!$C$30:$AE$57,22,FALSE)</f>
        <v>0</v>
      </c>
      <c r="ABH11" s="501">
        <f>VLOOKUP($B11,'Sintesi (CFI-TS)'!$C$30:$AE$57,22,FALSE)</f>
        <v>0</v>
      </c>
      <c r="ABI11" s="501">
        <f>VLOOKUP($B11,'Sintesi (CFI-TS)'!$C$30:$AE$57,22,FALSE)</f>
        <v>0</v>
      </c>
      <c r="ABJ11" s="501">
        <f>VLOOKUP($B11,'Sintesi (CFI-TS)'!$C$30:$AE$57,22,FALSE)</f>
        <v>0</v>
      </c>
      <c r="ABK11" s="501">
        <f>VLOOKUP($B11,'Sintesi (CFI-TS)'!$C$30:$AE$57,22,FALSE)</f>
        <v>0</v>
      </c>
      <c r="ABL11" s="501">
        <f>VLOOKUP($B11,'Sintesi (CFI-TS)'!$C$30:$AE$57,22,FALSE)</f>
        <v>0</v>
      </c>
      <c r="ABM11" s="501">
        <f>VLOOKUP($B11,'Sintesi (CFI-TS)'!$C$30:$AE$57,22,FALSE)</f>
        <v>0</v>
      </c>
      <c r="ABN11" s="501">
        <f>VLOOKUP($B11,'Sintesi (CFI-TS)'!$C$30:$AE$57,22,FALSE)</f>
        <v>0</v>
      </c>
      <c r="ABO11" s="501">
        <f>VLOOKUP($B11,'Sintesi (CFI-TS)'!$C$30:$AE$57,22,FALSE)</f>
        <v>0</v>
      </c>
      <c r="ABP11" s="501">
        <f>VLOOKUP($B11,'Sintesi (CFI-TS)'!$C$30:$AE$57,22,FALSE)</f>
        <v>0</v>
      </c>
      <c r="ABQ11" s="501">
        <f>VLOOKUP($B11,'Sintesi (CFI-TS)'!$C$30:$AE$57,22,FALSE)</f>
        <v>0</v>
      </c>
      <c r="ABR11" s="501">
        <f>VLOOKUP($B11,'Sintesi (CFI-TS)'!$C$30:$AE$57,22,FALSE)</f>
        <v>0</v>
      </c>
      <c r="ABS11" s="501">
        <f>VLOOKUP($B11,'Sintesi (CFI-TS)'!$C$30:$AE$57,22,FALSE)</f>
        <v>0</v>
      </c>
      <c r="ABT11" s="501">
        <f>VLOOKUP($B11,'Sintesi (CFI-TS)'!$C$30:$AE$57,22,FALSE)</f>
        <v>0</v>
      </c>
      <c r="ABU11" s="501">
        <f>VLOOKUP($B11,'Sintesi (CFI-TS)'!$C$30:$AE$57,22,FALSE)</f>
        <v>0</v>
      </c>
      <c r="ABV11" s="501">
        <f>VLOOKUP($B11,'Sintesi (CFI-TS)'!$C$30:$AE$57,22,FALSE)</f>
        <v>0</v>
      </c>
      <c r="ABW11" s="501">
        <f>VLOOKUP($B11,'Sintesi (CFI-TS)'!$C$30:$AE$57,22,FALSE)</f>
        <v>0</v>
      </c>
      <c r="ABX11" s="501">
        <f>VLOOKUP($B11,'Sintesi (CFI-TS)'!$C$30:$AE$57,22,FALSE)</f>
        <v>0</v>
      </c>
      <c r="ABY11" s="501">
        <f>VLOOKUP($B11,'Sintesi (CFI-TS)'!$C$30:$AE$57,22,FALSE)</f>
        <v>0</v>
      </c>
      <c r="ABZ11" s="501">
        <f>VLOOKUP($B11,'Sintesi (CFI-TS)'!$C$30:$AE$57,22,FALSE)</f>
        <v>0</v>
      </c>
      <c r="ACA11" s="501">
        <f>VLOOKUP($B11,'Sintesi (CFI-TS)'!$C$30:$AE$57,22,FALSE)</f>
        <v>0</v>
      </c>
      <c r="ACB11" s="501">
        <f>VLOOKUP($B11,'Sintesi (CFI-TS)'!$C$30:$AE$57,22,FALSE)</f>
        <v>0</v>
      </c>
      <c r="ACC11" s="501">
        <f>VLOOKUP($B11,'Sintesi (CFI-TS)'!$C$30:$AE$57,22,FALSE)</f>
        <v>0</v>
      </c>
      <c r="ACD11" s="501">
        <f>VLOOKUP($B11,'Sintesi (CFI-TS)'!$C$30:$AE$57,22,FALSE)</f>
        <v>0</v>
      </c>
      <c r="ACE11" s="501"/>
      <c r="ACF11" s="501"/>
      <c r="ACG11" s="501"/>
      <c r="ACH11" s="86"/>
      <c r="ACI11" s="88">
        <v>0</v>
      </c>
      <c r="ACJ11" s="89">
        <v>43271</v>
      </c>
      <c r="ACK11" s="89">
        <v>43315</v>
      </c>
      <c r="ACL11" s="80">
        <v>0</v>
      </c>
      <c r="ACM11" s="80">
        <v>0</v>
      </c>
      <c r="ACN11" s="80">
        <v>0</v>
      </c>
      <c r="ACO11" s="80">
        <v>0</v>
      </c>
      <c r="ACP11" s="80">
        <v>0</v>
      </c>
      <c r="ACQ11" s="80">
        <v>0</v>
      </c>
      <c r="ACR11" s="80">
        <v>0</v>
      </c>
      <c r="ACS11" s="80">
        <v>0</v>
      </c>
      <c r="ACT11" s="80">
        <v>0</v>
      </c>
      <c r="ACU11" s="80">
        <v>0</v>
      </c>
      <c r="ACV11" s="80">
        <v>0</v>
      </c>
      <c r="ACW11" s="80">
        <v>0</v>
      </c>
      <c r="ACX11" s="80">
        <v>0</v>
      </c>
      <c r="ACY11" s="80">
        <v>0</v>
      </c>
      <c r="ACZ11" s="80">
        <v>0</v>
      </c>
      <c r="ADA11" s="80">
        <v>0</v>
      </c>
      <c r="ADB11" s="80">
        <v>0</v>
      </c>
      <c r="ADC11" s="80">
        <v>0</v>
      </c>
      <c r="ADD11" s="80">
        <v>0</v>
      </c>
      <c r="ADE11" s="80">
        <v>0</v>
      </c>
      <c r="ADF11" s="80">
        <v>0</v>
      </c>
      <c r="ADG11" s="80">
        <v>0</v>
      </c>
      <c r="ADH11" s="80">
        <v>0</v>
      </c>
      <c r="ADI11" s="80">
        <v>0</v>
      </c>
      <c r="ADJ11" s="80">
        <v>0</v>
      </c>
      <c r="ADK11" s="80">
        <v>0</v>
      </c>
      <c r="ADL11" s="80">
        <v>0</v>
      </c>
      <c r="ADM11" s="80">
        <v>0</v>
      </c>
      <c r="ADN11" s="80">
        <v>0</v>
      </c>
      <c r="ADO11" s="80">
        <v>0</v>
      </c>
      <c r="ADP11" s="80">
        <v>0</v>
      </c>
      <c r="ADQ11" s="80">
        <v>0</v>
      </c>
      <c r="ADR11" s="80">
        <v>0</v>
      </c>
      <c r="ADS11" s="80">
        <v>0</v>
      </c>
      <c r="ADT11" s="80">
        <v>0</v>
      </c>
      <c r="ADU11" s="80">
        <v>0</v>
      </c>
      <c r="ADV11" s="80">
        <v>0</v>
      </c>
      <c r="ADW11" s="80">
        <v>0</v>
      </c>
      <c r="ADX11" s="80">
        <v>0</v>
      </c>
      <c r="ADY11" s="80">
        <v>0</v>
      </c>
      <c r="ADZ11" s="80">
        <v>0</v>
      </c>
      <c r="AEA11" s="80">
        <v>0</v>
      </c>
      <c r="AEB11" s="80">
        <v>0</v>
      </c>
      <c r="AEC11" s="80">
        <v>0</v>
      </c>
      <c r="AED11" s="80">
        <v>0</v>
      </c>
      <c r="AEE11" s="80">
        <v>0</v>
      </c>
      <c r="AEF11" s="80">
        <v>0</v>
      </c>
      <c r="AEG11" s="80">
        <v>0</v>
      </c>
      <c r="AEH11" s="80">
        <v>0</v>
      </c>
      <c r="AEI11" s="80">
        <v>0</v>
      </c>
      <c r="AEJ11" s="80">
        <v>0</v>
      </c>
      <c r="AEK11" s="80">
        <v>0</v>
      </c>
      <c r="AEL11" s="80">
        <v>0</v>
      </c>
      <c r="AEM11" s="80">
        <v>0</v>
      </c>
      <c r="AEN11" s="80">
        <v>0</v>
      </c>
      <c r="AEO11" s="80">
        <v>0</v>
      </c>
      <c r="AEP11" s="80">
        <v>0</v>
      </c>
      <c r="AEQ11" s="80">
        <v>0</v>
      </c>
      <c r="AER11" s="80">
        <v>0</v>
      </c>
      <c r="AES11" s="80">
        <v>0</v>
      </c>
      <c r="AET11" s="80">
        <v>0</v>
      </c>
      <c r="AEU11" s="80">
        <v>0</v>
      </c>
      <c r="AEV11" s="80">
        <v>0</v>
      </c>
      <c r="AEW11" s="80">
        <v>0</v>
      </c>
      <c r="AEX11" s="80">
        <v>0</v>
      </c>
      <c r="AEY11" s="80">
        <v>0</v>
      </c>
      <c r="AEZ11" s="80">
        <v>0</v>
      </c>
      <c r="AFA11" s="80">
        <v>0</v>
      </c>
      <c r="AFB11" s="80">
        <v>0</v>
      </c>
      <c r="AFC11" s="80">
        <v>0</v>
      </c>
      <c r="AFD11" s="80">
        <v>0</v>
      </c>
      <c r="AFE11" s="80">
        <v>0</v>
      </c>
      <c r="AFF11" s="80">
        <v>0</v>
      </c>
      <c r="AFG11" s="80">
        <v>0</v>
      </c>
      <c r="AFH11" s="80">
        <v>0</v>
      </c>
      <c r="AFI11" s="80">
        <v>0</v>
      </c>
      <c r="AFJ11" s="80">
        <v>0</v>
      </c>
      <c r="AFK11" s="80">
        <v>0</v>
      </c>
      <c r="AFL11" s="80">
        <v>0</v>
      </c>
      <c r="AFM11" s="80">
        <v>0</v>
      </c>
      <c r="AFN11" s="80">
        <v>0</v>
      </c>
      <c r="AFO11" s="80">
        <v>0</v>
      </c>
      <c r="AFP11" s="80">
        <v>0</v>
      </c>
      <c r="AFQ11" s="80">
        <v>0</v>
      </c>
      <c r="AFR11" s="80">
        <v>0</v>
      </c>
      <c r="AFS11" s="80">
        <v>0</v>
      </c>
      <c r="AFT11" s="80">
        <v>0</v>
      </c>
      <c r="AFU11" s="80">
        <v>0</v>
      </c>
      <c r="AFV11" s="80">
        <v>0</v>
      </c>
      <c r="AFW11" s="80">
        <v>0</v>
      </c>
      <c r="AFX11" s="80">
        <v>0</v>
      </c>
      <c r="AFY11" s="80">
        <v>0</v>
      </c>
      <c r="AFZ11" s="80">
        <v>0</v>
      </c>
      <c r="AGA11" s="80">
        <v>0</v>
      </c>
      <c r="AGB11" s="80">
        <v>0</v>
      </c>
      <c r="AGC11" s="80">
        <v>0</v>
      </c>
      <c r="AGD11" s="80">
        <v>0</v>
      </c>
      <c r="AGE11" s="80">
        <v>0</v>
      </c>
      <c r="AGF11" s="80">
        <v>0</v>
      </c>
      <c r="AGG11" s="80">
        <v>0</v>
      </c>
      <c r="AGH11" s="80">
        <v>0</v>
      </c>
      <c r="AGI11" s="177"/>
      <c r="AGJ11" s="177"/>
      <c r="AGK11" s="177"/>
      <c r="AGL11" s="177"/>
      <c r="AGM11" s="177"/>
    </row>
    <row r="12" spans="1:16377" s="104" customFormat="1">
      <c r="A12" s="74" t="str">
        <f>IF('Sintesi (CFI-TS)'!B36&lt;&gt;"",'Sintesi (CFI-TS)'!B36,"")</f>
        <v>P59-Deploy &amp; Change CRMT</v>
      </c>
      <c r="B12" s="145" t="str">
        <f>IF('Sintesi (CFI-TS)'!C36&lt;&gt;"",'Sintesi (CFI-TS)'!C36,"")</f>
        <v>AO004511_YYY127</v>
      </c>
      <c r="C12" s="74" t="str">
        <f>IF('Sintesi (CFI-TS)'!N36&lt;&gt;"",'Sintesi (CFI-TS)'!N36,"")</f>
        <v>Gestione Consensi e Acquisizione Prospect</v>
      </c>
      <c r="D12" s="75">
        <f>'Sintesi (CFI-TS)'!W36</f>
        <v>0</v>
      </c>
      <c r="E12" s="75">
        <f>'Sintesi (CFI-TS)'!X36</f>
        <v>0</v>
      </c>
      <c r="F12" s="75">
        <f>'Sintesi (CFI-TS)'!Y36</f>
        <v>0</v>
      </c>
      <c r="G12" s="175">
        <v>1</v>
      </c>
      <c r="H12" s="183">
        <v>43271</v>
      </c>
      <c r="I12" s="183">
        <v>43315</v>
      </c>
      <c r="J12" s="78">
        <f t="shared" si="123"/>
        <v>33</v>
      </c>
      <c r="K12" s="78">
        <v>0</v>
      </c>
      <c r="L12" s="79">
        <f t="shared" si="122"/>
        <v>0</v>
      </c>
      <c r="M12" s="80">
        <v>0</v>
      </c>
      <c r="N12" s="80">
        <v>0</v>
      </c>
      <c r="O12" s="80">
        <v>0</v>
      </c>
      <c r="P12" s="80">
        <v>0</v>
      </c>
      <c r="Q12" s="80">
        <v>0</v>
      </c>
      <c r="R12" s="80">
        <v>0</v>
      </c>
      <c r="S12" s="80">
        <v>0</v>
      </c>
      <c r="T12" s="80">
        <v>0</v>
      </c>
      <c r="U12" s="80">
        <v>0</v>
      </c>
      <c r="V12" s="80">
        <v>0</v>
      </c>
      <c r="W12" s="80">
        <v>0</v>
      </c>
      <c r="X12" s="80">
        <v>0</v>
      </c>
      <c r="Y12" s="80">
        <v>0</v>
      </c>
      <c r="Z12" s="80">
        <v>0</v>
      </c>
      <c r="AA12" s="80">
        <v>0</v>
      </c>
      <c r="AB12" s="80">
        <v>0</v>
      </c>
      <c r="AC12" s="80">
        <v>0</v>
      </c>
      <c r="AD12" s="80">
        <v>0</v>
      </c>
      <c r="AE12" s="80">
        <v>0</v>
      </c>
      <c r="AF12" s="80">
        <v>0</v>
      </c>
      <c r="AG12" s="80">
        <v>0</v>
      </c>
      <c r="AH12" s="80">
        <v>0</v>
      </c>
      <c r="AI12" s="80">
        <v>0</v>
      </c>
      <c r="AJ12" s="80">
        <v>0</v>
      </c>
      <c r="AK12" s="80">
        <v>0</v>
      </c>
      <c r="AL12" s="80">
        <v>0</v>
      </c>
      <c r="AM12" s="80">
        <v>0</v>
      </c>
      <c r="AN12" s="80">
        <v>0</v>
      </c>
      <c r="AO12" s="80">
        <v>0</v>
      </c>
      <c r="AP12" s="80">
        <v>0</v>
      </c>
      <c r="AQ12" s="80">
        <v>0</v>
      </c>
      <c r="AR12" s="80">
        <v>0</v>
      </c>
      <c r="AS12" s="80">
        <v>0</v>
      </c>
      <c r="AT12" s="80">
        <v>0</v>
      </c>
      <c r="AU12" s="80">
        <v>0</v>
      </c>
      <c r="AV12" s="80">
        <v>0</v>
      </c>
      <c r="AW12" s="80">
        <v>0</v>
      </c>
      <c r="AX12" s="80">
        <v>0</v>
      </c>
      <c r="AY12" s="80">
        <v>0</v>
      </c>
      <c r="AZ12" s="80">
        <v>0</v>
      </c>
      <c r="BA12" s="80">
        <v>0</v>
      </c>
      <c r="BB12" s="80">
        <v>0</v>
      </c>
      <c r="BC12" s="80">
        <v>0</v>
      </c>
      <c r="BD12" s="80">
        <v>0</v>
      </c>
      <c r="BE12" s="80">
        <v>0</v>
      </c>
      <c r="BF12" s="80">
        <v>0</v>
      </c>
      <c r="BG12" s="80">
        <v>0</v>
      </c>
      <c r="BH12" s="80">
        <v>0</v>
      </c>
      <c r="BI12" s="80">
        <v>0</v>
      </c>
      <c r="BJ12" s="80">
        <v>0</v>
      </c>
      <c r="BK12" s="80">
        <v>0</v>
      </c>
      <c r="BL12" s="80">
        <v>0</v>
      </c>
      <c r="BM12" s="80">
        <v>0</v>
      </c>
      <c r="BN12" s="80">
        <v>0</v>
      </c>
      <c r="BO12" s="80">
        <v>0</v>
      </c>
      <c r="BP12" s="80">
        <v>0</v>
      </c>
      <c r="BQ12" s="80">
        <v>0</v>
      </c>
      <c r="BR12" s="80">
        <v>0</v>
      </c>
      <c r="BS12" s="80">
        <v>0</v>
      </c>
      <c r="BT12" s="80">
        <v>0</v>
      </c>
      <c r="BU12" s="80">
        <v>0</v>
      </c>
      <c r="BV12" s="80">
        <v>0</v>
      </c>
      <c r="BW12" s="80">
        <v>0</v>
      </c>
      <c r="BX12" s="80">
        <v>0</v>
      </c>
      <c r="BY12" s="80">
        <v>0</v>
      </c>
      <c r="BZ12" s="80">
        <v>0</v>
      </c>
      <c r="CA12" s="80">
        <v>0</v>
      </c>
      <c r="CB12" s="80">
        <v>0</v>
      </c>
      <c r="CC12" s="80">
        <v>0</v>
      </c>
      <c r="CD12" s="80">
        <v>0</v>
      </c>
      <c r="CE12" s="80">
        <v>0</v>
      </c>
      <c r="CF12" s="80">
        <v>0</v>
      </c>
      <c r="CG12" s="80">
        <v>0</v>
      </c>
      <c r="CH12" s="80">
        <v>0</v>
      </c>
      <c r="CI12" s="80">
        <v>0</v>
      </c>
      <c r="CJ12" s="80">
        <v>0</v>
      </c>
      <c r="CK12" s="80">
        <v>0</v>
      </c>
      <c r="CL12" s="80">
        <v>0</v>
      </c>
      <c r="CM12" s="80">
        <v>0</v>
      </c>
      <c r="CN12" s="80">
        <v>0</v>
      </c>
      <c r="CO12" s="80">
        <v>0</v>
      </c>
      <c r="CP12" s="80">
        <v>0</v>
      </c>
      <c r="CQ12" s="80">
        <v>0</v>
      </c>
      <c r="CR12" s="80">
        <v>0</v>
      </c>
      <c r="CS12" s="80">
        <v>0</v>
      </c>
      <c r="CT12" s="80">
        <v>0</v>
      </c>
      <c r="CU12" s="80">
        <v>0</v>
      </c>
      <c r="CV12" s="80">
        <v>0</v>
      </c>
      <c r="CW12" s="80">
        <v>0</v>
      </c>
      <c r="CX12" s="80">
        <v>0</v>
      </c>
      <c r="CY12" s="80">
        <v>0</v>
      </c>
      <c r="CZ12" s="80">
        <v>0</v>
      </c>
      <c r="DA12" s="80">
        <v>0</v>
      </c>
      <c r="DB12" s="80">
        <v>0</v>
      </c>
      <c r="DC12" s="80">
        <v>0</v>
      </c>
      <c r="DD12" s="80">
        <v>0</v>
      </c>
      <c r="DE12" s="80">
        <v>0</v>
      </c>
      <c r="DF12" s="80">
        <v>0</v>
      </c>
      <c r="DG12" s="80">
        <v>0</v>
      </c>
      <c r="DH12" s="80">
        <v>0</v>
      </c>
      <c r="DI12" s="80">
        <v>0</v>
      </c>
      <c r="DJ12" s="80"/>
      <c r="DK12" s="80"/>
      <c r="DL12" s="80"/>
      <c r="DM12" s="80"/>
      <c r="DN12" s="80"/>
      <c r="DO12" s="80"/>
      <c r="DP12" s="318">
        <v>0</v>
      </c>
      <c r="DQ12" s="318">
        <v>0</v>
      </c>
      <c r="DR12" s="318">
        <v>0</v>
      </c>
      <c r="DS12" s="318">
        <v>0</v>
      </c>
      <c r="DT12" s="318">
        <v>0</v>
      </c>
      <c r="DU12" s="318">
        <v>0</v>
      </c>
      <c r="DV12" s="318">
        <v>0</v>
      </c>
      <c r="DW12" s="318">
        <v>0</v>
      </c>
      <c r="DX12" s="318">
        <v>0</v>
      </c>
      <c r="DY12" s="318">
        <v>0</v>
      </c>
      <c r="DZ12" s="318">
        <v>0</v>
      </c>
      <c r="EA12" s="318">
        <v>0</v>
      </c>
      <c r="EB12" s="318">
        <v>0</v>
      </c>
      <c r="EC12" s="318">
        <v>0</v>
      </c>
      <c r="ED12" s="318">
        <v>0</v>
      </c>
      <c r="EE12" s="318">
        <v>0</v>
      </c>
      <c r="EF12" s="318">
        <v>0</v>
      </c>
      <c r="EG12" s="318">
        <v>0</v>
      </c>
      <c r="EH12" s="318">
        <v>0</v>
      </c>
      <c r="EI12" s="318">
        <v>0</v>
      </c>
      <c r="EJ12" s="318">
        <v>0</v>
      </c>
      <c r="EK12" s="318">
        <v>0</v>
      </c>
      <c r="EL12" s="318">
        <v>0</v>
      </c>
      <c r="EM12" s="318">
        <f>VLOOKUP($B12,'Sintesi (CFI-TS)'!$C$30:$AE$57,25,FALSE)</f>
        <v>0</v>
      </c>
      <c r="EN12" s="318">
        <f>VLOOKUP($B12,'Sintesi (CFI-TS)'!$C$30:$AE$57,25,FALSE)</f>
        <v>0</v>
      </c>
      <c r="EO12" s="318">
        <f>VLOOKUP($B12,'Sintesi (CFI-TS)'!$C$30:$AE$57,25,FALSE)</f>
        <v>0</v>
      </c>
      <c r="EP12" s="318">
        <f>VLOOKUP($B12,'Sintesi (CFI-TS)'!$C$30:$AE$57,25,FALSE)</f>
        <v>0</v>
      </c>
      <c r="EQ12" s="318">
        <f>VLOOKUP($B12,'Sintesi (CFI-TS)'!$C$30:$AE$57,25,FALSE)</f>
        <v>0</v>
      </c>
      <c r="ER12" s="318">
        <f>VLOOKUP($B12,'Sintesi (CFI-TS)'!$C$30:$AE$57,25,FALSE)</f>
        <v>0</v>
      </c>
      <c r="ES12" s="318">
        <f>VLOOKUP($B12,'Sintesi (CFI-TS)'!$C$30:$AE$57,25,FALSE)</f>
        <v>0</v>
      </c>
      <c r="ET12" s="318">
        <f>VLOOKUP($B12,'Sintesi (CFI-TS)'!$C$30:$AE$57,25,FALSE)</f>
        <v>0</v>
      </c>
      <c r="EU12" s="318">
        <f>VLOOKUP($B12,'Sintesi (CFI-TS)'!$C$30:$AE$57,25,FALSE)</f>
        <v>0</v>
      </c>
      <c r="EV12" s="318">
        <f>VLOOKUP($B12,'Sintesi (CFI-TS)'!$C$30:$AE$57,25,FALSE)</f>
        <v>0</v>
      </c>
      <c r="EW12" s="318">
        <f>VLOOKUP($B12,'Sintesi (CFI-TS)'!$C$30:$AE$57,25,FALSE)</f>
        <v>0</v>
      </c>
      <c r="EX12" s="318">
        <f>VLOOKUP($B12,'Sintesi (CFI-TS)'!$C$30:$AE$57,25,FALSE)</f>
        <v>0</v>
      </c>
      <c r="EY12" s="318">
        <f>VLOOKUP($B12,'Sintesi (CFI-TS)'!$C$30:$AE$57,25,FALSE)</f>
        <v>0</v>
      </c>
      <c r="EZ12" s="318">
        <f>VLOOKUP($B12,'Sintesi (CFI-TS)'!$C$30:$AE$57,25,FALSE)</f>
        <v>0</v>
      </c>
      <c r="FA12" s="318">
        <f>VLOOKUP($B12,'Sintesi (CFI-TS)'!$C$30:$AE$57,25,FALSE)</f>
        <v>0</v>
      </c>
      <c r="FB12" s="318">
        <f>VLOOKUP($B12,'Sintesi (CFI-TS)'!$C$30:$AE$57,25,FALSE)</f>
        <v>0</v>
      </c>
      <c r="FC12" s="318">
        <f>VLOOKUP($B12,'Sintesi (CFI-TS)'!$C$30:$AE$57,25,FALSE)</f>
        <v>0</v>
      </c>
      <c r="FD12" s="318">
        <f>VLOOKUP($B12,'Sintesi (CFI-TS)'!$C$30:$AE$57,25,FALSE)</f>
        <v>0</v>
      </c>
      <c r="FE12" s="318">
        <f>VLOOKUP($B12,'Sintesi (CFI-TS)'!$C$30:$AE$57,25,FALSE)</f>
        <v>0</v>
      </c>
      <c r="FF12" s="318">
        <f>VLOOKUP($B12,'Sintesi (CFI-TS)'!$C$30:$AE$57,25,FALSE)</f>
        <v>0</v>
      </c>
      <c r="FG12" s="318">
        <f>VLOOKUP($B12,'Sintesi (CFI-TS)'!$C$30:$AE$57,25,FALSE)</f>
        <v>0</v>
      </c>
      <c r="FH12" s="318">
        <f>VLOOKUP($B12,'Sintesi (CFI-TS)'!$C$30:$AE$57,25,FALSE)</f>
        <v>0</v>
      </c>
      <c r="FI12" s="318">
        <f>VLOOKUP($B12,'Sintesi (CFI-TS)'!$C$30:$AE$57,25,FALSE)</f>
        <v>0</v>
      </c>
      <c r="FJ12" s="318">
        <f>VLOOKUP($B12,'Sintesi (CFI-TS)'!$C$30:$AE$57,25,FALSE)</f>
        <v>0</v>
      </c>
      <c r="FK12" s="318">
        <f>VLOOKUP($B12,'Sintesi (CFI-TS)'!$C$30:$AE$57,25,FALSE)</f>
        <v>0</v>
      </c>
      <c r="FL12" s="318">
        <f>VLOOKUP($B12,'Sintesi (CFI-TS)'!$C$30:$AE$57,25,FALSE)</f>
        <v>0</v>
      </c>
      <c r="FM12" s="318">
        <f>VLOOKUP($B12,'Sintesi (CFI-TS)'!$C$30:$AE$57,25,FALSE)</f>
        <v>0</v>
      </c>
      <c r="FN12" s="318">
        <f>VLOOKUP($B12,'Sintesi (CFI-TS)'!$C$30:$AE$57,25,FALSE)</f>
        <v>0</v>
      </c>
      <c r="FO12" s="318">
        <f>VLOOKUP($B12,'Sintesi (CFI-TS)'!$C$30:$AE$57,25,FALSE)</f>
        <v>0</v>
      </c>
      <c r="FP12" s="318">
        <f>VLOOKUP($B12,'Sintesi (CFI-TS)'!$C$30:$AE$57,25,FALSE)</f>
        <v>0</v>
      </c>
      <c r="FQ12" s="318">
        <f>VLOOKUP($B12,'Sintesi (CFI-TS)'!$C$30:$AE$57,25,FALSE)</f>
        <v>0</v>
      </c>
      <c r="FR12" s="318">
        <f>VLOOKUP($B12,'Sintesi (CFI-TS)'!$C$30:$AE$57,25,FALSE)</f>
        <v>0</v>
      </c>
      <c r="FS12" s="318">
        <f>VLOOKUP($B12,'Sintesi (CFI-TS)'!$C$30:$AE$57,25,FALSE)</f>
        <v>0</v>
      </c>
      <c r="FT12" s="318">
        <f>VLOOKUP($B12,'Sintesi (CFI-TS)'!$C$30:$AE$57,25,FALSE)</f>
        <v>0</v>
      </c>
      <c r="FU12" s="318">
        <f>VLOOKUP($B12,'Sintesi (CFI-TS)'!$C$30:$AE$57,25,FALSE)</f>
        <v>0</v>
      </c>
      <c r="FV12" s="318">
        <f>VLOOKUP($B12,'Sintesi (CFI-TS)'!$C$30:$AE$57,25,FALSE)</f>
        <v>0</v>
      </c>
      <c r="FW12" s="318">
        <f>VLOOKUP($B12,'Sintesi (CFI-TS)'!$C$30:$AE$57,25,FALSE)</f>
        <v>0</v>
      </c>
      <c r="FX12" s="318">
        <f>VLOOKUP($B12,'Sintesi (CFI-TS)'!$C$30:$AE$57,25,FALSE)</f>
        <v>0</v>
      </c>
      <c r="FY12" s="318">
        <f>VLOOKUP($B12,'Sintesi (CFI-TS)'!$C$30:$AE$57,25,FALSE)</f>
        <v>0</v>
      </c>
      <c r="FZ12" s="318">
        <f>VLOOKUP($B12,'Sintesi (CFI-TS)'!$C$30:$AE$57,25,FALSE)</f>
        <v>0</v>
      </c>
      <c r="GA12" s="318">
        <f>VLOOKUP($B12,'Sintesi (CFI-TS)'!$C$30:$AE$57,25,FALSE)</f>
        <v>0</v>
      </c>
      <c r="GB12" s="318">
        <f>VLOOKUP($B12,'Sintesi (CFI-TS)'!$C$30:$AE$57,25,FALSE)</f>
        <v>0</v>
      </c>
      <c r="GC12" s="318">
        <f>VLOOKUP($B12,'Sintesi (CFI-TS)'!$C$30:$AE$57,25,FALSE)</f>
        <v>0</v>
      </c>
      <c r="GD12" s="318">
        <f>VLOOKUP($B12,'Sintesi (CFI-TS)'!$C$30:$AE$57,25,FALSE)</f>
        <v>0</v>
      </c>
      <c r="GE12" s="318">
        <f>VLOOKUP($B12,'Sintesi (CFI-TS)'!$C$30:$AE$57,25,FALSE)</f>
        <v>0</v>
      </c>
      <c r="GF12" s="318">
        <f>VLOOKUP($B12,'Sintesi (CFI-TS)'!$C$30:$AE$57,25,FALSE)</f>
        <v>0</v>
      </c>
      <c r="GG12" s="318">
        <f>VLOOKUP($B12,'Sintesi (CFI-TS)'!$C$30:$AE$57,25,FALSE)</f>
        <v>0</v>
      </c>
      <c r="GH12" s="318">
        <f>VLOOKUP($B12,'Sintesi (CFI-TS)'!$C$30:$AE$57,25,FALSE)</f>
        <v>0</v>
      </c>
      <c r="GI12" s="318">
        <f>VLOOKUP($B12,'Sintesi (CFI-TS)'!$C$30:$AE$57,25,FALSE)</f>
        <v>0</v>
      </c>
      <c r="GJ12" s="318">
        <f>VLOOKUP($B12,'Sintesi (CFI-TS)'!$C$30:$AE$57,25,FALSE)</f>
        <v>0</v>
      </c>
      <c r="GK12" s="318">
        <f>VLOOKUP($B12,'Sintesi (CFI-TS)'!$C$30:$AE$57,25,FALSE)</f>
        <v>0</v>
      </c>
      <c r="GL12" s="318">
        <f>VLOOKUP($B12,'Sintesi (CFI-TS)'!$C$30:$AE$57,25,FALSE)</f>
        <v>0</v>
      </c>
      <c r="GM12" s="318">
        <f>VLOOKUP($B12,'Sintesi (CFI-TS)'!$C$30:$AE$57,25,FALSE)</f>
        <v>0</v>
      </c>
      <c r="GN12" s="318">
        <f>VLOOKUP($B12,'Sintesi (CFI-TS)'!$C$30:$AE$57,25,FALSE)</f>
        <v>0</v>
      </c>
      <c r="GO12" s="318">
        <f>VLOOKUP($B12,'Sintesi (CFI-TS)'!$C$30:$AE$57,25,FALSE)</f>
        <v>0</v>
      </c>
      <c r="GP12" s="318">
        <f>VLOOKUP($B12,'Sintesi (CFI-TS)'!$C$30:$AE$57,25,FALSE)</f>
        <v>0</v>
      </c>
      <c r="GQ12" s="318">
        <f>VLOOKUP($B12,'Sintesi (CFI-TS)'!$C$30:$AE$57,25,FALSE)</f>
        <v>0</v>
      </c>
      <c r="GR12" s="318">
        <f>VLOOKUP($B12,'Sintesi (CFI-TS)'!$C$30:$AE$57,25,FALSE)</f>
        <v>0</v>
      </c>
      <c r="GS12" s="318">
        <f>VLOOKUP($B12,'Sintesi (CFI-TS)'!$C$30:$AE$57,25,FALSE)</f>
        <v>0</v>
      </c>
      <c r="GT12" s="318">
        <f>VLOOKUP($B12,'Sintesi (CFI-TS)'!$C$30:$AE$57,25,FALSE)</f>
        <v>0</v>
      </c>
      <c r="GU12" s="318">
        <f>VLOOKUP($B12,'Sintesi (CFI-TS)'!$C$30:$AE$57,25,FALSE)</f>
        <v>0</v>
      </c>
      <c r="GV12" s="318">
        <f>VLOOKUP($B12,'Sintesi (CFI-TS)'!$C$30:$AE$57,25,FALSE)</f>
        <v>0</v>
      </c>
      <c r="GW12" s="318">
        <f>VLOOKUP($B12,'Sintesi (CFI-TS)'!$C$30:$AE$57,25,FALSE)</f>
        <v>0</v>
      </c>
      <c r="GX12" s="318">
        <f>VLOOKUP($B12,'Sintesi (CFI-TS)'!$C$30:$AE$57,25,FALSE)</f>
        <v>0</v>
      </c>
      <c r="GY12" s="318">
        <f>VLOOKUP($B12,'Sintesi (CFI-TS)'!$C$30:$AE$57,25,FALSE)</f>
        <v>0</v>
      </c>
      <c r="GZ12" s="318">
        <f>VLOOKUP($B12,'Sintesi (CFI-TS)'!$C$30:$AE$57,25,FALSE)</f>
        <v>0</v>
      </c>
      <c r="HA12" s="318">
        <f>VLOOKUP($B12,'Sintesi (CFI-TS)'!$C$30:$AE$57,25,FALSE)</f>
        <v>0</v>
      </c>
      <c r="HB12" s="318">
        <f>VLOOKUP($B12,'Sintesi (CFI-TS)'!$C$30:$AE$57,25,FALSE)</f>
        <v>0</v>
      </c>
      <c r="HC12" s="318">
        <f>VLOOKUP($B12,'Sintesi (CFI-TS)'!$C$30:$AE$57,25,FALSE)</f>
        <v>0</v>
      </c>
      <c r="HD12" s="318">
        <f>VLOOKUP($B12,'Sintesi (CFI-TS)'!$C$30:$AE$57,25,FALSE)</f>
        <v>0</v>
      </c>
      <c r="HE12" s="318">
        <f>VLOOKUP($B12,'Sintesi (CFI-TS)'!$C$30:$AE$57,25,FALSE)</f>
        <v>0</v>
      </c>
      <c r="HF12" s="318">
        <f>VLOOKUP($B12,'Sintesi (CFI-TS)'!$C$30:$AE$57,25,FALSE)</f>
        <v>0</v>
      </c>
      <c r="HG12" s="318">
        <f>VLOOKUP($B12,'Sintesi (CFI-TS)'!$C$30:$AE$57,25,FALSE)</f>
        <v>0</v>
      </c>
      <c r="HH12" s="318">
        <f>VLOOKUP($B12,'Sintesi (CFI-TS)'!$C$30:$AE$57,25,FALSE)</f>
        <v>0</v>
      </c>
      <c r="HI12" s="318">
        <f>VLOOKUP($B12,'Sintesi (CFI-TS)'!$C$30:$AE$57,25,FALSE)</f>
        <v>0</v>
      </c>
      <c r="HJ12" s="318">
        <f>VLOOKUP($B12,'Sintesi (CFI-TS)'!$C$30:$AE$57,25,FALSE)</f>
        <v>0</v>
      </c>
      <c r="HK12" s="318">
        <f>VLOOKUP($B12,'Sintesi (CFI-TS)'!$C$30:$AE$57,25,FALSE)</f>
        <v>0</v>
      </c>
      <c r="HL12" s="318">
        <f>VLOOKUP($B12,'Sintesi (CFI-TS)'!$C$30:$AE$57,25,FALSE)</f>
        <v>0</v>
      </c>
      <c r="HM12" s="318">
        <f>VLOOKUP($B12,'Sintesi (CFI-TS)'!$C$30:$AE$57,25,FALSE)</f>
        <v>0</v>
      </c>
      <c r="HN12" s="318">
        <f>VLOOKUP($B12,'Sintesi (CFI-TS)'!$C$30:$AE$57,25,FALSE)</f>
        <v>0</v>
      </c>
      <c r="HO12" s="318">
        <f>VLOOKUP($B12,'Sintesi (CFI-TS)'!$C$30:$AE$57,25,FALSE)</f>
        <v>0</v>
      </c>
      <c r="HP12" s="318"/>
      <c r="HQ12" s="318"/>
      <c r="HR12" s="318"/>
      <c r="HS12" s="319">
        <v>0</v>
      </c>
      <c r="HT12" s="319">
        <v>0</v>
      </c>
      <c r="HU12" s="319">
        <v>0</v>
      </c>
      <c r="HV12" s="319">
        <v>0</v>
      </c>
      <c r="HW12" s="319">
        <v>0</v>
      </c>
      <c r="HX12" s="319">
        <v>0</v>
      </c>
      <c r="HY12" s="319">
        <v>0</v>
      </c>
      <c r="HZ12" s="319">
        <v>0</v>
      </c>
      <c r="IA12" s="319">
        <v>0</v>
      </c>
      <c r="IB12" s="319">
        <v>0</v>
      </c>
      <c r="IC12" s="319">
        <v>0</v>
      </c>
      <c r="ID12" s="319">
        <v>0</v>
      </c>
      <c r="IE12" s="319">
        <v>0</v>
      </c>
      <c r="IF12" s="319">
        <v>0</v>
      </c>
      <c r="IG12" s="319">
        <v>0</v>
      </c>
      <c r="IH12" s="319">
        <v>0</v>
      </c>
      <c r="II12" s="319">
        <v>0</v>
      </c>
      <c r="IJ12" s="319">
        <v>0</v>
      </c>
      <c r="IK12" s="319">
        <v>0</v>
      </c>
      <c r="IL12" s="319">
        <v>0</v>
      </c>
      <c r="IM12" s="319">
        <v>0</v>
      </c>
      <c r="IN12" s="319">
        <v>0</v>
      </c>
      <c r="IO12" s="319">
        <v>0</v>
      </c>
      <c r="IP12" s="319">
        <f>VLOOKUP($B12,'Sintesi (CFI-TS)'!$C$30:$AE$57,27,FALSE)</f>
        <v>0</v>
      </c>
      <c r="IQ12" s="319">
        <f>VLOOKUP($B12,'Sintesi (CFI-TS)'!$C$30:$AE$57,27,FALSE)</f>
        <v>0</v>
      </c>
      <c r="IR12" s="319">
        <f>VLOOKUP($B12,'Sintesi (CFI-TS)'!$C$30:$AE$57,27,FALSE)</f>
        <v>0</v>
      </c>
      <c r="IS12" s="319">
        <f>VLOOKUP($B12,'Sintesi (CFI-TS)'!$C$30:$AE$57,27,FALSE)</f>
        <v>0</v>
      </c>
      <c r="IT12" s="319">
        <f>VLOOKUP($B12,'Sintesi (CFI-TS)'!$C$30:$AE$57,27,FALSE)</f>
        <v>0</v>
      </c>
      <c r="IU12" s="319">
        <f>VLOOKUP($B12,'Sintesi (CFI-TS)'!$C$30:$AE$57,27,FALSE)</f>
        <v>0</v>
      </c>
      <c r="IV12" s="319">
        <f>VLOOKUP($B12,'Sintesi (CFI-TS)'!$C$30:$AE$57,27,FALSE)</f>
        <v>0</v>
      </c>
      <c r="IW12" s="319">
        <f>VLOOKUP($B12,'Sintesi (CFI-TS)'!$C$30:$AE$57,27,FALSE)</f>
        <v>0</v>
      </c>
      <c r="IX12" s="319">
        <f>VLOOKUP($B12,'Sintesi (CFI-TS)'!$C$30:$AE$57,27,FALSE)</f>
        <v>0</v>
      </c>
      <c r="IY12" s="319">
        <f>VLOOKUP($B12,'Sintesi (CFI-TS)'!$C$30:$AE$57,27,FALSE)</f>
        <v>0</v>
      </c>
      <c r="IZ12" s="319">
        <f>VLOOKUP($B12,'Sintesi (CFI-TS)'!$C$30:$AE$57,27,FALSE)</f>
        <v>0</v>
      </c>
      <c r="JA12" s="319">
        <f>VLOOKUP($B12,'Sintesi (CFI-TS)'!$C$30:$AE$57,27,FALSE)</f>
        <v>0</v>
      </c>
      <c r="JB12" s="319">
        <f>VLOOKUP($B12,'Sintesi (CFI-TS)'!$C$30:$AE$57,27,FALSE)</f>
        <v>0</v>
      </c>
      <c r="JC12" s="319">
        <f>VLOOKUP($B12,'Sintesi (CFI-TS)'!$C$30:$AE$57,27,FALSE)</f>
        <v>0</v>
      </c>
      <c r="JD12" s="319">
        <f>VLOOKUP($B12,'Sintesi (CFI-TS)'!$C$30:$AE$57,27,FALSE)</f>
        <v>0</v>
      </c>
      <c r="JE12" s="319">
        <f>VLOOKUP($B12,'Sintesi (CFI-TS)'!$C$30:$AE$57,27,FALSE)</f>
        <v>0</v>
      </c>
      <c r="JF12" s="319">
        <f>VLOOKUP($B12,'Sintesi (CFI-TS)'!$C$30:$AE$57,27,FALSE)</f>
        <v>0</v>
      </c>
      <c r="JG12" s="319">
        <f>VLOOKUP($B12,'Sintesi (CFI-TS)'!$C$30:$AE$57,27,FALSE)</f>
        <v>0</v>
      </c>
      <c r="JH12" s="319">
        <f>VLOOKUP($B12,'Sintesi (CFI-TS)'!$C$30:$AE$57,27,FALSE)</f>
        <v>0</v>
      </c>
      <c r="JI12" s="319">
        <f>VLOOKUP($B12,'Sintesi (CFI-TS)'!$C$30:$AE$57,27,FALSE)</f>
        <v>0</v>
      </c>
      <c r="JJ12" s="319">
        <f>VLOOKUP($B12,'Sintesi (CFI-TS)'!$C$30:$AE$57,27,FALSE)</f>
        <v>0</v>
      </c>
      <c r="JK12" s="319">
        <f>VLOOKUP($B12,'Sintesi (CFI-TS)'!$C$30:$AE$57,27,FALSE)</f>
        <v>0</v>
      </c>
      <c r="JL12" s="319">
        <f>VLOOKUP($B12,'Sintesi (CFI-TS)'!$C$30:$AE$57,27,FALSE)</f>
        <v>0</v>
      </c>
      <c r="JM12" s="319">
        <f>VLOOKUP($B12,'Sintesi (CFI-TS)'!$C$30:$AE$57,27,FALSE)</f>
        <v>0</v>
      </c>
      <c r="JN12" s="319">
        <f>VLOOKUP($B12,'Sintesi (CFI-TS)'!$C$30:$AE$57,27,FALSE)</f>
        <v>0</v>
      </c>
      <c r="JO12" s="319">
        <f>VLOOKUP($B12,'Sintesi (CFI-TS)'!$C$30:$AE$57,27,FALSE)</f>
        <v>0</v>
      </c>
      <c r="JP12" s="319">
        <f>VLOOKUP($B12,'Sintesi (CFI-TS)'!$C$30:$AE$57,27,FALSE)</f>
        <v>0</v>
      </c>
      <c r="JQ12" s="319">
        <f>VLOOKUP($B12,'Sintesi (CFI-TS)'!$C$30:$AE$57,27,FALSE)</f>
        <v>0</v>
      </c>
      <c r="JR12" s="319">
        <f>VLOOKUP($B12,'Sintesi (CFI-TS)'!$C$30:$AE$57,27,FALSE)</f>
        <v>0</v>
      </c>
      <c r="JS12" s="319">
        <f>VLOOKUP($B12,'Sintesi (CFI-TS)'!$C$30:$AE$57,27,FALSE)</f>
        <v>0</v>
      </c>
      <c r="JT12" s="319">
        <f>VLOOKUP($B12,'Sintesi (CFI-TS)'!$C$30:$AE$57,27,FALSE)</f>
        <v>0</v>
      </c>
      <c r="JU12" s="319">
        <f>VLOOKUP($B12,'Sintesi (CFI-TS)'!$C$30:$AE$57,27,FALSE)</f>
        <v>0</v>
      </c>
      <c r="JV12" s="319">
        <f>VLOOKUP($B12,'Sintesi (CFI-TS)'!$C$30:$AE$57,27,FALSE)</f>
        <v>0</v>
      </c>
      <c r="JW12" s="319">
        <f>VLOOKUP($B12,'Sintesi (CFI-TS)'!$C$30:$AE$57,27,FALSE)</f>
        <v>0</v>
      </c>
      <c r="JX12" s="319">
        <f>VLOOKUP($B12,'Sintesi (CFI-TS)'!$C$30:$AE$57,27,FALSE)</f>
        <v>0</v>
      </c>
      <c r="JY12" s="319">
        <f>VLOOKUP($B12,'Sintesi (CFI-TS)'!$C$30:$AE$57,27,FALSE)</f>
        <v>0</v>
      </c>
      <c r="JZ12" s="319">
        <f>VLOOKUP($B12,'Sintesi (CFI-TS)'!$C$30:$AE$57,27,FALSE)</f>
        <v>0</v>
      </c>
      <c r="KA12" s="319">
        <f>VLOOKUP($B12,'Sintesi (CFI-TS)'!$C$30:$AE$57,27,FALSE)</f>
        <v>0</v>
      </c>
      <c r="KB12" s="319">
        <f>VLOOKUP($B12,'Sintesi (CFI-TS)'!$C$30:$AE$57,27,FALSE)</f>
        <v>0</v>
      </c>
      <c r="KC12" s="319">
        <f>VLOOKUP($B12,'Sintesi (CFI-TS)'!$C$30:$AE$57,27,FALSE)</f>
        <v>0</v>
      </c>
      <c r="KD12" s="319">
        <f>VLOOKUP($B12,'Sintesi (CFI-TS)'!$C$30:$AE$57,27,FALSE)</f>
        <v>0</v>
      </c>
      <c r="KE12" s="319">
        <f>VLOOKUP($B12,'Sintesi (CFI-TS)'!$C$30:$AE$57,27,FALSE)</f>
        <v>0</v>
      </c>
      <c r="KF12" s="319">
        <f>VLOOKUP($B12,'Sintesi (CFI-TS)'!$C$30:$AE$57,27,FALSE)</f>
        <v>0</v>
      </c>
      <c r="KG12" s="319">
        <f>VLOOKUP($B12,'Sintesi (CFI-TS)'!$C$30:$AE$57,27,FALSE)</f>
        <v>0</v>
      </c>
      <c r="KH12" s="319">
        <f>VLOOKUP($B12,'Sintesi (CFI-TS)'!$C$30:$AE$57,27,FALSE)</f>
        <v>0</v>
      </c>
      <c r="KI12" s="319">
        <f>VLOOKUP($B12,'Sintesi (CFI-TS)'!$C$30:$AE$57,27,FALSE)</f>
        <v>0</v>
      </c>
      <c r="KJ12" s="319">
        <f>VLOOKUP($B12,'Sintesi (CFI-TS)'!$C$30:$AE$57,27,FALSE)</f>
        <v>0</v>
      </c>
      <c r="KK12" s="319">
        <f>VLOOKUP($B12,'Sintesi (CFI-TS)'!$C$30:$AE$57,27,FALSE)</f>
        <v>0</v>
      </c>
      <c r="KL12" s="319">
        <f>VLOOKUP($B12,'Sintesi (CFI-TS)'!$C$30:$AE$57,27,FALSE)</f>
        <v>0</v>
      </c>
      <c r="KM12" s="319">
        <f>VLOOKUP($B12,'Sintesi (CFI-TS)'!$C$30:$AE$57,27,FALSE)</f>
        <v>0</v>
      </c>
      <c r="KN12" s="319">
        <f>VLOOKUP($B12,'Sintesi (CFI-TS)'!$C$30:$AE$57,27,FALSE)</f>
        <v>0</v>
      </c>
      <c r="KO12" s="319">
        <f>VLOOKUP($B12,'Sintesi (CFI-TS)'!$C$30:$AE$57,27,FALSE)</f>
        <v>0</v>
      </c>
      <c r="KP12" s="319">
        <f>VLOOKUP($B12,'Sintesi (CFI-TS)'!$C$30:$AE$57,27,FALSE)</f>
        <v>0</v>
      </c>
      <c r="KQ12" s="319">
        <f>VLOOKUP($B12,'Sintesi (CFI-TS)'!$C$30:$AE$57,27,FALSE)</f>
        <v>0</v>
      </c>
      <c r="KR12" s="319">
        <f>VLOOKUP($B12,'Sintesi (CFI-TS)'!$C$30:$AE$57,27,FALSE)</f>
        <v>0</v>
      </c>
      <c r="KS12" s="319">
        <f>VLOOKUP($B12,'Sintesi (CFI-TS)'!$C$30:$AE$57,27,FALSE)</f>
        <v>0</v>
      </c>
      <c r="KT12" s="319">
        <f>VLOOKUP($B12,'Sintesi (CFI-TS)'!$C$30:$AE$57,27,FALSE)</f>
        <v>0</v>
      </c>
      <c r="KU12" s="319">
        <f>VLOOKUP($B12,'Sintesi (CFI-TS)'!$C$30:$AE$57,27,FALSE)</f>
        <v>0</v>
      </c>
      <c r="KV12" s="319">
        <f>VLOOKUP($B12,'Sintesi (CFI-TS)'!$C$30:$AE$57,27,FALSE)</f>
        <v>0</v>
      </c>
      <c r="KW12" s="319">
        <f>VLOOKUP($B12,'Sintesi (CFI-TS)'!$C$30:$AE$57,27,FALSE)</f>
        <v>0</v>
      </c>
      <c r="KX12" s="319">
        <f>VLOOKUP($B12,'Sintesi (CFI-TS)'!$C$30:$AE$57,27,FALSE)</f>
        <v>0</v>
      </c>
      <c r="KY12" s="319">
        <f>VLOOKUP($B12,'Sintesi (CFI-TS)'!$C$30:$AE$57,27,FALSE)</f>
        <v>0</v>
      </c>
      <c r="KZ12" s="319">
        <f>VLOOKUP($B12,'Sintesi (CFI-TS)'!$C$30:$AE$57,27,FALSE)</f>
        <v>0</v>
      </c>
      <c r="LA12" s="319">
        <f>VLOOKUP($B12,'Sintesi (CFI-TS)'!$C$30:$AE$57,27,FALSE)</f>
        <v>0</v>
      </c>
      <c r="LB12" s="319">
        <f>VLOOKUP($B12,'Sintesi (CFI-TS)'!$C$30:$AE$57,27,FALSE)</f>
        <v>0</v>
      </c>
      <c r="LC12" s="319">
        <f>VLOOKUP($B12,'Sintesi (CFI-TS)'!$C$30:$AE$57,27,FALSE)</f>
        <v>0</v>
      </c>
      <c r="LD12" s="319">
        <f>VLOOKUP($B12,'Sintesi (CFI-TS)'!$C$30:$AE$57,27,FALSE)</f>
        <v>0</v>
      </c>
      <c r="LE12" s="319">
        <f>VLOOKUP($B12,'Sintesi (CFI-TS)'!$C$30:$AE$57,27,FALSE)</f>
        <v>0</v>
      </c>
      <c r="LF12" s="319">
        <f>VLOOKUP($B12,'Sintesi (CFI-TS)'!$C$30:$AE$57,27,FALSE)</f>
        <v>0</v>
      </c>
      <c r="LG12" s="319">
        <f>VLOOKUP($B12,'Sintesi (CFI-TS)'!$C$30:$AE$57,27,FALSE)</f>
        <v>0</v>
      </c>
      <c r="LH12" s="319">
        <f>VLOOKUP($B12,'Sintesi (CFI-TS)'!$C$30:$AE$57,27,FALSE)</f>
        <v>0</v>
      </c>
      <c r="LI12" s="319">
        <f>VLOOKUP($B12,'Sintesi (CFI-TS)'!$C$30:$AE$57,27,FALSE)</f>
        <v>0</v>
      </c>
      <c r="LJ12" s="319">
        <f>VLOOKUP($B12,'Sintesi (CFI-TS)'!$C$30:$AE$57,27,FALSE)</f>
        <v>0</v>
      </c>
      <c r="LK12" s="319">
        <f>VLOOKUP($B12,'Sintesi (CFI-TS)'!$C$30:$AE$57,27,FALSE)</f>
        <v>0</v>
      </c>
      <c r="LL12" s="319">
        <f>VLOOKUP($B12,'Sintesi (CFI-TS)'!$C$30:$AE$57,27,FALSE)</f>
        <v>0</v>
      </c>
      <c r="LM12" s="319">
        <f>VLOOKUP($B12,'Sintesi (CFI-TS)'!$C$30:$AE$57,27,FALSE)</f>
        <v>0</v>
      </c>
      <c r="LN12" s="319">
        <f>VLOOKUP($B12,'Sintesi (CFI-TS)'!$C$30:$AE$57,27,FALSE)</f>
        <v>0</v>
      </c>
      <c r="LO12" s="319">
        <f>VLOOKUP($B12,'Sintesi (CFI-TS)'!$C$30:$AE$57,27,FALSE)</f>
        <v>0</v>
      </c>
      <c r="LP12" s="319">
        <f>VLOOKUP($B12,'Sintesi (CFI-TS)'!$C$30:$AE$57,27,FALSE)</f>
        <v>0</v>
      </c>
      <c r="LQ12" s="319">
        <f>VLOOKUP($B12,'Sintesi (CFI-TS)'!$C$30:$AE$57,27,FALSE)</f>
        <v>0</v>
      </c>
      <c r="LR12" s="319">
        <f>VLOOKUP($B12,'Sintesi (CFI-TS)'!$C$30:$AE$57,27,FALSE)</f>
        <v>0</v>
      </c>
      <c r="LS12" s="319"/>
      <c r="LT12" s="319"/>
      <c r="LU12" s="319"/>
      <c r="LV12" s="320">
        <v>0</v>
      </c>
      <c r="LW12" s="320">
        <v>0</v>
      </c>
      <c r="LX12" s="320">
        <v>0</v>
      </c>
      <c r="LY12" s="320">
        <v>0</v>
      </c>
      <c r="LZ12" s="320">
        <v>0</v>
      </c>
      <c r="MA12" s="320">
        <v>0</v>
      </c>
      <c r="MB12" s="320">
        <v>0</v>
      </c>
      <c r="MC12" s="320">
        <v>0</v>
      </c>
      <c r="MD12" s="320">
        <v>0</v>
      </c>
      <c r="ME12" s="320">
        <v>0</v>
      </c>
      <c r="MF12" s="320">
        <v>0</v>
      </c>
      <c r="MG12" s="320">
        <v>0</v>
      </c>
      <c r="MH12" s="320">
        <v>0</v>
      </c>
      <c r="MI12" s="320">
        <v>0</v>
      </c>
      <c r="MJ12" s="320">
        <v>0</v>
      </c>
      <c r="MK12" s="320">
        <v>0</v>
      </c>
      <c r="ML12" s="320">
        <v>0</v>
      </c>
      <c r="MM12" s="320">
        <v>0</v>
      </c>
      <c r="MN12" s="320">
        <v>0</v>
      </c>
      <c r="MO12" s="320">
        <v>0</v>
      </c>
      <c r="MP12" s="320">
        <v>0</v>
      </c>
      <c r="MQ12" s="320">
        <v>0</v>
      </c>
      <c r="MR12" s="320">
        <v>0</v>
      </c>
      <c r="MS12" s="320">
        <f>VLOOKUP($B12,'Sintesi (CFI-TS)'!$C$30:$AE$57,26,FALSE)</f>
        <v>0</v>
      </c>
      <c r="MT12" s="320">
        <f>VLOOKUP($B12,'Sintesi (CFI-TS)'!$C$30:$AE$57,26,FALSE)</f>
        <v>0</v>
      </c>
      <c r="MU12" s="320">
        <f>VLOOKUP($B12,'Sintesi (CFI-TS)'!$C$30:$AE$57,26,FALSE)</f>
        <v>0</v>
      </c>
      <c r="MV12" s="320">
        <f>VLOOKUP($B12,'Sintesi (CFI-TS)'!$C$30:$AE$57,26,FALSE)</f>
        <v>0</v>
      </c>
      <c r="MW12" s="320">
        <f>VLOOKUP($B12,'Sintesi (CFI-TS)'!$C$30:$AE$57,26,FALSE)</f>
        <v>0</v>
      </c>
      <c r="MX12" s="320">
        <f>VLOOKUP($B12,'Sintesi (CFI-TS)'!$C$30:$AE$57,26,FALSE)</f>
        <v>0</v>
      </c>
      <c r="MY12" s="320">
        <f>VLOOKUP($B12,'Sintesi (CFI-TS)'!$C$30:$AE$57,26,FALSE)</f>
        <v>0</v>
      </c>
      <c r="MZ12" s="320">
        <f>VLOOKUP($B12,'Sintesi (CFI-TS)'!$C$30:$AE$57,26,FALSE)</f>
        <v>0</v>
      </c>
      <c r="NA12" s="320">
        <f>VLOOKUP($B12,'Sintesi (CFI-TS)'!$C$30:$AE$57,26,FALSE)</f>
        <v>0</v>
      </c>
      <c r="NB12" s="320">
        <f>VLOOKUP($B12,'Sintesi (CFI-TS)'!$C$30:$AE$57,26,FALSE)</f>
        <v>0</v>
      </c>
      <c r="NC12" s="320">
        <f>VLOOKUP($B12,'Sintesi (CFI-TS)'!$C$30:$AE$57,26,FALSE)</f>
        <v>0</v>
      </c>
      <c r="ND12" s="320">
        <f>VLOOKUP($B12,'Sintesi (CFI-TS)'!$C$30:$AE$57,26,FALSE)</f>
        <v>0</v>
      </c>
      <c r="NE12" s="320">
        <f>VLOOKUP($B12,'Sintesi (CFI-TS)'!$C$30:$AE$57,26,FALSE)</f>
        <v>0</v>
      </c>
      <c r="NF12" s="320">
        <f>VLOOKUP($B12,'Sintesi (CFI-TS)'!$C$30:$AE$57,26,FALSE)</f>
        <v>0</v>
      </c>
      <c r="NG12" s="320">
        <f>VLOOKUP($B12,'Sintesi (CFI-TS)'!$C$30:$AE$57,26,FALSE)</f>
        <v>0</v>
      </c>
      <c r="NH12" s="320">
        <f>VLOOKUP($B12,'Sintesi (CFI-TS)'!$C$30:$AE$57,26,FALSE)</f>
        <v>0</v>
      </c>
      <c r="NI12" s="320">
        <f>VLOOKUP($B12,'Sintesi (CFI-TS)'!$C$30:$AE$57,26,FALSE)</f>
        <v>0</v>
      </c>
      <c r="NJ12" s="320">
        <f>VLOOKUP($B12,'Sintesi (CFI-TS)'!$C$30:$AE$57,26,FALSE)</f>
        <v>0</v>
      </c>
      <c r="NK12" s="320">
        <f>VLOOKUP($B12,'Sintesi (CFI-TS)'!$C$30:$AE$57,26,FALSE)</f>
        <v>0</v>
      </c>
      <c r="NL12" s="320">
        <f>VLOOKUP($B12,'Sintesi (CFI-TS)'!$C$30:$AE$57,26,FALSE)</f>
        <v>0</v>
      </c>
      <c r="NM12" s="320">
        <f>VLOOKUP($B12,'Sintesi (CFI-TS)'!$C$30:$AE$57,26,FALSE)</f>
        <v>0</v>
      </c>
      <c r="NN12" s="320">
        <f>VLOOKUP($B12,'Sintesi (CFI-TS)'!$C$30:$AE$57,26,FALSE)</f>
        <v>0</v>
      </c>
      <c r="NO12" s="320">
        <f>VLOOKUP($B12,'Sintesi (CFI-TS)'!$C$30:$AE$57,26,FALSE)</f>
        <v>0</v>
      </c>
      <c r="NP12" s="320">
        <f>VLOOKUP($B12,'Sintesi (CFI-TS)'!$C$30:$AE$57,26,FALSE)</f>
        <v>0</v>
      </c>
      <c r="NQ12" s="320">
        <f>VLOOKUP($B12,'Sintesi (CFI-TS)'!$C$30:$AE$57,26,FALSE)</f>
        <v>0</v>
      </c>
      <c r="NR12" s="320">
        <f>VLOOKUP($B12,'Sintesi (CFI-TS)'!$C$30:$AE$57,26,FALSE)</f>
        <v>0</v>
      </c>
      <c r="NS12" s="320">
        <f>VLOOKUP($B12,'Sintesi (CFI-TS)'!$C$30:$AE$57,26,FALSE)</f>
        <v>0</v>
      </c>
      <c r="NT12" s="320">
        <f>VLOOKUP($B12,'Sintesi (CFI-TS)'!$C$30:$AE$57,26,FALSE)</f>
        <v>0</v>
      </c>
      <c r="NU12" s="320">
        <f>VLOOKUP($B12,'Sintesi (CFI-TS)'!$C$30:$AE$57,26,FALSE)</f>
        <v>0</v>
      </c>
      <c r="NV12" s="320">
        <f>VLOOKUP($B12,'Sintesi (CFI-TS)'!$C$30:$AE$57,26,FALSE)</f>
        <v>0</v>
      </c>
      <c r="NW12" s="320">
        <f>VLOOKUP($B12,'Sintesi (CFI-TS)'!$C$30:$AE$57,26,FALSE)</f>
        <v>0</v>
      </c>
      <c r="NX12" s="320">
        <f>VLOOKUP($B12,'Sintesi (CFI-TS)'!$C$30:$AE$57,26,FALSE)</f>
        <v>0</v>
      </c>
      <c r="NY12" s="320">
        <f>VLOOKUP($B12,'Sintesi (CFI-TS)'!$C$30:$AE$57,26,FALSE)</f>
        <v>0</v>
      </c>
      <c r="NZ12" s="320">
        <f>VLOOKUP($B12,'Sintesi (CFI-TS)'!$C$30:$AE$57,26,FALSE)</f>
        <v>0</v>
      </c>
      <c r="OA12" s="320">
        <f>VLOOKUP($B12,'Sintesi (CFI-TS)'!$C$30:$AE$57,26,FALSE)</f>
        <v>0</v>
      </c>
      <c r="OB12" s="320">
        <f>VLOOKUP($B12,'Sintesi (CFI-TS)'!$C$30:$AE$57,26,FALSE)</f>
        <v>0</v>
      </c>
      <c r="OC12" s="320">
        <f>VLOOKUP($B12,'Sintesi (CFI-TS)'!$C$30:$AE$57,26,FALSE)</f>
        <v>0</v>
      </c>
      <c r="OD12" s="320">
        <f>VLOOKUP($B12,'Sintesi (CFI-TS)'!$C$30:$AE$57,26,FALSE)</f>
        <v>0</v>
      </c>
      <c r="OE12" s="320">
        <f>VLOOKUP($B12,'Sintesi (CFI-TS)'!$C$30:$AE$57,26,FALSE)</f>
        <v>0</v>
      </c>
      <c r="OF12" s="320">
        <f>VLOOKUP($B12,'Sintesi (CFI-TS)'!$C$30:$AE$57,26,FALSE)</f>
        <v>0</v>
      </c>
      <c r="OG12" s="320">
        <f>VLOOKUP($B12,'Sintesi (CFI-TS)'!$C$30:$AE$57,26,FALSE)</f>
        <v>0</v>
      </c>
      <c r="OH12" s="320">
        <f>VLOOKUP($B12,'Sintesi (CFI-TS)'!$C$30:$AE$57,26,FALSE)</f>
        <v>0</v>
      </c>
      <c r="OI12" s="320">
        <f>VLOOKUP($B12,'Sintesi (CFI-TS)'!$C$30:$AE$57,26,FALSE)</f>
        <v>0</v>
      </c>
      <c r="OJ12" s="320">
        <f>VLOOKUP($B12,'Sintesi (CFI-TS)'!$C$30:$AE$57,26,FALSE)</f>
        <v>0</v>
      </c>
      <c r="OK12" s="320">
        <f>VLOOKUP($B12,'Sintesi (CFI-TS)'!$C$30:$AE$57,26,FALSE)</f>
        <v>0</v>
      </c>
      <c r="OL12" s="320">
        <f>VLOOKUP($B12,'Sintesi (CFI-TS)'!$C$30:$AE$57,26,FALSE)</f>
        <v>0</v>
      </c>
      <c r="OM12" s="320">
        <f>VLOOKUP($B12,'Sintesi (CFI-TS)'!$C$30:$AE$57,26,FALSE)</f>
        <v>0</v>
      </c>
      <c r="ON12" s="320">
        <f>VLOOKUP($B12,'Sintesi (CFI-TS)'!$C$30:$AE$57,26,FALSE)</f>
        <v>0</v>
      </c>
      <c r="OO12" s="320">
        <f>VLOOKUP($B12,'Sintesi (CFI-TS)'!$C$30:$AE$57,26,FALSE)</f>
        <v>0</v>
      </c>
      <c r="OP12" s="320">
        <f>VLOOKUP($B12,'Sintesi (CFI-TS)'!$C$30:$AE$57,26,FALSE)</f>
        <v>0</v>
      </c>
      <c r="OQ12" s="320">
        <f>VLOOKUP($B12,'Sintesi (CFI-TS)'!$C$30:$AE$57,26,FALSE)</f>
        <v>0</v>
      </c>
      <c r="OR12" s="320">
        <f>VLOOKUP($B12,'Sintesi (CFI-TS)'!$C$30:$AE$57,26,FALSE)</f>
        <v>0</v>
      </c>
      <c r="OS12" s="320">
        <f>VLOOKUP($B12,'Sintesi (CFI-TS)'!$C$30:$AE$57,26,FALSE)</f>
        <v>0</v>
      </c>
      <c r="OT12" s="320">
        <f>VLOOKUP($B12,'Sintesi (CFI-TS)'!$C$30:$AE$57,26,FALSE)</f>
        <v>0</v>
      </c>
      <c r="OU12" s="320">
        <f>VLOOKUP($B12,'Sintesi (CFI-TS)'!$C$30:$AE$57,26,FALSE)</f>
        <v>0</v>
      </c>
      <c r="OV12" s="320">
        <f>VLOOKUP($B12,'Sintesi (CFI-TS)'!$C$30:$AE$57,26,FALSE)</f>
        <v>0</v>
      </c>
      <c r="OW12" s="320">
        <f>VLOOKUP($B12,'Sintesi (CFI-TS)'!$C$30:$AE$57,26,FALSE)</f>
        <v>0</v>
      </c>
      <c r="OX12" s="320">
        <f>VLOOKUP($B12,'Sintesi (CFI-TS)'!$C$30:$AE$57,26,FALSE)</f>
        <v>0</v>
      </c>
      <c r="OY12" s="320">
        <f>VLOOKUP($B12,'Sintesi (CFI-TS)'!$C$30:$AE$57,26,FALSE)</f>
        <v>0</v>
      </c>
      <c r="OZ12" s="320">
        <f>VLOOKUP($B12,'Sintesi (CFI-TS)'!$C$30:$AE$57,26,FALSE)</f>
        <v>0</v>
      </c>
      <c r="PA12" s="320">
        <f>VLOOKUP($B12,'Sintesi (CFI-TS)'!$C$30:$AE$57,26,FALSE)</f>
        <v>0</v>
      </c>
      <c r="PB12" s="320">
        <f>VLOOKUP($B12,'Sintesi (CFI-TS)'!$C$30:$AE$57,26,FALSE)</f>
        <v>0</v>
      </c>
      <c r="PC12" s="320">
        <f>VLOOKUP($B12,'Sintesi (CFI-TS)'!$C$30:$AE$57,26,FALSE)</f>
        <v>0</v>
      </c>
      <c r="PD12" s="320">
        <f>VLOOKUP($B12,'Sintesi (CFI-TS)'!$C$30:$AE$57,26,FALSE)</f>
        <v>0</v>
      </c>
      <c r="PE12" s="320">
        <f>VLOOKUP($B12,'Sintesi (CFI-TS)'!$C$30:$AE$57,26,FALSE)</f>
        <v>0</v>
      </c>
      <c r="PF12" s="320">
        <f>VLOOKUP($B12,'Sintesi (CFI-TS)'!$C$30:$AE$57,26,FALSE)</f>
        <v>0</v>
      </c>
      <c r="PG12" s="320">
        <f>VLOOKUP($B12,'Sintesi (CFI-TS)'!$C$30:$AE$57,26,FALSE)</f>
        <v>0</v>
      </c>
      <c r="PH12" s="320">
        <f>VLOOKUP($B12,'Sintesi (CFI-TS)'!$C$30:$AE$57,26,FALSE)</f>
        <v>0</v>
      </c>
      <c r="PI12" s="320">
        <f>VLOOKUP($B12,'Sintesi (CFI-TS)'!$C$30:$AE$57,26,FALSE)</f>
        <v>0</v>
      </c>
      <c r="PJ12" s="320">
        <f>VLOOKUP($B12,'Sintesi (CFI-TS)'!$C$30:$AE$57,26,FALSE)</f>
        <v>0</v>
      </c>
      <c r="PK12" s="320">
        <f>VLOOKUP($B12,'Sintesi (CFI-TS)'!$C$30:$AE$57,26,FALSE)</f>
        <v>0</v>
      </c>
      <c r="PL12" s="320">
        <f>VLOOKUP($B12,'Sintesi (CFI-TS)'!$C$30:$AE$57,26,FALSE)</f>
        <v>0</v>
      </c>
      <c r="PM12" s="320">
        <f>VLOOKUP($B12,'Sintesi (CFI-TS)'!$C$30:$AE$57,26,FALSE)</f>
        <v>0</v>
      </c>
      <c r="PN12" s="320">
        <f>VLOOKUP($B12,'Sintesi (CFI-TS)'!$C$30:$AE$57,26,FALSE)</f>
        <v>0</v>
      </c>
      <c r="PO12" s="320">
        <f>VLOOKUP($B12,'Sintesi (CFI-TS)'!$C$30:$AE$57,26,FALSE)</f>
        <v>0</v>
      </c>
      <c r="PP12" s="320">
        <f>VLOOKUP($B12,'Sintesi (CFI-TS)'!$C$30:$AE$57,26,FALSE)</f>
        <v>0</v>
      </c>
      <c r="PQ12" s="320">
        <f>VLOOKUP($B12,'Sintesi (CFI-TS)'!$C$30:$AE$57,26,FALSE)</f>
        <v>0</v>
      </c>
      <c r="PR12" s="320">
        <f>VLOOKUP($B12,'Sintesi (CFI-TS)'!$C$30:$AE$57,26,FALSE)</f>
        <v>0</v>
      </c>
      <c r="PS12" s="320">
        <f>VLOOKUP($B12,'Sintesi (CFI-TS)'!$C$30:$AE$57,26,FALSE)</f>
        <v>0</v>
      </c>
      <c r="PT12" s="320">
        <f>VLOOKUP($B12,'Sintesi (CFI-TS)'!$C$30:$AE$57,26,FALSE)</f>
        <v>0</v>
      </c>
      <c r="PU12" s="320">
        <f>VLOOKUP($B12,'Sintesi (CFI-TS)'!$C$30:$AE$57,26,FALSE)</f>
        <v>0</v>
      </c>
      <c r="PV12" s="320"/>
      <c r="PW12" s="320"/>
      <c r="PX12" s="320"/>
      <c r="PY12" s="321">
        <v>0</v>
      </c>
      <c r="PZ12" s="321">
        <v>0</v>
      </c>
      <c r="QA12" s="321">
        <v>0</v>
      </c>
      <c r="QB12" s="321">
        <v>0</v>
      </c>
      <c r="QC12" s="321">
        <v>0</v>
      </c>
      <c r="QD12" s="321">
        <v>0</v>
      </c>
      <c r="QE12" s="321">
        <v>0</v>
      </c>
      <c r="QF12" s="321">
        <v>0</v>
      </c>
      <c r="QG12" s="321">
        <v>0</v>
      </c>
      <c r="QH12" s="321">
        <v>0</v>
      </c>
      <c r="QI12" s="321">
        <v>0</v>
      </c>
      <c r="QJ12" s="321">
        <v>0</v>
      </c>
      <c r="QK12" s="321">
        <v>0</v>
      </c>
      <c r="QL12" s="321">
        <v>0</v>
      </c>
      <c r="QM12" s="321">
        <v>0</v>
      </c>
      <c r="QN12" s="321">
        <v>0</v>
      </c>
      <c r="QO12" s="321">
        <v>0</v>
      </c>
      <c r="QP12" s="321">
        <v>0</v>
      </c>
      <c r="QQ12" s="321">
        <v>0</v>
      </c>
      <c r="QR12" s="321">
        <v>0</v>
      </c>
      <c r="QS12" s="321">
        <v>0</v>
      </c>
      <c r="QT12" s="321">
        <v>0</v>
      </c>
      <c r="QU12" s="321">
        <v>0</v>
      </c>
      <c r="QV12" s="321">
        <f>VLOOKUP($B12,'Sintesi (CFI-TS)'!$C$30:$AE$57,28,FALSE)</f>
        <v>0</v>
      </c>
      <c r="QW12" s="321">
        <f>VLOOKUP($B12,'Sintesi (CFI-TS)'!$C$30:$AE$57,28,FALSE)</f>
        <v>0</v>
      </c>
      <c r="QX12" s="321">
        <f>VLOOKUP($B12,'Sintesi (CFI-TS)'!$C$30:$AE$57,28,FALSE)</f>
        <v>0</v>
      </c>
      <c r="QY12" s="321">
        <f>VLOOKUP($B12,'Sintesi (CFI-TS)'!$C$30:$AE$57,28,FALSE)</f>
        <v>0</v>
      </c>
      <c r="QZ12" s="321">
        <f>VLOOKUP($B12,'Sintesi (CFI-TS)'!$C$30:$AE$57,28,FALSE)</f>
        <v>0</v>
      </c>
      <c r="RA12" s="321">
        <f>VLOOKUP($B12,'Sintesi (CFI-TS)'!$C$30:$AE$57,28,FALSE)</f>
        <v>0</v>
      </c>
      <c r="RB12" s="321">
        <f>VLOOKUP($B12,'Sintesi (CFI-TS)'!$C$30:$AE$57,28,FALSE)</f>
        <v>0</v>
      </c>
      <c r="RC12" s="321">
        <f>VLOOKUP($B12,'Sintesi (CFI-TS)'!$C$30:$AE$57,28,FALSE)</f>
        <v>0</v>
      </c>
      <c r="RD12" s="321">
        <f>VLOOKUP($B12,'Sintesi (CFI-TS)'!$C$30:$AE$57,28,FALSE)</f>
        <v>0</v>
      </c>
      <c r="RE12" s="321">
        <f>VLOOKUP($B12,'Sintesi (CFI-TS)'!$C$30:$AE$57,28,FALSE)</f>
        <v>0</v>
      </c>
      <c r="RF12" s="321">
        <f>VLOOKUP($B12,'Sintesi (CFI-TS)'!$C$30:$AE$57,28,FALSE)</f>
        <v>0</v>
      </c>
      <c r="RG12" s="321">
        <f>VLOOKUP($B12,'Sintesi (CFI-TS)'!$C$30:$AE$57,28,FALSE)</f>
        <v>0</v>
      </c>
      <c r="RH12" s="321">
        <f>VLOOKUP($B12,'Sintesi (CFI-TS)'!$C$30:$AE$57,28,FALSE)</f>
        <v>0</v>
      </c>
      <c r="RI12" s="321">
        <f>VLOOKUP($B12,'Sintesi (CFI-TS)'!$C$30:$AE$57,28,FALSE)</f>
        <v>0</v>
      </c>
      <c r="RJ12" s="321">
        <f>VLOOKUP($B12,'Sintesi (CFI-TS)'!$C$30:$AE$57,28,FALSE)</f>
        <v>0</v>
      </c>
      <c r="RK12" s="321">
        <f>VLOOKUP($B12,'Sintesi (CFI-TS)'!$C$30:$AE$57,28,FALSE)</f>
        <v>0</v>
      </c>
      <c r="RL12" s="321">
        <f>VLOOKUP($B12,'Sintesi (CFI-TS)'!$C$30:$AE$57,28,FALSE)</f>
        <v>0</v>
      </c>
      <c r="RM12" s="321">
        <f>VLOOKUP($B12,'Sintesi (CFI-TS)'!$C$30:$AE$57,28,FALSE)</f>
        <v>0</v>
      </c>
      <c r="RN12" s="321">
        <f>VLOOKUP($B12,'Sintesi (CFI-TS)'!$C$30:$AE$57,28,FALSE)</f>
        <v>0</v>
      </c>
      <c r="RO12" s="321">
        <f>VLOOKUP($B12,'Sintesi (CFI-TS)'!$C$30:$AE$57,28,FALSE)</f>
        <v>0</v>
      </c>
      <c r="RP12" s="321">
        <f>VLOOKUP($B12,'Sintesi (CFI-TS)'!$C$30:$AE$57,28,FALSE)</f>
        <v>0</v>
      </c>
      <c r="RQ12" s="321">
        <f>VLOOKUP($B12,'Sintesi (CFI-TS)'!$C$30:$AE$57,28,FALSE)</f>
        <v>0</v>
      </c>
      <c r="RR12" s="321">
        <f>VLOOKUP($B12,'Sintesi (CFI-TS)'!$C$30:$AE$57,28,FALSE)</f>
        <v>0</v>
      </c>
      <c r="RS12" s="321">
        <f>VLOOKUP($B12,'Sintesi (CFI-TS)'!$C$30:$AE$57,28,FALSE)</f>
        <v>0</v>
      </c>
      <c r="RT12" s="321">
        <f>VLOOKUP($B12,'Sintesi (CFI-TS)'!$C$30:$AE$57,28,FALSE)</f>
        <v>0</v>
      </c>
      <c r="RU12" s="321">
        <f>VLOOKUP($B12,'Sintesi (CFI-TS)'!$C$30:$AE$57,28,FALSE)</f>
        <v>0</v>
      </c>
      <c r="RV12" s="321">
        <f>VLOOKUP($B12,'Sintesi (CFI-TS)'!$C$30:$AE$57,28,FALSE)</f>
        <v>0</v>
      </c>
      <c r="RW12" s="321">
        <f>VLOOKUP($B12,'Sintesi (CFI-TS)'!$C$30:$AE$57,28,FALSE)</f>
        <v>0</v>
      </c>
      <c r="RX12" s="321">
        <f>VLOOKUP($B12,'Sintesi (CFI-TS)'!$C$30:$AE$57,28,FALSE)</f>
        <v>0</v>
      </c>
      <c r="RY12" s="321">
        <f>VLOOKUP($B12,'Sintesi (CFI-TS)'!$C$30:$AE$57,28,FALSE)</f>
        <v>0</v>
      </c>
      <c r="RZ12" s="321">
        <f>VLOOKUP($B12,'Sintesi (CFI-TS)'!$C$30:$AE$57,28,FALSE)</f>
        <v>0</v>
      </c>
      <c r="SA12" s="321">
        <f>VLOOKUP($B12,'Sintesi (CFI-TS)'!$C$30:$AE$57,28,FALSE)</f>
        <v>0</v>
      </c>
      <c r="SB12" s="321">
        <f>VLOOKUP($B12,'Sintesi (CFI-TS)'!$C$30:$AE$57,28,FALSE)</f>
        <v>0</v>
      </c>
      <c r="SC12" s="321">
        <f>VLOOKUP($B12,'Sintesi (CFI-TS)'!$C$30:$AE$57,28,FALSE)</f>
        <v>0</v>
      </c>
      <c r="SD12" s="321">
        <f>VLOOKUP($B12,'Sintesi (CFI-TS)'!$C$30:$AE$57,28,FALSE)</f>
        <v>0</v>
      </c>
      <c r="SE12" s="321">
        <f>VLOOKUP($B12,'Sintesi (CFI-TS)'!$C$30:$AE$57,28,FALSE)</f>
        <v>0</v>
      </c>
      <c r="SF12" s="321">
        <f>VLOOKUP($B12,'Sintesi (CFI-TS)'!$C$30:$AE$57,28,FALSE)</f>
        <v>0</v>
      </c>
      <c r="SG12" s="321">
        <f>VLOOKUP($B12,'Sintesi (CFI-TS)'!$C$30:$AE$57,28,FALSE)</f>
        <v>0</v>
      </c>
      <c r="SH12" s="321">
        <f>VLOOKUP($B12,'Sintesi (CFI-TS)'!$C$30:$AE$57,28,FALSE)</f>
        <v>0</v>
      </c>
      <c r="SI12" s="321">
        <f>VLOOKUP($B12,'Sintesi (CFI-TS)'!$C$30:$AE$57,28,FALSE)</f>
        <v>0</v>
      </c>
      <c r="SJ12" s="321">
        <f>VLOOKUP($B12,'Sintesi (CFI-TS)'!$C$30:$AE$57,28,FALSE)</f>
        <v>0</v>
      </c>
      <c r="SK12" s="321">
        <f>VLOOKUP($B12,'Sintesi (CFI-TS)'!$C$30:$AE$57,28,FALSE)</f>
        <v>0</v>
      </c>
      <c r="SL12" s="321">
        <f>VLOOKUP($B12,'Sintesi (CFI-TS)'!$C$30:$AE$57,28,FALSE)</f>
        <v>0</v>
      </c>
      <c r="SM12" s="321">
        <f>VLOOKUP($B12,'Sintesi (CFI-TS)'!$C$30:$AE$57,28,FALSE)</f>
        <v>0</v>
      </c>
      <c r="SN12" s="321">
        <f>VLOOKUP($B12,'Sintesi (CFI-TS)'!$C$30:$AE$57,28,FALSE)</f>
        <v>0</v>
      </c>
      <c r="SO12" s="321">
        <f>VLOOKUP($B12,'Sintesi (CFI-TS)'!$C$30:$AE$57,28,FALSE)</f>
        <v>0</v>
      </c>
      <c r="SP12" s="321">
        <f>VLOOKUP($B12,'Sintesi (CFI-TS)'!$C$30:$AE$57,28,FALSE)</f>
        <v>0</v>
      </c>
      <c r="SQ12" s="321">
        <f>VLOOKUP($B12,'Sintesi (CFI-TS)'!$C$30:$AE$57,28,FALSE)</f>
        <v>0</v>
      </c>
      <c r="SR12" s="321">
        <f>VLOOKUP($B12,'Sintesi (CFI-TS)'!$C$30:$AE$57,28,FALSE)</f>
        <v>0</v>
      </c>
      <c r="SS12" s="321">
        <f>VLOOKUP($B12,'Sintesi (CFI-TS)'!$C$30:$AE$57,28,FALSE)</f>
        <v>0</v>
      </c>
      <c r="ST12" s="321">
        <f>VLOOKUP($B12,'Sintesi (CFI-TS)'!$C$30:$AE$57,28,FALSE)</f>
        <v>0</v>
      </c>
      <c r="SU12" s="321">
        <f>VLOOKUP($B12,'Sintesi (CFI-TS)'!$C$30:$AE$57,28,FALSE)</f>
        <v>0</v>
      </c>
      <c r="SV12" s="321">
        <f>VLOOKUP($B12,'Sintesi (CFI-TS)'!$C$30:$AE$57,28,FALSE)</f>
        <v>0</v>
      </c>
      <c r="SW12" s="321">
        <f>VLOOKUP($B12,'Sintesi (CFI-TS)'!$C$30:$AE$57,28,FALSE)</f>
        <v>0</v>
      </c>
      <c r="SX12" s="321">
        <f>VLOOKUP($B12,'Sintesi (CFI-TS)'!$C$30:$AE$57,28,FALSE)</f>
        <v>0</v>
      </c>
      <c r="SY12" s="321">
        <f>VLOOKUP($B12,'Sintesi (CFI-TS)'!$C$30:$AE$57,28,FALSE)</f>
        <v>0</v>
      </c>
      <c r="SZ12" s="321">
        <f>VLOOKUP($B12,'Sintesi (CFI-TS)'!$C$30:$AE$57,28,FALSE)</f>
        <v>0</v>
      </c>
      <c r="TA12" s="321">
        <f>VLOOKUP($B12,'Sintesi (CFI-TS)'!$C$30:$AE$57,28,FALSE)</f>
        <v>0</v>
      </c>
      <c r="TB12" s="321">
        <f>VLOOKUP($B12,'Sintesi (CFI-TS)'!$C$30:$AE$57,28,FALSE)</f>
        <v>0</v>
      </c>
      <c r="TC12" s="321">
        <f>VLOOKUP($B12,'Sintesi (CFI-TS)'!$C$30:$AE$57,28,FALSE)</f>
        <v>0</v>
      </c>
      <c r="TD12" s="321">
        <f>VLOOKUP($B12,'Sintesi (CFI-TS)'!$C$30:$AE$57,28,FALSE)</f>
        <v>0</v>
      </c>
      <c r="TE12" s="321">
        <f>VLOOKUP($B12,'Sintesi (CFI-TS)'!$C$30:$AE$57,28,FALSE)</f>
        <v>0</v>
      </c>
      <c r="TF12" s="321">
        <f>VLOOKUP($B12,'Sintesi (CFI-TS)'!$C$30:$AE$57,28,FALSE)</f>
        <v>0</v>
      </c>
      <c r="TG12" s="321">
        <f>VLOOKUP($B12,'Sintesi (CFI-TS)'!$C$30:$AE$57,28,FALSE)</f>
        <v>0</v>
      </c>
      <c r="TH12" s="321">
        <f>VLOOKUP($B12,'Sintesi (CFI-TS)'!$C$30:$AE$57,28,FALSE)</f>
        <v>0</v>
      </c>
      <c r="TI12" s="321">
        <f>VLOOKUP($B12,'Sintesi (CFI-TS)'!$C$30:$AE$57,28,FALSE)</f>
        <v>0</v>
      </c>
      <c r="TJ12" s="321">
        <f>VLOOKUP($B12,'Sintesi (CFI-TS)'!$C$30:$AE$57,28,FALSE)</f>
        <v>0</v>
      </c>
      <c r="TK12" s="321">
        <f>VLOOKUP($B12,'Sintesi (CFI-TS)'!$C$30:$AE$57,28,FALSE)</f>
        <v>0</v>
      </c>
      <c r="TL12" s="321">
        <f>VLOOKUP($B12,'Sintesi (CFI-TS)'!$C$30:$AE$57,28,FALSE)</f>
        <v>0</v>
      </c>
      <c r="TM12" s="321">
        <f>VLOOKUP($B12,'Sintesi (CFI-TS)'!$C$30:$AE$57,28,FALSE)</f>
        <v>0</v>
      </c>
      <c r="TN12" s="321">
        <f>VLOOKUP($B12,'Sintesi (CFI-TS)'!$C$30:$AE$57,28,FALSE)</f>
        <v>0</v>
      </c>
      <c r="TO12" s="321">
        <f>VLOOKUP($B12,'Sintesi (CFI-TS)'!$C$30:$AE$57,28,FALSE)</f>
        <v>0</v>
      </c>
      <c r="TP12" s="321">
        <f>VLOOKUP($B12,'Sintesi (CFI-TS)'!$C$30:$AE$57,28,FALSE)</f>
        <v>0</v>
      </c>
      <c r="TQ12" s="321">
        <f>VLOOKUP($B12,'Sintesi (CFI-TS)'!$C$30:$AE$57,28,FALSE)</f>
        <v>0</v>
      </c>
      <c r="TR12" s="321">
        <f>VLOOKUP($B12,'Sintesi (CFI-TS)'!$C$30:$AE$57,28,FALSE)</f>
        <v>0</v>
      </c>
      <c r="TS12" s="321">
        <f>VLOOKUP($B12,'Sintesi (CFI-TS)'!$C$30:$AE$57,28,FALSE)</f>
        <v>0</v>
      </c>
      <c r="TT12" s="321">
        <f>VLOOKUP($B12,'Sintesi (CFI-TS)'!$C$30:$AE$57,28,FALSE)</f>
        <v>0</v>
      </c>
      <c r="TU12" s="321">
        <f>VLOOKUP($B12,'Sintesi (CFI-TS)'!$C$30:$AE$57,28,FALSE)</f>
        <v>0</v>
      </c>
      <c r="TV12" s="321">
        <f>VLOOKUP($B12,'Sintesi (CFI-TS)'!$C$30:$AE$57,28,FALSE)</f>
        <v>0</v>
      </c>
      <c r="TW12" s="321">
        <f>VLOOKUP($B12,'Sintesi (CFI-TS)'!$C$30:$AE$57,28,FALSE)</f>
        <v>0</v>
      </c>
      <c r="TX12" s="321">
        <f>VLOOKUP($B12,'Sintesi (CFI-TS)'!$C$30:$AE$57,28,FALSE)</f>
        <v>0</v>
      </c>
      <c r="TY12" s="321"/>
      <c r="TZ12" s="321"/>
      <c r="UA12" s="321"/>
      <c r="UB12" s="322">
        <v>0</v>
      </c>
      <c r="UC12" s="322">
        <v>0</v>
      </c>
      <c r="UD12" s="322">
        <v>0</v>
      </c>
      <c r="UE12" s="322">
        <v>0</v>
      </c>
      <c r="UF12" s="322">
        <v>0</v>
      </c>
      <c r="UG12" s="322">
        <v>0</v>
      </c>
      <c r="UH12" s="322">
        <v>0</v>
      </c>
      <c r="UI12" s="322">
        <v>0</v>
      </c>
      <c r="UJ12" s="322">
        <v>0</v>
      </c>
      <c r="UK12" s="322">
        <v>0</v>
      </c>
      <c r="UL12" s="322">
        <v>0</v>
      </c>
      <c r="UM12" s="322">
        <v>0</v>
      </c>
      <c r="UN12" s="322">
        <v>0</v>
      </c>
      <c r="UO12" s="322">
        <v>0</v>
      </c>
      <c r="UP12" s="322">
        <v>0</v>
      </c>
      <c r="UQ12" s="322">
        <v>0</v>
      </c>
      <c r="UR12" s="322">
        <v>0</v>
      </c>
      <c r="US12" s="322">
        <v>0</v>
      </c>
      <c r="UT12" s="322">
        <v>0</v>
      </c>
      <c r="UU12" s="322">
        <v>0</v>
      </c>
      <c r="UV12" s="322">
        <v>0</v>
      </c>
      <c r="UW12" s="322">
        <v>0</v>
      </c>
      <c r="UX12" s="322">
        <v>0</v>
      </c>
      <c r="UY12" s="322">
        <f>VLOOKUP($B12,'Sintesi (CFI-TS)'!$C$30:$AE$57,29,FALSE)</f>
        <v>0</v>
      </c>
      <c r="UZ12" s="322">
        <f>VLOOKUP($B12,'Sintesi (CFI-TS)'!$C$30:$AE$57,29,FALSE)</f>
        <v>0</v>
      </c>
      <c r="VA12" s="322">
        <f>VLOOKUP($B12,'Sintesi (CFI-TS)'!$C$30:$AE$57,29,FALSE)</f>
        <v>0</v>
      </c>
      <c r="VB12" s="322">
        <f>VLOOKUP($B12,'Sintesi (CFI-TS)'!$C$30:$AE$57,29,FALSE)</f>
        <v>0</v>
      </c>
      <c r="VC12" s="322">
        <f>VLOOKUP($B12,'Sintesi (CFI-TS)'!$C$30:$AE$57,29,FALSE)</f>
        <v>0</v>
      </c>
      <c r="VD12" s="322">
        <f>VLOOKUP($B12,'Sintesi (CFI-TS)'!$C$30:$AE$57,29,FALSE)</f>
        <v>0</v>
      </c>
      <c r="VE12" s="322">
        <f>VLOOKUP($B12,'Sintesi (CFI-TS)'!$C$30:$AE$57,29,FALSE)</f>
        <v>0</v>
      </c>
      <c r="VF12" s="322">
        <f>VLOOKUP($B12,'Sintesi (CFI-TS)'!$C$30:$AE$57,29,FALSE)</f>
        <v>0</v>
      </c>
      <c r="VG12" s="322">
        <f>VLOOKUP($B12,'Sintesi (CFI-TS)'!$C$30:$AE$57,29,FALSE)</f>
        <v>0</v>
      </c>
      <c r="VH12" s="322">
        <f>VLOOKUP($B12,'Sintesi (CFI-TS)'!$C$30:$AE$57,29,FALSE)</f>
        <v>0</v>
      </c>
      <c r="VI12" s="322">
        <f>VLOOKUP($B12,'Sintesi (CFI-TS)'!$C$30:$AE$57,29,FALSE)</f>
        <v>0</v>
      </c>
      <c r="VJ12" s="322">
        <f>VLOOKUP($B12,'Sintesi (CFI-TS)'!$C$30:$AE$57,29,FALSE)</f>
        <v>0</v>
      </c>
      <c r="VK12" s="322">
        <f>VLOOKUP($B12,'Sintesi (CFI-TS)'!$C$30:$AE$57,29,FALSE)</f>
        <v>0</v>
      </c>
      <c r="VL12" s="322">
        <f>VLOOKUP($B12,'Sintesi (CFI-TS)'!$C$30:$AE$57,29,FALSE)</f>
        <v>0</v>
      </c>
      <c r="VM12" s="322">
        <f>VLOOKUP($B12,'Sintesi (CFI-TS)'!$C$30:$AE$57,29,FALSE)</f>
        <v>0</v>
      </c>
      <c r="VN12" s="322">
        <f>VLOOKUP($B12,'Sintesi (CFI-TS)'!$C$30:$AE$57,29,FALSE)</f>
        <v>0</v>
      </c>
      <c r="VO12" s="322">
        <f>VLOOKUP($B12,'Sintesi (CFI-TS)'!$C$30:$AE$57,29,FALSE)</f>
        <v>0</v>
      </c>
      <c r="VP12" s="322">
        <f>VLOOKUP($B12,'Sintesi (CFI-TS)'!$C$30:$AE$57,29,FALSE)</f>
        <v>0</v>
      </c>
      <c r="VQ12" s="322">
        <f>VLOOKUP($B12,'Sintesi (CFI-TS)'!$C$30:$AE$57,29,FALSE)</f>
        <v>0</v>
      </c>
      <c r="VR12" s="322">
        <f>VLOOKUP($B12,'Sintesi (CFI-TS)'!$C$30:$AE$57,29,FALSE)</f>
        <v>0</v>
      </c>
      <c r="VS12" s="322">
        <f>VLOOKUP($B12,'Sintesi (CFI-TS)'!$C$30:$AE$57,29,FALSE)</f>
        <v>0</v>
      </c>
      <c r="VT12" s="322">
        <f>VLOOKUP($B12,'Sintesi (CFI-TS)'!$C$30:$AE$57,29,FALSE)</f>
        <v>0</v>
      </c>
      <c r="VU12" s="322">
        <f>VLOOKUP($B12,'Sintesi (CFI-TS)'!$C$30:$AE$57,29,FALSE)</f>
        <v>0</v>
      </c>
      <c r="VV12" s="322">
        <f>VLOOKUP($B12,'Sintesi (CFI-TS)'!$C$30:$AE$57,29,FALSE)</f>
        <v>0</v>
      </c>
      <c r="VW12" s="322">
        <f>VLOOKUP($B12,'Sintesi (CFI-TS)'!$C$30:$AE$57,29,FALSE)</f>
        <v>0</v>
      </c>
      <c r="VX12" s="322">
        <f>VLOOKUP($B12,'Sintesi (CFI-TS)'!$C$30:$AE$57,29,FALSE)</f>
        <v>0</v>
      </c>
      <c r="VY12" s="322">
        <f>VLOOKUP($B12,'Sintesi (CFI-TS)'!$C$30:$AE$57,29,FALSE)</f>
        <v>0</v>
      </c>
      <c r="VZ12" s="322">
        <f>VLOOKUP($B12,'Sintesi (CFI-TS)'!$C$30:$AE$57,29,FALSE)</f>
        <v>0</v>
      </c>
      <c r="WA12" s="322">
        <f>VLOOKUP($B12,'Sintesi (CFI-TS)'!$C$30:$AE$57,29,FALSE)</f>
        <v>0</v>
      </c>
      <c r="WB12" s="322">
        <f>VLOOKUP($B12,'Sintesi (CFI-TS)'!$C$30:$AE$57,29,FALSE)</f>
        <v>0</v>
      </c>
      <c r="WC12" s="322">
        <f>VLOOKUP($B12,'Sintesi (CFI-TS)'!$C$30:$AE$57,29,FALSE)</f>
        <v>0</v>
      </c>
      <c r="WD12" s="322">
        <f>VLOOKUP($B12,'Sintesi (CFI-TS)'!$C$30:$AE$57,29,FALSE)</f>
        <v>0</v>
      </c>
      <c r="WE12" s="322">
        <f>VLOOKUP($B12,'Sintesi (CFI-TS)'!$C$30:$AE$57,29,FALSE)</f>
        <v>0</v>
      </c>
      <c r="WF12" s="322">
        <f>VLOOKUP($B12,'Sintesi (CFI-TS)'!$C$30:$AE$57,29,FALSE)</f>
        <v>0</v>
      </c>
      <c r="WG12" s="322">
        <f>VLOOKUP($B12,'Sintesi (CFI-TS)'!$C$30:$AE$57,29,FALSE)</f>
        <v>0</v>
      </c>
      <c r="WH12" s="322">
        <f>VLOOKUP($B12,'Sintesi (CFI-TS)'!$C$30:$AE$57,29,FALSE)</f>
        <v>0</v>
      </c>
      <c r="WI12" s="322">
        <f>VLOOKUP($B12,'Sintesi (CFI-TS)'!$C$30:$AE$57,29,FALSE)</f>
        <v>0</v>
      </c>
      <c r="WJ12" s="322">
        <f>VLOOKUP($B12,'Sintesi (CFI-TS)'!$C$30:$AE$57,29,FALSE)</f>
        <v>0</v>
      </c>
      <c r="WK12" s="322">
        <f>VLOOKUP($B12,'Sintesi (CFI-TS)'!$C$30:$AE$57,29,FALSE)</f>
        <v>0</v>
      </c>
      <c r="WL12" s="322">
        <f>VLOOKUP($B12,'Sintesi (CFI-TS)'!$C$30:$AE$57,29,FALSE)</f>
        <v>0</v>
      </c>
      <c r="WM12" s="322">
        <f>VLOOKUP($B12,'Sintesi (CFI-TS)'!$C$30:$AE$57,29,FALSE)</f>
        <v>0</v>
      </c>
      <c r="WN12" s="322">
        <f>VLOOKUP($B12,'Sintesi (CFI-TS)'!$C$30:$AE$57,29,FALSE)</f>
        <v>0</v>
      </c>
      <c r="WO12" s="322">
        <f>VLOOKUP($B12,'Sintesi (CFI-TS)'!$C$30:$AE$57,29,FALSE)</f>
        <v>0</v>
      </c>
      <c r="WP12" s="322">
        <f>VLOOKUP($B12,'Sintesi (CFI-TS)'!$C$30:$AE$57,29,FALSE)</f>
        <v>0</v>
      </c>
      <c r="WQ12" s="322">
        <f>VLOOKUP($B12,'Sintesi (CFI-TS)'!$C$30:$AE$57,29,FALSE)</f>
        <v>0</v>
      </c>
      <c r="WR12" s="322">
        <f>VLOOKUP($B12,'Sintesi (CFI-TS)'!$C$30:$AE$57,29,FALSE)</f>
        <v>0</v>
      </c>
      <c r="WS12" s="322">
        <f>VLOOKUP($B12,'Sintesi (CFI-TS)'!$C$30:$AE$57,29,FALSE)</f>
        <v>0</v>
      </c>
      <c r="WT12" s="322">
        <f>VLOOKUP($B12,'Sintesi (CFI-TS)'!$C$30:$AE$57,29,FALSE)</f>
        <v>0</v>
      </c>
      <c r="WU12" s="322">
        <f>VLOOKUP($B12,'Sintesi (CFI-TS)'!$C$30:$AE$57,29,FALSE)</f>
        <v>0</v>
      </c>
      <c r="WV12" s="322">
        <f>VLOOKUP($B12,'Sintesi (CFI-TS)'!$C$30:$AE$57,29,FALSE)</f>
        <v>0</v>
      </c>
      <c r="WW12" s="322">
        <f>VLOOKUP($B12,'Sintesi (CFI-TS)'!$C$30:$AE$57,29,FALSE)</f>
        <v>0</v>
      </c>
      <c r="WX12" s="322">
        <f>VLOOKUP($B12,'Sintesi (CFI-TS)'!$C$30:$AE$57,29,FALSE)</f>
        <v>0</v>
      </c>
      <c r="WY12" s="322">
        <f>VLOOKUP($B12,'Sintesi (CFI-TS)'!$C$30:$AE$57,29,FALSE)</f>
        <v>0</v>
      </c>
      <c r="WZ12" s="322">
        <f>VLOOKUP($B12,'Sintesi (CFI-TS)'!$C$30:$AE$57,29,FALSE)</f>
        <v>0</v>
      </c>
      <c r="XA12" s="322">
        <f>VLOOKUP($B12,'Sintesi (CFI-TS)'!$C$30:$AE$57,29,FALSE)</f>
        <v>0</v>
      </c>
      <c r="XB12" s="322">
        <f>VLOOKUP($B12,'Sintesi (CFI-TS)'!$C$30:$AE$57,29,FALSE)</f>
        <v>0</v>
      </c>
      <c r="XC12" s="322">
        <f>VLOOKUP($B12,'Sintesi (CFI-TS)'!$C$30:$AE$57,29,FALSE)</f>
        <v>0</v>
      </c>
      <c r="XD12" s="322">
        <f>VLOOKUP($B12,'Sintesi (CFI-TS)'!$C$30:$AE$57,29,FALSE)</f>
        <v>0</v>
      </c>
      <c r="XE12" s="322">
        <f>VLOOKUP($B12,'Sintesi (CFI-TS)'!$C$30:$AE$57,29,FALSE)</f>
        <v>0</v>
      </c>
      <c r="XF12" s="322">
        <f>VLOOKUP($B12,'Sintesi (CFI-TS)'!$C$30:$AE$57,29,FALSE)</f>
        <v>0</v>
      </c>
      <c r="XG12" s="322">
        <f>VLOOKUP($B12,'Sintesi (CFI-TS)'!$C$30:$AE$57,29,FALSE)</f>
        <v>0</v>
      </c>
      <c r="XH12" s="322">
        <f>VLOOKUP($B12,'Sintesi (CFI-TS)'!$C$30:$AE$57,29,FALSE)</f>
        <v>0</v>
      </c>
      <c r="XI12" s="322">
        <f>VLOOKUP($B12,'Sintesi (CFI-TS)'!$C$30:$AE$57,29,FALSE)</f>
        <v>0</v>
      </c>
      <c r="XJ12" s="322">
        <f>VLOOKUP($B12,'Sintesi (CFI-TS)'!$C$30:$AE$57,29,FALSE)</f>
        <v>0</v>
      </c>
      <c r="XK12" s="322">
        <f>VLOOKUP($B12,'Sintesi (CFI-TS)'!$C$30:$AE$57,29,FALSE)</f>
        <v>0</v>
      </c>
      <c r="XL12" s="322">
        <f>VLOOKUP($B12,'Sintesi (CFI-TS)'!$C$30:$AE$57,29,FALSE)</f>
        <v>0</v>
      </c>
      <c r="XM12" s="322">
        <f>VLOOKUP($B12,'Sintesi (CFI-TS)'!$C$30:$AE$57,29,FALSE)</f>
        <v>0</v>
      </c>
      <c r="XN12" s="322">
        <f>VLOOKUP($B12,'Sintesi (CFI-TS)'!$C$30:$AE$57,29,FALSE)</f>
        <v>0</v>
      </c>
      <c r="XO12" s="322">
        <f>VLOOKUP($B12,'Sintesi (CFI-TS)'!$C$30:$AE$57,29,FALSE)</f>
        <v>0</v>
      </c>
      <c r="XP12" s="322">
        <f>VLOOKUP($B12,'Sintesi (CFI-TS)'!$C$30:$AE$57,29,FALSE)</f>
        <v>0</v>
      </c>
      <c r="XQ12" s="322">
        <f>VLOOKUP($B12,'Sintesi (CFI-TS)'!$C$30:$AE$57,29,FALSE)</f>
        <v>0</v>
      </c>
      <c r="XR12" s="322">
        <f>VLOOKUP($B12,'Sintesi (CFI-TS)'!$C$30:$AE$57,29,FALSE)</f>
        <v>0</v>
      </c>
      <c r="XS12" s="322">
        <f>VLOOKUP($B12,'Sintesi (CFI-TS)'!$C$30:$AE$57,29,FALSE)</f>
        <v>0</v>
      </c>
      <c r="XT12" s="322">
        <f>VLOOKUP($B12,'Sintesi (CFI-TS)'!$C$30:$AE$57,29,FALSE)</f>
        <v>0</v>
      </c>
      <c r="XU12" s="322">
        <f>VLOOKUP($B12,'Sintesi (CFI-TS)'!$C$30:$AE$57,29,FALSE)</f>
        <v>0</v>
      </c>
      <c r="XV12" s="322">
        <f>VLOOKUP($B12,'Sintesi (CFI-TS)'!$C$30:$AE$57,29,FALSE)</f>
        <v>0</v>
      </c>
      <c r="XW12" s="322">
        <f>VLOOKUP($B12,'Sintesi (CFI-TS)'!$C$30:$AE$57,29,FALSE)</f>
        <v>0</v>
      </c>
      <c r="XX12" s="322">
        <f>VLOOKUP($B12,'Sintesi (CFI-TS)'!$C$30:$AE$57,29,FALSE)</f>
        <v>0</v>
      </c>
      <c r="XY12" s="322">
        <f>VLOOKUP($B12,'Sintesi (CFI-TS)'!$C$30:$AE$57,29,FALSE)</f>
        <v>0</v>
      </c>
      <c r="XZ12" s="322">
        <f>VLOOKUP($B12,'Sintesi (CFI-TS)'!$C$30:$AE$57,29,FALSE)</f>
        <v>0</v>
      </c>
      <c r="YA12" s="322">
        <f>VLOOKUP($B12,'Sintesi (CFI-TS)'!$C$30:$AE$57,29,FALSE)</f>
        <v>0</v>
      </c>
      <c r="YB12" s="322"/>
      <c r="YC12" s="322"/>
      <c r="YD12" s="322"/>
      <c r="YE12" s="501">
        <v>0</v>
      </c>
      <c r="YF12" s="501">
        <v>0</v>
      </c>
      <c r="YG12" s="501">
        <v>0</v>
      </c>
      <c r="YH12" s="501">
        <v>0</v>
      </c>
      <c r="YI12" s="501">
        <v>0</v>
      </c>
      <c r="YJ12" s="501">
        <v>0</v>
      </c>
      <c r="YK12" s="501">
        <v>0</v>
      </c>
      <c r="YL12" s="501">
        <v>0</v>
      </c>
      <c r="YM12" s="501">
        <v>0</v>
      </c>
      <c r="YN12" s="501">
        <v>0</v>
      </c>
      <c r="YO12" s="501">
        <v>0</v>
      </c>
      <c r="YP12" s="501">
        <v>0</v>
      </c>
      <c r="YQ12" s="501">
        <v>0</v>
      </c>
      <c r="YR12" s="501">
        <v>0</v>
      </c>
      <c r="YS12" s="501">
        <v>0</v>
      </c>
      <c r="YT12" s="501">
        <v>0</v>
      </c>
      <c r="YU12" s="501">
        <v>0</v>
      </c>
      <c r="YV12" s="501">
        <v>0</v>
      </c>
      <c r="YW12" s="501">
        <v>0</v>
      </c>
      <c r="YX12" s="501">
        <v>0</v>
      </c>
      <c r="YY12" s="501">
        <v>0</v>
      </c>
      <c r="YZ12" s="501">
        <v>0</v>
      </c>
      <c r="ZA12" s="501">
        <v>0</v>
      </c>
      <c r="ZB12" s="501">
        <f>VLOOKUP($B12,'Sintesi (CFI-TS)'!$C$30:$AE$57,22,FALSE)</f>
        <v>0</v>
      </c>
      <c r="ZC12" s="501">
        <f>VLOOKUP($B12,'Sintesi (CFI-TS)'!$C$30:$AE$57,22,FALSE)</f>
        <v>0</v>
      </c>
      <c r="ZD12" s="501">
        <f>VLOOKUP($B12,'Sintesi (CFI-TS)'!$C$30:$AE$57,22,FALSE)</f>
        <v>0</v>
      </c>
      <c r="ZE12" s="501">
        <f>VLOOKUP($B12,'Sintesi (CFI-TS)'!$C$30:$AE$57,22,FALSE)</f>
        <v>0</v>
      </c>
      <c r="ZF12" s="501">
        <f>VLOOKUP($B12,'Sintesi (CFI-TS)'!$C$30:$AE$57,22,FALSE)</f>
        <v>0</v>
      </c>
      <c r="ZG12" s="501">
        <f>VLOOKUP($B12,'Sintesi (CFI-TS)'!$C$30:$AE$57,22,FALSE)</f>
        <v>0</v>
      </c>
      <c r="ZH12" s="501">
        <f>VLOOKUP($B12,'Sintesi (CFI-TS)'!$C$30:$AE$57,22,FALSE)</f>
        <v>0</v>
      </c>
      <c r="ZI12" s="501">
        <f>VLOOKUP($B12,'Sintesi (CFI-TS)'!$C$30:$AE$57,22,FALSE)</f>
        <v>0</v>
      </c>
      <c r="ZJ12" s="501">
        <f>VLOOKUP($B12,'Sintesi (CFI-TS)'!$C$30:$AE$57,22,FALSE)</f>
        <v>0</v>
      </c>
      <c r="ZK12" s="501">
        <f>VLOOKUP($B12,'Sintesi (CFI-TS)'!$C$30:$AE$57,22,FALSE)</f>
        <v>0</v>
      </c>
      <c r="ZL12" s="501">
        <f>VLOOKUP($B12,'Sintesi (CFI-TS)'!$C$30:$AE$57,22,FALSE)</f>
        <v>0</v>
      </c>
      <c r="ZM12" s="501">
        <f>VLOOKUP($B12,'Sintesi (CFI-TS)'!$C$30:$AE$57,22,FALSE)</f>
        <v>0</v>
      </c>
      <c r="ZN12" s="501">
        <f>VLOOKUP($B12,'Sintesi (CFI-TS)'!$C$30:$AE$57,22,FALSE)</f>
        <v>0</v>
      </c>
      <c r="ZO12" s="501">
        <f>VLOOKUP($B12,'Sintesi (CFI-TS)'!$C$30:$AE$57,22,FALSE)</f>
        <v>0</v>
      </c>
      <c r="ZP12" s="501">
        <f>VLOOKUP($B12,'Sintesi (CFI-TS)'!$C$30:$AE$57,22,FALSE)</f>
        <v>0</v>
      </c>
      <c r="ZQ12" s="501">
        <f>VLOOKUP($B12,'Sintesi (CFI-TS)'!$C$30:$AE$57,22,FALSE)</f>
        <v>0</v>
      </c>
      <c r="ZR12" s="501">
        <f>VLOOKUP($B12,'Sintesi (CFI-TS)'!$C$30:$AE$57,22,FALSE)</f>
        <v>0</v>
      </c>
      <c r="ZS12" s="501">
        <f>VLOOKUP($B12,'Sintesi (CFI-TS)'!$C$30:$AE$57,22,FALSE)</f>
        <v>0</v>
      </c>
      <c r="ZT12" s="501">
        <f>VLOOKUP($B12,'Sintesi (CFI-TS)'!$C$30:$AE$57,22,FALSE)</f>
        <v>0</v>
      </c>
      <c r="ZU12" s="501">
        <f>VLOOKUP($B12,'Sintesi (CFI-TS)'!$C$30:$AE$57,22,FALSE)</f>
        <v>0</v>
      </c>
      <c r="ZV12" s="501">
        <f>VLOOKUP($B12,'Sintesi (CFI-TS)'!$C$30:$AE$57,22,FALSE)</f>
        <v>0</v>
      </c>
      <c r="ZW12" s="501">
        <f>VLOOKUP($B12,'Sintesi (CFI-TS)'!$C$30:$AE$57,22,FALSE)</f>
        <v>0</v>
      </c>
      <c r="ZX12" s="501">
        <f>VLOOKUP($B12,'Sintesi (CFI-TS)'!$C$30:$AE$57,22,FALSE)</f>
        <v>0</v>
      </c>
      <c r="ZY12" s="501">
        <f>VLOOKUP($B12,'Sintesi (CFI-TS)'!$C$30:$AE$57,22,FALSE)</f>
        <v>0</v>
      </c>
      <c r="ZZ12" s="501">
        <f>VLOOKUP($B12,'Sintesi (CFI-TS)'!$C$30:$AE$57,22,FALSE)</f>
        <v>0</v>
      </c>
      <c r="AAA12" s="501">
        <f>VLOOKUP($B12,'Sintesi (CFI-TS)'!$C$30:$AE$57,22,FALSE)</f>
        <v>0</v>
      </c>
      <c r="AAB12" s="501">
        <f>VLOOKUP($B12,'Sintesi (CFI-TS)'!$C$30:$AE$57,22,FALSE)</f>
        <v>0</v>
      </c>
      <c r="AAC12" s="501">
        <f>VLOOKUP($B12,'Sintesi (CFI-TS)'!$C$30:$AE$57,22,FALSE)</f>
        <v>0</v>
      </c>
      <c r="AAD12" s="501">
        <f>VLOOKUP($B12,'Sintesi (CFI-TS)'!$C$30:$AE$57,22,FALSE)</f>
        <v>0</v>
      </c>
      <c r="AAE12" s="501">
        <f>VLOOKUP($B12,'Sintesi (CFI-TS)'!$C$30:$AE$57,22,FALSE)</f>
        <v>0</v>
      </c>
      <c r="AAF12" s="501">
        <f>VLOOKUP($B12,'Sintesi (CFI-TS)'!$C$30:$AE$57,22,FALSE)</f>
        <v>0</v>
      </c>
      <c r="AAG12" s="501">
        <f>VLOOKUP($B12,'Sintesi (CFI-TS)'!$C$30:$AE$57,22,FALSE)</f>
        <v>0</v>
      </c>
      <c r="AAH12" s="501">
        <f>VLOOKUP($B12,'Sintesi (CFI-TS)'!$C$30:$AE$57,22,FALSE)</f>
        <v>0</v>
      </c>
      <c r="AAI12" s="501">
        <f>VLOOKUP($B12,'Sintesi (CFI-TS)'!$C$30:$AE$57,22,FALSE)</f>
        <v>0</v>
      </c>
      <c r="AAJ12" s="501">
        <f>VLOOKUP($B12,'Sintesi (CFI-TS)'!$C$30:$AE$57,22,FALSE)</f>
        <v>0</v>
      </c>
      <c r="AAK12" s="501">
        <f>VLOOKUP($B12,'Sintesi (CFI-TS)'!$C$30:$AE$57,22,FALSE)</f>
        <v>0</v>
      </c>
      <c r="AAL12" s="501">
        <f>VLOOKUP($B12,'Sintesi (CFI-TS)'!$C$30:$AE$57,22,FALSE)</f>
        <v>0</v>
      </c>
      <c r="AAM12" s="501">
        <f>VLOOKUP($B12,'Sintesi (CFI-TS)'!$C$30:$AE$57,22,FALSE)</f>
        <v>0</v>
      </c>
      <c r="AAN12" s="501">
        <f>VLOOKUP($B12,'Sintesi (CFI-TS)'!$C$30:$AE$57,22,FALSE)</f>
        <v>0</v>
      </c>
      <c r="AAO12" s="501">
        <f>VLOOKUP($B12,'Sintesi (CFI-TS)'!$C$30:$AE$57,22,FALSE)</f>
        <v>0</v>
      </c>
      <c r="AAP12" s="501">
        <f>VLOOKUP($B12,'Sintesi (CFI-TS)'!$C$30:$AE$57,22,FALSE)</f>
        <v>0</v>
      </c>
      <c r="AAQ12" s="501">
        <f>VLOOKUP($B12,'Sintesi (CFI-TS)'!$C$30:$AE$57,22,FALSE)</f>
        <v>0</v>
      </c>
      <c r="AAR12" s="501">
        <f>VLOOKUP($B12,'Sintesi (CFI-TS)'!$C$30:$AE$57,22,FALSE)</f>
        <v>0</v>
      </c>
      <c r="AAS12" s="501">
        <f>VLOOKUP($B12,'Sintesi (CFI-TS)'!$C$30:$AE$57,22,FALSE)</f>
        <v>0</v>
      </c>
      <c r="AAT12" s="501">
        <f>VLOOKUP($B12,'Sintesi (CFI-TS)'!$C$30:$AE$57,22,FALSE)</f>
        <v>0</v>
      </c>
      <c r="AAU12" s="501">
        <f>VLOOKUP($B12,'Sintesi (CFI-TS)'!$C$30:$AE$57,22,FALSE)</f>
        <v>0</v>
      </c>
      <c r="AAV12" s="501">
        <f>VLOOKUP($B12,'Sintesi (CFI-TS)'!$C$30:$AE$57,22,FALSE)</f>
        <v>0</v>
      </c>
      <c r="AAW12" s="501">
        <f>VLOOKUP($B12,'Sintesi (CFI-TS)'!$C$30:$AE$57,22,FALSE)</f>
        <v>0</v>
      </c>
      <c r="AAX12" s="501">
        <f>VLOOKUP($B12,'Sintesi (CFI-TS)'!$C$30:$AE$57,22,FALSE)</f>
        <v>0</v>
      </c>
      <c r="AAY12" s="501">
        <f>VLOOKUP($B12,'Sintesi (CFI-TS)'!$C$30:$AE$57,22,FALSE)</f>
        <v>0</v>
      </c>
      <c r="AAZ12" s="501">
        <f>VLOOKUP($B12,'Sintesi (CFI-TS)'!$C$30:$AE$57,22,FALSE)</f>
        <v>0</v>
      </c>
      <c r="ABA12" s="501">
        <f>VLOOKUP($B12,'Sintesi (CFI-TS)'!$C$30:$AE$57,22,FALSE)</f>
        <v>0</v>
      </c>
      <c r="ABB12" s="501">
        <f>VLOOKUP($B12,'Sintesi (CFI-TS)'!$C$30:$AE$57,22,FALSE)</f>
        <v>0</v>
      </c>
      <c r="ABC12" s="501">
        <f>VLOOKUP($B12,'Sintesi (CFI-TS)'!$C$30:$AE$57,22,FALSE)</f>
        <v>0</v>
      </c>
      <c r="ABD12" s="501">
        <f>VLOOKUP($B12,'Sintesi (CFI-TS)'!$C$30:$AE$57,22,FALSE)</f>
        <v>0</v>
      </c>
      <c r="ABE12" s="501">
        <f>VLOOKUP($B12,'Sintesi (CFI-TS)'!$C$30:$AE$57,22,FALSE)</f>
        <v>0</v>
      </c>
      <c r="ABF12" s="501">
        <f>VLOOKUP($B12,'Sintesi (CFI-TS)'!$C$30:$AE$57,22,FALSE)</f>
        <v>0</v>
      </c>
      <c r="ABG12" s="501">
        <f>VLOOKUP($B12,'Sintesi (CFI-TS)'!$C$30:$AE$57,22,FALSE)</f>
        <v>0</v>
      </c>
      <c r="ABH12" s="501">
        <f>VLOOKUP($B12,'Sintesi (CFI-TS)'!$C$30:$AE$57,22,FALSE)</f>
        <v>0</v>
      </c>
      <c r="ABI12" s="501">
        <f>VLOOKUP($B12,'Sintesi (CFI-TS)'!$C$30:$AE$57,22,FALSE)</f>
        <v>0</v>
      </c>
      <c r="ABJ12" s="501">
        <f>VLOOKUP($B12,'Sintesi (CFI-TS)'!$C$30:$AE$57,22,FALSE)</f>
        <v>0</v>
      </c>
      <c r="ABK12" s="501">
        <f>VLOOKUP($B12,'Sintesi (CFI-TS)'!$C$30:$AE$57,22,FALSE)</f>
        <v>0</v>
      </c>
      <c r="ABL12" s="501">
        <f>VLOOKUP($B12,'Sintesi (CFI-TS)'!$C$30:$AE$57,22,FALSE)</f>
        <v>0</v>
      </c>
      <c r="ABM12" s="501">
        <f>VLOOKUP($B12,'Sintesi (CFI-TS)'!$C$30:$AE$57,22,FALSE)</f>
        <v>0</v>
      </c>
      <c r="ABN12" s="501">
        <f>VLOOKUP($B12,'Sintesi (CFI-TS)'!$C$30:$AE$57,22,FALSE)</f>
        <v>0</v>
      </c>
      <c r="ABO12" s="501">
        <f>VLOOKUP($B12,'Sintesi (CFI-TS)'!$C$30:$AE$57,22,FALSE)</f>
        <v>0</v>
      </c>
      <c r="ABP12" s="501">
        <f>VLOOKUP($B12,'Sintesi (CFI-TS)'!$C$30:$AE$57,22,FALSE)</f>
        <v>0</v>
      </c>
      <c r="ABQ12" s="501">
        <f>VLOOKUP($B12,'Sintesi (CFI-TS)'!$C$30:$AE$57,22,FALSE)</f>
        <v>0</v>
      </c>
      <c r="ABR12" s="501">
        <f>VLOOKUP($B12,'Sintesi (CFI-TS)'!$C$30:$AE$57,22,FALSE)</f>
        <v>0</v>
      </c>
      <c r="ABS12" s="501">
        <f>VLOOKUP($B12,'Sintesi (CFI-TS)'!$C$30:$AE$57,22,FALSE)</f>
        <v>0</v>
      </c>
      <c r="ABT12" s="501">
        <f>VLOOKUP($B12,'Sintesi (CFI-TS)'!$C$30:$AE$57,22,FALSE)</f>
        <v>0</v>
      </c>
      <c r="ABU12" s="501">
        <f>VLOOKUP($B12,'Sintesi (CFI-TS)'!$C$30:$AE$57,22,FALSE)</f>
        <v>0</v>
      </c>
      <c r="ABV12" s="501">
        <f>VLOOKUP($B12,'Sintesi (CFI-TS)'!$C$30:$AE$57,22,FALSE)</f>
        <v>0</v>
      </c>
      <c r="ABW12" s="501">
        <f>VLOOKUP($B12,'Sintesi (CFI-TS)'!$C$30:$AE$57,22,FALSE)</f>
        <v>0</v>
      </c>
      <c r="ABX12" s="501">
        <f>VLOOKUP($B12,'Sintesi (CFI-TS)'!$C$30:$AE$57,22,FALSE)</f>
        <v>0</v>
      </c>
      <c r="ABY12" s="501">
        <f>VLOOKUP($B12,'Sintesi (CFI-TS)'!$C$30:$AE$57,22,FALSE)</f>
        <v>0</v>
      </c>
      <c r="ABZ12" s="501">
        <f>VLOOKUP($B12,'Sintesi (CFI-TS)'!$C$30:$AE$57,22,FALSE)</f>
        <v>0</v>
      </c>
      <c r="ACA12" s="501">
        <f>VLOOKUP($B12,'Sintesi (CFI-TS)'!$C$30:$AE$57,22,FALSE)</f>
        <v>0</v>
      </c>
      <c r="ACB12" s="501">
        <f>VLOOKUP($B12,'Sintesi (CFI-TS)'!$C$30:$AE$57,22,FALSE)</f>
        <v>0</v>
      </c>
      <c r="ACC12" s="501">
        <f>VLOOKUP($B12,'Sintesi (CFI-TS)'!$C$30:$AE$57,22,FALSE)</f>
        <v>0</v>
      </c>
      <c r="ACD12" s="501">
        <f>VLOOKUP($B12,'Sintesi (CFI-TS)'!$C$30:$AE$57,22,FALSE)</f>
        <v>0</v>
      </c>
      <c r="ACE12" s="501"/>
      <c r="ACF12" s="501"/>
      <c r="ACG12" s="501"/>
      <c r="ACH12" s="86"/>
      <c r="ACI12" s="88">
        <v>0</v>
      </c>
      <c r="ACJ12" s="87">
        <v>43271</v>
      </c>
      <c r="ACK12" s="89">
        <v>43315</v>
      </c>
      <c r="ACL12" s="80">
        <v>0</v>
      </c>
      <c r="ACM12" s="80">
        <v>0</v>
      </c>
      <c r="ACN12" s="80">
        <v>0</v>
      </c>
      <c r="ACO12" s="80">
        <v>0</v>
      </c>
      <c r="ACP12" s="80">
        <v>0</v>
      </c>
      <c r="ACQ12" s="80">
        <v>0</v>
      </c>
      <c r="ACR12" s="80">
        <v>0</v>
      </c>
      <c r="ACS12" s="80">
        <v>0</v>
      </c>
      <c r="ACT12" s="80">
        <v>0</v>
      </c>
      <c r="ACU12" s="80">
        <v>0</v>
      </c>
      <c r="ACV12" s="80">
        <v>0</v>
      </c>
      <c r="ACW12" s="80">
        <v>0</v>
      </c>
      <c r="ACX12" s="80">
        <v>0</v>
      </c>
      <c r="ACY12" s="80">
        <v>0</v>
      </c>
      <c r="ACZ12" s="80">
        <v>0</v>
      </c>
      <c r="ADA12" s="80">
        <v>0</v>
      </c>
      <c r="ADB12" s="80">
        <v>0</v>
      </c>
      <c r="ADC12" s="80">
        <v>0</v>
      </c>
      <c r="ADD12" s="80">
        <v>0</v>
      </c>
      <c r="ADE12" s="80">
        <v>0</v>
      </c>
      <c r="ADF12" s="80">
        <v>0</v>
      </c>
      <c r="ADG12" s="80">
        <v>0</v>
      </c>
      <c r="ADH12" s="80">
        <v>0</v>
      </c>
      <c r="ADI12" s="80">
        <v>0</v>
      </c>
      <c r="ADJ12" s="80">
        <v>0</v>
      </c>
      <c r="ADK12" s="80">
        <v>0</v>
      </c>
      <c r="ADL12" s="80">
        <v>0</v>
      </c>
      <c r="ADM12" s="80">
        <v>0</v>
      </c>
      <c r="ADN12" s="80">
        <v>0</v>
      </c>
      <c r="ADO12" s="80">
        <v>0</v>
      </c>
      <c r="ADP12" s="80">
        <v>0</v>
      </c>
      <c r="ADQ12" s="80">
        <v>0</v>
      </c>
      <c r="ADR12" s="80">
        <v>0</v>
      </c>
      <c r="ADS12" s="80">
        <v>0</v>
      </c>
      <c r="ADT12" s="80">
        <v>0</v>
      </c>
      <c r="ADU12" s="80">
        <v>0</v>
      </c>
      <c r="ADV12" s="80">
        <v>0</v>
      </c>
      <c r="ADW12" s="80">
        <v>0</v>
      </c>
      <c r="ADX12" s="80">
        <v>0</v>
      </c>
      <c r="ADY12" s="80">
        <v>0</v>
      </c>
      <c r="ADZ12" s="80">
        <v>0</v>
      </c>
      <c r="AEA12" s="80">
        <v>0</v>
      </c>
      <c r="AEB12" s="80">
        <v>0</v>
      </c>
      <c r="AEC12" s="80">
        <v>0</v>
      </c>
      <c r="AED12" s="80">
        <v>0</v>
      </c>
      <c r="AEE12" s="80">
        <v>0</v>
      </c>
      <c r="AEF12" s="80">
        <v>0</v>
      </c>
      <c r="AEG12" s="80">
        <v>0</v>
      </c>
      <c r="AEH12" s="80">
        <v>0</v>
      </c>
      <c r="AEI12" s="80">
        <v>0</v>
      </c>
      <c r="AEJ12" s="80">
        <v>0</v>
      </c>
      <c r="AEK12" s="80">
        <v>0</v>
      </c>
      <c r="AEL12" s="80">
        <v>0</v>
      </c>
      <c r="AEM12" s="80">
        <v>0</v>
      </c>
      <c r="AEN12" s="80">
        <v>0</v>
      </c>
      <c r="AEO12" s="80">
        <v>0</v>
      </c>
      <c r="AEP12" s="80">
        <v>0</v>
      </c>
      <c r="AEQ12" s="80">
        <v>0</v>
      </c>
      <c r="AER12" s="80">
        <v>0</v>
      </c>
      <c r="AES12" s="80">
        <v>0</v>
      </c>
      <c r="AET12" s="80">
        <v>0</v>
      </c>
      <c r="AEU12" s="80">
        <v>0</v>
      </c>
      <c r="AEV12" s="80">
        <v>0</v>
      </c>
      <c r="AEW12" s="80">
        <v>0</v>
      </c>
      <c r="AEX12" s="80">
        <v>0</v>
      </c>
      <c r="AEY12" s="80">
        <v>0</v>
      </c>
      <c r="AEZ12" s="80">
        <v>0</v>
      </c>
      <c r="AFA12" s="80">
        <v>0</v>
      </c>
      <c r="AFB12" s="80">
        <v>0</v>
      </c>
      <c r="AFC12" s="80">
        <v>0</v>
      </c>
      <c r="AFD12" s="80">
        <v>0</v>
      </c>
      <c r="AFE12" s="80">
        <v>0</v>
      </c>
      <c r="AFF12" s="80">
        <v>0</v>
      </c>
      <c r="AFG12" s="80">
        <v>0</v>
      </c>
      <c r="AFH12" s="80">
        <v>0</v>
      </c>
      <c r="AFI12" s="80">
        <v>0</v>
      </c>
      <c r="AFJ12" s="80">
        <v>0</v>
      </c>
      <c r="AFK12" s="80">
        <v>0</v>
      </c>
      <c r="AFL12" s="80">
        <v>0</v>
      </c>
      <c r="AFM12" s="80">
        <v>0</v>
      </c>
      <c r="AFN12" s="80">
        <v>0</v>
      </c>
      <c r="AFO12" s="80">
        <v>0</v>
      </c>
      <c r="AFP12" s="80">
        <v>0</v>
      </c>
      <c r="AFQ12" s="80">
        <v>0</v>
      </c>
      <c r="AFR12" s="80">
        <v>0</v>
      </c>
      <c r="AFS12" s="80">
        <v>0</v>
      </c>
      <c r="AFT12" s="80">
        <v>0</v>
      </c>
      <c r="AFU12" s="80">
        <v>0</v>
      </c>
      <c r="AFV12" s="80">
        <v>0</v>
      </c>
      <c r="AFW12" s="80">
        <v>0</v>
      </c>
      <c r="AFX12" s="80">
        <v>0</v>
      </c>
      <c r="AFY12" s="80">
        <v>0</v>
      </c>
      <c r="AFZ12" s="80">
        <v>0</v>
      </c>
      <c r="AGA12" s="80">
        <v>0</v>
      </c>
      <c r="AGB12" s="80">
        <v>0</v>
      </c>
      <c r="AGC12" s="80">
        <v>0</v>
      </c>
      <c r="AGD12" s="80">
        <v>0</v>
      </c>
      <c r="AGE12" s="80">
        <v>0</v>
      </c>
      <c r="AGF12" s="80">
        <v>0</v>
      </c>
      <c r="AGG12" s="80">
        <v>0</v>
      </c>
      <c r="AGH12" s="80">
        <v>0</v>
      </c>
      <c r="AGI12" s="177"/>
      <c r="AGJ12" s="177"/>
      <c r="AGK12" s="177"/>
      <c r="AGL12" s="177"/>
      <c r="AGM12" s="177"/>
    </row>
    <row r="13" spans="1:16377" s="104" customFormat="1" ht="12.75" customHeight="1">
      <c r="A13" s="74" t="str">
        <f>IF('Sintesi (CFI-TS)'!B37&lt;&gt;"",'Sintesi (CFI-TS)'!B37,"")</f>
        <v>P59-Deploy &amp; Change CRMT</v>
      </c>
      <c r="B13" s="145" t="str">
        <f>IF('Sintesi (CFI-TS)'!C37&lt;&gt;"",'Sintesi (CFI-TS)'!C37,"")</f>
        <v>AO004511_YYY39</v>
      </c>
      <c r="C13" s="74" t="str">
        <f>IF('Sintesi (CFI-TS)'!N37&lt;&gt;"",'Sintesi (CFI-TS)'!N37,"")</f>
        <v>BOLLETTA_2.0</v>
      </c>
      <c r="D13" s="75">
        <f>'Sintesi (CFI-TS)'!W37</f>
        <v>9</v>
      </c>
      <c r="E13" s="75">
        <f>'Sintesi (CFI-TS)'!X37</f>
        <v>0</v>
      </c>
      <c r="F13" s="75">
        <f>'Sintesi (CFI-TS)'!Y37</f>
        <v>9</v>
      </c>
      <c r="G13" s="175">
        <v>1</v>
      </c>
      <c r="H13" s="183">
        <v>43271</v>
      </c>
      <c r="I13" s="183">
        <v>43315</v>
      </c>
      <c r="J13" s="78">
        <f t="shared" si="123"/>
        <v>33</v>
      </c>
      <c r="K13" s="78">
        <v>0</v>
      </c>
      <c r="L13" s="79">
        <f>IFERROR(IF(F13&gt;0,F13/(J13+K13),0),0)</f>
        <v>0.27272727272727271</v>
      </c>
      <c r="M13" s="80">
        <v>2</v>
      </c>
      <c r="N13" s="80">
        <v>2</v>
      </c>
      <c r="O13" s="80">
        <v>3</v>
      </c>
      <c r="P13" s="80">
        <v>3</v>
      </c>
      <c r="Q13" s="80">
        <v>3</v>
      </c>
      <c r="R13" s="80">
        <v>3</v>
      </c>
      <c r="S13" s="80">
        <v>4</v>
      </c>
      <c r="T13" s="80">
        <v>4</v>
      </c>
      <c r="U13" s="80">
        <v>5</v>
      </c>
      <c r="V13" s="80">
        <v>5</v>
      </c>
      <c r="W13" s="80">
        <v>5</v>
      </c>
      <c r="X13" s="80">
        <v>5</v>
      </c>
      <c r="Y13" s="80">
        <v>5</v>
      </c>
      <c r="Z13" s="80">
        <v>6</v>
      </c>
      <c r="AA13" s="80">
        <v>6</v>
      </c>
      <c r="AB13" s="80">
        <v>7</v>
      </c>
      <c r="AC13" s="80">
        <v>7</v>
      </c>
      <c r="AD13" s="80">
        <v>7</v>
      </c>
      <c r="AE13" s="80">
        <v>7</v>
      </c>
      <c r="AF13" s="80">
        <v>8</v>
      </c>
      <c r="AG13" s="80">
        <v>8</v>
      </c>
      <c r="AH13" s="80">
        <v>9</v>
      </c>
      <c r="AI13" s="80">
        <v>9</v>
      </c>
      <c r="AJ13" s="80">
        <v>9</v>
      </c>
      <c r="AK13" s="80">
        <v>9</v>
      </c>
      <c r="AL13" s="80">
        <v>9</v>
      </c>
      <c r="AM13" s="80">
        <v>9</v>
      </c>
      <c r="AN13" s="80">
        <v>9</v>
      </c>
      <c r="AO13" s="80">
        <v>9</v>
      </c>
      <c r="AP13" s="80">
        <v>9</v>
      </c>
      <c r="AQ13" s="80">
        <v>9</v>
      </c>
      <c r="AR13" s="80">
        <v>9</v>
      </c>
      <c r="AS13" s="80">
        <v>9</v>
      </c>
      <c r="AT13" s="80">
        <v>9</v>
      </c>
      <c r="AU13" s="80">
        <v>9</v>
      </c>
      <c r="AV13" s="80">
        <v>9</v>
      </c>
      <c r="AW13" s="80">
        <v>9</v>
      </c>
      <c r="AX13" s="80">
        <v>9</v>
      </c>
      <c r="AY13" s="80">
        <v>9</v>
      </c>
      <c r="AZ13" s="80">
        <v>9</v>
      </c>
      <c r="BA13" s="80">
        <v>9</v>
      </c>
      <c r="BB13" s="80">
        <v>9</v>
      </c>
      <c r="BC13" s="80">
        <v>9</v>
      </c>
      <c r="BD13" s="80">
        <v>9</v>
      </c>
      <c r="BE13" s="80">
        <v>9</v>
      </c>
      <c r="BF13" s="80">
        <v>0</v>
      </c>
      <c r="BG13" s="80">
        <v>0</v>
      </c>
      <c r="BH13" s="80">
        <v>0</v>
      </c>
      <c r="BI13" s="80">
        <v>0</v>
      </c>
      <c r="BJ13" s="80">
        <v>0</v>
      </c>
      <c r="BK13" s="80">
        <v>0</v>
      </c>
      <c r="BL13" s="80">
        <v>0</v>
      </c>
      <c r="BM13" s="80">
        <v>0</v>
      </c>
      <c r="BN13" s="80">
        <v>0</v>
      </c>
      <c r="BO13" s="80">
        <v>0</v>
      </c>
      <c r="BP13" s="80">
        <v>0</v>
      </c>
      <c r="BQ13" s="80">
        <v>0</v>
      </c>
      <c r="BR13" s="80">
        <v>0</v>
      </c>
      <c r="BS13" s="80">
        <v>0</v>
      </c>
      <c r="BT13" s="80">
        <v>0</v>
      </c>
      <c r="BU13" s="80">
        <v>0</v>
      </c>
      <c r="BV13" s="80">
        <v>0</v>
      </c>
      <c r="BW13" s="80">
        <v>0</v>
      </c>
      <c r="BX13" s="80">
        <v>0</v>
      </c>
      <c r="BY13" s="80">
        <v>0</v>
      </c>
      <c r="BZ13" s="80">
        <v>0</v>
      </c>
      <c r="CA13" s="80">
        <v>0</v>
      </c>
      <c r="CB13" s="80">
        <v>0</v>
      </c>
      <c r="CC13" s="80">
        <v>0</v>
      </c>
      <c r="CD13" s="80">
        <v>0</v>
      </c>
      <c r="CE13" s="80">
        <v>0</v>
      </c>
      <c r="CF13" s="80">
        <v>0</v>
      </c>
      <c r="CG13" s="80">
        <v>0</v>
      </c>
      <c r="CH13" s="80">
        <v>0</v>
      </c>
      <c r="CI13" s="80">
        <v>0</v>
      </c>
      <c r="CJ13" s="80">
        <v>0</v>
      </c>
      <c r="CK13" s="80">
        <v>0</v>
      </c>
      <c r="CL13" s="80">
        <v>0</v>
      </c>
      <c r="CM13" s="80">
        <v>0</v>
      </c>
      <c r="CN13" s="80">
        <v>0</v>
      </c>
      <c r="CO13" s="80">
        <v>0</v>
      </c>
      <c r="CP13" s="80">
        <v>0</v>
      </c>
      <c r="CQ13" s="80">
        <v>0</v>
      </c>
      <c r="CR13" s="80">
        <v>0</v>
      </c>
      <c r="CS13" s="80">
        <v>0</v>
      </c>
      <c r="CT13" s="80">
        <v>0</v>
      </c>
      <c r="CU13" s="80">
        <v>0</v>
      </c>
      <c r="CV13" s="80">
        <v>0</v>
      </c>
      <c r="CW13" s="80">
        <v>0</v>
      </c>
      <c r="CX13" s="80">
        <v>0</v>
      </c>
      <c r="CY13" s="80">
        <v>0</v>
      </c>
      <c r="CZ13" s="80">
        <v>0</v>
      </c>
      <c r="DA13" s="80">
        <v>0</v>
      </c>
      <c r="DB13" s="80">
        <v>0</v>
      </c>
      <c r="DC13" s="80">
        <v>0</v>
      </c>
      <c r="DD13" s="80">
        <v>0</v>
      </c>
      <c r="DE13" s="80">
        <v>0</v>
      </c>
      <c r="DF13" s="80">
        <v>0</v>
      </c>
      <c r="DG13" s="80">
        <v>0</v>
      </c>
      <c r="DH13" s="80">
        <v>0</v>
      </c>
      <c r="DI13" s="80">
        <v>0</v>
      </c>
      <c r="DJ13" s="80"/>
      <c r="DK13" s="80"/>
      <c r="DL13" s="80"/>
      <c r="DM13" s="80"/>
      <c r="DN13" s="80"/>
      <c r="DO13" s="80"/>
      <c r="DP13" s="318">
        <v>0</v>
      </c>
      <c r="DQ13" s="318">
        <v>0</v>
      </c>
      <c r="DR13" s="318">
        <v>0</v>
      </c>
      <c r="DS13" s="318">
        <v>0</v>
      </c>
      <c r="DT13" s="318">
        <v>0</v>
      </c>
      <c r="DU13" s="318">
        <v>0</v>
      </c>
      <c r="DV13" s="318">
        <v>0</v>
      </c>
      <c r="DW13" s="318">
        <v>0</v>
      </c>
      <c r="DX13" s="318">
        <v>0</v>
      </c>
      <c r="DY13" s="318">
        <v>0</v>
      </c>
      <c r="DZ13" s="318">
        <v>0</v>
      </c>
      <c r="EA13" s="318">
        <v>0</v>
      </c>
      <c r="EB13" s="318">
        <v>0</v>
      </c>
      <c r="EC13" s="318">
        <v>0</v>
      </c>
      <c r="ED13" s="318">
        <v>0</v>
      </c>
      <c r="EE13" s="318">
        <v>0</v>
      </c>
      <c r="EF13" s="318">
        <v>0</v>
      </c>
      <c r="EG13" s="318">
        <v>0</v>
      </c>
      <c r="EH13" s="318">
        <v>0</v>
      </c>
      <c r="EI13" s="318">
        <v>0</v>
      </c>
      <c r="EJ13" s="318">
        <v>0</v>
      </c>
      <c r="EK13" s="318">
        <v>0</v>
      </c>
      <c r="EL13" s="318">
        <v>0</v>
      </c>
      <c r="EM13" s="318">
        <f>VLOOKUP($B13,'Sintesi (CFI-TS)'!$C$30:$AE$57,25,FALSE)</f>
        <v>0</v>
      </c>
      <c r="EN13" s="318">
        <f>VLOOKUP($B13,'Sintesi (CFI-TS)'!$C$30:$AE$57,25,FALSE)</f>
        <v>0</v>
      </c>
      <c r="EO13" s="318">
        <f>VLOOKUP($B13,'Sintesi (CFI-TS)'!$C$30:$AE$57,25,FALSE)</f>
        <v>0</v>
      </c>
      <c r="EP13" s="318">
        <f>VLOOKUP($B13,'Sintesi (CFI-TS)'!$C$30:$AE$57,25,FALSE)</f>
        <v>0</v>
      </c>
      <c r="EQ13" s="318">
        <f>VLOOKUP($B13,'Sintesi (CFI-TS)'!$C$30:$AE$57,25,FALSE)</f>
        <v>0</v>
      </c>
      <c r="ER13" s="318">
        <f>VLOOKUP($B13,'Sintesi (CFI-TS)'!$C$30:$AE$57,25,FALSE)</f>
        <v>0</v>
      </c>
      <c r="ES13" s="318">
        <f>VLOOKUP($B13,'Sintesi (CFI-TS)'!$C$30:$AE$57,25,FALSE)</f>
        <v>0</v>
      </c>
      <c r="ET13" s="318">
        <f>VLOOKUP($B13,'Sintesi (CFI-TS)'!$C$30:$AE$57,25,FALSE)</f>
        <v>0</v>
      </c>
      <c r="EU13" s="318">
        <f>VLOOKUP($B13,'Sintesi (CFI-TS)'!$C$30:$AE$57,25,FALSE)</f>
        <v>0</v>
      </c>
      <c r="EV13" s="318">
        <f>VLOOKUP($B13,'Sintesi (CFI-TS)'!$C$30:$AE$57,25,FALSE)</f>
        <v>0</v>
      </c>
      <c r="EW13" s="318">
        <f>VLOOKUP($B13,'Sintesi (CFI-TS)'!$C$30:$AE$57,25,FALSE)</f>
        <v>0</v>
      </c>
      <c r="EX13" s="318">
        <f>VLOOKUP($B13,'Sintesi (CFI-TS)'!$C$30:$AE$57,25,FALSE)</f>
        <v>0</v>
      </c>
      <c r="EY13" s="318">
        <f>VLOOKUP($B13,'Sintesi (CFI-TS)'!$C$30:$AE$57,25,FALSE)</f>
        <v>0</v>
      </c>
      <c r="EZ13" s="318">
        <f>VLOOKUP($B13,'Sintesi (CFI-TS)'!$C$30:$AE$57,25,FALSE)</f>
        <v>0</v>
      </c>
      <c r="FA13" s="318">
        <f>VLOOKUP($B13,'Sintesi (CFI-TS)'!$C$30:$AE$57,25,FALSE)</f>
        <v>0</v>
      </c>
      <c r="FB13" s="318">
        <f>VLOOKUP($B13,'Sintesi (CFI-TS)'!$C$30:$AE$57,25,FALSE)</f>
        <v>0</v>
      </c>
      <c r="FC13" s="318">
        <f>VLOOKUP($B13,'Sintesi (CFI-TS)'!$C$30:$AE$57,25,FALSE)</f>
        <v>0</v>
      </c>
      <c r="FD13" s="318">
        <f>VLOOKUP($B13,'Sintesi (CFI-TS)'!$C$30:$AE$57,25,FALSE)</f>
        <v>0</v>
      </c>
      <c r="FE13" s="318">
        <f>VLOOKUP($B13,'Sintesi (CFI-TS)'!$C$30:$AE$57,25,FALSE)</f>
        <v>0</v>
      </c>
      <c r="FF13" s="318">
        <f>VLOOKUP($B13,'Sintesi (CFI-TS)'!$C$30:$AE$57,25,FALSE)</f>
        <v>0</v>
      </c>
      <c r="FG13" s="318">
        <f>VLOOKUP($B13,'Sintesi (CFI-TS)'!$C$30:$AE$57,25,FALSE)</f>
        <v>0</v>
      </c>
      <c r="FH13" s="318">
        <f>VLOOKUP($B13,'Sintesi (CFI-TS)'!$C$30:$AE$57,25,FALSE)</f>
        <v>0</v>
      </c>
      <c r="FI13" s="318">
        <f>VLOOKUP($B13,'Sintesi (CFI-TS)'!$C$30:$AE$57,25,FALSE)</f>
        <v>0</v>
      </c>
      <c r="FJ13" s="318">
        <f>VLOOKUP($B13,'Sintesi (CFI-TS)'!$C$30:$AE$57,25,FALSE)</f>
        <v>0</v>
      </c>
      <c r="FK13" s="318">
        <f>VLOOKUP($B13,'Sintesi (CFI-TS)'!$C$30:$AE$57,25,FALSE)</f>
        <v>0</v>
      </c>
      <c r="FL13" s="318">
        <f>VLOOKUP($B13,'Sintesi (CFI-TS)'!$C$30:$AE$57,25,FALSE)</f>
        <v>0</v>
      </c>
      <c r="FM13" s="318">
        <f>VLOOKUP($B13,'Sintesi (CFI-TS)'!$C$30:$AE$57,25,FALSE)</f>
        <v>0</v>
      </c>
      <c r="FN13" s="318">
        <f>VLOOKUP($B13,'Sintesi (CFI-TS)'!$C$30:$AE$57,25,FALSE)</f>
        <v>0</v>
      </c>
      <c r="FO13" s="318">
        <f>VLOOKUP($B13,'Sintesi (CFI-TS)'!$C$30:$AE$57,25,FALSE)</f>
        <v>0</v>
      </c>
      <c r="FP13" s="318">
        <f>VLOOKUP($B13,'Sintesi (CFI-TS)'!$C$30:$AE$57,25,FALSE)</f>
        <v>0</v>
      </c>
      <c r="FQ13" s="318">
        <f>VLOOKUP($B13,'Sintesi (CFI-TS)'!$C$30:$AE$57,25,FALSE)</f>
        <v>0</v>
      </c>
      <c r="FR13" s="318">
        <f>VLOOKUP($B13,'Sintesi (CFI-TS)'!$C$30:$AE$57,25,FALSE)</f>
        <v>0</v>
      </c>
      <c r="FS13" s="318">
        <f>VLOOKUP($B13,'Sintesi (CFI-TS)'!$C$30:$AE$57,25,FALSE)</f>
        <v>0</v>
      </c>
      <c r="FT13" s="318">
        <f>VLOOKUP($B13,'Sintesi (CFI-TS)'!$C$30:$AE$57,25,FALSE)</f>
        <v>0</v>
      </c>
      <c r="FU13" s="318">
        <f>VLOOKUP($B13,'Sintesi (CFI-TS)'!$C$30:$AE$57,25,FALSE)</f>
        <v>0</v>
      </c>
      <c r="FV13" s="318">
        <f>VLOOKUP($B13,'Sintesi (CFI-TS)'!$C$30:$AE$57,25,FALSE)</f>
        <v>0</v>
      </c>
      <c r="FW13" s="318">
        <f>VLOOKUP($B13,'Sintesi (CFI-TS)'!$C$30:$AE$57,25,FALSE)</f>
        <v>0</v>
      </c>
      <c r="FX13" s="318">
        <f>VLOOKUP($B13,'Sintesi (CFI-TS)'!$C$30:$AE$57,25,FALSE)</f>
        <v>0</v>
      </c>
      <c r="FY13" s="318">
        <f>VLOOKUP($B13,'Sintesi (CFI-TS)'!$C$30:$AE$57,25,FALSE)</f>
        <v>0</v>
      </c>
      <c r="FZ13" s="318">
        <f>VLOOKUP($B13,'Sintesi (CFI-TS)'!$C$30:$AE$57,25,FALSE)</f>
        <v>0</v>
      </c>
      <c r="GA13" s="318">
        <f>VLOOKUP($B13,'Sintesi (CFI-TS)'!$C$30:$AE$57,25,FALSE)</f>
        <v>0</v>
      </c>
      <c r="GB13" s="318">
        <f>VLOOKUP($B13,'Sintesi (CFI-TS)'!$C$30:$AE$57,25,FALSE)</f>
        <v>0</v>
      </c>
      <c r="GC13" s="318">
        <f>VLOOKUP($B13,'Sintesi (CFI-TS)'!$C$30:$AE$57,25,FALSE)</f>
        <v>0</v>
      </c>
      <c r="GD13" s="318">
        <f>VLOOKUP($B13,'Sintesi (CFI-TS)'!$C$30:$AE$57,25,FALSE)</f>
        <v>0</v>
      </c>
      <c r="GE13" s="318">
        <f>VLOOKUP($B13,'Sintesi (CFI-TS)'!$C$30:$AE$57,25,FALSE)</f>
        <v>0</v>
      </c>
      <c r="GF13" s="318">
        <f>VLOOKUP($B13,'Sintesi (CFI-TS)'!$C$30:$AE$57,25,FALSE)</f>
        <v>0</v>
      </c>
      <c r="GG13" s="318">
        <f>VLOOKUP($B13,'Sintesi (CFI-TS)'!$C$30:$AE$57,25,FALSE)</f>
        <v>0</v>
      </c>
      <c r="GH13" s="318">
        <f>VLOOKUP($B13,'Sintesi (CFI-TS)'!$C$30:$AE$57,25,FALSE)</f>
        <v>0</v>
      </c>
      <c r="GI13" s="318">
        <f>VLOOKUP($B13,'Sintesi (CFI-TS)'!$C$30:$AE$57,25,FALSE)</f>
        <v>0</v>
      </c>
      <c r="GJ13" s="318">
        <f>VLOOKUP($B13,'Sintesi (CFI-TS)'!$C$30:$AE$57,25,FALSE)</f>
        <v>0</v>
      </c>
      <c r="GK13" s="318">
        <f>VLOOKUP($B13,'Sintesi (CFI-TS)'!$C$30:$AE$57,25,FALSE)</f>
        <v>0</v>
      </c>
      <c r="GL13" s="318">
        <f>VLOOKUP($B13,'Sintesi (CFI-TS)'!$C$30:$AE$57,25,FALSE)</f>
        <v>0</v>
      </c>
      <c r="GM13" s="318">
        <f>VLOOKUP($B13,'Sintesi (CFI-TS)'!$C$30:$AE$57,25,FALSE)</f>
        <v>0</v>
      </c>
      <c r="GN13" s="318">
        <f>VLOOKUP($B13,'Sintesi (CFI-TS)'!$C$30:$AE$57,25,FALSE)</f>
        <v>0</v>
      </c>
      <c r="GO13" s="318">
        <f>VLOOKUP($B13,'Sintesi (CFI-TS)'!$C$30:$AE$57,25,FALSE)</f>
        <v>0</v>
      </c>
      <c r="GP13" s="318">
        <f>VLOOKUP($B13,'Sintesi (CFI-TS)'!$C$30:$AE$57,25,FALSE)</f>
        <v>0</v>
      </c>
      <c r="GQ13" s="318">
        <f>VLOOKUP($B13,'Sintesi (CFI-TS)'!$C$30:$AE$57,25,FALSE)</f>
        <v>0</v>
      </c>
      <c r="GR13" s="318">
        <f>VLOOKUP($B13,'Sintesi (CFI-TS)'!$C$30:$AE$57,25,FALSE)</f>
        <v>0</v>
      </c>
      <c r="GS13" s="318">
        <f>VLOOKUP($B13,'Sintesi (CFI-TS)'!$C$30:$AE$57,25,FALSE)</f>
        <v>0</v>
      </c>
      <c r="GT13" s="318">
        <f>VLOOKUP($B13,'Sintesi (CFI-TS)'!$C$30:$AE$57,25,FALSE)</f>
        <v>0</v>
      </c>
      <c r="GU13" s="318">
        <f>VLOOKUP($B13,'Sintesi (CFI-TS)'!$C$30:$AE$57,25,FALSE)</f>
        <v>0</v>
      </c>
      <c r="GV13" s="318">
        <f>VLOOKUP($B13,'Sintesi (CFI-TS)'!$C$30:$AE$57,25,FALSE)</f>
        <v>0</v>
      </c>
      <c r="GW13" s="318">
        <f>VLOOKUP($B13,'Sintesi (CFI-TS)'!$C$30:$AE$57,25,FALSE)</f>
        <v>0</v>
      </c>
      <c r="GX13" s="318">
        <f>VLOOKUP($B13,'Sintesi (CFI-TS)'!$C$30:$AE$57,25,FALSE)</f>
        <v>0</v>
      </c>
      <c r="GY13" s="318">
        <f>VLOOKUP($B13,'Sintesi (CFI-TS)'!$C$30:$AE$57,25,FALSE)</f>
        <v>0</v>
      </c>
      <c r="GZ13" s="318">
        <f>VLOOKUP($B13,'Sintesi (CFI-TS)'!$C$30:$AE$57,25,FALSE)</f>
        <v>0</v>
      </c>
      <c r="HA13" s="318">
        <f>VLOOKUP($B13,'Sintesi (CFI-TS)'!$C$30:$AE$57,25,FALSE)</f>
        <v>0</v>
      </c>
      <c r="HB13" s="318">
        <f>VLOOKUP($B13,'Sintesi (CFI-TS)'!$C$30:$AE$57,25,FALSE)</f>
        <v>0</v>
      </c>
      <c r="HC13" s="318">
        <f>VLOOKUP($B13,'Sintesi (CFI-TS)'!$C$30:$AE$57,25,FALSE)</f>
        <v>0</v>
      </c>
      <c r="HD13" s="318">
        <f>VLOOKUP($B13,'Sintesi (CFI-TS)'!$C$30:$AE$57,25,FALSE)</f>
        <v>0</v>
      </c>
      <c r="HE13" s="318">
        <f>VLOOKUP($B13,'Sintesi (CFI-TS)'!$C$30:$AE$57,25,FALSE)</f>
        <v>0</v>
      </c>
      <c r="HF13" s="318">
        <f>VLOOKUP($B13,'Sintesi (CFI-TS)'!$C$30:$AE$57,25,FALSE)</f>
        <v>0</v>
      </c>
      <c r="HG13" s="318">
        <f>VLOOKUP($B13,'Sintesi (CFI-TS)'!$C$30:$AE$57,25,FALSE)</f>
        <v>0</v>
      </c>
      <c r="HH13" s="318">
        <f>VLOOKUP($B13,'Sintesi (CFI-TS)'!$C$30:$AE$57,25,FALSE)</f>
        <v>0</v>
      </c>
      <c r="HI13" s="318">
        <f>VLOOKUP($B13,'Sintesi (CFI-TS)'!$C$30:$AE$57,25,FALSE)</f>
        <v>0</v>
      </c>
      <c r="HJ13" s="318">
        <f>VLOOKUP($B13,'Sintesi (CFI-TS)'!$C$30:$AE$57,25,FALSE)</f>
        <v>0</v>
      </c>
      <c r="HK13" s="318">
        <f>VLOOKUP($B13,'Sintesi (CFI-TS)'!$C$30:$AE$57,25,FALSE)</f>
        <v>0</v>
      </c>
      <c r="HL13" s="318">
        <f>VLOOKUP($B13,'Sintesi (CFI-TS)'!$C$30:$AE$57,25,FALSE)</f>
        <v>0</v>
      </c>
      <c r="HM13" s="318">
        <f>VLOOKUP($B13,'Sintesi (CFI-TS)'!$C$30:$AE$57,25,FALSE)</f>
        <v>0</v>
      </c>
      <c r="HN13" s="318">
        <f>VLOOKUP($B13,'Sintesi (CFI-TS)'!$C$30:$AE$57,25,FALSE)</f>
        <v>0</v>
      </c>
      <c r="HO13" s="318">
        <f>VLOOKUP($B13,'Sintesi (CFI-TS)'!$C$30:$AE$57,25,FALSE)</f>
        <v>0</v>
      </c>
      <c r="HP13" s="318"/>
      <c r="HQ13" s="318"/>
      <c r="HR13" s="318"/>
      <c r="HS13" s="319">
        <v>0</v>
      </c>
      <c r="HT13" s="319">
        <v>0</v>
      </c>
      <c r="HU13" s="319">
        <v>0</v>
      </c>
      <c r="HV13" s="319">
        <v>0</v>
      </c>
      <c r="HW13" s="319">
        <v>0</v>
      </c>
      <c r="HX13" s="319">
        <v>0</v>
      </c>
      <c r="HY13" s="319">
        <v>0</v>
      </c>
      <c r="HZ13" s="319">
        <v>0</v>
      </c>
      <c r="IA13" s="319">
        <v>0</v>
      </c>
      <c r="IB13" s="319">
        <v>0</v>
      </c>
      <c r="IC13" s="319">
        <v>0</v>
      </c>
      <c r="ID13" s="319">
        <v>0</v>
      </c>
      <c r="IE13" s="319">
        <v>0</v>
      </c>
      <c r="IF13" s="319">
        <v>0</v>
      </c>
      <c r="IG13" s="319">
        <v>0</v>
      </c>
      <c r="IH13" s="319">
        <v>0</v>
      </c>
      <c r="II13" s="319">
        <v>0</v>
      </c>
      <c r="IJ13" s="319">
        <v>0</v>
      </c>
      <c r="IK13" s="319">
        <v>0</v>
      </c>
      <c r="IL13" s="319">
        <v>0</v>
      </c>
      <c r="IM13" s="319">
        <v>0</v>
      </c>
      <c r="IN13" s="319">
        <v>0</v>
      </c>
      <c r="IO13" s="319">
        <v>0</v>
      </c>
      <c r="IP13" s="319">
        <f>VLOOKUP($B13,'Sintesi (CFI-TS)'!$C$30:$AE$57,27,FALSE)</f>
        <v>0</v>
      </c>
      <c r="IQ13" s="319">
        <f>VLOOKUP($B13,'Sintesi (CFI-TS)'!$C$30:$AE$57,27,FALSE)</f>
        <v>0</v>
      </c>
      <c r="IR13" s="319">
        <f>VLOOKUP($B13,'Sintesi (CFI-TS)'!$C$30:$AE$57,27,FALSE)</f>
        <v>0</v>
      </c>
      <c r="IS13" s="319">
        <f>VLOOKUP($B13,'Sintesi (CFI-TS)'!$C$30:$AE$57,27,FALSE)</f>
        <v>0</v>
      </c>
      <c r="IT13" s="319">
        <f>VLOOKUP($B13,'Sintesi (CFI-TS)'!$C$30:$AE$57,27,FALSE)</f>
        <v>0</v>
      </c>
      <c r="IU13" s="319">
        <f>VLOOKUP($B13,'Sintesi (CFI-TS)'!$C$30:$AE$57,27,FALSE)</f>
        <v>0</v>
      </c>
      <c r="IV13" s="319">
        <f>VLOOKUP($B13,'Sintesi (CFI-TS)'!$C$30:$AE$57,27,FALSE)</f>
        <v>0</v>
      </c>
      <c r="IW13" s="319">
        <f>VLOOKUP($B13,'Sintesi (CFI-TS)'!$C$30:$AE$57,27,FALSE)</f>
        <v>0</v>
      </c>
      <c r="IX13" s="319">
        <f>VLOOKUP($B13,'Sintesi (CFI-TS)'!$C$30:$AE$57,27,FALSE)</f>
        <v>0</v>
      </c>
      <c r="IY13" s="319">
        <f>VLOOKUP($B13,'Sintesi (CFI-TS)'!$C$30:$AE$57,27,FALSE)</f>
        <v>0</v>
      </c>
      <c r="IZ13" s="319">
        <f>VLOOKUP($B13,'Sintesi (CFI-TS)'!$C$30:$AE$57,27,FALSE)</f>
        <v>0</v>
      </c>
      <c r="JA13" s="319">
        <f>VLOOKUP($B13,'Sintesi (CFI-TS)'!$C$30:$AE$57,27,FALSE)</f>
        <v>0</v>
      </c>
      <c r="JB13" s="319">
        <f>VLOOKUP($B13,'Sintesi (CFI-TS)'!$C$30:$AE$57,27,FALSE)</f>
        <v>0</v>
      </c>
      <c r="JC13" s="319">
        <f>VLOOKUP($B13,'Sintesi (CFI-TS)'!$C$30:$AE$57,27,FALSE)</f>
        <v>0</v>
      </c>
      <c r="JD13" s="319">
        <f>VLOOKUP($B13,'Sintesi (CFI-TS)'!$C$30:$AE$57,27,FALSE)</f>
        <v>0</v>
      </c>
      <c r="JE13" s="319">
        <f>VLOOKUP($B13,'Sintesi (CFI-TS)'!$C$30:$AE$57,27,FALSE)</f>
        <v>0</v>
      </c>
      <c r="JF13" s="319">
        <f>VLOOKUP($B13,'Sintesi (CFI-TS)'!$C$30:$AE$57,27,FALSE)</f>
        <v>0</v>
      </c>
      <c r="JG13" s="319">
        <f>VLOOKUP($B13,'Sintesi (CFI-TS)'!$C$30:$AE$57,27,FALSE)</f>
        <v>0</v>
      </c>
      <c r="JH13" s="319">
        <f>VLOOKUP($B13,'Sintesi (CFI-TS)'!$C$30:$AE$57,27,FALSE)</f>
        <v>0</v>
      </c>
      <c r="JI13" s="319">
        <f>VLOOKUP($B13,'Sintesi (CFI-TS)'!$C$30:$AE$57,27,FALSE)</f>
        <v>0</v>
      </c>
      <c r="JJ13" s="319">
        <f>VLOOKUP($B13,'Sintesi (CFI-TS)'!$C$30:$AE$57,27,FALSE)</f>
        <v>0</v>
      </c>
      <c r="JK13" s="319">
        <f>VLOOKUP($B13,'Sintesi (CFI-TS)'!$C$30:$AE$57,27,FALSE)</f>
        <v>0</v>
      </c>
      <c r="JL13" s="319">
        <f>VLOOKUP($B13,'Sintesi (CFI-TS)'!$C$30:$AE$57,27,FALSE)</f>
        <v>0</v>
      </c>
      <c r="JM13" s="319">
        <f>VLOOKUP($B13,'Sintesi (CFI-TS)'!$C$30:$AE$57,27,FALSE)</f>
        <v>0</v>
      </c>
      <c r="JN13" s="319">
        <f>VLOOKUP($B13,'Sintesi (CFI-TS)'!$C$30:$AE$57,27,FALSE)</f>
        <v>0</v>
      </c>
      <c r="JO13" s="319">
        <f>VLOOKUP($B13,'Sintesi (CFI-TS)'!$C$30:$AE$57,27,FALSE)</f>
        <v>0</v>
      </c>
      <c r="JP13" s="319">
        <f>VLOOKUP($B13,'Sintesi (CFI-TS)'!$C$30:$AE$57,27,FALSE)</f>
        <v>0</v>
      </c>
      <c r="JQ13" s="319">
        <f>VLOOKUP($B13,'Sintesi (CFI-TS)'!$C$30:$AE$57,27,FALSE)</f>
        <v>0</v>
      </c>
      <c r="JR13" s="319">
        <f>VLOOKUP($B13,'Sintesi (CFI-TS)'!$C$30:$AE$57,27,FALSE)</f>
        <v>0</v>
      </c>
      <c r="JS13" s="319">
        <f>VLOOKUP($B13,'Sintesi (CFI-TS)'!$C$30:$AE$57,27,FALSE)</f>
        <v>0</v>
      </c>
      <c r="JT13" s="319">
        <f>VLOOKUP($B13,'Sintesi (CFI-TS)'!$C$30:$AE$57,27,FALSE)</f>
        <v>0</v>
      </c>
      <c r="JU13" s="319">
        <f>VLOOKUP($B13,'Sintesi (CFI-TS)'!$C$30:$AE$57,27,FALSE)</f>
        <v>0</v>
      </c>
      <c r="JV13" s="319">
        <f>VLOOKUP($B13,'Sintesi (CFI-TS)'!$C$30:$AE$57,27,FALSE)</f>
        <v>0</v>
      </c>
      <c r="JW13" s="319">
        <f>VLOOKUP($B13,'Sintesi (CFI-TS)'!$C$30:$AE$57,27,FALSE)</f>
        <v>0</v>
      </c>
      <c r="JX13" s="319">
        <f>VLOOKUP($B13,'Sintesi (CFI-TS)'!$C$30:$AE$57,27,FALSE)</f>
        <v>0</v>
      </c>
      <c r="JY13" s="319">
        <f>VLOOKUP($B13,'Sintesi (CFI-TS)'!$C$30:$AE$57,27,FALSE)</f>
        <v>0</v>
      </c>
      <c r="JZ13" s="319">
        <f>VLOOKUP($B13,'Sintesi (CFI-TS)'!$C$30:$AE$57,27,FALSE)</f>
        <v>0</v>
      </c>
      <c r="KA13" s="319">
        <f>VLOOKUP($B13,'Sintesi (CFI-TS)'!$C$30:$AE$57,27,FALSE)</f>
        <v>0</v>
      </c>
      <c r="KB13" s="319">
        <f>VLOOKUP($B13,'Sintesi (CFI-TS)'!$C$30:$AE$57,27,FALSE)</f>
        <v>0</v>
      </c>
      <c r="KC13" s="319">
        <f>VLOOKUP($B13,'Sintesi (CFI-TS)'!$C$30:$AE$57,27,FALSE)</f>
        <v>0</v>
      </c>
      <c r="KD13" s="319">
        <f>VLOOKUP($B13,'Sintesi (CFI-TS)'!$C$30:$AE$57,27,FALSE)</f>
        <v>0</v>
      </c>
      <c r="KE13" s="319">
        <f>VLOOKUP($B13,'Sintesi (CFI-TS)'!$C$30:$AE$57,27,FALSE)</f>
        <v>0</v>
      </c>
      <c r="KF13" s="319">
        <f>VLOOKUP($B13,'Sintesi (CFI-TS)'!$C$30:$AE$57,27,FALSE)</f>
        <v>0</v>
      </c>
      <c r="KG13" s="319">
        <f>VLOOKUP($B13,'Sintesi (CFI-TS)'!$C$30:$AE$57,27,FALSE)</f>
        <v>0</v>
      </c>
      <c r="KH13" s="319">
        <f>VLOOKUP($B13,'Sintesi (CFI-TS)'!$C$30:$AE$57,27,FALSE)</f>
        <v>0</v>
      </c>
      <c r="KI13" s="319">
        <f>VLOOKUP($B13,'Sintesi (CFI-TS)'!$C$30:$AE$57,27,FALSE)</f>
        <v>0</v>
      </c>
      <c r="KJ13" s="319">
        <f>VLOOKUP($B13,'Sintesi (CFI-TS)'!$C$30:$AE$57,27,FALSE)</f>
        <v>0</v>
      </c>
      <c r="KK13" s="319">
        <f>VLOOKUP($B13,'Sintesi (CFI-TS)'!$C$30:$AE$57,27,FALSE)</f>
        <v>0</v>
      </c>
      <c r="KL13" s="319">
        <f>VLOOKUP($B13,'Sintesi (CFI-TS)'!$C$30:$AE$57,27,FALSE)</f>
        <v>0</v>
      </c>
      <c r="KM13" s="319">
        <f>VLOOKUP($B13,'Sintesi (CFI-TS)'!$C$30:$AE$57,27,FALSE)</f>
        <v>0</v>
      </c>
      <c r="KN13" s="319">
        <f>VLOOKUP($B13,'Sintesi (CFI-TS)'!$C$30:$AE$57,27,FALSE)</f>
        <v>0</v>
      </c>
      <c r="KO13" s="319">
        <f>VLOOKUP($B13,'Sintesi (CFI-TS)'!$C$30:$AE$57,27,FALSE)</f>
        <v>0</v>
      </c>
      <c r="KP13" s="319">
        <f>VLOOKUP($B13,'Sintesi (CFI-TS)'!$C$30:$AE$57,27,FALSE)</f>
        <v>0</v>
      </c>
      <c r="KQ13" s="319">
        <f>VLOOKUP($B13,'Sintesi (CFI-TS)'!$C$30:$AE$57,27,FALSE)</f>
        <v>0</v>
      </c>
      <c r="KR13" s="319">
        <f>VLOOKUP($B13,'Sintesi (CFI-TS)'!$C$30:$AE$57,27,FALSE)</f>
        <v>0</v>
      </c>
      <c r="KS13" s="319">
        <f>VLOOKUP($B13,'Sintesi (CFI-TS)'!$C$30:$AE$57,27,FALSE)</f>
        <v>0</v>
      </c>
      <c r="KT13" s="319">
        <f>VLOOKUP($B13,'Sintesi (CFI-TS)'!$C$30:$AE$57,27,FALSE)</f>
        <v>0</v>
      </c>
      <c r="KU13" s="319">
        <f>VLOOKUP($B13,'Sintesi (CFI-TS)'!$C$30:$AE$57,27,FALSE)</f>
        <v>0</v>
      </c>
      <c r="KV13" s="319">
        <f>VLOOKUP($B13,'Sintesi (CFI-TS)'!$C$30:$AE$57,27,FALSE)</f>
        <v>0</v>
      </c>
      <c r="KW13" s="319">
        <f>VLOOKUP($B13,'Sintesi (CFI-TS)'!$C$30:$AE$57,27,FALSE)</f>
        <v>0</v>
      </c>
      <c r="KX13" s="319">
        <f>VLOOKUP($B13,'Sintesi (CFI-TS)'!$C$30:$AE$57,27,FALSE)</f>
        <v>0</v>
      </c>
      <c r="KY13" s="319">
        <f>VLOOKUP($B13,'Sintesi (CFI-TS)'!$C$30:$AE$57,27,FALSE)</f>
        <v>0</v>
      </c>
      <c r="KZ13" s="319">
        <f>VLOOKUP($B13,'Sintesi (CFI-TS)'!$C$30:$AE$57,27,FALSE)</f>
        <v>0</v>
      </c>
      <c r="LA13" s="319">
        <f>VLOOKUP($B13,'Sintesi (CFI-TS)'!$C$30:$AE$57,27,FALSE)</f>
        <v>0</v>
      </c>
      <c r="LB13" s="319">
        <f>VLOOKUP($B13,'Sintesi (CFI-TS)'!$C$30:$AE$57,27,FALSE)</f>
        <v>0</v>
      </c>
      <c r="LC13" s="319">
        <f>VLOOKUP($B13,'Sintesi (CFI-TS)'!$C$30:$AE$57,27,FALSE)</f>
        <v>0</v>
      </c>
      <c r="LD13" s="319">
        <f>VLOOKUP($B13,'Sintesi (CFI-TS)'!$C$30:$AE$57,27,FALSE)</f>
        <v>0</v>
      </c>
      <c r="LE13" s="319">
        <f>VLOOKUP($B13,'Sintesi (CFI-TS)'!$C$30:$AE$57,27,FALSE)</f>
        <v>0</v>
      </c>
      <c r="LF13" s="319">
        <f>VLOOKUP($B13,'Sintesi (CFI-TS)'!$C$30:$AE$57,27,FALSE)</f>
        <v>0</v>
      </c>
      <c r="LG13" s="319">
        <f>VLOOKUP($B13,'Sintesi (CFI-TS)'!$C$30:$AE$57,27,FALSE)</f>
        <v>0</v>
      </c>
      <c r="LH13" s="319">
        <f>VLOOKUP($B13,'Sintesi (CFI-TS)'!$C$30:$AE$57,27,FALSE)</f>
        <v>0</v>
      </c>
      <c r="LI13" s="319">
        <f>VLOOKUP($B13,'Sintesi (CFI-TS)'!$C$30:$AE$57,27,FALSE)</f>
        <v>0</v>
      </c>
      <c r="LJ13" s="319">
        <f>VLOOKUP($B13,'Sintesi (CFI-TS)'!$C$30:$AE$57,27,FALSE)</f>
        <v>0</v>
      </c>
      <c r="LK13" s="319">
        <f>VLOOKUP($B13,'Sintesi (CFI-TS)'!$C$30:$AE$57,27,FALSE)</f>
        <v>0</v>
      </c>
      <c r="LL13" s="319">
        <f>VLOOKUP($B13,'Sintesi (CFI-TS)'!$C$30:$AE$57,27,FALSE)</f>
        <v>0</v>
      </c>
      <c r="LM13" s="319">
        <f>VLOOKUP($B13,'Sintesi (CFI-TS)'!$C$30:$AE$57,27,FALSE)</f>
        <v>0</v>
      </c>
      <c r="LN13" s="319">
        <f>VLOOKUP($B13,'Sintesi (CFI-TS)'!$C$30:$AE$57,27,FALSE)</f>
        <v>0</v>
      </c>
      <c r="LO13" s="319">
        <f>VLOOKUP($B13,'Sintesi (CFI-TS)'!$C$30:$AE$57,27,FALSE)</f>
        <v>0</v>
      </c>
      <c r="LP13" s="319">
        <f>VLOOKUP($B13,'Sintesi (CFI-TS)'!$C$30:$AE$57,27,FALSE)</f>
        <v>0</v>
      </c>
      <c r="LQ13" s="319">
        <f>VLOOKUP($B13,'Sintesi (CFI-TS)'!$C$30:$AE$57,27,FALSE)</f>
        <v>0</v>
      </c>
      <c r="LR13" s="319">
        <f>VLOOKUP($B13,'Sintesi (CFI-TS)'!$C$30:$AE$57,27,FALSE)</f>
        <v>0</v>
      </c>
      <c r="LS13" s="319"/>
      <c r="LT13" s="319"/>
      <c r="LU13" s="319"/>
      <c r="LV13" s="320">
        <v>3</v>
      </c>
      <c r="LW13" s="320">
        <v>3</v>
      </c>
      <c r="LX13" s="320">
        <v>3</v>
      </c>
      <c r="LY13" s="320">
        <v>3</v>
      </c>
      <c r="LZ13" s="320">
        <v>3</v>
      </c>
      <c r="MA13" s="320">
        <v>3</v>
      </c>
      <c r="MB13" s="320">
        <v>3</v>
      </c>
      <c r="MC13" s="320">
        <v>3</v>
      </c>
      <c r="MD13" s="320">
        <v>3</v>
      </c>
      <c r="ME13" s="320">
        <v>3</v>
      </c>
      <c r="MF13" s="320">
        <v>3</v>
      </c>
      <c r="MG13" s="320">
        <v>3</v>
      </c>
      <c r="MH13" s="320">
        <v>3</v>
      </c>
      <c r="MI13" s="320">
        <v>3</v>
      </c>
      <c r="MJ13" s="320">
        <v>3</v>
      </c>
      <c r="MK13" s="320">
        <v>3</v>
      </c>
      <c r="ML13" s="320">
        <v>3</v>
      </c>
      <c r="MM13" s="320">
        <v>3</v>
      </c>
      <c r="MN13" s="320">
        <v>3</v>
      </c>
      <c r="MO13" s="320">
        <v>3</v>
      </c>
      <c r="MP13" s="320">
        <v>0</v>
      </c>
      <c r="MQ13" s="320">
        <v>0</v>
      </c>
      <c r="MR13" s="320">
        <v>0</v>
      </c>
      <c r="MS13" s="320">
        <f>VLOOKUP($B13,'Sintesi (CFI-TS)'!$C$30:$AE$57,26,FALSE)</f>
        <v>0</v>
      </c>
      <c r="MT13" s="320">
        <f>VLOOKUP($B13,'Sintesi (CFI-TS)'!$C$30:$AE$57,26,FALSE)</f>
        <v>0</v>
      </c>
      <c r="MU13" s="320">
        <f>VLOOKUP($B13,'Sintesi (CFI-TS)'!$C$30:$AE$57,26,FALSE)</f>
        <v>0</v>
      </c>
      <c r="MV13" s="320">
        <f>VLOOKUP($B13,'Sintesi (CFI-TS)'!$C$30:$AE$57,26,FALSE)</f>
        <v>0</v>
      </c>
      <c r="MW13" s="320">
        <f>VLOOKUP($B13,'Sintesi (CFI-TS)'!$C$30:$AE$57,26,FALSE)</f>
        <v>0</v>
      </c>
      <c r="MX13" s="320">
        <f>VLOOKUP($B13,'Sintesi (CFI-TS)'!$C$30:$AE$57,26,FALSE)</f>
        <v>0</v>
      </c>
      <c r="MY13" s="320">
        <f>VLOOKUP($B13,'Sintesi (CFI-TS)'!$C$30:$AE$57,26,FALSE)</f>
        <v>0</v>
      </c>
      <c r="MZ13" s="320">
        <f>VLOOKUP($B13,'Sintesi (CFI-TS)'!$C$30:$AE$57,26,FALSE)</f>
        <v>0</v>
      </c>
      <c r="NA13" s="320">
        <f>VLOOKUP($B13,'Sintesi (CFI-TS)'!$C$30:$AE$57,26,FALSE)</f>
        <v>0</v>
      </c>
      <c r="NB13" s="320">
        <f>VLOOKUP($B13,'Sintesi (CFI-TS)'!$C$30:$AE$57,26,FALSE)</f>
        <v>0</v>
      </c>
      <c r="NC13" s="320">
        <f>VLOOKUP($B13,'Sintesi (CFI-TS)'!$C$30:$AE$57,26,FALSE)</f>
        <v>0</v>
      </c>
      <c r="ND13" s="320">
        <f>VLOOKUP($B13,'Sintesi (CFI-TS)'!$C$30:$AE$57,26,FALSE)</f>
        <v>0</v>
      </c>
      <c r="NE13" s="320">
        <f>VLOOKUP($B13,'Sintesi (CFI-TS)'!$C$30:$AE$57,26,FALSE)</f>
        <v>0</v>
      </c>
      <c r="NF13" s="320">
        <f>VLOOKUP($B13,'Sintesi (CFI-TS)'!$C$30:$AE$57,26,FALSE)</f>
        <v>0</v>
      </c>
      <c r="NG13" s="320">
        <f>VLOOKUP($B13,'Sintesi (CFI-TS)'!$C$30:$AE$57,26,FALSE)</f>
        <v>0</v>
      </c>
      <c r="NH13" s="320">
        <f>VLOOKUP($B13,'Sintesi (CFI-TS)'!$C$30:$AE$57,26,FALSE)</f>
        <v>0</v>
      </c>
      <c r="NI13" s="320">
        <f>VLOOKUP($B13,'Sintesi (CFI-TS)'!$C$30:$AE$57,26,FALSE)</f>
        <v>0</v>
      </c>
      <c r="NJ13" s="320">
        <f>VLOOKUP($B13,'Sintesi (CFI-TS)'!$C$30:$AE$57,26,FALSE)</f>
        <v>0</v>
      </c>
      <c r="NK13" s="320">
        <f>VLOOKUP($B13,'Sintesi (CFI-TS)'!$C$30:$AE$57,26,FALSE)</f>
        <v>0</v>
      </c>
      <c r="NL13" s="320">
        <f>VLOOKUP($B13,'Sintesi (CFI-TS)'!$C$30:$AE$57,26,FALSE)</f>
        <v>0</v>
      </c>
      <c r="NM13" s="320">
        <f>VLOOKUP($B13,'Sintesi (CFI-TS)'!$C$30:$AE$57,26,FALSE)</f>
        <v>0</v>
      </c>
      <c r="NN13" s="320">
        <f>VLOOKUP($B13,'Sintesi (CFI-TS)'!$C$30:$AE$57,26,FALSE)</f>
        <v>0</v>
      </c>
      <c r="NO13" s="320">
        <f>VLOOKUP($B13,'Sintesi (CFI-TS)'!$C$30:$AE$57,26,FALSE)</f>
        <v>0</v>
      </c>
      <c r="NP13" s="320">
        <f>VLOOKUP($B13,'Sintesi (CFI-TS)'!$C$30:$AE$57,26,FALSE)</f>
        <v>0</v>
      </c>
      <c r="NQ13" s="320">
        <f>VLOOKUP($B13,'Sintesi (CFI-TS)'!$C$30:$AE$57,26,FALSE)</f>
        <v>0</v>
      </c>
      <c r="NR13" s="320">
        <f>VLOOKUP($B13,'Sintesi (CFI-TS)'!$C$30:$AE$57,26,FALSE)</f>
        <v>0</v>
      </c>
      <c r="NS13" s="320">
        <f>VLOOKUP($B13,'Sintesi (CFI-TS)'!$C$30:$AE$57,26,FALSE)</f>
        <v>0</v>
      </c>
      <c r="NT13" s="320">
        <f>VLOOKUP($B13,'Sintesi (CFI-TS)'!$C$30:$AE$57,26,FALSE)</f>
        <v>0</v>
      </c>
      <c r="NU13" s="320">
        <f>VLOOKUP($B13,'Sintesi (CFI-TS)'!$C$30:$AE$57,26,FALSE)</f>
        <v>0</v>
      </c>
      <c r="NV13" s="320">
        <f>VLOOKUP($B13,'Sintesi (CFI-TS)'!$C$30:$AE$57,26,FALSE)</f>
        <v>0</v>
      </c>
      <c r="NW13" s="320">
        <f>VLOOKUP($B13,'Sintesi (CFI-TS)'!$C$30:$AE$57,26,FALSE)</f>
        <v>0</v>
      </c>
      <c r="NX13" s="320">
        <f>VLOOKUP($B13,'Sintesi (CFI-TS)'!$C$30:$AE$57,26,FALSE)</f>
        <v>0</v>
      </c>
      <c r="NY13" s="320">
        <f>VLOOKUP($B13,'Sintesi (CFI-TS)'!$C$30:$AE$57,26,FALSE)</f>
        <v>0</v>
      </c>
      <c r="NZ13" s="320">
        <f>VLOOKUP($B13,'Sintesi (CFI-TS)'!$C$30:$AE$57,26,FALSE)</f>
        <v>0</v>
      </c>
      <c r="OA13" s="320">
        <f>VLOOKUP($B13,'Sintesi (CFI-TS)'!$C$30:$AE$57,26,FALSE)</f>
        <v>0</v>
      </c>
      <c r="OB13" s="320">
        <f>VLOOKUP($B13,'Sintesi (CFI-TS)'!$C$30:$AE$57,26,FALSE)</f>
        <v>0</v>
      </c>
      <c r="OC13" s="320">
        <f>VLOOKUP($B13,'Sintesi (CFI-TS)'!$C$30:$AE$57,26,FALSE)</f>
        <v>0</v>
      </c>
      <c r="OD13" s="320">
        <f>VLOOKUP($B13,'Sintesi (CFI-TS)'!$C$30:$AE$57,26,FALSE)</f>
        <v>0</v>
      </c>
      <c r="OE13" s="320">
        <f>VLOOKUP($B13,'Sintesi (CFI-TS)'!$C$30:$AE$57,26,FALSE)</f>
        <v>0</v>
      </c>
      <c r="OF13" s="320">
        <f>VLOOKUP($B13,'Sintesi (CFI-TS)'!$C$30:$AE$57,26,FALSE)</f>
        <v>0</v>
      </c>
      <c r="OG13" s="320">
        <f>VLOOKUP($B13,'Sintesi (CFI-TS)'!$C$30:$AE$57,26,FALSE)</f>
        <v>0</v>
      </c>
      <c r="OH13" s="320">
        <f>VLOOKUP($B13,'Sintesi (CFI-TS)'!$C$30:$AE$57,26,FALSE)</f>
        <v>0</v>
      </c>
      <c r="OI13" s="320">
        <f>VLOOKUP($B13,'Sintesi (CFI-TS)'!$C$30:$AE$57,26,FALSE)</f>
        <v>0</v>
      </c>
      <c r="OJ13" s="320">
        <f>VLOOKUP($B13,'Sintesi (CFI-TS)'!$C$30:$AE$57,26,FALSE)</f>
        <v>0</v>
      </c>
      <c r="OK13" s="320">
        <f>VLOOKUP($B13,'Sintesi (CFI-TS)'!$C$30:$AE$57,26,FALSE)</f>
        <v>0</v>
      </c>
      <c r="OL13" s="320">
        <f>VLOOKUP($B13,'Sintesi (CFI-TS)'!$C$30:$AE$57,26,FALSE)</f>
        <v>0</v>
      </c>
      <c r="OM13" s="320">
        <f>VLOOKUP($B13,'Sintesi (CFI-TS)'!$C$30:$AE$57,26,FALSE)</f>
        <v>0</v>
      </c>
      <c r="ON13" s="320">
        <f>VLOOKUP($B13,'Sintesi (CFI-TS)'!$C$30:$AE$57,26,FALSE)</f>
        <v>0</v>
      </c>
      <c r="OO13" s="320">
        <f>VLOOKUP($B13,'Sintesi (CFI-TS)'!$C$30:$AE$57,26,FALSE)</f>
        <v>0</v>
      </c>
      <c r="OP13" s="320">
        <f>VLOOKUP($B13,'Sintesi (CFI-TS)'!$C$30:$AE$57,26,FALSE)</f>
        <v>0</v>
      </c>
      <c r="OQ13" s="320">
        <f>VLOOKUP($B13,'Sintesi (CFI-TS)'!$C$30:$AE$57,26,FALSE)</f>
        <v>0</v>
      </c>
      <c r="OR13" s="320">
        <f>VLOOKUP($B13,'Sintesi (CFI-TS)'!$C$30:$AE$57,26,FALSE)</f>
        <v>0</v>
      </c>
      <c r="OS13" s="320">
        <f>VLOOKUP($B13,'Sintesi (CFI-TS)'!$C$30:$AE$57,26,FALSE)</f>
        <v>0</v>
      </c>
      <c r="OT13" s="320">
        <f>VLOOKUP($B13,'Sintesi (CFI-TS)'!$C$30:$AE$57,26,FALSE)</f>
        <v>0</v>
      </c>
      <c r="OU13" s="320">
        <f>VLOOKUP($B13,'Sintesi (CFI-TS)'!$C$30:$AE$57,26,FALSE)</f>
        <v>0</v>
      </c>
      <c r="OV13" s="320">
        <f>VLOOKUP($B13,'Sintesi (CFI-TS)'!$C$30:$AE$57,26,FALSE)</f>
        <v>0</v>
      </c>
      <c r="OW13" s="320">
        <f>VLOOKUP($B13,'Sintesi (CFI-TS)'!$C$30:$AE$57,26,FALSE)</f>
        <v>0</v>
      </c>
      <c r="OX13" s="320">
        <f>VLOOKUP($B13,'Sintesi (CFI-TS)'!$C$30:$AE$57,26,FALSE)</f>
        <v>0</v>
      </c>
      <c r="OY13" s="320">
        <f>VLOOKUP($B13,'Sintesi (CFI-TS)'!$C$30:$AE$57,26,FALSE)</f>
        <v>0</v>
      </c>
      <c r="OZ13" s="320">
        <f>VLOOKUP($B13,'Sintesi (CFI-TS)'!$C$30:$AE$57,26,FALSE)</f>
        <v>0</v>
      </c>
      <c r="PA13" s="320">
        <f>VLOOKUP($B13,'Sintesi (CFI-TS)'!$C$30:$AE$57,26,FALSE)</f>
        <v>0</v>
      </c>
      <c r="PB13" s="320">
        <f>VLOOKUP($B13,'Sintesi (CFI-TS)'!$C$30:$AE$57,26,FALSE)</f>
        <v>0</v>
      </c>
      <c r="PC13" s="320">
        <f>VLOOKUP($B13,'Sintesi (CFI-TS)'!$C$30:$AE$57,26,FALSE)</f>
        <v>0</v>
      </c>
      <c r="PD13" s="320">
        <f>VLOOKUP($B13,'Sintesi (CFI-TS)'!$C$30:$AE$57,26,FALSE)</f>
        <v>0</v>
      </c>
      <c r="PE13" s="320">
        <f>VLOOKUP($B13,'Sintesi (CFI-TS)'!$C$30:$AE$57,26,FALSE)</f>
        <v>0</v>
      </c>
      <c r="PF13" s="320">
        <f>VLOOKUP($B13,'Sintesi (CFI-TS)'!$C$30:$AE$57,26,FALSE)</f>
        <v>0</v>
      </c>
      <c r="PG13" s="320">
        <f>VLOOKUP($B13,'Sintesi (CFI-TS)'!$C$30:$AE$57,26,FALSE)</f>
        <v>0</v>
      </c>
      <c r="PH13" s="320">
        <f>VLOOKUP($B13,'Sintesi (CFI-TS)'!$C$30:$AE$57,26,FALSE)</f>
        <v>0</v>
      </c>
      <c r="PI13" s="320">
        <f>VLOOKUP($B13,'Sintesi (CFI-TS)'!$C$30:$AE$57,26,FALSE)</f>
        <v>0</v>
      </c>
      <c r="PJ13" s="320">
        <f>VLOOKUP($B13,'Sintesi (CFI-TS)'!$C$30:$AE$57,26,FALSE)</f>
        <v>0</v>
      </c>
      <c r="PK13" s="320">
        <f>VLOOKUP($B13,'Sintesi (CFI-TS)'!$C$30:$AE$57,26,FALSE)</f>
        <v>0</v>
      </c>
      <c r="PL13" s="320">
        <f>VLOOKUP($B13,'Sintesi (CFI-TS)'!$C$30:$AE$57,26,FALSE)</f>
        <v>0</v>
      </c>
      <c r="PM13" s="320">
        <f>VLOOKUP($B13,'Sintesi (CFI-TS)'!$C$30:$AE$57,26,FALSE)</f>
        <v>0</v>
      </c>
      <c r="PN13" s="320">
        <f>VLOOKUP($B13,'Sintesi (CFI-TS)'!$C$30:$AE$57,26,FALSE)</f>
        <v>0</v>
      </c>
      <c r="PO13" s="320">
        <f>VLOOKUP($B13,'Sintesi (CFI-TS)'!$C$30:$AE$57,26,FALSE)</f>
        <v>0</v>
      </c>
      <c r="PP13" s="320">
        <f>VLOOKUP($B13,'Sintesi (CFI-TS)'!$C$30:$AE$57,26,FALSE)</f>
        <v>0</v>
      </c>
      <c r="PQ13" s="320">
        <f>VLOOKUP($B13,'Sintesi (CFI-TS)'!$C$30:$AE$57,26,FALSE)</f>
        <v>0</v>
      </c>
      <c r="PR13" s="320">
        <f>VLOOKUP($B13,'Sintesi (CFI-TS)'!$C$30:$AE$57,26,FALSE)</f>
        <v>0</v>
      </c>
      <c r="PS13" s="320">
        <f>VLOOKUP($B13,'Sintesi (CFI-TS)'!$C$30:$AE$57,26,FALSE)</f>
        <v>0</v>
      </c>
      <c r="PT13" s="320">
        <f>VLOOKUP($B13,'Sintesi (CFI-TS)'!$C$30:$AE$57,26,FALSE)</f>
        <v>0</v>
      </c>
      <c r="PU13" s="320">
        <f>VLOOKUP($B13,'Sintesi (CFI-TS)'!$C$30:$AE$57,26,FALSE)</f>
        <v>0</v>
      </c>
      <c r="PV13" s="320"/>
      <c r="PW13" s="320"/>
      <c r="PX13" s="320"/>
      <c r="PY13" s="321">
        <v>6</v>
      </c>
      <c r="PZ13" s="321">
        <v>6</v>
      </c>
      <c r="QA13" s="321">
        <v>6</v>
      </c>
      <c r="QB13" s="321">
        <v>6</v>
      </c>
      <c r="QC13" s="321">
        <v>6</v>
      </c>
      <c r="QD13" s="321">
        <v>6</v>
      </c>
      <c r="QE13" s="321">
        <v>6</v>
      </c>
      <c r="QF13" s="321">
        <v>6</v>
      </c>
      <c r="QG13" s="321">
        <v>6</v>
      </c>
      <c r="QH13" s="321">
        <v>6</v>
      </c>
      <c r="QI13" s="321">
        <v>6</v>
      </c>
      <c r="QJ13" s="321">
        <v>6</v>
      </c>
      <c r="QK13" s="321">
        <v>6</v>
      </c>
      <c r="QL13" s="321">
        <v>6</v>
      </c>
      <c r="QM13" s="321">
        <v>6</v>
      </c>
      <c r="QN13" s="321">
        <v>6</v>
      </c>
      <c r="QO13" s="321">
        <v>6</v>
      </c>
      <c r="QP13" s="321">
        <v>6</v>
      </c>
      <c r="QQ13" s="321">
        <v>6</v>
      </c>
      <c r="QR13" s="321">
        <v>6</v>
      </c>
      <c r="QS13" s="321">
        <v>9</v>
      </c>
      <c r="QT13" s="321">
        <v>9</v>
      </c>
      <c r="QU13" s="321">
        <v>9</v>
      </c>
      <c r="QV13" s="321">
        <f>VLOOKUP($B13,'Sintesi (CFI-TS)'!$C$30:$AE$57,28,FALSE)</f>
        <v>9</v>
      </c>
      <c r="QW13" s="321">
        <f>VLOOKUP($B13,'Sintesi (CFI-TS)'!$C$30:$AE$57,28,FALSE)</f>
        <v>9</v>
      </c>
      <c r="QX13" s="321">
        <f>VLOOKUP($B13,'Sintesi (CFI-TS)'!$C$30:$AE$57,28,FALSE)</f>
        <v>9</v>
      </c>
      <c r="QY13" s="321">
        <f>VLOOKUP($B13,'Sintesi (CFI-TS)'!$C$30:$AE$57,28,FALSE)</f>
        <v>9</v>
      </c>
      <c r="QZ13" s="321">
        <f>VLOOKUP($B13,'Sintesi (CFI-TS)'!$C$30:$AE$57,28,FALSE)</f>
        <v>9</v>
      </c>
      <c r="RA13" s="321">
        <f>VLOOKUP($B13,'Sintesi (CFI-TS)'!$C$30:$AE$57,28,FALSE)</f>
        <v>9</v>
      </c>
      <c r="RB13" s="321">
        <f>VLOOKUP($B13,'Sintesi (CFI-TS)'!$C$30:$AE$57,28,FALSE)</f>
        <v>9</v>
      </c>
      <c r="RC13" s="321">
        <f>VLOOKUP($B13,'Sintesi (CFI-TS)'!$C$30:$AE$57,28,FALSE)</f>
        <v>9</v>
      </c>
      <c r="RD13" s="321">
        <f>VLOOKUP($B13,'Sintesi (CFI-TS)'!$C$30:$AE$57,28,FALSE)</f>
        <v>9</v>
      </c>
      <c r="RE13" s="321">
        <f>VLOOKUP($B13,'Sintesi (CFI-TS)'!$C$30:$AE$57,28,FALSE)</f>
        <v>9</v>
      </c>
      <c r="RF13" s="321">
        <f>VLOOKUP($B13,'Sintesi (CFI-TS)'!$C$30:$AE$57,28,FALSE)</f>
        <v>9</v>
      </c>
      <c r="RG13" s="321">
        <f>VLOOKUP($B13,'Sintesi (CFI-TS)'!$C$30:$AE$57,28,FALSE)</f>
        <v>9</v>
      </c>
      <c r="RH13" s="321">
        <f>VLOOKUP($B13,'Sintesi (CFI-TS)'!$C$30:$AE$57,28,FALSE)</f>
        <v>9</v>
      </c>
      <c r="RI13" s="321">
        <f>VLOOKUP($B13,'Sintesi (CFI-TS)'!$C$30:$AE$57,28,FALSE)</f>
        <v>9</v>
      </c>
      <c r="RJ13" s="321">
        <f>VLOOKUP($B13,'Sintesi (CFI-TS)'!$C$30:$AE$57,28,FALSE)</f>
        <v>9</v>
      </c>
      <c r="RK13" s="321">
        <f>VLOOKUP($B13,'Sintesi (CFI-TS)'!$C$30:$AE$57,28,FALSE)</f>
        <v>9</v>
      </c>
      <c r="RL13" s="321">
        <f>VLOOKUP($B13,'Sintesi (CFI-TS)'!$C$30:$AE$57,28,FALSE)</f>
        <v>9</v>
      </c>
      <c r="RM13" s="321">
        <f>VLOOKUP($B13,'Sintesi (CFI-TS)'!$C$30:$AE$57,28,FALSE)</f>
        <v>9</v>
      </c>
      <c r="RN13" s="321">
        <f>VLOOKUP($B13,'Sintesi (CFI-TS)'!$C$30:$AE$57,28,FALSE)</f>
        <v>9</v>
      </c>
      <c r="RO13" s="321">
        <f>VLOOKUP($B13,'Sintesi (CFI-TS)'!$C$30:$AE$57,28,FALSE)</f>
        <v>9</v>
      </c>
      <c r="RP13" s="321">
        <f>VLOOKUP($B13,'Sintesi (CFI-TS)'!$C$30:$AE$57,28,FALSE)</f>
        <v>9</v>
      </c>
      <c r="RQ13" s="321">
        <f>VLOOKUP($B13,'Sintesi (CFI-TS)'!$C$30:$AE$57,28,FALSE)</f>
        <v>9</v>
      </c>
      <c r="RR13" s="321">
        <f>VLOOKUP($B13,'Sintesi (CFI-TS)'!$C$30:$AE$57,28,FALSE)</f>
        <v>9</v>
      </c>
      <c r="RS13" s="321">
        <f>VLOOKUP($B13,'Sintesi (CFI-TS)'!$C$30:$AE$57,28,FALSE)</f>
        <v>9</v>
      </c>
      <c r="RT13" s="321">
        <f>VLOOKUP($B13,'Sintesi (CFI-TS)'!$C$30:$AE$57,28,FALSE)</f>
        <v>9</v>
      </c>
      <c r="RU13" s="321">
        <f>VLOOKUP($B13,'Sintesi (CFI-TS)'!$C$30:$AE$57,28,FALSE)</f>
        <v>9</v>
      </c>
      <c r="RV13" s="321">
        <f>VLOOKUP($B13,'Sintesi (CFI-TS)'!$C$30:$AE$57,28,FALSE)</f>
        <v>9</v>
      </c>
      <c r="RW13" s="321">
        <f>VLOOKUP($B13,'Sintesi (CFI-TS)'!$C$30:$AE$57,28,FALSE)</f>
        <v>9</v>
      </c>
      <c r="RX13" s="321">
        <f>VLOOKUP($B13,'Sintesi (CFI-TS)'!$C$30:$AE$57,28,FALSE)</f>
        <v>9</v>
      </c>
      <c r="RY13" s="321">
        <f>VLOOKUP($B13,'Sintesi (CFI-TS)'!$C$30:$AE$57,28,FALSE)</f>
        <v>9</v>
      </c>
      <c r="RZ13" s="321">
        <f>VLOOKUP($B13,'Sintesi (CFI-TS)'!$C$30:$AE$57,28,FALSE)</f>
        <v>9</v>
      </c>
      <c r="SA13" s="321">
        <f>VLOOKUP($B13,'Sintesi (CFI-TS)'!$C$30:$AE$57,28,FALSE)</f>
        <v>9</v>
      </c>
      <c r="SB13" s="321">
        <f>VLOOKUP($B13,'Sintesi (CFI-TS)'!$C$30:$AE$57,28,FALSE)</f>
        <v>9</v>
      </c>
      <c r="SC13" s="321">
        <f>VLOOKUP($B13,'Sintesi (CFI-TS)'!$C$30:$AE$57,28,FALSE)</f>
        <v>9</v>
      </c>
      <c r="SD13" s="321">
        <f>VLOOKUP($B13,'Sintesi (CFI-TS)'!$C$30:$AE$57,28,FALSE)</f>
        <v>9</v>
      </c>
      <c r="SE13" s="321">
        <f>VLOOKUP($B13,'Sintesi (CFI-TS)'!$C$30:$AE$57,28,FALSE)</f>
        <v>9</v>
      </c>
      <c r="SF13" s="321">
        <f>VLOOKUP($B13,'Sintesi (CFI-TS)'!$C$30:$AE$57,28,FALSE)</f>
        <v>9</v>
      </c>
      <c r="SG13" s="321">
        <f>VLOOKUP($B13,'Sintesi (CFI-TS)'!$C$30:$AE$57,28,FALSE)</f>
        <v>9</v>
      </c>
      <c r="SH13" s="321">
        <f>VLOOKUP($B13,'Sintesi (CFI-TS)'!$C$30:$AE$57,28,FALSE)</f>
        <v>9</v>
      </c>
      <c r="SI13" s="321">
        <f>VLOOKUP($B13,'Sintesi (CFI-TS)'!$C$30:$AE$57,28,FALSE)</f>
        <v>9</v>
      </c>
      <c r="SJ13" s="321">
        <f>VLOOKUP($B13,'Sintesi (CFI-TS)'!$C$30:$AE$57,28,FALSE)</f>
        <v>9</v>
      </c>
      <c r="SK13" s="321">
        <f>VLOOKUP($B13,'Sintesi (CFI-TS)'!$C$30:$AE$57,28,FALSE)</f>
        <v>9</v>
      </c>
      <c r="SL13" s="321">
        <f>VLOOKUP($B13,'Sintesi (CFI-TS)'!$C$30:$AE$57,28,FALSE)</f>
        <v>9</v>
      </c>
      <c r="SM13" s="321">
        <f>VLOOKUP($B13,'Sintesi (CFI-TS)'!$C$30:$AE$57,28,FALSE)</f>
        <v>9</v>
      </c>
      <c r="SN13" s="321">
        <f>VLOOKUP($B13,'Sintesi (CFI-TS)'!$C$30:$AE$57,28,FALSE)</f>
        <v>9</v>
      </c>
      <c r="SO13" s="321">
        <f>VLOOKUP($B13,'Sintesi (CFI-TS)'!$C$30:$AE$57,28,FALSE)</f>
        <v>9</v>
      </c>
      <c r="SP13" s="321">
        <f>VLOOKUP($B13,'Sintesi (CFI-TS)'!$C$30:$AE$57,28,FALSE)</f>
        <v>9</v>
      </c>
      <c r="SQ13" s="321">
        <f>VLOOKUP($B13,'Sintesi (CFI-TS)'!$C$30:$AE$57,28,FALSE)</f>
        <v>9</v>
      </c>
      <c r="SR13" s="321">
        <f>VLOOKUP($B13,'Sintesi (CFI-TS)'!$C$30:$AE$57,28,FALSE)</f>
        <v>9</v>
      </c>
      <c r="SS13" s="321">
        <f>VLOOKUP($B13,'Sintesi (CFI-TS)'!$C$30:$AE$57,28,FALSE)</f>
        <v>9</v>
      </c>
      <c r="ST13" s="321">
        <f>VLOOKUP($B13,'Sintesi (CFI-TS)'!$C$30:$AE$57,28,FALSE)</f>
        <v>9</v>
      </c>
      <c r="SU13" s="321">
        <f>VLOOKUP($B13,'Sintesi (CFI-TS)'!$C$30:$AE$57,28,FALSE)</f>
        <v>9</v>
      </c>
      <c r="SV13" s="321">
        <f>VLOOKUP($B13,'Sintesi (CFI-TS)'!$C$30:$AE$57,28,FALSE)</f>
        <v>9</v>
      </c>
      <c r="SW13" s="321">
        <f>VLOOKUP($B13,'Sintesi (CFI-TS)'!$C$30:$AE$57,28,FALSE)</f>
        <v>9</v>
      </c>
      <c r="SX13" s="321">
        <f>VLOOKUP($B13,'Sintesi (CFI-TS)'!$C$30:$AE$57,28,FALSE)</f>
        <v>9</v>
      </c>
      <c r="SY13" s="321">
        <f>VLOOKUP($B13,'Sintesi (CFI-TS)'!$C$30:$AE$57,28,FALSE)</f>
        <v>9</v>
      </c>
      <c r="SZ13" s="321">
        <f>VLOOKUP($B13,'Sintesi (CFI-TS)'!$C$30:$AE$57,28,FALSE)</f>
        <v>9</v>
      </c>
      <c r="TA13" s="321">
        <f>VLOOKUP($B13,'Sintesi (CFI-TS)'!$C$30:$AE$57,28,FALSE)</f>
        <v>9</v>
      </c>
      <c r="TB13" s="321">
        <f>VLOOKUP($B13,'Sintesi (CFI-TS)'!$C$30:$AE$57,28,FALSE)</f>
        <v>9</v>
      </c>
      <c r="TC13" s="321">
        <f>VLOOKUP($B13,'Sintesi (CFI-TS)'!$C$30:$AE$57,28,FALSE)</f>
        <v>9</v>
      </c>
      <c r="TD13" s="321">
        <f>VLOOKUP($B13,'Sintesi (CFI-TS)'!$C$30:$AE$57,28,FALSE)</f>
        <v>9</v>
      </c>
      <c r="TE13" s="321">
        <f>VLOOKUP($B13,'Sintesi (CFI-TS)'!$C$30:$AE$57,28,FALSE)</f>
        <v>9</v>
      </c>
      <c r="TF13" s="321">
        <f>VLOOKUP($B13,'Sintesi (CFI-TS)'!$C$30:$AE$57,28,FALSE)</f>
        <v>9</v>
      </c>
      <c r="TG13" s="321">
        <f>VLOOKUP($B13,'Sintesi (CFI-TS)'!$C$30:$AE$57,28,FALSE)</f>
        <v>9</v>
      </c>
      <c r="TH13" s="321">
        <f>VLOOKUP($B13,'Sintesi (CFI-TS)'!$C$30:$AE$57,28,FALSE)</f>
        <v>9</v>
      </c>
      <c r="TI13" s="321">
        <f>VLOOKUP($B13,'Sintesi (CFI-TS)'!$C$30:$AE$57,28,FALSE)</f>
        <v>9</v>
      </c>
      <c r="TJ13" s="321">
        <f>VLOOKUP($B13,'Sintesi (CFI-TS)'!$C$30:$AE$57,28,FALSE)</f>
        <v>9</v>
      </c>
      <c r="TK13" s="321">
        <f>VLOOKUP($B13,'Sintesi (CFI-TS)'!$C$30:$AE$57,28,FALSE)</f>
        <v>9</v>
      </c>
      <c r="TL13" s="321">
        <f>VLOOKUP($B13,'Sintesi (CFI-TS)'!$C$30:$AE$57,28,FALSE)</f>
        <v>9</v>
      </c>
      <c r="TM13" s="321">
        <f>VLOOKUP($B13,'Sintesi (CFI-TS)'!$C$30:$AE$57,28,FALSE)</f>
        <v>9</v>
      </c>
      <c r="TN13" s="321">
        <f>VLOOKUP($B13,'Sintesi (CFI-TS)'!$C$30:$AE$57,28,FALSE)</f>
        <v>9</v>
      </c>
      <c r="TO13" s="321">
        <f>VLOOKUP($B13,'Sintesi (CFI-TS)'!$C$30:$AE$57,28,FALSE)</f>
        <v>9</v>
      </c>
      <c r="TP13" s="321">
        <f>VLOOKUP($B13,'Sintesi (CFI-TS)'!$C$30:$AE$57,28,FALSE)</f>
        <v>9</v>
      </c>
      <c r="TQ13" s="321">
        <f>VLOOKUP($B13,'Sintesi (CFI-TS)'!$C$30:$AE$57,28,FALSE)</f>
        <v>9</v>
      </c>
      <c r="TR13" s="321">
        <f>VLOOKUP($B13,'Sintesi (CFI-TS)'!$C$30:$AE$57,28,FALSE)</f>
        <v>9</v>
      </c>
      <c r="TS13" s="321">
        <f>VLOOKUP($B13,'Sintesi (CFI-TS)'!$C$30:$AE$57,28,FALSE)</f>
        <v>9</v>
      </c>
      <c r="TT13" s="321">
        <f>VLOOKUP($B13,'Sintesi (CFI-TS)'!$C$30:$AE$57,28,FALSE)</f>
        <v>9</v>
      </c>
      <c r="TU13" s="321">
        <f>VLOOKUP($B13,'Sintesi (CFI-TS)'!$C$30:$AE$57,28,FALSE)</f>
        <v>9</v>
      </c>
      <c r="TV13" s="321">
        <f>VLOOKUP($B13,'Sintesi (CFI-TS)'!$C$30:$AE$57,28,FALSE)</f>
        <v>9</v>
      </c>
      <c r="TW13" s="321">
        <f>VLOOKUP($B13,'Sintesi (CFI-TS)'!$C$30:$AE$57,28,FALSE)</f>
        <v>9</v>
      </c>
      <c r="TX13" s="321">
        <f>VLOOKUP($B13,'Sintesi (CFI-TS)'!$C$30:$AE$57,28,FALSE)</f>
        <v>9</v>
      </c>
      <c r="TY13" s="321"/>
      <c r="TZ13" s="321"/>
      <c r="UA13" s="321"/>
      <c r="UB13" s="322">
        <v>0</v>
      </c>
      <c r="UC13" s="322">
        <v>0</v>
      </c>
      <c r="UD13" s="322">
        <v>0</v>
      </c>
      <c r="UE13" s="322">
        <v>0</v>
      </c>
      <c r="UF13" s="322">
        <v>0</v>
      </c>
      <c r="UG13" s="322">
        <v>0</v>
      </c>
      <c r="UH13" s="322">
        <v>0</v>
      </c>
      <c r="UI13" s="322">
        <v>0</v>
      </c>
      <c r="UJ13" s="322">
        <v>0</v>
      </c>
      <c r="UK13" s="322">
        <v>0</v>
      </c>
      <c r="UL13" s="322">
        <v>0</v>
      </c>
      <c r="UM13" s="322">
        <v>0</v>
      </c>
      <c r="UN13" s="322">
        <v>0</v>
      </c>
      <c r="UO13" s="322">
        <v>0</v>
      </c>
      <c r="UP13" s="322">
        <v>0</v>
      </c>
      <c r="UQ13" s="322">
        <v>0</v>
      </c>
      <c r="UR13" s="322">
        <v>0</v>
      </c>
      <c r="US13" s="322">
        <v>0</v>
      </c>
      <c r="UT13" s="322">
        <v>0</v>
      </c>
      <c r="UU13" s="322">
        <v>0</v>
      </c>
      <c r="UV13" s="322">
        <v>0</v>
      </c>
      <c r="UW13" s="322">
        <v>0</v>
      </c>
      <c r="UX13" s="322">
        <v>0</v>
      </c>
      <c r="UY13" s="322">
        <f>VLOOKUP($B13,'Sintesi (CFI-TS)'!$C$30:$AE$57,29,FALSE)</f>
        <v>0</v>
      </c>
      <c r="UZ13" s="322">
        <f>VLOOKUP($B13,'Sintesi (CFI-TS)'!$C$30:$AE$57,29,FALSE)</f>
        <v>0</v>
      </c>
      <c r="VA13" s="322">
        <f>VLOOKUP($B13,'Sintesi (CFI-TS)'!$C$30:$AE$57,29,FALSE)</f>
        <v>0</v>
      </c>
      <c r="VB13" s="322">
        <f>VLOOKUP($B13,'Sintesi (CFI-TS)'!$C$30:$AE$57,29,FALSE)</f>
        <v>0</v>
      </c>
      <c r="VC13" s="322">
        <f>VLOOKUP($B13,'Sintesi (CFI-TS)'!$C$30:$AE$57,29,FALSE)</f>
        <v>0</v>
      </c>
      <c r="VD13" s="322">
        <f>VLOOKUP($B13,'Sintesi (CFI-TS)'!$C$30:$AE$57,29,FALSE)</f>
        <v>0</v>
      </c>
      <c r="VE13" s="322">
        <f>VLOOKUP($B13,'Sintesi (CFI-TS)'!$C$30:$AE$57,29,FALSE)</f>
        <v>0</v>
      </c>
      <c r="VF13" s="322">
        <f>VLOOKUP($B13,'Sintesi (CFI-TS)'!$C$30:$AE$57,29,FALSE)</f>
        <v>0</v>
      </c>
      <c r="VG13" s="322">
        <f>VLOOKUP($B13,'Sintesi (CFI-TS)'!$C$30:$AE$57,29,FALSE)</f>
        <v>0</v>
      </c>
      <c r="VH13" s="322">
        <f>VLOOKUP($B13,'Sintesi (CFI-TS)'!$C$30:$AE$57,29,FALSE)</f>
        <v>0</v>
      </c>
      <c r="VI13" s="322">
        <f>VLOOKUP($B13,'Sintesi (CFI-TS)'!$C$30:$AE$57,29,FALSE)</f>
        <v>0</v>
      </c>
      <c r="VJ13" s="322">
        <f>VLOOKUP($B13,'Sintesi (CFI-TS)'!$C$30:$AE$57,29,FALSE)</f>
        <v>0</v>
      </c>
      <c r="VK13" s="322">
        <f>VLOOKUP($B13,'Sintesi (CFI-TS)'!$C$30:$AE$57,29,FALSE)</f>
        <v>0</v>
      </c>
      <c r="VL13" s="322">
        <f>VLOOKUP($B13,'Sintesi (CFI-TS)'!$C$30:$AE$57,29,FALSE)</f>
        <v>0</v>
      </c>
      <c r="VM13" s="322">
        <f>VLOOKUP($B13,'Sintesi (CFI-TS)'!$C$30:$AE$57,29,FALSE)</f>
        <v>0</v>
      </c>
      <c r="VN13" s="322">
        <f>VLOOKUP($B13,'Sintesi (CFI-TS)'!$C$30:$AE$57,29,FALSE)</f>
        <v>0</v>
      </c>
      <c r="VO13" s="322">
        <f>VLOOKUP($B13,'Sintesi (CFI-TS)'!$C$30:$AE$57,29,FALSE)</f>
        <v>0</v>
      </c>
      <c r="VP13" s="322">
        <f>VLOOKUP($B13,'Sintesi (CFI-TS)'!$C$30:$AE$57,29,FALSE)</f>
        <v>0</v>
      </c>
      <c r="VQ13" s="322">
        <f>VLOOKUP($B13,'Sintesi (CFI-TS)'!$C$30:$AE$57,29,FALSE)</f>
        <v>0</v>
      </c>
      <c r="VR13" s="322">
        <f>VLOOKUP($B13,'Sintesi (CFI-TS)'!$C$30:$AE$57,29,FALSE)</f>
        <v>0</v>
      </c>
      <c r="VS13" s="322">
        <f>VLOOKUP($B13,'Sintesi (CFI-TS)'!$C$30:$AE$57,29,FALSE)</f>
        <v>0</v>
      </c>
      <c r="VT13" s="322">
        <f>VLOOKUP($B13,'Sintesi (CFI-TS)'!$C$30:$AE$57,29,FALSE)</f>
        <v>0</v>
      </c>
      <c r="VU13" s="322">
        <f>VLOOKUP($B13,'Sintesi (CFI-TS)'!$C$30:$AE$57,29,FALSE)</f>
        <v>0</v>
      </c>
      <c r="VV13" s="322">
        <f>VLOOKUP($B13,'Sintesi (CFI-TS)'!$C$30:$AE$57,29,FALSE)</f>
        <v>0</v>
      </c>
      <c r="VW13" s="322">
        <f>VLOOKUP($B13,'Sintesi (CFI-TS)'!$C$30:$AE$57,29,FALSE)</f>
        <v>0</v>
      </c>
      <c r="VX13" s="322">
        <f>VLOOKUP($B13,'Sintesi (CFI-TS)'!$C$30:$AE$57,29,FALSE)</f>
        <v>0</v>
      </c>
      <c r="VY13" s="322">
        <f>VLOOKUP($B13,'Sintesi (CFI-TS)'!$C$30:$AE$57,29,FALSE)</f>
        <v>0</v>
      </c>
      <c r="VZ13" s="322">
        <f>VLOOKUP($B13,'Sintesi (CFI-TS)'!$C$30:$AE$57,29,FALSE)</f>
        <v>0</v>
      </c>
      <c r="WA13" s="322">
        <f>VLOOKUP($B13,'Sintesi (CFI-TS)'!$C$30:$AE$57,29,FALSE)</f>
        <v>0</v>
      </c>
      <c r="WB13" s="322">
        <f>VLOOKUP($B13,'Sintesi (CFI-TS)'!$C$30:$AE$57,29,FALSE)</f>
        <v>0</v>
      </c>
      <c r="WC13" s="322">
        <f>VLOOKUP($B13,'Sintesi (CFI-TS)'!$C$30:$AE$57,29,FALSE)</f>
        <v>0</v>
      </c>
      <c r="WD13" s="322">
        <f>VLOOKUP($B13,'Sintesi (CFI-TS)'!$C$30:$AE$57,29,FALSE)</f>
        <v>0</v>
      </c>
      <c r="WE13" s="322">
        <f>VLOOKUP($B13,'Sintesi (CFI-TS)'!$C$30:$AE$57,29,FALSE)</f>
        <v>0</v>
      </c>
      <c r="WF13" s="322">
        <f>VLOOKUP($B13,'Sintesi (CFI-TS)'!$C$30:$AE$57,29,FALSE)</f>
        <v>0</v>
      </c>
      <c r="WG13" s="322">
        <f>VLOOKUP($B13,'Sintesi (CFI-TS)'!$C$30:$AE$57,29,FALSE)</f>
        <v>0</v>
      </c>
      <c r="WH13" s="322">
        <f>VLOOKUP($B13,'Sintesi (CFI-TS)'!$C$30:$AE$57,29,FALSE)</f>
        <v>0</v>
      </c>
      <c r="WI13" s="322">
        <f>VLOOKUP($B13,'Sintesi (CFI-TS)'!$C$30:$AE$57,29,FALSE)</f>
        <v>0</v>
      </c>
      <c r="WJ13" s="322">
        <f>VLOOKUP($B13,'Sintesi (CFI-TS)'!$C$30:$AE$57,29,FALSE)</f>
        <v>0</v>
      </c>
      <c r="WK13" s="322">
        <f>VLOOKUP($B13,'Sintesi (CFI-TS)'!$C$30:$AE$57,29,FALSE)</f>
        <v>0</v>
      </c>
      <c r="WL13" s="322">
        <f>VLOOKUP($B13,'Sintesi (CFI-TS)'!$C$30:$AE$57,29,FALSE)</f>
        <v>0</v>
      </c>
      <c r="WM13" s="322">
        <f>VLOOKUP($B13,'Sintesi (CFI-TS)'!$C$30:$AE$57,29,FALSE)</f>
        <v>0</v>
      </c>
      <c r="WN13" s="322">
        <f>VLOOKUP($B13,'Sintesi (CFI-TS)'!$C$30:$AE$57,29,FALSE)</f>
        <v>0</v>
      </c>
      <c r="WO13" s="322">
        <f>VLOOKUP($B13,'Sintesi (CFI-TS)'!$C$30:$AE$57,29,FALSE)</f>
        <v>0</v>
      </c>
      <c r="WP13" s="322">
        <f>VLOOKUP($B13,'Sintesi (CFI-TS)'!$C$30:$AE$57,29,FALSE)</f>
        <v>0</v>
      </c>
      <c r="WQ13" s="322">
        <f>VLOOKUP($B13,'Sintesi (CFI-TS)'!$C$30:$AE$57,29,FALSE)</f>
        <v>0</v>
      </c>
      <c r="WR13" s="322">
        <f>VLOOKUP($B13,'Sintesi (CFI-TS)'!$C$30:$AE$57,29,FALSE)</f>
        <v>0</v>
      </c>
      <c r="WS13" s="322">
        <f>VLOOKUP($B13,'Sintesi (CFI-TS)'!$C$30:$AE$57,29,FALSE)</f>
        <v>0</v>
      </c>
      <c r="WT13" s="322">
        <f>VLOOKUP($B13,'Sintesi (CFI-TS)'!$C$30:$AE$57,29,FALSE)</f>
        <v>0</v>
      </c>
      <c r="WU13" s="322">
        <f>VLOOKUP($B13,'Sintesi (CFI-TS)'!$C$30:$AE$57,29,FALSE)</f>
        <v>0</v>
      </c>
      <c r="WV13" s="322">
        <f>VLOOKUP($B13,'Sintesi (CFI-TS)'!$C$30:$AE$57,29,FALSE)</f>
        <v>0</v>
      </c>
      <c r="WW13" s="322">
        <f>VLOOKUP($B13,'Sintesi (CFI-TS)'!$C$30:$AE$57,29,FALSE)</f>
        <v>0</v>
      </c>
      <c r="WX13" s="322">
        <f>VLOOKUP($B13,'Sintesi (CFI-TS)'!$C$30:$AE$57,29,FALSE)</f>
        <v>0</v>
      </c>
      <c r="WY13" s="322">
        <f>VLOOKUP($B13,'Sintesi (CFI-TS)'!$C$30:$AE$57,29,FALSE)</f>
        <v>0</v>
      </c>
      <c r="WZ13" s="322">
        <f>VLOOKUP($B13,'Sintesi (CFI-TS)'!$C$30:$AE$57,29,FALSE)</f>
        <v>0</v>
      </c>
      <c r="XA13" s="322">
        <f>VLOOKUP($B13,'Sintesi (CFI-TS)'!$C$30:$AE$57,29,FALSE)</f>
        <v>0</v>
      </c>
      <c r="XB13" s="322">
        <f>VLOOKUP($B13,'Sintesi (CFI-TS)'!$C$30:$AE$57,29,FALSE)</f>
        <v>0</v>
      </c>
      <c r="XC13" s="322">
        <f>VLOOKUP($B13,'Sintesi (CFI-TS)'!$C$30:$AE$57,29,FALSE)</f>
        <v>0</v>
      </c>
      <c r="XD13" s="322">
        <f>VLOOKUP($B13,'Sintesi (CFI-TS)'!$C$30:$AE$57,29,FALSE)</f>
        <v>0</v>
      </c>
      <c r="XE13" s="322">
        <f>VLOOKUP($B13,'Sintesi (CFI-TS)'!$C$30:$AE$57,29,FALSE)</f>
        <v>0</v>
      </c>
      <c r="XF13" s="322">
        <f>VLOOKUP($B13,'Sintesi (CFI-TS)'!$C$30:$AE$57,29,FALSE)</f>
        <v>0</v>
      </c>
      <c r="XG13" s="322">
        <f>VLOOKUP($B13,'Sintesi (CFI-TS)'!$C$30:$AE$57,29,FALSE)</f>
        <v>0</v>
      </c>
      <c r="XH13" s="322">
        <f>VLOOKUP($B13,'Sintesi (CFI-TS)'!$C$30:$AE$57,29,FALSE)</f>
        <v>0</v>
      </c>
      <c r="XI13" s="322">
        <f>VLOOKUP($B13,'Sintesi (CFI-TS)'!$C$30:$AE$57,29,FALSE)</f>
        <v>0</v>
      </c>
      <c r="XJ13" s="322">
        <f>VLOOKUP($B13,'Sintesi (CFI-TS)'!$C$30:$AE$57,29,FALSE)</f>
        <v>0</v>
      </c>
      <c r="XK13" s="322">
        <f>VLOOKUP($B13,'Sintesi (CFI-TS)'!$C$30:$AE$57,29,FALSE)</f>
        <v>0</v>
      </c>
      <c r="XL13" s="322">
        <f>VLOOKUP($B13,'Sintesi (CFI-TS)'!$C$30:$AE$57,29,FALSE)</f>
        <v>0</v>
      </c>
      <c r="XM13" s="322">
        <f>VLOOKUP($B13,'Sintesi (CFI-TS)'!$C$30:$AE$57,29,FALSE)</f>
        <v>0</v>
      </c>
      <c r="XN13" s="322">
        <f>VLOOKUP($B13,'Sintesi (CFI-TS)'!$C$30:$AE$57,29,FALSE)</f>
        <v>0</v>
      </c>
      <c r="XO13" s="322">
        <f>VLOOKUP($B13,'Sintesi (CFI-TS)'!$C$30:$AE$57,29,FALSE)</f>
        <v>0</v>
      </c>
      <c r="XP13" s="322">
        <f>VLOOKUP($B13,'Sintesi (CFI-TS)'!$C$30:$AE$57,29,FALSE)</f>
        <v>0</v>
      </c>
      <c r="XQ13" s="322">
        <f>VLOOKUP($B13,'Sintesi (CFI-TS)'!$C$30:$AE$57,29,FALSE)</f>
        <v>0</v>
      </c>
      <c r="XR13" s="322">
        <f>VLOOKUP($B13,'Sintesi (CFI-TS)'!$C$30:$AE$57,29,FALSE)</f>
        <v>0</v>
      </c>
      <c r="XS13" s="322">
        <f>VLOOKUP($B13,'Sintesi (CFI-TS)'!$C$30:$AE$57,29,FALSE)</f>
        <v>0</v>
      </c>
      <c r="XT13" s="322">
        <f>VLOOKUP($B13,'Sintesi (CFI-TS)'!$C$30:$AE$57,29,FALSE)</f>
        <v>0</v>
      </c>
      <c r="XU13" s="322">
        <f>VLOOKUP($B13,'Sintesi (CFI-TS)'!$C$30:$AE$57,29,FALSE)</f>
        <v>0</v>
      </c>
      <c r="XV13" s="322">
        <f>VLOOKUP($B13,'Sintesi (CFI-TS)'!$C$30:$AE$57,29,FALSE)</f>
        <v>0</v>
      </c>
      <c r="XW13" s="322">
        <f>VLOOKUP($B13,'Sintesi (CFI-TS)'!$C$30:$AE$57,29,FALSE)</f>
        <v>0</v>
      </c>
      <c r="XX13" s="322">
        <f>VLOOKUP($B13,'Sintesi (CFI-TS)'!$C$30:$AE$57,29,FALSE)</f>
        <v>0</v>
      </c>
      <c r="XY13" s="322">
        <f>VLOOKUP($B13,'Sintesi (CFI-TS)'!$C$30:$AE$57,29,FALSE)</f>
        <v>0</v>
      </c>
      <c r="XZ13" s="322">
        <f>VLOOKUP($B13,'Sintesi (CFI-TS)'!$C$30:$AE$57,29,FALSE)</f>
        <v>0</v>
      </c>
      <c r="YA13" s="322">
        <f>VLOOKUP($B13,'Sintesi (CFI-TS)'!$C$30:$AE$57,29,FALSE)</f>
        <v>0</v>
      </c>
      <c r="YB13" s="322"/>
      <c r="YC13" s="322"/>
      <c r="YD13" s="322"/>
      <c r="YE13" s="501">
        <v>0</v>
      </c>
      <c r="YF13" s="501">
        <v>0</v>
      </c>
      <c r="YG13" s="501">
        <v>0</v>
      </c>
      <c r="YH13" s="501">
        <v>0</v>
      </c>
      <c r="YI13" s="501">
        <v>0</v>
      </c>
      <c r="YJ13" s="501">
        <v>0</v>
      </c>
      <c r="YK13" s="501">
        <v>0</v>
      </c>
      <c r="YL13" s="501">
        <v>0</v>
      </c>
      <c r="YM13" s="501">
        <v>0</v>
      </c>
      <c r="YN13" s="501">
        <v>0</v>
      </c>
      <c r="YO13" s="501">
        <v>0</v>
      </c>
      <c r="YP13" s="501">
        <v>0</v>
      </c>
      <c r="YQ13" s="501">
        <v>0</v>
      </c>
      <c r="YR13" s="501">
        <v>0</v>
      </c>
      <c r="YS13" s="501">
        <v>0</v>
      </c>
      <c r="YT13" s="501">
        <v>0</v>
      </c>
      <c r="YU13" s="501">
        <v>0</v>
      </c>
      <c r="YV13" s="501">
        <v>0</v>
      </c>
      <c r="YW13" s="501">
        <v>0</v>
      </c>
      <c r="YX13" s="501">
        <v>0</v>
      </c>
      <c r="YY13" s="501">
        <v>0</v>
      </c>
      <c r="YZ13" s="501">
        <v>0</v>
      </c>
      <c r="ZA13" s="501">
        <v>0</v>
      </c>
      <c r="ZB13" s="501">
        <f>VLOOKUP($B13,'Sintesi (CFI-TS)'!$C$30:$AE$57,22,FALSE)</f>
        <v>0</v>
      </c>
      <c r="ZC13" s="501">
        <f>VLOOKUP($B13,'Sintesi (CFI-TS)'!$C$30:$AE$57,22,FALSE)</f>
        <v>0</v>
      </c>
      <c r="ZD13" s="501">
        <f>VLOOKUP($B13,'Sintesi (CFI-TS)'!$C$30:$AE$57,22,FALSE)</f>
        <v>0</v>
      </c>
      <c r="ZE13" s="501">
        <f>VLOOKUP($B13,'Sintesi (CFI-TS)'!$C$30:$AE$57,22,FALSE)</f>
        <v>0</v>
      </c>
      <c r="ZF13" s="501">
        <f>VLOOKUP($B13,'Sintesi (CFI-TS)'!$C$30:$AE$57,22,FALSE)</f>
        <v>0</v>
      </c>
      <c r="ZG13" s="501">
        <f>VLOOKUP($B13,'Sintesi (CFI-TS)'!$C$30:$AE$57,22,FALSE)</f>
        <v>0</v>
      </c>
      <c r="ZH13" s="501">
        <f>VLOOKUP($B13,'Sintesi (CFI-TS)'!$C$30:$AE$57,22,FALSE)</f>
        <v>0</v>
      </c>
      <c r="ZI13" s="501">
        <f>VLOOKUP($B13,'Sintesi (CFI-TS)'!$C$30:$AE$57,22,FALSE)</f>
        <v>0</v>
      </c>
      <c r="ZJ13" s="501">
        <f>VLOOKUP($B13,'Sintesi (CFI-TS)'!$C$30:$AE$57,22,FALSE)</f>
        <v>0</v>
      </c>
      <c r="ZK13" s="501">
        <f>VLOOKUP($B13,'Sintesi (CFI-TS)'!$C$30:$AE$57,22,FALSE)</f>
        <v>0</v>
      </c>
      <c r="ZL13" s="501">
        <f>VLOOKUP($B13,'Sintesi (CFI-TS)'!$C$30:$AE$57,22,FALSE)</f>
        <v>0</v>
      </c>
      <c r="ZM13" s="501">
        <f>VLOOKUP($B13,'Sintesi (CFI-TS)'!$C$30:$AE$57,22,FALSE)</f>
        <v>0</v>
      </c>
      <c r="ZN13" s="501">
        <f>VLOOKUP($B13,'Sintesi (CFI-TS)'!$C$30:$AE$57,22,FALSE)</f>
        <v>0</v>
      </c>
      <c r="ZO13" s="501">
        <f>VLOOKUP($B13,'Sintesi (CFI-TS)'!$C$30:$AE$57,22,FALSE)</f>
        <v>0</v>
      </c>
      <c r="ZP13" s="501">
        <f>VLOOKUP($B13,'Sintesi (CFI-TS)'!$C$30:$AE$57,22,FALSE)</f>
        <v>0</v>
      </c>
      <c r="ZQ13" s="501">
        <f>VLOOKUP($B13,'Sintesi (CFI-TS)'!$C$30:$AE$57,22,FALSE)</f>
        <v>0</v>
      </c>
      <c r="ZR13" s="501">
        <f>VLOOKUP($B13,'Sintesi (CFI-TS)'!$C$30:$AE$57,22,FALSE)</f>
        <v>0</v>
      </c>
      <c r="ZS13" s="501">
        <f>VLOOKUP($B13,'Sintesi (CFI-TS)'!$C$30:$AE$57,22,FALSE)</f>
        <v>0</v>
      </c>
      <c r="ZT13" s="501">
        <f>VLOOKUP($B13,'Sintesi (CFI-TS)'!$C$30:$AE$57,22,FALSE)</f>
        <v>0</v>
      </c>
      <c r="ZU13" s="501">
        <f>VLOOKUP($B13,'Sintesi (CFI-TS)'!$C$30:$AE$57,22,FALSE)</f>
        <v>0</v>
      </c>
      <c r="ZV13" s="501">
        <f>VLOOKUP($B13,'Sintesi (CFI-TS)'!$C$30:$AE$57,22,FALSE)</f>
        <v>0</v>
      </c>
      <c r="ZW13" s="501">
        <f>VLOOKUP($B13,'Sintesi (CFI-TS)'!$C$30:$AE$57,22,FALSE)</f>
        <v>0</v>
      </c>
      <c r="ZX13" s="501">
        <f>VLOOKUP($B13,'Sintesi (CFI-TS)'!$C$30:$AE$57,22,FALSE)</f>
        <v>0</v>
      </c>
      <c r="ZY13" s="501">
        <f>VLOOKUP($B13,'Sintesi (CFI-TS)'!$C$30:$AE$57,22,FALSE)</f>
        <v>0</v>
      </c>
      <c r="ZZ13" s="501">
        <f>VLOOKUP($B13,'Sintesi (CFI-TS)'!$C$30:$AE$57,22,FALSE)</f>
        <v>0</v>
      </c>
      <c r="AAA13" s="501">
        <f>VLOOKUP($B13,'Sintesi (CFI-TS)'!$C$30:$AE$57,22,FALSE)</f>
        <v>0</v>
      </c>
      <c r="AAB13" s="501">
        <f>VLOOKUP($B13,'Sintesi (CFI-TS)'!$C$30:$AE$57,22,FALSE)</f>
        <v>0</v>
      </c>
      <c r="AAC13" s="501">
        <f>VLOOKUP($B13,'Sintesi (CFI-TS)'!$C$30:$AE$57,22,FALSE)</f>
        <v>0</v>
      </c>
      <c r="AAD13" s="501">
        <f>VLOOKUP($B13,'Sintesi (CFI-TS)'!$C$30:$AE$57,22,FALSE)</f>
        <v>0</v>
      </c>
      <c r="AAE13" s="501">
        <f>VLOOKUP($B13,'Sintesi (CFI-TS)'!$C$30:$AE$57,22,FALSE)</f>
        <v>0</v>
      </c>
      <c r="AAF13" s="501">
        <f>VLOOKUP($B13,'Sintesi (CFI-TS)'!$C$30:$AE$57,22,FALSE)</f>
        <v>0</v>
      </c>
      <c r="AAG13" s="501">
        <f>VLOOKUP($B13,'Sintesi (CFI-TS)'!$C$30:$AE$57,22,FALSE)</f>
        <v>0</v>
      </c>
      <c r="AAH13" s="501">
        <f>VLOOKUP($B13,'Sintesi (CFI-TS)'!$C$30:$AE$57,22,FALSE)</f>
        <v>0</v>
      </c>
      <c r="AAI13" s="501">
        <f>VLOOKUP($B13,'Sintesi (CFI-TS)'!$C$30:$AE$57,22,FALSE)</f>
        <v>0</v>
      </c>
      <c r="AAJ13" s="501">
        <f>VLOOKUP($B13,'Sintesi (CFI-TS)'!$C$30:$AE$57,22,FALSE)</f>
        <v>0</v>
      </c>
      <c r="AAK13" s="501">
        <f>VLOOKUP($B13,'Sintesi (CFI-TS)'!$C$30:$AE$57,22,FALSE)</f>
        <v>0</v>
      </c>
      <c r="AAL13" s="501">
        <f>VLOOKUP($B13,'Sintesi (CFI-TS)'!$C$30:$AE$57,22,FALSE)</f>
        <v>0</v>
      </c>
      <c r="AAM13" s="501">
        <f>VLOOKUP($B13,'Sintesi (CFI-TS)'!$C$30:$AE$57,22,FALSE)</f>
        <v>0</v>
      </c>
      <c r="AAN13" s="501">
        <f>VLOOKUP($B13,'Sintesi (CFI-TS)'!$C$30:$AE$57,22,FALSE)</f>
        <v>0</v>
      </c>
      <c r="AAO13" s="501">
        <f>VLOOKUP($B13,'Sintesi (CFI-TS)'!$C$30:$AE$57,22,FALSE)</f>
        <v>0</v>
      </c>
      <c r="AAP13" s="501">
        <f>VLOOKUP($B13,'Sintesi (CFI-TS)'!$C$30:$AE$57,22,FALSE)</f>
        <v>0</v>
      </c>
      <c r="AAQ13" s="501">
        <f>VLOOKUP($B13,'Sintesi (CFI-TS)'!$C$30:$AE$57,22,FALSE)</f>
        <v>0</v>
      </c>
      <c r="AAR13" s="501">
        <f>VLOOKUP($B13,'Sintesi (CFI-TS)'!$C$30:$AE$57,22,FALSE)</f>
        <v>0</v>
      </c>
      <c r="AAS13" s="501">
        <f>VLOOKUP($B13,'Sintesi (CFI-TS)'!$C$30:$AE$57,22,FALSE)</f>
        <v>0</v>
      </c>
      <c r="AAT13" s="501">
        <f>VLOOKUP($B13,'Sintesi (CFI-TS)'!$C$30:$AE$57,22,FALSE)</f>
        <v>0</v>
      </c>
      <c r="AAU13" s="501">
        <f>VLOOKUP($B13,'Sintesi (CFI-TS)'!$C$30:$AE$57,22,FALSE)</f>
        <v>0</v>
      </c>
      <c r="AAV13" s="501">
        <f>VLOOKUP($B13,'Sintesi (CFI-TS)'!$C$30:$AE$57,22,FALSE)</f>
        <v>0</v>
      </c>
      <c r="AAW13" s="501">
        <f>VLOOKUP($B13,'Sintesi (CFI-TS)'!$C$30:$AE$57,22,FALSE)</f>
        <v>0</v>
      </c>
      <c r="AAX13" s="501">
        <f>VLOOKUP($B13,'Sintesi (CFI-TS)'!$C$30:$AE$57,22,FALSE)</f>
        <v>0</v>
      </c>
      <c r="AAY13" s="501">
        <f>VLOOKUP($B13,'Sintesi (CFI-TS)'!$C$30:$AE$57,22,FALSE)</f>
        <v>0</v>
      </c>
      <c r="AAZ13" s="501">
        <f>VLOOKUP($B13,'Sintesi (CFI-TS)'!$C$30:$AE$57,22,FALSE)</f>
        <v>0</v>
      </c>
      <c r="ABA13" s="501">
        <f>VLOOKUP($B13,'Sintesi (CFI-TS)'!$C$30:$AE$57,22,FALSE)</f>
        <v>0</v>
      </c>
      <c r="ABB13" s="501">
        <f>VLOOKUP($B13,'Sintesi (CFI-TS)'!$C$30:$AE$57,22,FALSE)</f>
        <v>0</v>
      </c>
      <c r="ABC13" s="501">
        <f>VLOOKUP($B13,'Sintesi (CFI-TS)'!$C$30:$AE$57,22,FALSE)</f>
        <v>0</v>
      </c>
      <c r="ABD13" s="501">
        <f>VLOOKUP($B13,'Sintesi (CFI-TS)'!$C$30:$AE$57,22,FALSE)</f>
        <v>0</v>
      </c>
      <c r="ABE13" s="501">
        <f>VLOOKUP($B13,'Sintesi (CFI-TS)'!$C$30:$AE$57,22,FALSE)</f>
        <v>0</v>
      </c>
      <c r="ABF13" s="501">
        <f>VLOOKUP($B13,'Sintesi (CFI-TS)'!$C$30:$AE$57,22,FALSE)</f>
        <v>0</v>
      </c>
      <c r="ABG13" s="501">
        <f>VLOOKUP($B13,'Sintesi (CFI-TS)'!$C$30:$AE$57,22,FALSE)</f>
        <v>0</v>
      </c>
      <c r="ABH13" s="501">
        <f>VLOOKUP($B13,'Sintesi (CFI-TS)'!$C$30:$AE$57,22,FALSE)</f>
        <v>0</v>
      </c>
      <c r="ABI13" s="501">
        <f>VLOOKUP($B13,'Sintesi (CFI-TS)'!$C$30:$AE$57,22,FALSE)</f>
        <v>0</v>
      </c>
      <c r="ABJ13" s="501">
        <f>VLOOKUP($B13,'Sintesi (CFI-TS)'!$C$30:$AE$57,22,FALSE)</f>
        <v>0</v>
      </c>
      <c r="ABK13" s="501">
        <f>VLOOKUP($B13,'Sintesi (CFI-TS)'!$C$30:$AE$57,22,FALSE)</f>
        <v>0</v>
      </c>
      <c r="ABL13" s="501">
        <f>VLOOKUP($B13,'Sintesi (CFI-TS)'!$C$30:$AE$57,22,FALSE)</f>
        <v>0</v>
      </c>
      <c r="ABM13" s="501">
        <f>VLOOKUP($B13,'Sintesi (CFI-TS)'!$C$30:$AE$57,22,FALSE)</f>
        <v>0</v>
      </c>
      <c r="ABN13" s="501">
        <f>VLOOKUP($B13,'Sintesi (CFI-TS)'!$C$30:$AE$57,22,FALSE)</f>
        <v>0</v>
      </c>
      <c r="ABO13" s="501">
        <f>VLOOKUP($B13,'Sintesi (CFI-TS)'!$C$30:$AE$57,22,FALSE)</f>
        <v>0</v>
      </c>
      <c r="ABP13" s="501">
        <f>VLOOKUP($B13,'Sintesi (CFI-TS)'!$C$30:$AE$57,22,FALSE)</f>
        <v>0</v>
      </c>
      <c r="ABQ13" s="501">
        <f>VLOOKUP($B13,'Sintesi (CFI-TS)'!$C$30:$AE$57,22,FALSE)</f>
        <v>0</v>
      </c>
      <c r="ABR13" s="501">
        <f>VLOOKUP($B13,'Sintesi (CFI-TS)'!$C$30:$AE$57,22,FALSE)</f>
        <v>0</v>
      </c>
      <c r="ABS13" s="501">
        <f>VLOOKUP($B13,'Sintesi (CFI-TS)'!$C$30:$AE$57,22,FALSE)</f>
        <v>0</v>
      </c>
      <c r="ABT13" s="501">
        <f>VLOOKUP($B13,'Sintesi (CFI-TS)'!$C$30:$AE$57,22,FALSE)</f>
        <v>0</v>
      </c>
      <c r="ABU13" s="501">
        <f>VLOOKUP($B13,'Sintesi (CFI-TS)'!$C$30:$AE$57,22,FALSE)</f>
        <v>0</v>
      </c>
      <c r="ABV13" s="501">
        <f>VLOOKUP($B13,'Sintesi (CFI-TS)'!$C$30:$AE$57,22,FALSE)</f>
        <v>0</v>
      </c>
      <c r="ABW13" s="501">
        <f>VLOOKUP($B13,'Sintesi (CFI-TS)'!$C$30:$AE$57,22,FALSE)</f>
        <v>0</v>
      </c>
      <c r="ABX13" s="501">
        <f>VLOOKUP($B13,'Sintesi (CFI-TS)'!$C$30:$AE$57,22,FALSE)</f>
        <v>0</v>
      </c>
      <c r="ABY13" s="501">
        <f>VLOOKUP($B13,'Sintesi (CFI-TS)'!$C$30:$AE$57,22,FALSE)</f>
        <v>0</v>
      </c>
      <c r="ABZ13" s="501">
        <f>VLOOKUP($B13,'Sintesi (CFI-TS)'!$C$30:$AE$57,22,FALSE)</f>
        <v>0</v>
      </c>
      <c r="ACA13" s="501">
        <f>VLOOKUP($B13,'Sintesi (CFI-TS)'!$C$30:$AE$57,22,FALSE)</f>
        <v>0</v>
      </c>
      <c r="ACB13" s="501">
        <f>VLOOKUP($B13,'Sintesi (CFI-TS)'!$C$30:$AE$57,22,FALSE)</f>
        <v>0</v>
      </c>
      <c r="ACC13" s="501">
        <f>VLOOKUP($B13,'Sintesi (CFI-TS)'!$C$30:$AE$57,22,FALSE)</f>
        <v>0</v>
      </c>
      <c r="ACD13" s="501">
        <f>VLOOKUP($B13,'Sintesi (CFI-TS)'!$C$30:$AE$57,22,FALSE)</f>
        <v>0</v>
      </c>
      <c r="ACE13" s="501"/>
      <c r="ACF13" s="501"/>
      <c r="ACG13" s="501"/>
      <c r="ACH13" s="86"/>
      <c r="ACI13" s="88">
        <v>0</v>
      </c>
      <c r="ACJ13" s="89">
        <v>43271</v>
      </c>
      <c r="ACK13" s="89">
        <v>43315</v>
      </c>
      <c r="ACL13" s="80">
        <v>2</v>
      </c>
      <c r="ACM13" s="80">
        <v>2</v>
      </c>
      <c r="ACN13" s="80">
        <v>3</v>
      </c>
      <c r="ACO13" s="80">
        <v>3</v>
      </c>
      <c r="ACP13" s="80">
        <v>3</v>
      </c>
      <c r="ACQ13" s="80">
        <v>3</v>
      </c>
      <c r="ACR13" s="80">
        <v>4</v>
      </c>
      <c r="ACS13" s="80">
        <v>4</v>
      </c>
      <c r="ACT13" s="80">
        <v>5</v>
      </c>
      <c r="ACU13" s="80">
        <v>5</v>
      </c>
      <c r="ACV13" s="80">
        <v>5</v>
      </c>
      <c r="ACW13" s="80">
        <v>5</v>
      </c>
      <c r="ACX13" s="80">
        <v>5</v>
      </c>
      <c r="ACY13" s="80">
        <v>6</v>
      </c>
      <c r="ACZ13" s="80">
        <v>6</v>
      </c>
      <c r="ADA13" s="80">
        <v>7</v>
      </c>
      <c r="ADB13" s="80">
        <v>7</v>
      </c>
      <c r="ADC13" s="80">
        <v>7</v>
      </c>
      <c r="ADD13" s="80">
        <v>7</v>
      </c>
      <c r="ADE13" s="80">
        <v>8</v>
      </c>
      <c r="ADF13" s="80">
        <v>8</v>
      </c>
      <c r="ADG13" s="80">
        <v>9</v>
      </c>
      <c r="ADH13" s="80">
        <v>9</v>
      </c>
      <c r="ADI13" s="80">
        <v>9</v>
      </c>
      <c r="ADJ13" s="80">
        <v>9</v>
      </c>
      <c r="ADK13" s="80">
        <v>9</v>
      </c>
      <c r="ADL13" s="80">
        <v>9</v>
      </c>
      <c r="ADM13" s="80">
        <v>9</v>
      </c>
      <c r="ADN13" s="80">
        <v>9</v>
      </c>
      <c r="ADO13" s="80">
        <v>9</v>
      </c>
      <c r="ADP13" s="80">
        <v>9</v>
      </c>
      <c r="ADQ13" s="80">
        <v>9</v>
      </c>
      <c r="ADR13" s="80">
        <v>9</v>
      </c>
      <c r="ADS13" s="80">
        <v>9</v>
      </c>
      <c r="ADT13" s="80">
        <v>9</v>
      </c>
      <c r="ADU13" s="80">
        <v>9</v>
      </c>
      <c r="ADV13" s="80">
        <v>9</v>
      </c>
      <c r="ADW13" s="80">
        <v>9</v>
      </c>
      <c r="ADX13" s="80">
        <v>9</v>
      </c>
      <c r="ADY13" s="80">
        <v>9</v>
      </c>
      <c r="ADZ13" s="80">
        <v>9</v>
      </c>
      <c r="AEA13" s="80">
        <v>9</v>
      </c>
      <c r="AEB13" s="80">
        <v>9</v>
      </c>
      <c r="AEC13" s="80">
        <v>9</v>
      </c>
      <c r="AED13" s="80">
        <v>9</v>
      </c>
      <c r="AEE13" s="80">
        <v>0</v>
      </c>
      <c r="AEF13" s="80">
        <v>0</v>
      </c>
      <c r="AEG13" s="80">
        <v>0</v>
      </c>
      <c r="AEH13" s="80">
        <v>0</v>
      </c>
      <c r="AEI13" s="80">
        <v>0</v>
      </c>
      <c r="AEJ13" s="80">
        <v>0</v>
      </c>
      <c r="AEK13" s="80">
        <v>0</v>
      </c>
      <c r="AEL13" s="80">
        <v>0</v>
      </c>
      <c r="AEM13" s="80">
        <v>0</v>
      </c>
      <c r="AEN13" s="80">
        <v>0</v>
      </c>
      <c r="AEO13" s="80">
        <v>0</v>
      </c>
      <c r="AEP13" s="80">
        <v>0</v>
      </c>
      <c r="AEQ13" s="80">
        <v>0</v>
      </c>
      <c r="AER13" s="80">
        <v>0</v>
      </c>
      <c r="AES13" s="80">
        <v>0</v>
      </c>
      <c r="AET13" s="80">
        <v>0</v>
      </c>
      <c r="AEU13" s="80">
        <v>0</v>
      </c>
      <c r="AEV13" s="80">
        <v>0</v>
      </c>
      <c r="AEW13" s="80">
        <v>0</v>
      </c>
      <c r="AEX13" s="80">
        <v>0</v>
      </c>
      <c r="AEY13" s="80">
        <v>0</v>
      </c>
      <c r="AEZ13" s="80">
        <v>0</v>
      </c>
      <c r="AFA13" s="80">
        <v>0</v>
      </c>
      <c r="AFB13" s="80">
        <v>0</v>
      </c>
      <c r="AFC13" s="80">
        <v>0</v>
      </c>
      <c r="AFD13" s="80">
        <v>0</v>
      </c>
      <c r="AFE13" s="80">
        <v>0</v>
      </c>
      <c r="AFF13" s="80">
        <v>0</v>
      </c>
      <c r="AFG13" s="80">
        <v>0</v>
      </c>
      <c r="AFH13" s="80">
        <v>0</v>
      </c>
      <c r="AFI13" s="80">
        <v>0</v>
      </c>
      <c r="AFJ13" s="80">
        <v>0</v>
      </c>
      <c r="AFK13" s="80">
        <v>0</v>
      </c>
      <c r="AFL13" s="80">
        <v>0</v>
      </c>
      <c r="AFM13" s="80">
        <v>0</v>
      </c>
      <c r="AFN13" s="80">
        <v>0</v>
      </c>
      <c r="AFO13" s="80">
        <v>0</v>
      </c>
      <c r="AFP13" s="80">
        <v>0</v>
      </c>
      <c r="AFQ13" s="80">
        <v>0</v>
      </c>
      <c r="AFR13" s="80">
        <v>0</v>
      </c>
      <c r="AFS13" s="80">
        <v>0</v>
      </c>
      <c r="AFT13" s="80">
        <v>0</v>
      </c>
      <c r="AFU13" s="80">
        <v>0</v>
      </c>
      <c r="AFV13" s="80">
        <v>0</v>
      </c>
      <c r="AFW13" s="80">
        <v>0</v>
      </c>
      <c r="AFX13" s="80">
        <v>0</v>
      </c>
      <c r="AFY13" s="80">
        <v>0</v>
      </c>
      <c r="AFZ13" s="80">
        <v>0</v>
      </c>
      <c r="AGA13" s="80">
        <v>0</v>
      </c>
      <c r="AGB13" s="80">
        <v>0</v>
      </c>
      <c r="AGC13" s="80">
        <v>0</v>
      </c>
      <c r="AGD13" s="80">
        <v>0</v>
      </c>
      <c r="AGE13" s="80">
        <v>0</v>
      </c>
      <c r="AGF13" s="80">
        <v>0</v>
      </c>
      <c r="AGG13" s="80">
        <v>0</v>
      </c>
      <c r="AGH13" s="80">
        <v>0</v>
      </c>
      <c r="AGI13" s="177"/>
      <c r="AGJ13" s="177"/>
      <c r="AGK13" s="177"/>
      <c r="AGL13" s="177"/>
      <c r="AGM13" s="177"/>
    </row>
    <row r="14" spans="1:16377" s="104" customFormat="1" ht="12.75" customHeight="1">
      <c r="A14" s="74" t="str">
        <f>IF('Sintesi (CFI-TS)'!B38&lt;&gt;"",'Sintesi (CFI-TS)'!B38,"")</f>
        <v>P59-Deploy &amp; Change CRMT</v>
      </c>
      <c r="B14" s="145" t="str">
        <f>IF('Sintesi (CFI-TS)'!C38&lt;&gt;"",'Sintesi (CFI-TS)'!C38,"")</f>
        <v>AO004511_YYY40</v>
      </c>
      <c r="C14" s="74" t="str">
        <f>IF('Sintesi (CFI-TS)'!N38&lt;&gt;"",'Sintesi (CFI-TS)'!N38,"")</f>
        <v>DIMOSTRATO_PAGAMENTO</v>
      </c>
      <c r="D14" s="75">
        <f>'Sintesi (CFI-TS)'!W38</f>
        <v>8</v>
      </c>
      <c r="E14" s="75">
        <f>'Sintesi (CFI-TS)'!X38</f>
        <v>0</v>
      </c>
      <c r="F14" s="75">
        <f>'Sintesi (CFI-TS)'!Y38</f>
        <v>8</v>
      </c>
      <c r="G14" s="175">
        <v>1</v>
      </c>
      <c r="H14" s="183">
        <v>43271</v>
      </c>
      <c r="I14" s="183">
        <v>43315</v>
      </c>
      <c r="J14" s="78">
        <f t="shared" si="123"/>
        <v>33</v>
      </c>
      <c r="K14" s="78">
        <v>0</v>
      </c>
      <c r="L14" s="79">
        <f>IFERROR(IF(F14&gt;0,F14/(J14+K14),0),0)</f>
        <v>0.24242424242424243</v>
      </c>
      <c r="M14" s="80">
        <v>2</v>
      </c>
      <c r="N14" s="80">
        <v>2</v>
      </c>
      <c r="O14" s="80">
        <v>3</v>
      </c>
      <c r="P14" s="80">
        <v>3</v>
      </c>
      <c r="Q14" s="80">
        <v>3</v>
      </c>
      <c r="R14" s="80">
        <v>3</v>
      </c>
      <c r="S14" s="80">
        <v>4</v>
      </c>
      <c r="T14" s="80">
        <v>4</v>
      </c>
      <c r="U14" s="80">
        <v>5</v>
      </c>
      <c r="V14" s="80">
        <v>5</v>
      </c>
      <c r="W14" s="80">
        <v>5</v>
      </c>
      <c r="X14" s="80">
        <v>5</v>
      </c>
      <c r="Y14" s="80">
        <v>5</v>
      </c>
      <c r="Z14" s="80">
        <v>6</v>
      </c>
      <c r="AA14" s="80">
        <v>6</v>
      </c>
      <c r="AB14" s="80">
        <v>7</v>
      </c>
      <c r="AC14" s="80">
        <v>7</v>
      </c>
      <c r="AD14" s="80">
        <v>7</v>
      </c>
      <c r="AE14" s="80">
        <v>7</v>
      </c>
      <c r="AF14" s="80">
        <v>8</v>
      </c>
      <c r="AG14" s="80">
        <v>8</v>
      </c>
      <c r="AH14" s="80">
        <v>8</v>
      </c>
      <c r="AI14" s="80">
        <v>8</v>
      </c>
      <c r="AJ14" s="80">
        <v>8</v>
      </c>
      <c r="AK14" s="80">
        <v>8</v>
      </c>
      <c r="AL14" s="80">
        <v>8</v>
      </c>
      <c r="AM14" s="80">
        <v>8</v>
      </c>
      <c r="AN14" s="80">
        <v>8</v>
      </c>
      <c r="AO14" s="80">
        <v>8</v>
      </c>
      <c r="AP14" s="80">
        <v>8</v>
      </c>
      <c r="AQ14" s="80">
        <v>8</v>
      </c>
      <c r="AR14" s="80">
        <v>8</v>
      </c>
      <c r="AS14" s="80">
        <v>8</v>
      </c>
      <c r="AT14" s="80">
        <v>8</v>
      </c>
      <c r="AU14" s="80">
        <v>8</v>
      </c>
      <c r="AV14" s="80">
        <v>8</v>
      </c>
      <c r="AW14" s="80">
        <v>8</v>
      </c>
      <c r="AX14" s="80">
        <v>8</v>
      </c>
      <c r="AY14" s="80">
        <v>8</v>
      </c>
      <c r="AZ14" s="80">
        <v>8</v>
      </c>
      <c r="BA14" s="80">
        <v>8</v>
      </c>
      <c r="BB14" s="80">
        <v>8</v>
      </c>
      <c r="BC14" s="80">
        <v>8</v>
      </c>
      <c r="BD14" s="80">
        <v>8</v>
      </c>
      <c r="BE14" s="80">
        <v>8</v>
      </c>
      <c r="BF14" s="80">
        <v>0</v>
      </c>
      <c r="BG14" s="80">
        <v>0</v>
      </c>
      <c r="BH14" s="80">
        <v>0</v>
      </c>
      <c r="BI14" s="80">
        <v>0</v>
      </c>
      <c r="BJ14" s="80">
        <v>0</v>
      </c>
      <c r="BK14" s="80">
        <v>0</v>
      </c>
      <c r="BL14" s="80">
        <v>0</v>
      </c>
      <c r="BM14" s="80">
        <v>0</v>
      </c>
      <c r="BN14" s="80">
        <v>0</v>
      </c>
      <c r="BO14" s="80">
        <v>0</v>
      </c>
      <c r="BP14" s="80">
        <v>0</v>
      </c>
      <c r="BQ14" s="80">
        <v>0</v>
      </c>
      <c r="BR14" s="80">
        <v>0</v>
      </c>
      <c r="BS14" s="80">
        <v>0</v>
      </c>
      <c r="BT14" s="80">
        <v>0</v>
      </c>
      <c r="BU14" s="80">
        <v>0</v>
      </c>
      <c r="BV14" s="80">
        <v>0</v>
      </c>
      <c r="BW14" s="80">
        <v>0</v>
      </c>
      <c r="BX14" s="80">
        <v>0</v>
      </c>
      <c r="BY14" s="80">
        <v>0</v>
      </c>
      <c r="BZ14" s="80">
        <v>0</v>
      </c>
      <c r="CA14" s="80">
        <v>0</v>
      </c>
      <c r="CB14" s="80">
        <v>0</v>
      </c>
      <c r="CC14" s="80">
        <v>0</v>
      </c>
      <c r="CD14" s="80">
        <v>0</v>
      </c>
      <c r="CE14" s="80">
        <v>0</v>
      </c>
      <c r="CF14" s="80">
        <v>0</v>
      </c>
      <c r="CG14" s="80">
        <v>0</v>
      </c>
      <c r="CH14" s="80">
        <v>0</v>
      </c>
      <c r="CI14" s="80">
        <v>0</v>
      </c>
      <c r="CJ14" s="80">
        <v>0</v>
      </c>
      <c r="CK14" s="80">
        <v>0</v>
      </c>
      <c r="CL14" s="80">
        <v>0</v>
      </c>
      <c r="CM14" s="80">
        <v>0</v>
      </c>
      <c r="CN14" s="80">
        <v>0</v>
      </c>
      <c r="CO14" s="80">
        <v>0</v>
      </c>
      <c r="CP14" s="80">
        <v>0</v>
      </c>
      <c r="CQ14" s="80">
        <v>0</v>
      </c>
      <c r="CR14" s="80">
        <v>0</v>
      </c>
      <c r="CS14" s="80">
        <v>0</v>
      </c>
      <c r="CT14" s="80">
        <v>0</v>
      </c>
      <c r="CU14" s="80">
        <v>0</v>
      </c>
      <c r="CV14" s="80">
        <v>0</v>
      </c>
      <c r="CW14" s="80">
        <v>0</v>
      </c>
      <c r="CX14" s="80">
        <v>0</v>
      </c>
      <c r="CY14" s="80">
        <v>0</v>
      </c>
      <c r="CZ14" s="80">
        <v>0</v>
      </c>
      <c r="DA14" s="80">
        <v>0</v>
      </c>
      <c r="DB14" s="80">
        <v>0</v>
      </c>
      <c r="DC14" s="80">
        <v>0</v>
      </c>
      <c r="DD14" s="80">
        <v>0</v>
      </c>
      <c r="DE14" s="80">
        <v>0</v>
      </c>
      <c r="DF14" s="80">
        <v>0</v>
      </c>
      <c r="DG14" s="80">
        <v>0</v>
      </c>
      <c r="DH14" s="80">
        <v>0</v>
      </c>
      <c r="DI14" s="80">
        <v>0</v>
      </c>
      <c r="DJ14" s="80"/>
      <c r="DK14" s="80"/>
      <c r="DL14" s="80"/>
      <c r="DM14" s="80"/>
      <c r="DN14" s="80"/>
      <c r="DO14" s="80"/>
      <c r="DP14" s="318">
        <v>0</v>
      </c>
      <c r="DQ14" s="318">
        <v>0</v>
      </c>
      <c r="DR14" s="318">
        <v>0</v>
      </c>
      <c r="DS14" s="318">
        <v>0</v>
      </c>
      <c r="DT14" s="318">
        <v>0</v>
      </c>
      <c r="DU14" s="318">
        <v>0</v>
      </c>
      <c r="DV14" s="318">
        <v>0</v>
      </c>
      <c r="DW14" s="318">
        <v>0</v>
      </c>
      <c r="DX14" s="318">
        <v>0</v>
      </c>
      <c r="DY14" s="318">
        <v>0</v>
      </c>
      <c r="DZ14" s="318">
        <v>0</v>
      </c>
      <c r="EA14" s="318">
        <v>0</v>
      </c>
      <c r="EB14" s="318">
        <v>0</v>
      </c>
      <c r="EC14" s="318">
        <v>0</v>
      </c>
      <c r="ED14" s="318">
        <v>0</v>
      </c>
      <c r="EE14" s="318">
        <v>0</v>
      </c>
      <c r="EF14" s="318">
        <v>0</v>
      </c>
      <c r="EG14" s="318">
        <v>0</v>
      </c>
      <c r="EH14" s="318">
        <v>0</v>
      </c>
      <c r="EI14" s="318">
        <v>0</v>
      </c>
      <c r="EJ14" s="318">
        <v>0</v>
      </c>
      <c r="EK14" s="318">
        <v>0</v>
      </c>
      <c r="EL14" s="318">
        <v>0</v>
      </c>
      <c r="EM14" s="318">
        <f>VLOOKUP($B14,'Sintesi (CFI-TS)'!$C$30:$AE$57,25,FALSE)</f>
        <v>0</v>
      </c>
      <c r="EN14" s="318">
        <f>VLOOKUP($B14,'Sintesi (CFI-TS)'!$C$30:$AE$57,25,FALSE)</f>
        <v>0</v>
      </c>
      <c r="EO14" s="318">
        <f>VLOOKUP($B14,'Sintesi (CFI-TS)'!$C$30:$AE$57,25,FALSE)</f>
        <v>0</v>
      </c>
      <c r="EP14" s="318">
        <f>VLOOKUP($B14,'Sintesi (CFI-TS)'!$C$30:$AE$57,25,FALSE)</f>
        <v>0</v>
      </c>
      <c r="EQ14" s="318">
        <f>VLOOKUP($B14,'Sintesi (CFI-TS)'!$C$30:$AE$57,25,FALSE)</f>
        <v>0</v>
      </c>
      <c r="ER14" s="318">
        <f>VLOOKUP($B14,'Sintesi (CFI-TS)'!$C$30:$AE$57,25,FALSE)</f>
        <v>0</v>
      </c>
      <c r="ES14" s="318">
        <f>VLOOKUP($B14,'Sintesi (CFI-TS)'!$C$30:$AE$57,25,FALSE)</f>
        <v>0</v>
      </c>
      <c r="ET14" s="318">
        <f>VLOOKUP($B14,'Sintesi (CFI-TS)'!$C$30:$AE$57,25,FALSE)</f>
        <v>0</v>
      </c>
      <c r="EU14" s="318">
        <f>VLOOKUP($B14,'Sintesi (CFI-TS)'!$C$30:$AE$57,25,FALSE)</f>
        <v>0</v>
      </c>
      <c r="EV14" s="318">
        <f>VLOOKUP($B14,'Sintesi (CFI-TS)'!$C$30:$AE$57,25,FALSE)</f>
        <v>0</v>
      </c>
      <c r="EW14" s="318">
        <f>VLOOKUP($B14,'Sintesi (CFI-TS)'!$C$30:$AE$57,25,FALSE)</f>
        <v>0</v>
      </c>
      <c r="EX14" s="318">
        <f>VLOOKUP($B14,'Sintesi (CFI-TS)'!$C$30:$AE$57,25,FALSE)</f>
        <v>0</v>
      </c>
      <c r="EY14" s="318">
        <f>VLOOKUP($B14,'Sintesi (CFI-TS)'!$C$30:$AE$57,25,FALSE)</f>
        <v>0</v>
      </c>
      <c r="EZ14" s="318">
        <f>VLOOKUP($B14,'Sintesi (CFI-TS)'!$C$30:$AE$57,25,FALSE)</f>
        <v>0</v>
      </c>
      <c r="FA14" s="318">
        <f>VLOOKUP($B14,'Sintesi (CFI-TS)'!$C$30:$AE$57,25,FALSE)</f>
        <v>0</v>
      </c>
      <c r="FB14" s="318">
        <f>VLOOKUP($B14,'Sintesi (CFI-TS)'!$C$30:$AE$57,25,FALSE)</f>
        <v>0</v>
      </c>
      <c r="FC14" s="318">
        <f>VLOOKUP($B14,'Sintesi (CFI-TS)'!$C$30:$AE$57,25,FALSE)</f>
        <v>0</v>
      </c>
      <c r="FD14" s="318">
        <f>VLOOKUP($B14,'Sintesi (CFI-TS)'!$C$30:$AE$57,25,FALSE)</f>
        <v>0</v>
      </c>
      <c r="FE14" s="318">
        <f>VLOOKUP($B14,'Sintesi (CFI-TS)'!$C$30:$AE$57,25,FALSE)</f>
        <v>0</v>
      </c>
      <c r="FF14" s="318">
        <f>VLOOKUP($B14,'Sintesi (CFI-TS)'!$C$30:$AE$57,25,FALSE)</f>
        <v>0</v>
      </c>
      <c r="FG14" s="318">
        <f>VLOOKUP($B14,'Sintesi (CFI-TS)'!$C$30:$AE$57,25,FALSE)</f>
        <v>0</v>
      </c>
      <c r="FH14" s="318">
        <f>VLOOKUP($B14,'Sintesi (CFI-TS)'!$C$30:$AE$57,25,FALSE)</f>
        <v>0</v>
      </c>
      <c r="FI14" s="318">
        <f>VLOOKUP($B14,'Sintesi (CFI-TS)'!$C$30:$AE$57,25,FALSE)</f>
        <v>0</v>
      </c>
      <c r="FJ14" s="318">
        <f>VLOOKUP($B14,'Sintesi (CFI-TS)'!$C$30:$AE$57,25,FALSE)</f>
        <v>0</v>
      </c>
      <c r="FK14" s="318">
        <f>VLOOKUP($B14,'Sintesi (CFI-TS)'!$C$30:$AE$57,25,FALSE)</f>
        <v>0</v>
      </c>
      <c r="FL14" s="318">
        <f>VLOOKUP($B14,'Sintesi (CFI-TS)'!$C$30:$AE$57,25,FALSE)</f>
        <v>0</v>
      </c>
      <c r="FM14" s="318">
        <f>VLOOKUP($B14,'Sintesi (CFI-TS)'!$C$30:$AE$57,25,FALSE)</f>
        <v>0</v>
      </c>
      <c r="FN14" s="318">
        <f>VLOOKUP($B14,'Sintesi (CFI-TS)'!$C$30:$AE$57,25,FALSE)</f>
        <v>0</v>
      </c>
      <c r="FO14" s="318">
        <f>VLOOKUP($B14,'Sintesi (CFI-TS)'!$C$30:$AE$57,25,FALSE)</f>
        <v>0</v>
      </c>
      <c r="FP14" s="318">
        <f>VLOOKUP($B14,'Sintesi (CFI-TS)'!$C$30:$AE$57,25,FALSE)</f>
        <v>0</v>
      </c>
      <c r="FQ14" s="318">
        <f>VLOOKUP($B14,'Sintesi (CFI-TS)'!$C$30:$AE$57,25,FALSE)</f>
        <v>0</v>
      </c>
      <c r="FR14" s="318">
        <f>VLOOKUP($B14,'Sintesi (CFI-TS)'!$C$30:$AE$57,25,FALSE)</f>
        <v>0</v>
      </c>
      <c r="FS14" s="318">
        <f>VLOOKUP($B14,'Sintesi (CFI-TS)'!$C$30:$AE$57,25,FALSE)</f>
        <v>0</v>
      </c>
      <c r="FT14" s="318">
        <f>VLOOKUP($B14,'Sintesi (CFI-TS)'!$C$30:$AE$57,25,FALSE)</f>
        <v>0</v>
      </c>
      <c r="FU14" s="318">
        <f>VLOOKUP($B14,'Sintesi (CFI-TS)'!$C$30:$AE$57,25,FALSE)</f>
        <v>0</v>
      </c>
      <c r="FV14" s="318">
        <f>VLOOKUP($B14,'Sintesi (CFI-TS)'!$C$30:$AE$57,25,FALSE)</f>
        <v>0</v>
      </c>
      <c r="FW14" s="318">
        <f>VLOOKUP($B14,'Sintesi (CFI-TS)'!$C$30:$AE$57,25,FALSE)</f>
        <v>0</v>
      </c>
      <c r="FX14" s="318">
        <f>VLOOKUP($B14,'Sintesi (CFI-TS)'!$C$30:$AE$57,25,FALSE)</f>
        <v>0</v>
      </c>
      <c r="FY14" s="318">
        <f>VLOOKUP($B14,'Sintesi (CFI-TS)'!$C$30:$AE$57,25,FALSE)</f>
        <v>0</v>
      </c>
      <c r="FZ14" s="318">
        <f>VLOOKUP($B14,'Sintesi (CFI-TS)'!$C$30:$AE$57,25,FALSE)</f>
        <v>0</v>
      </c>
      <c r="GA14" s="318">
        <f>VLOOKUP($B14,'Sintesi (CFI-TS)'!$C$30:$AE$57,25,FALSE)</f>
        <v>0</v>
      </c>
      <c r="GB14" s="318">
        <f>VLOOKUP($B14,'Sintesi (CFI-TS)'!$C$30:$AE$57,25,FALSE)</f>
        <v>0</v>
      </c>
      <c r="GC14" s="318">
        <f>VLOOKUP($B14,'Sintesi (CFI-TS)'!$C$30:$AE$57,25,FALSE)</f>
        <v>0</v>
      </c>
      <c r="GD14" s="318">
        <f>VLOOKUP($B14,'Sintesi (CFI-TS)'!$C$30:$AE$57,25,FALSE)</f>
        <v>0</v>
      </c>
      <c r="GE14" s="318">
        <f>VLOOKUP($B14,'Sintesi (CFI-TS)'!$C$30:$AE$57,25,FALSE)</f>
        <v>0</v>
      </c>
      <c r="GF14" s="318">
        <f>VLOOKUP($B14,'Sintesi (CFI-TS)'!$C$30:$AE$57,25,FALSE)</f>
        <v>0</v>
      </c>
      <c r="GG14" s="318">
        <f>VLOOKUP($B14,'Sintesi (CFI-TS)'!$C$30:$AE$57,25,FALSE)</f>
        <v>0</v>
      </c>
      <c r="GH14" s="318">
        <f>VLOOKUP($B14,'Sintesi (CFI-TS)'!$C$30:$AE$57,25,FALSE)</f>
        <v>0</v>
      </c>
      <c r="GI14" s="318">
        <f>VLOOKUP($B14,'Sintesi (CFI-TS)'!$C$30:$AE$57,25,FALSE)</f>
        <v>0</v>
      </c>
      <c r="GJ14" s="318">
        <f>VLOOKUP($B14,'Sintesi (CFI-TS)'!$C$30:$AE$57,25,FALSE)</f>
        <v>0</v>
      </c>
      <c r="GK14" s="318">
        <f>VLOOKUP($B14,'Sintesi (CFI-TS)'!$C$30:$AE$57,25,FALSE)</f>
        <v>0</v>
      </c>
      <c r="GL14" s="318">
        <f>VLOOKUP($B14,'Sintesi (CFI-TS)'!$C$30:$AE$57,25,FALSE)</f>
        <v>0</v>
      </c>
      <c r="GM14" s="318">
        <f>VLOOKUP($B14,'Sintesi (CFI-TS)'!$C$30:$AE$57,25,FALSE)</f>
        <v>0</v>
      </c>
      <c r="GN14" s="318">
        <f>VLOOKUP($B14,'Sintesi (CFI-TS)'!$C$30:$AE$57,25,FALSE)</f>
        <v>0</v>
      </c>
      <c r="GO14" s="318">
        <f>VLOOKUP($B14,'Sintesi (CFI-TS)'!$C$30:$AE$57,25,FALSE)</f>
        <v>0</v>
      </c>
      <c r="GP14" s="318">
        <f>VLOOKUP($B14,'Sintesi (CFI-TS)'!$C$30:$AE$57,25,FALSE)</f>
        <v>0</v>
      </c>
      <c r="GQ14" s="318">
        <f>VLOOKUP($B14,'Sintesi (CFI-TS)'!$C$30:$AE$57,25,FALSE)</f>
        <v>0</v>
      </c>
      <c r="GR14" s="318">
        <f>VLOOKUP($B14,'Sintesi (CFI-TS)'!$C$30:$AE$57,25,FALSE)</f>
        <v>0</v>
      </c>
      <c r="GS14" s="318">
        <f>VLOOKUP($B14,'Sintesi (CFI-TS)'!$C$30:$AE$57,25,FALSE)</f>
        <v>0</v>
      </c>
      <c r="GT14" s="318">
        <f>VLOOKUP($B14,'Sintesi (CFI-TS)'!$C$30:$AE$57,25,FALSE)</f>
        <v>0</v>
      </c>
      <c r="GU14" s="318">
        <f>VLOOKUP($B14,'Sintesi (CFI-TS)'!$C$30:$AE$57,25,FALSE)</f>
        <v>0</v>
      </c>
      <c r="GV14" s="318">
        <f>VLOOKUP($B14,'Sintesi (CFI-TS)'!$C$30:$AE$57,25,FALSE)</f>
        <v>0</v>
      </c>
      <c r="GW14" s="318">
        <f>VLOOKUP($B14,'Sintesi (CFI-TS)'!$C$30:$AE$57,25,FALSE)</f>
        <v>0</v>
      </c>
      <c r="GX14" s="318">
        <f>VLOOKUP($B14,'Sintesi (CFI-TS)'!$C$30:$AE$57,25,FALSE)</f>
        <v>0</v>
      </c>
      <c r="GY14" s="318">
        <f>VLOOKUP($B14,'Sintesi (CFI-TS)'!$C$30:$AE$57,25,FALSE)</f>
        <v>0</v>
      </c>
      <c r="GZ14" s="318">
        <f>VLOOKUP($B14,'Sintesi (CFI-TS)'!$C$30:$AE$57,25,FALSE)</f>
        <v>0</v>
      </c>
      <c r="HA14" s="318">
        <f>VLOOKUP($B14,'Sintesi (CFI-TS)'!$C$30:$AE$57,25,FALSE)</f>
        <v>0</v>
      </c>
      <c r="HB14" s="318">
        <f>VLOOKUP($B14,'Sintesi (CFI-TS)'!$C$30:$AE$57,25,FALSE)</f>
        <v>0</v>
      </c>
      <c r="HC14" s="318">
        <f>VLOOKUP($B14,'Sintesi (CFI-TS)'!$C$30:$AE$57,25,FALSE)</f>
        <v>0</v>
      </c>
      <c r="HD14" s="318">
        <f>VLOOKUP($B14,'Sintesi (CFI-TS)'!$C$30:$AE$57,25,FALSE)</f>
        <v>0</v>
      </c>
      <c r="HE14" s="318">
        <f>VLOOKUP($B14,'Sintesi (CFI-TS)'!$C$30:$AE$57,25,FALSE)</f>
        <v>0</v>
      </c>
      <c r="HF14" s="318">
        <f>VLOOKUP($B14,'Sintesi (CFI-TS)'!$C$30:$AE$57,25,FALSE)</f>
        <v>0</v>
      </c>
      <c r="HG14" s="318">
        <f>VLOOKUP($B14,'Sintesi (CFI-TS)'!$C$30:$AE$57,25,FALSE)</f>
        <v>0</v>
      </c>
      <c r="HH14" s="318">
        <f>VLOOKUP($B14,'Sintesi (CFI-TS)'!$C$30:$AE$57,25,FALSE)</f>
        <v>0</v>
      </c>
      <c r="HI14" s="318">
        <f>VLOOKUP($B14,'Sintesi (CFI-TS)'!$C$30:$AE$57,25,FALSE)</f>
        <v>0</v>
      </c>
      <c r="HJ14" s="318">
        <f>VLOOKUP($B14,'Sintesi (CFI-TS)'!$C$30:$AE$57,25,FALSE)</f>
        <v>0</v>
      </c>
      <c r="HK14" s="318">
        <f>VLOOKUP($B14,'Sintesi (CFI-TS)'!$C$30:$AE$57,25,FALSE)</f>
        <v>0</v>
      </c>
      <c r="HL14" s="318">
        <f>VLOOKUP($B14,'Sintesi (CFI-TS)'!$C$30:$AE$57,25,FALSE)</f>
        <v>0</v>
      </c>
      <c r="HM14" s="318">
        <f>VLOOKUP($B14,'Sintesi (CFI-TS)'!$C$30:$AE$57,25,FALSE)</f>
        <v>0</v>
      </c>
      <c r="HN14" s="318">
        <f>VLOOKUP($B14,'Sintesi (CFI-TS)'!$C$30:$AE$57,25,FALSE)</f>
        <v>0</v>
      </c>
      <c r="HO14" s="318">
        <f>VLOOKUP($B14,'Sintesi (CFI-TS)'!$C$30:$AE$57,25,FALSE)</f>
        <v>0</v>
      </c>
      <c r="HP14" s="318"/>
      <c r="HQ14" s="318"/>
      <c r="HR14" s="318"/>
      <c r="HS14" s="319">
        <v>0</v>
      </c>
      <c r="HT14" s="319">
        <v>0</v>
      </c>
      <c r="HU14" s="319">
        <v>0</v>
      </c>
      <c r="HV14" s="319">
        <v>0</v>
      </c>
      <c r="HW14" s="319">
        <v>0</v>
      </c>
      <c r="HX14" s="319">
        <v>0</v>
      </c>
      <c r="HY14" s="319">
        <v>0</v>
      </c>
      <c r="HZ14" s="319">
        <v>0</v>
      </c>
      <c r="IA14" s="319">
        <v>0</v>
      </c>
      <c r="IB14" s="319">
        <v>0</v>
      </c>
      <c r="IC14" s="319">
        <v>0</v>
      </c>
      <c r="ID14" s="319">
        <v>0</v>
      </c>
      <c r="IE14" s="319">
        <v>0</v>
      </c>
      <c r="IF14" s="319">
        <v>0</v>
      </c>
      <c r="IG14" s="319">
        <v>0</v>
      </c>
      <c r="IH14" s="319">
        <v>0</v>
      </c>
      <c r="II14" s="319">
        <v>0</v>
      </c>
      <c r="IJ14" s="319">
        <v>0</v>
      </c>
      <c r="IK14" s="319">
        <v>0</v>
      </c>
      <c r="IL14" s="319">
        <v>0</v>
      </c>
      <c r="IM14" s="319">
        <v>0</v>
      </c>
      <c r="IN14" s="319">
        <v>0</v>
      </c>
      <c r="IO14" s="319">
        <v>0</v>
      </c>
      <c r="IP14" s="319">
        <f>VLOOKUP($B14,'Sintesi (CFI-TS)'!$C$30:$AE$57,27,FALSE)</f>
        <v>0</v>
      </c>
      <c r="IQ14" s="319">
        <f>VLOOKUP($B14,'Sintesi (CFI-TS)'!$C$30:$AE$57,27,FALSE)</f>
        <v>0</v>
      </c>
      <c r="IR14" s="319">
        <f>VLOOKUP($B14,'Sintesi (CFI-TS)'!$C$30:$AE$57,27,FALSE)</f>
        <v>0</v>
      </c>
      <c r="IS14" s="319">
        <f>VLOOKUP($B14,'Sintesi (CFI-TS)'!$C$30:$AE$57,27,FALSE)</f>
        <v>0</v>
      </c>
      <c r="IT14" s="319">
        <f>VLOOKUP($B14,'Sintesi (CFI-TS)'!$C$30:$AE$57,27,FALSE)</f>
        <v>0</v>
      </c>
      <c r="IU14" s="319">
        <f>VLOOKUP($B14,'Sintesi (CFI-TS)'!$C$30:$AE$57,27,FALSE)</f>
        <v>0</v>
      </c>
      <c r="IV14" s="319">
        <f>VLOOKUP($B14,'Sintesi (CFI-TS)'!$C$30:$AE$57,27,FALSE)</f>
        <v>0</v>
      </c>
      <c r="IW14" s="319">
        <f>VLOOKUP($B14,'Sintesi (CFI-TS)'!$C$30:$AE$57,27,FALSE)</f>
        <v>0</v>
      </c>
      <c r="IX14" s="319">
        <f>VLOOKUP($B14,'Sintesi (CFI-TS)'!$C$30:$AE$57,27,FALSE)</f>
        <v>0</v>
      </c>
      <c r="IY14" s="319">
        <f>VLOOKUP($B14,'Sintesi (CFI-TS)'!$C$30:$AE$57,27,FALSE)</f>
        <v>0</v>
      </c>
      <c r="IZ14" s="319">
        <f>VLOOKUP($B14,'Sintesi (CFI-TS)'!$C$30:$AE$57,27,FALSE)</f>
        <v>0</v>
      </c>
      <c r="JA14" s="319">
        <f>VLOOKUP($B14,'Sintesi (CFI-TS)'!$C$30:$AE$57,27,FALSE)</f>
        <v>0</v>
      </c>
      <c r="JB14" s="319">
        <f>VLOOKUP($B14,'Sintesi (CFI-TS)'!$C$30:$AE$57,27,FALSE)</f>
        <v>0</v>
      </c>
      <c r="JC14" s="319">
        <f>VLOOKUP($B14,'Sintesi (CFI-TS)'!$C$30:$AE$57,27,FALSE)</f>
        <v>0</v>
      </c>
      <c r="JD14" s="319">
        <f>VLOOKUP($B14,'Sintesi (CFI-TS)'!$C$30:$AE$57,27,FALSE)</f>
        <v>0</v>
      </c>
      <c r="JE14" s="319">
        <f>VLOOKUP($B14,'Sintesi (CFI-TS)'!$C$30:$AE$57,27,FALSE)</f>
        <v>0</v>
      </c>
      <c r="JF14" s="319">
        <f>VLOOKUP($B14,'Sintesi (CFI-TS)'!$C$30:$AE$57,27,FALSE)</f>
        <v>0</v>
      </c>
      <c r="JG14" s="319">
        <f>VLOOKUP($B14,'Sintesi (CFI-TS)'!$C$30:$AE$57,27,FALSE)</f>
        <v>0</v>
      </c>
      <c r="JH14" s="319">
        <f>VLOOKUP($B14,'Sintesi (CFI-TS)'!$C$30:$AE$57,27,FALSE)</f>
        <v>0</v>
      </c>
      <c r="JI14" s="319">
        <f>VLOOKUP($B14,'Sintesi (CFI-TS)'!$C$30:$AE$57,27,FALSE)</f>
        <v>0</v>
      </c>
      <c r="JJ14" s="319">
        <f>VLOOKUP($B14,'Sintesi (CFI-TS)'!$C$30:$AE$57,27,FALSE)</f>
        <v>0</v>
      </c>
      <c r="JK14" s="319">
        <f>VLOOKUP($B14,'Sintesi (CFI-TS)'!$C$30:$AE$57,27,FALSE)</f>
        <v>0</v>
      </c>
      <c r="JL14" s="319">
        <f>VLOOKUP($B14,'Sintesi (CFI-TS)'!$C$30:$AE$57,27,FALSE)</f>
        <v>0</v>
      </c>
      <c r="JM14" s="319">
        <f>VLOOKUP($B14,'Sintesi (CFI-TS)'!$C$30:$AE$57,27,FALSE)</f>
        <v>0</v>
      </c>
      <c r="JN14" s="319">
        <f>VLOOKUP($B14,'Sintesi (CFI-TS)'!$C$30:$AE$57,27,FALSE)</f>
        <v>0</v>
      </c>
      <c r="JO14" s="319">
        <f>VLOOKUP($B14,'Sintesi (CFI-TS)'!$C$30:$AE$57,27,FALSE)</f>
        <v>0</v>
      </c>
      <c r="JP14" s="319">
        <f>VLOOKUP($B14,'Sintesi (CFI-TS)'!$C$30:$AE$57,27,FALSE)</f>
        <v>0</v>
      </c>
      <c r="JQ14" s="319">
        <f>VLOOKUP($B14,'Sintesi (CFI-TS)'!$C$30:$AE$57,27,FALSE)</f>
        <v>0</v>
      </c>
      <c r="JR14" s="319">
        <f>VLOOKUP($B14,'Sintesi (CFI-TS)'!$C$30:$AE$57,27,FALSE)</f>
        <v>0</v>
      </c>
      <c r="JS14" s="319">
        <f>VLOOKUP($B14,'Sintesi (CFI-TS)'!$C$30:$AE$57,27,FALSE)</f>
        <v>0</v>
      </c>
      <c r="JT14" s="319">
        <f>VLOOKUP($B14,'Sintesi (CFI-TS)'!$C$30:$AE$57,27,FALSE)</f>
        <v>0</v>
      </c>
      <c r="JU14" s="319">
        <f>VLOOKUP($B14,'Sintesi (CFI-TS)'!$C$30:$AE$57,27,FALSE)</f>
        <v>0</v>
      </c>
      <c r="JV14" s="319">
        <f>VLOOKUP($B14,'Sintesi (CFI-TS)'!$C$30:$AE$57,27,FALSE)</f>
        <v>0</v>
      </c>
      <c r="JW14" s="319">
        <f>VLOOKUP($B14,'Sintesi (CFI-TS)'!$C$30:$AE$57,27,FALSE)</f>
        <v>0</v>
      </c>
      <c r="JX14" s="319">
        <f>VLOOKUP($B14,'Sintesi (CFI-TS)'!$C$30:$AE$57,27,FALSE)</f>
        <v>0</v>
      </c>
      <c r="JY14" s="319">
        <f>VLOOKUP($B14,'Sintesi (CFI-TS)'!$C$30:$AE$57,27,FALSE)</f>
        <v>0</v>
      </c>
      <c r="JZ14" s="319">
        <f>VLOOKUP($B14,'Sintesi (CFI-TS)'!$C$30:$AE$57,27,FALSE)</f>
        <v>0</v>
      </c>
      <c r="KA14" s="319">
        <f>VLOOKUP($B14,'Sintesi (CFI-TS)'!$C$30:$AE$57,27,FALSE)</f>
        <v>0</v>
      </c>
      <c r="KB14" s="319">
        <f>VLOOKUP($B14,'Sintesi (CFI-TS)'!$C$30:$AE$57,27,FALSE)</f>
        <v>0</v>
      </c>
      <c r="KC14" s="319">
        <f>VLOOKUP($B14,'Sintesi (CFI-TS)'!$C$30:$AE$57,27,FALSE)</f>
        <v>0</v>
      </c>
      <c r="KD14" s="319">
        <f>VLOOKUP($B14,'Sintesi (CFI-TS)'!$C$30:$AE$57,27,FALSE)</f>
        <v>0</v>
      </c>
      <c r="KE14" s="319">
        <f>VLOOKUP($B14,'Sintesi (CFI-TS)'!$C$30:$AE$57,27,FALSE)</f>
        <v>0</v>
      </c>
      <c r="KF14" s="319">
        <f>VLOOKUP($B14,'Sintesi (CFI-TS)'!$C$30:$AE$57,27,FALSE)</f>
        <v>0</v>
      </c>
      <c r="KG14" s="319">
        <f>VLOOKUP($B14,'Sintesi (CFI-TS)'!$C$30:$AE$57,27,FALSE)</f>
        <v>0</v>
      </c>
      <c r="KH14" s="319">
        <f>VLOOKUP($B14,'Sintesi (CFI-TS)'!$C$30:$AE$57,27,FALSE)</f>
        <v>0</v>
      </c>
      <c r="KI14" s="319">
        <f>VLOOKUP($B14,'Sintesi (CFI-TS)'!$C$30:$AE$57,27,FALSE)</f>
        <v>0</v>
      </c>
      <c r="KJ14" s="319">
        <f>VLOOKUP($B14,'Sintesi (CFI-TS)'!$C$30:$AE$57,27,FALSE)</f>
        <v>0</v>
      </c>
      <c r="KK14" s="319">
        <f>VLOOKUP($B14,'Sintesi (CFI-TS)'!$C$30:$AE$57,27,FALSE)</f>
        <v>0</v>
      </c>
      <c r="KL14" s="319">
        <f>VLOOKUP($B14,'Sintesi (CFI-TS)'!$C$30:$AE$57,27,FALSE)</f>
        <v>0</v>
      </c>
      <c r="KM14" s="319">
        <f>VLOOKUP($B14,'Sintesi (CFI-TS)'!$C$30:$AE$57,27,FALSE)</f>
        <v>0</v>
      </c>
      <c r="KN14" s="319">
        <f>VLOOKUP($B14,'Sintesi (CFI-TS)'!$C$30:$AE$57,27,FALSE)</f>
        <v>0</v>
      </c>
      <c r="KO14" s="319">
        <f>VLOOKUP($B14,'Sintesi (CFI-TS)'!$C$30:$AE$57,27,FALSE)</f>
        <v>0</v>
      </c>
      <c r="KP14" s="319">
        <f>VLOOKUP($B14,'Sintesi (CFI-TS)'!$C$30:$AE$57,27,FALSE)</f>
        <v>0</v>
      </c>
      <c r="KQ14" s="319">
        <f>VLOOKUP($B14,'Sintesi (CFI-TS)'!$C$30:$AE$57,27,FALSE)</f>
        <v>0</v>
      </c>
      <c r="KR14" s="319">
        <f>VLOOKUP($B14,'Sintesi (CFI-TS)'!$C$30:$AE$57,27,FALSE)</f>
        <v>0</v>
      </c>
      <c r="KS14" s="319">
        <f>VLOOKUP($B14,'Sintesi (CFI-TS)'!$C$30:$AE$57,27,FALSE)</f>
        <v>0</v>
      </c>
      <c r="KT14" s="319">
        <f>VLOOKUP($B14,'Sintesi (CFI-TS)'!$C$30:$AE$57,27,FALSE)</f>
        <v>0</v>
      </c>
      <c r="KU14" s="319">
        <f>VLOOKUP($B14,'Sintesi (CFI-TS)'!$C$30:$AE$57,27,FALSE)</f>
        <v>0</v>
      </c>
      <c r="KV14" s="319">
        <f>VLOOKUP($B14,'Sintesi (CFI-TS)'!$C$30:$AE$57,27,FALSE)</f>
        <v>0</v>
      </c>
      <c r="KW14" s="319">
        <f>VLOOKUP($B14,'Sintesi (CFI-TS)'!$C$30:$AE$57,27,FALSE)</f>
        <v>0</v>
      </c>
      <c r="KX14" s="319">
        <f>VLOOKUP($B14,'Sintesi (CFI-TS)'!$C$30:$AE$57,27,FALSE)</f>
        <v>0</v>
      </c>
      <c r="KY14" s="319">
        <f>VLOOKUP($B14,'Sintesi (CFI-TS)'!$C$30:$AE$57,27,FALSE)</f>
        <v>0</v>
      </c>
      <c r="KZ14" s="319">
        <f>VLOOKUP($B14,'Sintesi (CFI-TS)'!$C$30:$AE$57,27,FALSE)</f>
        <v>0</v>
      </c>
      <c r="LA14" s="319">
        <f>VLOOKUP($B14,'Sintesi (CFI-TS)'!$C$30:$AE$57,27,FALSE)</f>
        <v>0</v>
      </c>
      <c r="LB14" s="319">
        <f>VLOOKUP($B14,'Sintesi (CFI-TS)'!$C$30:$AE$57,27,FALSE)</f>
        <v>0</v>
      </c>
      <c r="LC14" s="319">
        <f>VLOOKUP($B14,'Sintesi (CFI-TS)'!$C$30:$AE$57,27,FALSE)</f>
        <v>0</v>
      </c>
      <c r="LD14" s="319">
        <f>VLOOKUP($B14,'Sintesi (CFI-TS)'!$C$30:$AE$57,27,FALSE)</f>
        <v>0</v>
      </c>
      <c r="LE14" s="319">
        <f>VLOOKUP($B14,'Sintesi (CFI-TS)'!$C$30:$AE$57,27,FALSE)</f>
        <v>0</v>
      </c>
      <c r="LF14" s="319">
        <f>VLOOKUP($B14,'Sintesi (CFI-TS)'!$C$30:$AE$57,27,FALSE)</f>
        <v>0</v>
      </c>
      <c r="LG14" s="319">
        <f>VLOOKUP($B14,'Sintesi (CFI-TS)'!$C$30:$AE$57,27,FALSE)</f>
        <v>0</v>
      </c>
      <c r="LH14" s="319">
        <f>VLOOKUP($B14,'Sintesi (CFI-TS)'!$C$30:$AE$57,27,FALSE)</f>
        <v>0</v>
      </c>
      <c r="LI14" s="319">
        <f>VLOOKUP($B14,'Sintesi (CFI-TS)'!$C$30:$AE$57,27,FALSE)</f>
        <v>0</v>
      </c>
      <c r="LJ14" s="319">
        <f>VLOOKUP($B14,'Sintesi (CFI-TS)'!$C$30:$AE$57,27,FALSE)</f>
        <v>0</v>
      </c>
      <c r="LK14" s="319">
        <f>VLOOKUP($B14,'Sintesi (CFI-TS)'!$C$30:$AE$57,27,FALSE)</f>
        <v>0</v>
      </c>
      <c r="LL14" s="319">
        <f>VLOOKUP($B14,'Sintesi (CFI-TS)'!$C$30:$AE$57,27,FALSE)</f>
        <v>0</v>
      </c>
      <c r="LM14" s="319">
        <f>VLOOKUP($B14,'Sintesi (CFI-TS)'!$C$30:$AE$57,27,FALSE)</f>
        <v>0</v>
      </c>
      <c r="LN14" s="319">
        <f>VLOOKUP($B14,'Sintesi (CFI-TS)'!$C$30:$AE$57,27,FALSE)</f>
        <v>0</v>
      </c>
      <c r="LO14" s="319">
        <f>VLOOKUP($B14,'Sintesi (CFI-TS)'!$C$30:$AE$57,27,FALSE)</f>
        <v>0</v>
      </c>
      <c r="LP14" s="319">
        <f>VLOOKUP($B14,'Sintesi (CFI-TS)'!$C$30:$AE$57,27,FALSE)</f>
        <v>0</v>
      </c>
      <c r="LQ14" s="319">
        <f>VLOOKUP($B14,'Sintesi (CFI-TS)'!$C$30:$AE$57,27,FALSE)</f>
        <v>0</v>
      </c>
      <c r="LR14" s="319">
        <f>VLOOKUP($B14,'Sintesi (CFI-TS)'!$C$30:$AE$57,27,FALSE)</f>
        <v>0</v>
      </c>
      <c r="LS14" s="319"/>
      <c r="LT14" s="319"/>
      <c r="LU14" s="319"/>
      <c r="LV14" s="320">
        <v>3</v>
      </c>
      <c r="LW14" s="320">
        <v>3</v>
      </c>
      <c r="LX14" s="320">
        <v>3</v>
      </c>
      <c r="LY14" s="320">
        <v>3</v>
      </c>
      <c r="LZ14" s="320">
        <v>3</v>
      </c>
      <c r="MA14" s="320">
        <v>3</v>
      </c>
      <c r="MB14" s="320">
        <v>2</v>
      </c>
      <c r="MC14" s="320">
        <v>2</v>
      </c>
      <c r="MD14" s="320">
        <v>2</v>
      </c>
      <c r="ME14" s="320">
        <v>2</v>
      </c>
      <c r="MF14" s="320">
        <v>2</v>
      </c>
      <c r="MG14" s="320">
        <v>2</v>
      </c>
      <c r="MH14" s="320">
        <v>2</v>
      </c>
      <c r="MI14" s="320">
        <v>2</v>
      </c>
      <c r="MJ14" s="320">
        <v>2</v>
      </c>
      <c r="MK14" s="320">
        <v>2</v>
      </c>
      <c r="ML14" s="320">
        <v>2</v>
      </c>
      <c r="MM14" s="320">
        <v>2</v>
      </c>
      <c r="MN14" s="320">
        <v>2</v>
      </c>
      <c r="MO14" s="320">
        <v>2</v>
      </c>
      <c r="MP14" s="320">
        <v>1</v>
      </c>
      <c r="MQ14" s="320">
        <v>1</v>
      </c>
      <c r="MR14" s="320">
        <v>1</v>
      </c>
      <c r="MS14" s="320">
        <f>VLOOKUP($B14,'Sintesi (CFI-TS)'!$C$30:$AE$57,26,FALSE)</f>
        <v>1</v>
      </c>
      <c r="MT14" s="320">
        <f>VLOOKUP($B14,'Sintesi (CFI-TS)'!$C$30:$AE$57,26,FALSE)</f>
        <v>1</v>
      </c>
      <c r="MU14" s="320">
        <f>VLOOKUP($B14,'Sintesi (CFI-TS)'!$C$30:$AE$57,26,FALSE)</f>
        <v>1</v>
      </c>
      <c r="MV14" s="320">
        <f>VLOOKUP($B14,'Sintesi (CFI-TS)'!$C$30:$AE$57,26,FALSE)</f>
        <v>1</v>
      </c>
      <c r="MW14" s="320">
        <f>VLOOKUP($B14,'Sintesi (CFI-TS)'!$C$30:$AE$57,26,FALSE)</f>
        <v>1</v>
      </c>
      <c r="MX14" s="320">
        <f>VLOOKUP($B14,'Sintesi (CFI-TS)'!$C$30:$AE$57,26,FALSE)</f>
        <v>1</v>
      </c>
      <c r="MY14" s="320">
        <f>VLOOKUP($B14,'Sintesi (CFI-TS)'!$C$30:$AE$57,26,FALSE)</f>
        <v>1</v>
      </c>
      <c r="MZ14" s="320">
        <f>VLOOKUP($B14,'Sintesi (CFI-TS)'!$C$30:$AE$57,26,FALSE)</f>
        <v>1</v>
      </c>
      <c r="NA14" s="320">
        <f>VLOOKUP($B14,'Sintesi (CFI-TS)'!$C$30:$AE$57,26,FALSE)</f>
        <v>1</v>
      </c>
      <c r="NB14" s="320">
        <f>VLOOKUP($B14,'Sintesi (CFI-TS)'!$C$30:$AE$57,26,FALSE)</f>
        <v>1</v>
      </c>
      <c r="NC14" s="320">
        <f>VLOOKUP($B14,'Sintesi (CFI-TS)'!$C$30:$AE$57,26,FALSE)</f>
        <v>1</v>
      </c>
      <c r="ND14" s="320">
        <f>VLOOKUP($B14,'Sintesi (CFI-TS)'!$C$30:$AE$57,26,FALSE)</f>
        <v>1</v>
      </c>
      <c r="NE14" s="320">
        <f>VLOOKUP($B14,'Sintesi (CFI-TS)'!$C$30:$AE$57,26,FALSE)</f>
        <v>1</v>
      </c>
      <c r="NF14" s="320">
        <f>VLOOKUP($B14,'Sintesi (CFI-TS)'!$C$30:$AE$57,26,FALSE)</f>
        <v>1</v>
      </c>
      <c r="NG14" s="320">
        <f>VLOOKUP($B14,'Sintesi (CFI-TS)'!$C$30:$AE$57,26,FALSE)</f>
        <v>1</v>
      </c>
      <c r="NH14" s="320">
        <f>VLOOKUP($B14,'Sintesi (CFI-TS)'!$C$30:$AE$57,26,FALSE)</f>
        <v>1</v>
      </c>
      <c r="NI14" s="320">
        <f>VLOOKUP($B14,'Sintesi (CFI-TS)'!$C$30:$AE$57,26,FALSE)</f>
        <v>1</v>
      </c>
      <c r="NJ14" s="320">
        <f>VLOOKUP($B14,'Sintesi (CFI-TS)'!$C$30:$AE$57,26,FALSE)</f>
        <v>1</v>
      </c>
      <c r="NK14" s="320">
        <f>VLOOKUP($B14,'Sintesi (CFI-TS)'!$C$30:$AE$57,26,FALSE)</f>
        <v>1</v>
      </c>
      <c r="NL14" s="320">
        <f>VLOOKUP($B14,'Sintesi (CFI-TS)'!$C$30:$AE$57,26,FALSE)</f>
        <v>1</v>
      </c>
      <c r="NM14" s="320">
        <f>VLOOKUP($B14,'Sintesi (CFI-TS)'!$C$30:$AE$57,26,FALSE)</f>
        <v>1</v>
      </c>
      <c r="NN14" s="320">
        <f>VLOOKUP($B14,'Sintesi (CFI-TS)'!$C$30:$AE$57,26,FALSE)</f>
        <v>1</v>
      </c>
      <c r="NO14" s="320">
        <f>VLOOKUP($B14,'Sintesi (CFI-TS)'!$C$30:$AE$57,26,FALSE)</f>
        <v>1</v>
      </c>
      <c r="NP14" s="320">
        <f>VLOOKUP($B14,'Sintesi (CFI-TS)'!$C$30:$AE$57,26,FALSE)</f>
        <v>1</v>
      </c>
      <c r="NQ14" s="320">
        <f>VLOOKUP($B14,'Sintesi (CFI-TS)'!$C$30:$AE$57,26,FALSE)</f>
        <v>1</v>
      </c>
      <c r="NR14" s="320">
        <f>VLOOKUP($B14,'Sintesi (CFI-TS)'!$C$30:$AE$57,26,FALSE)</f>
        <v>1</v>
      </c>
      <c r="NS14" s="320">
        <f>VLOOKUP($B14,'Sintesi (CFI-TS)'!$C$30:$AE$57,26,FALSE)</f>
        <v>1</v>
      </c>
      <c r="NT14" s="320">
        <f>VLOOKUP($B14,'Sintesi (CFI-TS)'!$C$30:$AE$57,26,FALSE)</f>
        <v>1</v>
      </c>
      <c r="NU14" s="320">
        <f>VLOOKUP($B14,'Sintesi (CFI-TS)'!$C$30:$AE$57,26,FALSE)</f>
        <v>1</v>
      </c>
      <c r="NV14" s="320">
        <f>VLOOKUP($B14,'Sintesi (CFI-TS)'!$C$30:$AE$57,26,FALSE)</f>
        <v>1</v>
      </c>
      <c r="NW14" s="320">
        <f>VLOOKUP($B14,'Sintesi (CFI-TS)'!$C$30:$AE$57,26,FALSE)</f>
        <v>1</v>
      </c>
      <c r="NX14" s="320">
        <f>VLOOKUP($B14,'Sintesi (CFI-TS)'!$C$30:$AE$57,26,FALSE)</f>
        <v>1</v>
      </c>
      <c r="NY14" s="320">
        <f>VLOOKUP($B14,'Sintesi (CFI-TS)'!$C$30:$AE$57,26,FALSE)</f>
        <v>1</v>
      </c>
      <c r="NZ14" s="320">
        <f>VLOOKUP($B14,'Sintesi (CFI-TS)'!$C$30:$AE$57,26,FALSE)</f>
        <v>1</v>
      </c>
      <c r="OA14" s="320">
        <f>VLOOKUP($B14,'Sintesi (CFI-TS)'!$C$30:$AE$57,26,FALSE)</f>
        <v>1</v>
      </c>
      <c r="OB14" s="320">
        <f>VLOOKUP($B14,'Sintesi (CFI-TS)'!$C$30:$AE$57,26,FALSE)</f>
        <v>1</v>
      </c>
      <c r="OC14" s="320">
        <f>VLOOKUP($B14,'Sintesi (CFI-TS)'!$C$30:$AE$57,26,FALSE)</f>
        <v>1</v>
      </c>
      <c r="OD14" s="320">
        <f>VLOOKUP($B14,'Sintesi (CFI-TS)'!$C$30:$AE$57,26,FALSE)</f>
        <v>1</v>
      </c>
      <c r="OE14" s="320">
        <f>VLOOKUP($B14,'Sintesi (CFI-TS)'!$C$30:$AE$57,26,FALSE)</f>
        <v>1</v>
      </c>
      <c r="OF14" s="320">
        <f>VLOOKUP($B14,'Sintesi (CFI-TS)'!$C$30:$AE$57,26,FALSE)</f>
        <v>1</v>
      </c>
      <c r="OG14" s="320">
        <f>VLOOKUP($B14,'Sintesi (CFI-TS)'!$C$30:$AE$57,26,FALSE)</f>
        <v>1</v>
      </c>
      <c r="OH14" s="320">
        <f>VLOOKUP($B14,'Sintesi (CFI-TS)'!$C$30:$AE$57,26,FALSE)</f>
        <v>1</v>
      </c>
      <c r="OI14" s="320">
        <f>VLOOKUP($B14,'Sintesi (CFI-TS)'!$C$30:$AE$57,26,FALSE)</f>
        <v>1</v>
      </c>
      <c r="OJ14" s="320">
        <f>VLOOKUP($B14,'Sintesi (CFI-TS)'!$C$30:$AE$57,26,FALSE)</f>
        <v>1</v>
      </c>
      <c r="OK14" s="320">
        <f>VLOOKUP($B14,'Sintesi (CFI-TS)'!$C$30:$AE$57,26,FALSE)</f>
        <v>1</v>
      </c>
      <c r="OL14" s="320">
        <f>VLOOKUP($B14,'Sintesi (CFI-TS)'!$C$30:$AE$57,26,FALSE)</f>
        <v>1</v>
      </c>
      <c r="OM14" s="320">
        <f>VLOOKUP($B14,'Sintesi (CFI-TS)'!$C$30:$AE$57,26,FALSE)</f>
        <v>1</v>
      </c>
      <c r="ON14" s="320">
        <f>VLOOKUP($B14,'Sintesi (CFI-TS)'!$C$30:$AE$57,26,FALSE)</f>
        <v>1</v>
      </c>
      <c r="OO14" s="320">
        <f>VLOOKUP($B14,'Sintesi (CFI-TS)'!$C$30:$AE$57,26,FALSE)</f>
        <v>1</v>
      </c>
      <c r="OP14" s="320">
        <f>VLOOKUP($B14,'Sintesi (CFI-TS)'!$C$30:$AE$57,26,FALSE)</f>
        <v>1</v>
      </c>
      <c r="OQ14" s="320">
        <f>VLOOKUP($B14,'Sintesi (CFI-TS)'!$C$30:$AE$57,26,FALSE)</f>
        <v>1</v>
      </c>
      <c r="OR14" s="320">
        <f>VLOOKUP($B14,'Sintesi (CFI-TS)'!$C$30:$AE$57,26,FALSE)</f>
        <v>1</v>
      </c>
      <c r="OS14" s="320">
        <f>VLOOKUP($B14,'Sintesi (CFI-TS)'!$C$30:$AE$57,26,FALSE)</f>
        <v>1</v>
      </c>
      <c r="OT14" s="320">
        <f>VLOOKUP($B14,'Sintesi (CFI-TS)'!$C$30:$AE$57,26,FALSE)</f>
        <v>1</v>
      </c>
      <c r="OU14" s="320">
        <f>VLOOKUP($B14,'Sintesi (CFI-TS)'!$C$30:$AE$57,26,FALSE)</f>
        <v>1</v>
      </c>
      <c r="OV14" s="320">
        <f>VLOOKUP($B14,'Sintesi (CFI-TS)'!$C$30:$AE$57,26,FALSE)</f>
        <v>1</v>
      </c>
      <c r="OW14" s="320">
        <f>VLOOKUP($B14,'Sintesi (CFI-TS)'!$C$30:$AE$57,26,FALSE)</f>
        <v>1</v>
      </c>
      <c r="OX14" s="320">
        <f>VLOOKUP($B14,'Sintesi (CFI-TS)'!$C$30:$AE$57,26,FALSE)</f>
        <v>1</v>
      </c>
      <c r="OY14" s="320">
        <f>VLOOKUP($B14,'Sintesi (CFI-TS)'!$C$30:$AE$57,26,FALSE)</f>
        <v>1</v>
      </c>
      <c r="OZ14" s="320">
        <f>VLOOKUP($B14,'Sintesi (CFI-TS)'!$C$30:$AE$57,26,FALSE)</f>
        <v>1</v>
      </c>
      <c r="PA14" s="320">
        <f>VLOOKUP($B14,'Sintesi (CFI-TS)'!$C$30:$AE$57,26,FALSE)</f>
        <v>1</v>
      </c>
      <c r="PB14" s="320">
        <f>VLOOKUP($B14,'Sintesi (CFI-TS)'!$C$30:$AE$57,26,FALSE)</f>
        <v>1</v>
      </c>
      <c r="PC14" s="320">
        <f>VLOOKUP($B14,'Sintesi (CFI-TS)'!$C$30:$AE$57,26,FALSE)</f>
        <v>1</v>
      </c>
      <c r="PD14" s="320">
        <f>VLOOKUP($B14,'Sintesi (CFI-TS)'!$C$30:$AE$57,26,FALSE)</f>
        <v>1</v>
      </c>
      <c r="PE14" s="320">
        <f>VLOOKUP($B14,'Sintesi (CFI-TS)'!$C$30:$AE$57,26,FALSE)</f>
        <v>1</v>
      </c>
      <c r="PF14" s="320">
        <f>VLOOKUP($B14,'Sintesi (CFI-TS)'!$C$30:$AE$57,26,FALSE)</f>
        <v>1</v>
      </c>
      <c r="PG14" s="320">
        <f>VLOOKUP($B14,'Sintesi (CFI-TS)'!$C$30:$AE$57,26,FALSE)</f>
        <v>1</v>
      </c>
      <c r="PH14" s="320">
        <f>VLOOKUP($B14,'Sintesi (CFI-TS)'!$C$30:$AE$57,26,FALSE)</f>
        <v>1</v>
      </c>
      <c r="PI14" s="320">
        <f>VLOOKUP($B14,'Sintesi (CFI-TS)'!$C$30:$AE$57,26,FALSE)</f>
        <v>1</v>
      </c>
      <c r="PJ14" s="320">
        <f>VLOOKUP($B14,'Sintesi (CFI-TS)'!$C$30:$AE$57,26,FALSE)</f>
        <v>1</v>
      </c>
      <c r="PK14" s="320">
        <f>VLOOKUP($B14,'Sintesi (CFI-TS)'!$C$30:$AE$57,26,FALSE)</f>
        <v>1</v>
      </c>
      <c r="PL14" s="320">
        <f>VLOOKUP($B14,'Sintesi (CFI-TS)'!$C$30:$AE$57,26,FALSE)</f>
        <v>1</v>
      </c>
      <c r="PM14" s="320">
        <f>VLOOKUP($B14,'Sintesi (CFI-TS)'!$C$30:$AE$57,26,FALSE)</f>
        <v>1</v>
      </c>
      <c r="PN14" s="320">
        <f>VLOOKUP($B14,'Sintesi (CFI-TS)'!$C$30:$AE$57,26,FALSE)</f>
        <v>1</v>
      </c>
      <c r="PO14" s="320">
        <f>VLOOKUP($B14,'Sintesi (CFI-TS)'!$C$30:$AE$57,26,FALSE)</f>
        <v>1</v>
      </c>
      <c r="PP14" s="320">
        <f>VLOOKUP($B14,'Sintesi (CFI-TS)'!$C$30:$AE$57,26,FALSE)</f>
        <v>1</v>
      </c>
      <c r="PQ14" s="320">
        <f>VLOOKUP($B14,'Sintesi (CFI-TS)'!$C$30:$AE$57,26,FALSE)</f>
        <v>1</v>
      </c>
      <c r="PR14" s="320">
        <f>VLOOKUP($B14,'Sintesi (CFI-TS)'!$C$30:$AE$57,26,FALSE)</f>
        <v>1</v>
      </c>
      <c r="PS14" s="320">
        <f>VLOOKUP($B14,'Sintesi (CFI-TS)'!$C$30:$AE$57,26,FALSE)</f>
        <v>1</v>
      </c>
      <c r="PT14" s="320">
        <f>VLOOKUP($B14,'Sintesi (CFI-TS)'!$C$30:$AE$57,26,FALSE)</f>
        <v>1</v>
      </c>
      <c r="PU14" s="320">
        <f>VLOOKUP($B14,'Sintesi (CFI-TS)'!$C$30:$AE$57,26,FALSE)</f>
        <v>1</v>
      </c>
      <c r="PV14" s="320"/>
      <c r="PW14" s="320"/>
      <c r="PX14" s="320"/>
      <c r="PY14" s="321">
        <v>3</v>
      </c>
      <c r="PZ14" s="321">
        <v>3</v>
      </c>
      <c r="QA14" s="321">
        <v>3</v>
      </c>
      <c r="QB14" s="321">
        <v>3</v>
      </c>
      <c r="QC14" s="321">
        <v>3</v>
      </c>
      <c r="QD14" s="321">
        <v>3</v>
      </c>
      <c r="QE14" s="321">
        <v>3</v>
      </c>
      <c r="QF14" s="321">
        <v>3</v>
      </c>
      <c r="QG14" s="321">
        <v>3</v>
      </c>
      <c r="QH14" s="321">
        <v>3</v>
      </c>
      <c r="QI14" s="321">
        <v>3</v>
      </c>
      <c r="QJ14" s="321">
        <v>3</v>
      </c>
      <c r="QK14" s="321">
        <v>3</v>
      </c>
      <c r="QL14" s="321">
        <v>3</v>
      </c>
      <c r="QM14" s="321">
        <v>3</v>
      </c>
      <c r="QN14" s="321">
        <v>3</v>
      </c>
      <c r="QO14" s="321">
        <v>3</v>
      </c>
      <c r="QP14" s="321">
        <v>3</v>
      </c>
      <c r="QQ14" s="321">
        <v>3</v>
      </c>
      <c r="QR14" s="321">
        <v>3</v>
      </c>
      <c r="QS14" s="321">
        <v>4</v>
      </c>
      <c r="QT14" s="321">
        <v>4</v>
      </c>
      <c r="QU14" s="321">
        <v>4</v>
      </c>
      <c r="QV14" s="321">
        <f>VLOOKUP($B14,'Sintesi (CFI-TS)'!$C$30:$AE$57,28,FALSE)</f>
        <v>4</v>
      </c>
      <c r="QW14" s="321">
        <f>VLOOKUP($B14,'Sintesi (CFI-TS)'!$C$30:$AE$57,28,FALSE)</f>
        <v>4</v>
      </c>
      <c r="QX14" s="321">
        <f>VLOOKUP($B14,'Sintesi (CFI-TS)'!$C$30:$AE$57,28,FALSE)</f>
        <v>4</v>
      </c>
      <c r="QY14" s="321">
        <f>VLOOKUP($B14,'Sintesi (CFI-TS)'!$C$30:$AE$57,28,FALSE)</f>
        <v>4</v>
      </c>
      <c r="QZ14" s="321">
        <f>VLOOKUP($B14,'Sintesi (CFI-TS)'!$C$30:$AE$57,28,FALSE)</f>
        <v>4</v>
      </c>
      <c r="RA14" s="321">
        <f>VLOOKUP($B14,'Sintesi (CFI-TS)'!$C$30:$AE$57,28,FALSE)</f>
        <v>4</v>
      </c>
      <c r="RB14" s="321">
        <f>VLOOKUP($B14,'Sintesi (CFI-TS)'!$C$30:$AE$57,28,FALSE)</f>
        <v>4</v>
      </c>
      <c r="RC14" s="321">
        <f>VLOOKUP($B14,'Sintesi (CFI-TS)'!$C$30:$AE$57,28,FALSE)</f>
        <v>4</v>
      </c>
      <c r="RD14" s="321">
        <f>VLOOKUP($B14,'Sintesi (CFI-TS)'!$C$30:$AE$57,28,FALSE)</f>
        <v>4</v>
      </c>
      <c r="RE14" s="321">
        <f>VLOOKUP($B14,'Sintesi (CFI-TS)'!$C$30:$AE$57,28,FALSE)</f>
        <v>4</v>
      </c>
      <c r="RF14" s="321">
        <f>VLOOKUP($B14,'Sintesi (CFI-TS)'!$C$30:$AE$57,28,FALSE)</f>
        <v>4</v>
      </c>
      <c r="RG14" s="321">
        <f>VLOOKUP($B14,'Sintesi (CFI-TS)'!$C$30:$AE$57,28,FALSE)</f>
        <v>4</v>
      </c>
      <c r="RH14" s="321">
        <f>VLOOKUP($B14,'Sintesi (CFI-TS)'!$C$30:$AE$57,28,FALSE)</f>
        <v>4</v>
      </c>
      <c r="RI14" s="321">
        <f>VLOOKUP($B14,'Sintesi (CFI-TS)'!$C$30:$AE$57,28,FALSE)</f>
        <v>4</v>
      </c>
      <c r="RJ14" s="321">
        <f>VLOOKUP($B14,'Sintesi (CFI-TS)'!$C$30:$AE$57,28,FALSE)</f>
        <v>4</v>
      </c>
      <c r="RK14" s="321">
        <f>VLOOKUP($B14,'Sintesi (CFI-TS)'!$C$30:$AE$57,28,FALSE)</f>
        <v>4</v>
      </c>
      <c r="RL14" s="321">
        <f>VLOOKUP($B14,'Sintesi (CFI-TS)'!$C$30:$AE$57,28,FALSE)</f>
        <v>4</v>
      </c>
      <c r="RM14" s="321">
        <f>VLOOKUP($B14,'Sintesi (CFI-TS)'!$C$30:$AE$57,28,FALSE)</f>
        <v>4</v>
      </c>
      <c r="RN14" s="321">
        <f>VLOOKUP($B14,'Sintesi (CFI-TS)'!$C$30:$AE$57,28,FALSE)</f>
        <v>4</v>
      </c>
      <c r="RO14" s="321">
        <f>VLOOKUP($B14,'Sintesi (CFI-TS)'!$C$30:$AE$57,28,FALSE)</f>
        <v>4</v>
      </c>
      <c r="RP14" s="321">
        <f>VLOOKUP($B14,'Sintesi (CFI-TS)'!$C$30:$AE$57,28,FALSE)</f>
        <v>4</v>
      </c>
      <c r="RQ14" s="321">
        <f>VLOOKUP($B14,'Sintesi (CFI-TS)'!$C$30:$AE$57,28,FALSE)</f>
        <v>4</v>
      </c>
      <c r="RR14" s="321">
        <f>VLOOKUP($B14,'Sintesi (CFI-TS)'!$C$30:$AE$57,28,FALSE)</f>
        <v>4</v>
      </c>
      <c r="RS14" s="321">
        <f>VLOOKUP($B14,'Sintesi (CFI-TS)'!$C$30:$AE$57,28,FALSE)</f>
        <v>4</v>
      </c>
      <c r="RT14" s="321">
        <f>VLOOKUP($B14,'Sintesi (CFI-TS)'!$C$30:$AE$57,28,FALSE)</f>
        <v>4</v>
      </c>
      <c r="RU14" s="321">
        <f>VLOOKUP($B14,'Sintesi (CFI-TS)'!$C$30:$AE$57,28,FALSE)</f>
        <v>4</v>
      </c>
      <c r="RV14" s="321">
        <f>VLOOKUP($B14,'Sintesi (CFI-TS)'!$C$30:$AE$57,28,FALSE)</f>
        <v>4</v>
      </c>
      <c r="RW14" s="321">
        <f>VLOOKUP($B14,'Sintesi (CFI-TS)'!$C$30:$AE$57,28,FALSE)</f>
        <v>4</v>
      </c>
      <c r="RX14" s="321">
        <f>VLOOKUP($B14,'Sintesi (CFI-TS)'!$C$30:$AE$57,28,FALSE)</f>
        <v>4</v>
      </c>
      <c r="RY14" s="321">
        <f>VLOOKUP($B14,'Sintesi (CFI-TS)'!$C$30:$AE$57,28,FALSE)</f>
        <v>4</v>
      </c>
      <c r="RZ14" s="321">
        <f>VLOOKUP($B14,'Sintesi (CFI-TS)'!$C$30:$AE$57,28,FALSE)</f>
        <v>4</v>
      </c>
      <c r="SA14" s="321">
        <f>VLOOKUP($B14,'Sintesi (CFI-TS)'!$C$30:$AE$57,28,FALSE)</f>
        <v>4</v>
      </c>
      <c r="SB14" s="321">
        <f>VLOOKUP($B14,'Sintesi (CFI-TS)'!$C$30:$AE$57,28,FALSE)</f>
        <v>4</v>
      </c>
      <c r="SC14" s="321">
        <f>VLOOKUP($B14,'Sintesi (CFI-TS)'!$C$30:$AE$57,28,FALSE)</f>
        <v>4</v>
      </c>
      <c r="SD14" s="321">
        <f>VLOOKUP($B14,'Sintesi (CFI-TS)'!$C$30:$AE$57,28,FALSE)</f>
        <v>4</v>
      </c>
      <c r="SE14" s="321">
        <f>VLOOKUP($B14,'Sintesi (CFI-TS)'!$C$30:$AE$57,28,FALSE)</f>
        <v>4</v>
      </c>
      <c r="SF14" s="321">
        <f>VLOOKUP($B14,'Sintesi (CFI-TS)'!$C$30:$AE$57,28,FALSE)</f>
        <v>4</v>
      </c>
      <c r="SG14" s="321">
        <f>VLOOKUP($B14,'Sintesi (CFI-TS)'!$C$30:$AE$57,28,FALSE)</f>
        <v>4</v>
      </c>
      <c r="SH14" s="321">
        <f>VLOOKUP($B14,'Sintesi (CFI-TS)'!$C$30:$AE$57,28,FALSE)</f>
        <v>4</v>
      </c>
      <c r="SI14" s="321">
        <f>VLOOKUP($B14,'Sintesi (CFI-TS)'!$C$30:$AE$57,28,FALSE)</f>
        <v>4</v>
      </c>
      <c r="SJ14" s="321">
        <f>VLOOKUP($B14,'Sintesi (CFI-TS)'!$C$30:$AE$57,28,FALSE)</f>
        <v>4</v>
      </c>
      <c r="SK14" s="321">
        <f>VLOOKUP($B14,'Sintesi (CFI-TS)'!$C$30:$AE$57,28,FALSE)</f>
        <v>4</v>
      </c>
      <c r="SL14" s="321">
        <f>VLOOKUP($B14,'Sintesi (CFI-TS)'!$C$30:$AE$57,28,FALSE)</f>
        <v>4</v>
      </c>
      <c r="SM14" s="321">
        <f>VLOOKUP($B14,'Sintesi (CFI-TS)'!$C$30:$AE$57,28,FALSE)</f>
        <v>4</v>
      </c>
      <c r="SN14" s="321">
        <f>VLOOKUP($B14,'Sintesi (CFI-TS)'!$C$30:$AE$57,28,FALSE)</f>
        <v>4</v>
      </c>
      <c r="SO14" s="321">
        <f>VLOOKUP($B14,'Sintesi (CFI-TS)'!$C$30:$AE$57,28,FALSE)</f>
        <v>4</v>
      </c>
      <c r="SP14" s="321">
        <f>VLOOKUP($B14,'Sintesi (CFI-TS)'!$C$30:$AE$57,28,FALSE)</f>
        <v>4</v>
      </c>
      <c r="SQ14" s="321">
        <f>VLOOKUP($B14,'Sintesi (CFI-TS)'!$C$30:$AE$57,28,FALSE)</f>
        <v>4</v>
      </c>
      <c r="SR14" s="321">
        <f>VLOOKUP($B14,'Sintesi (CFI-TS)'!$C$30:$AE$57,28,FALSE)</f>
        <v>4</v>
      </c>
      <c r="SS14" s="321">
        <f>VLOOKUP($B14,'Sintesi (CFI-TS)'!$C$30:$AE$57,28,FALSE)</f>
        <v>4</v>
      </c>
      <c r="ST14" s="321">
        <f>VLOOKUP($B14,'Sintesi (CFI-TS)'!$C$30:$AE$57,28,FALSE)</f>
        <v>4</v>
      </c>
      <c r="SU14" s="321">
        <f>VLOOKUP($B14,'Sintesi (CFI-TS)'!$C$30:$AE$57,28,FALSE)</f>
        <v>4</v>
      </c>
      <c r="SV14" s="321">
        <f>VLOOKUP($B14,'Sintesi (CFI-TS)'!$C$30:$AE$57,28,FALSE)</f>
        <v>4</v>
      </c>
      <c r="SW14" s="321">
        <f>VLOOKUP($B14,'Sintesi (CFI-TS)'!$C$30:$AE$57,28,FALSE)</f>
        <v>4</v>
      </c>
      <c r="SX14" s="321">
        <f>VLOOKUP($B14,'Sintesi (CFI-TS)'!$C$30:$AE$57,28,FALSE)</f>
        <v>4</v>
      </c>
      <c r="SY14" s="321">
        <f>VLOOKUP($B14,'Sintesi (CFI-TS)'!$C$30:$AE$57,28,FALSE)</f>
        <v>4</v>
      </c>
      <c r="SZ14" s="321">
        <f>VLOOKUP($B14,'Sintesi (CFI-TS)'!$C$30:$AE$57,28,FALSE)</f>
        <v>4</v>
      </c>
      <c r="TA14" s="321">
        <f>VLOOKUP($B14,'Sintesi (CFI-TS)'!$C$30:$AE$57,28,FALSE)</f>
        <v>4</v>
      </c>
      <c r="TB14" s="321">
        <f>VLOOKUP($B14,'Sintesi (CFI-TS)'!$C$30:$AE$57,28,FALSE)</f>
        <v>4</v>
      </c>
      <c r="TC14" s="321">
        <f>VLOOKUP($B14,'Sintesi (CFI-TS)'!$C$30:$AE$57,28,FALSE)</f>
        <v>4</v>
      </c>
      <c r="TD14" s="321">
        <f>VLOOKUP($B14,'Sintesi (CFI-TS)'!$C$30:$AE$57,28,FALSE)</f>
        <v>4</v>
      </c>
      <c r="TE14" s="321">
        <f>VLOOKUP($B14,'Sintesi (CFI-TS)'!$C$30:$AE$57,28,FALSE)</f>
        <v>4</v>
      </c>
      <c r="TF14" s="321">
        <f>VLOOKUP($B14,'Sintesi (CFI-TS)'!$C$30:$AE$57,28,FALSE)</f>
        <v>4</v>
      </c>
      <c r="TG14" s="321">
        <f>VLOOKUP($B14,'Sintesi (CFI-TS)'!$C$30:$AE$57,28,FALSE)</f>
        <v>4</v>
      </c>
      <c r="TH14" s="321">
        <f>VLOOKUP($B14,'Sintesi (CFI-TS)'!$C$30:$AE$57,28,FALSE)</f>
        <v>4</v>
      </c>
      <c r="TI14" s="321">
        <f>VLOOKUP($B14,'Sintesi (CFI-TS)'!$C$30:$AE$57,28,FALSE)</f>
        <v>4</v>
      </c>
      <c r="TJ14" s="321">
        <f>VLOOKUP($B14,'Sintesi (CFI-TS)'!$C$30:$AE$57,28,FALSE)</f>
        <v>4</v>
      </c>
      <c r="TK14" s="321">
        <f>VLOOKUP($B14,'Sintesi (CFI-TS)'!$C$30:$AE$57,28,FALSE)</f>
        <v>4</v>
      </c>
      <c r="TL14" s="321">
        <f>VLOOKUP($B14,'Sintesi (CFI-TS)'!$C$30:$AE$57,28,FALSE)</f>
        <v>4</v>
      </c>
      <c r="TM14" s="321">
        <f>VLOOKUP($B14,'Sintesi (CFI-TS)'!$C$30:$AE$57,28,FALSE)</f>
        <v>4</v>
      </c>
      <c r="TN14" s="321">
        <f>VLOOKUP($B14,'Sintesi (CFI-TS)'!$C$30:$AE$57,28,FALSE)</f>
        <v>4</v>
      </c>
      <c r="TO14" s="321">
        <f>VLOOKUP($B14,'Sintesi (CFI-TS)'!$C$30:$AE$57,28,FALSE)</f>
        <v>4</v>
      </c>
      <c r="TP14" s="321">
        <f>VLOOKUP($B14,'Sintesi (CFI-TS)'!$C$30:$AE$57,28,FALSE)</f>
        <v>4</v>
      </c>
      <c r="TQ14" s="321">
        <f>VLOOKUP($B14,'Sintesi (CFI-TS)'!$C$30:$AE$57,28,FALSE)</f>
        <v>4</v>
      </c>
      <c r="TR14" s="321">
        <f>VLOOKUP($B14,'Sintesi (CFI-TS)'!$C$30:$AE$57,28,FALSE)</f>
        <v>4</v>
      </c>
      <c r="TS14" s="321">
        <f>VLOOKUP($B14,'Sintesi (CFI-TS)'!$C$30:$AE$57,28,FALSE)</f>
        <v>4</v>
      </c>
      <c r="TT14" s="321">
        <f>VLOOKUP($B14,'Sintesi (CFI-TS)'!$C$30:$AE$57,28,FALSE)</f>
        <v>4</v>
      </c>
      <c r="TU14" s="321">
        <f>VLOOKUP($B14,'Sintesi (CFI-TS)'!$C$30:$AE$57,28,FALSE)</f>
        <v>4</v>
      </c>
      <c r="TV14" s="321">
        <f>VLOOKUP($B14,'Sintesi (CFI-TS)'!$C$30:$AE$57,28,FALSE)</f>
        <v>4</v>
      </c>
      <c r="TW14" s="321">
        <f>VLOOKUP($B14,'Sintesi (CFI-TS)'!$C$30:$AE$57,28,FALSE)</f>
        <v>4</v>
      </c>
      <c r="TX14" s="321">
        <f>VLOOKUP($B14,'Sintesi (CFI-TS)'!$C$30:$AE$57,28,FALSE)</f>
        <v>4</v>
      </c>
      <c r="TY14" s="321"/>
      <c r="TZ14" s="321"/>
      <c r="UA14" s="321"/>
      <c r="UB14" s="322">
        <v>2</v>
      </c>
      <c r="UC14" s="322">
        <v>2</v>
      </c>
      <c r="UD14" s="322">
        <v>2</v>
      </c>
      <c r="UE14" s="322">
        <v>2</v>
      </c>
      <c r="UF14" s="322">
        <v>2</v>
      </c>
      <c r="UG14" s="322">
        <v>2</v>
      </c>
      <c r="UH14" s="322">
        <v>3</v>
      </c>
      <c r="UI14" s="322">
        <v>3</v>
      </c>
      <c r="UJ14" s="322">
        <v>3</v>
      </c>
      <c r="UK14" s="322">
        <v>3</v>
      </c>
      <c r="UL14" s="322">
        <v>3</v>
      </c>
      <c r="UM14" s="322">
        <v>3</v>
      </c>
      <c r="UN14" s="322">
        <v>3</v>
      </c>
      <c r="UO14" s="322">
        <v>3</v>
      </c>
      <c r="UP14" s="322">
        <v>3</v>
      </c>
      <c r="UQ14" s="322">
        <v>3</v>
      </c>
      <c r="UR14" s="322">
        <v>3</v>
      </c>
      <c r="US14" s="322">
        <v>3</v>
      </c>
      <c r="UT14" s="322">
        <v>3</v>
      </c>
      <c r="UU14" s="322">
        <v>3</v>
      </c>
      <c r="UV14" s="322">
        <v>3</v>
      </c>
      <c r="UW14" s="322">
        <v>3</v>
      </c>
      <c r="UX14" s="322">
        <v>3</v>
      </c>
      <c r="UY14" s="322">
        <f>VLOOKUP($B14,'Sintesi (CFI-TS)'!$C$30:$AE$57,29,FALSE)</f>
        <v>3</v>
      </c>
      <c r="UZ14" s="322">
        <f>VLOOKUP($B14,'Sintesi (CFI-TS)'!$C$30:$AE$57,29,FALSE)</f>
        <v>3</v>
      </c>
      <c r="VA14" s="322">
        <f>VLOOKUP($B14,'Sintesi (CFI-TS)'!$C$30:$AE$57,29,FALSE)</f>
        <v>3</v>
      </c>
      <c r="VB14" s="322">
        <f>VLOOKUP($B14,'Sintesi (CFI-TS)'!$C$30:$AE$57,29,FALSE)</f>
        <v>3</v>
      </c>
      <c r="VC14" s="322">
        <f>VLOOKUP($B14,'Sintesi (CFI-TS)'!$C$30:$AE$57,29,FALSE)</f>
        <v>3</v>
      </c>
      <c r="VD14" s="322">
        <f>VLOOKUP($B14,'Sintesi (CFI-TS)'!$C$30:$AE$57,29,FALSE)</f>
        <v>3</v>
      </c>
      <c r="VE14" s="322">
        <f>VLOOKUP($B14,'Sintesi (CFI-TS)'!$C$30:$AE$57,29,FALSE)</f>
        <v>3</v>
      </c>
      <c r="VF14" s="322">
        <f>VLOOKUP($B14,'Sintesi (CFI-TS)'!$C$30:$AE$57,29,FALSE)</f>
        <v>3</v>
      </c>
      <c r="VG14" s="322">
        <f>VLOOKUP($B14,'Sintesi (CFI-TS)'!$C$30:$AE$57,29,FALSE)</f>
        <v>3</v>
      </c>
      <c r="VH14" s="322">
        <f>VLOOKUP($B14,'Sintesi (CFI-TS)'!$C$30:$AE$57,29,FALSE)</f>
        <v>3</v>
      </c>
      <c r="VI14" s="322">
        <f>VLOOKUP($B14,'Sintesi (CFI-TS)'!$C$30:$AE$57,29,FALSE)</f>
        <v>3</v>
      </c>
      <c r="VJ14" s="322">
        <f>VLOOKUP($B14,'Sintesi (CFI-TS)'!$C$30:$AE$57,29,FALSE)</f>
        <v>3</v>
      </c>
      <c r="VK14" s="322">
        <f>VLOOKUP($B14,'Sintesi (CFI-TS)'!$C$30:$AE$57,29,FALSE)</f>
        <v>3</v>
      </c>
      <c r="VL14" s="322">
        <f>VLOOKUP($B14,'Sintesi (CFI-TS)'!$C$30:$AE$57,29,FALSE)</f>
        <v>3</v>
      </c>
      <c r="VM14" s="322">
        <f>VLOOKUP($B14,'Sintesi (CFI-TS)'!$C$30:$AE$57,29,FALSE)</f>
        <v>3</v>
      </c>
      <c r="VN14" s="322">
        <f>VLOOKUP($B14,'Sintesi (CFI-TS)'!$C$30:$AE$57,29,FALSE)</f>
        <v>3</v>
      </c>
      <c r="VO14" s="322">
        <f>VLOOKUP($B14,'Sintesi (CFI-TS)'!$C$30:$AE$57,29,FALSE)</f>
        <v>3</v>
      </c>
      <c r="VP14" s="322">
        <f>VLOOKUP($B14,'Sintesi (CFI-TS)'!$C$30:$AE$57,29,FALSE)</f>
        <v>3</v>
      </c>
      <c r="VQ14" s="322">
        <f>VLOOKUP($B14,'Sintesi (CFI-TS)'!$C$30:$AE$57,29,FALSE)</f>
        <v>3</v>
      </c>
      <c r="VR14" s="322">
        <f>VLOOKUP($B14,'Sintesi (CFI-TS)'!$C$30:$AE$57,29,FALSE)</f>
        <v>3</v>
      </c>
      <c r="VS14" s="322">
        <f>VLOOKUP($B14,'Sintesi (CFI-TS)'!$C$30:$AE$57,29,FALSE)</f>
        <v>3</v>
      </c>
      <c r="VT14" s="322">
        <f>VLOOKUP($B14,'Sintesi (CFI-TS)'!$C$30:$AE$57,29,FALSE)</f>
        <v>3</v>
      </c>
      <c r="VU14" s="322">
        <f>VLOOKUP($B14,'Sintesi (CFI-TS)'!$C$30:$AE$57,29,FALSE)</f>
        <v>3</v>
      </c>
      <c r="VV14" s="322">
        <f>VLOOKUP($B14,'Sintesi (CFI-TS)'!$C$30:$AE$57,29,FALSE)</f>
        <v>3</v>
      </c>
      <c r="VW14" s="322">
        <f>VLOOKUP($B14,'Sintesi (CFI-TS)'!$C$30:$AE$57,29,FALSE)</f>
        <v>3</v>
      </c>
      <c r="VX14" s="322">
        <f>VLOOKUP($B14,'Sintesi (CFI-TS)'!$C$30:$AE$57,29,FALSE)</f>
        <v>3</v>
      </c>
      <c r="VY14" s="322">
        <f>VLOOKUP($B14,'Sintesi (CFI-TS)'!$C$30:$AE$57,29,FALSE)</f>
        <v>3</v>
      </c>
      <c r="VZ14" s="322">
        <f>VLOOKUP($B14,'Sintesi (CFI-TS)'!$C$30:$AE$57,29,FALSE)</f>
        <v>3</v>
      </c>
      <c r="WA14" s="322">
        <f>VLOOKUP($B14,'Sintesi (CFI-TS)'!$C$30:$AE$57,29,FALSE)</f>
        <v>3</v>
      </c>
      <c r="WB14" s="322">
        <f>VLOOKUP($B14,'Sintesi (CFI-TS)'!$C$30:$AE$57,29,FALSE)</f>
        <v>3</v>
      </c>
      <c r="WC14" s="322">
        <f>VLOOKUP($B14,'Sintesi (CFI-TS)'!$C$30:$AE$57,29,FALSE)</f>
        <v>3</v>
      </c>
      <c r="WD14" s="322">
        <f>VLOOKUP($B14,'Sintesi (CFI-TS)'!$C$30:$AE$57,29,FALSE)</f>
        <v>3</v>
      </c>
      <c r="WE14" s="322">
        <f>VLOOKUP($B14,'Sintesi (CFI-TS)'!$C$30:$AE$57,29,FALSE)</f>
        <v>3</v>
      </c>
      <c r="WF14" s="322">
        <f>VLOOKUP($B14,'Sintesi (CFI-TS)'!$C$30:$AE$57,29,FALSE)</f>
        <v>3</v>
      </c>
      <c r="WG14" s="322">
        <f>VLOOKUP($B14,'Sintesi (CFI-TS)'!$C$30:$AE$57,29,FALSE)</f>
        <v>3</v>
      </c>
      <c r="WH14" s="322">
        <f>VLOOKUP($B14,'Sintesi (CFI-TS)'!$C$30:$AE$57,29,FALSE)</f>
        <v>3</v>
      </c>
      <c r="WI14" s="322">
        <f>VLOOKUP($B14,'Sintesi (CFI-TS)'!$C$30:$AE$57,29,FALSE)</f>
        <v>3</v>
      </c>
      <c r="WJ14" s="322">
        <f>VLOOKUP($B14,'Sintesi (CFI-TS)'!$C$30:$AE$57,29,FALSE)</f>
        <v>3</v>
      </c>
      <c r="WK14" s="322">
        <f>VLOOKUP($B14,'Sintesi (CFI-TS)'!$C$30:$AE$57,29,FALSE)</f>
        <v>3</v>
      </c>
      <c r="WL14" s="322">
        <f>VLOOKUP($B14,'Sintesi (CFI-TS)'!$C$30:$AE$57,29,FALSE)</f>
        <v>3</v>
      </c>
      <c r="WM14" s="322">
        <f>VLOOKUP($B14,'Sintesi (CFI-TS)'!$C$30:$AE$57,29,FALSE)</f>
        <v>3</v>
      </c>
      <c r="WN14" s="322">
        <f>VLOOKUP($B14,'Sintesi (CFI-TS)'!$C$30:$AE$57,29,FALSE)</f>
        <v>3</v>
      </c>
      <c r="WO14" s="322">
        <f>VLOOKUP($B14,'Sintesi (CFI-TS)'!$C$30:$AE$57,29,FALSE)</f>
        <v>3</v>
      </c>
      <c r="WP14" s="322">
        <f>VLOOKUP($B14,'Sintesi (CFI-TS)'!$C$30:$AE$57,29,FALSE)</f>
        <v>3</v>
      </c>
      <c r="WQ14" s="322">
        <f>VLOOKUP($B14,'Sintesi (CFI-TS)'!$C$30:$AE$57,29,FALSE)</f>
        <v>3</v>
      </c>
      <c r="WR14" s="322">
        <f>VLOOKUP($B14,'Sintesi (CFI-TS)'!$C$30:$AE$57,29,FALSE)</f>
        <v>3</v>
      </c>
      <c r="WS14" s="322">
        <f>VLOOKUP($B14,'Sintesi (CFI-TS)'!$C$30:$AE$57,29,FALSE)</f>
        <v>3</v>
      </c>
      <c r="WT14" s="322">
        <f>VLOOKUP($B14,'Sintesi (CFI-TS)'!$C$30:$AE$57,29,FALSE)</f>
        <v>3</v>
      </c>
      <c r="WU14" s="322">
        <f>VLOOKUP($B14,'Sintesi (CFI-TS)'!$C$30:$AE$57,29,FALSE)</f>
        <v>3</v>
      </c>
      <c r="WV14" s="322">
        <f>VLOOKUP($B14,'Sintesi (CFI-TS)'!$C$30:$AE$57,29,FALSE)</f>
        <v>3</v>
      </c>
      <c r="WW14" s="322">
        <f>VLOOKUP($B14,'Sintesi (CFI-TS)'!$C$30:$AE$57,29,FALSE)</f>
        <v>3</v>
      </c>
      <c r="WX14" s="322">
        <f>VLOOKUP($B14,'Sintesi (CFI-TS)'!$C$30:$AE$57,29,FALSE)</f>
        <v>3</v>
      </c>
      <c r="WY14" s="322">
        <f>VLOOKUP($B14,'Sintesi (CFI-TS)'!$C$30:$AE$57,29,FALSE)</f>
        <v>3</v>
      </c>
      <c r="WZ14" s="322">
        <f>VLOOKUP($B14,'Sintesi (CFI-TS)'!$C$30:$AE$57,29,FALSE)</f>
        <v>3</v>
      </c>
      <c r="XA14" s="322">
        <f>VLOOKUP($B14,'Sintesi (CFI-TS)'!$C$30:$AE$57,29,FALSE)</f>
        <v>3</v>
      </c>
      <c r="XB14" s="322">
        <f>VLOOKUP($B14,'Sintesi (CFI-TS)'!$C$30:$AE$57,29,FALSE)</f>
        <v>3</v>
      </c>
      <c r="XC14" s="322">
        <f>VLOOKUP($B14,'Sintesi (CFI-TS)'!$C$30:$AE$57,29,FALSE)</f>
        <v>3</v>
      </c>
      <c r="XD14" s="322">
        <f>VLOOKUP($B14,'Sintesi (CFI-TS)'!$C$30:$AE$57,29,FALSE)</f>
        <v>3</v>
      </c>
      <c r="XE14" s="322">
        <f>VLOOKUP($B14,'Sintesi (CFI-TS)'!$C$30:$AE$57,29,FALSE)</f>
        <v>3</v>
      </c>
      <c r="XF14" s="322">
        <f>VLOOKUP($B14,'Sintesi (CFI-TS)'!$C$30:$AE$57,29,FALSE)</f>
        <v>3</v>
      </c>
      <c r="XG14" s="322">
        <f>VLOOKUP($B14,'Sintesi (CFI-TS)'!$C$30:$AE$57,29,FALSE)</f>
        <v>3</v>
      </c>
      <c r="XH14" s="322">
        <f>VLOOKUP($B14,'Sintesi (CFI-TS)'!$C$30:$AE$57,29,FALSE)</f>
        <v>3</v>
      </c>
      <c r="XI14" s="322">
        <f>VLOOKUP($B14,'Sintesi (CFI-TS)'!$C$30:$AE$57,29,FALSE)</f>
        <v>3</v>
      </c>
      <c r="XJ14" s="322">
        <f>VLOOKUP($B14,'Sintesi (CFI-TS)'!$C$30:$AE$57,29,FALSE)</f>
        <v>3</v>
      </c>
      <c r="XK14" s="322">
        <f>VLOOKUP($B14,'Sintesi (CFI-TS)'!$C$30:$AE$57,29,FALSE)</f>
        <v>3</v>
      </c>
      <c r="XL14" s="322">
        <f>VLOOKUP($B14,'Sintesi (CFI-TS)'!$C$30:$AE$57,29,FALSE)</f>
        <v>3</v>
      </c>
      <c r="XM14" s="322">
        <f>VLOOKUP($B14,'Sintesi (CFI-TS)'!$C$30:$AE$57,29,FALSE)</f>
        <v>3</v>
      </c>
      <c r="XN14" s="322">
        <f>VLOOKUP($B14,'Sintesi (CFI-TS)'!$C$30:$AE$57,29,FALSE)</f>
        <v>3</v>
      </c>
      <c r="XO14" s="322">
        <f>VLOOKUP($B14,'Sintesi (CFI-TS)'!$C$30:$AE$57,29,FALSE)</f>
        <v>3</v>
      </c>
      <c r="XP14" s="322">
        <f>VLOOKUP($B14,'Sintesi (CFI-TS)'!$C$30:$AE$57,29,FALSE)</f>
        <v>3</v>
      </c>
      <c r="XQ14" s="322">
        <f>VLOOKUP($B14,'Sintesi (CFI-TS)'!$C$30:$AE$57,29,FALSE)</f>
        <v>3</v>
      </c>
      <c r="XR14" s="322">
        <f>VLOOKUP($B14,'Sintesi (CFI-TS)'!$C$30:$AE$57,29,FALSE)</f>
        <v>3</v>
      </c>
      <c r="XS14" s="322">
        <f>VLOOKUP($B14,'Sintesi (CFI-TS)'!$C$30:$AE$57,29,FALSE)</f>
        <v>3</v>
      </c>
      <c r="XT14" s="322">
        <f>VLOOKUP($B14,'Sintesi (CFI-TS)'!$C$30:$AE$57,29,FALSE)</f>
        <v>3</v>
      </c>
      <c r="XU14" s="322">
        <f>VLOOKUP($B14,'Sintesi (CFI-TS)'!$C$30:$AE$57,29,FALSE)</f>
        <v>3</v>
      </c>
      <c r="XV14" s="322">
        <f>VLOOKUP($B14,'Sintesi (CFI-TS)'!$C$30:$AE$57,29,FALSE)</f>
        <v>3</v>
      </c>
      <c r="XW14" s="322">
        <f>VLOOKUP($B14,'Sintesi (CFI-TS)'!$C$30:$AE$57,29,FALSE)</f>
        <v>3</v>
      </c>
      <c r="XX14" s="322">
        <f>VLOOKUP($B14,'Sintesi (CFI-TS)'!$C$30:$AE$57,29,FALSE)</f>
        <v>3</v>
      </c>
      <c r="XY14" s="322">
        <f>VLOOKUP($B14,'Sintesi (CFI-TS)'!$C$30:$AE$57,29,FALSE)</f>
        <v>3</v>
      </c>
      <c r="XZ14" s="322">
        <f>VLOOKUP($B14,'Sintesi (CFI-TS)'!$C$30:$AE$57,29,FALSE)</f>
        <v>3</v>
      </c>
      <c r="YA14" s="322">
        <f>VLOOKUP($B14,'Sintesi (CFI-TS)'!$C$30:$AE$57,29,FALSE)</f>
        <v>3</v>
      </c>
      <c r="YB14" s="322"/>
      <c r="YC14" s="322"/>
      <c r="YD14" s="322"/>
      <c r="YE14" s="501">
        <v>0</v>
      </c>
      <c r="YF14" s="501">
        <v>0</v>
      </c>
      <c r="YG14" s="501">
        <v>0</v>
      </c>
      <c r="YH14" s="501">
        <v>0</v>
      </c>
      <c r="YI14" s="501">
        <v>0</v>
      </c>
      <c r="YJ14" s="501">
        <v>0</v>
      </c>
      <c r="YK14" s="501">
        <v>0</v>
      </c>
      <c r="YL14" s="501">
        <v>0</v>
      </c>
      <c r="YM14" s="501">
        <v>0</v>
      </c>
      <c r="YN14" s="501">
        <v>0</v>
      </c>
      <c r="YO14" s="501">
        <v>0</v>
      </c>
      <c r="YP14" s="501">
        <v>0</v>
      </c>
      <c r="YQ14" s="501">
        <v>0</v>
      </c>
      <c r="YR14" s="501">
        <v>0</v>
      </c>
      <c r="YS14" s="501">
        <v>0</v>
      </c>
      <c r="YT14" s="501">
        <v>0</v>
      </c>
      <c r="YU14" s="501">
        <v>0</v>
      </c>
      <c r="YV14" s="501">
        <v>0</v>
      </c>
      <c r="YW14" s="501">
        <v>0</v>
      </c>
      <c r="YX14" s="501">
        <v>0</v>
      </c>
      <c r="YY14" s="501">
        <v>0</v>
      </c>
      <c r="YZ14" s="501">
        <v>0</v>
      </c>
      <c r="ZA14" s="501">
        <v>0</v>
      </c>
      <c r="ZB14" s="501">
        <f>VLOOKUP($B14,'Sintesi (CFI-TS)'!$C$30:$AE$57,22,FALSE)</f>
        <v>0</v>
      </c>
      <c r="ZC14" s="501">
        <f>VLOOKUP($B14,'Sintesi (CFI-TS)'!$C$30:$AE$57,22,FALSE)</f>
        <v>0</v>
      </c>
      <c r="ZD14" s="501">
        <f>VLOOKUP($B14,'Sintesi (CFI-TS)'!$C$30:$AE$57,22,FALSE)</f>
        <v>0</v>
      </c>
      <c r="ZE14" s="501">
        <f>VLOOKUP($B14,'Sintesi (CFI-TS)'!$C$30:$AE$57,22,FALSE)</f>
        <v>0</v>
      </c>
      <c r="ZF14" s="501">
        <f>VLOOKUP($B14,'Sintesi (CFI-TS)'!$C$30:$AE$57,22,FALSE)</f>
        <v>0</v>
      </c>
      <c r="ZG14" s="501">
        <f>VLOOKUP($B14,'Sintesi (CFI-TS)'!$C$30:$AE$57,22,FALSE)</f>
        <v>0</v>
      </c>
      <c r="ZH14" s="501">
        <f>VLOOKUP($B14,'Sintesi (CFI-TS)'!$C$30:$AE$57,22,FALSE)</f>
        <v>0</v>
      </c>
      <c r="ZI14" s="501">
        <f>VLOOKUP($B14,'Sintesi (CFI-TS)'!$C$30:$AE$57,22,FALSE)</f>
        <v>0</v>
      </c>
      <c r="ZJ14" s="501">
        <f>VLOOKUP($B14,'Sintesi (CFI-TS)'!$C$30:$AE$57,22,FALSE)</f>
        <v>0</v>
      </c>
      <c r="ZK14" s="501">
        <f>VLOOKUP($B14,'Sintesi (CFI-TS)'!$C$30:$AE$57,22,FALSE)</f>
        <v>0</v>
      </c>
      <c r="ZL14" s="501">
        <f>VLOOKUP($B14,'Sintesi (CFI-TS)'!$C$30:$AE$57,22,FALSE)</f>
        <v>0</v>
      </c>
      <c r="ZM14" s="501">
        <f>VLOOKUP($B14,'Sintesi (CFI-TS)'!$C$30:$AE$57,22,FALSE)</f>
        <v>0</v>
      </c>
      <c r="ZN14" s="501">
        <f>VLOOKUP($B14,'Sintesi (CFI-TS)'!$C$30:$AE$57,22,FALSE)</f>
        <v>0</v>
      </c>
      <c r="ZO14" s="501">
        <f>VLOOKUP($B14,'Sintesi (CFI-TS)'!$C$30:$AE$57,22,FALSE)</f>
        <v>0</v>
      </c>
      <c r="ZP14" s="501">
        <f>VLOOKUP($B14,'Sintesi (CFI-TS)'!$C$30:$AE$57,22,FALSE)</f>
        <v>0</v>
      </c>
      <c r="ZQ14" s="501">
        <f>VLOOKUP($B14,'Sintesi (CFI-TS)'!$C$30:$AE$57,22,FALSE)</f>
        <v>0</v>
      </c>
      <c r="ZR14" s="501">
        <f>VLOOKUP($B14,'Sintesi (CFI-TS)'!$C$30:$AE$57,22,FALSE)</f>
        <v>0</v>
      </c>
      <c r="ZS14" s="501">
        <f>VLOOKUP($B14,'Sintesi (CFI-TS)'!$C$30:$AE$57,22,FALSE)</f>
        <v>0</v>
      </c>
      <c r="ZT14" s="501">
        <f>VLOOKUP($B14,'Sintesi (CFI-TS)'!$C$30:$AE$57,22,FALSE)</f>
        <v>0</v>
      </c>
      <c r="ZU14" s="501">
        <f>VLOOKUP($B14,'Sintesi (CFI-TS)'!$C$30:$AE$57,22,FALSE)</f>
        <v>0</v>
      </c>
      <c r="ZV14" s="501">
        <f>VLOOKUP($B14,'Sintesi (CFI-TS)'!$C$30:$AE$57,22,FALSE)</f>
        <v>0</v>
      </c>
      <c r="ZW14" s="501">
        <f>VLOOKUP($B14,'Sintesi (CFI-TS)'!$C$30:$AE$57,22,FALSE)</f>
        <v>0</v>
      </c>
      <c r="ZX14" s="501">
        <f>VLOOKUP($B14,'Sintesi (CFI-TS)'!$C$30:$AE$57,22,FALSE)</f>
        <v>0</v>
      </c>
      <c r="ZY14" s="501">
        <f>VLOOKUP($B14,'Sintesi (CFI-TS)'!$C$30:$AE$57,22,FALSE)</f>
        <v>0</v>
      </c>
      <c r="ZZ14" s="501">
        <f>VLOOKUP($B14,'Sintesi (CFI-TS)'!$C$30:$AE$57,22,FALSE)</f>
        <v>0</v>
      </c>
      <c r="AAA14" s="501">
        <f>VLOOKUP($B14,'Sintesi (CFI-TS)'!$C$30:$AE$57,22,FALSE)</f>
        <v>0</v>
      </c>
      <c r="AAB14" s="501">
        <f>VLOOKUP($B14,'Sintesi (CFI-TS)'!$C$30:$AE$57,22,FALSE)</f>
        <v>0</v>
      </c>
      <c r="AAC14" s="501">
        <f>VLOOKUP($B14,'Sintesi (CFI-TS)'!$C$30:$AE$57,22,FALSE)</f>
        <v>0</v>
      </c>
      <c r="AAD14" s="501">
        <f>VLOOKUP($B14,'Sintesi (CFI-TS)'!$C$30:$AE$57,22,FALSE)</f>
        <v>0</v>
      </c>
      <c r="AAE14" s="501">
        <f>VLOOKUP($B14,'Sintesi (CFI-TS)'!$C$30:$AE$57,22,FALSE)</f>
        <v>0</v>
      </c>
      <c r="AAF14" s="501">
        <f>VLOOKUP($B14,'Sintesi (CFI-TS)'!$C$30:$AE$57,22,FALSE)</f>
        <v>0</v>
      </c>
      <c r="AAG14" s="501">
        <f>VLOOKUP($B14,'Sintesi (CFI-TS)'!$C$30:$AE$57,22,FALSE)</f>
        <v>0</v>
      </c>
      <c r="AAH14" s="501">
        <f>VLOOKUP($B14,'Sintesi (CFI-TS)'!$C$30:$AE$57,22,FALSE)</f>
        <v>0</v>
      </c>
      <c r="AAI14" s="501">
        <f>VLOOKUP($B14,'Sintesi (CFI-TS)'!$C$30:$AE$57,22,FALSE)</f>
        <v>0</v>
      </c>
      <c r="AAJ14" s="501">
        <f>VLOOKUP($B14,'Sintesi (CFI-TS)'!$C$30:$AE$57,22,FALSE)</f>
        <v>0</v>
      </c>
      <c r="AAK14" s="501">
        <f>VLOOKUP($B14,'Sintesi (CFI-TS)'!$C$30:$AE$57,22,FALSE)</f>
        <v>0</v>
      </c>
      <c r="AAL14" s="501">
        <f>VLOOKUP($B14,'Sintesi (CFI-TS)'!$C$30:$AE$57,22,FALSE)</f>
        <v>0</v>
      </c>
      <c r="AAM14" s="501">
        <f>VLOOKUP($B14,'Sintesi (CFI-TS)'!$C$30:$AE$57,22,FALSE)</f>
        <v>0</v>
      </c>
      <c r="AAN14" s="501">
        <f>VLOOKUP($B14,'Sintesi (CFI-TS)'!$C$30:$AE$57,22,FALSE)</f>
        <v>0</v>
      </c>
      <c r="AAO14" s="501">
        <f>VLOOKUP($B14,'Sintesi (CFI-TS)'!$C$30:$AE$57,22,FALSE)</f>
        <v>0</v>
      </c>
      <c r="AAP14" s="501">
        <f>VLOOKUP($B14,'Sintesi (CFI-TS)'!$C$30:$AE$57,22,FALSE)</f>
        <v>0</v>
      </c>
      <c r="AAQ14" s="501">
        <f>VLOOKUP($B14,'Sintesi (CFI-TS)'!$C$30:$AE$57,22,FALSE)</f>
        <v>0</v>
      </c>
      <c r="AAR14" s="501">
        <f>VLOOKUP($B14,'Sintesi (CFI-TS)'!$C$30:$AE$57,22,FALSE)</f>
        <v>0</v>
      </c>
      <c r="AAS14" s="501">
        <f>VLOOKUP($B14,'Sintesi (CFI-TS)'!$C$30:$AE$57,22,FALSE)</f>
        <v>0</v>
      </c>
      <c r="AAT14" s="501">
        <f>VLOOKUP($B14,'Sintesi (CFI-TS)'!$C$30:$AE$57,22,FALSE)</f>
        <v>0</v>
      </c>
      <c r="AAU14" s="501">
        <f>VLOOKUP($B14,'Sintesi (CFI-TS)'!$C$30:$AE$57,22,FALSE)</f>
        <v>0</v>
      </c>
      <c r="AAV14" s="501">
        <f>VLOOKUP($B14,'Sintesi (CFI-TS)'!$C$30:$AE$57,22,FALSE)</f>
        <v>0</v>
      </c>
      <c r="AAW14" s="501">
        <f>VLOOKUP($B14,'Sintesi (CFI-TS)'!$C$30:$AE$57,22,FALSE)</f>
        <v>0</v>
      </c>
      <c r="AAX14" s="501">
        <f>VLOOKUP($B14,'Sintesi (CFI-TS)'!$C$30:$AE$57,22,FALSE)</f>
        <v>0</v>
      </c>
      <c r="AAY14" s="501">
        <f>VLOOKUP($B14,'Sintesi (CFI-TS)'!$C$30:$AE$57,22,FALSE)</f>
        <v>0</v>
      </c>
      <c r="AAZ14" s="501">
        <f>VLOOKUP($B14,'Sintesi (CFI-TS)'!$C$30:$AE$57,22,FALSE)</f>
        <v>0</v>
      </c>
      <c r="ABA14" s="501">
        <f>VLOOKUP($B14,'Sintesi (CFI-TS)'!$C$30:$AE$57,22,FALSE)</f>
        <v>0</v>
      </c>
      <c r="ABB14" s="501">
        <f>VLOOKUP($B14,'Sintesi (CFI-TS)'!$C$30:$AE$57,22,FALSE)</f>
        <v>0</v>
      </c>
      <c r="ABC14" s="501">
        <f>VLOOKUP($B14,'Sintesi (CFI-TS)'!$C$30:$AE$57,22,FALSE)</f>
        <v>0</v>
      </c>
      <c r="ABD14" s="501">
        <f>VLOOKUP($B14,'Sintesi (CFI-TS)'!$C$30:$AE$57,22,FALSE)</f>
        <v>0</v>
      </c>
      <c r="ABE14" s="501">
        <f>VLOOKUP($B14,'Sintesi (CFI-TS)'!$C$30:$AE$57,22,FALSE)</f>
        <v>0</v>
      </c>
      <c r="ABF14" s="501">
        <f>VLOOKUP($B14,'Sintesi (CFI-TS)'!$C$30:$AE$57,22,FALSE)</f>
        <v>0</v>
      </c>
      <c r="ABG14" s="501">
        <f>VLOOKUP($B14,'Sintesi (CFI-TS)'!$C$30:$AE$57,22,FALSE)</f>
        <v>0</v>
      </c>
      <c r="ABH14" s="501">
        <f>VLOOKUP($B14,'Sintesi (CFI-TS)'!$C$30:$AE$57,22,FALSE)</f>
        <v>0</v>
      </c>
      <c r="ABI14" s="501">
        <f>VLOOKUP($B14,'Sintesi (CFI-TS)'!$C$30:$AE$57,22,FALSE)</f>
        <v>0</v>
      </c>
      <c r="ABJ14" s="501">
        <f>VLOOKUP($B14,'Sintesi (CFI-TS)'!$C$30:$AE$57,22,FALSE)</f>
        <v>0</v>
      </c>
      <c r="ABK14" s="501">
        <f>VLOOKUP($B14,'Sintesi (CFI-TS)'!$C$30:$AE$57,22,FALSE)</f>
        <v>0</v>
      </c>
      <c r="ABL14" s="501">
        <f>VLOOKUP($B14,'Sintesi (CFI-TS)'!$C$30:$AE$57,22,FALSE)</f>
        <v>0</v>
      </c>
      <c r="ABM14" s="501">
        <f>VLOOKUP($B14,'Sintesi (CFI-TS)'!$C$30:$AE$57,22,FALSE)</f>
        <v>0</v>
      </c>
      <c r="ABN14" s="501">
        <f>VLOOKUP($B14,'Sintesi (CFI-TS)'!$C$30:$AE$57,22,FALSE)</f>
        <v>0</v>
      </c>
      <c r="ABO14" s="501">
        <f>VLOOKUP($B14,'Sintesi (CFI-TS)'!$C$30:$AE$57,22,FALSE)</f>
        <v>0</v>
      </c>
      <c r="ABP14" s="501">
        <f>VLOOKUP($B14,'Sintesi (CFI-TS)'!$C$30:$AE$57,22,FALSE)</f>
        <v>0</v>
      </c>
      <c r="ABQ14" s="501">
        <f>VLOOKUP($B14,'Sintesi (CFI-TS)'!$C$30:$AE$57,22,FALSE)</f>
        <v>0</v>
      </c>
      <c r="ABR14" s="501">
        <f>VLOOKUP($B14,'Sintesi (CFI-TS)'!$C$30:$AE$57,22,FALSE)</f>
        <v>0</v>
      </c>
      <c r="ABS14" s="501">
        <f>VLOOKUP($B14,'Sintesi (CFI-TS)'!$C$30:$AE$57,22,FALSE)</f>
        <v>0</v>
      </c>
      <c r="ABT14" s="501">
        <f>VLOOKUP($B14,'Sintesi (CFI-TS)'!$C$30:$AE$57,22,FALSE)</f>
        <v>0</v>
      </c>
      <c r="ABU14" s="501">
        <f>VLOOKUP($B14,'Sintesi (CFI-TS)'!$C$30:$AE$57,22,FALSE)</f>
        <v>0</v>
      </c>
      <c r="ABV14" s="501">
        <f>VLOOKUP($B14,'Sintesi (CFI-TS)'!$C$30:$AE$57,22,FALSE)</f>
        <v>0</v>
      </c>
      <c r="ABW14" s="501">
        <f>VLOOKUP($B14,'Sintesi (CFI-TS)'!$C$30:$AE$57,22,FALSE)</f>
        <v>0</v>
      </c>
      <c r="ABX14" s="501">
        <f>VLOOKUP($B14,'Sintesi (CFI-TS)'!$C$30:$AE$57,22,FALSE)</f>
        <v>0</v>
      </c>
      <c r="ABY14" s="501">
        <f>VLOOKUP($B14,'Sintesi (CFI-TS)'!$C$30:$AE$57,22,FALSE)</f>
        <v>0</v>
      </c>
      <c r="ABZ14" s="501">
        <f>VLOOKUP($B14,'Sintesi (CFI-TS)'!$C$30:$AE$57,22,FALSE)</f>
        <v>0</v>
      </c>
      <c r="ACA14" s="501">
        <f>VLOOKUP($B14,'Sintesi (CFI-TS)'!$C$30:$AE$57,22,FALSE)</f>
        <v>0</v>
      </c>
      <c r="ACB14" s="501">
        <f>VLOOKUP($B14,'Sintesi (CFI-TS)'!$C$30:$AE$57,22,FALSE)</f>
        <v>0</v>
      </c>
      <c r="ACC14" s="501">
        <f>VLOOKUP($B14,'Sintesi (CFI-TS)'!$C$30:$AE$57,22,FALSE)</f>
        <v>0</v>
      </c>
      <c r="ACD14" s="501">
        <f>VLOOKUP($B14,'Sintesi (CFI-TS)'!$C$30:$AE$57,22,FALSE)</f>
        <v>0</v>
      </c>
      <c r="ACE14" s="501"/>
      <c r="ACF14" s="501"/>
      <c r="ACG14" s="501"/>
      <c r="ACH14" s="86"/>
      <c r="ACI14" s="88">
        <v>0</v>
      </c>
      <c r="ACJ14" s="87">
        <v>43271</v>
      </c>
      <c r="ACK14" s="89">
        <v>43315</v>
      </c>
      <c r="ACL14" s="80">
        <v>2</v>
      </c>
      <c r="ACM14" s="80">
        <v>2</v>
      </c>
      <c r="ACN14" s="80">
        <v>3</v>
      </c>
      <c r="ACO14" s="80">
        <v>3</v>
      </c>
      <c r="ACP14" s="80">
        <v>3</v>
      </c>
      <c r="ACQ14" s="80">
        <v>3</v>
      </c>
      <c r="ACR14" s="80">
        <v>4</v>
      </c>
      <c r="ACS14" s="80">
        <v>4</v>
      </c>
      <c r="ACT14" s="80">
        <v>5</v>
      </c>
      <c r="ACU14" s="80">
        <v>5</v>
      </c>
      <c r="ACV14" s="80">
        <v>5</v>
      </c>
      <c r="ACW14" s="80">
        <v>5</v>
      </c>
      <c r="ACX14" s="80">
        <v>5</v>
      </c>
      <c r="ACY14" s="80">
        <v>6</v>
      </c>
      <c r="ACZ14" s="80">
        <v>6</v>
      </c>
      <c r="ADA14" s="80">
        <v>7</v>
      </c>
      <c r="ADB14" s="80">
        <v>7</v>
      </c>
      <c r="ADC14" s="80">
        <v>7</v>
      </c>
      <c r="ADD14" s="80">
        <v>7</v>
      </c>
      <c r="ADE14" s="80">
        <v>8</v>
      </c>
      <c r="ADF14" s="80">
        <v>8</v>
      </c>
      <c r="ADG14" s="80">
        <v>9</v>
      </c>
      <c r="ADH14" s="80">
        <v>9</v>
      </c>
      <c r="ADI14" s="80">
        <v>9</v>
      </c>
      <c r="ADJ14" s="80">
        <v>9</v>
      </c>
      <c r="ADK14" s="80">
        <v>9</v>
      </c>
      <c r="ADL14" s="80">
        <v>9</v>
      </c>
      <c r="ADM14" s="80">
        <v>9</v>
      </c>
      <c r="ADN14" s="80">
        <v>9</v>
      </c>
      <c r="ADO14" s="80">
        <v>9</v>
      </c>
      <c r="ADP14" s="80">
        <v>9</v>
      </c>
      <c r="ADQ14" s="80">
        <v>9</v>
      </c>
      <c r="ADR14" s="80">
        <v>9</v>
      </c>
      <c r="ADS14" s="80">
        <v>9</v>
      </c>
      <c r="ADT14" s="80">
        <v>9</v>
      </c>
      <c r="ADU14" s="80">
        <v>9</v>
      </c>
      <c r="ADV14" s="80">
        <v>9</v>
      </c>
      <c r="ADW14" s="80">
        <v>9</v>
      </c>
      <c r="ADX14" s="80">
        <v>9</v>
      </c>
      <c r="ADY14" s="80">
        <v>9</v>
      </c>
      <c r="ADZ14" s="80">
        <v>9</v>
      </c>
      <c r="AEA14" s="80">
        <v>9</v>
      </c>
      <c r="AEB14" s="80">
        <v>9</v>
      </c>
      <c r="AEC14" s="80">
        <v>9</v>
      </c>
      <c r="AED14" s="80">
        <v>9</v>
      </c>
      <c r="AEE14" s="80">
        <v>0</v>
      </c>
      <c r="AEF14" s="80">
        <v>0</v>
      </c>
      <c r="AEG14" s="80">
        <v>0</v>
      </c>
      <c r="AEH14" s="80">
        <v>0</v>
      </c>
      <c r="AEI14" s="80">
        <v>0</v>
      </c>
      <c r="AEJ14" s="80">
        <v>0</v>
      </c>
      <c r="AEK14" s="80">
        <v>0</v>
      </c>
      <c r="AEL14" s="80">
        <v>0</v>
      </c>
      <c r="AEM14" s="80">
        <v>0</v>
      </c>
      <c r="AEN14" s="80">
        <v>0</v>
      </c>
      <c r="AEO14" s="80">
        <v>0</v>
      </c>
      <c r="AEP14" s="80">
        <v>0</v>
      </c>
      <c r="AEQ14" s="80">
        <v>0</v>
      </c>
      <c r="AER14" s="80">
        <v>0</v>
      </c>
      <c r="AES14" s="80">
        <v>0</v>
      </c>
      <c r="AET14" s="80">
        <v>0</v>
      </c>
      <c r="AEU14" s="80">
        <v>0</v>
      </c>
      <c r="AEV14" s="80">
        <v>0</v>
      </c>
      <c r="AEW14" s="80">
        <v>0</v>
      </c>
      <c r="AEX14" s="80">
        <v>0</v>
      </c>
      <c r="AEY14" s="80">
        <v>0</v>
      </c>
      <c r="AEZ14" s="80">
        <v>0</v>
      </c>
      <c r="AFA14" s="80">
        <v>0</v>
      </c>
      <c r="AFB14" s="80">
        <v>0</v>
      </c>
      <c r="AFC14" s="80">
        <v>0</v>
      </c>
      <c r="AFD14" s="80">
        <v>0</v>
      </c>
      <c r="AFE14" s="80">
        <v>0</v>
      </c>
      <c r="AFF14" s="80">
        <v>0</v>
      </c>
      <c r="AFG14" s="80">
        <v>0</v>
      </c>
      <c r="AFH14" s="80">
        <v>0</v>
      </c>
      <c r="AFI14" s="80">
        <v>0</v>
      </c>
      <c r="AFJ14" s="80">
        <v>0</v>
      </c>
      <c r="AFK14" s="80">
        <v>0</v>
      </c>
      <c r="AFL14" s="80">
        <v>0</v>
      </c>
      <c r="AFM14" s="80">
        <v>0</v>
      </c>
      <c r="AFN14" s="80">
        <v>0</v>
      </c>
      <c r="AFO14" s="80">
        <v>0</v>
      </c>
      <c r="AFP14" s="80">
        <v>0</v>
      </c>
      <c r="AFQ14" s="80">
        <v>0</v>
      </c>
      <c r="AFR14" s="80">
        <v>0</v>
      </c>
      <c r="AFS14" s="80">
        <v>0</v>
      </c>
      <c r="AFT14" s="80">
        <v>0</v>
      </c>
      <c r="AFU14" s="80">
        <v>0</v>
      </c>
      <c r="AFV14" s="80">
        <v>0</v>
      </c>
      <c r="AFW14" s="80">
        <v>0</v>
      </c>
      <c r="AFX14" s="80">
        <v>0</v>
      </c>
      <c r="AFY14" s="80">
        <v>0</v>
      </c>
      <c r="AFZ14" s="80">
        <v>0</v>
      </c>
      <c r="AGA14" s="80">
        <v>0</v>
      </c>
      <c r="AGB14" s="80">
        <v>0</v>
      </c>
      <c r="AGC14" s="80">
        <v>0</v>
      </c>
      <c r="AGD14" s="80">
        <v>0</v>
      </c>
      <c r="AGE14" s="80">
        <v>0</v>
      </c>
      <c r="AGF14" s="80">
        <v>0</v>
      </c>
      <c r="AGG14" s="80">
        <v>0</v>
      </c>
      <c r="AGH14" s="80">
        <v>0</v>
      </c>
      <c r="AGI14" s="177"/>
      <c r="AGJ14" s="177"/>
      <c r="AGK14" s="177"/>
      <c r="AGL14" s="177"/>
      <c r="AGM14" s="177"/>
    </row>
    <row r="15" spans="1:16377" s="104" customFormat="1" ht="13.5" customHeight="1" collapsed="1">
      <c r="A15" s="74" t="str">
        <f>IF('Sintesi (CFI-TS)'!B39&lt;&gt;"",'Sintesi (CFI-TS)'!B39,"")</f>
        <v>P59-Deploy &amp; Change CRMT</v>
      </c>
      <c r="B15" s="145" t="str">
        <f>IF('Sintesi (CFI-TS)'!C39&lt;&gt;"",'Sintesi (CFI-TS)'!C39,"")</f>
        <v>AO004511_YYY50</v>
      </c>
      <c r="C15" s="74" t="str">
        <f>IF('Sintesi (CFI-TS)'!N39&lt;&gt;"",'Sintesi (CFI-TS)'!N39,"")</f>
        <v>Gestione VAS</v>
      </c>
      <c r="D15" s="75">
        <f>'Sintesi (CFI-TS)'!W39</f>
        <v>21</v>
      </c>
      <c r="E15" s="75">
        <f>'Sintesi (CFI-TS)'!X39</f>
        <v>4</v>
      </c>
      <c r="F15" s="75">
        <f>'Sintesi (CFI-TS)'!Y39</f>
        <v>17</v>
      </c>
      <c r="G15" s="175">
        <v>1</v>
      </c>
      <c r="H15" s="183">
        <v>43271</v>
      </c>
      <c r="I15" s="183">
        <v>43315</v>
      </c>
      <c r="J15" s="78">
        <f t="shared" si="123"/>
        <v>33</v>
      </c>
      <c r="K15" s="78">
        <v>0</v>
      </c>
      <c r="L15" s="79">
        <f t="shared" si="122"/>
        <v>0.51515151515151514</v>
      </c>
      <c r="M15" s="80">
        <v>2</v>
      </c>
      <c r="N15" s="80">
        <v>3</v>
      </c>
      <c r="O15" s="80">
        <v>5</v>
      </c>
      <c r="P15" s="80">
        <v>5</v>
      </c>
      <c r="Q15" s="80">
        <v>5</v>
      </c>
      <c r="R15" s="80">
        <v>7</v>
      </c>
      <c r="S15" s="80">
        <v>9</v>
      </c>
      <c r="T15" s="80">
        <v>11</v>
      </c>
      <c r="U15" s="80">
        <v>13</v>
      </c>
      <c r="V15" s="80">
        <v>13</v>
      </c>
      <c r="W15" s="80">
        <v>13</v>
      </c>
      <c r="X15" s="80">
        <v>15</v>
      </c>
      <c r="Y15" s="80">
        <v>17</v>
      </c>
      <c r="Z15" s="80">
        <v>17</v>
      </c>
      <c r="AA15" s="80">
        <v>17</v>
      </c>
      <c r="AB15" s="80">
        <v>17</v>
      </c>
      <c r="AC15" s="80">
        <v>17</v>
      </c>
      <c r="AD15" s="80">
        <v>17</v>
      </c>
      <c r="AE15" s="80">
        <v>17</v>
      </c>
      <c r="AF15" s="80">
        <v>17</v>
      </c>
      <c r="AG15" s="80">
        <v>17</v>
      </c>
      <c r="AH15" s="80">
        <v>17</v>
      </c>
      <c r="AI15" s="80">
        <v>17</v>
      </c>
      <c r="AJ15" s="80">
        <v>17</v>
      </c>
      <c r="AK15" s="80">
        <v>17</v>
      </c>
      <c r="AL15" s="80">
        <v>17</v>
      </c>
      <c r="AM15" s="80">
        <v>17</v>
      </c>
      <c r="AN15" s="80">
        <v>17</v>
      </c>
      <c r="AO15" s="80">
        <v>17</v>
      </c>
      <c r="AP15" s="80">
        <v>17</v>
      </c>
      <c r="AQ15" s="80">
        <v>17</v>
      </c>
      <c r="AR15" s="80">
        <v>17</v>
      </c>
      <c r="AS15" s="80">
        <v>17</v>
      </c>
      <c r="AT15" s="80">
        <v>17</v>
      </c>
      <c r="AU15" s="80">
        <v>17</v>
      </c>
      <c r="AV15" s="80">
        <v>17</v>
      </c>
      <c r="AW15" s="80">
        <v>17</v>
      </c>
      <c r="AX15" s="80">
        <v>17</v>
      </c>
      <c r="AY15" s="80">
        <v>17</v>
      </c>
      <c r="AZ15" s="80">
        <v>17</v>
      </c>
      <c r="BA15" s="80">
        <v>17</v>
      </c>
      <c r="BB15" s="80">
        <v>17</v>
      </c>
      <c r="BC15" s="80">
        <v>17</v>
      </c>
      <c r="BD15" s="80">
        <v>17</v>
      </c>
      <c r="BE15" s="80">
        <v>17</v>
      </c>
      <c r="BF15" s="80">
        <v>0</v>
      </c>
      <c r="BG15" s="80">
        <v>0</v>
      </c>
      <c r="BH15" s="80">
        <v>0</v>
      </c>
      <c r="BI15" s="80">
        <v>0</v>
      </c>
      <c r="BJ15" s="80">
        <v>0</v>
      </c>
      <c r="BK15" s="80">
        <v>0</v>
      </c>
      <c r="BL15" s="80">
        <v>0</v>
      </c>
      <c r="BM15" s="80">
        <v>0</v>
      </c>
      <c r="BN15" s="80">
        <v>0</v>
      </c>
      <c r="BO15" s="80">
        <v>0</v>
      </c>
      <c r="BP15" s="80">
        <v>0</v>
      </c>
      <c r="BQ15" s="80">
        <v>0</v>
      </c>
      <c r="BR15" s="80">
        <v>0</v>
      </c>
      <c r="BS15" s="80">
        <v>0</v>
      </c>
      <c r="BT15" s="80">
        <v>0</v>
      </c>
      <c r="BU15" s="80">
        <v>0</v>
      </c>
      <c r="BV15" s="80">
        <v>0</v>
      </c>
      <c r="BW15" s="80">
        <v>0</v>
      </c>
      <c r="BX15" s="80">
        <v>0</v>
      </c>
      <c r="BY15" s="80">
        <v>0</v>
      </c>
      <c r="BZ15" s="80">
        <v>0</v>
      </c>
      <c r="CA15" s="80">
        <v>0</v>
      </c>
      <c r="CB15" s="80">
        <v>0</v>
      </c>
      <c r="CC15" s="80">
        <v>0</v>
      </c>
      <c r="CD15" s="80">
        <v>0</v>
      </c>
      <c r="CE15" s="80">
        <v>0</v>
      </c>
      <c r="CF15" s="80">
        <v>0</v>
      </c>
      <c r="CG15" s="80">
        <v>0</v>
      </c>
      <c r="CH15" s="80">
        <v>0</v>
      </c>
      <c r="CI15" s="80">
        <v>0</v>
      </c>
      <c r="CJ15" s="80">
        <v>0</v>
      </c>
      <c r="CK15" s="80">
        <v>0</v>
      </c>
      <c r="CL15" s="80">
        <v>0</v>
      </c>
      <c r="CM15" s="80">
        <v>0</v>
      </c>
      <c r="CN15" s="80">
        <v>0</v>
      </c>
      <c r="CO15" s="80">
        <v>0</v>
      </c>
      <c r="CP15" s="80">
        <v>0</v>
      </c>
      <c r="CQ15" s="80">
        <v>0</v>
      </c>
      <c r="CR15" s="80">
        <v>0</v>
      </c>
      <c r="CS15" s="80">
        <v>0</v>
      </c>
      <c r="CT15" s="80">
        <v>0</v>
      </c>
      <c r="CU15" s="80">
        <v>0</v>
      </c>
      <c r="CV15" s="80">
        <v>0</v>
      </c>
      <c r="CW15" s="80">
        <v>0</v>
      </c>
      <c r="CX15" s="80">
        <v>0</v>
      </c>
      <c r="CY15" s="80">
        <v>0</v>
      </c>
      <c r="CZ15" s="80">
        <v>0</v>
      </c>
      <c r="DA15" s="80">
        <v>0</v>
      </c>
      <c r="DB15" s="80">
        <v>0</v>
      </c>
      <c r="DC15" s="80">
        <v>0</v>
      </c>
      <c r="DD15" s="80">
        <v>0</v>
      </c>
      <c r="DE15" s="80">
        <v>0</v>
      </c>
      <c r="DF15" s="80">
        <v>0</v>
      </c>
      <c r="DG15" s="80">
        <v>0</v>
      </c>
      <c r="DH15" s="80">
        <v>0</v>
      </c>
      <c r="DI15" s="80">
        <v>0</v>
      </c>
      <c r="DJ15" s="80"/>
      <c r="DK15" s="80"/>
      <c r="DL15" s="80"/>
      <c r="DM15" s="80"/>
      <c r="DN15" s="80"/>
      <c r="DO15" s="80"/>
      <c r="DP15" s="318">
        <v>0</v>
      </c>
      <c r="DQ15" s="318">
        <v>0</v>
      </c>
      <c r="DR15" s="318">
        <v>0</v>
      </c>
      <c r="DS15" s="318">
        <v>0</v>
      </c>
      <c r="DT15" s="318">
        <v>0</v>
      </c>
      <c r="DU15" s="318">
        <v>0</v>
      </c>
      <c r="DV15" s="318">
        <v>0</v>
      </c>
      <c r="DW15" s="318">
        <v>0</v>
      </c>
      <c r="DX15" s="318">
        <v>0</v>
      </c>
      <c r="DY15" s="318">
        <v>0</v>
      </c>
      <c r="DZ15" s="318">
        <v>0</v>
      </c>
      <c r="EA15" s="318">
        <v>0</v>
      </c>
      <c r="EB15" s="318">
        <v>0</v>
      </c>
      <c r="EC15" s="318">
        <v>0</v>
      </c>
      <c r="ED15" s="318">
        <v>0</v>
      </c>
      <c r="EE15" s="318">
        <v>0</v>
      </c>
      <c r="EF15" s="318">
        <v>0</v>
      </c>
      <c r="EG15" s="318">
        <v>0</v>
      </c>
      <c r="EH15" s="318">
        <v>0</v>
      </c>
      <c r="EI15" s="318">
        <v>0</v>
      </c>
      <c r="EJ15" s="318">
        <v>0</v>
      </c>
      <c r="EK15" s="318">
        <v>0</v>
      </c>
      <c r="EL15" s="318">
        <v>0</v>
      </c>
      <c r="EM15" s="318">
        <f>VLOOKUP($B15,'Sintesi (CFI-TS)'!$C$30:$AE$57,25,FALSE)</f>
        <v>0</v>
      </c>
      <c r="EN15" s="318">
        <f>VLOOKUP($B15,'Sintesi (CFI-TS)'!$C$30:$AE$57,25,FALSE)</f>
        <v>0</v>
      </c>
      <c r="EO15" s="318">
        <f>VLOOKUP($B15,'Sintesi (CFI-TS)'!$C$30:$AE$57,25,FALSE)</f>
        <v>0</v>
      </c>
      <c r="EP15" s="318">
        <f>VLOOKUP($B15,'Sintesi (CFI-TS)'!$C$30:$AE$57,25,FALSE)</f>
        <v>0</v>
      </c>
      <c r="EQ15" s="318">
        <f>VLOOKUP($B15,'Sintesi (CFI-TS)'!$C$30:$AE$57,25,FALSE)</f>
        <v>0</v>
      </c>
      <c r="ER15" s="318">
        <f>VLOOKUP($B15,'Sintesi (CFI-TS)'!$C$30:$AE$57,25,FALSE)</f>
        <v>0</v>
      </c>
      <c r="ES15" s="318">
        <f>VLOOKUP($B15,'Sintesi (CFI-TS)'!$C$30:$AE$57,25,FALSE)</f>
        <v>0</v>
      </c>
      <c r="ET15" s="318">
        <f>VLOOKUP($B15,'Sintesi (CFI-TS)'!$C$30:$AE$57,25,FALSE)</f>
        <v>0</v>
      </c>
      <c r="EU15" s="318">
        <f>VLOOKUP($B15,'Sintesi (CFI-TS)'!$C$30:$AE$57,25,FALSE)</f>
        <v>0</v>
      </c>
      <c r="EV15" s="318">
        <f>VLOOKUP($B15,'Sintesi (CFI-TS)'!$C$30:$AE$57,25,FALSE)</f>
        <v>0</v>
      </c>
      <c r="EW15" s="318">
        <f>VLOOKUP($B15,'Sintesi (CFI-TS)'!$C$30:$AE$57,25,FALSE)</f>
        <v>0</v>
      </c>
      <c r="EX15" s="318">
        <f>VLOOKUP($B15,'Sintesi (CFI-TS)'!$C$30:$AE$57,25,FALSE)</f>
        <v>0</v>
      </c>
      <c r="EY15" s="318">
        <f>VLOOKUP($B15,'Sintesi (CFI-TS)'!$C$30:$AE$57,25,FALSE)</f>
        <v>0</v>
      </c>
      <c r="EZ15" s="318">
        <f>VLOOKUP($B15,'Sintesi (CFI-TS)'!$C$30:$AE$57,25,FALSE)</f>
        <v>0</v>
      </c>
      <c r="FA15" s="318">
        <f>VLOOKUP($B15,'Sintesi (CFI-TS)'!$C$30:$AE$57,25,FALSE)</f>
        <v>0</v>
      </c>
      <c r="FB15" s="318">
        <f>VLOOKUP($B15,'Sintesi (CFI-TS)'!$C$30:$AE$57,25,FALSE)</f>
        <v>0</v>
      </c>
      <c r="FC15" s="318">
        <f>VLOOKUP($B15,'Sintesi (CFI-TS)'!$C$30:$AE$57,25,FALSE)</f>
        <v>0</v>
      </c>
      <c r="FD15" s="318">
        <f>VLOOKUP($B15,'Sintesi (CFI-TS)'!$C$30:$AE$57,25,FALSE)</f>
        <v>0</v>
      </c>
      <c r="FE15" s="318">
        <f>VLOOKUP($B15,'Sintesi (CFI-TS)'!$C$30:$AE$57,25,FALSE)</f>
        <v>0</v>
      </c>
      <c r="FF15" s="318">
        <f>VLOOKUP($B15,'Sintesi (CFI-TS)'!$C$30:$AE$57,25,FALSE)</f>
        <v>0</v>
      </c>
      <c r="FG15" s="318">
        <f>VLOOKUP($B15,'Sintesi (CFI-TS)'!$C$30:$AE$57,25,FALSE)</f>
        <v>0</v>
      </c>
      <c r="FH15" s="318">
        <f>VLOOKUP($B15,'Sintesi (CFI-TS)'!$C$30:$AE$57,25,FALSE)</f>
        <v>0</v>
      </c>
      <c r="FI15" s="318">
        <f>VLOOKUP($B15,'Sintesi (CFI-TS)'!$C$30:$AE$57,25,FALSE)</f>
        <v>0</v>
      </c>
      <c r="FJ15" s="318">
        <f>VLOOKUP($B15,'Sintesi (CFI-TS)'!$C$30:$AE$57,25,FALSE)</f>
        <v>0</v>
      </c>
      <c r="FK15" s="318">
        <f>VLOOKUP($B15,'Sintesi (CFI-TS)'!$C$30:$AE$57,25,FALSE)</f>
        <v>0</v>
      </c>
      <c r="FL15" s="318">
        <f>VLOOKUP($B15,'Sintesi (CFI-TS)'!$C$30:$AE$57,25,FALSE)</f>
        <v>0</v>
      </c>
      <c r="FM15" s="318">
        <f>VLOOKUP($B15,'Sintesi (CFI-TS)'!$C$30:$AE$57,25,FALSE)</f>
        <v>0</v>
      </c>
      <c r="FN15" s="318">
        <f>VLOOKUP($B15,'Sintesi (CFI-TS)'!$C$30:$AE$57,25,FALSE)</f>
        <v>0</v>
      </c>
      <c r="FO15" s="318">
        <f>VLOOKUP($B15,'Sintesi (CFI-TS)'!$C$30:$AE$57,25,FALSE)</f>
        <v>0</v>
      </c>
      <c r="FP15" s="318">
        <f>VLOOKUP($B15,'Sintesi (CFI-TS)'!$C$30:$AE$57,25,FALSE)</f>
        <v>0</v>
      </c>
      <c r="FQ15" s="318">
        <f>VLOOKUP($B15,'Sintesi (CFI-TS)'!$C$30:$AE$57,25,FALSE)</f>
        <v>0</v>
      </c>
      <c r="FR15" s="318">
        <f>VLOOKUP($B15,'Sintesi (CFI-TS)'!$C$30:$AE$57,25,FALSE)</f>
        <v>0</v>
      </c>
      <c r="FS15" s="318">
        <f>VLOOKUP($B15,'Sintesi (CFI-TS)'!$C$30:$AE$57,25,FALSE)</f>
        <v>0</v>
      </c>
      <c r="FT15" s="318">
        <f>VLOOKUP($B15,'Sintesi (CFI-TS)'!$C$30:$AE$57,25,FALSE)</f>
        <v>0</v>
      </c>
      <c r="FU15" s="318">
        <f>VLOOKUP($B15,'Sintesi (CFI-TS)'!$C$30:$AE$57,25,FALSE)</f>
        <v>0</v>
      </c>
      <c r="FV15" s="318">
        <f>VLOOKUP($B15,'Sintesi (CFI-TS)'!$C$30:$AE$57,25,FALSE)</f>
        <v>0</v>
      </c>
      <c r="FW15" s="318">
        <f>VLOOKUP($B15,'Sintesi (CFI-TS)'!$C$30:$AE$57,25,FALSE)</f>
        <v>0</v>
      </c>
      <c r="FX15" s="318">
        <f>VLOOKUP($B15,'Sintesi (CFI-TS)'!$C$30:$AE$57,25,FALSE)</f>
        <v>0</v>
      </c>
      <c r="FY15" s="318">
        <f>VLOOKUP($B15,'Sintesi (CFI-TS)'!$C$30:$AE$57,25,FALSE)</f>
        <v>0</v>
      </c>
      <c r="FZ15" s="318">
        <f>VLOOKUP($B15,'Sintesi (CFI-TS)'!$C$30:$AE$57,25,FALSE)</f>
        <v>0</v>
      </c>
      <c r="GA15" s="318">
        <f>VLOOKUP($B15,'Sintesi (CFI-TS)'!$C$30:$AE$57,25,FALSE)</f>
        <v>0</v>
      </c>
      <c r="GB15" s="318">
        <f>VLOOKUP($B15,'Sintesi (CFI-TS)'!$C$30:$AE$57,25,FALSE)</f>
        <v>0</v>
      </c>
      <c r="GC15" s="318">
        <f>VLOOKUP($B15,'Sintesi (CFI-TS)'!$C$30:$AE$57,25,FALSE)</f>
        <v>0</v>
      </c>
      <c r="GD15" s="318">
        <f>VLOOKUP($B15,'Sintesi (CFI-TS)'!$C$30:$AE$57,25,FALSE)</f>
        <v>0</v>
      </c>
      <c r="GE15" s="318">
        <f>VLOOKUP($B15,'Sintesi (CFI-TS)'!$C$30:$AE$57,25,FALSE)</f>
        <v>0</v>
      </c>
      <c r="GF15" s="318">
        <f>VLOOKUP($B15,'Sintesi (CFI-TS)'!$C$30:$AE$57,25,FALSE)</f>
        <v>0</v>
      </c>
      <c r="GG15" s="318">
        <f>VLOOKUP($B15,'Sintesi (CFI-TS)'!$C$30:$AE$57,25,FALSE)</f>
        <v>0</v>
      </c>
      <c r="GH15" s="318">
        <f>VLOOKUP($B15,'Sintesi (CFI-TS)'!$C$30:$AE$57,25,FALSE)</f>
        <v>0</v>
      </c>
      <c r="GI15" s="318">
        <f>VLOOKUP($B15,'Sintesi (CFI-TS)'!$C$30:$AE$57,25,FALSE)</f>
        <v>0</v>
      </c>
      <c r="GJ15" s="318">
        <f>VLOOKUP($B15,'Sintesi (CFI-TS)'!$C$30:$AE$57,25,FALSE)</f>
        <v>0</v>
      </c>
      <c r="GK15" s="318">
        <f>VLOOKUP($B15,'Sintesi (CFI-TS)'!$C$30:$AE$57,25,FALSE)</f>
        <v>0</v>
      </c>
      <c r="GL15" s="318">
        <f>VLOOKUP($B15,'Sintesi (CFI-TS)'!$C$30:$AE$57,25,FALSE)</f>
        <v>0</v>
      </c>
      <c r="GM15" s="318">
        <f>VLOOKUP($B15,'Sintesi (CFI-TS)'!$C$30:$AE$57,25,FALSE)</f>
        <v>0</v>
      </c>
      <c r="GN15" s="318">
        <f>VLOOKUP($B15,'Sintesi (CFI-TS)'!$C$30:$AE$57,25,FALSE)</f>
        <v>0</v>
      </c>
      <c r="GO15" s="318">
        <f>VLOOKUP($B15,'Sintesi (CFI-TS)'!$C$30:$AE$57,25,FALSE)</f>
        <v>0</v>
      </c>
      <c r="GP15" s="318">
        <f>VLOOKUP($B15,'Sintesi (CFI-TS)'!$C$30:$AE$57,25,FALSE)</f>
        <v>0</v>
      </c>
      <c r="GQ15" s="318">
        <f>VLOOKUP($B15,'Sintesi (CFI-TS)'!$C$30:$AE$57,25,FALSE)</f>
        <v>0</v>
      </c>
      <c r="GR15" s="318">
        <f>VLOOKUP($B15,'Sintesi (CFI-TS)'!$C$30:$AE$57,25,FALSE)</f>
        <v>0</v>
      </c>
      <c r="GS15" s="318">
        <f>VLOOKUP($B15,'Sintesi (CFI-TS)'!$C$30:$AE$57,25,FALSE)</f>
        <v>0</v>
      </c>
      <c r="GT15" s="318">
        <f>VLOOKUP($B15,'Sintesi (CFI-TS)'!$C$30:$AE$57,25,FALSE)</f>
        <v>0</v>
      </c>
      <c r="GU15" s="318">
        <f>VLOOKUP($B15,'Sintesi (CFI-TS)'!$C$30:$AE$57,25,FALSE)</f>
        <v>0</v>
      </c>
      <c r="GV15" s="318">
        <f>VLOOKUP($B15,'Sintesi (CFI-TS)'!$C$30:$AE$57,25,FALSE)</f>
        <v>0</v>
      </c>
      <c r="GW15" s="318">
        <f>VLOOKUP($B15,'Sintesi (CFI-TS)'!$C$30:$AE$57,25,FALSE)</f>
        <v>0</v>
      </c>
      <c r="GX15" s="318">
        <f>VLOOKUP($B15,'Sintesi (CFI-TS)'!$C$30:$AE$57,25,FALSE)</f>
        <v>0</v>
      </c>
      <c r="GY15" s="318">
        <f>VLOOKUP($B15,'Sintesi (CFI-TS)'!$C$30:$AE$57,25,FALSE)</f>
        <v>0</v>
      </c>
      <c r="GZ15" s="318">
        <f>VLOOKUP($B15,'Sintesi (CFI-TS)'!$C$30:$AE$57,25,FALSE)</f>
        <v>0</v>
      </c>
      <c r="HA15" s="318">
        <f>VLOOKUP($B15,'Sintesi (CFI-TS)'!$C$30:$AE$57,25,FALSE)</f>
        <v>0</v>
      </c>
      <c r="HB15" s="318">
        <f>VLOOKUP($B15,'Sintesi (CFI-TS)'!$C$30:$AE$57,25,FALSE)</f>
        <v>0</v>
      </c>
      <c r="HC15" s="318">
        <f>VLOOKUP($B15,'Sintesi (CFI-TS)'!$C$30:$AE$57,25,FALSE)</f>
        <v>0</v>
      </c>
      <c r="HD15" s="318">
        <f>VLOOKUP($B15,'Sintesi (CFI-TS)'!$C$30:$AE$57,25,FALSE)</f>
        <v>0</v>
      </c>
      <c r="HE15" s="318">
        <f>VLOOKUP($B15,'Sintesi (CFI-TS)'!$C$30:$AE$57,25,FALSE)</f>
        <v>0</v>
      </c>
      <c r="HF15" s="318">
        <f>VLOOKUP($B15,'Sintesi (CFI-TS)'!$C$30:$AE$57,25,FALSE)</f>
        <v>0</v>
      </c>
      <c r="HG15" s="318">
        <f>VLOOKUP($B15,'Sintesi (CFI-TS)'!$C$30:$AE$57,25,FALSE)</f>
        <v>0</v>
      </c>
      <c r="HH15" s="318">
        <f>VLOOKUP($B15,'Sintesi (CFI-TS)'!$C$30:$AE$57,25,FALSE)</f>
        <v>0</v>
      </c>
      <c r="HI15" s="318">
        <f>VLOOKUP($B15,'Sintesi (CFI-TS)'!$C$30:$AE$57,25,FALSE)</f>
        <v>0</v>
      </c>
      <c r="HJ15" s="318">
        <f>VLOOKUP($B15,'Sintesi (CFI-TS)'!$C$30:$AE$57,25,FALSE)</f>
        <v>0</v>
      </c>
      <c r="HK15" s="318">
        <f>VLOOKUP($B15,'Sintesi (CFI-TS)'!$C$30:$AE$57,25,FALSE)</f>
        <v>0</v>
      </c>
      <c r="HL15" s="318">
        <f>VLOOKUP($B15,'Sintesi (CFI-TS)'!$C$30:$AE$57,25,FALSE)</f>
        <v>0</v>
      </c>
      <c r="HM15" s="318">
        <f>VLOOKUP($B15,'Sintesi (CFI-TS)'!$C$30:$AE$57,25,FALSE)</f>
        <v>0</v>
      </c>
      <c r="HN15" s="318">
        <f>VLOOKUP($B15,'Sintesi (CFI-TS)'!$C$30:$AE$57,25,FALSE)</f>
        <v>0</v>
      </c>
      <c r="HO15" s="318">
        <f>VLOOKUP($B15,'Sintesi (CFI-TS)'!$C$30:$AE$57,25,FALSE)</f>
        <v>0</v>
      </c>
      <c r="HP15" s="318"/>
      <c r="HQ15" s="318"/>
      <c r="HR15" s="318"/>
      <c r="HS15" s="319">
        <v>0</v>
      </c>
      <c r="HT15" s="319">
        <v>0</v>
      </c>
      <c r="HU15" s="319">
        <v>0</v>
      </c>
      <c r="HV15" s="319">
        <v>0</v>
      </c>
      <c r="HW15" s="319">
        <v>0</v>
      </c>
      <c r="HX15" s="319">
        <v>0</v>
      </c>
      <c r="HY15" s="319">
        <v>0</v>
      </c>
      <c r="HZ15" s="319">
        <v>0</v>
      </c>
      <c r="IA15" s="319">
        <v>0</v>
      </c>
      <c r="IB15" s="319">
        <v>0</v>
      </c>
      <c r="IC15" s="319">
        <v>0</v>
      </c>
      <c r="ID15" s="319">
        <v>0</v>
      </c>
      <c r="IE15" s="319">
        <v>0</v>
      </c>
      <c r="IF15" s="319">
        <v>0</v>
      </c>
      <c r="IG15" s="319">
        <v>0</v>
      </c>
      <c r="IH15" s="319">
        <v>0</v>
      </c>
      <c r="II15" s="319">
        <v>0</v>
      </c>
      <c r="IJ15" s="319">
        <v>0</v>
      </c>
      <c r="IK15" s="319">
        <v>0</v>
      </c>
      <c r="IL15" s="319">
        <v>0</v>
      </c>
      <c r="IM15" s="319">
        <v>0</v>
      </c>
      <c r="IN15" s="319">
        <v>0</v>
      </c>
      <c r="IO15" s="319">
        <v>0</v>
      </c>
      <c r="IP15" s="319">
        <f>VLOOKUP($B15,'Sintesi (CFI-TS)'!$C$30:$AE$57,27,FALSE)</f>
        <v>0</v>
      </c>
      <c r="IQ15" s="319">
        <f>VLOOKUP($B15,'Sintesi (CFI-TS)'!$C$30:$AE$57,27,FALSE)</f>
        <v>0</v>
      </c>
      <c r="IR15" s="319">
        <f>VLOOKUP($B15,'Sintesi (CFI-TS)'!$C$30:$AE$57,27,FALSE)</f>
        <v>0</v>
      </c>
      <c r="IS15" s="319">
        <f>VLOOKUP($B15,'Sintesi (CFI-TS)'!$C$30:$AE$57,27,FALSE)</f>
        <v>0</v>
      </c>
      <c r="IT15" s="319">
        <f>VLOOKUP($B15,'Sintesi (CFI-TS)'!$C$30:$AE$57,27,FALSE)</f>
        <v>0</v>
      </c>
      <c r="IU15" s="319">
        <f>VLOOKUP($B15,'Sintesi (CFI-TS)'!$C$30:$AE$57,27,FALSE)</f>
        <v>0</v>
      </c>
      <c r="IV15" s="319">
        <f>VLOOKUP($B15,'Sintesi (CFI-TS)'!$C$30:$AE$57,27,FALSE)</f>
        <v>0</v>
      </c>
      <c r="IW15" s="319">
        <f>VLOOKUP($B15,'Sintesi (CFI-TS)'!$C$30:$AE$57,27,FALSE)</f>
        <v>0</v>
      </c>
      <c r="IX15" s="319">
        <f>VLOOKUP($B15,'Sintesi (CFI-TS)'!$C$30:$AE$57,27,FALSE)</f>
        <v>0</v>
      </c>
      <c r="IY15" s="319">
        <f>VLOOKUP($B15,'Sintesi (CFI-TS)'!$C$30:$AE$57,27,FALSE)</f>
        <v>0</v>
      </c>
      <c r="IZ15" s="319">
        <f>VLOOKUP($B15,'Sintesi (CFI-TS)'!$C$30:$AE$57,27,FALSE)</f>
        <v>0</v>
      </c>
      <c r="JA15" s="319">
        <f>VLOOKUP($B15,'Sintesi (CFI-TS)'!$C$30:$AE$57,27,FALSE)</f>
        <v>0</v>
      </c>
      <c r="JB15" s="319">
        <f>VLOOKUP($B15,'Sintesi (CFI-TS)'!$C$30:$AE$57,27,FALSE)</f>
        <v>0</v>
      </c>
      <c r="JC15" s="319">
        <f>VLOOKUP($B15,'Sintesi (CFI-TS)'!$C$30:$AE$57,27,FALSE)</f>
        <v>0</v>
      </c>
      <c r="JD15" s="319">
        <f>VLOOKUP($B15,'Sintesi (CFI-TS)'!$C$30:$AE$57,27,FALSE)</f>
        <v>0</v>
      </c>
      <c r="JE15" s="319">
        <f>VLOOKUP($B15,'Sintesi (CFI-TS)'!$C$30:$AE$57,27,FALSE)</f>
        <v>0</v>
      </c>
      <c r="JF15" s="319">
        <f>VLOOKUP($B15,'Sintesi (CFI-TS)'!$C$30:$AE$57,27,FALSE)</f>
        <v>0</v>
      </c>
      <c r="JG15" s="319">
        <f>VLOOKUP($B15,'Sintesi (CFI-TS)'!$C$30:$AE$57,27,FALSE)</f>
        <v>0</v>
      </c>
      <c r="JH15" s="319">
        <f>VLOOKUP($B15,'Sintesi (CFI-TS)'!$C$30:$AE$57,27,FALSE)</f>
        <v>0</v>
      </c>
      <c r="JI15" s="319">
        <f>VLOOKUP($B15,'Sintesi (CFI-TS)'!$C$30:$AE$57,27,FALSE)</f>
        <v>0</v>
      </c>
      <c r="JJ15" s="319">
        <f>VLOOKUP($B15,'Sintesi (CFI-TS)'!$C$30:$AE$57,27,FALSE)</f>
        <v>0</v>
      </c>
      <c r="JK15" s="319">
        <f>VLOOKUP($B15,'Sintesi (CFI-TS)'!$C$30:$AE$57,27,FALSE)</f>
        <v>0</v>
      </c>
      <c r="JL15" s="319">
        <f>VLOOKUP($B15,'Sintesi (CFI-TS)'!$C$30:$AE$57,27,FALSE)</f>
        <v>0</v>
      </c>
      <c r="JM15" s="319">
        <f>VLOOKUP($B15,'Sintesi (CFI-TS)'!$C$30:$AE$57,27,FALSE)</f>
        <v>0</v>
      </c>
      <c r="JN15" s="319">
        <f>VLOOKUP($B15,'Sintesi (CFI-TS)'!$C$30:$AE$57,27,FALSE)</f>
        <v>0</v>
      </c>
      <c r="JO15" s="319">
        <f>VLOOKUP($B15,'Sintesi (CFI-TS)'!$C$30:$AE$57,27,FALSE)</f>
        <v>0</v>
      </c>
      <c r="JP15" s="319">
        <f>VLOOKUP($B15,'Sintesi (CFI-TS)'!$C$30:$AE$57,27,FALSE)</f>
        <v>0</v>
      </c>
      <c r="JQ15" s="319">
        <f>VLOOKUP($B15,'Sintesi (CFI-TS)'!$C$30:$AE$57,27,FALSE)</f>
        <v>0</v>
      </c>
      <c r="JR15" s="319">
        <f>VLOOKUP($B15,'Sintesi (CFI-TS)'!$C$30:$AE$57,27,FALSE)</f>
        <v>0</v>
      </c>
      <c r="JS15" s="319">
        <f>VLOOKUP($B15,'Sintesi (CFI-TS)'!$C$30:$AE$57,27,FALSE)</f>
        <v>0</v>
      </c>
      <c r="JT15" s="319">
        <f>VLOOKUP($B15,'Sintesi (CFI-TS)'!$C$30:$AE$57,27,FALSE)</f>
        <v>0</v>
      </c>
      <c r="JU15" s="319">
        <f>VLOOKUP($B15,'Sintesi (CFI-TS)'!$C$30:$AE$57,27,FALSE)</f>
        <v>0</v>
      </c>
      <c r="JV15" s="319">
        <f>VLOOKUP($B15,'Sintesi (CFI-TS)'!$C$30:$AE$57,27,FALSE)</f>
        <v>0</v>
      </c>
      <c r="JW15" s="319">
        <f>VLOOKUP($B15,'Sintesi (CFI-TS)'!$C$30:$AE$57,27,FALSE)</f>
        <v>0</v>
      </c>
      <c r="JX15" s="319">
        <f>VLOOKUP($B15,'Sintesi (CFI-TS)'!$C$30:$AE$57,27,FALSE)</f>
        <v>0</v>
      </c>
      <c r="JY15" s="319">
        <f>VLOOKUP($B15,'Sintesi (CFI-TS)'!$C$30:$AE$57,27,FALSE)</f>
        <v>0</v>
      </c>
      <c r="JZ15" s="319">
        <f>VLOOKUP($B15,'Sintesi (CFI-TS)'!$C$30:$AE$57,27,FALSE)</f>
        <v>0</v>
      </c>
      <c r="KA15" s="319">
        <f>VLOOKUP($B15,'Sintesi (CFI-TS)'!$C$30:$AE$57,27,FALSE)</f>
        <v>0</v>
      </c>
      <c r="KB15" s="319">
        <f>VLOOKUP($B15,'Sintesi (CFI-TS)'!$C$30:$AE$57,27,FALSE)</f>
        <v>0</v>
      </c>
      <c r="KC15" s="319">
        <f>VLOOKUP($B15,'Sintesi (CFI-TS)'!$C$30:$AE$57,27,FALSE)</f>
        <v>0</v>
      </c>
      <c r="KD15" s="319">
        <f>VLOOKUP($B15,'Sintesi (CFI-TS)'!$C$30:$AE$57,27,FALSE)</f>
        <v>0</v>
      </c>
      <c r="KE15" s="319">
        <f>VLOOKUP($B15,'Sintesi (CFI-TS)'!$C$30:$AE$57,27,FALSE)</f>
        <v>0</v>
      </c>
      <c r="KF15" s="319">
        <f>VLOOKUP($B15,'Sintesi (CFI-TS)'!$C$30:$AE$57,27,FALSE)</f>
        <v>0</v>
      </c>
      <c r="KG15" s="319">
        <f>VLOOKUP($B15,'Sintesi (CFI-TS)'!$C$30:$AE$57,27,FALSE)</f>
        <v>0</v>
      </c>
      <c r="KH15" s="319">
        <f>VLOOKUP($B15,'Sintesi (CFI-TS)'!$C$30:$AE$57,27,FALSE)</f>
        <v>0</v>
      </c>
      <c r="KI15" s="319">
        <f>VLOOKUP($B15,'Sintesi (CFI-TS)'!$C$30:$AE$57,27,FALSE)</f>
        <v>0</v>
      </c>
      <c r="KJ15" s="319">
        <f>VLOOKUP($B15,'Sintesi (CFI-TS)'!$C$30:$AE$57,27,FALSE)</f>
        <v>0</v>
      </c>
      <c r="KK15" s="319">
        <f>VLOOKUP($B15,'Sintesi (CFI-TS)'!$C$30:$AE$57,27,FALSE)</f>
        <v>0</v>
      </c>
      <c r="KL15" s="319">
        <f>VLOOKUP($B15,'Sintesi (CFI-TS)'!$C$30:$AE$57,27,FALSE)</f>
        <v>0</v>
      </c>
      <c r="KM15" s="319">
        <f>VLOOKUP($B15,'Sintesi (CFI-TS)'!$C$30:$AE$57,27,FALSE)</f>
        <v>0</v>
      </c>
      <c r="KN15" s="319">
        <f>VLOOKUP($B15,'Sintesi (CFI-TS)'!$C$30:$AE$57,27,FALSE)</f>
        <v>0</v>
      </c>
      <c r="KO15" s="319">
        <f>VLOOKUP($B15,'Sintesi (CFI-TS)'!$C$30:$AE$57,27,FALSE)</f>
        <v>0</v>
      </c>
      <c r="KP15" s="319">
        <f>VLOOKUP($B15,'Sintesi (CFI-TS)'!$C$30:$AE$57,27,FALSE)</f>
        <v>0</v>
      </c>
      <c r="KQ15" s="319">
        <f>VLOOKUP($B15,'Sintesi (CFI-TS)'!$C$30:$AE$57,27,FALSE)</f>
        <v>0</v>
      </c>
      <c r="KR15" s="319">
        <f>VLOOKUP($B15,'Sintesi (CFI-TS)'!$C$30:$AE$57,27,FALSE)</f>
        <v>0</v>
      </c>
      <c r="KS15" s="319">
        <f>VLOOKUP($B15,'Sintesi (CFI-TS)'!$C$30:$AE$57,27,FALSE)</f>
        <v>0</v>
      </c>
      <c r="KT15" s="319">
        <f>VLOOKUP($B15,'Sintesi (CFI-TS)'!$C$30:$AE$57,27,FALSE)</f>
        <v>0</v>
      </c>
      <c r="KU15" s="319">
        <f>VLOOKUP($B15,'Sintesi (CFI-TS)'!$C$30:$AE$57,27,FALSE)</f>
        <v>0</v>
      </c>
      <c r="KV15" s="319">
        <f>VLOOKUP($B15,'Sintesi (CFI-TS)'!$C$30:$AE$57,27,FALSE)</f>
        <v>0</v>
      </c>
      <c r="KW15" s="319">
        <f>VLOOKUP($B15,'Sintesi (CFI-TS)'!$C$30:$AE$57,27,FALSE)</f>
        <v>0</v>
      </c>
      <c r="KX15" s="319">
        <f>VLOOKUP($B15,'Sintesi (CFI-TS)'!$C$30:$AE$57,27,FALSE)</f>
        <v>0</v>
      </c>
      <c r="KY15" s="319">
        <f>VLOOKUP($B15,'Sintesi (CFI-TS)'!$C$30:$AE$57,27,FALSE)</f>
        <v>0</v>
      </c>
      <c r="KZ15" s="319">
        <f>VLOOKUP($B15,'Sintesi (CFI-TS)'!$C$30:$AE$57,27,FALSE)</f>
        <v>0</v>
      </c>
      <c r="LA15" s="319">
        <f>VLOOKUP($B15,'Sintesi (CFI-TS)'!$C$30:$AE$57,27,FALSE)</f>
        <v>0</v>
      </c>
      <c r="LB15" s="319">
        <f>VLOOKUP($B15,'Sintesi (CFI-TS)'!$C$30:$AE$57,27,FALSE)</f>
        <v>0</v>
      </c>
      <c r="LC15" s="319">
        <f>VLOOKUP($B15,'Sintesi (CFI-TS)'!$C$30:$AE$57,27,FALSE)</f>
        <v>0</v>
      </c>
      <c r="LD15" s="319">
        <f>VLOOKUP($B15,'Sintesi (CFI-TS)'!$C$30:$AE$57,27,FALSE)</f>
        <v>0</v>
      </c>
      <c r="LE15" s="319">
        <f>VLOOKUP($B15,'Sintesi (CFI-TS)'!$C$30:$AE$57,27,FALSE)</f>
        <v>0</v>
      </c>
      <c r="LF15" s="319">
        <f>VLOOKUP($B15,'Sintesi (CFI-TS)'!$C$30:$AE$57,27,FALSE)</f>
        <v>0</v>
      </c>
      <c r="LG15" s="319">
        <f>VLOOKUP($B15,'Sintesi (CFI-TS)'!$C$30:$AE$57,27,FALSE)</f>
        <v>0</v>
      </c>
      <c r="LH15" s="319">
        <f>VLOOKUP($B15,'Sintesi (CFI-TS)'!$C$30:$AE$57,27,FALSE)</f>
        <v>0</v>
      </c>
      <c r="LI15" s="319">
        <f>VLOOKUP($B15,'Sintesi (CFI-TS)'!$C$30:$AE$57,27,FALSE)</f>
        <v>0</v>
      </c>
      <c r="LJ15" s="319">
        <f>VLOOKUP($B15,'Sintesi (CFI-TS)'!$C$30:$AE$57,27,FALSE)</f>
        <v>0</v>
      </c>
      <c r="LK15" s="319">
        <f>VLOOKUP($B15,'Sintesi (CFI-TS)'!$C$30:$AE$57,27,FALSE)</f>
        <v>0</v>
      </c>
      <c r="LL15" s="319">
        <f>VLOOKUP($B15,'Sintesi (CFI-TS)'!$C$30:$AE$57,27,FALSE)</f>
        <v>0</v>
      </c>
      <c r="LM15" s="319">
        <f>VLOOKUP($B15,'Sintesi (CFI-TS)'!$C$30:$AE$57,27,FALSE)</f>
        <v>0</v>
      </c>
      <c r="LN15" s="319">
        <f>VLOOKUP($B15,'Sintesi (CFI-TS)'!$C$30:$AE$57,27,FALSE)</f>
        <v>0</v>
      </c>
      <c r="LO15" s="319">
        <f>VLOOKUP($B15,'Sintesi (CFI-TS)'!$C$30:$AE$57,27,FALSE)</f>
        <v>0</v>
      </c>
      <c r="LP15" s="319">
        <f>VLOOKUP($B15,'Sintesi (CFI-TS)'!$C$30:$AE$57,27,FALSE)</f>
        <v>0</v>
      </c>
      <c r="LQ15" s="319">
        <f>VLOOKUP($B15,'Sintesi (CFI-TS)'!$C$30:$AE$57,27,FALSE)</f>
        <v>0</v>
      </c>
      <c r="LR15" s="319">
        <f>VLOOKUP($B15,'Sintesi (CFI-TS)'!$C$30:$AE$57,27,FALSE)</f>
        <v>0</v>
      </c>
      <c r="LS15" s="319"/>
      <c r="LT15" s="319"/>
      <c r="LU15" s="319"/>
      <c r="LV15" s="320">
        <v>5</v>
      </c>
      <c r="LW15" s="320">
        <v>5</v>
      </c>
      <c r="LX15" s="320">
        <v>5</v>
      </c>
      <c r="LY15" s="320">
        <v>5</v>
      </c>
      <c r="LZ15" s="320">
        <v>5</v>
      </c>
      <c r="MA15" s="320">
        <v>5</v>
      </c>
      <c r="MB15" s="320">
        <v>5</v>
      </c>
      <c r="MC15" s="320">
        <v>5</v>
      </c>
      <c r="MD15" s="320">
        <v>5</v>
      </c>
      <c r="ME15" s="320">
        <v>5</v>
      </c>
      <c r="MF15" s="320">
        <v>5</v>
      </c>
      <c r="MG15" s="320">
        <v>5</v>
      </c>
      <c r="MH15" s="320">
        <v>5</v>
      </c>
      <c r="MI15" s="320">
        <v>5</v>
      </c>
      <c r="MJ15" s="320">
        <v>5</v>
      </c>
      <c r="MK15" s="320">
        <v>5</v>
      </c>
      <c r="ML15" s="320">
        <v>5</v>
      </c>
      <c r="MM15" s="320">
        <v>5</v>
      </c>
      <c r="MN15" s="320">
        <v>5</v>
      </c>
      <c r="MO15" s="320">
        <v>5</v>
      </c>
      <c r="MP15" s="320">
        <v>6</v>
      </c>
      <c r="MQ15" s="320">
        <v>6</v>
      </c>
      <c r="MR15" s="320">
        <v>6</v>
      </c>
      <c r="MS15" s="320">
        <f>VLOOKUP($B15,'Sintesi (CFI-TS)'!$C$30:$AE$57,26,FALSE)</f>
        <v>6</v>
      </c>
      <c r="MT15" s="320">
        <f>VLOOKUP($B15,'Sintesi (CFI-TS)'!$C$30:$AE$57,26,FALSE)</f>
        <v>6</v>
      </c>
      <c r="MU15" s="320">
        <f>VLOOKUP($B15,'Sintesi (CFI-TS)'!$C$30:$AE$57,26,FALSE)</f>
        <v>6</v>
      </c>
      <c r="MV15" s="320">
        <f>VLOOKUP($B15,'Sintesi (CFI-TS)'!$C$30:$AE$57,26,FALSE)</f>
        <v>6</v>
      </c>
      <c r="MW15" s="320">
        <f>VLOOKUP($B15,'Sintesi (CFI-TS)'!$C$30:$AE$57,26,FALSE)</f>
        <v>6</v>
      </c>
      <c r="MX15" s="320">
        <f>VLOOKUP($B15,'Sintesi (CFI-TS)'!$C$30:$AE$57,26,FALSE)</f>
        <v>6</v>
      </c>
      <c r="MY15" s="320">
        <f>VLOOKUP($B15,'Sintesi (CFI-TS)'!$C$30:$AE$57,26,FALSE)</f>
        <v>6</v>
      </c>
      <c r="MZ15" s="320">
        <f>VLOOKUP($B15,'Sintesi (CFI-TS)'!$C$30:$AE$57,26,FALSE)</f>
        <v>6</v>
      </c>
      <c r="NA15" s="320">
        <f>VLOOKUP($B15,'Sintesi (CFI-TS)'!$C$30:$AE$57,26,FALSE)</f>
        <v>6</v>
      </c>
      <c r="NB15" s="320">
        <f>VLOOKUP($B15,'Sintesi (CFI-TS)'!$C$30:$AE$57,26,FALSE)</f>
        <v>6</v>
      </c>
      <c r="NC15" s="320">
        <f>VLOOKUP($B15,'Sintesi (CFI-TS)'!$C$30:$AE$57,26,FALSE)</f>
        <v>6</v>
      </c>
      <c r="ND15" s="320">
        <f>VLOOKUP($B15,'Sintesi (CFI-TS)'!$C$30:$AE$57,26,FALSE)</f>
        <v>6</v>
      </c>
      <c r="NE15" s="320">
        <f>VLOOKUP($B15,'Sintesi (CFI-TS)'!$C$30:$AE$57,26,FALSE)</f>
        <v>6</v>
      </c>
      <c r="NF15" s="320">
        <f>VLOOKUP($B15,'Sintesi (CFI-TS)'!$C$30:$AE$57,26,FALSE)</f>
        <v>6</v>
      </c>
      <c r="NG15" s="320">
        <f>VLOOKUP($B15,'Sintesi (CFI-TS)'!$C$30:$AE$57,26,FALSE)</f>
        <v>6</v>
      </c>
      <c r="NH15" s="320">
        <f>VLOOKUP($B15,'Sintesi (CFI-TS)'!$C$30:$AE$57,26,FALSE)</f>
        <v>6</v>
      </c>
      <c r="NI15" s="320">
        <f>VLOOKUP($B15,'Sintesi (CFI-TS)'!$C$30:$AE$57,26,FALSE)</f>
        <v>6</v>
      </c>
      <c r="NJ15" s="320">
        <f>VLOOKUP($B15,'Sintesi (CFI-TS)'!$C$30:$AE$57,26,FALSE)</f>
        <v>6</v>
      </c>
      <c r="NK15" s="320">
        <f>VLOOKUP($B15,'Sintesi (CFI-TS)'!$C$30:$AE$57,26,FALSE)</f>
        <v>6</v>
      </c>
      <c r="NL15" s="320">
        <f>VLOOKUP($B15,'Sintesi (CFI-TS)'!$C$30:$AE$57,26,FALSE)</f>
        <v>6</v>
      </c>
      <c r="NM15" s="320">
        <f>VLOOKUP($B15,'Sintesi (CFI-TS)'!$C$30:$AE$57,26,FALSE)</f>
        <v>6</v>
      </c>
      <c r="NN15" s="320">
        <f>VLOOKUP($B15,'Sintesi (CFI-TS)'!$C$30:$AE$57,26,FALSE)</f>
        <v>6</v>
      </c>
      <c r="NO15" s="320">
        <f>VLOOKUP($B15,'Sintesi (CFI-TS)'!$C$30:$AE$57,26,FALSE)</f>
        <v>6</v>
      </c>
      <c r="NP15" s="320">
        <f>VLOOKUP($B15,'Sintesi (CFI-TS)'!$C$30:$AE$57,26,FALSE)</f>
        <v>6</v>
      </c>
      <c r="NQ15" s="320">
        <f>VLOOKUP($B15,'Sintesi (CFI-TS)'!$C$30:$AE$57,26,FALSE)</f>
        <v>6</v>
      </c>
      <c r="NR15" s="320">
        <f>VLOOKUP($B15,'Sintesi (CFI-TS)'!$C$30:$AE$57,26,FALSE)</f>
        <v>6</v>
      </c>
      <c r="NS15" s="320">
        <f>VLOOKUP($B15,'Sintesi (CFI-TS)'!$C$30:$AE$57,26,FALSE)</f>
        <v>6</v>
      </c>
      <c r="NT15" s="320">
        <f>VLOOKUP($B15,'Sintesi (CFI-TS)'!$C$30:$AE$57,26,FALSE)</f>
        <v>6</v>
      </c>
      <c r="NU15" s="320">
        <f>VLOOKUP($B15,'Sintesi (CFI-TS)'!$C$30:$AE$57,26,FALSE)</f>
        <v>6</v>
      </c>
      <c r="NV15" s="320">
        <f>VLOOKUP($B15,'Sintesi (CFI-TS)'!$C$30:$AE$57,26,FALSE)</f>
        <v>6</v>
      </c>
      <c r="NW15" s="320">
        <f>VLOOKUP($B15,'Sintesi (CFI-TS)'!$C$30:$AE$57,26,FALSE)</f>
        <v>6</v>
      </c>
      <c r="NX15" s="320">
        <f>VLOOKUP($B15,'Sintesi (CFI-TS)'!$C$30:$AE$57,26,FALSE)</f>
        <v>6</v>
      </c>
      <c r="NY15" s="320">
        <f>VLOOKUP($B15,'Sintesi (CFI-TS)'!$C$30:$AE$57,26,FALSE)</f>
        <v>6</v>
      </c>
      <c r="NZ15" s="320">
        <f>VLOOKUP($B15,'Sintesi (CFI-TS)'!$C$30:$AE$57,26,FALSE)</f>
        <v>6</v>
      </c>
      <c r="OA15" s="320">
        <f>VLOOKUP($B15,'Sintesi (CFI-TS)'!$C$30:$AE$57,26,FALSE)</f>
        <v>6</v>
      </c>
      <c r="OB15" s="320">
        <f>VLOOKUP($B15,'Sintesi (CFI-TS)'!$C$30:$AE$57,26,FALSE)</f>
        <v>6</v>
      </c>
      <c r="OC15" s="320">
        <f>VLOOKUP($B15,'Sintesi (CFI-TS)'!$C$30:$AE$57,26,FALSE)</f>
        <v>6</v>
      </c>
      <c r="OD15" s="320">
        <f>VLOOKUP($B15,'Sintesi (CFI-TS)'!$C$30:$AE$57,26,FALSE)</f>
        <v>6</v>
      </c>
      <c r="OE15" s="320">
        <f>VLOOKUP($B15,'Sintesi (CFI-TS)'!$C$30:$AE$57,26,FALSE)</f>
        <v>6</v>
      </c>
      <c r="OF15" s="320">
        <f>VLOOKUP($B15,'Sintesi (CFI-TS)'!$C$30:$AE$57,26,FALSE)</f>
        <v>6</v>
      </c>
      <c r="OG15" s="320">
        <f>VLOOKUP($B15,'Sintesi (CFI-TS)'!$C$30:$AE$57,26,FALSE)</f>
        <v>6</v>
      </c>
      <c r="OH15" s="320">
        <f>VLOOKUP($B15,'Sintesi (CFI-TS)'!$C$30:$AE$57,26,FALSE)</f>
        <v>6</v>
      </c>
      <c r="OI15" s="320">
        <f>VLOOKUP($B15,'Sintesi (CFI-TS)'!$C$30:$AE$57,26,FALSE)</f>
        <v>6</v>
      </c>
      <c r="OJ15" s="320">
        <f>VLOOKUP($B15,'Sintesi (CFI-TS)'!$C$30:$AE$57,26,FALSE)</f>
        <v>6</v>
      </c>
      <c r="OK15" s="320">
        <f>VLOOKUP($B15,'Sintesi (CFI-TS)'!$C$30:$AE$57,26,FALSE)</f>
        <v>6</v>
      </c>
      <c r="OL15" s="320">
        <f>VLOOKUP($B15,'Sintesi (CFI-TS)'!$C$30:$AE$57,26,FALSE)</f>
        <v>6</v>
      </c>
      <c r="OM15" s="320">
        <f>VLOOKUP($B15,'Sintesi (CFI-TS)'!$C$30:$AE$57,26,FALSE)</f>
        <v>6</v>
      </c>
      <c r="ON15" s="320">
        <f>VLOOKUP($B15,'Sintesi (CFI-TS)'!$C$30:$AE$57,26,FALSE)</f>
        <v>6</v>
      </c>
      <c r="OO15" s="320">
        <f>VLOOKUP($B15,'Sintesi (CFI-TS)'!$C$30:$AE$57,26,FALSE)</f>
        <v>6</v>
      </c>
      <c r="OP15" s="320">
        <f>VLOOKUP($B15,'Sintesi (CFI-TS)'!$C$30:$AE$57,26,FALSE)</f>
        <v>6</v>
      </c>
      <c r="OQ15" s="320">
        <f>VLOOKUP($B15,'Sintesi (CFI-TS)'!$C$30:$AE$57,26,FALSE)</f>
        <v>6</v>
      </c>
      <c r="OR15" s="320">
        <f>VLOOKUP($B15,'Sintesi (CFI-TS)'!$C$30:$AE$57,26,FALSE)</f>
        <v>6</v>
      </c>
      <c r="OS15" s="320">
        <f>VLOOKUP($B15,'Sintesi (CFI-TS)'!$C$30:$AE$57,26,FALSE)</f>
        <v>6</v>
      </c>
      <c r="OT15" s="320">
        <f>VLOOKUP($B15,'Sintesi (CFI-TS)'!$C$30:$AE$57,26,FALSE)</f>
        <v>6</v>
      </c>
      <c r="OU15" s="320">
        <f>VLOOKUP($B15,'Sintesi (CFI-TS)'!$C$30:$AE$57,26,FALSE)</f>
        <v>6</v>
      </c>
      <c r="OV15" s="320">
        <f>VLOOKUP($B15,'Sintesi (CFI-TS)'!$C$30:$AE$57,26,FALSE)</f>
        <v>6</v>
      </c>
      <c r="OW15" s="320">
        <f>VLOOKUP($B15,'Sintesi (CFI-TS)'!$C$30:$AE$57,26,FALSE)</f>
        <v>6</v>
      </c>
      <c r="OX15" s="320">
        <f>VLOOKUP($B15,'Sintesi (CFI-TS)'!$C$30:$AE$57,26,FALSE)</f>
        <v>6</v>
      </c>
      <c r="OY15" s="320">
        <f>VLOOKUP($B15,'Sintesi (CFI-TS)'!$C$30:$AE$57,26,FALSE)</f>
        <v>6</v>
      </c>
      <c r="OZ15" s="320">
        <f>VLOOKUP($B15,'Sintesi (CFI-TS)'!$C$30:$AE$57,26,FALSE)</f>
        <v>6</v>
      </c>
      <c r="PA15" s="320">
        <f>VLOOKUP($B15,'Sintesi (CFI-TS)'!$C$30:$AE$57,26,FALSE)</f>
        <v>6</v>
      </c>
      <c r="PB15" s="320">
        <f>VLOOKUP($B15,'Sintesi (CFI-TS)'!$C$30:$AE$57,26,FALSE)</f>
        <v>6</v>
      </c>
      <c r="PC15" s="320">
        <f>VLOOKUP($B15,'Sintesi (CFI-TS)'!$C$30:$AE$57,26,FALSE)</f>
        <v>6</v>
      </c>
      <c r="PD15" s="320">
        <f>VLOOKUP($B15,'Sintesi (CFI-TS)'!$C$30:$AE$57,26,FALSE)</f>
        <v>6</v>
      </c>
      <c r="PE15" s="320">
        <f>VLOOKUP($B15,'Sintesi (CFI-TS)'!$C$30:$AE$57,26,FALSE)</f>
        <v>6</v>
      </c>
      <c r="PF15" s="320">
        <f>VLOOKUP($B15,'Sintesi (CFI-TS)'!$C$30:$AE$57,26,FALSE)</f>
        <v>6</v>
      </c>
      <c r="PG15" s="320">
        <f>VLOOKUP($B15,'Sintesi (CFI-TS)'!$C$30:$AE$57,26,FALSE)</f>
        <v>6</v>
      </c>
      <c r="PH15" s="320">
        <f>VLOOKUP($B15,'Sintesi (CFI-TS)'!$C$30:$AE$57,26,FALSE)</f>
        <v>6</v>
      </c>
      <c r="PI15" s="320">
        <f>VLOOKUP($B15,'Sintesi (CFI-TS)'!$C$30:$AE$57,26,FALSE)</f>
        <v>6</v>
      </c>
      <c r="PJ15" s="320">
        <f>VLOOKUP($B15,'Sintesi (CFI-TS)'!$C$30:$AE$57,26,FALSE)</f>
        <v>6</v>
      </c>
      <c r="PK15" s="320">
        <f>VLOOKUP($B15,'Sintesi (CFI-TS)'!$C$30:$AE$57,26,FALSE)</f>
        <v>6</v>
      </c>
      <c r="PL15" s="320">
        <f>VLOOKUP($B15,'Sintesi (CFI-TS)'!$C$30:$AE$57,26,FALSE)</f>
        <v>6</v>
      </c>
      <c r="PM15" s="320">
        <f>VLOOKUP($B15,'Sintesi (CFI-TS)'!$C$30:$AE$57,26,FALSE)</f>
        <v>6</v>
      </c>
      <c r="PN15" s="320">
        <f>VLOOKUP($B15,'Sintesi (CFI-TS)'!$C$30:$AE$57,26,FALSE)</f>
        <v>6</v>
      </c>
      <c r="PO15" s="320">
        <f>VLOOKUP($B15,'Sintesi (CFI-TS)'!$C$30:$AE$57,26,FALSE)</f>
        <v>6</v>
      </c>
      <c r="PP15" s="320">
        <f>VLOOKUP($B15,'Sintesi (CFI-TS)'!$C$30:$AE$57,26,FALSE)</f>
        <v>6</v>
      </c>
      <c r="PQ15" s="320">
        <f>VLOOKUP($B15,'Sintesi (CFI-TS)'!$C$30:$AE$57,26,FALSE)</f>
        <v>6</v>
      </c>
      <c r="PR15" s="320">
        <f>VLOOKUP($B15,'Sintesi (CFI-TS)'!$C$30:$AE$57,26,FALSE)</f>
        <v>6</v>
      </c>
      <c r="PS15" s="320">
        <f>VLOOKUP($B15,'Sintesi (CFI-TS)'!$C$30:$AE$57,26,FALSE)</f>
        <v>6</v>
      </c>
      <c r="PT15" s="320">
        <f>VLOOKUP($B15,'Sintesi (CFI-TS)'!$C$30:$AE$57,26,FALSE)</f>
        <v>6</v>
      </c>
      <c r="PU15" s="320">
        <f>VLOOKUP($B15,'Sintesi (CFI-TS)'!$C$30:$AE$57,26,FALSE)</f>
        <v>6</v>
      </c>
      <c r="PV15" s="320"/>
      <c r="PW15" s="320"/>
      <c r="PX15" s="320"/>
      <c r="PY15" s="321">
        <v>12</v>
      </c>
      <c r="PZ15" s="321">
        <v>12</v>
      </c>
      <c r="QA15" s="321">
        <v>12</v>
      </c>
      <c r="QB15" s="321">
        <v>12</v>
      </c>
      <c r="QC15" s="321">
        <v>12</v>
      </c>
      <c r="QD15" s="321">
        <v>12</v>
      </c>
      <c r="QE15" s="321">
        <v>12</v>
      </c>
      <c r="QF15" s="321">
        <v>12</v>
      </c>
      <c r="QG15" s="321">
        <v>12</v>
      </c>
      <c r="QH15" s="321">
        <v>12</v>
      </c>
      <c r="QI15" s="321">
        <v>12</v>
      </c>
      <c r="QJ15" s="321">
        <v>12</v>
      </c>
      <c r="QK15" s="321">
        <v>12</v>
      </c>
      <c r="QL15" s="321">
        <v>12</v>
      </c>
      <c r="QM15" s="321">
        <v>12</v>
      </c>
      <c r="QN15" s="321">
        <v>12</v>
      </c>
      <c r="QO15" s="321">
        <v>12</v>
      </c>
      <c r="QP15" s="321">
        <v>12</v>
      </c>
      <c r="QQ15" s="321">
        <v>12</v>
      </c>
      <c r="QR15" s="321">
        <v>12</v>
      </c>
      <c r="QS15" s="321">
        <v>11</v>
      </c>
      <c r="QT15" s="321">
        <v>11</v>
      </c>
      <c r="QU15" s="321">
        <v>11</v>
      </c>
      <c r="QV15" s="321">
        <f>VLOOKUP($B15,'Sintesi (CFI-TS)'!$C$30:$AE$57,28,FALSE)</f>
        <v>11</v>
      </c>
      <c r="QW15" s="321">
        <f>VLOOKUP($B15,'Sintesi (CFI-TS)'!$C$30:$AE$57,28,FALSE)</f>
        <v>11</v>
      </c>
      <c r="QX15" s="321">
        <f>VLOOKUP($B15,'Sintesi (CFI-TS)'!$C$30:$AE$57,28,FALSE)</f>
        <v>11</v>
      </c>
      <c r="QY15" s="321">
        <f>VLOOKUP($B15,'Sintesi (CFI-TS)'!$C$30:$AE$57,28,FALSE)</f>
        <v>11</v>
      </c>
      <c r="QZ15" s="321">
        <f>VLOOKUP($B15,'Sintesi (CFI-TS)'!$C$30:$AE$57,28,FALSE)</f>
        <v>11</v>
      </c>
      <c r="RA15" s="321">
        <f>VLOOKUP($B15,'Sintesi (CFI-TS)'!$C$30:$AE$57,28,FALSE)</f>
        <v>11</v>
      </c>
      <c r="RB15" s="321">
        <f>VLOOKUP($B15,'Sintesi (CFI-TS)'!$C$30:$AE$57,28,FALSE)</f>
        <v>11</v>
      </c>
      <c r="RC15" s="321">
        <f>VLOOKUP($B15,'Sintesi (CFI-TS)'!$C$30:$AE$57,28,FALSE)</f>
        <v>11</v>
      </c>
      <c r="RD15" s="321">
        <f>VLOOKUP($B15,'Sintesi (CFI-TS)'!$C$30:$AE$57,28,FALSE)</f>
        <v>11</v>
      </c>
      <c r="RE15" s="321">
        <f>VLOOKUP($B15,'Sintesi (CFI-TS)'!$C$30:$AE$57,28,FALSE)</f>
        <v>11</v>
      </c>
      <c r="RF15" s="321">
        <f>VLOOKUP($B15,'Sintesi (CFI-TS)'!$C$30:$AE$57,28,FALSE)</f>
        <v>11</v>
      </c>
      <c r="RG15" s="321">
        <f>VLOOKUP($B15,'Sintesi (CFI-TS)'!$C$30:$AE$57,28,FALSE)</f>
        <v>11</v>
      </c>
      <c r="RH15" s="321">
        <f>VLOOKUP($B15,'Sintesi (CFI-TS)'!$C$30:$AE$57,28,FALSE)</f>
        <v>11</v>
      </c>
      <c r="RI15" s="321">
        <f>VLOOKUP($B15,'Sintesi (CFI-TS)'!$C$30:$AE$57,28,FALSE)</f>
        <v>11</v>
      </c>
      <c r="RJ15" s="321">
        <f>VLOOKUP($B15,'Sintesi (CFI-TS)'!$C$30:$AE$57,28,FALSE)</f>
        <v>11</v>
      </c>
      <c r="RK15" s="321">
        <f>VLOOKUP($B15,'Sintesi (CFI-TS)'!$C$30:$AE$57,28,FALSE)</f>
        <v>11</v>
      </c>
      <c r="RL15" s="321">
        <f>VLOOKUP($B15,'Sintesi (CFI-TS)'!$C$30:$AE$57,28,FALSE)</f>
        <v>11</v>
      </c>
      <c r="RM15" s="321">
        <f>VLOOKUP($B15,'Sintesi (CFI-TS)'!$C$30:$AE$57,28,FALSE)</f>
        <v>11</v>
      </c>
      <c r="RN15" s="321">
        <f>VLOOKUP($B15,'Sintesi (CFI-TS)'!$C$30:$AE$57,28,FALSE)</f>
        <v>11</v>
      </c>
      <c r="RO15" s="321">
        <f>VLOOKUP($B15,'Sintesi (CFI-TS)'!$C$30:$AE$57,28,FALSE)</f>
        <v>11</v>
      </c>
      <c r="RP15" s="321">
        <f>VLOOKUP($B15,'Sintesi (CFI-TS)'!$C$30:$AE$57,28,FALSE)</f>
        <v>11</v>
      </c>
      <c r="RQ15" s="321">
        <f>VLOOKUP($B15,'Sintesi (CFI-TS)'!$C$30:$AE$57,28,FALSE)</f>
        <v>11</v>
      </c>
      <c r="RR15" s="321">
        <f>VLOOKUP($B15,'Sintesi (CFI-TS)'!$C$30:$AE$57,28,FALSE)</f>
        <v>11</v>
      </c>
      <c r="RS15" s="321">
        <f>VLOOKUP($B15,'Sintesi (CFI-TS)'!$C$30:$AE$57,28,FALSE)</f>
        <v>11</v>
      </c>
      <c r="RT15" s="321">
        <f>VLOOKUP($B15,'Sintesi (CFI-TS)'!$C$30:$AE$57,28,FALSE)</f>
        <v>11</v>
      </c>
      <c r="RU15" s="321">
        <f>VLOOKUP($B15,'Sintesi (CFI-TS)'!$C$30:$AE$57,28,FALSE)</f>
        <v>11</v>
      </c>
      <c r="RV15" s="321">
        <f>VLOOKUP($B15,'Sintesi (CFI-TS)'!$C$30:$AE$57,28,FALSE)</f>
        <v>11</v>
      </c>
      <c r="RW15" s="321">
        <f>VLOOKUP($B15,'Sintesi (CFI-TS)'!$C$30:$AE$57,28,FALSE)</f>
        <v>11</v>
      </c>
      <c r="RX15" s="321">
        <f>VLOOKUP($B15,'Sintesi (CFI-TS)'!$C$30:$AE$57,28,FALSE)</f>
        <v>11</v>
      </c>
      <c r="RY15" s="321">
        <f>VLOOKUP($B15,'Sintesi (CFI-TS)'!$C$30:$AE$57,28,FALSE)</f>
        <v>11</v>
      </c>
      <c r="RZ15" s="321">
        <f>VLOOKUP($B15,'Sintesi (CFI-TS)'!$C$30:$AE$57,28,FALSE)</f>
        <v>11</v>
      </c>
      <c r="SA15" s="321">
        <f>VLOOKUP($B15,'Sintesi (CFI-TS)'!$C$30:$AE$57,28,FALSE)</f>
        <v>11</v>
      </c>
      <c r="SB15" s="321">
        <f>VLOOKUP($B15,'Sintesi (CFI-TS)'!$C$30:$AE$57,28,FALSE)</f>
        <v>11</v>
      </c>
      <c r="SC15" s="321">
        <f>VLOOKUP($B15,'Sintesi (CFI-TS)'!$C$30:$AE$57,28,FALSE)</f>
        <v>11</v>
      </c>
      <c r="SD15" s="321">
        <f>VLOOKUP($B15,'Sintesi (CFI-TS)'!$C$30:$AE$57,28,FALSE)</f>
        <v>11</v>
      </c>
      <c r="SE15" s="321">
        <f>VLOOKUP($B15,'Sintesi (CFI-TS)'!$C$30:$AE$57,28,FALSE)</f>
        <v>11</v>
      </c>
      <c r="SF15" s="321">
        <f>VLOOKUP($B15,'Sintesi (CFI-TS)'!$C$30:$AE$57,28,FALSE)</f>
        <v>11</v>
      </c>
      <c r="SG15" s="321">
        <f>VLOOKUP($B15,'Sintesi (CFI-TS)'!$C$30:$AE$57,28,FALSE)</f>
        <v>11</v>
      </c>
      <c r="SH15" s="321">
        <f>VLOOKUP($B15,'Sintesi (CFI-TS)'!$C$30:$AE$57,28,FALSE)</f>
        <v>11</v>
      </c>
      <c r="SI15" s="321">
        <f>VLOOKUP($B15,'Sintesi (CFI-TS)'!$C$30:$AE$57,28,FALSE)</f>
        <v>11</v>
      </c>
      <c r="SJ15" s="321">
        <f>VLOOKUP($B15,'Sintesi (CFI-TS)'!$C$30:$AE$57,28,FALSE)</f>
        <v>11</v>
      </c>
      <c r="SK15" s="321">
        <f>VLOOKUP($B15,'Sintesi (CFI-TS)'!$C$30:$AE$57,28,FALSE)</f>
        <v>11</v>
      </c>
      <c r="SL15" s="321">
        <f>VLOOKUP($B15,'Sintesi (CFI-TS)'!$C$30:$AE$57,28,FALSE)</f>
        <v>11</v>
      </c>
      <c r="SM15" s="321">
        <f>VLOOKUP($B15,'Sintesi (CFI-TS)'!$C$30:$AE$57,28,FALSE)</f>
        <v>11</v>
      </c>
      <c r="SN15" s="321">
        <f>VLOOKUP($B15,'Sintesi (CFI-TS)'!$C$30:$AE$57,28,FALSE)</f>
        <v>11</v>
      </c>
      <c r="SO15" s="321">
        <f>VLOOKUP($B15,'Sintesi (CFI-TS)'!$C$30:$AE$57,28,FALSE)</f>
        <v>11</v>
      </c>
      <c r="SP15" s="321">
        <f>VLOOKUP($B15,'Sintesi (CFI-TS)'!$C$30:$AE$57,28,FALSE)</f>
        <v>11</v>
      </c>
      <c r="SQ15" s="321">
        <f>VLOOKUP($B15,'Sintesi (CFI-TS)'!$C$30:$AE$57,28,FALSE)</f>
        <v>11</v>
      </c>
      <c r="SR15" s="321">
        <f>VLOOKUP($B15,'Sintesi (CFI-TS)'!$C$30:$AE$57,28,FALSE)</f>
        <v>11</v>
      </c>
      <c r="SS15" s="321">
        <f>VLOOKUP($B15,'Sintesi (CFI-TS)'!$C$30:$AE$57,28,FALSE)</f>
        <v>11</v>
      </c>
      <c r="ST15" s="321">
        <f>VLOOKUP($B15,'Sintesi (CFI-TS)'!$C$30:$AE$57,28,FALSE)</f>
        <v>11</v>
      </c>
      <c r="SU15" s="321">
        <f>VLOOKUP($B15,'Sintesi (CFI-TS)'!$C$30:$AE$57,28,FALSE)</f>
        <v>11</v>
      </c>
      <c r="SV15" s="321">
        <f>VLOOKUP($B15,'Sintesi (CFI-TS)'!$C$30:$AE$57,28,FALSE)</f>
        <v>11</v>
      </c>
      <c r="SW15" s="321">
        <f>VLOOKUP($B15,'Sintesi (CFI-TS)'!$C$30:$AE$57,28,FALSE)</f>
        <v>11</v>
      </c>
      <c r="SX15" s="321">
        <f>VLOOKUP($B15,'Sintesi (CFI-TS)'!$C$30:$AE$57,28,FALSE)</f>
        <v>11</v>
      </c>
      <c r="SY15" s="321">
        <f>VLOOKUP($B15,'Sintesi (CFI-TS)'!$C$30:$AE$57,28,FALSE)</f>
        <v>11</v>
      </c>
      <c r="SZ15" s="321">
        <f>VLOOKUP($B15,'Sintesi (CFI-TS)'!$C$30:$AE$57,28,FALSE)</f>
        <v>11</v>
      </c>
      <c r="TA15" s="321">
        <f>VLOOKUP($B15,'Sintesi (CFI-TS)'!$C$30:$AE$57,28,FALSE)</f>
        <v>11</v>
      </c>
      <c r="TB15" s="321">
        <f>VLOOKUP($B15,'Sintesi (CFI-TS)'!$C$30:$AE$57,28,FALSE)</f>
        <v>11</v>
      </c>
      <c r="TC15" s="321">
        <f>VLOOKUP($B15,'Sintesi (CFI-TS)'!$C$30:$AE$57,28,FALSE)</f>
        <v>11</v>
      </c>
      <c r="TD15" s="321">
        <f>VLOOKUP($B15,'Sintesi (CFI-TS)'!$C$30:$AE$57,28,FALSE)</f>
        <v>11</v>
      </c>
      <c r="TE15" s="321">
        <f>VLOOKUP($B15,'Sintesi (CFI-TS)'!$C$30:$AE$57,28,FALSE)</f>
        <v>11</v>
      </c>
      <c r="TF15" s="321">
        <f>VLOOKUP($B15,'Sintesi (CFI-TS)'!$C$30:$AE$57,28,FALSE)</f>
        <v>11</v>
      </c>
      <c r="TG15" s="321">
        <f>VLOOKUP($B15,'Sintesi (CFI-TS)'!$C$30:$AE$57,28,FALSE)</f>
        <v>11</v>
      </c>
      <c r="TH15" s="321">
        <f>VLOOKUP($B15,'Sintesi (CFI-TS)'!$C$30:$AE$57,28,FALSE)</f>
        <v>11</v>
      </c>
      <c r="TI15" s="321">
        <f>VLOOKUP($B15,'Sintesi (CFI-TS)'!$C$30:$AE$57,28,FALSE)</f>
        <v>11</v>
      </c>
      <c r="TJ15" s="321">
        <f>VLOOKUP($B15,'Sintesi (CFI-TS)'!$C$30:$AE$57,28,FALSE)</f>
        <v>11</v>
      </c>
      <c r="TK15" s="321">
        <f>VLOOKUP($B15,'Sintesi (CFI-TS)'!$C$30:$AE$57,28,FALSE)</f>
        <v>11</v>
      </c>
      <c r="TL15" s="321">
        <f>VLOOKUP($B15,'Sintesi (CFI-TS)'!$C$30:$AE$57,28,FALSE)</f>
        <v>11</v>
      </c>
      <c r="TM15" s="321">
        <f>VLOOKUP($B15,'Sintesi (CFI-TS)'!$C$30:$AE$57,28,FALSE)</f>
        <v>11</v>
      </c>
      <c r="TN15" s="321">
        <f>VLOOKUP($B15,'Sintesi (CFI-TS)'!$C$30:$AE$57,28,FALSE)</f>
        <v>11</v>
      </c>
      <c r="TO15" s="321">
        <f>VLOOKUP($B15,'Sintesi (CFI-TS)'!$C$30:$AE$57,28,FALSE)</f>
        <v>11</v>
      </c>
      <c r="TP15" s="321">
        <f>VLOOKUP($B15,'Sintesi (CFI-TS)'!$C$30:$AE$57,28,FALSE)</f>
        <v>11</v>
      </c>
      <c r="TQ15" s="321">
        <f>VLOOKUP($B15,'Sintesi (CFI-TS)'!$C$30:$AE$57,28,FALSE)</f>
        <v>11</v>
      </c>
      <c r="TR15" s="321">
        <f>VLOOKUP($B15,'Sintesi (CFI-TS)'!$C$30:$AE$57,28,FALSE)</f>
        <v>11</v>
      </c>
      <c r="TS15" s="321">
        <f>VLOOKUP($B15,'Sintesi (CFI-TS)'!$C$30:$AE$57,28,FALSE)</f>
        <v>11</v>
      </c>
      <c r="TT15" s="321">
        <f>VLOOKUP($B15,'Sintesi (CFI-TS)'!$C$30:$AE$57,28,FALSE)</f>
        <v>11</v>
      </c>
      <c r="TU15" s="321">
        <f>VLOOKUP($B15,'Sintesi (CFI-TS)'!$C$30:$AE$57,28,FALSE)</f>
        <v>11</v>
      </c>
      <c r="TV15" s="321">
        <f>VLOOKUP($B15,'Sintesi (CFI-TS)'!$C$30:$AE$57,28,FALSE)</f>
        <v>11</v>
      </c>
      <c r="TW15" s="321">
        <f>VLOOKUP($B15,'Sintesi (CFI-TS)'!$C$30:$AE$57,28,FALSE)</f>
        <v>11</v>
      </c>
      <c r="TX15" s="321">
        <f>VLOOKUP($B15,'Sintesi (CFI-TS)'!$C$30:$AE$57,28,FALSE)</f>
        <v>11</v>
      </c>
      <c r="TY15" s="321"/>
      <c r="TZ15" s="321"/>
      <c r="UA15" s="321"/>
      <c r="UB15" s="322">
        <v>0</v>
      </c>
      <c r="UC15" s="322">
        <v>0</v>
      </c>
      <c r="UD15" s="322">
        <v>0</v>
      </c>
      <c r="UE15" s="322">
        <v>0</v>
      </c>
      <c r="UF15" s="322">
        <v>0</v>
      </c>
      <c r="UG15" s="322">
        <v>0</v>
      </c>
      <c r="UH15" s="322">
        <v>0</v>
      </c>
      <c r="UI15" s="322">
        <v>0</v>
      </c>
      <c r="UJ15" s="322">
        <v>0</v>
      </c>
      <c r="UK15" s="322">
        <v>0</v>
      </c>
      <c r="UL15" s="322">
        <v>0</v>
      </c>
      <c r="UM15" s="322">
        <v>0</v>
      </c>
      <c r="UN15" s="322">
        <v>0</v>
      </c>
      <c r="UO15" s="322">
        <v>0</v>
      </c>
      <c r="UP15" s="322">
        <v>0</v>
      </c>
      <c r="UQ15" s="322">
        <v>0</v>
      </c>
      <c r="UR15" s="322">
        <v>0</v>
      </c>
      <c r="US15" s="322">
        <v>0</v>
      </c>
      <c r="UT15" s="322">
        <v>0</v>
      </c>
      <c r="UU15" s="322">
        <v>0</v>
      </c>
      <c r="UV15" s="322">
        <v>0</v>
      </c>
      <c r="UW15" s="322">
        <v>0</v>
      </c>
      <c r="UX15" s="322">
        <v>0</v>
      </c>
      <c r="UY15" s="322">
        <f>VLOOKUP($B15,'Sintesi (CFI-TS)'!$C$30:$AE$57,29,FALSE)</f>
        <v>0</v>
      </c>
      <c r="UZ15" s="322">
        <f>VLOOKUP($B15,'Sintesi (CFI-TS)'!$C$30:$AE$57,29,FALSE)</f>
        <v>0</v>
      </c>
      <c r="VA15" s="322">
        <f>VLOOKUP($B15,'Sintesi (CFI-TS)'!$C$30:$AE$57,29,FALSE)</f>
        <v>0</v>
      </c>
      <c r="VB15" s="322">
        <f>VLOOKUP($B15,'Sintesi (CFI-TS)'!$C$30:$AE$57,29,FALSE)</f>
        <v>0</v>
      </c>
      <c r="VC15" s="322">
        <f>VLOOKUP($B15,'Sintesi (CFI-TS)'!$C$30:$AE$57,29,FALSE)</f>
        <v>0</v>
      </c>
      <c r="VD15" s="322">
        <f>VLOOKUP($B15,'Sintesi (CFI-TS)'!$C$30:$AE$57,29,FALSE)</f>
        <v>0</v>
      </c>
      <c r="VE15" s="322">
        <f>VLOOKUP($B15,'Sintesi (CFI-TS)'!$C$30:$AE$57,29,FALSE)</f>
        <v>0</v>
      </c>
      <c r="VF15" s="322">
        <f>VLOOKUP($B15,'Sintesi (CFI-TS)'!$C$30:$AE$57,29,FALSE)</f>
        <v>0</v>
      </c>
      <c r="VG15" s="322">
        <f>VLOOKUP($B15,'Sintesi (CFI-TS)'!$C$30:$AE$57,29,FALSE)</f>
        <v>0</v>
      </c>
      <c r="VH15" s="322">
        <f>VLOOKUP($B15,'Sintesi (CFI-TS)'!$C$30:$AE$57,29,FALSE)</f>
        <v>0</v>
      </c>
      <c r="VI15" s="322">
        <f>VLOOKUP($B15,'Sintesi (CFI-TS)'!$C$30:$AE$57,29,FALSE)</f>
        <v>0</v>
      </c>
      <c r="VJ15" s="322">
        <f>VLOOKUP($B15,'Sintesi (CFI-TS)'!$C$30:$AE$57,29,FALSE)</f>
        <v>0</v>
      </c>
      <c r="VK15" s="322">
        <f>VLOOKUP($B15,'Sintesi (CFI-TS)'!$C$30:$AE$57,29,FALSE)</f>
        <v>0</v>
      </c>
      <c r="VL15" s="322">
        <f>VLOOKUP($B15,'Sintesi (CFI-TS)'!$C$30:$AE$57,29,FALSE)</f>
        <v>0</v>
      </c>
      <c r="VM15" s="322">
        <f>VLOOKUP($B15,'Sintesi (CFI-TS)'!$C$30:$AE$57,29,FALSE)</f>
        <v>0</v>
      </c>
      <c r="VN15" s="322">
        <f>VLOOKUP($B15,'Sintesi (CFI-TS)'!$C$30:$AE$57,29,FALSE)</f>
        <v>0</v>
      </c>
      <c r="VO15" s="322">
        <f>VLOOKUP($B15,'Sintesi (CFI-TS)'!$C$30:$AE$57,29,FALSE)</f>
        <v>0</v>
      </c>
      <c r="VP15" s="322">
        <f>VLOOKUP($B15,'Sintesi (CFI-TS)'!$C$30:$AE$57,29,FALSE)</f>
        <v>0</v>
      </c>
      <c r="VQ15" s="322">
        <f>VLOOKUP($B15,'Sintesi (CFI-TS)'!$C$30:$AE$57,29,FALSE)</f>
        <v>0</v>
      </c>
      <c r="VR15" s="322">
        <f>VLOOKUP($B15,'Sintesi (CFI-TS)'!$C$30:$AE$57,29,FALSE)</f>
        <v>0</v>
      </c>
      <c r="VS15" s="322">
        <f>VLOOKUP($B15,'Sintesi (CFI-TS)'!$C$30:$AE$57,29,FALSE)</f>
        <v>0</v>
      </c>
      <c r="VT15" s="322">
        <f>VLOOKUP($B15,'Sintesi (CFI-TS)'!$C$30:$AE$57,29,FALSE)</f>
        <v>0</v>
      </c>
      <c r="VU15" s="322">
        <f>VLOOKUP($B15,'Sintesi (CFI-TS)'!$C$30:$AE$57,29,FALSE)</f>
        <v>0</v>
      </c>
      <c r="VV15" s="322">
        <f>VLOOKUP($B15,'Sintesi (CFI-TS)'!$C$30:$AE$57,29,FALSE)</f>
        <v>0</v>
      </c>
      <c r="VW15" s="322">
        <f>VLOOKUP($B15,'Sintesi (CFI-TS)'!$C$30:$AE$57,29,FALSE)</f>
        <v>0</v>
      </c>
      <c r="VX15" s="322">
        <f>VLOOKUP($B15,'Sintesi (CFI-TS)'!$C$30:$AE$57,29,FALSE)</f>
        <v>0</v>
      </c>
      <c r="VY15" s="322">
        <f>VLOOKUP($B15,'Sintesi (CFI-TS)'!$C$30:$AE$57,29,FALSE)</f>
        <v>0</v>
      </c>
      <c r="VZ15" s="322">
        <f>VLOOKUP($B15,'Sintesi (CFI-TS)'!$C$30:$AE$57,29,FALSE)</f>
        <v>0</v>
      </c>
      <c r="WA15" s="322">
        <f>VLOOKUP($B15,'Sintesi (CFI-TS)'!$C$30:$AE$57,29,FALSE)</f>
        <v>0</v>
      </c>
      <c r="WB15" s="322">
        <f>VLOOKUP($B15,'Sintesi (CFI-TS)'!$C$30:$AE$57,29,FALSE)</f>
        <v>0</v>
      </c>
      <c r="WC15" s="322">
        <f>VLOOKUP($B15,'Sintesi (CFI-TS)'!$C$30:$AE$57,29,FALSE)</f>
        <v>0</v>
      </c>
      <c r="WD15" s="322">
        <f>VLOOKUP($B15,'Sintesi (CFI-TS)'!$C$30:$AE$57,29,FALSE)</f>
        <v>0</v>
      </c>
      <c r="WE15" s="322">
        <f>VLOOKUP($B15,'Sintesi (CFI-TS)'!$C$30:$AE$57,29,FALSE)</f>
        <v>0</v>
      </c>
      <c r="WF15" s="322">
        <f>VLOOKUP($B15,'Sintesi (CFI-TS)'!$C$30:$AE$57,29,FALSE)</f>
        <v>0</v>
      </c>
      <c r="WG15" s="322">
        <f>VLOOKUP($B15,'Sintesi (CFI-TS)'!$C$30:$AE$57,29,FALSE)</f>
        <v>0</v>
      </c>
      <c r="WH15" s="322">
        <f>VLOOKUP($B15,'Sintesi (CFI-TS)'!$C$30:$AE$57,29,FALSE)</f>
        <v>0</v>
      </c>
      <c r="WI15" s="322">
        <f>VLOOKUP($B15,'Sintesi (CFI-TS)'!$C$30:$AE$57,29,FALSE)</f>
        <v>0</v>
      </c>
      <c r="WJ15" s="322">
        <f>VLOOKUP($B15,'Sintesi (CFI-TS)'!$C$30:$AE$57,29,FALSE)</f>
        <v>0</v>
      </c>
      <c r="WK15" s="322">
        <f>VLOOKUP($B15,'Sintesi (CFI-TS)'!$C$30:$AE$57,29,FALSE)</f>
        <v>0</v>
      </c>
      <c r="WL15" s="322">
        <f>VLOOKUP($B15,'Sintesi (CFI-TS)'!$C$30:$AE$57,29,FALSE)</f>
        <v>0</v>
      </c>
      <c r="WM15" s="322">
        <f>VLOOKUP($B15,'Sintesi (CFI-TS)'!$C$30:$AE$57,29,FALSE)</f>
        <v>0</v>
      </c>
      <c r="WN15" s="322">
        <f>VLOOKUP($B15,'Sintesi (CFI-TS)'!$C$30:$AE$57,29,FALSE)</f>
        <v>0</v>
      </c>
      <c r="WO15" s="322">
        <f>VLOOKUP($B15,'Sintesi (CFI-TS)'!$C$30:$AE$57,29,FALSE)</f>
        <v>0</v>
      </c>
      <c r="WP15" s="322">
        <f>VLOOKUP($B15,'Sintesi (CFI-TS)'!$C$30:$AE$57,29,FALSE)</f>
        <v>0</v>
      </c>
      <c r="WQ15" s="322">
        <f>VLOOKUP($B15,'Sintesi (CFI-TS)'!$C$30:$AE$57,29,FALSE)</f>
        <v>0</v>
      </c>
      <c r="WR15" s="322">
        <f>VLOOKUP($B15,'Sintesi (CFI-TS)'!$C$30:$AE$57,29,FALSE)</f>
        <v>0</v>
      </c>
      <c r="WS15" s="322">
        <f>VLOOKUP($B15,'Sintesi (CFI-TS)'!$C$30:$AE$57,29,FALSE)</f>
        <v>0</v>
      </c>
      <c r="WT15" s="322">
        <f>VLOOKUP($B15,'Sintesi (CFI-TS)'!$C$30:$AE$57,29,FALSE)</f>
        <v>0</v>
      </c>
      <c r="WU15" s="322">
        <f>VLOOKUP($B15,'Sintesi (CFI-TS)'!$C$30:$AE$57,29,FALSE)</f>
        <v>0</v>
      </c>
      <c r="WV15" s="322">
        <f>VLOOKUP($B15,'Sintesi (CFI-TS)'!$C$30:$AE$57,29,FALSE)</f>
        <v>0</v>
      </c>
      <c r="WW15" s="322">
        <f>VLOOKUP($B15,'Sintesi (CFI-TS)'!$C$30:$AE$57,29,FALSE)</f>
        <v>0</v>
      </c>
      <c r="WX15" s="322">
        <f>VLOOKUP($B15,'Sintesi (CFI-TS)'!$C$30:$AE$57,29,FALSE)</f>
        <v>0</v>
      </c>
      <c r="WY15" s="322">
        <f>VLOOKUP($B15,'Sintesi (CFI-TS)'!$C$30:$AE$57,29,FALSE)</f>
        <v>0</v>
      </c>
      <c r="WZ15" s="322">
        <f>VLOOKUP($B15,'Sintesi (CFI-TS)'!$C$30:$AE$57,29,FALSE)</f>
        <v>0</v>
      </c>
      <c r="XA15" s="322">
        <f>VLOOKUP($B15,'Sintesi (CFI-TS)'!$C$30:$AE$57,29,FALSE)</f>
        <v>0</v>
      </c>
      <c r="XB15" s="322">
        <f>VLOOKUP($B15,'Sintesi (CFI-TS)'!$C$30:$AE$57,29,FALSE)</f>
        <v>0</v>
      </c>
      <c r="XC15" s="322">
        <f>VLOOKUP($B15,'Sintesi (CFI-TS)'!$C$30:$AE$57,29,FALSE)</f>
        <v>0</v>
      </c>
      <c r="XD15" s="322">
        <f>VLOOKUP($B15,'Sintesi (CFI-TS)'!$C$30:$AE$57,29,FALSE)</f>
        <v>0</v>
      </c>
      <c r="XE15" s="322">
        <f>VLOOKUP($B15,'Sintesi (CFI-TS)'!$C$30:$AE$57,29,FALSE)</f>
        <v>0</v>
      </c>
      <c r="XF15" s="322">
        <f>VLOOKUP($B15,'Sintesi (CFI-TS)'!$C$30:$AE$57,29,FALSE)</f>
        <v>0</v>
      </c>
      <c r="XG15" s="322">
        <f>VLOOKUP($B15,'Sintesi (CFI-TS)'!$C$30:$AE$57,29,FALSE)</f>
        <v>0</v>
      </c>
      <c r="XH15" s="322">
        <f>VLOOKUP($B15,'Sintesi (CFI-TS)'!$C$30:$AE$57,29,FALSE)</f>
        <v>0</v>
      </c>
      <c r="XI15" s="322">
        <f>VLOOKUP($B15,'Sintesi (CFI-TS)'!$C$30:$AE$57,29,FALSE)</f>
        <v>0</v>
      </c>
      <c r="XJ15" s="322">
        <f>VLOOKUP($B15,'Sintesi (CFI-TS)'!$C$30:$AE$57,29,FALSE)</f>
        <v>0</v>
      </c>
      <c r="XK15" s="322">
        <f>VLOOKUP($B15,'Sintesi (CFI-TS)'!$C$30:$AE$57,29,FALSE)</f>
        <v>0</v>
      </c>
      <c r="XL15" s="322">
        <f>VLOOKUP($B15,'Sintesi (CFI-TS)'!$C$30:$AE$57,29,FALSE)</f>
        <v>0</v>
      </c>
      <c r="XM15" s="322">
        <f>VLOOKUP($B15,'Sintesi (CFI-TS)'!$C$30:$AE$57,29,FALSE)</f>
        <v>0</v>
      </c>
      <c r="XN15" s="322">
        <f>VLOOKUP($B15,'Sintesi (CFI-TS)'!$C$30:$AE$57,29,FALSE)</f>
        <v>0</v>
      </c>
      <c r="XO15" s="322">
        <f>VLOOKUP($B15,'Sintesi (CFI-TS)'!$C$30:$AE$57,29,FALSE)</f>
        <v>0</v>
      </c>
      <c r="XP15" s="322">
        <f>VLOOKUP($B15,'Sintesi (CFI-TS)'!$C$30:$AE$57,29,FALSE)</f>
        <v>0</v>
      </c>
      <c r="XQ15" s="322">
        <f>VLOOKUP($B15,'Sintesi (CFI-TS)'!$C$30:$AE$57,29,FALSE)</f>
        <v>0</v>
      </c>
      <c r="XR15" s="322">
        <f>VLOOKUP($B15,'Sintesi (CFI-TS)'!$C$30:$AE$57,29,FALSE)</f>
        <v>0</v>
      </c>
      <c r="XS15" s="322">
        <f>VLOOKUP($B15,'Sintesi (CFI-TS)'!$C$30:$AE$57,29,FALSE)</f>
        <v>0</v>
      </c>
      <c r="XT15" s="322">
        <f>VLOOKUP($B15,'Sintesi (CFI-TS)'!$C$30:$AE$57,29,FALSE)</f>
        <v>0</v>
      </c>
      <c r="XU15" s="322">
        <f>VLOOKUP($B15,'Sintesi (CFI-TS)'!$C$30:$AE$57,29,FALSE)</f>
        <v>0</v>
      </c>
      <c r="XV15" s="322">
        <f>VLOOKUP($B15,'Sintesi (CFI-TS)'!$C$30:$AE$57,29,FALSE)</f>
        <v>0</v>
      </c>
      <c r="XW15" s="322">
        <f>VLOOKUP($B15,'Sintesi (CFI-TS)'!$C$30:$AE$57,29,FALSE)</f>
        <v>0</v>
      </c>
      <c r="XX15" s="322">
        <f>VLOOKUP($B15,'Sintesi (CFI-TS)'!$C$30:$AE$57,29,FALSE)</f>
        <v>0</v>
      </c>
      <c r="XY15" s="322">
        <f>VLOOKUP($B15,'Sintesi (CFI-TS)'!$C$30:$AE$57,29,FALSE)</f>
        <v>0</v>
      </c>
      <c r="XZ15" s="322">
        <f>VLOOKUP($B15,'Sintesi (CFI-TS)'!$C$30:$AE$57,29,FALSE)</f>
        <v>0</v>
      </c>
      <c r="YA15" s="322">
        <f>VLOOKUP($B15,'Sintesi (CFI-TS)'!$C$30:$AE$57,29,FALSE)</f>
        <v>0</v>
      </c>
      <c r="YB15" s="322"/>
      <c r="YC15" s="322"/>
      <c r="YD15" s="322"/>
      <c r="YE15" s="501">
        <v>4</v>
      </c>
      <c r="YF15" s="501">
        <v>4</v>
      </c>
      <c r="YG15" s="501">
        <v>4</v>
      </c>
      <c r="YH15" s="501">
        <v>4</v>
      </c>
      <c r="YI15" s="501">
        <v>4</v>
      </c>
      <c r="YJ15" s="501">
        <v>4</v>
      </c>
      <c r="YK15" s="501">
        <v>4</v>
      </c>
      <c r="YL15" s="501">
        <v>4</v>
      </c>
      <c r="YM15" s="501">
        <v>4</v>
      </c>
      <c r="YN15" s="501">
        <v>4</v>
      </c>
      <c r="YO15" s="501">
        <v>4</v>
      </c>
      <c r="YP15" s="501">
        <v>4</v>
      </c>
      <c r="YQ15" s="501">
        <v>4</v>
      </c>
      <c r="YR15" s="501">
        <v>4</v>
      </c>
      <c r="YS15" s="501">
        <v>4</v>
      </c>
      <c r="YT15" s="501">
        <v>4</v>
      </c>
      <c r="YU15" s="501">
        <v>4</v>
      </c>
      <c r="YV15" s="501">
        <v>4</v>
      </c>
      <c r="YW15" s="501">
        <v>4</v>
      </c>
      <c r="YX15" s="501">
        <v>4</v>
      </c>
      <c r="YY15" s="501">
        <v>4</v>
      </c>
      <c r="YZ15" s="501">
        <v>4</v>
      </c>
      <c r="ZA15" s="501">
        <v>4</v>
      </c>
      <c r="ZB15" s="501">
        <f>VLOOKUP($B15,'Sintesi (CFI-TS)'!$C$30:$AE$57,22,FALSE)</f>
        <v>4</v>
      </c>
      <c r="ZC15" s="501">
        <f>VLOOKUP($B15,'Sintesi (CFI-TS)'!$C$30:$AE$57,22,FALSE)</f>
        <v>4</v>
      </c>
      <c r="ZD15" s="501">
        <f>VLOOKUP($B15,'Sintesi (CFI-TS)'!$C$30:$AE$57,22,FALSE)</f>
        <v>4</v>
      </c>
      <c r="ZE15" s="501">
        <f>VLOOKUP($B15,'Sintesi (CFI-TS)'!$C$30:$AE$57,22,FALSE)</f>
        <v>4</v>
      </c>
      <c r="ZF15" s="501">
        <f>VLOOKUP($B15,'Sintesi (CFI-TS)'!$C$30:$AE$57,22,FALSE)</f>
        <v>4</v>
      </c>
      <c r="ZG15" s="501">
        <f>VLOOKUP($B15,'Sintesi (CFI-TS)'!$C$30:$AE$57,22,FALSE)</f>
        <v>4</v>
      </c>
      <c r="ZH15" s="501">
        <f>VLOOKUP($B15,'Sintesi (CFI-TS)'!$C$30:$AE$57,22,FALSE)</f>
        <v>4</v>
      </c>
      <c r="ZI15" s="501">
        <f>VLOOKUP($B15,'Sintesi (CFI-TS)'!$C$30:$AE$57,22,FALSE)</f>
        <v>4</v>
      </c>
      <c r="ZJ15" s="501">
        <f>VLOOKUP($B15,'Sintesi (CFI-TS)'!$C$30:$AE$57,22,FALSE)</f>
        <v>4</v>
      </c>
      <c r="ZK15" s="501">
        <f>VLOOKUP($B15,'Sintesi (CFI-TS)'!$C$30:$AE$57,22,FALSE)</f>
        <v>4</v>
      </c>
      <c r="ZL15" s="501">
        <f>VLOOKUP($B15,'Sintesi (CFI-TS)'!$C$30:$AE$57,22,FALSE)</f>
        <v>4</v>
      </c>
      <c r="ZM15" s="501">
        <f>VLOOKUP($B15,'Sintesi (CFI-TS)'!$C$30:$AE$57,22,FALSE)</f>
        <v>4</v>
      </c>
      <c r="ZN15" s="501">
        <f>VLOOKUP($B15,'Sintesi (CFI-TS)'!$C$30:$AE$57,22,FALSE)</f>
        <v>4</v>
      </c>
      <c r="ZO15" s="501">
        <f>VLOOKUP($B15,'Sintesi (CFI-TS)'!$C$30:$AE$57,22,FALSE)</f>
        <v>4</v>
      </c>
      <c r="ZP15" s="501">
        <f>VLOOKUP($B15,'Sintesi (CFI-TS)'!$C$30:$AE$57,22,FALSE)</f>
        <v>4</v>
      </c>
      <c r="ZQ15" s="501">
        <f>VLOOKUP($B15,'Sintesi (CFI-TS)'!$C$30:$AE$57,22,FALSE)</f>
        <v>4</v>
      </c>
      <c r="ZR15" s="501">
        <f>VLOOKUP($B15,'Sintesi (CFI-TS)'!$C$30:$AE$57,22,FALSE)</f>
        <v>4</v>
      </c>
      <c r="ZS15" s="501">
        <f>VLOOKUP($B15,'Sintesi (CFI-TS)'!$C$30:$AE$57,22,FALSE)</f>
        <v>4</v>
      </c>
      <c r="ZT15" s="501">
        <f>VLOOKUP($B15,'Sintesi (CFI-TS)'!$C$30:$AE$57,22,FALSE)</f>
        <v>4</v>
      </c>
      <c r="ZU15" s="501">
        <f>VLOOKUP($B15,'Sintesi (CFI-TS)'!$C$30:$AE$57,22,FALSE)</f>
        <v>4</v>
      </c>
      <c r="ZV15" s="501">
        <f>VLOOKUP($B15,'Sintesi (CFI-TS)'!$C$30:$AE$57,22,FALSE)</f>
        <v>4</v>
      </c>
      <c r="ZW15" s="501">
        <f>VLOOKUP($B15,'Sintesi (CFI-TS)'!$C$30:$AE$57,22,FALSE)</f>
        <v>4</v>
      </c>
      <c r="ZX15" s="501">
        <f>VLOOKUP($B15,'Sintesi (CFI-TS)'!$C$30:$AE$57,22,FALSE)</f>
        <v>4</v>
      </c>
      <c r="ZY15" s="501">
        <f>VLOOKUP($B15,'Sintesi (CFI-TS)'!$C$30:$AE$57,22,FALSE)</f>
        <v>4</v>
      </c>
      <c r="ZZ15" s="501">
        <f>VLOOKUP($B15,'Sintesi (CFI-TS)'!$C$30:$AE$57,22,FALSE)</f>
        <v>4</v>
      </c>
      <c r="AAA15" s="501">
        <f>VLOOKUP($B15,'Sintesi (CFI-TS)'!$C$30:$AE$57,22,FALSE)</f>
        <v>4</v>
      </c>
      <c r="AAB15" s="501">
        <f>VLOOKUP($B15,'Sintesi (CFI-TS)'!$C$30:$AE$57,22,FALSE)</f>
        <v>4</v>
      </c>
      <c r="AAC15" s="501">
        <f>VLOOKUP($B15,'Sintesi (CFI-TS)'!$C$30:$AE$57,22,FALSE)</f>
        <v>4</v>
      </c>
      <c r="AAD15" s="501">
        <f>VLOOKUP($B15,'Sintesi (CFI-TS)'!$C$30:$AE$57,22,FALSE)</f>
        <v>4</v>
      </c>
      <c r="AAE15" s="501">
        <f>VLOOKUP($B15,'Sintesi (CFI-TS)'!$C$30:$AE$57,22,FALSE)</f>
        <v>4</v>
      </c>
      <c r="AAF15" s="501">
        <f>VLOOKUP($B15,'Sintesi (CFI-TS)'!$C$30:$AE$57,22,FALSE)</f>
        <v>4</v>
      </c>
      <c r="AAG15" s="501">
        <f>VLOOKUP($B15,'Sintesi (CFI-TS)'!$C$30:$AE$57,22,FALSE)</f>
        <v>4</v>
      </c>
      <c r="AAH15" s="501">
        <f>VLOOKUP($B15,'Sintesi (CFI-TS)'!$C$30:$AE$57,22,FALSE)</f>
        <v>4</v>
      </c>
      <c r="AAI15" s="501">
        <f>VLOOKUP($B15,'Sintesi (CFI-TS)'!$C$30:$AE$57,22,FALSE)</f>
        <v>4</v>
      </c>
      <c r="AAJ15" s="501">
        <f>VLOOKUP($B15,'Sintesi (CFI-TS)'!$C$30:$AE$57,22,FALSE)</f>
        <v>4</v>
      </c>
      <c r="AAK15" s="501">
        <f>VLOOKUP($B15,'Sintesi (CFI-TS)'!$C$30:$AE$57,22,FALSE)</f>
        <v>4</v>
      </c>
      <c r="AAL15" s="501">
        <f>VLOOKUP($B15,'Sintesi (CFI-TS)'!$C$30:$AE$57,22,FALSE)</f>
        <v>4</v>
      </c>
      <c r="AAM15" s="501">
        <f>VLOOKUP($B15,'Sintesi (CFI-TS)'!$C$30:$AE$57,22,FALSE)</f>
        <v>4</v>
      </c>
      <c r="AAN15" s="501">
        <f>VLOOKUP($B15,'Sintesi (CFI-TS)'!$C$30:$AE$57,22,FALSE)</f>
        <v>4</v>
      </c>
      <c r="AAO15" s="501">
        <f>VLOOKUP($B15,'Sintesi (CFI-TS)'!$C$30:$AE$57,22,FALSE)</f>
        <v>4</v>
      </c>
      <c r="AAP15" s="501">
        <f>VLOOKUP($B15,'Sintesi (CFI-TS)'!$C$30:$AE$57,22,FALSE)</f>
        <v>4</v>
      </c>
      <c r="AAQ15" s="501">
        <f>VLOOKUP($B15,'Sintesi (CFI-TS)'!$C$30:$AE$57,22,FALSE)</f>
        <v>4</v>
      </c>
      <c r="AAR15" s="501">
        <f>VLOOKUP($B15,'Sintesi (CFI-TS)'!$C$30:$AE$57,22,FALSE)</f>
        <v>4</v>
      </c>
      <c r="AAS15" s="501">
        <f>VLOOKUP($B15,'Sintesi (CFI-TS)'!$C$30:$AE$57,22,FALSE)</f>
        <v>4</v>
      </c>
      <c r="AAT15" s="501">
        <f>VLOOKUP($B15,'Sintesi (CFI-TS)'!$C$30:$AE$57,22,FALSE)</f>
        <v>4</v>
      </c>
      <c r="AAU15" s="501">
        <f>VLOOKUP($B15,'Sintesi (CFI-TS)'!$C$30:$AE$57,22,FALSE)</f>
        <v>4</v>
      </c>
      <c r="AAV15" s="501">
        <f>VLOOKUP($B15,'Sintesi (CFI-TS)'!$C$30:$AE$57,22,FALSE)</f>
        <v>4</v>
      </c>
      <c r="AAW15" s="501">
        <f>VLOOKUP($B15,'Sintesi (CFI-TS)'!$C$30:$AE$57,22,FALSE)</f>
        <v>4</v>
      </c>
      <c r="AAX15" s="501">
        <f>VLOOKUP($B15,'Sintesi (CFI-TS)'!$C$30:$AE$57,22,FALSE)</f>
        <v>4</v>
      </c>
      <c r="AAY15" s="501">
        <f>VLOOKUP($B15,'Sintesi (CFI-TS)'!$C$30:$AE$57,22,FALSE)</f>
        <v>4</v>
      </c>
      <c r="AAZ15" s="501">
        <f>VLOOKUP($B15,'Sintesi (CFI-TS)'!$C$30:$AE$57,22,FALSE)</f>
        <v>4</v>
      </c>
      <c r="ABA15" s="501">
        <f>VLOOKUP($B15,'Sintesi (CFI-TS)'!$C$30:$AE$57,22,FALSE)</f>
        <v>4</v>
      </c>
      <c r="ABB15" s="501">
        <f>VLOOKUP($B15,'Sintesi (CFI-TS)'!$C$30:$AE$57,22,FALSE)</f>
        <v>4</v>
      </c>
      <c r="ABC15" s="501">
        <f>VLOOKUP($B15,'Sintesi (CFI-TS)'!$C$30:$AE$57,22,FALSE)</f>
        <v>4</v>
      </c>
      <c r="ABD15" s="501">
        <f>VLOOKUP($B15,'Sintesi (CFI-TS)'!$C$30:$AE$57,22,FALSE)</f>
        <v>4</v>
      </c>
      <c r="ABE15" s="501">
        <f>VLOOKUP($B15,'Sintesi (CFI-TS)'!$C$30:$AE$57,22,FALSE)</f>
        <v>4</v>
      </c>
      <c r="ABF15" s="501">
        <f>VLOOKUP($B15,'Sintesi (CFI-TS)'!$C$30:$AE$57,22,FALSE)</f>
        <v>4</v>
      </c>
      <c r="ABG15" s="501">
        <f>VLOOKUP($B15,'Sintesi (CFI-TS)'!$C$30:$AE$57,22,FALSE)</f>
        <v>4</v>
      </c>
      <c r="ABH15" s="501">
        <f>VLOOKUP($B15,'Sintesi (CFI-TS)'!$C$30:$AE$57,22,FALSE)</f>
        <v>4</v>
      </c>
      <c r="ABI15" s="501">
        <f>VLOOKUP($B15,'Sintesi (CFI-TS)'!$C$30:$AE$57,22,FALSE)</f>
        <v>4</v>
      </c>
      <c r="ABJ15" s="501">
        <f>VLOOKUP($B15,'Sintesi (CFI-TS)'!$C$30:$AE$57,22,FALSE)</f>
        <v>4</v>
      </c>
      <c r="ABK15" s="501">
        <f>VLOOKUP($B15,'Sintesi (CFI-TS)'!$C$30:$AE$57,22,FALSE)</f>
        <v>4</v>
      </c>
      <c r="ABL15" s="501">
        <f>VLOOKUP($B15,'Sintesi (CFI-TS)'!$C$30:$AE$57,22,FALSE)</f>
        <v>4</v>
      </c>
      <c r="ABM15" s="501">
        <f>VLOOKUP($B15,'Sintesi (CFI-TS)'!$C$30:$AE$57,22,FALSE)</f>
        <v>4</v>
      </c>
      <c r="ABN15" s="501">
        <f>VLOOKUP($B15,'Sintesi (CFI-TS)'!$C$30:$AE$57,22,FALSE)</f>
        <v>4</v>
      </c>
      <c r="ABO15" s="501">
        <f>VLOOKUP($B15,'Sintesi (CFI-TS)'!$C$30:$AE$57,22,FALSE)</f>
        <v>4</v>
      </c>
      <c r="ABP15" s="501">
        <f>VLOOKUP($B15,'Sintesi (CFI-TS)'!$C$30:$AE$57,22,FALSE)</f>
        <v>4</v>
      </c>
      <c r="ABQ15" s="501">
        <f>VLOOKUP($B15,'Sintesi (CFI-TS)'!$C$30:$AE$57,22,FALSE)</f>
        <v>4</v>
      </c>
      <c r="ABR15" s="501">
        <f>VLOOKUP($B15,'Sintesi (CFI-TS)'!$C$30:$AE$57,22,FALSE)</f>
        <v>4</v>
      </c>
      <c r="ABS15" s="501">
        <f>VLOOKUP($B15,'Sintesi (CFI-TS)'!$C$30:$AE$57,22,FALSE)</f>
        <v>4</v>
      </c>
      <c r="ABT15" s="501">
        <f>VLOOKUP($B15,'Sintesi (CFI-TS)'!$C$30:$AE$57,22,FALSE)</f>
        <v>4</v>
      </c>
      <c r="ABU15" s="501">
        <f>VLOOKUP($B15,'Sintesi (CFI-TS)'!$C$30:$AE$57,22,FALSE)</f>
        <v>4</v>
      </c>
      <c r="ABV15" s="501">
        <f>VLOOKUP($B15,'Sintesi (CFI-TS)'!$C$30:$AE$57,22,FALSE)</f>
        <v>4</v>
      </c>
      <c r="ABW15" s="501">
        <f>VLOOKUP($B15,'Sintesi (CFI-TS)'!$C$30:$AE$57,22,FALSE)</f>
        <v>4</v>
      </c>
      <c r="ABX15" s="501">
        <f>VLOOKUP($B15,'Sintesi (CFI-TS)'!$C$30:$AE$57,22,FALSE)</f>
        <v>4</v>
      </c>
      <c r="ABY15" s="501">
        <f>VLOOKUP($B15,'Sintesi (CFI-TS)'!$C$30:$AE$57,22,FALSE)</f>
        <v>4</v>
      </c>
      <c r="ABZ15" s="501">
        <f>VLOOKUP($B15,'Sintesi (CFI-TS)'!$C$30:$AE$57,22,FALSE)</f>
        <v>4</v>
      </c>
      <c r="ACA15" s="501">
        <f>VLOOKUP($B15,'Sintesi (CFI-TS)'!$C$30:$AE$57,22,FALSE)</f>
        <v>4</v>
      </c>
      <c r="ACB15" s="501">
        <f>VLOOKUP($B15,'Sintesi (CFI-TS)'!$C$30:$AE$57,22,FALSE)</f>
        <v>4</v>
      </c>
      <c r="ACC15" s="501">
        <f>VLOOKUP($B15,'Sintesi (CFI-TS)'!$C$30:$AE$57,22,FALSE)</f>
        <v>4</v>
      </c>
      <c r="ACD15" s="501">
        <f>VLOOKUP($B15,'Sintesi (CFI-TS)'!$C$30:$AE$57,22,FALSE)</f>
        <v>4</v>
      </c>
      <c r="ACE15" s="501"/>
      <c r="ACF15" s="501"/>
      <c r="ACG15" s="501"/>
      <c r="ACH15" s="86"/>
      <c r="ACI15" s="88">
        <v>0</v>
      </c>
      <c r="ACJ15" s="89">
        <v>43271</v>
      </c>
      <c r="ACK15" s="89">
        <v>43315</v>
      </c>
      <c r="ACL15" s="80">
        <v>2</v>
      </c>
      <c r="ACM15" s="80">
        <v>3</v>
      </c>
      <c r="ACN15" s="80">
        <v>5</v>
      </c>
      <c r="ACO15" s="80">
        <v>5</v>
      </c>
      <c r="ACP15" s="80">
        <v>5</v>
      </c>
      <c r="ACQ15" s="80">
        <v>7</v>
      </c>
      <c r="ACR15" s="80">
        <v>9</v>
      </c>
      <c r="ACS15" s="80">
        <v>11</v>
      </c>
      <c r="ACT15" s="80">
        <v>13</v>
      </c>
      <c r="ACU15" s="80">
        <v>13</v>
      </c>
      <c r="ACV15" s="80">
        <v>13</v>
      </c>
      <c r="ACW15" s="80">
        <v>15</v>
      </c>
      <c r="ACX15" s="80">
        <v>17</v>
      </c>
      <c r="ACY15" s="80">
        <v>17</v>
      </c>
      <c r="ACZ15" s="80">
        <v>19</v>
      </c>
      <c r="ADA15" s="80">
        <v>19</v>
      </c>
      <c r="ADB15" s="80">
        <v>21</v>
      </c>
      <c r="ADC15" s="80">
        <v>21</v>
      </c>
      <c r="ADD15" s="80">
        <v>21</v>
      </c>
      <c r="ADE15" s="80">
        <v>21</v>
      </c>
      <c r="ADF15" s="80">
        <v>21</v>
      </c>
      <c r="ADG15" s="80">
        <v>24</v>
      </c>
      <c r="ADH15" s="80">
        <v>24</v>
      </c>
      <c r="ADI15" s="80">
        <v>24</v>
      </c>
      <c r="ADJ15" s="80">
        <v>24</v>
      </c>
      <c r="ADK15" s="80">
        <v>24</v>
      </c>
      <c r="ADL15" s="80">
        <v>24</v>
      </c>
      <c r="ADM15" s="80">
        <v>24</v>
      </c>
      <c r="ADN15" s="80">
        <v>24</v>
      </c>
      <c r="ADO15" s="80">
        <v>24</v>
      </c>
      <c r="ADP15" s="80">
        <v>24</v>
      </c>
      <c r="ADQ15" s="80">
        <v>24</v>
      </c>
      <c r="ADR15" s="80">
        <v>24</v>
      </c>
      <c r="ADS15" s="80">
        <v>24</v>
      </c>
      <c r="ADT15" s="80">
        <v>24</v>
      </c>
      <c r="ADU15" s="80">
        <v>24</v>
      </c>
      <c r="ADV15" s="80">
        <v>24</v>
      </c>
      <c r="ADW15" s="80">
        <v>24</v>
      </c>
      <c r="ADX15" s="80">
        <v>24</v>
      </c>
      <c r="ADY15" s="80">
        <v>24</v>
      </c>
      <c r="ADZ15" s="80">
        <v>24</v>
      </c>
      <c r="AEA15" s="80">
        <v>24</v>
      </c>
      <c r="AEB15" s="80">
        <v>24</v>
      </c>
      <c r="AEC15" s="80">
        <v>24</v>
      </c>
      <c r="AED15" s="80">
        <v>24</v>
      </c>
      <c r="AEE15" s="80">
        <v>0</v>
      </c>
      <c r="AEF15" s="80">
        <v>0</v>
      </c>
      <c r="AEG15" s="80">
        <v>0</v>
      </c>
      <c r="AEH15" s="80">
        <v>0</v>
      </c>
      <c r="AEI15" s="80">
        <v>0</v>
      </c>
      <c r="AEJ15" s="80">
        <v>0</v>
      </c>
      <c r="AEK15" s="80">
        <v>0</v>
      </c>
      <c r="AEL15" s="80">
        <v>0</v>
      </c>
      <c r="AEM15" s="80">
        <v>0</v>
      </c>
      <c r="AEN15" s="80">
        <v>0</v>
      </c>
      <c r="AEO15" s="80">
        <v>0</v>
      </c>
      <c r="AEP15" s="80">
        <v>0</v>
      </c>
      <c r="AEQ15" s="80">
        <v>0</v>
      </c>
      <c r="AER15" s="80">
        <v>0</v>
      </c>
      <c r="AES15" s="80">
        <v>0</v>
      </c>
      <c r="AET15" s="80">
        <v>0</v>
      </c>
      <c r="AEU15" s="80">
        <v>0</v>
      </c>
      <c r="AEV15" s="80">
        <v>0</v>
      </c>
      <c r="AEW15" s="80">
        <v>0</v>
      </c>
      <c r="AEX15" s="80">
        <v>0</v>
      </c>
      <c r="AEY15" s="80">
        <v>0</v>
      </c>
      <c r="AEZ15" s="80">
        <v>0</v>
      </c>
      <c r="AFA15" s="80">
        <v>0</v>
      </c>
      <c r="AFB15" s="80">
        <v>0</v>
      </c>
      <c r="AFC15" s="80">
        <v>0</v>
      </c>
      <c r="AFD15" s="80">
        <v>0</v>
      </c>
      <c r="AFE15" s="80">
        <v>0</v>
      </c>
      <c r="AFF15" s="80">
        <v>0</v>
      </c>
      <c r="AFG15" s="80">
        <v>0</v>
      </c>
      <c r="AFH15" s="80">
        <v>0</v>
      </c>
      <c r="AFI15" s="80">
        <v>0</v>
      </c>
      <c r="AFJ15" s="80">
        <v>0</v>
      </c>
      <c r="AFK15" s="80">
        <v>0</v>
      </c>
      <c r="AFL15" s="80">
        <v>0</v>
      </c>
      <c r="AFM15" s="80">
        <v>0</v>
      </c>
      <c r="AFN15" s="80">
        <v>0</v>
      </c>
      <c r="AFO15" s="80">
        <v>0</v>
      </c>
      <c r="AFP15" s="80">
        <v>0</v>
      </c>
      <c r="AFQ15" s="80">
        <v>0</v>
      </c>
      <c r="AFR15" s="80">
        <v>0</v>
      </c>
      <c r="AFS15" s="80">
        <v>0</v>
      </c>
      <c r="AFT15" s="80">
        <v>0</v>
      </c>
      <c r="AFU15" s="80">
        <v>0</v>
      </c>
      <c r="AFV15" s="80">
        <v>0</v>
      </c>
      <c r="AFW15" s="80">
        <v>0</v>
      </c>
      <c r="AFX15" s="80">
        <v>0</v>
      </c>
      <c r="AFY15" s="80">
        <v>0</v>
      </c>
      <c r="AFZ15" s="80">
        <v>0</v>
      </c>
      <c r="AGA15" s="80">
        <v>0</v>
      </c>
      <c r="AGB15" s="80">
        <v>0</v>
      </c>
      <c r="AGC15" s="80">
        <v>0</v>
      </c>
      <c r="AGD15" s="80">
        <v>0</v>
      </c>
      <c r="AGE15" s="80">
        <v>0</v>
      </c>
      <c r="AGF15" s="80">
        <v>0</v>
      </c>
      <c r="AGG15" s="80">
        <v>0</v>
      </c>
      <c r="AGH15" s="80">
        <v>0</v>
      </c>
      <c r="AGI15" s="177"/>
      <c r="AGJ15" s="177"/>
      <c r="AGK15" s="177"/>
      <c r="AGL15" s="177"/>
      <c r="AGM15" s="177"/>
    </row>
    <row r="16" spans="1:16377" s="104" customFormat="1" ht="12.75" customHeight="1">
      <c r="A16" s="74" t="str">
        <f>IF('Sintesi (CFI-TS)'!B40&lt;&gt;"",'Sintesi (CFI-TS)'!B40,"")</f>
        <v>P59-Deploy &amp; Change CRMT</v>
      </c>
      <c r="B16" s="145" t="str">
        <f>IF('Sintesi (CFI-TS)'!C40&lt;&gt;"",'Sintesi (CFI-TS)'!C40,"")</f>
        <v>AO004511_YYY64</v>
      </c>
      <c r="C16" s="74" t="str">
        <f>IF('Sintesi (CFI-TS)'!N40&lt;&gt;"",'Sintesi (CFI-TS)'!N40,"")</f>
        <v>Piano di Rientro</v>
      </c>
      <c r="D16" s="75">
        <f>'Sintesi (CFI-TS)'!W40</f>
        <v>0</v>
      </c>
      <c r="E16" s="75">
        <f>'Sintesi (CFI-TS)'!X40</f>
        <v>0</v>
      </c>
      <c r="F16" s="75">
        <f>'Sintesi (CFI-TS)'!Y40</f>
        <v>0</v>
      </c>
      <c r="G16" s="175">
        <v>1</v>
      </c>
      <c r="H16" s="183">
        <v>43271</v>
      </c>
      <c r="I16" s="183">
        <v>43315</v>
      </c>
      <c r="J16" s="78">
        <f t="shared" si="123"/>
        <v>33</v>
      </c>
      <c r="K16" s="78">
        <v>0</v>
      </c>
      <c r="L16" s="79">
        <f t="shared" si="122"/>
        <v>0</v>
      </c>
      <c r="M16" s="80">
        <v>0</v>
      </c>
      <c r="N16" s="80">
        <v>0</v>
      </c>
      <c r="O16" s="80">
        <v>0</v>
      </c>
      <c r="P16" s="80">
        <v>0</v>
      </c>
      <c r="Q16" s="80">
        <v>0</v>
      </c>
      <c r="R16" s="80">
        <v>0</v>
      </c>
      <c r="S16" s="80">
        <v>0</v>
      </c>
      <c r="T16" s="80">
        <v>0</v>
      </c>
      <c r="U16" s="80">
        <v>0</v>
      </c>
      <c r="V16" s="80">
        <v>0</v>
      </c>
      <c r="W16" s="80">
        <v>0</v>
      </c>
      <c r="X16" s="80">
        <v>0</v>
      </c>
      <c r="Y16" s="80">
        <v>0</v>
      </c>
      <c r="Z16" s="80">
        <v>0</v>
      </c>
      <c r="AA16" s="80">
        <v>0</v>
      </c>
      <c r="AB16" s="80">
        <v>0</v>
      </c>
      <c r="AC16" s="80">
        <v>0</v>
      </c>
      <c r="AD16" s="80">
        <v>0</v>
      </c>
      <c r="AE16" s="80">
        <v>0</v>
      </c>
      <c r="AF16" s="80">
        <v>0</v>
      </c>
      <c r="AG16" s="80">
        <v>0</v>
      </c>
      <c r="AH16" s="80">
        <v>0</v>
      </c>
      <c r="AI16" s="80">
        <v>0</v>
      </c>
      <c r="AJ16" s="80">
        <v>0</v>
      </c>
      <c r="AK16" s="80">
        <v>0</v>
      </c>
      <c r="AL16" s="80">
        <v>0</v>
      </c>
      <c r="AM16" s="80">
        <v>0</v>
      </c>
      <c r="AN16" s="80">
        <v>0</v>
      </c>
      <c r="AO16" s="80">
        <v>0</v>
      </c>
      <c r="AP16" s="80">
        <v>0</v>
      </c>
      <c r="AQ16" s="80">
        <v>0</v>
      </c>
      <c r="AR16" s="80">
        <v>0</v>
      </c>
      <c r="AS16" s="80">
        <v>0</v>
      </c>
      <c r="AT16" s="80">
        <v>0</v>
      </c>
      <c r="AU16" s="80">
        <v>0</v>
      </c>
      <c r="AV16" s="80">
        <v>0</v>
      </c>
      <c r="AW16" s="80">
        <v>0</v>
      </c>
      <c r="AX16" s="80">
        <v>0</v>
      </c>
      <c r="AY16" s="80">
        <v>0</v>
      </c>
      <c r="AZ16" s="80">
        <v>0</v>
      </c>
      <c r="BA16" s="80">
        <v>0</v>
      </c>
      <c r="BB16" s="80">
        <v>0</v>
      </c>
      <c r="BC16" s="80">
        <v>0</v>
      </c>
      <c r="BD16" s="80">
        <v>0</v>
      </c>
      <c r="BE16" s="80">
        <v>0</v>
      </c>
      <c r="BF16" s="80">
        <v>0</v>
      </c>
      <c r="BG16" s="80">
        <v>0</v>
      </c>
      <c r="BH16" s="80">
        <v>0</v>
      </c>
      <c r="BI16" s="80">
        <v>0</v>
      </c>
      <c r="BJ16" s="80">
        <v>0</v>
      </c>
      <c r="BK16" s="80">
        <v>0</v>
      </c>
      <c r="BL16" s="80">
        <v>0</v>
      </c>
      <c r="BM16" s="80">
        <v>0</v>
      </c>
      <c r="BN16" s="80">
        <v>0</v>
      </c>
      <c r="BO16" s="80">
        <v>0</v>
      </c>
      <c r="BP16" s="80">
        <v>0</v>
      </c>
      <c r="BQ16" s="80">
        <v>0</v>
      </c>
      <c r="BR16" s="80">
        <v>0</v>
      </c>
      <c r="BS16" s="80">
        <v>0</v>
      </c>
      <c r="BT16" s="80">
        <v>0</v>
      </c>
      <c r="BU16" s="80">
        <v>0</v>
      </c>
      <c r="BV16" s="80">
        <v>0</v>
      </c>
      <c r="BW16" s="80">
        <v>0</v>
      </c>
      <c r="BX16" s="80">
        <v>0</v>
      </c>
      <c r="BY16" s="80">
        <v>0</v>
      </c>
      <c r="BZ16" s="80">
        <v>0</v>
      </c>
      <c r="CA16" s="80">
        <v>0</v>
      </c>
      <c r="CB16" s="80">
        <v>0</v>
      </c>
      <c r="CC16" s="80">
        <v>0</v>
      </c>
      <c r="CD16" s="80">
        <v>0</v>
      </c>
      <c r="CE16" s="80">
        <v>0</v>
      </c>
      <c r="CF16" s="80">
        <v>0</v>
      </c>
      <c r="CG16" s="80">
        <v>0</v>
      </c>
      <c r="CH16" s="80">
        <v>0</v>
      </c>
      <c r="CI16" s="80">
        <v>0</v>
      </c>
      <c r="CJ16" s="80">
        <v>0</v>
      </c>
      <c r="CK16" s="80">
        <v>0</v>
      </c>
      <c r="CL16" s="80">
        <v>0</v>
      </c>
      <c r="CM16" s="80">
        <v>0</v>
      </c>
      <c r="CN16" s="80">
        <v>0</v>
      </c>
      <c r="CO16" s="80">
        <v>0</v>
      </c>
      <c r="CP16" s="80">
        <v>0</v>
      </c>
      <c r="CQ16" s="80">
        <v>0</v>
      </c>
      <c r="CR16" s="80">
        <v>0</v>
      </c>
      <c r="CS16" s="80">
        <v>0</v>
      </c>
      <c r="CT16" s="80">
        <v>0</v>
      </c>
      <c r="CU16" s="80">
        <v>0</v>
      </c>
      <c r="CV16" s="80">
        <v>0</v>
      </c>
      <c r="CW16" s="80">
        <v>0</v>
      </c>
      <c r="CX16" s="80">
        <v>0</v>
      </c>
      <c r="CY16" s="80">
        <v>0</v>
      </c>
      <c r="CZ16" s="80">
        <v>0</v>
      </c>
      <c r="DA16" s="80">
        <v>0</v>
      </c>
      <c r="DB16" s="80">
        <v>0</v>
      </c>
      <c r="DC16" s="80">
        <v>0</v>
      </c>
      <c r="DD16" s="80">
        <v>0</v>
      </c>
      <c r="DE16" s="80">
        <v>0</v>
      </c>
      <c r="DF16" s="80">
        <v>0</v>
      </c>
      <c r="DG16" s="80">
        <v>0</v>
      </c>
      <c r="DH16" s="80">
        <v>0</v>
      </c>
      <c r="DI16" s="80">
        <v>0</v>
      </c>
      <c r="DJ16" s="80"/>
      <c r="DK16" s="80"/>
      <c r="DL16" s="80"/>
      <c r="DM16" s="80"/>
      <c r="DN16" s="80"/>
      <c r="DO16" s="80"/>
      <c r="DP16" s="318">
        <v>0</v>
      </c>
      <c r="DQ16" s="318">
        <v>0</v>
      </c>
      <c r="DR16" s="318">
        <v>0</v>
      </c>
      <c r="DS16" s="318">
        <v>0</v>
      </c>
      <c r="DT16" s="318">
        <v>0</v>
      </c>
      <c r="DU16" s="318">
        <v>0</v>
      </c>
      <c r="DV16" s="318">
        <v>0</v>
      </c>
      <c r="DW16" s="318">
        <v>0</v>
      </c>
      <c r="DX16" s="318">
        <v>0</v>
      </c>
      <c r="DY16" s="318">
        <v>0</v>
      </c>
      <c r="DZ16" s="318">
        <v>0</v>
      </c>
      <c r="EA16" s="318">
        <v>0</v>
      </c>
      <c r="EB16" s="318">
        <v>0</v>
      </c>
      <c r="EC16" s="318">
        <v>0</v>
      </c>
      <c r="ED16" s="318">
        <v>0</v>
      </c>
      <c r="EE16" s="318">
        <v>0</v>
      </c>
      <c r="EF16" s="318">
        <v>0</v>
      </c>
      <c r="EG16" s="318">
        <v>0</v>
      </c>
      <c r="EH16" s="318">
        <v>0</v>
      </c>
      <c r="EI16" s="318">
        <v>0</v>
      </c>
      <c r="EJ16" s="318">
        <v>0</v>
      </c>
      <c r="EK16" s="318">
        <v>0</v>
      </c>
      <c r="EL16" s="318">
        <v>0</v>
      </c>
      <c r="EM16" s="318">
        <f>VLOOKUP($B16,'Sintesi (CFI-TS)'!$C$30:$AE$57,25,FALSE)</f>
        <v>0</v>
      </c>
      <c r="EN16" s="318">
        <f>VLOOKUP($B16,'Sintesi (CFI-TS)'!$C$30:$AE$57,25,FALSE)</f>
        <v>0</v>
      </c>
      <c r="EO16" s="318">
        <f>VLOOKUP($B16,'Sintesi (CFI-TS)'!$C$30:$AE$57,25,FALSE)</f>
        <v>0</v>
      </c>
      <c r="EP16" s="318">
        <f>VLOOKUP($B16,'Sintesi (CFI-TS)'!$C$30:$AE$57,25,FALSE)</f>
        <v>0</v>
      </c>
      <c r="EQ16" s="318">
        <f>VLOOKUP($B16,'Sintesi (CFI-TS)'!$C$30:$AE$57,25,FALSE)</f>
        <v>0</v>
      </c>
      <c r="ER16" s="318">
        <f>VLOOKUP($B16,'Sintesi (CFI-TS)'!$C$30:$AE$57,25,FALSE)</f>
        <v>0</v>
      </c>
      <c r="ES16" s="318">
        <f>VLOOKUP($B16,'Sintesi (CFI-TS)'!$C$30:$AE$57,25,FALSE)</f>
        <v>0</v>
      </c>
      <c r="ET16" s="318">
        <f>VLOOKUP($B16,'Sintesi (CFI-TS)'!$C$30:$AE$57,25,FALSE)</f>
        <v>0</v>
      </c>
      <c r="EU16" s="318">
        <f>VLOOKUP($B16,'Sintesi (CFI-TS)'!$C$30:$AE$57,25,FALSE)</f>
        <v>0</v>
      </c>
      <c r="EV16" s="318">
        <f>VLOOKUP($B16,'Sintesi (CFI-TS)'!$C$30:$AE$57,25,FALSE)</f>
        <v>0</v>
      </c>
      <c r="EW16" s="318">
        <f>VLOOKUP($B16,'Sintesi (CFI-TS)'!$C$30:$AE$57,25,FALSE)</f>
        <v>0</v>
      </c>
      <c r="EX16" s="318">
        <f>VLOOKUP($B16,'Sintesi (CFI-TS)'!$C$30:$AE$57,25,FALSE)</f>
        <v>0</v>
      </c>
      <c r="EY16" s="318">
        <f>VLOOKUP($B16,'Sintesi (CFI-TS)'!$C$30:$AE$57,25,FALSE)</f>
        <v>0</v>
      </c>
      <c r="EZ16" s="318">
        <f>VLOOKUP($B16,'Sintesi (CFI-TS)'!$C$30:$AE$57,25,FALSE)</f>
        <v>0</v>
      </c>
      <c r="FA16" s="318">
        <f>VLOOKUP($B16,'Sintesi (CFI-TS)'!$C$30:$AE$57,25,FALSE)</f>
        <v>0</v>
      </c>
      <c r="FB16" s="318">
        <f>VLOOKUP($B16,'Sintesi (CFI-TS)'!$C$30:$AE$57,25,FALSE)</f>
        <v>0</v>
      </c>
      <c r="FC16" s="318">
        <f>VLOOKUP($B16,'Sintesi (CFI-TS)'!$C$30:$AE$57,25,FALSE)</f>
        <v>0</v>
      </c>
      <c r="FD16" s="318">
        <f>VLOOKUP($B16,'Sintesi (CFI-TS)'!$C$30:$AE$57,25,FALSE)</f>
        <v>0</v>
      </c>
      <c r="FE16" s="318">
        <f>VLOOKUP($B16,'Sintesi (CFI-TS)'!$C$30:$AE$57,25,FALSE)</f>
        <v>0</v>
      </c>
      <c r="FF16" s="318">
        <f>VLOOKUP($B16,'Sintesi (CFI-TS)'!$C$30:$AE$57,25,FALSE)</f>
        <v>0</v>
      </c>
      <c r="FG16" s="318">
        <f>VLOOKUP($B16,'Sintesi (CFI-TS)'!$C$30:$AE$57,25,FALSE)</f>
        <v>0</v>
      </c>
      <c r="FH16" s="318">
        <f>VLOOKUP($B16,'Sintesi (CFI-TS)'!$C$30:$AE$57,25,FALSE)</f>
        <v>0</v>
      </c>
      <c r="FI16" s="318">
        <f>VLOOKUP($B16,'Sintesi (CFI-TS)'!$C$30:$AE$57,25,FALSE)</f>
        <v>0</v>
      </c>
      <c r="FJ16" s="318">
        <f>VLOOKUP($B16,'Sintesi (CFI-TS)'!$C$30:$AE$57,25,FALSE)</f>
        <v>0</v>
      </c>
      <c r="FK16" s="318">
        <f>VLOOKUP($B16,'Sintesi (CFI-TS)'!$C$30:$AE$57,25,FALSE)</f>
        <v>0</v>
      </c>
      <c r="FL16" s="318">
        <f>VLOOKUP($B16,'Sintesi (CFI-TS)'!$C$30:$AE$57,25,FALSE)</f>
        <v>0</v>
      </c>
      <c r="FM16" s="318">
        <f>VLOOKUP($B16,'Sintesi (CFI-TS)'!$C$30:$AE$57,25,FALSE)</f>
        <v>0</v>
      </c>
      <c r="FN16" s="318">
        <f>VLOOKUP($B16,'Sintesi (CFI-TS)'!$C$30:$AE$57,25,FALSE)</f>
        <v>0</v>
      </c>
      <c r="FO16" s="318">
        <f>VLOOKUP($B16,'Sintesi (CFI-TS)'!$C$30:$AE$57,25,FALSE)</f>
        <v>0</v>
      </c>
      <c r="FP16" s="318">
        <f>VLOOKUP($B16,'Sintesi (CFI-TS)'!$C$30:$AE$57,25,FALSE)</f>
        <v>0</v>
      </c>
      <c r="FQ16" s="318">
        <f>VLOOKUP($B16,'Sintesi (CFI-TS)'!$C$30:$AE$57,25,FALSE)</f>
        <v>0</v>
      </c>
      <c r="FR16" s="318">
        <f>VLOOKUP($B16,'Sintesi (CFI-TS)'!$C$30:$AE$57,25,FALSE)</f>
        <v>0</v>
      </c>
      <c r="FS16" s="318">
        <f>VLOOKUP($B16,'Sintesi (CFI-TS)'!$C$30:$AE$57,25,FALSE)</f>
        <v>0</v>
      </c>
      <c r="FT16" s="318">
        <f>VLOOKUP($B16,'Sintesi (CFI-TS)'!$C$30:$AE$57,25,FALSE)</f>
        <v>0</v>
      </c>
      <c r="FU16" s="318">
        <f>VLOOKUP($B16,'Sintesi (CFI-TS)'!$C$30:$AE$57,25,FALSE)</f>
        <v>0</v>
      </c>
      <c r="FV16" s="318">
        <f>VLOOKUP($B16,'Sintesi (CFI-TS)'!$C$30:$AE$57,25,FALSE)</f>
        <v>0</v>
      </c>
      <c r="FW16" s="318">
        <f>VLOOKUP($B16,'Sintesi (CFI-TS)'!$C$30:$AE$57,25,FALSE)</f>
        <v>0</v>
      </c>
      <c r="FX16" s="318">
        <f>VLOOKUP($B16,'Sintesi (CFI-TS)'!$C$30:$AE$57,25,FALSE)</f>
        <v>0</v>
      </c>
      <c r="FY16" s="318">
        <f>VLOOKUP($B16,'Sintesi (CFI-TS)'!$C$30:$AE$57,25,FALSE)</f>
        <v>0</v>
      </c>
      <c r="FZ16" s="318">
        <f>VLOOKUP($B16,'Sintesi (CFI-TS)'!$C$30:$AE$57,25,FALSE)</f>
        <v>0</v>
      </c>
      <c r="GA16" s="318">
        <f>VLOOKUP($B16,'Sintesi (CFI-TS)'!$C$30:$AE$57,25,FALSE)</f>
        <v>0</v>
      </c>
      <c r="GB16" s="318">
        <f>VLOOKUP($B16,'Sintesi (CFI-TS)'!$C$30:$AE$57,25,FALSE)</f>
        <v>0</v>
      </c>
      <c r="GC16" s="318">
        <f>VLOOKUP($B16,'Sintesi (CFI-TS)'!$C$30:$AE$57,25,FALSE)</f>
        <v>0</v>
      </c>
      <c r="GD16" s="318">
        <f>VLOOKUP($B16,'Sintesi (CFI-TS)'!$C$30:$AE$57,25,FALSE)</f>
        <v>0</v>
      </c>
      <c r="GE16" s="318">
        <f>VLOOKUP($B16,'Sintesi (CFI-TS)'!$C$30:$AE$57,25,FALSE)</f>
        <v>0</v>
      </c>
      <c r="GF16" s="318">
        <f>VLOOKUP($B16,'Sintesi (CFI-TS)'!$C$30:$AE$57,25,FALSE)</f>
        <v>0</v>
      </c>
      <c r="GG16" s="318">
        <f>VLOOKUP($B16,'Sintesi (CFI-TS)'!$C$30:$AE$57,25,FALSE)</f>
        <v>0</v>
      </c>
      <c r="GH16" s="318">
        <f>VLOOKUP($B16,'Sintesi (CFI-TS)'!$C$30:$AE$57,25,FALSE)</f>
        <v>0</v>
      </c>
      <c r="GI16" s="318">
        <f>VLOOKUP($B16,'Sintesi (CFI-TS)'!$C$30:$AE$57,25,FALSE)</f>
        <v>0</v>
      </c>
      <c r="GJ16" s="318">
        <f>VLOOKUP($B16,'Sintesi (CFI-TS)'!$C$30:$AE$57,25,FALSE)</f>
        <v>0</v>
      </c>
      <c r="GK16" s="318">
        <f>VLOOKUP($B16,'Sintesi (CFI-TS)'!$C$30:$AE$57,25,FALSE)</f>
        <v>0</v>
      </c>
      <c r="GL16" s="318">
        <f>VLOOKUP($B16,'Sintesi (CFI-TS)'!$C$30:$AE$57,25,FALSE)</f>
        <v>0</v>
      </c>
      <c r="GM16" s="318">
        <f>VLOOKUP($B16,'Sintesi (CFI-TS)'!$C$30:$AE$57,25,FALSE)</f>
        <v>0</v>
      </c>
      <c r="GN16" s="318">
        <f>VLOOKUP($B16,'Sintesi (CFI-TS)'!$C$30:$AE$57,25,FALSE)</f>
        <v>0</v>
      </c>
      <c r="GO16" s="318">
        <f>VLOOKUP($B16,'Sintesi (CFI-TS)'!$C$30:$AE$57,25,FALSE)</f>
        <v>0</v>
      </c>
      <c r="GP16" s="318">
        <f>VLOOKUP($B16,'Sintesi (CFI-TS)'!$C$30:$AE$57,25,FALSE)</f>
        <v>0</v>
      </c>
      <c r="GQ16" s="318">
        <f>VLOOKUP($B16,'Sintesi (CFI-TS)'!$C$30:$AE$57,25,FALSE)</f>
        <v>0</v>
      </c>
      <c r="GR16" s="318">
        <f>VLOOKUP($B16,'Sintesi (CFI-TS)'!$C$30:$AE$57,25,FALSE)</f>
        <v>0</v>
      </c>
      <c r="GS16" s="318">
        <f>VLOOKUP($B16,'Sintesi (CFI-TS)'!$C$30:$AE$57,25,FALSE)</f>
        <v>0</v>
      </c>
      <c r="GT16" s="318">
        <f>VLOOKUP($B16,'Sintesi (CFI-TS)'!$C$30:$AE$57,25,FALSE)</f>
        <v>0</v>
      </c>
      <c r="GU16" s="318">
        <f>VLOOKUP($B16,'Sintesi (CFI-TS)'!$C$30:$AE$57,25,FALSE)</f>
        <v>0</v>
      </c>
      <c r="GV16" s="318">
        <f>VLOOKUP($B16,'Sintesi (CFI-TS)'!$C$30:$AE$57,25,FALSE)</f>
        <v>0</v>
      </c>
      <c r="GW16" s="318">
        <f>VLOOKUP($B16,'Sintesi (CFI-TS)'!$C$30:$AE$57,25,FALSE)</f>
        <v>0</v>
      </c>
      <c r="GX16" s="318">
        <f>VLOOKUP($B16,'Sintesi (CFI-TS)'!$C$30:$AE$57,25,FALSE)</f>
        <v>0</v>
      </c>
      <c r="GY16" s="318">
        <f>VLOOKUP($B16,'Sintesi (CFI-TS)'!$C$30:$AE$57,25,FALSE)</f>
        <v>0</v>
      </c>
      <c r="GZ16" s="318">
        <f>VLOOKUP($B16,'Sintesi (CFI-TS)'!$C$30:$AE$57,25,FALSE)</f>
        <v>0</v>
      </c>
      <c r="HA16" s="318">
        <f>VLOOKUP($B16,'Sintesi (CFI-TS)'!$C$30:$AE$57,25,FALSE)</f>
        <v>0</v>
      </c>
      <c r="HB16" s="318">
        <f>VLOOKUP($B16,'Sintesi (CFI-TS)'!$C$30:$AE$57,25,FALSE)</f>
        <v>0</v>
      </c>
      <c r="HC16" s="318">
        <f>VLOOKUP($B16,'Sintesi (CFI-TS)'!$C$30:$AE$57,25,FALSE)</f>
        <v>0</v>
      </c>
      <c r="HD16" s="318">
        <f>VLOOKUP($B16,'Sintesi (CFI-TS)'!$C$30:$AE$57,25,FALSE)</f>
        <v>0</v>
      </c>
      <c r="HE16" s="318">
        <f>VLOOKUP($B16,'Sintesi (CFI-TS)'!$C$30:$AE$57,25,FALSE)</f>
        <v>0</v>
      </c>
      <c r="HF16" s="318">
        <f>VLOOKUP($B16,'Sintesi (CFI-TS)'!$C$30:$AE$57,25,FALSE)</f>
        <v>0</v>
      </c>
      <c r="HG16" s="318">
        <f>VLOOKUP($B16,'Sintesi (CFI-TS)'!$C$30:$AE$57,25,FALSE)</f>
        <v>0</v>
      </c>
      <c r="HH16" s="318">
        <f>VLOOKUP($B16,'Sintesi (CFI-TS)'!$C$30:$AE$57,25,FALSE)</f>
        <v>0</v>
      </c>
      <c r="HI16" s="318">
        <f>VLOOKUP($B16,'Sintesi (CFI-TS)'!$C$30:$AE$57,25,FALSE)</f>
        <v>0</v>
      </c>
      <c r="HJ16" s="318">
        <f>VLOOKUP($B16,'Sintesi (CFI-TS)'!$C$30:$AE$57,25,FALSE)</f>
        <v>0</v>
      </c>
      <c r="HK16" s="318">
        <f>VLOOKUP($B16,'Sintesi (CFI-TS)'!$C$30:$AE$57,25,FALSE)</f>
        <v>0</v>
      </c>
      <c r="HL16" s="318">
        <f>VLOOKUP($B16,'Sintesi (CFI-TS)'!$C$30:$AE$57,25,FALSE)</f>
        <v>0</v>
      </c>
      <c r="HM16" s="318">
        <f>VLOOKUP($B16,'Sintesi (CFI-TS)'!$C$30:$AE$57,25,FALSE)</f>
        <v>0</v>
      </c>
      <c r="HN16" s="318">
        <f>VLOOKUP($B16,'Sintesi (CFI-TS)'!$C$30:$AE$57,25,FALSE)</f>
        <v>0</v>
      </c>
      <c r="HO16" s="318">
        <f>VLOOKUP($B16,'Sintesi (CFI-TS)'!$C$30:$AE$57,25,FALSE)</f>
        <v>0</v>
      </c>
      <c r="HP16" s="318"/>
      <c r="HQ16" s="318"/>
      <c r="HR16" s="318"/>
      <c r="HS16" s="319">
        <v>0</v>
      </c>
      <c r="HT16" s="319">
        <v>0</v>
      </c>
      <c r="HU16" s="319">
        <v>0</v>
      </c>
      <c r="HV16" s="319">
        <v>0</v>
      </c>
      <c r="HW16" s="319">
        <v>0</v>
      </c>
      <c r="HX16" s="319">
        <v>0</v>
      </c>
      <c r="HY16" s="319">
        <v>0</v>
      </c>
      <c r="HZ16" s="319">
        <v>0</v>
      </c>
      <c r="IA16" s="319">
        <v>0</v>
      </c>
      <c r="IB16" s="319">
        <v>0</v>
      </c>
      <c r="IC16" s="319">
        <v>0</v>
      </c>
      <c r="ID16" s="319">
        <v>0</v>
      </c>
      <c r="IE16" s="319">
        <v>0</v>
      </c>
      <c r="IF16" s="319">
        <v>0</v>
      </c>
      <c r="IG16" s="319">
        <v>0</v>
      </c>
      <c r="IH16" s="319">
        <v>0</v>
      </c>
      <c r="II16" s="319">
        <v>0</v>
      </c>
      <c r="IJ16" s="319">
        <v>0</v>
      </c>
      <c r="IK16" s="319">
        <v>0</v>
      </c>
      <c r="IL16" s="319">
        <v>0</v>
      </c>
      <c r="IM16" s="319">
        <v>0</v>
      </c>
      <c r="IN16" s="319">
        <v>0</v>
      </c>
      <c r="IO16" s="319">
        <v>0</v>
      </c>
      <c r="IP16" s="319">
        <f>VLOOKUP($B16,'Sintesi (CFI-TS)'!$C$30:$AE$57,27,FALSE)</f>
        <v>0</v>
      </c>
      <c r="IQ16" s="319">
        <f>VLOOKUP($B16,'Sintesi (CFI-TS)'!$C$30:$AE$57,27,FALSE)</f>
        <v>0</v>
      </c>
      <c r="IR16" s="319">
        <f>VLOOKUP($B16,'Sintesi (CFI-TS)'!$C$30:$AE$57,27,FALSE)</f>
        <v>0</v>
      </c>
      <c r="IS16" s="319">
        <f>VLOOKUP($B16,'Sintesi (CFI-TS)'!$C$30:$AE$57,27,FALSE)</f>
        <v>0</v>
      </c>
      <c r="IT16" s="319">
        <f>VLOOKUP($B16,'Sintesi (CFI-TS)'!$C$30:$AE$57,27,FALSE)</f>
        <v>0</v>
      </c>
      <c r="IU16" s="319">
        <f>VLOOKUP($B16,'Sintesi (CFI-TS)'!$C$30:$AE$57,27,FALSE)</f>
        <v>0</v>
      </c>
      <c r="IV16" s="319">
        <f>VLOOKUP($B16,'Sintesi (CFI-TS)'!$C$30:$AE$57,27,FALSE)</f>
        <v>0</v>
      </c>
      <c r="IW16" s="319">
        <f>VLOOKUP($B16,'Sintesi (CFI-TS)'!$C$30:$AE$57,27,FALSE)</f>
        <v>0</v>
      </c>
      <c r="IX16" s="319">
        <f>VLOOKUP($B16,'Sintesi (CFI-TS)'!$C$30:$AE$57,27,FALSE)</f>
        <v>0</v>
      </c>
      <c r="IY16" s="319">
        <f>VLOOKUP($B16,'Sintesi (CFI-TS)'!$C$30:$AE$57,27,FALSE)</f>
        <v>0</v>
      </c>
      <c r="IZ16" s="319">
        <f>VLOOKUP($B16,'Sintesi (CFI-TS)'!$C$30:$AE$57,27,FALSE)</f>
        <v>0</v>
      </c>
      <c r="JA16" s="319">
        <f>VLOOKUP($B16,'Sintesi (CFI-TS)'!$C$30:$AE$57,27,FALSE)</f>
        <v>0</v>
      </c>
      <c r="JB16" s="319">
        <f>VLOOKUP($B16,'Sintesi (CFI-TS)'!$C$30:$AE$57,27,FALSE)</f>
        <v>0</v>
      </c>
      <c r="JC16" s="319">
        <f>VLOOKUP($B16,'Sintesi (CFI-TS)'!$C$30:$AE$57,27,FALSE)</f>
        <v>0</v>
      </c>
      <c r="JD16" s="319">
        <f>VLOOKUP($B16,'Sintesi (CFI-TS)'!$C$30:$AE$57,27,FALSE)</f>
        <v>0</v>
      </c>
      <c r="JE16" s="319">
        <f>VLOOKUP($B16,'Sintesi (CFI-TS)'!$C$30:$AE$57,27,FALSE)</f>
        <v>0</v>
      </c>
      <c r="JF16" s="319">
        <f>VLOOKUP($B16,'Sintesi (CFI-TS)'!$C$30:$AE$57,27,FALSE)</f>
        <v>0</v>
      </c>
      <c r="JG16" s="319">
        <f>VLOOKUP($B16,'Sintesi (CFI-TS)'!$C$30:$AE$57,27,FALSE)</f>
        <v>0</v>
      </c>
      <c r="JH16" s="319">
        <f>VLOOKUP($B16,'Sintesi (CFI-TS)'!$C$30:$AE$57,27,FALSE)</f>
        <v>0</v>
      </c>
      <c r="JI16" s="319">
        <f>VLOOKUP($B16,'Sintesi (CFI-TS)'!$C$30:$AE$57,27,FALSE)</f>
        <v>0</v>
      </c>
      <c r="JJ16" s="319">
        <f>VLOOKUP($B16,'Sintesi (CFI-TS)'!$C$30:$AE$57,27,FALSE)</f>
        <v>0</v>
      </c>
      <c r="JK16" s="319">
        <f>VLOOKUP($B16,'Sintesi (CFI-TS)'!$C$30:$AE$57,27,FALSE)</f>
        <v>0</v>
      </c>
      <c r="JL16" s="319">
        <f>VLOOKUP($B16,'Sintesi (CFI-TS)'!$C$30:$AE$57,27,FALSE)</f>
        <v>0</v>
      </c>
      <c r="JM16" s="319">
        <f>VLOOKUP($B16,'Sintesi (CFI-TS)'!$C$30:$AE$57,27,FALSE)</f>
        <v>0</v>
      </c>
      <c r="JN16" s="319">
        <f>VLOOKUP($B16,'Sintesi (CFI-TS)'!$C$30:$AE$57,27,FALSE)</f>
        <v>0</v>
      </c>
      <c r="JO16" s="319">
        <f>VLOOKUP($B16,'Sintesi (CFI-TS)'!$C$30:$AE$57,27,FALSE)</f>
        <v>0</v>
      </c>
      <c r="JP16" s="319">
        <f>VLOOKUP($B16,'Sintesi (CFI-TS)'!$C$30:$AE$57,27,FALSE)</f>
        <v>0</v>
      </c>
      <c r="JQ16" s="319">
        <f>VLOOKUP($B16,'Sintesi (CFI-TS)'!$C$30:$AE$57,27,FALSE)</f>
        <v>0</v>
      </c>
      <c r="JR16" s="319">
        <f>VLOOKUP($B16,'Sintesi (CFI-TS)'!$C$30:$AE$57,27,FALSE)</f>
        <v>0</v>
      </c>
      <c r="JS16" s="319">
        <f>VLOOKUP($B16,'Sintesi (CFI-TS)'!$C$30:$AE$57,27,FALSE)</f>
        <v>0</v>
      </c>
      <c r="JT16" s="319">
        <f>VLOOKUP($B16,'Sintesi (CFI-TS)'!$C$30:$AE$57,27,FALSE)</f>
        <v>0</v>
      </c>
      <c r="JU16" s="319">
        <f>VLOOKUP($B16,'Sintesi (CFI-TS)'!$C$30:$AE$57,27,FALSE)</f>
        <v>0</v>
      </c>
      <c r="JV16" s="319">
        <f>VLOOKUP($B16,'Sintesi (CFI-TS)'!$C$30:$AE$57,27,FALSE)</f>
        <v>0</v>
      </c>
      <c r="JW16" s="319">
        <f>VLOOKUP($B16,'Sintesi (CFI-TS)'!$C$30:$AE$57,27,FALSE)</f>
        <v>0</v>
      </c>
      <c r="JX16" s="319">
        <f>VLOOKUP($B16,'Sintesi (CFI-TS)'!$C$30:$AE$57,27,FALSE)</f>
        <v>0</v>
      </c>
      <c r="JY16" s="319">
        <f>VLOOKUP($B16,'Sintesi (CFI-TS)'!$C$30:$AE$57,27,FALSE)</f>
        <v>0</v>
      </c>
      <c r="JZ16" s="319">
        <f>VLOOKUP($B16,'Sintesi (CFI-TS)'!$C$30:$AE$57,27,FALSE)</f>
        <v>0</v>
      </c>
      <c r="KA16" s="319">
        <f>VLOOKUP($B16,'Sintesi (CFI-TS)'!$C$30:$AE$57,27,FALSE)</f>
        <v>0</v>
      </c>
      <c r="KB16" s="319">
        <f>VLOOKUP($B16,'Sintesi (CFI-TS)'!$C$30:$AE$57,27,FALSE)</f>
        <v>0</v>
      </c>
      <c r="KC16" s="319">
        <f>VLOOKUP($B16,'Sintesi (CFI-TS)'!$C$30:$AE$57,27,FALSE)</f>
        <v>0</v>
      </c>
      <c r="KD16" s="319">
        <f>VLOOKUP($B16,'Sintesi (CFI-TS)'!$C$30:$AE$57,27,FALSE)</f>
        <v>0</v>
      </c>
      <c r="KE16" s="319">
        <f>VLOOKUP($B16,'Sintesi (CFI-TS)'!$C$30:$AE$57,27,FALSE)</f>
        <v>0</v>
      </c>
      <c r="KF16" s="319">
        <f>VLOOKUP($B16,'Sintesi (CFI-TS)'!$C$30:$AE$57,27,FALSE)</f>
        <v>0</v>
      </c>
      <c r="KG16" s="319">
        <f>VLOOKUP($B16,'Sintesi (CFI-TS)'!$C$30:$AE$57,27,FALSE)</f>
        <v>0</v>
      </c>
      <c r="KH16" s="319">
        <f>VLOOKUP($B16,'Sintesi (CFI-TS)'!$C$30:$AE$57,27,FALSE)</f>
        <v>0</v>
      </c>
      <c r="KI16" s="319">
        <f>VLOOKUP($B16,'Sintesi (CFI-TS)'!$C$30:$AE$57,27,FALSE)</f>
        <v>0</v>
      </c>
      <c r="KJ16" s="319">
        <f>VLOOKUP($B16,'Sintesi (CFI-TS)'!$C$30:$AE$57,27,FALSE)</f>
        <v>0</v>
      </c>
      <c r="KK16" s="319">
        <f>VLOOKUP($B16,'Sintesi (CFI-TS)'!$C$30:$AE$57,27,FALSE)</f>
        <v>0</v>
      </c>
      <c r="KL16" s="319">
        <f>VLOOKUP($B16,'Sintesi (CFI-TS)'!$C$30:$AE$57,27,FALSE)</f>
        <v>0</v>
      </c>
      <c r="KM16" s="319">
        <f>VLOOKUP($B16,'Sintesi (CFI-TS)'!$C$30:$AE$57,27,FALSE)</f>
        <v>0</v>
      </c>
      <c r="KN16" s="319">
        <f>VLOOKUP($B16,'Sintesi (CFI-TS)'!$C$30:$AE$57,27,FALSE)</f>
        <v>0</v>
      </c>
      <c r="KO16" s="319">
        <f>VLOOKUP($B16,'Sintesi (CFI-TS)'!$C$30:$AE$57,27,FALSE)</f>
        <v>0</v>
      </c>
      <c r="KP16" s="319">
        <f>VLOOKUP($B16,'Sintesi (CFI-TS)'!$C$30:$AE$57,27,FALSE)</f>
        <v>0</v>
      </c>
      <c r="KQ16" s="319">
        <f>VLOOKUP($B16,'Sintesi (CFI-TS)'!$C$30:$AE$57,27,FALSE)</f>
        <v>0</v>
      </c>
      <c r="KR16" s="319">
        <f>VLOOKUP($B16,'Sintesi (CFI-TS)'!$C$30:$AE$57,27,FALSE)</f>
        <v>0</v>
      </c>
      <c r="KS16" s="319">
        <f>VLOOKUP($B16,'Sintesi (CFI-TS)'!$C$30:$AE$57,27,FALSE)</f>
        <v>0</v>
      </c>
      <c r="KT16" s="319">
        <f>VLOOKUP($B16,'Sintesi (CFI-TS)'!$C$30:$AE$57,27,FALSE)</f>
        <v>0</v>
      </c>
      <c r="KU16" s="319">
        <f>VLOOKUP($B16,'Sintesi (CFI-TS)'!$C$30:$AE$57,27,FALSE)</f>
        <v>0</v>
      </c>
      <c r="KV16" s="319">
        <f>VLOOKUP($B16,'Sintesi (CFI-TS)'!$C$30:$AE$57,27,FALSE)</f>
        <v>0</v>
      </c>
      <c r="KW16" s="319">
        <f>VLOOKUP($B16,'Sintesi (CFI-TS)'!$C$30:$AE$57,27,FALSE)</f>
        <v>0</v>
      </c>
      <c r="KX16" s="319">
        <f>VLOOKUP($B16,'Sintesi (CFI-TS)'!$C$30:$AE$57,27,FALSE)</f>
        <v>0</v>
      </c>
      <c r="KY16" s="319">
        <f>VLOOKUP($B16,'Sintesi (CFI-TS)'!$C$30:$AE$57,27,FALSE)</f>
        <v>0</v>
      </c>
      <c r="KZ16" s="319">
        <f>VLOOKUP($B16,'Sintesi (CFI-TS)'!$C$30:$AE$57,27,FALSE)</f>
        <v>0</v>
      </c>
      <c r="LA16" s="319">
        <f>VLOOKUP($B16,'Sintesi (CFI-TS)'!$C$30:$AE$57,27,FALSE)</f>
        <v>0</v>
      </c>
      <c r="LB16" s="319">
        <f>VLOOKUP($B16,'Sintesi (CFI-TS)'!$C$30:$AE$57,27,FALSE)</f>
        <v>0</v>
      </c>
      <c r="LC16" s="319">
        <f>VLOOKUP($B16,'Sintesi (CFI-TS)'!$C$30:$AE$57,27,FALSE)</f>
        <v>0</v>
      </c>
      <c r="LD16" s="319">
        <f>VLOOKUP($B16,'Sintesi (CFI-TS)'!$C$30:$AE$57,27,FALSE)</f>
        <v>0</v>
      </c>
      <c r="LE16" s="319">
        <f>VLOOKUP($B16,'Sintesi (CFI-TS)'!$C$30:$AE$57,27,FALSE)</f>
        <v>0</v>
      </c>
      <c r="LF16" s="319">
        <f>VLOOKUP($B16,'Sintesi (CFI-TS)'!$C$30:$AE$57,27,FALSE)</f>
        <v>0</v>
      </c>
      <c r="LG16" s="319">
        <f>VLOOKUP($B16,'Sintesi (CFI-TS)'!$C$30:$AE$57,27,FALSE)</f>
        <v>0</v>
      </c>
      <c r="LH16" s="319">
        <f>VLOOKUP($B16,'Sintesi (CFI-TS)'!$C$30:$AE$57,27,FALSE)</f>
        <v>0</v>
      </c>
      <c r="LI16" s="319">
        <f>VLOOKUP($B16,'Sintesi (CFI-TS)'!$C$30:$AE$57,27,FALSE)</f>
        <v>0</v>
      </c>
      <c r="LJ16" s="319">
        <f>VLOOKUP($B16,'Sintesi (CFI-TS)'!$C$30:$AE$57,27,FALSE)</f>
        <v>0</v>
      </c>
      <c r="LK16" s="319">
        <f>VLOOKUP($B16,'Sintesi (CFI-TS)'!$C$30:$AE$57,27,FALSE)</f>
        <v>0</v>
      </c>
      <c r="LL16" s="319">
        <f>VLOOKUP($B16,'Sintesi (CFI-TS)'!$C$30:$AE$57,27,FALSE)</f>
        <v>0</v>
      </c>
      <c r="LM16" s="319">
        <f>VLOOKUP($B16,'Sintesi (CFI-TS)'!$C$30:$AE$57,27,FALSE)</f>
        <v>0</v>
      </c>
      <c r="LN16" s="319">
        <f>VLOOKUP($B16,'Sintesi (CFI-TS)'!$C$30:$AE$57,27,FALSE)</f>
        <v>0</v>
      </c>
      <c r="LO16" s="319">
        <f>VLOOKUP($B16,'Sintesi (CFI-TS)'!$C$30:$AE$57,27,FALSE)</f>
        <v>0</v>
      </c>
      <c r="LP16" s="319">
        <f>VLOOKUP($B16,'Sintesi (CFI-TS)'!$C$30:$AE$57,27,FALSE)</f>
        <v>0</v>
      </c>
      <c r="LQ16" s="319">
        <f>VLOOKUP($B16,'Sintesi (CFI-TS)'!$C$30:$AE$57,27,FALSE)</f>
        <v>0</v>
      </c>
      <c r="LR16" s="319">
        <f>VLOOKUP($B16,'Sintesi (CFI-TS)'!$C$30:$AE$57,27,FALSE)</f>
        <v>0</v>
      </c>
      <c r="LS16" s="319"/>
      <c r="LT16" s="319"/>
      <c r="LU16" s="319"/>
      <c r="LV16" s="320">
        <v>0</v>
      </c>
      <c r="LW16" s="320">
        <v>0</v>
      </c>
      <c r="LX16" s="320">
        <v>0</v>
      </c>
      <c r="LY16" s="320">
        <v>0</v>
      </c>
      <c r="LZ16" s="320">
        <v>0</v>
      </c>
      <c r="MA16" s="320">
        <v>0</v>
      </c>
      <c r="MB16" s="320">
        <v>0</v>
      </c>
      <c r="MC16" s="320">
        <v>0</v>
      </c>
      <c r="MD16" s="320">
        <v>0</v>
      </c>
      <c r="ME16" s="320">
        <v>0</v>
      </c>
      <c r="MF16" s="320">
        <v>0</v>
      </c>
      <c r="MG16" s="320">
        <v>0</v>
      </c>
      <c r="MH16" s="320">
        <v>0</v>
      </c>
      <c r="MI16" s="320">
        <v>0</v>
      </c>
      <c r="MJ16" s="320">
        <v>0</v>
      </c>
      <c r="MK16" s="320">
        <v>0</v>
      </c>
      <c r="ML16" s="320">
        <v>0</v>
      </c>
      <c r="MM16" s="320">
        <v>0</v>
      </c>
      <c r="MN16" s="320">
        <v>0</v>
      </c>
      <c r="MO16" s="320">
        <v>0</v>
      </c>
      <c r="MP16" s="320">
        <v>0</v>
      </c>
      <c r="MQ16" s="320">
        <v>0</v>
      </c>
      <c r="MR16" s="320">
        <v>0</v>
      </c>
      <c r="MS16" s="320">
        <f>VLOOKUP($B16,'Sintesi (CFI-TS)'!$C$30:$AE$57,26,FALSE)</f>
        <v>0</v>
      </c>
      <c r="MT16" s="320">
        <f>VLOOKUP($B16,'Sintesi (CFI-TS)'!$C$30:$AE$57,26,FALSE)</f>
        <v>0</v>
      </c>
      <c r="MU16" s="320">
        <f>VLOOKUP($B16,'Sintesi (CFI-TS)'!$C$30:$AE$57,26,FALSE)</f>
        <v>0</v>
      </c>
      <c r="MV16" s="320">
        <f>VLOOKUP($B16,'Sintesi (CFI-TS)'!$C$30:$AE$57,26,FALSE)</f>
        <v>0</v>
      </c>
      <c r="MW16" s="320">
        <f>VLOOKUP($B16,'Sintesi (CFI-TS)'!$C$30:$AE$57,26,FALSE)</f>
        <v>0</v>
      </c>
      <c r="MX16" s="320">
        <f>VLOOKUP($B16,'Sintesi (CFI-TS)'!$C$30:$AE$57,26,FALSE)</f>
        <v>0</v>
      </c>
      <c r="MY16" s="320">
        <f>VLOOKUP($B16,'Sintesi (CFI-TS)'!$C$30:$AE$57,26,FALSE)</f>
        <v>0</v>
      </c>
      <c r="MZ16" s="320">
        <f>VLOOKUP($B16,'Sintesi (CFI-TS)'!$C$30:$AE$57,26,FALSE)</f>
        <v>0</v>
      </c>
      <c r="NA16" s="320">
        <f>VLOOKUP($B16,'Sintesi (CFI-TS)'!$C$30:$AE$57,26,FALSE)</f>
        <v>0</v>
      </c>
      <c r="NB16" s="320">
        <f>VLOOKUP($B16,'Sintesi (CFI-TS)'!$C$30:$AE$57,26,FALSE)</f>
        <v>0</v>
      </c>
      <c r="NC16" s="320">
        <f>VLOOKUP($B16,'Sintesi (CFI-TS)'!$C$30:$AE$57,26,FALSE)</f>
        <v>0</v>
      </c>
      <c r="ND16" s="320">
        <f>VLOOKUP($B16,'Sintesi (CFI-TS)'!$C$30:$AE$57,26,FALSE)</f>
        <v>0</v>
      </c>
      <c r="NE16" s="320">
        <f>VLOOKUP($B16,'Sintesi (CFI-TS)'!$C$30:$AE$57,26,FALSE)</f>
        <v>0</v>
      </c>
      <c r="NF16" s="320">
        <f>VLOOKUP($B16,'Sintesi (CFI-TS)'!$C$30:$AE$57,26,FALSE)</f>
        <v>0</v>
      </c>
      <c r="NG16" s="320">
        <f>VLOOKUP($B16,'Sintesi (CFI-TS)'!$C$30:$AE$57,26,FALSE)</f>
        <v>0</v>
      </c>
      <c r="NH16" s="320">
        <f>VLOOKUP($B16,'Sintesi (CFI-TS)'!$C$30:$AE$57,26,FALSE)</f>
        <v>0</v>
      </c>
      <c r="NI16" s="320">
        <f>VLOOKUP($B16,'Sintesi (CFI-TS)'!$C$30:$AE$57,26,FALSE)</f>
        <v>0</v>
      </c>
      <c r="NJ16" s="320">
        <f>VLOOKUP($B16,'Sintesi (CFI-TS)'!$C$30:$AE$57,26,FALSE)</f>
        <v>0</v>
      </c>
      <c r="NK16" s="320">
        <f>VLOOKUP($B16,'Sintesi (CFI-TS)'!$C$30:$AE$57,26,FALSE)</f>
        <v>0</v>
      </c>
      <c r="NL16" s="320">
        <f>VLOOKUP($B16,'Sintesi (CFI-TS)'!$C$30:$AE$57,26,FALSE)</f>
        <v>0</v>
      </c>
      <c r="NM16" s="320">
        <f>VLOOKUP($B16,'Sintesi (CFI-TS)'!$C$30:$AE$57,26,FALSE)</f>
        <v>0</v>
      </c>
      <c r="NN16" s="320">
        <f>VLOOKUP($B16,'Sintesi (CFI-TS)'!$C$30:$AE$57,26,FALSE)</f>
        <v>0</v>
      </c>
      <c r="NO16" s="320">
        <f>VLOOKUP($B16,'Sintesi (CFI-TS)'!$C$30:$AE$57,26,FALSE)</f>
        <v>0</v>
      </c>
      <c r="NP16" s="320">
        <f>VLOOKUP($B16,'Sintesi (CFI-TS)'!$C$30:$AE$57,26,FALSE)</f>
        <v>0</v>
      </c>
      <c r="NQ16" s="320">
        <f>VLOOKUP($B16,'Sintesi (CFI-TS)'!$C$30:$AE$57,26,FALSE)</f>
        <v>0</v>
      </c>
      <c r="NR16" s="320">
        <f>VLOOKUP($B16,'Sintesi (CFI-TS)'!$C$30:$AE$57,26,FALSE)</f>
        <v>0</v>
      </c>
      <c r="NS16" s="320">
        <f>VLOOKUP($B16,'Sintesi (CFI-TS)'!$C$30:$AE$57,26,FALSE)</f>
        <v>0</v>
      </c>
      <c r="NT16" s="320">
        <f>VLOOKUP($B16,'Sintesi (CFI-TS)'!$C$30:$AE$57,26,FALSE)</f>
        <v>0</v>
      </c>
      <c r="NU16" s="320">
        <f>VLOOKUP($B16,'Sintesi (CFI-TS)'!$C$30:$AE$57,26,FALSE)</f>
        <v>0</v>
      </c>
      <c r="NV16" s="320">
        <f>VLOOKUP($B16,'Sintesi (CFI-TS)'!$C$30:$AE$57,26,FALSE)</f>
        <v>0</v>
      </c>
      <c r="NW16" s="320">
        <f>VLOOKUP($B16,'Sintesi (CFI-TS)'!$C$30:$AE$57,26,FALSE)</f>
        <v>0</v>
      </c>
      <c r="NX16" s="320">
        <f>VLOOKUP($B16,'Sintesi (CFI-TS)'!$C$30:$AE$57,26,FALSE)</f>
        <v>0</v>
      </c>
      <c r="NY16" s="320">
        <f>VLOOKUP($B16,'Sintesi (CFI-TS)'!$C$30:$AE$57,26,FALSE)</f>
        <v>0</v>
      </c>
      <c r="NZ16" s="320">
        <f>VLOOKUP($B16,'Sintesi (CFI-TS)'!$C$30:$AE$57,26,FALSE)</f>
        <v>0</v>
      </c>
      <c r="OA16" s="320">
        <f>VLOOKUP($B16,'Sintesi (CFI-TS)'!$C$30:$AE$57,26,FALSE)</f>
        <v>0</v>
      </c>
      <c r="OB16" s="320">
        <f>VLOOKUP($B16,'Sintesi (CFI-TS)'!$C$30:$AE$57,26,FALSE)</f>
        <v>0</v>
      </c>
      <c r="OC16" s="320">
        <f>VLOOKUP($B16,'Sintesi (CFI-TS)'!$C$30:$AE$57,26,FALSE)</f>
        <v>0</v>
      </c>
      <c r="OD16" s="320">
        <f>VLOOKUP($B16,'Sintesi (CFI-TS)'!$C$30:$AE$57,26,FALSE)</f>
        <v>0</v>
      </c>
      <c r="OE16" s="320">
        <f>VLOOKUP($B16,'Sintesi (CFI-TS)'!$C$30:$AE$57,26,FALSE)</f>
        <v>0</v>
      </c>
      <c r="OF16" s="320">
        <f>VLOOKUP($B16,'Sintesi (CFI-TS)'!$C$30:$AE$57,26,FALSE)</f>
        <v>0</v>
      </c>
      <c r="OG16" s="320">
        <f>VLOOKUP($B16,'Sintesi (CFI-TS)'!$C$30:$AE$57,26,FALSE)</f>
        <v>0</v>
      </c>
      <c r="OH16" s="320">
        <f>VLOOKUP($B16,'Sintesi (CFI-TS)'!$C$30:$AE$57,26,FALSE)</f>
        <v>0</v>
      </c>
      <c r="OI16" s="320">
        <f>VLOOKUP($B16,'Sintesi (CFI-TS)'!$C$30:$AE$57,26,FALSE)</f>
        <v>0</v>
      </c>
      <c r="OJ16" s="320">
        <f>VLOOKUP($B16,'Sintesi (CFI-TS)'!$C$30:$AE$57,26,FALSE)</f>
        <v>0</v>
      </c>
      <c r="OK16" s="320">
        <f>VLOOKUP($B16,'Sintesi (CFI-TS)'!$C$30:$AE$57,26,FALSE)</f>
        <v>0</v>
      </c>
      <c r="OL16" s="320">
        <f>VLOOKUP($B16,'Sintesi (CFI-TS)'!$C$30:$AE$57,26,FALSE)</f>
        <v>0</v>
      </c>
      <c r="OM16" s="320">
        <f>VLOOKUP($B16,'Sintesi (CFI-TS)'!$C$30:$AE$57,26,FALSE)</f>
        <v>0</v>
      </c>
      <c r="ON16" s="320">
        <f>VLOOKUP($B16,'Sintesi (CFI-TS)'!$C$30:$AE$57,26,FALSE)</f>
        <v>0</v>
      </c>
      <c r="OO16" s="320">
        <f>VLOOKUP($B16,'Sintesi (CFI-TS)'!$C$30:$AE$57,26,FALSE)</f>
        <v>0</v>
      </c>
      <c r="OP16" s="320">
        <f>VLOOKUP($B16,'Sintesi (CFI-TS)'!$C$30:$AE$57,26,FALSE)</f>
        <v>0</v>
      </c>
      <c r="OQ16" s="320">
        <f>VLOOKUP($B16,'Sintesi (CFI-TS)'!$C$30:$AE$57,26,FALSE)</f>
        <v>0</v>
      </c>
      <c r="OR16" s="320">
        <f>VLOOKUP($B16,'Sintesi (CFI-TS)'!$C$30:$AE$57,26,FALSE)</f>
        <v>0</v>
      </c>
      <c r="OS16" s="320">
        <f>VLOOKUP($B16,'Sintesi (CFI-TS)'!$C$30:$AE$57,26,FALSE)</f>
        <v>0</v>
      </c>
      <c r="OT16" s="320">
        <f>VLOOKUP($B16,'Sintesi (CFI-TS)'!$C$30:$AE$57,26,FALSE)</f>
        <v>0</v>
      </c>
      <c r="OU16" s="320">
        <f>VLOOKUP($B16,'Sintesi (CFI-TS)'!$C$30:$AE$57,26,FALSE)</f>
        <v>0</v>
      </c>
      <c r="OV16" s="320">
        <f>VLOOKUP($B16,'Sintesi (CFI-TS)'!$C$30:$AE$57,26,FALSE)</f>
        <v>0</v>
      </c>
      <c r="OW16" s="320">
        <f>VLOOKUP($B16,'Sintesi (CFI-TS)'!$C$30:$AE$57,26,FALSE)</f>
        <v>0</v>
      </c>
      <c r="OX16" s="320">
        <f>VLOOKUP($B16,'Sintesi (CFI-TS)'!$C$30:$AE$57,26,FALSE)</f>
        <v>0</v>
      </c>
      <c r="OY16" s="320">
        <f>VLOOKUP($B16,'Sintesi (CFI-TS)'!$C$30:$AE$57,26,FALSE)</f>
        <v>0</v>
      </c>
      <c r="OZ16" s="320">
        <f>VLOOKUP($B16,'Sintesi (CFI-TS)'!$C$30:$AE$57,26,FALSE)</f>
        <v>0</v>
      </c>
      <c r="PA16" s="320">
        <f>VLOOKUP($B16,'Sintesi (CFI-TS)'!$C$30:$AE$57,26,FALSE)</f>
        <v>0</v>
      </c>
      <c r="PB16" s="320">
        <f>VLOOKUP($B16,'Sintesi (CFI-TS)'!$C$30:$AE$57,26,FALSE)</f>
        <v>0</v>
      </c>
      <c r="PC16" s="320">
        <f>VLOOKUP($B16,'Sintesi (CFI-TS)'!$C$30:$AE$57,26,FALSE)</f>
        <v>0</v>
      </c>
      <c r="PD16" s="320">
        <f>VLOOKUP($B16,'Sintesi (CFI-TS)'!$C$30:$AE$57,26,FALSE)</f>
        <v>0</v>
      </c>
      <c r="PE16" s="320">
        <f>VLOOKUP($B16,'Sintesi (CFI-TS)'!$C$30:$AE$57,26,FALSE)</f>
        <v>0</v>
      </c>
      <c r="PF16" s="320">
        <f>VLOOKUP($B16,'Sintesi (CFI-TS)'!$C$30:$AE$57,26,FALSE)</f>
        <v>0</v>
      </c>
      <c r="PG16" s="320">
        <f>VLOOKUP($B16,'Sintesi (CFI-TS)'!$C$30:$AE$57,26,FALSE)</f>
        <v>0</v>
      </c>
      <c r="PH16" s="320">
        <f>VLOOKUP($B16,'Sintesi (CFI-TS)'!$C$30:$AE$57,26,FALSE)</f>
        <v>0</v>
      </c>
      <c r="PI16" s="320">
        <f>VLOOKUP($B16,'Sintesi (CFI-TS)'!$C$30:$AE$57,26,FALSE)</f>
        <v>0</v>
      </c>
      <c r="PJ16" s="320">
        <f>VLOOKUP($B16,'Sintesi (CFI-TS)'!$C$30:$AE$57,26,FALSE)</f>
        <v>0</v>
      </c>
      <c r="PK16" s="320">
        <f>VLOOKUP($B16,'Sintesi (CFI-TS)'!$C$30:$AE$57,26,FALSE)</f>
        <v>0</v>
      </c>
      <c r="PL16" s="320">
        <f>VLOOKUP($B16,'Sintesi (CFI-TS)'!$C$30:$AE$57,26,FALSE)</f>
        <v>0</v>
      </c>
      <c r="PM16" s="320">
        <f>VLOOKUP($B16,'Sintesi (CFI-TS)'!$C$30:$AE$57,26,FALSE)</f>
        <v>0</v>
      </c>
      <c r="PN16" s="320">
        <f>VLOOKUP($B16,'Sintesi (CFI-TS)'!$C$30:$AE$57,26,FALSE)</f>
        <v>0</v>
      </c>
      <c r="PO16" s="320">
        <f>VLOOKUP($B16,'Sintesi (CFI-TS)'!$C$30:$AE$57,26,FALSE)</f>
        <v>0</v>
      </c>
      <c r="PP16" s="320">
        <f>VLOOKUP($B16,'Sintesi (CFI-TS)'!$C$30:$AE$57,26,FALSE)</f>
        <v>0</v>
      </c>
      <c r="PQ16" s="320">
        <f>VLOOKUP($B16,'Sintesi (CFI-TS)'!$C$30:$AE$57,26,FALSE)</f>
        <v>0</v>
      </c>
      <c r="PR16" s="320">
        <f>VLOOKUP($B16,'Sintesi (CFI-TS)'!$C$30:$AE$57,26,FALSE)</f>
        <v>0</v>
      </c>
      <c r="PS16" s="320">
        <f>VLOOKUP($B16,'Sintesi (CFI-TS)'!$C$30:$AE$57,26,FALSE)</f>
        <v>0</v>
      </c>
      <c r="PT16" s="320">
        <f>VLOOKUP($B16,'Sintesi (CFI-TS)'!$C$30:$AE$57,26,FALSE)</f>
        <v>0</v>
      </c>
      <c r="PU16" s="320">
        <f>VLOOKUP($B16,'Sintesi (CFI-TS)'!$C$30:$AE$57,26,FALSE)</f>
        <v>0</v>
      </c>
      <c r="PV16" s="320"/>
      <c r="PW16" s="320"/>
      <c r="PX16" s="320"/>
      <c r="PY16" s="321">
        <v>0</v>
      </c>
      <c r="PZ16" s="321">
        <v>0</v>
      </c>
      <c r="QA16" s="321">
        <v>0</v>
      </c>
      <c r="QB16" s="321">
        <v>0</v>
      </c>
      <c r="QC16" s="321">
        <v>0</v>
      </c>
      <c r="QD16" s="321">
        <v>0</v>
      </c>
      <c r="QE16" s="321">
        <v>0</v>
      </c>
      <c r="QF16" s="321">
        <v>0</v>
      </c>
      <c r="QG16" s="321">
        <v>0</v>
      </c>
      <c r="QH16" s="321">
        <v>0</v>
      </c>
      <c r="QI16" s="321">
        <v>0</v>
      </c>
      <c r="QJ16" s="321">
        <v>0</v>
      </c>
      <c r="QK16" s="321">
        <v>0</v>
      </c>
      <c r="QL16" s="321">
        <v>0</v>
      </c>
      <c r="QM16" s="321">
        <v>0</v>
      </c>
      <c r="QN16" s="321">
        <v>0</v>
      </c>
      <c r="QO16" s="321">
        <v>0</v>
      </c>
      <c r="QP16" s="321">
        <v>0</v>
      </c>
      <c r="QQ16" s="321">
        <v>0</v>
      </c>
      <c r="QR16" s="321">
        <v>0</v>
      </c>
      <c r="QS16" s="321">
        <v>0</v>
      </c>
      <c r="QT16" s="321">
        <v>0</v>
      </c>
      <c r="QU16" s="321">
        <v>0</v>
      </c>
      <c r="QV16" s="321">
        <f>VLOOKUP($B16,'Sintesi (CFI-TS)'!$C$30:$AE$57,28,FALSE)</f>
        <v>0</v>
      </c>
      <c r="QW16" s="321">
        <f>VLOOKUP($B16,'Sintesi (CFI-TS)'!$C$30:$AE$57,28,FALSE)</f>
        <v>0</v>
      </c>
      <c r="QX16" s="321">
        <f>VLOOKUP($B16,'Sintesi (CFI-TS)'!$C$30:$AE$57,28,FALSE)</f>
        <v>0</v>
      </c>
      <c r="QY16" s="321">
        <f>VLOOKUP($B16,'Sintesi (CFI-TS)'!$C$30:$AE$57,28,FALSE)</f>
        <v>0</v>
      </c>
      <c r="QZ16" s="321">
        <f>VLOOKUP($B16,'Sintesi (CFI-TS)'!$C$30:$AE$57,28,FALSE)</f>
        <v>0</v>
      </c>
      <c r="RA16" s="321">
        <f>VLOOKUP($B16,'Sintesi (CFI-TS)'!$C$30:$AE$57,28,FALSE)</f>
        <v>0</v>
      </c>
      <c r="RB16" s="321">
        <f>VLOOKUP($B16,'Sintesi (CFI-TS)'!$C$30:$AE$57,28,FALSE)</f>
        <v>0</v>
      </c>
      <c r="RC16" s="321">
        <f>VLOOKUP($B16,'Sintesi (CFI-TS)'!$C$30:$AE$57,28,FALSE)</f>
        <v>0</v>
      </c>
      <c r="RD16" s="321">
        <f>VLOOKUP($B16,'Sintesi (CFI-TS)'!$C$30:$AE$57,28,FALSE)</f>
        <v>0</v>
      </c>
      <c r="RE16" s="321">
        <f>VLOOKUP($B16,'Sintesi (CFI-TS)'!$C$30:$AE$57,28,FALSE)</f>
        <v>0</v>
      </c>
      <c r="RF16" s="321">
        <f>VLOOKUP($B16,'Sintesi (CFI-TS)'!$C$30:$AE$57,28,FALSE)</f>
        <v>0</v>
      </c>
      <c r="RG16" s="321">
        <f>VLOOKUP($B16,'Sintesi (CFI-TS)'!$C$30:$AE$57,28,FALSE)</f>
        <v>0</v>
      </c>
      <c r="RH16" s="321">
        <f>VLOOKUP($B16,'Sintesi (CFI-TS)'!$C$30:$AE$57,28,FALSE)</f>
        <v>0</v>
      </c>
      <c r="RI16" s="321">
        <f>VLOOKUP($B16,'Sintesi (CFI-TS)'!$C$30:$AE$57,28,FALSE)</f>
        <v>0</v>
      </c>
      <c r="RJ16" s="321">
        <f>VLOOKUP($B16,'Sintesi (CFI-TS)'!$C$30:$AE$57,28,FALSE)</f>
        <v>0</v>
      </c>
      <c r="RK16" s="321">
        <f>VLOOKUP($B16,'Sintesi (CFI-TS)'!$C$30:$AE$57,28,FALSE)</f>
        <v>0</v>
      </c>
      <c r="RL16" s="321">
        <f>VLOOKUP($B16,'Sintesi (CFI-TS)'!$C$30:$AE$57,28,FALSE)</f>
        <v>0</v>
      </c>
      <c r="RM16" s="321">
        <f>VLOOKUP($B16,'Sintesi (CFI-TS)'!$C$30:$AE$57,28,FALSE)</f>
        <v>0</v>
      </c>
      <c r="RN16" s="321">
        <f>VLOOKUP($B16,'Sintesi (CFI-TS)'!$C$30:$AE$57,28,FALSE)</f>
        <v>0</v>
      </c>
      <c r="RO16" s="321">
        <f>VLOOKUP($B16,'Sintesi (CFI-TS)'!$C$30:$AE$57,28,FALSE)</f>
        <v>0</v>
      </c>
      <c r="RP16" s="321">
        <f>VLOOKUP($B16,'Sintesi (CFI-TS)'!$C$30:$AE$57,28,FALSE)</f>
        <v>0</v>
      </c>
      <c r="RQ16" s="321">
        <f>VLOOKUP($B16,'Sintesi (CFI-TS)'!$C$30:$AE$57,28,FALSE)</f>
        <v>0</v>
      </c>
      <c r="RR16" s="321">
        <f>VLOOKUP($B16,'Sintesi (CFI-TS)'!$C$30:$AE$57,28,FALSE)</f>
        <v>0</v>
      </c>
      <c r="RS16" s="321">
        <f>VLOOKUP($B16,'Sintesi (CFI-TS)'!$C$30:$AE$57,28,FALSE)</f>
        <v>0</v>
      </c>
      <c r="RT16" s="321">
        <f>VLOOKUP($B16,'Sintesi (CFI-TS)'!$C$30:$AE$57,28,FALSE)</f>
        <v>0</v>
      </c>
      <c r="RU16" s="321">
        <f>VLOOKUP($B16,'Sintesi (CFI-TS)'!$C$30:$AE$57,28,FALSE)</f>
        <v>0</v>
      </c>
      <c r="RV16" s="321">
        <f>VLOOKUP($B16,'Sintesi (CFI-TS)'!$C$30:$AE$57,28,FALSE)</f>
        <v>0</v>
      </c>
      <c r="RW16" s="321">
        <f>VLOOKUP($B16,'Sintesi (CFI-TS)'!$C$30:$AE$57,28,FALSE)</f>
        <v>0</v>
      </c>
      <c r="RX16" s="321">
        <f>VLOOKUP($B16,'Sintesi (CFI-TS)'!$C$30:$AE$57,28,FALSE)</f>
        <v>0</v>
      </c>
      <c r="RY16" s="321">
        <f>VLOOKUP($B16,'Sintesi (CFI-TS)'!$C$30:$AE$57,28,FALSE)</f>
        <v>0</v>
      </c>
      <c r="RZ16" s="321">
        <f>VLOOKUP($B16,'Sintesi (CFI-TS)'!$C$30:$AE$57,28,FALSE)</f>
        <v>0</v>
      </c>
      <c r="SA16" s="321">
        <f>VLOOKUP($B16,'Sintesi (CFI-TS)'!$C$30:$AE$57,28,FALSE)</f>
        <v>0</v>
      </c>
      <c r="SB16" s="321">
        <f>VLOOKUP($B16,'Sintesi (CFI-TS)'!$C$30:$AE$57,28,FALSE)</f>
        <v>0</v>
      </c>
      <c r="SC16" s="321">
        <f>VLOOKUP($B16,'Sintesi (CFI-TS)'!$C$30:$AE$57,28,FALSE)</f>
        <v>0</v>
      </c>
      <c r="SD16" s="321">
        <f>VLOOKUP($B16,'Sintesi (CFI-TS)'!$C$30:$AE$57,28,FALSE)</f>
        <v>0</v>
      </c>
      <c r="SE16" s="321">
        <f>VLOOKUP($B16,'Sintesi (CFI-TS)'!$C$30:$AE$57,28,FALSE)</f>
        <v>0</v>
      </c>
      <c r="SF16" s="321">
        <f>VLOOKUP($B16,'Sintesi (CFI-TS)'!$C$30:$AE$57,28,FALSE)</f>
        <v>0</v>
      </c>
      <c r="SG16" s="321">
        <f>VLOOKUP($B16,'Sintesi (CFI-TS)'!$C$30:$AE$57,28,FALSE)</f>
        <v>0</v>
      </c>
      <c r="SH16" s="321">
        <f>VLOOKUP($B16,'Sintesi (CFI-TS)'!$C$30:$AE$57,28,FALSE)</f>
        <v>0</v>
      </c>
      <c r="SI16" s="321">
        <f>VLOOKUP($B16,'Sintesi (CFI-TS)'!$C$30:$AE$57,28,FALSE)</f>
        <v>0</v>
      </c>
      <c r="SJ16" s="321">
        <f>VLOOKUP($B16,'Sintesi (CFI-TS)'!$C$30:$AE$57,28,FALSE)</f>
        <v>0</v>
      </c>
      <c r="SK16" s="321">
        <f>VLOOKUP($B16,'Sintesi (CFI-TS)'!$C$30:$AE$57,28,FALSE)</f>
        <v>0</v>
      </c>
      <c r="SL16" s="321">
        <f>VLOOKUP($B16,'Sintesi (CFI-TS)'!$C$30:$AE$57,28,FALSE)</f>
        <v>0</v>
      </c>
      <c r="SM16" s="321">
        <f>VLOOKUP($B16,'Sintesi (CFI-TS)'!$C$30:$AE$57,28,FALSE)</f>
        <v>0</v>
      </c>
      <c r="SN16" s="321">
        <f>VLOOKUP($B16,'Sintesi (CFI-TS)'!$C$30:$AE$57,28,FALSE)</f>
        <v>0</v>
      </c>
      <c r="SO16" s="321">
        <f>VLOOKUP($B16,'Sintesi (CFI-TS)'!$C$30:$AE$57,28,FALSE)</f>
        <v>0</v>
      </c>
      <c r="SP16" s="321">
        <f>VLOOKUP($B16,'Sintesi (CFI-TS)'!$C$30:$AE$57,28,FALSE)</f>
        <v>0</v>
      </c>
      <c r="SQ16" s="321">
        <f>VLOOKUP($B16,'Sintesi (CFI-TS)'!$C$30:$AE$57,28,FALSE)</f>
        <v>0</v>
      </c>
      <c r="SR16" s="321">
        <f>VLOOKUP($B16,'Sintesi (CFI-TS)'!$C$30:$AE$57,28,FALSE)</f>
        <v>0</v>
      </c>
      <c r="SS16" s="321">
        <f>VLOOKUP($B16,'Sintesi (CFI-TS)'!$C$30:$AE$57,28,FALSE)</f>
        <v>0</v>
      </c>
      <c r="ST16" s="321">
        <f>VLOOKUP($B16,'Sintesi (CFI-TS)'!$C$30:$AE$57,28,FALSE)</f>
        <v>0</v>
      </c>
      <c r="SU16" s="321">
        <f>VLOOKUP($B16,'Sintesi (CFI-TS)'!$C$30:$AE$57,28,FALSE)</f>
        <v>0</v>
      </c>
      <c r="SV16" s="321">
        <f>VLOOKUP($B16,'Sintesi (CFI-TS)'!$C$30:$AE$57,28,FALSE)</f>
        <v>0</v>
      </c>
      <c r="SW16" s="321">
        <f>VLOOKUP($B16,'Sintesi (CFI-TS)'!$C$30:$AE$57,28,FALSE)</f>
        <v>0</v>
      </c>
      <c r="SX16" s="321">
        <f>VLOOKUP($B16,'Sintesi (CFI-TS)'!$C$30:$AE$57,28,FALSE)</f>
        <v>0</v>
      </c>
      <c r="SY16" s="321">
        <f>VLOOKUP($B16,'Sintesi (CFI-TS)'!$C$30:$AE$57,28,FALSE)</f>
        <v>0</v>
      </c>
      <c r="SZ16" s="321">
        <f>VLOOKUP($B16,'Sintesi (CFI-TS)'!$C$30:$AE$57,28,FALSE)</f>
        <v>0</v>
      </c>
      <c r="TA16" s="321">
        <f>VLOOKUP($B16,'Sintesi (CFI-TS)'!$C$30:$AE$57,28,FALSE)</f>
        <v>0</v>
      </c>
      <c r="TB16" s="321">
        <f>VLOOKUP($B16,'Sintesi (CFI-TS)'!$C$30:$AE$57,28,FALSE)</f>
        <v>0</v>
      </c>
      <c r="TC16" s="321">
        <f>VLOOKUP($B16,'Sintesi (CFI-TS)'!$C$30:$AE$57,28,FALSE)</f>
        <v>0</v>
      </c>
      <c r="TD16" s="321">
        <f>VLOOKUP($B16,'Sintesi (CFI-TS)'!$C$30:$AE$57,28,FALSE)</f>
        <v>0</v>
      </c>
      <c r="TE16" s="321">
        <f>VLOOKUP($B16,'Sintesi (CFI-TS)'!$C$30:$AE$57,28,FALSE)</f>
        <v>0</v>
      </c>
      <c r="TF16" s="321">
        <f>VLOOKUP($B16,'Sintesi (CFI-TS)'!$C$30:$AE$57,28,FALSE)</f>
        <v>0</v>
      </c>
      <c r="TG16" s="321">
        <f>VLOOKUP($B16,'Sintesi (CFI-TS)'!$C$30:$AE$57,28,FALSE)</f>
        <v>0</v>
      </c>
      <c r="TH16" s="321">
        <f>VLOOKUP($B16,'Sintesi (CFI-TS)'!$C$30:$AE$57,28,FALSE)</f>
        <v>0</v>
      </c>
      <c r="TI16" s="321">
        <f>VLOOKUP($B16,'Sintesi (CFI-TS)'!$C$30:$AE$57,28,FALSE)</f>
        <v>0</v>
      </c>
      <c r="TJ16" s="321">
        <f>VLOOKUP($B16,'Sintesi (CFI-TS)'!$C$30:$AE$57,28,FALSE)</f>
        <v>0</v>
      </c>
      <c r="TK16" s="321">
        <f>VLOOKUP($B16,'Sintesi (CFI-TS)'!$C$30:$AE$57,28,FALSE)</f>
        <v>0</v>
      </c>
      <c r="TL16" s="321">
        <f>VLOOKUP($B16,'Sintesi (CFI-TS)'!$C$30:$AE$57,28,FALSE)</f>
        <v>0</v>
      </c>
      <c r="TM16" s="321">
        <f>VLOOKUP($B16,'Sintesi (CFI-TS)'!$C$30:$AE$57,28,FALSE)</f>
        <v>0</v>
      </c>
      <c r="TN16" s="321">
        <f>VLOOKUP($B16,'Sintesi (CFI-TS)'!$C$30:$AE$57,28,FALSE)</f>
        <v>0</v>
      </c>
      <c r="TO16" s="321">
        <f>VLOOKUP($B16,'Sintesi (CFI-TS)'!$C$30:$AE$57,28,FALSE)</f>
        <v>0</v>
      </c>
      <c r="TP16" s="321">
        <f>VLOOKUP($B16,'Sintesi (CFI-TS)'!$C$30:$AE$57,28,FALSE)</f>
        <v>0</v>
      </c>
      <c r="TQ16" s="321">
        <f>VLOOKUP($B16,'Sintesi (CFI-TS)'!$C$30:$AE$57,28,FALSE)</f>
        <v>0</v>
      </c>
      <c r="TR16" s="321">
        <f>VLOOKUP($B16,'Sintesi (CFI-TS)'!$C$30:$AE$57,28,FALSE)</f>
        <v>0</v>
      </c>
      <c r="TS16" s="321">
        <f>VLOOKUP($B16,'Sintesi (CFI-TS)'!$C$30:$AE$57,28,FALSE)</f>
        <v>0</v>
      </c>
      <c r="TT16" s="321">
        <f>VLOOKUP($B16,'Sintesi (CFI-TS)'!$C$30:$AE$57,28,FALSE)</f>
        <v>0</v>
      </c>
      <c r="TU16" s="321">
        <f>VLOOKUP($B16,'Sintesi (CFI-TS)'!$C$30:$AE$57,28,FALSE)</f>
        <v>0</v>
      </c>
      <c r="TV16" s="321">
        <f>VLOOKUP($B16,'Sintesi (CFI-TS)'!$C$30:$AE$57,28,FALSE)</f>
        <v>0</v>
      </c>
      <c r="TW16" s="321">
        <f>VLOOKUP($B16,'Sintesi (CFI-TS)'!$C$30:$AE$57,28,FALSE)</f>
        <v>0</v>
      </c>
      <c r="TX16" s="321">
        <f>VLOOKUP($B16,'Sintesi (CFI-TS)'!$C$30:$AE$57,28,FALSE)</f>
        <v>0</v>
      </c>
      <c r="TY16" s="321"/>
      <c r="TZ16" s="321"/>
      <c r="UA16" s="321"/>
      <c r="UB16" s="322">
        <v>0</v>
      </c>
      <c r="UC16" s="322">
        <v>0</v>
      </c>
      <c r="UD16" s="322">
        <v>0</v>
      </c>
      <c r="UE16" s="322">
        <v>0</v>
      </c>
      <c r="UF16" s="322">
        <v>0</v>
      </c>
      <c r="UG16" s="322">
        <v>0</v>
      </c>
      <c r="UH16" s="322">
        <v>0</v>
      </c>
      <c r="UI16" s="322">
        <v>0</v>
      </c>
      <c r="UJ16" s="322">
        <v>0</v>
      </c>
      <c r="UK16" s="322">
        <v>0</v>
      </c>
      <c r="UL16" s="322">
        <v>0</v>
      </c>
      <c r="UM16" s="322">
        <v>0</v>
      </c>
      <c r="UN16" s="322">
        <v>0</v>
      </c>
      <c r="UO16" s="322">
        <v>0</v>
      </c>
      <c r="UP16" s="322">
        <v>0</v>
      </c>
      <c r="UQ16" s="322">
        <v>0</v>
      </c>
      <c r="UR16" s="322">
        <v>0</v>
      </c>
      <c r="US16" s="322">
        <v>0</v>
      </c>
      <c r="UT16" s="322">
        <v>0</v>
      </c>
      <c r="UU16" s="322">
        <v>0</v>
      </c>
      <c r="UV16" s="322">
        <v>0</v>
      </c>
      <c r="UW16" s="322">
        <v>0</v>
      </c>
      <c r="UX16" s="322">
        <v>0</v>
      </c>
      <c r="UY16" s="322">
        <f>VLOOKUP($B16,'Sintesi (CFI-TS)'!$C$30:$AE$57,29,FALSE)</f>
        <v>0</v>
      </c>
      <c r="UZ16" s="322">
        <f>VLOOKUP($B16,'Sintesi (CFI-TS)'!$C$30:$AE$57,29,FALSE)</f>
        <v>0</v>
      </c>
      <c r="VA16" s="322">
        <f>VLOOKUP($B16,'Sintesi (CFI-TS)'!$C$30:$AE$57,29,FALSE)</f>
        <v>0</v>
      </c>
      <c r="VB16" s="322">
        <f>VLOOKUP($B16,'Sintesi (CFI-TS)'!$C$30:$AE$57,29,FALSE)</f>
        <v>0</v>
      </c>
      <c r="VC16" s="322">
        <f>VLOOKUP($B16,'Sintesi (CFI-TS)'!$C$30:$AE$57,29,FALSE)</f>
        <v>0</v>
      </c>
      <c r="VD16" s="322">
        <f>VLOOKUP($B16,'Sintesi (CFI-TS)'!$C$30:$AE$57,29,FALSE)</f>
        <v>0</v>
      </c>
      <c r="VE16" s="322">
        <f>VLOOKUP($B16,'Sintesi (CFI-TS)'!$C$30:$AE$57,29,FALSE)</f>
        <v>0</v>
      </c>
      <c r="VF16" s="322">
        <f>VLOOKUP($B16,'Sintesi (CFI-TS)'!$C$30:$AE$57,29,FALSE)</f>
        <v>0</v>
      </c>
      <c r="VG16" s="322">
        <f>VLOOKUP($B16,'Sintesi (CFI-TS)'!$C$30:$AE$57,29,FALSE)</f>
        <v>0</v>
      </c>
      <c r="VH16" s="322">
        <f>VLOOKUP($B16,'Sintesi (CFI-TS)'!$C$30:$AE$57,29,FALSE)</f>
        <v>0</v>
      </c>
      <c r="VI16" s="322">
        <f>VLOOKUP($B16,'Sintesi (CFI-TS)'!$C$30:$AE$57,29,FALSE)</f>
        <v>0</v>
      </c>
      <c r="VJ16" s="322">
        <f>VLOOKUP($B16,'Sintesi (CFI-TS)'!$C$30:$AE$57,29,FALSE)</f>
        <v>0</v>
      </c>
      <c r="VK16" s="322">
        <f>VLOOKUP($B16,'Sintesi (CFI-TS)'!$C$30:$AE$57,29,FALSE)</f>
        <v>0</v>
      </c>
      <c r="VL16" s="322">
        <f>VLOOKUP($B16,'Sintesi (CFI-TS)'!$C$30:$AE$57,29,FALSE)</f>
        <v>0</v>
      </c>
      <c r="VM16" s="322">
        <f>VLOOKUP($B16,'Sintesi (CFI-TS)'!$C$30:$AE$57,29,FALSE)</f>
        <v>0</v>
      </c>
      <c r="VN16" s="322">
        <f>VLOOKUP($B16,'Sintesi (CFI-TS)'!$C$30:$AE$57,29,FALSE)</f>
        <v>0</v>
      </c>
      <c r="VO16" s="322">
        <f>VLOOKUP($B16,'Sintesi (CFI-TS)'!$C$30:$AE$57,29,FALSE)</f>
        <v>0</v>
      </c>
      <c r="VP16" s="322">
        <f>VLOOKUP($B16,'Sintesi (CFI-TS)'!$C$30:$AE$57,29,FALSE)</f>
        <v>0</v>
      </c>
      <c r="VQ16" s="322">
        <f>VLOOKUP($B16,'Sintesi (CFI-TS)'!$C$30:$AE$57,29,FALSE)</f>
        <v>0</v>
      </c>
      <c r="VR16" s="322">
        <f>VLOOKUP($B16,'Sintesi (CFI-TS)'!$C$30:$AE$57,29,FALSE)</f>
        <v>0</v>
      </c>
      <c r="VS16" s="322">
        <f>VLOOKUP($B16,'Sintesi (CFI-TS)'!$C$30:$AE$57,29,FALSE)</f>
        <v>0</v>
      </c>
      <c r="VT16" s="322">
        <f>VLOOKUP($B16,'Sintesi (CFI-TS)'!$C$30:$AE$57,29,FALSE)</f>
        <v>0</v>
      </c>
      <c r="VU16" s="322">
        <f>VLOOKUP($B16,'Sintesi (CFI-TS)'!$C$30:$AE$57,29,FALSE)</f>
        <v>0</v>
      </c>
      <c r="VV16" s="322">
        <f>VLOOKUP($B16,'Sintesi (CFI-TS)'!$C$30:$AE$57,29,FALSE)</f>
        <v>0</v>
      </c>
      <c r="VW16" s="322">
        <f>VLOOKUP($B16,'Sintesi (CFI-TS)'!$C$30:$AE$57,29,FALSE)</f>
        <v>0</v>
      </c>
      <c r="VX16" s="322">
        <f>VLOOKUP($B16,'Sintesi (CFI-TS)'!$C$30:$AE$57,29,FALSE)</f>
        <v>0</v>
      </c>
      <c r="VY16" s="322">
        <f>VLOOKUP($B16,'Sintesi (CFI-TS)'!$C$30:$AE$57,29,FALSE)</f>
        <v>0</v>
      </c>
      <c r="VZ16" s="322">
        <f>VLOOKUP($B16,'Sintesi (CFI-TS)'!$C$30:$AE$57,29,FALSE)</f>
        <v>0</v>
      </c>
      <c r="WA16" s="322">
        <f>VLOOKUP($B16,'Sintesi (CFI-TS)'!$C$30:$AE$57,29,FALSE)</f>
        <v>0</v>
      </c>
      <c r="WB16" s="322">
        <f>VLOOKUP($B16,'Sintesi (CFI-TS)'!$C$30:$AE$57,29,FALSE)</f>
        <v>0</v>
      </c>
      <c r="WC16" s="322">
        <f>VLOOKUP($B16,'Sintesi (CFI-TS)'!$C$30:$AE$57,29,FALSE)</f>
        <v>0</v>
      </c>
      <c r="WD16" s="322">
        <f>VLOOKUP($B16,'Sintesi (CFI-TS)'!$C$30:$AE$57,29,FALSE)</f>
        <v>0</v>
      </c>
      <c r="WE16" s="322">
        <f>VLOOKUP($B16,'Sintesi (CFI-TS)'!$C$30:$AE$57,29,FALSE)</f>
        <v>0</v>
      </c>
      <c r="WF16" s="322">
        <f>VLOOKUP($B16,'Sintesi (CFI-TS)'!$C$30:$AE$57,29,FALSE)</f>
        <v>0</v>
      </c>
      <c r="WG16" s="322">
        <f>VLOOKUP($B16,'Sintesi (CFI-TS)'!$C$30:$AE$57,29,FALSE)</f>
        <v>0</v>
      </c>
      <c r="WH16" s="322">
        <f>VLOOKUP($B16,'Sintesi (CFI-TS)'!$C$30:$AE$57,29,FALSE)</f>
        <v>0</v>
      </c>
      <c r="WI16" s="322">
        <f>VLOOKUP($B16,'Sintesi (CFI-TS)'!$C$30:$AE$57,29,FALSE)</f>
        <v>0</v>
      </c>
      <c r="WJ16" s="322">
        <f>VLOOKUP($B16,'Sintesi (CFI-TS)'!$C$30:$AE$57,29,FALSE)</f>
        <v>0</v>
      </c>
      <c r="WK16" s="322">
        <f>VLOOKUP($B16,'Sintesi (CFI-TS)'!$C$30:$AE$57,29,FALSE)</f>
        <v>0</v>
      </c>
      <c r="WL16" s="322">
        <f>VLOOKUP($B16,'Sintesi (CFI-TS)'!$C$30:$AE$57,29,FALSE)</f>
        <v>0</v>
      </c>
      <c r="WM16" s="322">
        <f>VLOOKUP($B16,'Sintesi (CFI-TS)'!$C$30:$AE$57,29,FALSE)</f>
        <v>0</v>
      </c>
      <c r="WN16" s="322">
        <f>VLOOKUP($B16,'Sintesi (CFI-TS)'!$C$30:$AE$57,29,FALSE)</f>
        <v>0</v>
      </c>
      <c r="WO16" s="322">
        <f>VLOOKUP($B16,'Sintesi (CFI-TS)'!$C$30:$AE$57,29,FALSE)</f>
        <v>0</v>
      </c>
      <c r="WP16" s="322">
        <f>VLOOKUP($B16,'Sintesi (CFI-TS)'!$C$30:$AE$57,29,FALSE)</f>
        <v>0</v>
      </c>
      <c r="WQ16" s="322">
        <f>VLOOKUP($B16,'Sintesi (CFI-TS)'!$C$30:$AE$57,29,FALSE)</f>
        <v>0</v>
      </c>
      <c r="WR16" s="322">
        <f>VLOOKUP($B16,'Sintesi (CFI-TS)'!$C$30:$AE$57,29,FALSE)</f>
        <v>0</v>
      </c>
      <c r="WS16" s="322">
        <f>VLOOKUP($B16,'Sintesi (CFI-TS)'!$C$30:$AE$57,29,FALSE)</f>
        <v>0</v>
      </c>
      <c r="WT16" s="322">
        <f>VLOOKUP($B16,'Sintesi (CFI-TS)'!$C$30:$AE$57,29,FALSE)</f>
        <v>0</v>
      </c>
      <c r="WU16" s="322">
        <f>VLOOKUP($B16,'Sintesi (CFI-TS)'!$C$30:$AE$57,29,FALSE)</f>
        <v>0</v>
      </c>
      <c r="WV16" s="322">
        <f>VLOOKUP($B16,'Sintesi (CFI-TS)'!$C$30:$AE$57,29,FALSE)</f>
        <v>0</v>
      </c>
      <c r="WW16" s="322">
        <f>VLOOKUP($B16,'Sintesi (CFI-TS)'!$C$30:$AE$57,29,FALSE)</f>
        <v>0</v>
      </c>
      <c r="WX16" s="322">
        <f>VLOOKUP($B16,'Sintesi (CFI-TS)'!$C$30:$AE$57,29,FALSE)</f>
        <v>0</v>
      </c>
      <c r="WY16" s="322">
        <f>VLOOKUP($B16,'Sintesi (CFI-TS)'!$C$30:$AE$57,29,FALSE)</f>
        <v>0</v>
      </c>
      <c r="WZ16" s="322">
        <f>VLOOKUP($B16,'Sintesi (CFI-TS)'!$C$30:$AE$57,29,FALSE)</f>
        <v>0</v>
      </c>
      <c r="XA16" s="322">
        <f>VLOOKUP($B16,'Sintesi (CFI-TS)'!$C$30:$AE$57,29,FALSE)</f>
        <v>0</v>
      </c>
      <c r="XB16" s="322">
        <f>VLOOKUP($B16,'Sintesi (CFI-TS)'!$C$30:$AE$57,29,FALSE)</f>
        <v>0</v>
      </c>
      <c r="XC16" s="322">
        <f>VLOOKUP($B16,'Sintesi (CFI-TS)'!$C$30:$AE$57,29,FALSE)</f>
        <v>0</v>
      </c>
      <c r="XD16" s="322">
        <f>VLOOKUP($B16,'Sintesi (CFI-TS)'!$C$30:$AE$57,29,FALSE)</f>
        <v>0</v>
      </c>
      <c r="XE16" s="322">
        <f>VLOOKUP($B16,'Sintesi (CFI-TS)'!$C$30:$AE$57,29,FALSE)</f>
        <v>0</v>
      </c>
      <c r="XF16" s="322">
        <f>VLOOKUP($B16,'Sintesi (CFI-TS)'!$C$30:$AE$57,29,FALSE)</f>
        <v>0</v>
      </c>
      <c r="XG16" s="322">
        <f>VLOOKUP($B16,'Sintesi (CFI-TS)'!$C$30:$AE$57,29,FALSE)</f>
        <v>0</v>
      </c>
      <c r="XH16" s="322">
        <f>VLOOKUP($B16,'Sintesi (CFI-TS)'!$C$30:$AE$57,29,FALSE)</f>
        <v>0</v>
      </c>
      <c r="XI16" s="322">
        <f>VLOOKUP($B16,'Sintesi (CFI-TS)'!$C$30:$AE$57,29,FALSE)</f>
        <v>0</v>
      </c>
      <c r="XJ16" s="322">
        <f>VLOOKUP($B16,'Sintesi (CFI-TS)'!$C$30:$AE$57,29,FALSE)</f>
        <v>0</v>
      </c>
      <c r="XK16" s="322">
        <f>VLOOKUP($B16,'Sintesi (CFI-TS)'!$C$30:$AE$57,29,FALSE)</f>
        <v>0</v>
      </c>
      <c r="XL16" s="322">
        <f>VLOOKUP($B16,'Sintesi (CFI-TS)'!$C$30:$AE$57,29,FALSE)</f>
        <v>0</v>
      </c>
      <c r="XM16" s="322">
        <f>VLOOKUP($B16,'Sintesi (CFI-TS)'!$C$30:$AE$57,29,FALSE)</f>
        <v>0</v>
      </c>
      <c r="XN16" s="322">
        <f>VLOOKUP($B16,'Sintesi (CFI-TS)'!$C$30:$AE$57,29,FALSE)</f>
        <v>0</v>
      </c>
      <c r="XO16" s="322">
        <f>VLOOKUP($B16,'Sintesi (CFI-TS)'!$C$30:$AE$57,29,FALSE)</f>
        <v>0</v>
      </c>
      <c r="XP16" s="322">
        <f>VLOOKUP($B16,'Sintesi (CFI-TS)'!$C$30:$AE$57,29,FALSE)</f>
        <v>0</v>
      </c>
      <c r="XQ16" s="322">
        <f>VLOOKUP($B16,'Sintesi (CFI-TS)'!$C$30:$AE$57,29,FALSE)</f>
        <v>0</v>
      </c>
      <c r="XR16" s="322">
        <f>VLOOKUP($B16,'Sintesi (CFI-TS)'!$C$30:$AE$57,29,FALSE)</f>
        <v>0</v>
      </c>
      <c r="XS16" s="322">
        <f>VLOOKUP($B16,'Sintesi (CFI-TS)'!$C$30:$AE$57,29,FALSE)</f>
        <v>0</v>
      </c>
      <c r="XT16" s="322">
        <f>VLOOKUP($B16,'Sintesi (CFI-TS)'!$C$30:$AE$57,29,FALSE)</f>
        <v>0</v>
      </c>
      <c r="XU16" s="322">
        <f>VLOOKUP($B16,'Sintesi (CFI-TS)'!$C$30:$AE$57,29,FALSE)</f>
        <v>0</v>
      </c>
      <c r="XV16" s="322">
        <f>VLOOKUP($B16,'Sintesi (CFI-TS)'!$C$30:$AE$57,29,FALSE)</f>
        <v>0</v>
      </c>
      <c r="XW16" s="322">
        <f>VLOOKUP($B16,'Sintesi (CFI-TS)'!$C$30:$AE$57,29,FALSE)</f>
        <v>0</v>
      </c>
      <c r="XX16" s="322">
        <f>VLOOKUP($B16,'Sintesi (CFI-TS)'!$C$30:$AE$57,29,FALSE)</f>
        <v>0</v>
      </c>
      <c r="XY16" s="322">
        <f>VLOOKUP($B16,'Sintesi (CFI-TS)'!$C$30:$AE$57,29,FALSE)</f>
        <v>0</v>
      </c>
      <c r="XZ16" s="322">
        <f>VLOOKUP($B16,'Sintesi (CFI-TS)'!$C$30:$AE$57,29,FALSE)</f>
        <v>0</v>
      </c>
      <c r="YA16" s="322">
        <f>VLOOKUP($B16,'Sintesi (CFI-TS)'!$C$30:$AE$57,29,FALSE)</f>
        <v>0</v>
      </c>
      <c r="YB16" s="322"/>
      <c r="YC16" s="322"/>
      <c r="YD16" s="322"/>
      <c r="YE16" s="501">
        <v>0</v>
      </c>
      <c r="YF16" s="501">
        <v>0</v>
      </c>
      <c r="YG16" s="501">
        <v>0</v>
      </c>
      <c r="YH16" s="501">
        <v>0</v>
      </c>
      <c r="YI16" s="501">
        <v>0</v>
      </c>
      <c r="YJ16" s="501">
        <v>0</v>
      </c>
      <c r="YK16" s="501">
        <v>0</v>
      </c>
      <c r="YL16" s="501">
        <v>0</v>
      </c>
      <c r="YM16" s="501">
        <v>0</v>
      </c>
      <c r="YN16" s="501">
        <v>0</v>
      </c>
      <c r="YO16" s="501">
        <v>0</v>
      </c>
      <c r="YP16" s="501">
        <v>0</v>
      </c>
      <c r="YQ16" s="501">
        <v>0</v>
      </c>
      <c r="YR16" s="501">
        <v>0</v>
      </c>
      <c r="YS16" s="501">
        <v>0</v>
      </c>
      <c r="YT16" s="501">
        <v>0</v>
      </c>
      <c r="YU16" s="501">
        <v>0</v>
      </c>
      <c r="YV16" s="501">
        <v>0</v>
      </c>
      <c r="YW16" s="501">
        <v>0</v>
      </c>
      <c r="YX16" s="501">
        <v>0</v>
      </c>
      <c r="YY16" s="501">
        <v>0</v>
      </c>
      <c r="YZ16" s="501">
        <v>0</v>
      </c>
      <c r="ZA16" s="501">
        <v>0</v>
      </c>
      <c r="ZB16" s="501">
        <f>VLOOKUP($B16,'Sintesi (CFI-TS)'!$C$30:$AE$57,22,FALSE)</f>
        <v>0</v>
      </c>
      <c r="ZC16" s="501">
        <f>VLOOKUP($B16,'Sintesi (CFI-TS)'!$C$30:$AE$57,22,FALSE)</f>
        <v>0</v>
      </c>
      <c r="ZD16" s="501">
        <f>VLOOKUP($B16,'Sintesi (CFI-TS)'!$C$30:$AE$57,22,FALSE)</f>
        <v>0</v>
      </c>
      <c r="ZE16" s="501">
        <f>VLOOKUP($B16,'Sintesi (CFI-TS)'!$C$30:$AE$57,22,FALSE)</f>
        <v>0</v>
      </c>
      <c r="ZF16" s="501">
        <f>VLOOKUP($B16,'Sintesi (CFI-TS)'!$C$30:$AE$57,22,FALSE)</f>
        <v>0</v>
      </c>
      <c r="ZG16" s="501">
        <f>VLOOKUP($B16,'Sintesi (CFI-TS)'!$C$30:$AE$57,22,FALSE)</f>
        <v>0</v>
      </c>
      <c r="ZH16" s="501">
        <f>VLOOKUP($B16,'Sintesi (CFI-TS)'!$C$30:$AE$57,22,FALSE)</f>
        <v>0</v>
      </c>
      <c r="ZI16" s="501">
        <f>VLOOKUP($B16,'Sintesi (CFI-TS)'!$C$30:$AE$57,22,FALSE)</f>
        <v>0</v>
      </c>
      <c r="ZJ16" s="501">
        <f>VLOOKUP($B16,'Sintesi (CFI-TS)'!$C$30:$AE$57,22,FALSE)</f>
        <v>0</v>
      </c>
      <c r="ZK16" s="501">
        <f>VLOOKUP($B16,'Sintesi (CFI-TS)'!$C$30:$AE$57,22,FALSE)</f>
        <v>0</v>
      </c>
      <c r="ZL16" s="501">
        <f>VLOOKUP($B16,'Sintesi (CFI-TS)'!$C$30:$AE$57,22,FALSE)</f>
        <v>0</v>
      </c>
      <c r="ZM16" s="501">
        <f>VLOOKUP($B16,'Sintesi (CFI-TS)'!$C$30:$AE$57,22,FALSE)</f>
        <v>0</v>
      </c>
      <c r="ZN16" s="501">
        <f>VLOOKUP($B16,'Sintesi (CFI-TS)'!$C$30:$AE$57,22,FALSE)</f>
        <v>0</v>
      </c>
      <c r="ZO16" s="501">
        <f>VLOOKUP($B16,'Sintesi (CFI-TS)'!$C$30:$AE$57,22,FALSE)</f>
        <v>0</v>
      </c>
      <c r="ZP16" s="501">
        <f>VLOOKUP($B16,'Sintesi (CFI-TS)'!$C$30:$AE$57,22,FALSE)</f>
        <v>0</v>
      </c>
      <c r="ZQ16" s="501">
        <f>VLOOKUP($B16,'Sintesi (CFI-TS)'!$C$30:$AE$57,22,FALSE)</f>
        <v>0</v>
      </c>
      <c r="ZR16" s="501">
        <f>VLOOKUP($B16,'Sintesi (CFI-TS)'!$C$30:$AE$57,22,FALSE)</f>
        <v>0</v>
      </c>
      <c r="ZS16" s="501">
        <f>VLOOKUP($B16,'Sintesi (CFI-TS)'!$C$30:$AE$57,22,FALSE)</f>
        <v>0</v>
      </c>
      <c r="ZT16" s="501">
        <f>VLOOKUP($B16,'Sintesi (CFI-TS)'!$C$30:$AE$57,22,FALSE)</f>
        <v>0</v>
      </c>
      <c r="ZU16" s="501">
        <f>VLOOKUP($B16,'Sintesi (CFI-TS)'!$C$30:$AE$57,22,FALSE)</f>
        <v>0</v>
      </c>
      <c r="ZV16" s="501">
        <f>VLOOKUP($B16,'Sintesi (CFI-TS)'!$C$30:$AE$57,22,FALSE)</f>
        <v>0</v>
      </c>
      <c r="ZW16" s="501">
        <f>VLOOKUP($B16,'Sintesi (CFI-TS)'!$C$30:$AE$57,22,FALSE)</f>
        <v>0</v>
      </c>
      <c r="ZX16" s="501">
        <f>VLOOKUP($B16,'Sintesi (CFI-TS)'!$C$30:$AE$57,22,FALSE)</f>
        <v>0</v>
      </c>
      <c r="ZY16" s="501">
        <f>VLOOKUP($B16,'Sintesi (CFI-TS)'!$C$30:$AE$57,22,FALSE)</f>
        <v>0</v>
      </c>
      <c r="ZZ16" s="501">
        <f>VLOOKUP($B16,'Sintesi (CFI-TS)'!$C$30:$AE$57,22,FALSE)</f>
        <v>0</v>
      </c>
      <c r="AAA16" s="501">
        <f>VLOOKUP($B16,'Sintesi (CFI-TS)'!$C$30:$AE$57,22,FALSE)</f>
        <v>0</v>
      </c>
      <c r="AAB16" s="501">
        <f>VLOOKUP($B16,'Sintesi (CFI-TS)'!$C$30:$AE$57,22,FALSE)</f>
        <v>0</v>
      </c>
      <c r="AAC16" s="501">
        <f>VLOOKUP($B16,'Sintesi (CFI-TS)'!$C$30:$AE$57,22,FALSE)</f>
        <v>0</v>
      </c>
      <c r="AAD16" s="501">
        <f>VLOOKUP($B16,'Sintesi (CFI-TS)'!$C$30:$AE$57,22,FALSE)</f>
        <v>0</v>
      </c>
      <c r="AAE16" s="501">
        <f>VLOOKUP($B16,'Sintesi (CFI-TS)'!$C$30:$AE$57,22,FALSE)</f>
        <v>0</v>
      </c>
      <c r="AAF16" s="501">
        <f>VLOOKUP($B16,'Sintesi (CFI-TS)'!$C$30:$AE$57,22,FALSE)</f>
        <v>0</v>
      </c>
      <c r="AAG16" s="501">
        <f>VLOOKUP($B16,'Sintesi (CFI-TS)'!$C$30:$AE$57,22,FALSE)</f>
        <v>0</v>
      </c>
      <c r="AAH16" s="501">
        <f>VLOOKUP($B16,'Sintesi (CFI-TS)'!$C$30:$AE$57,22,FALSE)</f>
        <v>0</v>
      </c>
      <c r="AAI16" s="501">
        <f>VLOOKUP($B16,'Sintesi (CFI-TS)'!$C$30:$AE$57,22,FALSE)</f>
        <v>0</v>
      </c>
      <c r="AAJ16" s="501">
        <f>VLOOKUP($B16,'Sintesi (CFI-TS)'!$C$30:$AE$57,22,FALSE)</f>
        <v>0</v>
      </c>
      <c r="AAK16" s="501">
        <f>VLOOKUP($B16,'Sintesi (CFI-TS)'!$C$30:$AE$57,22,FALSE)</f>
        <v>0</v>
      </c>
      <c r="AAL16" s="501">
        <f>VLOOKUP($B16,'Sintesi (CFI-TS)'!$C$30:$AE$57,22,FALSE)</f>
        <v>0</v>
      </c>
      <c r="AAM16" s="501">
        <f>VLOOKUP($B16,'Sintesi (CFI-TS)'!$C$30:$AE$57,22,FALSE)</f>
        <v>0</v>
      </c>
      <c r="AAN16" s="501">
        <f>VLOOKUP($B16,'Sintesi (CFI-TS)'!$C$30:$AE$57,22,FALSE)</f>
        <v>0</v>
      </c>
      <c r="AAO16" s="501">
        <f>VLOOKUP($B16,'Sintesi (CFI-TS)'!$C$30:$AE$57,22,FALSE)</f>
        <v>0</v>
      </c>
      <c r="AAP16" s="501">
        <f>VLOOKUP($B16,'Sintesi (CFI-TS)'!$C$30:$AE$57,22,FALSE)</f>
        <v>0</v>
      </c>
      <c r="AAQ16" s="501">
        <f>VLOOKUP($B16,'Sintesi (CFI-TS)'!$C$30:$AE$57,22,FALSE)</f>
        <v>0</v>
      </c>
      <c r="AAR16" s="501">
        <f>VLOOKUP($B16,'Sintesi (CFI-TS)'!$C$30:$AE$57,22,FALSE)</f>
        <v>0</v>
      </c>
      <c r="AAS16" s="501">
        <f>VLOOKUP($B16,'Sintesi (CFI-TS)'!$C$30:$AE$57,22,FALSE)</f>
        <v>0</v>
      </c>
      <c r="AAT16" s="501">
        <f>VLOOKUP($B16,'Sintesi (CFI-TS)'!$C$30:$AE$57,22,FALSE)</f>
        <v>0</v>
      </c>
      <c r="AAU16" s="501">
        <f>VLOOKUP($B16,'Sintesi (CFI-TS)'!$C$30:$AE$57,22,FALSE)</f>
        <v>0</v>
      </c>
      <c r="AAV16" s="501">
        <f>VLOOKUP($B16,'Sintesi (CFI-TS)'!$C$30:$AE$57,22,FALSE)</f>
        <v>0</v>
      </c>
      <c r="AAW16" s="501">
        <f>VLOOKUP($B16,'Sintesi (CFI-TS)'!$C$30:$AE$57,22,FALSE)</f>
        <v>0</v>
      </c>
      <c r="AAX16" s="501">
        <f>VLOOKUP($B16,'Sintesi (CFI-TS)'!$C$30:$AE$57,22,FALSE)</f>
        <v>0</v>
      </c>
      <c r="AAY16" s="501">
        <f>VLOOKUP($B16,'Sintesi (CFI-TS)'!$C$30:$AE$57,22,FALSE)</f>
        <v>0</v>
      </c>
      <c r="AAZ16" s="501">
        <f>VLOOKUP($B16,'Sintesi (CFI-TS)'!$C$30:$AE$57,22,FALSE)</f>
        <v>0</v>
      </c>
      <c r="ABA16" s="501">
        <f>VLOOKUP($B16,'Sintesi (CFI-TS)'!$C$30:$AE$57,22,FALSE)</f>
        <v>0</v>
      </c>
      <c r="ABB16" s="501">
        <f>VLOOKUP($B16,'Sintesi (CFI-TS)'!$C$30:$AE$57,22,FALSE)</f>
        <v>0</v>
      </c>
      <c r="ABC16" s="501">
        <f>VLOOKUP($B16,'Sintesi (CFI-TS)'!$C$30:$AE$57,22,FALSE)</f>
        <v>0</v>
      </c>
      <c r="ABD16" s="501">
        <f>VLOOKUP($B16,'Sintesi (CFI-TS)'!$C$30:$AE$57,22,FALSE)</f>
        <v>0</v>
      </c>
      <c r="ABE16" s="501">
        <f>VLOOKUP($B16,'Sintesi (CFI-TS)'!$C$30:$AE$57,22,FALSE)</f>
        <v>0</v>
      </c>
      <c r="ABF16" s="501">
        <f>VLOOKUP($B16,'Sintesi (CFI-TS)'!$C$30:$AE$57,22,FALSE)</f>
        <v>0</v>
      </c>
      <c r="ABG16" s="501">
        <f>VLOOKUP($B16,'Sintesi (CFI-TS)'!$C$30:$AE$57,22,FALSE)</f>
        <v>0</v>
      </c>
      <c r="ABH16" s="501">
        <f>VLOOKUP($B16,'Sintesi (CFI-TS)'!$C$30:$AE$57,22,FALSE)</f>
        <v>0</v>
      </c>
      <c r="ABI16" s="501">
        <f>VLOOKUP($B16,'Sintesi (CFI-TS)'!$C$30:$AE$57,22,FALSE)</f>
        <v>0</v>
      </c>
      <c r="ABJ16" s="501">
        <f>VLOOKUP($B16,'Sintesi (CFI-TS)'!$C$30:$AE$57,22,FALSE)</f>
        <v>0</v>
      </c>
      <c r="ABK16" s="501">
        <f>VLOOKUP($B16,'Sintesi (CFI-TS)'!$C$30:$AE$57,22,FALSE)</f>
        <v>0</v>
      </c>
      <c r="ABL16" s="501">
        <f>VLOOKUP($B16,'Sintesi (CFI-TS)'!$C$30:$AE$57,22,FALSE)</f>
        <v>0</v>
      </c>
      <c r="ABM16" s="501">
        <f>VLOOKUP($B16,'Sintesi (CFI-TS)'!$C$30:$AE$57,22,FALSE)</f>
        <v>0</v>
      </c>
      <c r="ABN16" s="501">
        <f>VLOOKUP($B16,'Sintesi (CFI-TS)'!$C$30:$AE$57,22,FALSE)</f>
        <v>0</v>
      </c>
      <c r="ABO16" s="501">
        <f>VLOOKUP($B16,'Sintesi (CFI-TS)'!$C$30:$AE$57,22,FALSE)</f>
        <v>0</v>
      </c>
      <c r="ABP16" s="501">
        <f>VLOOKUP($B16,'Sintesi (CFI-TS)'!$C$30:$AE$57,22,FALSE)</f>
        <v>0</v>
      </c>
      <c r="ABQ16" s="501">
        <f>VLOOKUP($B16,'Sintesi (CFI-TS)'!$C$30:$AE$57,22,FALSE)</f>
        <v>0</v>
      </c>
      <c r="ABR16" s="501">
        <f>VLOOKUP($B16,'Sintesi (CFI-TS)'!$C$30:$AE$57,22,FALSE)</f>
        <v>0</v>
      </c>
      <c r="ABS16" s="501">
        <f>VLOOKUP($B16,'Sintesi (CFI-TS)'!$C$30:$AE$57,22,FALSE)</f>
        <v>0</v>
      </c>
      <c r="ABT16" s="501">
        <f>VLOOKUP($B16,'Sintesi (CFI-TS)'!$C$30:$AE$57,22,FALSE)</f>
        <v>0</v>
      </c>
      <c r="ABU16" s="501">
        <f>VLOOKUP($B16,'Sintesi (CFI-TS)'!$C$30:$AE$57,22,FALSE)</f>
        <v>0</v>
      </c>
      <c r="ABV16" s="501">
        <f>VLOOKUP($B16,'Sintesi (CFI-TS)'!$C$30:$AE$57,22,FALSE)</f>
        <v>0</v>
      </c>
      <c r="ABW16" s="501">
        <f>VLOOKUP($B16,'Sintesi (CFI-TS)'!$C$30:$AE$57,22,FALSE)</f>
        <v>0</v>
      </c>
      <c r="ABX16" s="501">
        <f>VLOOKUP($B16,'Sintesi (CFI-TS)'!$C$30:$AE$57,22,FALSE)</f>
        <v>0</v>
      </c>
      <c r="ABY16" s="501">
        <f>VLOOKUP($B16,'Sintesi (CFI-TS)'!$C$30:$AE$57,22,FALSE)</f>
        <v>0</v>
      </c>
      <c r="ABZ16" s="501">
        <f>VLOOKUP($B16,'Sintesi (CFI-TS)'!$C$30:$AE$57,22,FALSE)</f>
        <v>0</v>
      </c>
      <c r="ACA16" s="501">
        <f>VLOOKUP($B16,'Sintesi (CFI-TS)'!$C$30:$AE$57,22,FALSE)</f>
        <v>0</v>
      </c>
      <c r="ACB16" s="501">
        <f>VLOOKUP($B16,'Sintesi (CFI-TS)'!$C$30:$AE$57,22,FALSE)</f>
        <v>0</v>
      </c>
      <c r="ACC16" s="501">
        <f>VLOOKUP($B16,'Sintesi (CFI-TS)'!$C$30:$AE$57,22,FALSE)</f>
        <v>0</v>
      </c>
      <c r="ACD16" s="501">
        <f>VLOOKUP($B16,'Sintesi (CFI-TS)'!$C$30:$AE$57,22,FALSE)</f>
        <v>0</v>
      </c>
      <c r="ACE16" s="501"/>
      <c r="ACF16" s="501"/>
      <c r="ACG16" s="501"/>
      <c r="ACH16" s="86"/>
      <c r="ACI16" s="88">
        <v>0</v>
      </c>
      <c r="ACJ16" s="87">
        <v>43271</v>
      </c>
      <c r="ACK16" s="89">
        <v>43315</v>
      </c>
      <c r="ACL16" s="80">
        <v>0</v>
      </c>
      <c r="ACM16" s="80">
        <v>0</v>
      </c>
      <c r="ACN16" s="80">
        <v>0</v>
      </c>
      <c r="ACO16" s="80">
        <v>0</v>
      </c>
      <c r="ACP16" s="80">
        <v>0</v>
      </c>
      <c r="ACQ16" s="80">
        <v>0</v>
      </c>
      <c r="ACR16" s="80">
        <v>0</v>
      </c>
      <c r="ACS16" s="80">
        <v>0</v>
      </c>
      <c r="ACT16" s="80">
        <v>0</v>
      </c>
      <c r="ACU16" s="80">
        <v>0</v>
      </c>
      <c r="ACV16" s="80">
        <v>0</v>
      </c>
      <c r="ACW16" s="80">
        <v>0</v>
      </c>
      <c r="ACX16" s="80">
        <v>0</v>
      </c>
      <c r="ACY16" s="80">
        <v>0</v>
      </c>
      <c r="ACZ16" s="80">
        <v>0</v>
      </c>
      <c r="ADA16" s="80">
        <v>0</v>
      </c>
      <c r="ADB16" s="80">
        <v>0</v>
      </c>
      <c r="ADC16" s="80">
        <v>0</v>
      </c>
      <c r="ADD16" s="80">
        <v>0</v>
      </c>
      <c r="ADE16" s="80">
        <v>0</v>
      </c>
      <c r="ADF16" s="80">
        <v>0</v>
      </c>
      <c r="ADG16" s="80">
        <v>0</v>
      </c>
      <c r="ADH16" s="80">
        <v>0</v>
      </c>
      <c r="ADI16" s="80">
        <v>0</v>
      </c>
      <c r="ADJ16" s="80">
        <v>0</v>
      </c>
      <c r="ADK16" s="80">
        <v>0</v>
      </c>
      <c r="ADL16" s="80">
        <v>0</v>
      </c>
      <c r="ADM16" s="80">
        <v>0</v>
      </c>
      <c r="ADN16" s="80">
        <v>0</v>
      </c>
      <c r="ADO16" s="80">
        <v>0</v>
      </c>
      <c r="ADP16" s="80">
        <v>0</v>
      </c>
      <c r="ADQ16" s="80">
        <v>0</v>
      </c>
      <c r="ADR16" s="80">
        <v>0</v>
      </c>
      <c r="ADS16" s="80">
        <v>0</v>
      </c>
      <c r="ADT16" s="80">
        <v>0</v>
      </c>
      <c r="ADU16" s="80">
        <v>0</v>
      </c>
      <c r="ADV16" s="80">
        <v>0</v>
      </c>
      <c r="ADW16" s="80">
        <v>0</v>
      </c>
      <c r="ADX16" s="80">
        <v>0</v>
      </c>
      <c r="ADY16" s="80">
        <v>0</v>
      </c>
      <c r="ADZ16" s="80">
        <v>0</v>
      </c>
      <c r="AEA16" s="80">
        <v>0</v>
      </c>
      <c r="AEB16" s="80">
        <v>0</v>
      </c>
      <c r="AEC16" s="80">
        <v>0</v>
      </c>
      <c r="AED16" s="80">
        <v>0</v>
      </c>
      <c r="AEE16" s="80">
        <v>0</v>
      </c>
      <c r="AEF16" s="80">
        <v>0</v>
      </c>
      <c r="AEG16" s="80">
        <v>0</v>
      </c>
      <c r="AEH16" s="80">
        <v>0</v>
      </c>
      <c r="AEI16" s="80">
        <v>0</v>
      </c>
      <c r="AEJ16" s="80">
        <v>0</v>
      </c>
      <c r="AEK16" s="80">
        <v>0</v>
      </c>
      <c r="AEL16" s="80">
        <v>0</v>
      </c>
      <c r="AEM16" s="80">
        <v>0</v>
      </c>
      <c r="AEN16" s="80">
        <v>0</v>
      </c>
      <c r="AEO16" s="80">
        <v>0</v>
      </c>
      <c r="AEP16" s="80">
        <v>0</v>
      </c>
      <c r="AEQ16" s="80">
        <v>0</v>
      </c>
      <c r="AER16" s="80">
        <v>0</v>
      </c>
      <c r="AES16" s="80">
        <v>0</v>
      </c>
      <c r="AET16" s="80">
        <v>0</v>
      </c>
      <c r="AEU16" s="80">
        <v>0</v>
      </c>
      <c r="AEV16" s="80">
        <v>0</v>
      </c>
      <c r="AEW16" s="80">
        <v>0</v>
      </c>
      <c r="AEX16" s="80">
        <v>0</v>
      </c>
      <c r="AEY16" s="80">
        <v>0</v>
      </c>
      <c r="AEZ16" s="80">
        <v>0</v>
      </c>
      <c r="AFA16" s="80">
        <v>0</v>
      </c>
      <c r="AFB16" s="80">
        <v>0</v>
      </c>
      <c r="AFC16" s="80">
        <v>0</v>
      </c>
      <c r="AFD16" s="80">
        <v>0</v>
      </c>
      <c r="AFE16" s="80">
        <v>0</v>
      </c>
      <c r="AFF16" s="80">
        <v>0</v>
      </c>
      <c r="AFG16" s="80">
        <v>0</v>
      </c>
      <c r="AFH16" s="80">
        <v>0</v>
      </c>
      <c r="AFI16" s="80">
        <v>0</v>
      </c>
      <c r="AFJ16" s="80">
        <v>0</v>
      </c>
      <c r="AFK16" s="80">
        <v>0</v>
      </c>
      <c r="AFL16" s="80">
        <v>0</v>
      </c>
      <c r="AFM16" s="80">
        <v>0</v>
      </c>
      <c r="AFN16" s="80">
        <v>0</v>
      </c>
      <c r="AFO16" s="80">
        <v>0</v>
      </c>
      <c r="AFP16" s="80">
        <v>0</v>
      </c>
      <c r="AFQ16" s="80">
        <v>0</v>
      </c>
      <c r="AFR16" s="80">
        <v>0</v>
      </c>
      <c r="AFS16" s="80">
        <v>0</v>
      </c>
      <c r="AFT16" s="80">
        <v>0</v>
      </c>
      <c r="AFU16" s="80">
        <v>0</v>
      </c>
      <c r="AFV16" s="80">
        <v>0</v>
      </c>
      <c r="AFW16" s="80">
        <v>0</v>
      </c>
      <c r="AFX16" s="80">
        <v>0</v>
      </c>
      <c r="AFY16" s="80">
        <v>0</v>
      </c>
      <c r="AFZ16" s="80">
        <v>0</v>
      </c>
      <c r="AGA16" s="80">
        <v>0</v>
      </c>
      <c r="AGB16" s="80">
        <v>0</v>
      </c>
      <c r="AGC16" s="80">
        <v>0</v>
      </c>
      <c r="AGD16" s="80">
        <v>0</v>
      </c>
      <c r="AGE16" s="80">
        <v>0</v>
      </c>
      <c r="AGF16" s="80">
        <v>0</v>
      </c>
      <c r="AGG16" s="80">
        <v>0</v>
      </c>
      <c r="AGH16" s="80">
        <v>0</v>
      </c>
      <c r="AGI16" s="80"/>
      <c r="AGJ16" s="80"/>
      <c r="AGK16" s="80"/>
      <c r="AGL16" s="80"/>
      <c r="AGM16" s="80"/>
    </row>
    <row r="17" spans="1:871" s="104" customFormat="1" collapsed="1">
      <c r="A17" s="74" t="str">
        <f>IF('Sintesi (CFI-TS)'!B41&lt;&gt;"",'Sintesi (CFI-TS)'!B41,"")</f>
        <v>P59-Deploy &amp; Change CRMT</v>
      </c>
      <c r="B17" s="145" t="str">
        <f>IF('Sintesi (CFI-TS)'!C41&lt;&gt;"",'Sintesi (CFI-TS)'!C41,"")</f>
        <v>AO004511_YYY66</v>
      </c>
      <c r="C17" s="74" t="str">
        <f>IF('Sintesi (CFI-TS)'!N41&lt;&gt;"",'Sintesi (CFI-TS)'!N41,"")</f>
        <v>Copia_Documenti</v>
      </c>
      <c r="D17" s="75">
        <f>'Sintesi (CFI-TS)'!W41</f>
        <v>11</v>
      </c>
      <c r="E17" s="75">
        <f>'Sintesi (CFI-TS)'!X41</f>
        <v>0</v>
      </c>
      <c r="F17" s="75">
        <f>'Sintesi (CFI-TS)'!Y41</f>
        <v>11</v>
      </c>
      <c r="G17" s="175">
        <v>1</v>
      </c>
      <c r="H17" s="183">
        <v>43271</v>
      </c>
      <c r="I17" s="183">
        <v>43315</v>
      </c>
      <c r="J17" s="78">
        <f t="shared" si="123"/>
        <v>33</v>
      </c>
      <c r="K17" s="78">
        <v>0</v>
      </c>
      <c r="L17" s="79">
        <f>IFERROR(IF(F17&gt;0,F17/(J17+K17),0),0)</f>
        <v>0.33333333333333331</v>
      </c>
      <c r="M17" s="80">
        <v>7</v>
      </c>
      <c r="N17" s="80">
        <v>7</v>
      </c>
      <c r="O17" s="80">
        <v>8</v>
      </c>
      <c r="P17" s="80">
        <v>8</v>
      </c>
      <c r="Q17" s="80">
        <v>8</v>
      </c>
      <c r="R17" s="80">
        <v>8</v>
      </c>
      <c r="S17" s="80">
        <v>9</v>
      </c>
      <c r="T17" s="80">
        <v>9</v>
      </c>
      <c r="U17" s="80">
        <v>9</v>
      </c>
      <c r="V17" s="80">
        <v>9</v>
      </c>
      <c r="W17" s="80">
        <v>9</v>
      </c>
      <c r="X17" s="80">
        <v>9</v>
      </c>
      <c r="Y17" s="80">
        <v>10</v>
      </c>
      <c r="Z17" s="80">
        <v>11</v>
      </c>
      <c r="AA17" s="80">
        <v>11</v>
      </c>
      <c r="AB17" s="80">
        <v>11</v>
      </c>
      <c r="AC17" s="80">
        <v>11</v>
      </c>
      <c r="AD17" s="80">
        <v>11</v>
      </c>
      <c r="AE17" s="80">
        <v>11</v>
      </c>
      <c r="AF17" s="80">
        <v>11</v>
      </c>
      <c r="AG17" s="80">
        <v>11</v>
      </c>
      <c r="AH17" s="80">
        <v>11</v>
      </c>
      <c r="AI17" s="80">
        <v>11</v>
      </c>
      <c r="AJ17" s="80">
        <v>11</v>
      </c>
      <c r="AK17" s="80">
        <v>11</v>
      </c>
      <c r="AL17" s="80">
        <v>11</v>
      </c>
      <c r="AM17" s="80">
        <v>11</v>
      </c>
      <c r="AN17" s="80">
        <v>11</v>
      </c>
      <c r="AO17" s="80">
        <v>11</v>
      </c>
      <c r="AP17" s="80">
        <v>11</v>
      </c>
      <c r="AQ17" s="80">
        <v>11</v>
      </c>
      <c r="AR17" s="80">
        <v>11</v>
      </c>
      <c r="AS17" s="80">
        <v>11</v>
      </c>
      <c r="AT17" s="80">
        <v>11</v>
      </c>
      <c r="AU17" s="80">
        <v>11</v>
      </c>
      <c r="AV17" s="80">
        <v>11</v>
      </c>
      <c r="AW17" s="80">
        <v>11</v>
      </c>
      <c r="AX17" s="80">
        <v>11</v>
      </c>
      <c r="AY17" s="80">
        <v>11</v>
      </c>
      <c r="AZ17" s="80">
        <v>11</v>
      </c>
      <c r="BA17" s="80">
        <v>11</v>
      </c>
      <c r="BB17" s="80">
        <v>11</v>
      </c>
      <c r="BC17" s="80">
        <v>11</v>
      </c>
      <c r="BD17" s="80">
        <v>11</v>
      </c>
      <c r="BE17" s="80">
        <v>11</v>
      </c>
      <c r="BF17" s="80">
        <v>0</v>
      </c>
      <c r="BG17" s="80">
        <v>0</v>
      </c>
      <c r="BH17" s="80">
        <v>0</v>
      </c>
      <c r="BI17" s="80">
        <v>0</v>
      </c>
      <c r="BJ17" s="80">
        <v>0</v>
      </c>
      <c r="BK17" s="80">
        <v>0</v>
      </c>
      <c r="BL17" s="80">
        <v>0</v>
      </c>
      <c r="BM17" s="80">
        <v>0</v>
      </c>
      <c r="BN17" s="80">
        <v>0</v>
      </c>
      <c r="BO17" s="80">
        <v>0</v>
      </c>
      <c r="BP17" s="80">
        <v>0</v>
      </c>
      <c r="BQ17" s="80">
        <v>0</v>
      </c>
      <c r="BR17" s="80">
        <v>0</v>
      </c>
      <c r="BS17" s="80">
        <v>0</v>
      </c>
      <c r="BT17" s="80">
        <v>0</v>
      </c>
      <c r="BU17" s="80">
        <v>0</v>
      </c>
      <c r="BV17" s="80">
        <v>0</v>
      </c>
      <c r="BW17" s="80">
        <v>0</v>
      </c>
      <c r="BX17" s="80">
        <v>0</v>
      </c>
      <c r="BY17" s="80">
        <v>0</v>
      </c>
      <c r="BZ17" s="80">
        <v>0</v>
      </c>
      <c r="CA17" s="80">
        <v>0</v>
      </c>
      <c r="CB17" s="80">
        <v>0</v>
      </c>
      <c r="CC17" s="80">
        <v>0</v>
      </c>
      <c r="CD17" s="80">
        <v>0</v>
      </c>
      <c r="CE17" s="80">
        <v>0</v>
      </c>
      <c r="CF17" s="80">
        <v>0</v>
      </c>
      <c r="CG17" s="80">
        <v>0</v>
      </c>
      <c r="CH17" s="80">
        <v>0</v>
      </c>
      <c r="CI17" s="80">
        <v>0</v>
      </c>
      <c r="CJ17" s="80">
        <v>0</v>
      </c>
      <c r="CK17" s="80">
        <v>0</v>
      </c>
      <c r="CL17" s="80">
        <v>0</v>
      </c>
      <c r="CM17" s="80">
        <v>0</v>
      </c>
      <c r="CN17" s="80">
        <v>0</v>
      </c>
      <c r="CO17" s="80">
        <v>0</v>
      </c>
      <c r="CP17" s="80">
        <v>0</v>
      </c>
      <c r="CQ17" s="80">
        <v>0</v>
      </c>
      <c r="CR17" s="80">
        <v>0</v>
      </c>
      <c r="CS17" s="80">
        <v>0</v>
      </c>
      <c r="CT17" s="80">
        <v>0</v>
      </c>
      <c r="CU17" s="80">
        <v>0</v>
      </c>
      <c r="CV17" s="80">
        <v>0</v>
      </c>
      <c r="CW17" s="80">
        <v>0</v>
      </c>
      <c r="CX17" s="80">
        <v>0</v>
      </c>
      <c r="CY17" s="80">
        <v>0</v>
      </c>
      <c r="CZ17" s="80">
        <v>0</v>
      </c>
      <c r="DA17" s="80">
        <v>0</v>
      </c>
      <c r="DB17" s="80">
        <v>0</v>
      </c>
      <c r="DC17" s="80">
        <v>0</v>
      </c>
      <c r="DD17" s="80">
        <v>0</v>
      </c>
      <c r="DE17" s="80">
        <v>0</v>
      </c>
      <c r="DF17" s="80">
        <v>0</v>
      </c>
      <c r="DG17" s="80">
        <v>0</v>
      </c>
      <c r="DH17" s="80">
        <v>0</v>
      </c>
      <c r="DI17" s="80">
        <v>0</v>
      </c>
      <c r="DJ17" s="80"/>
      <c r="DK17" s="80"/>
      <c r="DL17" s="80"/>
      <c r="DM17" s="80"/>
      <c r="DN17" s="80"/>
      <c r="DO17" s="80"/>
      <c r="DP17" s="318">
        <v>0</v>
      </c>
      <c r="DQ17" s="318">
        <v>0</v>
      </c>
      <c r="DR17" s="318">
        <v>1</v>
      </c>
      <c r="DS17" s="318">
        <v>0</v>
      </c>
      <c r="DT17" s="318">
        <v>0</v>
      </c>
      <c r="DU17" s="318">
        <v>0</v>
      </c>
      <c r="DV17" s="318">
        <v>0</v>
      </c>
      <c r="DW17" s="318">
        <v>0</v>
      </c>
      <c r="DX17" s="318">
        <v>0</v>
      </c>
      <c r="DY17" s="318">
        <v>0</v>
      </c>
      <c r="DZ17" s="318">
        <v>0</v>
      </c>
      <c r="EA17" s="318">
        <v>0</v>
      </c>
      <c r="EB17" s="318">
        <v>0</v>
      </c>
      <c r="EC17" s="318">
        <v>0</v>
      </c>
      <c r="ED17" s="318">
        <v>0</v>
      </c>
      <c r="EE17" s="318">
        <v>0</v>
      </c>
      <c r="EF17" s="318">
        <v>0</v>
      </c>
      <c r="EG17" s="318">
        <v>0</v>
      </c>
      <c r="EH17" s="318">
        <v>0</v>
      </c>
      <c r="EI17" s="318">
        <v>0</v>
      </c>
      <c r="EJ17" s="318">
        <v>0</v>
      </c>
      <c r="EK17" s="318">
        <v>0</v>
      </c>
      <c r="EL17" s="318">
        <v>0</v>
      </c>
      <c r="EM17" s="318">
        <f>VLOOKUP($B17,'Sintesi (CFI-TS)'!$C$30:$AE$57,25,FALSE)</f>
        <v>0</v>
      </c>
      <c r="EN17" s="318">
        <f>VLOOKUP($B17,'Sintesi (CFI-TS)'!$C$30:$AE$57,25,FALSE)</f>
        <v>0</v>
      </c>
      <c r="EO17" s="318">
        <f>VLOOKUP($B17,'Sintesi (CFI-TS)'!$C$30:$AE$57,25,FALSE)</f>
        <v>0</v>
      </c>
      <c r="EP17" s="318">
        <f>VLOOKUP($B17,'Sintesi (CFI-TS)'!$C$30:$AE$57,25,FALSE)</f>
        <v>0</v>
      </c>
      <c r="EQ17" s="318">
        <f>VLOOKUP($B17,'Sintesi (CFI-TS)'!$C$30:$AE$57,25,FALSE)</f>
        <v>0</v>
      </c>
      <c r="ER17" s="318">
        <f>VLOOKUP($B17,'Sintesi (CFI-TS)'!$C$30:$AE$57,25,FALSE)</f>
        <v>0</v>
      </c>
      <c r="ES17" s="318">
        <f>VLOOKUP($B17,'Sintesi (CFI-TS)'!$C$30:$AE$57,25,FALSE)</f>
        <v>0</v>
      </c>
      <c r="ET17" s="318">
        <f>VLOOKUP($B17,'Sintesi (CFI-TS)'!$C$30:$AE$57,25,FALSE)</f>
        <v>0</v>
      </c>
      <c r="EU17" s="318">
        <f>VLOOKUP($B17,'Sintesi (CFI-TS)'!$C$30:$AE$57,25,FALSE)</f>
        <v>0</v>
      </c>
      <c r="EV17" s="318">
        <f>VLOOKUP($B17,'Sintesi (CFI-TS)'!$C$30:$AE$57,25,FALSE)</f>
        <v>0</v>
      </c>
      <c r="EW17" s="318">
        <f>VLOOKUP($B17,'Sintesi (CFI-TS)'!$C$30:$AE$57,25,FALSE)</f>
        <v>0</v>
      </c>
      <c r="EX17" s="318">
        <f>VLOOKUP($B17,'Sintesi (CFI-TS)'!$C$30:$AE$57,25,FALSE)</f>
        <v>0</v>
      </c>
      <c r="EY17" s="318">
        <f>VLOOKUP($B17,'Sintesi (CFI-TS)'!$C$30:$AE$57,25,FALSE)</f>
        <v>0</v>
      </c>
      <c r="EZ17" s="318">
        <f>VLOOKUP($B17,'Sintesi (CFI-TS)'!$C$30:$AE$57,25,FALSE)</f>
        <v>0</v>
      </c>
      <c r="FA17" s="318">
        <f>VLOOKUP($B17,'Sintesi (CFI-TS)'!$C$30:$AE$57,25,FALSE)</f>
        <v>0</v>
      </c>
      <c r="FB17" s="318">
        <f>VLOOKUP($B17,'Sintesi (CFI-TS)'!$C$30:$AE$57,25,FALSE)</f>
        <v>0</v>
      </c>
      <c r="FC17" s="318">
        <f>VLOOKUP($B17,'Sintesi (CFI-TS)'!$C$30:$AE$57,25,FALSE)</f>
        <v>0</v>
      </c>
      <c r="FD17" s="318">
        <f>VLOOKUP($B17,'Sintesi (CFI-TS)'!$C$30:$AE$57,25,FALSE)</f>
        <v>0</v>
      </c>
      <c r="FE17" s="318">
        <f>VLOOKUP($B17,'Sintesi (CFI-TS)'!$C$30:$AE$57,25,FALSE)</f>
        <v>0</v>
      </c>
      <c r="FF17" s="318">
        <f>VLOOKUP($B17,'Sintesi (CFI-TS)'!$C$30:$AE$57,25,FALSE)</f>
        <v>0</v>
      </c>
      <c r="FG17" s="318">
        <f>VLOOKUP($B17,'Sintesi (CFI-TS)'!$C$30:$AE$57,25,FALSE)</f>
        <v>0</v>
      </c>
      <c r="FH17" s="318">
        <f>VLOOKUP($B17,'Sintesi (CFI-TS)'!$C$30:$AE$57,25,FALSE)</f>
        <v>0</v>
      </c>
      <c r="FI17" s="318">
        <f>VLOOKUP($B17,'Sintesi (CFI-TS)'!$C$30:$AE$57,25,FALSE)</f>
        <v>0</v>
      </c>
      <c r="FJ17" s="318">
        <f>VLOOKUP($B17,'Sintesi (CFI-TS)'!$C$30:$AE$57,25,FALSE)</f>
        <v>0</v>
      </c>
      <c r="FK17" s="318">
        <f>VLOOKUP($B17,'Sintesi (CFI-TS)'!$C$30:$AE$57,25,FALSE)</f>
        <v>0</v>
      </c>
      <c r="FL17" s="318">
        <f>VLOOKUP($B17,'Sintesi (CFI-TS)'!$C$30:$AE$57,25,FALSE)</f>
        <v>0</v>
      </c>
      <c r="FM17" s="318">
        <f>VLOOKUP($B17,'Sintesi (CFI-TS)'!$C$30:$AE$57,25,FALSE)</f>
        <v>0</v>
      </c>
      <c r="FN17" s="318">
        <f>VLOOKUP($B17,'Sintesi (CFI-TS)'!$C$30:$AE$57,25,FALSE)</f>
        <v>0</v>
      </c>
      <c r="FO17" s="318">
        <f>VLOOKUP($B17,'Sintesi (CFI-TS)'!$C$30:$AE$57,25,FALSE)</f>
        <v>0</v>
      </c>
      <c r="FP17" s="318">
        <f>VLOOKUP($B17,'Sintesi (CFI-TS)'!$C$30:$AE$57,25,FALSE)</f>
        <v>0</v>
      </c>
      <c r="FQ17" s="318">
        <f>VLOOKUP($B17,'Sintesi (CFI-TS)'!$C$30:$AE$57,25,FALSE)</f>
        <v>0</v>
      </c>
      <c r="FR17" s="318">
        <f>VLOOKUP($B17,'Sintesi (CFI-TS)'!$C$30:$AE$57,25,FALSE)</f>
        <v>0</v>
      </c>
      <c r="FS17" s="318">
        <f>VLOOKUP($B17,'Sintesi (CFI-TS)'!$C$30:$AE$57,25,FALSE)</f>
        <v>0</v>
      </c>
      <c r="FT17" s="318">
        <f>VLOOKUP($B17,'Sintesi (CFI-TS)'!$C$30:$AE$57,25,FALSE)</f>
        <v>0</v>
      </c>
      <c r="FU17" s="318">
        <f>VLOOKUP($B17,'Sintesi (CFI-TS)'!$C$30:$AE$57,25,FALSE)</f>
        <v>0</v>
      </c>
      <c r="FV17" s="318">
        <f>VLOOKUP($B17,'Sintesi (CFI-TS)'!$C$30:$AE$57,25,FALSE)</f>
        <v>0</v>
      </c>
      <c r="FW17" s="318">
        <f>VLOOKUP($B17,'Sintesi (CFI-TS)'!$C$30:$AE$57,25,FALSE)</f>
        <v>0</v>
      </c>
      <c r="FX17" s="318">
        <f>VLOOKUP($B17,'Sintesi (CFI-TS)'!$C$30:$AE$57,25,FALSE)</f>
        <v>0</v>
      </c>
      <c r="FY17" s="318">
        <f>VLOOKUP($B17,'Sintesi (CFI-TS)'!$C$30:$AE$57,25,FALSE)</f>
        <v>0</v>
      </c>
      <c r="FZ17" s="318">
        <f>VLOOKUP($B17,'Sintesi (CFI-TS)'!$C$30:$AE$57,25,FALSE)</f>
        <v>0</v>
      </c>
      <c r="GA17" s="318">
        <f>VLOOKUP($B17,'Sintesi (CFI-TS)'!$C$30:$AE$57,25,FALSE)</f>
        <v>0</v>
      </c>
      <c r="GB17" s="318">
        <f>VLOOKUP($B17,'Sintesi (CFI-TS)'!$C$30:$AE$57,25,FALSE)</f>
        <v>0</v>
      </c>
      <c r="GC17" s="318">
        <f>VLOOKUP($B17,'Sintesi (CFI-TS)'!$C$30:$AE$57,25,FALSE)</f>
        <v>0</v>
      </c>
      <c r="GD17" s="318">
        <f>VLOOKUP($B17,'Sintesi (CFI-TS)'!$C$30:$AE$57,25,FALSE)</f>
        <v>0</v>
      </c>
      <c r="GE17" s="318">
        <f>VLOOKUP($B17,'Sintesi (CFI-TS)'!$C$30:$AE$57,25,FALSE)</f>
        <v>0</v>
      </c>
      <c r="GF17" s="318">
        <f>VLOOKUP($B17,'Sintesi (CFI-TS)'!$C$30:$AE$57,25,FALSE)</f>
        <v>0</v>
      </c>
      <c r="GG17" s="318">
        <f>VLOOKUP($B17,'Sintesi (CFI-TS)'!$C$30:$AE$57,25,FALSE)</f>
        <v>0</v>
      </c>
      <c r="GH17" s="318">
        <f>VLOOKUP($B17,'Sintesi (CFI-TS)'!$C$30:$AE$57,25,FALSE)</f>
        <v>0</v>
      </c>
      <c r="GI17" s="318">
        <f>VLOOKUP($B17,'Sintesi (CFI-TS)'!$C$30:$AE$57,25,FALSE)</f>
        <v>0</v>
      </c>
      <c r="GJ17" s="318">
        <f>VLOOKUP($B17,'Sintesi (CFI-TS)'!$C$30:$AE$57,25,FALSE)</f>
        <v>0</v>
      </c>
      <c r="GK17" s="318">
        <f>VLOOKUP($B17,'Sintesi (CFI-TS)'!$C$30:$AE$57,25,FALSE)</f>
        <v>0</v>
      </c>
      <c r="GL17" s="318">
        <f>VLOOKUP($B17,'Sintesi (CFI-TS)'!$C$30:$AE$57,25,FALSE)</f>
        <v>0</v>
      </c>
      <c r="GM17" s="318">
        <f>VLOOKUP($B17,'Sintesi (CFI-TS)'!$C$30:$AE$57,25,FALSE)</f>
        <v>0</v>
      </c>
      <c r="GN17" s="318">
        <f>VLOOKUP($B17,'Sintesi (CFI-TS)'!$C$30:$AE$57,25,FALSE)</f>
        <v>0</v>
      </c>
      <c r="GO17" s="318">
        <f>VLOOKUP($B17,'Sintesi (CFI-TS)'!$C$30:$AE$57,25,FALSE)</f>
        <v>0</v>
      </c>
      <c r="GP17" s="318">
        <f>VLOOKUP($B17,'Sintesi (CFI-TS)'!$C$30:$AE$57,25,FALSE)</f>
        <v>0</v>
      </c>
      <c r="GQ17" s="318">
        <f>VLOOKUP($B17,'Sintesi (CFI-TS)'!$C$30:$AE$57,25,FALSE)</f>
        <v>0</v>
      </c>
      <c r="GR17" s="318">
        <f>VLOOKUP($B17,'Sintesi (CFI-TS)'!$C$30:$AE$57,25,FALSE)</f>
        <v>0</v>
      </c>
      <c r="GS17" s="318">
        <f>VLOOKUP($B17,'Sintesi (CFI-TS)'!$C$30:$AE$57,25,FALSE)</f>
        <v>0</v>
      </c>
      <c r="GT17" s="318">
        <f>VLOOKUP($B17,'Sintesi (CFI-TS)'!$C$30:$AE$57,25,FALSE)</f>
        <v>0</v>
      </c>
      <c r="GU17" s="318">
        <f>VLOOKUP($B17,'Sintesi (CFI-TS)'!$C$30:$AE$57,25,FALSE)</f>
        <v>0</v>
      </c>
      <c r="GV17" s="318">
        <f>VLOOKUP($B17,'Sintesi (CFI-TS)'!$C$30:$AE$57,25,FALSE)</f>
        <v>0</v>
      </c>
      <c r="GW17" s="318">
        <f>VLOOKUP($B17,'Sintesi (CFI-TS)'!$C$30:$AE$57,25,FALSE)</f>
        <v>0</v>
      </c>
      <c r="GX17" s="318">
        <f>VLOOKUP($B17,'Sintesi (CFI-TS)'!$C$30:$AE$57,25,FALSE)</f>
        <v>0</v>
      </c>
      <c r="GY17" s="318">
        <f>VLOOKUP($B17,'Sintesi (CFI-TS)'!$C$30:$AE$57,25,FALSE)</f>
        <v>0</v>
      </c>
      <c r="GZ17" s="318">
        <f>VLOOKUP($B17,'Sintesi (CFI-TS)'!$C$30:$AE$57,25,FALSE)</f>
        <v>0</v>
      </c>
      <c r="HA17" s="318">
        <f>VLOOKUP($B17,'Sintesi (CFI-TS)'!$C$30:$AE$57,25,FALSE)</f>
        <v>0</v>
      </c>
      <c r="HB17" s="318">
        <f>VLOOKUP($B17,'Sintesi (CFI-TS)'!$C$30:$AE$57,25,FALSE)</f>
        <v>0</v>
      </c>
      <c r="HC17" s="318">
        <f>VLOOKUP($B17,'Sintesi (CFI-TS)'!$C$30:$AE$57,25,FALSE)</f>
        <v>0</v>
      </c>
      <c r="HD17" s="318">
        <f>VLOOKUP($B17,'Sintesi (CFI-TS)'!$C$30:$AE$57,25,FALSE)</f>
        <v>0</v>
      </c>
      <c r="HE17" s="318">
        <f>VLOOKUP($B17,'Sintesi (CFI-TS)'!$C$30:$AE$57,25,FALSE)</f>
        <v>0</v>
      </c>
      <c r="HF17" s="318">
        <f>VLOOKUP($B17,'Sintesi (CFI-TS)'!$C$30:$AE$57,25,FALSE)</f>
        <v>0</v>
      </c>
      <c r="HG17" s="318">
        <f>VLOOKUP($B17,'Sintesi (CFI-TS)'!$C$30:$AE$57,25,FALSE)</f>
        <v>0</v>
      </c>
      <c r="HH17" s="318">
        <f>VLOOKUP($B17,'Sintesi (CFI-TS)'!$C$30:$AE$57,25,FALSE)</f>
        <v>0</v>
      </c>
      <c r="HI17" s="318">
        <f>VLOOKUP($B17,'Sintesi (CFI-TS)'!$C$30:$AE$57,25,FALSE)</f>
        <v>0</v>
      </c>
      <c r="HJ17" s="318">
        <f>VLOOKUP($B17,'Sintesi (CFI-TS)'!$C$30:$AE$57,25,FALSE)</f>
        <v>0</v>
      </c>
      <c r="HK17" s="318">
        <f>VLOOKUP($B17,'Sintesi (CFI-TS)'!$C$30:$AE$57,25,FALSE)</f>
        <v>0</v>
      </c>
      <c r="HL17" s="318">
        <f>VLOOKUP($B17,'Sintesi (CFI-TS)'!$C$30:$AE$57,25,FALSE)</f>
        <v>0</v>
      </c>
      <c r="HM17" s="318">
        <f>VLOOKUP($B17,'Sintesi (CFI-TS)'!$C$30:$AE$57,25,FALSE)</f>
        <v>0</v>
      </c>
      <c r="HN17" s="318">
        <f>VLOOKUP($B17,'Sintesi (CFI-TS)'!$C$30:$AE$57,25,FALSE)</f>
        <v>0</v>
      </c>
      <c r="HO17" s="318">
        <f>VLOOKUP($B17,'Sintesi (CFI-TS)'!$C$30:$AE$57,25,FALSE)</f>
        <v>0</v>
      </c>
      <c r="HP17" s="318"/>
      <c r="HQ17" s="318"/>
      <c r="HR17" s="318"/>
      <c r="HS17" s="319">
        <v>0</v>
      </c>
      <c r="HT17" s="319">
        <v>0</v>
      </c>
      <c r="HU17" s="319">
        <v>0</v>
      </c>
      <c r="HV17" s="319">
        <v>0</v>
      </c>
      <c r="HW17" s="319">
        <v>0</v>
      </c>
      <c r="HX17" s="319">
        <v>0</v>
      </c>
      <c r="HY17" s="319">
        <v>0</v>
      </c>
      <c r="HZ17" s="319">
        <v>0</v>
      </c>
      <c r="IA17" s="319">
        <v>0</v>
      </c>
      <c r="IB17" s="319">
        <v>0</v>
      </c>
      <c r="IC17" s="319">
        <v>0</v>
      </c>
      <c r="ID17" s="319">
        <v>0</v>
      </c>
      <c r="IE17" s="319">
        <v>0</v>
      </c>
      <c r="IF17" s="319">
        <v>0</v>
      </c>
      <c r="IG17" s="319">
        <v>0</v>
      </c>
      <c r="IH17" s="319">
        <v>0</v>
      </c>
      <c r="II17" s="319">
        <v>0</v>
      </c>
      <c r="IJ17" s="319">
        <v>0</v>
      </c>
      <c r="IK17" s="319">
        <v>0</v>
      </c>
      <c r="IL17" s="319">
        <v>0</v>
      </c>
      <c r="IM17" s="319">
        <v>0</v>
      </c>
      <c r="IN17" s="319">
        <v>0</v>
      </c>
      <c r="IO17" s="319">
        <v>0</v>
      </c>
      <c r="IP17" s="319">
        <f>VLOOKUP($B17,'Sintesi (CFI-TS)'!$C$30:$AE$57,27,FALSE)</f>
        <v>0</v>
      </c>
      <c r="IQ17" s="319">
        <f>VLOOKUP($B17,'Sintesi (CFI-TS)'!$C$30:$AE$57,27,FALSE)</f>
        <v>0</v>
      </c>
      <c r="IR17" s="319">
        <f>VLOOKUP($B17,'Sintesi (CFI-TS)'!$C$30:$AE$57,27,FALSE)</f>
        <v>0</v>
      </c>
      <c r="IS17" s="319">
        <f>VLOOKUP($B17,'Sintesi (CFI-TS)'!$C$30:$AE$57,27,FALSE)</f>
        <v>0</v>
      </c>
      <c r="IT17" s="319">
        <f>VLOOKUP($B17,'Sintesi (CFI-TS)'!$C$30:$AE$57,27,FALSE)</f>
        <v>0</v>
      </c>
      <c r="IU17" s="319">
        <f>VLOOKUP($B17,'Sintesi (CFI-TS)'!$C$30:$AE$57,27,FALSE)</f>
        <v>0</v>
      </c>
      <c r="IV17" s="319">
        <f>VLOOKUP($B17,'Sintesi (CFI-TS)'!$C$30:$AE$57,27,FALSE)</f>
        <v>0</v>
      </c>
      <c r="IW17" s="319">
        <f>VLOOKUP($B17,'Sintesi (CFI-TS)'!$C$30:$AE$57,27,FALSE)</f>
        <v>0</v>
      </c>
      <c r="IX17" s="319">
        <f>VLOOKUP($B17,'Sintesi (CFI-TS)'!$C$30:$AE$57,27,FALSE)</f>
        <v>0</v>
      </c>
      <c r="IY17" s="319">
        <f>VLOOKUP($B17,'Sintesi (CFI-TS)'!$C$30:$AE$57,27,FALSE)</f>
        <v>0</v>
      </c>
      <c r="IZ17" s="319">
        <f>VLOOKUP($B17,'Sintesi (CFI-TS)'!$C$30:$AE$57,27,FALSE)</f>
        <v>0</v>
      </c>
      <c r="JA17" s="319">
        <f>VLOOKUP($B17,'Sintesi (CFI-TS)'!$C$30:$AE$57,27,FALSE)</f>
        <v>0</v>
      </c>
      <c r="JB17" s="319">
        <f>VLOOKUP($B17,'Sintesi (CFI-TS)'!$C$30:$AE$57,27,FALSE)</f>
        <v>0</v>
      </c>
      <c r="JC17" s="319">
        <f>VLOOKUP($B17,'Sintesi (CFI-TS)'!$C$30:$AE$57,27,FALSE)</f>
        <v>0</v>
      </c>
      <c r="JD17" s="319">
        <f>VLOOKUP($B17,'Sintesi (CFI-TS)'!$C$30:$AE$57,27,FALSE)</f>
        <v>0</v>
      </c>
      <c r="JE17" s="319">
        <f>VLOOKUP($B17,'Sintesi (CFI-TS)'!$C$30:$AE$57,27,FALSE)</f>
        <v>0</v>
      </c>
      <c r="JF17" s="319">
        <f>VLOOKUP($B17,'Sintesi (CFI-TS)'!$C$30:$AE$57,27,FALSE)</f>
        <v>0</v>
      </c>
      <c r="JG17" s="319">
        <f>VLOOKUP($B17,'Sintesi (CFI-TS)'!$C$30:$AE$57,27,FALSE)</f>
        <v>0</v>
      </c>
      <c r="JH17" s="319">
        <f>VLOOKUP($B17,'Sintesi (CFI-TS)'!$C$30:$AE$57,27,FALSE)</f>
        <v>0</v>
      </c>
      <c r="JI17" s="319">
        <f>VLOOKUP($B17,'Sintesi (CFI-TS)'!$C$30:$AE$57,27,FALSE)</f>
        <v>0</v>
      </c>
      <c r="JJ17" s="319">
        <f>VLOOKUP($B17,'Sintesi (CFI-TS)'!$C$30:$AE$57,27,FALSE)</f>
        <v>0</v>
      </c>
      <c r="JK17" s="319">
        <f>VLOOKUP($B17,'Sintesi (CFI-TS)'!$C$30:$AE$57,27,FALSE)</f>
        <v>0</v>
      </c>
      <c r="JL17" s="319">
        <f>VLOOKUP($B17,'Sintesi (CFI-TS)'!$C$30:$AE$57,27,FALSE)</f>
        <v>0</v>
      </c>
      <c r="JM17" s="319">
        <f>VLOOKUP($B17,'Sintesi (CFI-TS)'!$C$30:$AE$57,27,FALSE)</f>
        <v>0</v>
      </c>
      <c r="JN17" s="319">
        <f>VLOOKUP($B17,'Sintesi (CFI-TS)'!$C$30:$AE$57,27,FALSE)</f>
        <v>0</v>
      </c>
      <c r="JO17" s="319">
        <f>VLOOKUP($B17,'Sintesi (CFI-TS)'!$C$30:$AE$57,27,FALSE)</f>
        <v>0</v>
      </c>
      <c r="JP17" s="319">
        <f>VLOOKUP($B17,'Sintesi (CFI-TS)'!$C$30:$AE$57,27,FALSE)</f>
        <v>0</v>
      </c>
      <c r="JQ17" s="319">
        <f>VLOOKUP($B17,'Sintesi (CFI-TS)'!$C$30:$AE$57,27,FALSE)</f>
        <v>0</v>
      </c>
      <c r="JR17" s="319">
        <f>VLOOKUP($B17,'Sintesi (CFI-TS)'!$C$30:$AE$57,27,FALSE)</f>
        <v>0</v>
      </c>
      <c r="JS17" s="319">
        <f>VLOOKUP($B17,'Sintesi (CFI-TS)'!$C$30:$AE$57,27,FALSE)</f>
        <v>0</v>
      </c>
      <c r="JT17" s="319">
        <f>VLOOKUP($B17,'Sintesi (CFI-TS)'!$C$30:$AE$57,27,FALSE)</f>
        <v>0</v>
      </c>
      <c r="JU17" s="319">
        <f>VLOOKUP($B17,'Sintesi (CFI-TS)'!$C$30:$AE$57,27,FALSE)</f>
        <v>0</v>
      </c>
      <c r="JV17" s="319">
        <f>VLOOKUP($B17,'Sintesi (CFI-TS)'!$C$30:$AE$57,27,FALSE)</f>
        <v>0</v>
      </c>
      <c r="JW17" s="319">
        <f>VLOOKUP($B17,'Sintesi (CFI-TS)'!$C$30:$AE$57,27,FALSE)</f>
        <v>0</v>
      </c>
      <c r="JX17" s="319">
        <f>VLOOKUP($B17,'Sintesi (CFI-TS)'!$C$30:$AE$57,27,FALSE)</f>
        <v>0</v>
      </c>
      <c r="JY17" s="319">
        <f>VLOOKUP($B17,'Sintesi (CFI-TS)'!$C$30:$AE$57,27,FALSE)</f>
        <v>0</v>
      </c>
      <c r="JZ17" s="319">
        <f>VLOOKUP($B17,'Sintesi (CFI-TS)'!$C$30:$AE$57,27,FALSE)</f>
        <v>0</v>
      </c>
      <c r="KA17" s="319">
        <f>VLOOKUP($B17,'Sintesi (CFI-TS)'!$C$30:$AE$57,27,FALSE)</f>
        <v>0</v>
      </c>
      <c r="KB17" s="319">
        <f>VLOOKUP($B17,'Sintesi (CFI-TS)'!$C$30:$AE$57,27,FALSE)</f>
        <v>0</v>
      </c>
      <c r="KC17" s="319">
        <f>VLOOKUP($B17,'Sintesi (CFI-TS)'!$C$30:$AE$57,27,FALSE)</f>
        <v>0</v>
      </c>
      <c r="KD17" s="319">
        <f>VLOOKUP($B17,'Sintesi (CFI-TS)'!$C$30:$AE$57,27,FALSE)</f>
        <v>0</v>
      </c>
      <c r="KE17" s="319">
        <f>VLOOKUP($B17,'Sintesi (CFI-TS)'!$C$30:$AE$57,27,FALSE)</f>
        <v>0</v>
      </c>
      <c r="KF17" s="319">
        <f>VLOOKUP($B17,'Sintesi (CFI-TS)'!$C$30:$AE$57,27,FALSE)</f>
        <v>0</v>
      </c>
      <c r="KG17" s="319">
        <f>VLOOKUP($B17,'Sintesi (CFI-TS)'!$C$30:$AE$57,27,FALSE)</f>
        <v>0</v>
      </c>
      <c r="KH17" s="319">
        <f>VLOOKUP($B17,'Sintesi (CFI-TS)'!$C$30:$AE$57,27,FALSE)</f>
        <v>0</v>
      </c>
      <c r="KI17" s="319">
        <f>VLOOKUP($B17,'Sintesi (CFI-TS)'!$C$30:$AE$57,27,FALSE)</f>
        <v>0</v>
      </c>
      <c r="KJ17" s="319">
        <f>VLOOKUP($B17,'Sintesi (CFI-TS)'!$C$30:$AE$57,27,FALSE)</f>
        <v>0</v>
      </c>
      <c r="KK17" s="319">
        <f>VLOOKUP($B17,'Sintesi (CFI-TS)'!$C$30:$AE$57,27,FALSE)</f>
        <v>0</v>
      </c>
      <c r="KL17" s="319">
        <f>VLOOKUP($B17,'Sintesi (CFI-TS)'!$C$30:$AE$57,27,FALSE)</f>
        <v>0</v>
      </c>
      <c r="KM17" s="319">
        <f>VLOOKUP($B17,'Sintesi (CFI-TS)'!$C$30:$AE$57,27,FALSE)</f>
        <v>0</v>
      </c>
      <c r="KN17" s="319">
        <f>VLOOKUP($B17,'Sintesi (CFI-TS)'!$C$30:$AE$57,27,FALSE)</f>
        <v>0</v>
      </c>
      <c r="KO17" s="319">
        <f>VLOOKUP($B17,'Sintesi (CFI-TS)'!$C$30:$AE$57,27,FALSE)</f>
        <v>0</v>
      </c>
      <c r="KP17" s="319">
        <f>VLOOKUP($B17,'Sintesi (CFI-TS)'!$C$30:$AE$57,27,FALSE)</f>
        <v>0</v>
      </c>
      <c r="KQ17" s="319">
        <f>VLOOKUP($B17,'Sintesi (CFI-TS)'!$C$30:$AE$57,27,FALSE)</f>
        <v>0</v>
      </c>
      <c r="KR17" s="319">
        <f>VLOOKUP($B17,'Sintesi (CFI-TS)'!$C$30:$AE$57,27,FALSE)</f>
        <v>0</v>
      </c>
      <c r="KS17" s="319">
        <f>VLOOKUP($B17,'Sintesi (CFI-TS)'!$C$30:$AE$57,27,FALSE)</f>
        <v>0</v>
      </c>
      <c r="KT17" s="319">
        <f>VLOOKUP($B17,'Sintesi (CFI-TS)'!$C$30:$AE$57,27,FALSE)</f>
        <v>0</v>
      </c>
      <c r="KU17" s="319">
        <f>VLOOKUP($B17,'Sintesi (CFI-TS)'!$C$30:$AE$57,27,FALSE)</f>
        <v>0</v>
      </c>
      <c r="KV17" s="319">
        <f>VLOOKUP($B17,'Sintesi (CFI-TS)'!$C$30:$AE$57,27,FALSE)</f>
        <v>0</v>
      </c>
      <c r="KW17" s="319">
        <f>VLOOKUP($B17,'Sintesi (CFI-TS)'!$C$30:$AE$57,27,FALSE)</f>
        <v>0</v>
      </c>
      <c r="KX17" s="319">
        <f>VLOOKUP($B17,'Sintesi (CFI-TS)'!$C$30:$AE$57,27,FALSE)</f>
        <v>0</v>
      </c>
      <c r="KY17" s="319">
        <f>VLOOKUP($B17,'Sintesi (CFI-TS)'!$C$30:$AE$57,27,FALSE)</f>
        <v>0</v>
      </c>
      <c r="KZ17" s="319">
        <f>VLOOKUP($B17,'Sintesi (CFI-TS)'!$C$30:$AE$57,27,FALSE)</f>
        <v>0</v>
      </c>
      <c r="LA17" s="319">
        <f>VLOOKUP($B17,'Sintesi (CFI-TS)'!$C$30:$AE$57,27,FALSE)</f>
        <v>0</v>
      </c>
      <c r="LB17" s="319">
        <f>VLOOKUP($B17,'Sintesi (CFI-TS)'!$C$30:$AE$57,27,FALSE)</f>
        <v>0</v>
      </c>
      <c r="LC17" s="319">
        <f>VLOOKUP($B17,'Sintesi (CFI-TS)'!$C$30:$AE$57,27,FALSE)</f>
        <v>0</v>
      </c>
      <c r="LD17" s="319">
        <f>VLOOKUP($B17,'Sintesi (CFI-TS)'!$C$30:$AE$57,27,FALSE)</f>
        <v>0</v>
      </c>
      <c r="LE17" s="319">
        <f>VLOOKUP($B17,'Sintesi (CFI-TS)'!$C$30:$AE$57,27,FALSE)</f>
        <v>0</v>
      </c>
      <c r="LF17" s="319">
        <f>VLOOKUP($B17,'Sintesi (CFI-TS)'!$C$30:$AE$57,27,FALSE)</f>
        <v>0</v>
      </c>
      <c r="LG17" s="319">
        <f>VLOOKUP($B17,'Sintesi (CFI-TS)'!$C$30:$AE$57,27,FALSE)</f>
        <v>0</v>
      </c>
      <c r="LH17" s="319">
        <f>VLOOKUP($B17,'Sintesi (CFI-TS)'!$C$30:$AE$57,27,FALSE)</f>
        <v>0</v>
      </c>
      <c r="LI17" s="319">
        <f>VLOOKUP($B17,'Sintesi (CFI-TS)'!$C$30:$AE$57,27,FALSE)</f>
        <v>0</v>
      </c>
      <c r="LJ17" s="319">
        <f>VLOOKUP($B17,'Sintesi (CFI-TS)'!$C$30:$AE$57,27,FALSE)</f>
        <v>0</v>
      </c>
      <c r="LK17" s="319">
        <f>VLOOKUP($B17,'Sintesi (CFI-TS)'!$C$30:$AE$57,27,FALSE)</f>
        <v>0</v>
      </c>
      <c r="LL17" s="319">
        <f>VLOOKUP($B17,'Sintesi (CFI-TS)'!$C$30:$AE$57,27,FALSE)</f>
        <v>0</v>
      </c>
      <c r="LM17" s="319">
        <f>VLOOKUP($B17,'Sintesi (CFI-TS)'!$C$30:$AE$57,27,FALSE)</f>
        <v>0</v>
      </c>
      <c r="LN17" s="319">
        <f>VLOOKUP($B17,'Sintesi (CFI-TS)'!$C$30:$AE$57,27,FALSE)</f>
        <v>0</v>
      </c>
      <c r="LO17" s="319">
        <f>VLOOKUP($B17,'Sintesi (CFI-TS)'!$C$30:$AE$57,27,FALSE)</f>
        <v>0</v>
      </c>
      <c r="LP17" s="319">
        <f>VLOOKUP($B17,'Sintesi (CFI-TS)'!$C$30:$AE$57,27,FALSE)</f>
        <v>0</v>
      </c>
      <c r="LQ17" s="319">
        <f>VLOOKUP($B17,'Sintesi (CFI-TS)'!$C$30:$AE$57,27,FALSE)</f>
        <v>0</v>
      </c>
      <c r="LR17" s="319">
        <f>VLOOKUP($B17,'Sintesi (CFI-TS)'!$C$30:$AE$57,27,FALSE)</f>
        <v>0</v>
      </c>
      <c r="LS17" s="319"/>
      <c r="LT17" s="319"/>
      <c r="LU17" s="319"/>
      <c r="LV17" s="320">
        <v>4</v>
      </c>
      <c r="LW17" s="320">
        <v>3</v>
      </c>
      <c r="LX17" s="320">
        <v>3</v>
      </c>
      <c r="LY17" s="320">
        <v>3</v>
      </c>
      <c r="LZ17" s="320">
        <v>3</v>
      </c>
      <c r="MA17" s="320">
        <v>3</v>
      </c>
      <c r="MB17" s="320">
        <v>3</v>
      </c>
      <c r="MC17" s="320">
        <v>3</v>
      </c>
      <c r="MD17" s="320">
        <v>3</v>
      </c>
      <c r="ME17" s="320">
        <v>3</v>
      </c>
      <c r="MF17" s="320">
        <v>3</v>
      </c>
      <c r="MG17" s="320">
        <v>3</v>
      </c>
      <c r="MH17" s="320">
        <v>3</v>
      </c>
      <c r="MI17" s="320">
        <v>3</v>
      </c>
      <c r="MJ17" s="320">
        <v>3</v>
      </c>
      <c r="MK17" s="320">
        <v>2</v>
      </c>
      <c r="ML17" s="320">
        <v>2</v>
      </c>
      <c r="MM17" s="320">
        <v>2</v>
      </c>
      <c r="MN17" s="320">
        <v>2</v>
      </c>
      <c r="MO17" s="320">
        <v>2</v>
      </c>
      <c r="MP17" s="320">
        <v>3</v>
      </c>
      <c r="MQ17" s="320">
        <v>3</v>
      </c>
      <c r="MR17" s="320">
        <v>3</v>
      </c>
      <c r="MS17" s="320">
        <f>VLOOKUP($B17,'Sintesi (CFI-TS)'!$C$30:$AE$57,26,FALSE)</f>
        <v>3</v>
      </c>
      <c r="MT17" s="320">
        <f>VLOOKUP($B17,'Sintesi (CFI-TS)'!$C$30:$AE$57,26,FALSE)</f>
        <v>3</v>
      </c>
      <c r="MU17" s="320">
        <f>VLOOKUP($B17,'Sintesi (CFI-TS)'!$C$30:$AE$57,26,FALSE)</f>
        <v>3</v>
      </c>
      <c r="MV17" s="320">
        <f>VLOOKUP($B17,'Sintesi (CFI-TS)'!$C$30:$AE$57,26,FALSE)</f>
        <v>3</v>
      </c>
      <c r="MW17" s="320">
        <f>VLOOKUP($B17,'Sintesi (CFI-TS)'!$C$30:$AE$57,26,FALSE)</f>
        <v>3</v>
      </c>
      <c r="MX17" s="320">
        <f>VLOOKUP($B17,'Sintesi (CFI-TS)'!$C$30:$AE$57,26,FALSE)</f>
        <v>3</v>
      </c>
      <c r="MY17" s="320">
        <f>VLOOKUP($B17,'Sintesi (CFI-TS)'!$C$30:$AE$57,26,FALSE)</f>
        <v>3</v>
      </c>
      <c r="MZ17" s="320">
        <f>VLOOKUP($B17,'Sintesi (CFI-TS)'!$C$30:$AE$57,26,FALSE)</f>
        <v>3</v>
      </c>
      <c r="NA17" s="320">
        <f>VLOOKUP($B17,'Sintesi (CFI-TS)'!$C$30:$AE$57,26,FALSE)</f>
        <v>3</v>
      </c>
      <c r="NB17" s="320">
        <f>VLOOKUP($B17,'Sintesi (CFI-TS)'!$C$30:$AE$57,26,FALSE)</f>
        <v>3</v>
      </c>
      <c r="NC17" s="320">
        <f>VLOOKUP($B17,'Sintesi (CFI-TS)'!$C$30:$AE$57,26,FALSE)</f>
        <v>3</v>
      </c>
      <c r="ND17" s="320">
        <f>VLOOKUP($B17,'Sintesi (CFI-TS)'!$C$30:$AE$57,26,FALSE)</f>
        <v>3</v>
      </c>
      <c r="NE17" s="320">
        <f>VLOOKUP($B17,'Sintesi (CFI-TS)'!$C$30:$AE$57,26,FALSE)</f>
        <v>3</v>
      </c>
      <c r="NF17" s="320">
        <f>VLOOKUP($B17,'Sintesi (CFI-TS)'!$C$30:$AE$57,26,FALSE)</f>
        <v>3</v>
      </c>
      <c r="NG17" s="320">
        <f>VLOOKUP($B17,'Sintesi (CFI-TS)'!$C$30:$AE$57,26,FALSE)</f>
        <v>3</v>
      </c>
      <c r="NH17" s="320">
        <f>VLOOKUP($B17,'Sintesi (CFI-TS)'!$C$30:$AE$57,26,FALSE)</f>
        <v>3</v>
      </c>
      <c r="NI17" s="320">
        <f>VLOOKUP($B17,'Sintesi (CFI-TS)'!$C$30:$AE$57,26,FALSE)</f>
        <v>3</v>
      </c>
      <c r="NJ17" s="320">
        <f>VLOOKUP($B17,'Sintesi (CFI-TS)'!$C$30:$AE$57,26,FALSE)</f>
        <v>3</v>
      </c>
      <c r="NK17" s="320">
        <f>VLOOKUP($B17,'Sintesi (CFI-TS)'!$C$30:$AE$57,26,FALSE)</f>
        <v>3</v>
      </c>
      <c r="NL17" s="320">
        <f>VLOOKUP($B17,'Sintesi (CFI-TS)'!$C$30:$AE$57,26,FALSE)</f>
        <v>3</v>
      </c>
      <c r="NM17" s="320">
        <f>VLOOKUP($B17,'Sintesi (CFI-TS)'!$C$30:$AE$57,26,FALSE)</f>
        <v>3</v>
      </c>
      <c r="NN17" s="320">
        <f>VLOOKUP($B17,'Sintesi (CFI-TS)'!$C$30:$AE$57,26,FALSE)</f>
        <v>3</v>
      </c>
      <c r="NO17" s="320">
        <f>VLOOKUP($B17,'Sintesi (CFI-TS)'!$C$30:$AE$57,26,FALSE)</f>
        <v>3</v>
      </c>
      <c r="NP17" s="320">
        <f>VLOOKUP($B17,'Sintesi (CFI-TS)'!$C$30:$AE$57,26,FALSE)</f>
        <v>3</v>
      </c>
      <c r="NQ17" s="320">
        <f>VLOOKUP($B17,'Sintesi (CFI-TS)'!$C$30:$AE$57,26,FALSE)</f>
        <v>3</v>
      </c>
      <c r="NR17" s="320">
        <f>VLOOKUP($B17,'Sintesi (CFI-TS)'!$C$30:$AE$57,26,FALSE)</f>
        <v>3</v>
      </c>
      <c r="NS17" s="320">
        <f>VLOOKUP($B17,'Sintesi (CFI-TS)'!$C$30:$AE$57,26,FALSE)</f>
        <v>3</v>
      </c>
      <c r="NT17" s="320">
        <f>VLOOKUP($B17,'Sintesi (CFI-TS)'!$C$30:$AE$57,26,FALSE)</f>
        <v>3</v>
      </c>
      <c r="NU17" s="320">
        <f>VLOOKUP($B17,'Sintesi (CFI-TS)'!$C$30:$AE$57,26,FALSE)</f>
        <v>3</v>
      </c>
      <c r="NV17" s="320">
        <f>VLOOKUP($B17,'Sintesi (CFI-TS)'!$C$30:$AE$57,26,FALSE)</f>
        <v>3</v>
      </c>
      <c r="NW17" s="320">
        <f>VLOOKUP($B17,'Sintesi (CFI-TS)'!$C$30:$AE$57,26,FALSE)</f>
        <v>3</v>
      </c>
      <c r="NX17" s="320">
        <f>VLOOKUP($B17,'Sintesi (CFI-TS)'!$C$30:$AE$57,26,FALSE)</f>
        <v>3</v>
      </c>
      <c r="NY17" s="320">
        <f>VLOOKUP($B17,'Sintesi (CFI-TS)'!$C$30:$AE$57,26,FALSE)</f>
        <v>3</v>
      </c>
      <c r="NZ17" s="320">
        <f>VLOOKUP($B17,'Sintesi (CFI-TS)'!$C$30:$AE$57,26,FALSE)</f>
        <v>3</v>
      </c>
      <c r="OA17" s="320">
        <f>VLOOKUP($B17,'Sintesi (CFI-TS)'!$C$30:$AE$57,26,FALSE)</f>
        <v>3</v>
      </c>
      <c r="OB17" s="320">
        <f>VLOOKUP($B17,'Sintesi (CFI-TS)'!$C$30:$AE$57,26,FALSE)</f>
        <v>3</v>
      </c>
      <c r="OC17" s="320">
        <f>VLOOKUP($B17,'Sintesi (CFI-TS)'!$C$30:$AE$57,26,FALSE)</f>
        <v>3</v>
      </c>
      <c r="OD17" s="320">
        <f>VLOOKUP($B17,'Sintesi (CFI-TS)'!$C$30:$AE$57,26,FALSE)</f>
        <v>3</v>
      </c>
      <c r="OE17" s="320">
        <f>VLOOKUP($B17,'Sintesi (CFI-TS)'!$C$30:$AE$57,26,FALSE)</f>
        <v>3</v>
      </c>
      <c r="OF17" s="320">
        <f>VLOOKUP($B17,'Sintesi (CFI-TS)'!$C$30:$AE$57,26,FALSE)</f>
        <v>3</v>
      </c>
      <c r="OG17" s="320">
        <f>VLOOKUP($B17,'Sintesi (CFI-TS)'!$C$30:$AE$57,26,FALSE)</f>
        <v>3</v>
      </c>
      <c r="OH17" s="320">
        <f>VLOOKUP($B17,'Sintesi (CFI-TS)'!$C$30:$AE$57,26,FALSE)</f>
        <v>3</v>
      </c>
      <c r="OI17" s="320">
        <f>VLOOKUP($B17,'Sintesi (CFI-TS)'!$C$30:$AE$57,26,FALSE)</f>
        <v>3</v>
      </c>
      <c r="OJ17" s="320">
        <f>VLOOKUP($B17,'Sintesi (CFI-TS)'!$C$30:$AE$57,26,FALSE)</f>
        <v>3</v>
      </c>
      <c r="OK17" s="320">
        <f>VLOOKUP($B17,'Sintesi (CFI-TS)'!$C$30:$AE$57,26,FALSE)</f>
        <v>3</v>
      </c>
      <c r="OL17" s="320">
        <f>VLOOKUP($B17,'Sintesi (CFI-TS)'!$C$30:$AE$57,26,FALSE)</f>
        <v>3</v>
      </c>
      <c r="OM17" s="320">
        <f>VLOOKUP($B17,'Sintesi (CFI-TS)'!$C$30:$AE$57,26,FALSE)</f>
        <v>3</v>
      </c>
      <c r="ON17" s="320">
        <f>VLOOKUP($B17,'Sintesi (CFI-TS)'!$C$30:$AE$57,26,FALSE)</f>
        <v>3</v>
      </c>
      <c r="OO17" s="320">
        <f>VLOOKUP($B17,'Sintesi (CFI-TS)'!$C$30:$AE$57,26,FALSE)</f>
        <v>3</v>
      </c>
      <c r="OP17" s="320">
        <f>VLOOKUP($B17,'Sintesi (CFI-TS)'!$C$30:$AE$57,26,FALSE)</f>
        <v>3</v>
      </c>
      <c r="OQ17" s="320">
        <f>VLOOKUP($B17,'Sintesi (CFI-TS)'!$C$30:$AE$57,26,FALSE)</f>
        <v>3</v>
      </c>
      <c r="OR17" s="320">
        <f>VLOOKUP($B17,'Sintesi (CFI-TS)'!$C$30:$AE$57,26,FALSE)</f>
        <v>3</v>
      </c>
      <c r="OS17" s="320">
        <f>VLOOKUP($B17,'Sintesi (CFI-TS)'!$C$30:$AE$57,26,FALSE)</f>
        <v>3</v>
      </c>
      <c r="OT17" s="320">
        <f>VLOOKUP($B17,'Sintesi (CFI-TS)'!$C$30:$AE$57,26,FALSE)</f>
        <v>3</v>
      </c>
      <c r="OU17" s="320">
        <f>VLOOKUP($B17,'Sintesi (CFI-TS)'!$C$30:$AE$57,26,FALSE)</f>
        <v>3</v>
      </c>
      <c r="OV17" s="320">
        <f>VLOOKUP($B17,'Sintesi (CFI-TS)'!$C$30:$AE$57,26,FALSE)</f>
        <v>3</v>
      </c>
      <c r="OW17" s="320">
        <f>VLOOKUP($B17,'Sintesi (CFI-TS)'!$C$30:$AE$57,26,FALSE)</f>
        <v>3</v>
      </c>
      <c r="OX17" s="320">
        <f>VLOOKUP($B17,'Sintesi (CFI-TS)'!$C$30:$AE$57,26,FALSE)</f>
        <v>3</v>
      </c>
      <c r="OY17" s="320">
        <f>VLOOKUP($B17,'Sintesi (CFI-TS)'!$C$30:$AE$57,26,FALSE)</f>
        <v>3</v>
      </c>
      <c r="OZ17" s="320">
        <f>VLOOKUP($B17,'Sintesi (CFI-TS)'!$C$30:$AE$57,26,FALSE)</f>
        <v>3</v>
      </c>
      <c r="PA17" s="320">
        <f>VLOOKUP($B17,'Sintesi (CFI-TS)'!$C$30:$AE$57,26,FALSE)</f>
        <v>3</v>
      </c>
      <c r="PB17" s="320">
        <f>VLOOKUP($B17,'Sintesi (CFI-TS)'!$C$30:$AE$57,26,FALSE)</f>
        <v>3</v>
      </c>
      <c r="PC17" s="320">
        <f>VLOOKUP($B17,'Sintesi (CFI-TS)'!$C$30:$AE$57,26,FALSE)</f>
        <v>3</v>
      </c>
      <c r="PD17" s="320">
        <f>VLOOKUP($B17,'Sintesi (CFI-TS)'!$C$30:$AE$57,26,FALSE)</f>
        <v>3</v>
      </c>
      <c r="PE17" s="320">
        <f>VLOOKUP($B17,'Sintesi (CFI-TS)'!$C$30:$AE$57,26,FALSE)</f>
        <v>3</v>
      </c>
      <c r="PF17" s="320">
        <f>VLOOKUP($B17,'Sintesi (CFI-TS)'!$C$30:$AE$57,26,FALSE)</f>
        <v>3</v>
      </c>
      <c r="PG17" s="320">
        <f>VLOOKUP($B17,'Sintesi (CFI-TS)'!$C$30:$AE$57,26,FALSE)</f>
        <v>3</v>
      </c>
      <c r="PH17" s="320">
        <f>VLOOKUP($B17,'Sintesi (CFI-TS)'!$C$30:$AE$57,26,FALSE)</f>
        <v>3</v>
      </c>
      <c r="PI17" s="320">
        <f>VLOOKUP($B17,'Sintesi (CFI-TS)'!$C$30:$AE$57,26,FALSE)</f>
        <v>3</v>
      </c>
      <c r="PJ17" s="320">
        <f>VLOOKUP($B17,'Sintesi (CFI-TS)'!$C$30:$AE$57,26,FALSE)</f>
        <v>3</v>
      </c>
      <c r="PK17" s="320">
        <f>VLOOKUP($B17,'Sintesi (CFI-TS)'!$C$30:$AE$57,26,FALSE)</f>
        <v>3</v>
      </c>
      <c r="PL17" s="320">
        <f>VLOOKUP($B17,'Sintesi (CFI-TS)'!$C$30:$AE$57,26,FALSE)</f>
        <v>3</v>
      </c>
      <c r="PM17" s="320">
        <f>VLOOKUP($B17,'Sintesi (CFI-TS)'!$C$30:$AE$57,26,FALSE)</f>
        <v>3</v>
      </c>
      <c r="PN17" s="320">
        <f>VLOOKUP($B17,'Sintesi (CFI-TS)'!$C$30:$AE$57,26,FALSE)</f>
        <v>3</v>
      </c>
      <c r="PO17" s="320">
        <f>VLOOKUP($B17,'Sintesi (CFI-TS)'!$C$30:$AE$57,26,FALSE)</f>
        <v>3</v>
      </c>
      <c r="PP17" s="320">
        <f>VLOOKUP($B17,'Sintesi (CFI-TS)'!$C$30:$AE$57,26,FALSE)</f>
        <v>3</v>
      </c>
      <c r="PQ17" s="320">
        <f>VLOOKUP($B17,'Sintesi (CFI-TS)'!$C$30:$AE$57,26,FALSE)</f>
        <v>3</v>
      </c>
      <c r="PR17" s="320">
        <f>VLOOKUP($B17,'Sintesi (CFI-TS)'!$C$30:$AE$57,26,FALSE)</f>
        <v>3</v>
      </c>
      <c r="PS17" s="320">
        <f>VLOOKUP($B17,'Sintesi (CFI-TS)'!$C$30:$AE$57,26,FALSE)</f>
        <v>3</v>
      </c>
      <c r="PT17" s="320">
        <f>VLOOKUP($B17,'Sintesi (CFI-TS)'!$C$30:$AE$57,26,FALSE)</f>
        <v>3</v>
      </c>
      <c r="PU17" s="320">
        <f>VLOOKUP($B17,'Sintesi (CFI-TS)'!$C$30:$AE$57,26,FALSE)</f>
        <v>3</v>
      </c>
      <c r="PV17" s="320"/>
      <c r="PW17" s="320"/>
      <c r="PX17" s="320"/>
      <c r="PY17" s="321">
        <v>6</v>
      </c>
      <c r="PZ17" s="321">
        <v>7</v>
      </c>
      <c r="QA17" s="321">
        <v>7</v>
      </c>
      <c r="QB17" s="321">
        <v>7</v>
      </c>
      <c r="QC17" s="321">
        <v>7</v>
      </c>
      <c r="QD17" s="321">
        <v>8</v>
      </c>
      <c r="QE17" s="321">
        <v>8</v>
      </c>
      <c r="QF17" s="321">
        <v>8</v>
      </c>
      <c r="QG17" s="321">
        <v>8</v>
      </c>
      <c r="QH17" s="321">
        <v>8</v>
      </c>
      <c r="QI17" s="321">
        <v>8</v>
      </c>
      <c r="QJ17" s="321">
        <v>8</v>
      </c>
      <c r="QK17" s="321">
        <v>8</v>
      </c>
      <c r="QL17" s="321">
        <v>8</v>
      </c>
      <c r="QM17" s="321">
        <v>8</v>
      </c>
      <c r="QN17" s="321">
        <v>9</v>
      </c>
      <c r="QO17" s="321">
        <v>9</v>
      </c>
      <c r="QP17" s="321">
        <v>9</v>
      </c>
      <c r="QQ17" s="321">
        <v>9</v>
      </c>
      <c r="QR17" s="321">
        <v>9</v>
      </c>
      <c r="QS17" s="321">
        <v>8</v>
      </c>
      <c r="QT17" s="321">
        <v>8</v>
      </c>
      <c r="QU17" s="321">
        <v>8</v>
      </c>
      <c r="QV17" s="321">
        <f>VLOOKUP($B17,'Sintesi (CFI-TS)'!$C$30:$AE$57,28,FALSE)</f>
        <v>8</v>
      </c>
      <c r="QW17" s="321">
        <f>VLOOKUP($B17,'Sintesi (CFI-TS)'!$C$30:$AE$57,28,FALSE)</f>
        <v>8</v>
      </c>
      <c r="QX17" s="321">
        <f>VLOOKUP($B17,'Sintesi (CFI-TS)'!$C$30:$AE$57,28,FALSE)</f>
        <v>8</v>
      </c>
      <c r="QY17" s="321">
        <f>VLOOKUP($B17,'Sintesi (CFI-TS)'!$C$30:$AE$57,28,FALSE)</f>
        <v>8</v>
      </c>
      <c r="QZ17" s="321">
        <f>VLOOKUP($B17,'Sintesi (CFI-TS)'!$C$30:$AE$57,28,FALSE)</f>
        <v>8</v>
      </c>
      <c r="RA17" s="321">
        <f>VLOOKUP($B17,'Sintesi (CFI-TS)'!$C$30:$AE$57,28,FALSE)</f>
        <v>8</v>
      </c>
      <c r="RB17" s="321">
        <f>VLOOKUP($B17,'Sintesi (CFI-TS)'!$C$30:$AE$57,28,FALSE)</f>
        <v>8</v>
      </c>
      <c r="RC17" s="321">
        <f>VLOOKUP($B17,'Sintesi (CFI-TS)'!$C$30:$AE$57,28,FALSE)</f>
        <v>8</v>
      </c>
      <c r="RD17" s="321">
        <f>VLOOKUP($B17,'Sintesi (CFI-TS)'!$C$30:$AE$57,28,FALSE)</f>
        <v>8</v>
      </c>
      <c r="RE17" s="321">
        <f>VLOOKUP($B17,'Sintesi (CFI-TS)'!$C$30:$AE$57,28,FALSE)</f>
        <v>8</v>
      </c>
      <c r="RF17" s="321">
        <f>VLOOKUP($B17,'Sintesi (CFI-TS)'!$C$30:$AE$57,28,FALSE)</f>
        <v>8</v>
      </c>
      <c r="RG17" s="321">
        <f>VLOOKUP($B17,'Sintesi (CFI-TS)'!$C$30:$AE$57,28,FALSE)</f>
        <v>8</v>
      </c>
      <c r="RH17" s="321">
        <f>VLOOKUP($B17,'Sintesi (CFI-TS)'!$C$30:$AE$57,28,FALSE)</f>
        <v>8</v>
      </c>
      <c r="RI17" s="321">
        <f>VLOOKUP($B17,'Sintesi (CFI-TS)'!$C$30:$AE$57,28,FALSE)</f>
        <v>8</v>
      </c>
      <c r="RJ17" s="321">
        <f>VLOOKUP($B17,'Sintesi (CFI-TS)'!$C$30:$AE$57,28,FALSE)</f>
        <v>8</v>
      </c>
      <c r="RK17" s="321">
        <f>VLOOKUP($B17,'Sintesi (CFI-TS)'!$C$30:$AE$57,28,FALSE)</f>
        <v>8</v>
      </c>
      <c r="RL17" s="321">
        <f>VLOOKUP($B17,'Sintesi (CFI-TS)'!$C$30:$AE$57,28,FALSE)</f>
        <v>8</v>
      </c>
      <c r="RM17" s="321">
        <f>VLOOKUP($B17,'Sintesi (CFI-TS)'!$C$30:$AE$57,28,FALSE)</f>
        <v>8</v>
      </c>
      <c r="RN17" s="321">
        <f>VLOOKUP($B17,'Sintesi (CFI-TS)'!$C$30:$AE$57,28,FALSE)</f>
        <v>8</v>
      </c>
      <c r="RO17" s="321">
        <f>VLOOKUP($B17,'Sintesi (CFI-TS)'!$C$30:$AE$57,28,FALSE)</f>
        <v>8</v>
      </c>
      <c r="RP17" s="321">
        <f>VLOOKUP($B17,'Sintesi (CFI-TS)'!$C$30:$AE$57,28,FALSE)</f>
        <v>8</v>
      </c>
      <c r="RQ17" s="321">
        <f>VLOOKUP($B17,'Sintesi (CFI-TS)'!$C$30:$AE$57,28,FALSE)</f>
        <v>8</v>
      </c>
      <c r="RR17" s="321">
        <f>VLOOKUP($B17,'Sintesi (CFI-TS)'!$C$30:$AE$57,28,FALSE)</f>
        <v>8</v>
      </c>
      <c r="RS17" s="321">
        <f>VLOOKUP($B17,'Sintesi (CFI-TS)'!$C$30:$AE$57,28,FALSE)</f>
        <v>8</v>
      </c>
      <c r="RT17" s="321">
        <f>VLOOKUP($B17,'Sintesi (CFI-TS)'!$C$30:$AE$57,28,FALSE)</f>
        <v>8</v>
      </c>
      <c r="RU17" s="321">
        <f>VLOOKUP($B17,'Sintesi (CFI-TS)'!$C$30:$AE$57,28,FALSE)</f>
        <v>8</v>
      </c>
      <c r="RV17" s="321">
        <f>VLOOKUP($B17,'Sintesi (CFI-TS)'!$C$30:$AE$57,28,FALSE)</f>
        <v>8</v>
      </c>
      <c r="RW17" s="321">
        <f>VLOOKUP($B17,'Sintesi (CFI-TS)'!$C$30:$AE$57,28,FALSE)</f>
        <v>8</v>
      </c>
      <c r="RX17" s="321">
        <f>VLOOKUP($B17,'Sintesi (CFI-TS)'!$C$30:$AE$57,28,FALSE)</f>
        <v>8</v>
      </c>
      <c r="RY17" s="321">
        <f>VLOOKUP($B17,'Sintesi (CFI-TS)'!$C$30:$AE$57,28,FALSE)</f>
        <v>8</v>
      </c>
      <c r="RZ17" s="321">
        <f>VLOOKUP($B17,'Sintesi (CFI-TS)'!$C$30:$AE$57,28,FALSE)</f>
        <v>8</v>
      </c>
      <c r="SA17" s="321">
        <f>VLOOKUP($B17,'Sintesi (CFI-TS)'!$C$30:$AE$57,28,FALSE)</f>
        <v>8</v>
      </c>
      <c r="SB17" s="321">
        <f>VLOOKUP($B17,'Sintesi (CFI-TS)'!$C$30:$AE$57,28,FALSE)</f>
        <v>8</v>
      </c>
      <c r="SC17" s="321">
        <f>VLOOKUP($B17,'Sintesi (CFI-TS)'!$C$30:$AE$57,28,FALSE)</f>
        <v>8</v>
      </c>
      <c r="SD17" s="321">
        <f>VLOOKUP($B17,'Sintesi (CFI-TS)'!$C$30:$AE$57,28,FALSE)</f>
        <v>8</v>
      </c>
      <c r="SE17" s="321">
        <f>VLOOKUP($B17,'Sintesi (CFI-TS)'!$C$30:$AE$57,28,FALSE)</f>
        <v>8</v>
      </c>
      <c r="SF17" s="321">
        <f>VLOOKUP($B17,'Sintesi (CFI-TS)'!$C$30:$AE$57,28,FALSE)</f>
        <v>8</v>
      </c>
      <c r="SG17" s="321">
        <f>VLOOKUP($B17,'Sintesi (CFI-TS)'!$C$30:$AE$57,28,FALSE)</f>
        <v>8</v>
      </c>
      <c r="SH17" s="321">
        <f>VLOOKUP($B17,'Sintesi (CFI-TS)'!$C$30:$AE$57,28,FALSE)</f>
        <v>8</v>
      </c>
      <c r="SI17" s="321">
        <f>VLOOKUP($B17,'Sintesi (CFI-TS)'!$C$30:$AE$57,28,FALSE)</f>
        <v>8</v>
      </c>
      <c r="SJ17" s="321">
        <f>VLOOKUP($B17,'Sintesi (CFI-TS)'!$C$30:$AE$57,28,FALSE)</f>
        <v>8</v>
      </c>
      <c r="SK17" s="321">
        <f>VLOOKUP($B17,'Sintesi (CFI-TS)'!$C$30:$AE$57,28,FALSE)</f>
        <v>8</v>
      </c>
      <c r="SL17" s="321">
        <f>VLOOKUP($B17,'Sintesi (CFI-TS)'!$C$30:$AE$57,28,FALSE)</f>
        <v>8</v>
      </c>
      <c r="SM17" s="321">
        <f>VLOOKUP($B17,'Sintesi (CFI-TS)'!$C$30:$AE$57,28,FALSE)</f>
        <v>8</v>
      </c>
      <c r="SN17" s="321">
        <f>VLOOKUP($B17,'Sintesi (CFI-TS)'!$C$30:$AE$57,28,FALSE)</f>
        <v>8</v>
      </c>
      <c r="SO17" s="321">
        <f>VLOOKUP($B17,'Sintesi (CFI-TS)'!$C$30:$AE$57,28,FALSE)</f>
        <v>8</v>
      </c>
      <c r="SP17" s="321">
        <f>VLOOKUP($B17,'Sintesi (CFI-TS)'!$C$30:$AE$57,28,FALSE)</f>
        <v>8</v>
      </c>
      <c r="SQ17" s="321">
        <f>VLOOKUP($B17,'Sintesi (CFI-TS)'!$C$30:$AE$57,28,FALSE)</f>
        <v>8</v>
      </c>
      <c r="SR17" s="321">
        <f>VLOOKUP($B17,'Sintesi (CFI-TS)'!$C$30:$AE$57,28,FALSE)</f>
        <v>8</v>
      </c>
      <c r="SS17" s="321">
        <f>VLOOKUP($B17,'Sintesi (CFI-TS)'!$C$30:$AE$57,28,FALSE)</f>
        <v>8</v>
      </c>
      <c r="ST17" s="321">
        <f>VLOOKUP($B17,'Sintesi (CFI-TS)'!$C$30:$AE$57,28,FALSE)</f>
        <v>8</v>
      </c>
      <c r="SU17" s="321">
        <f>VLOOKUP($B17,'Sintesi (CFI-TS)'!$C$30:$AE$57,28,FALSE)</f>
        <v>8</v>
      </c>
      <c r="SV17" s="321">
        <f>VLOOKUP($B17,'Sintesi (CFI-TS)'!$C$30:$AE$57,28,FALSE)</f>
        <v>8</v>
      </c>
      <c r="SW17" s="321">
        <f>VLOOKUP($B17,'Sintesi (CFI-TS)'!$C$30:$AE$57,28,FALSE)</f>
        <v>8</v>
      </c>
      <c r="SX17" s="321">
        <f>VLOOKUP($B17,'Sintesi (CFI-TS)'!$C$30:$AE$57,28,FALSE)</f>
        <v>8</v>
      </c>
      <c r="SY17" s="321">
        <f>VLOOKUP($B17,'Sintesi (CFI-TS)'!$C$30:$AE$57,28,FALSE)</f>
        <v>8</v>
      </c>
      <c r="SZ17" s="321">
        <f>VLOOKUP($B17,'Sintesi (CFI-TS)'!$C$30:$AE$57,28,FALSE)</f>
        <v>8</v>
      </c>
      <c r="TA17" s="321">
        <f>VLOOKUP($B17,'Sintesi (CFI-TS)'!$C$30:$AE$57,28,FALSE)</f>
        <v>8</v>
      </c>
      <c r="TB17" s="321">
        <f>VLOOKUP($B17,'Sintesi (CFI-TS)'!$C$30:$AE$57,28,FALSE)</f>
        <v>8</v>
      </c>
      <c r="TC17" s="321">
        <f>VLOOKUP($B17,'Sintesi (CFI-TS)'!$C$30:$AE$57,28,FALSE)</f>
        <v>8</v>
      </c>
      <c r="TD17" s="321">
        <f>VLOOKUP($B17,'Sintesi (CFI-TS)'!$C$30:$AE$57,28,FALSE)</f>
        <v>8</v>
      </c>
      <c r="TE17" s="321">
        <f>VLOOKUP($B17,'Sintesi (CFI-TS)'!$C$30:$AE$57,28,FALSE)</f>
        <v>8</v>
      </c>
      <c r="TF17" s="321">
        <f>VLOOKUP($B17,'Sintesi (CFI-TS)'!$C$30:$AE$57,28,FALSE)</f>
        <v>8</v>
      </c>
      <c r="TG17" s="321">
        <f>VLOOKUP($B17,'Sintesi (CFI-TS)'!$C$30:$AE$57,28,FALSE)</f>
        <v>8</v>
      </c>
      <c r="TH17" s="321">
        <f>VLOOKUP($B17,'Sintesi (CFI-TS)'!$C$30:$AE$57,28,FALSE)</f>
        <v>8</v>
      </c>
      <c r="TI17" s="321">
        <f>VLOOKUP($B17,'Sintesi (CFI-TS)'!$C$30:$AE$57,28,FALSE)</f>
        <v>8</v>
      </c>
      <c r="TJ17" s="321">
        <f>VLOOKUP($B17,'Sintesi (CFI-TS)'!$C$30:$AE$57,28,FALSE)</f>
        <v>8</v>
      </c>
      <c r="TK17" s="321">
        <f>VLOOKUP($B17,'Sintesi (CFI-TS)'!$C$30:$AE$57,28,FALSE)</f>
        <v>8</v>
      </c>
      <c r="TL17" s="321">
        <f>VLOOKUP($B17,'Sintesi (CFI-TS)'!$C$30:$AE$57,28,FALSE)</f>
        <v>8</v>
      </c>
      <c r="TM17" s="321">
        <f>VLOOKUP($B17,'Sintesi (CFI-TS)'!$C$30:$AE$57,28,FALSE)</f>
        <v>8</v>
      </c>
      <c r="TN17" s="321">
        <f>VLOOKUP($B17,'Sintesi (CFI-TS)'!$C$30:$AE$57,28,FALSE)</f>
        <v>8</v>
      </c>
      <c r="TO17" s="321">
        <f>VLOOKUP($B17,'Sintesi (CFI-TS)'!$C$30:$AE$57,28,FALSE)</f>
        <v>8</v>
      </c>
      <c r="TP17" s="321">
        <f>VLOOKUP($B17,'Sintesi (CFI-TS)'!$C$30:$AE$57,28,FALSE)</f>
        <v>8</v>
      </c>
      <c r="TQ17" s="321">
        <f>VLOOKUP($B17,'Sintesi (CFI-TS)'!$C$30:$AE$57,28,FALSE)</f>
        <v>8</v>
      </c>
      <c r="TR17" s="321">
        <f>VLOOKUP($B17,'Sintesi (CFI-TS)'!$C$30:$AE$57,28,FALSE)</f>
        <v>8</v>
      </c>
      <c r="TS17" s="321">
        <f>VLOOKUP($B17,'Sintesi (CFI-TS)'!$C$30:$AE$57,28,FALSE)</f>
        <v>8</v>
      </c>
      <c r="TT17" s="321">
        <f>VLOOKUP($B17,'Sintesi (CFI-TS)'!$C$30:$AE$57,28,FALSE)</f>
        <v>8</v>
      </c>
      <c r="TU17" s="321">
        <f>VLOOKUP($B17,'Sintesi (CFI-TS)'!$C$30:$AE$57,28,FALSE)</f>
        <v>8</v>
      </c>
      <c r="TV17" s="321">
        <f>VLOOKUP($B17,'Sintesi (CFI-TS)'!$C$30:$AE$57,28,FALSE)</f>
        <v>8</v>
      </c>
      <c r="TW17" s="321">
        <f>VLOOKUP($B17,'Sintesi (CFI-TS)'!$C$30:$AE$57,28,FALSE)</f>
        <v>8</v>
      </c>
      <c r="TX17" s="321">
        <f>VLOOKUP($B17,'Sintesi (CFI-TS)'!$C$30:$AE$57,28,FALSE)</f>
        <v>8</v>
      </c>
      <c r="TY17" s="321"/>
      <c r="TZ17" s="321"/>
      <c r="UA17" s="321"/>
      <c r="UB17" s="322">
        <v>0</v>
      </c>
      <c r="UC17" s="322">
        <v>0</v>
      </c>
      <c r="UD17" s="322">
        <v>0</v>
      </c>
      <c r="UE17" s="322">
        <v>0</v>
      </c>
      <c r="UF17" s="322">
        <v>0</v>
      </c>
      <c r="UG17" s="322">
        <v>0</v>
      </c>
      <c r="UH17" s="322">
        <v>0</v>
      </c>
      <c r="UI17" s="322">
        <v>0</v>
      </c>
      <c r="UJ17" s="322">
        <v>0</v>
      </c>
      <c r="UK17" s="322">
        <v>0</v>
      </c>
      <c r="UL17" s="322">
        <v>0</v>
      </c>
      <c r="UM17" s="322">
        <v>0</v>
      </c>
      <c r="UN17" s="322">
        <v>0</v>
      </c>
      <c r="UO17" s="322">
        <v>0</v>
      </c>
      <c r="UP17" s="322">
        <v>0</v>
      </c>
      <c r="UQ17" s="322">
        <v>0</v>
      </c>
      <c r="UR17" s="322">
        <v>0</v>
      </c>
      <c r="US17" s="322">
        <v>0</v>
      </c>
      <c r="UT17" s="322">
        <v>0</v>
      </c>
      <c r="UU17" s="322">
        <v>0</v>
      </c>
      <c r="UV17" s="322">
        <v>0</v>
      </c>
      <c r="UW17" s="322">
        <v>0</v>
      </c>
      <c r="UX17" s="322">
        <v>0</v>
      </c>
      <c r="UY17" s="322">
        <f>VLOOKUP($B17,'Sintesi (CFI-TS)'!$C$30:$AE$57,29,FALSE)</f>
        <v>0</v>
      </c>
      <c r="UZ17" s="322">
        <f>VLOOKUP($B17,'Sintesi (CFI-TS)'!$C$30:$AE$57,29,FALSE)</f>
        <v>0</v>
      </c>
      <c r="VA17" s="322">
        <f>VLOOKUP($B17,'Sintesi (CFI-TS)'!$C$30:$AE$57,29,FALSE)</f>
        <v>0</v>
      </c>
      <c r="VB17" s="322">
        <f>VLOOKUP($B17,'Sintesi (CFI-TS)'!$C$30:$AE$57,29,FALSE)</f>
        <v>0</v>
      </c>
      <c r="VC17" s="322">
        <f>VLOOKUP($B17,'Sintesi (CFI-TS)'!$C$30:$AE$57,29,FALSE)</f>
        <v>0</v>
      </c>
      <c r="VD17" s="322">
        <f>VLOOKUP($B17,'Sintesi (CFI-TS)'!$C$30:$AE$57,29,FALSE)</f>
        <v>0</v>
      </c>
      <c r="VE17" s="322">
        <f>VLOOKUP($B17,'Sintesi (CFI-TS)'!$C$30:$AE$57,29,FALSE)</f>
        <v>0</v>
      </c>
      <c r="VF17" s="322">
        <f>VLOOKUP($B17,'Sintesi (CFI-TS)'!$C$30:$AE$57,29,FALSE)</f>
        <v>0</v>
      </c>
      <c r="VG17" s="322">
        <f>VLOOKUP($B17,'Sintesi (CFI-TS)'!$C$30:$AE$57,29,FALSE)</f>
        <v>0</v>
      </c>
      <c r="VH17" s="322">
        <f>VLOOKUP($B17,'Sintesi (CFI-TS)'!$C$30:$AE$57,29,FALSE)</f>
        <v>0</v>
      </c>
      <c r="VI17" s="322">
        <f>VLOOKUP($B17,'Sintesi (CFI-TS)'!$C$30:$AE$57,29,FALSE)</f>
        <v>0</v>
      </c>
      <c r="VJ17" s="322">
        <f>VLOOKUP($B17,'Sintesi (CFI-TS)'!$C$30:$AE$57,29,FALSE)</f>
        <v>0</v>
      </c>
      <c r="VK17" s="322">
        <f>VLOOKUP($B17,'Sintesi (CFI-TS)'!$C$30:$AE$57,29,FALSE)</f>
        <v>0</v>
      </c>
      <c r="VL17" s="322">
        <f>VLOOKUP($B17,'Sintesi (CFI-TS)'!$C$30:$AE$57,29,FALSE)</f>
        <v>0</v>
      </c>
      <c r="VM17" s="322">
        <f>VLOOKUP($B17,'Sintesi (CFI-TS)'!$C$30:$AE$57,29,FALSE)</f>
        <v>0</v>
      </c>
      <c r="VN17" s="322">
        <f>VLOOKUP($B17,'Sintesi (CFI-TS)'!$C$30:$AE$57,29,FALSE)</f>
        <v>0</v>
      </c>
      <c r="VO17" s="322">
        <f>VLOOKUP($B17,'Sintesi (CFI-TS)'!$C$30:$AE$57,29,FALSE)</f>
        <v>0</v>
      </c>
      <c r="VP17" s="322">
        <f>VLOOKUP($B17,'Sintesi (CFI-TS)'!$C$30:$AE$57,29,FALSE)</f>
        <v>0</v>
      </c>
      <c r="VQ17" s="322">
        <f>VLOOKUP($B17,'Sintesi (CFI-TS)'!$C$30:$AE$57,29,FALSE)</f>
        <v>0</v>
      </c>
      <c r="VR17" s="322">
        <f>VLOOKUP($B17,'Sintesi (CFI-TS)'!$C$30:$AE$57,29,FALSE)</f>
        <v>0</v>
      </c>
      <c r="VS17" s="322">
        <f>VLOOKUP($B17,'Sintesi (CFI-TS)'!$C$30:$AE$57,29,FALSE)</f>
        <v>0</v>
      </c>
      <c r="VT17" s="322">
        <f>VLOOKUP($B17,'Sintesi (CFI-TS)'!$C$30:$AE$57,29,FALSE)</f>
        <v>0</v>
      </c>
      <c r="VU17" s="322">
        <f>VLOOKUP($B17,'Sintesi (CFI-TS)'!$C$30:$AE$57,29,FALSE)</f>
        <v>0</v>
      </c>
      <c r="VV17" s="322">
        <f>VLOOKUP($B17,'Sintesi (CFI-TS)'!$C$30:$AE$57,29,FALSE)</f>
        <v>0</v>
      </c>
      <c r="VW17" s="322">
        <f>VLOOKUP($B17,'Sintesi (CFI-TS)'!$C$30:$AE$57,29,FALSE)</f>
        <v>0</v>
      </c>
      <c r="VX17" s="322">
        <f>VLOOKUP($B17,'Sintesi (CFI-TS)'!$C$30:$AE$57,29,FALSE)</f>
        <v>0</v>
      </c>
      <c r="VY17" s="322">
        <f>VLOOKUP($B17,'Sintesi (CFI-TS)'!$C$30:$AE$57,29,FALSE)</f>
        <v>0</v>
      </c>
      <c r="VZ17" s="322">
        <f>VLOOKUP($B17,'Sintesi (CFI-TS)'!$C$30:$AE$57,29,FALSE)</f>
        <v>0</v>
      </c>
      <c r="WA17" s="322">
        <f>VLOOKUP($B17,'Sintesi (CFI-TS)'!$C$30:$AE$57,29,FALSE)</f>
        <v>0</v>
      </c>
      <c r="WB17" s="322">
        <f>VLOOKUP($B17,'Sintesi (CFI-TS)'!$C$30:$AE$57,29,FALSE)</f>
        <v>0</v>
      </c>
      <c r="WC17" s="322">
        <f>VLOOKUP($B17,'Sintesi (CFI-TS)'!$C$30:$AE$57,29,FALSE)</f>
        <v>0</v>
      </c>
      <c r="WD17" s="322">
        <f>VLOOKUP($B17,'Sintesi (CFI-TS)'!$C$30:$AE$57,29,FALSE)</f>
        <v>0</v>
      </c>
      <c r="WE17" s="322">
        <f>VLOOKUP($B17,'Sintesi (CFI-TS)'!$C$30:$AE$57,29,FALSE)</f>
        <v>0</v>
      </c>
      <c r="WF17" s="322">
        <f>VLOOKUP($B17,'Sintesi (CFI-TS)'!$C$30:$AE$57,29,FALSE)</f>
        <v>0</v>
      </c>
      <c r="WG17" s="322">
        <f>VLOOKUP($B17,'Sintesi (CFI-TS)'!$C$30:$AE$57,29,FALSE)</f>
        <v>0</v>
      </c>
      <c r="WH17" s="322">
        <f>VLOOKUP($B17,'Sintesi (CFI-TS)'!$C$30:$AE$57,29,FALSE)</f>
        <v>0</v>
      </c>
      <c r="WI17" s="322">
        <f>VLOOKUP($B17,'Sintesi (CFI-TS)'!$C$30:$AE$57,29,FALSE)</f>
        <v>0</v>
      </c>
      <c r="WJ17" s="322">
        <f>VLOOKUP($B17,'Sintesi (CFI-TS)'!$C$30:$AE$57,29,FALSE)</f>
        <v>0</v>
      </c>
      <c r="WK17" s="322">
        <f>VLOOKUP($B17,'Sintesi (CFI-TS)'!$C$30:$AE$57,29,FALSE)</f>
        <v>0</v>
      </c>
      <c r="WL17" s="322">
        <f>VLOOKUP($B17,'Sintesi (CFI-TS)'!$C$30:$AE$57,29,FALSE)</f>
        <v>0</v>
      </c>
      <c r="WM17" s="322">
        <f>VLOOKUP($B17,'Sintesi (CFI-TS)'!$C$30:$AE$57,29,FALSE)</f>
        <v>0</v>
      </c>
      <c r="WN17" s="322">
        <f>VLOOKUP($B17,'Sintesi (CFI-TS)'!$C$30:$AE$57,29,FALSE)</f>
        <v>0</v>
      </c>
      <c r="WO17" s="322">
        <f>VLOOKUP($B17,'Sintesi (CFI-TS)'!$C$30:$AE$57,29,FALSE)</f>
        <v>0</v>
      </c>
      <c r="WP17" s="322">
        <f>VLOOKUP($B17,'Sintesi (CFI-TS)'!$C$30:$AE$57,29,FALSE)</f>
        <v>0</v>
      </c>
      <c r="WQ17" s="322">
        <f>VLOOKUP($B17,'Sintesi (CFI-TS)'!$C$30:$AE$57,29,FALSE)</f>
        <v>0</v>
      </c>
      <c r="WR17" s="322">
        <f>VLOOKUP($B17,'Sintesi (CFI-TS)'!$C$30:$AE$57,29,FALSE)</f>
        <v>0</v>
      </c>
      <c r="WS17" s="322">
        <f>VLOOKUP($B17,'Sintesi (CFI-TS)'!$C$30:$AE$57,29,FALSE)</f>
        <v>0</v>
      </c>
      <c r="WT17" s="322">
        <f>VLOOKUP($B17,'Sintesi (CFI-TS)'!$C$30:$AE$57,29,FALSE)</f>
        <v>0</v>
      </c>
      <c r="WU17" s="322">
        <f>VLOOKUP($B17,'Sintesi (CFI-TS)'!$C$30:$AE$57,29,FALSE)</f>
        <v>0</v>
      </c>
      <c r="WV17" s="322">
        <f>VLOOKUP($B17,'Sintesi (CFI-TS)'!$C$30:$AE$57,29,FALSE)</f>
        <v>0</v>
      </c>
      <c r="WW17" s="322">
        <f>VLOOKUP($B17,'Sintesi (CFI-TS)'!$C$30:$AE$57,29,FALSE)</f>
        <v>0</v>
      </c>
      <c r="WX17" s="322">
        <f>VLOOKUP($B17,'Sintesi (CFI-TS)'!$C$30:$AE$57,29,FALSE)</f>
        <v>0</v>
      </c>
      <c r="WY17" s="322">
        <f>VLOOKUP($B17,'Sintesi (CFI-TS)'!$C$30:$AE$57,29,FALSE)</f>
        <v>0</v>
      </c>
      <c r="WZ17" s="322">
        <f>VLOOKUP($B17,'Sintesi (CFI-TS)'!$C$30:$AE$57,29,FALSE)</f>
        <v>0</v>
      </c>
      <c r="XA17" s="322">
        <f>VLOOKUP($B17,'Sintesi (CFI-TS)'!$C$30:$AE$57,29,FALSE)</f>
        <v>0</v>
      </c>
      <c r="XB17" s="322">
        <f>VLOOKUP($B17,'Sintesi (CFI-TS)'!$C$30:$AE$57,29,FALSE)</f>
        <v>0</v>
      </c>
      <c r="XC17" s="322">
        <f>VLOOKUP($B17,'Sintesi (CFI-TS)'!$C$30:$AE$57,29,FALSE)</f>
        <v>0</v>
      </c>
      <c r="XD17" s="322">
        <f>VLOOKUP($B17,'Sintesi (CFI-TS)'!$C$30:$AE$57,29,FALSE)</f>
        <v>0</v>
      </c>
      <c r="XE17" s="322">
        <f>VLOOKUP($B17,'Sintesi (CFI-TS)'!$C$30:$AE$57,29,FALSE)</f>
        <v>0</v>
      </c>
      <c r="XF17" s="322">
        <f>VLOOKUP($B17,'Sintesi (CFI-TS)'!$C$30:$AE$57,29,FALSE)</f>
        <v>0</v>
      </c>
      <c r="XG17" s="322">
        <f>VLOOKUP($B17,'Sintesi (CFI-TS)'!$C$30:$AE$57,29,FALSE)</f>
        <v>0</v>
      </c>
      <c r="XH17" s="322">
        <f>VLOOKUP($B17,'Sintesi (CFI-TS)'!$C$30:$AE$57,29,FALSE)</f>
        <v>0</v>
      </c>
      <c r="XI17" s="322">
        <f>VLOOKUP($B17,'Sintesi (CFI-TS)'!$C$30:$AE$57,29,FALSE)</f>
        <v>0</v>
      </c>
      <c r="XJ17" s="322">
        <f>VLOOKUP($B17,'Sintesi (CFI-TS)'!$C$30:$AE$57,29,FALSE)</f>
        <v>0</v>
      </c>
      <c r="XK17" s="322">
        <f>VLOOKUP($B17,'Sintesi (CFI-TS)'!$C$30:$AE$57,29,FALSE)</f>
        <v>0</v>
      </c>
      <c r="XL17" s="322">
        <f>VLOOKUP($B17,'Sintesi (CFI-TS)'!$C$30:$AE$57,29,FALSE)</f>
        <v>0</v>
      </c>
      <c r="XM17" s="322">
        <f>VLOOKUP($B17,'Sintesi (CFI-TS)'!$C$30:$AE$57,29,FALSE)</f>
        <v>0</v>
      </c>
      <c r="XN17" s="322">
        <f>VLOOKUP($B17,'Sintesi (CFI-TS)'!$C$30:$AE$57,29,FALSE)</f>
        <v>0</v>
      </c>
      <c r="XO17" s="322">
        <f>VLOOKUP($B17,'Sintesi (CFI-TS)'!$C$30:$AE$57,29,FALSE)</f>
        <v>0</v>
      </c>
      <c r="XP17" s="322">
        <f>VLOOKUP($B17,'Sintesi (CFI-TS)'!$C$30:$AE$57,29,FALSE)</f>
        <v>0</v>
      </c>
      <c r="XQ17" s="322">
        <f>VLOOKUP($B17,'Sintesi (CFI-TS)'!$C$30:$AE$57,29,FALSE)</f>
        <v>0</v>
      </c>
      <c r="XR17" s="322">
        <f>VLOOKUP($B17,'Sintesi (CFI-TS)'!$C$30:$AE$57,29,FALSE)</f>
        <v>0</v>
      </c>
      <c r="XS17" s="322">
        <f>VLOOKUP($B17,'Sintesi (CFI-TS)'!$C$30:$AE$57,29,FALSE)</f>
        <v>0</v>
      </c>
      <c r="XT17" s="322">
        <f>VLOOKUP($B17,'Sintesi (CFI-TS)'!$C$30:$AE$57,29,FALSE)</f>
        <v>0</v>
      </c>
      <c r="XU17" s="322">
        <f>VLOOKUP($B17,'Sintesi (CFI-TS)'!$C$30:$AE$57,29,FALSE)</f>
        <v>0</v>
      </c>
      <c r="XV17" s="322">
        <f>VLOOKUP($B17,'Sintesi (CFI-TS)'!$C$30:$AE$57,29,FALSE)</f>
        <v>0</v>
      </c>
      <c r="XW17" s="322">
        <f>VLOOKUP($B17,'Sintesi (CFI-TS)'!$C$30:$AE$57,29,FALSE)</f>
        <v>0</v>
      </c>
      <c r="XX17" s="322">
        <f>VLOOKUP($B17,'Sintesi (CFI-TS)'!$C$30:$AE$57,29,FALSE)</f>
        <v>0</v>
      </c>
      <c r="XY17" s="322">
        <f>VLOOKUP($B17,'Sintesi (CFI-TS)'!$C$30:$AE$57,29,FALSE)</f>
        <v>0</v>
      </c>
      <c r="XZ17" s="322">
        <f>VLOOKUP($B17,'Sintesi (CFI-TS)'!$C$30:$AE$57,29,FALSE)</f>
        <v>0</v>
      </c>
      <c r="YA17" s="322">
        <f>VLOOKUP($B17,'Sintesi (CFI-TS)'!$C$30:$AE$57,29,FALSE)</f>
        <v>0</v>
      </c>
      <c r="YB17" s="322"/>
      <c r="YC17" s="322"/>
      <c r="YD17" s="322"/>
      <c r="YE17" s="501">
        <v>0</v>
      </c>
      <c r="YF17" s="501">
        <v>0</v>
      </c>
      <c r="YG17" s="501">
        <v>0</v>
      </c>
      <c r="YH17" s="501">
        <v>0</v>
      </c>
      <c r="YI17" s="501">
        <v>0</v>
      </c>
      <c r="YJ17" s="501">
        <v>0</v>
      </c>
      <c r="YK17" s="501">
        <v>0</v>
      </c>
      <c r="YL17" s="501">
        <v>0</v>
      </c>
      <c r="YM17" s="501">
        <v>0</v>
      </c>
      <c r="YN17" s="501">
        <v>0</v>
      </c>
      <c r="YO17" s="501">
        <v>0</v>
      </c>
      <c r="YP17" s="501">
        <v>0</v>
      </c>
      <c r="YQ17" s="501">
        <v>0</v>
      </c>
      <c r="YR17" s="501">
        <v>0</v>
      </c>
      <c r="YS17" s="501">
        <v>0</v>
      </c>
      <c r="YT17" s="501">
        <v>0</v>
      </c>
      <c r="YU17" s="501">
        <v>0</v>
      </c>
      <c r="YV17" s="501">
        <v>0</v>
      </c>
      <c r="YW17" s="501">
        <v>0</v>
      </c>
      <c r="YX17" s="501">
        <v>0</v>
      </c>
      <c r="YY17" s="501">
        <v>0</v>
      </c>
      <c r="YZ17" s="501">
        <v>0</v>
      </c>
      <c r="ZA17" s="501">
        <v>0</v>
      </c>
      <c r="ZB17" s="501">
        <f>VLOOKUP($B17,'Sintesi (CFI-TS)'!$C$30:$AE$57,22,FALSE)</f>
        <v>0</v>
      </c>
      <c r="ZC17" s="501">
        <f>VLOOKUP($B17,'Sintesi (CFI-TS)'!$C$30:$AE$57,22,FALSE)</f>
        <v>0</v>
      </c>
      <c r="ZD17" s="501">
        <f>VLOOKUP($B17,'Sintesi (CFI-TS)'!$C$30:$AE$57,22,FALSE)</f>
        <v>0</v>
      </c>
      <c r="ZE17" s="501">
        <f>VLOOKUP($B17,'Sintesi (CFI-TS)'!$C$30:$AE$57,22,FALSE)</f>
        <v>0</v>
      </c>
      <c r="ZF17" s="501">
        <f>VLOOKUP($B17,'Sintesi (CFI-TS)'!$C$30:$AE$57,22,FALSE)</f>
        <v>0</v>
      </c>
      <c r="ZG17" s="501">
        <f>VLOOKUP($B17,'Sintesi (CFI-TS)'!$C$30:$AE$57,22,FALSE)</f>
        <v>0</v>
      </c>
      <c r="ZH17" s="501">
        <f>VLOOKUP($B17,'Sintesi (CFI-TS)'!$C$30:$AE$57,22,FALSE)</f>
        <v>0</v>
      </c>
      <c r="ZI17" s="501">
        <f>VLOOKUP($B17,'Sintesi (CFI-TS)'!$C$30:$AE$57,22,FALSE)</f>
        <v>0</v>
      </c>
      <c r="ZJ17" s="501">
        <f>VLOOKUP($B17,'Sintesi (CFI-TS)'!$C$30:$AE$57,22,FALSE)</f>
        <v>0</v>
      </c>
      <c r="ZK17" s="501">
        <f>VLOOKUP($B17,'Sintesi (CFI-TS)'!$C$30:$AE$57,22,FALSE)</f>
        <v>0</v>
      </c>
      <c r="ZL17" s="501">
        <f>VLOOKUP($B17,'Sintesi (CFI-TS)'!$C$30:$AE$57,22,FALSE)</f>
        <v>0</v>
      </c>
      <c r="ZM17" s="501">
        <f>VLOOKUP($B17,'Sintesi (CFI-TS)'!$C$30:$AE$57,22,FALSE)</f>
        <v>0</v>
      </c>
      <c r="ZN17" s="501">
        <f>VLOOKUP($B17,'Sintesi (CFI-TS)'!$C$30:$AE$57,22,FALSE)</f>
        <v>0</v>
      </c>
      <c r="ZO17" s="501">
        <f>VLOOKUP($B17,'Sintesi (CFI-TS)'!$C$30:$AE$57,22,FALSE)</f>
        <v>0</v>
      </c>
      <c r="ZP17" s="501">
        <f>VLOOKUP($B17,'Sintesi (CFI-TS)'!$C$30:$AE$57,22,FALSE)</f>
        <v>0</v>
      </c>
      <c r="ZQ17" s="501">
        <f>VLOOKUP($B17,'Sintesi (CFI-TS)'!$C$30:$AE$57,22,FALSE)</f>
        <v>0</v>
      </c>
      <c r="ZR17" s="501">
        <f>VLOOKUP($B17,'Sintesi (CFI-TS)'!$C$30:$AE$57,22,FALSE)</f>
        <v>0</v>
      </c>
      <c r="ZS17" s="501">
        <f>VLOOKUP($B17,'Sintesi (CFI-TS)'!$C$30:$AE$57,22,FALSE)</f>
        <v>0</v>
      </c>
      <c r="ZT17" s="501">
        <f>VLOOKUP($B17,'Sintesi (CFI-TS)'!$C$30:$AE$57,22,FALSE)</f>
        <v>0</v>
      </c>
      <c r="ZU17" s="501">
        <f>VLOOKUP($B17,'Sintesi (CFI-TS)'!$C$30:$AE$57,22,FALSE)</f>
        <v>0</v>
      </c>
      <c r="ZV17" s="501">
        <f>VLOOKUP($B17,'Sintesi (CFI-TS)'!$C$30:$AE$57,22,FALSE)</f>
        <v>0</v>
      </c>
      <c r="ZW17" s="501">
        <f>VLOOKUP($B17,'Sintesi (CFI-TS)'!$C$30:$AE$57,22,FALSE)</f>
        <v>0</v>
      </c>
      <c r="ZX17" s="501">
        <f>VLOOKUP($B17,'Sintesi (CFI-TS)'!$C$30:$AE$57,22,FALSE)</f>
        <v>0</v>
      </c>
      <c r="ZY17" s="501">
        <f>VLOOKUP($B17,'Sintesi (CFI-TS)'!$C$30:$AE$57,22,FALSE)</f>
        <v>0</v>
      </c>
      <c r="ZZ17" s="501">
        <f>VLOOKUP($B17,'Sintesi (CFI-TS)'!$C$30:$AE$57,22,FALSE)</f>
        <v>0</v>
      </c>
      <c r="AAA17" s="501">
        <f>VLOOKUP($B17,'Sintesi (CFI-TS)'!$C$30:$AE$57,22,FALSE)</f>
        <v>0</v>
      </c>
      <c r="AAB17" s="501">
        <f>VLOOKUP($B17,'Sintesi (CFI-TS)'!$C$30:$AE$57,22,FALSE)</f>
        <v>0</v>
      </c>
      <c r="AAC17" s="501">
        <f>VLOOKUP($B17,'Sintesi (CFI-TS)'!$C$30:$AE$57,22,FALSE)</f>
        <v>0</v>
      </c>
      <c r="AAD17" s="501">
        <f>VLOOKUP($B17,'Sintesi (CFI-TS)'!$C$30:$AE$57,22,FALSE)</f>
        <v>0</v>
      </c>
      <c r="AAE17" s="501">
        <f>VLOOKUP($B17,'Sintesi (CFI-TS)'!$C$30:$AE$57,22,FALSE)</f>
        <v>0</v>
      </c>
      <c r="AAF17" s="501">
        <f>VLOOKUP($B17,'Sintesi (CFI-TS)'!$C$30:$AE$57,22,FALSE)</f>
        <v>0</v>
      </c>
      <c r="AAG17" s="501">
        <f>VLOOKUP($B17,'Sintesi (CFI-TS)'!$C$30:$AE$57,22,FALSE)</f>
        <v>0</v>
      </c>
      <c r="AAH17" s="501">
        <f>VLOOKUP($B17,'Sintesi (CFI-TS)'!$C$30:$AE$57,22,FALSE)</f>
        <v>0</v>
      </c>
      <c r="AAI17" s="501">
        <f>VLOOKUP($B17,'Sintesi (CFI-TS)'!$C$30:$AE$57,22,FALSE)</f>
        <v>0</v>
      </c>
      <c r="AAJ17" s="501">
        <f>VLOOKUP($B17,'Sintesi (CFI-TS)'!$C$30:$AE$57,22,FALSE)</f>
        <v>0</v>
      </c>
      <c r="AAK17" s="501">
        <f>VLOOKUP($B17,'Sintesi (CFI-TS)'!$C$30:$AE$57,22,FALSE)</f>
        <v>0</v>
      </c>
      <c r="AAL17" s="501">
        <f>VLOOKUP($B17,'Sintesi (CFI-TS)'!$C$30:$AE$57,22,FALSE)</f>
        <v>0</v>
      </c>
      <c r="AAM17" s="501">
        <f>VLOOKUP($B17,'Sintesi (CFI-TS)'!$C$30:$AE$57,22,FALSE)</f>
        <v>0</v>
      </c>
      <c r="AAN17" s="501">
        <f>VLOOKUP($B17,'Sintesi (CFI-TS)'!$C$30:$AE$57,22,FALSE)</f>
        <v>0</v>
      </c>
      <c r="AAO17" s="501">
        <f>VLOOKUP($B17,'Sintesi (CFI-TS)'!$C$30:$AE$57,22,FALSE)</f>
        <v>0</v>
      </c>
      <c r="AAP17" s="501">
        <f>VLOOKUP($B17,'Sintesi (CFI-TS)'!$C$30:$AE$57,22,FALSE)</f>
        <v>0</v>
      </c>
      <c r="AAQ17" s="501">
        <f>VLOOKUP($B17,'Sintesi (CFI-TS)'!$C$30:$AE$57,22,FALSE)</f>
        <v>0</v>
      </c>
      <c r="AAR17" s="501">
        <f>VLOOKUP($B17,'Sintesi (CFI-TS)'!$C$30:$AE$57,22,FALSE)</f>
        <v>0</v>
      </c>
      <c r="AAS17" s="501">
        <f>VLOOKUP($B17,'Sintesi (CFI-TS)'!$C$30:$AE$57,22,FALSE)</f>
        <v>0</v>
      </c>
      <c r="AAT17" s="501">
        <f>VLOOKUP($B17,'Sintesi (CFI-TS)'!$C$30:$AE$57,22,FALSE)</f>
        <v>0</v>
      </c>
      <c r="AAU17" s="501">
        <f>VLOOKUP($B17,'Sintesi (CFI-TS)'!$C$30:$AE$57,22,FALSE)</f>
        <v>0</v>
      </c>
      <c r="AAV17" s="501">
        <f>VLOOKUP($B17,'Sintesi (CFI-TS)'!$C$30:$AE$57,22,FALSE)</f>
        <v>0</v>
      </c>
      <c r="AAW17" s="501">
        <f>VLOOKUP($B17,'Sintesi (CFI-TS)'!$C$30:$AE$57,22,FALSE)</f>
        <v>0</v>
      </c>
      <c r="AAX17" s="501">
        <f>VLOOKUP($B17,'Sintesi (CFI-TS)'!$C$30:$AE$57,22,FALSE)</f>
        <v>0</v>
      </c>
      <c r="AAY17" s="501">
        <f>VLOOKUP($B17,'Sintesi (CFI-TS)'!$C$30:$AE$57,22,FALSE)</f>
        <v>0</v>
      </c>
      <c r="AAZ17" s="501">
        <f>VLOOKUP($B17,'Sintesi (CFI-TS)'!$C$30:$AE$57,22,FALSE)</f>
        <v>0</v>
      </c>
      <c r="ABA17" s="501">
        <f>VLOOKUP($B17,'Sintesi (CFI-TS)'!$C$30:$AE$57,22,FALSE)</f>
        <v>0</v>
      </c>
      <c r="ABB17" s="501">
        <f>VLOOKUP($B17,'Sintesi (CFI-TS)'!$C$30:$AE$57,22,FALSE)</f>
        <v>0</v>
      </c>
      <c r="ABC17" s="501">
        <f>VLOOKUP($B17,'Sintesi (CFI-TS)'!$C$30:$AE$57,22,FALSE)</f>
        <v>0</v>
      </c>
      <c r="ABD17" s="501">
        <f>VLOOKUP($B17,'Sintesi (CFI-TS)'!$C$30:$AE$57,22,FALSE)</f>
        <v>0</v>
      </c>
      <c r="ABE17" s="501">
        <f>VLOOKUP($B17,'Sintesi (CFI-TS)'!$C$30:$AE$57,22,FALSE)</f>
        <v>0</v>
      </c>
      <c r="ABF17" s="501">
        <f>VLOOKUP($B17,'Sintesi (CFI-TS)'!$C$30:$AE$57,22,FALSE)</f>
        <v>0</v>
      </c>
      <c r="ABG17" s="501">
        <f>VLOOKUP($B17,'Sintesi (CFI-TS)'!$C$30:$AE$57,22,FALSE)</f>
        <v>0</v>
      </c>
      <c r="ABH17" s="501">
        <f>VLOOKUP($B17,'Sintesi (CFI-TS)'!$C$30:$AE$57,22,FALSE)</f>
        <v>0</v>
      </c>
      <c r="ABI17" s="501">
        <f>VLOOKUP($B17,'Sintesi (CFI-TS)'!$C$30:$AE$57,22,FALSE)</f>
        <v>0</v>
      </c>
      <c r="ABJ17" s="501">
        <f>VLOOKUP($B17,'Sintesi (CFI-TS)'!$C$30:$AE$57,22,FALSE)</f>
        <v>0</v>
      </c>
      <c r="ABK17" s="501">
        <f>VLOOKUP($B17,'Sintesi (CFI-TS)'!$C$30:$AE$57,22,FALSE)</f>
        <v>0</v>
      </c>
      <c r="ABL17" s="501">
        <f>VLOOKUP($B17,'Sintesi (CFI-TS)'!$C$30:$AE$57,22,FALSE)</f>
        <v>0</v>
      </c>
      <c r="ABM17" s="501">
        <f>VLOOKUP($B17,'Sintesi (CFI-TS)'!$C$30:$AE$57,22,FALSE)</f>
        <v>0</v>
      </c>
      <c r="ABN17" s="501">
        <f>VLOOKUP($B17,'Sintesi (CFI-TS)'!$C$30:$AE$57,22,FALSE)</f>
        <v>0</v>
      </c>
      <c r="ABO17" s="501">
        <f>VLOOKUP($B17,'Sintesi (CFI-TS)'!$C$30:$AE$57,22,FALSE)</f>
        <v>0</v>
      </c>
      <c r="ABP17" s="501">
        <f>VLOOKUP($B17,'Sintesi (CFI-TS)'!$C$30:$AE$57,22,FALSE)</f>
        <v>0</v>
      </c>
      <c r="ABQ17" s="501">
        <f>VLOOKUP($B17,'Sintesi (CFI-TS)'!$C$30:$AE$57,22,FALSE)</f>
        <v>0</v>
      </c>
      <c r="ABR17" s="501">
        <f>VLOOKUP($B17,'Sintesi (CFI-TS)'!$C$30:$AE$57,22,FALSE)</f>
        <v>0</v>
      </c>
      <c r="ABS17" s="501">
        <f>VLOOKUP($B17,'Sintesi (CFI-TS)'!$C$30:$AE$57,22,FALSE)</f>
        <v>0</v>
      </c>
      <c r="ABT17" s="501">
        <f>VLOOKUP($B17,'Sintesi (CFI-TS)'!$C$30:$AE$57,22,FALSE)</f>
        <v>0</v>
      </c>
      <c r="ABU17" s="501">
        <f>VLOOKUP($B17,'Sintesi (CFI-TS)'!$C$30:$AE$57,22,FALSE)</f>
        <v>0</v>
      </c>
      <c r="ABV17" s="501">
        <f>VLOOKUP($B17,'Sintesi (CFI-TS)'!$C$30:$AE$57,22,FALSE)</f>
        <v>0</v>
      </c>
      <c r="ABW17" s="501">
        <f>VLOOKUP($B17,'Sintesi (CFI-TS)'!$C$30:$AE$57,22,FALSE)</f>
        <v>0</v>
      </c>
      <c r="ABX17" s="501">
        <f>VLOOKUP($B17,'Sintesi (CFI-TS)'!$C$30:$AE$57,22,FALSE)</f>
        <v>0</v>
      </c>
      <c r="ABY17" s="501">
        <f>VLOOKUP($B17,'Sintesi (CFI-TS)'!$C$30:$AE$57,22,FALSE)</f>
        <v>0</v>
      </c>
      <c r="ABZ17" s="501">
        <f>VLOOKUP($B17,'Sintesi (CFI-TS)'!$C$30:$AE$57,22,FALSE)</f>
        <v>0</v>
      </c>
      <c r="ACA17" s="501">
        <f>VLOOKUP($B17,'Sintesi (CFI-TS)'!$C$30:$AE$57,22,FALSE)</f>
        <v>0</v>
      </c>
      <c r="ACB17" s="501">
        <f>VLOOKUP($B17,'Sintesi (CFI-TS)'!$C$30:$AE$57,22,FALSE)</f>
        <v>0</v>
      </c>
      <c r="ACC17" s="501">
        <f>VLOOKUP($B17,'Sintesi (CFI-TS)'!$C$30:$AE$57,22,FALSE)</f>
        <v>0</v>
      </c>
      <c r="ACD17" s="501">
        <f>VLOOKUP($B17,'Sintesi (CFI-TS)'!$C$30:$AE$57,22,FALSE)</f>
        <v>0</v>
      </c>
      <c r="ACE17" s="501"/>
      <c r="ACF17" s="501"/>
      <c r="ACG17" s="501"/>
      <c r="ACH17" s="86"/>
      <c r="ACI17" s="88">
        <v>0</v>
      </c>
      <c r="ACJ17" s="89">
        <v>43271</v>
      </c>
      <c r="ACK17" s="89">
        <v>43315</v>
      </c>
      <c r="ACL17" s="80">
        <v>7</v>
      </c>
      <c r="ACM17" s="80">
        <v>7</v>
      </c>
      <c r="ACN17" s="80">
        <v>8</v>
      </c>
      <c r="ACO17" s="80">
        <v>8</v>
      </c>
      <c r="ACP17" s="80">
        <v>8</v>
      </c>
      <c r="ACQ17" s="80">
        <v>8</v>
      </c>
      <c r="ACR17" s="80">
        <v>9</v>
      </c>
      <c r="ACS17" s="80">
        <v>9</v>
      </c>
      <c r="ACT17" s="80">
        <v>9</v>
      </c>
      <c r="ACU17" s="80">
        <v>9</v>
      </c>
      <c r="ACV17" s="80">
        <v>9</v>
      </c>
      <c r="ACW17" s="80">
        <v>9</v>
      </c>
      <c r="ACX17" s="80">
        <v>10</v>
      </c>
      <c r="ACY17" s="80">
        <v>11</v>
      </c>
      <c r="ACZ17" s="80">
        <v>12</v>
      </c>
      <c r="ADA17" s="80">
        <v>12</v>
      </c>
      <c r="ADB17" s="80">
        <v>12</v>
      </c>
      <c r="ADC17" s="80">
        <v>12</v>
      </c>
      <c r="ADD17" s="80">
        <v>12</v>
      </c>
      <c r="ADE17" s="80">
        <v>12</v>
      </c>
      <c r="ADF17" s="80">
        <v>12</v>
      </c>
      <c r="ADG17" s="80">
        <v>12</v>
      </c>
      <c r="ADH17" s="80">
        <v>12</v>
      </c>
      <c r="ADI17" s="80">
        <v>12</v>
      </c>
      <c r="ADJ17" s="80">
        <v>12</v>
      </c>
      <c r="ADK17" s="80">
        <v>12</v>
      </c>
      <c r="ADL17" s="80">
        <v>12</v>
      </c>
      <c r="ADM17" s="80">
        <v>12</v>
      </c>
      <c r="ADN17" s="80">
        <v>12</v>
      </c>
      <c r="ADO17" s="80">
        <v>12</v>
      </c>
      <c r="ADP17" s="80">
        <v>12</v>
      </c>
      <c r="ADQ17" s="80">
        <v>12</v>
      </c>
      <c r="ADR17" s="80">
        <v>12</v>
      </c>
      <c r="ADS17" s="80">
        <v>12</v>
      </c>
      <c r="ADT17" s="80">
        <v>12</v>
      </c>
      <c r="ADU17" s="80">
        <v>12</v>
      </c>
      <c r="ADV17" s="80">
        <v>12</v>
      </c>
      <c r="ADW17" s="80">
        <v>12</v>
      </c>
      <c r="ADX17" s="80">
        <v>12</v>
      </c>
      <c r="ADY17" s="80">
        <v>12</v>
      </c>
      <c r="ADZ17" s="80">
        <v>12</v>
      </c>
      <c r="AEA17" s="80">
        <v>12</v>
      </c>
      <c r="AEB17" s="80">
        <v>12</v>
      </c>
      <c r="AEC17" s="80">
        <v>12</v>
      </c>
      <c r="AED17" s="80">
        <v>12</v>
      </c>
      <c r="AEE17" s="80">
        <v>0</v>
      </c>
      <c r="AEF17" s="80">
        <v>0</v>
      </c>
      <c r="AEG17" s="80">
        <v>0</v>
      </c>
      <c r="AEH17" s="80">
        <v>0</v>
      </c>
      <c r="AEI17" s="80">
        <v>0</v>
      </c>
      <c r="AEJ17" s="80">
        <v>0</v>
      </c>
      <c r="AEK17" s="80">
        <v>0</v>
      </c>
      <c r="AEL17" s="80">
        <v>0</v>
      </c>
      <c r="AEM17" s="80">
        <v>0</v>
      </c>
      <c r="AEN17" s="80">
        <v>0</v>
      </c>
      <c r="AEO17" s="80">
        <v>0</v>
      </c>
      <c r="AEP17" s="80">
        <v>0</v>
      </c>
      <c r="AEQ17" s="80">
        <v>0</v>
      </c>
      <c r="AER17" s="80">
        <v>0</v>
      </c>
      <c r="AES17" s="80">
        <v>0</v>
      </c>
      <c r="AET17" s="80">
        <v>0</v>
      </c>
      <c r="AEU17" s="80">
        <v>0</v>
      </c>
      <c r="AEV17" s="80">
        <v>0</v>
      </c>
      <c r="AEW17" s="80">
        <v>0</v>
      </c>
      <c r="AEX17" s="80">
        <v>0</v>
      </c>
      <c r="AEY17" s="80">
        <v>0</v>
      </c>
      <c r="AEZ17" s="80">
        <v>0</v>
      </c>
      <c r="AFA17" s="80">
        <v>0</v>
      </c>
      <c r="AFB17" s="80">
        <v>0</v>
      </c>
      <c r="AFC17" s="80">
        <v>0</v>
      </c>
      <c r="AFD17" s="80">
        <v>0</v>
      </c>
      <c r="AFE17" s="80">
        <v>0</v>
      </c>
      <c r="AFF17" s="80">
        <v>0</v>
      </c>
      <c r="AFG17" s="80">
        <v>0</v>
      </c>
      <c r="AFH17" s="80">
        <v>0</v>
      </c>
      <c r="AFI17" s="80">
        <v>0</v>
      </c>
      <c r="AFJ17" s="80">
        <v>0</v>
      </c>
      <c r="AFK17" s="80">
        <v>0</v>
      </c>
      <c r="AFL17" s="80">
        <v>0</v>
      </c>
      <c r="AFM17" s="80">
        <v>0</v>
      </c>
      <c r="AFN17" s="80">
        <v>0</v>
      </c>
      <c r="AFO17" s="80">
        <v>0</v>
      </c>
      <c r="AFP17" s="80">
        <v>0</v>
      </c>
      <c r="AFQ17" s="80">
        <v>0</v>
      </c>
      <c r="AFR17" s="80">
        <v>0</v>
      </c>
      <c r="AFS17" s="80">
        <v>0</v>
      </c>
      <c r="AFT17" s="80">
        <v>0</v>
      </c>
      <c r="AFU17" s="80">
        <v>0</v>
      </c>
      <c r="AFV17" s="80">
        <v>0</v>
      </c>
      <c r="AFW17" s="80">
        <v>0</v>
      </c>
      <c r="AFX17" s="80">
        <v>0</v>
      </c>
      <c r="AFY17" s="80">
        <v>0</v>
      </c>
      <c r="AFZ17" s="80">
        <v>0</v>
      </c>
      <c r="AGA17" s="80">
        <v>0</v>
      </c>
      <c r="AGB17" s="80">
        <v>0</v>
      </c>
      <c r="AGC17" s="80">
        <v>0</v>
      </c>
      <c r="AGD17" s="80">
        <v>0</v>
      </c>
      <c r="AGE17" s="80">
        <v>0</v>
      </c>
      <c r="AGF17" s="80">
        <v>0</v>
      </c>
      <c r="AGG17" s="80">
        <v>0</v>
      </c>
      <c r="AGH17" s="80">
        <v>0</v>
      </c>
      <c r="AGI17" s="80"/>
      <c r="AGJ17" s="80"/>
      <c r="AGK17" s="80"/>
      <c r="AGL17" s="80"/>
      <c r="AGM17" s="80"/>
    </row>
    <row r="18" spans="1:871" s="104" customFormat="1" ht="12.75" customHeight="1" collapsed="1">
      <c r="A18" s="74" t="str">
        <f>IF('Sintesi (CFI-TS)'!B42&lt;&gt;"",'Sintesi (CFI-TS)'!B42,"")</f>
        <v>P59-Deploy &amp; Change CRMT</v>
      </c>
      <c r="B18" s="145" t="str">
        <f>IF('Sintesi (CFI-TS)'!C42&lt;&gt;"",'Sintesi (CFI-TS)'!C42,"")</f>
        <v>AO004511_YYY68</v>
      </c>
      <c r="C18" s="74" t="str">
        <f>IF('Sintesi (CFI-TS)'!N42&lt;&gt;"",'Sintesi (CFI-TS)'!N42,"")</f>
        <v>Subentro</v>
      </c>
      <c r="D18" s="75">
        <f>'Sintesi (CFI-TS)'!W42</f>
        <v>28</v>
      </c>
      <c r="E18" s="75">
        <f>'Sintesi (CFI-TS)'!X42</f>
        <v>0</v>
      </c>
      <c r="F18" s="75">
        <f>'Sintesi (CFI-TS)'!Y42</f>
        <v>28</v>
      </c>
      <c r="G18" s="175">
        <v>1</v>
      </c>
      <c r="H18" s="183">
        <v>43271</v>
      </c>
      <c r="I18" s="183">
        <v>43315</v>
      </c>
      <c r="J18" s="78">
        <f t="shared" si="123"/>
        <v>33</v>
      </c>
      <c r="K18" s="78"/>
      <c r="L18" s="79"/>
      <c r="M18" s="80">
        <v>13</v>
      </c>
      <c r="N18" s="80">
        <v>14</v>
      </c>
      <c r="O18" s="80">
        <v>15</v>
      </c>
      <c r="P18" s="80">
        <v>15</v>
      </c>
      <c r="Q18" s="80">
        <v>15</v>
      </c>
      <c r="R18" s="80">
        <v>19</v>
      </c>
      <c r="S18" s="80">
        <v>21</v>
      </c>
      <c r="T18" s="80">
        <v>23</v>
      </c>
      <c r="U18" s="80">
        <v>25</v>
      </c>
      <c r="V18" s="80">
        <v>25</v>
      </c>
      <c r="W18" s="80">
        <v>25</v>
      </c>
      <c r="X18" s="80">
        <v>25</v>
      </c>
      <c r="Y18" s="80">
        <v>27</v>
      </c>
      <c r="Z18" s="80">
        <v>28</v>
      </c>
      <c r="AA18" s="80">
        <v>28</v>
      </c>
      <c r="AB18" s="80">
        <v>28</v>
      </c>
      <c r="AC18" s="80">
        <v>28</v>
      </c>
      <c r="AD18" s="80">
        <v>28</v>
      </c>
      <c r="AE18" s="80">
        <v>28</v>
      </c>
      <c r="AF18" s="80">
        <v>28</v>
      </c>
      <c r="AG18" s="80">
        <v>28</v>
      </c>
      <c r="AH18" s="80">
        <v>28</v>
      </c>
      <c r="AI18" s="80">
        <v>28</v>
      </c>
      <c r="AJ18" s="80">
        <v>28</v>
      </c>
      <c r="AK18" s="80">
        <v>28</v>
      </c>
      <c r="AL18" s="80">
        <v>28</v>
      </c>
      <c r="AM18" s="80">
        <v>28</v>
      </c>
      <c r="AN18" s="80">
        <v>28</v>
      </c>
      <c r="AO18" s="80">
        <v>28</v>
      </c>
      <c r="AP18" s="80">
        <v>28</v>
      </c>
      <c r="AQ18" s="80">
        <v>28</v>
      </c>
      <c r="AR18" s="80">
        <v>28</v>
      </c>
      <c r="AS18" s="80">
        <v>28</v>
      </c>
      <c r="AT18" s="80">
        <v>28</v>
      </c>
      <c r="AU18" s="80">
        <v>28</v>
      </c>
      <c r="AV18" s="80">
        <v>28</v>
      </c>
      <c r="AW18" s="80">
        <v>28</v>
      </c>
      <c r="AX18" s="80">
        <v>28</v>
      </c>
      <c r="AY18" s="80">
        <v>28</v>
      </c>
      <c r="AZ18" s="80">
        <v>28</v>
      </c>
      <c r="BA18" s="80">
        <v>28</v>
      </c>
      <c r="BB18" s="80">
        <v>28</v>
      </c>
      <c r="BC18" s="80">
        <v>28</v>
      </c>
      <c r="BD18" s="80">
        <v>28</v>
      </c>
      <c r="BE18" s="80">
        <v>28</v>
      </c>
      <c r="BF18" s="80">
        <v>0</v>
      </c>
      <c r="BG18" s="80">
        <v>0</v>
      </c>
      <c r="BH18" s="80">
        <v>0</v>
      </c>
      <c r="BI18" s="80">
        <v>0</v>
      </c>
      <c r="BJ18" s="80">
        <v>0</v>
      </c>
      <c r="BK18" s="80">
        <v>0</v>
      </c>
      <c r="BL18" s="80">
        <v>0</v>
      </c>
      <c r="BM18" s="80">
        <v>0</v>
      </c>
      <c r="BN18" s="80">
        <v>0</v>
      </c>
      <c r="BO18" s="80">
        <v>0</v>
      </c>
      <c r="BP18" s="80">
        <v>0</v>
      </c>
      <c r="BQ18" s="80">
        <v>0</v>
      </c>
      <c r="BR18" s="80">
        <v>0</v>
      </c>
      <c r="BS18" s="80">
        <v>0</v>
      </c>
      <c r="BT18" s="80">
        <v>0</v>
      </c>
      <c r="BU18" s="80">
        <v>0</v>
      </c>
      <c r="BV18" s="80">
        <v>0</v>
      </c>
      <c r="BW18" s="80">
        <v>0</v>
      </c>
      <c r="BX18" s="80">
        <v>0</v>
      </c>
      <c r="BY18" s="80">
        <v>0</v>
      </c>
      <c r="BZ18" s="80">
        <v>0</v>
      </c>
      <c r="CA18" s="80">
        <v>0</v>
      </c>
      <c r="CB18" s="80">
        <v>0</v>
      </c>
      <c r="CC18" s="80">
        <v>0</v>
      </c>
      <c r="CD18" s="80">
        <v>0</v>
      </c>
      <c r="CE18" s="80">
        <v>0</v>
      </c>
      <c r="CF18" s="80">
        <v>0</v>
      </c>
      <c r="CG18" s="80">
        <v>0</v>
      </c>
      <c r="CH18" s="80">
        <v>0</v>
      </c>
      <c r="CI18" s="80">
        <v>0</v>
      </c>
      <c r="CJ18" s="80">
        <v>0</v>
      </c>
      <c r="CK18" s="80">
        <v>0</v>
      </c>
      <c r="CL18" s="80">
        <v>0</v>
      </c>
      <c r="CM18" s="80">
        <v>0</v>
      </c>
      <c r="CN18" s="80">
        <v>0</v>
      </c>
      <c r="CO18" s="80">
        <v>0</v>
      </c>
      <c r="CP18" s="80">
        <v>0</v>
      </c>
      <c r="CQ18" s="80">
        <v>0</v>
      </c>
      <c r="CR18" s="80">
        <v>0</v>
      </c>
      <c r="CS18" s="80">
        <v>0</v>
      </c>
      <c r="CT18" s="80">
        <v>0</v>
      </c>
      <c r="CU18" s="80">
        <v>0</v>
      </c>
      <c r="CV18" s="80">
        <v>0</v>
      </c>
      <c r="CW18" s="80">
        <v>0</v>
      </c>
      <c r="CX18" s="80">
        <v>0</v>
      </c>
      <c r="CY18" s="80">
        <v>0</v>
      </c>
      <c r="CZ18" s="80">
        <v>0</v>
      </c>
      <c r="DA18" s="80">
        <v>0</v>
      </c>
      <c r="DB18" s="80">
        <v>0</v>
      </c>
      <c r="DC18" s="80">
        <v>0</v>
      </c>
      <c r="DD18" s="80">
        <v>0</v>
      </c>
      <c r="DE18" s="80">
        <v>0</v>
      </c>
      <c r="DF18" s="80">
        <v>0</v>
      </c>
      <c r="DG18" s="80">
        <v>0</v>
      </c>
      <c r="DH18" s="80">
        <v>0</v>
      </c>
      <c r="DI18" s="80">
        <v>0</v>
      </c>
      <c r="DJ18" s="80"/>
      <c r="DK18" s="80"/>
      <c r="DL18" s="80"/>
      <c r="DM18" s="80"/>
      <c r="DN18" s="80"/>
      <c r="DO18" s="80"/>
      <c r="DP18" s="318">
        <v>1</v>
      </c>
      <c r="DQ18" s="318">
        <v>0</v>
      </c>
      <c r="DR18" s="318">
        <v>0</v>
      </c>
      <c r="DS18" s="318">
        <v>0</v>
      </c>
      <c r="DT18" s="318">
        <v>0</v>
      </c>
      <c r="DU18" s="318">
        <v>0</v>
      </c>
      <c r="DV18" s="318">
        <v>0</v>
      </c>
      <c r="DW18" s="318">
        <v>0</v>
      </c>
      <c r="DX18" s="318">
        <v>0</v>
      </c>
      <c r="DY18" s="318">
        <v>0</v>
      </c>
      <c r="DZ18" s="318">
        <v>0</v>
      </c>
      <c r="EA18" s="318">
        <v>0</v>
      </c>
      <c r="EB18" s="318">
        <v>0</v>
      </c>
      <c r="EC18" s="318">
        <v>0</v>
      </c>
      <c r="ED18" s="318">
        <v>0</v>
      </c>
      <c r="EE18" s="318">
        <v>0</v>
      </c>
      <c r="EF18" s="318">
        <v>0</v>
      </c>
      <c r="EG18" s="318">
        <v>0</v>
      </c>
      <c r="EH18" s="318">
        <v>0</v>
      </c>
      <c r="EI18" s="318">
        <v>0</v>
      </c>
      <c r="EJ18" s="318">
        <v>0</v>
      </c>
      <c r="EK18" s="318">
        <v>0</v>
      </c>
      <c r="EL18" s="318">
        <v>0</v>
      </c>
      <c r="EM18" s="318">
        <f>VLOOKUP($B18,'Sintesi (CFI-TS)'!$C$30:$AE$57,25,FALSE)</f>
        <v>0</v>
      </c>
      <c r="EN18" s="318">
        <f>VLOOKUP($B18,'Sintesi (CFI-TS)'!$C$30:$AE$57,25,FALSE)</f>
        <v>0</v>
      </c>
      <c r="EO18" s="318">
        <f>VLOOKUP($B18,'Sintesi (CFI-TS)'!$C$30:$AE$57,25,FALSE)</f>
        <v>0</v>
      </c>
      <c r="EP18" s="318">
        <f>VLOOKUP($B18,'Sintesi (CFI-TS)'!$C$30:$AE$57,25,FALSE)</f>
        <v>0</v>
      </c>
      <c r="EQ18" s="318">
        <f>VLOOKUP($B18,'Sintesi (CFI-TS)'!$C$30:$AE$57,25,FALSE)</f>
        <v>0</v>
      </c>
      <c r="ER18" s="318">
        <f>VLOOKUP($B18,'Sintesi (CFI-TS)'!$C$30:$AE$57,25,FALSE)</f>
        <v>0</v>
      </c>
      <c r="ES18" s="318">
        <f>VLOOKUP($B18,'Sintesi (CFI-TS)'!$C$30:$AE$57,25,FALSE)</f>
        <v>0</v>
      </c>
      <c r="ET18" s="318">
        <f>VLOOKUP($B18,'Sintesi (CFI-TS)'!$C$30:$AE$57,25,FALSE)</f>
        <v>0</v>
      </c>
      <c r="EU18" s="318">
        <f>VLOOKUP($B18,'Sintesi (CFI-TS)'!$C$30:$AE$57,25,FALSE)</f>
        <v>0</v>
      </c>
      <c r="EV18" s="318">
        <f>VLOOKUP($B18,'Sintesi (CFI-TS)'!$C$30:$AE$57,25,FALSE)</f>
        <v>0</v>
      </c>
      <c r="EW18" s="318">
        <f>VLOOKUP($B18,'Sintesi (CFI-TS)'!$C$30:$AE$57,25,FALSE)</f>
        <v>0</v>
      </c>
      <c r="EX18" s="318">
        <f>VLOOKUP($B18,'Sintesi (CFI-TS)'!$C$30:$AE$57,25,FALSE)</f>
        <v>0</v>
      </c>
      <c r="EY18" s="318">
        <f>VLOOKUP($B18,'Sintesi (CFI-TS)'!$C$30:$AE$57,25,FALSE)</f>
        <v>0</v>
      </c>
      <c r="EZ18" s="318">
        <f>VLOOKUP($B18,'Sintesi (CFI-TS)'!$C$30:$AE$57,25,FALSE)</f>
        <v>0</v>
      </c>
      <c r="FA18" s="318">
        <f>VLOOKUP($B18,'Sintesi (CFI-TS)'!$C$30:$AE$57,25,FALSE)</f>
        <v>0</v>
      </c>
      <c r="FB18" s="318">
        <f>VLOOKUP($B18,'Sintesi (CFI-TS)'!$C$30:$AE$57,25,FALSE)</f>
        <v>0</v>
      </c>
      <c r="FC18" s="318">
        <f>VLOOKUP($B18,'Sintesi (CFI-TS)'!$C$30:$AE$57,25,FALSE)</f>
        <v>0</v>
      </c>
      <c r="FD18" s="318">
        <f>VLOOKUP($B18,'Sintesi (CFI-TS)'!$C$30:$AE$57,25,FALSE)</f>
        <v>0</v>
      </c>
      <c r="FE18" s="318">
        <f>VLOOKUP($B18,'Sintesi (CFI-TS)'!$C$30:$AE$57,25,FALSE)</f>
        <v>0</v>
      </c>
      <c r="FF18" s="318">
        <f>VLOOKUP($B18,'Sintesi (CFI-TS)'!$C$30:$AE$57,25,FALSE)</f>
        <v>0</v>
      </c>
      <c r="FG18" s="318">
        <f>VLOOKUP($B18,'Sintesi (CFI-TS)'!$C$30:$AE$57,25,FALSE)</f>
        <v>0</v>
      </c>
      <c r="FH18" s="318">
        <f>VLOOKUP($B18,'Sintesi (CFI-TS)'!$C$30:$AE$57,25,FALSE)</f>
        <v>0</v>
      </c>
      <c r="FI18" s="318">
        <f>VLOOKUP($B18,'Sintesi (CFI-TS)'!$C$30:$AE$57,25,FALSE)</f>
        <v>0</v>
      </c>
      <c r="FJ18" s="318">
        <f>VLOOKUP($B18,'Sintesi (CFI-TS)'!$C$30:$AE$57,25,FALSE)</f>
        <v>0</v>
      </c>
      <c r="FK18" s="318">
        <f>VLOOKUP($B18,'Sintesi (CFI-TS)'!$C$30:$AE$57,25,FALSE)</f>
        <v>0</v>
      </c>
      <c r="FL18" s="318">
        <f>VLOOKUP($B18,'Sintesi (CFI-TS)'!$C$30:$AE$57,25,FALSE)</f>
        <v>0</v>
      </c>
      <c r="FM18" s="318">
        <f>VLOOKUP($B18,'Sintesi (CFI-TS)'!$C$30:$AE$57,25,FALSE)</f>
        <v>0</v>
      </c>
      <c r="FN18" s="318">
        <f>VLOOKUP($B18,'Sintesi (CFI-TS)'!$C$30:$AE$57,25,FALSE)</f>
        <v>0</v>
      </c>
      <c r="FO18" s="318">
        <f>VLOOKUP($B18,'Sintesi (CFI-TS)'!$C$30:$AE$57,25,FALSE)</f>
        <v>0</v>
      </c>
      <c r="FP18" s="318">
        <f>VLOOKUP($B18,'Sintesi (CFI-TS)'!$C$30:$AE$57,25,FALSE)</f>
        <v>0</v>
      </c>
      <c r="FQ18" s="318">
        <f>VLOOKUP($B18,'Sintesi (CFI-TS)'!$C$30:$AE$57,25,FALSE)</f>
        <v>0</v>
      </c>
      <c r="FR18" s="318">
        <f>VLOOKUP($B18,'Sintesi (CFI-TS)'!$C$30:$AE$57,25,FALSE)</f>
        <v>0</v>
      </c>
      <c r="FS18" s="318">
        <f>VLOOKUP($B18,'Sintesi (CFI-TS)'!$C$30:$AE$57,25,FALSE)</f>
        <v>0</v>
      </c>
      <c r="FT18" s="318">
        <f>VLOOKUP($B18,'Sintesi (CFI-TS)'!$C$30:$AE$57,25,FALSE)</f>
        <v>0</v>
      </c>
      <c r="FU18" s="318">
        <f>VLOOKUP($B18,'Sintesi (CFI-TS)'!$C$30:$AE$57,25,FALSE)</f>
        <v>0</v>
      </c>
      <c r="FV18" s="318">
        <f>VLOOKUP($B18,'Sintesi (CFI-TS)'!$C$30:$AE$57,25,FALSE)</f>
        <v>0</v>
      </c>
      <c r="FW18" s="318">
        <f>VLOOKUP($B18,'Sintesi (CFI-TS)'!$C$30:$AE$57,25,FALSE)</f>
        <v>0</v>
      </c>
      <c r="FX18" s="318">
        <f>VLOOKUP($B18,'Sintesi (CFI-TS)'!$C$30:$AE$57,25,FALSE)</f>
        <v>0</v>
      </c>
      <c r="FY18" s="318">
        <f>VLOOKUP($B18,'Sintesi (CFI-TS)'!$C$30:$AE$57,25,FALSE)</f>
        <v>0</v>
      </c>
      <c r="FZ18" s="318">
        <f>VLOOKUP($B18,'Sintesi (CFI-TS)'!$C$30:$AE$57,25,FALSE)</f>
        <v>0</v>
      </c>
      <c r="GA18" s="318">
        <f>VLOOKUP($B18,'Sintesi (CFI-TS)'!$C$30:$AE$57,25,FALSE)</f>
        <v>0</v>
      </c>
      <c r="GB18" s="318">
        <f>VLOOKUP($B18,'Sintesi (CFI-TS)'!$C$30:$AE$57,25,FALSE)</f>
        <v>0</v>
      </c>
      <c r="GC18" s="318">
        <f>VLOOKUP($B18,'Sintesi (CFI-TS)'!$C$30:$AE$57,25,FALSE)</f>
        <v>0</v>
      </c>
      <c r="GD18" s="318">
        <f>VLOOKUP($B18,'Sintesi (CFI-TS)'!$C$30:$AE$57,25,FALSE)</f>
        <v>0</v>
      </c>
      <c r="GE18" s="318">
        <f>VLOOKUP($B18,'Sintesi (CFI-TS)'!$C$30:$AE$57,25,FALSE)</f>
        <v>0</v>
      </c>
      <c r="GF18" s="318">
        <f>VLOOKUP($B18,'Sintesi (CFI-TS)'!$C$30:$AE$57,25,FALSE)</f>
        <v>0</v>
      </c>
      <c r="GG18" s="318">
        <f>VLOOKUP($B18,'Sintesi (CFI-TS)'!$C$30:$AE$57,25,FALSE)</f>
        <v>0</v>
      </c>
      <c r="GH18" s="318">
        <f>VLOOKUP($B18,'Sintesi (CFI-TS)'!$C$30:$AE$57,25,FALSE)</f>
        <v>0</v>
      </c>
      <c r="GI18" s="318">
        <f>VLOOKUP($B18,'Sintesi (CFI-TS)'!$C$30:$AE$57,25,FALSE)</f>
        <v>0</v>
      </c>
      <c r="GJ18" s="318">
        <f>VLOOKUP($B18,'Sintesi (CFI-TS)'!$C$30:$AE$57,25,FALSE)</f>
        <v>0</v>
      </c>
      <c r="GK18" s="318">
        <f>VLOOKUP($B18,'Sintesi (CFI-TS)'!$C$30:$AE$57,25,FALSE)</f>
        <v>0</v>
      </c>
      <c r="GL18" s="318">
        <f>VLOOKUP($B18,'Sintesi (CFI-TS)'!$C$30:$AE$57,25,FALSE)</f>
        <v>0</v>
      </c>
      <c r="GM18" s="318">
        <f>VLOOKUP($B18,'Sintesi (CFI-TS)'!$C$30:$AE$57,25,FALSE)</f>
        <v>0</v>
      </c>
      <c r="GN18" s="318">
        <f>VLOOKUP($B18,'Sintesi (CFI-TS)'!$C$30:$AE$57,25,FALSE)</f>
        <v>0</v>
      </c>
      <c r="GO18" s="318">
        <f>VLOOKUP($B18,'Sintesi (CFI-TS)'!$C$30:$AE$57,25,FALSE)</f>
        <v>0</v>
      </c>
      <c r="GP18" s="318">
        <f>VLOOKUP($B18,'Sintesi (CFI-TS)'!$C$30:$AE$57,25,FALSE)</f>
        <v>0</v>
      </c>
      <c r="GQ18" s="318">
        <f>VLOOKUP($B18,'Sintesi (CFI-TS)'!$C$30:$AE$57,25,FALSE)</f>
        <v>0</v>
      </c>
      <c r="GR18" s="318">
        <f>VLOOKUP($B18,'Sintesi (CFI-TS)'!$C$30:$AE$57,25,FALSE)</f>
        <v>0</v>
      </c>
      <c r="GS18" s="318">
        <f>VLOOKUP($B18,'Sintesi (CFI-TS)'!$C$30:$AE$57,25,FALSE)</f>
        <v>0</v>
      </c>
      <c r="GT18" s="318">
        <f>VLOOKUP($B18,'Sintesi (CFI-TS)'!$C$30:$AE$57,25,FALSE)</f>
        <v>0</v>
      </c>
      <c r="GU18" s="318">
        <f>VLOOKUP($B18,'Sintesi (CFI-TS)'!$C$30:$AE$57,25,FALSE)</f>
        <v>0</v>
      </c>
      <c r="GV18" s="318">
        <f>VLOOKUP($B18,'Sintesi (CFI-TS)'!$C$30:$AE$57,25,FALSE)</f>
        <v>0</v>
      </c>
      <c r="GW18" s="318">
        <f>VLOOKUP($B18,'Sintesi (CFI-TS)'!$C$30:$AE$57,25,FALSE)</f>
        <v>0</v>
      </c>
      <c r="GX18" s="318">
        <f>VLOOKUP($B18,'Sintesi (CFI-TS)'!$C$30:$AE$57,25,FALSE)</f>
        <v>0</v>
      </c>
      <c r="GY18" s="318">
        <f>VLOOKUP($B18,'Sintesi (CFI-TS)'!$C$30:$AE$57,25,FALSE)</f>
        <v>0</v>
      </c>
      <c r="GZ18" s="318">
        <f>VLOOKUP($B18,'Sintesi (CFI-TS)'!$C$30:$AE$57,25,FALSE)</f>
        <v>0</v>
      </c>
      <c r="HA18" s="318">
        <f>VLOOKUP($B18,'Sintesi (CFI-TS)'!$C$30:$AE$57,25,FALSE)</f>
        <v>0</v>
      </c>
      <c r="HB18" s="318">
        <f>VLOOKUP($B18,'Sintesi (CFI-TS)'!$C$30:$AE$57,25,FALSE)</f>
        <v>0</v>
      </c>
      <c r="HC18" s="318">
        <f>VLOOKUP($B18,'Sintesi (CFI-TS)'!$C$30:$AE$57,25,FALSE)</f>
        <v>0</v>
      </c>
      <c r="HD18" s="318">
        <f>VLOOKUP($B18,'Sintesi (CFI-TS)'!$C$30:$AE$57,25,FALSE)</f>
        <v>0</v>
      </c>
      <c r="HE18" s="318">
        <f>VLOOKUP($B18,'Sintesi (CFI-TS)'!$C$30:$AE$57,25,FALSE)</f>
        <v>0</v>
      </c>
      <c r="HF18" s="318">
        <f>VLOOKUP($B18,'Sintesi (CFI-TS)'!$C$30:$AE$57,25,FALSE)</f>
        <v>0</v>
      </c>
      <c r="HG18" s="318">
        <f>VLOOKUP($B18,'Sintesi (CFI-TS)'!$C$30:$AE$57,25,FALSE)</f>
        <v>0</v>
      </c>
      <c r="HH18" s="318">
        <f>VLOOKUP($B18,'Sintesi (CFI-TS)'!$C$30:$AE$57,25,FALSE)</f>
        <v>0</v>
      </c>
      <c r="HI18" s="318">
        <f>VLOOKUP($B18,'Sintesi (CFI-TS)'!$C$30:$AE$57,25,FALSE)</f>
        <v>0</v>
      </c>
      <c r="HJ18" s="318">
        <f>VLOOKUP($B18,'Sintesi (CFI-TS)'!$C$30:$AE$57,25,FALSE)</f>
        <v>0</v>
      </c>
      <c r="HK18" s="318">
        <f>VLOOKUP($B18,'Sintesi (CFI-TS)'!$C$30:$AE$57,25,FALSE)</f>
        <v>0</v>
      </c>
      <c r="HL18" s="318">
        <f>VLOOKUP($B18,'Sintesi (CFI-TS)'!$C$30:$AE$57,25,FALSE)</f>
        <v>0</v>
      </c>
      <c r="HM18" s="318">
        <f>VLOOKUP($B18,'Sintesi (CFI-TS)'!$C$30:$AE$57,25,FALSE)</f>
        <v>0</v>
      </c>
      <c r="HN18" s="318">
        <f>VLOOKUP($B18,'Sintesi (CFI-TS)'!$C$30:$AE$57,25,FALSE)</f>
        <v>0</v>
      </c>
      <c r="HO18" s="318">
        <f>VLOOKUP($B18,'Sintesi (CFI-TS)'!$C$30:$AE$57,25,FALSE)</f>
        <v>0</v>
      </c>
      <c r="HP18" s="318"/>
      <c r="HQ18" s="318"/>
      <c r="HR18" s="318"/>
      <c r="HS18" s="319">
        <v>0</v>
      </c>
      <c r="HT18" s="319">
        <v>0</v>
      </c>
      <c r="HU18" s="319">
        <v>0</v>
      </c>
      <c r="HV18" s="319">
        <v>0</v>
      </c>
      <c r="HW18" s="319">
        <v>0</v>
      </c>
      <c r="HX18" s="319">
        <v>0</v>
      </c>
      <c r="HY18" s="319">
        <v>0</v>
      </c>
      <c r="HZ18" s="319">
        <v>0</v>
      </c>
      <c r="IA18" s="319">
        <v>0</v>
      </c>
      <c r="IB18" s="319">
        <v>0</v>
      </c>
      <c r="IC18" s="319">
        <v>0</v>
      </c>
      <c r="ID18" s="319">
        <v>0</v>
      </c>
      <c r="IE18" s="319">
        <v>0</v>
      </c>
      <c r="IF18" s="319">
        <v>0</v>
      </c>
      <c r="IG18" s="319">
        <v>0</v>
      </c>
      <c r="IH18" s="319">
        <v>0</v>
      </c>
      <c r="II18" s="319">
        <v>0</v>
      </c>
      <c r="IJ18" s="319">
        <v>0</v>
      </c>
      <c r="IK18" s="319">
        <v>0</v>
      </c>
      <c r="IL18" s="319">
        <v>0</v>
      </c>
      <c r="IM18" s="319">
        <v>0</v>
      </c>
      <c r="IN18" s="319">
        <v>0</v>
      </c>
      <c r="IO18" s="319">
        <v>0</v>
      </c>
      <c r="IP18" s="319">
        <f>VLOOKUP($B18,'Sintesi (CFI-TS)'!$C$30:$AE$57,27,FALSE)</f>
        <v>0</v>
      </c>
      <c r="IQ18" s="319">
        <f>VLOOKUP($B18,'Sintesi (CFI-TS)'!$C$30:$AE$57,27,FALSE)</f>
        <v>0</v>
      </c>
      <c r="IR18" s="319">
        <f>VLOOKUP($B18,'Sintesi (CFI-TS)'!$C$30:$AE$57,27,FALSE)</f>
        <v>0</v>
      </c>
      <c r="IS18" s="319">
        <f>VLOOKUP($B18,'Sintesi (CFI-TS)'!$C$30:$AE$57,27,FALSE)</f>
        <v>0</v>
      </c>
      <c r="IT18" s="319">
        <f>VLOOKUP($B18,'Sintesi (CFI-TS)'!$C$30:$AE$57,27,FALSE)</f>
        <v>0</v>
      </c>
      <c r="IU18" s="319">
        <f>VLOOKUP($B18,'Sintesi (CFI-TS)'!$C$30:$AE$57,27,FALSE)</f>
        <v>0</v>
      </c>
      <c r="IV18" s="319">
        <f>VLOOKUP($B18,'Sintesi (CFI-TS)'!$C$30:$AE$57,27,FALSE)</f>
        <v>0</v>
      </c>
      <c r="IW18" s="319">
        <f>VLOOKUP($B18,'Sintesi (CFI-TS)'!$C$30:$AE$57,27,FALSE)</f>
        <v>0</v>
      </c>
      <c r="IX18" s="319">
        <f>VLOOKUP($B18,'Sintesi (CFI-TS)'!$C$30:$AE$57,27,FALSE)</f>
        <v>0</v>
      </c>
      <c r="IY18" s="319">
        <f>VLOOKUP($B18,'Sintesi (CFI-TS)'!$C$30:$AE$57,27,FALSE)</f>
        <v>0</v>
      </c>
      <c r="IZ18" s="319">
        <f>VLOOKUP($B18,'Sintesi (CFI-TS)'!$C$30:$AE$57,27,FALSE)</f>
        <v>0</v>
      </c>
      <c r="JA18" s="319">
        <f>VLOOKUP($B18,'Sintesi (CFI-TS)'!$C$30:$AE$57,27,FALSE)</f>
        <v>0</v>
      </c>
      <c r="JB18" s="319">
        <f>VLOOKUP($B18,'Sintesi (CFI-TS)'!$C$30:$AE$57,27,FALSE)</f>
        <v>0</v>
      </c>
      <c r="JC18" s="319">
        <f>VLOOKUP($B18,'Sintesi (CFI-TS)'!$C$30:$AE$57,27,FALSE)</f>
        <v>0</v>
      </c>
      <c r="JD18" s="319">
        <f>VLOOKUP($B18,'Sintesi (CFI-TS)'!$C$30:$AE$57,27,FALSE)</f>
        <v>0</v>
      </c>
      <c r="JE18" s="319">
        <f>VLOOKUP($B18,'Sintesi (CFI-TS)'!$C$30:$AE$57,27,FALSE)</f>
        <v>0</v>
      </c>
      <c r="JF18" s="319">
        <f>VLOOKUP($B18,'Sintesi (CFI-TS)'!$C$30:$AE$57,27,FALSE)</f>
        <v>0</v>
      </c>
      <c r="JG18" s="319">
        <f>VLOOKUP($B18,'Sintesi (CFI-TS)'!$C$30:$AE$57,27,FALSE)</f>
        <v>0</v>
      </c>
      <c r="JH18" s="319">
        <f>VLOOKUP($B18,'Sintesi (CFI-TS)'!$C$30:$AE$57,27,FALSE)</f>
        <v>0</v>
      </c>
      <c r="JI18" s="319">
        <f>VLOOKUP($B18,'Sintesi (CFI-TS)'!$C$30:$AE$57,27,FALSE)</f>
        <v>0</v>
      </c>
      <c r="JJ18" s="319">
        <f>VLOOKUP($B18,'Sintesi (CFI-TS)'!$C$30:$AE$57,27,FALSE)</f>
        <v>0</v>
      </c>
      <c r="JK18" s="319">
        <f>VLOOKUP($B18,'Sintesi (CFI-TS)'!$C$30:$AE$57,27,FALSE)</f>
        <v>0</v>
      </c>
      <c r="JL18" s="319">
        <f>VLOOKUP($B18,'Sintesi (CFI-TS)'!$C$30:$AE$57,27,FALSE)</f>
        <v>0</v>
      </c>
      <c r="JM18" s="319">
        <f>VLOOKUP($B18,'Sintesi (CFI-TS)'!$C$30:$AE$57,27,FALSE)</f>
        <v>0</v>
      </c>
      <c r="JN18" s="319">
        <f>VLOOKUP($B18,'Sintesi (CFI-TS)'!$C$30:$AE$57,27,FALSE)</f>
        <v>0</v>
      </c>
      <c r="JO18" s="319">
        <f>VLOOKUP($B18,'Sintesi (CFI-TS)'!$C$30:$AE$57,27,FALSE)</f>
        <v>0</v>
      </c>
      <c r="JP18" s="319">
        <f>VLOOKUP($B18,'Sintesi (CFI-TS)'!$C$30:$AE$57,27,FALSE)</f>
        <v>0</v>
      </c>
      <c r="JQ18" s="319">
        <f>VLOOKUP($B18,'Sintesi (CFI-TS)'!$C$30:$AE$57,27,FALSE)</f>
        <v>0</v>
      </c>
      <c r="JR18" s="319">
        <f>VLOOKUP($B18,'Sintesi (CFI-TS)'!$C$30:$AE$57,27,FALSE)</f>
        <v>0</v>
      </c>
      <c r="JS18" s="319">
        <f>VLOOKUP($B18,'Sintesi (CFI-TS)'!$C$30:$AE$57,27,FALSE)</f>
        <v>0</v>
      </c>
      <c r="JT18" s="319">
        <f>VLOOKUP($B18,'Sintesi (CFI-TS)'!$C$30:$AE$57,27,FALSE)</f>
        <v>0</v>
      </c>
      <c r="JU18" s="319">
        <f>VLOOKUP($B18,'Sintesi (CFI-TS)'!$C$30:$AE$57,27,FALSE)</f>
        <v>0</v>
      </c>
      <c r="JV18" s="319">
        <f>VLOOKUP($B18,'Sintesi (CFI-TS)'!$C$30:$AE$57,27,FALSE)</f>
        <v>0</v>
      </c>
      <c r="JW18" s="319">
        <f>VLOOKUP($B18,'Sintesi (CFI-TS)'!$C$30:$AE$57,27,FALSE)</f>
        <v>0</v>
      </c>
      <c r="JX18" s="319">
        <f>VLOOKUP($B18,'Sintesi (CFI-TS)'!$C$30:$AE$57,27,FALSE)</f>
        <v>0</v>
      </c>
      <c r="JY18" s="319">
        <f>VLOOKUP($B18,'Sintesi (CFI-TS)'!$C$30:$AE$57,27,FALSE)</f>
        <v>0</v>
      </c>
      <c r="JZ18" s="319">
        <f>VLOOKUP($B18,'Sintesi (CFI-TS)'!$C$30:$AE$57,27,FALSE)</f>
        <v>0</v>
      </c>
      <c r="KA18" s="319">
        <f>VLOOKUP($B18,'Sintesi (CFI-TS)'!$C$30:$AE$57,27,FALSE)</f>
        <v>0</v>
      </c>
      <c r="KB18" s="319">
        <f>VLOOKUP($B18,'Sintesi (CFI-TS)'!$C$30:$AE$57,27,FALSE)</f>
        <v>0</v>
      </c>
      <c r="KC18" s="319">
        <f>VLOOKUP($B18,'Sintesi (CFI-TS)'!$C$30:$AE$57,27,FALSE)</f>
        <v>0</v>
      </c>
      <c r="KD18" s="319">
        <f>VLOOKUP($B18,'Sintesi (CFI-TS)'!$C$30:$AE$57,27,FALSE)</f>
        <v>0</v>
      </c>
      <c r="KE18" s="319">
        <f>VLOOKUP($B18,'Sintesi (CFI-TS)'!$C$30:$AE$57,27,FALSE)</f>
        <v>0</v>
      </c>
      <c r="KF18" s="319">
        <f>VLOOKUP($B18,'Sintesi (CFI-TS)'!$C$30:$AE$57,27,FALSE)</f>
        <v>0</v>
      </c>
      <c r="KG18" s="319">
        <f>VLOOKUP($B18,'Sintesi (CFI-TS)'!$C$30:$AE$57,27,FALSE)</f>
        <v>0</v>
      </c>
      <c r="KH18" s="319">
        <f>VLOOKUP($B18,'Sintesi (CFI-TS)'!$C$30:$AE$57,27,FALSE)</f>
        <v>0</v>
      </c>
      <c r="KI18" s="319">
        <f>VLOOKUP($B18,'Sintesi (CFI-TS)'!$C$30:$AE$57,27,FALSE)</f>
        <v>0</v>
      </c>
      <c r="KJ18" s="319">
        <f>VLOOKUP($B18,'Sintesi (CFI-TS)'!$C$30:$AE$57,27,FALSE)</f>
        <v>0</v>
      </c>
      <c r="KK18" s="319">
        <f>VLOOKUP($B18,'Sintesi (CFI-TS)'!$C$30:$AE$57,27,FALSE)</f>
        <v>0</v>
      </c>
      <c r="KL18" s="319">
        <f>VLOOKUP($B18,'Sintesi (CFI-TS)'!$C$30:$AE$57,27,FALSE)</f>
        <v>0</v>
      </c>
      <c r="KM18" s="319">
        <f>VLOOKUP($B18,'Sintesi (CFI-TS)'!$C$30:$AE$57,27,FALSE)</f>
        <v>0</v>
      </c>
      <c r="KN18" s="319">
        <f>VLOOKUP($B18,'Sintesi (CFI-TS)'!$C$30:$AE$57,27,FALSE)</f>
        <v>0</v>
      </c>
      <c r="KO18" s="319">
        <f>VLOOKUP($B18,'Sintesi (CFI-TS)'!$C$30:$AE$57,27,FALSE)</f>
        <v>0</v>
      </c>
      <c r="KP18" s="319">
        <f>VLOOKUP($B18,'Sintesi (CFI-TS)'!$C$30:$AE$57,27,FALSE)</f>
        <v>0</v>
      </c>
      <c r="KQ18" s="319">
        <f>VLOOKUP($B18,'Sintesi (CFI-TS)'!$C$30:$AE$57,27,FALSE)</f>
        <v>0</v>
      </c>
      <c r="KR18" s="319">
        <f>VLOOKUP($B18,'Sintesi (CFI-TS)'!$C$30:$AE$57,27,FALSE)</f>
        <v>0</v>
      </c>
      <c r="KS18" s="319">
        <f>VLOOKUP($B18,'Sintesi (CFI-TS)'!$C$30:$AE$57,27,FALSE)</f>
        <v>0</v>
      </c>
      <c r="KT18" s="319">
        <f>VLOOKUP($B18,'Sintesi (CFI-TS)'!$C$30:$AE$57,27,FALSE)</f>
        <v>0</v>
      </c>
      <c r="KU18" s="319">
        <f>VLOOKUP($B18,'Sintesi (CFI-TS)'!$C$30:$AE$57,27,FALSE)</f>
        <v>0</v>
      </c>
      <c r="KV18" s="319">
        <f>VLOOKUP($B18,'Sintesi (CFI-TS)'!$C$30:$AE$57,27,FALSE)</f>
        <v>0</v>
      </c>
      <c r="KW18" s="319">
        <f>VLOOKUP($B18,'Sintesi (CFI-TS)'!$C$30:$AE$57,27,FALSE)</f>
        <v>0</v>
      </c>
      <c r="KX18" s="319">
        <f>VLOOKUP($B18,'Sintesi (CFI-TS)'!$C$30:$AE$57,27,FALSE)</f>
        <v>0</v>
      </c>
      <c r="KY18" s="319">
        <f>VLOOKUP($B18,'Sintesi (CFI-TS)'!$C$30:$AE$57,27,FALSE)</f>
        <v>0</v>
      </c>
      <c r="KZ18" s="319">
        <f>VLOOKUP($B18,'Sintesi (CFI-TS)'!$C$30:$AE$57,27,FALSE)</f>
        <v>0</v>
      </c>
      <c r="LA18" s="319">
        <f>VLOOKUP($B18,'Sintesi (CFI-TS)'!$C$30:$AE$57,27,FALSE)</f>
        <v>0</v>
      </c>
      <c r="LB18" s="319">
        <f>VLOOKUP($B18,'Sintesi (CFI-TS)'!$C$30:$AE$57,27,FALSE)</f>
        <v>0</v>
      </c>
      <c r="LC18" s="319">
        <f>VLOOKUP($B18,'Sintesi (CFI-TS)'!$C$30:$AE$57,27,FALSE)</f>
        <v>0</v>
      </c>
      <c r="LD18" s="319">
        <f>VLOOKUP($B18,'Sintesi (CFI-TS)'!$C$30:$AE$57,27,FALSE)</f>
        <v>0</v>
      </c>
      <c r="LE18" s="319">
        <f>VLOOKUP($B18,'Sintesi (CFI-TS)'!$C$30:$AE$57,27,FALSE)</f>
        <v>0</v>
      </c>
      <c r="LF18" s="319">
        <f>VLOOKUP($B18,'Sintesi (CFI-TS)'!$C$30:$AE$57,27,FALSE)</f>
        <v>0</v>
      </c>
      <c r="LG18" s="319">
        <f>VLOOKUP($B18,'Sintesi (CFI-TS)'!$C$30:$AE$57,27,FALSE)</f>
        <v>0</v>
      </c>
      <c r="LH18" s="319">
        <f>VLOOKUP($B18,'Sintesi (CFI-TS)'!$C$30:$AE$57,27,FALSE)</f>
        <v>0</v>
      </c>
      <c r="LI18" s="319">
        <f>VLOOKUP($B18,'Sintesi (CFI-TS)'!$C$30:$AE$57,27,FALSE)</f>
        <v>0</v>
      </c>
      <c r="LJ18" s="319">
        <f>VLOOKUP($B18,'Sintesi (CFI-TS)'!$C$30:$AE$57,27,FALSE)</f>
        <v>0</v>
      </c>
      <c r="LK18" s="319">
        <f>VLOOKUP($B18,'Sintesi (CFI-TS)'!$C$30:$AE$57,27,FALSE)</f>
        <v>0</v>
      </c>
      <c r="LL18" s="319">
        <f>VLOOKUP($B18,'Sintesi (CFI-TS)'!$C$30:$AE$57,27,FALSE)</f>
        <v>0</v>
      </c>
      <c r="LM18" s="319">
        <f>VLOOKUP($B18,'Sintesi (CFI-TS)'!$C$30:$AE$57,27,FALSE)</f>
        <v>0</v>
      </c>
      <c r="LN18" s="319">
        <f>VLOOKUP($B18,'Sintesi (CFI-TS)'!$C$30:$AE$57,27,FALSE)</f>
        <v>0</v>
      </c>
      <c r="LO18" s="319">
        <f>VLOOKUP($B18,'Sintesi (CFI-TS)'!$C$30:$AE$57,27,FALSE)</f>
        <v>0</v>
      </c>
      <c r="LP18" s="319">
        <f>VLOOKUP($B18,'Sintesi (CFI-TS)'!$C$30:$AE$57,27,FALSE)</f>
        <v>0</v>
      </c>
      <c r="LQ18" s="319">
        <f>VLOOKUP($B18,'Sintesi (CFI-TS)'!$C$30:$AE$57,27,FALSE)</f>
        <v>0</v>
      </c>
      <c r="LR18" s="319">
        <f>VLOOKUP($B18,'Sintesi (CFI-TS)'!$C$30:$AE$57,27,FALSE)</f>
        <v>0</v>
      </c>
      <c r="LS18" s="319"/>
      <c r="LT18" s="319"/>
      <c r="LU18" s="319"/>
      <c r="LV18" s="320">
        <v>4</v>
      </c>
      <c r="LW18" s="320">
        <v>5</v>
      </c>
      <c r="LX18" s="320">
        <v>5</v>
      </c>
      <c r="LY18" s="320">
        <v>6</v>
      </c>
      <c r="LZ18" s="320">
        <v>6</v>
      </c>
      <c r="MA18" s="320">
        <v>6</v>
      </c>
      <c r="MB18" s="320">
        <v>6</v>
      </c>
      <c r="MC18" s="320">
        <v>6</v>
      </c>
      <c r="MD18" s="320">
        <v>6</v>
      </c>
      <c r="ME18" s="320">
        <v>6</v>
      </c>
      <c r="MF18" s="320">
        <v>6</v>
      </c>
      <c r="MG18" s="320">
        <v>6</v>
      </c>
      <c r="MH18" s="320">
        <v>6</v>
      </c>
      <c r="MI18" s="320">
        <v>6</v>
      </c>
      <c r="MJ18" s="320">
        <v>6</v>
      </c>
      <c r="MK18" s="320">
        <v>7</v>
      </c>
      <c r="ML18" s="320">
        <v>7</v>
      </c>
      <c r="MM18" s="320">
        <v>7</v>
      </c>
      <c r="MN18" s="320">
        <v>7</v>
      </c>
      <c r="MO18" s="320">
        <v>7</v>
      </c>
      <c r="MP18" s="320">
        <v>7</v>
      </c>
      <c r="MQ18" s="320">
        <v>7</v>
      </c>
      <c r="MR18" s="320">
        <v>7</v>
      </c>
      <c r="MS18" s="320">
        <f>VLOOKUP($B18,'Sintesi (CFI-TS)'!$C$30:$AE$57,26,FALSE)</f>
        <v>7</v>
      </c>
      <c r="MT18" s="320">
        <f>VLOOKUP($B18,'Sintesi (CFI-TS)'!$C$30:$AE$57,26,FALSE)</f>
        <v>7</v>
      </c>
      <c r="MU18" s="320">
        <f>VLOOKUP($B18,'Sintesi (CFI-TS)'!$C$30:$AE$57,26,FALSE)</f>
        <v>7</v>
      </c>
      <c r="MV18" s="320">
        <f>VLOOKUP($B18,'Sintesi (CFI-TS)'!$C$30:$AE$57,26,FALSE)</f>
        <v>7</v>
      </c>
      <c r="MW18" s="320">
        <f>VLOOKUP($B18,'Sintesi (CFI-TS)'!$C$30:$AE$57,26,FALSE)</f>
        <v>7</v>
      </c>
      <c r="MX18" s="320">
        <f>VLOOKUP($B18,'Sintesi (CFI-TS)'!$C$30:$AE$57,26,FALSE)</f>
        <v>7</v>
      </c>
      <c r="MY18" s="320">
        <f>VLOOKUP($B18,'Sintesi (CFI-TS)'!$C$30:$AE$57,26,FALSE)</f>
        <v>7</v>
      </c>
      <c r="MZ18" s="320">
        <f>VLOOKUP($B18,'Sintesi (CFI-TS)'!$C$30:$AE$57,26,FALSE)</f>
        <v>7</v>
      </c>
      <c r="NA18" s="320">
        <f>VLOOKUP($B18,'Sintesi (CFI-TS)'!$C$30:$AE$57,26,FALSE)</f>
        <v>7</v>
      </c>
      <c r="NB18" s="320">
        <f>VLOOKUP($B18,'Sintesi (CFI-TS)'!$C$30:$AE$57,26,FALSE)</f>
        <v>7</v>
      </c>
      <c r="NC18" s="320">
        <f>VLOOKUP($B18,'Sintesi (CFI-TS)'!$C$30:$AE$57,26,FALSE)</f>
        <v>7</v>
      </c>
      <c r="ND18" s="320">
        <f>VLOOKUP($B18,'Sintesi (CFI-TS)'!$C$30:$AE$57,26,FALSE)</f>
        <v>7</v>
      </c>
      <c r="NE18" s="320">
        <f>VLOOKUP($B18,'Sintesi (CFI-TS)'!$C$30:$AE$57,26,FALSE)</f>
        <v>7</v>
      </c>
      <c r="NF18" s="320">
        <f>VLOOKUP($B18,'Sintesi (CFI-TS)'!$C$30:$AE$57,26,FALSE)</f>
        <v>7</v>
      </c>
      <c r="NG18" s="320">
        <f>VLOOKUP($B18,'Sintesi (CFI-TS)'!$C$30:$AE$57,26,FALSE)</f>
        <v>7</v>
      </c>
      <c r="NH18" s="320">
        <f>VLOOKUP($B18,'Sintesi (CFI-TS)'!$C$30:$AE$57,26,FALSE)</f>
        <v>7</v>
      </c>
      <c r="NI18" s="320">
        <f>VLOOKUP($B18,'Sintesi (CFI-TS)'!$C$30:$AE$57,26,FALSE)</f>
        <v>7</v>
      </c>
      <c r="NJ18" s="320">
        <f>VLOOKUP($B18,'Sintesi (CFI-TS)'!$C$30:$AE$57,26,FALSE)</f>
        <v>7</v>
      </c>
      <c r="NK18" s="320">
        <f>VLOOKUP($B18,'Sintesi (CFI-TS)'!$C$30:$AE$57,26,FALSE)</f>
        <v>7</v>
      </c>
      <c r="NL18" s="320">
        <f>VLOOKUP($B18,'Sintesi (CFI-TS)'!$C$30:$AE$57,26,FALSE)</f>
        <v>7</v>
      </c>
      <c r="NM18" s="320">
        <f>VLOOKUP($B18,'Sintesi (CFI-TS)'!$C$30:$AE$57,26,FALSE)</f>
        <v>7</v>
      </c>
      <c r="NN18" s="320">
        <f>VLOOKUP($B18,'Sintesi (CFI-TS)'!$C$30:$AE$57,26,FALSE)</f>
        <v>7</v>
      </c>
      <c r="NO18" s="320">
        <f>VLOOKUP($B18,'Sintesi (CFI-TS)'!$C$30:$AE$57,26,FALSE)</f>
        <v>7</v>
      </c>
      <c r="NP18" s="320">
        <f>VLOOKUP($B18,'Sintesi (CFI-TS)'!$C$30:$AE$57,26,FALSE)</f>
        <v>7</v>
      </c>
      <c r="NQ18" s="320">
        <f>VLOOKUP($B18,'Sintesi (CFI-TS)'!$C$30:$AE$57,26,FALSE)</f>
        <v>7</v>
      </c>
      <c r="NR18" s="320">
        <f>VLOOKUP($B18,'Sintesi (CFI-TS)'!$C$30:$AE$57,26,FALSE)</f>
        <v>7</v>
      </c>
      <c r="NS18" s="320">
        <f>VLOOKUP($B18,'Sintesi (CFI-TS)'!$C$30:$AE$57,26,FALSE)</f>
        <v>7</v>
      </c>
      <c r="NT18" s="320">
        <f>VLOOKUP($B18,'Sintesi (CFI-TS)'!$C$30:$AE$57,26,FALSE)</f>
        <v>7</v>
      </c>
      <c r="NU18" s="320">
        <f>VLOOKUP($B18,'Sintesi (CFI-TS)'!$C$30:$AE$57,26,FALSE)</f>
        <v>7</v>
      </c>
      <c r="NV18" s="320">
        <f>VLOOKUP($B18,'Sintesi (CFI-TS)'!$C$30:$AE$57,26,FALSE)</f>
        <v>7</v>
      </c>
      <c r="NW18" s="320">
        <f>VLOOKUP($B18,'Sintesi (CFI-TS)'!$C$30:$AE$57,26,FALSE)</f>
        <v>7</v>
      </c>
      <c r="NX18" s="320">
        <f>VLOOKUP($B18,'Sintesi (CFI-TS)'!$C$30:$AE$57,26,FALSE)</f>
        <v>7</v>
      </c>
      <c r="NY18" s="320">
        <f>VLOOKUP($B18,'Sintesi (CFI-TS)'!$C$30:$AE$57,26,FALSE)</f>
        <v>7</v>
      </c>
      <c r="NZ18" s="320">
        <f>VLOOKUP($B18,'Sintesi (CFI-TS)'!$C$30:$AE$57,26,FALSE)</f>
        <v>7</v>
      </c>
      <c r="OA18" s="320">
        <f>VLOOKUP($B18,'Sintesi (CFI-TS)'!$C$30:$AE$57,26,FALSE)</f>
        <v>7</v>
      </c>
      <c r="OB18" s="320">
        <f>VLOOKUP($B18,'Sintesi (CFI-TS)'!$C$30:$AE$57,26,FALSE)</f>
        <v>7</v>
      </c>
      <c r="OC18" s="320">
        <f>VLOOKUP($B18,'Sintesi (CFI-TS)'!$C$30:$AE$57,26,FALSE)</f>
        <v>7</v>
      </c>
      <c r="OD18" s="320">
        <f>VLOOKUP($B18,'Sintesi (CFI-TS)'!$C$30:$AE$57,26,FALSE)</f>
        <v>7</v>
      </c>
      <c r="OE18" s="320">
        <f>VLOOKUP($B18,'Sintesi (CFI-TS)'!$C$30:$AE$57,26,FALSE)</f>
        <v>7</v>
      </c>
      <c r="OF18" s="320">
        <f>VLOOKUP($B18,'Sintesi (CFI-TS)'!$C$30:$AE$57,26,FALSE)</f>
        <v>7</v>
      </c>
      <c r="OG18" s="320">
        <f>VLOOKUP($B18,'Sintesi (CFI-TS)'!$C$30:$AE$57,26,FALSE)</f>
        <v>7</v>
      </c>
      <c r="OH18" s="320">
        <f>VLOOKUP($B18,'Sintesi (CFI-TS)'!$C$30:$AE$57,26,FALSE)</f>
        <v>7</v>
      </c>
      <c r="OI18" s="320">
        <f>VLOOKUP($B18,'Sintesi (CFI-TS)'!$C$30:$AE$57,26,FALSE)</f>
        <v>7</v>
      </c>
      <c r="OJ18" s="320">
        <f>VLOOKUP($B18,'Sintesi (CFI-TS)'!$C$30:$AE$57,26,FALSE)</f>
        <v>7</v>
      </c>
      <c r="OK18" s="320">
        <f>VLOOKUP($B18,'Sintesi (CFI-TS)'!$C$30:$AE$57,26,FALSE)</f>
        <v>7</v>
      </c>
      <c r="OL18" s="320">
        <f>VLOOKUP($B18,'Sintesi (CFI-TS)'!$C$30:$AE$57,26,FALSE)</f>
        <v>7</v>
      </c>
      <c r="OM18" s="320">
        <f>VLOOKUP($B18,'Sintesi (CFI-TS)'!$C$30:$AE$57,26,FALSE)</f>
        <v>7</v>
      </c>
      <c r="ON18" s="320">
        <f>VLOOKUP($B18,'Sintesi (CFI-TS)'!$C$30:$AE$57,26,FALSE)</f>
        <v>7</v>
      </c>
      <c r="OO18" s="320">
        <f>VLOOKUP($B18,'Sintesi (CFI-TS)'!$C$30:$AE$57,26,FALSE)</f>
        <v>7</v>
      </c>
      <c r="OP18" s="320">
        <f>VLOOKUP($B18,'Sintesi (CFI-TS)'!$C$30:$AE$57,26,FALSE)</f>
        <v>7</v>
      </c>
      <c r="OQ18" s="320">
        <f>VLOOKUP($B18,'Sintesi (CFI-TS)'!$C$30:$AE$57,26,FALSE)</f>
        <v>7</v>
      </c>
      <c r="OR18" s="320">
        <f>VLOOKUP($B18,'Sintesi (CFI-TS)'!$C$30:$AE$57,26,FALSE)</f>
        <v>7</v>
      </c>
      <c r="OS18" s="320">
        <f>VLOOKUP($B18,'Sintesi (CFI-TS)'!$C$30:$AE$57,26,FALSE)</f>
        <v>7</v>
      </c>
      <c r="OT18" s="320">
        <f>VLOOKUP($B18,'Sintesi (CFI-TS)'!$C$30:$AE$57,26,FALSE)</f>
        <v>7</v>
      </c>
      <c r="OU18" s="320">
        <f>VLOOKUP($B18,'Sintesi (CFI-TS)'!$C$30:$AE$57,26,FALSE)</f>
        <v>7</v>
      </c>
      <c r="OV18" s="320">
        <f>VLOOKUP($B18,'Sintesi (CFI-TS)'!$C$30:$AE$57,26,FALSE)</f>
        <v>7</v>
      </c>
      <c r="OW18" s="320">
        <f>VLOOKUP($B18,'Sintesi (CFI-TS)'!$C$30:$AE$57,26,FALSE)</f>
        <v>7</v>
      </c>
      <c r="OX18" s="320">
        <f>VLOOKUP($B18,'Sintesi (CFI-TS)'!$C$30:$AE$57,26,FALSE)</f>
        <v>7</v>
      </c>
      <c r="OY18" s="320">
        <f>VLOOKUP($B18,'Sintesi (CFI-TS)'!$C$30:$AE$57,26,FALSE)</f>
        <v>7</v>
      </c>
      <c r="OZ18" s="320">
        <f>VLOOKUP($B18,'Sintesi (CFI-TS)'!$C$30:$AE$57,26,FALSE)</f>
        <v>7</v>
      </c>
      <c r="PA18" s="320">
        <f>VLOOKUP($B18,'Sintesi (CFI-TS)'!$C$30:$AE$57,26,FALSE)</f>
        <v>7</v>
      </c>
      <c r="PB18" s="320">
        <f>VLOOKUP($B18,'Sintesi (CFI-TS)'!$C$30:$AE$57,26,FALSE)</f>
        <v>7</v>
      </c>
      <c r="PC18" s="320">
        <f>VLOOKUP($B18,'Sintesi (CFI-TS)'!$C$30:$AE$57,26,FALSE)</f>
        <v>7</v>
      </c>
      <c r="PD18" s="320">
        <f>VLOOKUP($B18,'Sintesi (CFI-TS)'!$C$30:$AE$57,26,FALSE)</f>
        <v>7</v>
      </c>
      <c r="PE18" s="320">
        <f>VLOOKUP($B18,'Sintesi (CFI-TS)'!$C$30:$AE$57,26,FALSE)</f>
        <v>7</v>
      </c>
      <c r="PF18" s="320">
        <f>VLOOKUP($B18,'Sintesi (CFI-TS)'!$C$30:$AE$57,26,FALSE)</f>
        <v>7</v>
      </c>
      <c r="PG18" s="320">
        <f>VLOOKUP($B18,'Sintesi (CFI-TS)'!$C$30:$AE$57,26,FALSE)</f>
        <v>7</v>
      </c>
      <c r="PH18" s="320">
        <f>VLOOKUP($B18,'Sintesi (CFI-TS)'!$C$30:$AE$57,26,FALSE)</f>
        <v>7</v>
      </c>
      <c r="PI18" s="320">
        <f>VLOOKUP($B18,'Sintesi (CFI-TS)'!$C$30:$AE$57,26,FALSE)</f>
        <v>7</v>
      </c>
      <c r="PJ18" s="320">
        <f>VLOOKUP($B18,'Sintesi (CFI-TS)'!$C$30:$AE$57,26,FALSE)</f>
        <v>7</v>
      </c>
      <c r="PK18" s="320">
        <f>VLOOKUP($B18,'Sintesi (CFI-TS)'!$C$30:$AE$57,26,FALSE)</f>
        <v>7</v>
      </c>
      <c r="PL18" s="320">
        <f>VLOOKUP($B18,'Sintesi (CFI-TS)'!$C$30:$AE$57,26,FALSE)</f>
        <v>7</v>
      </c>
      <c r="PM18" s="320">
        <f>VLOOKUP($B18,'Sintesi (CFI-TS)'!$C$30:$AE$57,26,FALSE)</f>
        <v>7</v>
      </c>
      <c r="PN18" s="320">
        <f>VLOOKUP($B18,'Sintesi (CFI-TS)'!$C$30:$AE$57,26,FALSE)</f>
        <v>7</v>
      </c>
      <c r="PO18" s="320">
        <f>VLOOKUP($B18,'Sintesi (CFI-TS)'!$C$30:$AE$57,26,FALSE)</f>
        <v>7</v>
      </c>
      <c r="PP18" s="320">
        <f>VLOOKUP($B18,'Sintesi (CFI-TS)'!$C$30:$AE$57,26,FALSE)</f>
        <v>7</v>
      </c>
      <c r="PQ18" s="320">
        <f>VLOOKUP($B18,'Sintesi (CFI-TS)'!$C$30:$AE$57,26,FALSE)</f>
        <v>7</v>
      </c>
      <c r="PR18" s="320">
        <f>VLOOKUP($B18,'Sintesi (CFI-TS)'!$C$30:$AE$57,26,FALSE)</f>
        <v>7</v>
      </c>
      <c r="PS18" s="320">
        <f>VLOOKUP($B18,'Sintesi (CFI-TS)'!$C$30:$AE$57,26,FALSE)</f>
        <v>7</v>
      </c>
      <c r="PT18" s="320">
        <f>VLOOKUP($B18,'Sintesi (CFI-TS)'!$C$30:$AE$57,26,FALSE)</f>
        <v>7</v>
      </c>
      <c r="PU18" s="320">
        <f>VLOOKUP($B18,'Sintesi (CFI-TS)'!$C$30:$AE$57,26,FALSE)</f>
        <v>7</v>
      </c>
      <c r="PV18" s="320"/>
      <c r="PW18" s="320"/>
      <c r="PX18" s="320"/>
      <c r="PY18" s="321">
        <v>12</v>
      </c>
      <c r="PZ18" s="321">
        <v>12</v>
      </c>
      <c r="QA18" s="321">
        <v>12</v>
      </c>
      <c r="QB18" s="321">
        <v>12</v>
      </c>
      <c r="QC18" s="321">
        <v>12</v>
      </c>
      <c r="QD18" s="321">
        <v>13</v>
      </c>
      <c r="QE18" s="321">
        <v>13</v>
      </c>
      <c r="QF18" s="321">
        <v>13</v>
      </c>
      <c r="QG18" s="321">
        <v>13</v>
      </c>
      <c r="QH18" s="321">
        <v>13</v>
      </c>
      <c r="QI18" s="321">
        <v>13</v>
      </c>
      <c r="QJ18" s="321">
        <v>13</v>
      </c>
      <c r="QK18" s="321">
        <v>13</v>
      </c>
      <c r="QL18" s="321">
        <v>13</v>
      </c>
      <c r="QM18" s="321">
        <v>13</v>
      </c>
      <c r="QN18" s="321">
        <v>11</v>
      </c>
      <c r="QO18" s="321">
        <v>11</v>
      </c>
      <c r="QP18" s="321">
        <v>11</v>
      </c>
      <c r="QQ18" s="321">
        <v>11</v>
      </c>
      <c r="QR18" s="321">
        <v>11</v>
      </c>
      <c r="QS18" s="321">
        <v>11</v>
      </c>
      <c r="QT18" s="321">
        <v>11</v>
      </c>
      <c r="QU18" s="321">
        <v>11</v>
      </c>
      <c r="QV18" s="321">
        <f>VLOOKUP($B18,'Sintesi (CFI-TS)'!$C$30:$AE$57,28,FALSE)</f>
        <v>11</v>
      </c>
      <c r="QW18" s="321">
        <f>VLOOKUP($B18,'Sintesi (CFI-TS)'!$C$30:$AE$57,28,FALSE)</f>
        <v>11</v>
      </c>
      <c r="QX18" s="321">
        <f>VLOOKUP($B18,'Sintesi (CFI-TS)'!$C$30:$AE$57,28,FALSE)</f>
        <v>11</v>
      </c>
      <c r="QY18" s="321">
        <f>VLOOKUP($B18,'Sintesi (CFI-TS)'!$C$30:$AE$57,28,FALSE)</f>
        <v>11</v>
      </c>
      <c r="QZ18" s="321">
        <f>VLOOKUP($B18,'Sintesi (CFI-TS)'!$C$30:$AE$57,28,FALSE)</f>
        <v>11</v>
      </c>
      <c r="RA18" s="321">
        <f>VLOOKUP($B18,'Sintesi (CFI-TS)'!$C$30:$AE$57,28,FALSE)</f>
        <v>11</v>
      </c>
      <c r="RB18" s="321">
        <f>VLOOKUP($B18,'Sintesi (CFI-TS)'!$C$30:$AE$57,28,FALSE)</f>
        <v>11</v>
      </c>
      <c r="RC18" s="321">
        <f>VLOOKUP($B18,'Sintesi (CFI-TS)'!$C$30:$AE$57,28,FALSE)</f>
        <v>11</v>
      </c>
      <c r="RD18" s="321">
        <f>VLOOKUP($B18,'Sintesi (CFI-TS)'!$C$30:$AE$57,28,FALSE)</f>
        <v>11</v>
      </c>
      <c r="RE18" s="321">
        <f>VLOOKUP($B18,'Sintesi (CFI-TS)'!$C$30:$AE$57,28,FALSE)</f>
        <v>11</v>
      </c>
      <c r="RF18" s="321">
        <f>VLOOKUP($B18,'Sintesi (CFI-TS)'!$C$30:$AE$57,28,FALSE)</f>
        <v>11</v>
      </c>
      <c r="RG18" s="321">
        <f>VLOOKUP($B18,'Sintesi (CFI-TS)'!$C$30:$AE$57,28,FALSE)</f>
        <v>11</v>
      </c>
      <c r="RH18" s="321">
        <f>VLOOKUP($B18,'Sintesi (CFI-TS)'!$C$30:$AE$57,28,FALSE)</f>
        <v>11</v>
      </c>
      <c r="RI18" s="321">
        <f>VLOOKUP($B18,'Sintesi (CFI-TS)'!$C$30:$AE$57,28,FALSE)</f>
        <v>11</v>
      </c>
      <c r="RJ18" s="321">
        <f>VLOOKUP($B18,'Sintesi (CFI-TS)'!$C$30:$AE$57,28,FALSE)</f>
        <v>11</v>
      </c>
      <c r="RK18" s="321">
        <f>VLOOKUP($B18,'Sintesi (CFI-TS)'!$C$30:$AE$57,28,FALSE)</f>
        <v>11</v>
      </c>
      <c r="RL18" s="321">
        <f>VLOOKUP($B18,'Sintesi (CFI-TS)'!$C$30:$AE$57,28,FALSE)</f>
        <v>11</v>
      </c>
      <c r="RM18" s="321">
        <f>VLOOKUP($B18,'Sintesi (CFI-TS)'!$C$30:$AE$57,28,FALSE)</f>
        <v>11</v>
      </c>
      <c r="RN18" s="321">
        <f>VLOOKUP($B18,'Sintesi (CFI-TS)'!$C$30:$AE$57,28,FALSE)</f>
        <v>11</v>
      </c>
      <c r="RO18" s="321">
        <f>VLOOKUP($B18,'Sintesi (CFI-TS)'!$C$30:$AE$57,28,FALSE)</f>
        <v>11</v>
      </c>
      <c r="RP18" s="321">
        <f>VLOOKUP($B18,'Sintesi (CFI-TS)'!$C$30:$AE$57,28,FALSE)</f>
        <v>11</v>
      </c>
      <c r="RQ18" s="321">
        <f>VLOOKUP($B18,'Sintesi (CFI-TS)'!$C$30:$AE$57,28,FALSE)</f>
        <v>11</v>
      </c>
      <c r="RR18" s="321">
        <f>VLOOKUP($B18,'Sintesi (CFI-TS)'!$C$30:$AE$57,28,FALSE)</f>
        <v>11</v>
      </c>
      <c r="RS18" s="321">
        <f>VLOOKUP($B18,'Sintesi (CFI-TS)'!$C$30:$AE$57,28,FALSE)</f>
        <v>11</v>
      </c>
      <c r="RT18" s="321">
        <f>VLOOKUP($B18,'Sintesi (CFI-TS)'!$C$30:$AE$57,28,FALSE)</f>
        <v>11</v>
      </c>
      <c r="RU18" s="321">
        <f>VLOOKUP($B18,'Sintesi (CFI-TS)'!$C$30:$AE$57,28,FALSE)</f>
        <v>11</v>
      </c>
      <c r="RV18" s="321">
        <f>VLOOKUP($B18,'Sintesi (CFI-TS)'!$C$30:$AE$57,28,FALSE)</f>
        <v>11</v>
      </c>
      <c r="RW18" s="321">
        <f>VLOOKUP($B18,'Sintesi (CFI-TS)'!$C$30:$AE$57,28,FALSE)</f>
        <v>11</v>
      </c>
      <c r="RX18" s="321">
        <f>VLOOKUP($B18,'Sintesi (CFI-TS)'!$C$30:$AE$57,28,FALSE)</f>
        <v>11</v>
      </c>
      <c r="RY18" s="321">
        <f>VLOOKUP($B18,'Sintesi (CFI-TS)'!$C$30:$AE$57,28,FALSE)</f>
        <v>11</v>
      </c>
      <c r="RZ18" s="321">
        <f>VLOOKUP($B18,'Sintesi (CFI-TS)'!$C$30:$AE$57,28,FALSE)</f>
        <v>11</v>
      </c>
      <c r="SA18" s="321">
        <f>VLOOKUP($B18,'Sintesi (CFI-TS)'!$C$30:$AE$57,28,FALSE)</f>
        <v>11</v>
      </c>
      <c r="SB18" s="321">
        <f>VLOOKUP($B18,'Sintesi (CFI-TS)'!$C$30:$AE$57,28,FALSE)</f>
        <v>11</v>
      </c>
      <c r="SC18" s="321">
        <f>VLOOKUP($B18,'Sintesi (CFI-TS)'!$C$30:$AE$57,28,FALSE)</f>
        <v>11</v>
      </c>
      <c r="SD18" s="321">
        <f>VLOOKUP($B18,'Sintesi (CFI-TS)'!$C$30:$AE$57,28,FALSE)</f>
        <v>11</v>
      </c>
      <c r="SE18" s="321">
        <f>VLOOKUP($B18,'Sintesi (CFI-TS)'!$C$30:$AE$57,28,FALSE)</f>
        <v>11</v>
      </c>
      <c r="SF18" s="321">
        <f>VLOOKUP($B18,'Sintesi (CFI-TS)'!$C$30:$AE$57,28,FALSE)</f>
        <v>11</v>
      </c>
      <c r="SG18" s="321">
        <f>VLOOKUP($B18,'Sintesi (CFI-TS)'!$C$30:$AE$57,28,FALSE)</f>
        <v>11</v>
      </c>
      <c r="SH18" s="321">
        <f>VLOOKUP($B18,'Sintesi (CFI-TS)'!$C$30:$AE$57,28,FALSE)</f>
        <v>11</v>
      </c>
      <c r="SI18" s="321">
        <f>VLOOKUP($B18,'Sintesi (CFI-TS)'!$C$30:$AE$57,28,FALSE)</f>
        <v>11</v>
      </c>
      <c r="SJ18" s="321">
        <f>VLOOKUP($B18,'Sintesi (CFI-TS)'!$C$30:$AE$57,28,FALSE)</f>
        <v>11</v>
      </c>
      <c r="SK18" s="321">
        <f>VLOOKUP($B18,'Sintesi (CFI-TS)'!$C$30:$AE$57,28,FALSE)</f>
        <v>11</v>
      </c>
      <c r="SL18" s="321">
        <f>VLOOKUP($B18,'Sintesi (CFI-TS)'!$C$30:$AE$57,28,FALSE)</f>
        <v>11</v>
      </c>
      <c r="SM18" s="321">
        <f>VLOOKUP($B18,'Sintesi (CFI-TS)'!$C$30:$AE$57,28,FALSE)</f>
        <v>11</v>
      </c>
      <c r="SN18" s="321">
        <f>VLOOKUP($B18,'Sintesi (CFI-TS)'!$C$30:$AE$57,28,FALSE)</f>
        <v>11</v>
      </c>
      <c r="SO18" s="321">
        <f>VLOOKUP($B18,'Sintesi (CFI-TS)'!$C$30:$AE$57,28,FALSE)</f>
        <v>11</v>
      </c>
      <c r="SP18" s="321">
        <f>VLOOKUP($B18,'Sintesi (CFI-TS)'!$C$30:$AE$57,28,FALSE)</f>
        <v>11</v>
      </c>
      <c r="SQ18" s="321">
        <f>VLOOKUP($B18,'Sintesi (CFI-TS)'!$C$30:$AE$57,28,FALSE)</f>
        <v>11</v>
      </c>
      <c r="SR18" s="321">
        <f>VLOOKUP($B18,'Sintesi (CFI-TS)'!$C$30:$AE$57,28,FALSE)</f>
        <v>11</v>
      </c>
      <c r="SS18" s="321">
        <f>VLOOKUP($B18,'Sintesi (CFI-TS)'!$C$30:$AE$57,28,FALSE)</f>
        <v>11</v>
      </c>
      <c r="ST18" s="321">
        <f>VLOOKUP($B18,'Sintesi (CFI-TS)'!$C$30:$AE$57,28,FALSE)</f>
        <v>11</v>
      </c>
      <c r="SU18" s="321">
        <f>VLOOKUP($B18,'Sintesi (CFI-TS)'!$C$30:$AE$57,28,FALSE)</f>
        <v>11</v>
      </c>
      <c r="SV18" s="321">
        <f>VLOOKUP($B18,'Sintesi (CFI-TS)'!$C$30:$AE$57,28,FALSE)</f>
        <v>11</v>
      </c>
      <c r="SW18" s="321">
        <f>VLOOKUP($B18,'Sintesi (CFI-TS)'!$C$30:$AE$57,28,FALSE)</f>
        <v>11</v>
      </c>
      <c r="SX18" s="321">
        <f>VLOOKUP($B18,'Sintesi (CFI-TS)'!$C$30:$AE$57,28,FALSE)</f>
        <v>11</v>
      </c>
      <c r="SY18" s="321">
        <f>VLOOKUP($B18,'Sintesi (CFI-TS)'!$C$30:$AE$57,28,FALSE)</f>
        <v>11</v>
      </c>
      <c r="SZ18" s="321">
        <f>VLOOKUP($B18,'Sintesi (CFI-TS)'!$C$30:$AE$57,28,FALSE)</f>
        <v>11</v>
      </c>
      <c r="TA18" s="321">
        <f>VLOOKUP($B18,'Sintesi (CFI-TS)'!$C$30:$AE$57,28,FALSE)</f>
        <v>11</v>
      </c>
      <c r="TB18" s="321">
        <f>VLOOKUP($B18,'Sintesi (CFI-TS)'!$C$30:$AE$57,28,FALSE)</f>
        <v>11</v>
      </c>
      <c r="TC18" s="321">
        <f>VLOOKUP($B18,'Sintesi (CFI-TS)'!$C$30:$AE$57,28,FALSE)</f>
        <v>11</v>
      </c>
      <c r="TD18" s="321">
        <f>VLOOKUP($B18,'Sintesi (CFI-TS)'!$C$30:$AE$57,28,FALSE)</f>
        <v>11</v>
      </c>
      <c r="TE18" s="321">
        <f>VLOOKUP($B18,'Sintesi (CFI-TS)'!$C$30:$AE$57,28,FALSE)</f>
        <v>11</v>
      </c>
      <c r="TF18" s="321">
        <f>VLOOKUP($B18,'Sintesi (CFI-TS)'!$C$30:$AE$57,28,FALSE)</f>
        <v>11</v>
      </c>
      <c r="TG18" s="321">
        <f>VLOOKUP($B18,'Sintesi (CFI-TS)'!$C$30:$AE$57,28,FALSE)</f>
        <v>11</v>
      </c>
      <c r="TH18" s="321">
        <f>VLOOKUP($B18,'Sintesi (CFI-TS)'!$C$30:$AE$57,28,FALSE)</f>
        <v>11</v>
      </c>
      <c r="TI18" s="321">
        <f>VLOOKUP($B18,'Sintesi (CFI-TS)'!$C$30:$AE$57,28,FALSE)</f>
        <v>11</v>
      </c>
      <c r="TJ18" s="321">
        <f>VLOOKUP($B18,'Sintesi (CFI-TS)'!$C$30:$AE$57,28,FALSE)</f>
        <v>11</v>
      </c>
      <c r="TK18" s="321">
        <f>VLOOKUP($B18,'Sintesi (CFI-TS)'!$C$30:$AE$57,28,FALSE)</f>
        <v>11</v>
      </c>
      <c r="TL18" s="321">
        <f>VLOOKUP($B18,'Sintesi (CFI-TS)'!$C$30:$AE$57,28,FALSE)</f>
        <v>11</v>
      </c>
      <c r="TM18" s="321">
        <f>VLOOKUP($B18,'Sintesi (CFI-TS)'!$C$30:$AE$57,28,FALSE)</f>
        <v>11</v>
      </c>
      <c r="TN18" s="321">
        <f>VLOOKUP($B18,'Sintesi (CFI-TS)'!$C$30:$AE$57,28,FALSE)</f>
        <v>11</v>
      </c>
      <c r="TO18" s="321">
        <f>VLOOKUP($B18,'Sintesi (CFI-TS)'!$C$30:$AE$57,28,FALSE)</f>
        <v>11</v>
      </c>
      <c r="TP18" s="321">
        <f>VLOOKUP($B18,'Sintesi (CFI-TS)'!$C$30:$AE$57,28,FALSE)</f>
        <v>11</v>
      </c>
      <c r="TQ18" s="321">
        <f>VLOOKUP($B18,'Sintesi (CFI-TS)'!$C$30:$AE$57,28,FALSE)</f>
        <v>11</v>
      </c>
      <c r="TR18" s="321">
        <f>VLOOKUP($B18,'Sintesi (CFI-TS)'!$C$30:$AE$57,28,FALSE)</f>
        <v>11</v>
      </c>
      <c r="TS18" s="321">
        <f>VLOOKUP($B18,'Sintesi (CFI-TS)'!$C$30:$AE$57,28,FALSE)</f>
        <v>11</v>
      </c>
      <c r="TT18" s="321">
        <f>VLOOKUP($B18,'Sintesi (CFI-TS)'!$C$30:$AE$57,28,FALSE)</f>
        <v>11</v>
      </c>
      <c r="TU18" s="321">
        <f>VLOOKUP($B18,'Sintesi (CFI-TS)'!$C$30:$AE$57,28,FALSE)</f>
        <v>11</v>
      </c>
      <c r="TV18" s="321">
        <f>VLOOKUP($B18,'Sintesi (CFI-TS)'!$C$30:$AE$57,28,FALSE)</f>
        <v>11</v>
      </c>
      <c r="TW18" s="321">
        <f>VLOOKUP($B18,'Sintesi (CFI-TS)'!$C$30:$AE$57,28,FALSE)</f>
        <v>11</v>
      </c>
      <c r="TX18" s="321">
        <f>VLOOKUP($B18,'Sintesi (CFI-TS)'!$C$30:$AE$57,28,FALSE)</f>
        <v>11</v>
      </c>
      <c r="TY18" s="321"/>
      <c r="TZ18" s="321"/>
      <c r="UA18" s="321"/>
      <c r="UB18" s="322">
        <v>9</v>
      </c>
      <c r="UC18" s="322">
        <v>9</v>
      </c>
      <c r="UD18" s="322">
        <v>9</v>
      </c>
      <c r="UE18" s="322">
        <v>9</v>
      </c>
      <c r="UF18" s="322">
        <v>9</v>
      </c>
      <c r="UG18" s="322">
        <v>9</v>
      </c>
      <c r="UH18" s="322">
        <v>9</v>
      </c>
      <c r="UI18" s="322">
        <v>9</v>
      </c>
      <c r="UJ18" s="322">
        <v>9</v>
      </c>
      <c r="UK18" s="322">
        <v>9</v>
      </c>
      <c r="UL18" s="322">
        <v>9</v>
      </c>
      <c r="UM18" s="322">
        <v>9</v>
      </c>
      <c r="UN18" s="322">
        <v>9</v>
      </c>
      <c r="UO18" s="322">
        <v>9</v>
      </c>
      <c r="UP18" s="322">
        <v>9</v>
      </c>
      <c r="UQ18" s="322">
        <v>10</v>
      </c>
      <c r="UR18" s="322">
        <v>10</v>
      </c>
      <c r="US18" s="322">
        <v>10</v>
      </c>
      <c r="UT18" s="322">
        <v>10</v>
      </c>
      <c r="UU18" s="322">
        <v>10</v>
      </c>
      <c r="UV18" s="322">
        <v>10</v>
      </c>
      <c r="UW18" s="322">
        <v>10</v>
      </c>
      <c r="UX18" s="322">
        <v>10</v>
      </c>
      <c r="UY18" s="322">
        <f>VLOOKUP($B18,'Sintesi (CFI-TS)'!$C$30:$AE$57,29,FALSE)</f>
        <v>10</v>
      </c>
      <c r="UZ18" s="322">
        <f>VLOOKUP($B18,'Sintesi (CFI-TS)'!$C$30:$AE$57,29,FALSE)</f>
        <v>10</v>
      </c>
      <c r="VA18" s="322">
        <f>VLOOKUP($B18,'Sintesi (CFI-TS)'!$C$30:$AE$57,29,FALSE)</f>
        <v>10</v>
      </c>
      <c r="VB18" s="322">
        <f>VLOOKUP($B18,'Sintesi (CFI-TS)'!$C$30:$AE$57,29,FALSE)</f>
        <v>10</v>
      </c>
      <c r="VC18" s="322">
        <f>VLOOKUP($B18,'Sintesi (CFI-TS)'!$C$30:$AE$57,29,FALSE)</f>
        <v>10</v>
      </c>
      <c r="VD18" s="322">
        <f>VLOOKUP($B18,'Sintesi (CFI-TS)'!$C$30:$AE$57,29,FALSE)</f>
        <v>10</v>
      </c>
      <c r="VE18" s="322">
        <f>VLOOKUP($B18,'Sintesi (CFI-TS)'!$C$30:$AE$57,29,FALSE)</f>
        <v>10</v>
      </c>
      <c r="VF18" s="322">
        <f>VLOOKUP($B18,'Sintesi (CFI-TS)'!$C$30:$AE$57,29,FALSE)</f>
        <v>10</v>
      </c>
      <c r="VG18" s="322">
        <f>VLOOKUP($B18,'Sintesi (CFI-TS)'!$C$30:$AE$57,29,FALSE)</f>
        <v>10</v>
      </c>
      <c r="VH18" s="322">
        <f>VLOOKUP($B18,'Sintesi (CFI-TS)'!$C$30:$AE$57,29,FALSE)</f>
        <v>10</v>
      </c>
      <c r="VI18" s="322">
        <f>VLOOKUP($B18,'Sintesi (CFI-TS)'!$C$30:$AE$57,29,FALSE)</f>
        <v>10</v>
      </c>
      <c r="VJ18" s="322">
        <f>VLOOKUP($B18,'Sintesi (CFI-TS)'!$C$30:$AE$57,29,FALSE)</f>
        <v>10</v>
      </c>
      <c r="VK18" s="322">
        <f>VLOOKUP($B18,'Sintesi (CFI-TS)'!$C$30:$AE$57,29,FALSE)</f>
        <v>10</v>
      </c>
      <c r="VL18" s="322">
        <f>VLOOKUP($B18,'Sintesi (CFI-TS)'!$C$30:$AE$57,29,FALSE)</f>
        <v>10</v>
      </c>
      <c r="VM18" s="322">
        <f>VLOOKUP($B18,'Sintesi (CFI-TS)'!$C$30:$AE$57,29,FALSE)</f>
        <v>10</v>
      </c>
      <c r="VN18" s="322">
        <f>VLOOKUP($B18,'Sintesi (CFI-TS)'!$C$30:$AE$57,29,FALSE)</f>
        <v>10</v>
      </c>
      <c r="VO18" s="322">
        <f>VLOOKUP($B18,'Sintesi (CFI-TS)'!$C$30:$AE$57,29,FALSE)</f>
        <v>10</v>
      </c>
      <c r="VP18" s="322">
        <f>VLOOKUP($B18,'Sintesi (CFI-TS)'!$C$30:$AE$57,29,FALSE)</f>
        <v>10</v>
      </c>
      <c r="VQ18" s="322">
        <f>VLOOKUP($B18,'Sintesi (CFI-TS)'!$C$30:$AE$57,29,FALSE)</f>
        <v>10</v>
      </c>
      <c r="VR18" s="322">
        <f>VLOOKUP($B18,'Sintesi (CFI-TS)'!$C$30:$AE$57,29,FALSE)</f>
        <v>10</v>
      </c>
      <c r="VS18" s="322">
        <f>VLOOKUP($B18,'Sintesi (CFI-TS)'!$C$30:$AE$57,29,FALSE)</f>
        <v>10</v>
      </c>
      <c r="VT18" s="322">
        <f>VLOOKUP($B18,'Sintesi (CFI-TS)'!$C$30:$AE$57,29,FALSE)</f>
        <v>10</v>
      </c>
      <c r="VU18" s="322">
        <f>VLOOKUP($B18,'Sintesi (CFI-TS)'!$C$30:$AE$57,29,FALSE)</f>
        <v>10</v>
      </c>
      <c r="VV18" s="322">
        <f>VLOOKUP($B18,'Sintesi (CFI-TS)'!$C$30:$AE$57,29,FALSE)</f>
        <v>10</v>
      </c>
      <c r="VW18" s="322">
        <f>VLOOKUP($B18,'Sintesi (CFI-TS)'!$C$30:$AE$57,29,FALSE)</f>
        <v>10</v>
      </c>
      <c r="VX18" s="322">
        <f>VLOOKUP($B18,'Sintesi (CFI-TS)'!$C$30:$AE$57,29,FALSE)</f>
        <v>10</v>
      </c>
      <c r="VY18" s="322">
        <f>VLOOKUP($B18,'Sintesi (CFI-TS)'!$C$30:$AE$57,29,FALSE)</f>
        <v>10</v>
      </c>
      <c r="VZ18" s="322">
        <f>VLOOKUP($B18,'Sintesi (CFI-TS)'!$C$30:$AE$57,29,FALSE)</f>
        <v>10</v>
      </c>
      <c r="WA18" s="322">
        <f>VLOOKUP($B18,'Sintesi (CFI-TS)'!$C$30:$AE$57,29,FALSE)</f>
        <v>10</v>
      </c>
      <c r="WB18" s="322">
        <f>VLOOKUP($B18,'Sintesi (CFI-TS)'!$C$30:$AE$57,29,FALSE)</f>
        <v>10</v>
      </c>
      <c r="WC18" s="322">
        <f>VLOOKUP($B18,'Sintesi (CFI-TS)'!$C$30:$AE$57,29,FALSE)</f>
        <v>10</v>
      </c>
      <c r="WD18" s="322">
        <f>VLOOKUP($B18,'Sintesi (CFI-TS)'!$C$30:$AE$57,29,FALSE)</f>
        <v>10</v>
      </c>
      <c r="WE18" s="322">
        <f>VLOOKUP($B18,'Sintesi (CFI-TS)'!$C$30:$AE$57,29,FALSE)</f>
        <v>10</v>
      </c>
      <c r="WF18" s="322">
        <f>VLOOKUP($B18,'Sintesi (CFI-TS)'!$C$30:$AE$57,29,FALSE)</f>
        <v>10</v>
      </c>
      <c r="WG18" s="322">
        <f>VLOOKUP($B18,'Sintesi (CFI-TS)'!$C$30:$AE$57,29,FALSE)</f>
        <v>10</v>
      </c>
      <c r="WH18" s="322">
        <f>VLOOKUP($B18,'Sintesi (CFI-TS)'!$C$30:$AE$57,29,FALSE)</f>
        <v>10</v>
      </c>
      <c r="WI18" s="322">
        <f>VLOOKUP($B18,'Sintesi (CFI-TS)'!$C$30:$AE$57,29,FALSE)</f>
        <v>10</v>
      </c>
      <c r="WJ18" s="322">
        <f>VLOOKUP($B18,'Sintesi (CFI-TS)'!$C$30:$AE$57,29,FALSE)</f>
        <v>10</v>
      </c>
      <c r="WK18" s="322">
        <f>VLOOKUP($B18,'Sintesi (CFI-TS)'!$C$30:$AE$57,29,FALSE)</f>
        <v>10</v>
      </c>
      <c r="WL18" s="322">
        <f>VLOOKUP($B18,'Sintesi (CFI-TS)'!$C$30:$AE$57,29,FALSE)</f>
        <v>10</v>
      </c>
      <c r="WM18" s="322">
        <f>VLOOKUP($B18,'Sintesi (CFI-TS)'!$C$30:$AE$57,29,FALSE)</f>
        <v>10</v>
      </c>
      <c r="WN18" s="322">
        <f>VLOOKUP($B18,'Sintesi (CFI-TS)'!$C$30:$AE$57,29,FALSE)</f>
        <v>10</v>
      </c>
      <c r="WO18" s="322">
        <f>VLOOKUP($B18,'Sintesi (CFI-TS)'!$C$30:$AE$57,29,FALSE)</f>
        <v>10</v>
      </c>
      <c r="WP18" s="322">
        <f>VLOOKUP($B18,'Sintesi (CFI-TS)'!$C$30:$AE$57,29,FALSE)</f>
        <v>10</v>
      </c>
      <c r="WQ18" s="322">
        <f>VLOOKUP($B18,'Sintesi (CFI-TS)'!$C$30:$AE$57,29,FALSE)</f>
        <v>10</v>
      </c>
      <c r="WR18" s="322">
        <f>VLOOKUP($B18,'Sintesi (CFI-TS)'!$C$30:$AE$57,29,FALSE)</f>
        <v>10</v>
      </c>
      <c r="WS18" s="322">
        <f>VLOOKUP($B18,'Sintesi (CFI-TS)'!$C$30:$AE$57,29,FALSE)</f>
        <v>10</v>
      </c>
      <c r="WT18" s="322">
        <f>VLOOKUP($B18,'Sintesi (CFI-TS)'!$C$30:$AE$57,29,FALSE)</f>
        <v>10</v>
      </c>
      <c r="WU18" s="322">
        <f>VLOOKUP($B18,'Sintesi (CFI-TS)'!$C$30:$AE$57,29,FALSE)</f>
        <v>10</v>
      </c>
      <c r="WV18" s="322">
        <f>VLOOKUP($B18,'Sintesi (CFI-TS)'!$C$30:$AE$57,29,FALSE)</f>
        <v>10</v>
      </c>
      <c r="WW18" s="322">
        <f>VLOOKUP($B18,'Sintesi (CFI-TS)'!$C$30:$AE$57,29,FALSE)</f>
        <v>10</v>
      </c>
      <c r="WX18" s="322">
        <f>VLOOKUP($B18,'Sintesi (CFI-TS)'!$C$30:$AE$57,29,FALSE)</f>
        <v>10</v>
      </c>
      <c r="WY18" s="322">
        <f>VLOOKUP($B18,'Sintesi (CFI-TS)'!$C$30:$AE$57,29,FALSE)</f>
        <v>10</v>
      </c>
      <c r="WZ18" s="322">
        <f>VLOOKUP($B18,'Sintesi (CFI-TS)'!$C$30:$AE$57,29,FALSE)</f>
        <v>10</v>
      </c>
      <c r="XA18" s="322">
        <f>VLOOKUP($B18,'Sintesi (CFI-TS)'!$C$30:$AE$57,29,FALSE)</f>
        <v>10</v>
      </c>
      <c r="XB18" s="322">
        <f>VLOOKUP($B18,'Sintesi (CFI-TS)'!$C$30:$AE$57,29,FALSE)</f>
        <v>10</v>
      </c>
      <c r="XC18" s="322">
        <f>VLOOKUP($B18,'Sintesi (CFI-TS)'!$C$30:$AE$57,29,FALSE)</f>
        <v>10</v>
      </c>
      <c r="XD18" s="322">
        <f>VLOOKUP($B18,'Sintesi (CFI-TS)'!$C$30:$AE$57,29,FALSE)</f>
        <v>10</v>
      </c>
      <c r="XE18" s="322">
        <f>VLOOKUP($B18,'Sintesi (CFI-TS)'!$C$30:$AE$57,29,FALSE)</f>
        <v>10</v>
      </c>
      <c r="XF18" s="322">
        <f>VLOOKUP($B18,'Sintesi (CFI-TS)'!$C$30:$AE$57,29,FALSE)</f>
        <v>10</v>
      </c>
      <c r="XG18" s="322">
        <f>VLOOKUP($B18,'Sintesi (CFI-TS)'!$C$30:$AE$57,29,FALSE)</f>
        <v>10</v>
      </c>
      <c r="XH18" s="322">
        <f>VLOOKUP($B18,'Sintesi (CFI-TS)'!$C$30:$AE$57,29,FALSE)</f>
        <v>10</v>
      </c>
      <c r="XI18" s="322">
        <f>VLOOKUP($B18,'Sintesi (CFI-TS)'!$C$30:$AE$57,29,FALSE)</f>
        <v>10</v>
      </c>
      <c r="XJ18" s="322">
        <f>VLOOKUP($B18,'Sintesi (CFI-TS)'!$C$30:$AE$57,29,FALSE)</f>
        <v>10</v>
      </c>
      <c r="XK18" s="322">
        <f>VLOOKUP($B18,'Sintesi (CFI-TS)'!$C$30:$AE$57,29,FALSE)</f>
        <v>10</v>
      </c>
      <c r="XL18" s="322">
        <f>VLOOKUP($B18,'Sintesi (CFI-TS)'!$C$30:$AE$57,29,FALSE)</f>
        <v>10</v>
      </c>
      <c r="XM18" s="322">
        <f>VLOOKUP($B18,'Sintesi (CFI-TS)'!$C$30:$AE$57,29,FALSE)</f>
        <v>10</v>
      </c>
      <c r="XN18" s="322">
        <f>VLOOKUP($B18,'Sintesi (CFI-TS)'!$C$30:$AE$57,29,FALSE)</f>
        <v>10</v>
      </c>
      <c r="XO18" s="322">
        <f>VLOOKUP($B18,'Sintesi (CFI-TS)'!$C$30:$AE$57,29,FALSE)</f>
        <v>10</v>
      </c>
      <c r="XP18" s="322">
        <f>VLOOKUP($B18,'Sintesi (CFI-TS)'!$C$30:$AE$57,29,FALSE)</f>
        <v>10</v>
      </c>
      <c r="XQ18" s="322">
        <f>VLOOKUP($B18,'Sintesi (CFI-TS)'!$C$30:$AE$57,29,FALSE)</f>
        <v>10</v>
      </c>
      <c r="XR18" s="322">
        <f>VLOOKUP($B18,'Sintesi (CFI-TS)'!$C$30:$AE$57,29,FALSE)</f>
        <v>10</v>
      </c>
      <c r="XS18" s="322">
        <f>VLOOKUP($B18,'Sintesi (CFI-TS)'!$C$30:$AE$57,29,FALSE)</f>
        <v>10</v>
      </c>
      <c r="XT18" s="322">
        <f>VLOOKUP($B18,'Sintesi (CFI-TS)'!$C$30:$AE$57,29,FALSE)</f>
        <v>10</v>
      </c>
      <c r="XU18" s="322">
        <f>VLOOKUP($B18,'Sintesi (CFI-TS)'!$C$30:$AE$57,29,FALSE)</f>
        <v>10</v>
      </c>
      <c r="XV18" s="322">
        <f>VLOOKUP($B18,'Sintesi (CFI-TS)'!$C$30:$AE$57,29,FALSE)</f>
        <v>10</v>
      </c>
      <c r="XW18" s="322">
        <f>VLOOKUP($B18,'Sintesi (CFI-TS)'!$C$30:$AE$57,29,FALSE)</f>
        <v>10</v>
      </c>
      <c r="XX18" s="322">
        <f>VLOOKUP($B18,'Sintesi (CFI-TS)'!$C$30:$AE$57,29,FALSE)</f>
        <v>10</v>
      </c>
      <c r="XY18" s="322">
        <f>VLOOKUP($B18,'Sintesi (CFI-TS)'!$C$30:$AE$57,29,FALSE)</f>
        <v>10</v>
      </c>
      <c r="XZ18" s="322">
        <f>VLOOKUP($B18,'Sintesi (CFI-TS)'!$C$30:$AE$57,29,FALSE)</f>
        <v>10</v>
      </c>
      <c r="YA18" s="322">
        <f>VLOOKUP($B18,'Sintesi (CFI-TS)'!$C$30:$AE$57,29,FALSE)</f>
        <v>10</v>
      </c>
      <c r="YB18" s="322"/>
      <c r="YC18" s="322"/>
      <c r="YD18" s="322"/>
      <c r="YE18" s="501">
        <v>0</v>
      </c>
      <c r="YF18" s="501">
        <v>0</v>
      </c>
      <c r="YG18" s="501">
        <v>0</v>
      </c>
      <c r="YH18" s="501">
        <v>0</v>
      </c>
      <c r="YI18" s="501">
        <v>0</v>
      </c>
      <c r="YJ18" s="501">
        <v>0</v>
      </c>
      <c r="YK18" s="501">
        <v>0</v>
      </c>
      <c r="YL18" s="501">
        <v>0</v>
      </c>
      <c r="YM18" s="501">
        <v>0</v>
      </c>
      <c r="YN18" s="501">
        <v>0</v>
      </c>
      <c r="YO18" s="501">
        <v>0</v>
      </c>
      <c r="YP18" s="501">
        <v>0</v>
      </c>
      <c r="YQ18" s="501">
        <v>0</v>
      </c>
      <c r="YR18" s="501">
        <v>0</v>
      </c>
      <c r="YS18" s="501">
        <v>0</v>
      </c>
      <c r="YT18" s="501">
        <v>0</v>
      </c>
      <c r="YU18" s="501">
        <v>0</v>
      </c>
      <c r="YV18" s="501">
        <v>0</v>
      </c>
      <c r="YW18" s="501">
        <v>0</v>
      </c>
      <c r="YX18" s="501">
        <v>0</v>
      </c>
      <c r="YY18" s="501">
        <v>0</v>
      </c>
      <c r="YZ18" s="501">
        <v>0</v>
      </c>
      <c r="ZA18" s="501">
        <v>0</v>
      </c>
      <c r="ZB18" s="501">
        <f>VLOOKUP($B18,'Sintesi (CFI-TS)'!$C$30:$AE$57,22,FALSE)</f>
        <v>0</v>
      </c>
      <c r="ZC18" s="501">
        <f>VLOOKUP($B18,'Sintesi (CFI-TS)'!$C$30:$AE$57,22,FALSE)</f>
        <v>0</v>
      </c>
      <c r="ZD18" s="501">
        <f>VLOOKUP($B18,'Sintesi (CFI-TS)'!$C$30:$AE$57,22,FALSE)</f>
        <v>0</v>
      </c>
      <c r="ZE18" s="501">
        <f>VLOOKUP($B18,'Sintesi (CFI-TS)'!$C$30:$AE$57,22,FALSE)</f>
        <v>0</v>
      </c>
      <c r="ZF18" s="501">
        <f>VLOOKUP($B18,'Sintesi (CFI-TS)'!$C$30:$AE$57,22,FALSE)</f>
        <v>0</v>
      </c>
      <c r="ZG18" s="501">
        <f>VLOOKUP($B18,'Sintesi (CFI-TS)'!$C$30:$AE$57,22,FALSE)</f>
        <v>0</v>
      </c>
      <c r="ZH18" s="501">
        <f>VLOOKUP($B18,'Sintesi (CFI-TS)'!$C$30:$AE$57,22,FALSE)</f>
        <v>0</v>
      </c>
      <c r="ZI18" s="501">
        <f>VLOOKUP($B18,'Sintesi (CFI-TS)'!$C$30:$AE$57,22,FALSE)</f>
        <v>0</v>
      </c>
      <c r="ZJ18" s="501">
        <f>VLOOKUP($B18,'Sintesi (CFI-TS)'!$C$30:$AE$57,22,FALSE)</f>
        <v>0</v>
      </c>
      <c r="ZK18" s="501">
        <f>VLOOKUP($B18,'Sintesi (CFI-TS)'!$C$30:$AE$57,22,FALSE)</f>
        <v>0</v>
      </c>
      <c r="ZL18" s="501">
        <f>VLOOKUP($B18,'Sintesi (CFI-TS)'!$C$30:$AE$57,22,FALSE)</f>
        <v>0</v>
      </c>
      <c r="ZM18" s="501">
        <f>VLOOKUP($B18,'Sintesi (CFI-TS)'!$C$30:$AE$57,22,FALSE)</f>
        <v>0</v>
      </c>
      <c r="ZN18" s="501">
        <f>VLOOKUP($B18,'Sintesi (CFI-TS)'!$C$30:$AE$57,22,FALSE)</f>
        <v>0</v>
      </c>
      <c r="ZO18" s="501">
        <f>VLOOKUP($B18,'Sintesi (CFI-TS)'!$C$30:$AE$57,22,FALSE)</f>
        <v>0</v>
      </c>
      <c r="ZP18" s="501">
        <f>VLOOKUP($B18,'Sintesi (CFI-TS)'!$C$30:$AE$57,22,FALSE)</f>
        <v>0</v>
      </c>
      <c r="ZQ18" s="501">
        <f>VLOOKUP($B18,'Sintesi (CFI-TS)'!$C$30:$AE$57,22,FALSE)</f>
        <v>0</v>
      </c>
      <c r="ZR18" s="501">
        <f>VLOOKUP($B18,'Sintesi (CFI-TS)'!$C$30:$AE$57,22,FALSE)</f>
        <v>0</v>
      </c>
      <c r="ZS18" s="501">
        <f>VLOOKUP($B18,'Sintesi (CFI-TS)'!$C$30:$AE$57,22,FALSE)</f>
        <v>0</v>
      </c>
      <c r="ZT18" s="501">
        <f>VLOOKUP($B18,'Sintesi (CFI-TS)'!$C$30:$AE$57,22,FALSE)</f>
        <v>0</v>
      </c>
      <c r="ZU18" s="501">
        <f>VLOOKUP($B18,'Sintesi (CFI-TS)'!$C$30:$AE$57,22,FALSE)</f>
        <v>0</v>
      </c>
      <c r="ZV18" s="501">
        <f>VLOOKUP($B18,'Sintesi (CFI-TS)'!$C$30:$AE$57,22,FALSE)</f>
        <v>0</v>
      </c>
      <c r="ZW18" s="501">
        <f>VLOOKUP($B18,'Sintesi (CFI-TS)'!$C$30:$AE$57,22,FALSE)</f>
        <v>0</v>
      </c>
      <c r="ZX18" s="501">
        <f>VLOOKUP($B18,'Sintesi (CFI-TS)'!$C$30:$AE$57,22,FALSE)</f>
        <v>0</v>
      </c>
      <c r="ZY18" s="501">
        <f>VLOOKUP($B18,'Sintesi (CFI-TS)'!$C$30:$AE$57,22,FALSE)</f>
        <v>0</v>
      </c>
      <c r="ZZ18" s="501">
        <f>VLOOKUP($B18,'Sintesi (CFI-TS)'!$C$30:$AE$57,22,FALSE)</f>
        <v>0</v>
      </c>
      <c r="AAA18" s="501">
        <f>VLOOKUP($B18,'Sintesi (CFI-TS)'!$C$30:$AE$57,22,FALSE)</f>
        <v>0</v>
      </c>
      <c r="AAB18" s="501">
        <f>VLOOKUP($B18,'Sintesi (CFI-TS)'!$C$30:$AE$57,22,FALSE)</f>
        <v>0</v>
      </c>
      <c r="AAC18" s="501">
        <f>VLOOKUP($B18,'Sintesi (CFI-TS)'!$C$30:$AE$57,22,FALSE)</f>
        <v>0</v>
      </c>
      <c r="AAD18" s="501">
        <f>VLOOKUP($B18,'Sintesi (CFI-TS)'!$C$30:$AE$57,22,FALSE)</f>
        <v>0</v>
      </c>
      <c r="AAE18" s="501">
        <f>VLOOKUP($B18,'Sintesi (CFI-TS)'!$C$30:$AE$57,22,FALSE)</f>
        <v>0</v>
      </c>
      <c r="AAF18" s="501">
        <f>VLOOKUP($B18,'Sintesi (CFI-TS)'!$C$30:$AE$57,22,FALSE)</f>
        <v>0</v>
      </c>
      <c r="AAG18" s="501">
        <f>VLOOKUP($B18,'Sintesi (CFI-TS)'!$C$30:$AE$57,22,FALSE)</f>
        <v>0</v>
      </c>
      <c r="AAH18" s="501">
        <f>VLOOKUP($B18,'Sintesi (CFI-TS)'!$C$30:$AE$57,22,FALSE)</f>
        <v>0</v>
      </c>
      <c r="AAI18" s="501">
        <f>VLOOKUP($B18,'Sintesi (CFI-TS)'!$C$30:$AE$57,22,FALSE)</f>
        <v>0</v>
      </c>
      <c r="AAJ18" s="501">
        <f>VLOOKUP($B18,'Sintesi (CFI-TS)'!$C$30:$AE$57,22,FALSE)</f>
        <v>0</v>
      </c>
      <c r="AAK18" s="501">
        <f>VLOOKUP($B18,'Sintesi (CFI-TS)'!$C$30:$AE$57,22,FALSE)</f>
        <v>0</v>
      </c>
      <c r="AAL18" s="501">
        <f>VLOOKUP($B18,'Sintesi (CFI-TS)'!$C$30:$AE$57,22,FALSE)</f>
        <v>0</v>
      </c>
      <c r="AAM18" s="501">
        <f>VLOOKUP($B18,'Sintesi (CFI-TS)'!$C$30:$AE$57,22,FALSE)</f>
        <v>0</v>
      </c>
      <c r="AAN18" s="501">
        <f>VLOOKUP($B18,'Sintesi (CFI-TS)'!$C$30:$AE$57,22,FALSE)</f>
        <v>0</v>
      </c>
      <c r="AAO18" s="501">
        <f>VLOOKUP($B18,'Sintesi (CFI-TS)'!$C$30:$AE$57,22,FALSE)</f>
        <v>0</v>
      </c>
      <c r="AAP18" s="501">
        <f>VLOOKUP($B18,'Sintesi (CFI-TS)'!$C$30:$AE$57,22,FALSE)</f>
        <v>0</v>
      </c>
      <c r="AAQ18" s="501">
        <f>VLOOKUP($B18,'Sintesi (CFI-TS)'!$C$30:$AE$57,22,FALSE)</f>
        <v>0</v>
      </c>
      <c r="AAR18" s="501">
        <f>VLOOKUP($B18,'Sintesi (CFI-TS)'!$C$30:$AE$57,22,FALSE)</f>
        <v>0</v>
      </c>
      <c r="AAS18" s="501">
        <f>VLOOKUP($B18,'Sintesi (CFI-TS)'!$C$30:$AE$57,22,FALSE)</f>
        <v>0</v>
      </c>
      <c r="AAT18" s="501">
        <f>VLOOKUP($B18,'Sintesi (CFI-TS)'!$C$30:$AE$57,22,FALSE)</f>
        <v>0</v>
      </c>
      <c r="AAU18" s="501">
        <f>VLOOKUP($B18,'Sintesi (CFI-TS)'!$C$30:$AE$57,22,FALSE)</f>
        <v>0</v>
      </c>
      <c r="AAV18" s="501">
        <f>VLOOKUP($B18,'Sintesi (CFI-TS)'!$C$30:$AE$57,22,FALSE)</f>
        <v>0</v>
      </c>
      <c r="AAW18" s="501">
        <f>VLOOKUP($B18,'Sintesi (CFI-TS)'!$C$30:$AE$57,22,FALSE)</f>
        <v>0</v>
      </c>
      <c r="AAX18" s="501">
        <f>VLOOKUP($B18,'Sintesi (CFI-TS)'!$C$30:$AE$57,22,FALSE)</f>
        <v>0</v>
      </c>
      <c r="AAY18" s="501">
        <f>VLOOKUP($B18,'Sintesi (CFI-TS)'!$C$30:$AE$57,22,FALSE)</f>
        <v>0</v>
      </c>
      <c r="AAZ18" s="501">
        <f>VLOOKUP($B18,'Sintesi (CFI-TS)'!$C$30:$AE$57,22,FALSE)</f>
        <v>0</v>
      </c>
      <c r="ABA18" s="501">
        <f>VLOOKUP($B18,'Sintesi (CFI-TS)'!$C$30:$AE$57,22,FALSE)</f>
        <v>0</v>
      </c>
      <c r="ABB18" s="501">
        <f>VLOOKUP($B18,'Sintesi (CFI-TS)'!$C$30:$AE$57,22,FALSE)</f>
        <v>0</v>
      </c>
      <c r="ABC18" s="501">
        <f>VLOOKUP($B18,'Sintesi (CFI-TS)'!$C$30:$AE$57,22,FALSE)</f>
        <v>0</v>
      </c>
      <c r="ABD18" s="501">
        <f>VLOOKUP($B18,'Sintesi (CFI-TS)'!$C$30:$AE$57,22,FALSE)</f>
        <v>0</v>
      </c>
      <c r="ABE18" s="501">
        <f>VLOOKUP($B18,'Sintesi (CFI-TS)'!$C$30:$AE$57,22,FALSE)</f>
        <v>0</v>
      </c>
      <c r="ABF18" s="501">
        <f>VLOOKUP($B18,'Sintesi (CFI-TS)'!$C$30:$AE$57,22,FALSE)</f>
        <v>0</v>
      </c>
      <c r="ABG18" s="501">
        <f>VLOOKUP($B18,'Sintesi (CFI-TS)'!$C$30:$AE$57,22,FALSE)</f>
        <v>0</v>
      </c>
      <c r="ABH18" s="501">
        <f>VLOOKUP($B18,'Sintesi (CFI-TS)'!$C$30:$AE$57,22,FALSE)</f>
        <v>0</v>
      </c>
      <c r="ABI18" s="501">
        <f>VLOOKUP($B18,'Sintesi (CFI-TS)'!$C$30:$AE$57,22,FALSE)</f>
        <v>0</v>
      </c>
      <c r="ABJ18" s="501">
        <f>VLOOKUP($B18,'Sintesi (CFI-TS)'!$C$30:$AE$57,22,FALSE)</f>
        <v>0</v>
      </c>
      <c r="ABK18" s="501">
        <f>VLOOKUP($B18,'Sintesi (CFI-TS)'!$C$30:$AE$57,22,FALSE)</f>
        <v>0</v>
      </c>
      <c r="ABL18" s="501">
        <f>VLOOKUP($B18,'Sintesi (CFI-TS)'!$C$30:$AE$57,22,FALSE)</f>
        <v>0</v>
      </c>
      <c r="ABM18" s="501">
        <f>VLOOKUP($B18,'Sintesi (CFI-TS)'!$C$30:$AE$57,22,FALSE)</f>
        <v>0</v>
      </c>
      <c r="ABN18" s="501">
        <f>VLOOKUP($B18,'Sintesi (CFI-TS)'!$C$30:$AE$57,22,FALSE)</f>
        <v>0</v>
      </c>
      <c r="ABO18" s="501">
        <f>VLOOKUP($B18,'Sintesi (CFI-TS)'!$C$30:$AE$57,22,FALSE)</f>
        <v>0</v>
      </c>
      <c r="ABP18" s="501">
        <f>VLOOKUP($B18,'Sintesi (CFI-TS)'!$C$30:$AE$57,22,FALSE)</f>
        <v>0</v>
      </c>
      <c r="ABQ18" s="501">
        <f>VLOOKUP($B18,'Sintesi (CFI-TS)'!$C$30:$AE$57,22,FALSE)</f>
        <v>0</v>
      </c>
      <c r="ABR18" s="501">
        <f>VLOOKUP($B18,'Sintesi (CFI-TS)'!$C$30:$AE$57,22,FALSE)</f>
        <v>0</v>
      </c>
      <c r="ABS18" s="501">
        <f>VLOOKUP($B18,'Sintesi (CFI-TS)'!$C$30:$AE$57,22,FALSE)</f>
        <v>0</v>
      </c>
      <c r="ABT18" s="501">
        <f>VLOOKUP($B18,'Sintesi (CFI-TS)'!$C$30:$AE$57,22,FALSE)</f>
        <v>0</v>
      </c>
      <c r="ABU18" s="501">
        <f>VLOOKUP($B18,'Sintesi (CFI-TS)'!$C$30:$AE$57,22,FALSE)</f>
        <v>0</v>
      </c>
      <c r="ABV18" s="501">
        <f>VLOOKUP($B18,'Sintesi (CFI-TS)'!$C$30:$AE$57,22,FALSE)</f>
        <v>0</v>
      </c>
      <c r="ABW18" s="501">
        <f>VLOOKUP($B18,'Sintesi (CFI-TS)'!$C$30:$AE$57,22,FALSE)</f>
        <v>0</v>
      </c>
      <c r="ABX18" s="501">
        <f>VLOOKUP($B18,'Sintesi (CFI-TS)'!$C$30:$AE$57,22,FALSE)</f>
        <v>0</v>
      </c>
      <c r="ABY18" s="501">
        <f>VLOOKUP($B18,'Sintesi (CFI-TS)'!$C$30:$AE$57,22,FALSE)</f>
        <v>0</v>
      </c>
      <c r="ABZ18" s="501">
        <f>VLOOKUP($B18,'Sintesi (CFI-TS)'!$C$30:$AE$57,22,FALSE)</f>
        <v>0</v>
      </c>
      <c r="ACA18" s="501">
        <f>VLOOKUP($B18,'Sintesi (CFI-TS)'!$C$30:$AE$57,22,FALSE)</f>
        <v>0</v>
      </c>
      <c r="ACB18" s="501">
        <f>VLOOKUP($B18,'Sintesi (CFI-TS)'!$C$30:$AE$57,22,FALSE)</f>
        <v>0</v>
      </c>
      <c r="ACC18" s="501">
        <f>VLOOKUP($B18,'Sintesi (CFI-TS)'!$C$30:$AE$57,22,FALSE)</f>
        <v>0</v>
      </c>
      <c r="ACD18" s="501">
        <f>VLOOKUP($B18,'Sintesi (CFI-TS)'!$C$30:$AE$57,22,FALSE)</f>
        <v>0</v>
      </c>
      <c r="ACE18" s="501"/>
      <c r="ACF18" s="501"/>
      <c r="ACG18" s="501"/>
      <c r="ACH18" s="86"/>
      <c r="ACI18" s="88">
        <v>0</v>
      </c>
      <c r="ACJ18" s="87">
        <v>43271</v>
      </c>
      <c r="ACK18" s="89">
        <v>43315</v>
      </c>
      <c r="ACL18" s="80">
        <v>13</v>
      </c>
      <c r="ACM18" s="80">
        <v>14</v>
      </c>
      <c r="ACN18" s="80">
        <v>15</v>
      </c>
      <c r="ACO18" s="80">
        <v>15</v>
      </c>
      <c r="ACP18" s="80">
        <v>15</v>
      </c>
      <c r="ACQ18" s="80">
        <v>19</v>
      </c>
      <c r="ACR18" s="80">
        <v>21</v>
      </c>
      <c r="ACS18" s="80">
        <v>23</v>
      </c>
      <c r="ACT18" s="80">
        <v>25</v>
      </c>
      <c r="ACU18" s="80">
        <v>25</v>
      </c>
      <c r="ACV18" s="80">
        <v>25</v>
      </c>
      <c r="ACW18" s="80">
        <v>25</v>
      </c>
      <c r="ACX18" s="80">
        <v>27</v>
      </c>
      <c r="ACY18" s="80">
        <v>29</v>
      </c>
      <c r="ACZ18" s="80">
        <v>29</v>
      </c>
      <c r="ADA18" s="80">
        <v>29</v>
      </c>
      <c r="ADB18" s="80">
        <v>29</v>
      </c>
      <c r="ADC18" s="80">
        <v>29</v>
      </c>
      <c r="ADD18" s="80">
        <v>29</v>
      </c>
      <c r="ADE18" s="80">
        <v>29</v>
      </c>
      <c r="ADF18" s="80">
        <v>29</v>
      </c>
      <c r="ADG18" s="80">
        <v>29</v>
      </c>
      <c r="ADH18" s="80">
        <v>29</v>
      </c>
      <c r="ADI18" s="80">
        <v>29</v>
      </c>
      <c r="ADJ18" s="80">
        <v>29</v>
      </c>
      <c r="ADK18" s="80">
        <v>29</v>
      </c>
      <c r="ADL18" s="80">
        <v>29</v>
      </c>
      <c r="ADM18" s="80">
        <v>29</v>
      </c>
      <c r="ADN18" s="80">
        <v>29</v>
      </c>
      <c r="ADO18" s="80">
        <v>29</v>
      </c>
      <c r="ADP18" s="80">
        <v>29</v>
      </c>
      <c r="ADQ18" s="80">
        <v>29</v>
      </c>
      <c r="ADR18" s="80">
        <v>29</v>
      </c>
      <c r="ADS18" s="80">
        <v>29</v>
      </c>
      <c r="ADT18" s="80">
        <v>29</v>
      </c>
      <c r="ADU18" s="80">
        <v>29</v>
      </c>
      <c r="ADV18" s="80">
        <v>29</v>
      </c>
      <c r="ADW18" s="80">
        <v>29</v>
      </c>
      <c r="ADX18" s="80">
        <v>29</v>
      </c>
      <c r="ADY18" s="80">
        <v>29</v>
      </c>
      <c r="ADZ18" s="80">
        <v>29</v>
      </c>
      <c r="AEA18" s="80">
        <v>29</v>
      </c>
      <c r="AEB18" s="80">
        <v>29</v>
      </c>
      <c r="AEC18" s="80">
        <v>29</v>
      </c>
      <c r="AED18" s="80">
        <v>29</v>
      </c>
      <c r="AEE18" s="80">
        <v>0</v>
      </c>
      <c r="AEF18" s="80">
        <v>0</v>
      </c>
      <c r="AEG18" s="80">
        <v>0</v>
      </c>
      <c r="AEH18" s="80">
        <v>0</v>
      </c>
      <c r="AEI18" s="80">
        <v>0</v>
      </c>
      <c r="AEJ18" s="80">
        <v>0</v>
      </c>
      <c r="AEK18" s="80">
        <v>0</v>
      </c>
      <c r="AEL18" s="80">
        <v>0</v>
      </c>
      <c r="AEM18" s="80">
        <v>0</v>
      </c>
      <c r="AEN18" s="80">
        <v>0</v>
      </c>
      <c r="AEO18" s="80">
        <v>0</v>
      </c>
      <c r="AEP18" s="80">
        <v>0</v>
      </c>
      <c r="AEQ18" s="80">
        <v>0</v>
      </c>
      <c r="AER18" s="80">
        <v>0</v>
      </c>
      <c r="AES18" s="80">
        <v>0</v>
      </c>
      <c r="AET18" s="80">
        <v>0</v>
      </c>
      <c r="AEU18" s="80">
        <v>0</v>
      </c>
      <c r="AEV18" s="80">
        <v>0</v>
      </c>
      <c r="AEW18" s="80">
        <v>0</v>
      </c>
      <c r="AEX18" s="80">
        <v>0</v>
      </c>
      <c r="AEY18" s="80">
        <v>0</v>
      </c>
      <c r="AEZ18" s="80">
        <v>0</v>
      </c>
      <c r="AFA18" s="80">
        <v>0</v>
      </c>
      <c r="AFB18" s="80">
        <v>0</v>
      </c>
      <c r="AFC18" s="80">
        <v>0</v>
      </c>
      <c r="AFD18" s="80">
        <v>0</v>
      </c>
      <c r="AFE18" s="80">
        <v>0</v>
      </c>
      <c r="AFF18" s="80">
        <v>0</v>
      </c>
      <c r="AFG18" s="80">
        <v>0</v>
      </c>
      <c r="AFH18" s="80">
        <v>0</v>
      </c>
      <c r="AFI18" s="80">
        <v>0</v>
      </c>
      <c r="AFJ18" s="80">
        <v>0</v>
      </c>
      <c r="AFK18" s="80">
        <v>0</v>
      </c>
      <c r="AFL18" s="80">
        <v>0</v>
      </c>
      <c r="AFM18" s="80">
        <v>0</v>
      </c>
      <c r="AFN18" s="80">
        <v>0</v>
      </c>
      <c r="AFO18" s="80">
        <v>0</v>
      </c>
      <c r="AFP18" s="80">
        <v>0</v>
      </c>
      <c r="AFQ18" s="80">
        <v>0</v>
      </c>
      <c r="AFR18" s="80">
        <v>0</v>
      </c>
      <c r="AFS18" s="80">
        <v>0</v>
      </c>
      <c r="AFT18" s="80">
        <v>0</v>
      </c>
      <c r="AFU18" s="80">
        <v>0</v>
      </c>
      <c r="AFV18" s="80">
        <v>0</v>
      </c>
      <c r="AFW18" s="80">
        <v>0</v>
      </c>
      <c r="AFX18" s="80">
        <v>0</v>
      </c>
      <c r="AFY18" s="80">
        <v>0</v>
      </c>
      <c r="AFZ18" s="80">
        <v>0</v>
      </c>
      <c r="AGA18" s="80">
        <v>0</v>
      </c>
      <c r="AGB18" s="80">
        <v>0</v>
      </c>
      <c r="AGC18" s="80">
        <v>0</v>
      </c>
      <c r="AGD18" s="80">
        <v>0</v>
      </c>
      <c r="AGE18" s="80">
        <v>0</v>
      </c>
      <c r="AGF18" s="80">
        <v>0</v>
      </c>
      <c r="AGG18" s="80">
        <v>0</v>
      </c>
      <c r="AGH18" s="80">
        <v>0</v>
      </c>
      <c r="AGI18" s="80"/>
      <c r="AGJ18" s="80"/>
      <c r="AGK18" s="80"/>
      <c r="AGL18" s="80"/>
      <c r="AGM18" s="80"/>
    </row>
    <row r="19" spans="1:871" s="104" customFormat="1">
      <c r="A19" s="74" t="str">
        <f>IF('Sintesi (CFI-TS)'!B43&lt;&gt;"",'Sintesi (CFI-TS)'!B43,"")</f>
        <v>P59-Deploy &amp; Change CRMT</v>
      </c>
      <c r="B19" s="145" t="str">
        <f>IF('Sintesi (CFI-TS)'!C43&lt;&gt;"",'Sintesi (CFI-TS)'!C43,"")</f>
        <v>AO004511_YYY69</v>
      </c>
      <c r="C19" s="74" t="str">
        <f>IF('Sintesi (CFI-TS)'!N43&lt;&gt;"",'Sintesi (CFI-TS)'!N43,"")</f>
        <v>Subentro_Combinato</v>
      </c>
      <c r="D19" s="75">
        <f>'Sintesi (CFI-TS)'!W43</f>
        <v>5</v>
      </c>
      <c r="E19" s="75">
        <f>'Sintesi (CFI-TS)'!X43</f>
        <v>0</v>
      </c>
      <c r="F19" s="75">
        <f>'Sintesi (CFI-TS)'!Y43</f>
        <v>5</v>
      </c>
      <c r="G19" s="175">
        <v>1</v>
      </c>
      <c r="H19" s="183">
        <v>43271</v>
      </c>
      <c r="I19" s="183">
        <v>43315</v>
      </c>
      <c r="J19" s="78">
        <f t="shared" si="123"/>
        <v>33</v>
      </c>
      <c r="K19" s="78">
        <v>0</v>
      </c>
      <c r="L19" s="79">
        <f t="shared" si="122"/>
        <v>0.15151515151515152</v>
      </c>
      <c r="M19" s="80">
        <v>1</v>
      </c>
      <c r="N19" s="80">
        <v>2</v>
      </c>
      <c r="O19" s="80">
        <v>2</v>
      </c>
      <c r="P19" s="80">
        <v>2</v>
      </c>
      <c r="Q19" s="80">
        <v>2</v>
      </c>
      <c r="R19" s="80">
        <v>3</v>
      </c>
      <c r="S19" s="80">
        <v>3</v>
      </c>
      <c r="T19" s="80">
        <v>3</v>
      </c>
      <c r="U19" s="80">
        <v>3</v>
      </c>
      <c r="V19" s="80">
        <v>3</v>
      </c>
      <c r="W19" s="80">
        <v>3</v>
      </c>
      <c r="X19" s="80">
        <v>3</v>
      </c>
      <c r="Y19" s="80">
        <v>4</v>
      </c>
      <c r="Z19" s="80">
        <v>4</v>
      </c>
      <c r="AA19" s="80">
        <v>4</v>
      </c>
      <c r="AB19" s="80">
        <v>5</v>
      </c>
      <c r="AC19" s="80">
        <v>5</v>
      </c>
      <c r="AD19" s="80">
        <v>5</v>
      </c>
      <c r="AE19" s="80">
        <v>5</v>
      </c>
      <c r="AF19" s="80">
        <v>5</v>
      </c>
      <c r="AG19" s="80">
        <v>5</v>
      </c>
      <c r="AH19" s="80">
        <v>5</v>
      </c>
      <c r="AI19" s="80">
        <v>5</v>
      </c>
      <c r="AJ19" s="80">
        <v>5</v>
      </c>
      <c r="AK19" s="80">
        <v>5</v>
      </c>
      <c r="AL19" s="80">
        <v>5</v>
      </c>
      <c r="AM19" s="80">
        <v>5</v>
      </c>
      <c r="AN19" s="80">
        <v>5</v>
      </c>
      <c r="AO19" s="80">
        <v>5</v>
      </c>
      <c r="AP19" s="80">
        <v>5</v>
      </c>
      <c r="AQ19" s="80">
        <v>5</v>
      </c>
      <c r="AR19" s="80">
        <v>5</v>
      </c>
      <c r="AS19" s="80">
        <v>5</v>
      </c>
      <c r="AT19" s="80">
        <v>5</v>
      </c>
      <c r="AU19" s="80">
        <v>5</v>
      </c>
      <c r="AV19" s="80">
        <v>5</v>
      </c>
      <c r="AW19" s="80">
        <v>5</v>
      </c>
      <c r="AX19" s="80">
        <v>5</v>
      </c>
      <c r="AY19" s="80">
        <v>5</v>
      </c>
      <c r="AZ19" s="80">
        <v>5</v>
      </c>
      <c r="BA19" s="80">
        <v>5</v>
      </c>
      <c r="BB19" s="80">
        <v>5</v>
      </c>
      <c r="BC19" s="80">
        <v>5</v>
      </c>
      <c r="BD19" s="80">
        <v>5</v>
      </c>
      <c r="BE19" s="80">
        <v>5</v>
      </c>
      <c r="BF19" s="80">
        <v>0</v>
      </c>
      <c r="BG19" s="80">
        <v>0</v>
      </c>
      <c r="BH19" s="80">
        <v>0</v>
      </c>
      <c r="BI19" s="80">
        <v>0</v>
      </c>
      <c r="BJ19" s="80">
        <v>0</v>
      </c>
      <c r="BK19" s="80">
        <v>0</v>
      </c>
      <c r="BL19" s="80">
        <v>0</v>
      </c>
      <c r="BM19" s="80">
        <v>0</v>
      </c>
      <c r="BN19" s="80">
        <v>0</v>
      </c>
      <c r="BO19" s="80">
        <v>0</v>
      </c>
      <c r="BP19" s="80">
        <v>0</v>
      </c>
      <c r="BQ19" s="80">
        <v>0</v>
      </c>
      <c r="BR19" s="80">
        <v>0</v>
      </c>
      <c r="BS19" s="80">
        <v>0</v>
      </c>
      <c r="BT19" s="80">
        <v>0</v>
      </c>
      <c r="BU19" s="80">
        <v>0</v>
      </c>
      <c r="BV19" s="80">
        <v>0</v>
      </c>
      <c r="BW19" s="80">
        <v>0</v>
      </c>
      <c r="BX19" s="80">
        <v>0</v>
      </c>
      <c r="BY19" s="80">
        <v>0</v>
      </c>
      <c r="BZ19" s="80">
        <v>0</v>
      </c>
      <c r="CA19" s="80">
        <v>0</v>
      </c>
      <c r="CB19" s="80">
        <v>0</v>
      </c>
      <c r="CC19" s="80">
        <v>0</v>
      </c>
      <c r="CD19" s="80">
        <v>0</v>
      </c>
      <c r="CE19" s="80">
        <v>0</v>
      </c>
      <c r="CF19" s="80">
        <v>0</v>
      </c>
      <c r="CG19" s="80">
        <v>0</v>
      </c>
      <c r="CH19" s="80">
        <v>0</v>
      </c>
      <c r="CI19" s="80">
        <v>0</v>
      </c>
      <c r="CJ19" s="80">
        <v>0</v>
      </c>
      <c r="CK19" s="80">
        <v>0</v>
      </c>
      <c r="CL19" s="80">
        <v>0</v>
      </c>
      <c r="CM19" s="80">
        <v>0</v>
      </c>
      <c r="CN19" s="80">
        <v>0</v>
      </c>
      <c r="CO19" s="80">
        <v>0</v>
      </c>
      <c r="CP19" s="80">
        <v>0</v>
      </c>
      <c r="CQ19" s="80">
        <v>0</v>
      </c>
      <c r="CR19" s="80">
        <v>0</v>
      </c>
      <c r="CS19" s="80">
        <v>0</v>
      </c>
      <c r="CT19" s="80">
        <v>0</v>
      </c>
      <c r="CU19" s="80">
        <v>0</v>
      </c>
      <c r="CV19" s="80">
        <v>0</v>
      </c>
      <c r="CW19" s="80">
        <v>0</v>
      </c>
      <c r="CX19" s="80">
        <v>0</v>
      </c>
      <c r="CY19" s="80">
        <v>0</v>
      </c>
      <c r="CZ19" s="80">
        <v>0</v>
      </c>
      <c r="DA19" s="80">
        <v>0</v>
      </c>
      <c r="DB19" s="80">
        <v>0</v>
      </c>
      <c r="DC19" s="80">
        <v>0</v>
      </c>
      <c r="DD19" s="80">
        <v>0</v>
      </c>
      <c r="DE19" s="80">
        <v>0</v>
      </c>
      <c r="DF19" s="80">
        <v>0</v>
      </c>
      <c r="DG19" s="80">
        <v>0</v>
      </c>
      <c r="DH19" s="80">
        <v>0</v>
      </c>
      <c r="DI19" s="80">
        <v>0</v>
      </c>
      <c r="DJ19" s="80"/>
      <c r="DK19" s="80"/>
      <c r="DL19" s="80"/>
      <c r="DM19" s="80"/>
      <c r="DN19" s="80"/>
      <c r="DO19" s="80"/>
      <c r="DP19" s="318">
        <v>0</v>
      </c>
      <c r="DQ19" s="318">
        <v>0</v>
      </c>
      <c r="DR19" s="318">
        <v>0</v>
      </c>
      <c r="DS19" s="318">
        <v>0</v>
      </c>
      <c r="DT19" s="318">
        <v>0</v>
      </c>
      <c r="DU19" s="318">
        <v>0</v>
      </c>
      <c r="DV19" s="318">
        <v>0</v>
      </c>
      <c r="DW19" s="318">
        <v>0</v>
      </c>
      <c r="DX19" s="318">
        <v>0</v>
      </c>
      <c r="DY19" s="318">
        <v>0</v>
      </c>
      <c r="DZ19" s="318">
        <v>0</v>
      </c>
      <c r="EA19" s="318">
        <v>0</v>
      </c>
      <c r="EB19" s="318">
        <v>0</v>
      </c>
      <c r="EC19" s="318">
        <v>0</v>
      </c>
      <c r="ED19" s="318">
        <v>0</v>
      </c>
      <c r="EE19" s="318">
        <v>0</v>
      </c>
      <c r="EF19" s="318">
        <v>0</v>
      </c>
      <c r="EG19" s="318">
        <v>0</v>
      </c>
      <c r="EH19" s="318">
        <v>0</v>
      </c>
      <c r="EI19" s="318">
        <v>0</v>
      </c>
      <c r="EJ19" s="318">
        <v>0</v>
      </c>
      <c r="EK19" s="318">
        <v>0</v>
      </c>
      <c r="EL19" s="318">
        <v>0</v>
      </c>
      <c r="EM19" s="318">
        <f>VLOOKUP($B19,'Sintesi (CFI-TS)'!$C$30:$AE$57,25,FALSE)</f>
        <v>0</v>
      </c>
      <c r="EN19" s="318">
        <f>VLOOKUP($B19,'Sintesi (CFI-TS)'!$C$30:$AE$57,25,FALSE)</f>
        <v>0</v>
      </c>
      <c r="EO19" s="318">
        <f>VLOOKUP($B19,'Sintesi (CFI-TS)'!$C$30:$AE$57,25,FALSE)</f>
        <v>0</v>
      </c>
      <c r="EP19" s="318">
        <f>VLOOKUP($B19,'Sintesi (CFI-TS)'!$C$30:$AE$57,25,FALSE)</f>
        <v>0</v>
      </c>
      <c r="EQ19" s="318">
        <f>VLOOKUP($B19,'Sintesi (CFI-TS)'!$C$30:$AE$57,25,FALSE)</f>
        <v>0</v>
      </c>
      <c r="ER19" s="318">
        <f>VLOOKUP($B19,'Sintesi (CFI-TS)'!$C$30:$AE$57,25,FALSE)</f>
        <v>0</v>
      </c>
      <c r="ES19" s="318">
        <f>VLOOKUP($B19,'Sintesi (CFI-TS)'!$C$30:$AE$57,25,FALSE)</f>
        <v>0</v>
      </c>
      <c r="ET19" s="318">
        <f>VLOOKUP($B19,'Sintesi (CFI-TS)'!$C$30:$AE$57,25,FALSE)</f>
        <v>0</v>
      </c>
      <c r="EU19" s="318">
        <f>VLOOKUP($B19,'Sintesi (CFI-TS)'!$C$30:$AE$57,25,FALSE)</f>
        <v>0</v>
      </c>
      <c r="EV19" s="318">
        <f>VLOOKUP($B19,'Sintesi (CFI-TS)'!$C$30:$AE$57,25,FALSE)</f>
        <v>0</v>
      </c>
      <c r="EW19" s="318">
        <f>VLOOKUP($B19,'Sintesi (CFI-TS)'!$C$30:$AE$57,25,FALSE)</f>
        <v>0</v>
      </c>
      <c r="EX19" s="318">
        <f>VLOOKUP($B19,'Sintesi (CFI-TS)'!$C$30:$AE$57,25,FALSE)</f>
        <v>0</v>
      </c>
      <c r="EY19" s="318">
        <f>VLOOKUP($B19,'Sintesi (CFI-TS)'!$C$30:$AE$57,25,FALSE)</f>
        <v>0</v>
      </c>
      <c r="EZ19" s="318">
        <f>VLOOKUP($B19,'Sintesi (CFI-TS)'!$C$30:$AE$57,25,FALSE)</f>
        <v>0</v>
      </c>
      <c r="FA19" s="318">
        <f>VLOOKUP($B19,'Sintesi (CFI-TS)'!$C$30:$AE$57,25,FALSE)</f>
        <v>0</v>
      </c>
      <c r="FB19" s="318">
        <f>VLOOKUP($B19,'Sintesi (CFI-TS)'!$C$30:$AE$57,25,FALSE)</f>
        <v>0</v>
      </c>
      <c r="FC19" s="318">
        <f>VLOOKUP($B19,'Sintesi (CFI-TS)'!$C$30:$AE$57,25,FALSE)</f>
        <v>0</v>
      </c>
      <c r="FD19" s="318">
        <f>VLOOKUP($B19,'Sintesi (CFI-TS)'!$C$30:$AE$57,25,FALSE)</f>
        <v>0</v>
      </c>
      <c r="FE19" s="318">
        <f>VLOOKUP($B19,'Sintesi (CFI-TS)'!$C$30:$AE$57,25,FALSE)</f>
        <v>0</v>
      </c>
      <c r="FF19" s="318">
        <f>VLOOKUP($B19,'Sintesi (CFI-TS)'!$C$30:$AE$57,25,FALSE)</f>
        <v>0</v>
      </c>
      <c r="FG19" s="318">
        <f>VLOOKUP($B19,'Sintesi (CFI-TS)'!$C$30:$AE$57,25,FALSE)</f>
        <v>0</v>
      </c>
      <c r="FH19" s="318">
        <f>VLOOKUP($B19,'Sintesi (CFI-TS)'!$C$30:$AE$57,25,FALSE)</f>
        <v>0</v>
      </c>
      <c r="FI19" s="318">
        <f>VLOOKUP($B19,'Sintesi (CFI-TS)'!$C$30:$AE$57,25,FALSE)</f>
        <v>0</v>
      </c>
      <c r="FJ19" s="318">
        <f>VLOOKUP($B19,'Sintesi (CFI-TS)'!$C$30:$AE$57,25,FALSE)</f>
        <v>0</v>
      </c>
      <c r="FK19" s="318">
        <f>VLOOKUP($B19,'Sintesi (CFI-TS)'!$C$30:$AE$57,25,FALSE)</f>
        <v>0</v>
      </c>
      <c r="FL19" s="318">
        <f>VLOOKUP($B19,'Sintesi (CFI-TS)'!$C$30:$AE$57,25,FALSE)</f>
        <v>0</v>
      </c>
      <c r="FM19" s="318">
        <f>VLOOKUP($B19,'Sintesi (CFI-TS)'!$C$30:$AE$57,25,FALSE)</f>
        <v>0</v>
      </c>
      <c r="FN19" s="318">
        <f>VLOOKUP($B19,'Sintesi (CFI-TS)'!$C$30:$AE$57,25,FALSE)</f>
        <v>0</v>
      </c>
      <c r="FO19" s="318">
        <f>VLOOKUP($B19,'Sintesi (CFI-TS)'!$C$30:$AE$57,25,FALSE)</f>
        <v>0</v>
      </c>
      <c r="FP19" s="318">
        <f>VLOOKUP($B19,'Sintesi (CFI-TS)'!$C$30:$AE$57,25,FALSE)</f>
        <v>0</v>
      </c>
      <c r="FQ19" s="318">
        <f>VLOOKUP($B19,'Sintesi (CFI-TS)'!$C$30:$AE$57,25,FALSE)</f>
        <v>0</v>
      </c>
      <c r="FR19" s="318">
        <f>VLOOKUP($B19,'Sintesi (CFI-TS)'!$C$30:$AE$57,25,FALSE)</f>
        <v>0</v>
      </c>
      <c r="FS19" s="318">
        <f>VLOOKUP($B19,'Sintesi (CFI-TS)'!$C$30:$AE$57,25,FALSE)</f>
        <v>0</v>
      </c>
      <c r="FT19" s="318">
        <f>VLOOKUP($B19,'Sintesi (CFI-TS)'!$C$30:$AE$57,25,FALSE)</f>
        <v>0</v>
      </c>
      <c r="FU19" s="318">
        <f>VLOOKUP($B19,'Sintesi (CFI-TS)'!$C$30:$AE$57,25,FALSE)</f>
        <v>0</v>
      </c>
      <c r="FV19" s="318">
        <f>VLOOKUP($B19,'Sintesi (CFI-TS)'!$C$30:$AE$57,25,FALSE)</f>
        <v>0</v>
      </c>
      <c r="FW19" s="318">
        <f>VLOOKUP($B19,'Sintesi (CFI-TS)'!$C$30:$AE$57,25,FALSE)</f>
        <v>0</v>
      </c>
      <c r="FX19" s="318">
        <f>VLOOKUP($B19,'Sintesi (CFI-TS)'!$C$30:$AE$57,25,FALSE)</f>
        <v>0</v>
      </c>
      <c r="FY19" s="318">
        <f>VLOOKUP($B19,'Sintesi (CFI-TS)'!$C$30:$AE$57,25,FALSE)</f>
        <v>0</v>
      </c>
      <c r="FZ19" s="318">
        <f>VLOOKUP($B19,'Sintesi (CFI-TS)'!$C$30:$AE$57,25,FALSE)</f>
        <v>0</v>
      </c>
      <c r="GA19" s="318">
        <f>VLOOKUP($B19,'Sintesi (CFI-TS)'!$C$30:$AE$57,25,FALSE)</f>
        <v>0</v>
      </c>
      <c r="GB19" s="318">
        <f>VLOOKUP($B19,'Sintesi (CFI-TS)'!$C$30:$AE$57,25,FALSE)</f>
        <v>0</v>
      </c>
      <c r="GC19" s="318">
        <f>VLOOKUP($B19,'Sintesi (CFI-TS)'!$C$30:$AE$57,25,FALSE)</f>
        <v>0</v>
      </c>
      <c r="GD19" s="318">
        <f>VLOOKUP($B19,'Sintesi (CFI-TS)'!$C$30:$AE$57,25,FALSE)</f>
        <v>0</v>
      </c>
      <c r="GE19" s="318">
        <f>VLOOKUP($B19,'Sintesi (CFI-TS)'!$C$30:$AE$57,25,FALSE)</f>
        <v>0</v>
      </c>
      <c r="GF19" s="318">
        <f>VLOOKUP($B19,'Sintesi (CFI-TS)'!$C$30:$AE$57,25,FALSE)</f>
        <v>0</v>
      </c>
      <c r="GG19" s="318">
        <f>VLOOKUP($B19,'Sintesi (CFI-TS)'!$C$30:$AE$57,25,FALSE)</f>
        <v>0</v>
      </c>
      <c r="GH19" s="318">
        <f>VLOOKUP($B19,'Sintesi (CFI-TS)'!$C$30:$AE$57,25,FALSE)</f>
        <v>0</v>
      </c>
      <c r="GI19" s="318">
        <f>VLOOKUP($B19,'Sintesi (CFI-TS)'!$C$30:$AE$57,25,FALSE)</f>
        <v>0</v>
      </c>
      <c r="GJ19" s="318">
        <f>VLOOKUP($B19,'Sintesi (CFI-TS)'!$C$30:$AE$57,25,FALSE)</f>
        <v>0</v>
      </c>
      <c r="GK19" s="318">
        <f>VLOOKUP($B19,'Sintesi (CFI-TS)'!$C$30:$AE$57,25,FALSE)</f>
        <v>0</v>
      </c>
      <c r="GL19" s="318">
        <f>VLOOKUP($B19,'Sintesi (CFI-TS)'!$C$30:$AE$57,25,FALSE)</f>
        <v>0</v>
      </c>
      <c r="GM19" s="318">
        <f>VLOOKUP($B19,'Sintesi (CFI-TS)'!$C$30:$AE$57,25,FALSE)</f>
        <v>0</v>
      </c>
      <c r="GN19" s="318">
        <f>VLOOKUP($B19,'Sintesi (CFI-TS)'!$C$30:$AE$57,25,FALSE)</f>
        <v>0</v>
      </c>
      <c r="GO19" s="318">
        <f>VLOOKUP($B19,'Sintesi (CFI-TS)'!$C$30:$AE$57,25,FALSE)</f>
        <v>0</v>
      </c>
      <c r="GP19" s="318">
        <f>VLOOKUP($B19,'Sintesi (CFI-TS)'!$C$30:$AE$57,25,FALSE)</f>
        <v>0</v>
      </c>
      <c r="GQ19" s="318">
        <f>VLOOKUP($B19,'Sintesi (CFI-TS)'!$C$30:$AE$57,25,FALSE)</f>
        <v>0</v>
      </c>
      <c r="GR19" s="318">
        <f>VLOOKUP($B19,'Sintesi (CFI-TS)'!$C$30:$AE$57,25,FALSE)</f>
        <v>0</v>
      </c>
      <c r="GS19" s="318">
        <f>VLOOKUP($B19,'Sintesi (CFI-TS)'!$C$30:$AE$57,25,FALSE)</f>
        <v>0</v>
      </c>
      <c r="GT19" s="318">
        <f>VLOOKUP($B19,'Sintesi (CFI-TS)'!$C$30:$AE$57,25,FALSE)</f>
        <v>0</v>
      </c>
      <c r="GU19" s="318">
        <f>VLOOKUP($B19,'Sintesi (CFI-TS)'!$C$30:$AE$57,25,FALSE)</f>
        <v>0</v>
      </c>
      <c r="GV19" s="318">
        <f>VLOOKUP($B19,'Sintesi (CFI-TS)'!$C$30:$AE$57,25,FALSE)</f>
        <v>0</v>
      </c>
      <c r="GW19" s="318">
        <f>VLOOKUP($B19,'Sintesi (CFI-TS)'!$C$30:$AE$57,25,FALSE)</f>
        <v>0</v>
      </c>
      <c r="GX19" s="318">
        <f>VLOOKUP($B19,'Sintesi (CFI-TS)'!$C$30:$AE$57,25,FALSE)</f>
        <v>0</v>
      </c>
      <c r="GY19" s="318">
        <f>VLOOKUP($B19,'Sintesi (CFI-TS)'!$C$30:$AE$57,25,FALSE)</f>
        <v>0</v>
      </c>
      <c r="GZ19" s="318">
        <f>VLOOKUP($B19,'Sintesi (CFI-TS)'!$C$30:$AE$57,25,FALSE)</f>
        <v>0</v>
      </c>
      <c r="HA19" s="318">
        <f>VLOOKUP($B19,'Sintesi (CFI-TS)'!$C$30:$AE$57,25,FALSE)</f>
        <v>0</v>
      </c>
      <c r="HB19" s="318">
        <f>VLOOKUP($B19,'Sintesi (CFI-TS)'!$C$30:$AE$57,25,FALSE)</f>
        <v>0</v>
      </c>
      <c r="HC19" s="318">
        <f>VLOOKUP($B19,'Sintesi (CFI-TS)'!$C$30:$AE$57,25,FALSE)</f>
        <v>0</v>
      </c>
      <c r="HD19" s="318">
        <f>VLOOKUP($B19,'Sintesi (CFI-TS)'!$C$30:$AE$57,25,FALSE)</f>
        <v>0</v>
      </c>
      <c r="HE19" s="318">
        <f>VLOOKUP($B19,'Sintesi (CFI-TS)'!$C$30:$AE$57,25,FALSE)</f>
        <v>0</v>
      </c>
      <c r="HF19" s="318">
        <f>VLOOKUP($B19,'Sintesi (CFI-TS)'!$C$30:$AE$57,25,FALSE)</f>
        <v>0</v>
      </c>
      <c r="HG19" s="318">
        <f>VLOOKUP($B19,'Sintesi (CFI-TS)'!$C$30:$AE$57,25,FALSE)</f>
        <v>0</v>
      </c>
      <c r="HH19" s="318">
        <f>VLOOKUP($B19,'Sintesi (CFI-TS)'!$C$30:$AE$57,25,FALSE)</f>
        <v>0</v>
      </c>
      <c r="HI19" s="318">
        <f>VLOOKUP($B19,'Sintesi (CFI-TS)'!$C$30:$AE$57,25,FALSE)</f>
        <v>0</v>
      </c>
      <c r="HJ19" s="318">
        <f>VLOOKUP($B19,'Sintesi (CFI-TS)'!$C$30:$AE$57,25,FALSE)</f>
        <v>0</v>
      </c>
      <c r="HK19" s="318">
        <f>VLOOKUP($B19,'Sintesi (CFI-TS)'!$C$30:$AE$57,25,FALSE)</f>
        <v>0</v>
      </c>
      <c r="HL19" s="318">
        <f>VLOOKUP($B19,'Sintesi (CFI-TS)'!$C$30:$AE$57,25,FALSE)</f>
        <v>0</v>
      </c>
      <c r="HM19" s="318">
        <f>VLOOKUP($B19,'Sintesi (CFI-TS)'!$C$30:$AE$57,25,FALSE)</f>
        <v>0</v>
      </c>
      <c r="HN19" s="318">
        <f>VLOOKUP($B19,'Sintesi (CFI-TS)'!$C$30:$AE$57,25,FALSE)</f>
        <v>0</v>
      </c>
      <c r="HO19" s="318">
        <f>VLOOKUP($B19,'Sintesi (CFI-TS)'!$C$30:$AE$57,25,FALSE)</f>
        <v>0</v>
      </c>
      <c r="HP19" s="318"/>
      <c r="HQ19" s="318"/>
      <c r="HR19" s="318"/>
      <c r="HS19" s="319">
        <v>0</v>
      </c>
      <c r="HT19" s="319">
        <v>0</v>
      </c>
      <c r="HU19" s="319">
        <v>0</v>
      </c>
      <c r="HV19" s="319">
        <v>0</v>
      </c>
      <c r="HW19" s="319">
        <v>0</v>
      </c>
      <c r="HX19" s="319">
        <v>0</v>
      </c>
      <c r="HY19" s="319">
        <v>0</v>
      </c>
      <c r="HZ19" s="319">
        <v>0</v>
      </c>
      <c r="IA19" s="319">
        <v>0</v>
      </c>
      <c r="IB19" s="319">
        <v>0</v>
      </c>
      <c r="IC19" s="319">
        <v>0</v>
      </c>
      <c r="ID19" s="319">
        <v>0</v>
      </c>
      <c r="IE19" s="319">
        <v>0</v>
      </c>
      <c r="IF19" s="319">
        <v>0</v>
      </c>
      <c r="IG19" s="319">
        <v>0</v>
      </c>
      <c r="IH19" s="319">
        <v>0</v>
      </c>
      <c r="II19" s="319">
        <v>0</v>
      </c>
      <c r="IJ19" s="319">
        <v>0</v>
      </c>
      <c r="IK19" s="319">
        <v>0</v>
      </c>
      <c r="IL19" s="319">
        <v>0</v>
      </c>
      <c r="IM19" s="319">
        <v>0</v>
      </c>
      <c r="IN19" s="319">
        <v>0</v>
      </c>
      <c r="IO19" s="319">
        <v>0</v>
      </c>
      <c r="IP19" s="319">
        <f>VLOOKUP($B19,'Sintesi (CFI-TS)'!$C$30:$AE$57,27,FALSE)</f>
        <v>0</v>
      </c>
      <c r="IQ19" s="319">
        <f>VLOOKUP($B19,'Sintesi (CFI-TS)'!$C$30:$AE$57,27,FALSE)</f>
        <v>0</v>
      </c>
      <c r="IR19" s="319">
        <f>VLOOKUP($B19,'Sintesi (CFI-TS)'!$C$30:$AE$57,27,FALSE)</f>
        <v>0</v>
      </c>
      <c r="IS19" s="319">
        <f>VLOOKUP($B19,'Sintesi (CFI-TS)'!$C$30:$AE$57,27,FALSE)</f>
        <v>0</v>
      </c>
      <c r="IT19" s="319">
        <f>VLOOKUP($B19,'Sintesi (CFI-TS)'!$C$30:$AE$57,27,FALSE)</f>
        <v>0</v>
      </c>
      <c r="IU19" s="319">
        <f>VLOOKUP($B19,'Sintesi (CFI-TS)'!$C$30:$AE$57,27,FALSE)</f>
        <v>0</v>
      </c>
      <c r="IV19" s="319">
        <f>VLOOKUP($B19,'Sintesi (CFI-TS)'!$C$30:$AE$57,27,FALSE)</f>
        <v>0</v>
      </c>
      <c r="IW19" s="319">
        <f>VLOOKUP($B19,'Sintesi (CFI-TS)'!$C$30:$AE$57,27,FALSE)</f>
        <v>0</v>
      </c>
      <c r="IX19" s="319">
        <f>VLOOKUP($B19,'Sintesi (CFI-TS)'!$C$30:$AE$57,27,FALSE)</f>
        <v>0</v>
      </c>
      <c r="IY19" s="319">
        <f>VLOOKUP($B19,'Sintesi (CFI-TS)'!$C$30:$AE$57,27,FALSE)</f>
        <v>0</v>
      </c>
      <c r="IZ19" s="319">
        <f>VLOOKUP($B19,'Sintesi (CFI-TS)'!$C$30:$AE$57,27,FALSE)</f>
        <v>0</v>
      </c>
      <c r="JA19" s="319">
        <f>VLOOKUP($B19,'Sintesi (CFI-TS)'!$C$30:$AE$57,27,FALSE)</f>
        <v>0</v>
      </c>
      <c r="JB19" s="319">
        <f>VLOOKUP($B19,'Sintesi (CFI-TS)'!$C$30:$AE$57,27,FALSE)</f>
        <v>0</v>
      </c>
      <c r="JC19" s="319">
        <f>VLOOKUP($B19,'Sintesi (CFI-TS)'!$C$30:$AE$57,27,FALSE)</f>
        <v>0</v>
      </c>
      <c r="JD19" s="319">
        <f>VLOOKUP($B19,'Sintesi (CFI-TS)'!$C$30:$AE$57,27,FALSE)</f>
        <v>0</v>
      </c>
      <c r="JE19" s="319">
        <f>VLOOKUP($B19,'Sintesi (CFI-TS)'!$C$30:$AE$57,27,FALSE)</f>
        <v>0</v>
      </c>
      <c r="JF19" s="319">
        <f>VLOOKUP($B19,'Sintesi (CFI-TS)'!$C$30:$AE$57,27,FALSE)</f>
        <v>0</v>
      </c>
      <c r="JG19" s="319">
        <f>VLOOKUP($B19,'Sintesi (CFI-TS)'!$C$30:$AE$57,27,FALSE)</f>
        <v>0</v>
      </c>
      <c r="JH19" s="319">
        <f>VLOOKUP($B19,'Sintesi (CFI-TS)'!$C$30:$AE$57,27,FALSE)</f>
        <v>0</v>
      </c>
      <c r="JI19" s="319">
        <f>VLOOKUP($B19,'Sintesi (CFI-TS)'!$C$30:$AE$57,27,FALSE)</f>
        <v>0</v>
      </c>
      <c r="JJ19" s="319">
        <f>VLOOKUP($B19,'Sintesi (CFI-TS)'!$C$30:$AE$57,27,FALSE)</f>
        <v>0</v>
      </c>
      <c r="JK19" s="319">
        <f>VLOOKUP($B19,'Sintesi (CFI-TS)'!$C$30:$AE$57,27,FALSE)</f>
        <v>0</v>
      </c>
      <c r="JL19" s="319">
        <f>VLOOKUP($B19,'Sintesi (CFI-TS)'!$C$30:$AE$57,27,FALSE)</f>
        <v>0</v>
      </c>
      <c r="JM19" s="319">
        <f>VLOOKUP($B19,'Sintesi (CFI-TS)'!$C$30:$AE$57,27,FALSE)</f>
        <v>0</v>
      </c>
      <c r="JN19" s="319">
        <f>VLOOKUP($B19,'Sintesi (CFI-TS)'!$C$30:$AE$57,27,FALSE)</f>
        <v>0</v>
      </c>
      <c r="JO19" s="319">
        <f>VLOOKUP($B19,'Sintesi (CFI-TS)'!$C$30:$AE$57,27,FALSE)</f>
        <v>0</v>
      </c>
      <c r="JP19" s="319">
        <f>VLOOKUP($B19,'Sintesi (CFI-TS)'!$C$30:$AE$57,27,FALSE)</f>
        <v>0</v>
      </c>
      <c r="JQ19" s="319">
        <f>VLOOKUP($B19,'Sintesi (CFI-TS)'!$C$30:$AE$57,27,FALSE)</f>
        <v>0</v>
      </c>
      <c r="JR19" s="319">
        <f>VLOOKUP($B19,'Sintesi (CFI-TS)'!$C$30:$AE$57,27,FALSE)</f>
        <v>0</v>
      </c>
      <c r="JS19" s="319">
        <f>VLOOKUP($B19,'Sintesi (CFI-TS)'!$C$30:$AE$57,27,FALSE)</f>
        <v>0</v>
      </c>
      <c r="JT19" s="319">
        <f>VLOOKUP($B19,'Sintesi (CFI-TS)'!$C$30:$AE$57,27,FALSE)</f>
        <v>0</v>
      </c>
      <c r="JU19" s="319">
        <f>VLOOKUP($B19,'Sintesi (CFI-TS)'!$C$30:$AE$57,27,FALSE)</f>
        <v>0</v>
      </c>
      <c r="JV19" s="319">
        <f>VLOOKUP($B19,'Sintesi (CFI-TS)'!$C$30:$AE$57,27,FALSE)</f>
        <v>0</v>
      </c>
      <c r="JW19" s="319">
        <f>VLOOKUP($B19,'Sintesi (CFI-TS)'!$C$30:$AE$57,27,FALSE)</f>
        <v>0</v>
      </c>
      <c r="JX19" s="319">
        <f>VLOOKUP($B19,'Sintesi (CFI-TS)'!$C$30:$AE$57,27,FALSE)</f>
        <v>0</v>
      </c>
      <c r="JY19" s="319">
        <f>VLOOKUP($B19,'Sintesi (CFI-TS)'!$C$30:$AE$57,27,FALSE)</f>
        <v>0</v>
      </c>
      <c r="JZ19" s="319">
        <f>VLOOKUP($B19,'Sintesi (CFI-TS)'!$C$30:$AE$57,27,FALSE)</f>
        <v>0</v>
      </c>
      <c r="KA19" s="319">
        <f>VLOOKUP($B19,'Sintesi (CFI-TS)'!$C$30:$AE$57,27,FALSE)</f>
        <v>0</v>
      </c>
      <c r="KB19" s="319">
        <f>VLOOKUP($B19,'Sintesi (CFI-TS)'!$C$30:$AE$57,27,FALSE)</f>
        <v>0</v>
      </c>
      <c r="KC19" s="319">
        <f>VLOOKUP($B19,'Sintesi (CFI-TS)'!$C$30:$AE$57,27,FALSE)</f>
        <v>0</v>
      </c>
      <c r="KD19" s="319">
        <f>VLOOKUP($B19,'Sintesi (CFI-TS)'!$C$30:$AE$57,27,FALSE)</f>
        <v>0</v>
      </c>
      <c r="KE19" s="319">
        <f>VLOOKUP($B19,'Sintesi (CFI-TS)'!$C$30:$AE$57,27,FALSE)</f>
        <v>0</v>
      </c>
      <c r="KF19" s="319">
        <f>VLOOKUP($B19,'Sintesi (CFI-TS)'!$C$30:$AE$57,27,FALSE)</f>
        <v>0</v>
      </c>
      <c r="KG19" s="319">
        <f>VLOOKUP($B19,'Sintesi (CFI-TS)'!$C$30:$AE$57,27,FALSE)</f>
        <v>0</v>
      </c>
      <c r="KH19" s="319">
        <f>VLOOKUP($B19,'Sintesi (CFI-TS)'!$C$30:$AE$57,27,FALSE)</f>
        <v>0</v>
      </c>
      <c r="KI19" s="319">
        <f>VLOOKUP($B19,'Sintesi (CFI-TS)'!$C$30:$AE$57,27,FALSE)</f>
        <v>0</v>
      </c>
      <c r="KJ19" s="319">
        <f>VLOOKUP($B19,'Sintesi (CFI-TS)'!$C$30:$AE$57,27,FALSE)</f>
        <v>0</v>
      </c>
      <c r="KK19" s="319">
        <f>VLOOKUP($B19,'Sintesi (CFI-TS)'!$C$30:$AE$57,27,FALSE)</f>
        <v>0</v>
      </c>
      <c r="KL19" s="319">
        <f>VLOOKUP($B19,'Sintesi (CFI-TS)'!$C$30:$AE$57,27,FALSE)</f>
        <v>0</v>
      </c>
      <c r="KM19" s="319">
        <f>VLOOKUP($B19,'Sintesi (CFI-TS)'!$C$30:$AE$57,27,FALSE)</f>
        <v>0</v>
      </c>
      <c r="KN19" s="319">
        <f>VLOOKUP($B19,'Sintesi (CFI-TS)'!$C$30:$AE$57,27,FALSE)</f>
        <v>0</v>
      </c>
      <c r="KO19" s="319">
        <f>VLOOKUP($B19,'Sintesi (CFI-TS)'!$C$30:$AE$57,27,FALSE)</f>
        <v>0</v>
      </c>
      <c r="KP19" s="319">
        <f>VLOOKUP($B19,'Sintesi (CFI-TS)'!$C$30:$AE$57,27,FALSE)</f>
        <v>0</v>
      </c>
      <c r="KQ19" s="319">
        <f>VLOOKUP($B19,'Sintesi (CFI-TS)'!$C$30:$AE$57,27,FALSE)</f>
        <v>0</v>
      </c>
      <c r="KR19" s="319">
        <f>VLOOKUP($B19,'Sintesi (CFI-TS)'!$C$30:$AE$57,27,FALSE)</f>
        <v>0</v>
      </c>
      <c r="KS19" s="319">
        <f>VLOOKUP($B19,'Sintesi (CFI-TS)'!$C$30:$AE$57,27,FALSE)</f>
        <v>0</v>
      </c>
      <c r="KT19" s="319">
        <f>VLOOKUP($B19,'Sintesi (CFI-TS)'!$C$30:$AE$57,27,FALSE)</f>
        <v>0</v>
      </c>
      <c r="KU19" s="319">
        <f>VLOOKUP($B19,'Sintesi (CFI-TS)'!$C$30:$AE$57,27,FALSE)</f>
        <v>0</v>
      </c>
      <c r="KV19" s="319">
        <f>VLOOKUP($B19,'Sintesi (CFI-TS)'!$C$30:$AE$57,27,FALSE)</f>
        <v>0</v>
      </c>
      <c r="KW19" s="319">
        <f>VLOOKUP($B19,'Sintesi (CFI-TS)'!$C$30:$AE$57,27,FALSE)</f>
        <v>0</v>
      </c>
      <c r="KX19" s="319">
        <f>VLOOKUP($B19,'Sintesi (CFI-TS)'!$C$30:$AE$57,27,FALSE)</f>
        <v>0</v>
      </c>
      <c r="KY19" s="319">
        <f>VLOOKUP($B19,'Sintesi (CFI-TS)'!$C$30:$AE$57,27,FALSE)</f>
        <v>0</v>
      </c>
      <c r="KZ19" s="319">
        <f>VLOOKUP($B19,'Sintesi (CFI-TS)'!$C$30:$AE$57,27,FALSE)</f>
        <v>0</v>
      </c>
      <c r="LA19" s="319">
        <f>VLOOKUP($B19,'Sintesi (CFI-TS)'!$C$30:$AE$57,27,FALSE)</f>
        <v>0</v>
      </c>
      <c r="LB19" s="319">
        <f>VLOOKUP($B19,'Sintesi (CFI-TS)'!$C$30:$AE$57,27,FALSE)</f>
        <v>0</v>
      </c>
      <c r="LC19" s="319">
        <f>VLOOKUP($B19,'Sintesi (CFI-TS)'!$C$30:$AE$57,27,FALSE)</f>
        <v>0</v>
      </c>
      <c r="LD19" s="319">
        <f>VLOOKUP($B19,'Sintesi (CFI-TS)'!$C$30:$AE$57,27,FALSE)</f>
        <v>0</v>
      </c>
      <c r="LE19" s="319">
        <f>VLOOKUP($B19,'Sintesi (CFI-TS)'!$C$30:$AE$57,27,FALSE)</f>
        <v>0</v>
      </c>
      <c r="LF19" s="319">
        <f>VLOOKUP($B19,'Sintesi (CFI-TS)'!$C$30:$AE$57,27,FALSE)</f>
        <v>0</v>
      </c>
      <c r="LG19" s="319">
        <f>VLOOKUP($B19,'Sintesi (CFI-TS)'!$C$30:$AE$57,27,FALSE)</f>
        <v>0</v>
      </c>
      <c r="LH19" s="319">
        <f>VLOOKUP($B19,'Sintesi (CFI-TS)'!$C$30:$AE$57,27,FALSE)</f>
        <v>0</v>
      </c>
      <c r="LI19" s="319">
        <f>VLOOKUP($B19,'Sintesi (CFI-TS)'!$C$30:$AE$57,27,FALSE)</f>
        <v>0</v>
      </c>
      <c r="LJ19" s="319">
        <f>VLOOKUP($B19,'Sintesi (CFI-TS)'!$C$30:$AE$57,27,FALSE)</f>
        <v>0</v>
      </c>
      <c r="LK19" s="319">
        <f>VLOOKUP($B19,'Sintesi (CFI-TS)'!$C$30:$AE$57,27,FALSE)</f>
        <v>0</v>
      </c>
      <c r="LL19" s="319">
        <f>VLOOKUP($B19,'Sintesi (CFI-TS)'!$C$30:$AE$57,27,FALSE)</f>
        <v>0</v>
      </c>
      <c r="LM19" s="319">
        <f>VLOOKUP($B19,'Sintesi (CFI-TS)'!$C$30:$AE$57,27,FALSE)</f>
        <v>0</v>
      </c>
      <c r="LN19" s="319">
        <f>VLOOKUP($B19,'Sintesi (CFI-TS)'!$C$30:$AE$57,27,FALSE)</f>
        <v>0</v>
      </c>
      <c r="LO19" s="319">
        <f>VLOOKUP($B19,'Sintesi (CFI-TS)'!$C$30:$AE$57,27,FALSE)</f>
        <v>0</v>
      </c>
      <c r="LP19" s="319">
        <f>VLOOKUP($B19,'Sintesi (CFI-TS)'!$C$30:$AE$57,27,FALSE)</f>
        <v>0</v>
      </c>
      <c r="LQ19" s="319">
        <f>VLOOKUP($B19,'Sintesi (CFI-TS)'!$C$30:$AE$57,27,FALSE)</f>
        <v>0</v>
      </c>
      <c r="LR19" s="319">
        <f>VLOOKUP($B19,'Sintesi (CFI-TS)'!$C$30:$AE$57,27,FALSE)</f>
        <v>0</v>
      </c>
      <c r="LS19" s="319"/>
      <c r="LT19" s="319"/>
      <c r="LU19" s="319"/>
      <c r="LV19" s="320">
        <v>1</v>
      </c>
      <c r="LW19" s="320">
        <v>1</v>
      </c>
      <c r="LX19" s="320">
        <v>1</v>
      </c>
      <c r="LY19" s="320">
        <v>1</v>
      </c>
      <c r="LZ19" s="320">
        <v>1</v>
      </c>
      <c r="MA19" s="320">
        <v>1</v>
      </c>
      <c r="MB19" s="320">
        <v>1</v>
      </c>
      <c r="MC19" s="320">
        <v>1</v>
      </c>
      <c r="MD19" s="320">
        <v>1</v>
      </c>
      <c r="ME19" s="320">
        <v>1</v>
      </c>
      <c r="MF19" s="320">
        <v>1</v>
      </c>
      <c r="MG19" s="320">
        <v>1</v>
      </c>
      <c r="MH19" s="320">
        <v>1</v>
      </c>
      <c r="MI19" s="320">
        <v>1</v>
      </c>
      <c r="MJ19" s="320">
        <v>1</v>
      </c>
      <c r="MK19" s="320">
        <v>1</v>
      </c>
      <c r="ML19" s="320">
        <v>1</v>
      </c>
      <c r="MM19" s="320">
        <v>1</v>
      </c>
      <c r="MN19" s="320">
        <v>1</v>
      </c>
      <c r="MO19" s="320">
        <v>1</v>
      </c>
      <c r="MP19" s="320">
        <v>1</v>
      </c>
      <c r="MQ19" s="320">
        <v>1</v>
      </c>
      <c r="MR19" s="320">
        <v>1</v>
      </c>
      <c r="MS19" s="320">
        <f>VLOOKUP($B19,'Sintesi (CFI-TS)'!$C$30:$AE$57,26,FALSE)</f>
        <v>1</v>
      </c>
      <c r="MT19" s="320">
        <f>VLOOKUP($B19,'Sintesi (CFI-TS)'!$C$30:$AE$57,26,FALSE)</f>
        <v>1</v>
      </c>
      <c r="MU19" s="320">
        <f>VLOOKUP($B19,'Sintesi (CFI-TS)'!$C$30:$AE$57,26,FALSE)</f>
        <v>1</v>
      </c>
      <c r="MV19" s="320">
        <f>VLOOKUP($B19,'Sintesi (CFI-TS)'!$C$30:$AE$57,26,FALSE)</f>
        <v>1</v>
      </c>
      <c r="MW19" s="320">
        <f>VLOOKUP($B19,'Sintesi (CFI-TS)'!$C$30:$AE$57,26,FALSE)</f>
        <v>1</v>
      </c>
      <c r="MX19" s="320">
        <f>VLOOKUP($B19,'Sintesi (CFI-TS)'!$C$30:$AE$57,26,FALSE)</f>
        <v>1</v>
      </c>
      <c r="MY19" s="320">
        <f>VLOOKUP($B19,'Sintesi (CFI-TS)'!$C$30:$AE$57,26,FALSE)</f>
        <v>1</v>
      </c>
      <c r="MZ19" s="320">
        <f>VLOOKUP($B19,'Sintesi (CFI-TS)'!$C$30:$AE$57,26,FALSE)</f>
        <v>1</v>
      </c>
      <c r="NA19" s="320">
        <f>VLOOKUP($B19,'Sintesi (CFI-TS)'!$C$30:$AE$57,26,FALSE)</f>
        <v>1</v>
      </c>
      <c r="NB19" s="320">
        <f>VLOOKUP($B19,'Sintesi (CFI-TS)'!$C$30:$AE$57,26,FALSE)</f>
        <v>1</v>
      </c>
      <c r="NC19" s="320">
        <f>VLOOKUP($B19,'Sintesi (CFI-TS)'!$C$30:$AE$57,26,FALSE)</f>
        <v>1</v>
      </c>
      <c r="ND19" s="320">
        <f>VLOOKUP($B19,'Sintesi (CFI-TS)'!$C$30:$AE$57,26,FALSE)</f>
        <v>1</v>
      </c>
      <c r="NE19" s="320">
        <f>VLOOKUP($B19,'Sintesi (CFI-TS)'!$C$30:$AE$57,26,FALSE)</f>
        <v>1</v>
      </c>
      <c r="NF19" s="320">
        <f>VLOOKUP($B19,'Sintesi (CFI-TS)'!$C$30:$AE$57,26,FALSE)</f>
        <v>1</v>
      </c>
      <c r="NG19" s="320">
        <f>VLOOKUP($B19,'Sintesi (CFI-TS)'!$C$30:$AE$57,26,FALSE)</f>
        <v>1</v>
      </c>
      <c r="NH19" s="320">
        <f>VLOOKUP($B19,'Sintesi (CFI-TS)'!$C$30:$AE$57,26,FALSE)</f>
        <v>1</v>
      </c>
      <c r="NI19" s="320">
        <f>VLOOKUP($B19,'Sintesi (CFI-TS)'!$C$30:$AE$57,26,FALSE)</f>
        <v>1</v>
      </c>
      <c r="NJ19" s="320">
        <f>VLOOKUP($B19,'Sintesi (CFI-TS)'!$C$30:$AE$57,26,FALSE)</f>
        <v>1</v>
      </c>
      <c r="NK19" s="320">
        <f>VLOOKUP($B19,'Sintesi (CFI-TS)'!$C$30:$AE$57,26,FALSE)</f>
        <v>1</v>
      </c>
      <c r="NL19" s="320">
        <f>VLOOKUP($B19,'Sintesi (CFI-TS)'!$C$30:$AE$57,26,FALSE)</f>
        <v>1</v>
      </c>
      <c r="NM19" s="320">
        <f>VLOOKUP($B19,'Sintesi (CFI-TS)'!$C$30:$AE$57,26,FALSE)</f>
        <v>1</v>
      </c>
      <c r="NN19" s="320">
        <f>VLOOKUP($B19,'Sintesi (CFI-TS)'!$C$30:$AE$57,26,FALSE)</f>
        <v>1</v>
      </c>
      <c r="NO19" s="320">
        <f>VLOOKUP($B19,'Sintesi (CFI-TS)'!$C$30:$AE$57,26,FALSE)</f>
        <v>1</v>
      </c>
      <c r="NP19" s="320">
        <f>VLOOKUP($B19,'Sintesi (CFI-TS)'!$C$30:$AE$57,26,FALSE)</f>
        <v>1</v>
      </c>
      <c r="NQ19" s="320">
        <f>VLOOKUP($B19,'Sintesi (CFI-TS)'!$C$30:$AE$57,26,FALSE)</f>
        <v>1</v>
      </c>
      <c r="NR19" s="320">
        <f>VLOOKUP($B19,'Sintesi (CFI-TS)'!$C$30:$AE$57,26,FALSE)</f>
        <v>1</v>
      </c>
      <c r="NS19" s="320">
        <f>VLOOKUP($B19,'Sintesi (CFI-TS)'!$C$30:$AE$57,26,FALSE)</f>
        <v>1</v>
      </c>
      <c r="NT19" s="320">
        <f>VLOOKUP($B19,'Sintesi (CFI-TS)'!$C$30:$AE$57,26,FALSE)</f>
        <v>1</v>
      </c>
      <c r="NU19" s="320">
        <f>VLOOKUP($B19,'Sintesi (CFI-TS)'!$C$30:$AE$57,26,FALSE)</f>
        <v>1</v>
      </c>
      <c r="NV19" s="320">
        <f>VLOOKUP($B19,'Sintesi (CFI-TS)'!$C$30:$AE$57,26,FALSE)</f>
        <v>1</v>
      </c>
      <c r="NW19" s="320">
        <f>VLOOKUP($B19,'Sintesi (CFI-TS)'!$C$30:$AE$57,26,FALSE)</f>
        <v>1</v>
      </c>
      <c r="NX19" s="320">
        <f>VLOOKUP($B19,'Sintesi (CFI-TS)'!$C$30:$AE$57,26,FALSE)</f>
        <v>1</v>
      </c>
      <c r="NY19" s="320">
        <f>VLOOKUP($B19,'Sintesi (CFI-TS)'!$C$30:$AE$57,26,FALSE)</f>
        <v>1</v>
      </c>
      <c r="NZ19" s="320">
        <f>VLOOKUP($B19,'Sintesi (CFI-TS)'!$C$30:$AE$57,26,FALSE)</f>
        <v>1</v>
      </c>
      <c r="OA19" s="320">
        <f>VLOOKUP($B19,'Sintesi (CFI-TS)'!$C$30:$AE$57,26,FALSE)</f>
        <v>1</v>
      </c>
      <c r="OB19" s="320">
        <f>VLOOKUP($B19,'Sintesi (CFI-TS)'!$C$30:$AE$57,26,FALSE)</f>
        <v>1</v>
      </c>
      <c r="OC19" s="320">
        <f>VLOOKUP($B19,'Sintesi (CFI-TS)'!$C$30:$AE$57,26,FALSE)</f>
        <v>1</v>
      </c>
      <c r="OD19" s="320">
        <f>VLOOKUP($B19,'Sintesi (CFI-TS)'!$C$30:$AE$57,26,FALSE)</f>
        <v>1</v>
      </c>
      <c r="OE19" s="320">
        <f>VLOOKUP($B19,'Sintesi (CFI-TS)'!$C$30:$AE$57,26,FALSE)</f>
        <v>1</v>
      </c>
      <c r="OF19" s="320">
        <f>VLOOKUP($B19,'Sintesi (CFI-TS)'!$C$30:$AE$57,26,FALSE)</f>
        <v>1</v>
      </c>
      <c r="OG19" s="320">
        <f>VLOOKUP($B19,'Sintesi (CFI-TS)'!$C$30:$AE$57,26,FALSE)</f>
        <v>1</v>
      </c>
      <c r="OH19" s="320">
        <f>VLOOKUP($B19,'Sintesi (CFI-TS)'!$C$30:$AE$57,26,FALSE)</f>
        <v>1</v>
      </c>
      <c r="OI19" s="320">
        <f>VLOOKUP($B19,'Sintesi (CFI-TS)'!$C$30:$AE$57,26,FALSE)</f>
        <v>1</v>
      </c>
      <c r="OJ19" s="320">
        <f>VLOOKUP($B19,'Sintesi (CFI-TS)'!$C$30:$AE$57,26,FALSE)</f>
        <v>1</v>
      </c>
      <c r="OK19" s="320">
        <f>VLOOKUP($B19,'Sintesi (CFI-TS)'!$C$30:$AE$57,26,FALSE)</f>
        <v>1</v>
      </c>
      <c r="OL19" s="320">
        <f>VLOOKUP($B19,'Sintesi (CFI-TS)'!$C$30:$AE$57,26,FALSE)</f>
        <v>1</v>
      </c>
      <c r="OM19" s="320">
        <f>VLOOKUP($B19,'Sintesi (CFI-TS)'!$C$30:$AE$57,26,FALSE)</f>
        <v>1</v>
      </c>
      <c r="ON19" s="320">
        <f>VLOOKUP($B19,'Sintesi (CFI-TS)'!$C$30:$AE$57,26,FALSE)</f>
        <v>1</v>
      </c>
      <c r="OO19" s="320">
        <f>VLOOKUP($B19,'Sintesi (CFI-TS)'!$C$30:$AE$57,26,FALSE)</f>
        <v>1</v>
      </c>
      <c r="OP19" s="320">
        <f>VLOOKUP($B19,'Sintesi (CFI-TS)'!$C$30:$AE$57,26,FALSE)</f>
        <v>1</v>
      </c>
      <c r="OQ19" s="320">
        <f>VLOOKUP($B19,'Sintesi (CFI-TS)'!$C$30:$AE$57,26,FALSE)</f>
        <v>1</v>
      </c>
      <c r="OR19" s="320">
        <f>VLOOKUP($B19,'Sintesi (CFI-TS)'!$C$30:$AE$57,26,FALSE)</f>
        <v>1</v>
      </c>
      <c r="OS19" s="320">
        <f>VLOOKUP($B19,'Sintesi (CFI-TS)'!$C$30:$AE$57,26,FALSE)</f>
        <v>1</v>
      </c>
      <c r="OT19" s="320">
        <f>VLOOKUP($B19,'Sintesi (CFI-TS)'!$C$30:$AE$57,26,FALSE)</f>
        <v>1</v>
      </c>
      <c r="OU19" s="320">
        <f>VLOOKUP($B19,'Sintesi (CFI-TS)'!$C$30:$AE$57,26,FALSE)</f>
        <v>1</v>
      </c>
      <c r="OV19" s="320">
        <f>VLOOKUP($B19,'Sintesi (CFI-TS)'!$C$30:$AE$57,26,FALSE)</f>
        <v>1</v>
      </c>
      <c r="OW19" s="320">
        <f>VLOOKUP($B19,'Sintesi (CFI-TS)'!$C$30:$AE$57,26,FALSE)</f>
        <v>1</v>
      </c>
      <c r="OX19" s="320">
        <f>VLOOKUP($B19,'Sintesi (CFI-TS)'!$C$30:$AE$57,26,FALSE)</f>
        <v>1</v>
      </c>
      <c r="OY19" s="320">
        <f>VLOOKUP($B19,'Sintesi (CFI-TS)'!$C$30:$AE$57,26,FALSE)</f>
        <v>1</v>
      </c>
      <c r="OZ19" s="320">
        <f>VLOOKUP($B19,'Sintesi (CFI-TS)'!$C$30:$AE$57,26,FALSE)</f>
        <v>1</v>
      </c>
      <c r="PA19" s="320">
        <f>VLOOKUP($B19,'Sintesi (CFI-TS)'!$C$30:$AE$57,26,FALSE)</f>
        <v>1</v>
      </c>
      <c r="PB19" s="320">
        <f>VLOOKUP($B19,'Sintesi (CFI-TS)'!$C$30:$AE$57,26,FALSE)</f>
        <v>1</v>
      </c>
      <c r="PC19" s="320">
        <f>VLOOKUP($B19,'Sintesi (CFI-TS)'!$C$30:$AE$57,26,FALSE)</f>
        <v>1</v>
      </c>
      <c r="PD19" s="320">
        <f>VLOOKUP($B19,'Sintesi (CFI-TS)'!$C$30:$AE$57,26,FALSE)</f>
        <v>1</v>
      </c>
      <c r="PE19" s="320">
        <f>VLOOKUP($B19,'Sintesi (CFI-TS)'!$C$30:$AE$57,26,FALSE)</f>
        <v>1</v>
      </c>
      <c r="PF19" s="320">
        <f>VLOOKUP($B19,'Sintesi (CFI-TS)'!$C$30:$AE$57,26,FALSE)</f>
        <v>1</v>
      </c>
      <c r="PG19" s="320">
        <f>VLOOKUP($B19,'Sintesi (CFI-TS)'!$C$30:$AE$57,26,FALSE)</f>
        <v>1</v>
      </c>
      <c r="PH19" s="320">
        <f>VLOOKUP($B19,'Sintesi (CFI-TS)'!$C$30:$AE$57,26,FALSE)</f>
        <v>1</v>
      </c>
      <c r="PI19" s="320">
        <f>VLOOKUP($B19,'Sintesi (CFI-TS)'!$C$30:$AE$57,26,FALSE)</f>
        <v>1</v>
      </c>
      <c r="PJ19" s="320">
        <f>VLOOKUP($B19,'Sintesi (CFI-TS)'!$C$30:$AE$57,26,FALSE)</f>
        <v>1</v>
      </c>
      <c r="PK19" s="320">
        <f>VLOOKUP($B19,'Sintesi (CFI-TS)'!$C$30:$AE$57,26,FALSE)</f>
        <v>1</v>
      </c>
      <c r="PL19" s="320">
        <f>VLOOKUP($B19,'Sintesi (CFI-TS)'!$C$30:$AE$57,26,FALSE)</f>
        <v>1</v>
      </c>
      <c r="PM19" s="320">
        <f>VLOOKUP($B19,'Sintesi (CFI-TS)'!$C$30:$AE$57,26,FALSE)</f>
        <v>1</v>
      </c>
      <c r="PN19" s="320">
        <f>VLOOKUP($B19,'Sintesi (CFI-TS)'!$C$30:$AE$57,26,FALSE)</f>
        <v>1</v>
      </c>
      <c r="PO19" s="320">
        <f>VLOOKUP($B19,'Sintesi (CFI-TS)'!$C$30:$AE$57,26,FALSE)</f>
        <v>1</v>
      </c>
      <c r="PP19" s="320">
        <f>VLOOKUP($B19,'Sintesi (CFI-TS)'!$C$30:$AE$57,26,FALSE)</f>
        <v>1</v>
      </c>
      <c r="PQ19" s="320">
        <f>VLOOKUP($B19,'Sintesi (CFI-TS)'!$C$30:$AE$57,26,FALSE)</f>
        <v>1</v>
      </c>
      <c r="PR19" s="320">
        <f>VLOOKUP($B19,'Sintesi (CFI-TS)'!$C$30:$AE$57,26,FALSE)</f>
        <v>1</v>
      </c>
      <c r="PS19" s="320">
        <f>VLOOKUP($B19,'Sintesi (CFI-TS)'!$C$30:$AE$57,26,FALSE)</f>
        <v>1</v>
      </c>
      <c r="PT19" s="320">
        <f>VLOOKUP($B19,'Sintesi (CFI-TS)'!$C$30:$AE$57,26,FALSE)</f>
        <v>1</v>
      </c>
      <c r="PU19" s="320">
        <f>VLOOKUP($B19,'Sintesi (CFI-TS)'!$C$30:$AE$57,26,FALSE)</f>
        <v>1</v>
      </c>
      <c r="PV19" s="320"/>
      <c r="PW19" s="320"/>
      <c r="PX19" s="320"/>
      <c r="PY19" s="321">
        <v>4</v>
      </c>
      <c r="PZ19" s="321">
        <v>4</v>
      </c>
      <c r="QA19" s="321">
        <v>4</v>
      </c>
      <c r="QB19" s="321">
        <v>4</v>
      </c>
      <c r="QC19" s="321">
        <v>4</v>
      </c>
      <c r="QD19" s="321">
        <v>4</v>
      </c>
      <c r="QE19" s="321">
        <v>4</v>
      </c>
      <c r="QF19" s="321">
        <v>4</v>
      </c>
      <c r="QG19" s="321">
        <v>4</v>
      </c>
      <c r="QH19" s="321">
        <v>4</v>
      </c>
      <c r="QI19" s="321">
        <v>4</v>
      </c>
      <c r="QJ19" s="321">
        <v>4</v>
      </c>
      <c r="QK19" s="321">
        <v>4</v>
      </c>
      <c r="QL19" s="321">
        <v>4</v>
      </c>
      <c r="QM19" s="321">
        <v>4</v>
      </c>
      <c r="QN19" s="321">
        <v>4</v>
      </c>
      <c r="QO19" s="321">
        <v>4</v>
      </c>
      <c r="QP19" s="321">
        <v>4</v>
      </c>
      <c r="QQ19" s="321">
        <v>4</v>
      </c>
      <c r="QR19" s="321">
        <v>4</v>
      </c>
      <c r="QS19" s="321">
        <v>4</v>
      </c>
      <c r="QT19" s="321">
        <v>4</v>
      </c>
      <c r="QU19" s="321">
        <v>4</v>
      </c>
      <c r="QV19" s="321">
        <f>VLOOKUP($B19,'Sintesi (CFI-TS)'!$C$30:$AE$57,28,FALSE)</f>
        <v>4</v>
      </c>
      <c r="QW19" s="321">
        <f>VLOOKUP($B19,'Sintesi (CFI-TS)'!$C$30:$AE$57,28,FALSE)</f>
        <v>4</v>
      </c>
      <c r="QX19" s="321">
        <f>VLOOKUP($B19,'Sintesi (CFI-TS)'!$C$30:$AE$57,28,FALSE)</f>
        <v>4</v>
      </c>
      <c r="QY19" s="321">
        <f>VLOOKUP($B19,'Sintesi (CFI-TS)'!$C$30:$AE$57,28,FALSE)</f>
        <v>4</v>
      </c>
      <c r="QZ19" s="321">
        <f>VLOOKUP($B19,'Sintesi (CFI-TS)'!$C$30:$AE$57,28,FALSE)</f>
        <v>4</v>
      </c>
      <c r="RA19" s="321">
        <f>VLOOKUP($B19,'Sintesi (CFI-TS)'!$C$30:$AE$57,28,FALSE)</f>
        <v>4</v>
      </c>
      <c r="RB19" s="321">
        <f>VLOOKUP($B19,'Sintesi (CFI-TS)'!$C$30:$AE$57,28,FALSE)</f>
        <v>4</v>
      </c>
      <c r="RC19" s="321">
        <f>VLOOKUP($B19,'Sintesi (CFI-TS)'!$C$30:$AE$57,28,FALSE)</f>
        <v>4</v>
      </c>
      <c r="RD19" s="321">
        <f>VLOOKUP($B19,'Sintesi (CFI-TS)'!$C$30:$AE$57,28,FALSE)</f>
        <v>4</v>
      </c>
      <c r="RE19" s="321">
        <f>VLOOKUP($B19,'Sintesi (CFI-TS)'!$C$30:$AE$57,28,FALSE)</f>
        <v>4</v>
      </c>
      <c r="RF19" s="321">
        <f>VLOOKUP($B19,'Sintesi (CFI-TS)'!$C$30:$AE$57,28,FALSE)</f>
        <v>4</v>
      </c>
      <c r="RG19" s="321">
        <f>VLOOKUP($B19,'Sintesi (CFI-TS)'!$C$30:$AE$57,28,FALSE)</f>
        <v>4</v>
      </c>
      <c r="RH19" s="321">
        <f>VLOOKUP($B19,'Sintesi (CFI-TS)'!$C$30:$AE$57,28,FALSE)</f>
        <v>4</v>
      </c>
      <c r="RI19" s="321">
        <f>VLOOKUP($B19,'Sintesi (CFI-TS)'!$C$30:$AE$57,28,FALSE)</f>
        <v>4</v>
      </c>
      <c r="RJ19" s="321">
        <f>VLOOKUP($B19,'Sintesi (CFI-TS)'!$C$30:$AE$57,28,FALSE)</f>
        <v>4</v>
      </c>
      <c r="RK19" s="321">
        <f>VLOOKUP($B19,'Sintesi (CFI-TS)'!$C$30:$AE$57,28,FALSE)</f>
        <v>4</v>
      </c>
      <c r="RL19" s="321">
        <f>VLOOKUP($B19,'Sintesi (CFI-TS)'!$C$30:$AE$57,28,FALSE)</f>
        <v>4</v>
      </c>
      <c r="RM19" s="321">
        <f>VLOOKUP($B19,'Sintesi (CFI-TS)'!$C$30:$AE$57,28,FALSE)</f>
        <v>4</v>
      </c>
      <c r="RN19" s="321">
        <f>VLOOKUP($B19,'Sintesi (CFI-TS)'!$C$30:$AE$57,28,FALSE)</f>
        <v>4</v>
      </c>
      <c r="RO19" s="321">
        <f>VLOOKUP($B19,'Sintesi (CFI-TS)'!$C$30:$AE$57,28,FALSE)</f>
        <v>4</v>
      </c>
      <c r="RP19" s="321">
        <f>VLOOKUP($B19,'Sintesi (CFI-TS)'!$C$30:$AE$57,28,FALSE)</f>
        <v>4</v>
      </c>
      <c r="RQ19" s="321">
        <f>VLOOKUP($B19,'Sintesi (CFI-TS)'!$C$30:$AE$57,28,FALSE)</f>
        <v>4</v>
      </c>
      <c r="RR19" s="321">
        <f>VLOOKUP($B19,'Sintesi (CFI-TS)'!$C$30:$AE$57,28,FALSE)</f>
        <v>4</v>
      </c>
      <c r="RS19" s="321">
        <f>VLOOKUP($B19,'Sintesi (CFI-TS)'!$C$30:$AE$57,28,FALSE)</f>
        <v>4</v>
      </c>
      <c r="RT19" s="321">
        <f>VLOOKUP($B19,'Sintesi (CFI-TS)'!$C$30:$AE$57,28,FALSE)</f>
        <v>4</v>
      </c>
      <c r="RU19" s="321">
        <f>VLOOKUP($B19,'Sintesi (CFI-TS)'!$C$30:$AE$57,28,FALSE)</f>
        <v>4</v>
      </c>
      <c r="RV19" s="321">
        <f>VLOOKUP($B19,'Sintesi (CFI-TS)'!$C$30:$AE$57,28,FALSE)</f>
        <v>4</v>
      </c>
      <c r="RW19" s="321">
        <f>VLOOKUP($B19,'Sintesi (CFI-TS)'!$C$30:$AE$57,28,FALSE)</f>
        <v>4</v>
      </c>
      <c r="RX19" s="321">
        <f>VLOOKUP($B19,'Sintesi (CFI-TS)'!$C$30:$AE$57,28,FALSE)</f>
        <v>4</v>
      </c>
      <c r="RY19" s="321">
        <f>VLOOKUP($B19,'Sintesi (CFI-TS)'!$C$30:$AE$57,28,FALSE)</f>
        <v>4</v>
      </c>
      <c r="RZ19" s="321">
        <f>VLOOKUP($B19,'Sintesi (CFI-TS)'!$C$30:$AE$57,28,FALSE)</f>
        <v>4</v>
      </c>
      <c r="SA19" s="321">
        <f>VLOOKUP($B19,'Sintesi (CFI-TS)'!$C$30:$AE$57,28,FALSE)</f>
        <v>4</v>
      </c>
      <c r="SB19" s="321">
        <f>VLOOKUP($B19,'Sintesi (CFI-TS)'!$C$30:$AE$57,28,FALSE)</f>
        <v>4</v>
      </c>
      <c r="SC19" s="321">
        <f>VLOOKUP($B19,'Sintesi (CFI-TS)'!$C$30:$AE$57,28,FALSE)</f>
        <v>4</v>
      </c>
      <c r="SD19" s="321">
        <f>VLOOKUP($B19,'Sintesi (CFI-TS)'!$C$30:$AE$57,28,FALSE)</f>
        <v>4</v>
      </c>
      <c r="SE19" s="321">
        <f>VLOOKUP($B19,'Sintesi (CFI-TS)'!$C$30:$AE$57,28,FALSE)</f>
        <v>4</v>
      </c>
      <c r="SF19" s="321">
        <f>VLOOKUP($B19,'Sintesi (CFI-TS)'!$C$30:$AE$57,28,FALSE)</f>
        <v>4</v>
      </c>
      <c r="SG19" s="321">
        <f>VLOOKUP($B19,'Sintesi (CFI-TS)'!$C$30:$AE$57,28,FALSE)</f>
        <v>4</v>
      </c>
      <c r="SH19" s="321">
        <f>VLOOKUP($B19,'Sintesi (CFI-TS)'!$C$30:$AE$57,28,FALSE)</f>
        <v>4</v>
      </c>
      <c r="SI19" s="321">
        <f>VLOOKUP($B19,'Sintesi (CFI-TS)'!$C$30:$AE$57,28,FALSE)</f>
        <v>4</v>
      </c>
      <c r="SJ19" s="321">
        <f>VLOOKUP($B19,'Sintesi (CFI-TS)'!$C$30:$AE$57,28,FALSE)</f>
        <v>4</v>
      </c>
      <c r="SK19" s="321">
        <f>VLOOKUP($B19,'Sintesi (CFI-TS)'!$C$30:$AE$57,28,FALSE)</f>
        <v>4</v>
      </c>
      <c r="SL19" s="321">
        <f>VLOOKUP($B19,'Sintesi (CFI-TS)'!$C$30:$AE$57,28,FALSE)</f>
        <v>4</v>
      </c>
      <c r="SM19" s="321">
        <f>VLOOKUP($B19,'Sintesi (CFI-TS)'!$C$30:$AE$57,28,FALSE)</f>
        <v>4</v>
      </c>
      <c r="SN19" s="321">
        <f>VLOOKUP($B19,'Sintesi (CFI-TS)'!$C$30:$AE$57,28,FALSE)</f>
        <v>4</v>
      </c>
      <c r="SO19" s="321">
        <f>VLOOKUP($B19,'Sintesi (CFI-TS)'!$C$30:$AE$57,28,FALSE)</f>
        <v>4</v>
      </c>
      <c r="SP19" s="321">
        <f>VLOOKUP($B19,'Sintesi (CFI-TS)'!$C$30:$AE$57,28,FALSE)</f>
        <v>4</v>
      </c>
      <c r="SQ19" s="321">
        <f>VLOOKUP($B19,'Sintesi (CFI-TS)'!$C$30:$AE$57,28,FALSE)</f>
        <v>4</v>
      </c>
      <c r="SR19" s="321">
        <f>VLOOKUP($B19,'Sintesi (CFI-TS)'!$C$30:$AE$57,28,FALSE)</f>
        <v>4</v>
      </c>
      <c r="SS19" s="321">
        <f>VLOOKUP($B19,'Sintesi (CFI-TS)'!$C$30:$AE$57,28,FALSE)</f>
        <v>4</v>
      </c>
      <c r="ST19" s="321">
        <f>VLOOKUP($B19,'Sintesi (CFI-TS)'!$C$30:$AE$57,28,FALSE)</f>
        <v>4</v>
      </c>
      <c r="SU19" s="321">
        <f>VLOOKUP($B19,'Sintesi (CFI-TS)'!$C$30:$AE$57,28,FALSE)</f>
        <v>4</v>
      </c>
      <c r="SV19" s="321">
        <f>VLOOKUP($B19,'Sintesi (CFI-TS)'!$C$30:$AE$57,28,FALSE)</f>
        <v>4</v>
      </c>
      <c r="SW19" s="321">
        <f>VLOOKUP($B19,'Sintesi (CFI-TS)'!$C$30:$AE$57,28,FALSE)</f>
        <v>4</v>
      </c>
      <c r="SX19" s="321">
        <f>VLOOKUP($B19,'Sintesi (CFI-TS)'!$C$30:$AE$57,28,FALSE)</f>
        <v>4</v>
      </c>
      <c r="SY19" s="321">
        <f>VLOOKUP($B19,'Sintesi (CFI-TS)'!$C$30:$AE$57,28,FALSE)</f>
        <v>4</v>
      </c>
      <c r="SZ19" s="321">
        <f>VLOOKUP($B19,'Sintesi (CFI-TS)'!$C$30:$AE$57,28,FALSE)</f>
        <v>4</v>
      </c>
      <c r="TA19" s="321">
        <f>VLOOKUP($B19,'Sintesi (CFI-TS)'!$C$30:$AE$57,28,FALSE)</f>
        <v>4</v>
      </c>
      <c r="TB19" s="321">
        <f>VLOOKUP($B19,'Sintesi (CFI-TS)'!$C$30:$AE$57,28,FALSE)</f>
        <v>4</v>
      </c>
      <c r="TC19" s="321">
        <f>VLOOKUP($B19,'Sintesi (CFI-TS)'!$C$30:$AE$57,28,FALSE)</f>
        <v>4</v>
      </c>
      <c r="TD19" s="321">
        <f>VLOOKUP($B19,'Sintesi (CFI-TS)'!$C$30:$AE$57,28,FALSE)</f>
        <v>4</v>
      </c>
      <c r="TE19" s="321">
        <f>VLOOKUP($B19,'Sintesi (CFI-TS)'!$C$30:$AE$57,28,FALSE)</f>
        <v>4</v>
      </c>
      <c r="TF19" s="321">
        <f>VLOOKUP($B19,'Sintesi (CFI-TS)'!$C$30:$AE$57,28,FALSE)</f>
        <v>4</v>
      </c>
      <c r="TG19" s="321">
        <f>VLOOKUP($B19,'Sintesi (CFI-TS)'!$C$30:$AE$57,28,FALSE)</f>
        <v>4</v>
      </c>
      <c r="TH19" s="321">
        <f>VLOOKUP($B19,'Sintesi (CFI-TS)'!$C$30:$AE$57,28,FALSE)</f>
        <v>4</v>
      </c>
      <c r="TI19" s="321">
        <f>VLOOKUP($B19,'Sintesi (CFI-TS)'!$C$30:$AE$57,28,FALSE)</f>
        <v>4</v>
      </c>
      <c r="TJ19" s="321">
        <f>VLOOKUP($B19,'Sintesi (CFI-TS)'!$C$30:$AE$57,28,FALSE)</f>
        <v>4</v>
      </c>
      <c r="TK19" s="321">
        <f>VLOOKUP($B19,'Sintesi (CFI-TS)'!$C$30:$AE$57,28,FALSE)</f>
        <v>4</v>
      </c>
      <c r="TL19" s="321">
        <f>VLOOKUP($B19,'Sintesi (CFI-TS)'!$C$30:$AE$57,28,FALSE)</f>
        <v>4</v>
      </c>
      <c r="TM19" s="321">
        <f>VLOOKUP($B19,'Sintesi (CFI-TS)'!$C$30:$AE$57,28,FALSE)</f>
        <v>4</v>
      </c>
      <c r="TN19" s="321">
        <f>VLOOKUP($B19,'Sintesi (CFI-TS)'!$C$30:$AE$57,28,FALSE)</f>
        <v>4</v>
      </c>
      <c r="TO19" s="321">
        <f>VLOOKUP($B19,'Sintesi (CFI-TS)'!$C$30:$AE$57,28,FALSE)</f>
        <v>4</v>
      </c>
      <c r="TP19" s="321">
        <f>VLOOKUP($B19,'Sintesi (CFI-TS)'!$C$30:$AE$57,28,FALSE)</f>
        <v>4</v>
      </c>
      <c r="TQ19" s="321">
        <f>VLOOKUP($B19,'Sintesi (CFI-TS)'!$C$30:$AE$57,28,FALSE)</f>
        <v>4</v>
      </c>
      <c r="TR19" s="321">
        <f>VLOOKUP($B19,'Sintesi (CFI-TS)'!$C$30:$AE$57,28,FALSE)</f>
        <v>4</v>
      </c>
      <c r="TS19" s="321">
        <f>VLOOKUP($B19,'Sintesi (CFI-TS)'!$C$30:$AE$57,28,FALSE)</f>
        <v>4</v>
      </c>
      <c r="TT19" s="321">
        <f>VLOOKUP($B19,'Sintesi (CFI-TS)'!$C$30:$AE$57,28,FALSE)</f>
        <v>4</v>
      </c>
      <c r="TU19" s="321">
        <f>VLOOKUP($B19,'Sintesi (CFI-TS)'!$C$30:$AE$57,28,FALSE)</f>
        <v>4</v>
      </c>
      <c r="TV19" s="321">
        <f>VLOOKUP($B19,'Sintesi (CFI-TS)'!$C$30:$AE$57,28,FALSE)</f>
        <v>4</v>
      </c>
      <c r="TW19" s="321">
        <f>VLOOKUP($B19,'Sintesi (CFI-TS)'!$C$30:$AE$57,28,FALSE)</f>
        <v>4</v>
      </c>
      <c r="TX19" s="321">
        <f>VLOOKUP($B19,'Sintesi (CFI-TS)'!$C$30:$AE$57,28,FALSE)</f>
        <v>4</v>
      </c>
      <c r="TY19" s="321"/>
      <c r="TZ19" s="321"/>
      <c r="UA19" s="321"/>
      <c r="UB19" s="322">
        <v>0</v>
      </c>
      <c r="UC19" s="322">
        <v>0</v>
      </c>
      <c r="UD19" s="322">
        <v>0</v>
      </c>
      <c r="UE19" s="322">
        <v>0</v>
      </c>
      <c r="UF19" s="322">
        <v>0</v>
      </c>
      <c r="UG19" s="322">
        <v>0</v>
      </c>
      <c r="UH19" s="322">
        <v>0</v>
      </c>
      <c r="UI19" s="322">
        <v>0</v>
      </c>
      <c r="UJ19" s="322">
        <v>0</v>
      </c>
      <c r="UK19" s="322">
        <v>0</v>
      </c>
      <c r="UL19" s="322">
        <v>0</v>
      </c>
      <c r="UM19" s="322">
        <v>0</v>
      </c>
      <c r="UN19" s="322">
        <v>0</v>
      </c>
      <c r="UO19" s="322">
        <v>0</v>
      </c>
      <c r="UP19" s="322">
        <v>0</v>
      </c>
      <c r="UQ19" s="322">
        <v>0</v>
      </c>
      <c r="UR19" s="322">
        <v>0</v>
      </c>
      <c r="US19" s="322">
        <v>0</v>
      </c>
      <c r="UT19" s="322">
        <v>0</v>
      </c>
      <c r="UU19" s="322">
        <v>0</v>
      </c>
      <c r="UV19" s="322">
        <v>0</v>
      </c>
      <c r="UW19" s="322">
        <v>0</v>
      </c>
      <c r="UX19" s="322">
        <v>0</v>
      </c>
      <c r="UY19" s="322">
        <f>VLOOKUP($B19,'Sintesi (CFI-TS)'!$C$30:$AE$57,29,FALSE)</f>
        <v>0</v>
      </c>
      <c r="UZ19" s="322">
        <f>VLOOKUP($B19,'Sintesi (CFI-TS)'!$C$30:$AE$57,29,FALSE)</f>
        <v>0</v>
      </c>
      <c r="VA19" s="322">
        <f>VLOOKUP($B19,'Sintesi (CFI-TS)'!$C$30:$AE$57,29,FALSE)</f>
        <v>0</v>
      </c>
      <c r="VB19" s="322">
        <f>VLOOKUP($B19,'Sintesi (CFI-TS)'!$C$30:$AE$57,29,FALSE)</f>
        <v>0</v>
      </c>
      <c r="VC19" s="322">
        <f>VLOOKUP($B19,'Sintesi (CFI-TS)'!$C$30:$AE$57,29,FALSE)</f>
        <v>0</v>
      </c>
      <c r="VD19" s="322">
        <f>VLOOKUP($B19,'Sintesi (CFI-TS)'!$C$30:$AE$57,29,FALSE)</f>
        <v>0</v>
      </c>
      <c r="VE19" s="322">
        <f>VLOOKUP($B19,'Sintesi (CFI-TS)'!$C$30:$AE$57,29,FALSE)</f>
        <v>0</v>
      </c>
      <c r="VF19" s="322">
        <f>VLOOKUP($B19,'Sintesi (CFI-TS)'!$C$30:$AE$57,29,FALSE)</f>
        <v>0</v>
      </c>
      <c r="VG19" s="322">
        <f>VLOOKUP($B19,'Sintesi (CFI-TS)'!$C$30:$AE$57,29,FALSE)</f>
        <v>0</v>
      </c>
      <c r="VH19" s="322">
        <f>VLOOKUP($B19,'Sintesi (CFI-TS)'!$C$30:$AE$57,29,FALSE)</f>
        <v>0</v>
      </c>
      <c r="VI19" s="322">
        <f>VLOOKUP($B19,'Sintesi (CFI-TS)'!$C$30:$AE$57,29,FALSE)</f>
        <v>0</v>
      </c>
      <c r="VJ19" s="322">
        <f>VLOOKUP($B19,'Sintesi (CFI-TS)'!$C$30:$AE$57,29,FALSE)</f>
        <v>0</v>
      </c>
      <c r="VK19" s="322">
        <f>VLOOKUP($B19,'Sintesi (CFI-TS)'!$C$30:$AE$57,29,FALSE)</f>
        <v>0</v>
      </c>
      <c r="VL19" s="322">
        <f>VLOOKUP($B19,'Sintesi (CFI-TS)'!$C$30:$AE$57,29,FALSE)</f>
        <v>0</v>
      </c>
      <c r="VM19" s="322">
        <f>VLOOKUP($B19,'Sintesi (CFI-TS)'!$C$30:$AE$57,29,FALSE)</f>
        <v>0</v>
      </c>
      <c r="VN19" s="322">
        <f>VLOOKUP($B19,'Sintesi (CFI-TS)'!$C$30:$AE$57,29,FALSE)</f>
        <v>0</v>
      </c>
      <c r="VO19" s="322">
        <f>VLOOKUP($B19,'Sintesi (CFI-TS)'!$C$30:$AE$57,29,FALSE)</f>
        <v>0</v>
      </c>
      <c r="VP19" s="322">
        <f>VLOOKUP($B19,'Sintesi (CFI-TS)'!$C$30:$AE$57,29,FALSE)</f>
        <v>0</v>
      </c>
      <c r="VQ19" s="322">
        <f>VLOOKUP($B19,'Sintesi (CFI-TS)'!$C$30:$AE$57,29,FALSE)</f>
        <v>0</v>
      </c>
      <c r="VR19" s="322">
        <f>VLOOKUP($B19,'Sintesi (CFI-TS)'!$C$30:$AE$57,29,FALSE)</f>
        <v>0</v>
      </c>
      <c r="VS19" s="322">
        <f>VLOOKUP($B19,'Sintesi (CFI-TS)'!$C$30:$AE$57,29,FALSE)</f>
        <v>0</v>
      </c>
      <c r="VT19" s="322">
        <f>VLOOKUP($B19,'Sintesi (CFI-TS)'!$C$30:$AE$57,29,FALSE)</f>
        <v>0</v>
      </c>
      <c r="VU19" s="322">
        <f>VLOOKUP($B19,'Sintesi (CFI-TS)'!$C$30:$AE$57,29,FALSE)</f>
        <v>0</v>
      </c>
      <c r="VV19" s="322">
        <f>VLOOKUP($B19,'Sintesi (CFI-TS)'!$C$30:$AE$57,29,FALSE)</f>
        <v>0</v>
      </c>
      <c r="VW19" s="322">
        <f>VLOOKUP($B19,'Sintesi (CFI-TS)'!$C$30:$AE$57,29,FALSE)</f>
        <v>0</v>
      </c>
      <c r="VX19" s="322">
        <f>VLOOKUP($B19,'Sintesi (CFI-TS)'!$C$30:$AE$57,29,FALSE)</f>
        <v>0</v>
      </c>
      <c r="VY19" s="322">
        <f>VLOOKUP($B19,'Sintesi (CFI-TS)'!$C$30:$AE$57,29,FALSE)</f>
        <v>0</v>
      </c>
      <c r="VZ19" s="322">
        <f>VLOOKUP($B19,'Sintesi (CFI-TS)'!$C$30:$AE$57,29,FALSE)</f>
        <v>0</v>
      </c>
      <c r="WA19" s="322">
        <f>VLOOKUP($B19,'Sintesi (CFI-TS)'!$C$30:$AE$57,29,FALSE)</f>
        <v>0</v>
      </c>
      <c r="WB19" s="322">
        <f>VLOOKUP($B19,'Sintesi (CFI-TS)'!$C$30:$AE$57,29,FALSE)</f>
        <v>0</v>
      </c>
      <c r="WC19" s="322">
        <f>VLOOKUP($B19,'Sintesi (CFI-TS)'!$C$30:$AE$57,29,FALSE)</f>
        <v>0</v>
      </c>
      <c r="WD19" s="322">
        <f>VLOOKUP($B19,'Sintesi (CFI-TS)'!$C$30:$AE$57,29,FALSE)</f>
        <v>0</v>
      </c>
      <c r="WE19" s="322">
        <f>VLOOKUP($B19,'Sintesi (CFI-TS)'!$C$30:$AE$57,29,FALSE)</f>
        <v>0</v>
      </c>
      <c r="WF19" s="322">
        <f>VLOOKUP($B19,'Sintesi (CFI-TS)'!$C$30:$AE$57,29,FALSE)</f>
        <v>0</v>
      </c>
      <c r="WG19" s="322">
        <f>VLOOKUP($B19,'Sintesi (CFI-TS)'!$C$30:$AE$57,29,FALSE)</f>
        <v>0</v>
      </c>
      <c r="WH19" s="322">
        <f>VLOOKUP($B19,'Sintesi (CFI-TS)'!$C$30:$AE$57,29,FALSE)</f>
        <v>0</v>
      </c>
      <c r="WI19" s="322">
        <f>VLOOKUP($B19,'Sintesi (CFI-TS)'!$C$30:$AE$57,29,FALSE)</f>
        <v>0</v>
      </c>
      <c r="WJ19" s="322">
        <f>VLOOKUP($B19,'Sintesi (CFI-TS)'!$C$30:$AE$57,29,FALSE)</f>
        <v>0</v>
      </c>
      <c r="WK19" s="322">
        <f>VLOOKUP($B19,'Sintesi (CFI-TS)'!$C$30:$AE$57,29,FALSE)</f>
        <v>0</v>
      </c>
      <c r="WL19" s="322">
        <f>VLOOKUP($B19,'Sintesi (CFI-TS)'!$C$30:$AE$57,29,FALSE)</f>
        <v>0</v>
      </c>
      <c r="WM19" s="322">
        <f>VLOOKUP($B19,'Sintesi (CFI-TS)'!$C$30:$AE$57,29,FALSE)</f>
        <v>0</v>
      </c>
      <c r="WN19" s="322">
        <f>VLOOKUP($B19,'Sintesi (CFI-TS)'!$C$30:$AE$57,29,FALSE)</f>
        <v>0</v>
      </c>
      <c r="WO19" s="322">
        <f>VLOOKUP($B19,'Sintesi (CFI-TS)'!$C$30:$AE$57,29,FALSE)</f>
        <v>0</v>
      </c>
      <c r="WP19" s="322">
        <f>VLOOKUP($B19,'Sintesi (CFI-TS)'!$C$30:$AE$57,29,FALSE)</f>
        <v>0</v>
      </c>
      <c r="WQ19" s="322">
        <f>VLOOKUP($B19,'Sintesi (CFI-TS)'!$C$30:$AE$57,29,FALSE)</f>
        <v>0</v>
      </c>
      <c r="WR19" s="322">
        <f>VLOOKUP($B19,'Sintesi (CFI-TS)'!$C$30:$AE$57,29,FALSE)</f>
        <v>0</v>
      </c>
      <c r="WS19" s="322">
        <f>VLOOKUP($B19,'Sintesi (CFI-TS)'!$C$30:$AE$57,29,FALSE)</f>
        <v>0</v>
      </c>
      <c r="WT19" s="322">
        <f>VLOOKUP($B19,'Sintesi (CFI-TS)'!$C$30:$AE$57,29,FALSE)</f>
        <v>0</v>
      </c>
      <c r="WU19" s="322">
        <f>VLOOKUP($B19,'Sintesi (CFI-TS)'!$C$30:$AE$57,29,FALSE)</f>
        <v>0</v>
      </c>
      <c r="WV19" s="322">
        <f>VLOOKUP($B19,'Sintesi (CFI-TS)'!$C$30:$AE$57,29,FALSE)</f>
        <v>0</v>
      </c>
      <c r="WW19" s="322">
        <f>VLOOKUP($B19,'Sintesi (CFI-TS)'!$C$30:$AE$57,29,FALSE)</f>
        <v>0</v>
      </c>
      <c r="WX19" s="322">
        <f>VLOOKUP($B19,'Sintesi (CFI-TS)'!$C$30:$AE$57,29,FALSE)</f>
        <v>0</v>
      </c>
      <c r="WY19" s="322">
        <f>VLOOKUP($B19,'Sintesi (CFI-TS)'!$C$30:$AE$57,29,FALSE)</f>
        <v>0</v>
      </c>
      <c r="WZ19" s="322">
        <f>VLOOKUP($B19,'Sintesi (CFI-TS)'!$C$30:$AE$57,29,FALSE)</f>
        <v>0</v>
      </c>
      <c r="XA19" s="322">
        <f>VLOOKUP($B19,'Sintesi (CFI-TS)'!$C$30:$AE$57,29,FALSE)</f>
        <v>0</v>
      </c>
      <c r="XB19" s="322">
        <f>VLOOKUP($B19,'Sintesi (CFI-TS)'!$C$30:$AE$57,29,FALSE)</f>
        <v>0</v>
      </c>
      <c r="XC19" s="322">
        <f>VLOOKUP($B19,'Sintesi (CFI-TS)'!$C$30:$AE$57,29,FALSE)</f>
        <v>0</v>
      </c>
      <c r="XD19" s="322">
        <f>VLOOKUP($B19,'Sintesi (CFI-TS)'!$C$30:$AE$57,29,FALSE)</f>
        <v>0</v>
      </c>
      <c r="XE19" s="322">
        <f>VLOOKUP($B19,'Sintesi (CFI-TS)'!$C$30:$AE$57,29,FALSE)</f>
        <v>0</v>
      </c>
      <c r="XF19" s="322">
        <f>VLOOKUP($B19,'Sintesi (CFI-TS)'!$C$30:$AE$57,29,FALSE)</f>
        <v>0</v>
      </c>
      <c r="XG19" s="322">
        <f>VLOOKUP($B19,'Sintesi (CFI-TS)'!$C$30:$AE$57,29,FALSE)</f>
        <v>0</v>
      </c>
      <c r="XH19" s="322">
        <f>VLOOKUP($B19,'Sintesi (CFI-TS)'!$C$30:$AE$57,29,FALSE)</f>
        <v>0</v>
      </c>
      <c r="XI19" s="322">
        <f>VLOOKUP($B19,'Sintesi (CFI-TS)'!$C$30:$AE$57,29,FALSE)</f>
        <v>0</v>
      </c>
      <c r="XJ19" s="322">
        <f>VLOOKUP($B19,'Sintesi (CFI-TS)'!$C$30:$AE$57,29,FALSE)</f>
        <v>0</v>
      </c>
      <c r="XK19" s="322">
        <f>VLOOKUP($B19,'Sintesi (CFI-TS)'!$C$30:$AE$57,29,FALSE)</f>
        <v>0</v>
      </c>
      <c r="XL19" s="322">
        <f>VLOOKUP($B19,'Sintesi (CFI-TS)'!$C$30:$AE$57,29,FALSE)</f>
        <v>0</v>
      </c>
      <c r="XM19" s="322">
        <f>VLOOKUP($B19,'Sintesi (CFI-TS)'!$C$30:$AE$57,29,FALSE)</f>
        <v>0</v>
      </c>
      <c r="XN19" s="322">
        <f>VLOOKUP($B19,'Sintesi (CFI-TS)'!$C$30:$AE$57,29,FALSE)</f>
        <v>0</v>
      </c>
      <c r="XO19" s="322">
        <f>VLOOKUP($B19,'Sintesi (CFI-TS)'!$C$30:$AE$57,29,FALSE)</f>
        <v>0</v>
      </c>
      <c r="XP19" s="322">
        <f>VLOOKUP($B19,'Sintesi (CFI-TS)'!$C$30:$AE$57,29,FALSE)</f>
        <v>0</v>
      </c>
      <c r="XQ19" s="322">
        <f>VLOOKUP($B19,'Sintesi (CFI-TS)'!$C$30:$AE$57,29,FALSE)</f>
        <v>0</v>
      </c>
      <c r="XR19" s="322">
        <f>VLOOKUP($B19,'Sintesi (CFI-TS)'!$C$30:$AE$57,29,FALSE)</f>
        <v>0</v>
      </c>
      <c r="XS19" s="322">
        <f>VLOOKUP($B19,'Sintesi (CFI-TS)'!$C$30:$AE$57,29,FALSE)</f>
        <v>0</v>
      </c>
      <c r="XT19" s="322">
        <f>VLOOKUP($B19,'Sintesi (CFI-TS)'!$C$30:$AE$57,29,FALSE)</f>
        <v>0</v>
      </c>
      <c r="XU19" s="322">
        <f>VLOOKUP($B19,'Sintesi (CFI-TS)'!$C$30:$AE$57,29,FALSE)</f>
        <v>0</v>
      </c>
      <c r="XV19" s="322">
        <f>VLOOKUP($B19,'Sintesi (CFI-TS)'!$C$30:$AE$57,29,FALSE)</f>
        <v>0</v>
      </c>
      <c r="XW19" s="322">
        <f>VLOOKUP($B19,'Sintesi (CFI-TS)'!$C$30:$AE$57,29,FALSE)</f>
        <v>0</v>
      </c>
      <c r="XX19" s="322">
        <f>VLOOKUP($B19,'Sintesi (CFI-TS)'!$C$30:$AE$57,29,FALSE)</f>
        <v>0</v>
      </c>
      <c r="XY19" s="322">
        <f>VLOOKUP($B19,'Sintesi (CFI-TS)'!$C$30:$AE$57,29,FALSE)</f>
        <v>0</v>
      </c>
      <c r="XZ19" s="322">
        <f>VLOOKUP($B19,'Sintesi (CFI-TS)'!$C$30:$AE$57,29,FALSE)</f>
        <v>0</v>
      </c>
      <c r="YA19" s="322">
        <f>VLOOKUP($B19,'Sintesi (CFI-TS)'!$C$30:$AE$57,29,FALSE)</f>
        <v>0</v>
      </c>
      <c r="YB19" s="322"/>
      <c r="YC19" s="322"/>
      <c r="YD19" s="322"/>
      <c r="YE19" s="501">
        <v>0</v>
      </c>
      <c r="YF19" s="501">
        <v>0</v>
      </c>
      <c r="YG19" s="501">
        <v>0</v>
      </c>
      <c r="YH19" s="501">
        <v>0</v>
      </c>
      <c r="YI19" s="501">
        <v>0</v>
      </c>
      <c r="YJ19" s="501">
        <v>0</v>
      </c>
      <c r="YK19" s="501">
        <v>0</v>
      </c>
      <c r="YL19" s="501">
        <v>0</v>
      </c>
      <c r="YM19" s="501">
        <v>0</v>
      </c>
      <c r="YN19" s="501">
        <v>0</v>
      </c>
      <c r="YO19" s="501">
        <v>0</v>
      </c>
      <c r="YP19" s="501">
        <v>0</v>
      </c>
      <c r="YQ19" s="501">
        <v>0</v>
      </c>
      <c r="YR19" s="501">
        <v>0</v>
      </c>
      <c r="YS19" s="501">
        <v>0</v>
      </c>
      <c r="YT19" s="501">
        <v>0</v>
      </c>
      <c r="YU19" s="501">
        <v>0</v>
      </c>
      <c r="YV19" s="501">
        <v>0</v>
      </c>
      <c r="YW19" s="501">
        <v>0</v>
      </c>
      <c r="YX19" s="501">
        <v>0</v>
      </c>
      <c r="YY19" s="501">
        <v>0</v>
      </c>
      <c r="YZ19" s="501">
        <v>0</v>
      </c>
      <c r="ZA19" s="501">
        <v>0</v>
      </c>
      <c r="ZB19" s="501">
        <f>VLOOKUP($B19,'Sintesi (CFI-TS)'!$C$30:$AE$57,22,FALSE)</f>
        <v>0</v>
      </c>
      <c r="ZC19" s="501">
        <f>VLOOKUP($B19,'Sintesi (CFI-TS)'!$C$30:$AE$57,22,FALSE)</f>
        <v>0</v>
      </c>
      <c r="ZD19" s="501">
        <f>VLOOKUP($B19,'Sintesi (CFI-TS)'!$C$30:$AE$57,22,FALSE)</f>
        <v>0</v>
      </c>
      <c r="ZE19" s="501">
        <f>VLOOKUP($B19,'Sintesi (CFI-TS)'!$C$30:$AE$57,22,FALSE)</f>
        <v>0</v>
      </c>
      <c r="ZF19" s="501">
        <f>VLOOKUP($B19,'Sintesi (CFI-TS)'!$C$30:$AE$57,22,FALSE)</f>
        <v>0</v>
      </c>
      <c r="ZG19" s="501">
        <f>VLOOKUP($B19,'Sintesi (CFI-TS)'!$C$30:$AE$57,22,FALSE)</f>
        <v>0</v>
      </c>
      <c r="ZH19" s="501">
        <f>VLOOKUP($B19,'Sintesi (CFI-TS)'!$C$30:$AE$57,22,FALSE)</f>
        <v>0</v>
      </c>
      <c r="ZI19" s="501">
        <f>VLOOKUP($B19,'Sintesi (CFI-TS)'!$C$30:$AE$57,22,FALSE)</f>
        <v>0</v>
      </c>
      <c r="ZJ19" s="501">
        <f>VLOOKUP($B19,'Sintesi (CFI-TS)'!$C$30:$AE$57,22,FALSE)</f>
        <v>0</v>
      </c>
      <c r="ZK19" s="501">
        <f>VLOOKUP($B19,'Sintesi (CFI-TS)'!$C$30:$AE$57,22,FALSE)</f>
        <v>0</v>
      </c>
      <c r="ZL19" s="501">
        <f>VLOOKUP($B19,'Sintesi (CFI-TS)'!$C$30:$AE$57,22,FALSE)</f>
        <v>0</v>
      </c>
      <c r="ZM19" s="501">
        <f>VLOOKUP($B19,'Sintesi (CFI-TS)'!$C$30:$AE$57,22,FALSE)</f>
        <v>0</v>
      </c>
      <c r="ZN19" s="501">
        <f>VLOOKUP($B19,'Sintesi (CFI-TS)'!$C$30:$AE$57,22,FALSE)</f>
        <v>0</v>
      </c>
      <c r="ZO19" s="501">
        <f>VLOOKUP($B19,'Sintesi (CFI-TS)'!$C$30:$AE$57,22,FALSE)</f>
        <v>0</v>
      </c>
      <c r="ZP19" s="501">
        <f>VLOOKUP($B19,'Sintesi (CFI-TS)'!$C$30:$AE$57,22,FALSE)</f>
        <v>0</v>
      </c>
      <c r="ZQ19" s="501">
        <f>VLOOKUP($B19,'Sintesi (CFI-TS)'!$C$30:$AE$57,22,FALSE)</f>
        <v>0</v>
      </c>
      <c r="ZR19" s="501">
        <f>VLOOKUP($B19,'Sintesi (CFI-TS)'!$C$30:$AE$57,22,FALSE)</f>
        <v>0</v>
      </c>
      <c r="ZS19" s="501">
        <f>VLOOKUP($B19,'Sintesi (CFI-TS)'!$C$30:$AE$57,22,FALSE)</f>
        <v>0</v>
      </c>
      <c r="ZT19" s="501">
        <f>VLOOKUP($B19,'Sintesi (CFI-TS)'!$C$30:$AE$57,22,FALSE)</f>
        <v>0</v>
      </c>
      <c r="ZU19" s="501">
        <f>VLOOKUP($B19,'Sintesi (CFI-TS)'!$C$30:$AE$57,22,FALSE)</f>
        <v>0</v>
      </c>
      <c r="ZV19" s="501">
        <f>VLOOKUP($B19,'Sintesi (CFI-TS)'!$C$30:$AE$57,22,FALSE)</f>
        <v>0</v>
      </c>
      <c r="ZW19" s="501">
        <f>VLOOKUP($B19,'Sintesi (CFI-TS)'!$C$30:$AE$57,22,FALSE)</f>
        <v>0</v>
      </c>
      <c r="ZX19" s="501">
        <f>VLOOKUP($B19,'Sintesi (CFI-TS)'!$C$30:$AE$57,22,FALSE)</f>
        <v>0</v>
      </c>
      <c r="ZY19" s="501">
        <f>VLOOKUP($B19,'Sintesi (CFI-TS)'!$C$30:$AE$57,22,FALSE)</f>
        <v>0</v>
      </c>
      <c r="ZZ19" s="501">
        <f>VLOOKUP($B19,'Sintesi (CFI-TS)'!$C$30:$AE$57,22,FALSE)</f>
        <v>0</v>
      </c>
      <c r="AAA19" s="501">
        <f>VLOOKUP($B19,'Sintesi (CFI-TS)'!$C$30:$AE$57,22,FALSE)</f>
        <v>0</v>
      </c>
      <c r="AAB19" s="501">
        <f>VLOOKUP($B19,'Sintesi (CFI-TS)'!$C$30:$AE$57,22,FALSE)</f>
        <v>0</v>
      </c>
      <c r="AAC19" s="501">
        <f>VLOOKUP($B19,'Sintesi (CFI-TS)'!$C$30:$AE$57,22,FALSE)</f>
        <v>0</v>
      </c>
      <c r="AAD19" s="501">
        <f>VLOOKUP($B19,'Sintesi (CFI-TS)'!$C$30:$AE$57,22,FALSE)</f>
        <v>0</v>
      </c>
      <c r="AAE19" s="501">
        <f>VLOOKUP($B19,'Sintesi (CFI-TS)'!$C$30:$AE$57,22,FALSE)</f>
        <v>0</v>
      </c>
      <c r="AAF19" s="501">
        <f>VLOOKUP($B19,'Sintesi (CFI-TS)'!$C$30:$AE$57,22,FALSE)</f>
        <v>0</v>
      </c>
      <c r="AAG19" s="501">
        <f>VLOOKUP($B19,'Sintesi (CFI-TS)'!$C$30:$AE$57,22,FALSE)</f>
        <v>0</v>
      </c>
      <c r="AAH19" s="501">
        <f>VLOOKUP($B19,'Sintesi (CFI-TS)'!$C$30:$AE$57,22,FALSE)</f>
        <v>0</v>
      </c>
      <c r="AAI19" s="501">
        <f>VLOOKUP($B19,'Sintesi (CFI-TS)'!$C$30:$AE$57,22,FALSE)</f>
        <v>0</v>
      </c>
      <c r="AAJ19" s="501">
        <f>VLOOKUP($B19,'Sintesi (CFI-TS)'!$C$30:$AE$57,22,FALSE)</f>
        <v>0</v>
      </c>
      <c r="AAK19" s="501">
        <f>VLOOKUP($B19,'Sintesi (CFI-TS)'!$C$30:$AE$57,22,FALSE)</f>
        <v>0</v>
      </c>
      <c r="AAL19" s="501">
        <f>VLOOKUP($B19,'Sintesi (CFI-TS)'!$C$30:$AE$57,22,FALSE)</f>
        <v>0</v>
      </c>
      <c r="AAM19" s="501">
        <f>VLOOKUP($B19,'Sintesi (CFI-TS)'!$C$30:$AE$57,22,FALSE)</f>
        <v>0</v>
      </c>
      <c r="AAN19" s="501">
        <f>VLOOKUP($B19,'Sintesi (CFI-TS)'!$C$30:$AE$57,22,FALSE)</f>
        <v>0</v>
      </c>
      <c r="AAO19" s="501">
        <f>VLOOKUP($B19,'Sintesi (CFI-TS)'!$C$30:$AE$57,22,FALSE)</f>
        <v>0</v>
      </c>
      <c r="AAP19" s="501">
        <f>VLOOKUP($B19,'Sintesi (CFI-TS)'!$C$30:$AE$57,22,FALSE)</f>
        <v>0</v>
      </c>
      <c r="AAQ19" s="501">
        <f>VLOOKUP($B19,'Sintesi (CFI-TS)'!$C$30:$AE$57,22,FALSE)</f>
        <v>0</v>
      </c>
      <c r="AAR19" s="501">
        <f>VLOOKUP($B19,'Sintesi (CFI-TS)'!$C$30:$AE$57,22,FALSE)</f>
        <v>0</v>
      </c>
      <c r="AAS19" s="501">
        <f>VLOOKUP($B19,'Sintesi (CFI-TS)'!$C$30:$AE$57,22,FALSE)</f>
        <v>0</v>
      </c>
      <c r="AAT19" s="501">
        <f>VLOOKUP($B19,'Sintesi (CFI-TS)'!$C$30:$AE$57,22,FALSE)</f>
        <v>0</v>
      </c>
      <c r="AAU19" s="501">
        <f>VLOOKUP($B19,'Sintesi (CFI-TS)'!$C$30:$AE$57,22,FALSE)</f>
        <v>0</v>
      </c>
      <c r="AAV19" s="501">
        <f>VLOOKUP($B19,'Sintesi (CFI-TS)'!$C$30:$AE$57,22,FALSE)</f>
        <v>0</v>
      </c>
      <c r="AAW19" s="501">
        <f>VLOOKUP($B19,'Sintesi (CFI-TS)'!$C$30:$AE$57,22,FALSE)</f>
        <v>0</v>
      </c>
      <c r="AAX19" s="501">
        <f>VLOOKUP($B19,'Sintesi (CFI-TS)'!$C$30:$AE$57,22,FALSE)</f>
        <v>0</v>
      </c>
      <c r="AAY19" s="501">
        <f>VLOOKUP($B19,'Sintesi (CFI-TS)'!$C$30:$AE$57,22,FALSE)</f>
        <v>0</v>
      </c>
      <c r="AAZ19" s="501">
        <f>VLOOKUP($B19,'Sintesi (CFI-TS)'!$C$30:$AE$57,22,FALSE)</f>
        <v>0</v>
      </c>
      <c r="ABA19" s="501">
        <f>VLOOKUP($B19,'Sintesi (CFI-TS)'!$C$30:$AE$57,22,FALSE)</f>
        <v>0</v>
      </c>
      <c r="ABB19" s="501">
        <f>VLOOKUP($B19,'Sintesi (CFI-TS)'!$C$30:$AE$57,22,FALSE)</f>
        <v>0</v>
      </c>
      <c r="ABC19" s="501">
        <f>VLOOKUP($B19,'Sintesi (CFI-TS)'!$C$30:$AE$57,22,FALSE)</f>
        <v>0</v>
      </c>
      <c r="ABD19" s="501">
        <f>VLOOKUP($B19,'Sintesi (CFI-TS)'!$C$30:$AE$57,22,FALSE)</f>
        <v>0</v>
      </c>
      <c r="ABE19" s="501">
        <f>VLOOKUP($B19,'Sintesi (CFI-TS)'!$C$30:$AE$57,22,FALSE)</f>
        <v>0</v>
      </c>
      <c r="ABF19" s="501">
        <f>VLOOKUP($B19,'Sintesi (CFI-TS)'!$C$30:$AE$57,22,FALSE)</f>
        <v>0</v>
      </c>
      <c r="ABG19" s="501">
        <f>VLOOKUP($B19,'Sintesi (CFI-TS)'!$C$30:$AE$57,22,FALSE)</f>
        <v>0</v>
      </c>
      <c r="ABH19" s="501">
        <f>VLOOKUP($B19,'Sintesi (CFI-TS)'!$C$30:$AE$57,22,FALSE)</f>
        <v>0</v>
      </c>
      <c r="ABI19" s="501">
        <f>VLOOKUP($B19,'Sintesi (CFI-TS)'!$C$30:$AE$57,22,FALSE)</f>
        <v>0</v>
      </c>
      <c r="ABJ19" s="501">
        <f>VLOOKUP($B19,'Sintesi (CFI-TS)'!$C$30:$AE$57,22,FALSE)</f>
        <v>0</v>
      </c>
      <c r="ABK19" s="501">
        <f>VLOOKUP($B19,'Sintesi (CFI-TS)'!$C$30:$AE$57,22,FALSE)</f>
        <v>0</v>
      </c>
      <c r="ABL19" s="501">
        <f>VLOOKUP($B19,'Sintesi (CFI-TS)'!$C$30:$AE$57,22,FALSE)</f>
        <v>0</v>
      </c>
      <c r="ABM19" s="501">
        <f>VLOOKUP($B19,'Sintesi (CFI-TS)'!$C$30:$AE$57,22,FALSE)</f>
        <v>0</v>
      </c>
      <c r="ABN19" s="501">
        <f>VLOOKUP($B19,'Sintesi (CFI-TS)'!$C$30:$AE$57,22,FALSE)</f>
        <v>0</v>
      </c>
      <c r="ABO19" s="501">
        <f>VLOOKUP($B19,'Sintesi (CFI-TS)'!$C$30:$AE$57,22,FALSE)</f>
        <v>0</v>
      </c>
      <c r="ABP19" s="501">
        <f>VLOOKUP($B19,'Sintesi (CFI-TS)'!$C$30:$AE$57,22,FALSE)</f>
        <v>0</v>
      </c>
      <c r="ABQ19" s="501">
        <f>VLOOKUP($B19,'Sintesi (CFI-TS)'!$C$30:$AE$57,22,FALSE)</f>
        <v>0</v>
      </c>
      <c r="ABR19" s="501">
        <f>VLOOKUP($B19,'Sintesi (CFI-TS)'!$C$30:$AE$57,22,FALSE)</f>
        <v>0</v>
      </c>
      <c r="ABS19" s="501">
        <f>VLOOKUP($B19,'Sintesi (CFI-TS)'!$C$30:$AE$57,22,FALSE)</f>
        <v>0</v>
      </c>
      <c r="ABT19" s="501">
        <f>VLOOKUP($B19,'Sintesi (CFI-TS)'!$C$30:$AE$57,22,FALSE)</f>
        <v>0</v>
      </c>
      <c r="ABU19" s="501">
        <f>VLOOKUP($B19,'Sintesi (CFI-TS)'!$C$30:$AE$57,22,FALSE)</f>
        <v>0</v>
      </c>
      <c r="ABV19" s="501">
        <f>VLOOKUP($B19,'Sintesi (CFI-TS)'!$C$30:$AE$57,22,FALSE)</f>
        <v>0</v>
      </c>
      <c r="ABW19" s="501">
        <f>VLOOKUP($B19,'Sintesi (CFI-TS)'!$C$30:$AE$57,22,FALSE)</f>
        <v>0</v>
      </c>
      <c r="ABX19" s="501">
        <f>VLOOKUP($B19,'Sintesi (CFI-TS)'!$C$30:$AE$57,22,FALSE)</f>
        <v>0</v>
      </c>
      <c r="ABY19" s="501">
        <f>VLOOKUP($B19,'Sintesi (CFI-TS)'!$C$30:$AE$57,22,FALSE)</f>
        <v>0</v>
      </c>
      <c r="ABZ19" s="501">
        <f>VLOOKUP($B19,'Sintesi (CFI-TS)'!$C$30:$AE$57,22,FALSE)</f>
        <v>0</v>
      </c>
      <c r="ACA19" s="501">
        <f>VLOOKUP($B19,'Sintesi (CFI-TS)'!$C$30:$AE$57,22,FALSE)</f>
        <v>0</v>
      </c>
      <c r="ACB19" s="501">
        <f>VLOOKUP($B19,'Sintesi (CFI-TS)'!$C$30:$AE$57,22,FALSE)</f>
        <v>0</v>
      </c>
      <c r="ACC19" s="501">
        <f>VLOOKUP($B19,'Sintesi (CFI-TS)'!$C$30:$AE$57,22,FALSE)</f>
        <v>0</v>
      </c>
      <c r="ACD19" s="501">
        <f>VLOOKUP($B19,'Sintesi (CFI-TS)'!$C$30:$AE$57,22,FALSE)</f>
        <v>0</v>
      </c>
      <c r="ACE19" s="501"/>
      <c r="ACF19" s="501"/>
      <c r="ACG19" s="501"/>
      <c r="ACH19" s="86"/>
      <c r="ACI19" s="88">
        <v>0</v>
      </c>
      <c r="ACJ19" s="89">
        <v>43271</v>
      </c>
      <c r="ACK19" s="89">
        <v>43315</v>
      </c>
      <c r="ACL19" s="80">
        <v>1</v>
      </c>
      <c r="ACM19" s="80">
        <v>2</v>
      </c>
      <c r="ACN19" s="80">
        <v>2</v>
      </c>
      <c r="ACO19" s="80">
        <v>2</v>
      </c>
      <c r="ACP19" s="80">
        <v>2</v>
      </c>
      <c r="ACQ19" s="80">
        <v>3</v>
      </c>
      <c r="ACR19" s="80">
        <v>3</v>
      </c>
      <c r="ACS19" s="80">
        <v>3</v>
      </c>
      <c r="ACT19" s="80">
        <v>3</v>
      </c>
      <c r="ACU19" s="80">
        <v>3</v>
      </c>
      <c r="ACV19" s="80">
        <v>3</v>
      </c>
      <c r="ACW19" s="80">
        <v>3</v>
      </c>
      <c r="ACX19" s="80">
        <v>4</v>
      </c>
      <c r="ACY19" s="80">
        <v>4</v>
      </c>
      <c r="ACZ19" s="80">
        <v>4</v>
      </c>
      <c r="ADA19" s="80">
        <v>5</v>
      </c>
      <c r="ADB19" s="80">
        <v>5</v>
      </c>
      <c r="ADC19" s="80">
        <v>5</v>
      </c>
      <c r="ADD19" s="80">
        <v>5</v>
      </c>
      <c r="ADE19" s="80">
        <v>5</v>
      </c>
      <c r="ADF19" s="80">
        <v>5</v>
      </c>
      <c r="ADG19" s="80">
        <v>5</v>
      </c>
      <c r="ADH19" s="80">
        <v>5</v>
      </c>
      <c r="ADI19" s="80">
        <v>5</v>
      </c>
      <c r="ADJ19" s="80">
        <v>5</v>
      </c>
      <c r="ADK19" s="80">
        <v>5</v>
      </c>
      <c r="ADL19" s="80">
        <v>5</v>
      </c>
      <c r="ADM19" s="80">
        <v>5</v>
      </c>
      <c r="ADN19" s="80">
        <v>5</v>
      </c>
      <c r="ADO19" s="80">
        <v>5</v>
      </c>
      <c r="ADP19" s="80">
        <v>5</v>
      </c>
      <c r="ADQ19" s="80">
        <v>5</v>
      </c>
      <c r="ADR19" s="80">
        <v>5</v>
      </c>
      <c r="ADS19" s="80">
        <v>5</v>
      </c>
      <c r="ADT19" s="80">
        <v>5</v>
      </c>
      <c r="ADU19" s="80">
        <v>5</v>
      </c>
      <c r="ADV19" s="80">
        <v>5</v>
      </c>
      <c r="ADW19" s="80">
        <v>5</v>
      </c>
      <c r="ADX19" s="80">
        <v>5</v>
      </c>
      <c r="ADY19" s="80">
        <v>5</v>
      </c>
      <c r="ADZ19" s="80">
        <v>5</v>
      </c>
      <c r="AEA19" s="80">
        <v>5</v>
      </c>
      <c r="AEB19" s="80">
        <v>5</v>
      </c>
      <c r="AEC19" s="80">
        <v>5</v>
      </c>
      <c r="AED19" s="80">
        <v>5</v>
      </c>
      <c r="AEE19" s="80">
        <v>0</v>
      </c>
      <c r="AEF19" s="80">
        <v>0</v>
      </c>
      <c r="AEG19" s="80">
        <v>0</v>
      </c>
      <c r="AEH19" s="80">
        <v>0</v>
      </c>
      <c r="AEI19" s="80">
        <v>0</v>
      </c>
      <c r="AEJ19" s="80">
        <v>0</v>
      </c>
      <c r="AEK19" s="80">
        <v>0</v>
      </c>
      <c r="AEL19" s="80">
        <v>0</v>
      </c>
      <c r="AEM19" s="80">
        <v>0</v>
      </c>
      <c r="AEN19" s="80">
        <v>0</v>
      </c>
      <c r="AEO19" s="80">
        <v>0</v>
      </c>
      <c r="AEP19" s="80">
        <v>0</v>
      </c>
      <c r="AEQ19" s="80">
        <v>0</v>
      </c>
      <c r="AER19" s="80">
        <v>0</v>
      </c>
      <c r="AES19" s="80">
        <v>0</v>
      </c>
      <c r="AET19" s="80">
        <v>0</v>
      </c>
      <c r="AEU19" s="80">
        <v>0</v>
      </c>
      <c r="AEV19" s="80">
        <v>0</v>
      </c>
      <c r="AEW19" s="80">
        <v>0</v>
      </c>
      <c r="AEX19" s="80">
        <v>0</v>
      </c>
      <c r="AEY19" s="80">
        <v>0</v>
      </c>
      <c r="AEZ19" s="80">
        <v>0</v>
      </c>
      <c r="AFA19" s="80">
        <v>0</v>
      </c>
      <c r="AFB19" s="80">
        <v>0</v>
      </c>
      <c r="AFC19" s="80">
        <v>0</v>
      </c>
      <c r="AFD19" s="80">
        <v>0</v>
      </c>
      <c r="AFE19" s="80">
        <v>0</v>
      </c>
      <c r="AFF19" s="80">
        <v>0</v>
      </c>
      <c r="AFG19" s="80">
        <v>0</v>
      </c>
      <c r="AFH19" s="80">
        <v>0</v>
      </c>
      <c r="AFI19" s="80">
        <v>0</v>
      </c>
      <c r="AFJ19" s="80">
        <v>0</v>
      </c>
      <c r="AFK19" s="80">
        <v>0</v>
      </c>
      <c r="AFL19" s="80">
        <v>0</v>
      </c>
      <c r="AFM19" s="80">
        <v>0</v>
      </c>
      <c r="AFN19" s="80">
        <v>0</v>
      </c>
      <c r="AFO19" s="80">
        <v>0</v>
      </c>
      <c r="AFP19" s="80">
        <v>0</v>
      </c>
      <c r="AFQ19" s="80">
        <v>0</v>
      </c>
      <c r="AFR19" s="80">
        <v>0</v>
      </c>
      <c r="AFS19" s="80">
        <v>0</v>
      </c>
      <c r="AFT19" s="80">
        <v>0</v>
      </c>
      <c r="AFU19" s="80">
        <v>0</v>
      </c>
      <c r="AFV19" s="80">
        <v>0</v>
      </c>
      <c r="AFW19" s="80">
        <v>0</v>
      </c>
      <c r="AFX19" s="80">
        <v>0</v>
      </c>
      <c r="AFY19" s="80">
        <v>0</v>
      </c>
      <c r="AFZ19" s="80">
        <v>0</v>
      </c>
      <c r="AGA19" s="80">
        <v>0</v>
      </c>
      <c r="AGB19" s="80">
        <v>0</v>
      </c>
      <c r="AGC19" s="80">
        <v>0</v>
      </c>
      <c r="AGD19" s="80">
        <v>0</v>
      </c>
      <c r="AGE19" s="80">
        <v>0</v>
      </c>
      <c r="AGF19" s="80">
        <v>0</v>
      </c>
      <c r="AGG19" s="80">
        <v>0</v>
      </c>
      <c r="AGH19" s="80">
        <v>0</v>
      </c>
      <c r="AGI19" s="80"/>
      <c r="AGJ19" s="80"/>
      <c r="AGK19" s="80"/>
      <c r="AGL19" s="80"/>
      <c r="AGM19" s="80"/>
    </row>
    <row r="20" spans="1:871" s="104" customFormat="1">
      <c r="A20" s="74" t="str">
        <f>IF('Sintesi (CFI-TS)'!B44&lt;&gt;"",'Sintesi (CFI-TS)'!B44,"")</f>
        <v>P59-Deploy &amp; Change CRMT</v>
      </c>
      <c r="B20" s="145" t="str">
        <f>IF('Sintesi (CFI-TS)'!C44&lt;&gt;"",'Sintesi (CFI-TS)'!C44,"")</f>
        <v>AO004511_YYY70</v>
      </c>
      <c r="C20" s="74" t="str">
        <f>IF('Sintesi (CFI-TS)'!N44&lt;&gt;"",'Sintesi (CFI-TS)'!N44,"")</f>
        <v>SWA</v>
      </c>
      <c r="D20" s="75">
        <f>'Sintesi (CFI-TS)'!W44</f>
        <v>22</v>
      </c>
      <c r="E20" s="75">
        <f>'Sintesi (CFI-TS)'!X44</f>
        <v>0</v>
      </c>
      <c r="F20" s="75">
        <f>'Sintesi (CFI-TS)'!Y44</f>
        <v>22</v>
      </c>
      <c r="G20" s="175">
        <v>1</v>
      </c>
      <c r="H20" s="183">
        <v>43271</v>
      </c>
      <c r="I20" s="183">
        <v>43315</v>
      </c>
      <c r="J20" s="78">
        <f t="shared" si="123"/>
        <v>33</v>
      </c>
      <c r="K20" s="78">
        <v>0</v>
      </c>
      <c r="L20" s="79">
        <f>IFERROR(IF(F20&gt;0,F20/(J20+K20),0),0)</f>
        <v>0.66666666666666663</v>
      </c>
      <c r="M20" s="80">
        <v>12</v>
      </c>
      <c r="N20" s="80">
        <v>12</v>
      </c>
      <c r="O20" s="80">
        <v>13</v>
      </c>
      <c r="P20" s="80">
        <v>13</v>
      </c>
      <c r="Q20" s="80">
        <v>13</v>
      </c>
      <c r="R20" s="80">
        <v>14</v>
      </c>
      <c r="S20" s="80">
        <v>14</v>
      </c>
      <c r="T20" s="80">
        <v>15</v>
      </c>
      <c r="U20" s="80">
        <v>17</v>
      </c>
      <c r="V20" s="80">
        <v>19</v>
      </c>
      <c r="W20" s="80">
        <v>19</v>
      </c>
      <c r="X20" s="80">
        <v>19</v>
      </c>
      <c r="Y20" s="80">
        <v>19</v>
      </c>
      <c r="Z20" s="80">
        <v>20</v>
      </c>
      <c r="AA20" s="80">
        <v>21</v>
      </c>
      <c r="AB20" s="80">
        <v>20</v>
      </c>
      <c r="AC20" s="80">
        <v>22</v>
      </c>
      <c r="AD20" s="80">
        <v>22</v>
      </c>
      <c r="AE20" s="80">
        <v>22</v>
      </c>
      <c r="AF20" s="80">
        <v>22</v>
      </c>
      <c r="AG20" s="80">
        <v>22</v>
      </c>
      <c r="AH20" s="80">
        <v>22</v>
      </c>
      <c r="AI20" s="80">
        <v>22</v>
      </c>
      <c r="AJ20" s="80">
        <v>22</v>
      </c>
      <c r="AK20" s="80">
        <v>22</v>
      </c>
      <c r="AL20" s="80">
        <v>0</v>
      </c>
      <c r="AM20" s="80">
        <v>0</v>
      </c>
      <c r="AN20" s="80">
        <v>0</v>
      </c>
      <c r="AO20" s="80">
        <v>0</v>
      </c>
      <c r="AP20" s="80">
        <v>0</v>
      </c>
      <c r="AQ20" s="80">
        <v>0</v>
      </c>
      <c r="AR20" s="80">
        <v>0</v>
      </c>
      <c r="AS20" s="80">
        <v>0</v>
      </c>
      <c r="AT20" s="80">
        <v>0</v>
      </c>
      <c r="AU20" s="80">
        <v>0</v>
      </c>
      <c r="AV20" s="80">
        <v>0</v>
      </c>
      <c r="AW20" s="80">
        <v>0</v>
      </c>
      <c r="AX20" s="80">
        <v>0</v>
      </c>
      <c r="AY20" s="80">
        <v>0</v>
      </c>
      <c r="AZ20" s="80">
        <v>0</v>
      </c>
      <c r="BA20" s="80">
        <v>0</v>
      </c>
      <c r="BB20" s="80">
        <v>0</v>
      </c>
      <c r="BC20" s="80">
        <v>0</v>
      </c>
      <c r="BD20" s="80">
        <v>0</v>
      </c>
      <c r="BE20" s="80">
        <v>0</v>
      </c>
      <c r="BF20" s="80">
        <v>0</v>
      </c>
      <c r="BG20" s="80">
        <v>0</v>
      </c>
      <c r="BH20" s="80">
        <v>0</v>
      </c>
      <c r="BI20" s="80">
        <v>0</v>
      </c>
      <c r="BJ20" s="80">
        <v>0</v>
      </c>
      <c r="BK20" s="80">
        <v>0</v>
      </c>
      <c r="BL20" s="80">
        <v>0</v>
      </c>
      <c r="BM20" s="80">
        <v>0</v>
      </c>
      <c r="BN20" s="80">
        <v>0</v>
      </c>
      <c r="BO20" s="80">
        <v>0</v>
      </c>
      <c r="BP20" s="80">
        <v>0</v>
      </c>
      <c r="BQ20" s="80">
        <v>0</v>
      </c>
      <c r="BR20" s="80">
        <v>0</v>
      </c>
      <c r="BS20" s="80">
        <v>0</v>
      </c>
      <c r="BT20" s="80">
        <v>0</v>
      </c>
      <c r="BU20" s="80">
        <v>0</v>
      </c>
      <c r="BV20" s="80">
        <v>0</v>
      </c>
      <c r="BW20" s="80">
        <v>0</v>
      </c>
      <c r="BX20" s="80">
        <v>0</v>
      </c>
      <c r="BY20" s="80">
        <v>0</v>
      </c>
      <c r="BZ20" s="80">
        <v>0</v>
      </c>
      <c r="CA20" s="80">
        <v>0</v>
      </c>
      <c r="CB20" s="80">
        <v>0</v>
      </c>
      <c r="CC20" s="80">
        <v>0</v>
      </c>
      <c r="CD20" s="80">
        <v>0</v>
      </c>
      <c r="CE20" s="80">
        <v>0</v>
      </c>
      <c r="CF20" s="80">
        <v>0</v>
      </c>
      <c r="CG20" s="80">
        <v>0</v>
      </c>
      <c r="CH20" s="80">
        <v>0</v>
      </c>
      <c r="CI20" s="80">
        <v>0</v>
      </c>
      <c r="CJ20" s="80">
        <v>0</v>
      </c>
      <c r="CK20" s="80">
        <v>0</v>
      </c>
      <c r="CL20" s="80">
        <v>0</v>
      </c>
      <c r="CM20" s="80">
        <v>0</v>
      </c>
      <c r="CN20" s="80">
        <v>0</v>
      </c>
      <c r="CO20" s="80">
        <v>0</v>
      </c>
      <c r="CP20" s="80">
        <v>0</v>
      </c>
      <c r="CQ20" s="80">
        <v>0</v>
      </c>
      <c r="CR20" s="80">
        <v>0</v>
      </c>
      <c r="CS20" s="80">
        <v>0</v>
      </c>
      <c r="CT20" s="80">
        <v>0</v>
      </c>
      <c r="CU20" s="80">
        <v>0</v>
      </c>
      <c r="CV20" s="80">
        <v>0</v>
      </c>
      <c r="CW20" s="80">
        <v>0</v>
      </c>
      <c r="CX20" s="80">
        <v>0</v>
      </c>
      <c r="CY20" s="80">
        <v>0</v>
      </c>
      <c r="CZ20" s="80">
        <v>0</v>
      </c>
      <c r="DA20" s="80">
        <v>0</v>
      </c>
      <c r="DB20" s="80">
        <v>0</v>
      </c>
      <c r="DC20" s="80">
        <v>0</v>
      </c>
      <c r="DD20" s="80">
        <v>0</v>
      </c>
      <c r="DE20" s="80">
        <v>0</v>
      </c>
      <c r="DF20" s="80">
        <v>0</v>
      </c>
      <c r="DG20" s="80">
        <v>0</v>
      </c>
      <c r="DH20" s="80">
        <v>0</v>
      </c>
      <c r="DI20" s="80">
        <v>0</v>
      </c>
      <c r="DJ20" s="80"/>
      <c r="DK20" s="80"/>
      <c r="DL20" s="80"/>
      <c r="DM20" s="80"/>
      <c r="DN20" s="80"/>
      <c r="DO20" s="80"/>
      <c r="DP20" s="318">
        <v>0</v>
      </c>
      <c r="DQ20" s="318">
        <v>0</v>
      </c>
      <c r="DR20" s="318">
        <v>0</v>
      </c>
      <c r="DS20" s="318">
        <v>0</v>
      </c>
      <c r="DT20" s="318">
        <v>0</v>
      </c>
      <c r="DU20" s="318">
        <v>0</v>
      </c>
      <c r="DV20" s="318">
        <v>0</v>
      </c>
      <c r="DW20" s="318">
        <v>0</v>
      </c>
      <c r="DX20" s="318">
        <v>0</v>
      </c>
      <c r="DY20" s="318">
        <v>0</v>
      </c>
      <c r="DZ20" s="318">
        <v>0</v>
      </c>
      <c r="EA20" s="318">
        <v>0</v>
      </c>
      <c r="EB20" s="318">
        <v>0</v>
      </c>
      <c r="EC20" s="318">
        <v>0</v>
      </c>
      <c r="ED20" s="318">
        <v>0</v>
      </c>
      <c r="EE20" s="318">
        <v>0</v>
      </c>
      <c r="EF20" s="318">
        <v>0</v>
      </c>
      <c r="EG20" s="318">
        <v>0</v>
      </c>
      <c r="EH20" s="318">
        <v>0</v>
      </c>
      <c r="EI20" s="318">
        <v>0</v>
      </c>
      <c r="EJ20" s="318">
        <v>0</v>
      </c>
      <c r="EK20" s="318">
        <v>0</v>
      </c>
      <c r="EL20" s="318">
        <v>0</v>
      </c>
      <c r="EM20" s="318">
        <f>VLOOKUP($B20,'Sintesi (CFI-TS)'!$C$30:$AE$57,25,FALSE)</f>
        <v>0</v>
      </c>
      <c r="EN20" s="318">
        <f>VLOOKUP($B20,'Sintesi (CFI-TS)'!$C$30:$AE$57,25,FALSE)</f>
        <v>0</v>
      </c>
      <c r="EO20" s="318">
        <f>VLOOKUP($B20,'Sintesi (CFI-TS)'!$C$30:$AE$57,25,FALSE)</f>
        <v>0</v>
      </c>
      <c r="EP20" s="318">
        <f>VLOOKUP($B20,'Sintesi (CFI-TS)'!$C$30:$AE$57,25,FALSE)</f>
        <v>0</v>
      </c>
      <c r="EQ20" s="318">
        <f>VLOOKUP($B20,'Sintesi (CFI-TS)'!$C$30:$AE$57,25,FALSE)</f>
        <v>0</v>
      </c>
      <c r="ER20" s="318">
        <f>VLOOKUP($B20,'Sintesi (CFI-TS)'!$C$30:$AE$57,25,FALSE)</f>
        <v>0</v>
      </c>
      <c r="ES20" s="318">
        <f>VLOOKUP($B20,'Sintesi (CFI-TS)'!$C$30:$AE$57,25,FALSE)</f>
        <v>0</v>
      </c>
      <c r="ET20" s="318">
        <f>VLOOKUP($B20,'Sintesi (CFI-TS)'!$C$30:$AE$57,25,FALSE)</f>
        <v>0</v>
      </c>
      <c r="EU20" s="318">
        <f>VLOOKUP($B20,'Sintesi (CFI-TS)'!$C$30:$AE$57,25,FALSE)</f>
        <v>0</v>
      </c>
      <c r="EV20" s="318">
        <f>VLOOKUP($B20,'Sintesi (CFI-TS)'!$C$30:$AE$57,25,FALSE)</f>
        <v>0</v>
      </c>
      <c r="EW20" s="318">
        <f>VLOOKUP($B20,'Sintesi (CFI-TS)'!$C$30:$AE$57,25,FALSE)</f>
        <v>0</v>
      </c>
      <c r="EX20" s="318">
        <f>VLOOKUP($B20,'Sintesi (CFI-TS)'!$C$30:$AE$57,25,FALSE)</f>
        <v>0</v>
      </c>
      <c r="EY20" s="318">
        <f>VLOOKUP($B20,'Sintesi (CFI-TS)'!$C$30:$AE$57,25,FALSE)</f>
        <v>0</v>
      </c>
      <c r="EZ20" s="318">
        <f>VLOOKUP($B20,'Sintesi (CFI-TS)'!$C$30:$AE$57,25,FALSE)</f>
        <v>0</v>
      </c>
      <c r="FA20" s="318">
        <f>VLOOKUP($B20,'Sintesi (CFI-TS)'!$C$30:$AE$57,25,FALSE)</f>
        <v>0</v>
      </c>
      <c r="FB20" s="318">
        <f>VLOOKUP($B20,'Sintesi (CFI-TS)'!$C$30:$AE$57,25,FALSE)</f>
        <v>0</v>
      </c>
      <c r="FC20" s="318">
        <f>VLOOKUP($B20,'Sintesi (CFI-TS)'!$C$30:$AE$57,25,FALSE)</f>
        <v>0</v>
      </c>
      <c r="FD20" s="318">
        <f>VLOOKUP($B20,'Sintesi (CFI-TS)'!$C$30:$AE$57,25,FALSE)</f>
        <v>0</v>
      </c>
      <c r="FE20" s="318">
        <f>VLOOKUP($B20,'Sintesi (CFI-TS)'!$C$30:$AE$57,25,FALSE)</f>
        <v>0</v>
      </c>
      <c r="FF20" s="318">
        <f>VLOOKUP($B20,'Sintesi (CFI-TS)'!$C$30:$AE$57,25,FALSE)</f>
        <v>0</v>
      </c>
      <c r="FG20" s="318">
        <f>VLOOKUP($B20,'Sintesi (CFI-TS)'!$C$30:$AE$57,25,FALSE)</f>
        <v>0</v>
      </c>
      <c r="FH20" s="318">
        <f>VLOOKUP($B20,'Sintesi (CFI-TS)'!$C$30:$AE$57,25,FALSE)</f>
        <v>0</v>
      </c>
      <c r="FI20" s="318">
        <f>VLOOKUP($B20,'Sintesi (CFI-TS)'!$C$30:$AE$57,25,FALSE)</f>
        <v>0</v>
      </c>
      <c r="FJ20" s="318">
        <f>VLOOKUP($B20,'Sintesi (CFI-TS)'!$C$30:$AE$57,25,FALSE)</f>
        <v>0</v>
      </c>
      <c r="FK20" s="318">
        <f>VLOOKUP($B20,'Sintesi (CFI-TS)'!$C$30:$AE$57,25,FALSE)</f>
        <v>0</v>
      </c>
      <c r="FL20" s="318">
        <f>VLOOKUP($B20,'Sintesi (CFI-TS)'!$C$30:$AE$57,25,FALSE)</f>
        <v>0</v>
      </c>
      <c r="FM20" s="318">
        <f>VLOOKUP($B20,'Sintesi (CFI-TS)'!$C$30:$AE$57,25,FALSE)</f>
        <v>0</v>
      </c>
      <c r="FN20" s="318">
        <f>VLOOKUP($B20,'Sintesi (CFI-TS)'!$C$30:$AE$57,25,FALSE)</f>
        <v>0</v>
      </c>
      <c r="FO20" s="318">
        <f>VLOOKUP($B20,'Sintesi (CFI-TS)'!$C$30:$AE$57,25,FALSE)</f>
        <v>0</v>
      </c>
      <c r="FP20" s="318">
        <f>VLOOKUP($B20,'Sintesi (CFI-TS)'!$C$30:$AE$57,25,FALSE)</f>
        <v>0</v>
      </c>
      <c r="FQ20" s="318">
        <f>VLOOKUP($B20,'Sintesi (CFI-TS)'!$C$30:$AE$57,25,FALSE)</f>
        <v>0</v>
      </c>
      <c r="FR20" s="318">
        <f>VLOOKUP($B20,'Sintesi (CFI-TS)'!$C$30:$AE$57,25,FALSE)</f>
        <v>0</v>
      </c>
      <c r="FS20" s="318">
        <f>VLOOKUP($B20,'Sintesi (CFI-TS)'!$C$30:$AE$57,25,FALSE)</f>
        <v>0</v>
      </c>
      <c r="FT20" s="318">
        <f>VLOOKUP($B20,'Sintesi (CFI-TS)'!$C$30:$AE$57,25,FALSE)</f>
        <v>0</v>
      </c>
      <c r="FU20" s="318">
        <f>VLOOKUP($B20,'Sintesi (CFI-TS)'!$C$30:$AE$57,25,FALSE)</f>
        <v>0</v>
      </c>
      <c r="FV20" s="318">
        <f>VLOOKUP($B20,'Sintesi (CFI-TS)'!$C$30:$AE$57,25,FALSE)</f>
        <v>0</v>
      </c>
      <c r="FW20" s="318">
        <f>VLOOKUP($B20,'Sintesi (CFI-TS)'!$C$30:$AE$57,25,FALSE)</f>
        <v>0</v>
      </c>
      <c r="FX20" s="318">
        <f>VLOOKUP($B20,'Sintesi (CFI-TS)'!$C$30:$AE$57,25,FALSE)</f>
        <v>0</v>
      </c>
      <c r="FY20" s="318">
        <f>VLOOKUP($B20,'Sintesi (CFI-TS)'!$C$30:$AE$57,25,FALSE)</f>
        <v>0</v>
      </c>
      <c r="FZ20" s="318">
        <f>VLOOKUP($B20,'Sintesi (CFI-TS)'!$C$30:$AE$57,25,FALSE)</f>
        <v>0</v>
      </c>
      <c r="GA20" s="318">
        <f>VLOOKUP($B20,'Sintesi (CFI-TS)'!$C$30:$AE$57,25,FALSE)</f>
        <v>0</v>
      </c>
      <c r="GB20" s="318">
        <f>VLOOKUP($B20,'Sintesi (CFI-TS)'!$C$30:$AE$57,25,FALSE)</f>
        <v>0</v>
      </c>
      <c r="GC20" s="318">
        <f>VLOOKUP($B20,'Sintesi (CFI-TS)'!$C$30:$AE$57,25,FALSE)</f>
        <v>0</v>
      </c>
      <c r="GD20" s="318">
        <f>VLOOKUP($B20,'Sintesi (CFI-TS)'!$C$30:$AE$57,25,FALSE)</f>
        <v>0</v>
      </c>
      <c r="GE20" s="318">
        <f>VLOOKUP($B20,'Sintesi (CFI-TS)'!$C$30:$AE$57,25,FALSE)</f>
        <v>0</v>
      </c>
      <c r="GF20" s="318">
        <f>VLOOKUP($B20,'Sintesi (CFI-TS)'!$C$30:$AE$57,25,FALSE)</f>
        <v>0</v>
      </c>
      <c r="GG20" s="318">
        <f>VLOOKUP($B20,'Sintesi (CFI-TS)'!$C$30:$AE$57,25,FALSE)</f>
        <v>0</v>
      </c>
      <c r="GH20" s="318">
        <f>VLOOKUP($B20,'Sintesi (CFI-TS)'!$C$30:$AE$57,25,FALSE)</f>
        <v>0</v>
      </c>
      <c r="GI20" s="318">
        <f>VLOOKUP($B20,'Sintesi (CFI-TS)'!$C$30:$AE$57,25,FALSE)</f>
        <v>0</v>
      </c>
      <c r="GJ20" s="318">
        <f>VLOOKUP($B20,'Sintesi (CFI-TS)'!$C$30:$AE$57,25,FALSE)</f>
        <v>0</v>
      </c>
      <c r="GK20" s="318">
        <f>VLOOKUP($B20,'Sintesi (CFI-TS)'!$C$30:$AE$57,25,FALSE)</f>
        <v>0</v>
      </c>
      <c r="GL20" s="318">
        <f>VLOOKUP($B20,'Sintesi (CFI-TS)'!$C$30:$AE$57,25,FALSE)</f>
        <v>0</v>
      </c>
      <c r="GM20" s="318">
        <f>VLOOKUP($B20,'Sintesi (CFI-TS)'!$C$30:$AE$57,25,FALSE)</f>
        <v>0</v>
      </c>
      <c r="GN20" s="318">
        <f>VLOOKUP($B20,'Sintesi (CFI-TS)'!$C$30:$AE$57,25,FALSE)</f>
        <v>0</v>
      </c>
      <c r="GO20" s="318">
        <f>VLOOKUP($B20,'Sintesi (CFI-TS)'!$C$30:$AE$57,25,FALSE)</f>
        <v>0</v>
      </c>
      <c r="GP20" s="318">
        <f>VLOOKUP($B20,'Sintesi (CFI-TS)'!$C$30:$AE$57,25,FALSE)</f>
        <v>0</v>
      </c>
      <c r="GQ20" s="318">
        <f>VLOOKUP($B20,'Sintesi (CFI-TS)'!$C$30:$AE$57,25,FALSE)</f>
        <v>0</v>
      </c>
      <c r="GR20" s="318">
        <f>VLOOKUP($B20,'Sintesi (CFI-TS)'!$C$30:$AE$57,25,FALSE)</f>
        <v>0</v>
      </c>
      <c r="GS20" s="318">
        <f>VLOOKUP($B20,'Sintesi (CFI-TS)'!$C$30:$AE$57,25,FALSE)</f>
        <v>0</v>
      </c>
      <c r="GT20" s="318">
        <f>VLOOKUP($B20,'Sintesi (CFI-TS)'!$C$30:$AE$57,25,FALSE)</f>
        <v>0</v>
      </c>
      <c r="GU20" s="318">
        <f>VLOOKUP($B20,'Sintesi (CFI-TS)'!$C$30:$AE$57,25,FALSE)</f>
        <v>0</v>
      </c>
      <c r="GV20" s="318">
        <f>VLOOKUP($B20,'Sintesi (CFI-TS)'!$C$30:$AE$57,25,FALSE)</f>
        <v>0</v>
      </c>
      <c r="GW20" s="318">
        <f>VLOOKUP($B20,'Sintesi (CFI-TS)'!$C$30:$AE$57,25,FALSE)</f>
        <v>0</v>
      </c>
      <c r="GX20" s="318">
        <f>VLOOKUP($B20,'Sintesi (CFI-TS)'!$C$30:$AE$57,25,FALSE)</f>
        <v>0</v>
      </c>
      <c r="GY20" s="318">
        <f>VLOOKUP($B20,'Sintesi (CFI-TS)'!$C$30:$AE$57,25,FALSE)</f>
        <v>0</v>
      </c>
      <c r="GZ20" s="318">
        <f>VLOOKUP($B20,'Sintesi (CFI-TS)'!$C$30:$AE$57,25,FALSE)</f>
        <v>0</v>
      </c>
      <c r="HA20" s="318">
        <f>VLOOKUP($B20,'Sintesi (CFI-TS)'!$C$30:$AE$57,25,FALSE)</f>
        <v>0</v>
      </c>
      <c r="HB20" s="318">
        <f>VLOOKUP($B20,'Sintesi (CFI-TS)'!$C$30:$AE$57,25,FALSE)</f>
        <v>0</v>
      </c>
      <c r="HC20" s="318">
        <f>VLOOKUP($B20,'Sintesi (CFI-TS)'!$C$30:$AE$57,25,FALSE)</f>
        <v>0</v>
      </c>
      <c r="HD20" s="318">
        <f>VLOOKUP($B20,'Sintesi (CFI-TS)'!$C$30:$AE$57,25,FALSE)</f>
        <v>0</v>
      </c>
      <c r="HE20" s="318">
        <f>VLOOKUP($B20,'Sintesi (CFI-TS)'!$C$30:$AE$57,25,FALSE)</f>
        <v>0</v>
      </c>
      <c r="HF20" s="318">
        <f>VLOOKUP($B20,'Sintesi (CFI-TS)'!$C$30:$AE$57,25,FALSE)</f>
        <v>0</v>
      </c>
      <c r="HG20" s="318">
        <f>VLOOKUP($B20,'Sintesi (CFI-TS)'!$C$30:$AE$57,25,FALSE)</f>
        <v>0</v>
      </c>
      <c r="HH20" s="318">
        <f>VLOOKUP($B20,'Sintesi (CFI-TS)'!$C$30:$AE$57,25,FALSE)</f>
        <v>0</v>
      </c>
      <c r="HI20" s="318">
        <f>VLOOKUP($B20,'Sintesi (CFI-TS)'!$C$30:$AE$57,25,FALSE)</f>
        <v>0</v>
      </c>
      <c r="HJ20" s="318">
        <f>VLOOKUP($B20,'Sintesi (CFI-TS)'!$C$30:$AE$57,25,FALSE)</f>
        <v>0</v>
      </c>
      <c r="HK20" s="318">
        <f>VLOOKUP($B20,'Sintesi (CFI-TS)'!$C$30:$AE$57,25,FALSE)</f>
        <v>0</v>
      </c>
      <c r="HL20" s="318">
        <f>VLOOKUP($B20,'Sintesi (CFI-TS)'!$C$30:$AE$57,25,FALSE)</f>
        <v>0</v>
      </c>
      <c r="HM20" s="318">
        <f>VLOOKUP($B20,'Sintesi (CFI-TS)'!$C$30:$AE$57,25,FALSE)</f>
        <v>0</v>
      </c>
      <c r="HN20" s="318">
        <f>VLOOKUP($B20,'Sintesi (CFI-TS)'!$C$30:$AE$57,25,FALSE)</f>
        <v>0</v>
      </c>
      <c r="HO20" s="318">
        <f>VLOOKUP($B20,'Sintesi (CFI-TS)'!$C$30:$AE$57,25,FALSE)</f>
        <v>0</v>
      </c>
      <c r="HP20" s="318"/>
      <c r="HQ20" s="318"/>
      <c r="HR20" s="318"/>
      <c r="HS20" s="319">
        <v>0</v>
      </c>
      <c r="HT20" s="319">
        <v>0</v>
      </c>
      <c r="HU20" s="319">
        <v>0</v>
      </c>
      <c r="HV20" s="319">
        <v>0</v>
      </c>
      <c r="HW20" s="319">
        <v>0</v>
      </c>
      <c r="HX20" s="319">
        <v>0</v>
      </c>
      <c r="HY20" s="319">
        <v>0</v>
      </c>
      <c r="HZ20" s="319">
        <v>0</v>
      </c>
      <c r="IA20" s="319">
        <v>0</v>
      </c>
      <c r="IB20" s="319">
        <v>0</v>
      </c>
      <c r="IC20" s="319">
        <v>0</v>
      </c>
      <c r="ID20" s="319">
        <v>0</v>
      </c>
      <c r="IE20" s="319">
        <v>0</v>
      </c>
      <c r="IF20" s="319">
        <v>0</v>
      </c>
      <c r="IG20" s="319">
        <v>0</v>
      </c>
      <c r="IH20" s="319">
        <v>0</v>
      </c>
      <c r="II20" s="319">
        <v>0</v>
      </c>
      <c r="IJ20" s="319">
        <v>0</v>
      </c>
      <c r="IK20" s="319">
        <v>0</v>
      </c>
      <c r="IL20" s="319">
        <v>0</v>
      </c>
      <c r="IM20" s="319">
        <v>0</v>
      </c>
      <c r="IN20" s="319">
        <v>0</v>
      </c>
      <c r="IO20" s="319">
        <v>0</v>
      </c>
      <c r="IP20" s="319">
        <f>VLOOKUP($B20,'Sintesi (CFI-TS)'!$C$30:$AE$57,27,FALSE)</f>
        <v>0</v>
      </c>
      <c r="IQ20" s="319">
        <f>VLOOKUP($B20,'Sintesi (CFI-TS)'!$C$30:$AE$57,27,FALSE)</f>
        <v>0</v>
      </c>
      <c r="IR20" s="319">
        <f>VLOOKUP($B20,'Sintesi (CFI-TS)'!$C$30:$AE$57,27,FALSE)</f>
        <v>0</v>
      </c>
      <c r="IS20" s="319">
        <f>VLOOKUP($B20,'Sintesi (CFI-TS)'!$C$30:$AE$57,27,FALSE)</f>
        <v>0</v>
      </c>
      <c r="IT20" s="319">
        <f>VLOOKUP($B20,'Sintesi (CFI-TS)'!$C$30:$AE$57,27,FALSE)</f>
        <v>0</v>
      </c>
      <c r="IU20" s="319">
        <f>VLOOKUP($B20,'Sintesi (CFI-TS)'!$C$30:$AE$57,27,FALSE)</f>
        <v>0</v>
      </c>
      <c r="IV20" s="319">
        <f>VLOOKUP($B20,'Sintesi (CFI-TS)'!$C$30:$AE$57,27,FALSE)</f>
        <v>0</v>
      </c>
      <c r="IW20" s="319">
        <f>VLOOKUP($B20,'Sintesi (CFI-TS)'!$C$30:$AE$57,27,FALSE)</f>
        <v>0</v>
      </c>
      <c r="IX20" s="319">
        <f>VLOOKUP($B20,'Sintesi (CFI-TS)'!$C$30:$AE$57,27,FALSE)</f>
        <v>0</v>
      </c>
      <c r="IY20" s="319">
        <f>VLOOKUP($B20,'Sintesi (CFI-TS)'!$C$30:$AE$57,27,FALSE)</f>
        <v>0</v>
      </c>
      <c r="IZ20" s="319">
        <f>VLOOKUP($B20,'Sintesi (CFI-TS)'!$C$30:$AE$57,27,FALSE)</f>
        <v>0</v>
      </c>
      <c r="JA20" s="319">
        <f>VLOOKUP($B20,'Sintesi (CFI-TS)'!$C$30:$AE$57,27,FALSE)</f>
        <v>0</v>
      </c>
      <c r="JB20" s="319">
        <f>VLOOKUP($B20,'Sintesi (CFI-TS)'!$C$30:$AE$57,27,FALSE)</f>
        <v>0</v>
      </c>
      <c r="JC20" s="319">
        <f>VLOOKUP($B20,'Sintesi (CFI-TS)'!$C$30:$AE$57,27,FALSE)</f>
        <v>0</v>
      </c>
      <c r="JD20" s="319">
        <f>VLOOKUP($B20,'Sintesi (CFI-TS)'!$C$30:$AE$57,27,FALSE)</f>
        <v>0</v>
      </c>
      <c r="JE20" s="319">
        <f>VLOOKUP($B20,'Sintesi (CFI-TS)'!$C$30:$AE$57,27,FALSE)</f>
        <v>0</v>
      </c>
      <c r="JF20" s="319">
        <f>VLOOKUP($B20,'Sintesi (CFI-TS)'!$C$30:$AE$57,27,FALSE)</f>
        <v>0</v>
      </c>
      <c r="JG20" s="319">
        <f>VLOOKUP($B20,'Sintesi (CFI-TS)'!$C$30:$AE$57,27,FALSE)</f>
        <v>0</v>
      </c>
      <c r="JH20" s="319">
        <f>VLOOKUP($B20,'Sintesi (CFI-TS)'!$C$30:$AE$57,27,FALSE)</f>
        <v>0</v>
      </c>
      <c r="JI20" s="319">
        <f>VLOOKUP($B20,'Sintesi (CFI-TS)'!$C$30:$AE$57,27,FALSE)</f>
        <v>0</v>
      </c>
      <c r="JJ20" s="319">
        <f>VLOOKUP($B20,'Sintesi (CFI-TS)'!$C$30:$AE$57,27,FALSE)</f>
        <v>0</v>
      </c>
      <c r="JK20" s="319">
        <f>VLOOKUP($B20,'Sintesi (CFI-TS)'!$C$30:$AE$57,27,FALSE)</f>
        <v>0</v>
      </c>
      <c r="JL20" s="319">
        <f>VLOOKUP($B20,'Sintesi (CFI-TS)'!$C$30:$AE$57,27,FALSE)</f>
        <v>0</v>
      </c>
      <c r="JM20" s="319">
        <f>VLOOKUP($B20,'Sintesi (CFI-TS)'!$C$30:$AE$57,27,FALSE)</f>
        <v>0</v>
      </c>
      <c r="JN20" s="319">
        <f>VLOOKUP($B20,'Sintesi (CFI-TS)'!$C$30:$AE$57,27,FALSE)</f>
        <v>0</v>
      </c>
      <c r="JO20" s="319">
        <f>VLOOKUP($B20,'Sintesi (CFI-TS)'!$C$30:$AE$57,27,FALSE)</f>
        <v>0</v>
      </c>
      <c r="JP20" s="319">
        <f>VLOOKUP($B20,'Sintesi (CFI-TS)'!$C$30:$AE$57,27,FALSE)</f>
        <v>0</v>
      </c>
      <c r="JQ20" s="319">
        <f>VLOOKUP($B20,'Sintesi (CFI-TS)'!$C$30:$AE$57,27,FALSE)</f>
        <v>0</v>
      </c>
      <c r="JR20" s="319">
        <f>VLOOKUP($B20,'Sintesi (CFI-TS)'!$C$30:$AE$57,27,FALSE)</f>
        <v>0</v>
      </c>
      <c r="JS20" s="319">
        <f>VLOOKUP($B20,'Sintesi (CFI-TS)'!$C$30:$AE$57,27,FALSE)</f>
        <v>0</v>
      </c>
      <c r="JT20" s="319">
        <f>VLOOKUP($B20,'Sintesi (CFI-TS)'!$C$30:$AE$57,27,FALSE)</f>
        <v>0</v>
      </c>
      <c r="JU20" s="319">
        <f>VLOOKUP($B20,'Sintesi (CFI-TS)'!$C$30:$AE$57,27,FALSE)</f>
        <v>0</v>
      </c>
      <c r="JV20" s="319">
        <f>VLOOKUP($B20,'Sintesi (CFI-TS)'!$C$30:$AE$57,27,FALSE)</f>
        <v>0</v>
      </c>
      <c r="JW20" s="319">
        <f>VLOOKUP($B20,'Sintesi (CFI-TS)'!$C$30:$AE$57,27,FALSE)</f>
        <v>0</v>
      </c>
      <c r="JX20" s="319">
        <f>VLOOKUP($B20,'Sintesi (CFI-TS)'!$C$30:$AE$57,27,FALSE)</f>
        <v>0</v>
      </c>
      <c r="JY20" s="319">
        <f>VLOOKUP($B20,'Sintesi (CFI-TS)'!$C$30:$AE$57,27,FALSE)</f>
        <v>0</v>
      </c>
      <c r="JZ20" s="319">
        <f>VLOOKUP($B20,'Sintesi (CFI-TS)'!$C$30:$AE$57,27,FALSE)</f>
        <v>0</v>
      </c>
      <c r="KA20" s="319">
        <f>VLOOKUP($B20,'Sintesi (CFI-TS)'!$C$30:$AE$57,27,FALSE)</f>
        <v>0</v>
      </c>
      <c r="KB20" s="319">
        <f>VLOOKUP($B20,'Sintesi (CFI-TS)'!$C$30:$AE$57,27,FALSE)</f>
        <v>0</v>
      </c>
      <c r="KC20" s="319">
        <f>VLOOKUP($B20,'Sintesi (CFI-TS)'!$C$30:$AE$57,27,FALSE)</f>
        <v>0</v>
      </c>
      <c r="KD20" s="319">
        <f>VLOOKUP($B20,'Sintesi (CFI-TS)'!$C$30:$AE$57,27,FALSE)</f>
        <v>0</v>
      </c>
      <c r="KE20" s="319">
        <f>VLOOKUP($B20,'Sintesi (CFI-TS)'!$C$30:$AE$57,27,FALSE)</f>
        <v>0</v>
      </c>
      <c r="KF20" s="319">
        <f>VLOOKUP($B20,'Sintesi (CFI-TS)'!$C$30:$AE$57,27,FALSE)</f>
        <v>0</v>
      </c>
      <c r="KG20" s="319">
        <f>VLOOKUP($B20,'Sintesi (CFI-TS)'!$C$30:$AE$57,27,FALSE)</f>
        <v>0</v>
      </c>
      <c r="KH20" s="319">
        <f>VLOOKUP($B20,'Sintesi (CFI-TS)'!$C$30:$AE$57,27,FALSE)</f>
        <v>0</v>
      </c>
      <c r="KI20" s="319">
        <f>VLOOKUP($B20,'Sintesi (CFI-TS)'!$C$30:$AE$57,27,FALSE)</f>
        <v>0</v>
      </c>
      <c r="KJ20" s="319">
        <f>VLOOKUP($B20,'Sintesi (CFI-TS)'!$C$30:$AE$57,27,FALSE)</f>
        <v>0</v>
      </c>
      <c r="KK20" s="319">
        <f>VLOOKUP($B20,'Sintesi (CFI-TS)'!$C$30:$AE$57,27,FALSE)</f>
        <v>0</v>
      </c>
      <c r="KL20" s="319">
        <f>VLOOKUP($B20,'Sintesi (CFI-TS)'!$C$30:$AE$57,27,FALSE)</f>
        <v>0</v>
      </c>
      <c r="KM20" s="319">
        <f>VLOOKUP($B20,'Sintesi (CFI-TS)'!$C$30:$AE$57,27,FALSE)</f>
        <v>0</v>
      </c>
      <c r="KN20" s="319">
        <f>VLOOKUP($B20,'Sintesi (CFI-TS)'!$C$30:$AE$57,27,FALSE)</f>
        <v>0</v>
      </c>
      <c r="KO20" s="319">
        <f>VLOOKUP($B20,'Sintesi (CFI-TS)'!$C$30:$AE$57,27,FALSE)</f>
        <v>0</v>
      </c>
      <c r="KP20" s="319">
        <f>VLOOKUP($B20,'Sintesi (CFI-TS)'!$C$30:$AE$57,27,FALSE)</f>
        <v>0</v>
      </c>
      <c r="KQ20" s="319">
        <f>VLOOKUP($B20,'Sintesi (CFI-TS)'!$C$30:$AE$57,27,FALSE)</f>
        <v>0</v>
      </c>
      <c r="KR20" s="319">
        <f>VLOOKUP($B20,'Sintesi (CFI-TS)'!$C$30:$AE$57,27,FALSE)</f>
        <v>0</v>
      </c>
      <c r="KS20" s="319">
        <f>VLOOKUP($B20,'Sintesi (CFI-TS)'!$C$30:$AE$57,27,FALSE)</f>
        <v>0</v>
      </c>
      <c r="KT20" s="319">
        <f>VLOOKUP($B20,'Sintesi (CFI-TS)'!$C$30:$AE$57,27,FALSE)</f>
        <v>0</v>
      </c>
      <c r="KU20" s="319">
        <f>VLOOKUP($B20,'Sintesi (CFI-TS)'!$C$30:$AE$57,27,FALSE)</f>
        <v>0</v>
      </c>
      <c r="KV20" s="319">
        <f>VLOOKUP($B20,'Sintesi (CFI-TS)'!$C$30:$AE$57,27,FALSE)</f>
        <v>0</v>
      </c>
      <c r="KW20" s="319">
        <f>VLOOKUP($B20,'Sintesi (CFI-TS)'!$C$30:$AE$57,27,FALSE)</f>
        <v>0</v>
      </c>
      <c r="KX20" s="319">
        <f>VLOOKUP($B20,'Sintesi (CFI-TS)'!$C$30:$AE$57,27,FALSE)</f>
        <v>0</v>
      </c>
      <c r="KY20" s="319">
        <f>VLOOKUP($B20,'Sintesi (CFI-TS)'!$C$30:$AE$57,27,FALSE)</f>
        <v>0</v>
      </c>
      <c r="KZ20" s="319">
        <f>VLOOKUP($B20,'Sintesi (CFI-TS)'!$C$30:$AE$57,27,FALSE)</f>
        <v>0</v>
      </c>
      <c r="LA20" s="319">
        <f>VLOOKUP($B20,'Sintesi (CFI-TS)'!$C$30:$AE$57,27,FALSE)</f>
        <v>0</v>
      </c>
      <c r="LB20" s="319">
        <f>VLOOKUP($B20,'Sintesi (CFI-TS)'!$C$30:$AE$57,27,FALSE)</f>
        <v>0</v>
      </c>
      <c r="LC20" s="319">
        <f>VLOOKUP($B20,'Sintesi (CFI-TS)'!$C$30:$AE$57,27,FALSE)</f>
        <v>0</v>
      </c>
      <c r="LD20" s="319">
        <f>VLOOKUP($B20,'Sintesi (CFI-TS)'!$C$30:$AE$57,27,FALSE)</f>
        <v>0</v>
      </c>
      <c r="LE20" s="319">
        <f>VLOOKUP($B20,'Sintesi (CFI-TS)'!$C$30:$AE$57,27,FALSE)</f>
        <v>0</v>
      </c>
      <c r="LF20" s="319">
        <f>VLOOKUP($B20,'Sintesi (CFI-TS)'!$C$30:$AE$57,27,FALSE)</f>
        <v>0</v>
      </c>
      <c r="LG20" s="319">
        <f>VLOOKUP($B20,'Sintesi (CFI-TS)'!$C$30:$AE$57,27,FALSE)</f>
        <v>0</v>
      </c>
      <c r="LH20" s="319">
        <f>VLOOKUP($B20,'Sintesi (CFI-TS)'!$C$30:$AE$57,27,FALSE)</f>
        <v>0</v>
      </c>
      <c r="LI20" s="319">
        <f>VLOOKUP($B20,'Sintesi (CFI-TS)'!$C$30:$AE$57,27,FALSE)</f>
        <v>0</v>
      </c>
      <c r="LJ20" s="319">
        <f>VLOOKUP($B20,'Sintesi (CFI-TS)'!$C$30:$AE$57,27,FALSE)</f>
        <v>0</v>
      </c>
      <c r="LK20" s="319">
        <f>VLOOKUP($B20,'Sintesi (CFI-TS)'!$C$30:$AE$57,27,FALSE)</f>
        <v>0</v>
      </c>
      <c r="LL20" s="319">
        <f>VLOOKUP($B20,'Sintesi (CFI-TS)'!$C$30:$AE$57,27,FALSE)</f>
        <v>0</v>
      </c>
      <c r="LM20" s="319">
        <f>VLOOKUP($B20,'Sintesi (CFI-TS)'!$C$30:$AE$57,27,FALSE)</f>
        <v>0</v>
      </c>
      <c r="LN20" s="319">
        <f>VLOOKUP($B20,'Sintesi (CFI-TS)'!$C$30:$AE$57,27,FALSE)</f>
        <v>0</v>
      </c>
      <c r="LO20" s="319">
        <f>VLOOKUP($B20,'Sintesi (CFI-TS)'!$C$30:$AE$57,27,FALSE)</f>
        <v>0</v>
      </c>
      <c r="LP20" s="319">
        <f>VLOOKUP($B20,'Sintesi (CFI-TS)'!$C$30:$AE$57,27,FALSE)</f>
        <v>0</v>
      </c>
      <c r="LQ20" s="319">
        <f>VLOOKUP($B20,'Sintesi (CFI-TS)'!$C$30:$AE$57,27,FALSE)</f>
        <v>0</v>
      </c>
      <c r="LR20" s="319">
        <f>VLOOKUP($B20,'Sintesi (CFI-TS)'!$C$30:$AE$57,27,FALSE)</f>
        <v>0</v>
      </c>
      <c r="LS20" s="319"/>
      <c r="LT20" s="319"/>
      <c r="LU20" s="319"/>
      <c r="LV20" s="320">
        <v>12</v>
      </c>
      <c r="LW20" s="320">
        <v>12</v>
      </c>
      <c r="LX20" s="320">
        <v>12</v>
      </c>
      <c r="LY20" s="320">
        <v>12</v>
      </c>
      <c r="LZ20" s="320">
        <v>12</v>
      </c>
      <c r="MA20" s="320">
        <v>12</v>
      </c>
      <c r="MB20" s="320">
        <v>12</v>
      </c>
      <c r="MC20" s="320">
        <v>12</v>
      </c>
      <c r="MD20" s="320">
        <v>10</v>
      </c>
      <c r="ME20" s="320">
        <v>10</v>
      </c>
      <c r="MF20" s="320">
        <v>10</v>
      </c>
      <c r="MG20" s="320">
        <v>10</v>
      </c>
      <c r="MH20" s="320">
        <v>10</v>
      </c>
      <c r="MI20" s="320">
        <v>11</v>
      </c>
      <c r="MJ20" s="320">
        <v>11</v>
      </c>
      <c r="MK20" s="320">
        <v>10</v>
      </c>
      <c r="ML20" s="320">
        <v>10</v>
      </c>
      <c r="MM20" s="320">
        <v>10</v>
      </c>
      <c r="MN20" s="320">
        <v>10</v>
      </c>
      <c r="MO20" s="320">
        <v>10</v>
      </c>
      <c r="MP20" s="320">
        <v>10</v>
      </c>
      <c r="MQ20" s="320">
        <v>10</v>
      </c>
      <c r="MR20" s="320">
        <v>10</v>
      </c>
      <c r="MS20" s="320">
        <f>VLOOKUP($B20,'Sintesi (CFI-TS)'!$C$30:$AE$57,26,FALSE)</f>
        <v>10</v>
      </c>
      <c r="MT20" s="320">
        <f>VLOOKUP($B20,'Sintesi (CFI-TS)'!$C$30:$AE$57,26,FALSE)</f>
        <v>10</v>
      </c>
      <c r="MU20" s="320">
        <f>VLOOKUP($B20,'Sintesi (CFI-TS)'!$C$30:$AE$57,26,FALSE)</f>
        <v>10</v>
      </c>
      <c r="MV20" s="320">
        <f>VLOOKUP($B20,'Sintesi (CFI-TS)'!$C$30:$AE$57,26,FALSE)</f>
        <v>10</v>
      </c>
      <c r="MW20" s="320">
        <f>VLOOKUP($B20,'Sintesi (CFI-TS)'!$C$30:$AE$57,26,FALSE)</f>
        <v>10</v>
      </c>
      <c r="MX20" s="320">
        <f>VLOOKUP($B20,'Sintesi (CFI-TS)'!$C$30:$AE$57,26,FALSE)</f>
        <v>10</v>
      </c>
      <c r="MY20" s="320">
        <f>VLOOKUP($B20,'Sintesi (CFI-TS)'!$C$30:$AE$57,26,FALSE)</f>
        <v>10</v>
      </c>
      <c r="MZ20" s="320">
        <f>VLOOKUP($B20,'Sintesi (CFI-TS)'!$C$30:$AE$57,26,FALSE)</f>
        <v>10</v>
      </c>
      <c r="NA20" s="320">
        <f>VLOOKUP($B20,'Sintesi (CFI-TS)'!$C$30:$AE$57,26,FALSE)</f>
        <v>10</v>
      </c>
      <c r="NB20" s="320">
        <f>VLOOKUP($B20,'Sintesi (CFI-TS)'!$C$30:$AE$57,26,FALSE)</f>
        <v>10</v>
      </c>
      <c r="NC20" s="320">
        <f>VLOOKUP($B20,'Sintesi (CFI-TS)'!$C$30:$AE$57,26,FALSE)</f>
        <v>10</v>
      </c>
      <c r="ND20" s="320">
        <f>VLOOKUP($B20,'Sintesi (CFI-TS)'!$C$30:$AE$57,26,FALSE)</f>
        <v>10</v>
      </c>
      <c r="NE20" s="320">
        <f>VLOOKUP($B20,'Sintesi (CFI-TS)'!$C$30:$AE$57,26,FALSE)</f>
        <v>10</v>
      </c>
      <c r="NF20" s="320">
        <f>VLOOKUP($B20,'Sintesi (CFI-TS)'!$C$30:$AE$57,26,FALSE)</f>
        <v>10</v>
      </c>
      <c r="NG20" s="320">
        <f>VLOOKUP($B20,'Sintesi (CFI-TS)'!$C$30:$AE$57,26,FALSE)</f>
        <v>10</v>
      </c>
      <c r="NH20" s="320">
        <f>VLOOKUP($B20,'Sintesi (CFI-TS)'!$C$30:$AE$57,26,FALSE)</f>
        <v>10</v>
      </c>
      <c r="NI20" s="320">
        <f>VLOOKUP($B20,'Sintesi (CFI-TS)'!$C$30:$AE$57,26,FALSE)</f>
        <v>10</v>
      </c>
      <c r="NJ20" s="320">
        <f>VLOOKUP($B20,'Sintesi (CFI-TS)'!$C$30:$AE$57,26,FALSE)</f>
        <v>10</v>
      </c>
      <c r="NK20" s="320">
        <f>VLOOKUP($B20,'Sintesi (CFI-TS)'!$C$30:$AE$57,26,FALSE)</f>
        <v>10</v>
      </c>
      <c r="NL20" s="320">
        <f>VLOOKUP($B20,'Sintesi (CFI-TS)'!$C$30:$AE$57,26,FALSE)</f>
        <v>10</v>
      </c>
      <c r="NM20" s="320">
        <f>VLOOKUP($B20,'Sintesi (CFI-TS)'!$C$30:$AE$57,26,FALSE)</f>
        <v>10</v>
      </c>
      <c r="NN20" s="320">
        <f>VLOOKUP($B20,'Sintesi (CFI-TS)'!$C$30:$AE$57,26,FALSE)</f>
        <v>10</v>
      </c>
      <c r="NO20" s="320">
        <f>VLOOKUP($B20,'Sintesi (CFI-TS)'!$C$30:$AE$57,26,FALSE)</f>
        <v>10</v>
      </c>
      <c r="NP20" s="320">
        <f>VLOOKUP($B20,'Sintesi (CFI-TS)'!$C$30:$AE$57,26,FALSE)</f>
        <v>10</v>
      </c>
      <c r="NQ20" s="320">
        <f>VLOOKUP($B20,'Sintesi (CFI-TS)'!$C$30:$AE$57,26,FALSE)</f>
        <v>10</v>
      </c>
      <c r="NR20" s="320">
        <f>VLOOKUP($B20,'Sintesi (CFI-TS)'!$C$30:$AE$57,26,FALSE)</f>
        <v>10</v>
      </c>
      <c r="NS20" s="320">
        <f>VLOOKUP($B20,'Sintesi (CFI-TS)'!$C$30:$AE$57,26,FALSE)</f>
        <v>10</v>
      </c>
      <c r="NT20" s="320">
        <f>VLOOKUP($B20,'Sintesi (CFI-TS)'!$C$30:$AE$57,26,FALSE)</f>
        <v>10</v>
      </c>
      <c r="NU20" s="320">
        <f>VLOOKUP($B20,'Sintesi (CFI-TS)'!$C$30:$AE$57,26,FALSE)</f>
        <v>10</v>
      </c>
      <c r="NV20" s="320">
        <f>VLOOKUP($B20,'Sintesi (CFI-TS)'!$C$30:$AE$57,26,FALSE)</f>
        <v>10</v>
      </c>
      <c r="NW20" s="320">
        <f>VLOOKUP($B20,'Sintesi (CFI-TS)'!$C$30:$AE$57,26,FALSE)</f>
        <v>10</v>
      </c>
      <c r="NX20" s="320">
        <f>VLOOKUP($B20,'Sintesi (CFI-TS)'!$C$30:$AE$57,26,FALSE)</f>
        <v>10</v>
      </c>
      <c r="NY20" s="320">
        <f>VLOOKUP($B20,'Sintesi (CFI-TS)'!$C$30:$AE$57,26,FALSE)</f>
        <v>10</v>
      </c>
      <c r="NZ20" s="320">
        <f>VLOOKUP($B20,'Sintesi (CFI-TS)'!$C$30:$AE$57,26,FALSE)</f>
        <v>10</v>
      </c>
      <c r="OA20" s="320">
        <f>VLOOKUP($B20,'Sintesi (CFI-TS)'!$C$30:$AE$57,26,FALSE)</f>
        <v>10</v>
      </c>
      <c r="OB20" s="320">
        <f>VLOOKUP($B20,'Sintesi (CFI-TS)'!$C$30:$AE$57,26,FALSE)</f>
        <v>10</v>
      </c>
      <c r="OC20" s="320">
        <f>VLOOKUP($B20,'Sintesi (CFI-TS)'!$C$30:$AE$57,26,FALSE)</f>
        <v>10</v>
      </c>
      <c r="OD20" s="320">
        <f>VLOOKUP($B20,'Sintesi (CFI-TS)'!$C$30:$AE$57,26,FALSE)</f>
        <v>10</v>
      </c>
      <c r="OE20" s="320">
        <f>VLOOKUP($B20,'Sintesi (CFI-TS)'!$C$30:$AE$57,26,FALSE)</f>
        <v>10</v>
      </c>
      <c r="OF20" s="320">
        <f>VLOOKUP($B20,'Sintesi (CFI-TS)'!$C$30:$AE$57,26,FALSE)</f>
        <v>10</v>
      </c>
      <c r="OG20" s="320">
        <f>VLOOKUP($B20,'Sintesi (CFI-TS)'!$C$30:$AE$57,26,FALSE)</f>
        <v>10</v>
      </c>
      <c r="OH20" s="320">
        <f>VLOOKUP($B20,'Sintesi (CFI-TS)'!$C$30:$AE$57,26,FALSE)</f>
        <v>10</v>
      </c>
      <c r="OI20" s="320">
        <f>VLOOKUP($B20,'Sintesi (CFI-TS)'!$C$30:$AE$57,26,FALSE)</f>
        <v>10</v>
      </c>
      <c r="OJ20" s="320">
        <f>VLOOKUP($B20,'Sintesi (CFI-TS)'!$C$30:$AE$57,26,FALSE)</f>
        <v>10</v>
      </c>
      <c r="OK20" s="320">
        <f>VLOOKUP($B20,'Sintesi (CFI-TS)'!$C$30:$AE$57,26,FALSE)</f>
        <v>10</v>
      </c>
      <c r="OL20" s="320">
        <f>VLOOKUP($B20,'Sintesi (CFI-TS)'!$C$30:$AE$57,26,FALSE)</f>
        <v>10</v>
      </c>
      <c r="OM20" s="320">
        <f>VLOOKUP($B20,'Sintesi (CFI-TS)'!$C$30:$AE$57,26,FALSE)</f>
        <v>10</v>
      </c>
      <c r="ON20" s="320">
        <f>VLOOKUP($B20,'Sintesi (CFI-TS)'!$C$30:$AE$57,26,FALSE)</f>
        <v>10</v>
      </c>
      <c r="OO20" s="320">
        <f>VLOOKUP($B20,'Sintesi (CFI-TS)'!$C$30:$AE$57,26,FALSE)</f>
        <v>10</v>
      </c>
      <c r="OP20" s="320">
        <f>VLOOKUP($B20,'Sintesi (CFI-TS)'!$C$30:$AE$57,26,FALSE)</f>
        <v>10</v>
      </c>
      <c r="OQ20" s="320">
        <f>VLOOKUP($B20,'Sintesi (CFI-TS)'!$C$30:$AE$57,26,FALSE)</f>
        <v>10</v>
      </c>
      <c r="OR20" s="320">
        <f>VLOOKUP($B20,'Sintesi (CFI-TS)'!$C$30:$AE$57,26,FALSE)</f>
        <v>10</v>
      </c>
      <c r="OS20" s="320">
        <f>VLOOKUP($B20,'Sintesi (CFI-TS)'!$C$30:$AE$57,26,FALSE)</f>
        <v>10</v>
      </c>
      <c r="OT20" s="320">
        <f>VLOOKUP($B20,'Sintesi (CFI-TS)'!$C$30:$AE$57,26,FALSE)</f>
        <v>10</v>
      </c>
      <c r="OU20" s="320">
        <f>VLOOKUP($B20,'Sintesi (CFI-TS)'!$C$30:$AE$57,26,FALSE)</f>
        <v>10</v>
      </c>
      <c r="OV20" s="320">
        <f>VLOOKUP($B20,'Sintesi (CFI-TS)'!$C$30:$AE$57,26,FALSE)</f>
        <v>10</v>
      </c>
      <c r="OW20" s="320">
        <f>VLOOKUP($B20,'Sintesi (CFI-TS)'!$C$30:$AE$57,26,FALSE)</f>
        <v>10</v>
      </c>
      <c r="OX20" s="320">
        <f>VLOOKUP($B20,'Sintesi (CFI-TS)'!$C$30:$AE$57,26,FALSE)</f>
        <v>10</v>
      </c>
      <c r="OY20" s="320">
        <f>VLOOKUP($B20,'Sintesi (CFI-TS)'!$C$30:$AE$57,26,FALSE)</f>
        <v>10</v>
      </c>
      <c r="OZ20" s="320">
        <f>VLOOKUP($B20,'Sintesi (CFI-TS)'!$C$30:$AE$57,26,FALSE)</f>
        <v>10</v>
      </c>
      <c r="PA20" s="320">
        <f>VLOOKUP($B20,'Sintesi (CFI-TS)'!$C$30:$AE$57,26,FALSE)</f>
        <v>10</v>
      </c>
      <c r="PB20" s="320">
        <f>VLOOKUP($B20,'Sintesi (CFI-TS)'!$C$30:$AE$57,26,FALSE)</f>
        <v>10</v>
      </c>
      <c r="PC20" s="320">
        <f>VLOOKUP($B20,'Sintesi (CFI-TS)'!$C$30:$AE$57,26,FALSE)</f>
        <v>10</v>
      </c>
      <c r="PD20" s="320">
        <f>VLOOKUP($B20,'Sintesi (CFI-TS)'!$C$30:$AE$57,26,FALSE)</f>
        <v>10</v>
      </c>
      <c r="PE20" s="320">
        <f>VLOOKUP($B20,'Sintesi (CFI-TS)'!$C$30:$AE$57,26,FALSE)</f>
        <v>10</v>
      </c>
      <c r="PF20" s="320">
        <f>VLOOKUP($B20,'Sintesi (CFI-TS)'!$C$30:$AE$57,26,FALSE)</f>
        <v>10</v>
      </c>
      <c r="PG20" s="320">
        <f>VLOOKUP($B20,'Sintesi (CFI-TS)'!$C$30:$AE$57,26,FALSE)</f>
        <v>10</v>
      </c>
      <c r="PH20" s="320">
        <f>VLOOKUP($B20,'Sintesi (CFI-TS)'!$C$30:$AE$57,26,FALSE)</f>
        <v>10</v>
      </c>
      <c r="PI20" s="320">
        <f>VLOOKUP($B20,'Sintesi (CFI-TS)'!$C$30:$AE$57,26,FALSE)</f>
        <v>10</v>
      </c>
      <c r="PJ20" s="320">
        <f>VLOOKUP($B20,'Sintesi (CFI-TS)'!$C$30:$AE$57,26,FALSE)</f>
        <v>10</v>
      </c>
      <c r="PK20" s="320">
        <f>VLOOKUP($B20,'Sintesi (CFI-TS)'!$C$30:$AE$57,26,FALSE)</f>
        <v>10</v>
      </c>
      <c r="PL20" s="320">
        <f>VLOOKUP($B20,'Sintesi (CFI-TS)'!$C$30:$AE$57,26,FALSE)</f>
        <v>10</v>
      </c>
      <c r="PM20" s="320">
        <f>VLOOKUP($B20,'Sintesi (CFI-TS)'!$C$30:$AE$57,26,FALSE)</f>
        <v>10</v>
      </c>
      <c r="PN20" s="320">
        <f>VLOOKUP($B20,'Sintesi (CFI-TS)'!$C$30:$AE$57,26,FALSE)</f>
        <v>10</v>
      </c>
      <c r="PO20" s="320">
        <f>VLOOKUP($B20,'Sintesi (CFI-TS)'!$C$30:$AE$57,26,FALSE)</f>
        <v>10</v>
      </c>
      <c r="PP20" s="320">
        <f>VLOOKUP($B20,'Sintesi (CFI-TS)'!$C$30:$AE$57,26,FALSE)</f>
        <v>10</v>
      </c>
      <c r="PQ20" s="320">
        <f>VLOOKUP($B20,'Sintesi (CFI-TS)'!$C$30:$AE$57,26,FALSE)</f>
        <v>10</v>
      </c>
      <c r="PR20" s="320">
        <f>VLOOKUP($B20,'Sintesi (CFI-TS)'!$C$30:$AE$57,26,FALSE)</f>
        <v>10</v>
      </c>
      <c r="PS20" s="320">
        <f>VLOOKUP($B20,'Sintesi (CFI-TS)'!$C$30:$AE$57,26,FALSE)</f>
        <v>10</v>
      </c>
      <c r="PT20" s="320">
        <f>VLOOKUP($B20,'Sintesi (CFI-TS)'!$C$30:$AE$57,26,FALSE)</f>
        <v>10</v>
      </c>
      <c r="PU20" s="320">
        <f>VLOOKUP($B20,'Sintesi (CFI-TS)'!$C$30:$AE$57,26,FALSE)</f>
        <v>10</v>
      </c>
      <c r="PV20" s="320"/>
      <c r="PW20" s="320"/>
      <c r="PX20" s="320"/>
      <c r="PY20" s="321">
        <v>3</v>
      </c>
      <c r="PZ20" s="321">
        <v>3</v>
      </c>
      <c r="QA20" s="321">
        <v>3</v>
      </c>
      <c r="QB20" s="321">
        <v>3</v>
      </c>
      <c r="QC20" s="321">
        <v>3</v>
      </c>
      <c r="QD20" s="321">
        <v>3</v>
      </c>
      <c r="QE20" s="321">
        <v>3</v>
      </c>
      <c r="QF20" s="321">
        <v>3</v>
      </c>
      <c r="QG20" s="321">
        <v>3</v>
      </c>
      <c r="QH20" s="321">
        <v>3</v>
      </c>
      <c r="QI20" s="321">
        <v>3</v>
      </c>
      <c r="QJ20" s="321">
        <v>3</v>
      </c>
      <c r="QK20" s="321">
        <v>3</v>
      </c>
      <c r="QL20" s="321">
        <v>3</v>
      </c>
      <c r="QM20" s="321">
        <v>3</v>
      </c>
      <c r="QN20" s="321">
        <v>3</v>
      </c>
      <c r="QO20" s="321">
        <v>3</v>
      </c>
      <c r="QP20" s="321">
        <v>3</v>
      </c>
      <c r="QQ20" s="321">
        <v>3</v>
      </c>
      <c r="QR20" s="321">
        <v>3</v>
      </c>
      <c r="QS20" s="321">
        <v>3</v>
      </c>
      <c r="QT20" s="321">
        <v>3</v>
      </c>
      <c r="QU20" s="321">
        <v>3</v>
      </c>
      <c r="QV20" s="321">
        <f>VLOOKUP($B20,'Sintesi (CFI-TS)'!$C$30:$AE$57,28,FALSE)</f>
        <v>3</v>
      </c>
      <c r="QW20" s="321">
        <f>VLOOKUP($B20,'Sintesi (CFI-TS)'!$C$30:$AE$57,28,FALSE)</f>
        <v>3</v>
      </c>
      <c r="QX20" s="321">
        <f>VLOOKUP($B20,'Sintesi (CFI-TS)'!$C$30:$AE$57,28,FALSE)</f>
        <v>3</v>
      </c>
      <c r="QY20" s="321">
        <f>VLOOKUP($B20,'Sintesi (CFI-TS)'!$C$30:$AE$57,28,FALSE)</f>
        <v>3</v>
      </c>
      <c r="QZ20" s="321">
        <f>VLOOKUP($B20,'Sintesi (CFI-TS)'!$C$30:$AE$57,28,FALSE)</f>
        <v>3</v>
      </c>
      <c r="RA20" s="321">
        <f>VLOOKUP($B20,'Sintesi (CFI-TS)'!$C$30:$AE$57,28,FALSE)</f>
        <v>3</v>
      </c>
      <c r="RB20" s="321">
        <f>VLOOKUP($B20,'Sintesi (CFI-TS)'!$C$30:$AE$57,28,FALSE)</f>
        <v>3</v>
      </c>
      <c r="RC20" s="321">
        <f>VLOOKUP($B20,'Sintesi (CFI-TS)'!$C$30:$AE$57,28,FALSE)</f>
        <v>3</v>
      </c>
      <c r="RD20" s="321">
        <f>VLOOKUP($B20,'Sintesi (CFI-TS)'!$C$30:$AE$57,28,FALSE)</f>
        <v>3</v>
      </c>
      <c r="RE20" s="321">
        <f>VLOOKUP($B20,'Sintesi (CFI-TS)'!$C$30:$AE$57,28,FALSE)</f>
        <v>3</v>
      </c>
      <c r="RF20" s="321">
        <f>VLOOKUP($B20,'Sintesi (CFI-TS)'!$C$30:$AE$57,28,FALSE)</f>
        <v>3</v>
      </c>
      <c r="RG20" s="321">
        <f>VLOOKUP($B20,'Sintesi (CFI-TS)'!$C$30:$AE$57,28,FALSE)</f>
        <v>3</v>
      </c>
      <c r="RH20" s="321">
        <f>VLOOKUP($B20,'Sintesi (CFI-TS)'!$C$30:$AE$57,28,FALSE)</f>
        <v>3</v>
      </c>
      <c r="RI20" s="321">
        <f>VLOOKUP($B20,'Sintesi (CFI-TS)'!$C$30:$AE$57,28,FALSE)</f>
        <v>3</v>
      </c>
      <c r="RJ20" s="321">
        <f>VLOOKUP($B20,'Sintesi (CFI-TS)'!$C$30:$AE$57,28,FALSE)</f>
        <v>3</v>
      </c>
      <c r="RK20" s="321">
        <f>VLOOKUP($B20,'Sintesi (CFI-TS)'!$C$30:$AE$57,28,FALSE)</f>
        <v>3</v>
      </c>
      <c r="RL20" s="321">
        <f>VLOOKUP($B20,'Sintesi (CFI-TS)'!$C$30:$AE$57,28,FALSE)</f>
        <v>3</v>
      </c>
      <c r="RM20" s="321">
        <f>VLOOKUP($B20,'Sintesi (CFI-TS)'!$C$30:$AE$57,28,FALSE)</f>
        <v>3</v>
      </c>
      <c r="RN20" s="321">
        <f>VLOOKUP($B20,'Sintesi (CFI-TS)'!$C$30:$AE$57,28,FALSE)</f>
        <v>3</v>
      </c>
      <c r="RO20" s="321">
        <f>VLOOKUP($B20,'Sintesi (CFI-TS)'!$C$30:$AE$57,28,FALSE)</f>
        <v>3</v>
      </c>
      <c r="RP20" s="321">
        <f>VLOOKUP($B20,'Sintesi (CFI-TS)'!$C$30:$AE$57,28,FALSE)</f>
        <v>3</v>
      </c>
      <c r="RQ20" s="321">
        <f>VLOOKUP($B20,'Sintesi (CFI-TS)'!$C$30:$AE$57,28,FALSE)</f>
        <v>3</v>
      </c>
      <c r="RR20" s="321">
        <f>VLOOKUP($B20,'Sintesi (CFI-TS)'!$C$30:$AE$57,28,FALSE)</f>
        <v>3</v>
      </c>
      <c r="RS20" s="321">
        <f>VLOOKUP($B20,'Sintesi (CFI-TS)'!$C$30:$AE$57,28,FALSE)</f>
        <v>3</v>
      </c>
      <c r="RT20" s="321">
        <f>VLOOKUP($B20,'Sintesi (CFI-TS)'!$C$30:$AE$57,28,FALSE)</f>
        <v>3</v>
      </c>
      <c r="RU20" s="321">
        <f>VLOOKUP($B20,'Sintesi (CFI-TS)'!$C$30:$AE$57,28,FALSE)</f>
        <v>3</v>
      </c>
      <c r="RV20" s="321">
        <f>VLOOKUP($B20,'Sintesi (CFI-TS)'!$C$30:$AE$57,28,FALSE)</f>
        <v>3</v>
      </c>
      <c r="RW20" s="321">
        <f>VLOOKUP($B20,'Sintesi (CFI-TS)'!$C$30:$AE$57,28,FALSE)</f>
        <v>3</v>
      </c>
      <c r="RX20" s="321">
        <f>VLOOKUP($B20,'Sintesi (CFI-TS)'!$C$30:$AE$57,28,FALSE)</f>
        <v>3</v>
      </c>
      <c r="RY20" s="321">
        <f>VLOOKUP($B20,'Sintesi (CFI-TS)'!$C$30:$AE$57,28,FALSE)</f>
        <v>3</v>
      </c>
      <c r="RZ20" s="321">
        <f>VLOOKUP($B20,'Sintesi (CFI-TS)'!$C$30:$AE$57,28,FALSE)</f>
        <v>3</v>
      </c>
      <c r="SA20" s="321">
        <f>VLOOKUP($B20,'Sintesi (CFI-TS)'!$C$30:$AE$57,28,FALSE)</f>
        <v>3</v>
      </c>
      <c r="SB20" s="321">
        <f>VLOOKUP($B20,'Sintesi (CFI-TS)'!$C$30:$AE$57,28,FALSE)</f>
        <v>3</v>
      </c>
      <c r="SC20" s="321">
        <f>VLOOKUP($B20,'Sintesi (CFI-TS)'!$C$30:$AE$57,28,FALSE)</f>
        <v>3</v>
      </c>
      <c r="SD20" s="321">
        <f>VLOOKUP($B20,'Sintesi (CFI-TS)'!$C$30:$AE$57,28,FALSE)</f>
        <v>3</v>
      </c>
      <c r="SE20" s="321">
        <f>VLOOKUP($B20,'Sintesi (CFI-TS)'!$C$30:$AE$57,28,FALSE)</f>
        <v>3</v>
      </c>
      <c r="SF20" s="321">
        <f>VLOOKUP($B20,'Sintesi (CFI-TS)'!$C$30:$AE$57,28,FALSE)</f>
        <v>3</v>
      </c>
      <c r="SG20" s="321">
        <f>VLOOKUP($B20,'Sintesi (CFI-TS)'!$C$30:$AE$57,28,FALSE)</f>
        <v>3</v>
      </c>
      <c r="SH20" s="321">
        <f>VLOOKUP($B20,'Sintesi (CFI-TS)'!$C$30:$AE$57,28,FALSE)</f>
        <v>3</v>
      </c>
      <c r="SI20" s="321">
        <f>VLOOKUP($B20,'Sintesi (CFI-TS)'!$C$30:$AE$57,28,FALSE)</f>
        <v>3</v>
      </c>
      <c r="SJ20" s="321">
        <f>VLOOKUP($B20,'Sintesi (CFI-TS)'!$C$30:$AE$57,28,FALSE)</f>
        <v>3</v>
      </c>
      <c r="SK20" s="321">
        <f>VLOOKUP($B20,'Sintesi (CFI-TS)'!$C$30:$AE$57,28,FALSE)</f>
        <v>3</v>
      </c>
      <c r="SL20" s="321">
        <f>VLOOKUP($B20,'Sintesi (CFI-TS)'!$C$30:$AE$57,28,FALSE)</f>
        <v>3</v>
      </c>
      <c r="SM20" s="321">
        <f>VLOOKUP($B20,'Sintesi (CFI-TS)'!$C$30:$AE$57,28,FALSE)</f>
        <v>3</v>
      </c>
      <c r="SN20" s="321">
        <f>VLOOKUP($B20,'Sintesi (CFI-TS)'!$C$30:$AE$57,28,FALSE)</f>
        <v>3</v>
      </c>
      <c r="SO20" s="321">
        <f>VLOOKUP($B20,'Sintesi (CFI-TS)'!$C$30:$AE$57,28,FALSE)</f>
        <v>3</v>
      </c>
      <c r="SP20" s="321">
        <f>VLOOKUP($B20,'Sintesi (CFI-TS)'!$C$30:$AE$57,28,FALSE)</f>
        <v>3</v>
      </c>
      <c r="SQ20" s="321">
        <f>VLOOKUP($B20,'Sintesi (CFI-TS)'!$C$30:$AE$57,28,FALSE)</f>
        <v>3</v>
      </c>
      <c r="SR20" s="321">
        <f>VLOOKUP($B20,'Sintesi (CFI-TS)'!$C$30:$AE$57,28,FALSE)</f>
        <v>3</v>
      </c>
      <c r="SS20" s="321">
        <f>VLOOKUP($B20,'Sintesi (CFI-TS)'!$C$30:$AE$57,28,FALSE)</f>
        <v>3</v>
      </c>
      <c r="ST20" s="321">
        <f>VLOOKUP($B20,'Sintesi (CFI-TS)'!$C$30:$AE$57,28,FALSE)</f>
        <v>3</v>
      </c>
      <c r="SU20" s="321">
        <f>VLOOKUP($B20,'Sintesi (CFI-TS)'!$C$30:$AE$57,28,FALSE)</f>
        <v>3</v>
      </c>
      <c r="SV20" s="321">
        <f>VLOOKUP($B20,'Sintesi (CFI-TS)'!$C$30:$AE$57,28,FALSE)</f>
        <v>3</v>
      </c>
      <c r="SW20" s="321">
        <f>VLOOKUP($B20,'Sintesi (CFI-TS)'!$C$30:$AE$57,28,FALSE)</f>
        <v>3</v>
      </c>
      <c r="SX20" s="321">
        <f>VLOOKUP($B20,'Sintesi (CFI-TS)'!$C$30:$AE$57,28,FALSE)</f>
        <v>3</v>
      </c>
      <c r="SY20" s="321">
        <f>VLOOKUP($B20,'Sintesi (CFI-TS)'!$C$30:$AE$57,28,FALSE)</f>
        <v>3</v>
      </c>
      <c r="SZ20" s="321">
        <f>VLOOKUP($B20,'Sintesi (CFI-TS)'!$C$30:$AE$57,28,FALSE)</f>
        <v>3</v>
      </c>
      <c r="TA20" s="321">
        <f>VLOOKUP($B20,'Sintesi (CFI-TS)'!$C$30:$AE$57,28,FALSE)</f>
        <v>3</v>
      </c>
      <c r="TB20" s="321">
        <f>VLOOKUP($B20,'Sintesi (CFI-TS)'!$C$30:$AE$57,28,FALSE)</f>
        <v>3</v>
      </c>
      <c r="TC20" s="321">
        <f>VLOOKUP($B20,'Sintesi (CFI-TS)'!$C$30:$AE$57,28,FALSE)</f>
        <v>3</v>
      </c>
      <c r="TD20" s="321">
        <f>VLOOKUP($B20,'Sintesi (CFI-TS)'!$C$30:$AE$57,28,FALSE)</f>
        <v>3</v>
      </c>
      <c r="TE20" s="321">
        <f>VLOOKUP($B20,'Sintesi (CFI-TS)'!$C$30:$AE$57,28,FALSE)</f>
        <v>3</v>
      </c>
      <c r="TF20" s="321">
        <f>VLOOKUP($B20,'Sintesi (CFI-TS)'!$C$30:$AE$57,28,FALSE)</f>
        <v>3</v>
      </c>
      <c r="TG20" s="321">
        <f>VLOOKUP($B20,'Sintesi (CFI-TS)'!$C$30:$AE$57,28,FALSE)</f>
        <v>3</v>
      </c>
      <c r="TH20" s="321">
        <f>VLOOKUP($B20,'Sintesi (CFI-TS)'!$C$30:$AE$57,28,FALSE)</f>
        <v>3</v>
      </c>
      <c r="TI20" s="321">
        <f>VLOOKUP($B20,'Sintesi (CFI-TS)'!$C$30:$AE$57,28,FALSE)</f>
        <v>3</v>
      </c>
      <c r="TJ20" s="321">
        <f>VLOOKUP($B20,'Sintesi (CFI-TS)'!$C$30:$AE$57,28,FALSE)</f>
        <v>3</v>
      </c>
      <c r="TK20" s="321">
        <f>VLOOKUP($B20,'Sintesi (CFI-TS)'!$C$30:$AE$57,28,FALSE)</f>
        <v>3</v>
      </c>
      <c r="TL20" s="321">
        <f>VLOOKUP($B20,'Sintesi (CFI-TS)'!$C$30:$AE$57,28,FALSE)</f>
        <v>3</v>
      </c>
      <c r="TM20" s="321">
        <f>VLOOKUP($B20,'Sintesi (CFI-TS)'!$C$30:$AE$57,28,FALSE)</f>
        <v>3</v>
      </c>
      <c r="TN20" s="321">
        <f>VLOOKUP($B20,'Sintesi (CFI-TS)'!$C$30:$AE$57,28,FALSE)</f>
        <v>3</v>
      </c>
      <c r="TO20" s="321">
        <f>VLOOKUP($B20,'Sintesi (CFI-TS)'!$C$30:$AE$57,28,FALSE)</f>
        <v>3</v>
      </c>
      <c r="TP20" s="321">
        <f>VLOOKUP($B20,'Sintesi (CFI-TS)'!$C$30:$AE$57,28,FALSE)</f>
        <v>3</v>
      </c>
      <c r="TQ20" s="321">
        <f>VLOOKUP($B20,'Sintesi (CFI-TS)'!$C$30:$AE$57,28,FALSE)</f>
        <v>3</v>
      </c>
      <c r="TR20" s="321">
        <f>VLOOKUP($B20,'Sintesi (CFI-TS)'!$C$30:$AE$57,28,FALSE)</f>
        <v>3</v>
      </c>
      <c r="TS20" s="321">
        <f>VLOOKUP($B20,'Sintesi (CFI-TS)'!$C$30:$AE$57,28,FALSE)</f>
        <v>3</v>
      </c>
      <c r="TT20" s="321">
        <f>VLOOKUP($B20,'Sintesi (CFI-TS)'!$C$30:$AE$57,28,FALSE)</f>
        <v>3</v>
      </c>
      <c r="TU20" s="321">
        <f>VLOOKUP($B20,'Sintesi (CFI-TS)'!$C$30:$AE$57,28,FALSE)</f>
        <v>3</v>
      </c>
      <c r="TV20" s="321">
        <f>VLOOKUP($B20,'Sintesi (CFI-TS)'!$C$30:$AE$57,28,FALSE)</f>
        <v>3</v>
      </c>
      <c r="TW20" s="321">
        <f>VLOOKUP($B20,'Sintesi (CFI-TS)'!$C$30:$AE$57,28,FALSE)</f>
        <v>3</v>
      </c>
      <c r="TX20" s="321">
        <f>VLOOKUP($B20,'Sintesi (CFI-TS)'!$C$30:$AE$57,28,FALSE)</f>
        <v>3</v>
      </c>
      <c r="TY20" s="321"/>
      <c r="TZ20" s="321"/>
      <c r="UA20" s="321"/>
      <c r="UB20" s="322">
        <v>7</v>
      </c>
      <c r="UC20" s="322">
        <v>7</v>
      </c>
      <c r="UD20" s="322">
        <v>7</v>
      </c>
      <c r="UE20" s="322">
        <v>7</v>
      </c>
      <c r="UF20" s="322">
        <v>7</v>
      </c>
      <c r="UG20" s="322">
        <v>7</v>
      </c>
      <c r="UH20" s="322">
        <v>7</v>
      </c>
      <c r="UI20" s="322">
        <v>7</v>
      </c>
      <c r="UJ20" s="322">
        <v>9</v>
      </c>
      <c r="UK20" s="322">
        <v>9</v>
      </c>
      <c r="UL20" s="322">
        <v>9</v>
      </c>
      <c r="UM20" s="322">
        <v>9</v>
      </c>
      <c r="UN20" s="322">
        <v>9</v>
      </c>
      <c r="UO20" s="322">
        <v>8</v>
      </c>
      <c r="UP20" s="322">
        <v>8</v>
      </c>
      <c r="UQ20" s="322">
        <v>9</v>
      </c>
      <c r="UR20" s="322">
        <v>9</v>
      </c>
      <c r="US20" s="322">
        <v>9</v>
      </c>
      <c r="UT20" s="322">
        <v>9</v>
      </c>
      <c r="UU20" s="322">
        <v>9</v>
      </c>
      <c r="UV20" s="322">
        <v>9</v>
      </c>
      <c r="UW20" s="322">
        <v>9</v>
      </c>
      <c r="UX20" s="322">
        <v>9</v>
      </c>
      <c r="UY20" s="322">
        <f>VLOOKUP($B20,'Sintesi (CFI-TS)'!$C$30:$AE$57,29,FALSE)</f>
        <v>9</v>
      </c>
      <c r="UZ20" s="322">
        <f>VLOOKUP($B20,'Sintesi (CFI-TS)'!$C$30:$AE$57,29,FALSE)</f>
        <v>9</v>
      </c>
      <c r="VA20" s="322">
        <f>VLOOKUP($B20,'Sintesi (CFI-TS)'!$C$30:$AE$57,29,FALSE)</f>
        <v>9</v>
      </c>
      <c r="VB20" s="322">
        <f>VLOOKUP($B20,'Sintesi (CFI-TS)'!$C$30:$AE$57,29,FALSE)</f>
        <v>9</v>
      </c>
      <c r="VC20" s="322">
        <f>VLOOKUP($B20,'Sintesi (CFI-TS)'!$C$30:$AE$57,29,FALSE)</f>
        <v>9</v>
      </c>
      <c r="VD20" s="322">
        <f>VLOOKUP($B20,'Sintesi (CFI-TS)'!$C$30:$AE$57,29,FALSE)</f>
        <v>9</v>
      </c>
      <c r="VE20" s="322">
        <f>VLOOKUP($B20,'Sintesi (CFI-TS)'!$C$30:$AE$57,29,FALSE)</f>
        <v>9</v>
      </c>
      <c r="VF20" s="322">
        <f>VLOOKUP($B20,'Sintesi (CFI-TS)'!$C$30:$AE$57,29,FALSE)</f>
        <v>9</v>
      </c>
      <c r="VG20" s="322">
        <f>VLOOKUP($B20,'Sintesi (CFI-TS)'!$C$30:$AE$57,29,FALSE)</f>
        <v>9</v>
      </c>
      <c r="VH20" s="322">
        <f>VLOOKUP($B20,'Sintesi (CFI-TS)'!$C$30:$AE$57,29,FALSE)</f>
        <v>9</v>
      </c>
      <c r="VI20" s="322">
        <f>VLOOKUP($B20,'Sintesi (CFI-TS)'!$C$30:$AE$57,29,FALSE)</f>
        <v>9</v>
      </c>
      <c r="VJ20" s="322">
        <f>VLOOKUP($B20,'Sintesi (CFI-TS)'!$C$30:$AE$57,29,FALSE)</f>
        <v>9</v>
      </c>
      <c r="VK20" s="322">
        <f>VLOOKUP($B20,'Sintesi (CFI-TS)'!$C$30:$AE$57,29,FALSE)</f>
        <v>9</v>
      </c>
      <c r="VL20" s="322">
        <f>VLOOKUP($B20,'Sintesi (CFI-TS)'!$C$30:$AE$57,29,FALSE)</f>
        <v>9</v>
      </c>
      <c r="VM20" s="322">
        <f>VLOOKUP($B20,'Sintesi (CFI-TS)'!$C$30:$AE$57,29,FALSE)</f>
        <v>9</v>
      </c>
      <c r="VN20" s="322">
        <f>VLOOKUP($B20,'Sintesi (CFI-TS)'!$C$30:$AE$57,29,FALSE)</f>
        <v>9</v>
      </c>
      <c r="VO20" s="322">
        <f>VLOOKUP($B20,'Sintesi (CFI-TS)'!$C$30:$AE$57,29,FALSE)</f>
        <v>9</v>
      </c>
      <c r="VP20" s="322">
        <f>VLOOKUP($B20,'Sintesi (CFI-TS)'!$C$30:$AE$57,29,FALSE)</f>
        <v>9</v>
      </c>
      <c r="VQ20" s="322">
        <f>VLOOKUP($B20,'Sintesi (CFI-TS)'!$C$30:$AE$57,29,FALSE)</f>
        <v>9</v>
      </c>
      <c r="VR20" s="322">
        <f>VLOOKUP($B20,'Sintesi (CFI-TS)'!$C$30:$AE$57,29,FALSE)</f>
        <v>9</v>
      </c>
      <c r="VS20" s="322">
        <f>VLOOKUP($B20,'Sintesi (CFI-TS)'!$C$30:$AE$57,29,FALSE)</f>
        <v>9</v>
      </c>
      <c r="VT20" s="322">
        <f>VLOOKUP($B20,'Sintesi (CFI-TS)'!$C$30:$AE$57,29,FALSE)</f>
        <v>9</v>
      </c>
      <c r="VU20" s="322">
        <f>VLOOKUP($B20,'Sintesi (CFI-TS)'!$C$30:$AE$57,29,FALSE)</f>
        <v>9</v>
      </c>
      <c r="VV20" s="322">
        <f>VLOOKUP($B20,'Sintesi (CFI-TS)'!$C$30:$AE$57,29,FALSE)</f>
        <v>9</v>
      </c>
      <c r="VW20" s="322">
        <f>VLOOKUP($B20,'Sintesi (CFI-TS)'!$C$30:$AE$57,29,FALSE)</f>
        <v>9</v>
      </c>
      <c r="VX20" s="322">
        <f>VLOOKUP($B20,'Sintesi (CFI-TS)'!$C$30:$AE$57,29,FALSE)</f>
        <v>9</v>
      </c>
      <c r="VY20" s="322">
        <f>VLOOKUP($B20,'Sintesi (CFI-TS)'!$C$30:$AE$57,29,FALSE)</f>
        <v>9</v>
      </c>
      <c r="VZ20" s="322">
        <f>VLOOKUP($B20,'Sintesi (CFI-TS)'!$C$30:$AE$57,29,FALSE)</f>
        <v>9</v>
      </c>
      <c r="WA20" s="322">
        <f>VLOOKUP($B20,'Sintesi (CFI-TS)'!$C$30:$AE$57,29,FALSE)</f>
        <v>9</v>
      </c>
      <c r="WB20" s="322">
        <f>VLOOKUP($B20,'Sintesi (CFI-TS)'!$C$30:$AE$57,29,FALSE)</f>
        <v>9</v>
      </c>
      <c r="WC20" s="322">
        <f>VLOOKUP($B20,'Sintesi (CFI-TS)'!$C$30:$AE$57,29,FALSE)</f>
        <v>9</v>
      </c>
      <c r="WD20" s="322">
        <f>VLOOKUP($B20,'Sintesi (CFI-TS)'!$C$30:$AE$57,29,FALSE)</f>
        <v>9</v>
      </c>
      <c r="WE20" s="322">
        <f>VLOOKUP($B20,'Sintesi (CFI-TS)'!$C$30:$AE$57,29,FALSE)</f>
        <v>9</v>
      </c>
      <c r="WF20" s="322">
        <f>VLOOKUP($B20,'Sintesi (CFI-TS)'!$C$30:$AE$57,29,FALSE)</f>
        <v>9</v>
      </c>
      <c r="WG20" s="322">
        <f>VLOOKUP($B20,'Sintesi (CFI-TS)'!$C$30:$AE$57,29,FALSE)</f>
        <v>9</v>
      </c>
      <c r="WH20" s="322">
        <f>VLOOKUP($B20,'Sintesi (CFI-TS)'!$C$30:$AE$57,29,FALSE)</f>
        <v>9</v>
      </c>
      <c r="WI20" s="322">
        <f>VLOOKUP($B20,'Sintesi (CFI-TS)'!$C$30:$AE$57,29,FALSE)</f>
        <v>9</v>
      </c>
      <c r="WJ20" s="322">
        <f>VLOOKUP($B20,'Sintesi (CFI-TS)'!$C$30:$AE$57,29,FALSE)</f>
        <v>9</v>
      </c>
      <c r="WK20" s="322">
        <f>VLOOKUP($B20,'Sintesi (CFI-TS)'!$C$30:$AE$57,29,FALSE)</f>
        <v>9</v>
      </c>
      <c r="WL20" s="322">
        <f>VLOOKUP($B20,'Sintesi (CFI-TS)'!$C$30:$AE$57,29,FALSE)</f>
        <v>9</v>
      </c>
      <c r="WM20" s="322">
        <f>VLOOKUP($B20,'Sintesi (CFI-TS)'!$C$30:$AE$57,29,FALSE)</f>
        <v>9</v>
      </c>
      <c r="WN20" s="322">
        <f>VLOOKUP($B20,'Sintesi (CFI-TS)'!$C$30:$AE$57,29,FALSE)</f>
        <v>9</v>
      </c>
      <c r="WO20" s="322">
        <f>VLOOKUP($B20,'Sintesi (CFI-TS)'!$C$30:$AE$57,29,FALSE)</f>
        <v>9</v>
      </c>
      <c r="WP20" s="322">
        <f>VLOOKUP($B20,'Sintesi (CFI-TS)'!$C$30:$AE$57,29,FALSE)</f>
        <v>9</v>
      </c>
      <c r="WQ20" s="322">
        <f>VLOOKUP($B20,'Sintesi (CFI-TS)'!$C$30:$AE$57,29,FALSE)</f>
        <v>9</v>
      </c>
      <c r="WR20" s="322">
        <f>VLOOKUP($B20,'Sintesi (CFI-TS)'!$C$30:$AE$57,29,FALSE)</f>
        <v>9</v>
      </c>
      <c r="WS20" s="322">
        <f>VLOOKUP($B20,'Sintesi (CFI-TS)'!$C$30:$AE$57,29,FALSE)</f>
        <v>9</v>
      </c>
      <c r="WT20" s="322">
        <f>VLOOKUP($B20,'Sintesi (CFI-TS)'!$C$30:$AE$57,29,FALSE)</f>
        <v>9</v>
      </c>
      <c r="WU20" s="322">
        <f>VLOOKUP($B20,'Sintesi (CFI-TS)'!$C$30:$AE$57,29,FALSE)</f>
        <v>9</v>
      </c>
      <c r="WV20" s="322">
        <f>VLOOKUP($B20,'Sintesi (CFI-TS)'!$C$30:$AE$57,29,FALSE)</f>
        <v>9</v>
      </c>
      <c r="WW20" s="322">
        <f>VLOOKUP($B20,'Sintesi (CFI-TS)'!$C$30:$AE$57,29,FALSE)</f>
        <v>9</v>
      </c>
      <c r="WX20" s="322">
        <f>VLOOKUP($B20,'Sintesi (CFI-TS)'!$C$30:$AE$57,29,FALSE)</f>
        <v>9</v>
      </c>
      <c r="WY20" s="322">
        <f>VLOOKUP($B20,'Sintesi (CFI-TS)'!$C$30:$AE$57,29,FALSE)</f>
        <v>9</v>
      </c>
      <c r="WZ20" s="322">
        <f>VLOOKUP($B20,'Sintesi (CFI-TS)'!$C$30:$AE$57,29,FALSE)</f>
        <v>9</v>
      </c>
      <c r="XA20" s="322">
        <f>VLOOKUP($B20,'Sintesi (CFI-TS)'!$C$30:$AE$57,29,FALSE)</f>
        <v>9</v>
      </c>
      <c r="XB20" s="322">
        <f>VLOOKUP($B20,'Sintesi (CFI-TS)'!$C$30:$AE$57,29,FALSE)</f>
        <v>9</v>
      </c>
      <c r="XC20" s="322">
        <f>VLOOKUP($B20,'Sintesi (CFI-TS)'!$C$30:$AE$57,29,FALSE)</f>
        <v>9</v>
      </c>
      <c r="XD20" s="322">
        <f>VLOOKUP($B20,'Sintesi (CFI-TS)'!$C$30:$AE$57,29,FALSE)</f>
        <v>9</v>
      </c>
      <c r="XE20" s="322">
        <f>VLOOKUP($B20,'Sintesi (CFI-TS)'!$C$30:$AE$57,29,FALSE)</f>
        <v>9</v>
      </c>
      <c r="XF20" s="322">
        <f>VLOOKUP($B20,'Sintesi (CFI-TS)'!$C$30:$AE$57,29,FALSE)</f>
        <v>9</v>
      </c>
      <c r="XG20" s="322">
        <f>VLOOKUP($B20,'Sintesi (CFI-TS)'!$C$30:$AE$57,29,FALSE)</f>
        <v>9</v>
      </c>
      <c r="XH20" s="322">
        <f>VLOOKUP($B20,'Sintesi (CFI-TS)'!$C$30:$AE$57,29,FALSE)</f>
        <v>9</v>
      </c>
      <c r="XI20" s="322">
        <f>VLOOKUP($B20,'Sintesi (CFI-TS)'!$C$30:$AE$57,29,FALSE)</f>
        <v>9</v>
      </c>
      <c r="XJ20" s="322">
        <f>VLOOKUP($B20,'Sintesi (CFI-TS)'!$C$30:$AE$57,29,FALSE)</f>
        <v>9</v>
      </c>
      <c r="XK20" s="322">
        <f>VLOOKUP($B20,'Sintesi (CFI-TS)'!$C$30:$AE$57,29,FALSE)</f>
        <v>9</v>
      </c>
      <c r="XL20" s="322">
        <f>VLOOKUP($B20,'Sintesi (CFI-TS)'!$C$30:$AE$57,29,FALSE)</f>
        <v>9</v>
      </c>
      <c r="XM20" s="322">
        <f>VLOOKUP($B20,'Sintesi (CFI-TS)'!$C$30:$AE$57,29,FALSE)</f>
        <v>9</v>
      </c>
      <c r="XN20" s="322">
        <f>VLOOKUP($B20,'Sintesi (CFI-TS)'!$C$30:$AE$57,29,FALSE)</f>
        <v>9</v>
      </c>
      <c r="XO20" s="322">
        <f>VLOOKUP($B20,'Sintesi (CFI-TS)'!$C$30:$AE$57,29,FALSE)</f>
        <v>9</v>
      </c>
      <c r="XP20" s="322">
        <f>VLOOKUP($B20,'Sintesi (CFI-TS)'!$C$30:$AE$57,29,FALSE)</f>
        <v>9</v>
      </c>
      <c r="XQ20" s="322">
        <f>VLOOKUP($B20,'Sintesi (CFI-TS)'!$C$30:$AE$57,29,FALSE)</f>
        <v>9</v>
      </c>
      <c r="XR20" s="322">
        <f>VLOOKUP($B20,'Sintesi (CFI-TS)'!$C$30:$AE$57,29,FALSE)</f>
        <v>9</v>
      </c>
      <c r="XS20" s="322">
        <f>VLOOKUP($B20,'Sintesi (CFI-TS)'!$C$30:$AE$57,29,FALSE)</f>
        <v>9</v>
      </c>
      <c r="XT20" s="322">
        <f>VLOOKUP($B20,'Sintesi (CFI-TS)'!$C$30:$AE$57,29,FALSE)</f>
        <v>9</v>
      </c>
      <c r="XU20" s="322">
        <f>VLOOKUP($B20,'Sintesi (CFI-TS)'!$C$30:$AE$57,29,FALSE)</f>
        <v>9</v>
      </c>
      <c r="XV20" s="322">
        <f>VLOOKUP($B20,'Sintesi (CFI-TS)'!$C$30:$AE$57,29,FALSE)</f>
        <v>9</v>
      </c>
      <c r="XW20" s="322">
        <f>VLOOKUP($B20,'Sintesi (CFI-TS)'!$C$30:$AE$57,29,FALSE)</f>
        <v>9</v>
      </c>
      <c r="XX20" s="322">
        <f>VLOOKUP($B20,'Sintesi (CFI-TS)'!$C$30:$AE$57,29,FALSE)</f>
        <v>9</v>
      </c>
      <c r="XY20" s="322">
        <f>VLOOKUP($B20,'Sintesi (CFI-TS)'!$C$30:$AE$57,29,FALSE)</f>
        <v>9</v>
      </c>
      <c r="XZ20" s="322">
        <f>VLOOKUP($B20,'Sintesi (CFI-TS)'!$C$30:$AE$57,29,FALSE)</f>
        <v>9</v>
      </c>
      <c r="YA20" s="322">
        <f>VLOOKUP($B20,'Sintesi (CFI-TS)'!$C$30:$AE$57,29,FALSE)</f>
        <v>9</v>
      </c>
      <c r="YB20" s="322"/>
      <c r="YC20" s="322"/>
      <c r="YD20" s="322"/>
      <c r="YE20" s="501">
        <v>0</v>
      </c>
      <c r="YF20" s="501">
        <v>0</v>
      </c>
      <c r="YG20" s="501">
        <v>0</v>
      </c>
      <c r="YH20" s="501">
        <v>0</v>
      </c>
      <c r="YI20" s="501">
        <v>0</v>
      </c>
      <c r="YJ20" s="501">
        <v>0</v>
      </c>
      <c r="YK20" s="501">
        <v>0</v>
      </c>
      <c r="YL20" s="501">
        <v>0</v>
      </c>
      <c r="YM20" s="501">
        <v>0</v>
      </c>
      <c r="YN20" s="501">
        <v>0</v>
      </c>
      <c r="YO20" s="501">
        <v>0</v>
      </c>
      <c r="YP20" s="501">
        <v>0</v>
      </c>
      <c r="YQ20" s="501">
        <v>0</v>
      </c>
      <c r="YR20" s="501">
        <v>0</v>
      </c>
      <c r="YS20" s="501">
        <v>0</v>
      </c>
      <c r="YT20" s="501">
        <v>0</v>
      </c>
      <c r="YU20" s="501">
        <v>0</v>
      </c>
      <c r="YV20" s="501">
        <v>0</v>
      </c>
      <c r="YW20" s="501">
        <v>0</v>
      </c>
      <c r="YX20" s="501">
        <v>0</v>
      </c>
      <c r="YY20" s="501">
        <v>0</v>
      </c>
      <c r="YZ20" s="501">
        <v>0</v>
      </c>
      <c r="ZA20" s="501">
        <v>0</v>
      </c>
      <c r="ZB20" s="501">
        <f>VLOOKUP($B20,'Sintesi (CFI-TS)'!$C$30:$AE$57,22,FALSE)</f>
        <v>0</v>
      </c>
      <c r="ZC20" s="501">
        <f>VLOOKUP($B20,'Sintesi (CFI-TS)'!$C$30:$AE$57,22,FALSE)</f>
        <v>0</v>
      </c>
      <c r="ZD20" s="501">
        <f>VLOOKUP($B20,'Sintesi (CFI-TS)'!$C$30:$AE$57,22,FALSE)</f>
        <v>0</v>
      </c>
      <c r="ZE20" s="501">
        <f>VLOOKUP($B20,'Sintesi (CFI-TS)'!$C$30:$AE$57,22,FALSE)</f>
        <v>0</v>
      </c>
      <c r="ZF20" s="501">
        <f>VLOOKUP($B20,'Sintesi (CFI-TS)'!$C$30:$AE$57,22,FALSE)</f>
        <v>0</v>
      </c>
      <c r="ZG20" s="501">
        <f>VLOOKUP($B20,'Sintesi (CFI-TS)'!$C$30:$AE$57,22,FALSE)</f>
        <v>0</v>
      </c>
      <c r="ZH20" s="501">
        <f>VLOOKUP($B20,'Sintesi (CFI-TS)'!$C$30:$AE$57,22,FALSE)</f>
        <v>0</v>
      </c>
      <c r="ZI20" s="501">
        <f>VLOOKUP($B20,'Sintesi (CFI-TS)'!$C$30:$AE$57,22,FALSE)</f>
        <v>0</v>
      </c>
      <c r="ZJ20" s="501">
        <f>VLOOKUP($B20,'Sintesi (CFI-TS)'!$C$30:$AE$57,22,FALSE)</f>
        <v>0</v>
      </c>
      <c r="ZK20" s="501">
        <f>VLOOKUP($B20,'Sintesi (CFI-TS)'!$C$30:$AE$57,22,FALSE)</f>
        <v>0</v>
      </c>
      <c r="ZL20" s="501">
        <f>VLOOKUP($B20,'Sintesi (CFI-TS)'!$C$30:$AE$57,22,FALSE)</f>
        <v>0</v>
      </c>
      <c r="ZM20" s="501">
        <f>VLOOKUP($B20,'Sintesi (CFI-TS)'!$C$30:$AE$57,22,FALSE)</f>
        <v>0</v>
      </c>
      <c r="ZN20" s="501">
        <f>VLOOKUP($B20,'Sintesi (CFI-TS)'!$C$30:$AE$57,22,FALSE)</f>
        <v>0</v>
      </c>
      <c r="ZO20" s="501">
        <f>VLOOKUP($B20,'Sintesi (CFI-TS)'!$C$30:$AE$57,22,FALSE)</f>
        <v>0</v>
      </c>
      <c r="ZP20" s="501">
        <f>VLOOKUP($B20,'Sintesi (CFI-TS)'!$C$30:$AE$57,22,FALSE)</f>
        <v>0</v>
      </c>
      <c r="ZQ20" s="501">
        <f>VLOOKUP($B20,'Sintesi (CFI-TS)'!$C$30:$AE$57,22,FALSE)</f>
        <v>0</v>
      </c>
      <c r="ZR20" s="501">
        <f>VLOOKUP($B20,'Sintesi (CFI-TS)'!$C$30:$AE$57,22,FALSE)</f>
        <v>0</v>
      </c>
      <c r="ZS20" s="501">
        <f>VLOOKUP($B20,'Sintesi (CFI-TS)'!$C$30:$AE$57,22,FALSE)</f>
        <v>0</v>
      </c>
      <c r="ZT20" s="501">
        <f>VLOOKUP($B20,'Sintesi (CFI-TS)'!$C$30:$AE$57,22,FALSE)</f>
        <v>0</v>
      </c>
      <c r="ZU20" s="501">
        <f>VLOOKUP($B20,'Sintesi (CFI-TS)'!$C$30:$AE$57,22,FALSE)</f>
        <v>0</v>
      </c>
      <c r="ZV20" s="501">
        <f>VLOOKUP($B20,'Sintesi (CFI-TS)'!$C$30:$AE$57,22,FALSE)</f>
        <v>0</v>
      </c>
      <c r="ZW20" s="501">
        <f>VLOOKUP($B20,'Sintesi (CFI-TS)'!$C$30:$AE$57,22,FALSE)</f>
        <v>0</v>
      </c>
      <c r="ZX20" s="501">
        <f>VLOOKUP($B20,'Sintesi (CFI-TS)'!$C$30:$AE$57,22,FALSE)</f>
        <v>0</v>
      </c>
      <c r="ZY20" s="501">
        <f>VLOOKUP($B20,'Sintesi (CFI-TS)'!$C$30:$AE$57,22,FALSE)</f>
        <v>0</v>
      </c>
      <c r="ZZ20" s="501">
        <f>VLOOKUP($B20,'Sintesi (CFI-TS)'!$C$30:$AE$57,22,FALSE)</f>
        <v>0</v>
      </c>
      <c r="AAA20" s="501">
        <f>VLOOKUP($B20,'Sintesi (CFI-TS)'!$C$30:$AE$57,22,FALSE)</f>
        <v>0</v>
      </c>
      <c r="AAB20" s="501">
        <f>VLOOKUP($B20,'Sintesi (CFI-TS)'!$C$30:$AE$57,22,FALSE)</f>
        <v>0</v>
      </c>
      <c r="AAC20" s="501">
        <f>VLOOKUP($B20,'Sintesi (CFI-TS)'!$C$30:$AE$57,22,FALSE)</f>
        <v>0</v>
      </c>
      <c r="AAD20" s="501">
        <f>VLOOKUP($B20,'Sintesi (CFI-TS)'!$C$30:$AE$57,22,FALSE)</f>
        <v>0</v>
      </c>
      <c r="AAE20" s="501">
        <f>VLOOKUP($B20,'Sintesi (CFI-TS)'!$C$30:$AE$57,22,FALSE)</f>
        <v>0</v>
      </c>
      <c r="AAF20" s="501">
        <f>VLOOKUP($B20,'Sintesi (CFI-TS)'!$C$30:$AE$57,22,FALSE)</f>
        <v>0</v>
      </c>
      <c r="AAG20" s="501">
        <f>VLOOKUP($B20,'Sintesi (CFI-TS)'!$C$30:$AE$57,22,FALSE)</f>
        <v>0</v>
      </c>
      <c r="AAH20" s="501">
        <f>VLOOKUP($B20,'Sintesi (CFI-TS)'!$C$30:$AE$57,22,FALSE)</f>
        <v>0</v>
      </c>
      <c r="AAI20" s="501">
        <f>VLOOKUP($B20,'Sintesi (CFI-TS)'!$C$30:$AE$57,22,FALSE)</f>
        <v>0</v>
      </c>
      <c r="AAJ20" s="501">
        <f>VLOOKUP($B20,'Sintesi (CFI-TS)'!$C$30:$AE$57,22,FALSE)</f>
        <v>0</v>
      </c>
      <c r="AAK20" s="501">
        <f>VLOOKUP($B20,'Sintesi (CFI-TS)'!$C$30:$AE$57,22,FALSE)</f>
        <v>0</v>
      </c>
      <c r="AAL20" s="501">
        <f>VLOOKUP($B20,'Sintesi (CFI-TS)'!$C$30:$AE$57,22,FALSE)</f>
        <v>0</v>
      </c>
      <c r="AAM20" s="501">
        <f>VLOOKUP($B20,'Sintesi (CFI-TS)'!$C$30:$AE$57,22,FALSE)</f>
        <v>0</v>
      </c>
      <c r="AAN20" s="501">
        <f>VLOOKUP($B20,'Sintesi (CFI-TS)'!$C$30:$AE$57,22,FALSE)</f>
        <v>0</v>
      </c>
      <c r="AAO20" s="501">
        <f>VLOOKUP($B20,'Sintesi (CFI-TS)'!$C$30:$AE$57,22,FALSE)</f>
        <v>0</v>
      </c>
      <c r="AAP20" s="501">
        <f>VLOOKUP($B20,'Sintesi (CFI-TS)'!$C$30:$AE$57,22,FALSE)</f>
        <v>0</v>
      </c>
      <c r="AAQ20" s="501">
        <f>VLOOKUP($B20,'Sintesi (CFI-TS)'!$C$30:$AE$57,22,FALSE)</f>
        <v>0</v>
      </c>
      <c r="AAR20" s="501">
        <f>VLOOKUP($B20,'Sintesi (CFI-TS)'!$C$30:$AE$57,22,FALSE)</f>
        <v>0</v>
      </c>
      <c r="AAS20" s="501">
        <f>VLOOKUP($B20,'Sintesi (CFI-TS)'!$C$30:$AE$57,22,FALSE)</f>
        <v>0</v>
      </c>
      <c r="AAT20" s="501">
        <f>VLOOKUP($B20,'Sintesi (CFI-TS)'!$C$30:$AE$57,22,FALSE)</f>
        <v>0</v>
      </c>
      <c r="AAU20" s="501">
        <f>VLOOKUP($B20,'Sintesi (CFI-TS)'!$C$30:$AE$57,22,FALSE)</f>
        <v>0</v>
      </c>
      <c r="AAV20" s="501">
        <f>VLOOKUP($B20,'Sintesi (CFI-TS)'!$C$30:$AE$57,22,FALSE)</f>
        <v>0</v>
      </c>
      <c r="AAW20" s="501">
        <f>VLOOKUP($B20,'Sintesi (CFI-TS)'!$C$30:$AE$57,22,FALSE)</f>
        <v>0</v>
      </c>
      <c r="AAX20" s="501">
        <f>VLOOKUP($B20,'Sintesi (CFI-TS)'!$C$30:$AE$57,22,FALSE)</f>
        <v>0</v>
      </c>
      <c r="AAY20" s="501">
        <f>VLOOKUP($B20,'Sintesi (CFI-TS)'!$C$30:$AE$57,22,FALSE)</f>
        <v>0</v>
      </c>
      <c r="AAZ20" s="501">
        <f>VLOOKUP($B20,'Sintesi (CFI-TS)'!$C$30:$AE$57,22,FALSE)</f>
        <v>0</v>
      </c>
      <c r="ABA20" s="501">
        <f>VLOOKUP($B20,'Sintesi (CFI-TS)'!$C$30:$AE$57,22,FALSE)</f>
        <v>0</v>
      </c>
      <c r="ABB20" s="501">
        <f>VLOOKUP($B20,'Sintesi (CFI-TS)'!$C$30:$AE$57,22,FALSE)</f>
        <v>0</v>
      </c>
      <c r="ABC20" s="501">
        <f>VLOOKUP($B20,'Sintesi (CFI-TS)'!$C$30:$AE$57,22,FALSE)</f>
        <v>0</v>
      </c>
      <c r="ABD20" s="501">
        <f>VLOOKUP($B20,'Sintesi (CFI-TS)'!$C$30:$AE$57,22,FALSE)</f>
        <v>0</v>
      </c>
      <c r="ABE20" s="501">
        <f>VLOOKUP($B20,'Sintesi (CFI-TS)'!$C$30:$AE$57,22,FALSE)</f>
        <v>0</v>
      </c>
      <c r="ABF20" s="501">
        <f>VLOOKUP($B20,'Sintesi (CFI-TS)'!$C$30:$AE$57,22,FALSE)</f>
        <v>0</v>
      </c>
      <c r="ABG20" s="501">
        <f>VLOOKUP($B20,'Sintesi (CFI-TS)'!$C$30:$AE$57,22,FALSE)</f>
        <v>0</v>
      </c>
      <c r="ABH20" s="501">
        <f>VLOOKUP($B20,'Sintesi (CFI-TS)'!$C$30:$AE$57,22,FALSE)</f>
        <v>0</v>
      </c>
      <c r="ABI20" s="501">
        <f>VLOOKUP($B20,'Sintesi (CFI-TS)'!$C$30:$AE$57,22,FALSE)</f>
        <v>0</v>
      </c>
      <c r="ABJ20" s="501">
        <f>VLOOKUP($B20,'Sintesi (CFI-TS)'!$C$30:$AE$57,22,FALSE)</f>
        <v>0</v>
      </c>
      <c r="ABK20" s="501">
        <f>VLOOKUP($B20,'Sintesi (CFI-TS)'!$C$30:$AE$57,22,FALSE)</f>
        <v>0</v>
      </c>
      <c r="ABL20" s="501">
        <f>VLOOKUP($B20,'Sintesi (CFI-TS)'!$C$30:$AE$57,22,FALSE)</f>
        <v>0</v>
      </c>
      <c r="ABM20" s="501">
        <f>VLOOKUP($B20,'Sintesi (CFI-TS)'!$C$30:$AE$57,22,FALSE)</f>
        <v>0</v>
      </c>
      <c r="ABN20" s="501">
        <f>VLOOKUP($B20,'Sintesi (CFI-TS)'!$C$30:$AE$57,22,FALSE)</f>
        <v>0</v>
      </c>
      <c r="ABO20" s="501">
        <f>VLOOKUP($B20,'Sintesi (CFI-TS)'!$C$30:$AE$57,22,FALSE)</f>
        <v>0</v>
      </c>
      <c r="ABP20" s="501">
        <f>VLOOKUP($B20,'Sintesi (CFI-TS)'!$C$30:$AE$57,22,FALSE)</f>
        <v>0</v>
      </c>
      <c r="ABQ20" s="501">
        <f>VLOOKUP($B20,'Sintesi (CFI-TS)'!$C$30:$AE$57,22,FALSE)</f>
        <v>0</v>
      </c>
      <c r="ABR20" s="501">
        <f>VLOOKUP($B20,'Sintesi (CFI-TS)'!$C$30:$AE$57,22,FALSE)</f>
        <v>0</v>
      </c>
      <c r="ABS20" s="501">
        <f>VLOOKUP($B20,'Sintesi (CFI-TS)'!$C$30:$AE$57,22,FALSE)</f>
        <v>0</v>
      </c>
      <c r="ABT20" s="501">
        <f>VLOOKUP($B20,'Sintesi (CFI-TS)'!$C$30:$AE$57,22,FALSE)</f>
        <v>0</v>
      </c>
      <c r="ABU20" s="501">
        <f>VLOOKUP($B20,'Sintesi (CFI-TS)'!$C$30:$AE$57,22,FALSE)</f>
        <v>0</v>
      </c>
      <c r="ABV20" s="501">
        <f>VLOOKUP($B20,'Sintesi (CFI-TS)'!$C$30:$AE$57,22,FALSE)</f>
        <v>0</v>
      </c>
      <c r="ABW20" s="501">
        <f>VLOOKUP($B20,'Sintesi (CFI-TS)'!$C$30:$AE$57,22,FALSE)</f>
        <v>0</v>
      </c>
      <c r="ABX20" s="501">
        <f>VLOOKUP($B20,'Sintesi (CFI-TS)'!$C$30:$AE$57,22,FALSE)</f>
        <v>0</v>
      </c>
      <c r="ABY20" s="501">
        <f>VLOOKUP($B20,'Sintesi (CFI-TS)'!$C$30:$AE$57,22,FALSE)</f>
        <v>0</v>
      </c>
      <c r="ABZ20" s="501">
        <f>VLOOKUP($B20,'Sintesi (CFI-TS)'!$C$30:$AE$57,22,FALSE)</f>
        <v>0</v>
      </c>
      <c r="ACA20" s="501">
        <f>VLOOKUP($B20,'Sintesi (CFI-TS)'!$C$30:$AE$57,22,FALSE)</f>
        <v>0</v>
      </c>
      <c r="ACB20" s="501">
        <f>VLOOKUP($B20,'Sintesi (CFI-TS)'!$C$30:$AE$57,22,FALSE)</f>
        <v>0</v>
      </c>
      <c r="ACC20" s="501">
        <f>VLOOKUP($B20,'Sintesi (CFI-TS)'!$C$30:$AE$57,22,FALSE)</f>
        <v>0</v>
      </c>
      <c r="ACD20" s="501">
        <f>VLOOKUP($B20,'Sintesi (CFI-TS)'!$C$30:$AE$57,22,FALSE)</f>
        <v>0</v>
      </c>
      <c r="ACE20" s="501"/>
      <c r="ACF20" s="501"/>
      <c r="ACG20" s="501"/>
      <c r="ACH20" s="86"/>
      <c r="ACI20" s="88">
        <v>0</v>
      </c>
      <c r="ACJ20" s="87">
        <v>43271</v>
      </c>
      <c r="ACK20" s="89">
        <v>43315</v>
      </c>
      <c r="ACL20" s="80">
        <v>12</v>
      </c>
      <c r="ACM20" s="80">
        <v>12</v>
      </c>
      <c r="ACN20" s="80">
        <v>13</v>
      </c>
      <c r="ACO20" s="80">
        <v>13</v>
      </c>
      <c r="ACP20" s="80">
        <v>13</v>
      </c>
      <c r="ACQ20" s="80">
        <v>14</v>
      </c>
      <c r="ACR20" s="80">
        <v>14</v>
      </c>
      <c r="ACS20" s="80">
        <v>15</v>
      </c>
      <c r="ACT20" s="80">
        <v>17</v>
      </c>
      <c r="ACU20" s="80">
        <v>19</v>
      </c>
      <c r="ACV20" s="80">
        <v>19</v>
      </c>
      <c r="ACW20" s="80">
        <v>19</v>
      </c>
      <c r="ACX20" s="80">
        <v>19</v>
      </c>
      <c r="ACY20" s="80">
        <v>20</v>
      </c>
      <c r="ACZ20" s="80">
        <v>21</v>
      </c>
      <c r="ADA20" s="80">
        <v>20</v>
      </c>
      <c r="ADB20" s="80">
        <v>22</v>
      </c>
      <c r="ADC20" s="80">
        <v>22</v>
      </c>
      <c r="ADD20" s="80">
        <v>22</v>
      </c>
      <c r="ADE20" s="80">
        <v>22</v>
      </c>
      <c r="ADF20" s="80">
        <v>22</v>
      </c>
      <c r="ADG20" s="80">
        <v>22</v>
      </c>
      <c r="ADH20" s="80">
        <v>22</v>
      </c>
      <c r="ADI20" s="80">
        <v>22</v>
      </c>
      <c r="ADJ20" s="80">
        <v>22</v>
      </c>
      <c r="ADK20" s="80">
        <v>0</v>
      </c>
      <c r="ADL20" s="80">
        <v>0</v>
      </c>
      <c r="ADM20" s="80">
        <v>0</v>
      </c>
      <c r="ADN20" s="80">
        <v>0</v>
      </c>
      <c r="ADO20" s="80">
        <v>0</v>
      </c>
      <c r="ADP20" s="80">
        <v>0</v>
      </c>
      <c r="ADQ20" s="80">
        <v>0</v>
      </c>
      <c r="ADR20" s="80">
        <v>0</v>
      </c>
      <c r="ADS20" s="80">
        <v>0</v>
      </c>
      <c r="ADT20" s="80">
        <v>0</v>
      </c>
      <c r="ADU20" s="80">
        <v>0</v>
      </c>
      <c r="ADV20" s="80">
        <v>0</v>
      </c>
      <c r="ADW20" s="80">
        <v>0</v>
      </c>
      <c r="ADX20" s="80">
        <v>0</v>
      </c>
      <c r="ADY20" s="80">
        <v>0</v>
      </c>
      <c r="ADZ20" s="80">
        <v>0</v>
      </c>
      <c r="AEA20" s="80">
        <v>0</v>
      </c>
      <c r="AEB20" s="80">
        <v>0</v>
      </c>
      <c r="AEC20" s="80">
        <v>0</v>
      </c>
      <c r="AED20" s="80">
        <v>0</v>
      </c>
      <c r="AEE20" s="80">
        <v>0</v>
      </c>
      <c r="AEF20" s="80">
        <v>0</v>
      </c>
      <c r="AEG20" s="80">
        <v>0</v>
      </c>
      <c r="AEH20" s="80">
        <v>0</v>
      </c>
      <c r="AEI20" s="80">
        <v>0</v>
      </c>
      <c r="AEJ20" s="80">
        <v>0</v>
      </c>
      <c r="AEK20" s="80">
        <v>0</v>
      </c>
      <c r="AEL20" s="80">
        <v>0</v>
      </c>
      <c r="AEM20" s="80">
        <v>0</v>
      </c>
      <c r="AEN20" s="80">
        <v>0</v>
      </c>
      <c r="AEO20" s="80">
        <v>0</v>
      </c>
      <c r="AEP20" s="80">
        <v>0</v>
      </c>
      <c r="AEQ20" s="80">
        <v>0</v>
      </c>
      <c r="AER20" s="80">
        <v>0</v>
      </c>
      <c r="AES20" s="80">
        <v>0</v>
      </c>
      <c r="AET20" s="80">
        <v>0</v>
      </c>
      <c r="AEU20" s="80">
        <v>0</v>
      </c>
      <c r="AEV20" s="80">
        <v>0</v>
      </c>
      <c r="AEW20" s="80">
        <v>0</v>
      </c>
      <c r="AEX20" s="80">
        <v>0</v>
      </c>
      <c r="AEY20" s="80">
        <v>0</v>
      </c>
      <c r="AEZ20" s="80">
        <v>0</v>
      </c>
      <c r="AFA20" s="80">
        <v>0</v>
      </c>
      <c r="AFB20" s="80">
        <v>0</v>
      </c>
      <c r="AFC20" s="80">
        <v>0</v>
      </c>
      <c r="AFD20" s="80">
        <v>0</v>
      </c>
      <c r="AFE20" s="80">
        <v>0</v>
      </c>
      <c r="AFF20" s="80">
        <v>0</v>
      </c>
      <c r="AFG20" s="80">
        <v>0</v>
      </c>
      <c r="AFH20" s="80">
        <v>0</v>
      </c>
      <c r="AFI20" s="80">
        <v>0</v>
      </c>
      <c r="AFJ20" s="80">
        <v>0</v>
      </c>
      <c r="AFK20" s="80">
        <v>0</v>
      </c>
      <c r="AFL20" s="80">
        <v>0</v>
      </c>
      <c r="AFM20" s="80">
        <v>0</v>
      </c>
      <c r="AFN20" s="80">
        <v>0</v>
      </c>
      <c r="AFO20" s="80">
        <v>0</v>
      </c>
      <c r="AFP20" s="80">
        <v>0</v>
      </c>
      <c r="AFQ20" s="80">
        <v>0</v>
      </c>
      <c r="AFR20" s="80">
        <v>0</v>
      </c>
      <c r="AFS20" s="80">
        <v>0</v>
      </c>
      <c r="AFT20" s="80">
        <v>0</v>
      </c>
      <c r="AFU20" s="80">
        <v>0</v>
      </c>
      <c r="AFV20" s="80">
        <v>0</v>
      </c>
      <c r="AFW20" s="80">
        <v>0</v>
      </c>
      <c r="AFX20" s="80">
        <v>0</v>
      </c>
      <c r="AFY20" s="80">
        <v>0</v>
      </c>
      <c r="AFZ20" s="80">
        <v>0</v>
      </c>
      <c r="AGA20" s="80">
        <v>0</v>
      </c>
      <c r="AGB20" s="80">
        <v>0</v>
      </c>
      <c r="AGC20" s="80">
        <v>0</v>
      </c>
      <c r="AGD20" s="80">
        <v>0</v>
      </c>
      <c r="AGE20" s="80">
        <v>0</v>
      </c>
      <c r="AGF20" s="80">
        <v>0</v>
      </c>
      <c r="AGG20" s="80">
        <v>0</v>
      </c>
      <c r="AGH20" s="80">
        <v>0</v>
      </c>
      <c r="AGI20" s="80"/>
      <c r="AGJ20" s="80"/>
      <c r="AGK20" s="80"/>
      <c r="AGL20" s="80"/>
      <c r="AGM20" s="80"/>
    </row>
    <row r="21" spans="1:871" s="104" customFormat="1" ht="13.5" customHeight="1" collapsed="1">
      <c r="A21" s="74" t="str">
        <f>IF('Sintesi (CFI-TS)'!B45&lt;&gt;"",'Sintesi (CFI-TS)'!B45,"")</f>
        <v>P59-Deploy &amp; Change CRMT</v>
      </c>
      <c r="B21" s="145" t="str">
        <f>IF('Sintesi (CFI-TS)'!C45&lt;&gt;"",'Sintesi (CFI-TS)'!C45,"")</f>
        <v>AO004511_YYY72</v>
      </c>
      <c r="C21" s="74" t="str">
        <f>IF('Sintesi (CFI-TS)'!N45&lt;&gt;"",'Sintesi (CFI-TS)'!N45,"")</f>
        <v>VARIAZIONE_ANAGRAFICA_MOGE</v>
      </c>
      <c r="D21" s="75">
        <f>'Sintesi (CFI-TS)'!W45</f>
        <v>8</v>
      </c>
      <c r="E21" s="75">
        <f>'Sintesi (CFI-TS)'!X45</f>
        <v>0</v>
      </c>
      <c r="F21" s="75">
        <f>'Sintesi (CFI-TS)'!Y45</f>
        <v>8</v>
      </c>
      <c r="G21" s="175">
        <v>1</v>
      </c>
      <c r="H21" s="183">
        <v>43271</v>
      </c>
      <c r="I21" s="183">
        <v>43315</v>
      </c>
      <c r="J21" s="78">
        <f t="shared" si="123"/>
        <v>33</v>
      </c>
      <c r="K21" s="78">
        <v>0</v>
      </c>
      <c r="L21" s="79">
        <f t="shared" si="122"/>
        <v>0.24242424242424243</v>
      </c>
      <c r="M21" s="80">
        <v>4</v>
      </c>
      <c r="N21" s="80">
        <v>4</v>
      </c>
      <c r="O21" s="80">
        <v>4</v>
      </c>
      <c r="P21" s="80">
        <v>4</v>
      </c>
      <c r="Q21" s="80">
        <v>4</v>
      </c>
      <c r="R21" s="80">
        <v>5</v>
      </c>
      <c r="S21" s="80">
        <v>5</v>
      </c>
      <c r="T21" s="80">
        <v>5</v>
      </c>
      <c r="U21" s="80">
        <v>5</v>
      </c>
      <c r="V21" s="80">
        <v>5</v>
      </c>
      <c r="W21" s="80">
        <v>5</v>
      </c>
      <c r="X21" s="80">
        <v>5</v>
      </c>
      <c r="Y21" s="80">
        <v>6</v>
      </c>
      <c r="Z21" s="80">
        <v>6</v>
      </c>
      <c r="AA21" s="80">
        <v>6</v>
      </c>
      <c r="AB21" s="80">
        <v>6</v>
      </c>
      <c r="AC21" s="80">
        <v>7</v>
      </c>
      <c r="AD21" s="80">
        <v>7</v>
      </c>
      <c r="AE21" s="80">
        <v>7</v>
      </c>
      <c r="AF21" s="80">
        <v>7</v>
      </c>
      <c r="AG21" s="80">
        <v>8</v>
      </c>
      <c r="AH21" s="80">
        <v>8</v>
      </c>
      <c r="AI21" s="80">
        <v>8</v>
      </c>
      <c r="AJ21" s="80">
        <v>8</v>
      </c>
      <c r="AK21" s="80">
        <v>8</v>
      </c>
      <c r="AL21" s="80">
        <v>8</v>
      </c>
      <c r="AM21" s="80">
        <v>8</v>
      </c>
      <c r="AN21" s="80">
        <v>8</v>
      </c>
      <c r="AO21" s="80">
        <v>8</v>
      </c>
      <c r="AP21" s="80">
        <v>8</v>
      </c>
      <c r="AQ21" s="80">
        <v>8</v>
      </c>
      <c r="AR21" s="80">
        <v>8</v>
      </c>
      <c r="AS21" s="80">
        <v>8</v>
      </c>
      <c r="AT21" s="80">
        <v>8</v>
      </c>
      <c r="AU21" s="80">
        <v>8</v>
      </c>
      <c r="AV21" s="80">
        <v>8</v>
      </c>
      <c r="AW21" s="80">
        <v>8</v>
      </c>
      <c r="AX21" s="80">
        <v>8</v>
      </c>
      <c r="AY21" s="80">
        <v>8</v>
      </c>
      <c r="AZ21" s="80">
        <v>8</v>
      </c>
      <c r="BA21" s="80">
        <v>8</v>
      </c>
      <c r="BB21" s="80">
        <v>8</v>
      </c>
      <c r="BC21" s="80">
        <v>8</v>
      </c>
      <c r="BD21" s="80">
        <v>8</v>
      </c>
      <c r="BE21" s="80">
        <v>8</v>
      </c>
      <c r="BF21" s="80">
        <v>0</v>
      </c>
      <c r="BG21" s="80">
        <v>0</v>
      </c>
      <c r="BH21" s="80">
        <v>0</v>
      </c>
      <c r="BI21" s="80">
        <v>0</v>
      </c>
      <c r="BJ21" s="80">
        <v>0</v>
      </c>
      <c r="BK21" s="80">
        <v>0</v>
      </c>
      <c r="BL21" s="80">
        <v>0</v>
      </c>
      <c r="BM21" s="80">
        <v>0</v>
      </c>
      <c r="BN21" s="80">
        <v>0</v>
      </c>
      <c r="BO21" s="80">
        <v>0</v>
      </c>
      <c r="BP21" s="80">
        <v>0</v>
      </c>
      <c r="BQ21" s="80">
        <v>0</v>
      </c>
      <c r="BR21" s="80">
        <v>0</v>
      </c>
      <c r="BS21" s="80">
        <v>0</v>
      </c>
      <c r="BT21" s="80">
        <v>0</v>
      </c>
      <c r="BU21" s="80">
        <v>0</v>
      </c>
      <c r="BV21" s="80">
        <v>0</v>
      </c>
      <c r="BW21" s="80">
        <v>0</v>
      </c>
      <c r="BX21" s="80">
        <v>0</v>
      </c>
      <c r="BY21" s="80">
        <v>0</v>
      </c>
      <c r="BZ21" s="80">
        <v>0</v>
      </c>
      <c r="CA21" s="80">
        <v>0</v>
      </c>
      <c r="CB21" s="80">
        <v>0</v>
      </c>
      <c r="CC21" s="80">
        <v>0</v>
      </c>
      <c r="CD21" s="80">
        <v>0</v>
      </c>
      <c r="CE21" s="80">
        <v>0</v>
      </c>
      <c r="CF21" s="80">
        <v>0</v>
      </c>
      <c r="CG21" s="80">
        <v>0</v>
      </c>
      <c r="CH21" s="80">
        <v>0</v>
      </c>
      <c r="CI21" s="80">
        <v>0</v>
      </c>
      <c r="CJ21" s="80">
        <v>0</v>
      </c>
      <c r="CK21" s="80">
        <v>0</v>
      </c>
      <c r="CL21" s="80">
        <v>0</v>
      </c>
      <c r="CM21" s="80">
        <v>0</v>
      </c>
      <c r="CN21" s="80">
        <v>0</v>
      </c>
      <c r="CO21" s="80">
        <v>0</v>
      </c>
      <c r="CP21" s="80">
        <v>0</v>
      </c>
      <c r="CQ21" s="80">
        <v>0</v>
      </c>
      <c r="CR21" s="80">
        <v>0</v>
      </c>
      <c r="CS21" s="80">
        <v>0</v>
      </c>
      <c r="CT21" s="80">
        <v>0</v>
      </c>
      <c r="CU21" s="80">
        <v>0</v>
      </c>
      <c r="CV21" s="80">
        <v>0</v>
      </c>
      <c r="CW21" s="80">
        <v>0</v>
      </c>
      <c r="CX21" s="80">
        <v>0</v>
      </c>
      <c r="CY21" s="80">
        <v>0</v>
      </c>
      <c r="CZ21" s="80">
        <v>0</v>
      </c>
      <c r="DA21" s="80">
        <v>0</v>
      </c>
      <c r="DB21" s="80">
        <v>0</v>
      </c>
      <c r="DC21" s="80">
        <v>0</v>
      </c>
      <c r="DD21" s="80">
        <v>0</v>
      </c>
      <c r="DE21" s="80">
        <v>0</v>
      </c>
      <c r="DF21" s="80">
        <v>0</v>
      </c>
      <c r="DG21" s="80">
        <v>0</v>
      </c>
      <c r="DH21" s="80">
        <v>0</v>
      </c>
      <c r="DI21" s="80">
        <v>0</v>
      </c>
      <c r="DJ21" s="80"/>
      <c r="DK21" s="80"/>
      <c r="DL21" s="80"/>
      <c r="DM21" s="80"/>
      <c r="DN21" s="80"/>
      <c r="DO21" s="80"/>
      <c r="DP21" s="318">
        <v>0</v>
      </c>
      <c r="DQ21" s="318">
        <v>0</v>
      </c>
      <c r="DR21" s="318">
        <v>0</v>
      </c>
      <c r="DS21" s="318">
        <v>0</v>
      </c>
      <c r="DT21" s="318">
        <v>0</v>
      </c>
      <c r="DU21" s="318">
        <v>0</v>
      </c>
      <c r="DV21" s="318">
        <v>0</v>
      </c>
      <c r="DW21" s="318">
        <v>0</v>
      </c>
      <c r="DX21" s="318">
        <v>0</v>
      </c>
      <c r="DY21" s="318">
        <v>0</v>
      </c>
      <c r="DZ21" s="318">
        <v>0</v>
      </c>
      <c r="EA21" s="318">
        <v>0</v>
      </c>
      <c r="EB21" s="318">
        <v>0</v>
      </c>
      <c r="EC21" s="318">
        <v>0</v>
      </c>
      <c r="ED21" s="318">
        <v>0</v>
      </c>
      <c r="EE21" s="318">
        <v>0</v>
      </c>
      <c r="EF21" s="318">
        <v>0</v>
      </c>
      <c r="EG21" s="318">
        <v>0</v>
      </c>
      <c r="EH21" s="318">
        <v>0</v>
      </c>
      <c r="EI21" s="318">
        <v>0</v>
      </c>
      <c r="EJ21" s="318">
        <v>0</v>
      </c>
      <c r="EK21" s="318">
        <v>0</v>
      </c>
      <c r="EL21" s="318">
        <v>0</v>
      </c>
      <c r="EM21" s="318">
        <f>VLOOKUP($B21,'Sintesi (CFI-TS)'!$C$30:$AE$57,25,FALSE)</f>
        <v>0</v>
      </c>
      <c r="EN21" s="318">
        <f>VLOOKUP($B21,'Sintesi (CFI-TS)'!$C$30:$AE$57,25,FALSE)</f>
        <v>0</v>
      </c>
      <c r="EO21" s="318">
        <f>VLOOKUP($B21,'Sintesi (CFI-TS)'!$C$30:$AE$57,25,FALSE)</f>
        <v>0</v>
      </c>
      <c r="EP21" s="318">
        <f>VLOOKUP($B21,'Sintesi (CFI-TS)'!$C$30:$AE$57,25,FALSE)</f>
        <v>0</v>
      </c>
      <c r="EQ21" s="318">
        <f>VLOOKUP($B21,'Sintesi (CFI-TS)'!$C$30:$AE$57,25,FALSE)</f>
        <v>0</v>
      </c>
      <c r="ER21" s="318">
        <f>VLOOKUP($B21,'Sintesi (CFI-TS)'!$C$30:$AE$57,25,FALSE)</f>
        <v>0</v>
      </c>
      <c r="ES21" s="318">
        <f>VLOOKUP($B21,'Sintesi (CFI-TS)'!$C$30:$AE$57,25,FALSE)</f>
        <v>0</v>
      </c>
      <c r="ET21" s="318">
        <f>VLOOKUP($B21,'Sintesi (CFI-TS)'!$C$30:$AE$57,25,FALSE)</f>
        <v>0</v>
      </c>
      <c r="EU21" s="318">
        <f>VLOOKUP($B21,'Sintesi (CFI-TS)'!$C$30:$AE$57,25,FALSE)</f>
        <v>0</v>
      </c>
      <c r="EV21" s="318">
        <f>VLOOKUP($B21,'Sintesi (CFI-TS)'!$C$30:$AE$57,25,FALSE)</f>
        <v>0</v>
      </c>
      <c r="EW21" s="318">
        <f>VLOOKUP($B21,'Sintesi (CFI-TS)'!$C$30:$AE$57,25,FALSE)</f>
        <v>0</v>
      </c>
      <c r="EX21" s="318">
        <f>VLOOKUP($B21,'Sintesi (CFI-TS)'!$C$30:$AE$57,25,FALSE)</f>
        <v>0</v>
      </c>
      <c r="EY21" s="318">
        <f>VLOOKUP($B21,'Sintesi (CFI-TS)'!$C$30:$AE$57,25,FALSE)</f>
        <v>0</v>
      </c>
      <c r="EZ21" s="318">
        <f>VLOOKUP($B21,'Sintesi (CFI-TS)'!$C$30:$AE$57,25,FALSE)</f>
        <v>0</v>
      </c>
      <c r="FA21" s="318">
        <f>VLOOKUP($B21,'Sintesi (CFI-TS)'!$C$30:$AE$57,25,FALSE)</f>
        <v>0</v>
      </c>
      <c r="FB21" s="318">
        <f>VLOOKUP($B21,'Sintesi (CFI-TS)'!$C$30:$AE$57,25,FALSE)</f>
        <v>0</v>
      </c>
      <c r="FC21" s="318">
        <f>VLOOKUP($B21,'Sintesi (CFI-TS)'!$C$30:$AE$57,25,FALSE)</f>
        <v>0</v>
      </c>
      <c r="FD21" s="318">
        <f>VLOOKUP($B21,'Sintesi (CFI-TS)'!$C$30:$AE$57,25,FALSE)</f>
        <v>0</v>
      </c>
      <c r="FE21" s="318">
        <f>VLOOKUP($B21,'Sintesi (CFI-TS)'!$C$30:$AE$57,25,FALSE)</f>
        <v>0</v>
      </c>
      <c r="FF21" s="318">
        <f>VLOOKUP($B21,'Sintesi (CFI-TS)'!$C$30:$AE$57,25,FALSE)</f>
        <v>0</v>
      </c>
      <c r="FG21" s="318">
        <f>VLOOKUP($B21,'Sintesi (CFI-TS)'!$C$30:$AE$57,25,FALSE)</f>
        <v>0</v>
      </c>
      <c r="FH21" s="318">
        <f>VLOOKUP($B21,'Sintesi (CFI-TS)'!$C$30:$AE$57,25,FALSE)</f>
        <v>0</v>
      </c>
      <c r="FI21" s="318">
        <f>VLOOKUP($B21,'Sintesi (CFI-TS)'!$C$30:$AE$57,25,FALSE)</f>
        <v>0</v>
      </c>
      <c r="FJ21" s="318">
        <f>VLOOKUP($B21,'Sintesi (CFI-TS)'!$C$30:$AE$57,25,FALSE)</f>
        <v>0</v>
      </c>
      <c r="FK21" s="318">
        <f>VLOOKUP($B21,'Sintesi (CFI-TS)'!$C$30:$AE$57,25,FALSE)</f>
        <v>0</v>
      </c>
      <c r="FL21" s="318">
        <f>VLOOKUP($B21,'Sintesi (CFI-TS)'!$C$30:$AE$57,25,FALSE)</f>
        <v>0</v>
      </c>
      <c r="FM21" s="318">
        <f>VLOOKUP($B21,'Sintesi (CFI-TS)'!$C$30:$AE$57,25,FALSE)</f>
        <v>0</v>
      </c>
      <c r="FN21" s="318">
        <f>VLOOKUP($B21,'Sintesi (CFI-TS)'!$C$30:$AE$57,25,FALSE)</f>
        <v>0</v>
      </c>
      <c r="FO21" s="318">
        <f>VLOOKUP($B21,'Sintesi (CFI-TS)'!$C$30:$AE$57,25,FALSE)</f>
        <v>0</v>
      </c>
      <c r="FP21" s="318">
        <f>VLOOKUP($B21,'Sintesi (CFI-TS)'!$C$30:$AE$57,25,FALSE)</f>
        <v>0</v>
      </c>
      <c r="FQ21" s="318">
        <f>VLOOKUP($B21,'Sintesi (CFI-TS)'!$C$30:$AE$57,25,FALSE)</f>
        <v>0</v>
      </c>
      <c r="FR21" s="318">
        <f>VLOOKUP($B21,'Sintesi (CFI-TS)'!$C$30:$AE$57,25,FALSE)</f>
        <v>0</v>
      </c>
      <c r="FS21" s="318">
        <f>VLOOKUP($B21,'Sintesi (CFI-TS)'!$C$30:$AE$57,25,FALSE)</f>
        <v>0</v>
      </c>
      <c r="FT21" s="318">
        <f>VLOOKUP($B21,'Sintesi (CFI-TS)'!$C$30:$AE$57,25,FALSE)</f>
        <v>0</v>
      </c>
      <c r="FU21" s="318">
        <f>VLOOKUP($B21,'Sintesi (CFI-TS)'!$C$30:$AE$57,25,FALSE)</f>
        <v>0</v>
      </c>
      <c r="FV21" s="318">
        <f>VLOOKUP($B21,'Sintesi (CFI-TS)'!$C$30:$AE$57,25,FALSE)</f>
        <v>0</v>
      </c>
      <c r="FW21" s="318">
        <f>VLOOKUP($B21,'Sintesi (CFI-TS)'!$C$30:$AE$57,25,FALSE)</f>
        <v>0</v>
      </c>
      <c r="FX21" s="318">
        <f>VLOOKUP($B21,'Sintesi (CFI-TS)'!$C$30:$AE$57,25,FALSE)</f>
        <v>0</v>
      </c>
      <c r="FY21" s="318">
        <f>VLOOKUP($B21,'Sintesi (CFI-TS)'!$C$30:$AE$57,25,FALSE)</f>
        <v>0</v>
      </c>
      <c r="FZ21" s="318">
        <f>VLOOKUP($B21,'Sintesi (CFI-TS)'!$C$30:$AE$57,25,FALSE)</f>
        <v>0</v>
      </c>
      <c r="GA21" s="318">
        <f>VLOOKUP($B21,'Sintesi (CFI-TS)'!$C$30:$AE$57,25,FALSE)</f>
        <v>0</v>
      </c>
      <c r="GB21" s="318">
        <f>VLOOKUP($B21,'Sintesi (CFI-TS)'!$C$30:$AE$57,25,FALSE)</f>
        <v>0</v>
      </c>
      <c r="GC21" s="318">
        <f>VLOOKUP($B21,'Sintesi (CFI-TS)'!$C$30:$AE$57,25,FALSE)</f>
        <v>0</v>
      </c>
      <c r="GD21" s="318">
        <f>VLOOKUP($B21,'Sintesi (CFI-TS)'!$C$30:$AE$57,25,FALSE)</f>
        <v>0</v>
      </c>
      <c r="GE21" s="318">
        <f>VLOOKUP($B21,'Sintesi (CFI-TS)'!$C$30:$AE$57,25,FALSE)</f>
        <v>0</v>
      </c>
      <c r="GF21" s="318">
        <f>VLOOKUP($B21,'Sintesi (CFI-TS)'!$C$30:$AE$57,25,FALSE)</f>
        <v>0</v>
      </c>
      <c r="GG21" s="318">
        <f>VLOOKUP($B21,'Sintesi (CFI-TS)'!$C$30:$AE$57,25,FALSE)</f>
        <v>0</v>
      </c>
      <c r="GH21" s="318">
        <f>VLOOKUP($B21,'Sintesi (CFI-TS)'!$C$30:$AE$57,25,FALSE)</f>
        <v>0</v>
      </c>
      <c r="GI21" s="318">
        <f>VLOOKUP($B21,'Sintesi (CFI-TS)'!$C$30:$AE$57,25,FALSE)</f>
        <v>0</v>
      </c>
      <c r="GJ21" s="318">
        <f>VLOOKUP($B21,'Sintesi (CFI-TS)'!$C$30:$AE$57,25,FALSE)</f>
        <v>0</v>
      </c>
      <c r="GK21" s="318">
        <f>VLOOKUP($B21,'Sintesi (CFI-TS)'!$C$30:$AE$57,25,FALSE)</f>
        <v>0</v>
      </c>
      <c r="GL21" s="318">
        <f>VLOOKUP($B21,'Sintesi (CFI-TS)'!$C$30:$AE$57,25,FALSE)</f>
        <v>0</v>
      </c>
      <c r="GM21" s="318">
        <f>VLOOKUP($B21,'Sintesi (CFI-TS)'!$C$30:$AE$57,25,FALSE)</f>
        <v>0</v>
      </c>
      <c r="GN21" s="318">
        <f>VLOOKUP($B21,'Sintesi (CFI-TS)'!$C$30:$AE$57,25,FALSE)</f>
        <v>0</v>
      </c>
      <c r="GO21" s="318">
        <f>VLOOKUP($B21,'Sintesi (CFI-TS)'!$C$30:$AE$57,25,FALSE)</f>
        <v>0</v>
      </c>
      <c r="GP21" s="318">
        <f>VLOOKUP($B21,'Sintesi (CFI-TS)'!$C$30:$AE$57,25,FALSE)</f>
        <v>0</v>
      </c>
      <c r="GQ21" s="318">
        <f>VLOOKUP($B21,'Sintesi (CFI-TS)'!$C$30:$AE$57,25,FALSE)</f>
        <v>0</v>
      </c>
      <c r="GR21" s="318">
        <f>VLOOKUP($B21,'Sintesi (CFI-TS)'!$C$30:$AE$57,25,FALSE)</f>
        <v>0</v>
      </c>
      <c r="GS21" s="318">
        <f>VLOOKUP($B21,'Sintesi (CFI-TS)'!$C$30:$AE$57,25,FALSE)</f>
        <v>0</v>
      </c>
      <c r="GT21" s="318">
        <f>VLOOKUP($B21,'Sintesi (CFI-TS)'!$C$30:$AE$57,25,FALSE)</f>
        <v>0</v>
      </c>
      <c r="GU21" s="318">
        <f>VLOOKUP($B21,'Sintesi (CFI-TS)'!$C$30:$AE$57,25,FALSE)</f>
        <v>0</v>
      </c>
      <c r="GV21" s="318">
        <f>VLOOKUP($B21,'Sintesi (CFI-TS)'!$C$30:$AE$57,25,FALSE)</f>
        <v>0</v>
      </c>
      <c r="GW21" s="318">
        <f>VLOOKUP($B21,'Sintesi (CFI-TS)'!$C$30:$AE$57,25,FALSE)</f>
        <v>0</v>
      </c>
      <c r="GX21" s="318">
        <f>VLOOKUP($B21,'Sintesi (CFI-TS)'!$C$30:$AE$57,25,FALSE)</f>
        <v>0</v>
      </c>
      <c r="GY21" s="318">
        <f>VLOOKUP($B21,'Sintesi (CFI-TS)'!$C$30:$AE$57,25,FALSE)</f>
        <v>0</v>
      </c>
      <c r="GZ21" s="318">
        <f>VLOOKUP($B21,'Sintesi (CFI-TS)'!$C$30:$AE$57,25,FALSE)</f>
        <v>0</v>
      </c>
      <c r="HA21" s="318">
        <f>VLOOKUP($B21,'Sintesi (CFI-TS)'!$C$30:$AE$57,25,FALSE)</f>
        <v>0</v>
      </c>
      <c r="HB21" s="318">
        <f>VLOOKUP($B21,'Sintesi (CFI-TS)'!$C$30:$AE$57,25,FALSE)</f>
        <v>0</v>
      </c>
      <c r="HC21" s="318">
        <f>VLOOKUP($B21,'Sintesi (CFI-TS)'!$C$30:$AE$57,25,FALSE)</f>
        <v>0</v>
      </c>
      <c r="HD21" s="318">
        <f>VLOOKUP($B21,'Sintesi (CFI-TS)'!$C$30:$AE$57,25,FALSE)</f>
        <v>0</v>
      </c>
      <c r="HE21" s="318">
        <f>VLOOKUP($B21,'Sintesi (CFI-TS)'!$C$30:$AE$57,25,FALSE)</f>
        <v>0</v>
      </c>
      <c r="HF21" s="318">
        <f>VLOOKUP($B21,'Sintesi (CFI-TS)'!$C$30:$AE$57,25,FALSE)</f>
        <v>0</v>
      </c>
      <c r="HG21" s="318">
        <f>VLOOKUP($B21,'Sintesi (CFI-TS)'!$C$30:$AE$57,25,FALSE)</f>
        <v>0</v>
      </c>
      <c r="HH21" s="318">
        <f>VLOOKUP($B21,'Sintesi (CFI-TS)'!$C$30:$AE$57,25,FALSE)</f>
        <v>0</v>
      </c>
      <c r="HI21" s="318">
        <f>VLOOKUP($B21,'Sintesi (CFI-TS)'!$C$30:$AE$57,25,FALSE)</f>
        <v>0</v>
      </c>
      <c r="HJ21" s="318">
        <f>VLOOKUP($B21,'Sintesi (CFI-TS)'!$C$30:$AE$57,25,FALSE)</f>
        <v>0</v>
      </c>
      <c r="HK21" s="318">
        <f>VLOOKUP($B21,'Sintesi (CFI-TS)'!$C$30:$AE$57,25,FALSE)</f>
        <v>0</v>
      </c>
      <c r="HL21" s="318">
        <f>VLOOKUP($B21,'Sintesi (CFI-TS)'!$C$30:$AE$57,25,FALSE)</f>
        <v>0</v>
      </c>
      <c r="HM21" s="318">
        <f>VLOOKUP($B21,'Sintesi (CFI-TS)'!$C$30:$AE$57,25,FALSE)</f>
        <v>0</v>
      </c>
      <c r="HN21" s="318">
        <f>VLOOKUP($B21,'Sintesi (CFI-TS)'!$C$30:$AE$57,25,FALSE)</f>
        <v>0</v>
      </c>
      <c r="HO21" s="318">
        <f>VLOOKUP($B21,'Sintesi (CFI-TS)'!$C$30:$AE$57,25,FALSE)</f>
        <v>0</v>
      </c>
      <c r="HP21" s="318"/>
      <c r="HQ21" s="318"/>
      <c r="HR21" s="318"/>
      <c r="HS21" s="319">
        <v>0</v>
      </c>
      <c r="HT21" s="319">
        <v>0</v>
      </c>
      <c r="HU21" s="319">
        <v>0</v>
      </c>
      <c r="HV21" s="319">
        <v>0</v>
      </c>
      <c r="HW21" s="319">
        <v>0</v>
      </c>
      <c r="HX21" s="319">
        <v>0</v>
      </c>
      <c r="HY21" s="319">
        <v>0</v>
      </c>
      <c r="HZ21" s="319">
        <v>0</v>
      </c>
      <c r="IA21" s="319">
        <v>0</v>
      </c>
      <c r="IB21" s="319">
        <v>0</v>
      </c>
      <c r="IC21" s="319">
        <v>0</v>
      </c>
      <c r="ID21" s="319">
        <v>0</v>
      </c>
      <c r="IE21" s="319">
        <v>0</v>
      </c>
      <c r="IF21" s="319">
        <v>0</v>
      </c>
      <c r="IG21" s="319">
        <v>0</v>
      </c>
      <c r="IH21" s="319">
        <v>0</v>
      </c>
      <c r="II21" s="319">
        <v>0</v>
      </c>
      <c r="IJ21" s="319">
        <v>0</v>
      </c>
      <c r="IK21" s="319">
        <v>0</v>
      </c>
      <c r="IL21" s="319">
        <v>0</v>
      </c>
      <c r="IM21" s="319">
        <v>0</v>
      </c>
      <c r="IN21" s="319">
        <v>0</v>
      </c>
      <c r="IO21" s="319">
        <v>0</v>
      </c>
      <c r="IP21" s="319">
        <f>VLOOKUP($B21,'Sintesi (CFI-TS)'!$C$30:$AE$57,27,FALSE)</f>
        <v>0</v>
      </c>
      <c r="IQ21" s="319">
        <f>VLOOKUP($B21,'Sintesi (CFI-TS)'!$C$30:$AE$57,27,FALSE)</f>
        <v>0</v>
      </c>
      <c r="IR21" s="319">
        <f>VLOOKUP($B21,'Sintesi (CFI-TS)'!$C$30:$AE$57,27,FALSE)</f>
        <v>0</v>
      </c>
      <c r="IS21" s="319">
        <f>VLOOKUP($B21,'Sintesi (CFI-TS)'!$C$30:$AE$57,27,FALSE)</f>
        <v>0</v>
      </c>
      <c r="IT21" s="319">
        <f>VLOOKUP($B21,'Sintesi (CFI-TS)'!$C$30:$AE$57,27,FALSE)</f>
        <v>0</v>
      </c>
      <c r="IU21" s="319">
        <f>VLOOKUP($B21,'Sintesi (CFI-TS)'!$C$30:$AE$57,27,FALSE)</f>
        <v>0</v>
      </c>
      <c r="IV21" s="319">
        <f>VLOOKUP($B21,'Sintesi (CFI-TS)'!$C$30:$AE$57,27,FALSE)</f>
        <v>0</v>
      </c>
      <c r="IW21" s="319">
        <f>VLOOKUP($B21,'Sintesi (CFI-TS)'!$C$30:$AE$57,27,FALSE)</f>
        <v>0</v>
      </c>
      <c r="IX21" s="319">
        <f>VLOOKUP($B21,'Sintesi (CFI-TS)'!$C$30:$AE$57,27,FALSE)</f>
        <v>0</v>
      </c>
      <c r="IY21" s="319">
        <f>VLOOKUP($B21,'Sintesi (CFI-TS)'!$C$30:$AE$57,27,FALSE)</f>
        <v>0</v>
      </c>
      <c r="IZ21" s="319">
        <f>VLOOKUP($B21,'Sintesi (CFI-TS)'!$C$30:$AE$57,27,FALSE)</f>
        <v>0</v>
      </c>
      <c r="JA21" s="319">
        <f>VLOOKUP($B21,'Sintesi (CFI-TS)'!$C$30:$AE$57,27,FALSE)</f>
        <v>0</v>
      </c>
      <c r="JB21" s="319">
        <f>VLOOKUP($B21,'Sintesi (CFI-TS)'!$C$30:$AE$57,27,FALSE)</f>
        <v>0</v>
      </c>
      <c r="JC21" s="319">
        <f>VLOOKUP($B21,'Sintesi (CFI-TS)'!$C$30:$AE$57,27,FALSE)</f>
        <v>0</v>
      </c>
      <c r="JD21" s="319">
        <f>VLOOKUP($B21,'Sintesi (CFI-TS)'!$C$30:$AE$57,27,FALSE)</f>
        <v>0</v>
      </c>
      <c r="JE21" s="319">
        <f>VLOOKUP($B21,'Sintesi (CFI-TS)'!$C$30:$AE$57,27,FALSE)</f>
        <v>0</v>
      </c>
      <c r="JF21" s="319">
        <f>VLOOKUP($B21,'Sintesi (CFI-TS)'!$C$30:$AE$57,27,FALSE)</f>
        <v>0</v>
      </c>
      <c r="JG21" s="319">
        <f>VLOOKUP($B21,'Sintesi (CFI-TS)'!$C$30:$AE$57,27,FALSE)</f>
        <v>0</v>
      </c>
      <c r="JH21" s="319">
        <f>VLOOKUP($B21,'Sintesi (CFI-TS)'!$C$30:$AE$57,27,FALSE)</f>
        <v>0</v>
      </c>
      <c r="JI21" s="319">
        <f>VLOOKUP($B21,'Sintesi (CFI-TS)'!$C$30:$AE$57,27,FALSE)</f>
        <v>0</v>
      </c>
      <c r="JJ21" s="319">
        <f>VLOOKUP($B21,'Sintesi (CFI-TS)'!$C$30:$AE$57,27,FALSE)</f>
        <v>0</v>
      </c>
      <c r="JK21" s="319">
        <f>VLOOKUP($B21,'Sintesi (CFI-TS)'!$C$30:$AE$57,27,FALSE)</f>
        <v>0</v>
      </c>
      <c r="JL21" s="319">
        <f>VLOOKUP($B21,'Sintesi (CFI-TS)'!$C$30:$AE$57,27,FALSE)</f>
        <v>0</v>
      </c>
      <c r="JM21" s="319">
        <f>VLOOKUP($B21,'Sintesi (CFI-TS)'!$C$30:$AE$57,27,FALSE)</f>
        <v>0</v>
      </c>
      <c r="JN21" s="319">
        <f>VLOOKUP($B21,'Sintesi (CFI-TS)'!$C$30:$AE$57,27,FALSE)</f>
        <v>0</v>
      </c>
      <c r="JO21" s="319">
        <f>VLOOKUP($B21,'Sintesi (CFI-TS)'!$C$30:$AE$57,27,FALSE)</f>
        <v>0</v>
      </c>
      <c r="JP21" s="319">
        <f>VLOOKUP($B21,'Sintesi (CFI-TS)'!$C$30:$AE$57,27,FALSE)</f>
        <v>0</v>
      </c>
      <c r="JQ21" s="319">
        <f>VLOOKUP($B21,'Sintesi (CFI-TS)'!$C$30:$AE$57,27,FALSE)</f>
        <v>0</v>
      </c>
      <c r="JR21" s="319">
        <f>VLOOKUP($B21,'Sintesi (CFI-TS)'!$C$30:$AE$57,27,FALSE)</f>
        <v>0</v>
      </c>
      <c r="JS21" s="319">
        <f>VLOOKUP($B21,'Sintesi (CFI-TS)'!$C$30:$AE$57,27,FALSE)</f>
        <v>0</v>
      </c>
      <c r="JT21" s="319">
        <f>VLOOKUP($B21,'Sintesi (CFI-TS)'!$C$30:$AE$57,27,FALSE)</f>
        <v>0</v>
      </c>
      <c r="JU21" s="319">
        <f>VLOOKUP($B21,'Sintesi (CFI-TS)'!$C$30:$AE$57,27,FALSE)</f>
        <v>0</v>
      </c>
      <c r="JV21" s="319">
        <f>VLOOKUP($B21,'Sintesi (CFI-TS)'!$C$30:$AE$57,27,FALSE)</f>
        <v>0</v>
      </c>
      <c r="JW21" s="319">
        <f>VLOOKUP($B21,'Sintesi (CFI-TS)'!$C$30:$AE$57,27,FALSE)</f>
        <v>0</v>
      </c>
      <c r="JX21" s="319">
        <f>VLOOKUP($B21,'Sintesi (CFI-TS)'!$C$30:$AE$57,27,FALSE)</f>
        <v>0</v>
      </c>
      <c r="JY21" s="319">
        <f>VLOOKUP($B21,'Sintesi (CFI-TS)'!$C$30:$AE$57,27,FALSE)</f>
        <v>0</v>
      </c>
      <c r="JZ21" s="319">
        <f>VLOOKUP($B21,'Sintesi (CFI-TS)'!$C$30:$AE$57,27,FALSE)</f>
        <v>0</v>
      </c>
      <c r="KA21" s="319">
        <f>VLOOKUP($B21,'Sintesi (CFI-TS)'!$C$30:$AE$57,27,FALSE)</f>
        <v>0</v>
      </c>
      <c r="KB21" s="319">
        <f>VLOOKUP($B21,'Sintesi (CFI-TS)'!$C$30:$AE$57,27,FALSE)</f>
        <v>0</v>
      </c>
      <c r="KC21" s="319">
        <f>VLOOKUP($B21,'Sintesi (CFI-TS)'!$C$30:$AE$57,27,FALSE)</f>
        <v>0</v>
      </c>
      <c r="KD21" s="319">
        <f>VLOOKUP($B21,'Sintesi (CFI-TS)'!$C$30:$AE$57,27,FALSE)</f>
        <v>0</v>
      </c>
      <c r="KE21" s="319">
        <f>VLOOKUP($B21,'Sintesi (CFI-TS)'!$C$30:$AE$57,27,FALSE)</f>
        <v>0</v>
      </c>
      <c r="KF21" s="319">
        <f>VLOOKUP($B21,'Sintesi (CFI-TS)'!$C$30:$AE$57,27,FALSE)</f>
        <v>0</v>
      </c>
      <c r="KG21" s="319">
        <f>VLOOKUP($B21,'Sintesi (CFI-TS)'!$C$30:$AE$57,27,FALSE)</f>
        <v>0</v>
      </c>
      <c r="KH21" s="319">
        <f>VLOOKUP($B21,'Sintesi (CFI-TS)'!$C$30:$AE$57,27,FALSE)</f>
        <v>0</v>
      </c>
      <c r="KI21" s="319">
        <f>VLOOKUP($B21,'Sintesi (CFI-TS)'!$C$30:$AE$57,27,FALSE)</f>
        <v>0</v>
      </c>
      <c r="KJ21" s="319">
        <f>VLOOKUP($B21,'Sintesi (CFI-TS)'!$C$30:$AE$57,27,FALSE)</f>
        <v>0</v>
      </c>
      <c r="KK21" s="319">
        <f>VLOOKUP($B21,'Sintesi (CFI-TS)'!$C$30:$AE$57,27,FALSE)</f>
        <v>0</v>
      </c>
      <c r="KL21" s="319">
        <f>VLOOKUP($B21,'Sintesi (CFI-TS)'!$C$30:$AE$57,27,FALSE)</f>
        <v>0</v>
      </c>
      <c r="KM21" s="319">
        <f>VLOOKUP($B21,'Sintesi (CFI-TS)'!$C$30:$AE$57,27,FALSE)</f>
        <v>0</v>
      </c>
      <c r="KN21" s="319">
        <f>VLOOKUP($B21,'Sintesi (CFI-TS)'!$C$30:$AE$57,27,FALSE)</f>
        <v>0</v>
      </c>
      <c r="KO21" s="319">
        <f>VLOOKUP($B21,'Sintesi (CFI-TS)'!$C$30:$AE$57,27,FALSE)</f>
        <v>0</v>
      </c>
      <c r="KP21" s="319">
        <f>VLOOKUP($B21,'Sintesi (CFI-TS)'!$C$30:$AE$57,27,FALSE)</f>
        <v>0</v>
      </c>
      <c r="KQ21" s="319">
        <f>VLOOKUP($B21,'Sintesi (CFI-TS)'!$C$30:$AE$57,27,FALSE)</f>
        <v>0</v>
      </c>
      <c r="KR21" s="319">
        <f>VLOOKUP($B21,'Sintesi (CFI-TS)'!$C$30:$AE$57,27,FALSE)</f>
        <v>0</v>
      </c>
      <c r="KS21" s="319">
        <f>VLOOKUP($B21,'Sintesi (CFI-TS)'!$C$30:$AE$57,27,FALSE)</f>
        <v>0</v>
      </c>
      <c r="KT21" s="319">
        <f>VLOOKUP($B21,'Sintesi (CFI-TS)'!$C$30:$AE$57,27,FALSE)</f>
        <v>0</v>
      </c>
      <c r="KU21" s="319">
        <f>VLOOKUP($B21,'Sintesi (CFI-TS)'!$C$30:$AE$57,27,FALSE)</f>
        <v>0</v>
      </c>
      <c r="KV21" s="319">
        <f>VLOOKUP($B21,'Sintesi (CFI-TS)'!$C$30:$AE$57,27,FALSE)</f>
        <v>0</v>
      </c>
      <c r="KW21" s="319">
        <f>VLOOKUP($B21,'Sintesi (CFI-TS)'!$C$30:$AE$57,27,FALSE)</f>
        <v>0</v>
      </c>
      <c r="KX21" s="319">
        <f>VLOOKUP($B21,'Sintesi (CFI-TS)'!$C$30:$AE$57,27,FALSE)</f>
        <v>0</v>
      </c>
      <c r="KY21" s="319">
        <f>VLOOKUP($B21,'Sintesi (CFI-TS)'!$C$30:$AE$57,27,FALSE)</f>
        <v>0</v>
      </c>
      <c r="KZ21" s="319">
        <f>VLOOKUP($B21,'Sintesi (CFI-TS)'!$C$30:$AE$57,27,FALSE)</f>
        <v>0</v>
      </c>
      <c r="LA21" s="319">
        <f>VLOOKUP($B21,'Sintesi (CFI-TS)'!$C$30:$AE$57,27,FALSE)</f>
        <v>0</v>
      </c>
      <c r="LB21" s="319">
        <f>VLOOKUP($B21,'Sintesi (CFI-TS)'!$C$30:$AE$57,27,FALSE)</f>
        <v>0</v>
      </c>
      <c r="LC21" s="319">
        <f>VLOOKUP($B21,'Sintesi (CFI-TS)'!$C$30:$AE$57,27,FALSE)</f>
        <v>0</v>
      </c>
      <c r="LD21" s="319">
        <f>VLOOKUP($B21,'Sintesi (CFI-TS)'!$C$30:$AE$57,27,FALSE)</f>
        <v>0</v>
      </c>
      <c r="LE21" s="319">
        <f>VLOOKUP($B21,'Sintesi (CFI-TS)'!$C$30:$AE$57,27,FALSE)</f>
        <v>0</v>
      </c>
      <c r="LF21" s="319">
        <f>VLOOKUP($B21,'Sintesi (CFI-TS)'!$C$30:$AE$57,27,FALSE)</f>
        <v>0</v>
      </c>
      <c r="LG21" s="319">
        <f>VLOOKUP($B21,'Sintesi (CFI-TS)'!$C$30:$AE$57,27,FALSE)</f>
        <v>0</v>
      </c>
      <c r="LH21" s="319">
        <f>VLOOKUP($B21,'Sintesi (CFI-TS)'!$C$30:$AE$57,27,FALSE)</f>
        <v>0</v>
      </c>
      <c r="LI21" s="319">
        <f>VLOOKUP($B21,'Sintesi (CFI-TS)'!$C$30:$AE$57,27,FALSE)</f>
        <v>0</v>
      </c>
      <c r="LJ21" s="319">
        <f>VLOOKUP($B21,'Sintesi (CFI-TS)'!$C$30:$AE$57,27,FALSE)</f>
        <v>0</v>
      </c>
      <c r="LK21" s="319">
        <f>VLOOKUP($B21,'Sintesi (CFI-TS)'!$C$30:$AE$57,27,FALSE)</f>
        <v>0</v>
      </c>
      <c r="LL21" s="319">
        <f>VLOOKUP($B21,'Sintesi (CFI-TS)'!$C$30:$AE$57,27,FALSE)</f>
        <v>0</v>
      </c>
      <c r="LM21" s="319">
        <f>VLOOKUP($B21,'Sintesi (CFI-TS)'!$C$30:$AE$57,27,FALSE)</f>
        <v>0</v>
      </c>
      <c r="LN21" s="319">
        <f>VLOOKUP($B21,'Sintesi (CFI-TS)'!$C$30:$AE$57,27,FALSE)</f>
        <v>0</v>
      </c>
      <c r="LO21" s="319">
        <f>VLOOKUP($B21,'Sintesi (CFI-TS)'!$C$30:$AE$57,27,FALSE)</f>
        <v>0</v>
      </c>
      <c r="LP21" s="319">
        <f>VLOOKUP($B21,'Sintesi (CFI-TS)'!$C$30:$AE$57,27,FALSE)</f>
        <v>0</v>
      </c>
      <c r="LQ21" s="319">
        <f>VLOOKUP($B21,'Sintesi (CFI-TS)'!$C$30:$AE$57,27,FALSE)</f>
        <v>0</v>
      </c>
      <c r="LR21" s="319">
        <f>VLOOKUP($B21,'Sintesi (CFI-TS)'!$C$30:$AE$57,27,FALSE)</f>
        <v>0</v>
      </c>
      <c r="LS21" s="319"/>
      <c r="LT21" s="319"/>
      <c r="LU21" s="319"/>
      <c r="LV21" s="320">
        <v>5</v>
      </c>
      <c r="LW21" s="320">
        <v>5</v>
      </c>
      <c r="LX21" s="320">
        <v>5</v>
      </c>
      <c r="LY21" s="320">
        <v>5</v>
      </c>
      <c r="LZ21" s="320">
        <v>5</v>
      </c>
      <c r="MA21" s="320">
        <v>5</v>
      </c>
      <c r="MB21" s="320">
        <v>5</v>
      </c>
      <c r="MC21" s="320">
        <v>5</v>
      </c>
      <c r="MD21" s="320">
        <v>5</v>
      </c>
      <c r="ME21" s="320">
        <v>5</v>
      </c>
      <c r="MF21" s="320">
        <v>5</v>
      </c>
      <c r="MG21" s="320">
        <v>5</v>
      </c>
      <c r="MH21" s="320">
        <v>5</v>
      </c>
      <c r="MI21" s="320">
        <v>5</v>
      </c>
      <c r="MJ21" s="320">
        <v>5</v>
      </c>
      <c r="MK21" s="320">
        <v>6</v>
      </c>
      <c r="ML21" s="320">
        <v>6</v>
      </c>
      <c r="MM21" s="320">
        <v>6</v>
      </c>
      <c r="MN21" s="320">
        <v>6</v>
      </c>
      <c r="MO21" s="320">
        <v>6</v>
      </c>
      <c r="MP21" s="320">
        <v>6</v>
      </c>
      <c r="MQ21" s="320">
        <v>6</v>
      </c>
      <c r="MR21" s="320">
        <v>6</v>
      </c>
      <c r="MS21" s="320">
        <f>VLOOKUP($B21,'Sintesi (CFI-TS)'!$C$30:$AE$57,26,FALSE)</f>
        <v>6</v>
      </c>
      <c r="MT21" s="320">
        <f>VLOOKUP($B21,'Sintesi (CFI-TS)'!$C$30:$AE$57,26,FALSE)</f>
        <v>6</v>
      </c>
      <c r="MU21" s="320">
        <f>VLOOKUP($B21,'Sintesi (CFI-TS)'!$C$30:$AE$57,26,FALSE)</f>
        <v>6</v>
      </c>
      <c r="MV21" s="320">
        <f>VLOOKUP($B21,'Sintesi (CFI-TS)'!$C$30:$AE$57,26,FALSE)</f>
        <v>6</v>
      </c>
      <c r="MW21" s="320">
        <f>VLOOKUP($B21,'Sintesi (CFI-TS)'!$C$30:$AE$57,26,FALSE)</f>
        <v>6</v>
      </c>
      <c r="MX21" s="320">
        <f>VLOOKUP($B21,'Sintesi (CFI-TS)'!$C$30:$AE$57,26,FALSE)</f>
        <v>6</v>
      </c>
      <c r="MY21" s="320">
        <f>VLOOKUP($B21,'Sintesi (CFI-TS)'!$C$30:$AE$57,26,FALSE)</f>
        <v>6</v>
      </c>
      <c r="MZ21" s="320">
        <f>VLOOKUP($B21,'Sintesi (CFI-TS)'!$C$30:$AE$57,26,FALSE)</f>
        <v>6</v>
      </c>
      <c r="NA21" s="320">
        <f>VLOOKUP($B21,'Sintesi (CFI-TS)'!$C$30:$AE$57,26,FALSE)</f>
        <v>6</v>
      </c>
      <c r="NB21" s="320">
        <f>VLOOKUP($B21,'Sintesi (CFI-TS)'!$C$30:$AE$57,26,FALSE)</f>
        <v>6</v>
      </c>
      <c r="NC21" s="320">
        <f>VLOOKUP($B21,'Sintesi (CFI-TS)'!$C$30:$AE$57,26,FALSE)</f>
        <v>6</v>
      </c>
      <c r="ND21" s="320">
        <f>VLOOKUP($B21,'Sintesi (CFI-TS)'!$C$30:$AE$57,26,FALSE)</f>
        <v>6</v>
      </c>
      <c r="NE21" s="320">
        <f>VLOOKUP($B21,'Sintesi (CFI-TS)'!$C$30:$AE$57,26,FALSE)</f>
        <v>6</v>
      </c>
      <c r="NF21" s="320">
        <f>VLOOKUP($B21,'Sintesi (CFI-TS)'!$C$30:$AE$57,26,FALSE)</f>
        <v>6</v>
      </c>
      <c r="NG21" s="320">
        <f>VLOOKUP($B21,'Sintesi (CFI-TS)'!$C$30:$AE$57,26,FALSE)</f>
        <v>6</v>
      </c>
      <c r="NH21" s="320">
        <f>VLOOKUP($B21,'Sintesi (CFI-TS)'!$C$30:$AE$57,26,FALSE)</f>
        <v>6</v>
      </c>
      <c r="NI21" s="320">
        <f>VLOOKUP($B21,'Sintesi (CFI-TS)'!$C$30:$AE$57,26,FALSE)</f>
        <v>6</v>
      </c>
      <c r="NJ21" s="320">
        <f>VLOOKUP($B21,'Sintesi (CFI-TS)'!$C$30:$AE$57,26,FALSE)</f>
        <v>6</v>
      </c>
      <c r="NK21" s="320">
        <f>VLOOKUP($B21,'Sintesi (CFI-TS)'!$C$30:$AE$57,26,FALSE)</f>
        <v>6</v>
      </c>
      <c r="NL21" s="320">
        <f>VLOOKUP($B21,'Sintesi (CFI-TS)'!$C$30:$AE$57,26,FALSE)</f>
        <v>6</v>
      </c>
      <c r="NM21" s="320">
        <f>VLOOKUP($B21,'Sintesi (CFI-TS)'!$C$30:$AE$57,26,FALSE)</f>
        <v>6</v>
      </c>
      <c r="NN21" s="320">
        <f>VLOOKUP($B21,'Sintesi (CFI-TS)'!$C$30:$AE$57,26,FALSE)</f>
        <v>6</v>
      </c>
      <c r="NO21" s="320">
        <f>VLOOKUP($B21,'Sintesi (CFI-TS)'!$C$30:$AE$57,26,FALSE)</f>
        <v>6</v>
      </c>
      <c r="NP21" s="320">
        <f>VLOOKUP($B21,'Sintesi (CFI-TS)'!$C$30:$AE$57,26,FALSE)</f>
        <v>6</v>
      </c>
      <c r="NQ21" s="320">
        <f>VLOOKUP($B21,'Sintesi (CFI-TS)'!$C$30:$AE$57,26,FALSE)</f>
        <v>6</v>
      </c>
      <c r="NR21" s="320">
        <f>VLOOKUP($B21,'Sintesi (CFI-TS)'!$C$30:$AE$57,26,FALSE)</f>
        <v>6</v>
      </c>
      <c r="NS21" s="320">
        <f>VLOOKUP($B21,'Sintesi (CFI-TS)'!$C$30:$AE$57,26,FALSE)</f>
        <v>6</v>
      </c>
      <c r="NT21" s="320">
        <f>VLOOKUP($B21,'Sintesi (CFI-TS)'!$C$30:$AE$57,26,FALSE)</f>
        <v>6</v>
      </c>
      <c r="NU21" s="320">
        <f>VLOOKUP($B21,'Sintesi (CFI-TS)'!$C$30:$AE$57,26,FALSE)</f>
        <v>6</v>
      </c>
      <c r="NV21" s="320">
        <f>VLOOKUP($B21,'Sintesi (CFI-TS)'!$C$30:$AE$57,26,FALSE)</f>
        <v>6</v>
      </c>
      <c r="NW21" s="320">
        <f>VLOOKUP($B21,'Sintesi (CFI-TS)'!$C$30:$AE$57,26,FALSE)</f>
        <v>6</v>
      </c>
      <c r="NX21" s="320">
        <f>VLOOKUP($B21,'Sintesi (CFI-TS)'!$C$30:$AE$57,26,FALSE)</f>
        <v>6</v>
      </c>
      <c r="NY21" s="320">
        <f>VLOOKUP($B21,'Sintesi (CFI-TS)'!$C$30:$AE$57,26,FALSE)</f>
        <v>6</v>
      </c>
      <c r="NZ21" s="320">
        <f>VLOOKUP($B21,'Sintesi (CFI-TS)'!$C$30:$AE$57,26,FALSE)</f>
        <v>6</v>
      </c>
      <c r="OA21" s="320">
        <f>VLOOKUP($B21,'Sintesi (CFI-TS)'!$C$30:$AE$57,26,FALSE)</f>
        <v>6</v>
      </c>
      <c r="OB21" s="320">
        <f>VLOOKUP($B21,'Sintesi (CFI-TS)'!$C$30:$AE$57,26,FALSE)</f>
        <v>6</v>
      </c>
      <c r="OC21" s="320">
        <f>VLOOKUP($B21,'Sintesi (CFI-TS)'!$C$30:$AE$57,26,FALSE)</f>
        <v>6</v>
      </c>
      <c r="OD21" s="320">
        <f>VLOOKUP($B21,'Sintesi (CFI-TS)'!$C$30:$AE$57,26,FALSE)</f>
        <v>6</v>
      </c>
      <c r="OE21" s="320">
        <f>VLOOKUP($B21,'Sintesi (CFI-TS)'!$C$30:$AE$57,26,FALSE)</f>
        <v>6</v>
      </c>
      <c r="OF21" s="320">
        <f>VLOOKUP($B21,'Sintesi (CFI-TS)'!$C$30:$AE$57,26,FALSE)</f>
        <v>6</v>
      </c>
      <c r="OG21" s="320">
        <f>VLOOKUP($B21,'Sintesi (CFI-TS)'!$C$30:$AE$57,26,FALSE)</f>
        <v>6</v>
      </c>
      <c r="OH21" s="320">
        <f>VLOOKUP($B21,'Sintesi (CFI-TS)'!$C$30:$AE$57,26,FALSE)</f>
        <v>6</v>
      </c>
      <c r="OI21" s="320">
        <f>VLOOKUP($B21,'Sintesi (CFI-TS)'!$C$30:$AE$57,26,FALSE)</f>
        <v>6</v>
      </c>
      <c r="OJ21" s="320">
        <f>VLOOKUP($B21,'Sintesi (CFI-TS)'!$C$30:$AE$57,26,FALSE)</f>
        <v>6</v>
      </c>
      <c r="OK21" s="320">
        <f>VLOOKUP($B21,'Sintesi (CFI-TS)'!$C$30:$AE$57,26,FALSE)</f>
        <v>6</v>
      </c>
      <c r="OL21" s="320">
        <f>VLOOKUP($B21,'Sintesi (CFI-TS)'!$C$30:$AE$57,26,FALSE)</f>
        <v>6</v>
      </c>
      <c r="OM21" s="320">
        <f>VLOOKUP($B21,'Sintesi (CFI-TS)'!$C$30:$AE$57,26,FALSE)</f>
        <v>6</v>
      </c>
      <c r="ON21" s="320">
        <f>VLOOKUP($B21,'Sintesi (CFI-TS)'!$C$30:$AE$57,26,FALSE)</f>
        <v>6</v>
      </c>
      <c r="OO21" s="320">
        <f>VLOOKUP($B21,'Sintesi (CFI-TS)'!$C$30:$AE$57,26,FALSE)</f>
        <v>6</v>
      </c>
      <c r="OP21" s="320">
        <f>VLOOKUP($B21,'Sintesi (CFI-TS)'!$C$30:$AE$57,26,FALSE)</f>
        <v>6</v>
      </c>
      <c r="OQ21" s="320">
        <f>VLOOKUP($B21,'Sintesi (CFI-TS)'!$C$30:$AE$57,26,FALSE)</f>
        <v>6</v>
      </c>
      <c r="OR21" s="320">
        <f>VLOOKUP($B21,'Sintesi (CFI-TS)'!$C$30:$AE$57,26,FALSE)</f>
        <v>6</v>
      </c>
      <c r="OS21" s="320">
        <f>VLOOKUP($B21,'Sintesi (CFI-TS)'!$C$30:$AE$57,26,FALSE)</f>
        <v>6</v>
      </c>
      <c r="OT21" s="320">
        <f>VLOOKUP($B21,'Sintesi (CFI-TS)'!$C$30:$AE$57,26,FALSE)</f>
        <v>6</v>
      </c>
      <c r="OU21" s="320">
        <f>VLOOKUP($B21,'Sintesi (CFI-TS)'!$C$30:$AE$57,26,FALSE)</f>
        <v>6</v>
      </c>
      <c r="OV21" s="320">
        <f>VLOOKUP($B21,'Sintesi (CFI-TS)'!$C$30:$AE$57,26,FALSE)</f>
        <v>6</v>
      </c>
      <c r="OW21" s="320">
        <f>VLOOKUP($B21,'Sintesi (CFI-TS)'!$C$30:$AE$57,26,FALSE)</f>
        <v>6</v>
      </c>
      <c r="OX21" s="320">
        <f>VLOOKUP($B21,'Sintesi (CFI-TS)'!$C$30:$AE$57,26,FALSE)</f>
        <v>6</v>
      </c>
      <c r="OY21" s="320">
        <f>VLOOKUP($B21,'Sintesi (CFI-TS)'!$C$30:$AE$57,26,FALSE)</f>
        <v>6</v>
      </c>
      <c r="OZ21" s="320">
        <f>VLOOKUP($B21,'Sintesi (CFI-TS)'!$C$30:$AE$57,26,FALSE)</f>
        <v>6</v>
      </c>
      <c r="PA21" s="320">
        <f>VLOOKUP($B21,'Sintesi (CFI-TS)'!$C$30:$AE$57,26,FALSE)</f>
        <v>6</v>
      </c>
      <c r="PB21" s="320">
        <f>VLOOKUP($B21,'Sintesi (CFI-TS)'!$C$30:$AE$57,26,FALSE)</f>
        <v>6</v>
      </c>
      <c r="PC21" s="320">
        <f>VLOOKUP($B21,'Sintesi (CFI-TS)'!$C$30:$AE$57,26,FALSE)</f>
        <v>6</v>
      </c>
      <c r="PD21" s="320">
        <f>VLOOKUP($B21,'Sintesi (CFI-TS)'!$C$30:$AE$57,26,FALSE)</f>
        <v>6</v>
      </c>
      <c r="PE21" s="320">
        <f>VLOOKUP($B21,'Sintesi (CFI-TS)'!$C$30:$AE$57,26,FALSE)</f>
        <v>6</v>
      </c>
      <c r="PF21" s="320">
        <f>VLOOKUP($B21,'Sintesi (CFI-TS)'!$C$30:$AE$57,26,FALSE)</f>
        <v>6</v>
      </c>
      <c r="PG21" s="320">
        <f>VLOOKUP($B21,'Sintesi (CFI-TS)'!$C$30:$AE$57,26,FALSE)</f>
        <v>6</v>
      </c>
      <c r="PH21" s="320">
        <f>VLOOKUP($B21,'Sintesi (CFI-TS)'!$C$30:$AE$57,26,FALSE)</f>
        <v>6</v>
      </c>
      <c r="PI21" s="320">
        <f>VLOOKUP($B21,'Sintesi (CFI-TS)'!$C$30:$AE$57,26,FALSE)</f>
        <v>6</v>
      </c>
      <c r="PJ21" s="320">
        <f>VLOOKUP($B21,'Sintesi (CFI-TS)'!$C$30:$AE$57,26,FALSE)</f>
        <v>6</v>
      </c>
      <c r="PK21" s="320">
        <f>VLOOKUP($B21,'Sintesi (CFI-TS)'!$C$30:$AE$57,26,FALSE)</f>
        <v>6</v>
      </c>
      <c r="PL21" s="320">
        <f>VLOOKUP($B21,'Sintesi (CFI-TS)'!$C$30:$AE$57,26,FALSE)</f>
        <v>6</v>
      </c>
      <c r="PM21" s="320">
        <f>VLOOKUP($B21,'Sintesi (CFI-TS)'!$C$30:$AE$57,26,FALSE)</f>
        <v>6</v>
      </c>
      <c r="PN21" s="320">
        <f>VLOOKUP($B21,'Sintesi (CFI-TS)'!$C$30:$AE$57,26,FALSE)</f>
        <v>6</v>
      </c>
      <c r="PO21" s="320">
        <f>VLOOKUP($B21,'Sintesi (CFI-TS)'!$C$30:$AE$57,26,FALSE)</f>
        <v>6</v>
      </c>
      <c r="PP21" s="320">
        <f>VLOOKUP($B21,'Sintesi (CFI-TS)'!$C$30:$AE$57,26,FALSE)</f>
        <v>6</v>
      </c>
      <c r="PQ21" s="320">
        <f>VLOOKUP($B21,'Sintesi (CFI-TS)'!$C$30:$AE$57,26,FALSE)</f>
        <v>6</v>
      </c>
      <c r="PR21" s="320">
        <f>VLOOKUP($B21,'Sintesi (CFI-TS)'!$C$30:$AE$57,26,FALSE)</f>
        <v>6</v>
      </c>
      <c r="PS21" s="320">
        <f>VLOOKUP($B21,'Sintesi (CFI-TS)'!$C$30:$AE$57,26,FALSE)</f>
        <v>6</v>
      </c>
      <c r="PT21" s="320">
        <f>VLOOKUP($B21,'Sintesi (CFI-TS)'!$C$30:$AE$57,26,FALSE)</f>
        <v>6</v>
      </c>
      <c r="PU21" s="320">
        <f>VLOOKUP($B21,'Sintesi (CFI-TS)'!$C$30:$AE$57,26,FALSE)</f>
        <v>6</v>
      </c>
      <c r="PV21" s="320"/>
      <c r="PW21" s="320"/>
      <c r="PX21" s="320"/>
      <c r="PY21" s="321">
        <v>3</v>
      </c>
      <c r="PZ21" s="321">
        <v>3</v>
      </c>
      <c r="QA21" s="321">
        <v>3</v>
      </c>
      <c r="QB21" s="321">
        <v>3</v>
      </c>
      <c r="QC21" s="321">
        <v>3</v>
      </c>
      <c r="QD21" s="321">
        <v>3</v>
      </c>
      <c r="QE21" s="321">
        <v>3</v>
      </c>
      <c r="QF21" s="321">
        <v>3</v>
      </c>
      <c r="QG21" s="321">
        <v>3</v>
      </c>
      <c r="QH21" s="321">
        <v>3</v>
      </c>
      <c r="QI21" s="321">
        <v>3</v>
      </c>
      <c r="QJ21" s="321">
        <v>3</v>
      </c>
      <c r="QK21" s="321">
        <v>3</v>
      </c>
      <c r="QL21" s="321">
        <v>3</v>
      </c>
      <c r="QM21" s="321">
        <v>3</v>
      </c>
      <c r="QN21" s="321">
        <v>2</v>
      </c>
      <c r="QO21" s="321">
        <v>2</v>
      </c>
      <c r="QP21" s="321">
        <v>2</v>
      </c>
      <c r="QQ21" s="321">
        <v>2</v>
      </c>
      <c r="QR21" s="321">
        <v>2</v>
      </c>
      <c r="QS21" s="321">
        <v>2</v>
      </c>
      <c r="QT21" s="321">
        <v>2</v>
      </c>
      <c r="QU21" s="321">
        <v>2</v>
      </c>
      <c r="QV21" s="321">
        <f>VLOOKUP($B21,'Sintesi (CFI-TS)'!$C$30:$AE$57,28,FALSE)</f>
        <v>2</v>
      </c>
      <c r="QW21" s="321">
        <f>VLOOKUP($B21,'Sintesi (CFI-TS)'!$C$30:$AE$57,28,FALSE)</f>
        <v>2</v>
      </c>
      <c r="QX21" s="321">
        <f>VLOOKUP($B21,'Sintesi (CFI-TS)'!$C$30:$AE$57,28,FALSE)</f>
        <v>2</v>
      </c>
      <c r="QY21" s="321">
        <f>VLOOKUP($B21,'Sintesi (CFI-TS)'!$C$30:$AE$57,28,FALSE)</f>
        <v>2</v>
      </c>
      <c r="QZ21" s="321">
        <f>VLOOKUP($B21,'Sintesi (CFI-TS)'!$C$30:$AE$57,28,FALSE)</f>
        <v>2</v>
      </c>
      <c r="RA21" s="321">
        <f>VLOOKUP($B21,'Sintesi (CFI-TS)'!$C$30:$AE$57,28,FALSE)</f>
        <v>2</v>
      </c>
      <c r="RB21" s="321">
        <f>VLOOKUP($B21,'Sintesi (CFI-TS)'!$C$30:$AE$57,28,FALSE)</f>
        <v>2</v>
      </c>
      <c r="RC21" s="321">
        <f>VLOOKUP($B21,'Sintesi (CFI-TS)'!$C$30:$AE$57,28,FALSE)</f>
        <v>2</v>
      </c>
      <c r="RD21" s="321">
        <f>VLOOKUP($B21,'Sintesi (CFI-TS)'!$C$30:$AE$57,28,FALSE)</f>
        <v>2</v>
      </c>
      <c r="RE21" s="321">
        <f>VLOOKUP($B21,'Sintesi (CFI-TS)'!$C$30:$AE$57,28,FALSE)</f>
        <v>2</v>
      </c>
      <c r="RF21" s="321">
        <f>VLOOKUP($B21,'Sintesi (CFI-TS)'!$C$30:$AE$57,28,FALSE)</f>
        <v>2</v>
      </c>
      <c r="RG21" s="321">
        <f>VLOOKUP($B21,'Sintesi (CFI-TS)'!$C$30:$AE$57,28,FALSE)</f>
        <v>2</v>
      </c>
      <c r="RH21" s="321">
        <f>VLOOKUP($B21,'Sintesi (CFI-TS)'!$C$30:$AE$57,28,FALSE)</f>
        <v>2</v>
      </c>
      <c r="RI21" s="321">
        <f>VLOOKUP($B21,'Sintesi (CFI-TS)'!$C$30:$AE$57,28,FALSE)</f>
        <v>2</v>
      </c>
      <c r="RJ21" s="321">
        <f>VLOOKUP($B21,'Sintesi (CFI-TS)'!$C$30:$AE$57,28,FALSE)</f>
        <v>2</v>
      </c>
      <c r="RK21" s="321">
        <f>VLOOKUP($B21,'Sintesi (CFI-TS)'!$C$30:$AE$57,28,FALSE)</f>
        <v>2</v>
      </c>
      <c r="RL21" s="321">
        <f>VLOOKUP($B21,'Sintesi (CFI-TS)'!$C$30:$AE$57,28,FALSE)</f>
        <v>2</v>
      </c>
      <c r="RM21" s="321">
        <f>VLOOKUP($B21,'Sintesi (CFI-TS)'!$C$30:$AE$57,28,FALSE)</f>
        <v>2</v>
      </c>
      <c r="RN21" s="321">
        <f>VLOOKUP($B21,'Sintesi (CFI-TS)'!$C$30:$AE$57,28,FALSE)</f>
        <v>2</v>
      </c>
      <c r="RO21" s="321">
        <f>VLOOKUP($B21,'Sintesi (CFI-TS)'!$C$30:$AE$57,28,FALSE)</f>
        <v>2</v>
      </c>
      <c r="RP21" s="321">
        <f>VLOOKUP($B21,'Sintesi (CFI-TS)'!$C$30:$AE$57,28,FALSE)</f>
        <v>2</v>
      </c>
      <c r="RQ21" s="321">
        <f>VLOOKUP($B21,'Sintesi (CFI-TS)'!$C$30:$AE$57,28,FALSE)</f>
        <v>2</v>
      </c>
      <c r="RR21" s="321">
        <f>VLOOKUP($B21,'Sintesi (CFI-TS)'!$C$30:$AE$57,28,FALSE)</f>
        <v>2</v>
      </c>
      <c r="RS21" s="321">
        <f>VLOOKUP($B21,'Sintesi (CFI-TS)'!$C$30:$AE$57,28,FALSE)</f>
        <v>2</v>
      </c>
      <c r="RT21" s="321">
        <f>VLOOKUP($B21,'Sintesi (CFI-TS)'!$C$30:$AE$57,28,FALSE)</f>
        <v>2</v>
      </c>
      <c r="RU21" s="321">
        <f>VLOOKUP($B21,'Sintesi (CFI-TS)'!$C$30:$AE$57,28,FALSE)</f>
        <v>2</v>
      </c>
      <c r="RV21" s="321">
        <f>VLOOKUP($B21,'Sintesi (CFI-TS)'!$C$30:$AE$57,28,FALSE)</f>
        <v>2</v>
      </c>
      <c r="RW21" s="321">
        <f>VLOOKUP($B21,'Sintesi (CFI-TS)'!$C$30:$AE$57,28,FALSE)</f>
        <v>2</v>
      </c>
      <c r="RX21" s="321">
        <f>VLOOKUP($B21,'Sintesi (CFI-TS)'!$C$30:$AE$57,28,FALSE)</f>
        <v>2</v>
      </c>
      <c r="RY21" s="321">
        <f>VLOOKUP($B21,'Sintesi (CFI-TS)'!$C$30:$AE$57,28,FALSE)</f>
        <v>2</v>
      </c>
      <c r="RZ21" s="321">
        <f>VLOOKUP($B21,'Sintesi (CFI-TS)'!$C$30:$AE$57,28,FALSE)</f>
        <v>2</v>
      </c>
      <c r="SA21" s="321">
        <f>VLOOKUP($B21,'Sintesi (CFI-TS)'!$C$30:$AE$57,28,FALSE)</f>
        <v>2</v>
      </c>
      <c r="SB21" s="321">
        <f>VLOOKUP($B21,'Sintesi (CFI-TS)'!$C$30:$AE$57,28,FALSE)</f>
        <v>2</v>
      </c>
      <c r="SC21" s="321">
        <f>VLOOKUP($B21,'Sintesi (CFI-TS)'!$C$30:$AE$57,28,FALSE)</f>
        <v>2</v>
      </c>
      <c r="SD21" s="321">
        <f>VLOOKUP($B21,'Sintesi (CFI-TS)'!$C$30:$AE$57,28,FALSE)</f>
        <v>2</v>
      </c>
      <c r="SE21" s="321">
        <f>VLOOKUP($B21,'Sintesi (CFI-TS)'!$C$30:$AE$57,28,FALSE)</f>
        <v>2</v>
      </c>
      <c r="SF21" s="321">
        <f>VLOOKUP($B21,'Sintesi (CFI-TS)'!$C$30:$AE$57,28,FALSE)</f>
        <v>2</v>
      </c>
      <c r="SG21" s="321">
        <f>VLOOKUP($B21,'Sintesi (CFI-TS)'!$C$30:$AE$57,28,FALSE)</f>
        <v>2</v>
      </c>
      <c r="SH21" s="321">
        <f>VLOOKUP($B21,'Sintesi (CFI-TS)'!$C$30:$AE$57,28,FALSE)</f>
        <v>2</v>
      </c>
      <c r="SI21" s="321">
        <f>VLOOKUP($B21,'Sintesi (CFI-TS)'!$C$30:$AE$57,28,FALSE)</f>
        <v>2</v>
      </c>
      <c r="SJ21" s="321">
        <f>VLOOKUP($B21,'Sintesi (CFI-TS)'!$C$30:$AE$57,28,FALSE)</f>
        <v>2</v>
      </c>
      <c r="SK21" s="321">
        <f>VLOOKUP($B21,'Sintesi (CFI-TS)'!$C$30:$AE$57,28,FALSE)</f>
        <v>2</v>
      </c>
      <c r="SL21" s="321">
        <f>VLOOKUP($B21,'Sintesi (CFI-TS)'!$C$30:$AE$57,28,FALSE)</f>
        <v>2</v>
      </c>
      <c r="SM21" s="321">
        <f>VLOOKUP($B21,'Sintesi (CFI-TS)'!$C$30:$AE$57,28,FALSE)</f>
        <v>2</v>
      </c>
      <c r="SN21" s="321">
        <f>VLOOKUP($B21,'Sintesi (CFI-TS)'!$C$30:$AE$57,28,FALSE)</f>
        <v>2</v>
      </c>
      <c r="SO21" s="321">
        <f>VLOOKUP($B21,'Sintesi (CFI-TS)'!$C$30:$AE$57,28,FALSE)</f>
        <v>2</v>
      </c>
      <c r="SP21" s="321">
        <f>VLOOKUP($B21,'Sintesi (CFI-TS)'!$C$30:$AE$57,28,FALSE)</f>
        <v>2</v>
      </c>
      <c r="SQ21" s="321">
        <f>VLOOKUP($B21,'Sintesi (CFI-TS)'!$C$30:$AE$57,28,FALSE)</f>
        <v>2</v>
      </c>
      <c r="SR21" s="321">
        <f>VLOOKUP($B21,'Sintesi (CFI-TS)'!$C$30:$AE$57,28,FALSE)</f>
        <v>2</v>
      </c>
      <c r="SS21" s="321">
        <f>VLOOKUP($B21,'Sintesi (CFI-TS)'!$C$30:$AE$57,28,FALSE)</f>
        <v>2</v>
      </c>
      <c r="ST21" s="321">
        <f>VLOOKUP($B21,'Sintesi (CFI-TS)'!$C$30:$AE$57,28,FALSE)</f>
        <v>2</v>
      </c>
      <c r="SU21" s="321">
        <f>VLOOKUP($B21,'Sintesi (CFI-TS)'!$C$30:$AE$57,28,FALSE)</f>
        <v>2</v>
      </c>
      <c r="SV21" s="321">
        <f>VLOOKUP($B21,'Sintesi (CFI-TS)'!$C$30:$AE$57,28,FALSE)</f>
        <v>2</v>
      </c>
      <c r="SW21" s="321">
        <f>VLOOKUP($B21,'Sintesi (CFI-TS)'!$C$30:$AE$57,28,FALSE)</f>
        <v>2</v>
      </c>
      <c r="SX21" s="321">
        <f>VLOOKUP($B21,'Sintesi (CFI-TS)'!$C$30:$AE$57,28,FALSE)</f>
        <v>2</v>
      </c>
      <c r="SY21" s="321">
        <f>VLOOKUP($B21,'Sintesi (CFI-TS)'!$C$30:$AE$57,28,FALSE)</f>
        <v>2</v>
      </c>
      <c r="SZ21" s="321">
        <f>VLOOKUP($B21,'Sintesi (CFI-TS)'!$C$30:$AE$57,28,FALSE)</f>
        <v>2</v>
      </c>
      <c r="TA21" s="321">
        <f>VLOOKUP($B21,'Sintesi (CFI-TS)'!$C$30:$AE$57,28,FALSE)</f>
        <v>2</v>
      </c>
      <c r="TB21" s="321">
        <f>VLOOKUP($B21,'Sintesi (CFI-TS)'!$C$30:$AE$57,28,FALSE)</f>
        <v>2</v>
      </c>
      <c r="TC21" s="321">
        <f>VLOOKUP($B21,'Sintesi (CFI-TS)'!$C$30:$AE$57,28,FALSE)</f>
        <v>2</v>
      </c>
      <c r="TD21" s="321">
        <f>VLOOKUP($B21,'Sintesi (CFI-TS)'!$C$30:$AE$57,28,FALSE)</f>
        <v>2</v>
      </c>
      <c r="TE21" s="321">
        <f>VLOOKUP($B21,'Sintesi (CFI-TS)'!$C$30:$AE$57,28,FALSE)</f>
        <v>2</v>
      </c>
      <c r="TF21" s="321">
        <f>VLOOKUP($B21,'Sintesi (CFI-TS)'!$C$30:$AE$57,28,FALSE)</f>
        <v>2</v>
      </c>
      <c r="TG21" s="321">
        <f>VLOOKUP($B21,'Sintesi (CFI-TS)'!$C$30:$AE$57,28,FALSE)</f>
        <v>2</v>
      </c>
      <c r="TH21" s="321">
        <f>VLOOKUP($B21,'Sintesi (CFI-TS)'!$C$30:$AE$57,28,FALSE)</f>
        <v>2</v>
      </c>
      <c r="TI21" s="321">
        <f>VLOOKUP($B21,'Sintesi (CFI-TS)'!$C$30:$AE$57,28,FALSE)</f>
        <v>2</v>
      </c>
      <c r="TJ21" s="321">
        <f>VLOOKUP($B21,'Sintesi (CFI-TS)'!$C$30:$AE$57,28,FALSE)</f>
        <v>2</v>
      </c>
      <c r="TK21" s="321">
        <f>VLOOKUP($B21,'Sintesi (CFI-TS)'!$C$30:$AE$57,28,FALSE)</f>
        <v>2</v>
      </c>
      <c r="TL21" s="321">
        <f>VLOOKUP($B21,'Sintesi (CFI-TS)'!$C$30:$AE$57,28,FALSE)</f>
        <v>2</v>
      </c>
      <c r="TM21" s="321">
        <f>VLOOKUP($B21,'Sintesi (CFI-TS)'!$C$30:$AE$57,28,FALSE)</f>
        <v>2</v>
      </c>
      <c r="TN21" s="321">
        <f>VLOOKUP($B21,'Sintesi (CFI-TS)'!$C$30:$AE$57,28,FALSE)</f>
        <v>2</v>
      </c>
      <c r="TO21" s="321">
        <f>VLOOKUP($B21,'Sintesi (CFI-TS)'!$C$30:$AE$57,28,FALSE)</f>
        <v>2</v>
      </c>
      <c r="TP21" s="321">
        <f>VLOOKUP($B21,'Sintesi (CFI-TS)'!$C$30:$AE$57,28,FALSE)</f>
        <v>2</v>
      </c>
      <c r="TQ21" s="321">
        <f>VLOOKUP($B21,'Sintesi (CFI-TS)'!$C$30:$AE$57,28,FALSE)</f>
        <v>2</v>
      </c>
      <c r="TR21" s="321">
        <f>VLOOKUP($B21,'Sintesi (CFI-TS)'!$C$30:$AE$57,28,FALSE)</f>
        <v>2</v>
      </c>
      <c r="TS21" s="321">
        <f>VLOOKUP($B21,'Sintesi (CFI-TS)'!$C$30:$AE$57,28,FALSE)</f>
        <v>2</v>
      </c>
      <c r="TT21" s="321">
        <f>VLOOKUP($B21,'Sintesi (CFI-TS)'!$C$30:$AE$57,28,FALSE)</f>
        <v>2</v>
      </c>
      <c r="TU21" s="321">
        <f>VLOOKUP($B21,'Sintesi (CFI-TS)'!$C$30:$AE$57,28,FALSE)</f>
        <v>2</v>
      </c>
      <c r="TV21" s="321">
        <f>VLOOKUP($B21,'Sintesi (CFI-TS)'!$C$30:$AE$57,28,FALSE)</f>
        <v>2</v>
      </c>
      <c r="TW21" s="321">
        <f>VLOOKUP($B21,'Sintesi (CFI-TS)'!$C$30:$AE$57,28,FALSE)</f>
        <v>2</v>
      </c>
      <c r="TX21" s="321">
        <f>VLOOKUP($B21,'Sintesi (CFI-TS)'!$C$30:$AE$57,28,FALSE)</f>
        <v>2</v>
      </c>
      <c r="TY21" s="321"/>
      <c r="TZ21" s="321"/>
      <c r="UA21" s="321"/>
      <c r="UB21" s="322">
        <v>0</v>
      </c>
      <c r="UC21" s="322">
        <v>0</v>
      </c>
      <c r="UD21" s="322">
        <v>0</v>
      </c>
      <c r="UE21" s="322">
        <v>0</v>
      </c>
      <c r="UF21" s="322">
        <v>0</v>
      </c>
      <c r="UG21" s="322">
        <v>0</v>
      </c>
      <c r="UH21" s="322">
        <v>0</v>
      </c>
      <c r="UI21" s="322">
        <v>0</v>
      </c>
      <c r="UJ21" s="322">
        <v>0</v>
      </c>
      <c r="UK21" s="322">
        <v>0</v>
      </c>
      <c r="UL21" s="322">
        <v>0</v>
      </c>
      <c r="UM21" s="322">
        <v>0</v>
      </c>
      <c r="UN21" s="322">
        <v>0</v>
      </c>
      <c r="UO21" s="322">
        <v>0</v>
      </c>
      <c r="UP21" s="322">
        <v>0</v>
      </c>
      <c r="UQ21" s="322">
        <v>0</v>
      </c>
      <c r="UR21" s="322">
        <v>0</v>
      </c>
      <c r="US21" s="322">
        <v>0</v>
      </c>
      <c r="UT21" s="322">
        <v>0</v>
      </c>
      <c r="UU21" s="322">
        <v>0</v>
      </c>
      <c r="UV21" s="322">
        <v>0</v>
      </c>
      <c r="UW21" s="322">
        <v>0</v>
      </c>
      <c r="UX21" s="322">
        <v>0</v>
      </c>
      <c r="UY21" s="322">
        <f>VLOOKUP($B21,'Sintesi (CFI-TS)'!$C$30:$AE$57,29,FALSE)</f>
        <v>0</v>
      </c>
      <c r="UZ21" s="322">
        <f>VLOOKUP($B21,'Sintesi (CFI-TS)'!$C$30:$AE$57,29,FALSE)</f>
        <v>0</v>
      </c>
      <c r="VA21" s="322">
        <f>VLOOKUP($B21,'Sintesi (CFI-TS)'!$C$30:$AE$57,29,FALSE)</f>
        <v>0</v>
      </c>
      <c r="VB21" s="322">
        <f>VLOOKUP($B21,'Sintesi (CFI-TS)'!$C$30:$AE$57,29,FALSE)</f>
        <v>0</v>
      </c>
      <c r="VC21" s="322">
        <f>VLOOKUP($B21,'Sintesi (CFI-TS)'!$C$30:$AE$57,29,FALSE)</f>
        <v>0</v>
      </c>
      <c r="VD21" s="322">
        <f>VLOOKUP($B21,'Sintesi (CFI-TS)'!$C$30:$AE$57,29,FALSE)</f>
        <v>0</v>
      </c>
      <c r="VE21" s="322">
        <f>VLOOKUP($B21,'Sintesi (CFI-TS)'!$C$30:$AE$57,29,FALSE)</f>
        <v>0</v>
      </c>
      <c r="VF21" s="322">
        <f>VLOOKUP($B21,'Sintesi (CFI-TS)'!$C$30:$AE$57,29,FALSE)</f>
        <v>0</v>
      </c>
      <c r="VG21" s="322">
        <f>VLOOKUP($B21,'Sintesi (CFI-TS)'!$C$30:$AE$57,29,FALSE)</f>
        <v>0</v>
      </c>
      <c r="VH21" s="322">
        <f>VLOOKUP($B21,'Sintesi (CFI-TS)'!$C$30:$AE$57,29,FALSE)</f>
        <v>0</v>
      </c>
      <c r="VI21" s="322">
        <f>VLOOKUP($B21,'Sintesi (CFI-TS)'!$C$30:$AE$57,29,FALSE)</f>
        <v>0</v>
      </c>
      <c r="VJ21" s="322">
        <f>VLOOKUP($B21,'Sintesi (CFI-TS)'!$C$30:$AE$57,29,FALSE)</f>
        <v>0</v>
      </c>
      <c r="VK21" s="322">
        <f>VLOOKUP($B21,'Sintesi (CFI-TS)'!$C$30:$AE$57,29,FALSE)</f>
        <v>0</v>
      </c>
      <c r="VL21" s="322">
        <f>VLOOKUP($B21,'Sintesi (CFI-TS)'!$C$30:$AE$57,29,FALSE)</f>
        <v>0</v>
      </c>
      <c r="VM21" s="322">
        <f>VLOOKUP($B21,'Sintesi (CFI-TS)'!$C$30:$AE$57,29,FALSE)</f>
        <v>0</v>
      </c>
      <c r="VN21" s="322">
        <f>VLOOKUP($B21,'Sintesi (CFI-TS)'!$C$30:$AE$57,29,FALSE)</f>
        <v>0</v>
      </c>
      <c r="VO21" s="322">
        <f>VLOOKUP($B21,'Sintesi (CFI-TS)'!$C$30:$AE$57,29,FALSE)</f>
        <v>0</v>
      </c>
      <c r="VP21" s="322">
        <f>VLOOKUP($B21,'Sintesi (CFI-TS)'!$C$30:$AE$57,29,FALSE)</f>
        <v>0</v>
      </c>
      <c r="VQ21" s="322">
        <f>VLOOKUP($B21,'Sintesi (CFI-TS)'!$C$30:$AE$57,29,FALSE)</f>
        <v>0</v>
      </c>
      <c r="VR21" s="322">
        <f>VLOOKUP($B21,'Sintesi (CFI-TS)'!$C$30:$AE$57,29,FALSE)</f>
        <v>0</v>
      </c>
      <c r="VS21" s="322">
        <f>VLOOKUP($B21,'Sintesi (CFI-TS)'!$C$30:$AE$57,29,FALSE)</f>
        <v>0</v>
      </c>
      <c r="VT21" s="322">
        <f>VLOOKUP($B21,'Sintesi (CFI-TS)'!$C$30:$AE$57,29,FALSE)</f>
        <v>0</v>
      </c>
      <c r="VU21" s="322">
        <f>VLOOKUP($B21,'Sintesi (CFI-TS)'!$C$30:$AE$57,29,FALSE)</f>
        <v>0</v>
      </c>
      <c r="VV21" s="322">
        <f>VLOOKUP($B21,'Sintesi (CFI-TS)'!$C$30:$AE$57,29,FALSE)</f>
        <v>0</v>
      </c>
      <c r="VW21" s="322">
        <f>VLOOKUP($B21,'Sintesi (CFI-TS)'!$C$30:$AE$57,29,FALSE)</f>
        <v>0</v>
      </c>
      <c r="VX21" s="322">
        <f>VLOOKUP($B21,'Sintesi (CFI-TS)'!$C$30:$AE$57,29,FALSE)</f>
        <v>0</v>
      </c>
      <c r="VY21" s="322">
        <f>VLOOKUP($B21,'Sintesi (CFI-TS)'!$C$30:$AE$57,29,FALSE)</f>
        <v>0</v>
      </c>
      <c r="VZ21" s="322">
        <f>VLOOKUP($B21,'Sintesi (CFI-TS)'!$C$30:$AE$57,29,FALSE)</f>
        <v>0</v>
      </c>
      <c r="WA21" s="322">
        <f>VLOOKUP($B21,'Sintesi (CFI-TS)'!$C$30:$AE$57,29,FALSE)</f>
        <v>0</v>
      </c>
      <c r="WB21" s="322">
        <f>VLOOKUP($B21,'Sintesi (CFI-TS)'!$C$30:$AE$57,29,FALSE)</f>
        <v>0</v>
      </c>
      <c r="WC21" s="322">
        <f>VLOOKUP($B21,'Sintesi (CFI-TS)'!$C$30:$AE$57,29,FALSE)</f>
        <v>0</v>
      </c>
      <c r="WD21" s="322">
        <f>VLOOKUP($B21,'Sintesi (CFI-TS)'!$C$30:$AE$57,29,FALSE)</f>
        <v>0</v>
      </c>
      <c r="WE21" s="322">
        <f>VLOOKUP($B21,'Sintesi (CFI-TS)'!$C$30:$AE$57,29,FALSE)</f>
        <v>0</v>
      </c>
      <c r="WF21" s="322">
        <f>VLOOKUP($B21,'Sintesi (CFI-TS)'!$C$30:$AE$57,29,FALSE)</f>
        <v>0</v>
      </c>
      <c r="WG21" s="322">
        <f>VLOOKUP($B21,'Sintesi (CFI-TS)'!$C$30:$AE$57,29,FALSE)</f>
        <v>0</v>
      </c>
      <c r="WH21" s="322">
        <f>VLOOKUP($B21,'Sintesi (CFI-TS)'!$C$30:$AE$57,29,FALSE)</f>
        <v>0</v>
      </c>
      <c r="WI21" s="322">
        <f>VLOOKUP($B21,'Sintesi (CFI-TS)'!$C$30:$AE$57,29,FALSE)</f>
        <v>0</v>
      </c>
      <c r="WJ21" s="322">
        <f>VLOOKUP($B21,'Sintesi (CFI-TS)'!$C$30:$AE$57,29,FALSE)</f>
        <v>0</v>
      </c>
      <c r="WK21" s="322">
        <f>VLOOKUP($B21,'Sintesi (CFI-TS)'!$C$30:$AE$57,29,FALSE)</f>
        <v>0</v>
      </c>
      <c r="WL21" s="322">
        <f>VLOOKUP($B21,'Sintesi (CFI-TS)'!$C$30:$AE$57,29,FALSE)</f>
        <v>0</v>
      </c>
      <c r="WM21" s="322">
        <f>VLOOKUP($B21,'Sintesi (CFI-TS)'!$C$30:$AE$57,29,FALSE)</f>
        <v>0</v>
      </c>
      <c r="WN21" s="322">
        <f>VLOOKUP($B21,'Sintesi (CFI-TS)'!$C$30:$AE$57,29,FALSE)</f>
        <v>0</v>
      </c>
      <c r="WO21" s="322">
        <f>VLOOKUP($B21,'Sintesi (CFI-TS)'!$C$30:$AE$57,29,FALSE)</f>
        <v>0</v>
      </c>
      <c r="WP21" s="322">
        <f>VLOOKUP($B21,'Sintesi (CFI-TS)'!$C$30:$AE$57,29,FALSE)</f>
        <v>0</v>
      </c>
      <c r="WQ21" s="322">
        <f>VLOOKUP($B21,'Sintesi (CFI-TS)'!$C$30:$AE$57,29,FALSE)</f>
        <v>0</v>
      </c>
      <c r="WR21" s="322">
        <f>VLOOKUP($B21,'Sintesi (CFI-TS)'!$C$30:$AE$57,29,FALSE)</f>
        <v>0</v>
      </c>
      <c r="WS21" s="322">
        <f>VLOOKUP($B21,'Sintesi (CFI-TS)'!$C$30:$AE$57,29,FALSE)</f>
        <v>0</v>
      </c>
      <c r="WT21" s="322">
        <f>VLOOKUP($B21,'Sintesi (CFI-TS)'!$C$30:$AE$57,29,FALSE)</f>
        <v>0</v>
      </c>
      <c r="WU21" s="322">
        <f>VLOOKUP($B21,'Sintesi (CFI-TS)'!$C$30:$AE$57,29,FALSE)</f>
        <v>0</v>
      </c>
      <c r="WV21" s="322">
        <f>VLOOKUP($B21,'Sintesi (CFI-TS)'!$C$30:$AE$57,29,FALSE)</f>
        <v>0</v>
      </c>
      <c r="WW21" s="322">
        <f>VLOOKUP($B21,'Sintesi (CFI-TS)'!$C$30:$AE$57,29,FALSE)</f>
        <v>0</v>
      </c>
      <c r="WX21" s="322">
        <f>VLOOKUP($B21,'Sintesi (CFI-TS)'!$C$30:$AE$57,29,FALSE)</f>
        <v>0</v>
      </c>
      <c r="WY21" s="322">
        <f>VLOOKUP($B21,'Sintesi (CFI-TS)'!$C$30:$AE$57,29,FALSE)</f>
        <v>0</v>
      </c>
      <c r="WZ21" s="322">
        <f>VLOOKUP($B21,'Sintesi (CFI-TS)'!$C$30:$AE$57,29,FALSE)</f>
        <v>0</v>
      </c>
      <c r="XA21" s="322">
        <f>VLOOKUP($B21,'Sintesi (CFI-TS)'!$C$30:$AE$57,29,FALSE)</f>
        <v>0</v>
      </c>
      <c r="XB21" s="322">
        <f>VLOOKUP($B21,'Sintesi (CFI-TS)'!$C$30:$AE$57,29,FALSE)</f>
        <v>0</v>
      </c>
      <c r="XC21" s="322">
        <f>VLOOKUP($B21,'Sintesi (CFI-TS)'!$C$30:$AE$57,29,FALSE)</f>
        <v>0</v>
      </c>
      <c r="XD21" s="322">
        <f>VLOOKUP($B21,'Sintesi (CFI-TS)'!$C$30:$AE$57,29,FALSE)</f>
        <v>0</v>
      </c>
      <c r="XE21" s="322">
        <f>VLOOKUP($B21,'Sintesi (CFI-TS)'!$C$30:$AE$57,29,FALSE)</f>
        <v>0</v>
      </c>
      <c r="XF21" s="322">
        <f>VLOOKUP($B21,'Sintesi (CFI-TS)'!$C$30:$AE$57,29,FALSE)</f>
        <v>0</v>
      </c>
      <c r="XG21" s="322">
        <f>VLOOKUP($B21,'Sintesi (CFI-TS)'!$C$30:$AE$57,29,FALSE)</f>
        <v>0</v>
      </c>
      <c r="XH21" s="322">
        <f>VLOOKUP($B21,'Sintesi (CFI-TS)'!$C$30:$AE$57,29,FALSE)</f>
        <v>0</v>
      </c>
      <c r="XI21" s="322">
        <f>VLOOKUP($B21,'Sintesi (CFI-TS)'!$C$30:$AE$57,29,FALSE)</f>
        <v>0</v>
      </c>
      <c r="XJ21" s="322">
        <f>VLOOKUP($B21,'Sintesi (CFI-TS)'!$C$30:$AE$57,29,FALSE)</f>
        <v>0</v>
      </c>
      <c r="XK21" s="322">
        <f>VLOOKUP($B21,'Sintesi (CFI-TS)'!$C$30:$AE$57,29,FALSE)</f>
        <v>0</v>
      </c>
      <c r="XL21" s="322">
        <f>VLOOKUP($B21,'Sintesi (CFI-TS)'!$C$30:$AE$57,29,FALSE)</f>
        <v>0</v>
      </c>
      <c r="XM21" s="322">
        <f>VLOOKUP($B21,'Sintesi (CFI-TS)'!$C$30:$AE$57,29,FALSE)</f>
        <v>0</v>
      </c>
      <c r="XN21" s="322">
        <f>VLOOKUP($B21,'Sintesi (CFI-TS)'!$C$30:$AE$57,29,FALSE)</f>
        <v>0</v>
      </c>
      <c r="XO21" s="322">
        <f>VLOOKUP($B21,'Sintesi (CFI-TS)'!$C$30:$AE$57,29,FALSE)</f>
        <v>0</v>
      </c>
      <c r="XP21" s="322">
        <f>VLOOKUP($B21,'Sintesi (CFI-TS)'!$C$30:$AE$57,29,FALSE)</f>
        <v>0</v>
      </c>
      <c r="XQ21" s="322">
        <f>VLOOKUP($B21,'Sintesi (CFI-TS)'!$C$30:$AE$57,29,FALSE)</f>
        <v>0</v>
      </c>
      <c r="XR21" s="322">
        <f>VLOOKUP($B21,'Sintesi (CFI-TS)'!$C$30:$AE$57,29,FALSE)</f>
        <v>0</v>
      </c>
      <c r="XS21" s="322">
        <f>VLOOKUP($B21,'Sintesi (CFI-TS)'!$C$30:$AE$57,29,FALSE)</f>
        <v>0</v>
      </c>
      <c r="XT21" s="322">
        <f>VLOOKUP($B21,'Sintesi (CFI-TS)'!$C$30:$AE$57,29,FALSE)</f>
        <v>0</v>
      </c>
      <c r="XU21" s="322">
        <f>VLOOKUP($B21,'Sintesi (CFI-TS)'!$C$30:$AE$57,29,FALSE)</f>
        <v>0</v>
      </c>
      <c r="XV21" s="322">
        <f>VLOOKUP($B21,'Sintesi (CFI-TS)'!$C$30:$AE$57,29,FALSE)</f>
        <v>0</v>
      </c>
      <c r="XW21" s="322">
        <f>VLOOKUP($B21,'Sintesi (CFI-TS)'!$C$30:$AE$57,29,FALSE)</f>
        <v>0</v>
      </c>
      <c r="XX21" s="322">
        <f>VLOOKUP($B21,'Sintesi (CFI-TS)'!$C$30:$AE$57,29,FALSE)</f>
        <v>0</v>
      </c>
      <c r="XY21" s="322">
        <f>VLOOKUP($B21,'Sintesi (CFI-TS)'!$C$30:$AE$57,29,FALSE)</f>
        <v>0</v>
      </c>
      <c r="XZ21" s="322">
        <f>VLOOKUP($B21,'Sintesi (CFI-TS)'!$C$30:$AE$57,29,FALSE)</f>
        <v>0</v>
      </c>
      <c r="YA21" s="322">
        <f>VLOOKUP($B21,'Sintesi (CFI-TS)'!$C$30:$AE$57,29,FALSE)</f>
        <v>0</v>
      </c>
      <c r="YB21" s="322"/>
      <c r="YC21" s="322"/>
      <c r="YD21" s="322"/>
      <c r="YE21" s="501">
        <v>0</v>
      </c>
      <c r="YF21" s="501">
        <v>0</v>
      </c>
      <c r="YG21" s="501">
        <v>0</v>
      </c>
      <c r="YH21" s="501">
        <v>0</v>
      </c>
      <c r="YI21" s="501">
        <v>0</v>
      </c>
      <c r="YJ21" s="501">
        <v>0</v>
      </c>
      <c r="YK21" s="501">
        <v>0</v>
      </c>
      <c r="YL21" s="501">
        <v>0</v>
      </c>
      <c r="YM21" s="501">
        <v>0</v>
      </c>
      <c r="YN21" s="501">
        <v>0</v>
      </c>
      <c r="YO21" s="501">
        <v>0</v>
      </c>
      <c r="YP21" s="501">
        <v>0</v>
      </c>
      <c r="YQ21" s="501">
        <v>0</v>
      </c>
      <c r="YR21" s="501">
        <v>0</v>
      </c>
      <c r="YS21" s="501">
        <v>0</v>
      </c>
      <c r="YT21" s="501">
        <v>0</v>
      </c>
      <c r="YU21" s="501">
        <v>0</v>
      </c>
      <c r="YV21" s="501">
        <v>0</v>
      </c>
      <c r="YW21" s="501">
        <v>0</v>
      </c>
      <c r="YX21" s="501">
        <v>0</v>
      </c>
      <c r="YY21" s="501">
        <v>0</v>
      </c>
      <c r="YZ21" s="501">
        <v>0</v>
      </c>
      <c r="ZA21" s="501">
        <v>0</v>
      </c>
      <c r="ZB21" s="501">
        <f>VLOOKUP($B21,'Sintesi (CFI-TS)'!$C$30:$AE$57,22,FALSE)</f>
        <v>0</v>
      </c>
      <c r="ZC21" s="501">
        <f>VLOOKUP($B21,'Sintesi (CFI-TS)'!$C$30:$AE$57,22,FALSE)</f>
        <v>0</v>
      </c>
      <c r="ZD21" s="501">
        <f>VLOOKUP($B21,'Sintesi (CFI-TS)'!$C$30:$AE$57,22,FALSE)</f>
        <v>0</v>
      </c>
      <c r="ZE21" s="501">
        <f>VLOOKUP($B21,'Sintesi (CFI-TS)'!$C$30:$AE$57,22,FALSE)</f>
        <v>0</v>
      </c>
      <c r="ZF21" s="501">
        <f>VLOOKUP($B21,'Sintesi (CFI-TS)'!$C$30:$AE$57,22,FALSE)</f>
        <v>0</v>
      </c>
      <c r="ZG21" s="501">
        <f>VLOOKUP($B21,'Sintesi (CFI-TS)'!$C$30:$AE$57,22,FALSE)</f>
        <v>0</v>
      </c>
      <c r="ZH21" s="501">
        <f>VLOOKUP($B21,'Sintesi (CFI-TS)'!$C$30:$AE$57,22,FALSE)</f>
        <v>0</v>
      </c>
      <c r="ZI21" s="501">
        <f>VLOOKUP($B21,'Sintesi (CFI-TS)'!$C$30:$AE$57,22,FALSE)</f>
        <v>0</v>
      </c>
      <c r="ZJ21" s="501">
        <f>VLOOKUP($B21,'Sintesi (CFI-TS)'!$C$30:$AE$57,22,FALSE)</f>
        <v>0</v>
      </c>
      <c r="ZK21" s="501">
        <f>VLOOKUP($B21,'Sintesi (CFI-TS)'!$C$30:$AE$57,22,FALSE)</f>
        <v>0</v>
      </c>
      <c r="ZL21" s="501">
        <f>VLOOKUP($B21,'Sintesi (CFI-TS)'!$C$30:$AE$57,22,FALSE)</f>
        <v>0</v>
      </c>
      <c r="ZM21" s="501">
        <f>VLOOKUP($B21,'Sintesi (CFI-TS)'!$C$30:$AE$57,22,FALSE)</f>
        <v>0</v>
      </c>
      <c r="ZN21" s="501">
        <f>VLOOKUP($B21,'Sintesi (CFI-TS)'!$C$30:$AE$57,22,FALSE)</f>
        <v>0</v>
      </c>
      <c r="ZO21" s="501">
        <f>VLOOKUP($B21,'Sintesi (CFI-TS)'!$C$30:$AE$57,22,FALSE)</f>
        <v>0</v>
      </c>
      <c r="ZP21" s="501">
        <f>VLOOKUP($B21,'Sintesi (CFI-TS)'!$C$30:$AE$57,22,FALSE)</f>
        <v>0</v>
      </c>
      <c r="ZQ21" s="501">
        <f>VLOOKUP($B21,'Sintesi (CFI-TS)'!$C$30:$AE$57,22,FALSE)</f>
        <v>0</v>
      </c>
      <c r="ZR21" s="501">
        <f>VLOOKUP($B21,'Sintesi (CFI-TS)'!$C$30:$AE$57,22,FALSE)</f>
        <v>0</v>
      </c>
      <c r="ZS21" s="501">
        <f>VLOOKUP($B21,'Sintesi (CFI-TS)'!$C$30:$AE$57,22,FALSE)</f>
        <v>0</v>
      </c>
      <c r="ZT21" s="501">
        <f>VLOOKUP($B21,'Sintesi (CFI-TS)'!$C$30:$AE$57,22,FALSE)</f>
        <v>0</v>
      </c>
      <c r="ZU21" s="501">
        <f>VLOOKUP($B21,'Sintesi (CFI-TS)'!$C$30:$AE$57,22,FALSE)</f>
        <v>0</v>
      </c>
      <c r="ZV21" s="501">
        <f>VLOOKUP($B21,'Sintesi (CFI-TS)'!$C$30:$AE$57,22,FALSE)</f>
        <v>0</v>
      </c>
      <c r="ZW21" s="501">
        <f>VLOOKUP($B21,'Sintesi (CFI-TS)'!$C$30:$AE$57,22,FALSE)</f>
        <v>0</v>
      </c>
      <c r="ZX21" s="501">
        <f>VLOOKUP($B21,'Sintesi (CFI-TS)'!$C$30:$AE$57,22,FALSE)</f>
        <v>0</v>
      </c>
      <c r="ZY21" s="501">
        <f>VLOOKUP($B21,'Sintesi (CFI-TS)'!$C$30:$AE$57,22,FALSE)</f>
        <v>0</v>
      </c>
      <c r="ZZ21" s="501">
        <f>VLOOKUP($B21,'Sintesi (CFI-TS)'!$C$30:$AE$57,22,FALSE)</f>
        <v>0</v>
      </c>
      <c r="AAA21" s="501">
        <f>VLOOKUP($B21,'Sintesi (CFI-TS)'!$C$30:$AE$57,22,FALSE)</f>
        <v>0</v>
      </c>
      <c r="AAB21" s="501">
        <f>VLOOKUP($B21,'Sintesi (CFI-TS)'!$C$30:$AE$57,22,FALSE)</f>
        <v>0</v>
      </c>
      <c r="AAC21" s="501">
        <f>VLOOKUP($B21,'Sintesi (CFI-TS)'!$C$30:$AE$57,22,FALSE)</f>
        <v>0</v>
      </c>
      <c r="AAD21" s="501">
        <f>VLOOKUP($B21,'Sintesi (CFI-TS)'!$C$30:$AE$57,22,FALSE)</f>
        <v>0</v>
      </c>
      <c r="AAE21" s="501">
        <f>VLOOKUP($B21,'Sintesi (CFI-TS)'!$C$30:$AE$57,22,FALSE)</f>
        <v>0</v>
      </c>
      <c r="AAF21" s="501">
        <f>VLOOKUP($B21,'Sintesi (CFI-TS)'!$C$30:$AE$57,22,FALSE)</f>
        <v>0</v>
      </c>
      <c r="AAG21" s="501">
        <f>VLOOKUP($B21,'Sintesi (CFI-TS)'!$C$30:$AE$57,22,FALSE)</f>
        <v>0</v>
      </c>
      <c r="AAH21" s="501">
        <f>VLOOKUP($B21,'Sintesi (CFI-TS)'!$C$30:$AE$57,22,FALSE)</f>
        <v>0</v>
      </c>
      <c r="AAI21" s="501">
        <f>VLOOKUP($B21,'Sintesi (CFI-TS)'!$C$30:$AE$57,22,FALSE)</f>
        <v>0</v>
      </c>
      <c r="AAJ21" s="501">
        <f>VLOOKUP($B21,'Sintesi (CFI-TS)'!$C$30:$AE$57,22,FALSE)</f>
        <v>0</v>
      </c>
      <c r="AAK21" s="501">
        <f>VLOOKUP($B21,'Sintesi (CFI-TS)'!$C$30:$AE$57,22,FALSE)</f>
        <v>0</v>
      </c>
      <c r="AAL21" s="501">
        <f>VLOOKUP($B21,'Sintesi (CFI-TS)'!$C$30:$AE$57,22,FALSE)</f>
        <v>0</v>
      </c>
      <c r="AAM21" s="501">
        <f>VLOOKUP($B21,'Sintesi (CFI-TS)'!$C$30:$AE$57,22,FALSE)</f>
        <v>0</v>
      </c>
      <c r="AAN21" s="501">
        <f>VLOOKUP($B21,'Sintesi (CFI-TS)'!$C$30:$AE$57,22,FALSE)</f>
        <v>0</v>
      </c>
      <c r="AAO21" s="501">
        <f>VLOOKUP($B21,'Sintesi (CFI-TS)'!$C$30:$AE$57,22,FALSE)</f>
        <v>0</v>
      </c>
      <c r="AAP21" s="501">
        <f>VLOOKUP($B21,'Sintesi (CFI-TS)'!$C$30:$AE$57,22,FALSE)</f>
        <v>0</v>
      </c>
      <c r="AAQ21" s="501">
        <f>VLOOKUP($B21,'Sintesi (CFI-TS)'!$C$30:$AE$57,22,FALSE)</f>
        <v>0</v>
      </c>
      <c r="AAR21" s="501">
        <f>VLOOKUP($B21,'Sintesi (CFI-TS)'!$C$30:$AE$57,22,FALSE)</f>
        <v>0</v>
      </c>
      <c r="AAS21" s="501">
        <f>VLOOKUP($B21,'Sintesi (CFI-TS)'!$C$30:$AE$57,22,FALSE)</f>
        <v>0</v>
      </c>
      <c r="AAT21" s="501">
        <f>VLOOKUP($B21,'Sintesi (CFI-TS)'!$C$30:$AE$57,22,FALSE)</f>
        <v>0</v>
      </c>
      <c r="AAU21" s="501">
        <f>VLOOKUP($B21,'Sintesi (CFI-TS)'!$C$30:$AE$57,22,FALSE)</f>
        <v>0</v>
      </c>
      <c r="AAV21" s="501">
        <f>VLOOKUP($B21,'Sintesi (CFI-TS)'!$C$30:$AE$57,22,FALSE)</f>
        <v>0</v>
      </c>
      <c r="AAW21" s="501">
        <f>VLOOKUP($B21,'Sintesi (CFI-TS)'!$C$30:$AE$57,22,FALSE)</f>
        <v>0</v>
      </c>
      <c r="AAX21" s="501">
        <f>VLOOKUP($B21,'Sintesi (CFI-TS)'!$C$30:$AE$57,22,FALSE)</f>
        <v>0</v>
      </c>
      <c r="AAY21" s="501">
        <f>VLOOKUP($B21,'Sintesi (CFI-TS)'!$C$30:$AE$57,22,FALSE)</f>
        <v>0</v>
      </c>
      <c r="AAZ21" s="501">
        <f>VLOOKUP($B21,'Sintesi (CFI-TS)'!$C$30:$AE$57,22,FALSE)</f>
        <v>0</v>
      </c>
      <c r="ABA21" s="501">
        <f>VLOOKUP($B21,'Sintesi (CFI-TS)'!$C$30:$AE$57,22,FALSE)</f>
        <v>0</v>
      </c>
      <c r="ABB21" s="501">
        <f>VLOOKUP($B21,'Sintesi (CFI-TS)'!$C$30:$AE$57,22,FALSE)</f>
        <v>0</v>
      </c>
      <c r="ABC21" s="501">
        <f>VLOOKUP($B21,'Sintesi (CFI-TS)'!$C$30:$AE$57,22,FALSE)</f>
        <v>0</v>
      </c>
      <c r="ABD21" s="501">
        <f>VLOOKUP($B21,'Sintesi (CFI-TS)'!$C$30:$AE$57,22,FALSE)</f>
        <v>0</v>
      </c>
      <c r="ABE21" s="501">
        <f>VLOOKUP($B21,'Sintesi (CFI-TS)'!$C$30:$AE$57,22,FALSE)</f>
        <v>0</v>
      </c>
      <c r="ABF21" s="501">
        <f>VLOOKUP($B21,'Sintesi (CFI-TS)'!$C$30:$AE$57,22,FALSE)</f>
        <v>0</v>
      </c>
      <c r="ABG21" s="501">
        <f>VLOOKUP($B21,'Sintesi (CFI-TS)'!$C$30:$AE$57,22,FALSE)</f>
        <v>0</v>
      </c>
      <c r="ABH21" s="501">
        <f>VLOOKUP($B21,'Sintesi (CFI-TS)'!$C$30:$AE$57,22,FALSE)</f>
        <v>0</v>
      </c>
      <c r="ABI21" s="501">
        <f>VLOOKUP($B21,'Sintesi (CFI-TS)'!$C$30:$AE$57,22,FALSE)</f>
        <v>0</v>
      </c>
      <c r="ABJ21" s="501">
        <f>VLOOKUP($B21,'Sintesi (CFI-TS)'!$C$30:$AE$57,22,FALSE)</f>
        <v>0</v>
      </c>
      <c r="ABK21" s="501">
        <f>VLOOKUP($B21,'Sintesi (CFI-TS)'!$C$30:$AE$57,22,FALSE)</f>
        <v>0</v>
      </c>
      <c r="ABL21" s="501">
        <f>VLOOKUP($B21,'Sintesi (CFI-TS)'!$C$30:$AE$57,22,FALSE)</f>
        <v>0</v>
      </c>
      <c r="ABM21" s="501">
        <f>VLOOKUP($B21,'Sintesi (CFI-TS)'!$C$30:$AE$57,22,FALSE)</f>
        <v>0</v>
      </c>
      <c r="ABN21" s="501">
        <f>VLOOKUP($B21,'Sintesi (CFI-TS)'!$C$30:$AE$57,22,FALSE)</f>
        <v>0</v>
      </c>
      <c r="ABO21" s="501">
        <f>VLOOKUP($B21,'Sintesi (CFI-TS)'!$C$30:$AE$57,22,FALSE)</f>
        <v>0</v>
      </c>
      <c r="ABP21" s="501">
        <f>VLOOKUP($B21,'Sintesi (CFI-TS)'!$C$30:$AE$57,22,FALSE)</f>
        <v>0</v>
      </c>
      <c r="ABQ21" s="501">
        <f>VLOOKUP($B21,'Sintesi (CFI-TS)'!$C$30:$AE$57,22,FALSE)</f>
        <v>0</v>
      </c>
      <c r="ABR21" s="501">
        <f>VLOOKUP($B21,'Sintesi (CFI-TS)'!$C$30:$AE$57,22,FALSE)</f>
        <v>0</v>
      </c>
      <c r="ABS21" s="501">
        <f>VLOOKUP($B21,'Sintesi (CFI-TS)'!$C$30:$AE$57,22,FALSE)</f>
        <v>0</v>
      </c>
      <c r="ABT21" s="501">
        <f>VLOOKUP($B21,'Sintesi (CFI-TS)'!$C$30:$AE$57,22,FALSE)</f>
        <v>0</v>
      </c>
      <c r="ABU21" s="501">
        <f>VLOOKUP($B21,'Sintesi (CFI-TS)'!$C$30:$AE$57,22,FALSE)</f>
        <v>0</v>
      </c>
      <c r="ABV21" s="501">
        <f>VLOOKUP($B21,'Sintesi (CFI-TS)'!$C$30:$AE$57,22,FALSE)</f>
        <v>0</v>
      </c>
      <c r="ABW21" s="501">
        <f>VLOOKUP($B21,'Sintesi (CFI-TS)'!$C$30:$AE$57,22,FALSE)</f>
        <v>0</v>
      </c>
      <c r="ABX21" s="501">
        <f>VLOOKUP($B21,'Sintesi (CFI-TS)'!$C$30:$AE$57,22,FALSE)</f>
        <v>0</v>
      </c>
      <c r="ABY21" s="501">
        <f>VLOOKUP($B21,'Sintesi (CFI-TS)'!$C$30:$AE$57,22,FALSE)</f>
        <v>0</v>
      </c>
      <c r="ABZ21" s="501">
        <f>VLOOKUP($B21,'Sintesi (CFI-TS)'!$C$30:$AE$57,22,FALSE)</f>
        <v>0</v>
      </c>
      <c r="ACA21" s="501">
        <f>VLOOKUP($B21,'Sintesi (CFI-TS)'!$C$30:$AE$57,22,FALSE)</f>
        <v>0</v>
      </c>
      <c r="ACB21" s="501">
        <f>VLOOKUP($B21,'Sintesi (CFI-TS)'!$C$30:$AE$57,22,FALSE)</f>
        <v>0</v>
      </c>
      <c r="ACC21" s="501">
        <f>VLOOKUP($B21,'Sintesi (CFI-TS)'!$C$30:$AE$57,22,FALSE)</f>
        <v>0</v>
      </c>
      <c r="ACD21" s="501">
        <f>VLOOKUP($B21,'Sintesi (CFI-TS)'!$C$30:$AE$57,22,FALSE)</f>
        <v>0</v>
      </c>
      <c r="ACE21" s="501"/>
      <c r="ACF21" s="501"/>
      <c r="ACG21" s="501"/>
      <c r="ACH21" s="86"/>
      <c r="ACI21" s="88">
        <v>0</v>
      </c>
      <c r="ACJ21" s="89">
        <v>43271</v>
      </c>
      <c r="ACK21" s="89">
        <v>43315</v>
      </c>
      <c r="ACL21" s="80">
        <v>4</v>
      </c>
      <c r="ACM21" s="80">
        <v>4</v>
      </c>
      <c r="ACN21" s="80">
        <v>4</v>
      </c>
      <c r="ACO21" s="80">
        <v>4</v>
      </c>
      <c r="ACP21" s="80">
        <v>4</v>
      </c>
      <c r="ACQ21" s="80">
        <v>5</v>
      </c>
      <c r="ACR21" s="80">
        <v>5</v>
      </c>
      <c r="ACS21" s="80">
        <v>5</v>
      </c>
      <c r="ACT21" s="80">
        <v>5</v>
      </c>
      <c r="ACU21" s="80">
        <v>5</v>
      </c>
      <c r="ACV21" s="80">
        <v>5</v>
      </c>
      <c r="ACW21" s="80">
        <v>5</v>
      </c>
      <c r="ACX21" s="80">
        <v>6</v>
      </c>
      <c r="ACY21" s="80">
        <v>6</v>
      </c>
      <c r="ACZ21" s="80">
        <v>6</v>
      </c>
      <c r="ADA21" s="80">
        <v>6</v>
      </c>
      <c r="ADB21" s="80">
        <v>7</v>
      </c>
      <c r="ADC21" s="80">
        <v>7</v>
      </c>
      <c r="ADD21" s="80">
        <v>7</v>
      </c>
      <c r="ADE21" s="80">
        <v>7</v>
      </c>
      <c r="ADF21" s="80">
        <v>8</v>
      </c>
      <c r="ADG21" s="80">
        <v>8</v>
      </c>
      <c r="ADH21" s="80">
        <v>8</v>
      </c>
      <c r="ADI21" s="80">
        <v>8</v>
      </c>
      <c r="ADJ21" s="80">
        <v>8</v>
      </c>
      <c r="ADK21" s="80">
        <v>8</v>
      </c>
      <c r="ADL21" s="80">
        <v>8</v>
      </c>
      <c r="ADM21" s="80">
        <v>8</v>
      </c>
      <c r="ADN21" s="80">
        <v>8</v>
      </c>
      <c r="ADO21" s="80">
        <v>8</v>
      </c>
      <c r="ADP21" s="80">
        <v>8</v>
      </c>
      <c r="ADQ21" s="80">
        <v>8</v>
      </c>
      <c r="ADR21" s="80">
        <v>8</v>
      </c>
      <c r="ADS21" s="80">
        <v>8</v>
      </c>
      <c r="ADT21" s="80">
        <v>8</v>
      </c>
      <c r="ADU21" s="80">
        <v>8</v>
      </c>
      <c r="ADV21" s="80">
        <v>8</v>
      </c>
      <c r="ADW21" s="80">
        <v>8</v>
      </c>
      <c r="ADX21" s="80">
        <v>8</v>
      </c>
      <c r="ADY21" s="80">
        <v>8</v>
      </c>
      <c r="ADZ21" s="80">
        <v>8</v>
      </c>
      <c r="AEA21" s="80">
        <v>8</v>
      </c>
      <c r="AEB21" s="80">
        <v>8</v>
      </c>
      <c r="AEC21" s="80">
        <v>8</v>
      </c>
      <c r="AED21" s="80">
        <v>8</v>
      </c>
      <c r="AEE21" s="80">
        <v>0</v>
      </c>
      <c r="AEF21" s="80">
        <v>0</v>
      </c>
      <c r="AEG21" s="80">
        <v>0</v>
      </c>
      <c r="AEH21" s="80">
        <v>0</v>
      </c>
      <c r="AEI21" s="80">
        <v>0</v>
      </c>
      <c r="AEJ21" s="80">
        <v>0</v>
      </c>
      <c r="AEK21" s="80">
        <v>0</v>
      </c>
      <c r="AEL21" s="80">
        <v>0</v>
      </c>
      <c r="AEM21" s="80">
        <v>0</v>
      </c>
      <c r="AEN21" s="80">
        <v>0</v>
      </c>
      <c r="AEO21" s="80">
        <v>0</v>
      </c>
      <c r="AEP21" s="80">
        <v>0</v>
      </c>
      <c r="AEQ21" s="80">
        <v>0</v>
      </c>
      <c r="AER21" s="80">
        <v>0</v>
      </c>
      <c r="AES21" s="80">
        <v>0</v>
      </c>
      <c r="AET21" s="80">
        <v>0</v>
      </c>
      <c r="AEU21" s="80">
        <v>0</v>
      </c>
      <c r="AEV21" s="80">
        <v>0</v>
      </c>
      <c r="AEW21" s="80">
        <v>0</v>
      </c>
      <c r="AEX21" s="80">
        <v>0</v>
      </c>
      <c r="AEY21" s="80">
        <v>0</v>
      </c>
      <c r="AEZ21" s="80">
        <v>0</v>
      </c>
      <c r="AFA21" s="80">
        <v>0</v>
      </c>
      <c r="AFB21" s="80">
        <v>0</v>
      </c>
      <c r="AFC21" s="80">
        <v>0</v>
      </c>
      <c r="AFD21" s="80">
        <v>0</v>
      </c>
      <c r="AFE21" s="80">
        <v>0</v>
      </c>
      <c r="AFF21" s="80">
        <v>0</v>
      </c>
      <c r="AFG21" s="80">
        <v>0</v>
      </c>
      <c r="AFH21" s="80">
        <v>0</v>
      </c>
      <c r="AFI21" s="80">
        <v>0</v>
      </c>
      <c r="AFJ21" s="80">
        <v>0</v>
      </c>
      <c r="AFK21" s="80">
        <v>0</v>
      </c>
      <c r="AFL21" s="80">
        <v>0</v>
      </c>
      <c r="AFM21" s="80">
        <v>0</v>
      </c>
      <c r="AFN21" s="80">
        <v>0</v>
      </c>
      <c r="AFO21" s="80">
        <v>0</v>
      </c>
      <c r="AFP21" s="80">
        <v>0</v>
      </c>
      <c r="AFQ21" s="80">
        <v>0</v>
      </c>
      <c r="AFR21" s="80">
        <v>0</v>
      </c>
      <c r="AFS21" s="80">
        <v>0</v>
      </c>
      <c r="AFT21" s="80">
        <v>0</v>
      </c>
      <c r="AFU21" s="80">
        <v>0</v>
      </c>
      <c r="AFV21" s="80">
        <v>0</v>
      </c>
      <c r="AFW21" s="80">
        <v>0</v>
      </c>
      <c r="AFX21" s="80">
        <v>0</v>
      </c>
      <c r="AFY21" s="80">
        <v>0</v>
      </c>
      <c r="AFZ21" s="80">
        <v>0</v>
      </c>
      <c r="AGA21" s="80">
        <v>0</v>
      </c>
      <c r="AGB21" s="80">
        <v>0</v>
      </c>
      <c r="AGC21" s="80">
        <v>0</v>
      </c>
      <c r="AGD21" s="80">
        <v>0</v>
      </c>
      <c r="AGE21" s="80">
        <v>0</v>
      </c>
      <c r="AGF21" s="80">
        <v>0</v>
      </c>
      <c r="AGG21" s="80">
        <v>0</v>
      </c>
      <c r="AGH21" s="80">
        <v>0</v>
      </c>
      <c r="AGI21" s="80"/>
      <c r="AGJ21" s="80"/>
      <c r="AGK21" s="80"/>
      <c r="AGL21" s="80"/>
      <c r="AGM21" s="80"/>
    </row>
    <row r="22" spans="1:871" s="104" customFormat="1">
      <c r="A22" s="74" t="str">
        <f>IF('Sintesi (CFI-TS)'!B46&lt;&gt;"",'Sintesi (CFI-TS)'!B46,"")</f>
        <v>P59-Deploy &amp; Change CRMT</v>
      </c>
      <c r="B22" s="145" t="str">
        <f>IF('Sintesi (CFI-TS)'!C46&lt;&gt;"",'Sintesi (CFI-TS)'!C46,"")</f>
        <v>AO004511_YYY74</v>
      </c>
      <c r="C22" s="74" t="str">
        <f>IF('Sintesi (CFI-TS)'!N46&lt;&gt;"",'Sintesi (CFI-TS)'!N46,"")</f>
        <v>Variazione Indirizzo Fatturazione</v>
      </c>
      <c r="D22" s="75">
        <f>'Sintesi (CFI-TS)'!W46</f>
        <v>0</v>
      </c>
      <c r="E22" s="75">
        <f>'Sintesi (CFI-TS)'!X46</f>
        <v>0</v>
      </c>
      <c r="F22" s="75">
        <f>'Sintesi (CFI-TS)'!Y46</f>
        <v>0</v>
      </c>
      <c r="G22" s="175">
        <v>1</v>
      </c>
      <c r="H22" s="183">
        <v>43271</v>
      </c>
      <c r="I22" s="183">
        <v>43315</v>
      </c>
      <c r="J22" s="78">
        <f t="shared" si="123"/>
        <v>33</v>
      </c>
      <c r="K22" s="78">
        <v>0</v>
      </c>
      <c r="L22" s="79">
        <f t="shared" si="122"/>
        <v>0</v>
      </c>
      <c r="M22" s="80">
        <v>0</v>
      </c>
      <c r="N22" s="80">
        <v>0</v>
      </c>
      <c r="O22" s="80">
        <v>0</v>
      </c>
      <c r="P22" s="80">
        <v>0</v>
      </c>
      <c r="Q22" s="80">
        <v>0</v>
      </c>
      <c r="R22" s="80">
        <v>0</v>
      </c>
      <c r="S22" s="80">
        <v>0</v>
      </c>
      <c r="T22" s="80">
        <v>0</v>
      </c>
      <c r="U22" s="80">
        <v>0</v>
      </c>
      <c r="V22" s="80">
        <v>0</v>
      </c>
      <c r="W22" s="80">
        <v>0</v>
      </c>
      <c r="X22" s="80">
        <v>0</v>
      </c>
      <c r="Y22" s="80">
        <v>0</v>
      </c>
      <c r="Z22" s="80">
        <v>0</v>
      </c>
      <c r="AA22" s="80">
        <v>0</v>
      </c>
      <c r="AB22" s="80">
        <v>0</v>
      </c>
      <c r="AC22" s="80">
        <v>0</v>
      </c>
      <c r="AD22" s="80">
        <v>0</v>
      </c>
      <c r="AE22" s="80">
        <v>0</v>
      </c>
      <c r="AF22" s="80">
        <v>0</v>
      </c>
      <c r="AG22" s="80">
        <v>0</v>
      </c>
      <c r="AH22" s="80">
        <v>0</v>
      </c>
      <c r="AI22" s="80">
        <v>0</v>
      </c>
      <c r="AJ22" s="80">
        <v>0</v>
      </c>
      <c r="AK22" s="80">
        <v>0</v>
      </c>
      <c r="AL22" s="80">
        <v>0</v>
      </c>
      <c r="AM22" s="80">
        <v>0</v>
      </c>
      <c r="AN22" s="80">
        <v>0</v>
      </c>
      <c r="AO22" s="80">
        <v>0</v>
      </c>
      <c r="AP22" s="80">
        <v>0</v>
      </c>
      <c r="AQ22" s="80">
        <v>0</v>
      </c>
      <c r="AR22" s="80">
        <v>0</v>
      </c>
      <c r="AS22" s="80">
        <v>0</v>
      </c>
      <c r="AT22" s="80">
        <v>0</v>
      </c>
      <c r="AU22" s="80">
        <v>0</v>
      </c>
      <c r="AV22" s="80">
        <v>0</v>
      </c>
      <c r="AW22" s="80">
        <v>0</v>
      </c>
      <c r="AX22" s="80">
        <v>0</v>
      </c>
      <c r="AY22" s="80">
        <v>0</v>
      </c>
      <c r="AZ22" s="80">
        <v>0</v>
      </c>
      <c r="BA22" s="80">
        <v>0</v>
      </c>
      <c r="BB22" s="80">
        <v>0</v>
      </c>
      <c r="BC22" s="80">
        <v>0</v>
      </c>
      <c r="BD22" s="80">
        <v>0</v>
      </c>
      <c r="BE22" s="80">
        <v>0</v>
      </c>
      <c r="BF22" s="80">
        <v>0</v>
      </c>
      <c r="BG22" s="80">
        <v>0</v>
      </c>
      <c r="BH22" s="80">
        <v>0</v>
      </c>
      <c r="BI22" s="80">
        <v>0</v>
      </c>
      <c r="BJ22" s="80">
        <v>0</v>
      </c>
      <c r="BK22" s="80">
        <v>0</v>
      </c>
      <c r="BL22" s="80">
        <v>0</v>
      </c>
      <c r="BM22" s="80">
        <v>0</v>
      </c>
      <c r="BN22" s="80">
        <v>0</v>
      </c>
      <c r="BO22" s="80">
        <v>0</v>
      </c>
      <c r="BP22" s="80">
        <v>0</v>
      </c>
      <c r="BQ22" s="80">
        <v>0</v>
      </c>
      <c r="BR22" s="80">
        <v>0</v>
      </c>
      <c r="BS22" s="80">
        <v>0</v>
      </c>
      <c r="BT22" s="80">
        <v>0</v>
      </c>
      <c r="BU22" s="80">
        <v>0</v>
      </c>
      <c r="BV22" s="80">
        <v>0</v>
      </c>
      <c r="BW22" s="80">
        <v>0</v>
      </c>
      <c r="BX22" s="80">
        <v>0</v>
      </c>
      <c r="BY22" s="80">
        <v>0</v>
      </c>
      <c r="BZ22" s="80">
        <v>0</v>
      </c>
      <c r="CA22" s="80">
        <v>0</v>
      </c>
      <c r="CB22" s="80">
        <v>0</v>
      </c>
      <c r="CC22" s="80">
        <v>0</v>
      </c>
      <c r="CD22" s="80">
        <v>0</v>
      </c>
      <c r="CE22" s="80">
        <v>0</v>
      </c>
      <c r="CF22" s="80">
        <v>0</v>
      </c>
      <c r="CG22" s="80">
        <v>0</v>
      </c>
      <c r="CH22" s="80">
        <v>0</v>
      </c>
      <c r="CI22" s="80">
        <v>0</v>
      </c>
      <c r="CJ22" s="80">
        <v>0</v>
      </c>
      <c r="CK22" s="80">
        <v>0</v>
      </c>
      <c r="CL22" s="80">
        <v>0</v>
      </c>
      <c r="CM22" s="80">
        <v>0</v>
      </c>
      <c r="CN22" s="80">
        <v>0</v>
      </c>
      <c r="CO22" s="80">
        <v>0</v>
      </c>
      <c r="CP22" s="80">
        <v>0</v>
      </c>
      <c r="CQ22" s="80">
        <v>0</v>
      </c>
      <c r="CR22" s="80">
        <v>0</v>
      </c>
      <c r="CS22" s="80">
        <v>0</v>
      </c>
      <c r="CT22" s="80">
        <v>0</v>
      </c>
      <c r="CU22" s="80">
        <v>0</v>
      </c>
      <c r="CV22" s="80">
        <v>0</v>
      </c>
      <c r="CW22" s="80">
        <v>0</v>
      </c>
      <c r="CX22" s="80">
        <v>0</v>
      </c>
      <c r="CY22" s="80">
        <v>0</v>
      </c>
      <c r="CZ22" s="80">
        <v>0</v>
      </c>
      <c r="DA22" s="80">
        <v>0</v>
      </c>
      <c r="DB22" s="80">
        <v>0</v>
      </c>
      <c r="DC22" s="80">
        <v>0</v>
      </c>
      <c r="DD22" s="80">
        <v>0</v>
      </c>
      <c r="DE22" s="80">
        <v>0</v>
      </c>
      <c r="DF22" s="80">
        <v>0</v>
      </c>
      <c r="DG22" s="80">
        <v>0</v>
      </c>
      <c r="DH22" s="80">
        <v>0</v>
      </c>
      <c r="DI22" s="80">
        <v>0</v>
      </c>
      <c r="DJ22" s="80"/>
      <c r="DK22" s="80"/>
      <c r="DL22" s="80"/>
      <c r="DM22" s="80"/>
      <c r="DN22" s="80"/>
      <c r="DO22" s="80"/>
      <c r="DP22" s="318">
        <v>0</v>
      </c>
      <c r="DQ22" s="318">
        <v>0</v>
      </c>
      <c r="DR22" s="318">
        <v>0</v>
      </c>
      <c r="DS22" s="318">
        <v>0</v>
      </c>
      <c r="DT22" s="318">
        <v>0</v>
      </c>
      <c r="DU22" s="318">
        <v>0</v>
      </c>
      <c r="DV22" s="318">
        <v>0</v>
      </c>
      <c r="DW22" s="318">
        <v>0</v>
      </c>
      <c r="DX22" s="318">
        <v>0</v>
      </c>
      <c r="DY22" s="318">
        <v>0</v>
      </c>
      <c r="DZ22" s="318">
        <v>0</v>
      </c>
      <c r="EA22" s="318">
        <v>0</v>
      </c>
      <c r="EB22" s="318">
        <v>0</v>
      </c>
      <c r="EC22" s="318">
        <v>0</v>
      </c>
      <c r="ED22" s="318">
        <v>0</v>
      </c>
      <c r="EE22" s="318">
        <v>0</v>
      </c>
      <c r="EF22" s="318">
        <v>0</v>
      </c>
      <c r="EG22" s="318">
        <v>0</v>
      </c>
      <c r="EH22" s="318">
        <v>0</v>
      </c>
      <c r="EI22" s="318">
        <v>0</v>
      </c>
      <c r="EJ22" s="318">
        <v>0</v>
      </c>
      <c r="EK22" s="318">
        <v>0</v>
      </c>
      <c r="EL22" s="318">
        <v>0</v>
      </c>
      <c r="EM22" s="318">
        <f>VLOOKUP($B22,'Sintesi (CFI-TS)'!$C$30:$AE$57,25,FALSE)</f>
        <v>0</v>
      </c>
      <c r="EN22" s="318">
        <f>VLOOKUP($B22,'Sintesi (CFI-TS)'!$C$30:$AE$57,25,FALSE)</f>
        <v>0</v>
      </c>
      <c r="EO22" s="318">
        <f>VLOOKUP($B22,'Sintesi (CFI-TS)'!$C$30:$AE$57,25,FALSE)</f>
        <v>0</v>
      </c>
      <c r="EP22" s="318">
        <f>VLOOKUP($B22,'Sintesi (CFI-TS)'!$C$30:$AE$57,25,FALSE)</f>
        <v>0</v>
      </c>
      <c r="EQ22" s="318">
        <f>VLOOKUP($B22,'Sintesi (CFI-TS)'!$C$30:$AE$57,25,FALSE)</f>
        <v>0</v>
      </c>
      <c r="ER22" s="318">
        <f>VLOOKUP($B22,'Sintesi (CFI-TS)'!$C$30:$AE$57,25,FALSE)</f>
        <v>0</v>
      </c>
      <c r="ES22" s="318">
        <f>VLOOKUP($B22,'Sintesi (CFI-TS)'!$C$30:$AE$57,25,FALSE)</f>
        <v>0</v>
      </c>
      <c r="ET22" s="318">
        <f>VLOOKUP($B22,'Sintesi (CFI-TS)'!$C$30:$AE$57,25,FALSE)</f>
        <v>0</v>
      </c>
      <c r="EU22" s="318">
        <f>VLOOKUP($B22,'Sintesi (CFI-TS)'!$C$30:$AE$57,25,FALSE)</f>
        <v>0</v>
      </c>
      <c r="EV22" s="318">
        <f>VLOOKUP($B22,'Sintesi (CFI-TS)'!$C$30:$AE$57,25,FALSE)</f>
        <v>0</v>
      </c>
      <c r="EW22" s="318">
        <f>VLOOKUP($B22,'Sintesi (CFI-TS)'!$C$30:$AE$57,25,FALSE)</f>
        <v>0</v>
      </c>
      <c r="EX22" s="318">
        <f>VLOOKUP($B22,'Sintesi (CFI-TS)'!$C$30:$AE$57,25,FALSE)</f>
        <v>0</v>
      </c>
      <c r="EY22" s="318">
        <f>VLOOKUP($B22,'Sintesi (CFI-TS)'!$C$30:$AE$57,25,FALSE)</f>
        <v>0</v>
      </c>
      <c r="EZ22" s="318">
        <f>VLOOKUP($B22,'Sintesi (CFI-TS)'!$C$30:$AE$57,25,FALSE)</f>
        <v>0</v>
      </c>
      <c r="FA22" s="318">
        <f>VLOOKUP($B22,'Sintesi (CFI-TS)'!$C$30:$AE$57,25,FALSE)</f>
        <v>0</v>
      </c>
      <c r="FB22" s="318">
        <f>VLOOKUP($B22,'Sintesi (CFI-TS)'!$C$30:$AE$57,25,FALSE)</f>
        <v>0</v>
      </c>
      <c r="FC22" s="318">
        <f>VLOOKUP($B22,'Sintesi (CFI-TS)'!$C$30:$AE$57,25,FALSE)</f>
        <v>0</v>
      </c>
      <c r="FD22" s="318">
        <f>VLOOKUP($B22,'Sintesi (CFI-TS)'!$C$30:$AE$57,25,FALSE)</f>
        <v>0</v>
      </c>
      <c r="FE22" s="318">
        <f>VLOOKUP($B22,'Sintesi (CFI-TS)'!$C$30:$AE$57,25,FALSE)</f>
        <v>0</v>
      </c>
      <c r="FF22" s="318">
        <f>VLOOKUP($B22,'Sintesi (CFI-TS)'!$C$30:$AE$57,25,FALSE)</f>
        <v>0</v>
      </c>
      <c r="FG22" s="318">
        <f>VLOOKUP($B22,'Sintesi (CFI-TS)'!$C$30:$AE$57,25,FALSE)</f>
        <v>0</v>
      </c>
      <c r="FH22" s="318">
        <f>VLOOKUP($B22,'Sintesi (CFI-TS)'!$C$30:$AE$57,25,FALSE)</f>
        <v>0</v>
      </c>
      <c r="FI22" s="318">
        <f>VLOOKUP($B22,'Sintesi (CFI-TS)'!$C$30:$AE$57,25,FALSE)</f>
        <v>0</v>
      </c>
      <c r="FJ22" s="318">
        <f>VLOOKUP($B22,'Sintesi (CFI-TS)'!$C$30:$AE$57,25,FALSE)</f>
        <v>0</v>
      </c>
      <c r="FK22" s="318">
        <f>VLOOKUP($B22,'Sintesi (CFI-TS)'!$C$30:$AE$57,25,FALSE)</f>
        <v>0</v>
      </c>
      <c r="FL22" s="318">
        <f>VLOOKUP($B22,'Sintesi (CFI-TS)'!$C$30:$AE$57,25,FALSE)</f>
        <v>0</v>
      </c>
      <c r="FM22" s="318">
        <f>VLOOKUP($B22,'Sintesi (CFI-TS)'!$C$30:$AE$57,25,FALSE)</f>
        <v>0</v>
      </c>
      <c r="FN22" s="318">
        <f>VLOOKUP($B22,'Sintesi (CFI-TS)'!$C$30:$AE$57,25,FALSE)</f>
        <v>0</v>
      </c>
      <c r="FO22" s="318">
        <f>VLOOKUP($B22,'Sintesi (CFI-TS)'!$C$30:$AE$57,25,FALSE)</f>
        <v>0</v>
      </c>
      <c r="FP22" s="318">
        <f>VLOOKUP($B22,'Sintesi (CFI-TS)'!$C$30:$AE$57,25,FALSE)</f>
        <v>0</v>
      </c>
      <c r="FQ22" s="318">
        <f>VLOOKUP($B22,'Sintesi (CFI-TS)'!$C$30:$AE$57,25,FALSE)</f>
        <v>0</v>
      </c>
      <c r="FR22" s="318">
        <f>VLOOKUP($B22,'Sintesi (CFI-TS)'!$C$30:$AE$57,25,FALSE)</f>
        <v>0</v>
      </c>
      <c r="FS22" s="318">
        <f>VLOOKUP($B22,'Sintesi (CFI-TS)'!$C$30:$AE$57,25,FALSE)</f>
        <v>0</v>
      </c>
      <c r="FT22" s="318">
        <f>VLOOKUP($B22,'Sintesi (CFI-TS)'!$C$30:$AE$57,25,FALSE)</f>
        <v>0</v>
      </c>
      <c r="FU22" s="318">
        <f>VLOOKUP($B22,'Sintesi (CFI-TS)'!$C$30:$AE$57,25,FALSE)</f>
        <v>0</v>
      </c>
      <c r="FV22" s="318">
        <f>VLOOKUP($B22,'Sintesi (CFI-TS)'!$C$30:$AE$57,25,FALSE)</f>
        <v>0</v>
      </c>
      <c r="FW22" s="318">
        <f>VLOOKUP($B22,'Sintesi (CFI-TS)'!$C$30:$AE$57,25,FALSE)</f>
        <v>0</v>
      </c>
      <c r="FX22" s="318">
        <f>VLOOKUP($B22,'Sintesi (CFI-TS)'!$C$30:$AE$57,25,FALSE)</f>
        <v>0</v>
      </c>
      <c r="FY22" s="318">
        <f>VLOOKUP($B22,'Sintesi (CFI-TS)'!$C$30:$AE$57,25,FALSE)</f>
        <v>0</v>
      </c>
      <c r="FZ22" s="318">
        <f>VLOOKUP($B22,'Sintesi (CFI-TS)'!$C$30:$AE$57,25,FALSE)</f>
        <v>0</v>
      </c>
      <c r="GA22" s="318">
        <f>VLOOKUP($B22,'Sintesi (CFI-TS)'!$C$30:$AE$57,25,FALSE)</f>
        <v>0</v>
      </c>
      <c r="GB22" s="318">
        <f>VLOOKUP($B22,'Sintesi (CFI-TS)'!$C$30:$AE$57,25,FALSE)</f>
        <v>0</v>
      </c>
      <c r="GC22" s="318">
        <f>VLOOKUP($B22,'Sintesi (CFI-TS)'!$C$30:$AE$57,25,FALSE)</f>
        <v>0</v>
      </c>
      <c r="GD22" s="318">
        <f>VLOOKUP($B22,'Sintesi (CFI-TS)'!$C$30:$AE$57,25,FALSE)</f>
        <v>0</v>
      </c>
      <c r="GE22" s="318">
        <f>VLOOKUP($B22,'Sintesi (CFI-TS)'!$C$30:$AE$57,25,FALSE)</f>
        <v>0</v>
      </c>
      <c r="GF22" s="318">
        <f>VLOOKUP($B22,'Sintesi (CFI-TS)'!$C$30:$AE$57,25,FALSE)</f>
        <v>0</v>
      </c>
      <c r="GG22" s="318">
        <f>VLOOKUP($B22,'Sintesi (CFI-TS)'!$C$30:$AE$57,25,FALSE)</f>
        <v>0</v>
      </c>
      <c r="GH22" s="318">
        <f>VLOOKUP($B22,'Sintesi (CFI-TS)'!$C$30:$AE$57,25,FALSE)</f>
        <v>0</v>
      </c>
      <c r="GI22" s="318">
        <f>VLOOKUP($B22,'Sintesi (CFI-TS)'!$C$30:$AE$57,25,FALSE)</f>
        <v>0</v>
      </c>
      <c r="GJ22" s="318">
        <f>VLOOKUP($B22,'Sintesi (CFI-TS)'!$C$30:$AE$57,25,FALSE)</f>
        <v>0</v>
      </c>
      <c r="GK22" s="318">
        <f>VLOOKUP($B22,'Sintesi (CFI-TS)'!$C$30:$AE$57,25,FALSE)</f>
        <v>0</v>
      </c>
      <c r="GL22" s="318">
        <f>VLOOKUP($B22,'Sintesi (CFI-TS)'!$C$30:$AE$57,25,FALSE)</f>
        <v>0</v>
      </c>
      <c r="GM22" s="318">
        <f>VLOOKUP($B22,'Sintesi (CFI-TS)'!$C$30:$AE$57,25,FALSE)</f>
        <v>0</v>
      </c>
      <c r="GN22" s="318">
        <f>VLOOKUP($B22,'Sintesi (CFI-TS)'!$C$30:$AE$57,25,FALSE)</f>
        <v>0</v>
      </c>
      <c r="GO22" s="318">
        <f>VLOOKUP($B22,'Sintesi (CFI-TS)'!$C$30:$AE$57,25,FALSE)</f>
        <v>0</v>
      </c>
      <c r="GP22" s="318">
        <f>VLOOKUP($B22,'Sintesi (CFI-TS)'!$C$30:$AE$57,25,FALSE)</f>
        <v>0</v>
      </c>
      <c r="GQ22" s="318">
        <f>VLOOKUP($B22,'Sintesi (CFI-TS)'!$C$30:$AE$57,25,FALSE)</f>
        <v>0</v>
      </c>
      <c r="GR22" s="318">
        <f>VLOOKUP($B22,'Sintesi (CFI-TS)'!$C$30:$AE$57,25,FALSE)</f>
        <v>0</v>
      </c>
      <c r="GS22" s="318">
        <f>VLOOKUP($B22,'Sintesi (CFI-TS)'!$C$30:$AE$57,25,FALSE)</f>
        <v>0</v>
      </c>
      <c r="GT22" s="318">
        <f>VLOOKUP($B22,'Sintesi (CFI-TS)'!$C$30:$AE$57,25,FALSE)</f>
        <v>0</v>
      </c>
      <c r="GU22" s="318">
        <f>VLOOKUP($B22,'Sintesi (CFI-TS)'!$C$30:$AE$57,25,FALSE)</f>
        <v>0</v>
      </c>
      <c r="GV22" s="318">
        <f>VLOOKUP($B22,'Sintesi (CFI-TS)'!$C$30:$AE$57,25,FALSE)</f>
        <v>0</v>
      </c>
      <c r="GW22" s="318">
        <f>VLOOKUP($B22,'Sintesi (CFI-TS)'!$C$30:$AE$57,25,FALSE)</f>
        <v>0</v>
      </c>
      <c r="GX22" s="318">
        <f>VLOOKUP($B22,'Sintesi (CFI-TS)'!$C$30:$AE$57,25,FALSE)</f>
        <v>0</v>
      </c>
      <c r="GY22" s="318">
        <f>VLOOKUP($B22,'Sintesi (CFI-TS)'!$C$30:$AE$57,25,FALSE)</f>
        <v>0</v>
      </c>
      <c r="GZ22" s="318">
        <f>VLOOKUP($B22,'Sintesi (CFI-TS)'!$C$30:$AE$57,25,FALSE)</f>
        <v>0</v>
      </c>
      <c r="HA22" s="318">
        <f>VLOOKUP($B22,'Sintesi (CFI-TS)'!$C$30:$AE$57,25,FALSE)</f>
        <v>0</v>
      </c>
      <c r="HB22" s="318">
        <f>VLOOKUP($B22,'Sintesi (CFI-TS)'!$C$30:$AE$57,25,FALSE)</f>
        <v>0</v>
      </c>
      <c r="HC22" s="318">
        <f>VLOOKUP($B22,'Sintesi (CFI-TS)'!$C$30:$AE$57,25,FALSE)</f>
        <v>0</v>
      </c>
      <c r="HD22" s="318">
        <f>VLOOKUP($B22,'Sintesi (CFI-TS)'!$C$30:$AE$57,25,FALSE)</f>
        <v>0</v>
      </c>
      <c r="HE22" s="318">
        <f>VLOOKUP($B22,'Sintesi (CFI-TS)'!$C$30:$AE$57,25,FALSE)</f>
        <v>0</v>
      </c>
      <c r="HF22" s="318">
        <f>VLOOKUP($B22,'Sintesi (CFI-TS)'!$C$30:$AE$57,25,FALSE)</f>
        <v>0</v>
      </c>
      <c r="HG22" s="318">
        <f>VLOOKUP($B22,'Sintesi (CFI-TS)'!$C$30:$AE$57,25,FALSE)</f>
        <v>0</v>
      </c>
      <c r="HH22" s="318">
        <f>VLOOKUP($B22,'Sintesi (CFI-TS)'!$C$30:$AE$57,25,FALSE)</f>
        <v>0</v>
      </c>
      <c r="HI22" s="318">
        <f>VLOOKUP($B22,'Sintesi (CFI-TS)'!$C$30:$AE$57,25,FALSE)</f>
        <v>0</v>
      </c>
      <c r="HJ22" s="318">
        <f>VLOOKUP($B22,'Sintesi (CFI-TS)'!$C$30:$AE$57,25,FALSE)</f>
        <v>0</v>
      </c>
      <c r="HK22" s="318">
        <f>VLOOKUP($B22,'Sintesi (CFI-TS)'!$C$30:$AE$57,25,FALSE)</f>
        <v>0</v>
      </c>
      <c r="HL22" s="318">
        <f>VLOOKUP($B22,'Sintesi (CFI-TS)'!$C$30:$AE$57,25,FALSE)</f>
        <v>0</v>
      </c>
      <c r="HM22" s="318">
        <f>VLOOKUP($B22,'Sintesi (CFI-TS)'!$C$30:$AE$57,25,FALSE)</f>
        <v>0</v>
      </c>
      <c r="HN22" s="318">
        <f>VLOOKUP($B22,'Sintesi (CFI-TS)'!$C$30:$AE$57,25,FALSE)</f>
        <v>0</v>
      </c>
      <c r="HO22" s="318">
        <f>VLOOKUP($B22,'Sintesi (CFI-TS)'!$C$30:$AE$57,25,FALSE)</f>
        <v>0</v>
      </c>
      <c r="HP22" s="318"/>
      <c r="HQ22" s="318"/>
      <c r="HR22" s="318"/>
      <c r="HS22" s="319">
        <v>0</v>
      </c>
      <c r="HT22" s="319">
        <v>0</v>
      </c>
      <c r="HU22" s="319">
        <v>0</v>
      </c>
      <c r="HV22" s="319">
        <v>0</v>
      </c>
      <c r="HW22" s="319">
        <v>0</v>
      </c>
      <c r="HX22" s="319">
        <v>0</v>
      </c>
      <c r="HY22" s="319">
        <v>0</v>
      </c>
      <c r="HZ22" s="319">
        <v>0</v>
      </c>
      <c r="IA22" s="319">
        <v>0</v>
      </c>
      <c r="IB22" s="319">
        <v>0</v>
      </c>
      <c r="IC22" s="319">
        <v>0</v>
      </c>
      <c r="ID22" s="319">
        <v>0</v>
      </c>
      <c r="IE22" s="319">
        <v>0</v>
      </c>
      <c r="IF22" s="319">
        <v>0</v>
      </c>
      <c r="IG22" s="319">
        <v>0</v>
      </c>
      <c r="IH22" s="319">
        <v>0</v>
      </c>
      <c r="II22" s="319">
        <v>0</v>
      </c>
      <c r="IJ22" s="319">
        <v>0</v>
      </c>
      <c r="IK22" s="319">
        <v>0</v>
      </c>
      <c r="IL22" s="319">
        <v>0</v>
      </c>
      <c r="IM22" s="319">
        <v>0</v>
      </c>
      <c r="IN22" s="319">
        <v>0</v>
      </c>
      <c r="IO22" s="319">
        <v>0</v>
      </c>
      <c r="IP22" s="319">
        <f>VLOOKUP($B22,'Sintesi (CFI-TS)'!$C$30:$AE$57,27,FALSE)</f>
        <v>0</v>
      </c>
      <c r="IQ22" s="319">
        <f>VLOOKUP($B22,'Sintesi (CFI-TS)'!$C$30:$AE$57,27,FALSE)</f>
        <v>0</v>
      </c>
      <c r="IR22" s="319">
        <f>VLOOKUP($B22,'Sintesi (CFI-TS)'!$C$30:$AE$57,27,FALSE)</f>
        <v>0</v>
      </c>
      <c r="IS22" s="319">
        <f>VLOOKUP($B22,'Sintesi (CFI-TS)'!$C$30:$AE$57,27,FALSE)</f>
        <v>0</v>
      </c>
      <c r="IT22" s="319">
        <f>VLOOKUP($B22,'Sintesi (CFI-TS)'!$C$30:$AE$57,27,FALSE)</f>
        <v>0</v>
      </c>
      <c r="IU22" s="319">
        <f>VLOOKUP($B22,'Sintesi (CFI-TS)'!$C$30:$AE$57,27,FALSE)</f>
        <v>0</v>
      </c>
      <c r="IV22" s="319">
        <f>VLOOKUP($B22,'Sintesi (CFI-TS)'!$C$30:$AE$57,27,FALSE)</f>
        <v>0</v>
      </c>
      <c r="IW22" s="319">
        <f>VLOOKUP($B22,'Sintesi (CFI-TS)'!$C$30:$AE$57,27,FALSE)</f>
        <v>0</v>
      </c>
      <c r="IX22" s="319">
        <f>VLOOKUP($B22,'Sintesi (CFI-TS)'!$C$30:$AE$57,27,FALSE)</f>
        <v>0</v>
      </c>
      <c r="IY22" s="319">
        <f>VLOOKUP($B22,'Sintesi (CFI-TS)'!$C$30:$AE$57,27,FALSE)</f>
        <v>0</v>
      </c>
      <c r="IZ22" s="319">
        <f>VLOOKUP($B22,'Sintesi (CFI-TS)'!$C$30:$AE$57,27,FALSE)</f>
        <v>0</v>
      </c>
      <c r="JA22" s="319">
        <f>VLOOKUP($B22,'Sintesi (CFI-TS)'!$C$30:$AE$57,27,FALSE)</f>
        <v>0</v>
      </c>
      <c r="JB22" s="319">
        <f>VLOOKUP($B22,'Sintesi (CFI-TS)'!$C$30:$AE$57,27,FALSE)</f>
        <v>0</v>
      </c>
      <c r="JC22" s="319">
        <f>VLOOKUP($B22,'Sintesi (CFI-TS)'!$C$30:$AE$57,27,FALSE)</f>
        <v>0</v>
      </c>
      <c r="JD22" s="319">
        <f>VLOOKUP($B22,'Sintesi (CFI-TS)'!$C$30:$AE$57,27,FALSE)</f>
        <v>0</v>
      </c>
      <c r="JE22" s="319">
        <f>VLOOKUP($B22,'Sintesi (CFI-TS)'!$C$30:$AE$57,27,FALSE)</f>
        <v>0</v>
      </c>
      <c r="JF22" s="319">
        <f>VLOOKUP($B22,'Sintesi (CFI-TS)'!$C$30:$AE$57,27,FALSE)</f>
        <v>0</v>
      </c>
      <c r="JG22" s="319">
        <f>VLOOKUP($B22,'Sintesi (CFI-TS)'!$C$30:$AE$57,27,FALSE)</f>
        <v>0</v>
      </c>
      <c r="JH22" s="319">
        <f>VLOOKUP($B22,'Sintesi (CFI-TS)'!$C$30:$AE$57,27,FALSE)</f>
        <v>0</v>
      </c>
      <c r="JI22" s="319">
        <f>VLOOKUP($B22,'Sintesi (CFI-TS)'!$C$30:$AE$57,27,FALSE)</f>
        <v>0</v>
      </c>
      <c r="JJ22" s="319">
        <f>VLOOKUP($B22,'Sintesi (CFI-TS)'!$C$30:$AE$57,27,FALSE)</f>
        <v>0</v>
      </c>
      <c r="JK22" s="319">
        <f>VLOOKUP($B22,'Sintesi (CFI-TS)'!$C$30:$AE$57,27,FALSE)</f>
        <v>0</v>
      </c>
      <c r="JL22" s="319">
        <f>VLOOKUP($B22,'Sintesi (CFI-TS)'!$C$30:$AE$57,27,FALSE)</f>
        <v>0</v>
      </c>
      <c r="JM22" s="319">
        <f>VLOOKUP($B22,'Sintesi (CFI-TS)'!$C$30:$AE$57,27,FALSE)</f>
        <v>0</v>
      </c>
      <c r="JN22" s="319">
        <f>VLOOKUP($B22,'Sintesi (CFI-TS)'!$C$30:$AE$57,27,FALSE)</f>
        <v>0</v>
      </c>
      <c r="JO22" s="319">
        <f>VLOOKUP($B22,'Sintesi (CFI-TS)'!$C$30:$AE$57,27,FALSE)</f>
        <v>0</v>
      </c>
      <c r="JP22" s="319">
        <f>VLOOKUP($B22,'Sintesi (CFI-TS)'!$C$30:$AE$57,27,FALSE)</f>
        <v>0</v>
      </c>
      <c r="JQ22" s="319">
        <f>VLOOKUP($B22,'Sintesi (CFI-TS)'!$C$30:$AE$57,27,FALSE)</f>
        <v>0</v>
      </c>
      <c r="JR22" s="319">
        <f>VLOOKUP($B22,'Sintesi (CFI-TS)'!$C$30:$AE$57,27,FALSE)</f>
        <v>0</v>
      </c>
      <c r="JS22" s="319">
        <f>VLOOKUP($B22,'Sintesi (CFI-TS)'!$C$30:$AE$57,27,FALSE)</f>
        <v>0</v>
      </c>
      <c r="JT22" s="319">
        <f>VLOOKUP($B22,'Sintesi (CFI-TS)'!$C$30:$AE$57,27,FALSE)</f>
        <v>0</v>
      </c>
      <c r="JU22" s="319">
        <f>VLOOKUP($B22,'Sintesi (CFI-TS)'!$C$30:$AE$57,27,FALSE)</f>
        <v>0</v>
      </c>
      <c r="JV22" s="319">
        <f>VLOOKUP($B22,'Sintesi (CFI-TS)'!$C$30:$AE$57,27,FALSE)</f>
        <v>0</v>
      </c>
      <c r="JW22" s="319">
        <f>VLOOKUP($B22,'Sintesi (CFI-TS)'!$C$30:$AE$57,27,FALSE)</f>
        <v>0</v>
      </c>
      <c r="JX22" s="319">
        <f>VLOOKUP($B22,'Sintesi (CFI-TS)'!$C$30:$AE$57,27,FALSE)</f>
        <v>0</v>
      </c>
      <c r="JY22" s="319">
        <f>VLOOKUP($B22,'Sintesi (CFI-TS)'!$C$30:$AE$57,27,FALSE)</f>
        <v>0</v>
      </c>
      <c r="JZ22" s="319">
        <f>VLOOKUP($B22,'Sintesi (CFI-TS)'!$C$30:$AE$57,27,FALSE)</f>
        <v>0</v>
      </c>
      <c r="KA22" s="319">
        <f>VLOOKUP($B22,'Sintesi (CFI-TS)'!$C$30:$AE$57,27,FALSE)</f>
        <v>0</v>
      </c>
      <c r="KB22" s="319">
        <f>VLOOKUP($B22,'Sintesi (CFI-TS)'!$C$30:$AE$57,27,FALSE)</f>
        <v>0</v>
      </c>
      <c r="KC22" s="319">
        <f>VLOOKUP($B22,'Sintesi (CFI-TS)'!$C$30:$AE$57,27,FALSE)</f>
        <v>0</v>
      </c>
      <c r="KD22" s="319">
        <f>VLOOKUP($B22,'Sintesi (CFI-TS)'!$C$30:$AE$57,27,FALSE)</f>
        <v>0</v>
      </c>
      <c r="KE22" s="319">
        <f>VLOOKUP($B22,'Sintesi (CFI-TS)'!$C$30:$AE$57,27,FALSE)</f>
        <v>0</v>
      </c>
      <c r="KF22" s="319">
        <f>VLOOKUP($B22,'Sintesi (CFI-TS)'!$C$30:$AE$57,27,FALSE)</f>
        <v>0</v>
      </c>
      <c r="KG22" s="319">
        <f>VLOOKUP($B22,'Sintesi (CFI-TS)'!$C$30:$AE$57,27,FALSE)</f>
        <v>0</v>
      </c>
      <c r="KH22" s="319">
        <f>VLOOKUP($B22,'Sintesi (CFI-TS)'!$C$30:$AE$57,27,FALSE)</f>
        <v>0</v>
      </c>
      <c r="KI22" s="319">
        <f>VLOOKUP($B22,'Sintesi (CFI-TS)'!$C$30:$AE$57,27,FALSE)</f>
        <v>0</v>
      </c>
      <c r="KJ22" s="319">
        <f>VLOOKUP($B22,'Sintesi (CFI-TS)'!$C$30:$AE$57,27,FALSE)</f>
        <v>0</v>
      </c>
      <c r="KK22" s="319">
        <f>VLOOKUP($B22,'Sintesi (CFI-TS)'!$C$30:$AE$57,27,FALSE)</f>
        <v>0</v>
      </c>
      <c r="KL22" s="319">
        <f>VLOOKUP($B22,'Sintesi (CFI-TS)'!$C$30:$AE$57,27,FALSE)</f>
        <v>0</v>
      </c>
      <c r="KM22" s="319">
        <f>VLOOKUP($B22,'Sintesi (CFI-TS)'!$C$30:$AE$57,27,FALSE)</f>
        <v>0</v>
      </c>
      <c r="KN22" s="319">
        <f>VLOOKUP($B22,'Sintesi (CFI-TS)'!$C$30:$AE$57,27,FALSE)</f>
        <v>0</v>
      </c>
      <c r="KO22" s="319">
        <f>VLOOKUP($B22,'Sintesi (CFI-TS)'!$C$30:$AE$57,27,FALSE)</f>
        <v>0</v>
      </c>
      <c r="KP22" s="319">
        <f>VLOOKUP($B22,'Sintesi (CFI-TS)'!$C$30:$AE$57,27,FALSE)</f>
        <v>0</v>
      </c>
      <c r="KQ22" s="319">
        <f>VLOOKUP($B22,'Sintesi (CFI-TS)'!$C$30:$AE$57,27,FALSE)</f>
        <v>0</v>
      </c>
      <c r="KR22" s="319">
        <f>VLOOKUP($B22,'Sintesi (CFI-TS)'!$C$30:$AE$57,27,FALSE)</f>
        <v>0</v>
      </c>
      <c r="KS22" s="319">
        <f>VLOOKUP($B22,'Sintesi (CFI-TS)'!$C$30:$AE$57,27,FALSE)</f>
        <v>0</v>
      </c>
      <c r="KT22" s="319">
        <f>VLOOKUP($B22,'Sintesi (CFI-TS)'!$C$30:$AE$57,27,FALSE)</f>
        <v>0</v>
      </c>
      <c r="KU22" s="319">
        <f>VLOOKUP($B22,'Sintesi (CFI-TS)'!$C$30:$AE$57,27,FALSE)</f>
        <v>0</v>
      </c>
      <c r="KV22" s="319">
        <f>VLOOKUP($B22,'Sintesi (CFI-TS)'!$C$30:$AE$57,27,FALSE)</f>
        <v>0</v>
      </c>
      <c r="KW22" s="319">
        <f>VLOOKUP($B22,'Sintesi (CFI-TS)'!$C$30:$AE$57,27,FALSE)</f>
        <v>0</v>
      </c>
      <c r="KX22" s="319">
        <f>VLOOKUP($B22,'Sintesi (CFI-TS)'!$C$30:$AE$57,27,FALSE)</f>
        <v>0</v>
      </c>
      <c r="KY22" s="319">
        <f>VLOOKUP($B22,'Sintesi (CFI-TS)'!$C$30:$AE$57,27,FALSE)</f>
        <v>0</v>
      </c>
      <c r="KZ22" s="319">
        <f>VLOOKUP($B22,'Sintesi (CFI-TS)'!$C$30:$AE$57,27,FALSE)</f>
        <v>0</v>
      </c>
      <c r="LA22" s="319">
        <f>VLOOKUP($B22,'Sintesi (CFI-TS)'!$C$30:$AE$57,27,FALSE)</f>
        <v>0</v>
      </c>
      <c r="LB22" s="319">
        <f>VLOOKUP($B22,'Sintesi (CFI-TS)'!$C$30:$AE$57,27,FALSE)</f>
        <v>0</v>
      </c>
      <c r="LC22" s="319">
        <f>VLOOKUP($B22,'Sintesi (CFI-TS)'!$C$30:$AE$57,27,FALSE)</f>
        <v>0</v>
      </c>
      <c r="LD22" s="319">
        <f>VLOOKUP($B22,'Sintesi (CFI-TS)'!$C$30:$AE$57,27,FALSE)</f>
        <v>0</v>
      </c>
      <c r="LE22" s="319">
        <f>VLOOKUP($B22,'Sintesi (CFI-TS)'!$C$30:$AE$57,27,FALSE)</f>
        <v>0</v>
      </c>
      <c r="LF22" s="319">
        <f>VLOOKUP($B22,'Sintesi (CFI-TS)'!$C$30:$AE$57,27,FALSE)</f>
        <v>0</v>
      </c>
      <c r="LG22" s="319">
        <f>VLOOKUP($B22,'Sintesi (CFI-TS)'!$C$30:$AE$57,27,FALSE)</f>
        <v>0</v>
      </c>
      <c r="LH22" s="319">
        <f>VLOOKUP($B22,'Sintesi (CFI-TS)'!$C$30:$AE$57,27,FALSE)</f>
        <v>0</v>
      </c>
      <c r="LI22" s="319">
        <f>VLOOKUP($B22,'Sintesi (CFI-TS)'!$C$30:$AE$57,27,FALSE)</f>
        <v>0</v>
      </c>
      <c r="LJ22" s="319">
        <f>VLOOKUP($B22,'Sintesi (CFI-TS)'!$C$30:$AE$57,27,FALSE)</f>
        <v>0</v>
      </c>
      <c r="LK22" s="319">
        <f>VLOOKUP($B22,'Sintesi (CFI-TS)'!$C$30:$AE$57,27,FALSE)</f>
        <v>0</v>
      </c>
      <c r="LL22" s="319">
        <f>VLOOKUP($B22,'Sintesi (CFI-TS)'!$C$30:$AE$57,27,FALSE)</f>
        <v>0</v>
      </c>
      <c r="LM22" s="319">
        <f>VLOOKUP($B22,'Sintesi (CFI-TS)'!$C$30:$AE$57,27,FALSE)</f>
        <v>0</v>
      </c>
      <c r="LN22" s="319">
        <f>VLOOKUP($B22,'Sintesi (CFI-TS)'!$C$30:$AE$57,27,FALSE)</f>
        <v>0</v>
      </c>
      <c r="LO22" s="319">
        <f>VLOOKUP($B22,'Sintesi (CFI-TS)'!$C$30:$AE$57,27,FALSE)</f>
        <v>0</v>
      </c>
      <c r="LP22" s="319">
        <f>VLOOKUP($B22,'Sintesi (CFI-TS)'!$C$30:$AE$57,27,FALSE)</f>
        <v>0</v>
      </c>
      <c r="LQ22" s="319">
        <f>VLOOKUP($B22,'Sintesi (CFI-TS)'!$C$30:$AE$57,27,FALSE)</f>
        <v>0</v>
      </c>
      <c r="LR22" s="319">
        <f>VLOOKUP($B22,'Sintesi (CFI-TS)'!$C$30:$AE$57,27,FALSE)</f>
        <v>0</v>
      </c>
      <c r="LS22" s="319"/>
      <c r="LT22" s="319"/>
      <c r="LU22" s="319"/>
      <c r="LV22" s="320">
        <v>0</v>
      </c>
      <c r="LW22" s="320">
        <v>0</v>
      </c>
      <c r="LX22" s="320">
        <v>0</v>
      </c>
      <c r="LY22" s="320">
        <v>0</v>
      </c>
      <c r="LZ22" s="320">
        <v>0</v>
      </c>
      <c r="MA22" s="320">
        <v>0</v>
      </c>
      <c r="MB22" s="320">
        <v>0</v>
      </c>
      <c r="MC22" s="320">
        <v>0</v>
      </c>
      <c r="MD22" s="320">
        <v>0</v>
      </c>
      <c r="ME22" s="320">
        <v>0</v>
      </c>
      <c r="MF22" s="320">
        <v>0</v>
      </c>
      <c r="MG22" s="320">
        <v>0</v>
      </c>
      <c r="MH22" s="320">
        <v>0</v>
      </c>
      <c r="MI22" s="320">
        <v>0</v>
      </c>
      <c r="MJ22" s="320">
        <v>0</v>
      </c>
      <c r="MK22" s="320">
        <v>0</v>
      </c>
      <c r="ML22" s="320">
        <v>0</v>
      </c>
      <c r="MM22" s="320">
        <v>0</v>
      </c>
      <c r="MN22" s="320">
        <v>0</v>
      </c>
      <c r="MO22" s="320">
        <v>0</v>
      </c>
      <c r="MP22" s="320">
        <v>0</v>
      </c>
      <c r="MQ22" s="320">
        <v>0</v>
      </c>
      <c r="MR22" s="320">
        <v>0</v>
      </c>
      <c r="MS22" s="320">
        <f>VLOOKUP($B22,'Sintesi (CFI-TS)'!$C$30:$AE$57,26,FALSE)</f>
        <v>0</v>
      </c>
      <c r="MT22" s="320">
        <f>VLOOKUP($B22,'Sintesi (CFI-TS)'!$C$30:$AE$57,26,FALSE)</f>
        <v>0</v>
      </c>
      <c r="MU22" s="320">
        <f>VLOOKUP($B22,'Sintesi (CFI-TS)'!$C$30:$AE$57,26,FALSE)</f>
        <v>0</v>
      </c>
      <c r="MV22" s="320">
        <f>VLOOKUP($B22,'Sintesi (CFI-TS)'!$C$30:$AE$57,26,FALSE)</f>
        <v>0</v>
      </c>
      <c r="MW22" s="320">
        <f>VLOOKUP($B22,'Sintesi (CFI-TS)'!$C$30:$AE$57,26,FALSE)</f>
        <v>0</v>
      </c>
      <c r="MX22" s="320">
        <f>VLOOKUP($B22,'Sintesi (CFI-TS)'!$C$30:$AE$57,26,FALSE)</f>
        <v>0</v>
      </c>
      <c r="MY22" s="320">
        <f>VLOOKUP($B22,'Sintesi (CFI-TS)'!$C$30:$AE$57,26,FALSE)</f>
        <v>0</v>
      </c>
      <c r="MZ22" s="320">
        <f>VLOOKUP($B22,'Sintesi (CFI-TS)'!$C$30:$AE$57,26,FALSE)</f>
        <v>0</v>
      </c>
      <c r="NA22" s="320">
        <f>VLOOKUP($B22,'Sintesi (CFI-TS)'!$C$30:$AE$57,26,FALSE)</f>
        <v>0</v>
      </c>
      <c r="NB22" s="320">
        <f>VLOOKUP($B22,'Sintesi (CFI-TS)'!$C$30:$AE$57,26,FALSE)</f>
        <v>0</v>
      </c>
      <c r="NC22" s="320">
        <f>VLOOKUP($B22,'Sintesi (CFI-TS)'!$C$30:$AE$57,26,FALSE)</f>
        <v>0</v>
      </c>
      <c r="ND22" s="320">
        <f>VLOOKUP($B22,'Sintesi (CFI-TS)'!$C$30:$AE$57,26,FALSE)</f>
        <v>0</v>
      </c>
      <c r="NE22" s="320">
        <f>VLOOKUP($B22,'Sintesi (CFI-TS)'!$C$30:$AE$57,26,FALSE)</f>
        <v>0</v>
      </c>
      <c r="NF22" s="320">
        <f>VLOOKUP($B22,'Sintesi (CFI-TS)'!$C$30:$AE$57,26,FALSE)</f>
        <v>0</v>
      </c>
      <c r="NG22" s="320">
        <f>VLOOKUP($B22,'Sintesi (CFI-TS)'!$C$30:$AE$57,26,FALSE)</f>
        <v>0</v>
      </c>
      <c r="NH22" s="320">
        <f>VLOOKUP($B22,'Sintesi (CFI-TS)'!$C$30:$AE$57,26,FALSE)</f>
        <v>0</v>
      </c>
      <c r="NI22" s="320">
        <f>VLOOKUP($B22,'Sintesi (CFI-TS)'!$C$30:$AE$57,26,FALSE)</f>
        <v>0</v>
      </c>
      <c r="NJ22" s="320">
        <f>VLOOKUP($B22,'Sintesi (CFI-TS)'!$C$30:$AE$57,26,FALSE)</f>
        <v>0</v>
      </c>
      <c r="NK22" s="320">
        <f>VLOOKUP($B22,'Sintesi (CFI-TS)'!$C$30:$AE$57,26,FALSE)</f>
        <v>0</v>
      </c>
      <c r="NL22" s="320">
        <f>VLOOKUP($B22,'Sintesi (CFI-TS)'!$C$30:$AE$57,26,FALSE)</f>
        <v>0</v>
      </c>
      <c r="NM22" s="320">
        <f>VLOOKUP($B22,'Sintesi (CFI-TS)'!$C$30:$AE$57,26,FALSE)</f>
        <v>0</v>
      </c>
      <c r="NN22" s="320">
        <f>VLOOKUP($B22,'Sintesi (CFI-TS)'!$C$30:$AE$57,26,FALSE)</f>
        <v>0</v>
      </c>
      <c r="NO22" s="320">
        <f>VLOOKUP($B22,'Sintesi (CFI-TS)'!$C$30:$AE$57,26,FALSE)</f>
        <v>0</v>
      </c>
      <c r="NP22" s="320">
        <f>VLOOKUP($B22,'Sintesi (CFI-TS)'!$C$30:$AE$57,26,FALSE)</f>
        <v>0</v>
      </c>
      <c r="NQ22" s="320">
        <f>VLOOKUP($B22,'Sintesi (CFI-TS)'!$C$30:$AE$57,26,FALSE)</f>
        <v>0</v>
      </c>
      <c r="NR22" s="320">
        <f>VLOOKUP($B22,'Sintesi (CFI-TS)'!$C$30:$AE$57,26,FALSE)</f>
        <v>0</v>
      </c>
      <c r="NS22" s="320">
        <f>VLOOKUP($B22,'Sintesi (CFI-TS)'!$C$30:$AE$57,26,FALSE)</f>
        <v>0</v>
      </c>
      <c r="NT22" s="320">
        <f>VLOOKUP($B22,'Sintesi (CFI-TS)'!$C$30:$AE$57,26,FALSE)</f>
        <v>0</v>
      </c>
      <c r="NU22" s="320">
        <f>VLOOKUP($B22,'Sintesi (CFI-TS)'!$C$30:$AE$57,26,FALSE)</f>
        <v>0</v>
      </c>
      <c r="NV22" s="320">
        <f>VLOOKUP($B22,'Sintesi (CFI-TS)'!$C$30:$AE$57,26,FALSE)</f>
        <v>0</v>
      </c>
      <c r="NW22" s="320">
        <f>VLOOKUP($B22,'Sintesi (CFI-TS)'!$C$30:$AE$57,26,FALSE)</f>
        <v>0</v>
      </c>
      <c r="NX22" s="320">
        <f>VLOOKUP($B22,'Sintesi (CFI-TS)'!$C$30:$AE$57,26,FALSE)</f>
        <v>0</v>
      </c>
      <c r="NY22" s="320">
        <f>VLOOKUP($B22,'Sintesi (CFI-TS)'!$C$30:$AE$57,26,FALSE)</f>
        <v>0</v>
      </c>
      <c r="NZ22" s="320">
        <f>VLOOKUP($B22,'Sintesi (CFI-TS)'!$C$30:$AE$57,26,FALSE)</f>
        <v>0</v>
      </c>
      <c r="OA22" s="320">
        <f>VLOOKUP($B22,'Sintesi (CFI-TS)'!$C$30:$AE$57,26,FALSE)</f>
        <v>0</v>
      </c>
      <c r="OB22" s="320">
        <f>VLOOKUP($B22,'Sintesi (CFI-TS)'!$C$30:$AE$57,26,FALSE)</f>
        <v>0</v>
      </c>
      <c r="OC22" s="320">
        <f>VLOOKUP($B22,'Sintesi (CFI-TS)'!$C$30:$AE$57,26,FALSE)</f>
        <v>0</v>
      </c>
      <c r="OD22" s="320">
        <f>VLOOKUP($B22,'Sintesi (CFI-TS)'!$C$30:$AE$57,26,FALSE)</f>
        <v>0</v>
      </c>
      <c r="OE22" s="320">
        <f>VLOOKUP($B22,'Sintesi (CFI-TS)'!$C$30:$AE$57,26,FALSE)</f>
        <v>0</v>
      </c>
      <c r="OF22" s="320">
        <f>VLOOKUP($B22,'Sintesi (CFI-TS)'!$C$30:$AE$57,26,FALSE)</f>
        <v>0</v>
      </c>
      <c r="OG22" s="320">
        <f>VLOOKUP($B22,'Sintesi (CFI-TS)'!$C$30:$AE$57,26,FALSE)</f>
        <v>0</v>
      </c>
      <c r="OH22" s="320">
        <f>VLOOKUP($B22,'Sintesi (CFI-TS)'!$C$30:$AE$57,26,FALSE)</f>
        <v>0</v>
      </c>
      <c r="OI22" s="320">
        <f>VLOOKUP($B22,'Sintesi (CFI-TS)'!$C$30:$AE$57,26,FALSE)</f>
        <v>0</v>
      </c>
      <c r="OJ22" s="320">
        <f>VLOOKUP($B22,'Sintesi (CFI-TS)'!$C$30:$AE$57,26,FALSE)</f>
        <v>0</v>
      </c>
      <c r="OK22" s="320">
        <f>VLOOKUP($B22,'Sintesi (CFI-TS)'!$C$30:$AE$57,26,FALSE)</f>
        <v>0</v>
      </c>
      <c r="OL22" s="320">
        <f>VLOOKUP($B22,'Sintesi (CFI-TS)'!$C$30:$AE$57,26,FALSE)</f>
        <v>0</v>
      </c>
      <c r="OM22" s="320">
        <f>VLOOKUP($B22,'Sintesi (CFI-TS)'!$C$30:$AE$57,26,FALSE)</f>
        <v>0</v>
      </c>
      <c r="ON22" s="320">
        <f>VLOOKUP($B22,'Sintesi (CFI-TS)'!$C$30:$AE$57,26,FALSE)</f>
        <v>0</v>
      </c>
      <c r="OO22" s="320">
        <f>VLOOKUP($B22,'Sintesi (CFI-TS)'!$C$30:$AE$57,26,FALSE)</f>
        <v>0</v>
      </c>
      <c r="OP22" s="320">
        <f>VLOOKUP($B22,'Sintesi (CFI-TS)'!$C$30:$AE$57,26,FALSE)</f>
        <v>0</v>
      </c>
      <c r="OQ22" s="320">
        <f>VLOOKUP($B22,'Sintesi (CFI-TS)'!$C$30:$AE$57,26,FALSE)</f>
        <v>0</v>
      </c>
      <c r="OR22" s="320">
        <f>VLOOKUP($B22,'Sintesi (CFI-TS)'!$C$30:$AE$57,26,FALSE)</f>
        <v>0</v>
      </c>
      <c r="OS22" s="320">
        <f>VLOOKUP($B22,'Sintesi (CFI-TS)'!$C$30:$AE$57,26,FALSE)</f>
        <v>0</v>
      </c>
      <c r="OT22" s="320">
        <f>VLOOKUP($B22,'Sintesi (CFI-TS)'!$C$30:$AE$57,26,FALSE)</f>
        <v>0</v>
      </c>
      <c r="OU22" s="320">
        <f>VLOOKUP($B22,'Sintesi (CFI-TS)'!$C$30:$AE$57,26,FALSE)</f>
        <v>0</v>
      </c>
      <c r="OV22" s="320">
        <f>VLOOKUP($B22,'Sintesi (CFI-TS)'!$C$30:$AE$57,26,FALSE)</f>
        <v>0</v>
      </c>
      <c r="OW22" s="320">
        <f>VLOOKUP($B22,'Sintesi (CFI-TS)'!$C$30:$AE$57,26,FALSE)</f>
        <v>0</v>
      </c>
      <c r="OX22" s="320">
        <f>VLOOKUP($B22,'Sintesi (CFI-TS)'!$C$30:$AE$57,26,FALSE)</f>
        <v>0</v>
      </c>
      <c r="OY22" s="320">
        <f>VLOOKUP($B22,'Sintesi (CFI-TS)'!$C$30:$AE$57,26,FALSE)</f>
        <v>0</v>
      </c>
      <c r="OZ22" s="320">
        <f>VLOOKUP($B22,'Sintesi (CFI-TS)'!$C$30:$AE$57,26,FALSE)</f>
        <v>0</v>
      </c>
      <c r="PA22" s="320">
        <f>VLOOKUP($B22,'Sintesi (CFI-TS)'!$C$30:$AE$57,26,FALSE)</f>
        <v>0</v>
      </c>
      <c r="PB22" s="320">
        <f>VLOOKUP($B22,'Sintesi (CFI-TS)'!$C$30:$AE$57,26,FALSE)</f>
        <v>0</v>
      </c>
      <c r="PC22" s="320">
        <f>VLOOKUP($B22,'Sintesi (CFI-TS)'!$C$30:$AE$57,26,FALSE)</f>
        <v>0</v>
      </c>
      <c r="PD22" s="320">
        <f>VLOOKUP($B22,'Sintesi (CFI-TS)'!$C$30:$AE$57,26,FALSE)</f>
        <v>0</v>
      </c>
      <c r="PE22" s="320">
        <f>VLOOKUP($B22,'Sintesi (CFI-TS)'!$C$30:$AE$57,26,FALSE)</f>
        <v>0</v>
      </c>
      <c r="PF22" s="320">
        <f>VLOOKUP($B22,'Sintesi (CFI-TS)'!$C$30:$AE$57,26,FALSE)</f>
        <v>0</v>
      </c>
      <c r="PG22" s="320">
        <f>VLOOKUP($B22,'Sintesi (CFI-TS)'!$C$30:$AE$57,26,FALSE)</f>
        <v>0</v>
      </c>
      <c r="PH22" s="320">
        <f>VLOOKUP($B22,'Sintesi (CFI-TS)'!$C$30:$AE$57,26,FALSE)</f>
        <v>0</v>
      </c>
      <c r="PI22" s="320">
        <f>VLOOKUP($B22,'Sintesi (CFI-TS)'!$C$30:$AE$57,26,FALSE)</f>
        <v>0</v>
      </c>
      <c r="PJ22" s="320">
        <f>VLOOKUP($B22,'Sintesi (CFI-TS)'!$C$30:$AE$57,26,FALSE)</f>
        <v>0</v>
      </c>
      <c r="PK22" s="320">
        <f>VLOOKUP($B22,'Sintesi (CFI-TS)'!$C$30:$AE$57,26,FALSE)</f>
        <v>0</v>
      </c>
      <c r="PL22" s="320">
        <f>VLOOKUP($B22,'Sintesi (CFI-TS)'!$C$30:$AE$57,26,FALSE)</f>
        <v>0</v>
      </c>
      <c r="PM22" s="320">
        <f>VLOOKUP($B22,'Sintesi (CFI-TS)'!$C$30:$AE$57,26,FALSE)</f>
        <v>0</v>
      </c>
      <c r="PN22" s="320">
        <f>VLOOKUP($B22,'Sintesi (CFI-TS)'!$C$30:$AE$57,26,FALSE)</f>
        <v>0</v>
      </c>
      <c r="PO22" s="320">
        <f>VLOOKUP($B22,'Sintesi (CFI-TS)'!$C$30:$AE$57,26,FALSE)</f>
        <v>0</v>
      </c>
      <c r="PP22" s="320">
        <f>VLOOKUP($B22,'Sintesi (CFI-TS)'!$C$30:$AE$57,26,FALSE)</f>
        <v>0</v>
      </c>
      <c r="PQ22" s="320">
        <f>VLOOKUP($B22,'Sintesi (CFI-TS)'!$C$30:$AE$57,26,FALSE)</f>
        <v>0</v>
      </c>
      <c r="PR22" s="320">
        <f>VLOOKUP($B22,'Sintesi (CFI-TS)'!$C$30:$AE$57,26,FALSE)</f>
        <v>0</v>
      </c>
      <c r="PS22" s="320">
        <f>VLOOKUP($B22,'Sintesi (CFI-TS)'!$C$30:$AE$57,26,FALSE)</f>
        <v>0</v>
      </c>
      <c r="PT22" s="320">
        <f>VLOOKUP($B22,'Sintesi (CFI-TS)'!$C$30:$AE$57,26,FALSE)</f>
        <v>0</v>
      </c>
      <c r="PU22" s="320">
        <f>VLOOKUP($B22,'Sintesi (CFI-TS)'!$C$30:$AE$57,26,FALSE)</f>
        <v>0</v>
      </c>
      <c r="PV22" s="320"/>
      <c r="PW22" s="320"/>
      <c r="PX22" s="320"/>
      <c r="PY22" s="321">
        <v>0</v>
      </c>
      <c r="PZ22" s="321">
        <v>0</v>
      </c>
      <c r="QA22" s="321">
        <v>0</v>
      </c>
      <c r="QB22" s="321">
        <v>0</v>
      </c>
      <c r="QC22" s="321">
        <v>0</v>
      </c>
      <c r="QD22" s="321">
        <v>0</v>
      </c>
      <c r="QE22" s="321">
        <v>0</v>
      </c>
      <c r="QF22" s="321">
        <v>0</v>
      </c>
      <c r="QG22" s="321">
        <v>0</v>
      </c>
      <c r="QH22" s="321">
        <v>0</v>
      </c>
      <c r="QI22" s="321">
        <v>0</v>
      </c>
      <c r="QJ22" s="321">
        <v>0</v>
      </c>
      <c r="QK22" s="321">
        <v>0</v>
      </c>
      <c r="QL22" s="321">
        <v>0</v>
      </c>
      <c r="QM22" s="321">
        <v>0</v>
      </c>
      <c r="QN22" s="321">
        <v>0</v>
      </c>
      <c r="QO22" s="321">
        <v>0</v>
      </c>
      <c r="QP22" s="321">
        <v>0</v>
      </c>
      <c r="QQ22" s="321">
        <v>0</v>
      </c>
      <c r="QR22" s="321">
        <v>0</v>
      </c>
      <c r="QS22" s="321">
        <v>0</v>
      </c>
      <c r="QT22" s="321">
        <v>0</v>
      </c>
      <c r="QU22" s="321">
        <v>0</v>
      </c>
      <c r="QV22" s="321">
        <f>VLOOKUP($B22,'Sintesi (CFI-TS)'!$C$30:$AE$57,28,FALSE)</f>
        <v>0</v>
      </c>
      <c r="QW22" s="321">
        <f>VLOOKUP($B22,'Sintesi (CFI-TS)'!$C$30:$AE$57,28,FALSE)</f>
        <v>0</v>
      </c>
      <c r="QX22" s="321">
        <f>VLOOKUP($B22,'Sintesi (CFI-TS)'!$C$30:$AE$57,28,FALSE)</f>
        <v>0</v>
      </c>
      <c r="QY22" s="321">
        <f>VLOOKUP($B22,'Sintesi (CFI-TS)'!$C$30:$AE$57,28,FALSE)</f>
        <v>0</v>
      </c>
      <c r="QZ22" s="321">
        <f>VLOOKUP($B22,'Sintesi (CFI-TS)'!$C$30:$AE$57,28,FALSE)</f>
        <v>0</v>
      </c>
      <c r="RA22" s="321">
        <f>VLOOKUP($B22,'Sintesi (CFI-TS)'!$C$30:$AE$57,28,FALSE)</f>
        <v>0</v>
      </c>
      <c r="RB22" s="321">
        <f>VLOOKUP($B22,'Sintesi (CFI-TS)'!$C$30:$AE$57,28,FALSE)</f>
        <v>0</v>
      </c>
      <c r="RC22" s="321">
        <f>VLOOKUP($B22,'Sintesi (CFI-TS)'!$C$30:$AE$57,28,FALSE)</f>
        <v>0</v>
      </c>
      <c r="RD22" s="321">
        <f>VLOOKUP($B22,'Sintesi (CFI-TS)'!$C$30:$AE$57,28,FALSE)</f>
        <v>0</v>
      </c>
      <c r="RE22" s="321">
        <f>VLOOKUP($B22,'Sintesi (CFI-TS)'!$C$30:$AE$57,28,FALSE)</f>
        <v>0</v>
      </c>
      <c r="RF22" s="321">
        <f>VLOOKUP($B22,'Sintesi (CFI-TS)'!$C$30:$AE$57,28,FALSE)</f>
        <v>0</v>
      </c>
      <c r="RG22" s="321">
        <f>VLOOKUP($B22,'Sintesi (CFI-TS)'!$C$30:$AE$57,28,FALSE)</f>
        <v>0</v>
      </c>
      <c r="RH22" s="321">
        <f>VLOOKUP($B22,'Sintesi (CFI-TS)'!$C$30:$AE$57,28,FALSE)</f>
        <v>0</v>
      </c>
      <c r="RI22" s="321">
        <f>VLOOKUP($B22,'Sintesi (CFI-TS)'!$C$30:$AE$57,28,FALSE)</f>
        <v>0</v>
      </c>
      <c r="RJ22" s="321">
        <f>VLOOKUP($B22,'Sintesi (CFI-TS)'!$C$30:$AE$57,28,FALSE)</f>
        <v>0</v>
      </c>
      <c r="RK22" s="321">
        <f>VLOOKUP($B22,'Sintesi (CFI-TS)'!$C$30:$AE$57,28,FALSE)</f>
        <v>0</v>
      </c>
      <c r="RL22" s="321">
        <f>VLOOKUP($B22,'Sintesi (CFI-TS)'!$C$30:$AE$57,28,FALSE)</f>
        <v>0</v>
      </c>
      <c r="RM22" s="321">
        <f>VLOOKUP($B22,'Sintesi (CFI-TS)'!$C$30:$AE$57,28,FALSE)</f>
        <v>0</v>
      </c>
      <c r="RN22" s="321">
        <f>VLOOKUP($B22,'Sintesi (CFI-TS)'!$C$30:$AE$57,28,FALSE)</f>
        <v>0</v>
      </c>
      <c r="RO22" s="321">
        <f>VLOOKUP($B22,'Sintesi (CFI-TS)'!$C$30:$AE$57,28,FALSE)</f>
        <v>0</v>
      </c>
      <c r="RP22" s="321">
        <f>VLOOKUP($B22,'Sintesi (CFI-TS)'!$C$30:$AE$57,28,FALSE)</f>
        <v>0</v>
      </c>
      <c r="RQ22" s="321">
        <f>VLOOKUP($B22,'Sintesi (CFI-TS)'!$C$30:$AE$57,28,FALSE)</f>
        <v>0</v>
      </c>
      <c r="RR22" s="321">
        <f>VLOOKUP($B22,'Sintesi (CFI-TS)'!$C$30:$AE$57,28,FALSE)</f>
        <v>0</v>
      </c>
      <c r="RS22" s="321">
        <f>VLOOKUP($B22,'Sintesi (CFI-TS)'!$C$30:$AE$57,28,FALSE)</f>
        <v>0</v>
      </c>
      <c r="RT22" s="321">
        <f>VLOOKUP($B22,'Sintesi (CFI-TS)'!$C$30:$AE$57,28,FALSE)</f>
        <v>0</v>
      </c>
      <c r="RU22" s="321">
        <f>VLOOKUP($B22,'Sintesi (CFI-TS)'!$C$30:$AE$57,28,FALSE)</f>
        <v>0</v>
      </c>
      <c r="RV22" s="321">
        <f>VLOOKUP($B22,'Sintesi (CFI-TS)'!$C$30:$AE$57,28,FALSE)</f>
        <v>0</v>
      </c>
      <c r="RW22" s="321">
        <f>VLOOKUP($B22,'Sintesi (CFI-TS)'!$C$30:$AE$57,28,FALSE)</f>
        <v>0</v>
      </c>
      <c r="RX22" s="321">
        <f>VLOOKUP($B22,'Sintesi (CFI-TS)'!$C$30:$AE$57,28,FALSE)</f>
        <v>0</v>
      </c>
      <c r="RY22" s="321">
        <f>VLOOKUP($B22,'Sintesi (CFI-TS)'!$C$30:$AE$57,28,FALSE)</f>
        <v>0</v>
      </c>
      <c r="RZ22" s="321">
        <f>VLOOKUP($B22,'Sintesi (CFI-TS)'!$C$30:$AE$57,28,FALSE)</f>
        <v>0</v>
      </c>
      <c r="SA22" s="321">
        <f>VLOOKUP($B22,'Sintesi (CFI-TS)'!$C$30:$AE$57,28,FALSE)</f>
        <v>0</v>
      </c>
      <c r="SB22" s="321">
        <f>VLOOKUP($B22,'Sintesi (CFI-TS)'!$C$30:$AE$57,28,FALSE)</f>
        <v>0</v>
      </c>
      <c r="SC22" s="321">
        <f>VLOOKUP($B22,'Sintesi (CFI-TS)'!$C$30:$AE$57,28,FALSE)</f>
        <v>0</v>
      </c>
      <c r="SD22" s="321">
        <f>VLOOKUP($B22,'Sintesi (CFI-TS)'!$C$30:$AE$57,28,FALSE)</f>
        <v>0</v>
      </c>
      <c r="SE22" s="321">
        <f>VLOOKUP($B22,'Sintesi (CFI-TS)'!$C$30:$AE$57,28,FALSE)</f>
        <v>0</v>
      </c>
      <c r="SF22" s="321">
        <f>VLOOKUP($B22,'Sintesi (CFI-TS)'!$C$30:$AE$57,28,FALSE)</f>
        <v>0</v>
      </c>
      <c r="SG22" s="321">
        <f>VLOOKUP($B22,'Sintesi (CFI-TS)'!$C$30:$AE$57,28,FALSE)</f>
        <v>0</v>
      </c>
      <c r="SH22" s="321">
        <f>VLOOKUP($B22,'Sintesi (CFI-TS)'!$C$30:$AE$57,28,FALSE)</f>
        <v>0</v>
      </c>
      <c r="SI22" s="321">
        <f>VLOOKUP($B22,'Sintesi (CFI-TS)'!$C$30:$AE$57,28,FALSE)</f>
        <v>0</v>
      </c>
      <c r="SJ22" s="321">
        <f>VLOOKUP($B22,'Sintesi (CFI-TS)'!$C$30:$AE$57,28,FALSE)</f>
        <v>0</v>
      </c>
      <c r="SK22" s="321">
        <f>VLOOKUP($B22,'Sintesi (CFI-TS)'!$C$30:$AE$57,28,FALSE)</f>
        <v>0</v>
      </c>
      <c r="SL22" s="321">
        <f>VLOOKUP($B22,'Sintesi (CFI-TS)'!$C$30:$AE$57,28,FALSE)</f>
        <v>0</v>
      </c>
      <c r="SM22" s="321">
        <f>VLOOKUP($B22,'Sintesi (CFI-TS)'!$C$30:$AE$57,28,FALSE)</f>
        <v>0</v>
      </c>
      <c r="SN22" s="321">
        <f>VLOOKUP($B22,'Sintesi (CFI-TS)'!$C$30:$AE$57,28,FALSE)</f>
        <v>0</v>
      </c>
      <c r="SO22" s="321">
        <f>VLOOKUP($B22,'Sintesi (CFI-TS)'!$C$30:$AE$57,28,FALSE)</f>
        <v>0</v>
      </c>
      <c r="SP22" s="321">
        <f>VLOOKUP($B22,'Sintesi (CFI-TS)'!$C$30:$AE$57,28,FALSE)</f>
        <v>0</v>
      </c>
      <c r="SQ22" s="321">
        <f>VLOOKUP($B22,'Sintesi (CFI-TS)'!$C$30:$AE$57,28,FALSE)</f>
        <v>0</v>
      </c>
      <c r="SR22" s="321">
        <f>VLOOKUP($B22,'Sintesi (CFI-TS)'!$C$30:$AE$57,28,FALSE)</f>
        <v>0</v>
      </c>
      <c r="SS22" s="321">
        <f>VLOOKUP($B22,'Sintesi (CFI-TS)'!$C$30:$AE$57,28,FALSE)</f>
        <v>0</v>
      </c>
      <c r="ST22" s="321">
        <f>VLOOKUP($B22,'Sintesi (CFI-TS)'!$C$30:$AE$57,28,FALSE)</f>
        <v>0</v>
      </c>
      <c r="SU22" s="321">
        <f>VLOOKUP($B22,'Sintesi (CFI-TS)'!$C$30:$AE$57,28,FALSE)</f>
        <v>0</v>
      </c>
      <c r="SV22" s="321">
        <f>VLOOKUP($B22,'Sintesi (CFI-TS)'!$C$30:$AE$57,28,FALSE)</f>
        <v>0</v>
      </c>
      <c r="SW22" s="321">
        <f>VLOOKUP($B22,'Sintesi (CFI-TS)'!$C$30:$AE$57,28,FALSE)</f>
        <v>0</v>
      </c>
      <c r="SX22" s="321">
        <f>VLOOKUP($B22,'Sintesi (CFI-TS)'!$C$30:$AE$57,28,FALSE)</f>
        <v>0</v>
      </c>
      <c r="SY22" s="321">
        <f>VLOOKUP($B22,'Sintesi (CFI-TS)'!$C$30:$AE$57,28,FALSE)</f>
        <v>0</v>
      </c>
      <c r="SZ22" s="321">
        <f>VLOOKUP($B22,'Sintesi (CFI-TS)'!$C$30:$AE$57,28,FALSE)</f>
        <v>0</v>
      </c>
      <c r="TA22" s="321">
        <f>VLOOKUP($B22,'Sintesi (CFI-TS)'!$C$30:$AE$57,28,FALSE)</f>
        <v>0</v>
      </c>
      <c r="TB22" s="321">
        <f>VLOOKUP($B22,'Sintesi (CFI-TS)'!$C$30:$AE$57,28,FALSE)</f>
        <v>0</v>
      </c>
      <c r="TC22" s="321">
        <f>VLOOKUP($B22,'Sintesi (CFI-TS)'!$C$30:$AE$57,28,FALSE)</f>
        <v>0</v>
      </c>
      <c r="TD22" s="321">
        <f>VLOOKUP($B22,'Sintesi (CFI-TS)'!$C$30:$AE$57,28,FALSE)</f>
        <v>0</v>
      </c>
      <c r="TE22" s="321">
        <f>VLOOKUP($B22,'Sintesi (CFI-TS)'!$C$30:$AE$57,28,FALSE)</f>
        <v>0</v>
      </c>
      <c r="TF22" s="321">
        <f>VLOOKUP($B22,'Sintesi (CFI-TS)'!$C$30:$AE$57,28,FALSE)</f>
        <v>0</v>
      </c>
      <c r="TG22" s="321">
        <f>VLOOKUP($B22,'Sintesi (CFI-TS)'!$C$30:$AE$57,28,FALSE)</f>
        <v>0</v>
      </c>
      <c r="TH22" s="321">
        <f>VLOOKUP($B22,'Sintesi (CFI-TS)'!$C$30:$AE$57,28,FALSE)</f>
        <v>0</v>
      </c>
      <c r="TI22" s="321">
        <f>VLOOKUP($B22,'Sintesi (CFI-TS)'!$C$30:$AE$57,28,FALSE)</f>
        <v>0</v>
      </c>
      <c r="TJ22" s="321">
        <f>VLOOKUP($B22,'Sintesi (CFI-TS)'!$C$30:$AE$57,28,FALSE)</f>
        <v>0</v>
      </c>
      <c r="TK22" s="321">
        <f>VLOOKUP($B22,'Sintesi (CFI-TS)'!$C$30:$AE$57,28,FALSE)</f>
        <v>0</v>
      </c>
      <c r="TL22" s="321">
        <f>VLOOKUP($B22,'Sintesi (CFI-TS)'!$C$30:$AE$57,28,FALSE)</f>
        <v>0</v>
      </c>
      <c r="TM22" s="321">
        <f>VLOOKUP($B22,'Sintesi (CFI-TS)'!$C$30:$AE$57,28,FALSE)</f>
        <v>0</v>
      </c>
      <c r="TN22" s="321">
        <f>VLOOKUP($B22,'Sintesi (CFI-TS)'!$C$30:$AE$57,28,FALSE)</f>
        <v>0</v>
      </c>
      <c r="TO22" s="321">
        <f>VLOOKUP($B22,'Sintesi (CFI-TS)'!$C$30:$AE$57,28,FALSE)</f>
        <v>0</v>
      </c>
      <c r="TP22" s="321">
        <f>VLOOKUP($B22,'Sintesi (CFI-TS)'!$C$30:$AE$57,28,FALSE)</f>
        <v>0</v>
      </c>
      <c r="TQ22" s="321">
        <f>VLOOKUP($B22,'Sintesi (CFI-TS)'!$C$30:$AE$57,28,FALSE)</f>
        <v>0</v>
      </c>
      <c r="TR22" s="321">
        <f>VLOOKUP($B22,'Sintesi (CFI-TS)'!$C$30:$AE$57,28,FALSE)</f>
        <v>0</v>
      </c>
      <c r="TS22" s="321">
        <f>VLOOKUP($B22,'Sintesi (CFI-TS)'!$C$30:$AE$57,28,FALSE)</f>
        <v>0</v>
      </c>
      <c r="TT22" s="321">
        <f>VLOOKUP($B22,'Sintesi (CFI-TS)'!$C$30:$AE$57,28,FALSE)</f>
        <v>0</v>
      </c>
      <c r="TU22" s="321">
        <f>VLOOKUP($B22,'Sintesi (CFI-TS)'!$C$30:$AE$57,28,FALSE)</f>
        <v>0</v>
      </c>
      <c r="TV22" s="321">
        <f>VLOOKUP($B22,'Sintesi (CFI-TS)'!$C$30:$AE$57,28,FALSE)</f>
        <v>0</v>
      </c>
      <c r="TW22" s="321">
        <f>VLOOKUP($B22,'Sintesi (CFI-TS)'!$C$30:$AE$57,28,FALSE)</f>
        <v>0</v>
      </c>
      <c r="TX22" s="321">
        <f>VLOOKUP($B22,'Sintesi (CFI-TS)'!$C$30:$AE$57,28,FALSE)</f>
        <v>0</v>
      </c>
      <c r="TY22" s="321"/>
      <c r="TZ22" s="321"/>
      <c r="UA22" s="321"/>
      <c r="UB22" s="322">
        <v>0</v>
      </c>
      <c r="UC22" s="322">
        <v>0</v>
      </c>
      <c r="UD22" s="322">
        <v>0</v>
      </c>
      <c r="UE22" s="322">
        <v>0</v>
      </c>
      <c r="UF22" s="322">
        <v>0</v>
      </c>
      <c r="UG22" s="322">
        <v>0</v>
      </c>
      <c r="UH22" s="322">
        <v>0</v>
      </c>
      <c r="UI22" s="322">
        <v>0</v>
      </c>
      <c r="UJ22" s="322">
        <v>0</v>
      </c>
      <c r="UK22" s="322">
        <v>0</v>
      </c>
      <c r="UL22" s="322">
        <v>0</v>
      </c>
      <c r="UM22" s="322">
        <v>0</v>
      </c>
      <c r="UN22" s="322">
        <v>0</v>
      </c>
      <c r="UO22" s="322">
        <v>0</v>
      </c>
      <c r="UP22" s="322">
        <v>0</v>
      </c>
      <c r="UQ22" s="322">
        <v>0</v>
      </c>
      <c r="UR22" s="322">
        <v>0</v>
      </c>
      <c r="US22" s="322">
        <v>0</v>
      </c>
      <c r="UT22" s="322">
        <v>0</v>
      </c>
      <c r="UU22" s="322">
        <v>0</v>
      </c>
      <c r="UV22" s="322">
        <v>0</v>
      </c>
      <c r="UW22" s="322">
        <v>0</v>
      </c>
      <c r="UX22" s="322">
        <v>0</v>
      </c>
      <c r="UY22" s="322">
        <f>VLOOKUP($B22,'Sintesi (CFI-TS)'!$C$30:$AE$57,29,FALSE)</f>
        <v>0</v>
      </c>
      <c r="UZ22" s="322">
        <f>VLOOKUP($B22,'Sintesi (CFI-TS)'!$C$30:$AE$57,29,FALSE)</f>
        <v>0</v>
      </c>
      <c r="VA22" s="322">
        <f>VLOOKUP($B22,'Sintesi (CFI-TS)'!$C$30:$AE$57,29,FALSE)</f>
        <v>0</v>
      </c>
      <c r="VB22" s="322">
        <f>VLOOKUP($B22,'Sintesi (CFI-TS)'!$C$30:$AE$57,29,FALSE)</f>
        <v>0</v>
      </c>
      <c r="VC22" s="322">
        <f>VLOOKUP($B22,'Sintesi (CFI-TS)'!$C$30:$AE$57,29,FALSE)</f>
        <v>0</v>
      </c>
      <c r="VD22" s="322">
        <f>VLOOKUP($B22,'Sintesi (CFI-TS)'!$C$30:$AE$57,29,FALSE)</f>
        <v>0</v>
      </c>
      <c r="VE22" s="322">
        <f>VLOOKUP($B22,'Sintesi (CFI-TS)'!$C$30:$AE$57,29,FALSE)</f>
        <v>0</v>
      </c>
      <c r="VF22" s="322">
        <f>VLOOKUP($B22,'Sintesi (CFI-TS)'!$C$30:$AE$57,29,FALSE)</f>
        <v>0</v>
      </c>
      <c r="VG22" s="322">
        <f>VLOOKUP($B22,'Sintesi (CFI-TS)'!$C$30:$AE$57,29,FALSE)</f>
        <v>0</v>
      </c>
      <c r="VH22" s="322">
        <f>VLOOKUP($B22,'Sintesi (CFI-TS)'!$C$30:$AE$57,29,FALSE)</f>
        <v>0</v>
      </c>
      <c r="VI22" s="322">
        <f>VLOOKUP($B22,'Sintesi (CFI-TS)'!$C$30:$AE$57,29,FALSE)</f>
        <v>0</v>
      </c>
      <c r="VJ22" s="322">
        <f>VLOOKUP($B22,'Sintesi (CFI-TS)'!$C$30:$AE$57,29,FALSE)</f>
        <v>0</v>
      </c>
      <c r="VK22" s="322">
        <f>VLOOKUP($B22,'Sintesi (CFI-TS)'!$C$30:$AE$57,29,FALSE)</f>
        <v>0</v>
      </c>
      <c r="VL22" s="322">
        <f>VLOOKUP($B22,'Sintesi (CFI-TS)'!$C$30:$AE$57,29,FALSE)</f>
        <v>0</v>
      </c>
      <c r="VM22" s="322">
        <f>VLOOKUP($B22,'Sintesi (CFI-TS)'!$C$30:$AE$57,29,FALSE)</f>
        <v>0</v>
      </c>
      <c r="VN22" s="322">
        <f>VLOOKUP($B22,'Sintesi (CFI-TS)'!$C$30:$AE$57,29,FALSE)</f>
        <v>0</v>
      </c>
      <c r="VO22" s="322">
        <f>VLOOKUP($B22,'Sintesi (CFI-TS)'!$C$30:$AE$57,29,FALSE)</f>
        <v>0</v>
      </c>
      <c r="VP22" s="322">
        <f>VLOOKUP($B22,'Sintesi (CFI-TS)'!$C$30:$AE$57,29,FALSE)</f>
        <v>0</v>
      </c>
      <c r="VQ22" s="322">
        <f>VLOOKUP($B22,'Sintesi (CFI-TS)'!$C$30:$AE$57,29,FALSE)</f>
        <v>0</v>
      </c>
      <c r="VR22" s="322">
        <f>VLOOKUP($B22,'Sintesi (CFI-TS)'!$C$30:$AE$57,29,FALSE)</f>
        <v>0</v>
      </c>
      <c r="VS22" s="322">
        <f>VLOOKUP($B22,'Sintesi (CFI-TS)'!$C$30:$AE$57,29,FALSE)</f>
        <v>0</v>
      </c>
      <c r="VT22" s="322">
        <f>VLOOKUP($B22,'Sintesi (CFI-TS)'!$C$30:$AE$57,29,FALSE)</f>
        <v>0</v>
      </c>
      <c r="VU22" s="322">
        <f>VLOOKUP($B22,'Sintesi (CFI-TS)'!$C$30:$AE$57,29,FALSE)</f>
        <v>0</v>
      </c>
      <c r="VV22" s="322">
        <f>VLOOKUP($B22,'Sintesi (CFI-TS)'!$C$30:$AE$57,29,FALSE)</f>
        <v>0</v>
      </c>
      <c r="VW22" s="322">
        <f>VLOOKUP($B22,'Sintesi (CFI-TS)'!$C$30:$AE$57,29,FALSE)</f>
        <v>0</v>
      </c>
      <c r="VX22" s="322">
        <f>VLOOKUP($B22,'Sintesi (CFI-TS)'!$C$30:$AE$57,29,FALSE)</f>
        <v>0</v>
      </c>
      <c r="VY22" s="322">
        <f>VLOOKUP($B22,'Sintesi (CFI-TS)'!$C$30:$AE$57,29,FALSE)</f>
        <v>0</v>
      </c>
      <c r="VZ22" s="322">
        <f>VLOOKUP($B22,'Sintesi (CFI-TS)'!$C$30:$AE$57,29,FALSE)</f>
        <v>0</v>
      </c>
      <c r="WA22" s="322">
        <f>VLOOKUP($B22,'Sintesi (CFI-TS)'!$C$30:$AE$57,29,FALSE)</f>
        <v>0</v>
      </c>
      <c r="WB22" s="322">
        <f>VLOOKUP($B22,'Sintesi (CFI-TS)'!$C$30:$AE$57,29,FALSE)</f>
        <v>0</v>
      </c>
      <c r="WC22" s="322">
        <f>VLOOKUP($B22,'Sintesi (CFI-TS)'!$C$30:$AE$57,29,FALSE)</f>
        <v>0</v>
      </c>
      <c r="WD22" s="322">
        <f>VLOOKUP($B22,'Sintesi (CFI-TS)'!$C$30:$AE$57,29,FALSE)</f>
        <v>0</v>
      </c>
      <c r="WE22" s="322">
        <f>VLOOKUP($B22,'Sintesi (CFI-TS)'!$C$30:$AE$57,29,FALSE)</f>
        <v>0</v>
      </c>
      <c r="WF22" s="322">
        <f>VLOOKUP($B22,'Sintesi (CFI-TS)'!$C$30:$AE$57,29,FALSE)</f>
        <v>0</v>
      </c>
      <c r="WG22" s="322">
        <f>VLOOKUP($B22,'Sintesi (CFI-TS)'!$C$30:$AE$57,29,FALSE)</f>
        <v>0</v>
      </c>
      <c r="WH22" s="322">
        <f>VLOOKUP($B22,'Sintesi (CFI-TS)'!$C$30:$AE$57,29,FALSE)</f>
        <v>0</v>
      </c>
      <c r="WI22" s="322">
        <f>VLOOKUP($B22,'Sintesi (CFI-TS)'!$C$30:$AE$57,29,FALSE)</f>
        <v>0</v>
      </c>
      <c r="WJ22" s="322">
        <f>VLOOKUP($B22,'Sintesi (CFI-TS)'!$C$30:$AE$57,29,FALSE)</f>
        <v>0</v>
      </c>
      <c r="WK22" s="322">
        <f>VLOOKUP($B22,'Sintesi (CFI-TS)'!$C$30:$AE$57,29,FALSE)</f>
        <v>0</v>
      </c>
      <c r="WL22" s="322">
        <f>VLOOKUP($B22,'Sintesi (CFI-TS)'!$C$30:$AE$57,29,FALSE)</f>
        <v>0</v>
      </c>
      <c r="WM22" s="322">
        <f>VLOOKUP($B22,'Sintesi (CFI-TS)'!$C$30:$AE$57,29,FALSE)</f>
        <v>0</v>
      </c>
      <c r="WN22" s="322">
        <f>VLOOKUP($B22,'Sintesi (CFI-TS)'!$C$30:$AE$57,29,FALSE)</f>
        <v>0</v>
      </c>
      <c r="WO22" s="322">
        <f>VLOOKUP($B22,'Sintesi (CFI-TS)'!$C$30:$AE$57,29,FALSE)</f>
        <v>0</v>
      </c>
      <c r="WP22" s="322">
        <f>VLOOKUP($B22,'Sintesi (CFI-TS)'!$C$30:$AE$57,29,FALSE)</f>
        <v>0</v>
      </c>
      <c r="WQ22" s="322">
        <f>VLOOKUP($B22,'Sintesi (CFI-TS)'!$C$30:$AE$57,29,FALSE)</f>
        <v>0</v>
      </c>
      <c r="WR22" s="322">
        <f>VLOOKUP($B22,'Sintesi (CFI-TS)'!$C$30:$AE$57,29,FALSE)</f>
        <v>0</v>
      </c>
      <c r="WS22" s="322">
        <f>VLOOKUP($B22,'Sintesi (CFI-TS)'!$C$30:$AE$57,29,FALSE)</f>
        <v>0</v>
      </c>
      <c r="WT22" s="322">
        <f>VLOOKUP($B22,'Sintesi (CFI-TS)'!$C$30:$AE$57,29,FALSE)</f>
        <v>0</v>
      </c>
      <c r="WU22" s="322">
        <f>VLOOKUP($B22,'Sintesi (CFI-TS)'!$C$30:$AE$57,29,FALSE)</f>
        <v>0</v>
      </c>
      <c r="WV22" s="322">
        <f>VLOOKUP($B22,'Sintesi (CFI-TS)'!$C$30:$AE$57,29,FALSE)</f>
        <v>0</v>
      </c>
      <c r="WW22" s="322">
        <f>VLOOKUP($B22,'Sintesi (CFI-TS)'!$C$30:$AE$57,29,FALSE)</f>
        <v>0</v>
      </c>
      <c r="WX22" s="322">
        <f>VLOOKUP($B22,'Sintesi (CFI-TS)'!$C$30:$AE$57,29,FALSE)</f>
        <v>0</v>
      </c>
      <c r="WY22" s="322">
        <f>VLOOKUP($B22,'Sintesi (CFI-TS)'!$C$30:$AE$57,29,FALSE)</f>
        <v>0</v>
      </c>
      <c r="WZ22" s="322">
        <f>VLOOKUP($B22,'Sintesi (CFI-TS)'!$C$30:$AE$57,29,FALSE)</f>
        <v>0</v>
      </c>
      <c r="XA22" s="322">
        <f>VLOOKUP($B22,'Sintesi (CFI-TS)'!$C$30:$AE$57,29,FALSE)</f>
        <v>0</v>
      </c>
      <c r="XB22" s="322">
        <f>VLOOKUP($B22,'Sintesi (CFI-TS)'!$C$30:$AE$57,29,FALSE)</f>
        <v>0</v>
      </c>
      <c r="XC22" s="322">
        <f>VLOOKUP($B22,'Sintesi (CFI-TS)'!$C$30:$AE$57,29,FALSE)</f>
        <v>0</v>
      </c>
      <c r="XD22" s="322">
        <f>VLOOKUP($B22,'Sintesi (CFI-TS)'!$C$30:$AE$57,29,FALSE)</f>
        <v>0</v>
      </c>
      <c r="XE22" s="322">
        <f>VLOOKUP($B22,'Sintesi (CFI-TS)'!$C$30:$AE$57,29,FALSE)</f>
        <v>0</v>
      </c>
      <c r="XF22" s="322">
        <f>VLOOKUP($B22,'Sintesi (CFI-TS)'!$C$30:$AE$57,29,FALSE)</f>
        <v>0</v>
      </c>
      <c r="XG22" s="322">
        <f>VLOOKUP($B22,'Sintesi (CFI-TS)'!$C$30:$AE$57,29,FALSE)</f>
        <v>0</v>
      </c>
      <c r="XH22" s="322">
        <f>VLOOKUP($B22,'Sintesi (CFI-TS)'!$C$30:$AE$57,29,FALSE)</f>
        <v>0</v>
      </c>
      <c r="XI22" s="322">
        <f>VLOOKUP($B22,'Sintesi (CFI-TS)'!$C$30:$AE$57,29,FALSE)</f>
        <v>0</v>
      </c>
      <c r="XJ22" s="322">
        <f>VLOOKUP($B22,'Sintesi (CFI-TS)'!$C$30:$AE$57,29,FALSE)</f>
        <v>0</v>
      </c>
      <c r="XK22" s="322">
        <f>VLOOKUP($B22,'Sintesi (CFI-TS)'!$C$30:$AE$57,29,FALSE)</f>
        <v>0</v>
      </c>
      <c r="XL22" s="322">
        <f>VLOOKUP($B22,'Sintesi (CFI-TS)'!$C$30:$AE$57,29,FALSE)</f>
        <v>0</v>
      </c>
      <c r="XM22" s="322">
        <f>VLOOKUP($B22,'Sintesi (CFI-TS)'!$C$30:$AE$57,29,FALSE)</f>
        <v>0</v>
      </c>
      <c r="XN22" s="322">
        <f>VLOOKUP($B22,'Sintesi (CFI-TS)'!$C$30:$AE$57,29,FALSE)</f>
        <v>0</v>
      </c>
      <c r="XO22" s="322">
        <f>VLOOKUP($B22,'Sintesi (CFI-TS)'!$C$30:$AE$57,29,FALSE)</f>
        <v>0</v>
      </c>
      <c r="XP22" s="322">
        <f>VLOOKUP($B22,'Sintesi (CFI-TS)'!$C$30:$AE$57,29,FALSE)</f>
        <v>0</v>
      </c>
      <c r="XQ22" s="322">
        <f>VLOOKUP($B22,'Sintesi (CFI-TS)'!$C$30:$AE$57,29,FALSE)</f>
        <v>0</v>
      </c>
      <c r="XR22" s="322">
        <f>VLOOKUP($B22,'Sintesi (CFI-TS)'!$C$30:$AE$57,29,FALSE)</f>
        <v>0</v>
      </c>
      <c r="XS22" s="322">
        <f>VLOOKUP($B22,'Sintesi (CFI-TS)'!$C$30:$AE$57,29,FALSE)</f>
        <v>0</v>
      </c>
      <c r="XT22" s="322">
        <f>VLOOKUP($B22,'Sintesi (CFI-TS)'!$C$30:$AE$57,29,FALSE)</f>
        <v>0</v>
      </c>
      <c r="XU22" s="322">
        <f>VLOOKUP($B22,'Sintesi (CFI-TS)'!$C$30:$AE$57,29,FALSE)</f>
        <v>0</v>
      </c>
      <c r="XV22" s="322">
        <f>VLOOKUP($B22,'Sintesi (CFI-TS)'!$C$30:$AE$57,29,FALSE)</f>
        <v>0</v>
      </c>
      <c r="XW22" s="322">
        <f>VLOOKUP($B22,'Sintesi (CFI-TS)'!$C$30:$AE$57,29,FALSE)</f>
        <v>0</v>
      </c>
      <c r="XX22" s="322">
        <f>VLOOKUP($B22,'Sintesi (CFI-TS)'!$C$30:$AE$57,29,FALSE)</f>
        <v>0</v>
      </c>
      <c r="XY22" s="322">
        <f>VLOOKUP($B22,'Sintesi (CFI-TS)'!$C$30:$AE$57,29,FALSE)</f>
        <v>0</v>
      </c>
      <c r="XZ22" s="322">
        <f>VLOOKUP($B22,'Sintesi (CFI-TS)'!$C$30:$AE$57,29,FALSE)</f>
        <v>0</v>
      </c>
      <c r="YA22" s="322">
        <f>VLOOKUP($B22,'Sintesi (CFI-TS)'!$C$30:$AE$57,29,FALSE)</f>
        <v>0</v>
      </c>
      <c r="YB22" s="322"/>
      <c r="YC22" s="322"/>
      <c r="YD22" s="322"/>
      <c r="YE22" s="501">
        <v>0</v>
      </c>
      <c r="YF22" s="501">
        <v>0</v>
      </c>
      <c r="YG22" s="501">
        <v>0</v>
      </c>
      <c r="YH22" s="501">
        <v>0</v>
      </c>
      <c r="YI22" s="501">
        <v>0</v>
      </c>
      <c r="YJ22" s="501">
        <v>0</v>
      </c>
      <c r="YK22" s="501">
        <v>0</v>
      </c>
      <c r="YL22" s="501">
        <v>0</v>
      </c>
      <c r="YM22" s="501">
        <v>0</v>
      </c>
      <c r="YN22" s="501">
        <v>0</v>
      </c>
      <c r="YO22" s="501">
        <v>0</v>
      </c>
      <c r="YP22" s="501">
        <v>0</v>
      </c>
      <c r="YQ22" s="501">
        <v>0</v>
      </c>
      <c r="YR22" s="501">
        <v>0</v>
      </c>
      <c r="YS22" s="501">
        <v>0</v>
      </c>
      <c r="YT22" s="501">
        <v>0</v>
      </c>
      <c r="YU22" s="501">
        <v>0</v>
      </c>
      <c r="YV22" s="501">
        <v>0</v>
      </c>
      <c r="YW22" s="501">
        <v>0</v>
      </c>
      <c r="YX22" s="501">
        <v>0</v>
      </c>
      <c r="YY22" s="501">
        <v>0</v>
      </c>
      <c r="YZ22" s="501">
        <v>0</v>
      </c>
      <c r="ZA22" s="501">
        <v>0</v>
      </c>
      <c r="ZB22" s="501">
        <f>VLOOKUP($B22,'Sintesi (CFI-TS)'!$C$30:$AE$57,22,FALSE)</f>
        <v>0</v>
      </c>
      <c r="ZC22" s="501">
        <f>VLOOKUP($B22,'Sintesi (CFI-TS)'!$C$30:$AE$57,22,FALSE)</f>
        <v>0</v>
      </c>
      <c r="ZD22" s="501">
        <f>VLOOKUP($B22,'Sintesi (CFI-TS)'!$C$30:$AE$57,22,FALSE)</f>
        <v>0</v>
      </c>
      <c r="ZE22" s="501">
        <f>VLOOKUP($B22,'Sintesi (CFI-TS)'!$C$30:$AE$57,22,FALSE)</f>
        <v>0</v>
      </c>
      <c r="ZF22" s="501">
        <f>VLOOKUP($B22,'Sintesi (CFI-TS)'!$C$30:$AE$57,22,FALSE)</f>
        <v>0</v>
      </c>
      <c r="ZG22" s="501">
        <f>VLOOKUP($B22,'Sintesi (CFI-TS)'!$C$30:$AE$57,22,FALSE)</f>
        <v>0</v>
      </c>
      <c r="ZH22" s="501">
        <f>VLOOKUP($B22,'Sintesi (CFI-TS)'!$C$30:$AE$57,22,FALSE)</f>
        <v>0</v>
      </c>
      <c r="ZI22" s="501">
        <f>VLOOKUP($B22,'Sintesi (CFI-TS)'!$C$30:$AE$57,22,FALSE)</f>
        <v>0</v>
      </c>
      <c r="ZJ22" s="501">
        <f>VLOOKUP($B22,'Sintesi (CFI-TS)'!$C$30:$AE$57,22,FALSE)</f>
        <v>0</v>
      </c>
      <c r="ZK22" s="501">
        <f>VLOOKUP($B22,'Sintesi (CFI-TS)'!$C$30:$AE$57,22,FALSE)</f>
        <v>0</v>
      </c>
      <c r="ZL22" s="501">
        <f>VLOOKUP($B22,'Sintesi (CFI-TS)'!$C$30:$AE$57,22,FALSE)</f>
        <v>0</v>
      </c>
      <c r="ZM22" s="501">
        <f>VLOOKUP($B22,'Sintesi (CFI-TS)'!$C$30:$AE$57,22,FALSE)</f>
        <v>0</v>
      </c>
      <c r="ZN22" s="501">
        <f>VLOOKUP($B22,'Sintesi (CFI-TS)'!$C$30:$AE$57,22,FALSE)</f>
        <v>0</v>
      </c>
      <c r="ZO22" s="501">
        <f>VLOOKUP($B22,'Sintesi (CFI-TS)'!$C$30:$AE$57,22,FALSE)</f>
        <v>0</v>
      </c>
      <c r="ZP22" s="501">
        <f>VLOOKUP($B22,'Sintesi (CFI-TS)'!$C$30:$AE$57,22,FALSE)</f>
        <v>0</v>
      </c>
      <c r="ZQ22" s="501">
        <f>VLOOKUP($B22,'Sintesi (CFI-TS)'!$C$30:$AE$57,22,FALSE)</f>
        <v>0</v>
      </c>
      <c r="ZR22" s="501">
        <f>VLOOKUP($B22,'Sintesi (CFI-TS)'!$C$30:$AE$57,22,FALSE)</f>
        <v>0</v>
      </c>
      <c r="ZS22" s="501">
        <f>VLOOKUP($B22,'Sintesi (CFI-TS)'!$C$30:$AE$57,22,FALSE)</f>
        <v>0</v>
      </c>
      <c r="ZT22" s="501">
        <f>VLOOKUP($B22,'Sintesi (CFI-TS)'!$C$30:$AE$57,22,FALSE)</f>
        <v>0</v>
      </c>
      <c r="ZU22" s="501">
        <f>VLOOKUP($B22,'Sintesi (CFI-TS)'!$C$30:$AE$57,22,FALSE)</f>
        <v>0</v>
      </c>
      <c r="ZV22" s="501">
        <f>VLOOKUP($B22,'Sintesi (CFI-TS)'!$C$30:$AE$57,22,FALSE)</f>
        <v>0</v>
      </c>
      <c r="ZW22" s="501">
        <f>VLOOKUP($B22,'Sintesi (CFI-TS)'!$C$30:$AE$57,22,FALSE)</f>
        <v>0</v>
      </c>
      <c r="ZX22" s="501">
        <f>VLOOKUP($B22,'Sintesi (CFI-TS)'!$C$30:$AE$57,22,FALSE)</f>
        <v>0</v>
      </c>
      <c r="ZY22" s="501">
        <f>VLOOKUP($B22,'Sintesi (CFI-TS)'!$C$30:$AE$57,22,FALSE)</f>
        <v>0</v>
      </c>
      <c r="ZZ22" s="501">
        <f>VLOOKUP($B22,'Sintesi (CFI-TS)'!$C$30:$AE$57,22,FALSE)</f>
        <v>0</v>
      </c>
      <c r="AAA22" s="501">
        <f>VLOOKUP($B22,'Sintesi (CFI-TS)'!$C$30:$AE$57,22,FALSE)</f>
        <v>0</v>
      </c>
      <c r="AAB22" s="501">
        <f>VLOOKUP($B22,'Sintesi (CFI-TS)'!$C$30:$AE$57,22,FALSE)</f>
        <v>0</v>
      </c>
      <c r="AAC22" s="501">
        <f>VLOOKUP($B22,'Sintesi (CFI-TS)'!$C$30:$AE$57,22,FALSE)</f>
        <v>0</v>
      </c>
      <c r="AAD22" s="501">
        <f>VLOOKUP($B22,'Sintesi (CFI-TS)'!$C$30:$AE$57,22,FALSE)</f>
        <v>0</v>
      </c>
      <c r="AAE22" s="501">
        <f>VLOOKUP($B22,'Sintesi (CFI-TS)'!$C$30:$AE$57,22,FALSE)</f>
        <v>0</v>
      </c>
      <c r="AAF22" s="501">
        <f>VLOOKUP($B22,'Sintesi (CFI-TS)'!$C$30:$AE$57,22,FALSE)</f>
        <v>0</v>
      </c>
      <c r="AAG22" s="501">
        <f>VLOOKUP($B22,'Sintesi (CFI-TS)'!$C$30:$AE$57,22,FALSE)</f>
        <v>0</v>
      </c>
      <c r="AAH22" s="501">
        <f>VLOOKUP($B22,'Sintesi (CFI-TS)'!$C$30:$AE$57,22,FALSE)</f>
        <v>0</v>
      </c>
      <c r="AAI22" s="501">
        <f>VLOOKUP($B22,'Sintesi (CFI-TS)'!$C$30:$AE$57,22,FALSE)</f>
        <v>0</v>
      </c>
      <c r="AAJ22" s="501">
        <f>VLOOKUP($B22,'Sintesi (CFI-TS)'!$C$30:$AE$57,22,FALSE)</f>
        <v>0</v>
      </c>
      <c r="AAK22" s="501">
        <f>VLOOKUP($B22,'Sintesi (CFI-TS)'!$C$30:$AE$57,22,FALSE)</f>
        <v>0</v>
      </c>
      <c r="AAL22" s="501">
        <f>VLOOKUP($B22,'Sintesi (CFI-TS)'!$C$30:$AE$57,22,FALSE)</f>
        <v>0</v>
      </c>
      <c r="AAM22" s="501">
        <f>VLOOKUP($B22,'Sintesi (CFI-TS)'!$C$30:$AE$57,22,FALSE)</f>
        <v>0</v>
      </c>
      <c r="AAN22" s="501">
        <f>VLOOKUP($B22,'Sintesi (CFI-TS)'!$C$30:$AE$57,22,FALSE)</f>
        <v>0</v>
      </c>
      <c r="AAO22" s="501">
        <f>VLOOKUP($B22,'Sintesi (CFI-TS)'!$C$30:$AE$57,22,FALSE)</f>
        <v>0</v>
      </c>
      <c r="AAP22" s="501">
        <f>VLOOKUP($B22,'Sintesi (CFI-TS)'!$C$30:$AE$57,22,FALSE)</f>
        <v>0</v>
      </c>
      <c r="AAQ22" s="501">
        <f>VLOOKUP($B22,'Sintesi (CFI-TS)'!$C$30:$AE$57,22,FALSE)</f>
        <v>0</v>
      </c>
      <c r="AAR22" s="501">
        <f>VLOOKUP($B22,'Sintesi (CFI-TS)'!$C$30:$AE$57,22,FALSE)</f>
        <v>0</v>
      </c>
      <c r="AAS22" s="501">
        <f>VLOOKUP($B22,'Sintesi (CFI-TS)'!$C$30:$AE$57,22,FALSE)</f>
        <v>0</v>
      </c>
      <c r="AAT22" s="501">
        <f>VLOOKUP($B22,'Sintesi (CFI-TS)'!$C$30:$AE$57,22,FALSE)</f>
        <v>0</v>
      </c>
      <c r="AAU22" s="501">
        <f>VLOOKUP($B22,'Sintesi (CFI-TS)'!$C$30:$AE$57,22,FALSE)</f>
        <v>0</v>
      </c>
      <c r="AAV22" s="501">
        <f>VLOOKUP($B22,'Sintesi (CFI-TS)'!$C$30:$AE$57,22,FALSE)</f>
        <v>0</v>
      </c>
      <c r="AAW22" s="501">
        <f>VLOOKUP($B22,'Sintesi (CFI-TS)'!$C$30:$AE$57,22,FALSE)</f>
        <v>0</v>
      </c>
      <c r="AAX22" s="501">
        <f>VLOOKUP($B22,'Sintesi (CFI-TS)'!$C$30:$AE$57,22,FALSE)</f>
        <v>0</v>
      </c>
      <c r="AAY22" s="501">
        <f>VLOOKUP($B22,'Sintesi (CFI-TS)'!$C$30:$AE$57,22,FALSE)</f>
        <v>0</v>
      </c>
      <c r="AAZ22" s="501">
        <f>VLOOKUP($B22,'Sintesi (CFI-TS)'!$C$30:$AE$57,22,FALSE)</f>
        <v>0</v>
      </c>
      <c r="ABA22" s="501">
        <f>VLOOKUP($B22,'Sintesi (CFI-TS)'!$C$30:$AE$57,22,FALSE)</f>
        <v>0</v>
      </c>
      <c r="ABB22" s="501">
        <f>VLOOKUP($B22,'Sintesi (CFI-TS)'!$C$30:$AE$57,22,FALSE)</f>
        <v>0</v>
      </c>
      <c r="ABC22" s="501">
        <f>VLOOKUP($B22,'Sintesi (CFI-TS)'!$C$30:$AE$57,22,FALSE)</f>
        <v>0</v>
      </c>
      <c r="ABD22" s="501">
        <f>VLOOKUP($B22,'Sintesi (CFI-TS)'!$C$30:$AE$57,22,FALSE)</f>
        <v>0</v>
      </c>
      <c r="ABE22" s="501">
        <f>VLOOKUP($B22,'Sintesi (CFI-TS)'!$C$30:$AE$57,22,FALSE)</f>
        <v>0</v>
      </c>
      <c r="ABF22" s="501">
        <f>VLOOKUP($B22,'Sintesi (CFI-TS)'!$C$30:$AE$57,22,FALSE)</f>
        <v>0</v>
      </c>
      <c r="ABG22" s="501">
        <f>VLOOKUP($B22,'Sintesi (CFI-TS)'!$C$30:$AE$57,22,FALSE)</f>
        <v>0</v>
      </c>
      <c r="ABH22" s="501">
        <f>VLOOKUP($B22,'Sintesi (CFI-TS)'!$C$30:$AE$57,22,FALSE)</f>
        <v>0</v>
      </c>
      <c r="ABI22" s="501">
        <f>VLOOKUP($B22,'Sintesi (CFI-TS)'!$C$30:$AE$57,22,FALSE)</f>
        <v>0</v>
      </c>
      <c r="ABJ22" s="501">
        <f>VLOOKUP($B22,'Sintesi (CFI-TS)'!$C$30:$AE$57,22,FALSE)</f>
        <v>0</v>
      </c>
      <c r="ABK22" s="501">
        <f>VLOOKUP($B22,'Sintesi (CFI-TS)'!$C$30:$AE$57,22,FALSE)</f>
        <v>0</v>
      </c>
      <c r="ABL22" s="501">
        <f>VLOOKUP($B22,'Sintesi (CFI-TS)'!$C$30:$AE$57,22,FALSE)</f>
        <v>0</v>
      </c>
      <c r="ABM22" s="501">
        <f>VLOOKUP($B22,'Sintesi (CFI-TS)'!$C$30:$AE$57,22,FALSE)</f>
        <v>0</v>
      </c>
      <c r="ABN22" s="501">
        <f>VLOOKUP($B22,'Sintesi (CFI-TS)'!$C$30:$AE$57,22,FALSE)</f>
        <v>0</v>
      </c>
      <c r="ABO22" s="501">
        <f>VLOOKUP($B22,'Sintesi (CFI-TS)'!$C$30:$AE$57,22,FALSE)</f>
        <v>0</v>
      </c>
      <c r="ABP22" s="501">
        <f>VLOOKUP($B22,'Sintesi (CFI-TS)'!$C$30:$AE$57,22,FALSE)</f>
        <v>0</v>
      </c>
      <c r="ABQ22" s="501">
        <f>VLOOKUP($B22,'Sintesi (CFI-TS)'!$C$30:$AE$57,22,FALSE)</f>
        <v>0</v>
      </c>
      <c r="ABR22" s="501">
        <f>VLOOKUP($B22,'Sintesi (CFI-TS)'!$C$30:$AE$57,22,FALSE)</f>
        <v>0</v>
      </c>
      <c r="ABS22" s="501">
        <f>VLOOKUP($B22,'Sintesi (CFI-TS)'!$C$30:$AE$57,22,FALSE)</f>
        <v>0</v>
      </c>
      <c r="ABT22" s="501">
        <f>VLOOKUP($B22,'Sintesi (CFI-TS)'!$C$30:$AE$57,22,FALSE)</f>
        <v>0</v>
      </c>
      <c r="ABU22" s="501">
        <f>VLOOKUP($B22,'Sintesi (CFI-TS)'!$C$30:$AE$57,22,FALSE)</f>
        <v>0</v>
      </c>
      <c r="ABV22" s="501">
        <f>VLOOKUP($B22,'Sintesi (CFI-TS)'!$C$30:$AE$57,22,FALSE)</f>
        <v>0</v>
      </c>
      <c r="ABW22" s="501">
        <f>VLOOKUP($B22,'Sintesi (CFI-TS)'!$C$30:$AE$57,22,FALSE)</f>
        <v>0</v>
      </c>
      <c r="ABX22" s="501">
        <f>VLOOKUP($B22,'Sintesi (CFI-TS)'!$C$30:$AE$57,22,FALSE)</f>
        <v>0</v>
      </c>
      <c r="ABY22" s="501">
        <f>VLOOKUP($B22,'Sintesi (CFI-TS)'!$C$30:$AE$57,22,FALSE)</f>
        <v>0</v>
      </c>
      <c r="ABZ22" s="501">
        <f>VLOOKUP($B22,'Sintesi (CFI-TS)'!$C$30:$AE$57,22,FALSE)</f>
        <v>0</v>
      </c>
      <c r="ACA22" s="501">
        <f>VLOOKUP($B22,'Sintesi (CFI-TS)'!$C$30:$AE$57,22,FALSE)</f>
        <v>0</v>
      </c>
      <c r="ACB22" s="501">
        <f>VLOOKUP($B22,'Sintesi (CFI-TS)'!$C$30:$AE$57,22,FALSE)</f>
        <v>0</v>
      </c>
      <c r="ACC22" s="501">
        <f>VLOOKUP($B22,'Sintesi (CFI-TS)'!$C$30:$AE$57,22,FALSE)</f>
        <v>0</v>
      </c>
      <c r="ACD22" s="501">
        <f>VLOOKUP($B22,'Sintesi (CFI-TS)'!$C$30:$AE$57,22,FALSE)</f>
        <v>0</v>
      </c>
      <c r="ACE22" s="501"/>
      <c r="ACF22" s="501"/>
      <c r="ACG22" s="501"/>
      <c r="ACH22" s="86"/>
      <c r="ACI22" s="88">
        <v>0</v>
      </c>
      <c r="ACJ22" s="87">
        <v>43271</v>
      </c>
      <c r="ACK22" s="89">
        <v>43315</v>
      </c>
      <c r="ACL22" s="80">
        <v>0</v>
      </c>
      <c r="ACM22" s="80">
        <v>0</v>
      </c>
      <c r="ACN22" s="80">
        <v>0</v>
      </c>
      <c r="ACO22" s="80">
        <v>0</v>
      </c>
      <c r="ACP22" s="80">
        <v>0</v>
      </c>
      <c r="ACQ22" s="80">
        <v>0</v>
      </c>
      <c r="ACR22" s="80">
        <v>0</v>
      </c>
      <c r="ACS22" s="80">
        <v>0</v>
      </c>
      <c r="ACT22" s="80">
        <v>0</v>
      </c>
      <c r="ACU22" s="80">
        <v>0</v>
      </c>
      <c r="ACV22" s="80">
        <v>0</v>
      </c>
      <c r="ACW22" s="80">
        <v>0</v>
      </c>
      <c r="ACX22" s="80">
        <v>0</v>
      </c>
      <c r="ACY22" s="80">
        <v>0</v>
      </c>
      <c r="ACZ22" s="80">
        <v>0</v>
      </c>
      <c r="ADA22" s="80">
        <v>0</v>
      </c>
      <c r="ADB22" s="80">
        <v>0</v>
      </c>
      <c r="ADC22" s="80">
        <v>0</v>
      </c>
      <c r="ADD22" s="80">
        <v>0</v>
      </c>
      <c r="ADE22" s="80">
        <v>0</v>
      </c>
      <c r="ADF22" s="80">
        <v>0</v>
      </c>
      <c r="ADG22" s="80">
        <v>0</v>
      </c>
      <c r="ADH22" s="80">
        <v>0</v>
      </c>
      <c r="ADI22" s="80">
        <v>0</v>
      </c>
      <c r="ADJ22" s="80">
        <v>0</v>
      </c>
      <c r="ADK22" s="80">
        <v>0</v>
      </c>
      <c r="ADL22" s="80">
        <v>0</v>
      </c>
      <c r="ADM22" s="80">
        <v>0</v>
      </c>
      <c r="ADN22" s="80">
        <v>0</v>
      </c>
      <c r="ADO22" s="80">
        <v>0</v>
      </c>
      <c r="ADP22" s="80">
        <v>0</v>
      </c>
      <c r="ADQ22" s="80">
        <v>0</v>
      </c>
      <c r="ADR22" s="80">
        <v>0</v>
      </c>
      <c r="ADS22" s="80">
        <v>0</v>
      </c>
      <c r="ADT22" s="80">
        <v>0</v>
      </c>
      <c r="ADU22" s="80">
        <v>0</v>
      </c>
      <c r="ADV22" s="80">
        <v>0</v>
      </c>
      <c r="ADW22" s="80">
        <v>0</v>
      </c>
      <c r="ADX22" s="80">
        <v>0</v>
      </c>
      <c r="ADY22" s="80">
        <v>0</v>
      </c>
      <c r="ADZ22" s="80">
        <v>0</v>
      </c>
      <c r="AEA22" s="80">
        <v>0</v>
      </c>
      <c r="AEB22" s="80">
        <v>0</v>
      </c>
      <c r="AEC22" s="80">
        <v>0</v>
      </c>
      <c r="AED22" s="80">
        <v>0</v>
      </c>
      <c r="AEE22" s="80">
        <v>0</v>
      </c>
      <c r="AEF22" s="80">
        <v>0</v>
      </c>
      <c r="AEG22" s="80">
        <v>0</v>
      </c>
      <c r="AEH22" s="80">
        <v>0</v>
      </c>
      <c r="AEI22" s="80">
        <v>0</v>
      </c>
      <c r="AEJ22" s="80">
        <v>0</v>
      </c>
      <c r="AEK22" s="80">
        <v>0</v>
      </c>
      <c r="AEL22" s="80">
        <v>0</v>
      </c>
      <c r="AEM22" s="80">
        <v>0</v>
      </c>
      <c r="AEN22" s="80">
        <v>0</v>
      </c>
      <c r="AEO22" s="80">
        <v>0</v>
      </c>
      <c r="AEP22" s="80">
        <v>0</v>
      </c>
      <c r="AEQ22" s="80">
        <v>0</v>
      </c>
      <c r="AER22" s="80">
        <v>0</v>
      </c>
      <c r="AES22" s="80">
        <v>0</v>
      </c>
      <c r="AET22" s="80">
        <v>0</v>
      </c>
      <c r="AEU22" s="80">
        <v>0</v>
      </c>
      <c r="AEV22" s="80">
        <v>0</v>
      </c>
      <c r="AEW22" s="80">
        <v>0</v>
      </c>
      <c r="AEX22" s="80">
        <v>0</v>
      </c>
      <c r="AEY22" s="80">
        <v>0</v>
      </c>
      <c r="AEZ22" s="80">
        <v>0</v>
      </c>
      <c r="AFA22" s="80">
        <v>0</v>
      </c>
      <c r="AFB22" s="80">
        <v>0</v>
      </c>
      <c r="AFC22" s="80">
        <v>0</v>
      </c>
      <c r="AFD22" s="80">
        <v>0</v>
      </c>
      <c r="AFE22" s="80">
        <v>0</v>
      </c>
      <c r="AFF22" s="80">
        <v>0</v>
      </c>
      <c r="AFG22" s="80">
        <v>0</v>
      </c>
      <c r="AFH22" s="80">
        <v>0</v>
      </c>
      <c r="AFI22" s="80">
        <v>0</v>
      </c>
      <c r="AFJ22" s="80">
        <v>0</v>
      </c>
      <c r="AFK22" s="80">
        <v>0</v>
      </c>
      <c r="AFL22" s="80">
        <v>0</v>
      </c>
      <c r="AFM22" s="80">
        <v>0</v>
      </c>
      <c r="AFN22" s="80">
        <v>0</v>
      </c>
      <c r="AFO22" s="80">
        <v>0</v>
      </c>
      <c r="AFP22" s="80">
        <v>0</v>
      </c>
      <c r="AFQ22" s="80">
        <v>0</v>
      </c>
      <c r="AFR22" s="80">
        <v>0</v>
      </c>
      <c r="AFS22" s="80">
        <v>0</v>
      </c>
      <c r="AFT22" s="80">
        <v>0</v>
      </c>
      <c r="AFU22" s="80">
        <v>0</v>
      </c>
      <c r="AFV22" s="80">
        <v>0</v>
      </c>
      <c r="AFW22" s="80">
        <v>0</v>
      </c>
      <c r="AFX22" s="80">
        <v>0</v>
      </c>
      <c r="AFY22" s="80">
        <v>0</v>
      </c>
      <c r="AFZ22" s="80">
        <v>0</v>
      </c>
      <c r="AGA22" s="80">
        <v>0</v>
      </c>
      <c r="AGB22" s="80">
        <v>0</v>
      </c>
      <c r="AGC22" s="80">
        <v>0</v>
      </c>
      <c r="AGD22" s="80">
        <v>0</v>
      </c>
      <c r="AGE22" s="80">
        <v>0</v>
      </c>
      <c r="AGF22" s="80">
        <v>0</v>
      </c>
      <c r="AGG22" s="80">
        <v>0</v>
      </c>
      <c r="AGH22" s="80">
        <v>0</v>
      </c>
      <c r="AGI22" s="80"/>
      <c r="AGJ22" s="80"/>
      <c r="AGK22" s="80"/>
      <c r="AGL22" s="80"/>
      <c r="AGM22" s="80"/>
    </row>
    <row r="23" spans="1:871" s="104" customFormat="1" ht="14.25" customHeight="1">
      <c r="A23" s="74" t="str">
        <f>IF('Sintesi (CA)'!B48&lt;&gt;"",'Sintesi (CA)'!B48,"")</f>
        <v>P59-Deploy &amp; Change CRMT</v>
      </c>
      <c r="B23" s="145" t="str">
        <f>IF('Sintesi (CA)'!C48&lt;&gt;"",'Sintesi (CA)'!C48,"")</f>
        <v>AO004511_YYY77</v>
      </c>
      <c r="C23" s="74" t="str">
        <f>IF('Sintesi (CA)'!N48&lt;&gt;"",'Sintesi (CA)'!N48,"")</f>
        <v>VSA</v>
      </c>
      <c r="D23" s="75">
        <f>'Sintesi (CFI-TS)'!W47</f>
        <v>27</v>
      </c>
      <c r="E23" s="75">
        <f>'Sintesi (CFI-TS)'!X47</f>
        <v>1</v>
      </c>
      <c r="F23" s="75">
        <f>'Sintesi (CFI-TS)'!Y47</f>
        <v>26</v>
      </c>
      <c r="G23" s="175">
        <v>1</v>
      </c>
      <c r="H23" s="183">
        <v>43271</v>
      </c>
      <c r="I23" s="183">
        <v>43315</v>
      </c>
      <c r="J23" s="78">
        <f t="shared" si="123"/>
        <v>33</v>
      </c>
      <c r="K23" s="78">
        <v>0</v>
      </c>
      <c r="L23" s="79">
        <f>IFERROR(IF(F23&gt;0,F23/(J23+K23),0),0)</f>
        <v>0.78787878787878785</v>
      </c>
      <c r="M23" s="80">
        <v>22</v>
      </c>
      <c r="N23" s="80">
        <v>23</v>
      </c>
      <c r="O23" s="80">
        <v>24</v>
      </c>
      <c r="P23" s="80">
        <v>24</v>
      </c>
      <c r="Q23" s="80">
        <v>24</v>
      </c>
      <c r="R23" s="80">
        <v>25</v>
      </c>
      <c r="S23" s="80">
        <v>26</v>
      </c>
      <c r="T23" s="80">
        <v>26</v>
      </c>
      <c r="U23" s="80">
        <v>26</v>
      </c>
      <c r="V23" s="80">
        <v>26</v>
      </c>
      <c r="W23" s="80">
        <v>26</v>
      </c>
      <c r="X23" s="80">
        <v>26</v>
      </c>
      <c r="Y23" s="80">
        <v>26</v>
      </c>
      <c r="Z23" s="80">
        <v>26</v>
      </c>
      <c r="AA23" s="80">
        <v>26</v>
      </c>
      <c r="AB23" s="80">
        <v>26</v>
      </c>
      <c r="AC23" s="80">
        <v>26</v>
      </c>
      <c r="AD23" s="80">
        <v>26</v>
      </c>
      <c r="AE23" s="80">
        <v>26</v>
      </c>
      <c r="AF23" s="80">
        <v>26</v>
      </c>
      <c r="AG23" s="80">
        <v>26</v>
      </c>
      <c r="AH23" s="80">
        <v>26</v>
      </c>
      <c r="AI23" s="80">
        <v>26</v>
      </c>
      <c r="AJ23" s="80">
        <v>26</v>
      </c>
      <c r="AK23" s="80">
        <v>26</v>
      </c>
      <c r="AL23" s="80">
        <v>26</v>
      </c>
      <c r="AM23" s="80">
        <v>26</v>
      </c>
      <c r="AN23" s="80">
        <v>26</v>
      </c>
      <c r="AO23" s="80">
        <v>26</v>
      </c>
      <c r="AP23" s="80">
        <v>26</v>
      </c>
      <c r="AQ23" s="80">
        <v>26</v>
      </c>
      <c r="AR23" s="80">
        <v>26</v>
      </c>
      <c r="AS23" s="80">
        <v>26</v>
      </c>
      <c r="AT23" s="80">
        <v>26</v>
      </c>
      <c r="AU23" s="80">
        <v>26</v>
      </c>
      <c r="AV23" s="80">
        <v>26</v>
      </c>
      <c r="AW23" s="80">
        <v>26</v>
      </c>
      <c r="AX23" s="80">
        <v>26</v>
      </c>
      <c r="AY23" s="80">
        <v>26</v>
      </c>
      <c r="AZ23" s="80">
        <v>26</v>
      </c>
      <c r="BA23" s="80">
        <v>26</v>
      </c>
      <c r="BB23" s="80">
        <v>26</v>
      </c>
      <c r="BC23" s="80">
        <v>26</v>
      </c>
      <c r="BD23" s="80">
        <v>26</v>
      </c>
      <c r="BE23" s="80">
        <v>26</v>
      </c>
      <c r="BF23" s="80">
        <v>0</v>
      </c>
      <c r="BG23" s="80">
        <v>0</v>
      </c>
      <c r="BH23" s="80">
        <v>0</v>
      </c>
      <c r="BI23" s="80">
        <v>0</v>
      </c>
      <c r="BJ23" s="80">
        <v>0</v>
      </c>
      <c r="BK23" s="80">
        <v>0</v>
      </c>
      <c r="BL23" s="80">
        <v>0</v>
      </c>
      <c r="BM23" s="80">
        <v>0</v>
      </c>
      <c r="BN23" s="80">
        <v>0</v>
      </c>
      <c r="BO23" s="80">
        <v>0</v>
      </c>
      <c r="BP23" s="80">
        <v>0</v>
      </c>
      <c r="BQ23" s="80">
        <v>0</v>
      </c>
      <c r="BR23" s="80">
        <v>0</v>
      </c>
      <c r="BS23" s="80">
        <v>0</v>
      </c>
      <c r="BT23" s="80">
        <v>0</v>
      </c>
      <c r="BU23" s="80">
        <v>0</v>
      </c>
      <c r="BV23" s="80">
        <v>0</v>
      </c>
      <c r="BW23" s="80">
        <v>0</v>
      </c>
      <c r="BX23" s="80">
        <v>0</v>
      </c>
      <c r="BY23" s="80">
        <v>0</v>
      </c>
      <c r="BZ23" s="80">
        <v>0</v>
      </c>
      <c r="CA23" s="80">
        <v>0</v>
      </c>
      <c r="CB23" s="80">
        <v>0</v>
      </c>
      <c r="CC23" s="80">
        <v>0</v>
      </c>
      <c r="CD23" s="80">
        <v>0</v>
      </c>
      <c r="CE23" s="80">
        <v>0</v>
      </c>
      <c r="CF23" s="80">
        <v>0</v>
      </c>
      <c r="CG23" s="80">
        <v>0</v>
      </c>
      <c r="CH23" s="80">
        <v>0</v>
      </c>
      <c r="CI23" s="80">
        <v>0</v>
      </c>
      <c r="CJ23" s="80">
        <v>0</v>
      </c>
      <c r="CK23" s="80">
        <v>0</v>
      </c>
      <c r="CL23" s="80">
        <v>0</v>
      </c>
      <c r="CM23" s="80">
        <v>0</v>
      </c>
      <c r="CN23" s="80">
        <v>0</v>
      </c>
      <c r="CO23" s="80">
        <v>0</v>
      </c>
      <c r="CP23" s="80">
        <v>0</v>
      </c>
      <c r="CQ23" s="80">
        <v>0</v>
      </c>
      <c r="CR23" s="80">
        <v>0</v>
      </c>
      <c r="CS23" s="80">
        <v>0</v>
      </c>
      <c r="CT23" s="80">
        <v>0</v>
      </c>
      <c r="CU23" s="80">
        <v>0</v>
      </c>
      <c r="CV23" s="80">
        <v>0</v>
      </c>
      <c r="CW23" s="80">
        <v>0</v>
      </c>
      <c r="CX23" s="80">
        <v>0</v>
      </c>
      <c r="CY23" s="80">
        <v>0</v>
      </c>
      <c r="CZ23" s="80">
        <v>0</v>
      </c>
      <c r="DA23" s="80">
        <v>0</v>
      </c>
      <c r="DB23" s="80">
        <v>0</v>
      </c>
      <c r="DC23" s="80">
        <v>0</v>
      </c>
      <c r="DD23" s="80">
        <v>0</v>
      </c>
      <c r="DE23" s="80">
        <v>0</v>
      </c>
      <c r="DF23" s="80">
        <v>0</v>
      </c>
      <c r="DG23" s="80">
        <v>0</v>
      </c>
      <c r="DH23" s="80">
        <v>0</v>
      </c>
      <c r="DI23" s="80">
        <v>0</v>
      </c>
      <c r="DJ23" s="80"/>
      <c r="DK23" s="80"/>
      <c r="DL23" s="80"/>
      <c r="DM23" s="80"/>
      <c r="DN23" s="80"/>
      <c r="DO23" s="80"/>
      <c r="DP23" s="318">
        <v>0</v>
      </c>
      <c r="DQ23" s="318">
        <v>0</v>
      </c>
      <c r="DR23" s="318">
        <v>0</v>
      </c>
      <c r="DS23" s="318">
        <v>0</v>
      </c>
      <c r="DT23" s="318">
        <v>0</v>
      </c>
      <c r="DU23" s="318">
        <v>0</v>
      </c>
      <c r="DV23" s="318">
        <v>0</v>
      </c>
      <c r="DW23" s="318">
        <v>0</v>
      </c>
      <c r="DX23" s="318">
        <v>0</v>
      </c>
      <c r="DY23" s="318">
        <v>0</v>
      </c>
      <c r="DZ23" s="318">
        <v>0</v>
      </c>
      <c r="EA23" s="318">
        <v>0</v>
      </c>
      <c r="EB23" s="318">
        <v>0</v>
      </c>
      <c r="EC23" s="318">
        <v>0</v>
      </c>
      <c r="ED23" s="318">
        <v>0</v>
      </c>
      <c r="EE23" s="318">
        <v>0</v>
      </c>
      <c r="EF23" s="318">
        <v>0</v>
      </c>
      <c r="EG23" s="318">
        <v>0</v>
      </c>
      <c r="EH23" s="318">
        <v>0</v>
      </c>
      <c r="EI23" s="318">
        <v>0</v>
      </c>
      <c r="EJ23" s="318">
        <v>0</v>
      </c>
      <c r="EK23" s="318">
        <v>0</v>
      </c>
      <c r="EL23" s="318">
        <v>0</v>
      </c>
      <c r="EM23" s="318">
        <f>VLOOKUP($B23,'Sintesi (CFI-TS)'!$C$30:$AE$57,25,FALSE)</f>
        <v>0</v>
      </c>
      <c r="EN23" s="318">
        <f>VLOOKUP($B23,'Sintesi (CFI-TS)'!$C$30:$AE$57,25,FALSE)</f>
        <v>0</v>
      </c>
      <c r="EO23" s="318">
        <f>VLOOKUP($B23,'Sintesi (CFI-TS)'!$C$30:$AE$57,25,FALSE)</f>
        <v>0</v>
      </c>
      <c r="EP23" s="318">
        <f>VLOOKUP($B23,'Sintesi (CFI-TS)'!$C$30:$AE$57,25,FALSE)</f>
        <v>0</v>
      </c>
      <c r="EQ23" s="318">
        <f>VLOOKUP($B23,'Sintesi (CFI-TS)'!$C$30:$AE$57,25,FALSE)</f>
        <v>0</v>
      </c>
      <c r="ER23" s="318">
        <f>VLOOKUP($B23,'Sintesi (CFI-TS)'!$C$30:$AE$57,25,FALSE)</f>
        <v>0</v>
      </c>
      <c r="ES23" s="318">
        <f>VLOOKUP($B23,'Sintesi (CFI-TS)'!$C$30:$AE$57,25,FALSE)</f>
        <v>0</v>
      </c>
      <c r="ET23" s="318">
        <f>VLOOKUP($B23,'Sintesi (CFI-TS)'!$C$30:$AE$57,25,FALSE)</f>
        <v>0</v>
      </c>
      <c r="EU23" s="318">
        <f>VLOOKUP($B23,'Sintesi (CFI-TS)'!$C$30:$AE$57,25,FALSE)</f>
        <v>0</v>
      </c>
      <c r="EV23" s="318">
        <f>VLOOKUP($B23,'Sintesi (CFI-TS)'!$C$30:$AE$57,25,FALSE)</f>
        <v>0</v>
      </c>
      <c r="EW23" s="318">
        <f>VLOOKUP($B23,'Sintesi (CFI-TS)'!$C$30:$AE$57,25,FALSE)</f>
        <v>0</v>
      </c>
      <c r="EX23" s="318">
        <f>VLOOKUP($B23,'Sintesi (CFI-TS)'!$C$30:$AE$57,25,FALSE)</f>
        <v>0</v>
      </c>
      <c r="EY23" s="318">
        <f>VLOOKUP($B23,'Sintesi (CFI-TS)'!$C$30:$AE$57,25,FALSE)</f>
        <v>0</v>
      </c>
      <c r="EZ23" s="318">
        <f>VLOOKUP($B23,'Sintesi (CFI-TS)'!$C$30:$AE$57,25,FALSE)</f>
        <v>0</v>
      </c>
      <c r="FA23" s="318">
        <f>VLOOKUP($B23,'Sintesi (CFI-TS)'!$C$30:$AE$57,25,FALSE)</f>
        <v>0</v>
      </c>
      <c r="FB23" s="318">
        <f>VLOOKUP($B23,'Sintesi (CFI-TS)'!$C$30:$AE$57,25,FALSE)</f>
        <v>0</v>
      </c>
      <c r="FC23" s="318">
        <f>VLOOKUP($B23,'Sintesi (CFI-TS)'!$C$30:$AE$57,25,FALSE)</f>
        <v>0</v>
      </c>
      <c r="FD23" s="318">
        <f>VLOOKUP($B23,'Sintesi (CFI-TS)'!$C$30:$AE$57,25,FALSE)</f>
        <v>0</v>
      </c>
      <c r="FE23" s="318">
        <f>VLOOKUP($B23,'Sintesi (CFI-TS)'!$C$30:$AE$57,25,FALSE)</f>
        <v>0</v>
      </c>
      <c r="FF23" s="318">
        <f>VLOOKUP($B23,'Sintesi (CFI-TS)'!$C$30:$AE$57,25,FALSE)</f>
        <v>0</v>
      </c>
      <c r="FG23" s="318">
        <f>VLOOKUP($B23,'Sintesi (CFI-TS)'!$C$30:$AE$57,25,FALSE)</f>
        <v>0</v>
      </c>
      <c r="FH23" s="318">
        <f>VLOOKUP($B23,'Sintesi (CFI-TS)'!$C$30:$AE$57,25,FALSE)</f>
        <v>0</v>
      </c>
      <c r="FI23" s="318">
        <f>VLOOKUP($B23,'Sintesi (CFI-TS)'!$C$30:$AE$57,25,FALSE)</f>
        <v>0</v>
      </c>
      <c r="FJ23" s="318">
        <f>VLOOKUP($B23,'Sintesi (CFI-TS)'!$C$30:$AE$57,25,FALSE)</f>
        <v>0</v>
      </c>
      <c r="FK23" s="318">
        <f>VLOOKUP($B23,'Sintesi (CFI-TS)'!$C$30:$AE$57,25,FALSE)</f>
        <v>0</v>
      </c>
      <c r="FL23" s="318">
        <f>VLOOKUP($B23,'Sintesi (CFI-TS)'!$C$30:$AE$57,25,FALSE)</f>
        <v>0</v>
      </c>
      <c r="FM23" s="318">
        <f>VLOOKUP($B23,'Sintesi (CFI-TS)'!$C$30:$AE$57,25,FALSE)</f>
        <v>0</v>
      </c>
      <c r="FN23" s="318">
        <f>VLOOKUP($B23,'Sintesi (CFI-TS)'!$C$30:$AE$57,25,FALSE)</f>
        <v>0</v>
      </c>
      <c r="FO23" s="318">
        <f>VLOOKUP($B23,'Sintesi (CFI-TS)'!$C$30:$AE$57,25,FALSE)</f>
        <v>0</v>
      </c>
      <c r="FP23" s="318">
        <f>VLOOKUP($B23,'Sintesi (CFI-TS)'!$C$30:$AE$57,25,FALSE)</f>
        <v>0</v>
      </c>
      <c r="FQ23" s="318">
        <f>VLOOKUP($B23,'Sintesi (CFI-TS)'!$C$30:$AE$57,25,FALSE)</f>
        <v>0</v>
      </c>
      <c r="FR23" s="318">
        <f>VLOOKUP($B23,'Sintesi (CFI-TS)'!$C$30:$AE$57,25,FALSE)</f>
        <v>0</v>
      </c>
      <c r="FS23" s="318">
        <f>VLOOKUP($B23,'Sintesi (CFI-TS)'!$C$30:$AE$57,25,FALSE)</f>
        <v>0</v>
      </c>
      <c r="FT23" s="318">
        <f>VLOOKUP($B23,'Sintesi (CFI-TS)'!$C$30:$AE$57,25,FALSE)</f>
        <v>0</v>
      </c>
      <c r="FU23" s="318">
        <f>VLOOKUP($B23,'Sintesi (CFI-TS)'!$C$30:$AE$57,25,FALSE)</f>
        <v>0</v>
      </c>
      <c r="FV23" s="318">
        <f>VLOOKUP($B23,'Sintesi (CFI-TS)'!$C$30:$AE$57,25,FALSE)</f>
        <v>0</v>
      </c>
      <c r="FW23" s="318">
        <f>VLOOKUP($B23,'Sintesi (CFI-TS)'!$C$30:$AE$57,25,FALSE)</f>
        <v>0</v>
      </c>
      <c r="FX23" s="318">
        <f>VLOOKUP($B23,'Sintesi (CFI-TS)'!$C$30:$AE$57,25,FALSE)</f>
        <v>0</v>
      </c>
      <c r="FY23" s="318">
        <f>VLOOKUP($B23,'Sintesi (CFI-TS)'!$C$30:$AE$57,25,FALSE)</f>
        <v>0</v>
      </c>
      <c r="FZ23" s="318">
        <f>VLOOKUP($B23,'Sintesi (CFI-TS)'!$C$30:$AE$57,25,FALSE)</f>
        <v>0</v>
      </c>
      <c r="GA23" s="318">
        <f>VLOOKUP($B23,'Sintesi (CFI-TS)'!$C$30:$AE$57,25,FALSE)</f>
        <v>0</v>
      </c>
      <c r="GB23" s="318">
        <f>VLOOKUP($B23,'Sintesi (CFI-TS)'!$C$30:$AE$57,25,FALSE)</f>
        <v>0</v>
      </c>
      <c r="GC23" s="318">
        <f>VLOOKUP($B23,'Sintesi (CFI-TS)'!$C$30:$AE$57,25,FALSE)</f>
        <v>0</v>
      </c>
      <c r="GD23" s="318">
        <f>VLOOKUP($B23,'Sintesi (CFI-TS)'!$C$30:$AE$57,25,FALSE)</f>
        <v>0</v>
      </c>
      <c r="GE23" s="318">
        <f>VLOOKUP($B23,'Sintesi (CFI-TS)'!$C$30:$AE$57,25,FALSE)</f>
        <v>0</v>
      </c>
      <c r="GF23" s="318">
        <f>VLOOKUP($B23,'Sintesi (CFI-TS)'!$C$30:$AE$57,25,FALSE)</f>
        <v>0</v>
      </c>
      <c r="GG23" s="318">
        <f>VLOOKUP($B23,'Sintesi (CFI-TS)'!$C$30:$AE$57,25,FALSE)</f>
        <v>0</v>
      </c>
      <c r="GH23" s="318">
        <f>VLOOKUP($B23,'Sintesi (CFI-TS)'!$C$30:$AE$57,25,FALSE)</f>
        <v>0</v>
      </c>
      <c r="GI23" s="318">
        <f>VLOOKUP($B23,'Sintesi (CFI-TS)'!$C$30:$AE$57,25,FALSE)</f>
        <v>0</v>
      </c>
      <c r="GJ23" s="318">
        <f>VLOOKUP($B23,'Sintesi (CFI-TS)'!$C$30:$AE$57,25,FALSE)</f>
        <v>0</v>
      </c>
      <c r="GK23" s="318">
        <f>VLOOKUP($B23,'Sintesi (CFI-TS)'!$C$30:$AE$57,25,FALSE)</f>
        <v>0</v>
      </c>
      <c r="GL23" s="318">
        <f>VLOOKUP($B23,'Sintesi (CFI-TS)'!$C$30:$AE$57,25,FALSE)</f>
        <v>0</v>
      </c>
      <c r="GM23" s="318">
        <f>VLOOKUP($B23,'Sintesi (CFI-TS)'!$C$30:$AE$57,25,FALSE)</f>
        <v>0</v>
      </c>
      <c r="GN23" s="318">
        <f>VLOOKUP($B23,'Sintesi (CFI-TS)'!$C$30:$AE$57,25,FALSE)</f>
        <v>0</v>
      </c>
      <c r="GO23" s="318">
        <f>VLOOKUP($B23,'Sintesi (CFI-TS)'!$C$30:$AE$57,25,FALSE)</f>
        <v>0</v>
      </c>
      <c r="GP23" s="318">
        <f>VLOOKUP($B23,'Sintesi (CFI-TS)'!$C$30:$AE$57,25,FALSE)</f>
        <v>0</v>
      </c>
      <c r="GQ23" s="318">
        <f>VLOOKUP($B23,'Sintesi (CFI-TS)'!$C$30:$AE$57,25,FALSE)</f>
        <v>0</v>
      </c>
      <c r="GR23" s="318">
        <f>VLOOKUP($B23,'Sintesi (CFI-TS)'!$C$30:$AE$57,25,FALSE)</f>
        <v>0</v>
      </c>
      <c r="GS23" s="318">
        <f>VLOOKUP($B23,'Sintesi (CFI-TS)'!$C$30:$AE$57,25,FALSE)</f>
        <v>0</v>
      </c>
      <c r="GT23" s="318">
        <f>VLOOKUP($B23,'Sintesi (CFI-TS)'!$C$30:$AE$57,25,FALSE)</f>
        <v>0</v>
      </c>
      <c r="GU23" s="318">
        <f>VLOOKUP($B23,'Sintesi (CFI-TS)'!$C$30:$AE$57,25,FALSE)</f>
        <v>0</v>
      </c>
      <c r="GV23" s="318">
        <f>VLOOKUP($B23,'Sintesi (CFI-TS)'!$C$30:$AE$57,25,FALSE)</f>
        <v>0</v>
      </c>
      <c r="GW23" s="318">
        <f>VLOOKUP($B23,'Sintesi (CFI-TS)'!$C$30:$AE$57,25,FALSE)</f>
        <v>0</v>
      </c>
      <c r="GX23" s="318">
        <f>VLOOKUP($B23,'Sintesi (CFI-TS)'!$C$30:$AE$57,25,FALSE)</f>
        <v>0</v>
      </c>
      <c r="GY23" s="318">
        <f>VLOOKUP($B23,'Sintesi (CFI-TS)'!$C$30:$AE$57,25,FALSE)</f>
        <v>0</v>
      </c>
      <c r="GZ23" s="318">
        <f>VLOOKUP($B23,'Sintesi (CFI-TS)'!$C$30:$AE$57,25,FALSE)</f>
        <v>0</v>
      </c>
      <c r="HA23" s="318">
        <f>VLOOKUP($B23,'Sintesi (CFI-TS)'!$C$30:$AE$57,25,FALSE)</f>
        <v>0</v>
      </c>
      <c r="HB23" s="318">
        <f>VLOOKUP($B23,'Sintesi (CFI-TS)'!$C$30:$AE$57,25,FALSE)</f>
        <v>0</v>
      </c>
      <c r="HC23" s="318">
        <f>VLOOKUP($B23,'Sintesi (CFI-TS)'!$C$30:$AE$57,25,FALSE)</f>
        <v>0</v>
      </c>
      <c r="HD23" s="318">
        <f>VLOOKUP($B23,'Sintesi (CFI-TS)'!$C$30:$AE$57,25,FALSE)</f>
        <v>0</v>
      </c>
      <c r="HE23" s="318">
        <f>VLOOKUP($B23,'Sintesi (CFI-TS)'!$C$30:$AE$57,25,FALSE)</f>
        <v>0</v>
      </c>
      <c r="HF23" s="318">
        <f>VLOOKUP($B23,'Sintesi (CFI-TS)'!$C$30:$AE$57,25,FALSE)</f>
        <v>0</v>
      </c>
      <c r="HG23" s="318">
        <f>VLOOKUP($B23,'Sintesi (CFI-TS)'!$C$30:$AE$57,25,FALSE)</f>
        <v>0</v>
      </c>
      <c r="HH23" s="318">
        <f>VLOOKUP($B23,'Sintesi (CFI-TS)'!$C$30:$AE$57,25,FALSE)</f>
        <v>0</v>
      </c>
      <c r="HI23" s="318">
        <f>VLOOKUP($B23,'Sintesi (CFI-TS)'!$C$30:$AE$57,25,FALSE)</f>
        <v>0</v>
      </c>
      <c r="HJ23" s="318">
        <f>VLOOKUP($B23,'Sintesi (CFI-TS)'!$C$30:$AE$57,25,FALSE)</f>
        <v>0</v>
      </c>
      <c r="HK23" s="318">
        <f>VLOOKUP($B23,'Sintesi (CFI-TS)'!$C$30:$AE$57,25,FALSE)</f>
        <v>0</v>
      </c>
      <c r="HL23" s="318">
        <f>VLOOKUP($B23,'Sintesi (CFI-TS)'!$C$30:$AE$57,25,FALSE)</f>
        <v>0</v>
      </c>
      <c r="HM23" s="318">
        <f>VLOOKUP($B23,'Sintesi (CFI-TS)'!$C$30:$AE$57,25,FALSE)</f>
        <v>0</v>
      </c>
      <c r="HN23" s="318">
        <f>VLOOKUP($B23,'Sintesi (CFI-TS)'!$C$30:$AE$57,25,FALSE)</f>
        <v>0</v>
      </c>
      <c r="HO23" s="318">
        <f>VLOOKUP($B23,'Sintesi (CFI-TS)'!$C$30:$AE$57,25,FALSE)</f>
        <v>0</v>
      </c>
      <c r="HP23" s="318"/>
      <c r="HQ23" s="318"/>
      <c r="HR23" s="318"/>
      <c r="HS23" s="319">
        <v>0</v>
      </c>
      <c r="HT23" s="319">
        <v>0</v>
      </c>
      <c r="HU23" s="319">
        <v>0</v>
      </c>
      <c r="HV23" s="319">
        <v>0</v>
      </c>
      <c r="HW23" s="319">
        <v>0</v>
      </c>
      <c r="HX23" s="319">
        <v>0</v>
      </c>
      <c r="HY23" s="319">
        <v>0</v>
      </c>
      <c r="HZ23" s="319">
        <v>0</v>
      </c>
      <c r="IA23" s="319">
        <v>0</v>
      </c>
      <c r="IB23" s="319">
        <v>0</v>
      </c>
      <c r="IC23" s="319">
        <v>0</v>
      </c>
      <c r="ID23" s="319">
        <v>0</v>
      </c>
      <c r="IE23" s="319">
        <v>0</v>
      </c>
      <c r="IF23" s="319">
        <v>0</v>
      </c>
      <c r="IG23" s="319">
        <v>0</v>
      </c>
      <c r="IH23" s="319">
        <v>0</v>
      </c>
      <c r="II23" s="319">
        <v>0</v>
      </c>
      <c r="IJ23" s="319">
        <v>0</v>
      </c>
      <c r="IK23" s="319">
        <v>0</v>
      </c>
      <c r="IL23" s="319">
        <v>0</v>
      </c>
      <c r="IM23" s="319">
        <v>0</v>
      </c>
      <c r="IN23" s="319">
        <v>0</v>
      </c>
      <c r="IO23" s="319">
        <v>0</v>
      </c>
      <c r="IP23" s="319">
        <f>VLOOKUP($B23,'Sintesi (CFI-TS)'!$C$30:$AE$57,27,FALSE)</f>
        <v>0</v>
      </c>
      <c r="IQ23" s="319">
        <f>VLOOKUP($B23,'Sintesi (CFI-TS)'!$C$30:$AE$57,27,FALSE)</f>
        <v>0</v>
      </c>
      <c r="IR23" s="319">
        <f>VLOOKUP($B23,'Sintesi (CFI-TS)'!$C$30:$AE$57,27,FALSE)</f>
        <v>0</v>
      </c>
      <c r="IS23" s="319">
        <f>VLOOKUP($B23,'Sintesi (CFI-TS)'!$C$30:$AE$57,27,FALSE)</f>
        <v>0</v>
      </c>
      <c r="IT23" s="319">
        <f>VLOOKUP($B23,'Sintesi (CFI-TS)'!$C$30:$AE$57,27,FALSE)</f>
        <v>0</v>
      </c>
      <c r="IU23" s="319">
        <f>VLOOKUP($B23,'Sintesi (CFI-TS)'!$C$30:$AE$57,27,FALSE)</f>
        <v>0</v>
      </c>
      <c r="IV23" s="319">
        <f>VLOOKUP($B23,'Sintesi (CFI-TS)'!$C$30:$AE$57,27,FALSE)</f>
        <v>0</v>
      </c>
      <c r="IW23" s="319">
        <f>VLOOKUP($B23,'Sintesi (CFI-TS)'!$C$30:$AE$57,27,FALSE)</f>
        <v>0</v>
      </c>
      <c r="IX23" s="319">
        <f>VLOOKUP($B23,'Sintesi (CFI-TS)'!$C$30:$AE$57,27,FALSE)</f>
        <v>0</v>
      </c>
      <c r="IY23" s="319">
        <f>VLOOKUP($B23,'Sintesi (CFI-TS)'!$C$30:$AE$57,27,FALSE)</f>
        <v>0</v>
      </c>
      <c r="IZ23" s="319">
        <f>VLOOKUP($B23,'Sintesi (CFI-TS)'!$C$30:$AE$57,27,FALSE)</f>
        <v>0</v>
      </c>
      <c r="JA23" s="319">
        <f>VLOOKUP($B23,'Sintesi (CFI-TS)'!$C$30:$AE$57,27,FALSE)</f>
        <v>0</v>
      </c>
      <c r="JB23" s="319">
        <f>VLOOKUP($B23,'Sintesi (CFI-TS)'!$C$30:$AE$57,27,FALSE)</f>
        <v>0</v>
      </c>
      <c r="JC23" s="319">
        <f>VLOOKUP($B23,'Sintesi (CFI-TS)'!$C$30:$AE$57,27,FALSE)</f>
        <v>0</v>
      </c>
      <c r="JD23" s="319">
        <f>VLOOKUP($B23,'Sintesi (CFI-TS)'!$C$30:$AE$57,27,FALSE)</f>
        <v>0</v>
      </c>
      <c r="JE23" s="319">
        <f>VLOOKUP($B23,'Sintesi (CFI-TS)'!$C$30:$AE$57,27,FALSE)</f>
        <v>0</v>
      </c>
      <c r="JF23" s="319">
        <f>VLOOKUP($B23,'Sintesi (CFI-TS)'!$C$30:$AE$57,27,FALSE)</f>
        <v>0</v>
      </c>
      <c r="JG23" s="319">
        <f>VLOOKUP($B23,'Sintesi (CFI-TS)'!$C$30:$AE$57,27,FALSE)</f>
        <v>0</v>
      </c>
      <c r="JH23" s="319">
        <f>VLOOKUP($B23,'Sintesi (CFI-TS)'!$C$30:$AE$57,27,FALSE)</f>
        <v>0</v>
      </c>
      <c r="JI23" s="319">
        <f>VLOOKUP($B23,'Sintesi (CFI-TS)'!$C$30:$AE$57,27,FALSE)</f>
        <v>0</v>
      </c>
      <c r="JJ23" s="319">
        <f>VLOOKUP($B23,'Sintesi (CFI-TS)'!$C$30:$AE$57,27,FALSE)</f>
        <v>0</v>
      </c>
      <c r="JK23" s="319">
        <f>VLOOKUP($B23,'Sintesi (CFI-TS)'!$C$30:$AE$57,27,FALSE)</f>
        <v>0</v>
      </c>
      <c r="JL23" s="319">
        <f>VLOOKUP($B23,'Sintesi (CFI-TS)'!$C$30:$AE$57,27,FALSE)</f>
        <v>0</v>
      </c>
      <c r="JM23" s="319">
        <f>VLOOKUP($B23,'Sintesi (CFI-TS)'!$C$30:$AE$57,27,FALSE)</f>
        <v>0</v>
      </c>
      <c r="JN23" s="319">
        <f>VLOOKUP($B23,'Sintesi (CFI-TS)'!$C$30:$AE$57,27,FALSE)</f>
        <v>0</v>
      </c>
      <c r="JO23" s="319">
        <f>VLOOKUP($B23,'Sintesi (CFI-TS)'!$C$30:$AE$57,27,FALSE)</f>
        <v>0</v>
      </c>
      <c r="JP23" s="319">
        <f>VLOOKUP($B23,'Sintesi (CFI-TS)'!$C$30:$AE$57,27,FALSE)</f>
        <v>0</v>
      </c>
      <c r="JQ23" s="319">
        <f>VLOOKUP($B23,'Sintesi (CFI-TS)'!$C$30:$AE$57,27,FALSE)</f>
        <v>0</v>
      </c>
      <c r="JR23" s="319">
        <f>VLOOKUP($B23,'Sintesi (CFI-TS)'!$C$30:$AE$57,27,FALSE)</f>
        <v>0</v>
      </c>
      <c r="JS23" s="319">
        <f>VLOOKUP($B23,'Sintesi (CFI-TS)'!$C$30:$AE$57,27,FALSE)</f>
        <v>0</v>
      </c>
      <c r="JT23" s="319">
        <f>VLOOKUP($B23,'Sintesi (CFI-TS)'!$C$30:$AE$57,27,FALSE)</f>
        <v>0</v>
      </c>
      <c r="JU23" s="319">
        <f>VLOOKUP($B23,'Sintesi (CFI-TS)'!$C$30:$AE$57,27,FALSE)</f>
        <v>0</v>
      </c>
      <c r="JV23" s="319">
        <f>VLOOKUP($B23,'Sintesi (CFI-TS)'!$C$30:$AE$57,27,FALSE)</f>
        <v>0</v>
      </c>
      <c r="JW23" s="319">
        <f>VLOOKUP($B23,'Sintesi (CFI-TS)'!$C$30:$AE$57,27,FALSE)</f>
        <v>0</v>
      </c>
      <c r="JX23" s="319">
        <f>VLOOKUP($B23,'Sintesi (CFI-TS)'!$C$30:$AE$57,27,FALSE)</f>
        <v>0</v>
      </c>
      <c r="JY23" s="319">
        <f>VLOOKUP($B23,'Sintesi (CFI-TS)'!$C$30:$AE$57,27,FALSE)</f>
        <v>0</v>
      </c>
      <c r="JZ23" s="319">
        <f>VLOOKUP($B23,'Sintesi (CFI-TS)'!$C$30:$AE$57,27,FALSE)</f>
        <v>0</v>
      </c>
      <c r="KA23" s="319">
        <f>VLOOKUP($B23,'Sintesi (CFI-TS)'!$C$30:$AE$57,27,FALSE)</f>
        <v>0</v>
      </c>
      <c r="KB23" s="319">
        <f>VLOOKUP($B23,'Sintesi (CFI-TS)'!$C$30:$AE$57,27,FALSE)</f>
        <v>0</v>
      </c>
      <c r="KC23" s="319">
        <f>VLOOKUP($B23,'Sintesi (CFI-TS)'!$C$30:$AE$57,27,FALSE)</f>
        <v>0</v>
      </c>
      <c r="KD23" s="319">
        <f>VLOOKUP($B23,'Sintesi (CFI-TS)'!$C$30:$AE$57,27,FALSE)</f>
        <v>0</v>
      </c>
      <c r="KE23" s="319">
        <f>VLOOKUP($B23,'Sintesi (CFI-TS)'!$C$30:$AE$57,27,FALSE)</f>
        <v>0</v>
      </c>
      <c r="KF23" s="319">
        <f>VLOOKUP($B23,'Sintesi (CFI-TS)'!$C$30:$AE$57,27,FALSE)</f>
        <v>0</v>
      </c>
      <c r="KG23" s="319">
        <f>VLOOKUP($B23,'Sintesi (CFI-TS)'!$C$30:$AE$57,27,FALSE)</f>
        <v>0</v>
      </c>
      <c r="KH23" s="319">
        <f>VLOOKUP($B23,'Sintesi (CFI-TS)'!$C$30:$AE$57,27,FALSE)</f>
        <v>0</v>
      </c>
      <c r="KI23" s="319">
        <f>VLOOKUP($B23,'Sintesi (CFI-TS)'!$C$30:$AE$57,27,FALSE)</f>
        <v>0</v>
      </c>
      <c r="KJ23" s="319">
        <f>VLOOKUP($B23,'Sintesi (CFI-TS)'!$C$30:$AE$57,27,FALSE)</f>
        <v>0</v>
      </c>
      <c r="KK23" s="319">
        <f>VLOOKUP($B23,'Sintesi (CFI-TS)'!$C$30:$AE$57,27,FALSE)</f>
        <v>0</v>
      </c>
      <c r="KL23" s="319">
        <f>VLOOKUP($B23,'Sintesi (CFI-TS)'!$C$30:$AE$57,27,FALSE)</f>
        <v>0</v>
      </c>
      <c r="KM23" s="319">
        <f>VLOOKUP($B23,'Sintesi (CFI-TS)'!$C$30:$AE$57,27,FALSE)</f>
        <v>0</v>
      </c>
      <c r="KN23" s="319">
        <f>VLOOKUP($B23,'Sintesi (CFI-TS)'!$C$30:$AE$57,27,FALSE)</f>
        <v>0</v>
      </c>
      <c r="KO23" s="319">
        <f>VLOOKUP($B23,'Sintesi (CFI-TS)'!$C$30:$AE$57,27,FALSE)</f>
        <v>0</v>
      </c>
      <c r="KP23" s="319">
        <f>VLOOKUP($B23,'Sintesi (CFI-TS)'!$C$30:$AE$57,27,FALSE)</f>
        <v>0</v>
      </c>
      <c r="KQ23" s="319">
        <f>VLOOKUP($B23,'Sintesi (CFI-TS)'!$C$30:$AE$57,27,FALSE)</f>
        <v>0</v>
      </c>
      <c r="KR23" s="319">
        <f>VLOOKUP($B23,'Sintesi (CFI-TS)'!$C$30:$AE$57,27,FALSE)</f>
        <v>0</v>
      </c>
      <c r="KS23" s="319">
        <f>VLOOKUP($B23,'Sintesi (CFI-TS)'!$C$30:$AE$57,27,FALSE)</f>
        <v>0</v>
      </c>
      <c r="KT23" s="319">
        <f>VLOOKUP($B23,'Sintesi (CFI-TS)'!$C$30:$AE$57,27,FALSE)</f>
        <v>0</v>
      </c>
      <c r="KU23" s="319">
        <f>VLOOKUP($B23,'Sintesi (CFI-TS)'!$C$30:$AE$57,27,FALSE)</f>
        <v>0</v>
      </c>
      <c r="KV23" s="319">
        <f>VLOOKUP($B23,'Sintesi (CFI-TS)'!$C$30:$AE$57,27,FALSE)</f>
        <v>0</v>
      </c>
      <c r="KW23" s="319">
        <f>VLOOKUP($B23,'Sintesi (CFI-TS)'!$C$30:$AE$57,27,FALSE)</f>
        <v>0</v>
      </c>
      <c r="KX23" s="319">
        <f>VLOOKUP($B23,'Sintesi (CFI-TS)'!$C$30:$AE$57,27,FALSE)</f>
        <v>0</v>
      </c>
      <c r="KY23" s="319">
        <f>VLOOKUP($B23,'Sintesi (CFI-TS)'!$C$30:$AE$57,27,FALSE)</f>
        <v>0</v>
      </c>
      <c r="KZ23" s="319">
        <f>VLOOKUP($B23,'Sintesi (CFI-TS)'!$C$30:$AE$57,27,FALSE)</f>
        <v>0</v>
      </c>
      <c r="LA23" s="319">
        <f>VLOOKUP($B23,'Sintesi (CFI-TS)'!$C$30:$AE$57,27,FALSE)</f>
        <v>0</v>
      </c>
      <c r="LB23" s="319">
        <f>VLOOKUP($B23,'Sintesi (CFI-TS)'!$C$30:$AE$57,27,FALSE)</f>
        <v>0</v>
      </c>
      <c r="LC23" s="319">
        <f>VLOOKUP($B23,'Sintesi (CFI-TS)'!$C$30:$AE$57,27,FALSE)</f>
        <v>0</v>
      </c>
      <c r="LD23" s="319">
        <f>VLOOKUP($B23,'Sintesi (CFI-TS)'!$C$30:$AE$57,27,FALSE)</f>
        <v>0</v>
      </c>
      <c r="LE23" s="319">
        <f>VLOOKUP($B23,'Sintesi (CFI-TS)'!$C$30:$AE$57,27,FALSE)</f>
        <v>0</v>
      </c>
      <c r="LF23" s="319">
        <f>VLOOKUP($B23,'Sintesi (CFI-TS)'!$C$30:$AE$57,27,FALSE)</f>
        <v>0</v>
      </c>
      <c r="LG23" s="319">
        <f>VLOOKUP($B23,'Sintesi (CFI-TS)'!$C$30:$AE$57,27,FALSE)</f>
        <v>0</v>
      </c>
      <c r="LH23" s="319">
        <f>VLOOKUP($B23,'Sintesi (CFI-TS)'!$C$30:$AE$57,27,FALSE)</f>
        <v>0</v>
      </c>
      <c r="LI23" s="319">
        <f>VLOOKUP($B23,'Sintesi (CFI-TS)'!$C$30:$AE$57,27,FALSE)</f>
        <v>0</v>
      </c>
      <c r="LJ23" s="319">
        <f>VLOOKUP($B23,'Sintesi (CFI-TS)'!$C$30:$AE$57,27,FALSE)</f>
        <v>0</v>
      </c>
      <c r="LK23" s="319">
        <f>VLOOKUP($B23,'Sintesi (CFI-TS)'!$C$30:$AE$57,27,FALSE)</f>
        <v>0</v>
      </c>
      <c r="LL23" s="319">
        <f>VLOOKUP($B23,'Sintesi (CFI-TS)'!$C$30:$AE$57,27,FALSE)</f>
        <v>0</v>
      </c>
      <c r="LM23" s="319">
        <f>VLOOKUP($B23,'Sintesi (CFI-TS)'!$C$30:$AE$57,27,FALSE)</f>
        <v>0</v>
      </c>
      <c r="LN23" s="319">
        <f>VLOOKUP($B23,'Sintesi (CFI-TS)'!$C$30:$AE$57,27,FALSE)</f>
        <v>0</v>
      </c>
      <c r="LO23" s="319">
        <f>VLOOKUP($B23,'Sintesi (CFI-TS)'!$C$30:$AE$57,27,FALSE)</f>
        <v>0</v>
      </c>
      <c r="LP23" s="319">
        <f>VLOOKUP($B23,'Sintesi (CFI-TS)'!$C$30:$AE$57,27,FALSE)</f>
        <v>0</v>
      </c>
      <c r="LQ23" s="319">
        <f>VLOOKUP($B23,'Sintesi (CFI-TS)'!$C$30:$AE$57,27,FALSE)</f>
        <v>0</v>
      </c>
      <c r="LR23" s="319">
        <f>VLOOKUP($B23,'Sintesi (CFI-TS)'!$C$30:$AE$57,27,FALSE)</f>
        <v>0</v>
      </c>
      <c r="LS23" s="319"/>
      <c r="LT23" s="319"/>
      <c r="LU23" s="319"/>
      <c r="LV23" s="320">
        <v>9</v>
      </c>
      <c r="LW23" s="320">
        <v>7</v>
      </c>
      <c r="LX23" s="320">
        <v>7</v>
      </c>
      <c r="LY23" s="320">
        <v>7</v>
      </c>
      <c r="LZ23" s="320">
        <v>7</v>
      </c>
      <c r="MA23" s="320">
        <v>7</v>
      </c>
      <c r="MB23" s="320">
        <v>7</v>
      </c>
      <c r="MC23" s="320">
        <v>7</v>
      </c>
      <c r="MD23" s="320">
        <v>7</v>
      </c>
      <c r="ME23" s="320">
        <v>7</v>
      </c>
      <c r="MF23" s="320">
        <v>7</v>
      </c>
      <c r="MG23" s="320">
        <v>7</v>
      </c>
      <c r="MH23" s="320">
        <v>7</v>
      </c>
      <c r="MI23" s="320">
        <v>7</v>
      </c>
      <c r="MJ23" s="320">
        <v>7</v>
      </c>
      <c r="MK23" s="320">
        <v>7</v>
      </c>
      <c r="ML23" s="320">
        <v>7</v>
      </c>
      <c r="MM23" s="320">
        <v>7</v>
      </c>
      <c r="MN23" s="320">
        <v>7</v>
      </c>
      <c r="MO23" s="320">
        <v>7</v>
      </c>
      <c r="MP23" s="320">
        <v>6</v>
      </c>
      <c r="MQ23" s="320">
        <v>6</v>
      </c>
      <c r="MR23" s="320">
        <v>6</v>
      </c>
      <c r="MS23" s="320">
        <f>VLOOKUP($B23,'Sintesi (CFI-TS)'!$C$30:$AE$57,26,FALSE)</f>
        <v>6</v>
      </c>
      <c r="MT23" s="320">
        <f>VLOOKUP($B23,'Sintesi (CFI-TS)'!$C$30:$AE$57,26,FALSE)</f>
        <v>6</v>
      </c>
      <c r="MU23" s="320">
        <f>VLOOKUP($B23,'Sintesi (CFI-TS)'!$C$30:$AE$57,26,FALSE)</f>
        <v>6</v>
      </c>
      <c r="MV23" s="320">
        <f>VLOOKUP($B23,'Sintesi (CFI-TS)'!$C$30:$AE$57,26,FALSE)</f>
        <v>6</v>
      </c>
      <c r="MW23" s="320">
        <f>VLOOKUP($B23,'Sintesi (CFI-TS)'!$C$30:$AE$57,26,FALSE)</f>
        <v>6</v>
      </c>
      <c r="MX23" s="320">
        <f>VLOOKUP($B23,'Sintesi (CFI-TS)'!$C$30:$AE$57,26,FALSE)</f>
        <v>6</v>
      </c>
      <c r="MY23" s="320">
        <f>VLOOKUP($B23,'Sintesi (CFI-TS)'!$C$30:$AE$57,26,FALSE)</f>
        <v>6</v>
      </c>
      <c r="MZ23" s="320">
        <f>VLOOKUP($B23,'Sintesi (CFI-TS)'!$C$30:$AE$57,26,FALSE)</f>
        <v>6</v>
      </c>
      <c r="NA23" s="320">
        <f>VLOOKUP($B23,'Sintesi (CFI-TS)'!$C$30:$AE$57,26,FALSE)</f>
        <v>6</v>
      </c>
      <c r="NB23" s="320">
        <f>VLOOKUP($B23,'Sintesi (CFI-TS)'!$C$30:$AE$57,26,FALSE)</f>
        <v>6</v>
      </c>
      <c r="NC23" s="320">
        <f>VLOOKUP($B23,'Sintesi (CFI-TS)'!$C$30:$AE$57,26,FALSE)</f>
        <v>6</v>
      </c>
      <c r="ND23" s="320">
        <f>VLOOKUP($B23,'Sintesi (CFI-TS)'!$C$30:$AE$57,26,FALSE)</f>
        <v>6</v>
      </c>
      <c r="NE23" s="320">
        <f>VLOOKUP($B23,'Sintesi (CFI-TS)'!$C$30:$AE$57,26,FALSE)</f>
        <v>6</v>
      </c>
      <c r="NF23" s="320">
        <f>VLOOKUP($B23,'Sintesi (CFI-TS)'!$C$30:$AE$57,26,FALSE)</f>
        <v>6</v>
      </c>
      <c r="NG23" s="320">
        <f>VLOOKUP($B23,'Sintesi (CFI-TS)'!$C$30:$AE$57,26,FALSE)</f>
        <v>6</v>
      </c>
      <c r="NH23" s="320">
        <f>VLOOKUP($B23,'Sintesi (CFI-TS)'!$C$30:$AE$57,26,FALSE)</f>
        <v>6</v>
      </c>
      <c r="NI23" s="320">
        <f>VLOOKUP($B23,'Sintesi (CFI-TS)'!$C$30:$AE$57,26,FALSE)</f>
        <v>6</v>
      </c>
      <c r="NJ23" s="320">
        <f>VLOOKUP($B23,'Sintesi (CFI-TS)'!$C$30:$AE$57,26,FALSE)</f>
        <v>6</v>
      </c>
      <c r="NK23" s="320">
        <f>VLOOKUP($B23,'Sintesi (CFI-TS)'!$C$30:$AE$57,26,FALSE)</f>
        <v>6</v>
      </c>
      <c r="NL23" s="320">
        <f>VLOOKUP($B23,'Sintesi (CFI-TS)'!$C$30:$AE$57,26,FALSE)</f>
        <v>6</v>
      </c>
      <c r="NM23" s="320">
        <f>VLOOKUP($B23,'Sintesi (CFI-TS)'!$C$30:$AE$57,26,FALSE)</f>
        <v>6</v>
      </c>
      <c r="NN23" s="320">
        <f>VLOOKUP($B23,'Sintesi (CFI-TS)'!$C$30:$AE$57,26,FALSE)</f>
        <v>6</v>
      </c>
      <c r="NO23" s="320">
        <f>VLOOKUP($B23,'Sintesi (CFI-TS)'!$C$30:$AE$57,26,FALSE)</f>
        <v>6</v>
      </c>
      <c r="NP23" s="320">
        <f>VLOOKUP($B23,'Sintesi (CFI-TS)'!$C$30:$AE$57,26,FALSE)</f>
        <v>6</v>
      </c>
      <c r="NQ23" s="320">
        <f>VLOOKUP($B23,'Sintesi (CFI-TS)'!$C$30:$AE$57,26,FALSE)</f>
        <v>6</v>
      </c>
      <c r="NR23" s="320">
        <f>VLOOKUP($B23,'Sintesi (CFI-TS)'!$C$30:$AE$57,26,FALSE)</f>
        <v>6</v>
      </c>
      <c r="NS23" s="320">
        <f>VLOOKUP($B23,'Sintesi (CFI-TS)'!$C$30:$AE$57,26,FALSE)</f>
        <v>6</v>
      </c>
      <c r="NT23" s="320">
        <f>VLOOKUP($B23,'Sintesi (CFI-TS)'!$C$30:$AE$57,26,FALSE)</f>
        <v>6</v>
      </c>
      <c r="NU23" s="320">
        <f>VLOOKUP($B23,'Sintesi (CFI-TS)'!$C$30:$AE$57,26,FALSE)</f>
        <v>6</v>
      </c>
      <c r="NV23" s="320">
        <f>VLOOKUP($B23,'Sintesi (CFI-TS)'!$C$30:$AE$57,26,FALSE)</f>
        <v>6</v>
      </c>
      <c r="NW23" s="320">
        <f>VLOOKUP($B23,'Sintesi (CFI-TS)'!$C$30:$AE$57,26,FALSE)</f>
        <v>6</v>
      </c>
      <c r="NX23" s="320">
        <f>VLOOKUP($B23,'Sintesi (CFI-TS)'!$C$30:$AE$57,26,FALSE)</f>
        <v>6</v>
      </c>
      <c r="NY23" s="320">
        <f>VLOOKUP($B23,'Sintesi (CFI-TS)'!$C$30:$AE$57,26,FALSE)</f>
        <v>6</v>
      </c>
      <c r="NZ23" s="320">
        <f>VLOOKUP($B23,'Sintesi (CFI-TS)'!$C$30:$AE$57,26,FALSE)</f>
        <v>6</v>
      </c>
      <c r="OA23" s="320">
        <f>VLOOKUP($B23,'Sintesi (CFI-TS)'!$C$30:$AE$57,26,FALSE)</f>
        <v>6</v>
      </c>
      <c r="OB23" s="320">
        <f>VLOOKUP($B23,'Sintesi (CFI-TS)'!$C$30:$AE$57,26,FALSE)</f>
        <v>6</v>
      </c>
      <c r="OC23" s="320">
        <f>VLOOKUP($B23,'Sintesi (CFI-TS)'!$C$30:$AE$57,26,FALSE)</f>
        <v>6</v>
      </c>
      <c r="OD23" s="320">
        <f>VLOOKUP($B23,'Sintesi (CFI-TS)'!$C$30:$AE$57,26,FALSE)</f>
        <v>6</v>
      </c>
      <c r="OE23" s="320">
        <f>VLOOKUP($B23,'Sintesi (CFI-TS)'!$C$30:$AE$57,26,FALSE)</f>
        <v>6</v>
      </c>
      <c r="OF23" s="320">
        <f>VLOOKUP($B23,'Sintesi (CFI-TS)'!$C$30:$AE$57,26,FALSE)</f>
        <v>6</v>
      </c>
      <c r="OG23" s="320">
        <f>VLOOKUP($B23,'Sintesi (CFI-TS)'!$C$30:$AE$57,26,FALSE)</f>
        <v>6</v>
      </c>
      <c r="OH23" s="320">
        <f>VLOOKUP($B23,'Sintesi (CFI-TS)'!$C$30:$AE$57,26,FALSE)</f>
        <v>6</v>
      </c>
      <c r="OI23" s="320">
        <f>VLOOKUP($B23,'Sintesi (CFI-TS)'!$C$30:$AE$57,26,FALSE)</f>
        <v>6</v>
      </c>
      <c r="OJ23" s="320">
        <f>VLOOKUP($B23,'Sintesi (CFI-TS)'!$C$30:$AE$57,26,FALSE)</f>
        <v>6</v>
      </c>
      <c r="OK23" s="320">
        <f>VLOOKUP($B23,'Sintesi (CFI-TS)'!$C$30:$AE$57,26,FALSE)</f>
        <v>6</v>
      </c>
      <c r="OL23" s="320">
        <f>VLOOKUP($B23,'Sintesi (CFI-TS)'!$C$30:$AE$57,26,FALSE)</f>
        <v>6</v>
      </c>
      <c r="OM23" s="320">
        <f>VLOOKUP($B23,'Sintesi (CFI-TS)'!$C$30:$AE$57,26,FALSE)</f>
        <v>6</v>
      </c>
      <c r="ON23" s="320">
        <f>VLOOKUP($B23,'Sintesi (CFI-TS)'!$C$30:$AE$57,26,FALSE)</f>
        <v>6</v>
      </c>
      <c r="OO23" s="320">
        <f>VLOOKUP($B23,'Sintesi (CFI-TS)'!$C$30:$AE$57,26,FALSE)</f>
        <v>6</v>
      </c>
      <c r="OP23" s="320">
        <f>VLOOKUP($B23,'Sintesi (CFI-TS)'!$C$30:$AE$57,26,FALSE)</f>
        <v>6</v>
      </c>
      <c r="OQ23" s="320">
        <f>VLOOKUP($B23,'Sintesi (CFI-TS)'!$C$30:$AE$57,26,FALSE)</f>
        <v>6</v>
      </c>
      <c r="OR23" s="320">
        <f>VLOOKUP($B23,'Sintesi (CFI-TS)'!$C$30:$AE$57,26,FALSE)</f>
        <v>6</v>
      </c>
      <c r="OS23" s="320">
        <f>VLOOKUP($B23,'Sintesi (CFI-TS)'!$C$30:$AE$57,26,FALSE)</f>
        <v>6</v>
      </c>
      <c r="OT23" s="320">
        <f>VLOOKUP($B23,'Sintesi (CFI-TS)'!$C$30:$AE$57,26,FALSE)</f>
        <v>6</v>
      </c>
      <c r="OU23" s="320">
        <f>VLOOKUP($B23,'Sintesi (CFI-TS)'!$C$30:$AE$57,26,FALSE)</f>
        <v>6</v>
      </c>
      <c r="OV23" s="320">
        <f>VLOOKUP($B23,'Sintesi (CFI-TS)'!$C$30:$AE$57,26,FALSE)</f>
        <v>6</v>
      </c>
      <c r="OW23" s="320">
        <f>VLOOKUP($B23,'Sintesi (CFI-TS)'!$C$30:$AE$57,26,FALSE)</f>
        <v>6</v>
      </c>
      <c r="OX23" s="320">
        <f>VLOOKUP($B23,'Sintesi (CFI-TS)'!$C$30:$AE$57,26,FALSE)</f>
        <v>6</v>
      </c>
      <c r="OY23" s="320">
        <f>VLOOKUP($B23,'Sintesi (CFI-TS)'!$C$30:$AE$57,26,FALSE)</f>
        <v>6</v>
      </c>
      <c r="OZ23" s="320">
        <f>VLOOKUP($B23,'Sintesi (CFI-TS)'!$C$30:$AE$57,26,FALSE)</f>
        <v>6</v>
      </c>
      <c r="PA23" s="320">
        <f>VLOOKUP($B23,'Sintesi (CFI-TS)'!$C$30:$AE$57,26,FALSE)</f>
        <v>6</v>
      </c>
      <c r="PB23" s="320">
        <f>VLOOKUP($B23,'Sintesi (CFI-TS)'!$C$30:$AE$57,26,FALSE)</f>
        <v>6</v>
      </c>
      <c r="PC23" s="320">
        <f>VLOOKUP($B23,'Sintesi (CFI-TS)'!$C$30:$AE$57,26,FALSE)</f>
        <v>6</v>
      </c>
      <c r="PD23" s="320">
        <f>VLOOKUP($B23,'Sintesi (CFI-TS)'!$C$30:$AE$57,26,FALSE)</f>
        <v>6</v>
      </c>
      <c r="PE23" s="320">
        <f>VLOOKUP($B23,'Sintesi (CFI-TS)'!$C$30:$AE$57,26,FALSE)</f>
        <v>6</v>
      </c>
      <c r="PF23" s="320">
        <f>VLOOKUP($B23,'Sintesi (CFI-TS)'!$C$30:$AE$57,26,FALSE)</f>
        <v>6</v>
      </c>
      <c r="PG23" s="320">
        <f>VLOOKUP($B23,'Sintesi (CFI-TS)'!$C$30:$AE$57,26,FALSE)</f>
        <v>6</v>
      </c>
      <c r="PH23" s="320">
        <f>VLOOKUP($B23,'Sintesi (CFI-TS)'!$C$30:$AE$57,26,FALSE)</f>
        <v>6</v>
      </c>
      <c r="PI23" s="320">
        <f>VLOOKUP($B23,'Sintesi (CFI-TS)'!$C$30:$AE$57,26,FALSE)</f>
        <v>6</v>
      </c>
      <c r="PJ23" s="320">
        <f>VLOOKUP($B23,'Sintesi (CFI-TS)'!$C$30:$AE$57,26,FALSE)</f>
        <v>6</v>
      </c>
      <c r="PK23" s="320">
        <f>VLOOKUP($B23,'Sintesi (CFI-TS)'!$C$30:$AE$57,26,FALSE)</f>
        <v>6</v>
      </c>
      <c r="PL23" s="320">
        <f>VLOOKUP($B23,'Sintesi (CFI-TS)'!$C$30:$AE$57,26,FALSE)</f>
        <v>6</v>
      </c>
      <c r="PM23" s="320">
        <f>VLOOKUP($B23,'Sintesi (CFI-TS)'!$C$30:$AE$57,26,FALSE)</f>
        <v>6</v>
      </c>
      <c r="PN23" s="320">
        <f>VLOOKUP($B23,'Sintesi (CFI-TS)'!$C$30:$AE$57,26,FALSE)</f>
        <v>6</v>
      </c>
      <c r="PO23" s="320">
        <f>VLOOKUP($B23,'Sintesi (CFI-TS)'!$C$30:$AE$57,26,FALSE)</f>
        <v>6</v>
      </c>
      <c r="PP23" s="320">
        <f>VLOOKUP($B23,'Sintesi (CFI-TS)'!$C$30:$AE$57,26,FALSE)</f>
        <v>6</v>
      </c>
      <c r="PQ23" s="320">
        <f>VLOOKUP($B23,'Sintesi (CFI-TS)'!$C$30:$AE$57,26,FALSE)</f>
        <v>6</v>
      </c>
      <c r="PR23" s="320">
        <f>VLOOKUP($B23,'Sintesi (CFI-TS)'!$C$30:$AE$57,26,FALSE)</f>
        <v>6</v>
      </c>
      <c r="PS23" s="320">
        <f>VLOOKUP($B23,'Sintesi (CFI-TS)'!$C$30:$AE$57,26,FALSE)</f>
        <v>6</v>
      </c>
      <c r="PT23" s="320">
        <f>VLOOKUP($B23,'Sintesi (CFI-TS)'!$C$30:$AE$57,26,FALSE)</f>
        <v>6</v>
      </c>
      <c r="PU23" s="320">
        <f>VLOOKUP($B23,'Sintesi (CFI-TS)'!$C$30:$AE$57,26,FALSE)</f>
        <v>6</v>
      </c>
      <c r="PV23" s="320"/>
      <c r="PW23" s="320"/>
      <c r="PX23" s="320"/>
      <c r="PY23" s="321">
        <v>13</v>
      </c>
      <c r="PZ23" s="321">
        <v>15</v>
      </c>
      <c r="QA23" s="321">
        <v>15</v>
      </c>
      <c r="QB23" s="321">
        <v>15</v>
      </c>
      <c r="QC23" s="321">
        <v>15</v>
      </c>
      <c r="QD23" s="321">
        <v>15</v>
      </c>
      <c r="QE23" s="321">
        <v>15</v>
      </c>
      <c r="QF23" s="321">
        <v>15</v>
      </c>
      <c r="QG23" s="321">
        <v>15</v>
      </c>
      <c r="QH23" s="321">
        <v>15</v>
      </c>
      <c r="QI23" s="321">
        <v>15</v>
      </c>
      <c r="QJ23" s="321">
        <v>15</v>
      </c>
      <c r="QK23" s="321">
        <v>15</v>
      </c>
      <c r="QL23" s="321">
        <v>15</v>
      </c>
      <c r="QM23" s="321">
        <v>15</v>
      </c>
      <c r="QN23" s="321">
        <v>12</v>
      </c>
      <c r="QO23" s="321">
        <v>12</v>
      </c>
      <c r="QP23" s="321">
        <v>12</v>
      </c>
      <c r="QQ23" s="321">
        <v>12</v>
      </c>
      <c r="QR23" s="321">
        <v>12</v>
      </c>
      <c r="QS23" s="321">
        <v>13</v>
      </c>
      <c r="QT23" s="321">
        <v>13</v>
      </c>
      <c r="QU23" s="321">
        <v>13</v>
      </c>
      <c r="QV23" s="321">
        <f>VLOOKUP($B23,'Sintesi (CFI-TS)'!$C$30:$AE$57,28,FALSE)</f>
        <v>13</v>
      </c>
      <c r="QW23" s="321">
        <f>VLOOKUP($B23,'Sintesi (CFI-TS)'!$C$30:$AE$57,28,FALSE)</f>
        <v>13</v>
      </c>
      <c r="QX23" s="321">
        <f>VLOOKUP($B23,'Sintesi (CFI-TS)'!$C$30:$AE$57,28,FALSE)</f>
        <v>13</v>
      </c>
      <c r="QY23" s="321">
        <f>VLOOKUP($B23,'Sintesi (CFI-TS)'!$C$30:$AE$57,28,FALSE)</f>
        <v>13</v>
      </c>
      <c r="QZ23" s="321">
        <f>VLOOKUP($B23,'Sintesi (CFI-TS)'!$C$30:$AE$57,28,FALSE)</f>
        <v>13</v>
      </c>
      <c r="RA23" s="321">
        <f>VLOOKUP($B23,'Sintesi (CFI-TS)'!$C$30:$AE$57,28,FALSE)</f>
        <v>13</v>
      </c>
      <c r="RB23" s="321">
        <f>VLOOKUP($B23,'Sintesi (CFI-TS)'!$C$30:$AE$57,28,FALSE)</f>
        <v>13</v>
      </c>
      <c r="RC23" s="321">
        <f>VLOOKUP($B23,'Sintesi (CFI-TS)'!$C$30:$AE$57,28,FALSE)</f>
        <v>13</v>
      </c>
      <c r="RD23" s="321">
        <f>VLOOKUP($B23,'Sintesi (CFI-TS)'!$C$30:$AE$57,28,FALSE)</f>
        <v>13</v>
      </c>
      <c r="RE23" s="321">
        <f>VLOOKUP($B23,'Sintesi (CFI-TS)'!$C$30:$AE$57,28,FALSE)</f>
        <v>13</v>
      </c>
      <c r="RF23" s="321">
        <f>VLOOKUP($B23,'Sintesi (CFI-TS)'!$C$30:$AE$57,28,FALSE)</f>
        <v>13</v>
      </c>
      <c r="RG23" s="321">
        <f>VLOOKUP($B23,'Sintesi (CFI-TS)'!$C$30:$AE$57,28,FALSE)</f>
        <v>13</v>
      </c>
      <c r="RH23" s="321">
        <f>VLOOKUP($B23,'Sintesi (CFI-TS)'!$C$30:$AE$57,28,FALSE)</f>
        <v>13</v>
      </c>
      <c r="RI23" s="321">
        <f>VLOOKUP($B23,'Sintesi (CFI-TS)'!$C$30:$AE$57,28,FALSE)</f>
        <v>13</v>
      </c>
      <c r="RJ23" s="321">
        <f>VLOOKUP($B23,'Sintesi (CFI-TS)'!$C$30:$AE$57,28,FALSE)</f>
        <v>13</v>
      </c>
      <c r="RK23" s="321">
        <f>VLOOKUP($B23,'Sintesi (CFI-TS)'!$C$30:$AE$57,28,FALSE)</f>
        <v>13</v>
      </c>
      <c r="RL23" s="321">
        <f>VLOOKUP($B23,'Sintesi (CFI-TS)'!$C$30:$AE$57,28,FALSE)</f>
        <v>13</v>
      </c>
      <c r="RM23" s="321">
        <f>VLOOKUP($B23,'Sintesi (CFI-TS)'!$C$30:$AE$57,28,FALSE)</f>
        <v>13</v>
      </c>
      <c r="RN23" s="321">
        <f>VLOOKUP($B23,'Sintesi (CFI-TS)'!$C$30:$AE$57,28,FALSE)</f>
        <v>13</v>
      </c>
      <c r="RO23" s="321">
        <f>VLOOKUP($B23,'Sintesi (CFI-TS)'!$C$30:$AE$57,28,FALSE)</f>
        <v>13</v>
      </c>
      <c r="RP23" s="321">
        <f>VLOOKUP($B23,'Sintesi (CFI-TS)'!$C$30:$AE$57,28,FALSE)</f>
        <v>13</v>
      </c>
      <c r="RQ23" s="321">
        <f>VLOOKUP($B23,'Sintesi (CFI-TS)'!$C$30:$AE$57,28,FALSE)</f>
        <v>13</v>
      </c>
      <c r="RR23" s="321">
        <f>VLOOKUP($B23,'Sintesi (CFI-TS)'!$C$30:$AE$57,28,FALSE)</f>
        <v>13</v>
      </c>
      <c r="RS23" s="321">
        <f>VLOOKUP($B23,'Sintesi (CFI-TS)'!$C$30:$AE$57,28,FALSE)</f>
        <v>13</v>
      </c>
      <c r="RT23" s="321">
        <f>VLOOKUP($B23,'Sintesi (CFI-TS)'!$C$30:$AE$57,28,FALSE)</f>
        <v>13</v>
      </c>
      <c r="RU23" s="321">
        <f>VLOOKUP($B23,'Sintesi (CFI-TS)'!$C$30:$AE$57,28,FALSE)</f>
        <v>13</v>
      </c>
      <c r="RV23" s="321">
        <f>VLOOKUP($B23,'Sintesi (CFI-TS)'!$C$30:$AE$57,28,FALSE)</f>
        <v>13</v>
      </c>
      <c r="RW23" s="321">
        <f>VLOOKUP($B23,'Sintesi (CFI-TS)'!$C$30:$AE$57,28,FALSE)</f>
        <v>13</v>
      </c>
      <c r="RX23" s="321">
        <f>VLOOKUP($B23,'Sintesi (CFI-TS)'!$C$30:$AE$57,28,FALSE)</f>
        <v>13</v>
      </c>
      <c r="RY23" s="321">
        <f>VLOOKUP($B23,'Sintesi (CFI-TS)'!$C$30:$AE$57,28,FALSE)</f>
        <v>13</v>
      </c>
      <c r="RZ23" s="321">
        <f>VLOOKUP($B23,'Sintesi (CFI-TS)'!$C$30:$AE$57,28,FALSE)</f>
        <v>13</v>
      </c>
      <c r="SA23" s="321">
        <f>VLOOKUP($B23,'Sintesi (CFI-TS)'!$C$30:$AE$57,28,FALSE)</f>
        <v>13</v>
      </c>
      <c r="SB23" s="321">
        <f>VLOOKUP($B23,'Sintesi (CFI-TS)'!$C$30:$AE$57,28,FALSE)</f>
        <v>13</v>
      </c>
      <c r="SC23" s="321">
        <f>VLOOKUP($B23,'Sintesi (CFI-TS)'!$C$30:$AE$57,28,FALSE)</f>
        <v>13</v>
      </c>
      <c r="SD23" s="321">
        <f>VLOOKUP($B23,'Sintesi (CFI-TS)'!$C$30:$AE$57,28,FALSE)</f>
        <v>13</v>
      </c>
      <c r="SE23" s="321">
        <f>VLOOKUP($B23,'Sintesi (CFI-TS)'!$C$30:$AE$57,28,FALSE)</f>
        <v>13</v>
      </c>
      <c r="SF23" s="321">
        <f>VLOOKUP($B23,'Sintesi (CFI-TS)'!$C$30:$AE$57,28,FALSE)</f>
        <v>13</v>
      </c>
      <c r="SG23" s="321">
        <f>VLOOKUP($B23,'Sintesi (CFI-TS)'!$C$30:$AE$57,28,FALSE)</f>
        <v>13</v>
      </c>
      <c r="SH23" s="321">
        <f>VLOOKUP($B23,'Sintesi (CFI-TS)'!$C$30:$AE$57,28,FALSE)</f>
        <v>13</v>
      </c>
      <c r="SI23" s="321">
        <f>VLOOKUP($B23,'Sintesi (CFI-TS)'!$C$30:$AE$57,28,FALSE)</f>
        <v>13</v>
      </c>
      <c r="SJ23" s="321">
        <f>VLOOKUP($B23,'Sintesi (CFI-TS)'!$C$30:$AE$57,28,FALSE)</f>
        <v>13</v>
      </c>
      <c r="SK23" s="321">
        <f>VLOOKUP($B23,'Sintesi (CFI-TS)'!$C$30:$AE$57,28,FALSE)</f>
        <v>13</v>
      </c>
      <c r="SL23" s="321">
        <f>VLOOKUP($B23,'Sintesi (CFI-TS)'!$C$30:$AE$57,28,FALSE)</f>
        <v>13</v>
      </c>
      <c r="SM23" s="321">
        <f>VLOOKUP($B23,'Sintesi (CFI-TS)'!$C$30:$AE$57,28,FALSE)</f>
        <v>13</v>
      </c>
      <c r="SN23" s="321">
        <f>VLOOKUP($B23,'Sintesi (CFI-TS)'!$C$30:$AE$57,28,FALSE)</f>
        <v>13</v>
      </c>
      <c r="SO23" s="321">
        <f>VLOOKUP($B23,'Sintesi (CFI-TS)'!$C$30:$AE$57,28,FALSE)</f>
        <v>13</v>
      </c>
      <c r="SP23" s="321">
        <f>VLOOKUP($B23,'Sintesi (CFI-TS)'!$C$30:$AE$57,28,FALSE)</f>
        <v>13</v>
      </c>
      <c r="SQ23" s="321">
        <f>VLOOKUP($B23,'Sintesi (CFI-TS)'!$C$30:$AE$57,28,FALSE)</f>
        <v>13</v>
      </c>
      <c r="SR23" s="321">
        <f>VLOOKUP($B23,'Sintesi (CFI-TS)'!$C$30:$AE$57,28,FALSE)</f>
        <v>13</v>
      </c>
      <c r="SS23" s="321">
        <f>VLOOKUP($B23,'Sintesi (CFI-TS)'!$C$30:$AE$57,28,FALSE)</f>
        <v>13</v>
      </c>
      <c r="ST23" s="321">
        <f>VLOOKUP($B23,'Sintesi (CFI-TS)'!$C$30:$AE$57,28,FALSE)</f>
        <v>13</v>
      </c>
      <c r="SU23" s="321">
        <f>VLOOKUP($B23,'Sintesi (CFI-TS)'!$C$30:$AE$57,28,FALSE)</f>
        <v>13</v>
      </c>
      <c r="SV23" s="321">
        <f>VLOOKUP($B23,'Sintesi (CFI-TS)'!$C$30:$AE$57,28,FALSE)</f>
        <v>13</v>
      </c>
      <c r="SW23" s="321">
        <f>VLOOKUP($B23,'Sintesi (CFI-TS)'!$C$30:$AE$57,28,FALSE)</f>
        <v>13</v>
      </c>
      <c r="SX23" s="321">
        <f>VLOOKUP($B23,'Sintesi (CFI-TS)'!$C$30:$AE$57,28,FALSE)</f>
        <v>13</v>
      </c>
      <c r="SY23" s="321">
        <f>VLOOKUP($B23,'Sintesi (CFI-TS)'!$C$30:$AE$57,28,FALSE)</f>
        <v>13</v>
      </c>
      <c r="SZ23" s="321">
        <f>VLOOKUP($B23,'Sintesi (CFI-TS)'!$C$30:$AE$57,28,FALSE)</f>
        <v>13</v>
      </c>
      <c r="TA23" s="321">
        <f>VLOOKUP($B23,'Sintesi (CFI-TS)'!$C$30:$AE$57,28,FALSE)</f>
        <v>13</v>
      </c>
      <c r="TB23" s="321">
        <f>VLOOKUP($B23,'Sintesi (CFI-TS)'!$C$30:$AE$57,28,FALSE)</f>
        <v>13</v>
      </c>
      <c r="TC23" s="321">
        <f>VLOOKUP($B23,'Sintesi (CFI-TS)'!$C$30:$AE$57,28,FALSE)</f>
        <v>13</v>
      </c>
      <c r="TD23" s="321">
        <f>VLOOKUP($B23,'Sintesi (CFI-TS)'!$C$30:$AE$57,28,FALSE)</f>
        <v>13</v>
      </c>
      <c r="TE23" s="321">
        <f>VLOOKUP($B23,'Sintesi (CFI-TS)'!$C$30:$AE$57,28,FALSE)</f>
        <v>13</v>
      </c>
      <c r="TF23" s="321">
        <f>VLOOKUP($B23,'Sintesi (CFI-TS)'!$C$30:$AE$57,28,FALSE)</f>
        <v>13</v>
      </c>
      <c r="TG23" s="321">
        <f>VLOOKUP($B23,'Sintesi (CFI-TS)'!$C$30:$AE$57,28,FALSE)</f>
        <v>13</v>
      </c>
      <c r="TH23" s="321">
        <f>VLOOKUP($B23,'Sintesi (CFI-TS)'!$C$30:$AE$57,28,FALSE)</f>
        <v>13</v>
      </c>
      <c r="TI23" s="321">
        <f>VLOOKUP($B23,'Sintesi (CFI-TS)'!$C$30:$AE$57,28,FALSE)</f>
        <v>13</v>
      </c>
      <c r="TJ23" s="321">
        <f>VLOOKUP($B23,'Sintesi (CFI-TS)'!$C$30:$AE$57,28,FALSE)</f>
        <v>13</v>
      </c>
      <c r="TK23" s="321">
        <f>VLOOKUP($B23,'Sintesi (CFI-TS)'!$C$30:$AE$57,28,FALSE)</f>
        <v>13</v>
      </c>
      <c r="TL23" s="321">
        <f>VLOOKUP($B23,'Sintesi (CFI-TS)'!$C$30:$AE$57,28,FALSE)</f>
        <v>13</v>
      </c>
      <c r="TM23" s="321">
        <f>VLOOKUP($B23,'Sintesi (CFI-TS)'!$C$30:$AE$57,28,FALSE)</f>
        <v>13</v>
      </c>
      <c r="TN23" s="321">
        <f>VLOOKUP($B23,'Sintesi (CFI-TS)'!$C$30:$AE$57,28,FALSE)</f>
        <v>13</v>
      </c>
      <c r="TO23" s="321">
        <f>VLOOKUP($B23,'Sintesi (CFI-TS)'!$C$30:$AE$57,28,FALSE)</f>
        <v>13</v>
      </c>
      <c r="TP23" s="321">
        <f>VLOOKUP($B23,'Sintesi (CFI-TS)'!$C$30:$AE$57,28,FALSE)</f>
        <v>13</v>
      </c>
      <c r="TQ23" s="321">
        <f>VLOOKUP($B23,'Sintesi (CFI-TS)'!$C$30:$AE$57,28,FALSE)</f>
        <v>13</v>
      </c>
      <c r="TR23" s="321">
        <f>VLOOKUP($B23,'Sintesi (CFI-TS)'!$C$30:$AE$57,28,FALSE)</f>
        <v>13</v>
      </c>
      <c r="TS23" s="321">
        <f>VLOOKUP($B23,'Sintesi (CFI-TS)'!$C$30:$AE$57,28,FALSE)</f>
        <v>13</v>
      </c>
      <c r="TT23" s="321">
        <f>VLOOKUP($B23,'Sintesi (CFI-TS)'!$C$30:$AE$57,28,FALSE)</f>
        <v>13</v>
      </c>
      <c r="TU23" s="321">
        <f>VLOOKUP($B23,'Sintesi (CFI-TS)'!$C$30:$AE$57,28,FALSE)</f>
        <v>13</v>
      </c>
      <c r="TV23" s="321">
        <f>VLOOKUP($B23,'Sintesi (CFI-TS)'!$C$30:$AE$57,28,FALSE)</f>
        <v>13</v>
      </c>
      <c r="TW23" s="321">
        <f>VLOOKUP($B23,'Sintesi (CFI-TS)'!$C$30:$AE$57,28,FALSE)</f>
        <v>13</v>
      </c>
      <c r="TX23" s="321">
        <f>VLOOKUP($B23,'Sintesi (CFI-TS)'!$C$30:$AE$57,28,FALSE)</f>
        <v>13</v>
      </c>
      <c r="TY23" s="321"/>
      <c r="TZ23" s="321"/>
      <c r="UA23" s="321"/>
      <c r="UB23" s="322">
        <v>4</v>
      </c>
      <c r="UC23" s="322">
        <v>4</v>
      </c>
      <c r="UD23" s="322">
        <v>4</v>
      </c>
      <c r="UE23" s="322">
        <v>4</v>
      </c>
      <c r="UF23" s="322">
        <v>4</v>
      </c>
      <c r="UG23" s="322">
        <v>4</v>
      </c>
      <c r="UH23" s="322">
        <v>4</v>
      </c>
      <c r="UI23" s="322">
        <v>4</v>
      </c>
      <c r="UJ23" s="322">
        <v>4</v>
      </c>
      <c r="UK23" s="322">
        <v>4</v>
      </c>
      <c r="UL23" s="322">
        <v>4</v>
      </c>
      <c r="UM23" s="322">
        <v>4</v>
      </c>
      <c r="UN23" s="322">
        <v>4</v>
      </c>
      <c r="UO23" s="322">
        <v>4</v>
      </c>
      <c r="UP23" s="322">
        <v>4</v>
      </c>
      <c r="UQ23" s="322">
        <v>7</v>
      </c>
      <c r="UR23" s="322">
        <v>7</v>
      </c>
      <c r="US23" s="322">
        <v>7</v>
      </c>
      <c r="UT23" s="322">
        <v>7</v>
      </c>
      <c r="UU23" s="322">
        <v>7</v>
      </c>
      <c r="UV23" s="322">
        <v>7</v>
      </c>
      <c r="UW23" s="322">
        <v>7</v>
      </c>
      <c r="UX23" s="322">
        <v>7</v>
      </c>
      <c r="UY23" s="322">
        <f>VLOOKUP($B23,'Sintesi (CFI-TS)'!$C$30:$AE$57,29,FALSE)</f>
        <v>7</v>
      </c>
      <c r="UZ23" s="322">
        <f>VLOOKUP($B23,'Sintesi (CFI-TS)'!$C$30:$AE$57,29,FALSE)</f>
        <v>7</v>
      </c>
      <c r="VA23" s="322">
        <f>VLOOKUP($B23,'Sintesi (CFI-TS)'!$C$30:$AE$57,29,FALSE)</f>
        <v>7</v>
      </c>
      <c r="VB23" s="322">
        <f>VLOOKUP($B23,'Sintesi (CFI-TS)'!$C$30:$AE$57,29,FALSE)</f>
        <v>7</v>
      </c>
      <c r="VC23" s="322">
        <f>VLOOKUP($B23,'Sintesi (CFI-TS)'!$C$30:$AE$57,29,FALSE)</f>
        <v>7</v>
      </c>
      <c r="VD23" s="322">
        <f>VLOOKUP($B23,'Sintesi (CFI-TS)'!$C$30:$AE$57,29,FALSE)</f>
        <v>7</v>
      </c>
      <c r="VE23" s="322">
        <f>VLOOKUP($B23,'Sintesi (CFI-TS)'!$C$30:$AE$57,29,FALSE)</f>
        <v>7</v>
      </c>
      <c r="VF23" s="322">
        <f>VLOOKUP($B23,'Sintesi (CFI-TS)'!$C$30:$AE$57,29,FALSE)</f>
        <v>7</v>
      </c>
      <c r="VG23" s="322">
        <f>VLOOKUP($B23,'Sintesi (CFI-TS)'!$C$30:$AE$57,29,FALSE)</f>
        <v>7</v>
      </c>
      <c r="VH23" s="322">
        <f>VLOOKUP($B23,'Sintesi (CFI-TS)'!$C$30:$AE$57,29,FALSE)</f>
        <v>7</v>
      </c>
      <c r="VI23" s="322">
        <f>VLOOKUP($B23,'Sintesi (CFI-TS)'!$C$30:$AE$57,29,FALSE)</f>
        <v>7</v>
      </c>
      <c r="VJ23" s="322">
        <f>VLOOKUP($B23,'Sintesi (CFI-TS)'!$C$30:$AE$57,29,FALSE)</f>
        <v>7</v>
      </c>
      <c r="VK23" s="322">
        <f>VLOOKUP($B23,'Sintesi (CFI-TS)'!$C$30:$AE$57,29,FALSE)</f>
        <v>7</v>
      </c>
      <c r="VL23" s="322">
        <f>VLOOKUP($B23,'Sintesi (CFI-TS)'!$C$30:$AE$57,29,FALSE)</f>
        <v>7</v>
      </c>
      <c r="VM23" s="322">
        <f>VLOOKUP($B23,'Sintesi (CFI-TS)'!$C$30:$AE$57,29,FALSE)</f>
        <v>7</v>
      </c>
      <c r="VN23" s="322">
        <f>VLOOKUP($B23,'Sintesi (CFI-TS)'!$C$30:$AE$57,29,FALSE)</f>
        <v>7</v>
      </c>
      <c r="VO23" s="322">
        <f>VLOOKUP($B23,'Sintesi (CFI-TS)'!$C$30:$AE$57,29,FALSE)</f>
        <v>7</v>
      </c>
      <c r="VP23" s="322">
        <f>VLOOKUP($B23,'Sintesi (CFI-TS)'!$C$30:$AE$57,29,FALSE)</f>
        <v>7</v>
      </c>
      <c r="VQ23" s="322">
        <f>VLOOKUP($B23,'Sintesi (CFI-TS)'!$C$30:$AE$57,29,FALSE)</f>
        <v>7</v>
      </c>
      <c r="VR23" s="322">
        <f>VLOOKUP($B23,'Sintesi (CFI-TS)'!$C$30:$AE$57,29,FALSE)</f>
        <v>7</v>
      </c>
      <c r="VS23" s="322">
        <f>VLOOKUP($B23,'Sintesi (CFI-TS)'!$C$30:$AE$57,29,FALSE)</f>
        <v>7</v>
      </c>
      <c r="VT23" s="322">
        <f>VLOOKUP($B23,'Sintesi (CFI-TS)'!$C$30:$AE$57,29,FALSE)</f>
        <v>7</v>
      </c>
      <c r="VU23" s="322">
        <f>VLOOKUP($B23,'Sintesi (CFI-TS)'!$C$30:$AE$57,29,FALSE)</f>
        <v>7</v>
      </c>
      <c r="VV23" s="322">
        <f>VLOOKUP($B23,'Sintesi (CFI-TS)'!$C$30:$AE$57,29,FALSE)</f>
        <v>7</v>
      </c>
      <c r="VW23" s="322">
        <f>VLOOKUP($B23,'Sintesi (CFI-TS)'!$C$30:$AE$57,29,FALSE)</f>
        <v>7</v>
      </c>
      <c r="VX23" s="322">
        <f>VLOOKUP($B23,'Sintesi (CFI-TS)'!$C$30:$AE$57,29,FALSE)</f>
        <v>7</v>
      </c>
      <c r="VY23" s="322">
        <f>VLOOKUP($B23,'Sintesi (CFI-TS)'!$C$30:$AE$57,29,FALSE)</f>
        <v>7</v>
      </c>
      <c r="VZ23" s="322">
        <f>VLOOKUP($B23,'Sintesi (CFI-TS)'!$C$30:$AE$57,29,FALSE)</f>
        <v>7</v>
      </c>
      <c r="WA23" s="322">
        <f>VLOOKUP($B23,'Sintesi (CFI-TS)'!$C$30:$AE$57,29,FALSE)</f>
        <v>7</v>
      </c>
      <c r="WB23" s="322">
        <f>VLOOKUP($B23,'Sintesi (CFI-TS)'!$C$30:$AE$57,29,FALSE)</f>
        <v>7</v>
      </c>
      <c r="WC23" s="322">
        <f>VLOOKUP($B23,'Sintesi (CFI-TS)'!$C$30:$AE$57,29,FALSE)</f>
        <v>7</v>
      </c>
      <c r="WD23" s="322">
        <f>VLOOKUP($B23,'Sintesi (CFI-TS)'!$C$30:$AE$57,29,FALSE)</f>
        <v>7</v>
      </c>
      <c r="WE23" s="322">
        <f>VLOOKUP($B23,'Sintesi (CFI-TS)'!$C$30:$AE$57,29,FALSE)</f>
        <v>7</v>
      </c>
      <c r="WF23" s="322">
        <f>VLOOKUP($B23,'Sintesi (CFI-TS)'!$C$30:$AE$57,29,FALSE)</f>
        <v>7</v>
      </c>
      <c r="WG23" s="322">
        <f>VLOOKUP($B23,'Sintesi (CFI-TS)'!$C$30:$AE$57,29,FALSE)</f>
        <v>7</v>
      </c>
      <c r="WH23" s="322">
        <f>VLOOKUP($B23,'Sintesi (CFI-TS)'!$C$30:$AE$57,29,FALSE)</f>
        <v>7</v>
      </c>
      <c r="WI23" s="322">
        <f>VLOOKUP($B23,'Sintesi (CFI-TS)'!$C$30:$AE$57,29,FALSE)</f>
        <v>7</v>
      </c>
      <c r="WJ23" s="322">
        <f>VLOOKUP($B23,'Sintesi (CFI-TS)'!$C$30:$AE$57,29,FALSE)</f>
        <v>7</v>
      </c>
      <c r="WK23" s="322">
        <f>VLOOKUP($B23,'Sintesi (CFI-TS)'!$C$30:$AE$57,29,FALSE)</f>
        <v>7</v>
      </c>
      <c r="WL23" s="322">
        <f>VLOOKUP($B23,'Sintesi (CFI-TS)'!$C$30:$AE$57,29,FALSE)</f>
        <v>7</v>
      </c>
      <c r="WM23" s="322">
        <f>VLOOKUP($B23,'Sintesi (CFI-TS)'!$C$30:$AE$57,29,FALSE)</f>
        <v>7</v>
      </c>
      <c r="WN23" s="322">
        <f>VLOOKUP($B23,'Sintesi (CFI-TS)'!$C$30:$AE$57,29,FALSE)</f>
        <v>7</v>
      </c>
      <c r="WO23" s="322">
        <f>VLOOKUP($B23,'Sintesi (CFI-TS)'!$C$30:$AE$57,29,FALSE)</f>
        <v>7</v>
      </c>
      <c r="WP23" s="322">
        <f>VLOOKUP($B23,'Sintesi (CFI-TS)'!$C$30:$AE$57,29,FALSE)</f>
        <v>7</v>
      </c>
      <c r="WQ23" s="322">
        <f>VLOOKUP($B23,'Sintesi (CFI-TS)'!$C$30:$AE$57,29,FALSE)</f>
        <v>7</v>
      </c>
      <c r="WR23" s="322">
        <f>VLOOKUP($B23,'Sintesi (CFI-TS)'!$C$30:$AE$57,29,FALSE)</f>
        <v>7</v>
      </c>
      <c r="WS23" s="322">
        <f>VLOOKUP($B23,'Sintesi (CFI-TS)'!$C$30:$AE$57,29,FALSE)</f>
        <v>7</v>
      </c>
      <c r="WT23" s="322">
        <f>VLOOKUP($B23,'Sintesi (CFI-TS)'!$C$30:$AE$57,29,FALSE)</f>
        <v>7</v>
      </c>
      <c r="WU23" s="322">
        <f>VLOOKUP($B23,'Sintesi (CFI-TS)'!$C$30:$AE$57,29,FALSE)</f>
        <v>7</v>
      </c>
      <c r="WV23" s="322">
        <f>VLOOKUP($B23,'Sintesi (CFI-TS)'!$C$30:$AE$57,29,FALSE)</f>
        <v>7</v>
      </c>
      <c r="WW23" s="322">
        <f>VLOOKUP($B23,'Sintesi (CFI-TS)'!$C$30:$AE$57,29,FALSE)</f>
        <v>7</v>
      </c>
      <c r="WX23" s="322">
        <f>VLOOKUP($B23,'Sintesi (CFI-TS)'!$C$30:$AE$57,29,FALSE)</f>
        <v>7</v>
      </c>
      <c r="WY23" s="322">
        <f>VLOOKUP($B23,'Sintesi (CFI-TS)'!$C$30:$AE$57,29,FALSE)</f>
        <v>7</v>
      </c>
      <c r="WZ23" s="322">
        <f>VLOOKUP($B23,'Sintesi (CFI-TS)'!$C$30:$AE$57,29,FALSE)</f>
        <v>7</v>
      </c>
      <c r="XA23" s="322">
        <f>VLOOKUP($B23,'Sintesi (CFI-TS)'!$C$30:$AE$57,29,FALSE)</f>
        <v>7</v>
      </c>
      <c r="XB23" s="322">
        <f>VLOOKUP($B23,'Sintesi (CFI-TS)'!$C$30:$AE$57,29,FALSE)</f>
        <v>7</v>
      </c>
      <c r="XC23" s="322">
        <f>VLOOKUP($B23,'Sintesi (CFI-TS)'!$C$30:$AE$57,29,FALSE)</f>
        <v>7</v>
      </c>
      <c r="XD23" s="322">
        <f>VLOOKUP($B23,'Sintesi (CFI-TS)'!$C$30:$AE$57,29,FALSE)</f>
        <v>7</v>
      </c>
      <c r="XE23" s="322">
        <f>VLOOKUP($B23,'Sintesi (CFI-TS)'!$C$30:$AE$57,29,FALSE)</f>
        <v>7</v>
      </c>
      <c r="XF23" s="322">
        <f>VLOOKUP($B23,'Sintesi (CFI-TS)'!$C$30:$AE$57,29,FALSE)</f>
        <v>7</v>
      </c>
      <c r="XG23" s="322">
        <f>VLOOKUP($B23,'Sintesi (CFI-TS)'!$C$30:$AE$57,29,FALSE)</f>
        <v>7</v>
      </c>
      <c r="XH23" s="322">
        <f>VLOOKUP($B23,'Sintesi (CFI-TS)'!$C$30:$AE$57,29,FALSE)</f>
        <v>7</v>
      </c>
      <c r="XI23" s="322">
        <f>VLOOKUP($B23,'Sintesi (CFI-TS)'!$C$30:$AE$57,29,FALSE)</f>
        <v>7</v>
      </c>
      <c r="XJ23" s="322">
        <f>VLOOKUP($B23,'Sintesi (CFI-TS)'!$C$30:$AE$57,29,FALSE)</f>
        <v>7</v>
      </c>
      <c r="XK23" s="322">
        <f>VLOOKUP($B23,'Sintesi (CFI-TS)'!$C$30:$AE$57,29,FALSE)</f>
        <v>7</v>
      </c>
      <c r="XL23" s="322">
        <f>VLOOKUP($B23,'Sintesi (CFI-TS)'!$C$30:$AE$57,29,FALSE)</f>
        <v>7</v>
      </c>
      <c r="XM23" s="322">
        <f>VLOOKUP($B23,'Sintesi (CFI-TS)'!$C$30:$AE$57,29,FALSE)</f>
        <v>7</v>
      </c>
      <c r="XN23" s="322">
        <f>VLOOKUP($B23,'Sintesi (CFI-TS)'!$C$30:$AE$57,29,FALSE)</f>
        <v>7</v>
      </c>
      <c r="XO23" s="322">
        <f>VLOOKUP($B23,'Sintesi (CFI-TS)'!$C$30:$AE$57,29,FALSE)</f>
        <v>7</v>
      </c>
      <c r="XP23" s="322">
        <f>VLOOKUP($B23,'Sintesi (CFI-TS)'!$C$30:$AE$57,29,FALSE)</f>
        <v>7</v>
      </c>
      <c r="XQ23" s="322">
        <f>VLOOKUP($B23,'Sintesi (CFI-TS)'!$C$30:$AE$57,29,FALSE)</f>
        <v>7</v>
      </c>
      <c r="XR23" s="322">
        <f>VLOOKUP($B23,'Sintesi (CFI-TS)'!$C$30:$AE$57,29,FALSE)</f>
        <v>7</v>
      </c>
      <c r="XS23" s="322">
        <f>VLOOKUP($B23,'Sintesi (CFI-TS)'!$C$30:$AE$57,29,FALSE)</f>
        <v>7</v>
      </c>
      <c r="XT23" s="322">
        <f>VLOOKUP($B23,'Sintesi (CFI-TS)'!$C$30:$AE$57,29,FALSE)</f>
        <v>7</v>
      </c>
      <c r="XU23" s="322">
        <f>VLOOKUP($B23,'Sintesi (CFI-TS)'!$C$30:$AE$57,29,FALSE)</f>
        <v>7</v>
      </c>
      <c r="XV23" s="322">
        <f>VLOOKUP($B23,'Sintesi (CFI-TS)'!$C$30:$AE$57,29,FALSE)</f>
        <v>7</v>
      </c>
      <c r="XW23" s="322">
        <f>VLOOKUP($B23,'Sintesi (CFI-TS)'!$C$30:$AE$57,29,FALSE)</f>
        <v>7</v>
      </c>
      <c r="XX23" s="322">
        <f>VLOOKUP($B23,'Sintesi (CFI-TS)'!$C$30:$AE$57,29,FALSE)</f>
        <v>7</v>
      </c>
      <c r="XY23" s="322">
        <f>VLOOKUP($B23,'Sintesi (CFI-TS)'!$C$30:$AE$57,29,FALSE)</f>
        <v>7</v>
      </c>
      <c r="XZ23" s="322">
        <f>VLOOKUP($B23,'Sintesi (CFI-TS)'!$C$30:$AE$57,29,FALSE)</f>
        <v>7</v>
      </c>
      <c r="YA23" s="322">
        <f>VLOOKUP($B23,'Sintesi (CFI-TS)'!$C$30:$AE$57,29,FALSE)</f>
        <v>7</v>
      </c>
      <c r="YB23" s="322"/>
      <c r="YC23" s="322"/>
      <c r="YD23" s="322"/>
      <c r="YE23" s="501">
        <v>1</v>
      </c>
      <c r="YF23" s="501">
        <v>1</v>
      </c>
      <c r="YG23" s="501">
        <v>1</v>
      </c>
      <c r="YH23" s="501">
        <v>1</v>
      </c>
      <c r="YI23" s="501">
        <v>1</v>
      </c>
      <c r="YJ23" s="501">
        <v>1</v>
      </c>
      <c r="YK23" s="501">
        <v>1</v>
      </c>
      <c r="YL23" s="501">
        <v>1</v>
      </c>
      <c r="YM23" s="501">
        <v>1</v>
      </c>
      <c r="YN23" s="501">
        <v>1</v>
      </c>
      <c r="YO23" s="501">
        <v>1</v>
      </c>
      <c r="YP23" s="501">
        <v>1</v>
      </c>
      <c r="YQ23" s="501">
        <v>1</v>
      </c>
      <c r="YR23" s="501">
        <v>1</v>
      </c>
      <c r="YS23" s="501">
        <v>1</v>
      </c>
      <c r="YT23" s="501">
        <v>1</v>
      </c>
      <c r="YU23" s="501">
        <v>1</v>
      </c>
      <c r="YV23" s="501">
        <v>1</v>
      </c>
      <c r="YW23" s="501">
        <v>1</v>
      </c>
      <c r="YX23" s="501">
        <v>1</v>
      </c>
      <c r="YY23" s="501">
        <v>1</v>
      </c>
      <c r="YZ23" s="501">
        <v>1</v>
      </c>
      <c r="ZA23" s="501">
        <v>1</v>
      </c>
      <c r="ZB23" s="501">
        <f>VLOOKUP($B23,'Sintesi (CFI-TS)'!$C$30:$AE$57,22,FALSE)</f>
        <v>1</v>
      </c>
      <c r="ZC23" s="501">
        <f>VLOOKUP($B23,'Sintesi (CFI-TS)'!$C$30:$AE$57,22,FALSE)</f>
        <v>1</v>
      </c>
      <c r="ZD23" s="501">
        <f>VLOOKUP($B23,'Sintesi (CFI-TS)'!$C$30:$AE$57,22,FALSE)</f>
        <v>1</v>
      </c>
      <c r="ZE23" s="501">
        <f>VLOOKUP($B23,'Sintesi (CFI-TS)'!$C$30:$AE$57,22,FALSE)</f>
        <v>1</v>
      </c>
      <c r="ZF23" s="501">
        <f>VLOOKUP($B23,'Sintesi (CFI-TS)'!$C$30:$AE$57,22,FALSE)</f>
        <v>1</v>
      </c>
      <c r="ZG23" s="501">
        <f>VLOOKUP($B23,'Sintesi (CFI-TS)'!$C$30:$AE$57,22,FALSE)</f>
        <v>1</v>
      </c>
      <c r="ZH23" s="501">
        <f>VLOOKUP($B23,'Sintesi (CFI-TS)'!$C$30:$AE$57,22,FALSE)</f>
        <v>1</v>
      </c>
      <c r="ZI23" s="501">
        <f>VLOOKUP($B23,'Sintesi (CFI-TS)'!$C$30:$AE$57,22,FALSE)</f>
        <v>1</v>
      </c>
      <c r="ZJ23" s="501">
        <f>VLOOKUP($B23,'Sintesi (CFI-TS)'!$C$30:$AE$57,22,FALSE)</f>
        <v>1</v>
      </c>
      <c r="ZK23" s="501">
        <f>VLOOKUP($B23,'Sintesi (CFI-TS)'!$C$30:$AE$57,22,FALSE)</f>
        <v>1</v>
      </c>
      <c r="ZL23" s="501">
        <f>VLOOKUP($B23,'Sintesi (CFI-TS)'!$C$30:$AE$57,22,FALSE)</f>
        <v>1</v>
      </c>
      <c r="ZM23" s="501">
        <f>VLOOKUP($B23,'Sintesi (CFI-TS)'!$C$30:$AE$57,22,FALSE)</f>
        <v>1</v>
      </c>
      <c r="ZN23" s="501">
        <f>VLOOKUP($B23,'Sintesi (CFI-TS)'!$C$30:$AE$57,22,FALSE)</f>
        <v>1</v>
      </c>
      <c r="ZO23" s="501">
        <f>VLOOKUP($B23,'Sintesi (CFI-TS)'!$C$30:$AE$57,22,FALSE)</f>
        <v>1</v>
      </c>
      <c r="ZP23" s="501">
        <f>VLOOKUP($B23,'Sintesi (CFI-TS)'!$C$30:$AE$57,22,FALSE)</f>
        <v>1</v>
      </c>
      <c r="ZQ23" s="501">
        <f>VLOOKUP($B23,'Sintesi (CFI-TS)'!$C$30:$AE$57,22,FALSE)</f>
        <v>1</v>
      </c>
      <c r="ZR23" s="501">
        <f>VLOOKUP($B23,'Sintesi (CFI-TS)'!$C$30:$AE$57,22,FALSE)</f>
        <v>1</v>
      </c>
      <c r="ZS23" s="501">
        <f>VLOOKUP($B23,'Sintesi (CFI-TS)'!$C$30:$AE$57,22,FALSE)</f>
        <v>1</v>
      </c>
      <c r="ZT23" s="501">
        <f>VLOOKUP($B23,'Sintesi (CFI-TS)'!$C$30:$AE$57,22,FALSE)</f>
        <v>1</v>
      </c>
      <c r="ZU23" s="501">
        <f>VLOOKUP($B23,'Sintesi (CFI-TS)'!$C$30:$AE$57,22,FALSE)</f>
        <v>1</v>
      </c>
      <c r="ZV23" s="501">
        <f>VLOOKUP($B23,'Sintesi (CFI-TS)'!$C$30:$AE$57,22,FALSE)</f>
        <v>1</v>
      </c>
      <c r="ZW23" s="501">
        <f>VLOOKUP($B23,'Sintesi (CFI-TS)'!$C$30:$AE$57,22,FALSE)</f>
        <v>1</v>
      </c>
      <c r="ZX23" s="501">
        <f>VLOOKUP($B23,'Sintesi (CFI-TS)'!$C$30:$AE$57,22,FALSE)</f>
        <v>1</v>
      </c>
      <c r="ZY23" s="501">
        <f>VLOOKUP($B23,'Sintesi (CFI-TS)'!$C$30:$AE$57,22,FALSE)</f>
        <v>1</v>
      </c>
      <c r="ZZ23" s="501">
        <f>VLOOKUP($B23,'Sintesi (CFI-TS)'!$C$30:$AE$57,22,FALSE)</f>
        <v>1</v>
      </c>
      <c r="AAA23" s="501">
        <f>VLOOKUP($B23,'Sintesi (CFI-TS)'!$C$30:$AE$57,22,FALSE)</f>
        <v>1</v>
      </c>
      <c r="AAB23" s="501">
        <f>VLOOKUP($B23,'Sintesi (CFI-TS)'!$C$30:$AE$57,22,FALSE)</f>
        <v>1</v>
      </c>
      <c r="AAC23" s="501">
        <f>VLOOKUP($B23,'Sintesi (CFI-TS)'!$C$30:$AE$57,22,FALSE)</f>
        <v>1</v>
      </c>
      <c r="AAD23" s="501">
        <f>VLOOKUP($B23,'Sintesi (CFI-TS)'!$C$30:$AE$57,22,FALSE)</f>
        <v>1</v>
      </c>
      <c r="AAE23" s="501">
        <f>VLOOKUP($B23,'Sintesi (CFI-TS)'!$C$30:$AE$57,22,FALSE)</f>
        <v>1</v>
      </c>
      <c r="AAF23" s="501">
        <f>VLOOKUP($B23,'Sintesi (CFI-TS)'!$C$30:$AE$57,22,FALSE)</f>
        <v>1</v>
      </c>
      <c r="AAG23" s="501">
        <f>VLOOKUP($B23,'Sintesi (CFI-TS)'!$C$30:$AE$57,22,FALSE)</f>
        <v>1</v>
      </c>
      <c r="AAH23" s="501">
        <f>VLOOKUP($B23,'Sintesi (CFI-TS)'!$C$30:$AE$57,22,FALSE)</f>
        <v>1</v>
      </c>
      <c r="AAI23" s="501">
        <f>VLOOKUP($B23,'Sintesi (CFI-TS)'!$C$30:$AE$57,22,FALSE)</f>
        <v>1</v>
      </c>
      <c r="AAJ23" s="501">
        <f>VLOOKUP($B23,'Sintesi (CFI-TS)'!$C$30:$AE$57,22,FALSE)</f>
        <v>1</v>
      </c>
      <c r="AAK23" s="501">
        <f>VLOOKUP($B23,'Sintesi (CFI-TS)'!$C$30:$AE$57,22,FALSE)</f>
        <v>1</v>
      </c>
      <c r="AAL23" s="501">
        <f>VLOOKUP($B23,'Sintesi (CFI-TS)'!$C$30:$AE$57,22,FALSE)</f>
        <v>1</v>
      </c>
      <c r="AAM23" s="501">
        <f>VLOOKUP($B23,'Sintesi (CFI-TS)'!$C$30:$AE$57,22,FALSE)</f>
        <v>1</v>
      </c>
      <c r="AAN23" s="501">
        <f>VLOOKUP($B23,'Sintesi (CFI-TS)'!$C$30:$AE$57,22,FALSE)</f>
        <v>1</v>
      </c>
      <c r="AAO23" s="501">
        <f>VLOOKUP($B23,'Sintesi (CFI-TS)'!$C$30:$AE$57,22,FALSE)</f>
        <v>1</v>
      </c>
      <c r="AAP23" s="501">
        <f>VLOOKUP($B23,'Sintesi (CFI-TS)'!$C$30:$AE$57,22,FALSE)</f>
        <v>1</v>
      </c>
      <c r="AAQ23" s="501">
        <f>VLOOKUP($B23,'Sintesi (CFI-TS)'!$C$30:$AE$57,22,FALSE)</f>
        <v>1</v>
      </c>
      <c r="AAR23" s="501">
        <f>VLOOKUP($B23,'Sintesi (CFI-TS)'!$C$30:$AE$57,22,FALSE)</f>
        <v>1</v>
      </c>
      <c r="AAS23" s="501">
        <f>VLOOKUP($B23,'Sintesi (CFI-TS)'!$C$30:$AE$57,22,FALSE)</f>
        <v>1</v>
      </c>
      <c r="AAT23" s="501">
        <f>VLOOKUP($B23,'Sintesi (CFI-TS)'!$C$30:$AE$57,22,FALSE)</f>
        <v>1</v>
      </c>
      <c r="AAU23" s="501">
        <f>VLOOKUP($B23,'Sintesi (CFI-TS)'!$C$30:$AE$57,22,FALSE)</f>
        <v>1</v>
      </c>
      <c r="AAV23" s="501">
        <f>VLOOKUP($B23,'Sintesi (CFI-TS)'!$C$30:$AE$57,22,FALSE)</f>
        <v>1</v>
      </c>
      <c r="AAW23" s="501">
        <f>VLOOKUP($B23,'Sintesi (CFI-TS)'!$C$30:$AE$57,22,FALSE)</f>
        <v>1</v>
      </c>
      <c r="AAX23" s="501">
        <f>VLOOKUP($B23,'Sintesi (CFI-TS)'!$C$30:$AE$57,22,FALSE)</f>
        <v>1</v>
      </c>
      <c r="AAY23" s="501">
        <f>VLOOKUP($B23,'Sintesi (CFI-TS)'!$C$30:$AE$57,22,FALSE)</f>
        <v>1</v>
      </c>
      <c r="AAZ23" s="501">
        <f>VLOOKUP($B23,'Sintesi (CFI-TS)'!$C$30:$AE$57,22,FALSE)</f>
        <v>1</v>
      </c>
      <c r="ABA23" s="501">
        <f>VLOOKUP($B23,'Sintesi (CFI-TS)'!$C$30:$AE$57,22,FALSE)</f>
        <v>1</v>
      </c>
      <c r="ABB23" s="501">
        <f>VLOOKUP($B23,'Sintesi (CFI-TS)'!$C$30:$AE$57,22,FALSE)</f>
        <v>1</v>
      </c>
      <c r="ABC23" s="501">
        <f>VLOOKUP($B23,'Sintesi (CFI-TS)'!$C$30:$AE$57,22,FALSE)</f>
        <v>1</v>
      </c>
      <c r="ABD23" s="501">
        <f>VLOOKUP($B23,'Sintesi (CFI-TS)'!$C$30:$AE$57,22,FALSE)</f>
        <v>1</v>
      </c>
      <c r="ABE23" s="501">
        <f>VLOOKUP($B23,'Sintesi (CFI-TS)'!$C$30:$AE$57,22,FALSE)</f>
        <v>1</v>
      </c>
      <c r="ABF23" s="501">
        <f>VLOOKUP($B23,'Sintesi (CFI-TS)'!$C$30:$AE$57,22,FALSE)</f>
        <v>1</v>
      </c>
      <c r="ABG23" s="501">
        <f>VLOOKUP($B23,'Sintesi (CFI-TS)'!$C$30:$AE$57,22,FALSE)</f>
        <v>1</v>
      </c>
      <c r="ABH23" s="501">
        <f>VLOOKUP($B23,'Sintesi (CFI-TS)'!$C$30:$AE$57,22,FALSE)</f>
        <v>1</v>
      </c>
      <c r="ABI23" s="501">
        <f>VLOOKUP($B23,'Sintesi (CFI-TS)'!$C$30:$AE$57,22,FALSE)</f>
        <v>1</v>
      </c>
      <c r="ABJ23" s="501">
        <f>VLOOKUP($B23,'Sintesi (CFI-TS)'!$C$30:$AE$57,22,FALSE)</f>
        <v>1</v>
      </c>
      <c r="ABK23" s="501">
        <f>VLOOKUP($B23,'Sintesi (CFI-TS)'!$C$30:$AE$57,22,FALSE)</f>
        <v>1</v>
      </c>
      <c r="ABL23" s="501">
        <f>VLOOKUP($B23,'Sintesi (CFI-TS)'!$C$30:$AE$57,22,FALSE)</f>
        <v>1</v>
      </c>
      <c r="ABM23" s="501">
        <f>VLOOKUP($B23,'Sintesi (CFI-TS)'!$C$30:$AE$57,22,FALSE)</f>
        <v>1</v>
      </c>
      <c r="ABN23" s="501">
        <f>VLOOKUP($B23,'Sintesi (CFI-TS)'!$C$30:$AE$57,22,FALSE)</f>
        <v>1</v>
      </c>
      <c r="ABO23" s="501">
        <f>VLOOKUP($B23,'Sintesi (CFI-TS)'!$C$30:$AE$57,22,FALSE)</f>
        <v>1</v>
      </c>
      <c r="ABP23" s="501">
        <f>VLOOKUP($B23,'Sintesi (CFI-TS)'!$C$30:$AE$57,22,FALSE)</f>
        <v>1</v>
      </c>
      <c r="ABQ23" s="501">
        <f>VLOOKUP($B23,'Sintesi (CFI-TS)'!$C$30:$AE$57,22,FALSE)</f>
        <v>1</v>
      </c>
      <c r="ABR23" s="501">
        <f>VLOOKUP($B23,'Sintesi (CFI-TS)'!$C$30:$AE$57,22,FALSE)</f>
        <v>1</v>
      </c>
      <c r="ABS23" s="501">
        <f>VLOOKUP($B23,'Sintesi (CFI-TS)'!$C$30:$AE$57,22,FALSE)</f>
        <v>1</v>
      </c>
      <c r="ABT23" s="501">
        <f>VLOOKUP($B23,'Sintesi (CFI-TS)'!$C$30:$AE$57,22,FALSE)</f>
        <v>1</v>
      </c>
      <c r="ABU23" s="501">
        <f>VLOOKUP($B23,'Sintesi (CFI-TS)'!$C$30:$AE$57,22,FALSE)</f>
        <v>1</v>
      </c>
      <c r="ABV23" s="501">
        <f>VLOOKUP($B23,'Sintesi (CFI-TS)'!$C$30:$AE$57,22,FALSE)</f>
        <v>1</v>
      </c>
      <c r="ABW23" s="501">
        <f>VLOOKUP($B23,'Sintesi (CFI-TS)'!$C$30:$AE$57,22,FALSE)</f>
        <v>1</v>
      </c>
      <c r="ABX23" s="501">
        <f>VLOOKUP($B23,'Sintesi (CFI-TS)'!$C$30:$AE$57,22,FALSE)</f>
        <v>1</v>
      </c>
      <c r="ABY23" s="501">
        <f>VLOOKUP($B23,'Sintesi (CFI-TS)'!$C$30:$AE$57,22,FALSE)</f>
        <v>1</v>
      </c>
      <c r="ABZ23" s="501">
        <f>VLOOKUP($B23,'Sintesi (CFI-TS)'!$C$30:$AE$57,22,FALSE)</f>
        <v>1</v>
      </c>
      <c r="ACA23" s="501">
        <f>VLOOKUP($B23,'Sintesi (CFI-TS)'!$C$30:$AE$57,22,FALSE)</f>
        <v>1</v>
      </c>
      <c r="ACB23" s="501">
        <f>VLOOKUP($B23,'Sintesi (CFI-TS)'!$C$30:$AE$57,22,FALSE)</f>
        <v>1</v>
      </c>
      <c r="ACC23" s="501">
        <f>VLOOKUP($B23,'Sintesi (CFI-TS)'!$C$30:$AE$57,22,FALSE)</f>
        <v>1</v>
      </c>
      <c r="ACD23" s="501">
        <f>VLOOKUP($B23,'Sintesi (CFI-TS)'!$C$30:$AE$57,22,FALSE)</f>
        <v>1</v>
      </c>
      <c r="ACE23" s="501"/>
      <c r="ACF23" s="501"/>
      <c r="ACG23" s="501"/>
      <c r="ACH23" s="86"/>
      <c r="ACI23" s="88">
        <v>0</v>
      </c>
      <c r="ACJ23" s="89">
        <v>43271</v>
      </c>
      <c r="ACK23" s="89">
        <v>43315</v>
      </c>
      <c r="ACL23" s="80">
        <v>22</v>
      </c>
      <c r="ACM23" s="80">
        <v>23</v>
      </c>
      <c r="ACN23" s="80">
        <v>24</v>
      </c>
      <c r="ACO23" s="80">
        <v>24</v>
      </c>
      <c r="ACP23" s="80">
        <v>24</v>
      </c>
      <c r="ACQ23" s="80">
        <v>25</v>
      </c>
      <c r="ACR23" s="80">
        <v>26</v>
      </c>
      <c r="ACS23" s="80">
        <v>27</v>
      </c>
      <c r="ACT23" s="80">
        <v>28</v>
      </c>
      <c r="ACU23" s="80">
        <v>28</v>
      </c>
      <c r="ACV23" s="80">
        <v>28</v>
      </c>
      <c r="ACW23" s="80">
        <v>28</v>
      </c>
      <c r="ACX23" s="80">
        <v>28</v>
      </c>
      <c r="ACY23" s="80">
        <v>28</v>
      </c>
      <c r="ACZ23" s="80">
        <v>28</v>
      </c>
      <c r="ADA23" s="80">
        <v>28</v>
      </c>
      <c r="ADB23" s="80">
        <v>28</v>
      </c>
      <c r="ADC23" s="80">
        <v>28</v>
      </c>
      <c r="ADD23" s="80">
        <v>28</v>
      </c>
      <c r="ADE23" s="80">
        <v>29</v>
      </c>
      <c r="ADF23" s="80">
        <v>28</v>
      </c>
      <c r="ADG23" s="80">
        <v>28</v>
      </c>
      <c r="ADH23" s="80">
        <v>28</v>
      </c>
      <c r="ADI23" s="80">
        <v>28</v>
      </c>
      <c r="ADJ23" s="80">
        <v>28</v>
      </c>
      <c r="ADK23" s="80">
        <v>28</v>
      </c>
      <c r="ADL23" s="80">
        <v>28</v>
      </c>
      <c r="ADM23" s="80">
        <v>28</v>
      </c>
      <c r="ADN23" s="80">
        <v>28</v>
      </c>
      <c r="ADO23" s="80">
        <v>28</v>
      </c>
      <c r="ADP23" s="80">
        <v>28</v>
      </c>
      <c r="ADQ23" s="80">
        <v>28</v>
      </c>
      <c r="ADR23" s="80">
        <v>28</v>
      </c>
      <c r="ADS23" s="80">
        <v>28</v>
      </c>
      <c r="ADT23" s="80">
        <v>28</v>
      </c>
      <c r="ADU23" s="80">
        <v>28</v>
      </c>
      <c r="ADV23" s="80">
        <v>28</v>
      </c>
      <c r="ADW23" s="80">
        <v>28</v>
      </c>
      <c r="ADX23" s="80">
        <v>28</v>
      </c>
      <c r="ADY23" s="80">
        <v>28</v>
      </c>
      <c r="ADZ23" s="80">
        <v>28</v>
      </c>
      <c r="AEA23" s="80">
        <v>28</v>
      </c>
      <c r="AEB23" s="80">
        <v>28</v>
      </c>
      <c r="AEC23" s="80">
        <v>28</v>
      </c>
      <c r="AED23" s="80">
        <v>28</v>
      </c>
      <c r="AEE23" s="80">
        <v>0</v>
      </c>
      <c r="AEF23" s="80">
        <v>0</v>
      </c>
      <c r="AEG23" s="80">
        <v>0</v>
      </c>
      <c r="AEH23" s="80">
        <v>0</v>
      </c>
      <c r="AEI23" s="80">
        <v>0</v>
      </c>
      <c r="AEJ23" s="80">
        <v>0</v>
      </c>
      <c r="AEK23" s="80">
        <v>0</v>
      </c>
      <c r="AEL23" s="80">
        <v>0</v>
      </c>
      <c r="AEM23" s="80">
        <v>0</v>
      </c>
      <c r="AEN23" s="80">
        <v>0</v>
      </c>
      <c r="AEO23" s="80">
        <v>0</v>
      </c>
      <c r="AEP23" s="80">
        <v>0</v>
      </c>
      <c r="AEQ23" s="80">
        <v>0</v>
      </c>
      <c r="AER23" s="80">
        <v>0</v>
      </c>
      <c r="AES23" s="80">
        <v>0</v>
      </c>
      <c r="AET23" s="80">
        <v>0</v>
      </c>
      <c r="AEU23" s="80">
        <v>0</v>
      </c>
      <c r="AEV23" s="80">
        <v>0</v>
      </c>
      <c r="AEW23" s="80">
        <v>0</v>
      </c>
      <c r="AEX23" s="80">
        <v>0</v>
      </c>
      <c r="AEY23" s="80">
        <v>0</v>
      </c>
      <c r="AEZ23" s="80">
        <v>0</v>
      </c>
      <c r="AFA23" s="80">
        <v>0</v>
      </c>
      <c r="AFB23" s="80">
        <v>0</v>
      </c>
      <c r="AFC23" s="80">
        <v>0</v>
      </c>
      <c r="AFD23" s="80">
        <v>0</v>
      </c>
      <c r="AFE23" s="80">
        <v>0</v>
      </c>
      <c r="AFF23" s="80">
        <v>0</v>
      </c>
      <c r="AFG23" s="80">
        <v>0</v>
      </c>
      <c r="AFH23" s="80">
        <v>0</v>
      </c>
      <c r="AFI23" s="80">
        <v>0</v>
      </c>
      <c r="AFJ23" s="80">
        <v>0</v>
      </c>
      <c r="AFK23" s="80">
        <v>0</v>
      </c>
      <c r="AFL23" s="80">
        <v>0</v>
      </c>
      <c r="AFM23" s="80">
        <v>0</v>
      </c>
      <c r="AFN23" s="80">
        <v>0</v>
      </c>
      <c r="AFO23" s="80">
        <v>0</v>
      </c>
      <c r="AFP23" s="80">
        <v>0</v>
      </c>
      <c r="AFQ23" s="80">
        <v>0</v>
      </c>
      <c r="AFR23" s="80">
        <v>0</v>
      </c>
      <c r="AFS23" s="80">
        <v>0</v>
      </c>
      <c r="AFT23" s="80">
        <v>0</v>
      </c>
      <c r="AFU23" s="80">
        <v>0</v>
      </c>
      <c r="AFV23" s="80">
        <v>0</v>
      </c>
      <c r="AFW23" s="80">
        <v>0</v>
      </c>
      <c r="AFX23" s="80">
        <v>0</v>
      </c>
      <c r="AFY23" s="80">
        <v>0</v>
      </c>
      <c r="AFZ23" s="80">
        <v>0</v>
      </c>
      <c r="AGA23" s="80">
        <v>0</v>
      </c>
      <c r="AGB23" s="80">
        <v>0</v>
      </c>
      <c r="AGC23" s="80">
        <v>0</v>
      </c>
      <c r="AGD23" s="80">
        <v>0</v>
      </c>
      <c r="AGE23" s="80">
        <v>0</v>
      </c>
      <c r="AGF23" s="80">
        <v>0</v>
      </c>
      <c r="AGG23" s="80">
        <v>0</v>
      </c>
      <c r="AGH23" s="80">
        <v>0</v>
      </c>
      <c r="AGI23" s="80"/>
      <c r="AGJ23" s="80"/>
      <c r="AGK23" s="80"/>
      <c r="AGL23" s="80"/>
      <c r="AGM23" s="80"/>
    </row>
    <row r="24" spans="1:871" s="559" customFormat="1">
      <c r="A24" s="548" t="str">
        <f>IF('Sintesi (CA)'!B49&lt;&gt;"",'Sintesi (CA)'!B49,"")</f>
        <v/>
      </c>
      <c r="B24" s="557" t="str">
        <f>IF('Sintesi (CA)'!C49&lt;&gt;"",'Sintesi (CA)'!C49,"")</f>
        <v/>
      </c>
      <c r="C24" s="548" t="str">
        <f>IF('Sintesi (CA)'!N49&lt;&gt;"",'Sintesi (CA)'!N49,"")</f>
        <v/>
      </c>
      <c r="D24" s="549">
        <f>'Sintesi (CFI-TS)'!W48</f>
        <v>0</v>
      </c>
      <c r="E24" s="549">
        <f>'Sintesi (CFI-TS)'!X48</f>
        <v>0</v>
      </c>
      <c r="F24" s="549">
        <f>'Sintesi (CFI-TS)'!Y48</f>
        <v>0</v>
      </c>
      <c r="G24" s="558">
        <v>1</v>
      </c>
      <c r="H24" s="551"/>
      <c r="I24" s="551"/>
      <c r="J24" s="552">
        <f t="shared" si="123"/>
        <v>0</v>
      </c>
      <c r="K24" s="552">
        <v>0</v>
      </c>
      <c r="L24" s="553">
        <f>IFERROR(IF(F24&gt;0,F24/(J24+K24),0),0)</f>
        <v>0</v>
      </c>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c r="BJ24" s="554"/>
      <c r="BK24" s="554"/>
      <c r="BL24" s="554"/>
      <c r="BM24" s="554"/>
      <c r="BN24" s="554"/>
      <c r="BO24" s="554"/>
      <c r="BP24" s="554"/>
      <c r="BQ24" s="554"/>
      <c r="BR24" s="554"/>
      <c r="BS24" s="554"/>
      <c r="BT24" s="554"/>
      <c r="BU24" s="554"/>
      <c r="BV24" s="554"/>
      <c r="BW24" s="554"/>
      <c r="BX24" s="554"/>
      <c r="BY24" s="554"/>
      <c r="BZ24" s="554"/>
      <c r="CA24" s="554"/>
      <c r="CB24" s="554"/>
      <c r="CC24" s="554"/>
      <c r="CD24" s="554"/>
      <c r="CE24" s="554"/>
      <c r="CF24" s="554"/>
      <c r="CG24" s="554"/>
      <c r="CH24" s="554"/>
      <c r="CI24" s="554"/>
      <c r="CJ24" s="554"/>
      <c r="CK24" s="554"/>
      <c r="CL24" s="554"/>
      <c r="CM24" s="554"/>
      <c r="CN24" s="554"/>
      <c r="CO24" s="554"/>
      <c r="CP24" s="554"/>
      <c r="CQ24" s="554"/>
      <c r="CR24" s="554"/>
      <c r="CS24" s="554"/>
      <c r="CT24" s="554"/>
      <c r="CU24" s="554"/>
      <c r="CV24" s="554"/>
      <c r="CW24" s="554"/>
      <c r="CX24" s="554"/>
      <c r="CY24" s="554"/>
      <c r="CZ24" s="554"/>
      <c r="DA24" s="554"/>
      <c r="DB24" s="554"/>
      <c r="DC24" s="554"/>
      <c r="DD24" s="554"/>
      <c r="DE24" s="554"/>
      <c r="DF24" s="554"/>
      <c r="DG24" s="554"/>
      <c r="DH24" s="554"/>
      <c r="DI24" s="554"/>
      <c r="DJ24" s="554"/>
      <c r="DK24" s="554"/>
      <c r="DL24" s="554"/>
      <c r="DM24" s="554"/>
      <c r="DN24" s="554"/>
      <c r="DO24" s="554"/>
      <c r="DP24" s="86">
        <v>0</v>
      </c>
      <c r="DQ24" s="86">
        <v>0</v>
      </c>
      <c r="DR24" s="86">
        <v>0</v>
      </c>
      <c r="DS24" s="86">
        <v>0</v>
      </c>
      <c r="DT24" s="86">
        <v>0</v>
      </c>
      <c r="DU24" s="86">
        <v>0</v>
      </c>
      <c r="DV24" s="86">
        <v>0</v>
      </c>
      <c r="DW24" s="86">
        <v>0</v>
      </c>
      <c r="DX24" s="86">
        <v>0</v>
      </c>
      <c r="DY24" s="86">
        <v>0</v>
      </c>
      <c r="DZ24" s="86">
        <v>0</v>
      </c>
      <c r="EA24" s="86">
        <v>0</v>
      </c>
      <c r="EB24" s="86">
        <v>0</v>
      </c>
      <c r="EC24" s="86">
        <v>0</v>
      </c>
      <c r="ED24" s="86">
        <v>0</v>
      </c>
      <c r="EE24" s="86">
        <v>0</v>
      </c>
      <c r="EF24" s="86">
        <v>0</v>
      </c>
      <c r="EG24" s="86">
        <v>0</v>
      </c>
      <c r="EH24" s="86">
        <v>0</v>
      </c>
      <c r="EI24" s="86">
        <v>0</v>
      </c>
      <c r="EJ24" s="86">
        <v>0</v>
      </c>
      <c r="EK24" s="86">
        <v>0</v>
      </c>
      <c r="EL24" s="86">
        <v>0</v>
      </c>
      <c r="EM24" s="86">
        <v>0</v>
      </c>
      <c r="EN24" s="86">
        <v>0</v>
      </c>
      <c r="EO24" s="86">
        <v>0</v>
      </c>
      <c r="EP24" s="86">
        <v>0</v>
      </c>
      <c r="EQ24" s="86">
        <v>0</v>
      </c>
      <c r="ER24" s="86">
        <v>0</v>
      </c>
      <c r="ES24" s="86">
        <v>0</v>
      </c>
      <c r="ET24" s="86">
        <v>0</v>
      </c>
      <c r="EU24" s="86">
        <v>0</v>
      </c>
      <c r="EV24" s="86">
        <v>0</v>
      </c>
      <c r="EW24" s="86">
        <v>0</v>
      </c>
      <c r="EX24" s="86">
        <v>0</v>
      </c>
      <c r="EY24" s="86">
        <v>0</v>
      </c>
      <c r="EZ24" s="86">
        <v>0</v>
      </c>
      <c r="FA24" s="86">
        <v>0</v>
      </c>
      <c r="FB24" s="86">
        <v>0</v>
      </c>
      <c r="FC24" s="86">
        <v>0</v>
      </c>
      <c r="FD24" s="86">
        <v>0</v>
      </c>
      <c r="FE24" s="86">
        <v>0</v>
      </c>
      <c r="FF24" s="86">
        <v>0</v>
      </c>
      <c r="FG24" s="86">
        <v>0</v>
      </c>
      <c r="FH24" s="86">
        <v>0</v>
      </c>
      <c r="FI24" s="86">
        <v>0</v>
      </c>
      <c r="FJ24" s="86">
        <v>0</v>
      </c>
      <c r="FK24" s="86">
        <v>0</v>
      </c>
      <c r="FL24" s="86">
        <v>0</v>
      </c>
      <c r="FM24" s="86">
        <v>0</v>
      </c>
      <c r="FN24" s="86">
        <v>0</v>
      </c>
      <c r="FO24" s="86">
        <v>0</v>
      </c>
      <c r="FP24" s="86">
        <v>0</v>
      </c>
      <c r="FQ24" s="86">
        <v>0</v>
      </c>
      <c r="FR24" s="86">
        <v>0</v>
      </c>
      <c r="FS24" s="86">
        <v>0</v>
      </c>
      <c r="FT24" s="86">
        <v>0</v>
      </c>
      <c r="FU24" s="86">
        <v>0</v>
      </c>
      <c r="FV24" s="86">
        <v>0</v>
      </c>
      <c r="FW24" s="86">
        <v>0</v>
      </c>
      <c r="FX24" s="86">
        <v>0</v>
      </c>
      <c r="FY24" s="86">
        <v>0</v>
      </c>
      <c r="FZ24" s="86">
        <v>0</v>
      </c>
      <c r="GA24" s="86">
        <v>0</v>
      </c>
      <c r="GB24" s="86">
        <v>0</v>
      </c>
      <c r="GC24" s="86">
        <v>0</v>
      </c>
      <c r="GD24" s="86">
        <v>0</v>
      </c>
      <c r="GE24" s="86">
        <v>0</v>
      </c>
      <c r="GF24" s="86">
        <v>0</v>
      </c>
      <c r="GG24" s="86">
        <v>0</v>
      </c>
      <c r="GH24" s="86">
        <v>0</v>
      </c>
      <c r="GI24" s="86">
        <v>0</v>
      </c>
      <c r="GJ24" s="86">
        <f>VLOOKUP($B24,'Sintesi (CFI-TS)'!$C$30:$AE$57,25,FALSE)</f>
        <v>0</v>
      </c>
      <c r="GK24" s="86">
        <f>VLOOKUP($B24,'Sintesi (CFI-TS)'!$C$30:$AE$57,25,FALSE)</f>
        <v>0</v>
      </c>
      <c r="GL24" s="86">
        <f>VLOOKUP($B24,'Sintesi (CFI-TS)'!$C$30:$AE$57,25,FALSE)</f>
        <v>0</v>
      </c>
      <c r="GM24" s="86">
        <f>VLOOKUP($B24,'Sintesi (CFI-TS)'!$C$30:$AE$57,25,FALSE)</f>
        <v>0</v>
      </c>
      <c r="GN24" s="86">
        <f>VLOOKUP($B24,'Sintesi (CFI-TS)'!$C$30:$AE$57,25,FALSE)</f>
        <v>0</v>
      </c>
      <c r="GO24" s="86">
        <f>VLOOKUP($B24,'Sintesi (CFI-TS)'!$C$30:$AE$57,25,FALSE)</f>
        <v>0</v>
      </c>
      <c r="GP24" s="86">
        <f>VLOOKUP($B24,'Sintesi (CFI-TS)'!$C$30:$AE$57,25,FALSE)</f>
        <v>0</v>
      </c>
      <c r="GQ24" s="86">
        <f>VLOOKUP($B24,'Sintesi (CFI-TS)'!$C$30:$AE$57,25,FALSE)</f>
        <v>0</v>
      </c>
      <c r="GR24" s="86">
        <f>VLOOKUP($B24,'Sintesi (CFI-TS)'!$C$30:$AE$57,25,FALSE)</f>
        <v>0</v>
      </c>
      <c r="GS24" s="86">
        <f>VLOOKUP($B24,'Sintesi (CFI-TS)'!$C$30:$AE$57,25,FALSE)</f>
        <v>0</v>
      </c>
      <c r="GT24" s="86">
        <f>VLOOKUP($B24,'Sintesi (CFI-TS)'!$C$30:$AE$57,25,FALSE)</f>
        <v>0</v>
      </c>
      <c r="GU24" s="86">
        <f>VLOOKUP($B24,'Sintesi (CFI-TS)'!$C$30:$AE$57,25,FALSE)</f>
        <v>0</v>
      </c>
      <c r="GV24" s="86">
        <f>VLOOKUP($B24,'Sintesi (CFI-TS)'!$C$30:$AE$57,25,FALSE)</f>
        <v>0</v>
      </c>
      <c r="GW24" s="86">
        <f>VLOOKUP($B24,'Sintesi (CFI-TS)'!$C$30:$AE$57,25,FALSE)</f>
        <v>0</v>
      </c>
      <c r="GX24" s="86">
        <f>VLOOKUP($B24,'Sintesi (CFI-TS)'!$C$30:$AE$57,25,FALSE)</f>
        <v>0</v>
      </c>
      <c r="GY24" s="86">
        <f>VLOOKUP($B24,'Sintesi (CFI-TS)'!$C$30:$AE$57,25,FALSE)</f>
        <v>0</v>
      </c>
      <c r="GZ24" s="86">
        <f>VLOOKUP($B24,'Sintesi (CFI-TS)'!$C$30:$AE$57,25,FALSE)</f>
        <v>0</v>
      </c>
      <c r="HA24" s="86">
        <f>VLOOKUP($B24,'Sintesi (CFI-TS)'!$C$30:$AE$57,25,FALSE)</f>
        <v>0</v>
      </c>
      <c r="HB24" s="86">
        <f>VLOOKUP($B24,'Sintesi (CFI-TS)'!$C$30:$AE$57,25,FALSE)</f>
        <v>0</v>
      </c>
      <c r="HC24" s="86">
        <f>VLOOKUP($B24,'Sintesi (CFI-TS)'!$C$30:$AE$57,25,FALSE)</f>
        <v>0</v>
      </c>
      <c r="HD24" s="86">
        <f>VLOOKUP($B24,'Sintesi (CFI-TS)'!$C$30:$AE$57,25,FALSE)</f>
        <v>0</v>
      </c>
      <c r="HE24" s="86">
        <f>VLOOKUP($B24,'Sintesi (CFI-TS)'!$C$30:$AE$57,25,FALSE)</f>
        <v>0</v>
      </c>
      <c r="HF24" s="86">
        <f>VLOOKUP($B24,'Sintesi (CFI-TS)'!$C$30:$AE$57,25,FALSE)</f>
        <v>0</v>
      </c>
      <c r="HG24" s="86">
        <f>VLOOKUP($B24,'Sintesi (CFI-TS)'!$C$30:$AE$57,25,FALSE)</f>
        <v>0</v>
      </c>
      <c r="HH24" s="86">
        <f>VLOOKUP($B24,'Sintesi (CFI-TS)'!$C$30:$AE$57,25,FALSE)</f>
        <v>0</v>
      </c>
      <c r="HI24" s="86">
        <f>VLOOKUP($B24,'Sintesi (CFI-TS)'!$C$30:$AE$57,25,FALSE)</f>
        <v>0</v>
      </c>
      <c r="HJ24" s="86">
        <f>VLOOKUP($B24,'Sintesi (CFI-TS)'!$C$30:$AE$57,25,FALSE)</f>
        <v>0</v>
      </c>
      <c r="HK24" s="86">
        <f>VLOOKUP($B24,'Sintesi (CFI-TS)'!$C$30:$AE$57,25,FALSE)</f>
        <v>0</v>
      </c>
      <c r="HL24" s="86">
        <f>VLOOKUP($B24,'Sintesi (CFI-TS)'!$C$30:$AE$57,25,FALSE)</f>
        <v>0</v>
      </c>
      <c r="HM24" s="86">
        <f>VLOOKUP($B24,'Sintesi (CFI-TS)'!$C$30:$AE$57,25,FALSE)</f>
        <v>0</v>
      </c>
      <c r="HN24" s="86">
        <f>VLOOKUP($B24,'Sintesi (CFI-TS)'!$C$30:$AE$57,25,FALSE)</f>
        <v>0</v>
      </c>
      <c r="HO24" s="86">
        <f>VLOOKUP($B24,'Sintesi (CFI-TS)'!$C$30:$AE$57,25,FALSE)</f>
        <v>0</v>
      </c>
      <c r="HP24" s="86"/>
      <c r="HQ24" s="86"/>
      <c r="HR24" s="86"/>
      <c r="HS24" s="86">
        <v>0</v>
      </c>
      <c r="HT24" s="86">
        <v>0</v>
      </c>
      <c r="HU24" s="86">
        <v>0</v>
      </c>
      <c r="HV24" s="86">
        <v>0</v>
      </c>
      <c r="HW24" s="86">
        <v>0</v>
      </c>
      <c r="HX24" s="86">
        <v>0</v>
      </c>
      <c r="HY24" s="86">
        <v>0</v>
      </c>
      <c r="HZ24" s="86">
        <v>0</v>
      </c>
      <c r="IA24" s="86">
        <v>0</v>
      </c>
      <c r="IB24" s="86">
        <v>0</v>
      </c>
      <c r="IC24" s="86">
        <v>0</v>
      </c>
      <c r="ID24" s="86">
        <v>0</v>
      </c>
      <c r="IE24" s="86">
        <v>0</v>
      </c>
      <c r="IF24" s="86">
        <v>0</v>
      </c>
      <c r="IG24" s="86">
        <v>0</v>
      </c>
      <c r="IH24" s="86">
        <v>0</v>
      </c>
      <c r="II24" s="86">
        <v>0</v>
      </c>
      <c r="IJ24" s="86">
        <v>0</v>
      </c>
      <c r="IK24" s="86">
        <v>0</v>
      </c>
      <c r="IL24" s="86">
        <v>0</v>
      </c>
      <c r="IM24" s="86">
        <v>0</v>
      </c>
      <c r="IN24" s="86">
        <v>0</v>
      </c>
      <c r="IO24" s="86">
        <v>0</v>
      </c>
      <c r="IP24" s="86">
        <v>0</v>
      </c>
      <c r="IQ24" s="86">
        <v>0</v>
      </c>
      <c r="IR24" s="86">
        <v>0</v>
      </c>
      <c r="IS24" s="86">
        <v>0</v>
      </c>
      <c r="IT24" s="86">
        <v>0</v>
      </c>
      <c r="IU24" s="86">
        <v>0</v>
      </c>
      <c r="IV24" s="86">
        <v>0</v>
      </c>
      <c r="IW24" s="86">
        <v>0</v>
      </c>
      <c r="IX24" s="86">
        <v>0</v>
      </c>
      <c r="IY24" s="86">
        <v>0</v>
      </c>
      <c r="IZ24" s="86">
        <v>0</v>
      </c>
      <c r="JA24" s="86">
        <v>0</v>
      </c>
      <c r="JB24" s="86">
        <v>0</v>
      </c>
      <c r="JC24" s="86">
        <v>0</v>
      </c>
      <c r="JD24" s="86">
        <v>0</v>
      </c>
      <c r="JE24" s="86">
        <v>0</v>
      </c>
      <c r="JF24" s="86">
        <v>0</v>
      </c>
      <c r="JG24" s="86">
        <v>0</v>
      </c>
      <c r="JH24" s="86">
        <v>0</v>
      </c>
      <c r="JI24" s="86">
        <v>0</v>
      </c>
      <c r="JJ24" s="86">
        <v>0</v>
      </c>
      <c r="JK24" s="86">
        <v>0</v>
      </c>
      <c r="JL24" s="86">
        <v>0</v>
      </c>
      <c r="JM24" s="86">
        <v>0</v>
      </c>
      <c r="JN24" s="86">
        <v>0</v>
      </c>
      <c r="JO24" s="86">
        <v>0</v>
      </c>
      <c r="JP24" s="86">
        <v>0</v>
      </c>
      <c r="JQ24" s="86">
        <v>0</v>
      </c>
      <c r="JR24" s="86">
        <v>0</v>
      </c>
      <c r="JS24" s="86">
        <v>0</v>
      </c>
      <c r="JT24" s="86">
        <v>0</v>
      </c>
      <c r="JU24" s="86">
        <v>0</v>
      </c>
      <c r="JV24" s="86">
        <v>0</v>
      </c>
      <c r="JW24" s="86">
        <v>0</v>
      </c>
      <c r="JX24" s="86">
        <v>0</v>
      </c>
      <c r="JY24" s="86">
        <v>0</v>
      </c>
      <c r="JZ24" s="86">
        <v>0</v>
      </c>
      <c r="KA24" s="86">
        <v>0</v>
      </c>
      <c r="KB24" s="86">
        <v>0</v>
      </c>
      <c r="KC24" s="86">
        <v>0</v>
      </c>
      <c r="KD24" s="86">
        <v>0</v>
      </c>
      <c r="KE24" s="86">
        <v>0</v>
      </c>
      <c r="KF24" s="86">
        <v>0</v>
      </c>
      <c r="KG24" s="86">
        <v>0</v>
      </c>
      <c r="KH24" s="86">
        <v>0</v>
      </c>
      <c r="KI24" s="86">
        <v>0</v>
      </c>
      <c r="KJ24" s="86">
        <v>0</v>
      </c>
      <c r="KK24" s="86">
        <v>0</v>
      </c>
      <c r="KL24" s="86">
        <v>0</v>
      </c>
      <c r="KM24" s="86">
        <f>VLOOKUP($B24,'Sintesi (CFI-TS)'!$C$30:$AE$57,27,FALSE)</f>
        <v>0</v>
      </c>
      <c r="KN24" s="86">
        <f>VLOOKUP($B24,'Sintesi (CFI-TS)'!$C$30:$AE$57,27,FALSE)</f>
        <v>0</v>
      </c>
      <c r="KO24" s="86">
        <f>VLOOKUP($B24,'Sintesi (CFI-TS)'!$C$30:$AE$57,27,FALSE)</f>
        <v>0</v>
      </c>
      <c r="KP24" s="86">
        <f>VLOOKUP($B24,'Sintesi (CFI-TS)'!$C$30:$AE$57,27,FALSE)</f>
        <v>0</v>
      </c>
      <c r="KQ24" s="86">
        <f>VLOOKUP($B24,'Sintesi (CFI-TS)'!$C$30:$AE$57,27,FALSE)</f>
        <v>0</v>
      </c>
      <c r="KR24" s="86">
        <f>VLOOKUP($B24,'Sintesi (CFI-TS)'!$C$30:$AE$57,27,FALSE)</f>
        <v>0</v>
      </c>
      <c r="KS24" s="86">
        <f>VLOOKUP($B24,'Sintesi (CFI-TS)'!$C$30:$AE$57,27,FALSE)</f>
        <v>0</v>
      </c>
      <c r="KT24" s="86">
        <f>VLOOKUP($B24,'Sintesi (CFI-TS)'!$C$30:$AE$57,27,FALSE)</f>
        <v>0</v>
      </c>
      <c r="KU24" s="86">
        <f>VLOOKUP($B24,'Sintesi (CFI-TS)'!$C$30:$AE$57,27,FALSE)</f>
        <v>0</v>
      </c>
      <c r="KV24" s="86">
        <f>VLOOKUP($B24,'Sintesi (CFI-TS)'!$C$30:$AE$57,27,FALSE)</f>
        <v>0</v>
      </c>
      <c r="KW24" s="86">
        <f>VLOOKUP($B24,'Sintesi (CFI-TS)'!$C$30:$AE$57,27,FALSE)</f>
        <v>0</v>
      </c>
      <c r="KX24" s="86">
        <f>VLOOKUP($B24,'Sintesi (CFI-TS)'!$C$30:$AE$57,27,FALSE)</f>
        <v>0</v>
      </c>
      <c r="KY24" s="86">
        <f>VLOOKUP($B24,'Sintesi (CFI-TS)'!$C$30:$AE$57,27,FALSE)</f>
        <v>0</v>
      </c>
      <c r="KZ24" s="86">
        <f>VLOOKUP($B24,'Sintesi (CFI-TS)'!$C$30:$AE$57,27,FALSE)</f>
        <v>0</v>
      </c>
      <c r="LA24" s="86">
        <f>VLOOKUP($B24,'Sintesi (CFI-TS)'!$C$30:$AE$57,27,FALSE)</f>
        <v>0</v>
      </c>
      <c r="LB24" s="86">
        <f>VLOOKUP($B24,'Sintesi (CFI-TS)'!$C$30:$AE$57,27,FALSE)</f>
        <v>0</v>
      </c>
      <c r="LC24" s="86">
        <f>VLOOKUP($B24,'Sintesi (CFI-TS)'!$C$30:$AE$57,27,FALSE)</f>
        <v>0</v>
      </c>
      <c r="LD24" s="86">
        <f>VLOOKUP($B24,'Sintesi (CFI-TS)'!$C$30:$AE$57,27,FALSE)</f>
        <v>0</v>
      </c>
      <c r="LE24" s="86">
        <f>VLOOKUP($B24,'Sintesi (CFI-TS)'!$C$30:$AE$57,27,FALSE)</f>
        <v>0</v>
      </c>
      <c r="LF24" s="86">
        <f>VLOOKUP($B24,'Sintesi (CFI-TS)'!$C$30:$AE$57,27,FALSE)</f>
        <v>0</v>
      </c>
      <c r="LG24" s="86">
        <f>VLOOKUP($B24,'Sintesi (CFI-TS)'!$C$30:$AE$57,27,FALSE)</f>
        <v>0</v>
      </c>
      <c r="LH24" s="86">
        <f>VLOOKUP($B24,'Sintesi (CFI-TS)'!$C$30:$AE$57,27,FALSE)</f>
        <v>0</v>
      </c>
      <c r="LI24" s="86">
        <f>VLOOKUP($B24,'Sintesi (CFI-TS)'!$C$30:$AE$57,27,FALSE)</f>
        <v>0</v>
      </c>
      <c r="LJ24" s="86">
        <f>VLOOKUP($B24,'Sintesi (CFI-TS)'!$C$30:$AE$57,27,FALSE)</f>
        <v>0</v>
      </c>
      <c r="LK24" s="86">
        <f>VLOOKUP($B24,'Sintesi (CFI-TS)'!$C$30:$AE$57,27,FALSE)</f>
        <v>0</v>
      </c>
      <c r="LL24" s="86">
        <f>VLOOKUP($B24,'Sintesi (CFI-TS)'!$C$30:$AE$57,27,FALSE)</f>
        <v>0</v>
      </c>
      <c r="LM24" s="86">
        <f>VLOOKUP($B24,'Sintesi (CFI-TS)'!$C$30:$AE$57,27,FALSE)</f>
        <v>0</v>
      </c>
      <c r="LN24" s="86">
        <f>VLOOKUP($B24,'Sintesi (CFI-TS)'!$C$30:$AE$57,27,FALSE)</f>
        <v>0</v>
      </c>
      <c r="LO24" s="86">
        <f>VLOOKUP($B24,'Sintesi (CFI-TS)'!$C$30:$AE$57,27,FALSE)</f>
        <v>0</v>
      </c>
      <c r="LP24" s="86">
        <f>VLOOKUP($B24,'Sintesi (CFI-TS)'!$C$30:$AE$57,27,FALSE)</f>
        <v>0</v>
      </c>
      <c r="LQ24" s="86">
        <f>VLOOKUP($B24,'Sintesi (CFI-TS)'!$C$30:$AE$57,27,FALSE)</f>
        <v>0</v>
      </c>
      <c r="LR24" s="86">
        <f>VLOOKUP($B24,'Sintesi (CFI-TS)'!$C$30:$AE$57,27,FALSE)</f>
        <v>0</v>
      </c>
      <c r="LS24" s="86"/>
      <c r="LT24" s="86"/>
      <c r="LU24" s="86"/>
      <c r="LV24" s="86">
        <v>0</v>
      </c>
      <c r="LW24" s="86">
        <v>0</v>
      </c>
      <c r="LX24" s="86">
        <v>0</v>
      </c>
      <c r="LY24" s="86">
        <v>0</v>
      </c>
      <c r="LZ24" s="86">
        <v>0</v>
      </c>
      <c r="MA24" s="86">
        <v>0</v>
      </c>
      <c r="MB24" s="86">
        <v>0</v>
      </c>
      <c r="MC24" s="86">
        <v>0</v>
      </c>
      <c r="MD24" s="86">
        <v>0</v>
      </c>
      <c r="ME24" s="86">
        <v>0</v>
      </c>
      <c r="MF24" s="86">
        <v>0</v>
      </c>
      <c r="MG24" s="86">
        <v>0</v>
      </c>
      <c r="MH24" s="86">
        <v>0</v>
      </c>
      <c r="MI24" s="86">
        <v>0</v>
      </c>
      <c r="MJ24" s="86">
        <v>0</v>
      </c>
      <c r="MK24" s="86">
        <v>0</v>
      </c>
      <c r="ML24" s="86">
        <v>0</v>
      </c>
      <c r="MM24" s="86">
        <v>0</v>
      </c>
      <c r="MN24" s="86">
        <v>0</v>
      </c>
      <c r="MO24" s="86">
        <v>0</v>
      </c>
      <c r="MP24" s="86">
        <v>0</v>
      </c>
      <c r="MQ24" s="86">
        <v>0</v>
      </c>
      <c r="MR24" s="86">
        <v>0</v>
      </c>
      <c r="MS24" s="86">
        <v>0</v>
      </c>
      <c r="MT24" s="86">
        <v>0</v>
      </c>
      <c r="MU24" s="86">
        <v>0</v>
      </c>
      <c r="MV24" s="86">
        <v>0</v>
      </c>
      <c r="MW24" s="86">
        <v>0</v>
      </c>
      <c r="MX24" s="86">
        <v>0</v>
      </c>
      <c r="MY24" s="86">
        <v>0</v>
      </c>
      <c r="MZ24" s="86">
        <v>0</v>
      </c>
      <c r="NA24" s="86">
        <v>0</v>
      </c>
      <c r="NB24" s="86">
        <v>0</v>
      </c>
      <c r="NC24" s="86">
        <v>0</v>
      </c>
      <c r="ND24" s="86">
        <v>0</v>
      </c>
      <c r="NE24" s="86">
        <v>0</v>
      </c>
      <c r="NF24" s="86">
        <v>0</v>
      </c>
      <c r="NG24" s="86">
        <v>0</v>
      </c>
      <c r="NH24" s="86">
        <v>0</v>
      </c>
      <c r="NI24" s="86">
        <v>0</v>
      </c>
      <c r="NJ24" s="86">
        <v>0</v>
      </c>
      <c r="NK24" s="86">
        <v>0</v>
      </c>
      <c r="NL24" s="86">
        <v>0</v>
      </c>
      <c r="NM24" s="86">
        <v>0</v>
      </c>
      <c r="NN24" s="86">
        <v>0</v>
      </c>
      <c r="NO24" s="86">
        <v>0</v>
      </c>
      <c r="NP24" s="86">
        <v>0</v>
      </c>
      <c r="NQ24" s="86">
        <v>0</v>
      </c>
      <c r="NR24" s="86">
        <v>0</v>
      </c>
      <c r="NS24" s="86">
        <v>0</v>
      </c>
      <c r="NT24" s="86">
        <v>0</v>
      </c>
      <c r="NU24" s="86">
        <v>0</v>
      </c>
      <c r="NV24" s="86">
        <v>0</v>
      </c>
      <c r="NW24" s="86">
        <v>0</v>
      </c>
      <c r="NX24" s="86">
        <v>0</v>
      </c>
      <c r="NY24" s="86">
        <v>0</v>
      </c>
      <c r="NZ24" s="86">
        <v>0</v>
      </c>
      <c r="OA24" s="86">
        <v>0</v>
      </c>
      <c r="OB24" s="86">
        <v>0</v>
      </c>
      <c r="OC24" s="86">
        <v>0</v>
      </c>
      <c r="OD24" s="86">
        <v>0</v>
      </c>
      <c r="OE24" s="86">
        <v>0</v>
      </c>
      <c r="OF24" s="86">
        <v>0</v>
      </c>
      <c r="OG24" s="86">
        <v>0</v>
      </c>
      <c r="OH24" s="86">
        <v>0</v>
      </c>
      <c r="OI24" s="86">
        <v>0</v>
      </c>
      <c r="OJ24" s="86">
        <v>0</v>
      </c>
      <c r="OK24" s="86">
        <v>0</v>
      </c>
      <c r="OL24" s="86">
        <v>0</v>
      </c>
      <c r="OM24" s="86">
        <v>0</v>
      </c>
      <c r="ON24" s="86">
        <v>0</v>
      </c>
      <c r="OO24" s="86">
        <v>0</v>
      </c>
      <c r="OP24" s="86">
        <f>VLOOKUP($B24,'Sintesi (CFI-TS)'!$C$30:$AE$57,26,FALSE)</f>
        <v>0</v>
      </c>
      <c r="OQ24" s="86">
        <f>VLOOKUP($B24,'Sintesi (CFI-TS)'!$C$30:$AE$57,26,FALSE)</f>
        <v>0</v>
      </c>
      <c r="OR24" s="86">
        <f>VLOOKUP($B24,'Sintesi (CFI-TS)'!$C$30:$AE$57,26,FALSE)</f>
        <v>0</v>
      </c>
      <c r="OS24" s="86">
        <f>VLOOKUP($B24,'Sintesi (CFI-TS)'!$C$30:$AE$57,26,FALSE)</f>
        <v>0</v>
      </c>
      <c r="OT24" s="86">
        <f>VLOOKUP($B24,'Sintesi (CFI-TS)'!$C$30:$AE$57,26,FALSE)</f>
        <v>0</v>
      </c>
      <c r="OU24" s="86">
        <f>VLOOKUP($B24,'Sintesi (CFI-TS)'!$C$30:$AE$57,26,FALSE)</f>
        <v>0</v>
      </c>
      <c r="OV24" s="86">
        <f>VLOOKUP($B24,'Sintesi (CFI-TS)'!$C$30:$AE$57,26,FALSE)</f>
        <v>0</v>
      </c>
      <c r="OW24" s="86">
        <f>VLOOKUP($B24,'Sintesi (CFI-TS)'!$C$30:$AE$57,26,FALSE)</f>
        <v>0</v>
      </c>
      <c r="OX24" s="86">
        <f>VLOOKUP($B24,'Sintesi (CFI-TS)'!$C$30:$AE$57,26,FALSE)</f>
        <v>0</v>
      </c>
      <c r="OY24" s="86">
        <f>VLOOKUP($B24,'Sintesi (CFI-TS)'!$C$30:$AE$57,26,FALSE)</f>
        <v>0</v>
      </c>
      <c r="OZ24" s="86">
        <f>VLOOKUP($B24,'Sintesi (CFI-TS)'!$C$30:$AE$57,26,FALSE)</f>
        <v>0</v>
      </c>
      <c r="PA24" s="86">
        <f>VLOOKUP($B24,'Sintesi (CFI-TS)'!$C$30:$AE$57,26,FALSE)</f>
        <v>0</v>
      </c>
      <c r="PB24" s="86">
        <f>VLOOKUP($B24,'Sintesi (CFI-TS)'!$C$30:$AE$57,26,FALSE)</f>
        <v>0</v>
      </c>
      <c r="PC24" s="86">
        <f>VLOOKUP($B24,'Sintesi (CFI-TS)'!$C$30:$AE$57,26,FALSE)</f>
        <v>0</v>
      </c>
      <c r="PD24" s="86">
        <f>VLOOKUP($B24,'Sintesi (CFI-TS)'!$C$30:$AE$57,26,FALSE)</f>
        <v>0</v>
      </c>
      <c r="PE24" s="86">
        <f>VLOOKUP($B24,'Sintesi (CFI-TS)'!$C$30:$AE$57,26,FALSE)</f>
        <v>0</v>
      </c>
      <c r="PF24" s="86">
        <f>VLOOKUP($B24,'Sintesi (CFI-TS)'!$C$30:$AE$57,26,FALSE)</f>
        <v>0</v>
      </c>
      <c r="PG24" s="86">
        <f>VLOOKUP($B24,'Sintesi (CFI-TS)'!$C$30:$AE$57,26,FALSE)</f>
        <v>0</v>
      </c>
      <c r="PH24" s="86">
        <f>VLOOKUP($B24,'Sintesi (CFI-TS)'!$C$30:$AE$57,26,FALSE)</f>
        <v>0</v>
      </c>
      <c r="PI24" s="86">
        <f>VLOOKUP($B24,'Sintesi (CFI-TS)'!$C$30:$AE$57,26,FALSE)</f>
        <v>0</v>
      </c>
      <c r="PJ24" s="86">
        <f>VLOOKUP($B24,'Sintesi (CFI-TS)'!$C$30:$AE$57,26,FALSE)</f>
        <v>0</v>
      </c>
      <c r="PK24" s="86">
        <f>VLOOKUP($B24,'Sintesi (CFI-TS)'!$C$30:$AE$57,26,FALSE)</f>
        <v>0</v>
      </c>
      <c r="PL24" s="86">
        <f>VLOOKUP($B24,'Sintesi (CFI-TS)'!$C$30:$AE$57,26,FALSE)</f>
        <v>0</v>
      </c>
      <c r="PM24" s="86">
        <f>VLOOKUP($B24,'Sintesi (CFI-TS)'!$C$30:$AE$57,26,FALSE)</f>
        <v>0</v>
      </c>
      <c r="PN24" s="86">
        <f>VLOOKUP($B24,'Sintesi (CFI-TS)'!$C$30:$AE$57,26,FALSE)</f>
        <v>0</v>
      </c>
      <c r="PO24" s="86">
        <f>VLOOKUP($B24,'Sintesi (CFI-TS)'!$C$30:$AE$57,26,FALSE)</f>
        <v>0</v>
      </c>
      <c r="PP24" s="86">
        <f>VLOOKUP($B24,'Sintesi (CFI-TS)'!$C$30:$AE$57,26,FALSE)</f>
        <v>0</v>
      </c>
      <c r="PQ24" s="86">
        <f>VLOOKUP($B24,'Sintesi (CFI-TS)'!$C$30:$AE$57,26,FALSE)</f>
        <v>0</v>
      </c>
      <c r="PR24" s="86">
        <f>VLOOKUP($B24,'Sintesi (CFI-TS)'!$C$30:$AE$57,26,FALSE)</f>
        <v>0</v>
      </c>
      <c r="PS24" s="86">
        <f>VLOOKUP($B24,'Sintesi (CFI-TS)'!$C$30:$AE$57,26,FALSE)</f>
        <v>0</v>
      </c>
      <c r="PT24" s="86">
        <f>VLOOKUP($B24,'Sintesi (CFI-TS)'!$C$30:$AE$57,26,FALSE)</f>
        <v>0</v>
      </c>
      <c r="PU24" s="86">
        <f>VLOOKUP($B24,'Sintesi (CFI-TS)'!$C$30:$AE$57,26,FALSE)</f>
        <v>0</v>
      </c>
      <c r="PV24" s="86"/>
      <c r="PW24" s="86"/>
      <c r="PX24" s="86"/>
      <c r="PY24" s="86">
        <v>0</v>
      </c>
      <c r="PZ24" s="86">
        <v>0</v>
      </c>
      <c r="QA24" s="86">
        <v>0</v>
      </c>
      <c r="QB24" s="86">
        <v>0</v>
      </c>
      <c r="QC24" s="86">
        <v>0</v>
      </c>
      <c r="QD24" s="86">
        <v>0</v>
      </c>
      <c r="QE24" s="86">
        <v>0</v>
      </c>
      <c r="QF24" s="86">
        <v>0</v>
      </c>
      <c r="QG24" s="86">
        <v>0</v>
      </c>
      <c r="QH24" s="86">
        <v>0</v>
      </c>
      <c r="QI24" s="86">
        <v>0</v>
      </c>
      <c r="QJ24" s="86">
        <v>0</v>
      </c>
      <c r="QK24" s="86">
        <v>0</v>
      </c>
      <c r="QL24" s="86">
        <v>0</v>
      </c>
      <c r="QM24" s="86">
        <v>0</v>
      </c>
      <c r="QN24" s="86">
        <v>0</v>
      </c>
      <c r="QO24" s="86">
        <v>0</v>
      </c>
      <c r="QP24" s="86">
        <v>0</v>
      </c>
      <c r="QQ24" s="86">
        <v>0</v>
      </c>
      <c r="QR24" s="86">
        <v>0</v>
      </c>
      <c r="QS24" s="86">
        <v>0</v>
      </c>
      <c r="QT24" s="86">
        <v>0</v>
      </c>
      <c r="QU24" s="86">
        <v>0</v>
      </c>
      <c r="QV24" s="86">
        <v>0</v>
      </c>
      <c r="QW24" s="86">
        <v>0</v>
      </c>
      <c r="QX24" s="86">
        <v>0</v>
      </c>
      <c r="QY24" s="86">
        <v>0</v>
      </c>
      <c r="QZ24" s="86">
        <v>0</v>
      </c>
      <c r="RA24" s="86">
        <v>0</v>
      </c>
      <c r="RB24" s="86">
        <v>0</v>
      </c>
      <c r="RC24" s="86">
        <v>0</v>
      </c>
      <c r="RD24" s="86">
        <v>0</v>
      </c>
      <c r="RE24" s="86">
        <v>0</v>
      </c>
      <c r="RF24" s="86">
        <v>0</v>
      </c>
      <c r="RG24" s="86">
        <v>0</v>
      </c>
      <c r="RH24" s="86">
        <v>0</v>
      </c>
      <c r="RI24" s="86">
        <v>0</v>
      </c>
      <c r="RJ24" s="86">
        <v>0</v>
      </c>
      <c r="RK24" s="86">
        <v>0</v>
      </c>
      <c r="RL24" s="86">
        <v>0</v>
      </c>
      <c r="RM24" s="86">
        <v>0</v>
      </c>
      <c r="RN24" s="86">
        <v>0</v>
      </c>
      <c r="RO24" s="86">
        <v>0</v>
      </c>
      <c r="RP24" s="86">
        <v>0</v>
      </c>
      <c r="RQ24" s="86">
        <v>0</v>
      </c>
      <c r="RR24" s="86">
        <v>0</v>
      </c>
      <c r="RS24" s="86">
        <v>0</v>
      </c>
      <c r="RT24" s="86">
        <v>0</v>
      </c>
      <c r="RU24" s="86">
        <v>0</v>
      </c>
      <c r="RV24" s="86">
        <v>0</v>
      </c>
      <c r="RW24" s="86">
        <v>0</v>
      </c>
      <c r="RX24" s="86">
        <v>0</v>
      </c>
      <c r="RY24" s="86">
        <v>0</v>
      </c>
      <c r="RZ24" s="86">
        <v>0</v>
      </c>
      <c r="SA24" s="86">
        <v>0</v>
      </c>
      <c r="SB24" s="86">
        <v>0</v>
      </c>
      <c r="SC24" s="86">
        <v>0</v>
      </c>
      <c r="SD24" s="86">
        <v>0</v>
      </c>
      <c r="SE24" s="86">
        <v>0</v>
      </c>
      <c r="SF24" s="86">
        <v>0</v>
      </c>
      <c r="SG24" s="86">
        <v>0</v>
      </c>
      <c r="SH24" s="86">
        <v>0</v>
      </c>
      <c r="SI24" s="86">
        <v>0</v>
      </c>
      <c r="SJ24" s="86">
        <v>0</v>
      </c>
      <c r="SK24" s="86">
        <v>0</v>
      </c>
      <c r="SL24" s="86">
        <v>0</v>
      </c>
      <c r="SM24" s="86">
        <v>0</v>
      </c>
      <c r="SN24" s="86">
        <v>0</v>
      </c>
      <c r="SO24" s="86">
        <v>0</v>
      </c>
      <c r="SP24" s="86">
        <v>0</v>
      </c>
      <c r="SQ24" s="86">
        <v>0</v>
      </c>
      <c r="SR24" s="86">
        <v>0</v>
      </c>
      <c r="SS24" s="86">
        <f>VLOOKUP($B24,'Sintesi (CFI-TS)'!$C$30:$AE$57,28,FALSE)</f>
        <v>0</v>
      </c>
      <c r="ST24" s="86">
        <f>VLOOKUP($B24,'Sintesi (CFI-TS)'!$C$30:$AE$57,28,FALSE)</f>
        <v>0</v>
      </c>
      <c r="SU24" s="86">
        <f>VLOOKUP($B24,'Sintesi (CFI-TS)'!$C$30:$AE$57,28,FALSE)</f>
        <v>0</v>
      </c>
      <c r="SV24" s="86">
        <f>VLOOKUP($B24,'Sintesi (CFI-TS)'!$C$30:$AE$57,28,FALSE)</f>
        <v>0</v>
      </c>
      <c r="SW24" s="86">
        <f>VLOOKUP($B24,'Sintesi (CFI-TS)'!$C$30:$AE$57,28,FALSE)</f>
        <v>0</v>
      </c>
      <c r="SX24" s="86">
        <f>VLOOKUP($B24,'Sintesi (CFI-TS)'!$C$30:$AE$57,28,FALSE)</f>
        <v>0</v>
      </c>
      <c r="SY24" s="86">
        <f>VLOOKUP($B24,'Sintesi (CFI-TS)'!$C$30:$AE$57,28,FALSE)</f>
        <v>0</v>
      </c>
      <c r="SZ24" s="86">
        <f>VLOOKUP($B24,'Sintesi (CFI-TS)'!$C$30:$AE$57,28,FALSE)</f>
        <v>0</v>
      </c>
      <c r="TA24" s="86">
        <f>VLOOKUP($B24,'Sintesi (CFI-TS)'!$C$30:$AE$57,28,FALSE)</f>
        <v>0</v>
      </c>
      <c r="TB24" s="86">
        <f>VLOOKUP($B24,'Sintesi (CFI-TS)'!$C$30:$AE$57,28,FALSE)</f>
        <v>0</v>
      </c>
      <c r="TC24" s="86">
        <f>VLOOKUP($B24,'Sintesi (CFI-TS)'!$C$30:$AE$57,28,FALSE)</f>
        <v>0</v>
      </c>
      <c r="TD24" s="86">
        <f>VLOOKUP($B24,'Sintesi (CFI-TS)'!$C$30:$AE$57,28,FALSE)</f>
        <v>0</v>
      </c>
      <c r="TE24" s="86">
        <f>VLOOKUP($B24,'Sintesi (CFI-TS)'!$C$30:$AE$57,28,FALSE)</f>
        <v>0</v>
      </c>
      <c r="TF24" s="86">
        <f>VLOOKUP($B24,'Sintesi (CFI-TS)'!$C$30:$AE$57,28,FALSE)</f>
        <v>0</v>
      </c>
      <c r="TG24" s="86">
        <f>VLOOKUP($B24,'Sintesi (CFI-TS)'!$C$30:$AE$57,28,FALSE)</f>
        <v>0</v>
      </c>
      <c r="TH24" s="86">
        <f>VLOOKUP($B24,'Sintesi (CFI-TS)'!$C$30:$AE$57,28,FALSE)</f>
        <v>0</v>
      </c>
      <c r="TI24" s="86">
        <f>VLOOKUP($B24,'Sintesi (CFI-TS)'!$C$30:$AE$57,28,FALSE)</f>
        <v>0</v>
      </c>
      <c r="TJ24" s="86">
        <f>VLOOKUP($B24,'Sintesi (CFI-TS)'!$C$30:$AE$57,28,FALSE)</f>
        <v>0</v>
      </c>
      <c r="TK24" s="86">
        <f>VLOOKUP($B24,'Sintesi (CFI-TS)'!$C$30:$AE$57,28,FALSE)</f>
        <v>0</v>
      </c>
      <c r="TL24" s="86">
        <f>VLOOKUP($B24,'Sintesi (CFI-TS)'!$C$30:$AE$57,28,FALSE)</f>
        <v>0</v>
      </c>
      <c r="TM24" s="86">
        <f>VLOOKUP($B24,'Sintesi (CFI-TS)'!$C$30:$AE$57,28,FALSE)</f>
        <v>0</v>
      </c>
      <c r="TN24" s="86">
        <f>VLOOKUP($B24,'Sintesi (CFI-TS)'!$C$30:$AE$57,28,FALSE)</f>
        <v>0</v>
      </c>
      <c r="TO24" s="86">
        <f>VLOOKUP($B24,'Sintesi (CFI-TS)'!$C$30:$AE$57,28,FALSE)</f>
        <v>0</v>
      </c>
      <c r="TP24" s="86">
        <f>VLOOKUP($B24,'Sintesi (CFI-TS)'!$C$30:$AE$57,28,FALSE)</f>
        <v>0</v>
      </c>
      <c r="TQ24" s="86">
        <f>VLOOKUP($B24,'Sintesi (CFI-TS)'!$C$30:$AE$57,28,FALSE)</f>
        <v>0</v>
      </c>
      <c r="TR24" s="86">
        <f>VLOOKUP($B24,'Sintesi (CFI-TS)'!$C$30:$AE$57,28,FALSE)</f>
        <v>0</v>
      </c>
      <c r="TS24" s="86">
        <f>VLOOKUP($B24,'Sintesi (CFI-TS)'!$C$30:$AE$57,28,FALSE)</f>
        <v>0</v>
      </c>
      <c r="TT24" s="86">
        <f>VLOOKUP($B24,'Sintesi (CFI-TS)'!$C$30:$AE$57,28,FALSE)</f>
        <v>0</v>
      </c>
      <c r="TU24" s="86">
        <f>VLOOKUP($B24,'Sintesi (CFI-TS)'!$C$30:$AE$57,28,FALSE)</f>
        <v>0</v>
      </c>
      <c r="TV24" s="86">
        <f>VLOOKUP($B24,'Sintesi (CFI-TS)'!$C$30:$AE$57,28,FALSE)</f>
        <v>0</v>
      </c>
      <c r="TW24" s="86">
        <f>VLOOKUP($B24,'Sintesi (CFI-TS)'!$C$30:$AE$57,28,FALSE)</f>
        <v>0</v>
      </c>
      <c r="TX24" s="86">
        <f>VLOOKUP($B24,'Sintesi (CFI-TS)'!$C$30:$AE$57,28,FALSE)</f>
        <v>0</v>
      </c>
      <c r="TY24" s="86"/>
      <c r="TZ24" s="86"/>
      <c r="UA24" s="86"/>
      <c r="UB24" s="86">
        <v>0</v>
      </c>
      <c r="UC24" s="86">
        <v>0</v>
      </c>
      <c r="UD24" s="86">
        <v>0</v>
      </c>
      <c r="UE24" s="86">
        <v>0</v>
      </c>
      <c r="UF24" s="86">
        <v>0</v>
      </c>
      <c r="UG24" s="86">
        <v>0</v>
      </c>
      <c r="UH24" s="86">
        <v>0</v>
      </c>
      <c r="UI24" s="86">
        <v>0</v>
      </c>
      <c r="UJ24" s="86">
        <v>0</v>
      </c>
      <c r="UK24" s="86">
        <v>0</v>
      </c>
      <c r="UL24" s="86">
        <v>0</v>
      </c>
      <c r="UM24" s="86">
        <v>0</v>
      </c>
      <c r="UN24" s="86">
        <v>0</v>
      </c>
      <c r="UO24" s="86">
        <v>0</v>
      </c>
      <c r="UP24" s="86">
        <v>0</v>
      </c>
      <c r="UQ24" s="86">
        <v>0</v>
      </c>
      <c r="UR24" s="86">
        <v>0</v>
      </c>
      <c r="US24" s="86">
        <v>0</v>
      </c>
      <c r="UT24" s="86">
        <v>0</v>
      </c>
      <c r="UU24" s="86">
        <v>0</v>
      </c>
      <c r="UV24" s="86">
        <v>0</v>
      </c>
      <c r="UW24" s="86">
        <v>0</v>
      </c>
      <c r="UX24" s="86">
        <v>0</v>
      </c>
      <c r="UY24" s="86">
        <v>0</v>
      </c>
      <c r="UZ24" s="86">
        <v>0</v>
      </c>
      <c r="VA24" s="86">
        <v>0</v>
      </c>
      <c r="VB24" s="86">
        <v>0</v>
      </c>
      <c r="VC24" s="86">
        <v>0</v>
      </c>
      <c r="VD24" s="86">
        <v>0</v>
      </c>
      <c r="VE24" s="86">
        <v>0</v>
      </c>
      <c r="VF24" s="86">
        <v>0</v>
      </c>
      <c r="VG24" s="86">
        <v>0</v>
      </c>
      <c r="VH24" s="86">
        <v>0</v>
      </c>
      <c r="VI24" s="86">
        <v>0</v>
      </c>
      <c r="VJ24" s="86">
        <v>0</v>
      </c>
      <c r="VK24" s="86">
        <v>0</v>
      </c>
      <c r="VL24" s="86">
        <v>0</v>
      </c>
      <c r="VM24" s="86">
        <v>0</v>
      </c>
      <c r="VN24" s="86">
        <v>0</v>
      </c>
      <c r="VO24" s="86">
        <v>0</v>
      </c>
      <c r="VP24" s="86">
        <v>0</v>
      </c>
      <c r="VQ24" s="86">
        <v>0</v>
      </c>
      <c r="VR24" s="86">
        <v>0</v>
      </c>
      <c r="VS24" s="86">
        <v>0</v>
      </c>
      <c r="VT24" s="86">
        <v>0</v>
      </c>
      <c r="VU24" s="86">
        <v>0</v>
      </c>
      <c r="VV24" s="86">
        <v>0</v>
      </c>
      <c r="VW24" s="86">
        <v>0</v>
      </c>
      <c r="VX24" s="86">
        <v>0</v>
      </c>
      <c r="VY24" s="86">
        <v>0</v>
      </c>
      <c r="VZ24" s="86">
        <v>0</v>
      </c>
      <c r="WA24" s="86">
        <v>0</v>
      </c>
      <c r="WB24" s="86">
        <v>0</v>
      </c>
      <c r="WC24" s="86">
        <v>0</v>
      </c>
      <c r="WD24" s="86">
        <v>0</v>
      </c>
      <c r="WE24" s="86">
        <v>0</v>
      </c>
      <c r="WF24" s="86">
        <v>0</v>
      </c>
      <c r="WG24" s="86">
        <v>0</v>
      </c>
      <c r="WH24" s="86">
        <v>0</v>
      </c>
      <c r="WI24" s="86">
        <v>0</v>
      </c>
      <c r="WJ24" s="86">
        <v>0</v>
      </c>
      <c r="WK24" s="86">
        <v>0</v>
      </c>
      <c r="WL24" s="86">
        <v>0</v>
      </c>
      <c r="WM24" s="86">
        <v>0</v>
      </c>
      <c r="WN24" s="86">
        <v>0</v>
      </c>
      <c r="WO24" s="86">
        <v>0</v>
      </c>
      <c r="WP24" s="86">
        <v>0</v>
      </c>
      <c r="WQ24" s="86">
        <v>0</v>
      </c>
      <c r="WR24" s="86">
        <v>0</v>
      </c>
      <c r="WS24" s="86">
        <v>0</v>
      </c>
      <c r="WT24" s="86">
        <v>0</v>
      </c>
      <c r="WU24" s="86">
        <v>0</v>
      </c>
      <c r="WV24" s="86">
        <f>VLOOKUP($B24,'Sintesi (CFI-TS)'!$C$30:$AE$57,29,FALSE)</f>
        <v>0</v>
      </c>
      <c r="WW24" s="86">
        <f>VLOOKUP($B24,'Sintesi (CFI-TS)'!$C$30:$AE$57,29,FALSE)</f>
        <v>0</v>
      </c>
      <c r="WX24" s="86">
        <f>VLOOKUP($B24,'Sintesi (CFI-TS)'!$C$30:$AE$57,29,FALSE)</f>
        <v>0</v>
      </c>
      <c r="WY24" s="86">
        <f>VLOOKUP($B24,'Sintesi (CFI-TS)'!$C$30:$AE$57,29,FALSE)</f>
        <v>0</v>
      </c>
      <c r="WZ24" s="86">
        <f>VLOOKUP($B24,'Sintesi (CFI-TS)'!$C$30:$AE$57,29,FALSE)</f>
        <v>0</v>
      </c>
      <c r="XA24" s="86">
        <f>VLOOKUP($B24,'Sintesi (CFI-TS)'!$C$30:$AE$57,29,FALSE)</f>
        <v>0</v>
      </c>
      <c r="XB24" s="86">
        <f>VLOOKUP($B24,'Sintesi (CFI-TS)'!$C$30:$AE$57,29,FALSE)</f>
        <v>0</v>
      </c>
      <c r="XC24" s="86">
        <f>VLOOKUP($B24,'Sintesi (CFI-TS)'!$C$30:$AE$57,29,FALSE)</f>
        <v>0</v>
      </c>
      <c r="XD24" s="86">
        <f>VLOOKUP($B24,'Sintesi (CFI-TS)'!$C$30:$AE$57,29,FALSE)</f>
        <v>0</v>
      </c>
      <c r="XE24" s="86">
        <f>VLOOKUP($B24,'Sintesi (CFI-TS)'!$C$30:$AE$57,29,FALSE)</f>
        <v>0</v>
      </c>
      <c r="XF24" s="86">
        <f>VLOOKUP($B24,'Sintesi (CFI-TS)'!$C$30:$AE$57,29,FALSE)</f>
        <v>0</v>
      </c>
      <c r="XG24" s="86">
        <f>VLOOKUP($B24,'Sintesi (CFI-TS)'!$C$30:$AE$57,29,FALSE)</f>
        <v>0</v>
      </c>
      <c r="XH24" s="86">
        <f>VLOOKUP($B24,'Sintesi (CFI-TS)'!$C$30:$AE$57,29,FALSE)</f>
        <v>0</v>
      </c>
      <c r="XI24" s="86">
        <f>VLOOKUP($B24,'Sintesi (CFI-TS)'!$C$30:$AE$57,29,FALSE)</f>
        <v>0</v>
      </c>
      <c r="XJ24" s="86">
        <f>VLOOKUP($B24,'Sintesi (CFI-TS)'!$C$30:$AE$57,29,FALSE)</f>
        <v>0</v>
      </c>
      <c r="XK24" s="86">
        <f>VLOOKUP($B24,'Sintesi (CFI-TS)'!$C$30:$AE$57,29,FALSE)</f>
        <v>0</v>
      </c>
      <c r="XL24" s="86">
        <f>VLOOKUP($B24,'Sintesi (CFI-TS)'!$C$30:$AE$57,29,FALSE)</f>
        <v>0</v>
      </c>
      <c r="XM24" s="86">
        <f>VLOOKUP($B24,'Sintesi (CFI-TS)'!$C$30:$AE$57,29,FALSE)</f>
        <v>0</v>
      </c>
      <c r="XN24" s="86">
        <f>VLOOKUP($B24,'Sintesi (CFI-TS)'!$C$30:$AE$57,29,FALSE)</f>
        <v>0</v>
      </c>
      <c r="XO24" s="86">
        <f>VLOOKUP($B24,'Sintesi (CFI-TS)'!$C$30:$AE$57,29,FALSE)</f>
        <v>0</v>
      </c>
      <c r="XP24" s="86">
        <f>VLOOKUP($B24,'Sintesi (CFI-TS)'!$C$30:$AE$57,29,FALSE)</f>
        <v>0</v>
      </c>
      <c r="XQ24" s="86">
        <f>VLOOKUP($B24,'Sintesi (CFI-TS)'!$C$30:$AE$57,29,FALSE)</f>
        <v>0</v>
      </c>
      <c r="XR24" s="86">
        <f>VLOOKUP($B24,'Sintesi (CFI-TS)'!$C$30:$AE$57,29,FALSE)</f>
        <v>0</v>
      </c>
      <c r="XS24" s="86">
        <f>VLOOKUP($B24,'Sintesi (CFI-TS)'!$C$30:$AE$57,29,FALSE)</f>
        <v>0</v>
      </c>
      <c r="XT24" s="86">
        <f>VLOOKUP($B24,'Sintesi (CFI-TS)'!$C$30:$AE$57,29,FALSE)</f>
        <v>0</v>
      </c>
      <c r="XU24" s="86">
        <f>VLOOKUP($B24,'Sintesi (CFI-TS)'!$C$30:$AE$57,29,FALSE)</f>
        <v>0</v>
      </c>
      <c r="XV24" s="86">
        <f>VLOOKUP($B24,'Sintesi (CFI-TS)'!$C$30:$AE$57,29,FALSE)</f>
        <v>0</v>
      </c>
      <c r="XW24" s="86">
        <f>VLOOKUP($B24,'Sintesi (CFI-TS)'!$C$30:$AE$57,29,FALSE)</f>
        <v>0</v>
      </c>
      <c r="XX24" s="86">
        <f>VLOOKUP($B24,'Sintesi (CFI-TS)'!$C$30:$AE$57,29,FALSE)</f>
        <v>0</v>
      </c>
      <c r="XY24" s="86">
        <f>VLOOKUP($B24,'Sintesi (CFI-TS)'!$C$30:$AE$57,29,FALSE)</f>
        <v>0</v>
      </c>
      <c r="XZ24" s="86">
        <f>VLOOKUP($B24,'Sintesi (CFI-TS)'!$C$30:$AE$57,29,FALSE)</f>
        <v>0</v>
      </c>
      <c r="YA24" s="86">
        <f>VLOOKUP($B24,'Sintesi (CFI-TS)'!$C$30:$AE$57,29,FALSE)</f>
        <v>0</v>
      </c>
      <c r="YB24" s="86"/>
      <c r="YC24" s="86"/>
      <c r="YD24" s="86"/>
      <c r="YE24" s="86">
        <v>0</v>
      </c>
      <c r="YF24" s="86">
        <v>0</v>
      </c>
      <c r="YG24" s="86">
        <v>0</v>
      </c>
      <c r="YH24" s="86">
        <v>0</v>
      </c>
      <c r="YI24" s="86">
        <v>0</v>
      </c>
      <c r="YJ24" s="86">
        <v>0</v>
      </c>
      <c r="YK24" s="86">
        <v>0</v>
      </c>
      <c r="YL24" s="86">
        <v>0</v>
      </c>
      <c r="YM24" s="86">
        <v>0</v>
      </c>
      <c r="YN24" s="86">
        <v>0</v>
      </c>
      <c r="YO24" s="86">
        <v>0</v>
      </c>
      <c r="YP24" s="86">
        <v>0</v>
      </c>
      <c r="YQ24" s="86">
        <v>0</v>
      </c>
      <c r="YR24" s="86">
        <v>0</v>
      </c>
      <c r="YS24" s="86">
        <v>0</v>
      </c>
      <c r="YT24" s="86">
        <v>0</v>
      </c>
      <c r="YU24" s="86">
        <v>0</v>
      </c>
      <c r="YV24" s="86">
        <v>0</v>
      </c>
      <c r="YW24" s="86">
        <v>0</v>
      </c>
      <c r="YX24" s="86">
        <v>0</v>
      </c>
      <c r="YY24" s="86">
        <v>0</v>
      </c>
      <c r="YZ24" s="86">
        <v>0</v>
      </c>
      <c r="ZA24" s="86">
        <v>0</v>
      </c>
      <c r="ZB24" s="86">
        <v>0</v>
      </c>
      <c r="ZC24" s="86">
        <v>0</v>
      </c>
      <c r="ZD24" s="86">
        <v>0</v>
      </c>
      <c r="ZE24" s="86">
        <v>0</v>
      </c>
      <c r="ZF24" s="86">
        <v>0</v>
      </c>
      <c r="ZG24" s="86">
        <v>0</v>
      </c>
      <c r="ZH24" s="86">
        <v>0</v>
      </c>
      <c r="ZI24" s="86">
        <v>0</v>
      </c>
      <c r="ZJ24" s="86">
        <v>0</v>
      </c>
      <c r="ZK24" s="86">
        <v>0</v>
      </c>
      <c r="ZL24" s="86">
        <v>0</v>
      </c>
      <c r="ZM24" s="86">
        <v>0</v>
      </c>
      <c r="ZN24" s="86">
        <v>0</v>
      </c>
      <c r="ZO24" s="86">
        <v>0</v>
      </c>
      <c r="ZP24" s="86">
        <v>0</v>
      </c>
      <c r="ZQ24" s="86">
        <v>0</v>
      </c>
      <c r="ZR24" s="86">
        <v>0</v>
      </c>
      <c r="ZS24" s="86">
        <v>0</v>
      </c>
      <c r="ZT24" s="86">
        <v>0</v>
      </c>
      <c r="ZU24" s="86">
        <v>0</v>
      </c>
      <c r="ZV24" s="86">
        <v>0</v>
      </c>
      <c r="ZW24" s="86">
        <v>0</v>
      </c>
      <c r="ZX24" s="86">
        <v>0</v>
      </c>
      <c r="ZY24" s="86">
        <v>0</v>
      </c>
      <c r="ZZ24" s="86">
        <v>0</v>
      </c>
      <c r="AAA24" s="86">
        <v>0</v>
      </c>
      <c r="AAB24" s="86">
        <v>0</v>
      </c>
      <c r="AAC24" s="86">
        <v>0</v>
      </c>
      <c r="AAD24" s="86">
        <v>0</v>
      </c>
      <c r="AAE24" s="86">
        <v>0</v>
      </c>
      <c r="AAF24" s="86">
        <v>0</v>
      </c>
      <c r="AAG24" s="86">
        <v>0</v>
      </c>
      <c r="AAH24" s="86">
        <v>0</v>
      </c>
      <c r="AAI24" s="86">
        <v>0</v>
      </c>
      <c r="AAJ24" s="86">
        <v>0</v>
      </c>
      <c r="AAK24" s="86">
        <v>0</v>
      </c>
      <c r="AAL24" s="86">
        <v>0</v>
      </c>
      <c r="AAM24" s="86">
        <v>0</v>
      </c>
      <c r="AAN24" s="86">
        <v>0</v>
      </c>
      <c r="AAO24" s="86">
        <v>0</v>
      </c>
      <c r="AAP24" s="86">
        <v>0</v>
      </c>
      <c r="AAQ24" s="86">
        <v>0</v>
      </c>
      <c r="AAR24" s="86">
        <v>0</v>
      </c>
      <c r="AAS24" s="86">
        <v>0</v>
      </c>
      <c r="AAT24" s="86">
        <v>0</v>
      </c>
      <c r="AAU24" s="86">
        <v>0</v>
      </c>
      <c r="AAV24" s="86">
        <v>0</v>
      </c>
      <c r="AAW24" s="86">
        <v>0</v>
      </c>
      <c r="AAX24" s="86">
        <v>0</v>
      </c>
      <c r="AAY24" s="86">
        <f>VLOOKUP($B24,'Sintesi (CFI-TS)'!$C$30:$AE$57,22,FALSE)</f>
        <v>0</v>
      </c>
      <c r="AAZ24" s="86">
        <f>VLOOKUP($B24,'Sintesi (CFI-TS)'!$C$30:$AE$57,22,FALSE)</f>
        <v>0</v>
      </c>
      <c r="ABA24" s="86">
        <f>VLOOKUP($B24,'Sintesi (CFI-TS)'!$C$30:$AE$57,22,FALSE)</f>
        <v>0</v>
      </c>
      <c r="ABB24" s="86">
        <f>VLOOKUP($B24,'Sintesi (CFI-TS)'!$C$30:$AE$57,22,FALSE)</f>
        <v>0</v>
      </c>
      <c r="ABC24" s="86">
        <f>VLOOKUP($B24,'Sintesi (CFI-TS)'!$C$30:$AE$57,22,FALSE)</f>
        <v>0</v>
      </c>
      <c r="ABD24" s="86">
        <f>VLOOKUP($B24,'Sintesi (CFI-TS)'!$C$30:$AE$57,22,FALSE)</f>
        <v>0</v>
      </c>
      <c r="ABE24" s="86">
        <f>VLOOKUP($B24,'Sintesi (CFI-TS)'!$C$30:$AE$57,22,FALSE)</f>
        <v>0</v>
      </c>
      <c r="ABF24" s="86">
        <f>VLOOKUP($B24,'Sintesi (CFI-TS)'!$C$30:$AE$57,22,FALSE)</f>
        <v>0</v>
      </c>
      <c r="ABG24" s="86">
        <f>VLOOKUP($B24,'Sintesi (CFI-TS)'!$C$30:$AE$57,22,FALSE)</f>
        <v>0</v>
      </c>
      <c r="ABH24" s="86">
        <f>VLOOKUP($B24,'Sintesi (CFI-TS)'!$C$30:$AE$57,22,FALSE)</f>
        <v>0</v>
      </c>
      <c r="ABI24" s="86">
        <f>VLOOKUP($B24,'Sintesi (CFI-TS)'!$C$30:$AE$57,22,FALSE)</f>
        <v>0</v>
      </c>
      <c r="ABJ24" s="86">
        <f>VLOOKUP($B24,'Sintesi (CFI-TS)'!$C$30:$AE$57,22,FALSE)</f>
        <v>0</v>
      </c>
      <c r="ABK24" s="86">
        <f>VLOOKUP($B24,'Sintesi (CFI-TS)'!$C$30:$AE$57,22,FALSE)</f>
        <v>0</v>
      </c>
      <c r="ABL24" s="86">
        <f>VLOOKUP($B24,'Sintesi (CFI-TS)'!$C$30:$AE$57,22,FALSE)</f>
        <v>0</v>
      </c>
      <c r="ABM24" s="86">
        <f>VLOOKUP($B24,'Sintesi (CFI-TS)'!$C$30:$AE$57,22,FALSE)</f>
        <v>0</v>
      </c>
      <c r="ABN24" s="86">
        <f>VLOOKUP($B24,'Sintesi (CFI-TS)'!$C$30:$AE$57,22,FALSE)</f>
        <v>0</v>
      </c>
      <c r="ABO24" s="86">
        <f>VLOOKUP($B24,'Sintesi (CFI-TS)'!$C$30:$AE$57,22,FALSE)</f>
        <v>0</v>
      </c>
      <c r="ABP24" s="86">
        <f>VLOOKUP($B24,'Sintesi (CFI-TS)'!$C$30:$AE$57,22,FALSE)</f>
        <v>0</v>
      </c>
      <c r="ABQ24" s="86">
        <f>VLOOKUP($B24,'Sintesi (CFI-TS)'!$C$30:$AE$57,22,FALSE)</f>
        <v>0</v>
      </c>
      <c r="ABR24" s="86">
        <f>VLOOKUP($B24,'Sintesi (CFI-TS)'!$C$30:$AE$57,22,FALSE)</f>
        <v>0</v>
      </c>
      <c r="ABS24" s="86">
        <f>VLOOKUP($B24,'Sintesi (CFI-TS)'!$C$30:$AE$57,22,FALSE)</f>
        <v>0</v>
      </c>
      <c r="ABT24" s="86">
        <f>VLOOKUP($B24,'Sintesi (CFI-TS)'!$C$30:$AE$57,22,FALSE)</f>
        <v>0</v>
      </c>
      <c r="ABU24" s="86">
        <f>VLOOKUP($B24,'Sintesi (CFI-TS)'!$C$30:$AE$57,22,FALSE)</f>
        <v>0</v>
      </c>
      <c r="ABV24" s="86">
        <f>VLOOKUP($B24,'Sintesi (CFI-TS)'!$C$30:$AE$57,22,FALSE)</f>
        <v>0</v>
      </c>
      <c r="ABW24" s="86">
        <f>VLOOKUP($B24,'Sintesi (CFI-TS)'!$C$30:$AE$57,22,FALSE)</f>
        <v>0</v>
      </c>
      <c r="ABX24" s="86">
        <f>VLOOKUP($B24,'Sintesi (CFI-TS)'!$C$30:$AE$57,22,FALSE)</f>
        <v>0</v>
      </c>
      <c r="ABY24" s="86">
        <f>VLOOKUP($B24,'Sintesi (CFI-TS)'!$C$30:$AE$57,22,FALSE)</f>
        <v>0</v>
      </c>
      <c r="ABZ24" s="86">
        <f>VLOOKUP($B24,'Sintesi (CFI-TS)'!$C$30:$AE$57,22,FALSE)</f>
        <v>0</v>
      </c>
      <c r="ACA24" s="86">
        <f>VLOOKUP($B24,'Sintesi (CFI-TS)'!$C$30:$AE$57,22,FALSE)</f>
        <v>0</v>
      </c>
      <c r="ACB24" s="86">
        <f>VLOOKUP($B24,'Sintesi (CFI-TS)'!$C$30:$AE$57,22,FALSE)</f>
        <v>0</v>
      </c>
      <c r="ACC24" s="86">
        <f>VLOOKUP($B24,'Sintesi (CFI-TS)'!$C$30:$AE$57,22,FALSE)</f>
        <v>0</v>
      </c>
      <c r="ACD24" s="86">
        <f>VLOOKUP($B24,'Sintesi (CFI-TS)'!$C$30:$AE$57,22,FALSE)</f>
        <v>0</v>
      </c>
      <c r="ACE24" s="86"/>
      <c r="ACF24" s="86"/>
      <c r="ACG24" s="86"/>
      <c r="ACH24" s="86"/>
      <c r="ACI24" s="555">
        <v>0</v>
      </c>
      <c r="ACJ24" s="551"/>
      <c r="ACK24" s="556"/>
      <c r="ACL24" s="554"/>
      <c r="ACM24" s="554"/>
      <c r="ACN24" s="554"/>
      <c r="ACO24" s="554"/>
      <c r="ACP24" s="554"/>
      <c r="ACQ24" s="554"/>
      <c r="ACR24" s="554"/>
      <c r="ACS24" s="554"/>
      <c r="ACT24" s="554"/>
      <c r="ACU24" s="554"/>
      <c r="ACV24" s="554"/>
      <c r="ACW24" s="554"/>
      <c r="ACX24" s="554"/>
      <c r="ACY24" s="554"/>
      <c r="ACZ24" s="554"/>
      <c r="ADA24" s="554"/>
      <c r="ADB24" s="554"/>
      <c r="ADC24" s="554"/>
      <c r="ADD24" s="554"/>
      <c r="ADE24" s="554"/>
      <c r="ADF24" s="554"/>
      <c r="ADG24" s="554"/>
      <c r="ADH24" s="554"/>
      <c r="ADI24" s="554"/>
      <c r="ADJ24" s="554"/>
      <c r="ADK24" s="554"/>
      <c r="ADL24" s="554"/>
      <c r="ADM24" s="554"/>
      <c r="ADN24" s="554"/>
      <c r="ADO24" s="554"/>
      <c r="ADP24" s="554"/>
      <c r="ADQ24" s="554"/>
      <c r="ADR24" s="554"/>
      <c r="ADS24" s="554"/>
      <c r="ADT24" s="554"/>
      <c r="ADU24" s="554"/>
      <c r="ADV24" s="554"/>
      <c r="ADW24" s="554"/>
      <c r="ADX24" s="554"/>
      <c r="ADY24" s="554"/>
      <c r="ADZ24" s="554"/>
      <c r="AEA24" s="554"/>
      <c r="AEB24" s="554"/>
      <c r="AEC24" s="554"/>
      <c r="AED24" s="554"/>
      <c r="AEE24" s="554"/>
      <c r="AEF24" s="554"/>
      <c r="AEG24" s="554"/>
      <c r="AEH24" s="554"/>
      <c r="AEI24" s="554"/>
      <c r="AEJ24" s="554"/>
      <c r="AEK24" s="554"/>
      <c r="AEL24" s="554"/>
      <c r="AEM24" s="554"/>
      <c r="AEN24" s="554"/>
      <c r="AEO24" s="554"/>
      <c r="AEP24" s="554"/>
      <c r="AEQ24" s="554"/>
      <c r="AER24" s="554"/>
      <c r="AES24" s="554"/>
      <c r="AET24" s="554"/>
      <c r="AEU24" s="554"/>
      <c r="AEV24" s="554"/>
      <c r="AEW24" s="554"/>
      <c r="AEX24" s="554"/>
      <c r="AEY24" s="554"/>
      <c r="AEZ24" s="554"/>
      <c r="AFA24" s="554"/>
      <c r="AFB24" s="554"/>
      <c r="AFC24" s="554"/>
      <c r="AFD24" s="554"/>
      <c r="AFE24" s="554"/>
      <c r="AFF24" s="554"/>
      <c r="AFG24" s="554"/>
      <c r="AFH24" s="554"/>
      <c r="AFI24" s="554"/>
      <c r="AFJ24" s="554"/>
      <c r="AFK24" s="554"/>
      <c r="AFL24" s="554"/>
      <c r="AFM24" s="554"/>
      <c r="AFN24" s="554"/>
      <c r="AFO24" s="554"/>
      <c r="AFP24" s="554"/>
      <c r="AFQ24" s="554"/>
      <c r="AFR24" s="554"/>
      <c r="AFS24" s="554"/>
      <c r="AFT24" s="554"/>
      <c r="AFU24" s="554"/>
      <c r="AFV24" s="554"/>
      <c r="AFW24" s="554"/>
      <c r="AFX24" s="554"/>
      <c r="AFY24" s="554"/>
      <c r="AFZ24" s="554"/>
      <c r="AGA24" s="554"/>
      <c r="AGB24" s="554"/>
      <c r="AGC24" s="554"/>
      <c r="AGD24" s="554"/>
      <c r="AGE24" s="554"/>
      <c r="AGF24" s="554"/>
      <c r="AGG24" s="554"/>
      <c r="AGH24" s="554"/>
      <c r="AGI24" s="554"/>
      <c r="AGJ24" s="554"/>
      <c r="AGK24" s="554"/>
      <c r="AGL24" s="554"/>
      <c r="AGM24" s="554"/>
    </row>
    <row r="25" spans="1:871" s="104" customFormat="1">
      <c r="A25" s="74" t="str">
        <f>IF('Sintesi (CA)'!B50&lt;&gt;"",'Sintesi (CA)'!B50,"")</f>
        <v/>
      </c>
      <c r="B25" s="145" t="str">
        <f>IF('Sintesi (CA)'!C50&lt;&gt;"",'Sintesi (CA)'!C50,"")</f>
        <v/>
      </c>
      <c r="C25" s="74" t="str">
        <f>IF('Sintesi (CA)'!N50&lt;&gt;"",'Sintesi (CA)'!N50,"")</f>
        <v/>
      </c>
      <c r="D25" s="75">
        <f>'Sintesi (CFI-TS)'!W49</f>
        <v>0</v>
      </c>
      <c r="E25" s="75">
        <f>'Sintesi (CFI-TS)'!X49</f>
        <v>0</v>
      </c>
      <c r="F25" s="75">
        <f>'Sintesi (CFI-TS)'!Y49</f>
        <v>0</v>
      </c>
      <c r="G25" s="175">
        <v>1</v>
      </c>
      <c r="H25" s="77"/>
      <c r="I25" s="183"/>
      <c r="J25" s="78">
        <f t="shared" si="123"/>
        <v>0</v>
      </c>
      <c r="K25" s="78">
        <v>0</v>
      </c>
      <c r="L25" s="79">
        <f t="shared" ref="L25:L33" si="124">IFERROR(IF(F25&gt;0,F25/(J25+K25),0),0)</f>
        <v>0</v>
      </c>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80"/>
      <c r="DE25" s="80"/>
      <c r="DF25" s="80"/>
      <c r="DG25" s="80"/>
      <c r="DH25" s="80"/>
      <c r="DI25" s="80"/>
      <c r="DJ25" s="80"/>
      <c r="DK25" s="80"/>
      <c r="DL25" s="80"/>
      <c r="DM25" s="80"/>
      <c r="DN25" s="80"/>
      <c r="DO25" s="80"/>
      <c r="DP25" s="318">
        <v>0</v>
      </c>
      <c r="DQ25" s="318">
        <v>0</v>
      </c>
      <c r="DR25" s="318">
        <v>0</v>
      </c>
      <c r="DS25" s="318">
        <v>0</v>
      </c>
      <c r="DT25" s="318">
        <v>0</v>
      </c>
      <c r="DU25" s="318">
        <v>0</v>
      </c>
      <c r="DV25" s="318">
        <v>0</v>
      </c>
      <c r="DW25" s="318">
        <v>0</v>
      </c>
      <c r="DX25" s="318">
        <v>0</v>
      </c>
      <c r="DY25" s="318">
        <v>0</v>
      </c>
      <c r="DZ25" s="318">
        <v>0</v>
      </c>
      <c r="EA25" s="318">
        <v>0</v>
      </c>
      <c r="EB25" s="318">
        <v>0</v>
      </c>
      <c r="EC25" s="318">
        <v>0</v>
      </c>
      <c r="ED25" s="318">
        <v>0</v>
      </c>
      <c r="EE25" s="318">
        <v>0</v>
      </c>
      <c r="EF25" s="318">
        <v>0</v>
      </c>
      <c r="EG25" s="318">
        <v>0</v>
      </c>
      <c r="EH25" s="318">
        <v>0</v>
      </c>
      <c r="EI25" s="318">
        <v>0</v>
      </c>
      <c r="EJ25" s="318">
        <v>0</v>
      </c>
      <c r="EK25" s="318">
        <v>0</v>
      </c>
      <c r="EL25" s="318">
        <v>0</v>
      </c>
      <c r="EM25" s="318">
        <v>0</v>
      </c>
      <c r="EN25" s="318">
        <v>0</v>
      </c>
      <c r="EO25" s="318">
        <v>0</v>
      </c>
      <c r="EP25" s="318">
        <v>0</v>
      </c>
      <c r="EQ25" s="318">
        <v>0</v>
      </c>
      <c r="ER25" s="318">
        <v>0</v>
      </c>
      <c r="ES25" s="318">
        <v>0</v>
      </c>
      <c r="ET25" s="318">
        <v>0</v>
      </c>
      <c r="EU25" s="318">
        <v>0</v>
      </c>
      <c r="EV25" s="318">
        <v>0</v>
      </c>
      <c r="EW25" s="318">
        <v>0</v>
      </c>
      <c r="EX25" s="318">
        <v>0</v>
      </c>
      <c r="EY25" s="318">
        <v>0</v>
      </c>
      <c r="EZ25" s="318">
        <v>0</v>
      </c>
      <c r="FA25" s="318">
        <v>0</v>
      </c>
      <c r="FB25" s="318">
        <v>0</v>
      </c>
      <c r="FC25" s="318">
        <v>0</v>
      </c>
      <c r="FD25" s="318">
        <v>0</v>
      </c>
      <c r="FE25" s="318">
        <v>0</v>
      </c>
      <c r="FF25" s="318">
        <v>0</v>
      </c>
      <c r="FG25" s="318">
        <v>0</v>
      </c>
      <c r="FH25" s="318">
        <v>0</v>
      </c>
      <c r="FI25" s="318">
        <v>0</v>
      </c>
      <c r="FJ25" s="318">
        <v>0</v>
      </c>
      <c r="FK25" s="318">
        <v>0</v>
      </c>
      <c r="FL25" s="318">
        <v>0</v>
      </c>
      <c r="FM25" s="318">
        <v>0</v>
      </c>
      <c r="FN25" s="318">
        <v>0</v>
      </c>
      <c r="FO25" s="318">
        <v>0</v>
      </c>
      <c r="FP25" s="318">
        <v>0</v>
      </c>
      <c r="FQ25" s="318">
        <v>0</v>
      </c>
      <c r="FR25" s="318">
        <v>0</v>
      </c>
      <c r="FS25" s="318">
        <v>0</v>
      </c>
      <c r="FT25" s="318">
        <v>0</v>
      </c>
      <c r="FU25" s="318">
        <v>0</v>
      </c>
      <c r="FV25" s="318">
        <v>0</v>
      </c>
      <c r="FW25" s="318">
        <v>0</v>
      </c>
      <c r="FX25" s="318">
        <v>0</v>
      </c>
      <c r="FY25" s="318">
        <v>0</v>
      </c>
      <c r="FZ25" s="318">
        <v>0</v>
      </c>
      <c r="GA25" s="318">
        <v>0</v>
      </c>
      <c r="GB25" s="318">
        <v>0</v>
      </c>
      <c r="GC25" s="318">
        <v>0</v>
      </c>
      <c r="GD25" s="318">
        <v>0</v>
      </c>
      <c r="GE25" s="318">
        <v>0</v>
      </c>
      <c r="GF25" s="318">
        <v>0</v>
      </c>
      <c r="GG25" s="318">
        <v>0</v>
      </c>
      <c r="GH25" s="318">
        <v>0</v>
      </c>
      <c r="GI25" s="318">
        <v>0</v>
      </c>
      <c r="GJ25" s="318">
        <f>VLOOKUP($B25,'Sintesi (CFI-TS)'!$C$30:$AE$57,25,FALSE)</f>
        <v>0</v>
      </c>
      <c r="GK25" s="318">
        <f>VLOOKUP($B25,'Sintesi (CFI-TS)'!$C$30:$AE$57,25,FALSE)</f>
        <v>0</v>
      </c>
      <c r="GL25" s="318">
        <f>VLOOKUP($B25,'Sintesi (CFI-TS)'!$C$30:$AE$57,25,FALSE)</f>
        <v>0</v>
      </c>
      <c r="GM25" s="318">
        <f>VLOOKUP($B25,'Sintesi (CFI-TS)'!$C$30:$AE$57,25,FALSE)</f>
        <v>0</v>
      </c>
      <c r="GN25" s="318">
        <f>VLOOKUP($B25,'Sintesi (CFI-TS)'!$C$30:$AE$57,25,FALSE)</f>
        <v>0</v>
      </c>
      <c r="GO25" s="318">
        <f>VLOOKUP($B25,'Sintesi (CFI-TS)'!$C$30:$AE$57,25,FALSE)</f>
        <v>0</v>
      </c>
      <c r="GP25" s="318">
        <f>VLOOKUP($B25,'Sintesi (CFI-TS)'!$C$30:$AE$57,25,FALSE)</f>
        <v>0</v>
      </c>
      <c r="GQ25" s="318">
        <f>VLOOKUP($B25,'Sintesi (CFI-TS)'!$C$30:$AE$57,25,FALSE)</f>
        <v>0</v>
      </c>
      <c r="GR25" s="318">
        <f>VLOOKUP($B25,'Sintesi (CFI-TS)'!$C$30:$AE$57,25,FALSE)</f>
        <v>0</v>
      </c>
      <c r="GS25" s="318">
        <f>VLOOKUP($B25,'Sintesi (CFI-TS)'!$C$30:$AE$57,25,FALSE)</f>
        <v>0</v>
      </c>
      <c r="GT25" s="318">
        <f>VLOOKUP($B25,'Sintesi (CFI-TS)'!$C$30:$AE$57,25,FALSE)</f>
        <v>0</v>
      </c>
      <c r="GU25" s="318">
        <f>VLOOKUP($B25,'Sintesi (CFI-TS)'!$C$30:$AE$57,25,FALSE)</f>
        <v>0</v>
      </c>
      <c r="GV25" s="318">
        <f>VLOOKUP($B25,'Sintesi (CFI-TS)'!$C$30:$AE$57,25,FALSE)</f>
        <v>0</v>
      </c>
      <c r="GW25" s="318">
        <f>VLOOKUP($B25,'Sintesi (CFI-TS)'!$C$30:$AE$57,25,FALSE)</f>
        <v>0</v>
      </c>
      <c r="GX25" s="318">
        <f>VLOOKUP($B25,'Sintesi (CFI-TS)'!$C$30:$AE$57,25,FALSE)</f>
        <v>0</v>
      </c>
      <c r="GY25" s="318">
        <f>VLOOKUP($B25,'Sintesi (CFI-TS)'!$C$30:$AE$57,25,FALSE)</f>
        <v>0</v>
      </c>
      <c r="GZ25" s="318">
        <f>VLOOKUP($B25,'Sintesi (CFI-TS)'!$C$30:$AE$57,25,FALSE)</f>
        <v>0</v>
      </c>
      <c r="HA25" s="318">
        <f>VLOOKUP($B25,'Sintesi (CFI-TS)'!$C$30:$AE$57,25,FALSE)</f>
        <v>0</v>
      </c>
      <c r="HB25" s="318">
        <f>VLOOKUP($B25,'Sintesi (CFI-TS)'!$C$30:$AE$57,25,FALSE)</f>
        <v>0</v>
      </c>
      <c r="HC25" s="318">
        <f>VLOOKUP($B25,'Sintesi (CFI-TS)'!$C$30:$AE$57,25,FALSE)</f>
        <v>0</v>
      </c>
      <c r="HD25" s="318">
        <f>VLOOKUP($B25,'Sintesi (CFI-TS)'!$C$30:$AE$57,25,FALSE)</f>
        <v>0</v>
      </c>
      <c r="HE25" s="318">
        <f>VLOOKUP($B25,'Sintesi (CFI-TS)'!$C$30:$AE$57,25,FALSE)</f>
        <v>0</v>
      </c>
      <c r="HF25" s="318">
        <f>VLOOKUP($B25,'Sintesi (CFI-TS)'!$C$30:$AE$57,25,FALSE)</f>
        <v>0</v>
      </c>
      <c r="HG25" s="318">
        <f>VLOOKUP($B25,'Sintesi (CFI-TS)'!$C$30:$AE$57,25,FALSE)</f>
        <v>0</v>
      </c>
      <c r="HH25" s="318">
        <f>VLOOKUP($B25,'Sintesi (CFI-TS)'!$C$30:$AE$57,25,FALSE)</f>
        <v>0</v>
      </c>
      <c r="HI25" s="318">
        <f>VLOOKUP($B25,'Sintesi (CFI-TS)'!$C$30:$AE$57,25,FALSE)</f>
        <v>0</v>
      </c>
      <c r="HJ25" s="318">
        <f>VLOOKUP($B25,'Sintesi (CFI-TS)'!$C$30:$AE$57,25,FALSE)</f>
        <v>0</v>
      </c>
      <c r="HK25" s="318">
        <f>VLOOKUP($B25,'Sintesi (CFI-TS)'!$C$30:$AE$57,25,FALSE)</f>
        <v>0</v>
      </c>
      <c r="HL25" s="318">
        <f>VLOOKUP($B25,'Sintesi (CFI-TS)'!$C$30:$AE$57,25,FALSE)</f>
        <v>0</v>
      </c>
      <c r="HM25" s="318">
        <f>VLOOKUP($B25,'Sintesi (CFI-TS)'!$C$30:$AE$57,25,FALSE)</f>
        <v>0</v>
      </c>
      <c r="HN25" s="318">
        <f>VLOOKUP($B25,'Sintesi (CFI-TS)'!$C$30:$AE$57,25,FALSE)</f>
        <v>0</v>
      </c>
      <c r="HO25" s="318">
        <f>VLOOKUP($B25,'Sintesi (CFI-TS)'!$C$30:$AE$57,25,FALSE)</f>
        <v>0</v>
      </c>
      <c r="HP25" s="318"/>
      <c r="HQ25" s="318"/>
      <c r="HR25" s="318"/>
      <c r="HS25" s="319">
        <v>0</v>
      </c>
      <c r="HT25" s="319">
        <v>0</v>
      </c>
      <c r="HU25" s="319">
        <v>0</v>
      </c>
      <c r="HV25" s="319">
        <v>0</v>
      </c>
      <c r="HW25" s="319">
        <v>0</v>
      </c>
      <c r="HX25" s="319">
        <v>0</v>
      </c>
      <c r="HY25" s="319">
        <v>0</v>
      </c>
      <c r="HZ25" s="319">
        <v>0</v>
      </c>
      <c r="IA25" s="319">
        <v>0</v>
      </c>
      <c r="IB25" s="319">
        <v>0</v>
      </c>
      <c r="IC25" s="319">
        <v>0</v>
      </c>
      <c r="ID25" s="319">
        <v>0</v>
      </c>
      <c r="IE25" s="319">
        <v>0</v>
      </c>
      <c r="IF25" s="319">
        <v>0</v>
      </c>
      <c r="IG25" s="319">
        <v>0</v>
      </c>
      <c r="IH25" s="319">
        <v>0</v>
      </c>
      <c r="II25" s="319">
        <v>0</v>
      </c>
      <c r="IJ25" s="319">
        <v>0</v>
      </c>
      <c r="IK25" s="319">
        <v>0</v>
      </c>
      <c r="IL25" s="319">
        <v>0</v>
      </c>
      <c r="IM25" s="319">
        <v>0</v>
      </c>
      <c r="IN25" s="319">
        <v>0</v>
      </c>
      <c r="IO25" s="319">
        <v>0</v>
      </c>
      <c r="IP25" s="319">
        <v>0</v>
      </c>
      <c r="IQ25" s="319">
        <v>0</v>
      </c>
      <c r="IR25" s="319">
        <v>0</v>
      </c>
      <c r="IS25" s="319">
        <v>0</v>
      </c>
      <c r="IT25" s="319">
        <v>0</v>
      </c>
      <c r="IU25" s="319">
        <v>0</v>
      </c>
      <c r="IV25" s="319">
        <v>0</v>
      </c>
      <c r="IW25" s="319">
        <v>0</v>
      </c>
      <c r="IX25" s="319">
        <v>0</v>
      </c>
      <c r="IY25" s="319">
        <v>0</v>
      </c>
      <c r="IZ25" s="319">
        <v>0</v>
      </c>
      <c r="JA25" s="319">
        <v>0</v>
      </c>
      <c r="JB25" s="319">
        <v>0</v>
      </c>
      <c r="JC25" s="319">
        <v>0</v>
      </c>
      <c r="JD25" s="319">
        <v>0</v>
      </c>
      <c r="JE25" s="319">
        <v>0</v>
      </c>
      <c r="JF25" s="319">
        <v>0</v>
      </c>
      <c r="JG25" s="319">
        <v>0</v>
      </c>
      <c r="JH25" s="319">
        <v>0</v>
      </c>
      <c r="JI25" s="319">
        <v>0</v>
      </c>
      <c r="JJ25" s="319">
        <v>0</v>
      </c>
      <c r="JK25" s="319">
        <v>0</v>
      </c>
      <c r="JL25" s="319">
        <v>0</v>
      </c>
      <c r="JM25" s="319">
        <v>0</v>
      </c>
      <c r="JN25" s="319">
        <v>0</v>
      </c>
      <c r="JO25" s="319">
        <v>0</v>
      </c>
      <c r="JP25" s="319">
        <v>0</v>
      </c>
      <c r="JQ25" s="319">
        <v>0</v>
      </c>
      <c r="JR25" s="319">
        <v>0</v>
      </c>
      <c r="JS25" s="319">
        <v>0</v>
      </c>
      <c r="JT25" s="319">
        <v>0</v>
      </c>
      <c r="JU25" s="319">
        <v>0</v>
      </c>
      <c r="JV25" s="319">
        <v>0</v>
      </c>
      <c r="JW25" s="319">
        <v>0</v>
      </c>
      <c r="JX25" s="319">
        <v>0</v>
      </c>
      <c r="JY25" s="319">
        <v>0</v>
      </c>
      <c r="JZ25" s="319">
        <v>0</v>
      </c>
      <c r="KA25" s="319">
        <v>0</v>
      </c>
      <c r="KB25" s="319">
        <v>0</v>
      </c>
      <c r="KC25" s="319">
        <v>0</v>
      </c>
      <c r="KD25" s="319">
        <v>0</v>
      </c>
      <c r="KE25" s="319">
        <v>0</v>
      </c>
      <c r="KF25" s="319">
        <v>0</v>
      </c>
      <c r="KG25" s="319">
        <v>0</v>
      </c>
      <c r="KH25" s="319">
        <v>0</v>
      </c>
      <c r="KI25" s="319">
        <v>0</v>
      </c>
      <c r="KJ25" s="319">
        <v>0</v>
      </c>
      <c r="KK25" s="319">
        <v>0</v>
      </c>
      <c r="KL25" s="319">
        <v>0</v>
      </c>
      <c r="KM25" s="319">
        <f>VLOOKUP($B25,'Sintesi (CFI-TS)'!$C$30:$AE$57,27,FALSE)</f>
        <v>0</v>
      </c>
      <c r="KN25" s="319">
        <f>VLOOKUP($B25,'Sintesi (CFI-TS)'!$C$30:$AE$57,27,FALSE)</f>
        <v>0</v>
      </c>
      <c r="KO25" s="319">
        <f>VLOOKUP($B25,'Sintesi (CFI-TS)'!$C$30:$AE$57,27,FALSE)</f>
        <v>0</v>
      </c>
      <c r="KP25" s="319">
        <f>VLOOKUP($B25,'Sintesi (CFI-TS)'!$C$30:$AE$57,27,FALSE)</f>
        <v>0</v>
      </c>
      <c r="KQ25" s="319">
        <f>VLOOKUP($B25,'Sintesi (CFI-TS)'!$C$30:$AE$57,27,FALSE)</f>
        <v>0</v>
      </c>
      <c r="KR25" s="319">
        <f>VLOOKUP($B25,'Sintesi (CFI-TS)'!$C$30:$AE$57,27,FALSE)</f>
        <v>0</v>
      </c>
      <c r="KS25" s="319">
        <f>VLOOKUP($B25,'Sintesi (CFI-TS)'!$C$30:$AE$57,27,FALSE)</f>
        <v>0</v>
      </c>
      <c r="KT25" s="319">
        <f>VLOOKUP($B25,'Sintesi (CFI-TS)'!$C$30:$AE$57,27,FALSE)</f>
        <v>0</v>
      </c>
      <c r="KU25" s="319">
        <f>VLOOKUP($B25,'Sintesi (CFI-TS)'!$C$30:$AE$57,27,FALSE)</f>
        <v>0</v>
      </c>
      <c r="KV25" s="319">
        <f>VLOOKUP($B25,'Sintesi (CFI-TS)'!$C$30:$AE$57,27,FALSE)</f>
        <v>0</v>
      </c>
      <c r="KW25" s="319">
        <f>VLOOKUP($B25,'Sintesi (CFI-TS)'!$C$30:$AE$57,27,FALSE)</f>
        <v>0</v>
      </c>
      <c r="KX25" s="319">
        <f>VLOOKUP($B25,'Sintesi (CFI-TS)'!$C$30:$AE$57,27,FALSE)</f>
        <v>0</v>
      </c>
      <c r="KY25" s="319">
        <f>VLOOKUP($B25,'Sintesi (CFI-TS)'!$C$30:$AE$57,27,FALSE)</f>
        <v>0</v>
      </c>
      <c r="KZ25" s="319">
        <f>VLOOKUP($B25,'Sintesi (CFI-TS)'!$C$30:$AE$57,27,FALSE)</f>
        <v>0</v>
      </c>
      <c r="LA25" s="319">
        <f>VLOOKUP($B25,'Sintesi (CFI-TS)'!$C$30:$AE$57,27,FALSE)</f>
        <v>0</v>
      </c>
      <c r="LB25" s="319">
        <f>VLOOKUP($B25,'Sintesi (CFI-TS)'!$C$30:$AE$57,27,FALSE)</f>
        <v>0</v>
      </c>
      <c r="LC25" s="319">
        <f>VLOOKUP($B25,'Sintesi (CFI-TS)'!$C$30:$AE$57,27,FALSE)</f>
        <v>0</v>
      </c>
      <c r="LD25" s="319">
        <f>VLOOKUP($B25,'Sintesi (CFI-TS)'!$C$30:$AE$57,27,FALSE)</f>
        <v>0</v>
      </c>
      <c r="LE25" s="319">
        <f>VLOOKUP($B25,'Sintesi (CFI-TS)'!$C$30:$AE$57,27,FALSE)</f>
        <v>0</v>
      </c>
      <c r="LF25" s="319">
        <f>VLOOKUP($B25,'Sintesi (CFI-TS)'!$C$30:$AE$57,27,FALSE)</f>
        <v>0</v>
      </c>
      <c r="LG25" s="319">
        <f>VLOOKUP($B25,'Sintesi (CFI-TS)'!$C$30:$AE$57,27,FALSE)</f>
        <v>0</v>
      </c>
      <c r="LH25" s="319">
        <f>VLOOKUP($B25,'Sintesi (CFI-TS)'!$C$30:$AE$57,27,FALSE)</f>
        <v>0</v>
      </c>
      <c r="LI25" s="319">
        <f>VLOOKUP($B25,'Sintesi (CFI-TS)'!$C$30:$AE$57,27,FALSE)</f>
        <v>0</v>
      </c>
      <c r="LJ25" s="319">
        <f>VLOOKUP($B25,'Sintesi (CFI-TS)'!$C$30:$AE$57,27,FALSE)</f>
        <v>0</v>
      </c>
      <c r="LK25" s="319">
        <f>VLOOKUP($B25,'Sintesi (CFI-TS)'!$C$30:$AE$57,27,FALSE)</f>
        <v>0</v>
      </c>
      <c r="LL25" s="319">
        <f>VLOOKUP($B25,'Sintesi (CFI-TS)'!$C$30:$AE$57,27,FALSE)</f>
        <v>0</v>
      </c>
      <c r="LM25" s="319">
        <f>VLOOKUP($B25,'Sintesi (CFI-TS)'!$C$30:$AE$57,27,FALSE)</f>
        <v>0</v>
      </c>
      <c r="LN25" s="319">
        <f>VLOOKUP($B25,'Sintesi (CFI-TS)'!$C$30:$AE$57,27,FALSE)</f>
        <v>0</v>
      </c>
      <c r="LO25" s="319">
        <f>VLOOKUP($B25,'Sintesi (CFI-TS)'!$C$30:$AE$57,27,FALSE)</f>
        <v>0</v>
      </c>
      <c r="LP25" s="319">
        <f>VLOOKUP($B25,'Sintesi (CFI-TS)'!$C$30:$AE$57,27,FALSE)</f>
        <v>0</v>
      </c>
      <c r="LQ25" s="319">
        <f>VLOOKUP($B25,'Sintesi (CFI-TS)'!$C$30:$AE$57,27,FALSE)</f>
        <v>0</v>
      </c>
      <c r="LR25" s="319">
        <f>VLOOKUP($B25,'Sintesi (CFI-TS)'!$C$30:$AE$57,27,FALSE)</f>
        <v>0</v>
      </c>
      <c r="LS25" s="319"/>
      <c r="LT25" s="319"/>
      <c r="LU25" s="319"/>
      <c r="LV25" s="320">
        <v>0</v>
      </c>
      <c r="LW25" s="320">
        <v>0</v>
      </c>
      <c r="LX25" s="320">
        <v>0</v>
      </c>
      <c r="LY25" s="320">
        <v>0</v>
      </c>
      <c r="LZ25" s="320">
        <v>0</v>
      </c>
      <c r="MA25" s="320">
        <v>0</v>
      </c>
      <c r="MB25" s="320">
        <v>0</v>
      </c>
      <c r="MC25" s="320">
        <v>0</v>
      </c>
      <c r="MD25" s="320">
        <v>0</v>
      </c>
      <c r="ME25" s="320">
        <v>0</v>
      </c>
      <c r="MF25" s="320">
        <v>0</v>
      </c>
      <c r="MG25" s="320">
        <v>0</v>
      </c>
      <c r="MH25" s="320">
        <v>0</v>
      </c>
      <c r="MI25" s="320">
        <v>0</v>
      </c>
      <c r="MJ25" s="320">
        <v>0</v>
      </c>
      <c r="MK25" s="320">
        <v>0</v>
      </c>
      <c r="ML25" s="320">
        <v>0</v>
      </c>
      <c r="MM25" s="320">
        <v>0</v>
      </c>
      <c r="MN25" s="320">
        <v>0</v>
      </c>
      <c r="MO25" s="320">
        <v>0</v>
      </c>
      <c r="MP25" s="320">
        <v>0</v>
      </c>
      <c r="MQ25" s="320">
        <v>0</v>
      </c>
      <c r="MR25" s="320">
        <v>0</v>
      </c>
      <c r="MS25" s="320">
        <v>0</v>
      </c>
      <c r="MT25" s="320">
        <v>0</v>
      </c>
      <c r="MU25" s="320">
        <v>0</v>
      </c>
      <c r="MV25" s="320">
        <v>0</v>
      </c>
      <c r="MW25" s="320">
        <v>0</v>
      </c>
      <c r="MX25" s="320">
        <v>0</v>
      </c>
      <c r="MY25" s="320">
        <v>0</v>
      </c>
      <c r="MZ25" s="320">
        <v>0</v>
      </c>
      <c r="NA25" s="320">
        <v>0</v>
      </c>
      <c r="NB25" s="320">
        <v>0</v>
      </c>
      <c r="NC25" s="320">
        <v>0</v>
      </c>
      <c r="ND25" s="320">
        <v>0</v>
      </c>
      <c r="NE25" s="320">
        <v>0</v>
      </c>
      <c r="NF25" s="320">
        <v>0</v>
      </c>
      <c r="NG25" s="320">
        <v>0</v>
      </c>
      <c r="NH25" s="320">
        <v>0</v>
      </c>
      <c r="NI25" s="320">
        <v>0</v>
      </c>
      <c r="NJ25" s="320">
        <v>0</v>
      </c>
      <c r="NK25" s="320">
        <v>0</v>
      </c>
      <c r="NL25" s="320">
        <v>0</v>
      </c>
      <c r="NM25" s="320">
        <v>0</v>
      </c>
      <c r="NN25" s="320">
        <v>0</v>
      </c>
      <c r="NO25" s="320">
        <v>0</v>
      </c>
      <c r="NP25" s="320">
        <v>0</v>
      </c>
      <c r="NQ25" s="320">
        <v>0</v>
      </c>
      <c r="NR25" s="320">
        <v>0</v>
      </c>
      <c r="NS25" s="320">
        <v>0</v>
      </c>
      <c r="NT25" s="320">
        <v>0</v>
      </c>
      <c r="NU25" s="320">
        <v>0</v>
      </c>
      <c r="NV25" s="320">
        <v>0</v>
      </c>
      <c r="NW25" s="320">
        <v>0</v>
      </c>
      <c r="NX25" s="320">
        <v>0</v>
      </c>
      <c r="NY25" s="320">
        <v>0</v>
      </c>
      <c r="NZ25" s="320">
        <v>0</v>
      </c>
      <c r="OA25" s="320">
        <v>0</v>
      </c>
      <c r="OB25" s="320">
        <v>0</v>
      </c>
      <c r="OC25" s="320">
        <v>0</v>
      </c>
      <c r="OD25" s="320">
        <v>0</v>
      </c>
      <c r="OE25" s="320">
        <v>0</v>
      </c>
      <c r="OF25" s="320">
        <v>0</v>
      </c>
      <c r="OG25" s="320">
        <v>0</v>
      </c>
      <c r="OH25" s="320">
        <v>0</v>
      </c>
      <c r="OI25" s="320">
        <v>0</v>
      </c>
      <c r="OJ25" s="320">
        <v>0</v>
      </c>
      <c r="OK25" s="320">
        <v>0</v>
      </c>
      <c r="OL25" s="320">
        <v>0</v>
      </c>
      <c r="OM25" s="320">
        <v>0</v>
      </c>
      <c r="ON25" s="320">
        <v>0</v>
      </c>
      <c r="OO25" s="320">
        <v>0</v>
      </c>
      <c r="OP25" s="320">
        <f>VLOOKUP($B25,'Sintesi (CFI-TS)'!$C$30:$AE$57,26,FALSE)</f>
        <v>0</v>
      </c>
      <c r="OQ25" s="320">
        <f>VLOOKUP($B25,'Sintesi (CFI-TS)'!$C$30:$AE$57,26,FALSE)</f>
        <v>0</v>
      </c>
      <c r="OR25" s="320">
        <f>VLOOKUP($B25,'Sintesi (CFI-TS)'!$C$30:$AE$57,26,FALSE)</f>
        <v>0</v>
      </c>
      <c r="OS25" s="320">
        <f>VLOOKUP($B25,'Sintesi (CFI-TS)'!$C$30:$AE$57,26,FALSE)</f>
        <v>0</v>
      </c>
      <c r="OT25" s="320">
        <f>VLOOKUP($B25,'Sintesi (CFI-TS)'!$C$30:$AE$57,26,FALSE)</f>
        <v>0</v>
      </c>
      <c r="OU25" s="320">
        <f>VLOOKUP($B25,'Sintesi (CFI-TS)'!$C$30:$AE$57,26,FALSE)</f>
        <v>0</v>
      </c>
      <c r="OV25" s="320">
        <f>VLOOKUP($B25,'Sintesi (CFI-TS)'!$C$30:$AE$57,26,FALSE)</f>
        <v>0</v>
      </c>
      <c r="OW25" s="320">
        <f>VLOOKUP($B25,'Sintesi (CFI-TS)'!$C$30:$AE$57,26,FALSE)</f>
        <v>0</v>
      </c>
      <c r="OX25" s="320">
        <f>VLOOKUP($B25,'Sintesi (CFI-TS)'!$C$30:$AE$57,26,FALSE)</f>
        <v>0</v>
      </c>
      <c r="OY25" s="320">
        <f>VLOOKUP($B25,'Sintesi (CFI-TS)'!$C$30:$AE$57,26,FALSE)</f>
        <v>0</v>
      </c>
      <c r="OZ25" s="320">
        <f>VLOOKUP($B25,'Sintesi (CFI-TS)'!$C$30:$AE$57,26,FALSE)</f>
        <v>0</v>
      </c>
      <c r="PA25" s="320">
        <f>VLOOKUP($B25,'Sintesi (CFI-TS)'!$C$30:$AE$57,26,FALSE)</f>
        <v>0</v>
      </c>
      <c r="PB25" s="320">
        <f>VLOOKUP($B25,'Sintesi (CFI-TS)'!$C$30:$AE$57,26,FALSE)</f>
        <v>0</v>
      </c>
      <c r="PC25" s="320">
        <f>VLOOKUP($B25,'Sintesi (CFI-TS)'!$C$30:$AE$57,26,FALSE)</f>
        <v>0</v>
      </c>
      <c r="PD25" s="320">
        <f>VLOOKUP($B25,'Sintesi (CFI-TS)'!$C$30:$AE$57,26,FALSE)</f>
        <v>0</v>
      </c>
      <c r="PE25" s="320">
        <f>VLOOKUP($B25,'Sintesi (CFI-TS)'!$C$30:$AE$57,26,FALSE)</f>
        <v>0</v>
      </c>
      <c r="PF25" s="320">
        <f>VLOOKUP($B25,'Sintesi (CFI-TS)'!$C$30:$AE$57,26,FALSE)</f>
        <v>0</v>
      </c>
      <c r="PG25" s="320">
        <f>VLOOKUP($B25,'Sintesi (CFI-TS)'!$C$30:$AE$57,26,FALSE)</f>
        <v>0</v>
      </c>
      <c r="PH25" s="320">
        <f>VLOOKUP($B25,'Sintesi (CFI-TS)'!$C$30:$AE$57,26,FALSE)</f>
        <v>0</v>
      </c>
      <c r="PI25" s="320">
        <f>VLOOKUP($B25,'Sintesi (CFI-TS)'!$C$30:$AE$57,26,FALSE)</f>
        <v>0</v>
      </c>
      <c r="PJ25" s="320">
        <f>VLOOKUP($B25,'Sintesi (CFI-TS)'!$C$30:$AE$57,26,FALSE)</f>
        <v>0</v>
      </c>
      <c r="PK25" s="320">
        <f>VLOOKUP($B25,'Sintesi (CFI-TS)'!$C$30:$AE$57,26,FALSE)</f>
        <v>0</v>
      </c>
      <c r="PL25" s="320">
        <f>VLOOKUP($B25,'Sintesi (CFI-TS)'!$C$30:$AE$57,26,FALSE)</f>
        <v>0</v>
      </c>
      <c r="PM25" s="320">
        <f>VLOOKUP($B25,'Sintesi (CFI-TS)'!$C$30:$AE$57,26,FALSE)</f>
        <v>0</v>
      </c>
      <c r="PN25" s="320">
        <f>VLOOKUP($B25,'Sintesi (CFI-TS)'!$C$30:$AE$57,26,FALSE)</f>
        <v>0</v>
      </c>
      <c r="PO25" s="320">
        <f>VLOOKUP($B25,'Sintesi (CFI-TS)'!$C$30:$AE$57,26,FALSE)</f>
        <v>0</v>
      </c>
      <c r="PP25" s="320">
        <f>VLOOKUP($B25,'Sintesi (CFI-TS)'!$C$30:$AE$57,26,FALSE)</f>
        <v>0</v>
      </c>
      <c r="PQ25" s="320">
        <f>VLOOKUP($B25,'Sintesi (CFI-TS)'!$C$30:$AE$57,26,FALSE)</f>
        <v>0</v>
      </c>
      <c r="PR25" s="320">
        <f>VLOOKUP($B25,'Sintesi (CFI-TS)'!$C$30:$AE$57,26,FALSE)</f>
        <v>0</v>
      </c>
      <c r="PS25" s="320">
        <f>VLOOKUP($B25,'Sintesi (CFI-TS)'!$C$30:$AE$57,26,FALSE)</f>
        <v>0</v>
      </c>
      <c r="PT25" s="320">
        <f>VLOOKUP($B25,'Sintesi (CFI-TS)'!$C$30:$AE$57,26,FALSE)</f>
        <v>0</v>
      </c>
      <c r="PU25" s="320">
        <f>VLOOKUP($B25,'Sintesi (CFI-TS)'!$C$30:$AE$57,26,FALSE)</f>
        <v>0</v>
      </c>
      <c r="PV25" s="320"/>
      <c r="PW25" s="320"/>
      <c r="PX25" s="320"/>
      <c r="PY25" s="321">
        <v>0</v>
      </c>
      <c r="PZ25" s="321">
        <v>0</v>
      </c>
      <c r="QA25" s="321">
        <v>0</v>
      </c>
      <c r="QB25" s="321">
        <v>0</v>
      </c>
      <c r="QC25" s="321">
        <v>0</v>
      </c>
      <c r="QD25" s="321">
        <v>0</v>
      </c>
      <c r="QE25" s="321">
        <v>0</v>
      </c>
      <c r="QF25" s="321">
        <v>0</v>
      </c>
      <c r="QG25" s="321">
        <v>0</v>
      </c>
      <c r="QH25" s="321">
        <v>0</v>
      </c>
      <c r="QI25" s="321">
        <v>0</v>
      </c>
      <c r="QJ25" s="321">
        <v>0</v>
      </c>
      <c r="QK25" s="321">
        <v>0</v>
      </c>
      <c r="QL25" s="321">
        <v>0</v>
      </c>
      <c r="QM25" s="321">
        <v>0</v>
      </c>
      <c r="QN25" s="321">
        <v>0</v>
      </c>
      <c r="QO25" s="321">
        <v>0</v>
      </c>
      <c r="QP25" s="321">
        <v>0</v>
      </c>
      <c r="QQ25" s="321">
        <v>0</v>
      </c>
      <c r="QR25" s="321">
        <v>0</v>
      </c>
      <c r="QS25" s="321">
        <v>0</v>
      </c>
      <c r="QT25" s="321">
        <v>0</v>
      </c>
      <c r="QU25" s="321">
        <v>0</v>
      </c>
      <c r="QV25" s="321">
        <v>0</v>
      </c>
      <c r="QW25" s="321">
        <v>0</v>
      </c>
      <c r="QX25" s="321">
        <v>0</v>
      </c>
      <c r="QY25" s="321">
        <v>0</v>
      </c>
      <c r="QZ25" s="321">
        <v>0</v>
      </c>
      <c r="RA25" s="321">
        <v>0</v>
      </c>
      <c r="RB25" s="321">
        <v>0</v>
      </c>
      <c r="RC25" s="321">
        <v>0</v>
      </c>
      <c r="RD25" s="321">
        <v>0</v>
      </c>
      <c r="RE25" s="321">
        <v>0</v>
      </c>
      <c r="RF25" s="321">
        <v>0</v>
      </c>
      <c r="RG25" s="321">
        <v>0</v>
      </c>
      <c r="RH25" s="321">
        <v>0</v>
      </c>
      <c r="RI25" s="321">
        <v>0</v>
      </c>
      <c r="RJ25" s="321">
        <v>0</v>
      </c>
      <c r="RK25" s="321">
        <v>0</v>
      </c>
      <c r="RL25" s="321">
        <v>0</v>
      </c>
      <c r="RM25" s="321">
        <v>0</v>
      </c>
      <c r="RN25" s="321">
        <v>0</v>
      </c>
      <c r="RO25" s="321">
        <v>0</v>
      </c>
      <c r="RP25" s="321">
        <v>0</v>
      </c>
      <c r="RQ25" s="321">
        <v>0</v>
      </c>
      <c r="RR25" s="321">
        <v>0</v>
      </c>
      <c r="RS25" s="321">
        <v>0</v>
      </c>
      <c r="RT25" s="321">
        <v>0</v>
      </c>
      <c r="RU25" s="321">
        <v>0</v>
      </c>
      <c r="RV25" s="321">
        <v>0</v>
      </c>
      <c r="RW25" s="321">
        <v>0</v>
      </c>
      <c r="RX25" s="321">
        <v>0</v>
      </c>
      <c r="RY25" s="321">
        <v>0</v>
      </c>
      <c r="RZ25" s="321">
        <v>0</v>
      </c>
      <c r="SA25" s="321">
        <v>0</v>
      </c>
      <c r="SB25" s="321">
        <v>0</v>
      </c>
      <c r="SC25" s="321">
        <v>0</v>
      </c>
      <c r="SD25" s="321">
        <v>0</v>
      </c>
      <c r="SE25" s="321">
        <v>0</v>
      </c>
      <c r="SF25" s="321">
        <v>0</v>
      </c>
      <c r="SG25" s="321">
        <v>0</v>
      </c>
      <c r="SH25" s="321">
        <v>0</v>
      </c>
      <c r="SI25" s="321">
        <v>0</v>
      </c>
      <c r="SJ25" s="321">
        <v>0</v>
      </c>
      <c r="SK25" s="321">
        <v>0</v>
      </c>
      <c r="SL25" s="321">
        <v>0</v>
      </c>
      <c r="SM25" s="321">
        <v>0</v>
      </c>
      <c r="SN25" s="321">
        <v>0</v>
      </c>
      <c r="SO25" s="321">
        <v>0</v>
      </c>
      <c r="SP25" s="321">
        <v>0</v>
      </c>
      <c r="SQ25" s="321">
        <v>0</v>
      </c>
      <c r="SR25" s="321">
        <v>0</v>
      </c>
      <c r="SS25" s="321">
        <f>VLOOKUP($B25,'Sintesi (CFI-TS)'!$C$30:$AE$57,28,FALSE)</f>
        <v>0</v>
      </c>
      <c r="ST25" s="321">
        <f>VLOOKUP($B25,'Sintesi (CFI-TS)'!$C$30:$AE$57,28,FALSE)</f>
        <v>0</v>
      </c>
      <c r="SU25" s="321">
        <f>VLOOKUP($B25,'Sintesi (CFI-TS)'!$C$30:$AE$57,28,FALSE)</f>
        <v>0</v>
      </c>
      <c r="SV25" s="321">
        <f>VLOOKUP($B25,'Sintesi (CFI-TS)'!$C$30:$AE$57,28,FALSE)</f>
        <v>0</v>
      </c>
      <c r="SW25" s="321">
        <f>VLOOKUP($B25,'Sintesi (CFI-TS)'!$C$30:$AE$57,28,FALSE)</f>
        <v>0</v>
      </c>
      <c r="SX25" s="321">
        <f>VLOOKUP($B25,'Sintesi (CFI-TS)'!$C$30:$AE$57,28,FALSE)</f>
        <v>0</v>
      </c>
      <c r="SY25" s="321">
        <f>VLOOKUP($B25,'Sintesi (CFI-TS)'!$C$30:$AE$57,28,FALSE)</f>
        <v>0</v>
      </c>
      <c r="SZ25" s="321">
        <f>VLOOKUP($B25,'Sintesi (CFI-TS)'!$C$30:$AE$57,28,FALSE)</f>
        <v>0</v>
      </c>
      <c r="TA25" s="321">
        <f>VLOOKUP($B25,'Sintesi (CFI-TS)'!$C$30:$AE$57,28,FALSE)</f>
        <v>0</v>
      </c>
      <c r="TB25" s="321">
        <f>VLOOKUP($B25,'Sintesi (CFI-TS)'!$C$30:$AE$57,28,FALSE)</f>
        <v>0</v>
      </c>
      <c r="TC25" s="321">
        <f>VLOOKUP($B25,'Sintesi (CFI-TS)'!$C$30:$AE$57,28,FALSE)</f>
        <v>0</v>
      </c>
      <c r="TD25" s="321">
        <f>VLOOKUP($B25,'Sintesi (CFI-TS)'!$C$30:$AE$57,28,FALSE)</f>
        <v>0</v>
      </c>
      <c r="TE25" s="321">
        <f>VLOOKUP($B25,'Sintesi (CFI-TS)'!$C$30:$AE$57,28,FALSE)</f>
        <v>0</v>
      </c>
      <c r="TF25" s="321">
        <f>VLOOKUP($B25,'Sintesi (CFI-TS)'!$C$30:$AE$57,28,FALSE)</f>
        <v>0</v>
      </c>
      <c r="TG25" s="321">
        <f>VLOOKUP($B25,'Sintesi (CFI-TS)'!$C$30:$AE$57,28,FALSE)</f>
        <v>0</v>
      </c>
      <c r="TH25" s="321">
        <f>VLOOKUP($B25,'Sintesi (CFI-TS)'!$C$30:$AE$57,28,FALSE)</f>
        <v>0</v>
      </c>
      <c r="TI25" s="321">
        <f>VLOOKUP($B25,'Sintesi (CFI-TS)'!$C$30:$AE$57,28,FALSE)</f>
        <v>0</v>
      </c>
      <c r="TJ25" s="321">
        <f>VLOOKUP($B25,'Sintesi (CFI-TS)'!$C$30:$AE$57,28,FALSE)</f>
        <v>0</v>
      </c>
      <c r="TK25" s="321">
        <f>VLOOKUP($B25,'Sintesi (CFI-TS)'!$C$30:$AE$57,28,FALSE)</f>
        <v>0</v>
      </c>
      <c r="TL25" s="321">
        <f>VLOOKUP($B25,'Sintesi (CFI-TS)'!$C$30:$AE$57,28,FALSE)</f>
        <v>0</v>
      </c>
      <c r="TM25" s="321">
        <f>VLOOKUP($B25,'Sintesi (CFI-TS)'!$C$30:$AE$57,28,FALSE)</f>
        <v>0</v>
      </c>
      <c r="TN25" s="321">
        <f>VLOOKUP($B25,'Sintesi (CFI-TS)'!$C$30:$AE$57,28,FALSE)</f>
        <v>0</v>
      </c>
      <c r="TO25" s="321">
        <f>VLOOKUP($B25,'Sintesi (CFI-TS)'!$C$30:$AE$57,28,FALSE)</f>
        <v>0</v>
      </c>
      <c r="TP25" s="321">
        <f>VLOOKUP($B25,'Sintesi (CFI-TS)'!$C$30:$AE$57,28,FALSE)</f>
        <v>0</v>
      </c>
      <c r="TQ25" s="321">
        <f>VLOOKUP($B25,'Sintesi (CFI-TS)'!$C$30:$AE$57,28,FALSE)</f>
        <v>0</v>
      </c>
      <c r="TR25" s="321">
        <f>VLOOKUP($B25,'Sintesi (CFI-TS)'!$C$30:$AE$57,28,FALSE)</f>
        <v>0</v>
      </c>
      <c r="TS25" s="321">
        <f>VLOOKUP($B25,'Sintesi (CFI-TS)'!$C$30:$AE$57,28,FALSE)</f>
        <v>0</v>
      </c>
      <c r="TT25" s="321">
        <f>VLOOKUP($B25,'Sintesi (CFI-TS)'!$C$30:$AE$57,28,FALSE)</f>
        <v>0</v>
      </c>
      <c r="TU25" s="321">
        <f>VLOOKUP($B25,'Sintesi (CFI-TS)'!$C$30:$AE$57,28,FALSE)</f>
        <v>0</v>
      </c>
      <c r="TV25" s="321">
        <f>VLOOKUP($B25,'Sintesi (CFI-TS)'!$C$30:$AE$57,28,FALSE)</f>
        <v>0</v>
      </c>
      <c r="TW25" s="321">
        <f>VLOOKUP($B25,'Sintesi (CFI-TS)'!$C$30:$AE$57,28,FALSE)</f>
        <v>0</v>
      </c>
      <c r="TX25" s="321">
        <f>VLOOKUP($B25,'Sintesi (CFI-TS)'!$C$30:$AE$57,28,FALSE)</f>
        <v>0</v>
      </c>
      <c r="TY25" s="321"/>
      <c r="TZ25" s="321"/>
      <c r="UA25" s="321"/>
      <c r="UB25" s="322">
        <v>0</v>
      </c>
      <c r="UC25" s="322">
        <v>0</v>
      </c>
      <c r="UD25" s="322">
        <v>0</v>
      </c>
      <c r="UE25" s="322">
        <v>0</v>
      </c>
      <c r="UF25" s="322">
        <v>0</v>
      </c>
      <c r="UG25" s="322">
        <v>0</v>
      </c>
      <c r="UH25" s="322">
        <v>0</v>
      </c>
      <c r="UI25" s="322">
        <v>0</v>
      </c>
      <c r="UJ25" s="322">
        <v>0</v>
      </c>
      <c r="UK25" s="322">
        <v>0</v>
      </c>
      <c r="UL25" s="322">
        <v>0</v>
      </c>
      <c r="UM25" s="322">
        <v>0</v>
      </c>
      <c r="UN25" s="322">
        <v>0</v>
      </c>
      <c r="UO25" s="322">
        <v>0</v>
      </c>
      <c r="UP25" s="322">
        <v>0</v>
      </c>
      <c r="UQ25" s="322">
        <v>0</v>
      </c>
      <c r="UR25" s="322">
        <v>0</v>
      </c>
      <c r="US25" s="322">
        <v>0</v>
      </c>
      <c r="UT25" s="322">
        <v>0</v>
      </c>
      <c r="UU25" s="322">
        <v>0</v>
      </c>
      <c r="UV25" s="322">
        <v>0</v>
      </c>
      <c r="UW25" s="322">
        <v>0</v>
      </c>
      <c r="UX25" s="322">
        <v>0</v>
      </c>
      <c r="UY25" s="322">
        <v>0</v>
      </c>
      <c r="UZ25" s="322">
        <v>0</v>
      </c>
      <c r="VA25" s="322">
        <v>0</v>
      </c>
      <c r="VB25" s="322">
        <v>0</v>
      </c>
      <c r="VC25" s="322">
        <v>0</v>
      </c>
      <c r="VD25" s="322">
        <v>0</v>
      </c>
      <c r="VE25" s="322">
        <v>0</v>
      </c>
      <c r="VF25" s="322">
        <v>0</v>
      </c>
      <c r="VG25" s="322">
        <v>0</v>
      </c>
      <c r="VH25" s="322">
        <v>0</v>
      </c>
      <c r="VI25" s="322">
        <v>0</v>
      </c>
      <c r="VJ25" s="322">
        <v>0</v>
      </c>
      <c r="VK25" s="322">
        <v>0</v>
      </c>
      <c r="VL25" s="322">
        <v>0</v>
      </c>
      <c r="VM25" s="322">
        <v>0</v>
      </c>
      <c r="VN25" s="322">
        <v>0</v>
      </c>
      <c r="VO25" s="322">
        <v>0</v>
      </c>
      <c r="VP25" s="322">
        <v>0</v>
      </c>
      <c r="VQ25" s="322">
        <v>0</v>
      </c>
      <c r="VR25" s="322">
        <v>0</v>
      </c>
      <c r="VS25" s="322">
        <v>0</v>
      </c>
      <c r="VT25" s="322">
        <v>0</v>
      </c>
      <c r="VU25" s="322">
        <v>0</v>
      </c>
      <c r="VV25" s="322">
        <v>0</v>
      </c>
      <c r="VW25" s="322">
        <v>0</v>
      </c>
      <c r="VX25" s="322">
        <v>0</v>
      </c>
      <c r="VY25" s="322">
        <v>0</v>
      </c>
      <c r="VZ25" s="322">
        <v>0</v>
      </c>
      <c r="WA25" s="322">
        <v>0</v>
      </c>
      <c r="WB25" s="322">
        <v>0</v>
      </c>
      <c r="WC25" s="322">
        <v>0</v>
      </c>
      <c r="WD25" s="322">
        <v>0</v>
      </c>
      <c r="WE25" s="322">
        <v>0</v>
      </c>
      <c r="WF25" s="322">
        <v>0</v>
      </c>
      <c r="WG25" s="322">
        <v>0</v>
      </c>
      <c r="WH25" s="322">
        <v>0</v>
      </c>
      <c r="WI25" s="322">
        <v>0</v>
      </c>
      <c r="WJ25" s="322">
        <v>0</v>
      </c>
      <c r="WK25" s="322">
        <v>0</v>
      </c>
      <c r="WL25" s="322">
        <v>0</v>
      </c>
      <c r="WM25" s="322">
        <v>0</v>
      </c>
      <c r="WN25" s="322">
        <v>0</v>
      </c>
      <c r="WO25" s="322">
        <v>0</v>
      </c>
      <c r="WP25" s="322">
        <v>0</v>
      </c>
      <c r="WQ25" s="322">
        <v>0</v>
      </c>
      <c r="WR25" s="322">
        <v>0</v>
      </c>
      <c r="WS25" s="322">
        <v>0</v>
      </c>
      <c r="WT25" s="322">
        <v>0</v>
      </c>
      <c r="WU25" s="322">
        <v>0</v>
      </c>
      <c r="WV25" s="322">
        <f>VLOOKUP($B25,'Sintesi (CFI-TS)'!$C$30:$AE$57,29,FALSE)</f>
        <v>0</v>
      </c>
      <c r="WW25" s="322">
        <f>VLOOKUP($B25,'Sintesi (CFI-TS)'!$C$30:$AE$57,29,FALSE)</f>
        <v>0</v>
      </c>
      <c r="WX25" s="322">
        <f>VLOOKUP($B25,'Sintesi (CFI-TS)'!$C$30:$AE$57,29,FALSE)</f>
        <v>0</v>
      </c>
      <c r="WY25" s="322">
        <f>VLOOKUP($B25,'Sintesi (CFI-TS)'!$C$30:$AE$57,29,FALSE)</f>
        <v>0</v>
      </c>
      <c r="WZ25" s="322">
        <f>VLOOKUP($B25,'Sintesi (CFI-TS)'!$C$30:$AE$57,29,FALSE)</f>
        <v>0</v>
      </c>
      <c r="XA25" s="322">
        <f>VLOOKUP($B25,'Sintesi (CFI-TS)'!$C$30:$AE$57,29,FALSE)</f>
        <v>0</v>
      </c>
      <c r="XB25" s="322">
        <f>VLOOKUP($B25,'Sintesi (CFI-TS)'!$C$30:$AE$57,29,FALSE)</f>
        <v>0</v>
      </c>
      <c r="XC25" s="322">
        <f>VLOOKUP($B25,'Sintesi (CFI-TS)'!$C$30:$AE$57,29,FALSE)</f>
        <v>0</v>
      </c>
      <c r="XD25" s="322">
        <f>VLOOKUP($B25,'Sintesi (CFI-TS)'!$C$30:$AE$57,29,FALSE)</f>
        <v>0</v>
      </c>
      <c r="XE25" s="322">
        <f>VLOOKUP($B25,'Sintesi (CFI-TS)'!$C$30:$AE$57,29,FALSE)</f>
        <v>0</v>
      </c>
      <c r="XF25" s="322">
        <f>VLOOKUP($B25,'Sintesi (CFI-TS)'!$C$30:$AE$57,29,FALSE)</f>
        <v>0</v>
      </c>
      <c r="XG25" s="322">
        <f>VLOOKUP($B25,'Sintesi (CFI-TS)'!$C$30:$AE$57,29,FALSE)</f>
        <v>0</v>
      </c>
      <c r="XH25" s="322">
        <f>VLOOKUP($B25,'Sintesi (CFI-TS)'!$C$30:$AE$57,29,FALSE)</f>
        <v>0</v>
      </c>
      <c r="XI25" s="322">
        <f>VLOOKUP($B25,'Sintesi (CFI-TS)'!$C$30:$AE$57,29,FALSE)</f>
        <v>0</v>
      </c>
      <c r="XJ25" s="322">
        <f>VLOOKUP($B25,'Sintesi (CFI-TS)'!$C$30:$AE$57,29,FALSE)</f>
        <v>0</v>
      </c>
      <c r="XK25" s="322">
        <f>VLOOKUP($B25,'Sintesi (CFI-TS)'!$C$30:$AE$57,29,FALSE)</f>
        <v>0</v>
      </c>
      <c r="XL25" s="322">
        <f>VLOOKUP($B25,'Sintesi (CFI-TS)'!$C$30:$AE$57,29,FALSE)</f>
        <v>0</v>
      </c>
      <c r="XM25" s="322">
        <f>VLOOKUP($B25,'Sintesi (CFI-TS)'!$C$30:$AE$57,29,FALSE)</f>
        <v>0</v>
      </c>
      <c r="XN25" s="322">
        <f>VLOOKUP($B25,'Sintesi (CFI-TS)'!$C$30:$AE$57,29,FALSE)</f>
        <v>0</v>
      </c>
      <c r="XO25" s="322">
        <f>VLOOKUP($B25,'Sintesi (CFI-TS)'!$C$30:$AE$57,29,FALSE)</f>
        <v>0</v>
      </c>
      <c r="XP25" s="322">
        <f>VLOOKUP($B25,'Sintesi (CFI-TS)'!$C$30:$AE$57,29,FALSE)</f>
        <v>0</v>
      </c>
      <c r="XQ25" s="322">
        <f>VLOOKUP($B25,'Sintesi (CFI-TS)'!$C$30:$AE$57,29,FALSE)</f>
        <v>0</v>
      </c>
      <c r="XR25" s="322">
        <f>VLOOKUP($B25,'Sintesi (CFI-TS)'!$C$30:$AE$57,29,FALSE)</f>
        <v>0</v>
      </c>
      <c r="XS25" s="322">
        <f>VLOOKUP($B25,'Sintesi (CFI-TS)'!$C$30:$AE$57,29,FALSE)</f>
        <v>0</v>
      </c>
      <c r="XT25" s="322">
        <f>VLOOKUP($B25,'Sintesi (CFI-TS)'!$C$30:$AE$57,29,FALSE)</f>
        <v>0</v>
      </c>
      <c r="XU25" s="322">
        <f>VLOOKUP($B25,'Sintesi (CFI-TS)'!$C$30:$AE$57,29,FALSE)</f>
        <v>0</v>
      </c>
      <c r="XV25" s="322">
        <f>VLOOKUP($B25,'Sintesi (CFI-TS)'!$C$30:$AE$57,29,FALSE)</f>
        <v>0</v>
      </c>
      <c r="XW25" s="322">
        <f>VLOOKUP($B25,'Sintesi (CFI-TS)'!$C$30:$AE$57,29,FALSE)</f>
        <v>0</v>
      </c>
      <c r="XX25" s="322">
        <f>VLOOKUP($B25,'Sintesi (CFI-TS)'!$C$30:$AE$57,29,FALSE)</f>
        <v>0</v>
      </c>
      <c r="XY25" s="322">
        <f>VLOOKUP($B25,'Sintesi (CFI-TS)'!$C$30:$AE$57,29,FALSE)</f>
        <v>0</v>
      </c>
      <c r="XZ25" s="322">
        <f>VLOOKUP($B25,'Sintesi (CFI-TS)'!$C$30:$AE$57,29,FALSE)</f>
        <v>0</v>
      </c>
      <c r="YA25" s="322">
        <f>VLOOKUP($B25,'Sintesi (CFI-TS)'!$C$30:$AE$57,29,FALSE)</f>
        <v>0</v>
      </c>
      <c r="YB25" s="322"/>
      <c r="YC25" s="322"/>
      <c r="YD25" s="322"/>
      <c r="YE25" s="501">
        <v>0</v>
      </c>
      <c r="YF25" s="501">
        <v>0</v>
      </c>
      <c r="YG25" s="501">
        <v>0</v>
      </c>
      <c r="YH25" s="501">
        <v>0</v>
      </c>
      <c r="YI25" s="501">
        <v>0</v>
      </c>
      <c r="YJ25" s="501">
        <v>0</v>
      </c>
      <c r="YK25" s="501">
        <v>0</v>
      </c>
      <c r="YL25" s="501">
        <v>0</v>
      </c>
      <c r="YM25" s="501">
        <v>0</v>
      </c>
      <c r="YN25" s="501">
        <v>0</v>
      </c>
      <c r="YO25" s="501">
        <v>0</v>
      </c>
      <c r="YP25" s="501">
        <v>0</v>
      </c>
      <c r="YQ25" s="501">
        <v>0</v>
      </c>
      <c r="YR25" s="501">
        <v>0</v>
      </c>
      <c r="YS25" s="501">
        <v>0</v>
      </c>
      <c r="YT25" s="501">
        <v>0</v>
      </c>
      <c r="YU25" s="501">
        <v>0</v>
      </c>
      <c r="YV25" s="501">
        <v>0</v>
      </c>
      <c r="YW25" s="501">
        <v>0</v>
      </c>
      <c r="YX25" s="501">
        <v>0</v>
      </c>
      <c r="YY25" s="501">
        <v>0</v>
      </c>
      <c r="YZ25" s="501">
        <v>0</v>
      </c>
      <c r="ZA25" s="501">
        <v>0</v>
      </c>
      <c r="ZB25" s="501">
        <v>0</v>
      </c>
      <c r="ZC25" s="501">
        <v>0</v>
      </c>
      <c r="ZD25" s="501">
        <v>0</v>
      </c>
      <c r="ZE25" s="501">
        <v>0</v>
      </c>
      <c r="ZF25" s="501">
        <v>0</v>
      </c>
      <c r="ZG25" s="501">
        <v>0</v>
      </c>
      <c r="ZH25" s="501">
        <v>0</v>
      </c>
      <c r="ZI25" s="501">
        <v>0</v>
      </c>
      <c r="ZJ25" s="501">
        <v>0</v>
      </c>
      <c r="ZK25" s="501">
        <v>0</v>
      </c>
      <c r="ZL25" s="501">
        <v>0</v>
      </c>
      <c r="ZM25" s="501">
        <v>0</v>
      </c>
      <c r="ZN25" s="501">
        <v>0</v>
      </c>
      <c r="ZO25" s="501">
        <v>0</v>
      </c>
      <c r="ZP25" s="501">
        <v>0</v>
      </c>
      <c r="ZQ25" s="501">
        <v>0</v>
      </c>
      <c r="ZR25" s="501">
        <v>0</v>
      </c>
      <c r="ZS25" s="501">
        <v>0</v>
      </c>
      <c r="ZT25" s="501">
        <v>0</v>
      </c>
      <c r="ZU25" s="501">
        <v>0</v>
      </c>
      <c r="ZV25" s="501">
        <v>0</v>
      </c>
      <c r="ZW25" s="501">
        <v>0</v>
      </c>
      <c r="ZX25" s="501">
        <v>0</v>
      </c>
      <c r="ZY25" s="501">
        <v>0</v>
      </c>
      <c r="ZZ25" s="501">
        <v>0</v>
      </c>
      <c r="AAA25" s="501">
        <v>0</v>
      </c>
      <c r="AAB25" s="501">
        <v>0</v>
      </c>
      <c r="AAC25" s="501">
        <v>0</v>
      </c>
      <c r="AAD25" s="501">
        <v>0</v>
      </c>
      <c r="AAE25" s="501">
        <v>0</v>
      </c>
      <c r="AAF25" s="501">
        <v>0</v>
      </c>
      <c r="AAG25" s="501">
        <v>0</v>
      </c>
      <c r="AAH25" s="501">
        <v>0</v>
      </c>
      <c r="AAI25" s="501">
        <v>0</v>
      </c>
      <c r="AAJ25" s="501">
        <v>0</v>
      </c>
      <c r="AAK25" s="501">
        <v>0</v>
      </c>
      <c r="AAL25" s="501">
        <v>0</v>
      </c>
      <c r="AAM25" s="501">
        <v>0</v>
      </c>
      <c r="AAN25" s="501">
        <v>0</v>
      </c>
      <c r="AAO25" s="501">
        <v>0</v>
      </c>
      <c r="AAP25" s="501">
        <v>0</v>
      </c>
      <c r="AAQ25" s="501">
        <v>0</v>
      </c>
      <c r="AAR25" s="501">
        <v>0</v>
      </c>
      <c r="AAS25" s="501">
        <v>0</v>
      </c>
      <c r="AAT25" s="501">
        <v>0</v>
      </c>
      <c r="AAU25" s="501">
        <v>0</v>
      </c>
      <c r="AAV25" s="501">
        <v>0</v>
      </c>
      <c r="AAW25" s="501">
        <v>0</v>
      </c>
      <c r="AAX25" s="501">
        <v>0</v>
      </c>
      <c r="AAY25" s="501">
        <f>VLOOKUP($B25,'Sintesi (CFI-TS)'!$C$30:$AE$57,22,FALSE)</f>
        <v>0</v>
      </c>
      <c r="AAZ25" s="501">
        <f>VLOOKUP($B25,'Sintesi (CFI-TS)'!$C$30:$AE$57,22,FALSE)</f>
        <v>0</v>
      </c>
      <c r="ABA25" s="501">
        <f>VLOOKUP($B25,'Sintesi (CFI-TS)'!$C$30:$AE$57,22,FALSE)</f>
        <v>0</v>
      </c>
      <c r="ABB25" s="501">
        <f>VLOOKUP($B25,'Sintesi (CFI-TS)'!$C$30:$AE$57,22,FALSE)</f>
        <v>0</v>
      </c>
      <c r="ABC25" s="501">
        <f>VLOOKUP($B25,'Sintesi (CFI-TS)'!$C$30:$AE$57,22,FALSE)</f>
        <v>0</v>
      </c>
      <c r="ABD25" s="501">
        <f>VLOOKUP($B25,'Sintesi (CFI-TS)'!$C$30:$AE$57,22,FALSE)</f>
        <v>0</v>
      </c>
      <c r="ABE25" s="501">
        <f>VLOOKUP($B25,'Sintesi (CFI-TS)'!$C$30:$AE$57,22,FALSE)</f>
        <v>0</v>
      </c>
      <c r="ABF25" s="501">
        <f>VLOOKUP($B25,'Sintesi (CFI-TS)'!$C$30:$AE$57,22,FALSE)</f>
        <v>0</v>
      </c>
      <c r="ABG25" s="501">
        <f>VLOOKUP($B25,'Sintesi (CFI-TS)'!$C$30:$AE$57,22,FALSE)</f>
        <v>0</v>
      </c>
      <c r="ABH25" s="501">
        <f>VLOOKUP($B25,'Sintesi (CFI-TS)'!$C$30:$AE$57,22,FALSE)</f>
        <v>0</v>
      </c>
      <c r="ABI25" s="501">
        <f>VLOOKUP($B25,'Sintesi (CFI-TS)'!$C$30:$AE$57,22,FALSE)</f>
        <v>0</v>
      </c>
      <c r="ABJ25" s="501">
        <f>VLOOKUP($B25,'Sintesi (CFI-TS)'!$C$30:$AE$57,22,FALSE)</f>
        <v>0</v>
      </c>
      <c r="ABK25" s="501">
        <f>VLOOKUP($B25,'Sintesi (CFI-TS)'!$C$30:$AE$57,22,FALSE)</f>
        <v>0</v>
      </c>
      <c r="ABL25" s="501">
        <f>VLOOKUP($B25,'Sintesi (CFI-TS)'!$C$30:$AE$57,22,FALSE)</f>
        <v>0</v>
      </c>
      <c r="ABM25" s="501">
        <f>VLOOKUP($B25,'Sintesi (CFI-TS)'!$C$30:$AE$57,22,FALSE)</f>
        <v>0</v>
      </c>
      <c r="ABN25" s="501">
        <f>VLOOKUP($B25,'Sintesi (CFI-TS)'!$C$30:$AE$57,22,FALSE)</f>
        <v>0</v>
      </c>
      <c r="ABO25" s="501">
        <f>VLOOKUP($B25,'Sintesi (CFI-TS)'!$C$30:$AE$57,22,FALSE)</f>
        <v>0</v>
      </c>
      <c r="ABP25" s="501">
        <f>VLOOKUP($B25,'Sintesi (CFI-TS)'!$C$30:$AE$57,22,FALSE)</f>
        <v>0</v>
      </c>
      <c r="ABQ25" s="501">
        <f>VLOOKUP($B25,'Sintesi (CFI-TS)'!$C$30:$AE$57,22,FALSE)</f>
        <v>0</v>
      </c>
      <c r="ABR25" s="501">
        <f>VLOOKUP($B25,'Sintesi (CFI-TS)'!$C$30:$AE$57,22,FALSE)</f>
        <v>0</v>
      </c>
      <c r="ABS25" s="501">
        <f>VLOOKUP($B25,'Sintesi (CFI-TS)'!$C$30:$AE$57,22,FALSE)</f>
        <v>0</v>
      </c>
      <c r="ABT25" s="501">
        <f>VLOOKUP($B25,'Sintesi (CFI-TS)'!$C$30:$AE$57,22,FALSE)</f>
        <v>0</v>
      </c>
      <c r="ABU25" s="501">
        <f>VLOOKUP($B25,'Sintesi (CFI-TS)'!$C$30:$AE$57,22,FALSE)</f>
        <v>0</v>
      </c>
      <c r="ABV25" s="501">
        <f>VLOOKUP($B25,'Sintesi (CFI-TS)'!$C$30:$AE$57,22,FALSE)</f>
        <v>0</v>
      </c>
      <c r="ABW25" s="501">
        <f>VLOOKUP($B25,'Sintesi (CFI-TS)'!$C$30:$AE$57,22,FALSE)</f>
        <v>0</v>
      </c>
      <c r="ABX25" s="501">
        <f>VLOOKUP($B25,'Sintesi (CFI-TS)'!$C$30:$AE$57,22,FALSE)</f>
        <v>0</v>
      </c>
      <c r="ABY25" s="501">
        <f>VLOOKUP($B25,'Sintesi (CFI-TS)'!$C$30:$AE$57,22,FALSE)</f>
        <v>0</v>
      </c>
      <c r="ABZ25" s="501">
        <f>VLOOKUP($B25,'Sintesi (CFI-TS)'!$C$30:$AE$57,22,FALSE)</f>
        <v>0</v>
      </c>
      <c r="ACA25" s="501">
        <f>VLOOKUP($B25,'Sintesi (CFI-TS)'!$C$30:$AE$57,22,FALSE)</f>
        <v>0</v>
      </c>
      <c r="ACB25" s="501">
        <f>VLOOKUP($B25,'Sintesi (CFI-TS)'!$C$30:$AE$57,22,FALSE)</f>
        <v>0</v>
      </c>
      <c r="ACC25" s="501">
        <f>VLOOKUP($B25,'Sintesi (CFI-TS)'!$C$30:$AE$57,22,FALSE)</f>
        <v>0</v>
      </c>
      <c r="ACD25" s="501">
        <f>VLOOKUP($B25,'Sintesi (CFI-TS)'!$C$30:$AE$57,22,FALSE)</f>
        <v>0</v>
      </c>
      <c r="ACE25" s="501"/>
      <c r="ACF25" s="501"/>
      <c r="ACG25" s="501"/>
      <c r="ACH25" s="86"/>
      <c r="ACI25" s="88">
        <v>0</v>
      </c>
      <c r="ACJ25" s="87"/>
      <c r="ACK25" s="89"/>
      <c r="ACL25" s="177"/>
      <c r="ACM25" s="177"/>
      <c r="ACN25" s="177"/>
      <c r="ACO25" s="177"/>
      <c r="ACP25" s="177"/>
      <c r="ACQ25" s="177"/>
      <c r="ACR25" s="177"/>
      <c r="ACS25" s="80"/>
      <c r="ACT25" s="80"/>
      <c r="ACU25" s="80"/>
      <c r="ACV25" s="80"/>
      <c r="ACW25" s="80"/>
      <c r="ACX25" s="80"/>
      <c r="ACY25" s="80"/>
      <c r="ACZ25" s="80"/>
      <c r="ADA25" s="80"/>
      <c r="ADB25" s="80"/>
      <c r="ADC25" s="80"/>
      <c r="ADD25" s="80"/>
      <c r="ADE25" s="80"/>
      <c r="ADF25" s="80"/>
      <c r="ADG25" s="80"/>
      <c r="ADH25" s="80"/>
      <c r="ADI25" s="80"/>
      <c r="ADJ25" s="80"/>
      <c r="ADK25" s="80"/>
      <c r="ADL25" s="80"/>
      <c r="ADM25" s="80"/>
      <c r="ADN25" s="80"/>
      <c r="ADO25" s="80"/>
      <c r="ADP25" s="80"/>
      <c r="ADQ25" s="80"/>
      <c r="ADR25" s="80"/>
      <c r="ADS25" s="80"/>
      <c r="ADT25" s="80"/>
      <c r="ADU25" s="80"/>
      <c r="ADV25" s="80"/>
      <c r="ADW25" s="80"/>
      <c r="ADX25" s="80"/>
      <c r="ADY25" s="80"/>
      <c r="ADZ25" s="80"/>
      <c r="AEA25" s="80"/>
      <c r="AEB25" s="80"/>
      <c r="AEC25" s="80"/>
      <c r="AED25" s="80"/>
      <c r="AEE25" s="80"/>
      <c r="AEF25" s="80"/>
      <c r="AEG25" s="80"/>
      <c r="AEH25" s="80"/>
      <c r="AEI25" s="80"/>
      <c r="AEJ25" s="80"/>
      <c r="AEK25" s="80"/>
      <c r="AEL25" s="80"/>
      <c r="AEM25" s="80"/>
      <c r="AEN25" s="80"/>
      <c r="AEO25" s="80"/>
      <c r="AEP25" s="80"/>
      <c r="AEQ25" s="80"/>
      <c r="AER25" s="80"/>
      <c r="AES25" s="80"/>
      <c r="AET25" s="80"/>
      <c r="AEU25" s="80"/>
      <c r="AEV25" s="80"/>
      <c r="AEW25" s="80"/>
      <c r="AEX25" s="80"/>
      <c r="AEY25" s="80"/>
      <c r="AEZ25" s="80"/>
      <c r="AFA25" s="80"/>
      <c r="AFB25" s="80"/>
      <c r="AFC25" s="80"/>
      <c r="AFD25" s="80"/>
      <c r="AFE25" s="80"/>
      <c r="AFF25" s="80"/>
      <c r="AFG25" s="80"/>
      <c r="AFH25" s="80"/>
      <c r="AFI25" s="80"/>
      <c r="AFJ25" s="80"/>
      <c r="AFK25" s="80"/>
      <c r="AFL25" s="80"/>
      <c r="AFM25" s="80"/>
      <c r="AFN25" s="80"/>
      <c r="AFO25" s="80"/>
      <c r="AFP25" s="80"/>
      <c r="AFQ25" s="80"/>
      <c r="AFR25" s="80"/>
      <c r="AFS25" s="80"/>
      <c r="AFT25" s="80"/>
      <c r="AFU25" s="80"/>
      <c r="AFV25" s="80"/>
      <c r="AFW25" s="80"/>
      <c r="AFX25" s="80"/>
      <c r="AFY25" s="80"/>
      <c r="AFZ25" s="80"/>
      <c r="AGA25" s="80"/>
      <c r="AGB25" s="80"/>
      <c r="AGC25" s="80"/>
      <c r="AGD25" s="80"/>
      <c r="AGE25" s="80"/>
      <c r="AGF25" s="80"/>
      <c r="AGG25" s="80"/>
      <c r="AGH25" s="80"/>
      <c r="AGI25" s="80"/>
      <c r="AGJ25" s="80"/>
      <c r="AGK25" s="80"/>
      <c r="AGL25" s="80"/>
      <c r="AGM25" s="80"/>
    </row>
    <row r="26" spans="1:871" s="104" customFormat="1">
      <c r="A26" s="74" t="str">
        <f>IF('Sintesi (CA)'!B51&lt;&gt;"",'Sintesi (CA)'!B51,"")</f>
        <v/>
      </c>
      <c r="B26" s="145" t="str">
        <f>IF('Sintesi (CA)'!C51&lt;&gt;"",'Sintesi (CA)'!C51,"")</f>
        <v/>
      </c>
      <c r="C26" s="74" t="str">
        <f>IF('Sintesi (CA)'!N51&lt;&gt;"",'Sintesi (CA)'!N51,"")</f>
        <v/>
      </c>
      <c r="D26" s="75">
        <f>'Sintesi (CFI-TS)'!W50</f>
        <v>0</v>
      </c>
      <c r="E26" s="75">
        <f>'Sintesi (CFI-TS)'!X50</f>
        <v>0</v>
      </c>
      <c r="F26" s="75">
        <f>'Sintesi (CFI-TS)'!Y50</f>
        <v>0</v>
      </c>
      <c r="G26" s="175">
        <v>1</v>
      </c>
      <c r="H26" s="77"/>
      <c r="I26" s="183"/>
      <c r="J26" s="78">
        <f t="shared" si="123"/>
        <v>0</v>
      </c>
      <c r="K26" s="78">
        <v>0</v>
      </c>
      <c r="L26" s="79">
        <f t="shared" si="124"/>
        <v>0</v>
      </c>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80"/>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318">
        <v>0</v>
      </c>
      <c r="DQ26" s="318">
        <v>0</v>
      </c>
      <c r="DR26" s="318">
        <v>0</v>
      </c>
      <c r="DS26" s="318">
        <v>0</v>
      </c>
      <c r="DT26" s="318">
        <v>0</v>
      </c>
      <c r="DU26" s="318">
        <v>0</v>
      </c>
      <c r="DV26" s="318">
        <v>0</v>
      </c>
      <c r="DW26" s="318">
        <v>0</v>
      </c>
      <c r="DX26" s="318">
        <v>0</v>
      </c>
      <c r="DY26" s="318">
        <v>0</v>
      </c>
      <c r="DZ26" s="318">
        <v>0</v>
      </c>
      <c r="EA26" s="318">
        <v>0</v>
      </c>
      <c r="EB26" s="318">
        <v>0</v>
      </c>
      <c r="EC26" s="318">
        <v>0</v>
      </c>
      <c r="ED26" s="318">
        <v>0</v>
      </c>
      <c r="EE26" s="318">
        <v>0</v>
      </c>
      <c r="EF26" s="318">
        <v>0</v>
      </c>
      <c r="EG26" s="318">
        <v>0</v>
      </c>
      <c r="EH26" s="318">
        <v>0</v>
      </c>
      <c r="EI26" s="318">
        <v>0</v>
      </c>
      <c r="EJ26" s="318">
        <v>0</v>
      </c>
      <c r="EK26" s="318">
        <v>0</v>
      </c>
      <c r="EL26" s="318">
        <v>0</v>
      </c>
      <c r="EM26" s="318">
        <v>0</v>
      </c>
      <c r="EN26" s="318">
        <v>0</v>
      </c>
      <c r="EO26" s="318">
        <v>0</v>
      </c>
      <c r="EP26" s="318">
        <v>0</v>
      </c>
      <c r="EQ26" s="318">
        <v>0</v>
      </c>
      <c r="ER26" s="318">
        <v>0</v>
      </c>
      <c r="ES26" s="318">
        <v>0</v>
      </c>
      <c r="ET26" s="318">
        <v>0</v>
      </c>
      <c r="EU26" s="318">
        <v>0</v>
      </c>
      <c r="EV26" s="318">
        <v>0</v>
      </c>
      <c r="EW26" s="318">
        <v>0</v>
      </c>
      <c r="EX26" s="318">
        <v>0</v>
      </c>
      <c r="EY26" s="318">
        <v>0</v>
      </c>
      <c r="EZ26" s="318">
        <v>0</v>
      </c>
      <c r="FA26" s="318">
        <v>0</v>
      </c>
      <c r="FB26" s="318">
        <v>0</v>
      </c>
      <c r="FC26" s="318">
        <v>0</v>
      </c>
      <c r="FD26" s="318">
        <v>0</v>
      </c>
      <c r="FE26" s="318">
        <v>0</v>
      </c>
      <c r="FF26" s="318">
        <v>0</v>
      </c>
      <c r="FG26" s="318">
        <v>0</v>
      </c>
      <c r="FH26" s="318">
        <v>0</v>
      </c>
      <c r="FI26" s="318">
        <v>0</v>
      </c>
      <c r="FJ26" s="318">
        <v>0</v>
      </c>
      <c r="FK26" s="318">
        <v>0</v>
      </c>
      <c r="FL26" s="318">
        <v>0</v>
      </c>
      <c r="FM26" s="318">
        <v>0</v>
      </c>
      <c r="FN26" s="318">
        <v>0</v>
      </c>
      <c r="FO26" s="318">
        <v>0</v>
      </c>
      <c r="FP26" s="318">
        <v>0</v>
      </c>
      <c r="FQ26" s="318">
        <v>0</v>
      </c>
      <c r="FR26" s="318">
        <v>0</v>
      </c>
      <c r="FS26" s="318">
        <v>0</v>
      </c>
      <c r="FT26" s="318">
        <v>0</v>
      </c>
      <c r="FU26" s="318">
        <v>0</v>
      </c>
      <c r="FV26" s="318">
        <v>0</v>
      </c>
      <c r="FW26" s="318">
        <v>0</v>
      </c>
      <c r="FX26" s="318">
        <v>0</v>
      </c>
      <c r="FY26" s="318">
        <v>0</v>
      </c>
      <c r="FZ26" s="318">
        <v>0</v>
      </c>
      <c r="GA26" s="318">
        <v>0</v>
      </c>
      <c r="GB26" s="318">
        <v>0</v>
      </c>
      <c r="GC26" s="318">
        <v>0</v>
      </c>
      <c r="GD26" s="318">
        <v>0</v>
      </c>
      <c r="GE26" s="318">
        <v>0</v>
      </c>
      <c r="GF26" s="318">
        <v>0</v>
      </c>
      <c r="GG26" s="318">
        <v>0</v>
      </c>
      <c r="GH26" s="318">
        <v>0</v>
      </c>
      <c r="GI26" s="318">
        <v>0</v>
      </c>
      <c r="GJ26" s="318">
        <f>VLOOKUP($B26,'Sintesi (CFI-TS)'!$C$30:$AE$57,25,FALSE)</f>
        <v>0</v>
      </c>
      <c r="GK26" s="318">
        <f>VLOOKUP($B26,'Sintesi (CFI-TS)'!$C$30:$AE$57,25,FALSE)</f>
        <v>0</v>
      </c>
      <c r="GL26" s="318">
        <f>VLOOKUP($B26,'Sintesi (CFI-TS)'!$C$30:$AE$57,25,FALSE)</f>
        <v>0</v>
      </c>
      <c r="GM26" s="318">
        <f>VLOOKUP($B26,'Sintesi (CFI-TS)'!$C$30:$AE$57,25,FALSE)</f>
        <v>0</v>
      </c>
      <c r="GN26" s="318">
        <f>VLOOKUP($B26,'Sintesi (CFI-TS)'!$C$30:$AE$57,25,FALSE)</f>
        <v>0</v>
      </c>
      <c r="GO26" s="318">
        <f>VLOOKUP($B26,'Sintesi (CFI-TS)'!$C$30:$AE$57,25,FALSE)</f>
        <v>0</v>
      </c>
      <c r="GP26" s="318">
        <f>VLOOKUP($B26,'Sintesi (CFI-TS)'!$C$30:$AE$57,25,FALSE)</f>
        <v>0</v>
      </c>
      <c r="GQ26" s="318">
        <f>VLOOKUP($B26,'Sintesi (CFI-TS)'!$C$30:$AE$57,25,FALSE)</f>
        <v>0</v>
      </c>
      <c r="GR26" s="318">
        <f>VLOOKUP($B26,'Sintesi (CFI-TS)'!$C$30:$AE$57,25,FALSE)</f>
        <v>0</v>
      </c>
      <c r="GS26" s="318">
        <f>VLOOKUP($B26,'Sintesi (CFI-TS)'!$C$30:$AE$57,25,FALSE)</f>
        <v>0</v>
      </c>
      <c r="GT26" s="318">
        <f>VLOOKUP($B26,'Sintesi (CFI-TS)'!$C$30:$AE$57,25,FALSE)</f>
        <v>0</v>
      </c>
      <c r="GU26" s="318">
        <f>VLOOKUP($B26,'Sintesi (CFI-TS)'!$C$30:$AE$57,25,FALSE)</f>
        <v>0</v>
      </c>
      <c r="GV26" s="318">
        <f>VLOOKUP($B26,'Sintesi (CFI-TS)'!$C$30:$AE$57,25,FALSE)</f>
        <v>0</v>
      </c>
      <c r="GW26" s="318">
        <f>VLOOKUP($B26,'Sintesi (CFI-TS)'!$C$30:$AE$57,25,FALSE)</f>
        <v>0</v>
      </c>
      <c r="GX26" s="318">
        <f>VLOOKUP($B26,'Sintesi (CFI-TS)'!$C$30:$AE$57,25,FALSE)</f>
        <v>0</v>
      </c>
      <c r="GY26" s="318">
        <f>VLOOKUP($B26,'Sintesi (CFI-TS)'!$C$30:$AE$57,25,FALSE)</f>
        <v>0</v>
      </c>
      <c r="GZ26" s="318">
        <f>VLOOKUP($B26,'Sintesi (CFI-TS)'!$C$30:$AE$57,25,FALSE)</f>
        <v>0</v>
      </c>
      <c r="HA26" s="318">
        <f>VLOOKUP($B26,'Sintesi (CFI-TS)'!$C$30:$AE$57,25,FALSE)</f>
        <v>0</v>
      </c>
      <c r="HB26" s="318">
        <f>VLOOKUP($B26,'Sintesi (CFI-TS)'!$C$30:$AE$57,25,FALSE)</f>
        <v>0</v>
      </c>
      <c r="HC26" s="318">
        <f>VLOOKUP($B26,'Sintesi (CFI-TS)'!$C$30:$AE$57,25,FALSE)</f>
        <v>0</v>
      </c>
      <c r="HD26" s="318">
        <f>VLOOKUP($B26,'Sintesi (CFI-TS)'!$C$30:$AE$57,25,FALSE)</f>
        <v>0</v>
      </c>
      <c r="HE26" s="318">
        <f>VLOOKUP($B26,'Sintesi (CFI-TS)'!$C$30:$AE$57,25,FALSE)</f>
        <v>0</v>
      </c>
      <c r="HF26" s="318">
        <f>VLOOKUP($B26,'Sintesi (CFI-TS)'!$C$30:$AE$57,25,FALSE)</f>
        <v>0</v>
      </c>
      <c r="HG26" s="318">
        <f>VLOOKUP($B26,'Sintesi (CFI-TS)'!$C$30:$AE$57,25,FALSE)</f>
        <v>0</v>
      </c>
      <c r="HH26" s="318">
        <f>VLOOKUP($B26,'Sintesi (CFI-TS)'!$C$30:$AE$57,25,FALSE)</f>
        <v>0</v>
      </c>
      <c r="HI26" s="318">
        <f>VLOOKUP($B26,'Sintesi (CFI-TS)'!$C$30:$AE$57,25,FALSE)</f>
        <v>0</v>
      </c>
      <c r="HJ26" s="318">
        <f>VLOOKUP($B26,'Sintesi (CFI-TS)'!$C$30:$AE$57,25,FALSE)</f>
        <v>0</v>
      </c>
      <c r="HK26" s="318">
        <f>VLOOKUP($B26,'Sintesi (CFI-TS)'!$C$30:$AE$57,25,FALSE)</f>
        <v>0</v>
      </c>
      <c r="HL26" s="318">
        <f>VLOOKUP($B26,'Sintesi (CFI-TS)'!$C$30:$AE$57,25,FALSE)</f>
        <v>0</v>
      </c>
      <c r="HM26" s="318">
        <f>VLOOKUP($B26,'Sintesi (CFI-TS)'!$C$30:$AE$57,25,FALSE)</f>
        <v>0</v>
      </c>
      <c r="HN26" s="318">
        <f>VLOOKUP($B26,'Sintesi (CFI-TS)'!$C$30:$AE$57,25,FALSE)</f>
        <v>0</v>
      </c>
      <c r="HO26" s="318">
        <f>VLOOKUP($B26,'Sintesi (CFI-TS)'!$C$30:$AE$57,25,FALSE)</f>
        <v>0</v>
      </c>
      <c r="HP26" s="318"/>
      <c r="HQ26" s="318"/>
      <c r="HR26" s="318"/>
      <c r="HS26" s="319">
        <v>0</v>
      </c>
      <c r="HT26" s="319">
        <v>0</v>
      </c>
      <c r="HU26" s="319">
        <v>0</v>
      </c>
      <c r="HV26" s="319">
        <v>0</v>
      </c>
      <c r="HW26" s="319">
        <v>0</v>
      </c>
      <c r="HX26" s="319">
        <v>0</v>
      </c>
      <c r="HY26" s="319">
        <v>0</v>
      </c>
      <c r="HZ26" s="319">
        <v>0</v>
      </c>
      <c r="IA26" s="319">
        <v>0</v>
      </c>
      <c r="IB26" s="319">
        <v>0</v>
      </c>
      <c r="IC26" s="319">
        <v>0</v>
      </c>
      <c r="ID26" s="319">
        <v>0</v>
      </c>
      <c r="IE26" s="319">
        <v>0</v>
      </c>
      <c r="IF26" s="319">
        <v>0</v>
      </c>
      <c r="IG26" s="319">
        <v>0</v>
      </c>
      <c r="IH26" s="319">
        <v>0</v>
      </c>
      <c r="II26" s="319">
        <v>0</v>
      </c>
      <c r="IJ26" s="319">
        <v>0</v>
      </c>
      <c r="IK26" s="319">
        <v>0</v>
      </c>
      <c r="IL26" s="319">
        <v>0</v>
      </c>
      <c r="IM26" s="319">
        <v>0</v>
      </c>
      <c r="IN26" s="319">
        <v>0</v>
      </c>
      <c r="IO26" s="319">
        <v>0</v>
      </c>
      <c r="IP26" s="319">
        <v>0</v>
      </c>
      <c r="IQ26" s="319">
        <v>0</v>
      </c>
      <c r="IR26" s="319">
        <v>0</v>
      </c>
      <c r="IS26" s="319">
        <v>0</v>
      </c>
      <c r="IT26" s="319">
        <v>0</v>
      </c>
      <c r="IU26" s="319">
        <v>0</v>
      </c>
      <c r="IV26" s="319">
        <v>0</v>
      </c>
      <c r="IW26" s="319">
        <v>0</v>
      </c>
      <c r="IX26" s="319">
        <v>0</v>
      </c>
      <c r="IY26" s="319">
        <v>0</v>
      </c>
      <c r="IZ26" s="319">
        <v>0</v>
      </c>
      <c r="JA26" s="319">
        <v>0</v>
      </c>
      <c r="JB26" s="319">
        <v>0</v>
      </c>
      <c r="JC26" s="319">
        <v>0</v>
      </c>
      <c r="JD26" s="319">
        <v>0</v>
      </c>
      <c r="JE26" s="319">
        <v>0</v>
      </c>
      <c r="JF26" s="319">
        <v>0</v>
      </c>
      <c r="JG26" s="319">
        <v>0</v>
      </c>
      <c r="JH26" s="319">
        <v>0</v>
      </c>
      <c r="JI26" s="319">
        <v>0</v>
      </c>
      <c r="JJ26" s="319">
        <v>0</v>
      </c>
      <c r="JK26" s="319">
        <v>0</v>
      </c>
      <c r="JL26" s="319">
        <v>0</v>
      </c>
      <c r="JM26" s="319">
        <v>0</v>
      </c>
      <c r="JN26" s="319">
        <v>0</v>
      </c>
      <c r="JO26" s="319">
        <v>0</v>
      </c>
      <c r="JP26" s="319">
        <v>0</v>
      </c>
      <c r="JQ26" s="319">
        <v>0</v>
      </c>
      <c r="JR26" s="319">
        <v>0</v>
      </c>
      <c r="JS26" s="319">
        <v>0</v>
      </c>
      <c r="JT26" s="319">
        <v>0</v>
      </c>
      <c r="JU26" s="319">
        <v>0</v>
      </c>
      <c r="JV26" s="319">
        <v>0</v>
      </c>
      <c r="JW26" s="319">
        <v>0</v>
      </c>
      <c r="JX26" s="319">
        <v>0</v>
      </c>
      <c r="JY26" s="319">
        <v>0</v>
      </c>
      <c r="JZ26" s="319">
        <v>0</v>
      </c>
      <c r="KA26" s="319">
        <v>0</v>
      </c>
      <c r="KB26" s="319">
        <v>0</v>
      </c>
      <c r="KC26" s="319">
        <v>0</v>
      </c>
      <c r="KD26" s="319">
        <v>0</v>
      </c>
      <c r="KE26" s="319">
        <v>0</v>
      </c>
      <c r="KF26" s="319">
        <v>0</v>
      </c>
      <c r="KG26" s="319">
        <v>0</v>
      </c>
      <c r="KH26" s="319">
        <v>0</v>
      </c>
      <c r="KI26" s="319">
        <v>0</v>
      </c>
      <c r="KJ26" s="319">
        <v>0</v>
      </c>
      <c r="KK26" s="319">
        <v>0</v>
      </c>
      <c r="KL26" s="319">
        <v>0</v>
      </c>
      <c r="KM26" s="319">
        <f>VLOOKUP($B26,'Sintesi (CFI-TS)'!$C$30:$AE$57,27,FALSE)</f>
        <v>0</v>
      </c>
      <c r="KN26" s="319">
        <f>VLOOKUP($B26,'Sintesi (CFI-TS)'!$C$30:$AE$57,27,FALSE)</f>
        <v>0</v>
      </c>
      <c r="KO26" s="319">
        <f>VLOOKUP($B26,'Sintesi (CFI-TS)'!$C$30:$AE$57,27,FALSE)</f>
        <v>0</v>
      </c>
      <c r="KP26" s="319">
        <f>VLOOKUP($B26,'Sintesi (CFI-TS)'!$C$30:$AE$57,27,FALSE)</f>
        <v>0</v>
      </c>
      <c r="KQ26" s="319">
        <f>VLOOKUP($B26,'Sintesi (CFI-TS)'!$C$30:$AE$57,27,FALSE)</f>
        <v>0</v>
      </c>
      <c r="KR26" s="319">
        <f>VLOOKUP($B26,'Sintesi (CFI-TS)'!$C$30:$AE$57,27,FALSE)</f>
        <v>0</v>
      </c>
      <c r="KS26" s="319">
        <f>VLOOKUP($B26,'Sintesi (CFI-TS)'!$C$30:$AE$57,27,FALSE)</f>
        <v>0</v>
      </c>
      <c r="KT26" s="319">
        <f>VLOOKUP($B26,'Sintesi (CFI-TS)'!$C$30:$AE$57,27,FALSE)</f>
        <v>0</v>
      </c>
      <c r="KU26" s="319">
        <f>VLOOKUP($B26,'Sintesi (CFI-TS)'!$C$30:$AE$57,27,FALSE)</f>
        <v>0</v>
      </c>
      <c r="KV26" s="319">
        <f>VLOOKUP($B26,'Sintesi (CFI-TS)'!$C$30:$AE$57,27,FALSE)</f>
        <v>0</v>
      </c>
      <c r="KW26" s="319">
        <f>VLOOKUP($B26,'Sintesi (CFI-TS)'!$C$30:$AE$57,27,FALSE)</f>
        <v>0</v>
      </c>
      <c r="KX26" s="319">
        <f>VLOOKUP($B26,'Sintesi (CFI-TS)'!$C$30:$AE$57,27,FALSE)</f>
        <v>0</v>
      </c>
      <c r="KY26" s="319">
        <f>VLOOKUP($B26,'Sintesi (CFI-TS)'!$C$30:$AE$57,27,FALSE)</f>
        <v>0</v>
      </c>
      <c r="KZ26" s="319">
        <f>VLOOKUP($B26,'Sintesi (CFI-TS)'!$C$30:$AE$57,27,FALSE)</f>
        <v>0</v>
      </c>
      <c r="LA26" s="319">
        <f>VLOOKUP($B26,'Sintesi (CFI-TS)'!$C$30:$AE$57,27,FALSE)</f>
        <v>0</v>
      </c>
      <c r="LB26" s="319">
        <f>VLOOKUP($B26,'Sintesi (CFI-TS)'!$C$30:$AE$57,27,FALSE)</f>
        <v>0</v>
      </c>
      <c r="LC26" s="319">
        <f>VLOOKUP($B26,'Sintesi (CFI-TS)'!$C$30:$AE$57,27,FALSE)</f>
        <v>0</v>
      </c>
      <c r="LD26" s="319">
        <f>VLOOKUP($B26,'Sintesi (CFI-TS)'!$C$30:$AE$57,27,FALSE)</f>
        <v>0</v>
      </c>
      <c r="LE26" s="319">
        <f>VLOOKUP($B26,'Sintesi (CFI-TS)'!$C$30:$AE$57,27,FALSE)</f>
        <v>0</v>
      </c>
      <c r="LF26" s="319">
        <f>VLOOKUP($B26,'Sintesi (CFI-TS)'!$C$30:$AE$57,27,FALSE)</f>
        <v>0</v>
      </c>
      <c r="LG26" s="319">
        <f>VLOOKUP($B26,'Sintesi (CFI-TS)'!$C$30:$AE$57,27,FALSE)</f>
        <v>0</v>
      </c>
      <c r="LH26" s="319">
        <f>VLOOKUP($B26,'Sintesi (CFI-TS)'!$C$30:$AE$57,27,FALSE)</f>
        <v>0</v>
      </c>
      <c r="LI26" s="319">
        <f>VLOOKUP($B26,'Sintesi (CFI-TS)'!$C$30:$AE$57,27,FALSE)</f>
        <v>0</v>
      </c>
      <c r="LJ26" s="319">
        <f>VLOOKUP($B26,'Sintesi (CFI-TS)'!$C$30:$AE$57,27,FALSE)</f>
        <v>0</v>
      </c>
      <c r="LK26" s="319">
        <f>VLOOKUP($B26,'Sintesi (CFI-TS)'!$C$30:$AE$57,27,FALSE)</f>
        <v>0</v>
      </c>
      <c r="LL26" s="319">
        <f>VLOOKUP($B26,'Sintesi (CFI-TS)'!$C$30:$AE$57,27,FALSE)</f>
        <v>0</v>
      </c>
      <c r="LM26" s="319">
        <f>VLOOKUP($B26,'Sintesi (CFI-TS)'!$C$30:$AE$57,27,FALSE)</f>
        <v>0</v>
      </c>
      <c r="LN26" s="319">
        <f>VLOOKUP($B26,'Sintesi (CFI-TS)'!$C$30:$AE$57,27,FALSE)</f>
        <v>0</v>
      </c>
      <c r="LO26" s="319">
        <f>VLOOKUP($B26,'Sintesi (CFI-TS)'!$C$30:$AE$57,27,FALSE)</f>
        <v>0</v>
      </c>
      <c r="LP26" s="319">
        <f>VLOOKUP($B26,'Sintesi (CFI-TS)'!$C$30:$AE$57,27,FALSE)</f>
        <v>0</v>
      </c>
      <c r="LQ26" s="319">
        <f>VLOOKUP($B26,'Sintesi (CFI-TS)'!$C$30:$AE$57,27,FALSE)</f>
        <v>0</v>
      </c>
      <c r="LR26" s="319">
        <f>VLOOKUP($B26,'Sintesi (CFI-TS)'!$C$30:$AE$57,27,FALSE)</f>
        <v>0</v>
      </c>
      <c r="LS26" s="319"/>
      <c r="LT26" s="319"/>
      <c r="LU26" s="319"/>
      <c r="LV26" s="320">
        <v>0</v>
      </c>
      <c r="LW26" s="320">
        <v>0</v>
      </c>
      <c r="LX26" s="320">
        <v>0</v>
      </c>
      <c r="LY26" s="320">
        <v>0</v>
      </c>
      <c r="LZ26" s="320">
        <v>0</v>
      </c>
      <c r="MA26" s="320">
        <v>0</v>
      </c>
      <c r="MB26" s="320">
        <v>0</v>
      </c>
      <c r="MC26" s="320">
        <v>0</v>
      </c>
      <c r="MD26" s="320">
        <v>0</v>
      </c>
      <c r="ME26" s="320">
        <v>0</v>
      </c>
      <c r="MF26" s="320">
        <v>0</v>
      </c>
      <c r="MG26" s="320">
        <v>0</v>
      </c>
      <c r="MH26" s="320">
        <v>0</v>
      </c>
      <c r="MI26" s="320">
        <v>0</v>
      </c>
      <c r="MJ26" s="320">
        <v>0</v>
      </c>
      <c r="MK26" s="320">
        <v>0</v>
      </c>
      <c r="ML26" s="320">
        <v>0</v>
      </c>
      <c r="MM26" s="320">
        <v>0</v>
      </c>
      <c r="MN26" s="320">
        <v>0</v>
      </c>
      <c r="MO26" s="320">
        <v>0</v>
      </c>
      <c r="MP26" s="320">
        <v>0</v>
      </c>
      <c r="MQ26" s="320">
        <v>0</v>
      </c>
      <c r="MR26" s="320">
        <v>0</v>
      </c>
      <c r="MS26" s="320">
        <v>0</v>
      </c>
      <c r="MT26" s="320">
        <v>0</v>
      </c>
      <c r="MU26" s="320">
        <v>0</v>
      </c>
      <c r="MV26" s="320">
        <v>0</v>
      </c>
      <c r="MW26" s="320">
        <v>0</v>
      </c>
      <c r="MX26" s="320">
        <v>0</v>
      </c>
      <c r="MY26" s="320">
        <v>0</v>
      </c>
      <c r="MZ26" s="320">
        <v>0</v>
      </c>
      <c r="NA26" s="320">
        <v>0</v>
      </c>
      <c r="NB26" s="320">
        <v>0</v>
      </c>
      <c r="NC26" s="320">
        <v>0</v>
      </c>
      <c r="ND26" s="320">
        <v>0</v>
      </c>
      <c r="NE26" s="320">
        <v>0</v>
      </c>
      <c r="NF26" s="320">
        <v>0</v>
      </c>
      <c r="NG26" s="320">
        <v>0</v>
      </c>
      <c r="NH26" s="320">
        <v>0</v>
      </c>
      <c r="NI26" s="320">
        <v>0</v>
      </c>
      <c r="NJ26" s="320">
        <v>0</v>
      </c>
      <c r="NK26" s="320">
        <v>0</v>
      </c>
      <c r="NL26" s="320">
        <v>0</v>
      </c>
      <c r="NM26" s="320">
        <v>0</v>
      </c>
      <c r="NN26" s="320">
        <v>0</v>
      </c>
      <c r="NO26" s="320">
        <v>0</v>
      </c>
      <c r="NP26" s="320">
        <v>0</v>
      </c>
      <c r="NQ26" s="320">
        <v>0</v>
      </c>
      <c r="NR26" s="320">
        <v>0</v>
      </c>
      <c r="NS26" s="320">
        <v>0</v>
      </c>
      <c r="NT26" s="320">
        <v>0</v>
      </c>
      <c r="NU26" s="320">
        <v>0</v>
      </c>
      <c r="NV26" s="320">
        <v>0</v>
      </c>
      <c r="NW26" s="320">
        <v>0</v>
      </c>
      <c r="NX26" s="320">
        <v>0</v>
      </c>
      <c r="NY26" s="320">
        <v>0</v>
      </c>
      <c r="NZ26" s="320">
        <v>0</v>
      </c>
      <c r="OA26" s="320">
        <v>0</v>
      </c>
      <c r="OB26" s="320">
        <v>0</v>
      </c>
      <c r="OC26" s="320">
        <v>0</v>
      </c>
      <c r="OD26" s="320">
        <v>0</v>
      </c>
      <c r="OE26" s="320">
        <v>0</v>
      </c>
      <c r="OF26" s="320">
        <v>0</v>
      </c>
      <c r="OG26" s="320">
        <v>0</v>
      </c>
      <c r="OH26" s="320">
        <v>0</v>
      </c>
      <c r="OI26" s="320">
        <v>0</v>
      </c>
      <c r="OJ26" s="320">
        <v>0</v>
      </c>
      <c r="OK26" s="320">
        <v>0</v>
      </c>
      <c r="OL26" s="320">
        <v>0</v>
      </c>
      <c r="OM26" s="320">
        <v>0</v>
      </c>
      <c r="ON26" s="320">
        <v>0</v>
      </c>
      <c r="OO26" s="320">
        <v>0</v>
      </c>
      <c r="OP26" s="320">
        <f>VLOOKUP($B26,'Sintesi (CFI-TS)'!$C$30:$AE$57,26,FALSE)</f>
        <v>0</v>
      </c>
      <c r="OQ26" s="320">
        <f>VLOOKUP($B26,'Sintesi (CFI-TS)'!$C$30:$AE$57,26,FALSE)</f>
        <v>0</v>
      </c>
      <c r="OR26" s="320">
        <f>VLOOKUP($B26,'Sintesi (CFI-TS)'!$C$30:$AE$57,26,FALSE)</f>
        <v>0</v>
      </c>
      <c r="OS26" s="320">
        <f>VLOOKUP($B26,'Sintesi (CFI-TS)'!$C$30:$AE$57,26,FALSE)</f>
        <v>0</v>
      </c>
      <c r="OT26" s="320">
        <f>VLOOKUP($B26,'Sintesi (CFI-TS)'!$C$30:$AE$57,26,FALSE)</f>
        <v>0</v>
      </c>
      <c r="OU26" s="320">
        <f>VLOOKUP($B26,'Sintesi (CFI-TS)'!$C$30:$AE$57,26,FALSE)</f>
        <v>0</v>
      </c>
      <c r="OV26" s="320">
        <f>VLOOKUP($B26,'Sintesi (CFI-TS)'!$C$30:$AE$57,26,FALSE)</f>
        <v>0</v>
      </c>
      <c r="OW26" s="320">
        <f>VLOOKUP($B26,'Sintesi (CFI-TS)'!$C$30:$AE$57,26,FALSE)</f>
        <v>0</v>
      </c>
      <c r="OX26" s="320">
        <f>VLOOKUP($B26,'Sintesi (CFI-TS)'!$C$30:$AE$57,26,FALSE)</f>
        <v>0</v>
      </c>
      <c r="OY26" s="320">
        <f>VLOOKUP($B26,'Sintesi (CFI-TS)'!$C$30:$AE$57,26,FALSE)</f>
        <v>0</v>
      </c>
      <c r="OZ26" s="320">
        <f>VLOOKUP($B26,'Sintesi (CFI-TS)'!$C$30:$AE$57,26,FALSE)</f>
        <v>0</v>
      </c>
      <c r="PA26" s="320">
        <f>VLOOKUP($B26,'Sintesi (CFI-TS)'!$C$30:$AE$57,26,FALSE)</f>
        <v>0</v>
      </c>
      <c r="PB26" s="320">
        <f>VLOOKUP($B26,'Sintesi (CFI-TS)'!$C$30:$AE$57,26,FALSE)</f>
        <v>0</v>
      </c>
      <c r="PC26" s="320">
        <f>VLOOKUP($B26,'Sintesi (CFI-TS)'!$C$30:$AE$57,26,FALSE)</f>
        <v>0</v>
      </c>
      <c r="PD26" s="320">
        <f>VLOOKUP($B26,'Sintesi (CFI-TS)'!$C$30:$AE$57,26,FALSE)</f>
        <v>0</v>
      </c>
      <c r="PE26" s="320">
        <f>VLOOKUP($B26,'Sintesi (CFI-TS)'!$C$30:$AE$57,26,FALSE)</f>
        <v>0</v>
      </c>
      <c r="PF26" s="320">
        <f>VLOOKUP($B26,'Sintesi (CFI-TS)'!$C$30:$AE$57,26,FALSE)</f>
        <v>0</v>
      </c>
      <c r="PG26" s="320">
        <f>VLOOKUP($B26,'Sintesi (CFI-TS)'!$C$30:$AE$57,26,FALSE)</f>
        <v>0</v>
      </c>
      <c r="PH26" s="320">
        <f>VLOOKUP($B26,'Sintesi (CFI-TS)'!$C$30:$AE$57,26,FALSE)</f>
        <v>0</v>
      </c>
      <c r="PI26" s="320">
        <f>VLOOKUP($B26,'Sintesi (CFI-TS)'!$C$30:$AE$57,26,FALSE)</f>
        <v>0</v>
      </c>
      <c r="PJ26" s="320">
        <f>VLOOKUP($B26,'Sintesi (CFI-TS)'!$C$30:$AE$57,26,FALSE)</f>
        <v>0</v>
      </c>
      <c r="PK26" s="320">
        <f>VLOOKUP($B26,'Sintesi (CFI-TS)'!$C$30:$AE$57,26,FALSE)</f>
        <v>0</v>
      </c>
      <c r="PL26" s="320">
        <f>VLOOKUP($B26,'Sintesi (CFI-TS)'!$C$30:$AE$57,26,FALSE)</f>
        <v>0</v>
      </c>
      <c r="PM26" s="320">
        <f>VLOOKUP($B26,'Sintesi (CFI-TS)'!$C$30:$AE$57,26,FALSE)</f>
        <v>0</v>
      </c>
      <c r="PN26" s="320">
        <f>VLOOKUP($B26,'Sintesi (CFI-TS)'!$C$30:$AE$57,26,FALSE)</f>
        <v>0</v>
      </c>
      <c r="PO26" s="320">
        <f>VLOOKUP($B26,'Sintesi (CFI-TS)'!$C$30:$AE$57,26,FALSE)</f>
        <v>0</v>
      </c>
      <c r="PP26" s="320">
        <f>VLOOKUP($B26,'Sintesi (CFI-TS)'!$C$30:$AE$57,26,FALSE)</f>
        <v>0</v>
      </c>
      <c r="PQ26" s="320">
        <f>VLOOKUP($B26,'Sintesi (CFI-TS)'!$C$30:$AE$57,26,FALSE)</f>
        <v>0</v>
      </c>
      <c r="PR26" s="320">
        <f>VLOOKUP($B26,'Sintesi (CFI-TS)'!$C$30:$AE$57,26,FALSE)</f>
        <v>0</v>
      </c>
      <c r="PS26" s="320">
        <f>VLOOKUP($B26,'Sintesi (CFI-TS)'!$C$30:$AE$57,26,FALSE)</f>
        <v>0</v>
      </c>
      <c r="PT26" s="320">
        <f>VLOOKUP($B26,'Sintesi (CFI-TS)'!$C$30:$AE$57,26,FALSE)</f>
        <v>0</v>
      </c>
      <c r="PU26" s="320">
        <f>VLOOKUP($B26,'Sintesi (CFI-TS)'!$C$30:$AE$57,26,FALSE)</f>
        <v>0</v>
      </c>
      <c r="PV26" s="320"/>
      <c r="PW26" s="320"/>
      <c r="PX26" s="320"/>
      <c r="PY26" s="321">
        <v>0</v>
      </c>
      <c r="PZ26" s="321">
        <v>0</v>
      </c>
      <c r="QA26" s="321">
        <v>0</v>
      </c>
      <c r="QB26" s="321">
        <v>0</v>
      </c>
      <c r="QC26" s="321">
        <v>0</v>
      </c>
      <c r="QD26" s="321">
        <v>0</v>
      </c>
      <c r="QE26" s="321">
        <v>0</v>
      </c>
      <c r="QF26" s="321">
        <v>0</v>
      </c>
      <c r="QG26" s="321">
        <v>0</v>
      </c>
      <c r="QH26" s="321">
        <v>0</v>
      </c>
      <c r="QI26" s="321">
        <v>0</v>
      </c>
      <c r="QJ26" s="321">
        <v>0</v>
      </c>
      <c r="QK26" s="321">
        <v>0</v>
      </c>
      <c r="QL26" s="321">
        <v>0</v>
      </c>
      <c r="QM26" s="321">
        <v>0</v>
      </c>
      <c r="QN26" s="321">
        <v>0</v>
      </c>
      <c r="QO26" s="321">
        <v>0</v>
      </c>
      <c r="QP26" s="321">
        <v>0</v>
      </c>
      <c r="QQ26" s="321">
        <v>0</v>
      </c>
      <c r="QR26" s="321">
        <v>0</v>
      </c>
      <c r="QS26" s="321">
        <v>0</v>
      </c>
      <c r="QT26" s="321">
        <v>0</v>
      </c>
      <c r="QU26" s="321">
        <v>0</v>
      </c>
      <c r="QV26" s="321">
        <v>0</v>
      </c>
      <c r="QW26" s="321">
        <v>0</v>
      </c>
      <c r="QX26" s="321">
        <v>0</v>
      </c>
      <c r="QY26" s="321">
        <v>0</v>
      </c>
      <c r="QZ26" s="321">
        <v>0</v>
      </c>
      <c r="RA26" s="321">
        <v>0</v>
      </c>
      <c r="RB26" s="321">
        <v>0</v>
      </c>
      <c r="RC26" s="321">
        <v>0</v>
      </c>
      <c r="RD26" s="321">
        <v>0</v>
      </c>
      <c r="RE26" s="321">
        <v>0</v>
      </c>
      <c r="RF26" s="321">
        <v>0</v>
      </c>
      <c r="RG26" s="321">
        <v>0</v>
      </c>
      <c r="RH26" s="321">
        <v>0</v>
      </c>
      <c r="RI26" s="321">
        <v>0</v>
      </c>
      <c r="RJ26" s="321">
        <v>0</v>
      </c>
      <c r="RK26" s="321">
        <v>0</v>
      </c>
      <c r="RL26" s="321">
        <v>0</v>
      </c>
      <c r="RM26" s="321">
        <v>0</v>
      </c>
      <c r="RN26" s="321">
        <v>0</v>
      </c>
      <c r="RO26" s="321">
        <v>0</v>
      </c>
      <c r="RP26" s="321">
        <v>0</v>
      </c>
      <c r="RQ26" s="321">
        <v>0</v>
      </c>
      <c r="RR26" s="321">
        <v>0</v>
      </c>
      <c r="RS26" s="321">
        <v>0</v>
      </c>
      <c r="RT26" s="321">
        <v>0</v>
      </c>
      <c r="RU26" s="321">
        <v>0</v>
      </c>
      <c r="RV26" s="321">
        <v>0</v>
      </c>
      <c r="RW26" s="321">
        <v>0</v>
      </c>
      <c r="RX26" s="321">
        <v>0</v>
      </c>
      <c r="RY26" s="321">
        <v>0</v>
      </c>
      <c r="RZ26" s="321">
        <v>0</v>
      </c>
      <c r="SA26" s="321">
        <v>0</v>
      </c>
      <c r="SB26" s="321">
        <v>0</v>
      </c>
      <c r="SC26" s="321">
        <v>0</v>
      </c>
      <c r="SD26" s="321">
        <v>0</v>
      </c>
      <c r="SE26" s="321">
        <v>0</v>
      </c>
      <c r="SF26" s="321">
        <v>0</v>
      </c>
      <c r="SG26" s="321">
        <v>0</v>
      </c>
      <c r="SH26" s="321">
        <v>0</v>
      </c>
      <c r="SI26" s="321">
        <v>0</v>
      </c>
      <c r="SJ26" s="321">
        <v>0</v>
      </c>
      <c r="SK26" s="321">
        <v>0</v>
      </c>
      <c r="SL26" s="321">
        <v>0</v>
      </c>
      <c r="SM26" s="321">
        <v>0</v>
      </c>
      <c r="SN26" s="321">
        <v>0</v>
      </c>
      <c r="SO26" s="321">
        <v>0</v>
      </c>
      <c r="SP26" s="321">
        <v>0</v>
      </c>
      <c r="SQ26" s="321">
        <v>0</v>
      </c>
      <c r="SR26" s="321">
        <v>0</v>
      </c>
      <c r="SS26" s="321">
        <f>VLOOKUP($B26,'Sintesi (CFI-TS)'!$C$30:$AE$57,28,FALSE)</f>
        <v>0</v>
      </c>
      <c r="ST26" s="321">
        <f>VLOOKUP($B26,'Sintesi (CFI-TS)'!$C$30:$AE$57,28,FALSE)</f>
        <v>0</v>
      </c>
      <c r="SU26" s="321">
        <f>VLOOKUP($B26,'Sintesi (CFI-TS)'!$C$30:$AE$57,28,FALSE)</f>
        <v>0</v>
      </c>
      <c r="SV26" s="321">
        <f>VLOOKUP($B26,'Sintesi (CFI-TS)'!$C$30:$AE$57,28,FALSE)</f>
        <v>0</v>
      </c>
      <c r="SW26" s="321">
        <f>VLOOKUP($B26,'Sintesi (CFI-TS)'!$C$30:$AE$57,28,FALSE)</f>
        <v>0</v>
      </c>
      <c r="SX26" s="321">
        <f>VLOOKUP($B26,'Sintesi (CFI-TS)'!$C$30:$AE$57,28,FALSE)</f>
        <v>0</v>
      </c>
      <c r="SY26" s="321">
        <f>VLOOKUP($B26,'Sintesi (CFI-TS)'!$C$30:$AE$57,28,FALSE)</f>
        <v>0</v>
      </c>
      <c r="SZ26" s="321">
        <f>VLOOKUP($B26,'Sintesi (CFI-TS)'!$C$30:$AE$57,28,FALSE)</f>
        <v>0</v>
      </c>
      <c r="TA26" s="321">
        <f>VLOOKUP($B26,'Sintesi (CFI-TS)'!$C$30:$AE$57,28,FALSE)</f>
        <v>0</v>
      </c>
      <c r="TB26" s="321">
        <f>VLOOKUP($B26,'Sintesi (CFI-TS)'!$C$30:$AE$57,28,FALSE)</f>
        <v>0</v>
      </c>
      <c r="TC26" s="321">
        <f>VLOOKUP($B26,'Sintesi (CFI-TS)'!$C$30:$AE$57,28,FALSE)</f>
        <v>0</v>
      </c>
      <c r="TD26" s="321">
        <f>VLOOKUP($B26,'Sintesi (CFI-TS)'!$C$30:$AE$57,28,FALSE)</f>
        <v>0</v>
      </c>
      <c r="TE26" s="321">
        <f>VLOOKUP($B26,'Sintesi (CFI-TS)'!$C$30:$AE$57,28,FALSE)</f>
        <v>0</v>
      </c>
      <c r="TF26" s="321">
        <f>VLOOKUP($B26,'Sintesi (CFI-TS)'!$C$30:$AE$57,28,FALSE)</f>
        <v>0</v>
      </c>
      <c r="TG26" s="321">
        <f>VLOOKUP($B26,'Sintesi (CFI-TS)'!$C$30:$AE$57,28,FALSE)</f>
        <v>0</v>
      </c>
      <c r="TH26" s="321">
        <f>VLOOKUP($B26,'Sintesi (CFI-TS)'!$C$30:$AE$57,28,FALSE)</f>
        <v>0</v>
      </c>
      <c r="TI26" s="321">
        <f>VLOOKUP($B26,'Sintesi (CFI-TS)'!$C$30:$AE$57,28,FALSE)</f>
        <v>0</v>
      </c>
      <c r="TJ26" s="321">
        <f>VLOOKUP($B26,'Sintesi (CFI-TS)'!$C$30:$AE$57,28,FALSE)</f>
        <v>0</v>
      </c>
      <c r="TK26" s="321">
        <f>VLOOKUP($B26,'Sintesi (CFI-TS)'!$C$30:$AE$57,28,FALSE)</f>
        <v>0</v>
      </c>
      <c r="TL26" s="321">
        <f>VLOOKUP($B26,'Sintesi (CFI-TS)'!$C$30:$AE$57,28,FALSE)</f>
        <v>0</v>
      </c>
      <c r="TM26" s="321">
        <f>VLOOKUP($B26,'Sintesi (CFI-TS)'!$C$30:$AE$57,28,FALSE)</f>
        <v>0</v>
      </c>
      <c r="TN26" s="321">
        <f>VLOOKUP($B26,'Sintesi (CFI-TS)'!$C$30:$AE$57,28,FALSE)</f>
        <v>0</v>
      </c>
      <c r="TO26" s="321">
        <f>VLOOKUP($B26,'Sintesi (CFI-TS)'!$C$30:$AE$57,28,FALSE)</f>
        <v>0</v>
      </c>
      <c r="TP26" s="321">
        <f>VLOOKUP($B26,'Sintesi (CFI-TS)'!$C$30:$AE$57,28,FALSE)</f>
        <v>0</v>
      </c>
      <c r="TQ26" s="321">
        <f>VLOOKUP($B26,'Sintesi (CFI-TS)'!$C$30:$AE$57,28,FALSE)</f>
        <v>0</v>
      </c>
      <c r="TR26" s="321">
        <f>VLOOKUP($B26,'Sintesi (CFI-TS)'!$C$30:$AE$57,28,FALSE)</f>
        <v>0</v>
      </c>
      <c r="TS26" s="321">
        <f>VLOOKUP($B26,'Sintesi (CFI-TS)'!$C$30:$AE$57,28,FALSE)</f>
        <v>0</v>
      </c>
      <c r="TT26" s="321">
        <f>VLOOKUP($B26,'Sintesi (CFI-TS)'!$C$30:$AE$57,28,FALSE)</f>
        <v>0</v>
      </c>
      <c r="TU26" s="321">
        <f>VLOOKUP($B26,'Sintesi (CFI-TS)'!$C$30:$AE$57,28,FALSE)</f>
        <v>0</v>
      </c>
      <c r="TV26" s="321">
        <f>VLOOKUP($B26,'Sintesi (CFI-TS)'!$C$30:$AE$57,28,FALSE)</f>
        <v>0</v>
      </c>
      <c r="TW26" s="321">
        <f>VLOOKUP($B26,'Sintesi (CFI-TS)'!$C$30:$AE$57,28,FALSE)</f>
        <v>0</v>
      </c>
      <c r="TX26" s="321">
        <f>VLOOKUP($B26,'Sintesi (CFI-TS)'!$C$30:$AE$57,28,FALSE)</f>
        <v>0</v>
      </c>
      <c r="TY26" s="321"/>
      <c r="TZ26" s="321"/>
      <c r="UA26" s="321"/>
      <c r="UB26" s="322">
        <v>0</v>
      </c>
      <c r="UC26" s="322">
        <v>0</v>
      </c>
      <c r="UD26" s="322">
        <v>0</v>
      </c>
      <c r="UE26" s="322">
        <v>0</v>
      </c>
      <c r="UF26" s="322">
        <v>0</v>
      </c>
      <c r="UG26" s="322">
        <v>0</v>
      </c>
      <c r="UH26" s="322">
        <v>0</v>
      </c>
      <c r="UI26" s="322">
        <v>0</v>
      </c>
      <c r="UJ26" s="322">
        <v>0</v>
      </c>
      <c r="UK26" s="322">
        <v>0</v>
      </c>
      <c r="UL26" s="322">
        <v>0</v>
      </c>
      <c r="UM26" s="322">
        <v>0</v>
      </c>
      <c r="UN26" s="322">
        <v>0</v>
      </c>
      <c r="UO26" s="322">
        <v>0</v>
      </c>
      <c r="UP26" s="322">
        <v>0</v>
      </c>
      <c r="UQ26" s="322">
        <v>0</v>
      </c>
      <c r="UR26" s="322">
        <v>0</v>
      </c>
      <c r="US26" s="322">
        <v>0</v>
      </c>
      <c r="UT26" s="322">
        <v>0</v>
      </c>
      <c r="UU26" s="322">
        <v>0</v>
      </c>
      <c r="UV26" s="322">
        <v>0</v>
      </c>
      <c r="UW26" s="322">
        <v>0</v>
      </c>
      <c r="UX26" s="322">
        <v>0</v>
      </c>
      <c r="UY26" s="322">
        <v>0</v>
      </c>
      <c r="UZ26" s="322">
        <v>0</v>
      </c>
      <c r="VA26" s="322">
        <v>0</v>
      </c>
      <c r="VB26" s="322">
        <v>0</v>
      </c>
      <c r="VC26" s="322">
        <v>0</v>
      </c>
      <c r="VD26" s="322">
        <v>0</v>
      </c>
      <c r="VE26" s="322">
        <v>0</v>
      </c>
      <c r="VF26" s="322">
        <v>0</v>
      </c>
      <c r="VG26" s="322">
        <v>0</v>
      </c>
      <c r="VH26" s="322">
        <v>0</v>
      </c>
      <c r="VI26" s="322">
        <v>0</v>
      </c>
      <c r="VJ26" s="322">
        <v>0</v>
      </c>
      <c r="VK26" s="322">
        <v>0</v>
      </c>
      <c r="VL26" s="322">
        <v>0</v>
      </c>
      <c r="VM26" s="322">
        <v>0</v>
      </c>
      <c r="VN26" s="322">
        <v>0</v>
      </c>
      <c r="VO26" s="322">
        <v>0</v>
      </c>
      <c r="VP26" s="322">
        <v>0</v>
      </c>
      <c r="VQ26" s="322">
        <v>0</v>
      </c>
      <c r="VR26" s="322">
        <v>0</v>
      </c>
      <c r="VS26" s="322">
        <v>0</v>
      </c>
      <c r="VT26" s="322">
        <v>0</v>
      </c>
      <c r="VU26" s="322">
        <v>0</v>
      </c>
      <c r="VV26" s="322">
        <v>0</v>
      </c>
      <c r="VW26" s="322">
        <v>0</v>
      </c>
      <c r="VX26" s="322">
        <v>0</v>
      </c>
      <c r="VY26" s="322">
        <v>0</v>
      </c>
      <c r="VZ26" s="322">
        <v>0</v>
      </c>
      <c r="WA26" s="322">
        <v>0</v>
      </c>
      <c r="WB26" s="322">
        <v>0</v>
      </c>
      <c r="WC26" s="322">
        <v>0</v>
      </c>
      <c r="WD26" s="322">
        <v>0</v>
      </c>
      <c r="WE26" s="322">
        <v>0</v>
      </c>
      <c r="WF26" s="322">
        <v>0</v>
      </c>
      <c r="WG26" s="322">
        <v>0</v>
      </c>
      <c r="WH26" s="322">
        <v>0</v>
      </c>
      <c r="WI26" s="322">
        <v>0</v>
      </c>
      <c r="WJ26" s="322">
        <v>0</v>
      </c>
      <c r="WK26" s="322">
        <v>0</v>
      </c>
      <c r="WL26" s="322">
        <v>0</v>
      </c>
      <c r="WM26" s="322">
        <v>0</v>
      </c>
      <c r="WN26" s="322">
        <v>0</v>
      </c>
      <c r="WO26" s="322">
        <v>0</v>
      </c>
      <c r="WP26" s="322">
        <v>0</v>
      </c>
      <c r="WQ26" s="322">
        <v>0</v>
      </c>
      <c r="WR26" s="322">
        <v>0</v>
      </c>
      <c r="WS26" s="322">
        <v>0</v>
      </c>
      <c r="WT26" s="322">
        <v>0</v>
      </c>
      <c r="WU26" s="322">
        <v>0</v>
      </c>
      <c r="WV26" s="322">
        <f>VLOOKUP($B26,'Sintesi (CFI-TS)'!$C$30:$AE$57,29,FALSE)</f>
        <v>0</v>
      </c>
      <c r="WW26" s="322">
        <f>VLOOKUP($B26,'Sintesi (CFI-TS)'!$C$30:$AE$57,29,FALSE)</f>
        <v>0</v>
      </c>
      <c r="WX26" s="322">
        <f>VLOOKUP($B26,'Sintesi (CFI-TS)'!$C$30:$AE$57,29,FALSE)</f>
        <v>0</v>
      </c>
      <c r="WY26" s="322">
        <f>VLOOKUP($B26,'Sintesi (CFI-TS)'!$C$30:$AE$57,29,FALSE)</f>
        <v>0</v>
      </c>
      <c r="WZ26" s="322">
        <f>VLOOKUP($B26,'Sintesi (CFI-TS)'!$C$30:$AE$57,29,FALSE)</f>
        <v>0</v>
      </c>
      <c r="XA26" s="322">
        <f>VLOOKUP($B26,'Sintesi (CFI-TS)'!$C$30:$AE$57,29,FALSE)</f>
        <v>0</v>
      </c>
      <c r="XB26" s="322">
        <f>VLOOKUP($B26,'Sintesi (CFI-TS)'!$C$30:$AE$57,29,FALSE)</f>
        <v>0</v>
      </c>
      <c r="XC26" s="322">
        <f>VLOOKUP($B26,'Sintesi (CFI-TS)'!$C$30:$AE$57,29,FALSE)</f>
        <v>0</v>
      </c>
      <c r="XD26" s="322">
        <f>VLOOKUP($B26,'Sintesi (CFI-TS)'!$C$30:$AE$57,29,FALSE)</f>
        <v>0</v>
      </c>
      <c r="XE26" s="322">
        <f>VLOOKUP($B26,'Sintesi (CFI-TS)'!$C$30:$AE$57,29,FALSE)</f>
        <v>0</v>
      </c>
      <c r="XF26" s="322">
        <f>VLOOKUP($B26,'Sintesi (CFI-TS)'!$C$30:$AE$57,29,FALSE)</f>
        <v>0</v>
      </c>
      <c r="XG26" s="322">
        <f>VLOOKUP($B26,'Sintesi (CFI-TS)'!$C$30:$AE$57,29,FALSE)</f>
        <v>0</v>
      </c>
      <c r="XH26" s="322">
        <f>VLOOKUP($B26,'Sintesi (CFI-TS)'!$C$30:$AE$57,29,FALSE)</f>
        <v>0</v>
      </c>
      <c r="XI26" s="322">
        <f>VLOOKUP($B26,'Sintesi (CFI-TS)'!$C$30:$AE$57,29,FALSE)</f>
        <v>0</v>
      </c>
      <c r="XJ26" s="322">
        <f>VLOOKUP($B26,'Sintesi (CFI-TS)'!$C$30:$AE$57,29,FALSE)</f>
        <v>0</v>
      </c>
      <c r="XK26" s="322">
        <f>VLOOKUP($B26,'Sintesi (CFI-TS)'!$C$30:$AE$57,29,FALSE)</f>
        <v>0</v>
      </c>
      <c r="XL26" s="322">
        <f>VLOOKUP($B26,'Sintesi (CFI-TS)'!$C$30:$AE$57,29,FALSE)</f>
        <v>0</v>
      </c>
      <c r="XM26" s="322">
        <f>VLOOKUP($B26,'Sintesi (CFI-TS)'!$C$30:$AE$57,29,FALSE)</f>
        <v>0</v>
      </c>
      <c r="XN26" s="322">
        <f>VLOOKUP($B26,'Sintesi (CFI-TS)'!$C$30:$AE$57,29,FALSE)</f>
        <v>0</v>
      </c>
      <c r="XO26" s="322">
        <f>VLOOKUP($B26,'Sintesi (CFI-TS)'!$C$30:$AE$57,29,FALSE)</f>
        <v>0</v>
      </c>
      <c r="XP26" s="322">
        <f>VLOOKUP($B26,'Sintesi (CFI-TS)'!$C$30:$AE$57,29,FALSE)</f>
        <v>0</v>
      </c>
      <c r="XQ26" s="322">
        <f>VLOOKUP($B26,'Sintesi (CFI-TS)'!$C$30:$AE$57,29,FALSE)</f>
        <v>0</v>
      </c>
      <c r="XR26" s="322">
        <f>VLOOKUP($B26,'Sintesi (CFI-TS)'!$C$30:$AE$57,29,FALSE)</f>
        <v>0</v>
      </c>
      <c r="XS26" s="322">
        <f>VLOOKUP($B26,'Sintesi (CFI-TS)'!$C$30:$AE$57,29,FALSE)</f>
        <v>0</v>
      </c>
      <c r="XT26" s="322">
        <f>VLOOKUP($B26,'Sintesi (CFI-TS)'!$C$30:$AE$57,29,FALSE)</f>
        <v>0</v>
      </c>
      <c r="XU26" s="322">
        <f>VLOOKUP($B26,'Sintesi (CFI-TS)'!$C$30:$AE$57,29,FALSE)</f>
        <v>0</v>
      </c>
      <c r="XV26" s="322">
        <f>VLOOKUP($B26,'Sintesi (CFI-TS)'!$C$30:$AE$57,29,FALSE)</f>
        <v>0</v>
      </c>
      <c r="XW26" s="322">
        <f>VLOOKUP($B26,'Sintesi (CFI-TS)'!$C$30:$AE$57,29,FALSE)</f>
        <v>0</v>
      </c>
      <c r="XX26" s="322">
        <f>VLOOKUP($B26,'Sintesi (CFI-TS)'!$C$30:$AE$57,29,FALSE)</f>
        <v>0</v>
      </c>
      <c r="XY26" s="322">
        <f>VLOOKUP($B26,'Sintesi (CFI-TS)'!$C$30:$AE$57,29,FALSE)</f>
        <v>0</v>
      </c>
      <c r="XZ26" s="322">
        <f>VLOOKUP($B26,'Sintesi (CFI-TS)'!$C$30:$AE$57,29,FALSE)</f>
        <v>0</v>
      </c>
      <c r="YA26" s="322">
        <f>VLOOKUP($B26,'Sintesi (CFI-TS)'!$C$30:$AE$57,29,FALSE)</f>
        <v>0</v>
      </c>
      <c r="YB26" s="322"/>
      <c r="YC26" s="322"/>
      <c r="YD26" s="322"/>
      <c r="YE26" s="501">
        <v>0</v>
      </c>
      <c r="YF26" s="501">
        <v>0</v>
      </c>
      <c r="YG26" s="501">
        <v>0</v>
      </c>
      <c r="YH26" s="501">
        <v>0</v>
      </c>
      <c r="YI26" s="501">
        <v>0</v>
      </c>
      <c r="YJ26" s="501">
        <v>0</v>
      </c>
      <c r="YK26" s="501">
        <v>0</v>
      </c>
      <c r="YL26" s="501">
        <v>0</v>
      </c>
      <c r="YM26" s="501">
        <v>0</v>
      </c>
      <c r="YN26" s="501">
        <v>0</v>
      </c>
      <c r="YO26" s="501">
        <v>0</v>
      </c>
      <c r="YP26" s="501">
        <v>0</v>
      </c>
      <c r="YQ26" s="501">
        <v>0</v>
      </c>
      <c r="YR26" s="501">
        <v>0</v>
      </c>
      <c r="YS26" s="501">
        <v>0</v>
      </c>
      <c r="YT26" s="501">
        <v>0</v>
      </c>
      <c r="YU26" s="501">
        <v>0</v>
      </c>
      <c r="YV26" s="501">
        <v>0</v>
      </c>
      <c r="YW26" s="501">
        <v>0</v>
      </c>
      <c r="YX26" s="501">
        <v>0</v>
      </c>
      <c r="YY26" s="501">
        <v>0</v>
      </c>
      <c r="YZ26" s="501">
        <v>0</v>
      </c>
      <c r="ZA26" s="501">
        <v>0</v>
      </c>
      <c r="ZB26" s="501">
        <v>0</v>
      </c>
      <c r="ZC26" s="501">
        <v>0</v>
      </c>
      <c r="ZD26" s="501">
        <v>0</v>
      </c>
      <c r="ZE26" s="501">
        <v>0</v>
      </c>
      <c r="ZF26" s="501">
        <v>0</v>
      </c>
      <c r="ZG26" s="501">
        <v>0</v>
      </c>
      <c r="ZH26" s="501">
        <v>0</v>
      </c>
      <c r="ZI26" s="501">
        <v>0</v>
      </c>
      <c r="ZJ26" s="501">
        <v>0</v>
      </c>
      <c r="ZK26" s="501">
        <v>0</v>
      </c>
      <c r="ZL26" s="501">
        <v>0</v>
      </c>
      <c r="ZM26" s="501">
        <v>0</v>
      </c>
      <c r="ZN26" s="501">
        <v>0</v>
      </c>
      <c r="ZO26" s="501">
        <v>0</v>
      </c>
      <c r="ZP26" s="501">
        <v>0</v>
      </c>
      <c r="ZQ26" s="501">
        <v>0</v>
      </c>
      <c r="ZR26" s="501">
        <v>0</v>
      </c>
      <c r="ZS26" s="501">
        <v>0</v>
      </c>
      <c r="ZT26" s="501">
        <v>0</v>
      </c>
      <c r="ZU26" s="501">
        <v>0</v>
      </c>
      <c r="ZV26" s="501">
        <v>0</v>
      </c>
      <c r="ZW26" s="501">
        <v>0</v>
      </c>
      <c r="ZX26" s="501">
        <v>0</v>
      </c>
      <c r="ZY26" s="501">
        <v>0</v>
      </c>
      <c r="ZZ26" s="501">
        <v>0</v>
      </c>
      <c r="AAA26" s="501">
        <v>0</v>
      </c>
      <c r="AAB26" s="501">
        <v>0</v>
      </c>
      <c r="AAC26" s="501">
        <v>0</v>
      </c>
      <c r="AAD26" s="501">
        <v>0</v>
      </c>
      <c r="AAE26" s="501">
        <v>0</v>
      </c>
      <c r="AAF26" s="501">
        <v>0</v>
      </c>
      <c r="AAG26" s="501">
        <v>0</v>
      </c>
      <c r="AAH26" s="501">
        <v>0</v>
      </c>
      <c r="AAI26" s="501">
        <v>0</v>
      </c>
      <c r="AAJ26" s="501">
        <v>0</v>
      </c>
      <c r="AAK26" s="501">
        <v>0</v>
      </c>
      <c r="AAL26" s="501">
        <v>0</v>
      </c>
      <c r="AAM26" s="501">
        <v>0</v>
      </c>
      <c r="AAN26" s="501">
        <v>0</v>
      </c>
      <c r="AAO26" s="501">
        <v>0</v>
      </c>
      <c r="AAP26" s="501">
        <v>0</v>
      </c>
      <c r="AAQ26" s="501">
        <v>0</v>
      </c>
      <c r="AAR26" s="501">
        <v>0</v>
      </c>
      <c r="AAS26" s="501">
        <v>0</v>
      </c>
      <c r="AAT26" s="501">
        <v>0</v>
      </c>
      <c r="AAU26" s="501">
        <v>0</v>
      </c>
      <c r="AAV26" s="501">
        <v>0</v>
      </c>
      <c r="AAW26" s="501">
        <v>0</v>
      </c>
      <c r="AAX26" s="501">
        <v>0</v>
      </c>
      <c r="AAY26" s="501">
        <f>VLOOKUP($B26,'Sintesi (CFI-TS)'!$C$30:$AE$57,22,FALSE)</f>
        <v>0</v>
      </c>
      <c r="AAZ26" s="501">
        <f>VLOOKUP($B26,'Sintesi (CFI-TS)'!$C$30:$AE$57,22,FALSE)</f>
        <v>0</v>
      </c>
      <c r="ABA26" s="501">
        <f>VLOOKUP($B26,'Sintesi (CFI-TS)'!$C$30:$AE$57,22,FALSE)</f>
        <v>0</v>
      </c>
      <c r="ABB26" s="501">
        <f>VLOOKUP($B26,'Sintesi (CFI-TS)'!$C$30:$AE$57,22,FALSE)</f>
        <v>0</v>
      </c>
      <c r="ABC26" s="501">
        <f>VLOOKUP($B26,'Sintesi (CFI-TS)'!$C$30:$AE$57,22,FALSE)</f>
        <v>0</v>
      </c>
      <c r="ABD26" s="501">
        <f>VLOOKUP($B26,'Sintesi (CFI-TS)'!$C$30:$AE$57,22,FALSE)</f>
        <v>0</v>
      </c>
      <c r="ABE26" s="501">
        <f>VLOOKUP($B26,'Sintesi (CFI-TS)'!$C$30:$AE$57,22,FALSE)</f>
        <v>0</v>
      </c>
      <c r="ABF26" s="501">
        <f>VLOOKUP($B26,'Sintesi (CFI-TS)'!$C$30:$AE$57,22,FALSE)</f>
        <v>0</v>
      </c>
      <c r="ABG26" s="501">
        <f>VLOOKUP($B26,'Sintesi (CFI-TS)'!$C$30:$AE$57,22,FALSE)</f>
        <v>0</v>
      </c>
      <c r="ABH26" s="501">
        <f>VLOOKUP($B26,'Sintesi (CFI-TS)'!$C$30:$AE$57,22,FALSE)</f>
        <v>0</v>
      </c>
      <c r="ABI26" s="501">
        <f>VLOOKUP($B26,'Sintesi (CFI-TS)'!$C$30:$AE$57,22,FALSE)</f>
        <v>0</v>
      </c>
      <c r="ABJ26" s="501">
        <f>VLOOKUP($B26,'Sintesi (CFI-TS)'!$C$30:$AE$57,22,FALSE)</f>
        <v>0</v>
      </c>
      <c r="ABK26" s="501">
        <f>VLOOKUP($B26,'Sintesi (CFI-TS)'!$C$30:$AE$57,22,FALSE)</f>
        <v>0</v>
      </c>
      <c r="ABL26" s="501">
        <f>VLOOKUP($B26,'Sintesi (CFI-TS)'!$C$30:$AE$57,22,FALSE)</f>
        <v>0</v>
      </c>
      <c r="ABM26" s="501">
        <f>VLOOKUP($B26,'Sintesi (CFI-TS)'!$C$30:$AE$57,22,FALSE)</f>
        <v>0</v>
      </c>
      <c r="ABN26" s="501">
        <f>VLOOKUP($B26,'Sintesi (CFI-TS)'!$C$30:$AE$57,22,FALSE)</f>
        <v>0</v>
      </c>
      <c r="ABO26" s="501">
        <f>VLOOKUP($B26,'Sintesi (CFI-TS)'!$C$30:$AE$57,22,FALSE)</f>
        <v>0</v>
      </c>
      <c r="ABP26" s="501">
        <f>VLOOKUP($B26,'Sintesi (CFI-TS)'!$C$30:$AE$57,22,FALSE)</f>
        <v>0</v>
      </c>
      <c r="ABQ26" s="501">
        <f>VLOOKUP($B26,'Sintesi (CFI-TS)'!$C$30:$AE$57,22,FALSE)</f>
        <v>0</v>
      </c>
      <c r="ABR26" s="501">
        <f>VLOOKUP($B26,'Sintesi (CFI-TS)'!$C$30:$AE$57,22,FALSE)</f>
        <v>0</v>
      </c>
      <c r="ABS26" s="501">
        <f>VLOOKUP($B26,'Sintesi (CFI-TS)'!$C$30:$AE$57,22,FALSE)</f>
        <v>0</v>
      </c>
      <c r="ABT26" s="501">
        <f>VLOOKUP($B26,'Sintesi (CFI-TS)'!$C$30:$AE$57,22,FALSE)</f>
        <v>0</v>
      </c>
      <c r="ABU26" s="501">
        <f>VLOOKUP($B26,'Sintesi (CFI-TS)'!$C$30:$AE$57,22,FALSE)</f>
        <v>0</v>
      </c>
      <c r="ABV26" s="501">
        <f>VLOOKUP($B26,'Sintesi (CFI-TS)'!$C$30:$AE$57,22,FALSE)</f>
        <v>0</v>
      </c>
      <c r="ABW26" s="501">
        <f>VLOOKUP($B26,'Sintesi (CFI-TS)'!$C$30:$AE$57,22,FALSE)</f>
        <v>0</v>
      </c>
      <c r="ABX26" s="501">
        <f>VLOOKUP($B26,'Sintesi (CFI-TS)'!$C$30:$AE$57,22,FALSE)</f>
        <v>0</v>
      </c>
      <c r="ABY26" s="501">
        <f>VLOOKUP($B26,'Sintesi (CFI-TS)'!$C$30:$AE$57,22,FALSE)</f>
        <v>0</v>
      </c>
      <c r="ABZ26" s="501">
        <f>VLOOKUP($B26,'Sintesi (CFI-TS)'!$C$30:$AE$57,22,FALSE)</f>
        <v>0</v>
      </c>
      <c r="ACA26" s="501">
        <f>VLOOKUP($B26,'Sintesi (CFI-TS)'!$C$30:$AE$57,22,FALSE)</f>
        <v>0</v>
      </c>
      <c r="ACB26" s="501">
        <f>VLOOKUP($B26,'Sintesi (CFI-TS)'!$C$30:$AE$57,22,FALSE)</f>
        <v>0</v>
      </c>
      <c r="ACC26" s="501">
        <f>VLOOKUP($B26,'Sintesi (CFI-TS)'!$C$30:$AE$57,22,FALSE)</f>
        <v>0</v>
      </c>
      <c r="ACD26" s="501">
        <f>VLOOKUP($B26,'Sintesi (CFI-TS)'!$C$30:$AE$57,22,FALSE)</f>
        <v>0</v>
      </c>
      <c r="ACE26" s="501"/>
      <c r="ACF26" s="501"/>
      <c r="ACG26" s="501"/>
      <c r="ACH26" s="86"/>
      <c r="ACI26" s="88">
        <v>0</v>
      </c>
      <c r="ACJ26" s="87"/>
      <c r="ACK26" s="89"/>
      <c r="ACL26" s="177"/>
      <c r="ACM26" s="177"/>
      <c r="ACN26" s="177"/>
      <c r="ACO26" s="177"/>
      <c r="ACP26" s="177"/>
      <c r="ACQ26" s="177"/>
      <c r="ACR26" s="177"/>
      <c r="ACS26" s="80"/>
      <c r="ACT26" s="80"/>
      <c r="ACU26" s="80"/>
      <c r="ACV26" s="80"/>
      <c r="ACW26" s="80"/>
      <c r="ACX26" s="80"/>
      <c r="ACY26" s="80"/>
      <c r="ACZ26" s="80"/>
      <c r="ADA26" s="80"/>
      <c r="ADB26" s="80"/>
      <c r="ADC26" s="80"/>
      <c r="ADD26" s="80"/>
      <c r="ADE26" s="80"/>
      <c r="ADF26" s="80"/>
      <c r="ADG26" s="80"/>
      <c r="ADH26" s="80"/>
      <c r="ADI26" s="80"/>
      <c r="ADJ26" s="80"/>
      <c r="ADK26" s="80"/>
      <c r="ADL26" s="80"/>
      <c r="ADM26" s="80"/>
      <c r="ADN26" s="80"/>
      <c r="ADO26" s="80"/>
      <c r="ADP26" s="80"/>
      <c r="ADQ26" s="80"/>
      <c r="ADR26" s="80"/>
      <c r="ADS26" s="80"/>
      <c r="ADT26" s="80"/>
      <c r="ADU26" s="80"/>
      <c r="ADV26" s="80"/>
      <c r="ADW26" s="80"/>
      <c r="ADX26" s="80"/>
      <c r="ADY26" s="80"/>
      <c r="ADZ26" s="80"/>
      <c r="AEA26" s="80"/>
      <c r="AEB26" s="80"/>
      <c r="AEC26" s="80"/>
      <c r="AED26" s="80"/>
      <c r="AEE26" s="80"/>
      <c r="AEF26" s="80"/>
      <c r="AEG26" s="80"/>
      <c r="AEH26" s="80"/>
      <c r="AEI26" s="80"/>
      <c r="AEJ26" s="80"/>
      <c r="AEK26" s="80"/>
      <c r="AEL26" s="80"/>
      <c r="AEM26" s="80"/>
      <c r="AEN26" s="80"/>
      <c r="AEO26" s="80"/>
      <c r="AEP26" s="80"/>
      <c r="AEQ26" s="80"/>
      <c r="AER26" s="80"/>
      <c r="AES26" s="80"/>
      <c r="AET26" s="80"/>
      <c r="AEU26" s="80"/>
      <c r="AEV26" s="80"/>
      <c r="AEW26" s="80"/>
      <c r="AEX26" s="80"/>
      <c r="AEY26" s="80"/>
      <c r="AEZ26" s="80"/>
      <c r="AFA26" s="80"/>
      <c r="AFB26" s="80"/>
      <c r="AFC26" s="80"/>
      <c r="AFD26" s="80"/>
      <c r="AFE26" s="80"/>
      <c r="AFF26" s="80"/>
      <c r="AFG26" s="80"/>
      <c r="AFH26" s="80"/>
      <c r="AFI26" s="80"/>
      <c r="AFJ26" s="80"/>
      <c r="AFK26" s="80"/>
      <c r="AFL26" s="80"/>
      <c r="AFM26" s="80"/>
      <c r="AFN26" s="80"/>
      <c r="AFO26" s="80"/>
      <c r="AFP26" s="80"/>
      <c r="AFQ26" s="80"/>
      <c r="AFR26" s="80"/>
      <c r="AFS26" s="80"/>
      <c r="AFT26" s="80"/>
      <c r="AFU26" s="80"/>
      <c r="AFV26" s="80"/>
      <c r="AFW26" s="80"/>
      <c r="AFX26" s="80"/>
      <c r="AFY26" s="80"/>
      <c r="AFZ26" s="80"/>
      <c r="AGA26" s="80"/>
      <c r="AGB26" s="80"/>
      <c r="AGC26" s="80"/>
      <c r="AGD26" s="80"/>
      <c r="AGE26" s="80"/>
      <c r="AGF26" s="80"/>
      <c r="AGG26" s="80"/>
      <c r="AGH26" s="80"/>
      <c r="AGI26" s="80"/>
      <c r="AGJ26" s="80"/>
      <c r="AGK26" s="80"/>
      <c r="AGL26" s="80"/>
      <c r="AGM26" s="80"/>
    </row>
    <row r="27" spans="1:871" s="104" customFormat="1">
      <c r="A27" s="74" t="str">
        <f>IF('Sintesi (CA)'!B52&lt;&gt;"",'Sintesi (CA)'!B52,"")</f>
        <v/>
      </c>
      <c r="B27" s="145" t="str">
        <f>IF('Sintesi (CA)'!C52&lt;&gt;"",'Sintesi (CA)'!C52,"")</f>
        <v/>
      </c>
      <c r="C27" s="74" t="str">
        <f>IF('Sintesi (CA)'!N52&lt;&gt;"",'Sintesi (CA)'!N52,"")</f>
        <v/>
      </c>
      <c r="D27" s="75">
        <f>'Sintesi (CFI-TS)'!W51</f>
        <v>0</v>
      </c>
      <c r="E27" s="75">
        <f>'Sintesi (CFI-TS)'!X51</f>
        <v>0</v>
      </c>
      <c r="F27" s="75">
        <f>'Sintesi (CFI-TS)'!Y51</f>
        <v>0</v>
      </c>
      <c r="G27" s="175">
        <v>1</v>
      </c>
      <c r="H27" s="77"/>
      <c r="I27" s="183"/>
      <c r="J27" s="78">
        <f t="shared" si="123"/>
        <v>0</v>
      </c>
      <c r="K27" s="78">
        <v>0</v>
      </c>
      <c r="L27" s="79">
        <v>0</v>
      </c>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80"/>
      <c r="AL27" s="80"/>
      <c r="AM27" s="80"/>
      <c r="AN27" s="80"/>
      <c r="AO27" s="80"/>
      <c r="AP27" s="80"/>
      <c r="AQ27" s="80"/>
      <c r="AR27" s="80"/>
      <c r="AS27" s="80"/>
      <c r="AT27" s="80"/>
      <c r="AU27" s="80"/>
      <c r="AV27" s="80"/>
      <c r="AW27" s="80"/>
      <c r="AX27" s="80"/>
      <c r="AY27" s="80"/>
      <c r="AZ27" s="80"/>
      <c r="BA27" s="80"/>
      <c r="BB27" s="80"/>
      <c r="BC27" s="80"/>
      <c r="BD27" s="80"/>
      <c r="BE27" s="80"/>
      <c r="BF27" s="80"/>
      <c r="BG27" s="80"/>
      <c r="BH27" s="80"/>
      <c r="BI27" s="80"/>
      <c r="BJ27" s="80"/>
      <c r="BK27" s="80"/>
      <c r="BL27" s="80"/>
      <c r="BM27" s="80"/>
      <c r="BN27" s="80"/>
      <c r="BO27" s="80"/>
      <c r="BP27" s="80"/>
      <c r="BQ27" s="80"/>
      <c r="BR27" s="80"/>
      <c r="BS27" s="80"/>
      <c r="BT27" s="80"/>
      <c r="BU27" s="80"/>
      <c r="BV27" s="80"/>
      <c r="BW27" s="80"/>
      <c r="BX27" s="80"/>
      <c r="BY27" s="80"/>
      <c r="BZ27" s="80"/>
      <c r="CA27" s="80"/>
      <c r="CB27" s="80"/>
      <c r="CC27" s="80"/>
      <c r="CD27" s="80"/>
      <c r="CE27" s="80"/>
      <c r="CF27" s="80"/>
      <c r="CG27" s="80"/>
      <c r="CH27" s="80"/>
      <c r="CI27" s="80"/>
      <c r="CJ27" s="80"/>
      <c r="CK27" s="80"/>
      <c r="CL27" s="80"/>
      <c r="CM27" s="80"/>
      <c r="CN27" s="80"/>
      <c r="CO27" s="80"/>
      <c r="CP27" s="80"/>
      <c r="CQ27" s="80"/>
      <c r="CR27" s="80"/>
      <c r="CS27" s="80"/>
      <c r="CT27" s="80"/>
      <c r="CU27" s="80"/>
      <c r="CV27" s="80"/>
      <c r="CW27" s="80"/>
      <c r="CX27" s="80"/>
      <c r="CY27" s="80"/>
      <c r="CZ27" s="80"/>
      <c r="DA27" s="80"/>
      <c r="DB27" s="80"/>
      <c r="DC27" s="80"/>
      <c r="DD27" s="80"/>
      <c r="DE27" s="80"/>
      <c r="DF27" s="80"/>
      <c r="DG27" s="80"/>
      <c r="DH27" s="80"/>
      <c r="DI27" s="80"/>
      <c r="DJ27" s="80"/>
      <c r="DK27" s="80"/>
      <c r="DL27" s="80"/>
      <c r="DM27" s="80"/>
      <c r="DN27" s="80"/>
      <c r="DO27" s="80"/>
      <c r="DP27" s="318">
        <v>0</v>
      </c>
      <c r="DQ27" s="318">
        <v>0</v>
      </c>
      <c r="DR27" s="318">
        <v>0</v>
      </c>
      <c r="DS27" s="318">
        <v>0</v>
      </c>
      <c r="DT27" s="318">
        <v>0</v>
      </c>
      <c r="DU27" s="318">
        <v>0</v>
      </c>
      <c r="DV27" s="318">
        <v>0</v>
      </c>
      <c r="DW27" s="318">
        <v>0</v>
      </c>
      <c r="DX27" s="318">
        <v>0</v>
      </c>
      <c r="DY27" s="318">
        <v>0</v>
      </c>
      <c r="DZ27" s="318">
        <v>0</v>
      </c>
      <c r="EA27" s="318">
        <v>0</v>
      </c>
      <c r="EB27" s="318">
        <v>0</v>
      </c>
      <c r="EC27" s="318">
        <v>0</v>
      </c>
      <c r="ED27" s="318">
        <v>0</v>
      </c>
      <c r="EE27" s="318">
        <v>0</v>
      </c>
      <c r="EF27" s="318">
        <v>0</v>
      </c>
      <c r="EG27" s="318">
        <v>0</v>
      </c>
      <c r="EH27" s="318">
        <v>0</v>
      </c>
      <c r="EI27" s="318">
        <v>0</v>
      </c>
      <c r="EJ27" s="318">
        <v>0</v>
      </c>
      <c r="EK27" s="318">
        <v>0</v>
      </c>
      <c r="EL27" s="318">
        <v>0</v>
      </c>
      <c r="EM27" s="318">
        <v>0</v>
      </c>
      <c r="EN27" s="318">
        <v>0</v>
      </c>
      <c r="EO27" s="318">
        <v>0</v>
      </c>
      <c r="EP27" s="318">
        <v>0</v>
      </c>
      <c r="EQ27" s="318">
        <v>0</v>
      </c>
      <c r="ER27" s="318">
        <v>0</v>
      </c>
      <c r="ES27" s="318">
        <v>0</v>
      </c>
      <c r="ET27" s="318">
        <v>0</v>
      </c>
      <c r="EU27" s="318">
        <v>0</v>
      </c>
      <c r="EV27" s="318">
        <v>0</v>
      </c>
      <c r="EW27" s="318">
        <v>0</v>
      </c>
      <c r="EX27" s="318">
        <v>0</v>
      </c>
      <c r="EY27" s="318">
        <v>0</v>
      </c>
      <c r="EZ27" s="318">
        <v>0</v>
      </c>
      <c r="FA27" s="318">
        <v>0</v>
      </c>
      <c r="FB27" s="318">
        <v>0</v>
      </c>
      <c r="FC27" s="318">
        <v>0</v>
      </c>
      <c r="FD27" s="318">
        <v>0</v>
      </c>
      <c r="FE27" s="318">
        <v>0</v>
      </c>
      <c r="FF27" s="318">
        <v>0</v>
      </c>
      <c r="FG27" s="318">
        <v>0</v>
      </c>
      <c r="FH27" s="318">
        <v>0</v>
      </c>
      <c r="FI27" s="318">
        <v>0</v>
      </c>
      <c r="FJ27" s="318">
        <v>0</v>
      </c>
      <c r="FK27" s="318">
        <v>0</v>
      </c>
      <c r="FL27" s="318">
        <v>0</v>
      </c>
      <c r="FM27" s="318">
        <v>0</v>
      </c>
      <c r="FN27" s="318">
        <v>0</v>
      </c>
      <c r="FO27" s="318">
        <v>0</v>
      </c>
      <c r="FP27" s="318">
        <v>0</v>
      </c>
      <c r="FQ27" s="318">
        <v>0</v>
      </c>
      <c r="FR27" s="318">
        <v>0</v>
      </c>
      <c r="FS27" s="318">
        <v>0</v>
      </c>
      <c r="FT27" s="318">
        <v>0</v>
      </c>
      <c r="FU27" s="318">
        <v>0</v>
      </c>
      <c r="FV27" s="318">
        <v>0</v>
      </c>
      <c r="FW27" s="318">
        <v>0</v>
      </c>
      <c r="FX27" s="318">
        <v>0</v>
      </c>
      <c r="FY27" s="318">
        <v>0</v>
      </c>
      <c r="FZ27" s="318">
        <v>0</v>
      </c>
      <c r="GA27" s="318">
        <v>0</v>
      </c>
      <c r="GB27" s="318">
        <v>0</v>
      </c>
      <c r="GC27" s="318">
        <v>0</v>
      </c>
      <c r="GD27" s="318">
        <v>0</v>
      </c>
      <c r="GE27" s="318">
        <v>0</v>
      </c>
      <c r="GF27" s="318">
        <v>0</v>
      </c>
      <c r="GG27" s="318">
        <v>0</v>
      </c>
      <c r="GH27" s="318">
        <v>0</v>
      </c>
      <c r="GI27" s="318">
        <v>0</v>
      </c>
      <c r="GJ27" s="318">
        <f>VLOOKUP($B27,'Sintesi (CFI-TS)'!$C$30:$AE$57,25,FALSE)</f>
        <v>0</v>
      </c>
      <c r="GK27" s="318">
        <f>VLOOKUP($B27,'Sintesi (CFI-TS)'!$C$30:$AE$57,25,FALSE)</f>
        <v>0</v>
      </c>
      <c r="GL27" s="318">
        <f>VLOOKUP($B27,'Sintesi (CFI-TS)'!$C$30:$AE$57,25,FALSE)</f>
        <v>0</v>
      </c>
      <c r="GM27" s="318">
        <f>VLOOKUP($B27,'Sintesi (CFI-TS)'!$C$30:$AE$57,25,FALSE)</f>
        <v>0</v>
      </c>
      <c r="GN27" s="318">
        <f>VLOOKUP($B27,'Sintesi (CFI-TS)'!$C$30:$AE$57,25,FALSE)</f>
        <v>0</v>
      </c>
      <c r="GO27" s="318">
        <f>VLOOKUP($B27,'Sintesi (CFI-TS)'!$C$30:$AE$57,25,FALSE)</f>
        <v>0</v>
      </c>
      <c r="GP27" s="318">
        <f>VLOOKUP($B27,'Sintesi (CFI-TS)'!$C$30:$AE$57,25,FALSE)</f>
        <v>0</v>
      </c>
      <c r="GQ27" s="318">
        <f>VLOOKUP($B27,'Sintesi (CFI-TS)'!$C$30:$AE$57,25,FALSE)</f>
        <v>0</v>
      </c>
      <c r="GR27" s="318">
        <f>VLOOKUP($B27,'Sintesi (CFI-TS)'!$C$30:$AE$57,25,FALSE)</f>
        <v>0</v>
      </c>
      <c r="GS27" s="318">
        <f>VLOOKUP($B27,'Sintesi (CFI-TS)'!$C$30:$AE$57,25,FALSE)</f>
        <v>0</v>
      </c>
      <c r="GT27" s="318">
        <f>VLOOKUP($B27,'Sintesi (CFI-TS)'!$C$30:$AE$57,25,FALSE)</f>
        <v>0</v>
      </c>
      <c r="GU27" s="318">
        <f>VLOOKUP($B27,'Sintesi (CFI-TS)'!$C$30:$AE$57,25,FALSE)</f>
        <v>0</v>
      </c>
      <c r="GV27" s="318">
        <f>VLOOKUP($B27,'Sintesi (CFI-TS)'!$C$30:$AE$57,25,FALSE)</f>
        <v>0</v>
      </c>
      <c r="GW27" s="318">
        <f>VLOOKUP($B27,'Sintesi (CFI-TS)'!$C$30:$AE$57,25,FALSE)</f>
        <v>0</v>
      </c>
      <c r="GX27" s="318">
        <f>VLOOKUP($B27,'Sintesi (CFI-TS)'!$C$30:$AE$57,25,FALSE)</f>
        <v>0</v>
      </c>
      <c r="GY27" s="318">
        <f>VLOOKUP($B27,'Sintesi (CFI-TS)'!$C$30:$AE$57,25,FALSE)</f>
        <v>0</v>
      </c>
      <c r="GZ27" s="318">
        <f>VLOOKUP($B27,'Sintesi (CFI-TS)'!$C$30:$AE$57,25,FALSE)</f>
        <v>0</v>
      </c>
      <c r="HA27" s="318">
        <f>VLOOKUP($B27,'Sintesi (CFI-TS)'!$C$30:$AE$57,25,FALSE)</f>
        <v>0</v>
      </c>
      <c r="HB27" s="318">
        <f>VLOOKUP($B27,'Sintesi (CFI-TS)'!$C$30:$AE$57,25,FALSE)</f>
        <v>0</v>
      </c>
      <c r="HC27" s="318">
        <f>VLOOKUP($B27,'Sintesi (CFI-TS)'!$C$30:$AE$57,25,FALSE)</f>
        <v>0</v>
      </c>
      <c r="HD27" s="318">
        <f>VLOOKUP($B27,'Sintesi (CFI-TS)'!$C$30:$AE$57,25,FALSE)</f>
        <v>0</v>
      </c>
      <c r="HE27" s="318">
        <f>VLOOKUP($B27,'Sintesi (CFI-TS)'!$C$30:$AE$57,25,FALSE)</f>
        <v>0</v>
      </c>
      <c r="HF27" s="318">
        <f>VLOOKUP($B27,'Sintesi (CFI-TS)'!$C$30:$AE$57,25,FALSE)</f>
        <v>0</v>
      </c>
      <c r="HG27" s="318">
        <f>VLOOKUP($B27,'Sintesi (CFI-TS)'!$C$30:$AE$57,25,FALSE)</f>
        <v>0</v>
      </c>
      <c r="HH27" s="318">
        <f>VLOOKUP($B27,'Sintesi (CFI-TS)'!$C$30:$AE$57,25,FALSE)</f>
        <v>0</v>
      </c>
      <c r="HI27" s="318">
        <f>VLOOKUP($B27,'Sintesi (CFI-TS)'!$C$30:$AE$57,25,FALSE)</f>
        <v>0</v>
      </c>
      <c r="HJ27" s="318">
        <f>VLOOKUP($B27,'Sintesi (CFI-TS)'!$C$30:$AE$57,25,FALSE)</f>
        <v>0</v>
      </c>
      <c r="HK27" s="318">
        <f>VLOOKUP($B27,'Sintesi (CFI-TS)'!$C$30:$AE$57,25,FALSE)</f>
        <v>0</v>
      </c>
      <c r="HL27" s="318">
        <f>VLOOKUP($B27,'Sintesi (CFI-TS)'!$C$30:$AE$57,25,FALSE)</f>
        <v>0</v>
      </c>
      <c r="HM27" s="318">
        <f>VLOOKUP($B27,'Sintesi (CFI-TS)'!$C$30:$AE$57,25,FALSE)</f>
        <v>0</v>
      </c>
      <c r="HN27" s="318">
        <f>VLOOKUP($B27,'Sintesi (CFI-TS)'!$C$30:$AE$57,25,FALSE)</f>
        <v>0</v>
      </c>
      <c r="HO27" s="318">
        <f>VLOOKUP($B27,'Sintesi (CFI-TS)'!$C$30:$AE$57,25,FALSE)</f>
        <v>0</v>
      </c>
      <c r="HP27" s="318"/>
      <c r="HQ27" s="318"/>
      <c r="HR27" s="318"/>
      <c r="HS27" s="319">
        <v>0</v>
      </c>
      <c r="HT27" s="319">
        <v>0</v>
      </c>
      <c r="HU27" s="319">
        <v>0</v>
      </c>
      <c r="HV27" s="319">
        <v>0</v>
      </c>
      <c r="HW27" s="319">
        <v>0</v>
      </c>
      <c r="HX27" s="319">
        <v>0</v>
      </c>
      <c r="HY27" s="319">
        <v>0</v>
      </c>
      <c r="HZ27" s="319">
        <v>0</v>
      </c>
      <c r="IA27" s="319">
        <v>0</v>
      </c>
      <c r="IB27" s="319">
        <v>0</v>
      </c>
      <c r="IC27" s="319">
        <v>0</v>
      </c>
      <c r="ID27" s="319">
        <v>0</v>
      </c>
      <c r="IE27" s="319">
        <v>0</v>
      </c>
      <c r="IF27" s="319">
        <v>0</v>
      </c>
      <c r="IG27" s="319">
        <v>0</v>
      </c>
      <c r="IH27" s="319">
        <v>0</v>
      </c>
      <c r="II27" s="319">
        <v>0</v>
      </c>
      <c r="IJ27" s="319">
        <v>0</v>
      </c>
      <c r="IK27" s="319">
        <v>0</v>
      </c>
      <c r="IL27" s="319">
        <v>0</v>
      </c>
      <c r="IM27" s="319">
        <v>0</v>
      </c>
      <c r="IN27" s="319">
        <v>0</v>
      </c>
      <c r="IO27" s="319">
        <v>0</v>
      </c>
      <c r="IP27" s="319">
        <v>0</v>
      </c>
      <c r="IQ27" s="319">
        <v>0</v>
      </c>
      <c r="IR27" s="319">
        <v>0</v>
      </c>
      <c r="IS27" s="319">
        <v>0</v>
      </c>
      <c r="IT27" s="319">
        <v>0</v>
      </c>
      <c r="IU27" s="319">
        <v>0</v>
      </c>
      <c r="IV27" s="319">
        <v>0</v>
      </c>
      <c r="IW27" s="319">
        <v>0</v>
      </c>
      <c r="IX27" s="319">
        <v>0</v>
      </c>
      <c r="IY27" s="319">
        <v>0</v>
      </c>
      <c r="IZ27" s="319">
        <v>0</v>
      </c>
      <c r="JA27" s="319">
        <v>0</v>
      </c>
      <c r="JB27" s="319">
        <v>0</v>
      </c>
      <c r="JC27" s="319">
        <v>0</v>
      </c>
      <c r="JD27" s="319">
        <v>0</v>
      </c>
      <c r="JE27" s="319">
        <v>0</v>
      </c>
      <c r="JF27" s="319">
        <v>0</v>
      </c>
      <c r="JG27" s="319">
        <v>0</v>
      </c>
      <c r="JH27" s="319">
        <v>0</v>
      </c>
      <c r="JI27" s="319">
        <v>0</v>
      </c>
      <c r="JJ27" s="319">
        <v>0</v>
      </c>
      <c r="JK27" s="319">
        <v>0</v>
      </c>
      <c r="JL27" s="319">
        <v>0</v>
      </c>
      <c r="JM27" s="319">
        <v>0</v>
      </c>
      <c r="JN27" s="319">
        <v>0</v>
      </c>
      <c r="JO27" s="319">
        <v>0</v>
      </c>
      <c r="JP27" s="319">
        <v>0</v>
      </c>
      <c r="JQ27" s="319">
        <v>0</v>
      </c>
      <c r="JR27" s="319">
        <v>0</v>
      </c>
      <c r="JS27" s="319">
        <v>0</v>
      </c>
      <c r="JT27" s="319">
        <v>0</v>
      </c>
      <c r="JU27" s="319">
        <v>0</v>
      </c>
      <c r="JV27" s="319">
        <v>0</v>
      </c>
      <c r="JW27" s="319">
        <v>0</v>
      </c>
      <c r="JX27" s="319">
        <v>0</v>
      </c>
      <c r="JY27" s="319">
        <v>0</v>
      </c>
      <c r="JZ27" s="319">
        <v>0</v>
      </c>
      <c r="KA27" s="319">
        <v>0</v>
      </c>
      <c r="KB27" s="319">
        <v>0</v>
      </c>
      <c r="KC27" s="319">
        <v>0</v>
      </c>
      <c r="KD27" s="319">
        <v>0</v>
      </c>
      <c r="KE27" s="319">
        <v>0</v>
      </c>
      <c r="KF27" s="319">
        <v>0</v>
      </c>
      <c r="KG27" s="319">
        <v>0</v>
      </c>
      <c r="KH27" s="319">
        <v>0</v>
      </c>
      <c r="KI27" s="319">
        <v>0</v>
      </c>
      <c r="KJ27" s="319">
        <v>0</v>
      </c>
      <c r="KK27" s="319">
        <v>0</v>
      </c>
      <c r="KL27" s="319">
        <v>0</v>
      </c>
      <c r="KM27" s="319">
        <f>VLOOKUP($B27,'Sintesi (CFI-TS)'!$C$30:$AE$57,27,FALSE)</f>
        <v>0</v>
      </c>
      <c r="KN27" s="319">
        <f>VLOOKUP($B27,'Sintesi (CFI-TS)'!$C$30:$AE$57,27,FALSE)</f>
        <v>0</v>
      </c>
      <c r="KO27" s="319">
        <f>VLOOKUP($B27,'Sintesi (CFI-TS)'!$C$30:$AE$57,27,FALSE)</f>
        <v>0</v>
      </c>
      <c r="KP27" s="319">
        <f>VLOOKUP($B27,'Sintesi (CFI-TS)'!$C$30:$AE$57,27,FALSE)</f>
        <v>0</v>
      </c>
      <c r="KQ27" s="319">
        <f>VLOOKUP($B27,'Sintesi (CFI-TS)'!$C$30:$AE$57,27,FALSE)</f>
        <v>0</v>
      </c>
      <c r="KR27" s="319">
        <f>VLOOKUP($B27,'Sintesi (CFI-TS)'!$C$30:$AE$57,27,FALSE)</f>
        <v>0</v>
      </c>
      <c r="KS27" s="319">
        <f>VLOOKUP($B27,'Sintesi (CFI-TS)'!$C$30:$AE$57,27,FALSE)</f>
        <v>0</v>
      </c>
      <c r="KT27" s="319">
        <f>VLOOKUP($B27,'Sintesi (CFI-TS)'!$C$30:$AE$57,27,FALSE)</f>
        <v>0</v>
      </c>
      <c r="KU27" s="319">
        <f>VLOOKUP($B27,'Sintesi (CFI-TS)'!$C$30:$AE$57,27,FALSE)</f>
        <v>0</v>
      </c>
      <c r="KV27" s="319">
        <f>VLOOKUP($B27,'Sintesi (CFI-TS)'!$C$30:$AE$57,27,FALSE)</f>
        <v>0</v>
      </c>
      <c r="KW27" s="319">
        <f>VLOOKUP($B27,'Sintesi (CFI-TS)'!$C$30:$AE$57,27,FALSE)</f>
        <v>0</v>
      </c>
      <c r="KX27" s="319">
        <f>VLOOKUP($B27,'Sintesi (CFI-TS)'!$C$30:$AE$57,27,FALSE)</f>
        <v>0</v>
      </c>
      <c r="KY27" s="319">
        <f>VLOOKUP($B27,'Sintesi (CFI-TS)'!$C$30:$AE$57,27,FALSE)</f>
        <v>0</v>
      </c>
      <c r="KZ27" s="319">
        <f>VLOOKUP($B27,'Sintesi (CFI-TS)'!$C$30:$AE$57,27,FALSE)</f>
        <v>0</v>
      </c>
      <c r="LA27" s="319">
        <f>VLOOKUP($B27,'Sintesi (CFI-TS)'!$C$30:$AE$57,27,FALSE)</f>
        <v>0</v>
      </c>
      <c r="LB27" s="319">
        <f>VLOOKUP($B27,'Sintesi (CFI-TS)'!$C$30:$AE$57,27,FALSE)</f>
        <v>0</v>
      </c>
      <c r="LC27" s="319">
        <f>VLOOKUP($B27,'Sintesi (CFI-TS)'!$C$30:$AE$57,27,FALSE)</f>
        <v>0</v>
      </c>
      <c r="LD27" s="319">
        <f>VLOOKUP($B27,'Sintesi (CFI-TS)'!$C$30:$AE$57,27,FALSE)</f>
        <v>0</v>
      </c>
      <c r="LE27" s="319">
        <f>VLOOKUP($B27,'Sintesi (CFI-TS)'!$C$30:$AE$57,27,FALSE)</f>
        <v>0</v>
      </c>
      <c r="LF27" s="319">
        <f>VLOOKUP($B27,'Sintesi (CFI-TS)'!$C$30:$AE$57,27,FALSE)</f>
        <v>0</v>
      </c>
      <c r="LG27" s="319">
        <f>VLOOKUP($B27,'Sintesi (CFI-TS)'!$C$30:$AE$57,27,FALSE)</f>
        <v>0</v>
      </c>
      <c r="LH27" s="319">
        <f>VLOOKUP($B27,'Sintesi (CFI-TS)'!$C$30:$AE$57,27,FALSE)</f>
        <v>0</v>
      </c>
      <c r="LI27" s="319">
        <f>VLOOKUP($B27,'Sintesi (CFI-TS)'!$C$30:$AE$57,27,FALSE)</f>
        <v>0</v>
      </c>
      <c r="LJ27" s="319">
        <f>VLOOKUP($B27,'Sintesi (CFI-TS)'!$C$30:$AE$57,27,FALSE)</f>
        <v>0</v>
      </c>
      <c r="LK27" s="319">
        <f>VLOOKUP($B27,'Sintesi (CFI-TS)'!$C$30:$AE$57,27,FALSE)</f>
        <v>0</v>
      </c>
      <c r="LL27" s="319">
        <f>VLOOKUP($B27,'Sintesi (CFI-TS)'!$C$30:$AE$57,27,FALSE)</f>
        <v>0</v>
      </c>
      <c r="LM27" s="319">
        <f>VLOOKUP($B27,'Sintesi (CFI-TS)'!$C$30:$AE$57,27,FALSE)</f>
        <v>0</v>
      </c>
      <c r="LN27" s="319">
        <f>VLOOKUP($B27,'Sintesi (CFI-TS)'!$C$30:$AE$57,27,FALSE)</f>
        <v>0</v>
      </c>
      <c r="LO27" s="319">
        <f>VLOOKUP($B27,'Sintesi (CFI-TS)'!$C$30:$AE$57,27,FALSE)</f>
        <v>0</v>
      </c>
      <c r="LP27" s="319">
        <f>VLOOKUP($B27,'Sintesi (CFI-TS)'!$C$30:$AE$57,27,FALSE)</f>
        <v>0</v>
      </c>
      <c r="LQ27" s="319">
        <f>VLOOKUP($B27,'Sintesi (CFI-TS)'!$C$30:$AE$57,27,FALSE)</f>
        <v>0</v>
      </c>
      <c r="LR27" s="319">
        <f>VLOOKUP($B27,'Sintesi (CFI-TS)'!$C$30:$AE$57,27,FALSE)</f>
        <v>0</v>
      </c>
      <c r="LS27" s="319"/>
      <c r="LT27" s="319"/>
      <c r="LU27" s="319"/>
      <c r="LV27" s="320">
        <v>0</v>
      </c>
      <c r="LW27" s="320">
        <v>0</v>
      </c>
      <c r="LX27" s="320">
        <v>0</v>
      </c>
      <c r="LY27" s="320">
        <v>0</v>
      </c>
      <c r="LZ27" s="320">
        <v>0</v>
      </c>
      <c r="MA27" s="320">
        <v>0</v>
      </c>
      <c r="MB27" s="320">
        <v>0</v>
      </c>
      <c r="MC27" s="320">
        <v>0</v>
      </c>
      <c r="MD27" s="320">
        <v>0</v>
      </c>
      <c r="ME27" s="320">
        <v>0</v>
      </c>
      <c r="MF27" s="320">
        <v>0</v>
      </c>
      <c r="MG27" s="320">
        <v>0</v>
      </c>
      <c r="MH27" s="320">
        <v>0</v>
      </c>
      <c r="MI27" s="320">
        <v>0</v>
      </c>
      <c r="MJ27" s="320">
        <v>0</v>
      </c>
      <c r="MK27" s="320">
        <v>0</v>
      </c>
      <c r="ML27" s="320">
        <v>0</v>
      </c>
      <c r="MM27" s="320">
        <v>0</v>
      </c>
      <c r="MN27" s="320">
        <v>0</v>
      </c>
      <c r="MO27" s="320">
        <v>0</v>
      </c>
      <c r="MP27" s="320">
        <v>0</v>
      </c>
      <c r="MQ27" s="320">
        <v>0</v>
      </c>
      <c r="MR27" s="320">
        <v>0</v>
      </c>
      <c r="MS27" s="320">
        <v>0</v>
      </c>
      <c r="MT27" s="320">
        <v>0</v>
      </c>
      <c r="MU27" s="320">
        <v>0</v>
      </c>
      <c r="MV27" s="320">
        <v>0</v>
      </c>
      <c r="MW27" s="320">
        <v>0</v>
      </c>
      <c r="MX27" s="320">
        <v>0</v>
      </c>
      <c r="MY27" s="320">
        <v>0</v>
      </c>
      <c r="MZ27" s="320">
        <v>0</v>
      </c>
      <c r="NA27" s="320">
        <v>0</v>
      </c>
      <c r="NB27" s="320">
        <v>0</v>
      </c>
      <c r="NC27" s="320">
        <v>0</v>
      </c>
      <c r="ND27" s="320">
        <v>0</v>
      </c>
      <c r="NE27" s="320">
        <v>0</v>
      </c>
      <c r="NF27" s="320">
        <v>0</v>
      </c>
      <c r="NG27" s="320">
        <v>0</v>
      </c>
      <c r="NH27" s="320">
        <v>0</v>
      </c>
      <c r="NI27" s="320">
        <v>0</v>
      </c>
      <c r="NJ27" s="320">
        <v>0</v>
      </c>
      <c r="NK27" s="320">
        <v>0</v>
      </c>
      <c r="NL27" s="320">
        <v>0</v>
      </c>
      <c r="NM27" s="320">
        <v>0</v>
      </c>
      <c r="NN27" s="320">
        <v>0</v>
      </c>
      <c r="NO27" s="320">
        <v>0</v>
      </c>
      <c r="NP27" s="320">
        <v>0</v>
      </c>
      <c r="NQ27" s="320">
        <v>0</v>
      </c>
      <c r="NR27" s="320">
        <v>0</v>
      </c>
      <c r="NS27" s="320">
        <v>0</v>
      </c>
      <c r="NT27" s="320">
        <v>0</v>
      </c>
      <c r="NU27" s="320">
        <v>0</v>
      </c>
      <c r="NV27" s="320">
        <v>0</v>
      </c>
      <c r="NW27" s="320">
        <v>0</v>
      </c>
      <c r="NX27" s="320">
        <v>0</v>
      </c>
      <c r="NY27" s="320">
        <v>0</v>
      </c>
      <c r="NZ27" s="320">
        <v>0</v>
      </c>
      <c r="OA27" s="320">
        <v>0</v>
      </c>
      <c r="OB27" s="320">
        <v>0</v>
      </c>
      <c r="OC27" s="320">
        <v>0</v>
      </c>
      <c r="OD27" s="320">
        <v>0</v>
      </c>
      <c r="OE27" s="320">
        <v>0</v>
      </c>
      <c r="OF27" s="320">
        <v>0</v>
      </c>
      <c r="OG27" s="320">
        <v>0</v>
      </c>
      <c r="OH27" s="320">
        <v>0</v>
      </c>
      <c r="OI27" s="320">
        <v>0</v>
      </c>
      <c r="OJ27" s="320">
        <v>0</v>
      </c>
      <c r="OK27" s="320">
        <v>0</v>
      </c>
      <c r="OL27" s="320">
        <v>0</v>
      </c>
      <c r="OM27" s="320">
        <v>0</v>
      </c>
      <c r="ON27" s="320">
        <v>0</v>
      </c>
      <c r="OO27" s="320">
        <v>0</v>
      </c>
      <c r="OP27" s="320">
        <f>VLOOKUP($B27,'Sintesi (CFI-TS)'!$C$30:$AE$57,26,FALSE)</f>
        <v>0</v>
      </c>
      <c r="OQ27" s="320">
        <f>VLOOKUP($B27,'Sintesi (CFI-TS)'!$C$30:$AE$57,26,FALSE)</f>
        <v>0</v>
      </c>
      <c r="OR27" s="320">
        <f>VLOOKUP($B27,'Sintesi (CFI-TS)'!$C$30:$AE$57,26,FALSE)</f>
        <v>0</v>
      </c>
      <c r="OS27" s="320">
        <f>VLOOKUP($B27,'Sintesi (CFI-TS)'!$C$30:$AE$57,26,FALSE)</f>
        <v>0</v>
      </c>
      <c r="OT27" s="320">
        <f>VLOOKUP($B27,'Sintesi (CFI-TS)'!$C$30:$AE$57,26,FALSE)</f>
        <v>0</v>
      </c>
      <c r="OU27" s="320">
        <f>VLOOKUP($B27,'Sintesi (CFI-TS)'!$C$30:$AE$57,26,FALSE)</f>
        <v>0</v>
      </c>
      <c r="OV27" s="320">
        <f>VLOOKUP($B27,'Sintesi (CFI-TS)'!$C$30:$AE$57,26,FALSE)</f>
        <v>0</v>
      </c>
      <c r="OW27" s="320">
        <f>VLOOKUP($B27,'Sintesi (CFI-TS)'!$C$30:$AE$57,26,FALSE)</f>
        <v>0</v>
      </c>
      <c r="OX27" s="320">
        <f>VLOOKUP($B27,'Sintesi (CFI-TS)'!$C$30:$AE$57,26,FALSE)</f>
        <v>0</v>
      </c>
      <c r="OY27" s="320">
        <f>VLOOKUP($B27,'Sintesi (CFI-TS)'!$C$30:$AE$57,26,FALSE)</f>
        <v>0</v>
      </c>
      <c r="OZ27" s="320">
        <f>VLOOKUP($B27,'Sintesi (CFI-TS)'!$C$30:$AE$57,26,FALSE)</f>
        <v>0</v>
      </c>
      <c r="PA27" s="320">
        <f>VLOOKUP($B27,'Sintesi (CFI-TS)'!$C$30:$AE$57,26,FALSE)</f>
        <v>0</v>
      </c>
      <c r="PB27" s="320">
        <f>VLOOKUP($B27,'Sintesi (CFI-TS)'!$C$30:$AE$57,26,FALSE)</f>
        <v>0</v>
      </c>
      <c r="PC27" s="320">
        <f>VLOOKUP($B27,'Sintesi (CFI-TS)'!$C$30:$AE$57,26,FALSE)</f>
        <v>0</v>
      </c>
      <c r="PD27" s="320">
        <f>VLOOKUP($B27,'Sintesi (CFI-TS)'!$C$30:$AE$57,26,FALSE)</f>
        <v>0</v>
      </c>
      <c r="PE27" s="320">
        <f>VLOOKUP($B27,'Sintesi (CFI-TS)'!$C$30:$AE$57,26,FALSE)</f>
        <v>0</v>
      </c>
      <c r="PF27" s="320">
        <f>VLOOKUP($B27,'Sintesi (CFI-TS)'!$C$30:$AE$57,26,FALSE)</f>
        <v>0</v>
      </c>
      <c r="PG27" s="320">
        <f>VLOOKUP($B27,'Sintesi (CFI-TS)'!$C$30:$AE$57,26,FALSE)</f>
        <v>0</v>
      </c>
      <c r="PH27" s="320">
        <f>VLOOKUP($B27,'Sintesi (CFI-TS)'!$C$30:$AE$57,26,FALSE)</f>
        <v>0</v>
      </c>
      <c r="PI27" s="320">
        <f>VLOOKUP($B27,'Sintesi (CFI-TS)'!$C$30:$AE$57,26,FALSE)</f>
        <v>0</v>
      </c>
      <c r="PJ27" s="320">
        <f>VLOOKUP($B27,'Sintesi (CFI-TS)'!$C$30:$AE$57,26,FALSE)</f>
        <v>0</v>
      </c>
      <c r="PK27" s="320">
        <f>VLOOKUP($B27,'Sintesi (CFI-TS)'!$C$30:$AE$57,26,FALSE)</f>
        <v>0</v>
      </c>
      <c r="PL27" s="320">
        <f>VLOOKUP($B27,'Sintesi (CFI-TS)'!$C$30:$AE$57,26,FALSE)</f>
        <v>0</v>
      </c>
      <c r="PM27" s="320">
        <f>VLOOKUP($B27,'Sintesi (CFI-TS)'!$C$30:$AE$57,26,FALSE)</f>
        <v>0</v>
      </c>
      <c r="PN27" s="320">
        <f>VLOOKUP($B27,'Sintesi (CFI-TS)'!$C$30:$AE$57,26,FALSE)</f>
        <v>0</v>
      </c>
      <c r="PO27" s="320">
        <f>VLOOKUP($B27,'Sintesi (CFI-TS)'!$C$30:$AE$57,26,FALSE)</f>
        <v>0</v>
      </c>
      <c r="PP27" s="320">
        <f>VLOOKUP($B27,'Sintesi (CFI-TS)'!$C$30:$AE$57,26,FALSE)</f>
        <v>0</v>
      </c>
      <c r="PQ27" s="320">
        <f>VLOOKUP($B27,'Sintesi (CFI-TS)'!$C$30:$AE$57,26,FALSE)</f>
        <v>0</v>
      </c>
      <c r="PR27" s="320">
        <f>VLOOKUP($B27,'Sintesi (CFI-TS)'!$C$30:$AE$57,26,FALSE)</f>
        <v>0</v>
      </c>
      <c r="PS27" s="320">
        <f>VLOOKUP($B27,'Sintesi (CFI-TS)'!$C$30:$AE$57,26,FALSE)</f>
        <v>0</v>
      </c>
      <c r="PT27" s="320">
        <f>VLOOKUP($B27,'Sintesi (CFI-TS)'!$C$30:$AE$57,26,FALSE)</f>
        <v>0</v>
      </c>
      <c r="PU27" s="320">
        <f>VLOOKUP($B27,'Sintesi (CFI-TS)'!$C$30:$AE$57,26,FALSE)</f>
        <v>0</v>
      </c>
      <c r="PV27" s="320"/>
      <c r="PW27" s="320"/>
      <c r="PX27" s="320"/>
      <c r="PY27" s="321">
        <v>0</v>
      </c>
      <c r="PZ27" s="321">
        <v>0</v>
      </c>
      <c r="QA27" s="321">
        <v>0</v>
      </c>
      <c r="QB27" s="321">
        <v>0</v>
      </c>
      <c r="QC27" s="321">
        <v>0</v>
      </c>
      <c r="QD27" s="321">
        <v>0</v>
      </c>
      <c r="QE27" s="321">
        <v>0</v>
      </c>
      <c r="QF27" s="321">
        <v>0</v>
      </c>
      <c r="QG27" s="321">
        <v>0</v>
      </c>
      <c r="QH27" s="321">
        <v>0</v>
      </c>
      <c r="QI27" s="321">
        <v>0</v>
      </c>
      <c r="QJ27" s="321">
        <v>0</v>
      </c>
      <c r="QK27" s="321">
        <v>0</v>
      </c>
      <c r="QL27" s="321">
        <v>0</v>
      </c>
      <c r="QM27" s="321">
        <v>0</v>
      </c>
      <c r="QN27" s="321">
        <v>0</v>
      </c>
      <c r="QO27" s="321">
        <v>0</v>
      </c>
      <c r="QP27" s="321">
        <v>0</v>
      </c>
      <c r="QQ27" s="321">
        <v>0</v>
      </c>
      <c r="QR27" s="321">
        <v>0</v>
      </c>
      <c r="QS27" s="321">
        <v>0</v>
      </c>
      <c r="QT27" s="321">
        <v>0</v>
      </c>
      <c r="QU27" s="321">
        <v>0</v>
      </c>
      <c r="QV27" s="321">
        <v>0</v>
      </c>
      <c r="QW27" s="321">
        <v>0</v>
      </c>
      <c r="QX27" s="321">
        <v>0</v>
      </c>
      <c r="QY27" s="321">
        <v>0</v>
      </c>
      <c r="QZ27" s="321">
        <v>0</v>
      </c>
      <c r="RA27" s="321">
        <v>0</v>
      </c>
      <c r="RB27" s="321">
        <v>0</v>
      </c>
      <c r="RC27" s="321">
        <v>0</v>
      </c>
      <c r="RD27" s="321">
        <v>0</v>
      </c>
      <c r="RE27" s="321">
        <v>0</v>
      </c>
      <c r="RF27" s="321">
        <v>0</v>
      </c>
      <c r="RG27" s="321">
        <v>0</v>
      </c>
      <c r="RH27" s="321">
        <v>0</v>
      </c>
      <c r="RI27" s="321">
        <v>0</v>
      </c>
      <c r="RJ27" s="321">
        <v>0</v>
      </c>
      <c r="RK27" s="321">
        <v>0</v>
      </c>
      <c r="RL27" s="321">
        <v>0</v>
      </c>
      <c r="RM27" s="321">
        <v>0</v>
      </c>
      <c r="RN27" s="321">
        <v>0</v>
      </c>
      <c r="RO27" s="321">
        <v>0</v>
      </c>
      <c r="RP27" s="321">
        <v>0</v>
      </c>
      <c r="RQ27" s="321">
        <v>0</v>
      </c>
      <c r="RR27" s="321">
        <v>0</v>
      </c>
      <c r="RS27" s="321">
        <v>0</v>
      </c>
      <c r="RT27" s="321">
        <v>0</v>
      </c>
      <c r="RU27" s="321">
        <v>0</v>
      </c>
      <c r="RV27" s="321">
        <v>0</v>
      </c>
      <c r="RW27" s="321">
        <v>0</v>
      </c>
      <c r="RX27" s="321">
        <v>0</v>
      </c>
      <c r="RY27" s="321">
        <v>0</v>
      </c>
      <c r="RZ27" s="321">
        <v>0</v>
      </c>
      <c r="SA27" s="321">
        <v>0</v>
      </c>
      <c r="SB27" s="321">
        <v>0</v>
      </c>
      <c r="SC27" s="321">
        <v>0</v>
      </c>
      <c r="SD27" s="321">
        <v>0</v>
      </c>
      <c r="SE27" s="321">
        <v>0</v>
      </c>
      <c r="SF27" s="321">
        <v>0</v>
      </c>
      <c r="SG27" s="321">
        <v>0</v>
      </c>
      <c r="SH27" s="321">
        <v>0</v>
      </c>
      <c r="SI27" s="321">
        <v>0</v>
      </c>
      <c r="SJ27" s="321">
        <v>0</v>
      </c>
      <c r="SK27" s="321">
        <v>0</v>
      </c>
      <c r="SL27" s="321">
        <v>0</v>
      </c>
      <c r="SM27" s="321">
        <v>0</v>
      </c>
      <c r="SN27" s="321">
        <v>0</v>
      </c>
      <c r="SO27" s="321">
        <v>0</v>
      </c>
      <c r="SP27" s="321">
        <v>0</v>
      </c>
      <c r="SQ27" s="321">
        <v>0</v>
      </c>
      <c r="SR27" s="321">
        <v>0</v>
      </c>
      <c r="SS27" s="321">
        <f>VLOOKUP($B27,'Sintesi (CFI-TS)'!$C$30:$AE$57,28,FALSE)</f>
        <v>0</v>
      </c>
      <c r="ST27" s="321">
        <f>VLOOKUP($B27,'Sintesi (CFI-TS)'!$C$30:$AE$57,28,FALSE)</f>
        <v>0</v>
      </c>
      <c r="SU27" s="321">
        <f>VLOOKUP($B27,'Sintesi (CFI-TS)'!$C$30:$AE$57,28,FALSE)</f>
        <v>0</v>
      </c>
      <c r="SV27" s="321">
        <f>VLOOKUP($B27,'Sintesi (CFI-TS)'!$C$30:$AE$57,28,FALSE)</f>
        <v>0</v>
      </c>
      <c r="SW27" s="321">
        <f>VLOOKUP($B27,'Sintesi (CFI-TS)'!$C$30:$AE$57,28,FALSE)</f>
        <v>0</v>
      </c>
      <c r="SX27" s="321">
        <f>VLOOKUP($B27,'Sintesi (CFI-TS)'!$C$30:$AE$57,28,FALSE)</f>
        <v>0</v>
      </c>
      <c r="SY27" s="321">
        <f>VLOOKUP($B27,'Sintesi (CFI-TS)'!$C$30:$AE$57,28,FALSE)</f>
        <v>0</v>
      </c>
      <c r="SZ27" s="321">
        <f>VLOOKUP($B27,'Sintesi (CFI-TS)'!$C$30:$AE$57,28,FALSE)</f>
        <v>0</v>
      </c>
      <c r="TA27" s="321">
        <f>VLOOKUP($B27,'Sintesi (CFI-TS)'!$C$30:$AE$57,28,FALSE)</f>
        <v>0</v>
      </c>
      <c r="TB27" s="321">
        <f>VLOOKUP($B27,'Sintesi (CFI-TS)'!$C$30:$AE$57,28,FALSE)</f>
        <v>0</v>
      </c>
      <c r="TC27" s="321">
        <f>VLOOKUP($B27,'Sintesi (CFI-TS)'!$C$30:$AE$57,28,FALSE)</f>
        <v>0</v>
      </c>
      <c r="TD27" s="321">
        <f>VLOOKUP($B27,'Sintesi (CFI-TS)'!$C$30:$AE$57,28,FALSE)</f>
        <v>0</v>
      </c>
      <c r="TE27" s="321">
        <f>VLOOKUP($B27,'Sintesi (CFI-TS)'!$C$30:$AE$57,28,FALSE)</f>
        <v>0</v>
      </c>
      <c r="TF27" s="321">
        <f>VLOOKUP($B27,'Sintesi (CFI-TS)'!$C$30:$AE$57,28,FALSE)</f>
        <v>0</v>
      </c>
      <c r="TG27" s="321">
        <f>VLOOKUP($B27,'Sintesi (CFI-TS)'!$C$30:$AE$57,28,FALSE)</f>
        <v>0</v>
      </c>
      <c r="TH27" s="321">
        <f>VLOOKUP($B27,'Sintesi (CFI-TS)'!$C$30:$AE$57,28,FALSE)</f>
        <v>0</v>
      </c>
      <c r="TI27" s="321">
        <f>VLOOKUP($B27,'Sintesi (CFI-TS)'!$C$30:$AE$57,28,FALSE)</f>
        <v>0</v>
      </c>
      <c r="TJ27" s="321">
        <f>VLOOKUP($B27,'Sintesi (CFI-TS)'!$C$30:$AE$57,28,FALSE)</f>
        <v>0</v>
      </c>
      <c r="TK27" s="321">
        <f>VLOOKUP($B27,'Sintesi (CFI-TS)'!$C$30:$AE$57,28,FALSE)</f>
        <v>0</v>
      </c>
      <c r="TL27" s="321">
        <f>VLOOKUP($B27,'Sintesi (CFI-TS)'!$C$30:$AE$57,28,FALSE)</f>
        <v>0</v>
      </c>
      <c r="TM27" s="321">
        <f>VLOOKUP($B27,'Sintesi (CFI-TS)'!$C$30:$AE$57,28,FALSE)</f>
        <v>0</v>
      </c>
      <c r="TN27" s="321">
        <f>VLOOKUP($B27,'Sintesi (CFI-TS)'!$C$30:$AE$57,28,FALSE)</f>
        <v>0</v>
      </c>
      <c r="TO27" s="321">
        <f>VLOOKUP($B27,'Sintesi (CFI-TS)'!$C$30:$AE$57,28,FALSE)</f>
        <v>0</v>
      </c>
      <c r="TP27" s="321">
        <f>VLOOKUP($B27,'Sintesi (CFI-TS)'!$C$30:$AE$57,28,FALSE)</f>
        <v>0</v>
      </c>
      <c r="TQ27" s="321">
        <f>VLOOKUP($B27,'Sintesi (CFI-TS)'!$C$30:$AE$57,28,FALSE)</f>
        <v>0</v>
      </c>
      <c r="TR27" s="321">
        <f>VLOOKUP($B27,'Sintesi (CFI-TS)'!$C$30:$AE$57,28,FALSE)</f>
        <v>0</v>
      </c>
      <c r="TS27" s="321">
        <f>VLOOKUP($B27,'Sintesi (CFI-TS)'!$C$30:$AE$57,28,FALSE)</f>
        <v>0</v>
      </c>
      <c r="TT27" s="321">
        <f>VLOOKUP($B27,'Sintesi (CFI-TS)'!$C$30:$AE$57,28,FALSE)</f>
        <v>0</v>
      </c>
      <c r="TU27" s="321">
        <f>VLOOKUP($B27,'Sintesi (CFI-TS)'!$C$30:$AE$57,28,FALSE)</f>
        <v>0</v>
      </c>
      <c r="TV27" s="321">
        <f>VLOOKUP($B27,'Sintesi (CFI-TS)'!$C$30:$AE$57,28,FALSE)</f>
        <v>0</v>
      </c>
      <c r="TW27" s="321">
        <f>VLOOKUP($B27,'Sintesi (CFI-TS)'!$C$30:$AE$57,28,FALSE)</f>
        <v>0</v>
      </c>
      <c r="TX27" s="321">
        <f>VLOOKUP($B27,'Sintesi (CFI-TS)'!$C$30:$AE$57,28,FALSE)</f>
        <v>0</v>
      </c>
      <c r="TY27" s="321"/>
      <c r="TZ27" s="321"/>
      <c r="UA27" s="321"/>
      <c r="UB27" s="322">
        <v>0</v>
      </c>
      <c r="UC27" s="322">
        <v>0</v>
      </c>
      <c r="UD27" s="322">
        <v>0</v>
      </c>
      <c r="UE27" s="322">
        <v>0</v>
      </c>
      <c r="UF27" s="322">
        <v>0</v>
      </c>
      <c r="UG27" s="322">
        <v>0</v>
      </c>
      <c r="UH27" s="322">
        <v>0</v>
      </c>
      <c r="UI27" s="322">
        <v>0</v>
      </c>
      <c r="UJ27" s="322">
        <v>0</v>
      </c>
      <c r="UK27" s="322">
        <v>0</v>
      </c>
      <c r="UL27" s="322">
        <v>0</v>
      </c>
      <c r="UM27" s="322">
        <v>0</v>
      </c>
      <c r="UN27" s="322">
        <v>0</v>
      </c>
      <c r="UO27" s="322">
        <v>0</v>
      </c>
      <c r="UP27" s="322">
        <v>0</v>
      </c>
      <c r="UQ27" s="322">
        <v>0</v>
      </c>
      <c r="UR27" s="322">
        <v>0</v>
      </c>
      <c r="US27" s="322">
        <v>0</v>
      </c>
      <c r="UT27" s="322">
        <v>0</v>
      </c>
      <c r="UU27" s="322">
        <v>0</v>
      </c>
      <c r="UV27" s="322">
        <v>0</v>
      </c>
      <c r="UW27" s="322">
        <v>0</v>
      </c>
      <c r="UX27" s="322">
        <v>0</v>
      </c>
      <c r="UY27" s="322">
        <v>0</v>
      </c>
      <c r="UZ27" s="322">
        <v>0</v>
      </c>
      <c r="VA27" s="322">
        <v>0</v>
      </c>
      <c r="VB27" s="322">
        <v>0</v>
      </c>
      <c r="VC27" s="322">
        <v>0</v>
      </c>
      <c r="VD27" s="322">
        <v>0</v>
      </c>
      <c r="VE27" s="322">
        <v>0</v>
      </c>
      <c r="VF27" s="322">
        <v>0</v>
      </c>
      <c r="VG27" s="322">
        <v>0</v>
      </c>
      <c r="VH27" s="322">
        <v>0</v>
      </c>
      <c r="VI27" s="322">
        <v>0</v>
      </c>
      <c r="VJ27" s="322">
        <v>0</v>
      </c>
      <c r="VK27" s="322">
        <v>0</v>
      </c>
      <c r="VL27" s="322">
        <v>0</v>
      </c>
      <c r="VM27" s="322">
        <v>0</v>
      </c>
      <c r="VN27" s="322">
        <v>0</v>
      </c>
      <c r="VO27" s="322">
        <v>0</v>
      </c>
      <c r="VP27" s="322">
        <v>0</v>
      </c>
      <c r="VQ27" s="322">
        <v>0</v>
      </c>
      <c r="VR27" s="322">
        <v>0</v>
      </c>
      <c r="VS27" s="322">
        <v>0</v>
      </c>
      <c r="VT27" s="322">
        <v>0</v>
      </c>
      <c r="VU27" s="322">
        <v>0</v>
      </c>
      <c r="VV27" s="322">
        <v>0</v>
      </c>
      <c r="VW27" s="322">
        <v>0</v>
      </c>
      <c r="VX27" s="322">
        <v>0</v>
      </c>
      <c r="VY27" s="322">
        <v>0</v>
      </c>
      <c r="VZ27" s="322">
        <v>0</v>
      </c>
      <c r="WA27" s="322">
        <v>0</v>
      </c>
      <c r="WB27" s="322">
        <v>0</v>
      </c>
      <c r="WC27" s="322">
        <v>0</v>
      </c>
      <c r="WD27" s="322">
        <v>0</v>
      </c>
      <c r="WE27" s="322">
        <v>0</v>
      </c>
      <c r="WF27" s="322">
        <v>0</v>
      </c>
      <c r="WG27" s="322">
        <v>0</v>
      </c>
      <c r="WH27" s="322">
        <v>0</v>
      </c>
      <c r="WI27" s="322">
        <v>0</v>
      </c>
      <c r="WJ27" s="322">
        <v>0</v>
      </c>
      <c r="WK27" s="322">
        <v>0</v>
      </c>
      <c r="WL27" s="322">
        <v>0</v>
      </c>
      <c r="WM27" s="322">
        <v>0</v>
      </c>
      <c r="WN27" s="322">
        <v>0</v>
      </c>
      <c r="WO27" s="322">
        <v>0</v>
      </c>
      <c r="WP27" s="322">
        <v>0</v>
      </c>
      <c r="WQ27" s="322">
        <v>0</v>
      </c>
      <c r="WR27" s="322">
        <v>0</v>
      </c>
      <c r="WS27" s="322">
        <v>0</v>
      </c>
      <c r="WT27" s="322">
        <v>0</v>
      </c>
      <c r="WU27" s="322">
        <v>0</v>
      </c>
      <c r="WV27" s="322">
        <f>VLOOKUP($B27,'Sintesi (CFI-TS)'!$C$30:$AE$57,29,FALSE)</f>
        <v>0</v>
      </c>
      <c r="WW27" s="322">
        <f>VLOOKUP($B27,'Sintesi (CFI-TS)'!$C$30:$AE$57,29,FALSE)</f>
        <v>0</v>
      </c>
      <c r="WX27" s="322">
        <f>VLOOKUP($B27,'Sintesi (CFI-TS)'!$C$30:$AE$57,29,FALSE)</f>
        <v>0</v>
      </c>
      <c r="WY27" s="322">
        <f>VLOOKUP($B27,'Sintesi (CFI-TS)'!$C$30:$AE$57,29,FALSE)</f>
        <v>0</v>
      </c>
      <c r="WZ27" s="322">
        <f>VLOOKUP($B27,'Sintesi (CFI-TS)'!$C$30:$AE$57,29,FALSE)</f>
        <v>0</v>
      </c>
      <c r="XA27" s="322">
        <f>VLOOKUP($B27,'Sintesi (CFI-TS)'!$C$30:$AE$57,29,FALSE)</f>
        <v>0</v>
      </c>
      <c r="XB27" s="322">
        <f>VLOOKUP($B27,'Sintesi (CFI-TS)'!$C$30:$AE$57,29,FALSE)</f>
        <v>0</v>
      </c>
      <c r="XC27" s="322">
        <f>VLOOKUP($B27,'Sintesi (CFI-TS)'!$C$30:$AE$57,29,FALSE)</f>
        <v>0</v>
      </c>
      <c r="XD27" s="322">
        <f>VLOOKUP($B27,'Sintesi (CFI-TS)'!$C$30:$AE$57,29,FALSE)</f>
        <v>0</v>
      </c>
      <c r="XE27" s="322">
        <f>VLOOKUP($B27,'Sintesi (CFI-TS)'!$C$30:$AE$57,29,FALSE)</f>
        <v>0</v>
      </c>
      <c r="XF27" s="322">
        <f>VLOOKUP($B27,'Sintesi (CFI-TS)'!$C$30:$AE$57,29,FALSE)</f>
        <v>0</v>
      </c>
      <c r="XG27" s="322">
        <f>VLOOKUP($B27,'Sintesi (CFI-TS)'!$C$30:$AE$57,29,FALSE)</f>
        <v>0</v>
      </c>
      <c r="XH27" s="322">
        <f>VLOOKUP($B27,'Sintesi (CFI-TS)'!$C$30:$AE$57,29,FALSE)</f>
        <v>0</v>
      </c>
      <c r="XI27" s="322">
        <f>VLOOKUP($B27,'Sintesi (CFI-TS)'!$C$30:$AE$57,29,FALSE)</f>
        <v>0</v>
      </c>
      <c r="XJ27" s="322">
        <f>VLOOKUP($B27,'Sintesi (CFI-TS)'!$C$30:$AE$57,29,FALSE)</f>
        <v>0</v>
      </c>
      <c r="XK27" s="322">
        <f>VLOOKUP($B27,'Sintesi (CFI-TS)'!$C$30:$AE$57,29,FALSE)</f>
        <v>0</v>
      </c>
      <c r="XL27" s="322">
        <f>VLOOKUP($B27,'Sintesi (CFI-TS)'!$C$30:$AE$57,29,FALSE)</f>
        <v>0</v>
      </c>
      <c r="XM27" s="322">
        <f>VLOOKUP($B27,'Sintesi (CFI-TS)'!$C$30:$AE$57,29,FALSE)</f>
        <v>0</v>
      </c>
      <c r="XN27" s="322">
        <f>VLOOKUP($B27,'Sintesi (CFI-TS)'!$C$30:$AE$57,29,FALSE)</f>
        <v>0</v>
      </c>
      <c r="XO27" s="322">
        <f>VLOOKUP($B27,'Sintesi (CFI-TS)'!$C$30:$AE$57,29,FALSE)</f>
        <v>0</v>
      </c>
      <c r="XP27" s="322">
        <f>VLOOKUP($B27,'Sintesi (CFI-TS)'!$C$30:$AE$57,29,FALSE)</f>
        <v>0</v>
      </c>
      <c r="XQ27" s="322">
        <f>VLOOKUP($B27,'Sintesi (CFI-TS)'!$C$30:$AE$57,29,FALSE)</f>
        <v>0</v>
      </c>
      <c r="XR27" s="322">
        <f>VLOOKUP($B27,'Sintesi (CFI-TS)'!$C$30:$AE$57,29,FALSE)</f>
        <v>0</v>
      </c>
      <c r="XS27" s="322">
        <f>VLOOKUP($B27,'Sintesi (CFI-TS)'!$C$30:$AE$57,29,FALSE)</f>
        <v>0</v>
      </c>
      <c r="XT27" s="322">
        <f>VLOOKUP($B27,'Sintesi (CFI-TS)'!$C$30:$AE$57,29,FALSE)</f>
        <v>0</v>
      </c>
      <c r="XU27" s="322">
        <f>VLOOKUP($B27,'Sintesi (CFI-TS)'!$C$30:$AE$57,29,FALSE)</f>
        <v>0</v>
      </c>
      <c r="XV27" s="322">
        <f>VLOOKUP($B27,'Sintesi (CFI-TS)'!$C$30:$AE$57,29,FALSE)</f>
        <v>0</v>
      </c>
      <c r="XW27" s="322">
        <f>VLOOKUP($B27,'Sintesi (CFI-TS)'!$C$30:$AE$57,29,FALSE)</f>
        <v>0</v>
      </c>
      <c r="XX27" s="322">
        <f>VLOOKUP($B27,'Sintesi (CFI-TS)'!$C$30:$AE$57,29,FALSE)</f>
        <v>0</v>
      </c>
      <c r="XY27" s="322">
        <f>VLOOKUP($B27,'Sintesi (CFI-TS)'!$C$30:$AE$57,29,FALSE)</f>
        <v>0</v>
      </c>
      <c r="XZ27" s="322">
        <f>VLOOKUP($B27,'Sintesi (CFI-TS)'!$C$30:$AE$57,29,FALSE)</f>
        <v>0</v>
      </c>
      <c r="YA27" s="322">
        <f>VLOOKUP($B27,'Sintesi (CFI-TS)'!$C$30:$AE$57,29,FALSE)</f>
        <v>0</v>
      </c>
      <c r="YB27" s="322"/>
      <c r="YC27" s="322"/>
      <c r="YD27" s="322"/>
      <c r="YE27" s="501">
        <v>0</v>
      </c>
      <c r="YF27" s="501">
        <v>0</v>
      </c>
      <c r="YG27" s="501">
        <v>0</v>
      </c>
      <c r="YH27" s="501">
        <v>0</v>
      </c>
      <c r="YI27" s="501">
        <v>0</v>
      </c>
      <c r="YJ27" s="501">
        <v>0</v>
      </c>
      <c r="YK27" s="501">
        <v>0</v>
      </c>
      <c r="YL27" s="501">
        <v>0</v>
      </c>
      <c r="YM27" s="501">
        <v>0</v>
      </c>
      <c r="YN27" s="501">
        <v>0</v>
      </c>
      <c r="YO27" s="501">
        <v>0</v>
      </c>
      <c r="YP27" s="501">
        <v>0</v>
      </c>
      <c r="YQ27" s="501">
        <v>0</v>
      </c>
      <c r="YR27" s="501">
        <v>0</v>
      </c>
      <c r="YS27" s="501">
        <v>0</v>
      </c>
      <c r="YT27" s="501">
        <v>0</v>
      </c>
      <c r="YU27" s="501">
        <v>0</v>
      </c>
      <c r="YV27" s="501">
        <v>0</v>
      </c>
      <c r="YW27" s="501">
        <v>0</v>
      </c>
      <c r="YX27" s="501">
        <v>0</v>
      </c>
      <c r="YY27" s="501">
        <v>0</v>
      </c>
      <c r="YZ27" s="501">
        <v>0</v>
      </c>
      <c r="ZA27" s="501">
        <v>0</v>
      </c>
      <c r="ZB27" s="501">
        <v>0</v>
      </c>
      <c r="ZC27" s="501">
        <v>0</v>
      </c>
      <c r="ZD27" s="501">
        <v>0</v>
      </c>
      <c r="ZE27" s="501">
        <v>0</v>
      </c>
      <c r="ZF27" s="501">
        <v>0</v>
      </c>
      <c r="ZG27" s="501">
        <v>0</v>
      </c>
      <c r="ZH27" s="501">
        <v>0</v>
      </c>
      <c r="ZI27" s="501">
        <v>0</v>
      </c>
      <c r="ZJ27" s="501">
        <v>0</v>
      </c>
      <c r="ZK27" s="501">
        <v>0</v>
      </c>
      <c r="ZL27" s="501">
        <v>0</v>
      </c>
      <c r="ZM27" s="501">
        <v>0</v>
      </c>
      <c r="ZN27" s="501">
        <v>0</v>
      </c>
      <c r="ZO27" s="501">
        <v>0</v>
      </c>
      <c r="ZP27" s="501">
        <v>0</v>
      </c>
      <c r="ZQ27" s="501">
        <v>0</v>
      </c>
      <c r="ZR27" s="501">
        <v>0</v>
      </c>
      <c r="ZS27" s="501">
        <v>0</v>
      </c>
      <c r="ZT27" s="501">
        <v>0</v>
      </c>
      <c r="ZU27" s="501">
        <v>0</v>
      </c>
      <c r="ZV27" s="501">
        <v>0</v>
      </c>
      <c r="ZW27" s="501">
        <v>0</v>
      </c>
      <c r="ZX27" s="501">
        <v>0</v>
      </c>
      <c r="ZY27" s="501">
        <v>0</v>
      </c>
      <c r="ZZ27" s="501">
        <v>0</v>
      </c>
      <c r="AAA27" s="501">
        <v>0</v>
      </c>
      <c r="AAB27" s="501">
        <v>0</v>
      </c>
      <c r="AAC27" s="501">
        <v>0</v>
      </c>
      <c r="AAD27" s="501">
        <v>0</v>
      </c>
      <c r="AAE27" s="501">
        <v>0</v>
      </c>
      <c r="AAF27" s="501">
        <v>0</v>
      </c>
      <c r="AAG27" s="501">
        <v>0</v>
      </c>
      <c r="AAH27" s="501">
        <v>0</v>
      </c>
      <c r="AAI27" s="501">
        <v>0</v>
      </c>
      <c r="AAJ27" s="501">
        <v>0</v>
      </c>
      <c r="AAK27" s="501">
        <v>0</v>
      </c>
      <c r="AAL27" s="501">
        <v>0</v>
      </c>
      <c r="AAM27" s="501">
        <v>0</v>
      </c>
      <c r="AAN27" s="501">
        <v>0</v>
      </c>
      <c r="AAO27" s="501">
        <v>0</v>
      </c>
      <c r="AAP27" s="501">
        <v>0</v>
      </c>
      <c r="AAQ27" s="501">
        <v>0</v>
      </c>
      <c r="AAR27" s="501">
        <v>0</v>
      </c>
      <c r="AAS27" s="501">
        <v>0</v>
      </c>
      <c r="AAT27" s="501">
        <v>0</v>
      </c>
      <c r="AAU27" s="501">
        <v>0</v>
      </c>
      <c r="AAV27" s="501">
        <v>0</v>
      </c>
      <c r="AAW27" s="501">
        <v>0</v>
      </c>
      <c r="AAX27" s="501">
        <v>0</v>
      </c>
      <c r="AAY27" s="501">
        <f>VLOOKUP($B27,'Sintesi (CFI-TS)'!$C$30:$AE$57,22,FALSE)</f>
        <v>0</v>
      </c>
      <c r="AAZ27" s="501">
        <f>VLOOKUP($B27,'Sintesi (CFI-TS)'!$C$30:$AE$57,22,FALSE)</f>
        <v>0</v>
      </c>
      <c r="ABA27" s="501">
        <f>VLOOKUP($B27,'Sintesi (CFI-TS)'!$C$30:$AE$57,22,FALSE)</f>
        <v>0</v>
      </c>
      <c r="ABB27" s="501">
        <f>VLOOKUP($B27,'Sintesi (CFI-TS)'!$C$30:$AE$57,22,FALSE)</f>
        <v>0</v>
      </c>
      <c r="ABC27" s="501">
        <f>VLOOKUP($B27,'Sintesi (CFI-TS)'!$C$30:$AE$57,22,FALSE)</f>
        <v>0</v>
      </c>
      <c r="ABD27" s="501">
        <f>VLOOKUP($B27,'Sintesi (CFI-TS)'!$C$30:$AE$57,22,FALSE)</f>
        <v>0</v>
      </c>
      <c r="ABE27" s="501">
        <f>VLOOKUP($B27,'Sintesi (CFI-TS)'!$C$30:$AE$57,22,FALSE)</f>
        <v>0</v>
      </c>
      <c r="ABF27" s="501">
        <f>VLOOKUP($B27,'Sintesi (CFI-TS)'!$C$30:$AE$57,22,FALSE)</f>
        <v>0</v>
      </c>
      <c r="ABG27" s="501">
        <f>VLOOKUP($B27,'Sintesi (CFI-TS)'!$C$30:$AE$57,22,FALSE)</f>
        <v>0</v>
      </c>
      <c r="ABH27" s="501">
        <f>VLOOKUP($B27,'Sintesi (CFI-TS)'!$C$30:$AE$57,22,FALSE)</f>
        <v>0</v>
      </c>
      <c r="ABI27" s="501">
        <f>VLOOKUP($B27,'Sintesi (CFI-TS)'!$C$30:$AE$57,22,FALSE)</f>
        <v>0</v>
      </c>
      <c r="ABJ27" s="501">
        <f>VLOOKUP($B27,'Sintesi (CFI-TS)'!$C$30:$AE$57,22,FALSE)</f>
        <v>0</v>
      </c>
      <c r="ABK27" s="501">
        <f>VLOOKUP($B27,'Sintesi (CFI-TS)'!$C$30:$AE$57,22,FALSE)</f>
        <v>0</v>
      </c>
      <c r="ABL27" s="501">
        <f>VLOOKUP($B27,'Sintesi (CFI-TS)'!$C$30:$AE$57,22,FALSE)</f>
        <v>0</v>
      </c>
      <c r="ABM27" s="501">
        <f>VLOOKUP($B27,'Sintesi (CFI-TS)'!$C$30:$AE$57,22,FALSE)</f>
        <v>0</v>
      </c>
      <c r="ABN27" s="501">
        <f>VLOOKUP($B27,'Sintesi (CFI-TS)'!$C$30:$AE$57,22,FALSE)</f>
        <v>0</v>
      </c>
      <c r="ABO27" s="501">
        <f>VLOOKUP($B27,'Sintesi (CFI-TS)'!$C$30:$AE$57,22,FALSE)</f>
        <v>0</v>
      </c>
      <c r="ABP27" s="501">
        <f>VLOOKUP($B27,'Sintesi (CFI-TS)'!$C$30:$AE$57,22,FALSE)</f>
        <v>0</v>
      </c>
      <c r="ABQ27" s="501">
        <f>VLOOKUP($B27,'Sintesi (CFI-TS)'!$C$30:$AE$57,22,FALSE)</f>
        <v>0</v>
      </c>
      <c r="ABR27" s="501">
        <f>VLOOKUP($B27,'Sintesi (CFI-TS)'!$C$30:$AE$57,22,FALSE)</f>
        <v>0</v>
      </c>
      <c r="ABS27" s="501">
        <f>VLOOKUP($B27,'Sintesi (CFI-TS)'!$C$30:$AE$57,22,FALSE)</f>
        <v>0</v>
      </c>
      <c r="ABT27" s="501">
        <f>VLOOKUP($B27,'Sintesi (CFI-TS)'!$C$30:$AE$57,22,FALSE)</f>
        <v>0</v>
      </c>
      <c r="ABU27" s="501">
        <f>VLOOKUP($B27,'Sintesi (CFI-TS)'!$C$30:$AE$57,22,FALSE)</f>
        <v>0</v>
      </c>
      <c r="ABV27" s="501">
        <f>VLOOKUP($B27,'Sintesi (CFI-TS)'!$C$30:$AE$57,22,FALSE)</f>
        <v>0</v>
      </c>
      <c r="ABW27" s="501">
        <f>VLOOKUP($B27,'Sintesi (CFI-TS)'!$C$30:$AE$57,22,FALSE)</f>
        <v>0</v>
      </c>
      <c r="ABX27" s="501">
        <f>VLOOKUP($B27,'Sintesi (CFI-TS)'!$C$30:$AE$57,22,FALSE)</f>
        <v>0</v>
      </c>
      <c r="ABY27" s="501">
        <f>VLOOKUP($B27,'Sintesi (CFI-TS)'!$C$30:$AE$57,22,FALSE)</f>
        <v>0</v>
      </c>
      <c r="ABZ27" s="501">
        <f>VLOOKUP($B27,'Sintesi (CFI-TS)'!$C$30:$AE$57,22,FALSE)</f>
        <v>0</v>
      </c>
      <c r="ACA27" s="501">
        <f>VLOOKUP($B27,'Sintesi (CFI-TS)'!$C$30:$AE$57,22,FALSE)</f>
        <v>0</v>
      </c>
      <c r="ACB27" s="501">
        <f>VLOOKUP($B27,'Sintesi (CFI-TS)'!$C$30:$AE$57,22,FALSE)</f>
        <v>0</v>
      </c>
      <c r="ACC27" s="501">
        <f>VLOOKUP($B27,'Sintesi (CFI-TS)'!$C$30:$AE$57,22,FALSE)</f>
        <v>0</v>
      </c>
      <c r="ACD27" s="501">
        <f>VLOOKUP($B27,'Sintesi (CFI-TS)'!$C$30:$AE$57,22,FALSE)</f>
        <v>0</v>
      </c>
      <c r="ACE27" s="501"/>
      <c r="ACF27" s="501"/>
      <c r="ACG27" s="501"/>
      <c r="ACH27" s="86"/>
      <c r="ACI27" s="88">
        <v>0</v>
      </c>
      <c r="ACJ27" s="87"/>
      <c r="ACK27" s="89"/>
      <c r="ACL27" s="177"/>
      <c r="ACM27" s="177"/>
      <c r="ACN27" s="177"/>
      <c r="ACO27" s="177"/>
      <c r="ACP27" s="177"/>
      <c r="ACQ27" s="177"/>
      <c r="ACR27" s="177"/>
      <c r="ACS27" s="80"/>
      <c r="ACT27" s="80"/>
      <c r="ACU27" s="80"/>
      <c r="ACV27" s="80"/>
      <c r="ACW27" s="80"/>
      <c r="ACX27" s="80"/>
      <c r="ACY27" s="80"/>
      <c r="ACZ27" s="80"/>
      <c r="ADA27" s="80"/>
      <c r="ADB27" s="80"/>
      <c r="ADC27" s="80"/>
      <c r="ADD27" s="80"/>
      <c r="ADE27" s="80"/>
      <c r="ADF27" s="80"/>
      <c r="ADG27" s="80"/>
      <c r="ADH27" s="80"/>
      <c r="ADI27" s="80"/>
      <c r="ADJ27" s="80"/>
      <c r="ADK27" s="80"/>
      <c r="ADL27" s="80"/>
      <c r="ADM27" s="80"/>
      <c r="ADN27" s="80"/>
      <c r="ADO27" s="80"/>
      <c r="ADP27" s="80"/>
      <c r="ADQ27" s="80"/>
      <c r="ADR27" s="80"/>
      <c r="ADS27" s="80"/>
      <c r="ADT27" s="80"/>
      <c r="ADU27" s="80"/>
      <c r="ADV27" s="80"/>
      <c r="ADW27" s="80"/>
      <c r="ADX27" s="80"/>
      <c r="ADY27" s="80"/>
      <c r="ADZ27" s="80"/>
      <c r="AEA27" s="80"/>
      <c r="AEB27" s="80"/>
      <c r="AEC27" s="80"/>
      <c r="AED27" s="80"/>
      <c r="AEE27" s="80"/>
      <c r="AEF27" s="80"/>
      <c r="AEG27" s="80"/>
      <c r="AEH27" s="80"/>
      <c r="AEI27" s="80"/>
      <c r="AEJ27" s="80"/>
      <c r="AEK27" s="80"/>
      <c r="AEL27" s="80"/>
      <c r="AEM27" s="80"/>
      <c r="AEN27" s="80"/>
      <c r="AEO27" s="80"/>
      <c r="AEP27" s="80"/>
      <c r="AEQ27" s="80"/>
      <c r="AER27" s="80"/>
      <c r="AES27" s="80"/>
      <c r="AET27" s="80"/>
      <c r="AEU27" s="80"/>
      <c r="AEV27" s="80"/>
      <c r="AEW27" s="80"/>
      <c r="AEX27" s="80"/>
      <c r="AEY27" s="80"/>
      <c r="AEZ27" s="80"/>
      <c r="AFA27" s="80"/>
      <c r="AFB27" s="80"/>
      <c r="AFC27" s="80"/>
      <c r="AFD27" s="80"/>
      <c r="AFE27" s="80"/>
      <c r="AFF27" s="80"/>
      <c r="AFG27" s="80"/>
      <c r="AFH27" s="80"/>
      <c r="AFI27" s="80"/>
      <c r="AFJ27" s="80"/>
      <c r="AFK27" s="80"/>
      <c r="AFL27" s="80"/>
      <c r="AFM27" s="80"/>
      <c r="AFN27" s="80"/>
      <c r="AFO27" s="80"/>
      <c r="AFP27" s="80"/>
      <c r="AFQ27" s="80"/>
      <c r="AFR27" s="80"/>
      <c r="AFS27" s="80"/>
      <c r="AFT27" s="80"/>
      <c r="AFU27" s="80"/>
      <c r="AFV27" s="80"/>
      <c r="AFW27" s="80"/>
      <c r="AFX27" s="80"/>
      <c r="AFY27" s="80"/>
      <c r="AFZ27" s="80"/>
      <c r="AGA27" s="80"/>
      <c r="AGB27" s="80"/>
      <c r="AGC27" s="80"/>
      <c r="AGD27" s="80"/>
      <c r="AGE27" s="80"/>
      <c r="AGF27" s="80"/>
      <c r="AGG27" s="80"/>
      <c r="AGH27" s="80"/>
      <c r="AGI27" s="80"/>
      <c r="AGJ27" s="80"/>
      <c r="AGK27" s="80"/>
      <c r="AGL27" s="80"/>
      <c r="AGM27" s="80"/>
    </row>
    <row r="28" spans="1:871" s="104" customFormat="1">
      <c r="A28" s="74" t="str">
        <f>IF('Sintesi (CA)'!B53&lt;&gt;"",'Sintesi (CA)'!B53,"")</f>
        <v/>
      </c>
      <c r="B28" s="145" t="str">
        <f>IF('Sintesi (CA)'!C53&lt;&gt;"",'Sintesi (CA)'!C53,"")</f>
        <v/>
      </c>
      <c r="C28" s="74" t="str">
        <f>IF('Sintesi (CA)'!N53&lt;&gt;"",'Sintesi (CA)'!N53,"")</f>
        <v/>
      </c>
      <c r="D28" s="75">
        <f>'Sintesi (CFI-TS)'!W52</f>
        <v>0</v>
      </c>
      <c r="E28" s="75">
        <f>'Sintesi (CFI-TS)'!X52</f>
        <v>0</v>
      </c>
      <c r="F28" s="75">
        <f>'Sintesi (CFI-TS)'!Y52</f>
        <v>0</v>
      </c>
      <c r="G28" s="175">
        <v>1</v>
      </c>
      <c r="H28" s="77"/>
      <c r="I28" s="183"/>
      <c r="J28" s="78">
        <f t="shared" si="123"/>
        <v>0</v>
      </c>
      <c r="K28" s="78">
        <v>0</v>
      </c>
      <c r="L28" s="79">
        <f t="shared" si="124"/>
        <v>0</v>
      </c>
      <c r="M28" s="80"/>
      <c r="N28" s="80"/>
      <c r="O28" s="80"/>
      <c r="P28" s="80"/>
      <c r="Q28" s="80"/>
      <c r="R28" s="80"/>
      <c r="S28" s="80"/>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318">
        <v>0</v>
      </c>
      <c r="DQ28" s="318">
        <v>0</v>
      </c>
      <c r="DR28" s="318">
        <v>0</v>
      </c>
      <c r="DS28" s="318">
        <v>0</v>
      </c>
      <c r="DT28" s="318">
        <v>0</v>
      </c>
      <c r="DU28" s="318">
        <v>0</v>
      </c>
      <c r="DV28" s="318">
        <v>0</v>
      </c>
      <c r="DW28" s="318">
        <v>0</v>
      </c>
      <c r="DX28" s="318">
        <v>0</v>
      </c>
      <c r="DY28" s="318">
        <v>0</v>
      </c>
      <c r="DZ28" s="318">
        <v>0</v>
      </c>
      <c r="EA28" s="318">
        <v>0</v>
      </c>
      <c r="EB28" s="318">
        <v>0</v>
      </c>
      <c r="EC28" s="318">
        <v>0</v>
      </c>
      <c r="ED28" s="318">
        <v>0</v>
      </c>
      <c r="EE28" s="318">
        <v>0</v>
      </c>
      <c r="EF28" s="318">
        <v>0</v>
      </c>
      <c r="EG28" s="318">
        <v>0</v>
      </c>
      <c r="EH28" s="318">
        <v>0</v>
      </c>
      <c r="EI28" s="318">
        <v>0</v>
      </c>
      <c r="EJ28" s="318">
        <v>0</v>
      </c>
      <c r="EK28" s="318">
        <v>0</v>
      </c>
      <c r="EL28" s="318">
        <v>0</v>
      </c>
      <c r="EM28" s="318">
        <v>0</v>
      </c>
      <c r="EN28" s="318">
        <v>0</v>
      </c>
      <c r="EO28" s="318">
        <v>0</v>
      </c>
      <c r="EP28" s="318">
        <v>0</v>
      </c>
      <c r="EQ28" s="318">
        <v>0</v>
      </c>
      <c r="ER28" s="318">
        <v>0</v>
      </c>
      <c r="ES28" s="318">
        <v>0</v>
      </c>
      <c r="ET28" s="318">
        <v>0</v>
      </c>
      <c r="EU28" s="318">
        <v>0</v>
      </c>
      <c r="EV28" s="318">
        <v>0</v>
      </c>
      <c r="EW28" s="318">
        <v>0</v>
      </c>
      <c r="EX28" s="318">
        <v>0</v>
      </c>
      <c r="EY28" s="318">
        <v>0</v>
      </c>
      <c r="EZ28" s="318">
        <v>0</v>
      </c>
      <c r="FA28" s="318">
        <v>0</v>
      </c>
      <c r="FB28" s="318">
        <v>0</v>
      </c>
      <c r="FC28" s="318">
        <v>0</v>
      </c>
      <c r="FD28" s="318">
        <v>0</v>
      </c>
      <c r="FE28" s="318">
        <v>0</v>
      </c>
      <c r="FF28" s="318">
        <v>0</v>
      </c>
      <c r="FG28" s="318">
        <v>0</v>
      </c>
      <c r="FH28" s="318">
        <v>0</v>
      </c>
      <c r="FI28" s="318">
        <v>0</v>
      </c>
      <c r="FJ28" s="318">
        <v>0</v>
      </c>
      <c r="FK28" s="318">
        <v>0</v>
      </c>
      <c r="FL28" s="318">
        <v>0</v>
      </c>
      <c r="FM28" s="318">
        <v>0</v>
      </c>
      <c r="FN28" s="318">
        <v>0</v>
      </c>
      <c r="FO28" s="318">
        <v>0</v>
      </c>
      <c r="FP28" s="318">
        <v>0</v>
      </c>
      <c r="FQ28" s="318">
        <v>0</v>
      </c>
      <c r="FR28" s="318">
        <v>0</v>
      </c>
      <c r="FS28" s="318">
        <v>0</v>
      </c>
      <c r="FT28" s="318">
        <v>0</v>
      </c>
      <c r="FU28" s="318">
        <v>0</v>
      </c>
      <c r="FV28" s="318">
        <v>0</v>
      </c>
      <c r="FW28" s="318">
        <v>0</v>
      </c>
      <c r="FX28" s="318">
        <v>0</v>
      </c>
      <c r="FY28" s="318">
        <v>0</v>
      </c>
      <c r="FZ28" s="318">
        <v>0</v>
      </c>
      <c r="GA28" s="318">
        <v>0</v>
      </c>
      <c r="GB28" s="318">
        <v>0</v>
      </c>
      <c r="GC28" s="318">
        <v>0</v>
      </c>
      <c r="GD28" s="318">
        <v>0</v>
      </c>
      <c r="GE28" s="318">
        <v>0</v>
      </c>
      <c r="GF28" s="318">
        <v>0</v>
      </c>
      <c r="GG28" s="318">
        <v>0</v>
      </c>
      <c r="GH28" s="318">
        <v>0</v>
      </c>
      <c r="GI28" s="318">
        <v>0</v>
      </c>
      <c r="GJ28" s="318">
        <f>VLOOKUP($B28,'Sintesi (CFI-TS)'!$C$30:$AE$57,25,FALSE)</f>
        <v>0</v>
      </c>
      <c r="GK28" s="318">
        <f>VLOOKUP($B28,'Sintesi (CFI-TS)'!$C$30:$AE$57,25,FALSE)</f>
        <v>0</v>
      </c>
      <c r="GL28" s="318">
        <f>VLOOKUP($B28,'Sintesi (CFI-TS)'!$C$30:$AE$57,25,FALSE)</f>
        <v>0</v>
      </c>
      <c r="GM28" s="318">
        <f>VLOOKUP($B28,'Sintesi (CFI-TS)'!$C$30:$AE$57,25,FALSE)</f>
        <v>0</v>
      </c>
      <c r="GN28" s="318">
        <f>VLOOKUP($B28,'Sintesi (CFI-TS)'!$C$30:$AE$57,25,FALSE)</f>
        <v>0</v>
      </c>
      <c r="GO28" s="318">
        <f>VLOOKUP($B28,'Sintesi (CFI-TS)'!$C$30:$AE$57,25,FALSE)</f>
        <v>0</v>
      </c>
      <c r="GP28" s="318">
        <f>VLOOKUP($B28,'Sintesi (CFI-TS)'!$C$30:$AE$57,25,FALSE)</f>
        <v>0</v>
      </c>
      <c r="GQ28" s="318">
        <f>VLOOKUP($B28,'Sintesi (CFI-TS)'!$C$30:$AE$57,25,FALSE)</f>
        <v>0</v>
      </c>
      <c r="GR28" s="318">
        <f>VLOOKUP($B28,'Sintesi (CFI-TS)'!$C$30:$AE$57,25,FALSE)</f>
        <v>0</v>
      </c>
      <c r="GS28" s="318">
        <f>VLOOKUP($B28,'Sintesi (CFI-TS)'!$C$30:$AE$57,25,FALSE)</f>
        <v>0</v>
      </c>
      <c r="GT28" s="318">
        <f>VLOOKUP($B28,'Sintesi (CFI-TS)'!$C$30:$AE$57,25,FALSE)</f>
        <v>0</v>
      </c>
      <c r="GU28" s="318">
        <f>VLOOKUP($B28,'Sintesi (CFI-TS)'!$C$30:$AE$57,25,FALSE)</f>
        <v>0</v>
      </c>
      <c r="GV28" s="318">
        <f>VLOOKUP($B28,'Sintesi (CFI-TS)'!$C$30:$AE$57,25,FALSE)</f>
        <v>0</v>
      </c>
      <c r="GW28" s="318">
        <f>VLOOKUP($B28,'Sintesi (CFI-TS)'!$C$30:$AE$57,25,FALSE)</f>
        <v>0</v>
      </c>
      <c r="GX28" s="318">
        <f>VLOOKUP($B28,'Sintesi (CFI-TS)'!$C$30:$AE$57,25,FALSE)</f>
        <v>0</v>
      </c>
      <c r="GY28" s="318">
        <f>VLOOKUP($B28,'Sintesi (CFI-TS)'!$C$30:$AE$57,25,FALSE)</f>
        <v>0</v>
      </c>
      <c r="GZ28" s="318">
        <f>VLOOKUP($B28,'Sintesi (CFI-TS)'!$C$30:$AE$57,25,FALSE)</f>
        <v>0</v>
      </c>
      <c r="HA28" s="318">
        <f>VLOOKUP($B28,'Sintesi (CFI-TS)'!$C$30:$AE$57,25,FALSE)</f>
        <v>0</v>
      </c>
      <c r="HB28" s="318">
        <f>VLOOKUP($B28,'Sintesi (CFI-TS)'!$C$30:$AE$57,25,FALSE)</f>
        <v>0</v>
      </c>
      <c r="HC28" s="318">
        <f>VLOOKUP($B28,'Sintesi (CFI-TS)'!$C$30:$AE$57,25,FALSE)</f>
        <v>0</v>
      </c>
      <c r="HD28" s="318">
        <f>VLOOKUP($B28,'Sintesi (CFI-TS)'!$C$30:$AE$57,25,FALSE)</f>
        <v>0</v>
      </c>
      <c r="HE28" s="318">
        <f>VLOOKUP($B28,'Sintesi (CFI-TS)'!$C$30:$AE$57,25,FALSE)</f>
        <v>0</v>
      </c>
      <c r="HF28" s="318">
        <f>VLOOKUP($B28,'Sintesi (CFI-TS)'!$C$30:$AE$57,25,FALSE)</f>
        <v>0</v>
      </c>
      <c r="HG28" s="318">
        <f>VLOOKUP($B28,'Sintesi (CFI-TS)'!$C$30:$AE$57,25,FALSE)</f>
        <v>0</v>
      </c>
      <c r="HH28" s="318">
        <f>VLOOKUP($B28,'Sintesi (CFI-TS)'!$C$30:$AE$57,25,FALSE)</f>
        <v>0</v>
      </c>
      <c r="HI28" s="318">
        <f>VLOOKUP($B28,'Sintesi (CFI-TS)'!$C$30:$AE$57,25,FALSE)</f>
        <v>0</v>
      </c>
      <c r="HJ28" s="318">
        <f>VLOOKUP($B28,'Sintesi (CFI-TS)'!$C$30:$AE$57,25,FALSE)</f>
        <v>0</v>
      </c>
      <c r="HK28" s="318">
        <f>VLOOKUP($B28,'Sintesi (CFI-TS)'!$C$30:$AE$57,25,FALSE)</f>
        <v>0</v>
      </c>
      <c r="HL28" s="318">
        <f>VLOOKUP($B28,'Sintesi (CFI-TS)'!$C$30:$AE$57,25,FALSE)</f>
        <v>0</v>
      </c>
      <c r="HM28" s="318">
        <f>VLOOKUP($B28,'Sintesi (CFI-TS)'!$C$30:$AE$57,25,FALSE)</f>
        <v>0</v>
      </c>
      <c r="HN28" s="318">
        <f>VLOOKUP($B28,'Sintesi (CFI-TS)'!$C$30:$AE$57,25,FALSE)</f>
        <v>0</v>
      </c>
      <c r="HO28" s="318">
        <f>VLOOKUP($B28,'Sintesi (CFI-TS)'!$C$30:$AE$57,25,FALSE)</f>
        <v>0</v>
      </c>
      <c r="HP28" s="318"/>
      <c r="HQ28" s="318"/>
      <c r="HR28" s="318"/>
      <c r="HS28" s="319">
        <v>0</v>
      </c>
      <c r="HT28" s="319">
        <v>0</v>
      </c>
      <c r="HU28" s="319">
        <v>0</v>
      </c>
      <c r="HV28" s="319">
        <v>0</v>
      </c>
      <c r="HW28" s="319">
        <v>0</v>
      </c>
      <c r="HX28" s="319">
        <v>0</v>
      </c>
      <c r="HY28" s="319">
        <v>0</v>
      </c>
      <c r="HZ28" s="319">
        <v>0</v>
      </c>
      <c r="IA28" s="319">
        <v>0</v>
      </c>
      <c r="IB28" s="319">
        <v>0</v>
      </c>
      <c r="IC28" s="319">
        <v>0</v>
      </c>
      <c r="ID28" s="319">
        <v>0</v>
      </c>
      <c r="IE28" s="319">
        <v>0</v>
      </c>
      <c r="IF28" s="319">
        <v>0</v>
      </c>
      <c r="IG28" s="319">
        <v>0</v>
      </c>
      <c r="IH28" s="319">
        <v>0</v>
      </c>
      <c r="II28" s="319">
        <v>0</v>
      </c>
      <c r="IJ28" s="319">
        <v>0</v>
      </c>
      <c r="IK28" s="319">
        <v>0</v>
      </c>
      <c r="IL28" s="319">
        <v>0</v>
      </c>
      <c r="IM28" s="319">
        <v>0</v>
      </c>
      <c r="IN28" s="319">
        <v>0</v>
      </c>
      <c r="IO28" s="319">
        <v>0</v>
      </c>
      <c r="IP28" s="319">
        <v>0</v>
      </c>
      <c r="IQ28" s="319">
        <v>0</v>
      </c>
      <c r="IR28" s="319">
        <v>0</v>
      </c>
      <c r="IS28" s="319">
        <v>0</v>
      </c>
      <c r="IT28" s="319">
        <v>0</v>
      </c>
      <c r="IU28" s="319">
        <v>0</v>
      </c>
      <c r="IV28" s="319">
        <v>0</v>
      </c>
      <c r="IW28" s="319">
        <v>0</v>
      </c>
      <c r="IX28" s="319">
        <v>0</v>
      </c>
      <c r="IY28" s="319">
        <v>0</v>
      </c>
      <c r="IZ28" s="319">
        <v>0</v>
      </c>
      <c r="JA28" s="319">
        <v>0</v>
      </c>
      <c r="JB28" s="319">
        <v>0</v>
      </c>
      <c r="JC28" s="319">
        <v>0</v>
      </c>
      <c r="JD28" s="319">
        <v>0</v>
      </c>
      <c r="JE28" s="319">
        <v>0</v>
      </c>
      <c r="JF28" s="319">
        <v>0</v>
      </c>
      <c r="JG28" s="319">
        <v>0</v>
      </c>
      <c r="JH28" s="319">
        <v>0</v>
      </c>
      <c r="JI28" s="319">
        <v>0</v>
      </c>
      <c r="JJ28" s="319">
        <v>0</v>
      </c>
      <c r="JK28" s="319">
        <v>0</v>
      </c>
      <c r="JL28" s="319">
        <v>0</v>
      </c>
      <c r="JM28" s="319">
        <v>0</v>
      </c>
      <c r="JN28" s="319">
        <v>0</v>
      </c>
      <c r="JO28" s="319">
        <v>0</v>
      </c>
      <c r="JP28" s="319">
        <v>0</v>
      </c>
      <c r="JQ28" s="319">
        <v>0</v>
      </c>
      <c r="JR28" s="319">
        <v>0</v>
      </c>
      <c r="JS28" s="319">
        <v>0</v>
      </c>
      <c r="JT28" s="319">
        <v>0</v>
      </c>
      <c r="JU28" s="319">
        <v>0</v>
      </c>
      <c r="JV28" s="319">
        <v>0</v>
      </c>
      <c r="JW28" s="319">
        <v>0</v>
      </c>
      <c r="JX28" s="319">
        <v>0</v>
      </c>
      <c r="JY28" s="319">
        <v>0</v>
      </c>
      <c r="JZ28" s="319">
        <v>0</v>
      </c>
      <c r="KA28" s="319">
        <v>0</v>
      </c>
      <c r="KB28" s="319">
        <v>0</v>
      </c>
      <c r="KC28" s="319">
        <v>0</v>
      </c>
      <c r="KD28" s="319">
        <v>0</v>
      </c>
      <c r="KE28" s="319">
        <v>0</v>
      </c>
      <c r="KF28" s="319">
        <v>0</v>
      </c>
      <c r="KG28" s="319">
        <v>0</v>
      </c>
      <c r="KH28" s="319">
        <v>0</v>
      </c>
      <c r="KI28" s="319">
        <v>0</v>
      </c>
      <c r="KJ28" s="319">
        <v>0</v>
      </c>
      <c r="KK28" s="319">
        <v>0</v>
      </c>
      <c r="KL28" s="319">
        <v>0</v>
      </c>
      <c r="KM28" s="319">
        <f>VLOOKUP($B28,'Sintesi (CFI-TS)'!$C$30:$AE$57,27,FALSE)</f>
        <v>0</v>
      </c>
      <c r="KN28" s="319">
        <f>VLOOKUP($B28,'Sintesi (CFI-TS)'!$C$30:$AE$57,27,FALSE)</f>
        <v>0</v>
      </c>
      <c r="KO28" s="319">
        <f>VLOOKUP($B28,'Sintesi (CFI-TS)'!$C$30:$AE$57,27,FALSE)</f>
        <v>0</v>
      </c>
      <c r="KP28" s="319">
        <f>VLOOKUP($B28,'Sintesi (CFI-TS)'!$C$30:$AE$57,27,FALSE)</f>
        <v>0</v>
      </c>
      <c r="KQ28" s="319">
        <f>VLOOKUP($B28,'Sintesi (CFI-TS)'!$C$30:$AE$57,27,FALSE)</f>
        <v>0</v>
      </c>
      <c r="KR28" s="319">
        <f>VLOOKUP($B28,'Sintesi (CFI-TS)'!$C$30:$AE$57,27,FALSE)</f>
        <v>0</v>
      </c>
      <c r="KS28" s="319">
        <f>VLOOKUP($B28,'Sintesi (CFI-TS)'!$C$30:$AE$57,27,FALSE)</f>
        <v>0</v>
      </c>
      <c r="KT28" s="319">
        <f>VLOOKUP($B28,'Sintesi (CFI-TS)'!$C$30:$AE$57,27,FALSE)</f>
        <v>0</v>
      </c>
      <c r="KU28" s="319">
        <f>VLOOKUP($B28,'Sintesi (CFI-TS)'!$C$30:$AE$57,27,FALSE)</f>
        <v>0</v>
      </c>
      <c r="KV28" s="319">
        <f>VLOOKUP($B28,'Sintesi (CFI-TS)'!$C$30:$AE$57,27,FALSE)</f>
        <v>0</v>
      </c>
      <c r="KW28" s="319">
        <f>VLOOKUP($B28,'Sintesi (CFI-TS)'!$C$30:$AE$57,27,FALSE)</f>
        <v>0</v>
      </c>
      <c r="KX28" s="319">
        <f>VLOOKUP($B28,'Sintesi (CFI-TS)'!$C$30:$AE$57,27,FALSE)</f>
        <v>0</v>
      </c>
      <c r="KY28" s="319">
        <f>VLOOKUP($B28,'Sintesi (CFI-TS)'!$C$30:$AE$57,27,FALSE)</f>
        <v>0</v>
      </c>
      <c r="KZ28" s="319">
        <f>VLOOKUP($B28,'Sintesi (CFI-TS)'!$C$30:$AE$57,27,FALSE)</f>
        <v>0</v>
      </c>
      <c r="LA28" s="319">
        <f>VLOOKUP($B28,'Sintesi (CFI-TS)'!$C$30:$AE$57,27,FALSE)</f>
        <v>0</v>
      </c>
      <c r="LB28" s="319">
        <f>VLOOKUP($B28,'Sintesi (CFI-TS)'!$C$30:$AE$57,27,FALSE)</f>
        <v>0</v>
      </c>
      <c r="LC28" s="319">
        <f>VLOOKUP($B28,'Sintesi (CFI-TS)'!$C$30:$AE$57,27,FALSE)</f>
        <v>0</v>
      </c>
      <c r="LD28" s="319">
        <f>VLOOKUP($B28,'Sintesi (CFI-TS)'!$C$30:$AE$57,27,FALSE)</f>
        <v>0</v>
      </c>
      <c r="LE28" s="319">
        <f>VLOOKUP($B28,'Sintesi (CFI-TS)'!$C$30:$AE$57,27,FALSE)</f>
        <v>0</v>
      </c>
      <c r="LF28" s="319">
        <f>VLOOKUP($B28,'Sintesi (CFI-TS)'!$C$30:$AE$57,27,FALSE)</f>
        <v>0</v>
      </c>
      <c r="LG28" s="319">
        <f>VLOOKUP($B28,'Sintesi (CFI-TS)'!$C$30:$AE$57,27,FALSE)</f>
        <v>0</v>
      </c>
      <c r="LH28" s="319">
        <f>VLOOKUP($B28,'Sintesi (CFI-TS)'!$C$30:$AE$57,27,FALSE)</f>
        <v>0</v>
      </c>
      <c r="LI28" s="319">
        <f>VLOOKUP($B28,'Sintesi (CFI-TS)'!$C$30:$AE$57,27,FALSE)</f>
        <v>0</v>
      </c>
      <c r="LJ28" s="319">
        <f>VLOOKUP($B28,'Sintesi (CFI-TS)'!$C$30:$AE$57,27,FALSE)</f>
        <v>0</v>
      </c>
      <c r="LK28" s="319">
        <f>VLOOKUP($B28,'Sintesi (CFI-TS)'!$C$30:$AE$57,27,FALSE)</f>
        <v>0</v>
      </c>
      <c r="LL28" s="319">
        <f>VLOOKUP($B28,'Sintesi (CFI-TS)'!$C$30:$AE$57,27,FALSE)</f>
        <v>0</v>
      </c>
      <c r="LM28" s="319">
        <f>VLOOKUP($B28,'Sintesi (CFI-TS)'!$C$30:$AE$57,27,FALSE)</f>
        <v>0</v>
      </c>
      <c r="LN28" s="319">
        <f>VLOOKUP($B28,'Sintesi (CFI-TS)'!$C$30:$AE$57,27,FALSE)</f>
        <v>0</v>
      </c>
      <c r="LO28" s="319">
        <f>VLOOKUP($B28,'Sintesi (CFI-TS)'!$C$30:$AE$57,27,FALSE)</f>
        <v>0</v>
      </c>
      <c r="LP28" s="319">
        <f>VLOOKUP($B28,'Sintesi (CFI-TS)'!$C$30:$AE$57,27,FALSE)</f>
        <v>0</v>
      </c>
      <c r="LQ28" s="319">
        <f>VLOOKUP($B28,'Sintesi (CFI-TS)'!$C$30:$AE$57,27,FALSE)</f>
        <v>0</v>
      </c>
      <c r="LR28" s="319">
        <f>VLOOKUP($B28,'Sintesi (CFI-TS)'!$C$30:$AE$57,27,FALSE)</f>
        <v>0</v>
      </c>
      <c r="LS28" s="319"/>
      <c r="LT28" s="319"/>
      <c r="LU28" s="319"/>
      <c r="LV28" s="320">
        <v>0</v>
      </c>
      <c r="LW28" s="320">
        <v>0</v>
      </c>
      <c r="LX28" s="320">
        <v>0</v>
      </c>
      <c r="LY28" s="320">
        <v>0</v>
      </c>
      <c r="LZ28" s="320">
        <v>0</v>
      </c>
      <c r="MA28" s="320">
        <v>0</v>
      </c>
      <c r="MB28" s="320">
        <v>0</v>
      </c>
      <c r="MC28" s="320">
        <v>0</v>
      </c>
      <c r="MD28" s="320">
        <v>0</v>
      </c>
      <c r="ME28" s="320">
        <v>0</v>
      </c>
      <c r="MF28" s="320">
        <v>0</v>
      </c>
      <c r="MG28" s="320">
        <v>0</v>
      </c>
      <c r="MH28" s="320">
        <v>0</v>
      </c>
      <c r="MI28" s="320">
        <v>0</v>
      </c>
      <c r="MJ28" s="320">
        <v>0</v>
      </c>
      <c r="MK28" s="320">
        <v>0</v>
      </c>
      <c r="ML28" s="320">
        <v>0</v>
      </c>
      <c r="MM28" s="320">
        <v>0</v>
      </c>
      <c r="MN28" s="320">
        <v>0</v>
      </c>
      <c r="MO28" s="320">
        <v>0</v>
      </c>
      <c r="MP28" s="320">
        <v>0</v>
      </c>
      <c r="MQ28" s="320">
        <v>0</v>
      </c>
      <c r="MR28" s="320">
        <v>0</v>
      </c>
      <c r="MS28" s="320">
        <v>0</v>
      </c>
      <c r="MT28" s="320">
        <v>0</v>
      </c>
      <c r="MU28" s="320">
        <v>0</v>
      </c>
      <c r="MV28" s="320">
        <v>0</v>
      </c>
      <c r="MW28" s="320">
        <v>0</v>
      </c>
      <c r="MX28" s="320">
        <v>0</v>
      </c>
      <c r="MY28" s="320">
        <v>0</v>
      </c>
      <c r="MZ28" s="320">
        <v>0</v>
      </c>
      <c r="NA28" s="320">
        <v>0</v>
      </c>
      <c r="NB28" s="320">
        <v>0</v>
      </c>
      <c r="NC28" s="320">
        <v>0</v>
      </c>
      <c r="ND28" s="320">
        <v>0</v>
      </c>
      <c r="NE28" s="320">
        <v>0</v>
      </c>
      <c r="NF28" s="320">
        <v>0</v>
      </c>
      <c r="NG28" s="320">
        <v>0</v>
      </c>
      <c r="NH28" s="320">
        <v>0</v>
      </c>
      <c r="NI28" s="320">
        <v>0</v>
      </c>
      <c r="NJ28" s="320">
        <v>0</v>
      </c>
      <c r="NK28" s="320">
        <v>0</v>
      </c>
      <c r="NL28" s="320">
        <v>0</v>
      </c>
      <c r="NM28" s="320">
        <v>0</v>
      </c>
      <c r="NN28" s="320">
        <v>0</v>
      </c>
      <c r="NO28" s="320">
        <v>0</v>
      </c>
      <c r="NP28" s="320">
        <v>0</v>
      </c>
      <c r="NQ28" s="320">
        <v>0</v>
      </c>
      <c r="NR28" s="320">
        <v>0</v>
      </c>
      <c r="NS28" s="320">
        <v>0</v>
      </c>
      <c r="NT28" s="320">
        <v>0</v>
      </c>
      <c r="NU28" s="320">
        <v>0</v>
      </c>
      <c r="NV28" s="320">
        <v>0</v>
      </c>
      <c r="NW28" s="320">
        <v>0</v>
      </c>
      <c r="NX28" s="320">
        <v>0</v>
      </c>
      <c r="NY28" s="320">
        <v>0</v>
      </c>
      <c r="NZ28" s="320">
        <v>0</v>
      </c>
      <c r="OA28" s="320">
        <v>0</v>
      </c>
      <c r="OB28" s="320">
        <v>0</v>
      </c>
      <c r="OC28" s="320">
        <v>0</v>
      </c>
      <c r="OD28" s="320">
        <v>0</v>
      </c>
      <c r="OE28" s="320">
        <v>0</v>
      </c>
      <c r="OF28" s="320">
        <v>0</v>
      </c>
      <c r="OG28" s="320">
        <v>0</v>
      </c>
      <c r="OH28" s="320">
        <v>0</v>
      </c>
      <c r="OI28" s="320">
        <v>0</v>
      </c>
      <c r="OJ28" s="320">
        <v>0</v>
      </c>
      <c r="OK28" s="320">
        <v>0</v>
      </c>
      <c r="OL28" s="320">
        <v>0</v>
      </c>
      <c r="OM28" s="320">
        <v>0</v>
      </c>
      <c r="ON28" s="320">
        <v>0</v>
      </c>
      <c r="OO28" s="320">
        <v>0</v>
      </c>
      <c r="OP28" s="320">
        <f>VLOOKUP($B28,'Sintesi (CFI-TS)'!$C$30:$AE$57,26,FALSE)</f>
        <v>0</v>
      </c>
      <c r="OQ28" s="320">
        <f>VLOOKUP($B28,'Sintesi (CFI-TS)'!$C$30:$AE$57,26,FALSE)</f>
        <v>0</v>
      </c>
      <c r="OR28" s="320">
        <f>VLOOKUP($B28,'Sintesi (CFI-TS)'!$C$30:$AE$57,26,FALSE)</f>
        <v>0</v>
      </c>
      <c r="OS28" s="320">
        <f>VLOOKUP($B28,'Sintesi (CFI-TS)'!$C$30:$AE$57,26,FALSE)</f>
        <v>0</v>
      </c>
      <c r="OT28" s="320">
        <f>VLOOKUP($B28,'Sintesi (CFI-TS)'!$C$30:$AE$57,26,FALSE)</f>
        <v>0</v>
      </c>
      <c r="OU28" s="320">
        <f>VLOOKUP($B28,'Sintesi (CFI-TS)'!$C$30:$AE$57,26,FALSE)</f>
        <v>0</v>
      </c>
      <c r="OV28" s="320">
        <f>VLOOKUP($B28,'Sintesi (CFI-TS)'!$C$30:$AE$57,26,FALSE)</f>
        <v>0</v>
      </c>
      <c r="OW28" s="320">
        <f>VLOOKUP($B28,'Sintesi (CFI-TS)'!$C$30:$AE$57,26,FALSE)</f>
        <v>0</v>
      </c>
      <c r="OX28" s="320">
        <f>VLOOKUP($B28,'Sintesi (CFI-TS)'!$C$30:$AE$57,26,FALSE)</f>
        <v>0</v>
      </c>
      <c r="OY28" s="320">
        <f>VLOOKUP($B28,'Sintesi (CFI-TS)'!$C$30:$AE$57,26,FALSE)</f>
        <v>0</v>
      </c>
      <c r="OZ28" s="320">
        <f>VLOOKUP($B28,'Sintesi (CFI-TS)'!$C$30:$AE$57,26,FALSE)</f>
        <v>0</v>
      </c>
      <c r="PA28" s="320">
        <f>VLOOKUP($B28,'Sintesi (CFI-TS)'!$C$30:$AE$57,26,FALSE)</f>
        <v>0</v>
      </c>
      <c r="PB28" s="320">
        <f>VLOOKUP($B28,'Sintesi (CFI-TS)'!$C$30:$AE$57,26,FALSE)</f>
        <v>0</v>
      </c>
      <c r="PC28" s="320">
        <f>VLOOKUP($B28,'Sintesi (CFI-TS)'!$C$30:$AE$57,26,FALSE)</f>
        <v>0</v>
      </c>
      <c r="PD28" s="320">
        <f>VLOOKUP($B28,'Sintesi (CFI-TS)'!$C$30:$AE$57,26,FALSE)</f>
        <v>0</v>
      </c>
      <c r="PE28" s="320">
        <f>VLOOKUP($B28,'Sintesi (CFI-TS)'!$C$30:$AE$57,26,FALSE)</f>
        <v>0</v>
      </c>
      <c r="PF28" s="320">
        <f>VLOOKUP($B28,'Sintesi (CFI-TS)'!$C$30:$AE$57,26,FALSE)</f>
        <v>0</v>
      </c>
      <c r="PG28" s="320">
        <f>VLOOKUP($B28,'Sintesi (CFI-TS)'!$C$30:$AE$57,26,FALSE)</f>
        <v>0</v>
      </c>
      <c r="PH28" s="320">
        <f>VLOOKUP($B28,'Sintesi (CFI-TS)'!$C$30:$AE$57,26,FALSE)</f>
        <v>0</v>
      </c>
      <c r="PI28" s="320">
        <f>VLOOKUP($B28,'Sintesi (CFI-TS)'!$C$30:$AE$57,26,FALSE)</f>
        <v>0</v>
      </c>
      <c r="PJ28" s="320">
        <f>VLOOKUP($B28,'Sintesi (CFI-TS)'!$C$30:$AE$57,26,FALSE)</f>
        <v>0</v>
      </c>
      <c r="PK28" s="320">
        <f>VLOOKUP($B28,'Sintesi (CFI-TS)'!$C$30:$AE$57,26,FALSE)</f>
        <v>0</v>
      </c>
      <c r="PL28" s="320">
        <f>VLOOKUP($B28,'Sintesi (CFI-TS)'!$C$30:$AE$57,26,FALSE)</f>
        <v>0</v>
      </c>
      <c r="PM28" s="320">
        <f>VLOOKUP($B28,'Sintesi (CFI-TS)'!$C$30:$AE$57,26,FALSE)</f>
        <v>0</v>
      </c>
      <c r="PN28" s="320">
        <f>VLOOKUP($B28,'Sintesi (CFI-TS)'!$C$30:$AE$57,26,FALSE)</f>
        <v>0</v>
      </c>
      <c r="PO28" s="320">
        <f>VLOOKUP($B28,'Sintesi (CFI-TS)'!$C$30:$AE$57,26,FALSE)</f>
        <v>0</v>
      </c>
      <c r="PP28" s="320">
        <f>VLOOKUP($B28,'Sintesi (CFI-TS)'!$C$30:$AE$57,26,FALSE)</f>
        <v>0</v>
      </c>
      <c r="PQ28" s="320">
        <f>VLOOKUP($B28,'Sintesi (CFI-TS)'!$C$30:$AE$57,26,FALSE)</f>
        <v>0</v>
      </c>
      <c r="PR28" s="320">
        <f>VLOOKUP($B28,'Sintesi (CFI-TS)'!$C$30:$AE$57,26,FALSE)</f>
        <v>0</v>
      </c>
      <c r="PS28" s="320">
        <f>VLOOKUP($B28,'Sintesi (CFI-TS)'!$C$30:$AE$57,26,FALSE)</f>
        <v>0</v>
      </c>
      <c r="PT28" s="320">
        <f>VLOOKUP($B28,'Sintesi (CFI-TS)'!$C$30:$AE$57,26,FALSE)</f>
        <v>0</v>
      </c>
      <c r="PU28" s="320">
        <f>VLOOKUP($B28,'Sintesi (CFI-TS)'!$C$30:$AE$57,26,FALSE)</f>
        <v>0</v>
      </c>
      <c r="PV28" s="320"/>
      <c r="PW28" s="320"/>
      <c r="PX28" s="320"/>
      <c r="PY28" s="321">
        <v>0</v>
      </c>
      <c r="PZ28" s="321">
        <v>0</v>
      </c>
      <c r="QA28" s="321">
        <v>0</v>
      </c>
      <c r="QB28" s="321">
        <v>0</v>
      </c>
      <c r="QC28" s="321">
        <v>0</v>
      </c>
      <c r="QD28" s="321">
        <v>0</v>
      </c>
      <c r="QE28" s="321">
        <v>0</v>
      </c>
      <c r="QF28" s="321">
        <v>0</v>
      </c>
      <c r="QG28" s="321">
        <v>0</v>
      </c>
      <c r="QH28" s="321">
        <v>0</v>
      </c>
      <c r="QI28" s="321">
        <v>0</v>
      </c>
      <c r="QJ28" s="321">
        <v>0</v>
      </c>
      <c r="QK28" s="321">
        <v>0</v>
      </c>
      <c r="QL28" s="321">
        <v>0</v>
      </c>
      <c r="QM28" s="321">
        <v>0</v>
      </c>
      <c r="QN28" s="321">
        <v>0</v>
      </c>
      <c r="QO28" s="321">
        <v>0</v>
      </c>
      <c r="QP28" s="321">
        <v>0</v>
      </c>
      <c r="QQ28" s="321">
        <v>0</v>
      </c>
      <c r="QR28" s="321">
        <v>0</v>
      </c>
      <c r="QS28" s="321">
        <v>0</v>
      </c>
      <c r="QT28" s="321">
        <v>0</v>
      </c>
      <c r="QU28" s="321">
        <v>0</v>
      </c>
      <c r="QV28" s="321">
        <v>0</v>
      </c>
      <c r="QW28" s="321">
        <v>0</v>
      </c>
      <c r="QX28" s="321">
        <v>0</v>
      </c>
      <c r="QY28" s="321">
        <v>0</v>
      </c>
      <c r="QZ28" s="321">
        <v>0</v>
      </c>
      <c r="RA28" s="321">
        <v>0</v>
      </c>
      <c r="RB28" s="321">
        <v>0</v>
      </c>
      <c r="RC28" s="321">
        <v>0</v>
      </c>
      <c r="RD28" s="321">
        <v>0</v>
      </c>
      <c r="RE28" s="321">
        <v>0</v>
      </c>
      <c r="RF28" s="321">
        <v>0</v>
      </c>
      <c r="RG28" s="321">
        <v>0</v>
      </c>
      <c r="RH28" s="321">
        <v>0</v>
      </c>
      <c r="RI28" s="321">
        <v>0</v>
      </c>
      <c r="RJ28" s="321">
        <v>0</v>
      </c>
      <c r="RK28" s="321">
        <v>0</v>
      </c>
      <c r="RL28" s="321">
        <v>0</v>
      </c>
      <c r="RM28" s="321">
        <v>0</v>
      </c>
      <c r="RN28" s="321">
        <v>0</v>
      </c>
      <c r="RO28" s="321">
        <v>0</v>
      </c>
      <c r="RP28" s="321">
        <v>0</v>
      </c>
      <c r="RQ28" s="321">
        <v>0</v>
      </c>
      <c r="RR28" s="321">
        <v>0</v>
      </c>
      <c r="RS28" s="321">
        <v>0</v>
      </c>
      <c r="RT28" s="321">
        <v>0</v>
      </c>
      <c r="RU28" s="321">
        <v>0</v>
      </c>
      <c r="RV28" s="321">
        <v>0</v>
      </c>
      <c r="RW28" s="321">
        <v>0</v>
      </c>
      <c r="RX28" s="321">
        <v>0</v>
      </c>
      <c r="RY28" s="321">
        <v>0</v>
      </c>
      <c r="RZ28" s="321">
        <v>0</v>
      </c>
      <c r="SA28" s="321">
        <v>0</v>
      </c>
      <c r="SB28" s="321">
        <v>0</v>
      </c>
      <c r="SC28" s="321">
        <v>0</v>
      </c>
      <c r="SD28" s="321">
        <v>0</v>
      </c>
      <c r="SE28" s="321">
        <v>0</v>
      </c>
      <c r="SF28" s="321">
        <v>0</v>
      </c>
      <c r="SG28" s="321">
        <v>0</v>
      </c>
      <c r="SH28" s="321">
        <v>0</v>
      </c>
      <c r="SI28" s="321">
        <v>0</v>
      </c>
      <c r="SJ28" s="321">
        <v>0</v>
      </c>
      <c r="SK28" s="321">
        <v>0</v>
      </c>
      <c r="SL28" s="321">
        <v>0</v>
      </c>
      <c r="SM28" s="321">
        <v>0</v>
      </c>
      <c r="SN28" s="321">
        <v>0</v>
      </c>
      <c r="SO28" s="321">
        <v>0</v>
      </c>
      <c r="SP28" s="321">
        <v>0</v>
      </c>
      <c r="SQ28" s="321">
        <v>0</v>
      </c>
      <c r="SR28" s="321">
        <v>0</v>
      </c>
      <c r="SS28" s="321">
        <f>VLOOKUP($B28,'Sintesi (CFI-TS)'!$C$30:$AE$57,28,FALSE)</f>
        <v>0</v>
      </c>
      <c r="ST28" s="321">
        <f>VLOOKUP($B28,'Sintesi (CFI-TS)'!$C$30:$AE$57,28,FALSE)</f>
        <v>0</v>
      </c>
      <c r="SU28" s="321">
        <f>VLOOKUP($B28,'Sintesi (CFI-TS)'!$C$30:$AE$57,28,FALSE)</f>
        <v>0</v>
      </c>
      <c r="SV28" s="321">
        <f>VLOOKUP($B28,'Sintesi (CFI-TS)'!$C$30:$AE$57,28,FALSE)</f>
        <v>0</v>
      </c>
      <c r="SW28" s="321">
        <f>VLOOKUP($B28,'Sintesi (CFI-TS)'!$C$30:$AE$57,28,FALSE)</f>
        <v>0</v>
      </c>
      <c r="SX28" s="321">
        <f>VLOOKUP($B28,'Sintesi (CFI-TS)'!$C$30:$AE$57,28,FALSE)</f>
        <v>0</v>
      </c>
      <c r="SY28" s="321">
        <f>VLOOKUP($B28,'Sintesi (CFI-TS)'!$C$30:$AE$57,28,FALSE)</f>
        <v>0</v>
      </c>
      <c r="SZ28" s="321">
        <f>VLOOKUP($B28,'Sintesi (CFI-TS)'!$C$30:$AE$57,28,FALSE)</f>
        <v>0</v>
      </c>
      <c r="TA28" s="321">
        <f>VLOOKUP($B28,'Sintesi (CFI-TS)'!$C$30:$AE$57,28,FALSE)</f>
        <v>0</v>
      </c>
      <c r="TB28" s="321">
        <f>VLOOKUP($B28,'Sintesi (CFI-TS)'!$C$30:$AE$57,28,FALSE)</f>
        <v>0</v>
      </c>
      <c r="TC28" s="321">
        <f>VLOOKUP($B28,'Sintesi (CFI-TS)'!$C$30:$AE$57,28,FALSE)</f>
        <v>0</v>
      </c>
      <c r="TD28" s="321">
        <f>VLOOKUP($B28,'Sintesi (CFI-TS)'!$C$30:$AE$57,28,FALSE)</f>
        <v>0</v>
      </c>
      <c r="TE28" s="321">
        <f>VLOOKUP($B28,'Sintesi (CFI-TS)'!$C$30:$AE$57,28,FALSE)</f>
        <v>0</v>
      </c>
      <c r="TF28" s="321">
        <f>VLOOKUP($B28,'Sintesi (CFI-TS)'!$C$30:$AE$57,28,FALSE)</f>
        <v>0</v>
      </c>
      <c r="TG28" s="321">
        <f>VLOOKUP($B28,'Sintesi (CFI-TS)'!$C$30:$AE$57,28,FALSE)</f>
        <v>0</v>
      </c>
      <c r="TH28" s="321">
        <f>VLOOKUP($B28,'Sintesi (CFI-TS)'!$C$30:$AE$57,28,FALSE)</f>
        <v>0</v>
      </c>
      <c r="TI28" s="321">
        <f>VLOOKUP($B28,'Sintesi (CFI-TS)'!$C$30:$AE$57,28,FALSE)</f>
        <v>0</v>
      </c>
      <c r="TJ28" s="321">
        <f>VLOOKUP($B28,'Sintesi (CFI-TS)'!$C$30:$AE$57,28,FALSE)</f>
        <v>0</v>
      </c>
      <c r="TK28" s="321">
        <f>VLOOKUP($B28,'Sintesi (CFI-TS)'!$C$30:$AE$57,28,FALSE)</f>
        <v>0</v>
      </c>
      <c r="TL28" s="321">
        <f>VLOOKUP($B28,'Sintesi (CFI-TS)'!$C$30:$AE$57,28,FALSE)</f>
        <v>0</v>
      </c>
      <c r="TM28" s="321">
        <f>VLOOKUP($B28,'Sintesi (CFI-TS)'!$C$30:$AE$57,28,FALSE)</f>
        <v>0</v>
      </c>
      <c r="TN28" s="321">
        <f>VLOOKUP($B28,'Sintesi (CFI-TS)'!$C$30:$AE$57,28,FALSE)</f>
        <v>0</v>
      </c>
      <c r="TO28" s="321">
        <f>VLOOKUP($B28,'Sintesi (CFI-TS)'!$C$30:$AE$57,28,FALSE)</f>
        <v>0</v>
      </c>
      <c r="TP28" s="321">
        <f>VLOOKUP($B28,'Sintesi (CFI-TS)'!$C$30:$AE$57,28,FALSE)</f>
        <v>0</v>
      </c>
      <c r="TQ28" s="321">
        <f>VLOOKUP($B28,'Sintesi (CFI-TS)'!$C$30:$AE$57,28,FALSE)</f>
        <v>0</v>
      </c>
      <c r="TR28" s="321">
        <f>VLOOKUP($B28,'Sintesi (CFI-TS)'!$C$30:$AE$57,28,FALSE)</f>
        <v>0</v>
      </c>
      <c r="TS28" s="321">
        <f>VLOOKUP($B28,'Sintesi (CFI-TS)'!$C$30:$AE$57,28,FALSE)</f>
        <v>0</v>
      </c>
      <c r="TT28" s="321">
        <f>VLOOKUP($B28,'Sintesi (CFI-TS)'!$C$30:$AE$57,28,FALSE)</f>
        <v>0</v>
      </c>
      <c r="TU28" s="321">
        <f>VLOOKUP($B28,'Sintesi (CFI-TS)'!$C$30:$AE$57,28,FALSE)</f>
        <v>0</v>
      </c>
      <c r="TV28" s="321">
        <f>VLOOKUP($B28,'Sintesi (CFI-TS)'!$C$30:$AE$57,28,FALSE)</f>
        <v>0</v>
      </c>
      <c r="TW28" s="321">
        <f>VLOOKUP($B28,'Sintesi (CFI-TS)'!$C$30:$AE$57,28,FALSE)</f>
        <v>0</v>
      </c>
      <c r="TX28" s="321">
        <f>VLOOKUP($B28,'Sintesi (CFI-TS)'!$C$30:$AE$57,28,FALSE)</f>
        <v>0</v>
      </c>
      <c r="TY28" s="321"/>
      <c r="TZ28" s="321"/>
      <c r="UA28" s="321"/>
      <c r="UB28" s="322">
        <v>0</v>
      </c>
      <c r="UC28" s="322">
        <v>0</v>
      </c>
      <c r="UD28" s="322">
        <v>0</v>
      </c>
      <c r="UE28" s="322">
        <v>0</v>
      </c>
      <c r="UF28" s="322">
        <v>0</v>
      </c>
      <c r="UG28" s="322">
        <v>0</v>
      </c>
      <c r="UH28" s="322">
        <v>0</v>
      </c>
      <c r="UI28" s="322">
        <v>0</v>
      </c>
      <c r="UJ28" s="322">
        <v>0</v>
      </c>
      <c r="UK28" s="322">
        <v>0</v>
      </c>
      <c r="UL28" s="322">
        <v>0</v>
      </c>
      <c r="UM28" s="322">
        <v>0</v>
      </c>
      <c r="UN28" s="322">
        <v>0</v>
      </c>
      <c r="UO28" s="322">
        <v>0</v>
      </c>
      <c r="UP28" s="322">
        <v>0</v>
      </c>
      <c r="UQ28" s="322">
        <v>0</v>
      </c>
      <c r="UR28" s="322">
        <v>0</v>
      </c>
      <c r="US28" s="322">
        <v>0</v>
      </c>
      <c r="UT28" s="322">
        <v>0</v>
      </c>
      <c r="UU28" s="322">
        <v>0</v>
      </c>
      <c r="UV28" s="322">
        <v>0</v>
      </c>
      <c r="UW28" s="322">
        <v>0</v>
      </c>
      <c r="UX28" s="322">
        <v>0</v>
      </c>
      <c r="UY28" s="322">
        <v>0</v>
      </c>
      <c r="UZ28" s="322">
        <v>0</v>
      </c>
      <c r="VA28" s="322">
        <v>0</v>
      </c>
      <c r="VB28" s="322">
        <v>0</v>
      </c>
      <c r="VC28" s="322">
        <v>0</v>
      </c>
      <c r="VD28" s="322">
        <v>0</v>
      </c>
      <c r="VE28" s="322">
        <v>0</v>
      </c>
      <c r="VF28" s="322">
        <v>0</v>
      </c>
      <c r="VG28" s="322">
        <v>0</v>
      </c>
      <c r="VH28" s="322">
        <v>0</v>
      </c>
      <c r="VI28" s="322">
        <v>0</v>
      </c>
      <c r="VJ28" s="322">
        <v>0</v>
      </c>
      <c r="VK28" s="322">
        <v>0</v>
      </c>
      <c r="VL28" s="322">
        <v>0</v>
      </c>
      <c r="VM28" s="322">
        <v>0</v>
      </c>
      <c r="VN28" s="322">
        <v>0</v>
      </c>
      <c r="VO28" s="322">
        <v>0</v>
      </c>
      <c r="VP28" s="322">
        <v>0</v>
      </c>
      <c r="VQ28" s="322">
        <v>0</v>
      </c>
      <c r="VR28" s="322">
        <v>0</v>
      </c>
      <c r="VS28" s="322">
        <v>0</v>
      </c>
      <c r="VT28" s="322">
        <v>0</v>
      </c>
      <c r="VU28" s="322">
        <v>0</v>
      </c>
      <c r="VV28" s="322">
        <v>0</v>
      </c>
      <c r="VW28" s="322">
        <v>0</v>
      </c>
      <c r="VX28" s="322">
        <v>0</v>
      </c>
      <c r="VY28" s="322">
        <v>0</v>
      </c>
      <c r="VZ28" s="322">
        <v>0</v>
      </c>
      <c r="WA28" s="322">
        <v>0</v>
      </c>
      <c r="WB28" s="322">
        <v>0</v>
      </c>
      <c r="WC28" s="322">
        <v>0</v>
      </c>
      <c r="WD28" s="322">
        <v>0</v>
      </c>
      <c r="WE28" s="322">
        <v>0</v>
      </c>
      <c r="WF28" s="322">
        <v>0</v>
      </c>
      <c r="WG28" s="322">
        <v>0</v>
      </c>
      <c r="WH28" s="322">
        <v>0</v>
      </c>
      <c r="WI28" s="322">
        <v>0</v>
      </c>
      <c r="WJ28" s="322">
        <v>0</v>
      </c>
      <c r="WK28" s="322">
        <v>0</v>
      </c>
      <c r="WL28" s="322">
        <v>0</v>
      </c>
      <c r="WM28" s="322">
        <v>0</v>
      </c>
      <c r="WN28" s="322">
        <v>0</v>
      </c>
      <c r="WO28" s="322">
        <v>0</v>
      </c>
      <c r="WP28" s="322">
        <v>0</v>
      </c>
      <c r="WQ28" s="322">
        <v>0</v>
      </c>
      <c r="WR28" s="322">
        <v>0</v>
      </c>
      <c r="WS28" s="322">
        <v>0</v>
      </c>
      <c r="WT28" s="322">
        <v>0</v>
      </c>
      <c r="WU28" s="322">
        <v>0</v>
      </c>
      <c r="WV28" s="322">
        <f>VLOOKUP($B28,'Sintesi (CFI-TS)'!$C$30:$AE$57,29,FALSE)</f>
        <v>0</v>
      </c>
      <c r="WW28" s="322">
        <f>VLOOKUP($B28,'Sintesi (CFI-TS)'!$C$30:$AE$57,29,FALSE)</f>
        <v>0</v>
      </c>
      <c r="WX28" s="322">
        <f>VLOOKUP($B28,'Sintesi (CFI-TS)'!$C$30:$AE$57,29,FALSE)</f>
        <v>0</v>
      </c>
      <c r="WY28" s="322">
        <f>VLOOKUP($B28,'Sintesi (CFI-TS)'!$C$30:$AE$57,29,FALSE)</f>
        <v>0</v>
      </c>
      <c r="WZ28" s="322">
        <f>VLOOKUP($B28,'Sintesi (CFI-TS)'!$C$30:$AE$57,29,FALSE)</f>
        <v>0</v>
      </c>
      <c r="XA28" s="322">
        <f>VLOOKUP($B28,'Sintesi (CFI-TS)'!$C$30:$AE$57,29,FALSE)</f>
        <v>0</v>
      </c>
      <c r="XB28" s="322">
        <f>VLOOKUP($B28,'Sintesi (CFI-TS)'!$C$30:$AE$57,29,FALSE)</f>
        <v>0</v>
      </c>
      <c r="XC28" s="322">
        <f>VLOOKUP($B28,'Sintesi (CFI-TS)'!$C$30:$AE$57,29,FALSE)</f>
        <v>0</v>
      </c>
      <c r="XD28" s="322">
        <f>VLOOKUP($B28,'Sintesi (CFI-TS)'!$C$30:$AE$57,29,FALSE)</f>
        <v>0</v>
      </c>
      <c r="XE28" s="322">
        <f>VLOOKUP($B28,'Sintesi (CFI-TS)'!$C$30:$AE$57,29,FALSE)</f>
        <v>0</v>
      </c>
      <c r="XF28" s="322">
        <f>VLOOKUP($B28,'Sintesi (CFI-TS)'!$C$30:$AE$57,29,FALSE)</f>
        <v>0</v>
      </c>
      <c r="XG28" s="322">
        <f>VLOOKUP($B28,'Sintesi (CFI-TS)'!$C$30:$AE$57,29,FALSE)</f>
        <v>0</v>
      </c>
      <c r="XH28" s="322">
        <f>VLOOKUP($B28,'Sintesi (CFI-TS)'!$C$30:$AE$57,29,FALSE)</f>
        <v>0</v>
      </c>
      <c r="XI28" s="322">
        <f>VLOOKUP($B28,'Sintesi (CFI-TS)'!$C$30:$AE$57,29,FALSE)</f>
        <v>0</v>
      </c>
      <c r="XJ28" s="322">
        <f>VLOOKUP($B28,'Sintesi (CFI-TS)'!$C$30:$AE$57,29,FALSE)</f>
        <v>0</v>
      </c>
      <c r="XK28" s="322">
        <f>VLOOKUP($B28,'Sintesi (CFI-TS)'!$C$30:$AE$57,29,FALSE)</f>
        <v>0</v>
      </c>
      <c r="XL28" s="322">
        <f>VLOOKUP($B28,'Sintesi (CFI-TS)'!$C$30:$AE$57,29,FALSE)</f>
        <v>0</v>
      </c>
      <c r="XM28" s="322">
        <f>VLOOKUP($B28,'Sintesi (CFI-TS)'!$C$30:$AE$57,29,FALSE)</f>
        <v>0</v>
      </c>
      <c r="XN28" s="322">
        <f>VLOOKUP($B28,'Sintesi (CFI-TS)'!$C$30:$AE$57,29,FALSE)</f>
        <v>0</v>
      </c>
      <c r="XO28" s="322">
        <f>VLOOKUP($B28,'Sintesi (CFI-TS)'!$C$30:$AE$57,29,FALSE)</f>
        <v>0</v>
      </c>
      <c r="XP28" s="322">
        <f>VLOOKUP($B28,'Sintesi (CFI-TS)'!$C$30:$AE$57,29,FALSE)</f>
        <v>0</v>
      </c>
      <c r="XQ28" s="322">
        <f>VLOOKUP($B28,'Sintesi (CFI-TS)'!$C$30:$AE$57,29,FALSE)</f>
        <v>0</v>
      </c>
      <c r="XR28" s="322">
        <f>VLOOKUP($B28,'Sintesi (CFI-TS)'!$C$30:$AE$57,29,FALSE)</f>
        <v>0</v>
      </c>
      <c r="XS28" s="322">
        <f>VLOOKUP($B28,'Sintesi (CFI-TS)'!$C$30:$AE$57,29,FALSE)</f>
        <v>0</v>
      </c>
      <c r="XT28" s="322">
        <f>VLOOKUP($B28,'Sintesi (CFI-TS)'!$C$30:$AE$57,29,FALSE)</f>
        <v>0</v>
      </c>
      <c r="XU28" s="322">
        <f>VLOOKUP($B28,'Sintesi (CFI-TS)'!$C$30:$AE$57,29,FALSE)</f>
        <v>0</v>
      </c>
      <c r="XV28" s="322">
        <f>VLOOKUP($B28,'Sintesi (CFI-TS)'!$C$30:$AE$57,29,FALSE)</f>
        <v>0</v>
      </c>
      <c r="XW28" s="322">
        <f>VLOOKUP($B28,'Sintesi (CFI-TS)'!$C$30:$AE$57,29,FALSE)</f>
        <v>0</v>
      </c>
      <c r="XX28" s="322">
        <f>VLOOKUP($B28,'Sintesi (CFI-TS)'!$C$30:$AE$57,29,FALSE)</f>
        <v>0</v>
      </c>
      <c r="XY28" s="322">
        <f>VLOOKUP($B28,'Sintesi (CFI-TS)'!$C$30:$AE$57,29,FALSE)</f>
        <v>0</v>
      </c>
      <c r="XZ28" s="322">
        <f>VLOOKUP($B28,'Sintesi (CFI-TS)'!$C$30:$AE$57,29,FALSE)</f>
        <v>0</v>
      </c>
      <c r="YA28" s="322">
        <f>VLOOKUP($B28,'Sintesi (CFI-TS)'!$C$30:$AE$57,29,FALSE)</f>
        <v>0</v>
      </c>
      <c r="YB28" s="322"/>
      <c r="YC28" s="322"/>
      <c r="YD28" s="322"/>
      <c r="YE28" s="501">
        <v>0</v>
      </c>
      <c r="YF28" s="501">
        <v>0</v>
      </c>
      <c r="YG28" s="501">
        <v>0</v>
      </c>
      <c r="YH28" s="501">
        <v>0</v>
      </c>
      <c r="YI28" s="501">
        <v>0</v>
      </c>
      <c r="YJ28" s="501">
        <v>0</v>
      </c>
      <c r="YK28" s="501">
        <v>0</v>
      </c>
      <c r="YL28" s="501">
        <v>0</v>
      </c>
      <c r="YM28" s="501">
        <v>0</v>
      </c>
      <c r="YN28" s="501">
        <v>0</v>
      </c>
      <c r="YO28" s="501">
        <v>0</v>
      </c>
      <c r="YP28" s="501">
        <v>0</v>
      </c>
      <c r="YQ28" s="501">
        <v>0</v>
      </c>
      <c r="YR28" s="501">
        <v>0</v>
      </c>
      <c r="YS28" s="501">
        <v>0</v>
      </c>
      <c r="YT28" s="501">
        <v>0</v>
      </c>
      <c r="YU28" s="501">
        <v>0</v>
      </c>
      <c r="YV28" s="501">
        <v>0</v>
      </c>
      <c r="YW28" s="501">
        <v>0</v>
      </c>
      <c r="YX28" s="501">
        <v>0</v>
      </c>
      <c r="YY28" s="501">
        <v>0</v>
      </c>
      <c r="YZ28" s="501">
        <v>0</v>
      </c>
      <c r="ZA28" s="501">
        <v>0</v>
      </c>
      <c r="ZB28" s="501">
        <v>0</v>
      </c>
      <c r="ZC28" s="501">
        <v>0</v>
      </c>
      <c r="ZD28" s="501">
        <v>0</v>
      </c>
      <c r="ZE28" s="501">
        <v>0</v>
      </c>
      <c r="ZF28" s="501">
        <v>0</v>
      </c>
      <c r="ZG28" s="501">
        <v>0</v>
      </c>
      <c r="ZH28" s="501">
        <v>0</v>
      </c>
      <c r="ZI28" s="501">
        <v>0</v>
      </c>
      <c r="ZJ28" s="501">
        <v>0</v>
      </c>
      <c r="ZK28" s="501">
        <v>0</v>
      </c>
      <c r="ZL28" s="501">
        <v>0</v>
      </c>
      <c r="ZM28" s="501">
        <v>0</v>
      </c>
      <c r="ZN28" s="501">
        <v>0</v>
      </c>
      <c r="ZO28" s="501">
        <v>0</v>
      </c>
      <c r="ZP28" s="501">
        <v>0</v>
      </c>
      <c r="ZQ28" s="501">
        <v>0</v>
      </c>
      <c r="ZR28" s="501">
        <v>0</v>
      </c>
      <c r="ZS28" s="501">
        <v>0</v>
      </c>
      <c r="ZT28" s="501">
        <v>0</v>
      </c>
      <c r="ZU28" s="501">
        <v>0</v>
      </c>
      <c r="ZV28" s="501">
        <v>0</v>
      </c>
      <c r="ZW28" s="501">
        <v>0</v>
      </c>
      <c r="ZX28" s="501">
        <v>0</v>
      </c>
      <c r="ZY28" s="501">
        <v>0</v>
      </c>
      <c r="ZZ28" s="501">
        <v>0</v>
      </c>
      <c r="AAA28" s="501">
        <v>0</v>
      </c>
      <c r="AAB28" s="501">
        <v>0</v>
      </c>
      <c r="AAC28" s="501">
        <v>0</v>
      </c>
      <c r="AAD28" s="501">
        <v>0</v>
      </c>
      <c r="AAE28" s="501">
        <v>0</v>
      </c>
      <c r="AAF28" s="501">
        <v>0</v>
      </c>
      <c r="AAG28" s="501">
        <v>0</v>
      </c>
      <c r="AAH28" s="501">
        <v>0</v>
      </c>
      <c r="AAI28" s="501">
        <v>0</v>
      </c>
      <c r="AAJ28" s="501">
        <v>0</v>
      </c>
      <c r="AAK28" s="501">
        <v>0</v>
      </c>
      <c r="AAL28" s="501">
        <v>0</v>
      </c>
      <c r="AAM28" s="501">
        <v>0</v>
      </c>
      <c r="AAN28" s="501">
        <v>0</v>
      </c>
      <c r="AAO28" s="501">
        <v>0</v>
      </c>
      <c r="AAP28" s="501">
        <v>0</v>
      </c>
      <c r="AAQ28" s="501">
        <v>0</v>
      </c>
      <c r="AAR28" s="501">
        <v>0</v>
      </c>
      <c r="AAS28" s="501">
        <v>0</v>
      </c>
      <c r="AAT28" s="501">
        <v>0</v>
      </c>
      <c r="AAU28" s="501">
        <v>0</v>
      </c>
      <c r="AAV28" s="501">
        <v>0</v>
      </c>
      <c r="AAW28" s="501">
        <v>0</v>
      </c>
      <c r="AAX28" s="501">
        <v>0</v>
      </c>
      <c r="AAY28" s="501">
        <f>VLOOKUP($B28,'Sintesi (CFI-TS)'!$C$30:$AE$57,22,FALSE)</f>
        <v>0</v>
      </c>
      <c r="AAZ28" s="501">
        <f>VLOOKUP($B28,'Sintesi (CFI-TS)'!$C$30:$AE$57,22,FALSE)</f>
        <v>0</v>
      </c>
      <c r="ABA28" s="501">
        <f>VLOOKUP($B28,'Sintesi (CFI-TS)'!$C$30:$AE$57,22,FALSE)</f>
        <v>0</v>
      </c>
      <c r="ABB28" s="501">
        <f>VLOOKUP($B28,'Sintesi (CFI-TS)'!$C$30:$AE$57,22,FALSE)</f>
        <v>0</v>
      </c>
      <c r="ABC28" s="501">
        <f>VLOOKUP($B28,'Sintesi (CFI-TS)'!$C$30:$AE$57,22,FALSE)</f>
        <v>0</v>
      </c>
      <c r="ABD28" s="501">
        <f>VLOOKUP($B28,'Sintesi (CFI-TS)'!$C$30:$AE$57,22,FALSE)</f>
        <v>0</v>
      </c>
      <c r="ABE28" s="501">
        <f>VLOOKUP($B28,'Sintesi (CFI-TS)'!$C$30:$AE$57,22,FALSE)</f>
        <v>0</v>
      </c>
      <c r="ABF28" s="501">
        <f>VLOOKUP($B28,'Sintesi (CFI-TS)'!$C$30:$AE$57,22,FALSE)</f>
        <v>0</v>
      </c>
      <c r="ABG28" s="501">
        <f>VLOOKUP($B28,'Sintesi (CFI-TS)'!$C$30:$AE$57,22,FALSE)</f>
        <v>0</v>
      </c>
      <c r="ABH28" s="501">
        <f>VLOOKUP($B28,'Sintesi (CFI-TS)'!$C$30:$AE$57,22,FALSE)</f>
        <v>0</v>
      </c>
      <c r="ABI28" s="501">
        <f>VLOOKUP($B28,'Sintesi (CFI-TS)'!$C$30:$AE$57,22,FALSE)</f>
        <v>0</v>
      </c>
      <c r="ABJ28" s="501">
        <f>VLOOKUP($B28,'Sintesi (CFI-TS)'!$C$30:$AE$57,22,FALSE)</f>
        <v>0</v>
      </c>
      <c r="ABK28" s="501">
        <f>VLOOKUP($B28,'Sintesi (CFI-TS)'!$C$30:$AE$57,22,FALSE)</f>
        <v>0</v>
      </c>
      <c r="ABL28" s="501">
        <f>VLOOKUP($B28,'Sintesi (CFI-TS)'!$C$30:$AE$57,22,FALSE)</f>
        <v>0</v>
      </c>
      <c r="ABM28" s="501">
        <f>VLOOKUP($B28,'Sintesi (CFI-TS)'!$C$30:$AE$57,22,FALSE)</f>
        <v>0</v>
      </c>
      <c r="ABN28" s="501">
        <f>VLOOKUP($B28,'Sintesi (CFI-TS)'!$C$30:$AE$57,22,FALSE)</f>
        <v>0</v>
      </c>
      <c r="ABO28" s="501">
        <f>VLOOKUP($B28,'Sintesi (CFI-TS)'!$C$30:$AE$57,22,FALSE)</f>
        <v>0</v>
      </c>
      <c r="ABP28" s="501">
        <f>VLOOKUP($B28,'Sintesi (CFI-TS)'!$C$30:$AE$57,22,FALSE)</f>
        <v>0</v>
      </c>
      <c r="ABQ28" s="501">
        <f>VLOOKUP($B28,'Sintesi (CFI-TS)'!$C$30:$AE$57,22,FALSE)</f>
        <v>0</v>
      </c>
      <c r="ABR28" s="501">
        <f>VLOOKUP($B28,'Sintesi (CFI-TS)'!$C$30:$AE$57,22,FALSE)</f>
        <v>0</v>
      </c>
      <c r="ABS28" s="501">
        <f>VLOOKUP($B28,'Sintesi (CFI-TS)'!$C$30:$AE$57,22,FALSE)</f>
        <v>0</v>
      </c>
      <c r="ABT28" s="501">
        <f>VLOOKUP($B28,'Sintesi (CFI-TS)'!$C$30:$AE$57,22,FALSE)</f>
        <v>0</v>
      </c>
      <c r="ABU28" s="501">
        <f>VLOOKUP($B28,'Sintesi (CFI-TS)'!$C$30:$AE$57,22,FALSE)</f>
        <v>0</v>
      </c>
      <c r="ABV28" s="501">
        <f>VLOOKUP($B28,'Sintesi (CFI-TS)'!$C$30:$AE$57,22,FALSE)</f>
        <v>0</v>
      </c>
      <c r="ABW28" s="501">
        <f>VLOOKUP($B28,'Sintesi (CFI-TS)'!$C$30:$AE$57,22,FALSE)</f>
        <v>0</v>
      </c>
      <c r="ABX28" s="501">
        <f>VLOOKUP($B28,'Sintesi (CFI-TS)'!$C$30:$AE$57,22,FALSE)</f>
        <v>0</v>
      </c>
      <c r="ABY28" s="501">
        <f>VLOOKUP($B28,'Sintesi (CFI-TS)'!$C$30:$AE$57,22,FALSE)</f>
        <v>0</v>
      </c>
      <c r="ABZ28" s="501">
        <f>VLOOKUP($B28,'Sintesi (CFI-TS)'!$C$30:$AE$57,22,FALSE)</f>
        <v>0</v>
      </c>
      <c r="ACA28" s="501">
        <f>VLOOKUP($B28,'Sintesi (CFI-TS)'!$C$30:$AE$57,22,FALSE)</f>
        <v>0</v>
      </c>
      <c r="ACB28" s="501">
        <f>VLOOKUP($B28,'Sintesi (CFI-TS)'!$C$30:$AE$57,22,FALSE)</f>
        <v>0</v>
      </c>
      <c r="ACC28" s="501">
        <f>VLOOKUP($B28,'Sintesi (CFI-TS)'!$C$30:$AE$57,22,FALSE)</f>
        <v>0</v>
      </c>
      <c r="ACD28" s="501">
        <f>VLOOKUP($B28,'Sintesi (CFI-TS)'!$C$30:$AE$57,22,FALSE)</f>
        <v>0</v>
      </c>
      <c r="ACE28" s="501"/>
      <c r="ACF28" s="501"/>
      <c r="ACG28" s="501"/>
      <c r="ACH28" s="86"/>
      <c r="ACI28" s="88">
        <v>0</v>
      </c>
      <c r="ACJ28" s="87"/>
      <c r="ACK28" s="89"/>
      <c r="ACL28" s="177"/>
      <c r="ACM28" s="177"/>
      <c r="ACN28" s="177"/>
      <c r="ACO28" s="177"/>
      <c r="ACP28" s="177"/>
      <c r="ACQ28" s="177"/>
      <c r="ACR28" s="177"/>
      <c r="ACS28" s="80"/>
      <c r="ACT28" s="80"/>
      <c r="ACU28" s="80"/>
      <c r="ACV28" s="80"/>
      <c r="ACW28" s="80"/>
      <c r="ACX28" s="80"/>
      <c r="ACY28" s="80"/>
      <c r="ACZ28" s="80"/>
      <c r="ADA28" s="80"/>
      <c r="ADB28" s="80"/>
      <c r="ADC28" s="80"/>
      <c r="ADD28" s="80"/>
      <c r="ADE28" s="80"/>
      <c r="ADF28" s="80"/>
      <c r="ADG28" s="80"/>
      <c r="ADH28" s="80"/>
      <c r="ADI28" s="80"/>
      <c r="ADJ28" s="80"/>
      <c r="ADK28" s="80"/>
      <c r="ADL28" s="80"/>
      <c r="ADM28" s="80"/>
      <c r="ADN28" s="80"/>
      <c r="ADO28" s="80"/>
      <c r="ADP28" s="80"/>
      <c r="ADQ28" s="80"/>
      <c r="ADR28" s="80"/>
      <c r="ADS28" s="80"/>
      <c r="ADT28" s="80"/>
      <c r="ADU28" s="80"/>
      <c r="ADV28" s="80"/>
      <c r="ADW28" s="80"/>
      <c r="ADX28" s="80"/>
      <c r="ADY28" s="80"/>
      <c r="ADZ28" s="80"/>
      <c r="AEA28" s="80"/>
      <c r="AEB28" s="80"/>
      <c r="AEC28" s="80"/>
      <c r="AED28" s="80"/>
      <c r="AEE28" s="80"/>
      <c r="AEF28" s="80"/>
      <c r="AEG28" s="80"/>
      <c r="AEH28" s="80"/>
      <c r="AEI28" s="80"/>
      <c r="AEJ28" s="80"/>
      <c r="AEK28" s="80"/>
      <c r="AEL28" s="80"/>
      <c r="AEM28" s="80"/>
      <c r="AEN28" s="80"/>
      <c r="AEO28" s="80"/>
      <c r="AEP28" s="80"/>
      <c r="AEQ28" s="80"/>
      <c r="AER28" s="80"/>
      <c r="AES28" s="80"/>
      <c r="AET28" s="80"/>
      <c r="AEU28" s="80"/>
      <c r="AEV28" s="80"/>
      <c r="AEW28" s="80"/>
      <c r="AEX28" s="80"/>
      <c r="AEY28" s="80"/>
      <c r="AEZ28" s="80"/>
      <c r="AFA28" s="80"/>
      <c r="AFB28" s="80"/>
      <c r="AFC28" s="80"/>
      <c r="AFD28" s="80"/>
      <c r="AFE28" s="80"/>
      <c r="AFF28" s="80"/>
      <c r="AFG28" s="80"/>
      <c r="AFH28" s="80"/>
      <c r="AFI28" s="80"/>
      <c r="AFJ28" s="80"/>
      <c r="AFK28" s="80"/>
      <c r="AFL28" s="80"/>
      <c r="AFM28" s="80"/>
      <c r="AFN28" s="80"/>
      <c r="AFO28" s="80"/>
      <c r="AFP28" s="80"/>
      <c r="AFQ28" s="80"/>
      <c r="AFR28" s="80"/>
      <c r="AFS28" s="80"/>
      <c r="AFT28" s="80"/>
      <c r="AFU28" s="80"/>
      <c r="AFV28" s="80"/>
      <c r="AFW28" s="80"/>
      <c r="AFX28" s="80"/>
      <c r="AFY28" s="80"/>
      <c r="AFZ28" s="80"/>
      <c r="AGA28" s="80"/>
      <c r="AGB28" s="80"/>
      <c r="AGC28" s="80"/>
      <c r="AGD28" s="80"/>
      <c r="AGE28" s="80"/>
      <c r="AGF28" s="80"/>
      <c r="AGG28" s="80"/>
      <c r="AGH28" s="80"/>
      <c r="AGI28" s="80"/>
      <c r="AGJ28" s="80"/>
      <c r="AGK28" s="80"/>
      <c r="AGL28" s="80"/>
      <c r="AGM28" s="80"/>
    </row>
    <row r="29" spans="1:871" s="104" customFormat="1" ht="12.75" customHeight="1">
      <c r="A29" s="74" t="str">
        <f>IF('Sintesi (CA)'!B54&lt;&gt;"",'Sintesi (CA)'!B54,"")</f>
        <v/>
      </c>
      <c r="B29" s="145" t="str">
        <f>IF('Sintesi (CA)'!C54&lt;&gt;"",'Sintesi (CA)'!C54,"")</f>
        <v/>
      </c>
      <c r="C29" s="74" t="str">
        <f>IF('Sintesi (CA)'!N54&lt;&gt;"",'Sintesi (CA)'!N54,"")</f>
        <v/>
      </c>
      <c r="D29" s="75">
        <f>'Sintesi (CFI-TS)'!W53</f>
        <v>0</v>
      </c>
      <c r="E29" s="75">
        <f>'Sintesi (CFI-TS)'!X53</f>
        <v>0</v>
      </c>
      <c r="F29" s="75">
        <f>'Sintesi (CFI-TS)'!Y53</f>
        <v>0</v>
      </c>
      <c r="G29" s="175">
        <v>1</v>
      </c>
      <c r="H29" s="77"/>
      <c r="I29" s="183"/>
      <c r="J29" s="78">
        <f t="shared" si="123"/>
        <v>0</v>
      </c>
      <c r="K29" s="78">
        <v>0</v>
      </c>
      <c r="L29" s="79">
        <f t="shared" si="124"/>
        <v>0</v>
      </c>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318">
        <v>0</v>
      </c>
      <c r="DQ29" s="318">
        <v>0</v>
      </c>
      <c r="DR29" s="318">
        <v>0</v>
      </c>
      <c r="DS29" s="318">
        <v>0</v>
      </c>
      <c r="DT29" s="318">
        <v>0</v>
      </c>
      <c r="DU29" s="318">
        <v>0</v>
      </c>
      <c r="DV29" s="318">
        <v>0</v>
      </c>
      <c r="DW29" s="318">
        <v>0</v>
      </c>
      <c r="DX29" s="318">
        <v>0</v>
      </c>
      <c r="DY29" s="318">
        <v>0</v>
      </c>
      <c r="DZ29" s="318">
        <v>0</v>
      </c>
      <c r="EA29" s="318">
        <v>0</v>
      </c>
      <c r="EB29" s="318">
        <v>0</v>
      </c>
      <c r="EC29" s="318">
        <v>0</v>
      </c>
      <c r="ED29" s="318">
        <v>0</v>
      </c>
      <c r="EE29" s="318">
        <v>0</v>
      </c>
      <c r="EF29" s="318">
        <v>0</v>
      </c>
      <c r="EG29" s="318">
        <v>0</v>
      </c>
      <c r="EH29" s="318">
        <v>0</v>
      </c>
      <c r="EI29" s="318">
        <v>0</v>
      </c>
      <c r="EJ29" s="318">
        <v>0</v>
      </c>
      <c r="EK29" s="318">
        <v>0</v>
      </c>
      <c r="EL29" s="318">
        <v>0</v>
      </c>
      <c r="EM29" s="318">
        <v>0</v>
      </c>
      <c r="EN29" s="318">
        <v>0</v>
      </c>
      <c r="EO29" s="318">
        <v>0</v>
      </c>
      <c r="EP29" s="318">
        <v>0</v>
      </c>
      <c r="EQ29" s="318">
        <v>0</v>
      </c>
      <c r="ER29" s="318">
        <v>0</v>
      </c>
      <c r="ES29" s="318">
        <v>0</v>
      </c>
      <c r="ET29" s="318">
        <v>0</v>
      </c>
      <c r="EU29" s="318">
        <v>0</v>
      </c>
      <c r="EV29" s="318">
        <v>0</v>
      </c>
      <c r="EW29" s="318">
        <v>0</v>
      </c>
      <c r="EX29" s="318">
        <v>0</v>
      </c>
      <c r="EY29" s="318">
        <v>0</v>
      </c>
      <c r="EZ29" s="318">
        <v>0</v>
      </c>
      <c r="FA29" s="318">
        <v>0</v>
      </c>
      <c r="FB29" s="318">
        <v>0</v>
      </c>
      <c r="FC29" s="318">
        <v>0</v>
      </c>
      <c r="FD29" s="318">
        <v>0</v>
      </c>
      <c r="FE29" s="318">
        <v>0</v>
      </c>
      <c r="FF29" s="318">
        <v>0</v>
      </c>
      <c r="FG29" s="318">
        <v>0</v>
      </c>
      <c r="FH29" s="318">
        <v>0</v>
      </c>
      <c r="FI29" s="318">
        <v>0</v>
      </c>
      <c r="FJ29" s="318">
        <v>0</v>
      </c>
      <c r="FK29" s="318">
        <v>0</v>
      </c>
      <c r="FL29" s="318">
        <v>0</v>
      </c>
      <c r="FM29" s="318">
        <v>0</v>
      </c>
      <c r="FN29" s="318">
        <v>0</v>
      </c>
      <c r="FO29" s="318">
        <v>0</v>
      </c>
      <c r="FP29" s="318">
        <v>0</v>
      </c>
      <c r="FQ29" s="318">
        <v>0</v>
      </c>
      <c r="FR29" s="318">
        <v>0</v>
      </c>
      <c r="FS29" s="318">
        <v>0</v>
      </c>
      <c r="FT29" s="318">
        <v>0</v>
      </c>
      <c r="FU29" s="318">
        <v>0</v>
      </c>
      <c r="FV29" s="318">
        <v>0</v>
      </c>
      <c r="FW29" s="318">
        <v>0</v>
      </c>
      <c r="FX29" s="318">
        <v>0</v>
      </c>
      <c r="FY29" s="318">
        <v>0</v>
      </c>
      <c r="FZ29" s="318">
        <v>0</v>
      </c>
      <c r="GA29" s="318">
        <v>0</v>
      </c>
      <c r="GB29" s="318">
        <v>0</v>
      </c>
      <c r="GC29" s="318">
        <v>0</v>
      </c>
      <c r="GD29" s="318">
        <v>0</v>
      </c>
      <c r="GE29" s="318">
        <v>0</v>
      </c>
      <c r="GF29" s="318">
        <v>0</v>
      </c>
      <c r="GG29" s="318">
        <v>0</v>
      </c>
      <c r="GH29" s="318">
        <v>0</v>
      </c>
      <c r="GI29" s="318">
        <v>0</v>
      </c>
      <c r="GJ29" s="318">
        <f>VLOOKUP($B29,'Sintesi (CFI-TS)'!$C$30:$AE$57,25,FALSE)</f>
        <v>0</v>
      </c>
      <c r="GK29" s="318">
        <f>VLOOKUP($B29,'Sintesi (CFI-TS)'!$C$30:$AE$57,25,FALSE)</f>
        <v>0</v>
      </c>
      <c r="GL29" s="318">
        <f>VLOOKUP($B29,'Sintesi (CFI-TS)'!$C$30:$AE$57,25,FALSE)</f>
        <v>0</v>
      </c>
      <c r="GM29" s="318">
        <f>VLOOKUP($B29,'Sintesi (CFI-TS)'!$C$30:$AE$57,25,FALSE)</f>
        <v>0</v>
      </c>
      <c r="GN29" s="318">
        <f>VLOOKUP($B29,'Sintesi (CFI-TS)'!$C$30:$AE$57,25,FALSE)</f>
        <v>0</v>
      </c>
      <c r="GO29" s="318">
        <f>VLOOKUP($B29,'Sintesi (CFI-TS)'!$C$30:$AE$57,25,FALSE)</f>
        <v>0</v>
      </c>
      <c r="GP29" s="318">
        <f>VLOOKUP($B29,'Sintesi (CFI-TS)'!$C$30:$AE$57,25,FALSE)</f>
        <v>0</v>
      </c>
      <c r="GQ29" s="318">
        <f>VLOOKUP($B29,'Sintesi (CFI-TS)'!$C$30:$AE$57,25,FALSE)</f>
        <v>0</v>
      </c>
      <c r="GR29" s="318">
        <f>VLOOKUP($B29,'Sintesi (CFI-TS)'!$C$30:$AE$57,25,FALSE)</f>
        <v>0</v>
      </c>
      <c r="GS29" s="318">
        <f>VLOOKUP($B29,'Sintesi (CFI-TS)'!$C$30:$AE$57,25,FALSE)</f>
        <v>0</v>
      </c>
      <c r="GT29" s="318">
        <f>VLOOKUP($B29,'Sintesi (CFI-TS)'!$C$30:$AE$57,25,FALSE)</f>
        <v>0</v>
      </c>
      <c r="GU29" s="318">
        <f>VLOOKUP($B29,'Sintesi (CFI-TS)'!$C$30:$AE$57,25,FALSE)</f>
        <v>0</v>
      </c>
      <c r="GV29" s="318">
        <f>VLOOKUP($B29,'Sintesi (CFI-TS)'!$C$30:$AE$57,25,FALSE)</f>
        <v>0</v>
      </c>
      <c r="GW29" s="318">
        <f>VLOOKUP($B29,'Sintesi (CFI-TS)'!$C$30:$AE$57,25,FALSE)</f>
        <v>0</v>
      </c>
      <c r="GX29" s="318">
        <f>VLOOKUP($B29,'Sintesi (CFI-TS)'!$C$30:$AE$57,25,FALSE)</f>
        <v>0</v>
      </c>
      <c r="GY29" s="318">
        <f>VLOOKUP($B29,'Sintesi (CFI-TS)'!$C$30:$AE$57,25,FALSE)</f>
        <v>0</v>
      </c>
      <c r="GZ29" s="318">
        <f>VLOOKUP($B29,'Sintesi (CFI-TS)'!$C$30:$AE$57,25,FALSE)</f>
        <v>0</v>
      </c>
      <c r="HA29" s="318">
        <f>VLOOKUP($B29,'Sintesi (CFI-TS)'!$C$30:$AE$57,25,FALSE)</f>
        <v>0</v>
      </c>
      <c r="HB29" s="318">
        <f>VLOOKUP($B29,'Sintesi (CFI-TS)'!$C$30:$AE$57,25,FALSE)</f>
        <v>0</v>
      </c>
      <c r="HC29" s="318">
        <f>VLOOKUP($B29,'Sintesi (CFI-TS)'!$C$30:$AE$57,25,FALSE)</f>
        <v>0</v>
      </c>
      <c r="HD29" s="318">
        <f>VLOOKUP($B29,'Sintesi (CFI-TS)'!$C$30:$AE$57,25,FALSE)</f>
        <v>0</v>
      </c>
      <c r="HE29" s="318">
        <f>VLOOKUP($B29,'Sintesi (CFI-TS)'!$C$30:$AE$57,25,FALSE)</f>
        <v>0</v>
      </c>
      <c r="HF29" s="318">
        <f>VLOOKUP($B29,'Sintesi (CFI-TS)'!$C$30:$AE$57,25,FALSE)</f>
        <v>0</v>
      </c>
      <c r="HG29" s="318">
        <f>VLOOKUP($B29,'Sintesi (CFI-TS)'!$C$30:$AE$57,25,FALSE)</f>
        <v>0</v>
      </c>
      <c r="HH29" s="318">
        <f>VLOOKUP($B29,'Sintesi (CFI-TS)'!$C$30:$AE$57,25,FALSE)</f>
        <v>0</v>
      </c>
      <c r="HI29" s="318">
        <f>VLOOKUP($B29,'Sintesi (CFI-TS)'!$C$30:$AE$57,25,FALSE)</f>
        <v>0</v>
      </c>
      <c r="HJ29" s="318">
        <f>VLOOKUP($B29,'Sintesi (CFI-TS)'!$C$30:$AE$57,25,FALSE)</f>
        <v>0</v>
      </c>
      <c r="HK29" s="318">
        <f>VLOOKUP($B29,'Sintesi (CFI-TS)'!$C$30:$AE$57,25,FALSE)</f>
        <v>0</v>
      </c>
      <c r="HL29" s="318">
        <f>VLOOKUP($B29,'Sintesi (CFI-TS)'!$C$30:$AE$57,25,FALSE)</f>
        <v>0</v>
      </c>
      <c r="HM29" s="318">
        <f>VLOOKUP($B29,'Sintesi (CFI-TS)'!$C$30:$AE$57,25,FALSE)</f>
        <v>0</v>
      </c>
      <c r="HN29" s="318">
        <f>VLOOKUP($B29,'Sintesi (CFI-TS)'!$C$30:$AE$57,25,FALSE)</f>
        <v>0</v>
      </c>
      <c r="HO29" s="318">
        <f>VLOOKUP($B29,'Sintesi (CFI-TS)'!$C$30:$AE$57,25,FALSE)</f>
        <v>0</v>
      </c>
      <c r="HP29" s="318"/>
      <c r="HQ29" s="318"/>
      <c r="HR29" s="318"/>
      <c r="HS29" s="319">
        <v>0</v>
      </c>
      <c r="HT29" s="319">
        <v>0</v>
      </c>
      <c r="HU29" s="319">
        <v>0</v>
      </c>
      <c r="HV29" s="319">
        <v>0</v>
      </c>
      <c r="HW29" s="319">
        <v>0</v>
      </c>
      <c r="HX29" s="319">
        <v>0</v>
      </c>
      <c r="HY29" s="319">
        <v>0</v>
      </c>
      <c r="HZ29" s="319">
        <v>0</v>
      </c>
      <c r="IA29" s="319">
        <v>0</v>
      </c>
      <c r="IB29" s="319">
        <v>0</v>
      </c>
      <c r="IC29" s="319">
        <v>0</v>
      </c>
      <c r="ID29" s="319">
        <v>0</v>
      </c>
      <c r="IE29" s="319">
        <v>0</v>
      </c>
      <c r="IF29" s="319">
        <v>0</v>
      </c>
      <c r="IG29" s="319">
        <v>0</v>
      </c>
      <c r="IH29" s="319">
        <v>0</v>
      </c>
      <c r="II29" s="319">
        <v>0</v>
      </c>
      <c r="IJ29" s="319">
        <v>0</v>
      </c>
      <c r="IK29" s="319">
        <v>0</v>
      </c>
      <c r="IL29" s="319">
        <v>0</v>
      </c>
      <c r="IM29" s="319">
        <v>0</v>
      </c>
      <c r="IN29" s="319">
        <v>0</v>
      </c>
      <c r="IO29" s="319">
        <v>0</v>
      </c>
      <c r="IP29" s="319">
        <v>0</v>
      </c>
      <c r="IQ29" s="319">
        <v>0</v>
      </c>
      <c r="IR29" s="319">
        <v>0</v>
      </c>
      <c r="IS29" s="319">
        <v>0</v>
      </c>
      <c r="IT29" s="319">
        <v>0</v>
      </c>
      <c r="IU29" s="319">
        <v>0</v>
      </c>
      <c r="IV29" s="319">
        <v>0</v>
      </c>
      <c r="IW29" s="319">
        <v>0</v>
      </c>
      <c r="IX29" s="319">
        <v>0</v>
      </c>
      <c r="IY29" s="319">
        <v>0</v>
      </c>
      <c r="IZ29" s="319">
        <v>0</v>
      </c>
      <c r="JA29" s="319">
        <v>0</v>
      </c>
      <c r="JB29" s="319">
        <v>0</v>
      </c>
      <c r="JC29" s="319">
        <v>0</v>
      </c>
      <c r="JD29" s="319">
        <v>0</v>
      </c>
      <c r="JE29" s="319">
        <v>0</v>
      </c>
      <c r="JF29" s="319">
        <v>0</v>
      </c>
      <c r="JG29" s="319">
        <v>0</v>
      </c>
      <c r="JH29" s="319">
        <v>0</v>
      </c>
      <c r="JI29" s="319">
        <v>0</v>
      </c>
      <c r="JJ29" s="319">
        <v>0</v>
      </c>
      <c r="JK29" s="319">
        <v>0</v>
      </c>
      <c r="JL29" s="319">
        <v>0</v>
      </c>
      <c r="JM29" s="319">
        <v>0</v>
      </c>
      <c r="JN29" s="319">
        <v>0</v>
      </c>
      <c r="JO29" s="319">
        <v>0</v>
      </c>
      <c r="JP29" s="319">
        <v>0</v>
      </c>
      <c r="JQ29" s="319">
        <v>0</v>
      </c>
      <c r="JR29" s="319">
        <v>0</v>
      </c>
      <c r="JS29" s="319">
        <v>0</v>
      </c>
      <c r="JT29" s="319">
        <v>0</v>
      </c>
      <c r="JU29" s="319">
        <v>0</v>
      </c>
      <c r="JV29" s="319">
        <v>0</v>
      </c>
      <c r="JW29" s="319">
        <v>0</v>
      </c>
      <c r="JX29" s="319">
        <v>0</v>
      </c>
      <c r="JY29" s="319">
        <v>0</v>
      </c>
      <c r="JZ29" s="319">
        <v>0</v>
      </c>
      <c r="KA29" s="319">
        <v>0</v>
      </c>
      <c r="KB29" s="319">
        <v>0</v>
      </c>
      <c r="KC29" s="319">
        <v>0</v>
      </c>
      <c r="KD29" s="319">
        <v>0</v>
      </c>
      <c r="KE29" s="319">
        <v>0</v>
      </c>
      <c r="KF29" s="319">
        <v>0</v>
      </c>
      <c r="KG29" s="319">
        <v>0</v>
      </c>
      <c r="KH29" s="319">
        <v>0</v>
      </c>
      <c r="KI29" s="319">
        <v>0</v>
      </c>
      <c r="KJ29" s="319">
        <v>0</v>
      </c>
      <c r="KK29" s="319">
        <v>0</v>
      </c>
      <c r="KL29" s="319">
        <v>0</v>
      </c>
      <c r="KM29" s="319">
        <f>VLOOKUP($B29,'Sintesi (CFI-TS)'!$C$30:$AE$57,27,FALSE)</f>
        <v>0</v>
      </c>
      <c r="KN29" s="319">
        <f>VLOOKUP($B29,'Sintesi (CFI-TS)'!$C$30:$AE$57,27,FALSE)</f>
        <v>0</v>
      </c>
      <c r="KO29" s="319">
        <f>VLOOKUP($B29,'Sintesi (CFI-TS)'!$C$30:$AE$57,27,FALSE)</f>
        <v>0</v>
      </c>
      <c r="KP29" s="319">
        <f>VLOOKUP($B29,'Sintesi (CFI-TS)'!$C$30:$AE$57,27,FALSE)</f>
        <v>0</v>
      </c>
      <c r="KQ29" s="319">
        <f>VLOOKUP($B29,'Sintesi (CFI-TS)'!$C$30:$AE$57,27,FALSE)</f>
        <v>0</v>
      </c>
      <c r="KR29" s="319">
        <f>VLOOKUP($B29,'Sintesi (CFI-TS)'!$C$30:$AE$57,27,FALSE)</f>
        <v>0</v>
      </c>
      <c r="KS29" s="319">
        <f>VLOOKUP($B29,'Sintesi (CFI-TS)'!$C$30:$AE$57,27,FALSE)</f>
        <v>0</v>
      </c>
      <c r="KT29" s="319">
        <f>VLOOKUP($B29,'Sintesi (CFI-TS)'!$C$30:$AE$57,27,FALSE)</f>
        <v>0</v>
      </c>
      <c r="KU29" s="319">
        <f>VLOOKUP($B29,'Sintesi (CFI-TS)'!$C$30:$AE$57,27,FALSE)</f>
        <v>0</v>
      </c>
      <c r="KV29" s="319">
        <f>VLOOKUP($B29,'Sintesi (CFI-TS)'!$C$30:$AE$57,27,FALSE)</f>
        <v>0</v>
      </c>
      <c r="KW29" s="319">
        <f>VLOOKUP($B29,'Sintesi (CFI-TS)'!$C$30:$AE$57,27,FALSE)</f>
        <v>0</v>
      </c>
      <c r="KX29" s="319">
        <f>VLOOKUP($B29,'Sintesi (CFI-TS)'!$C$30:$AE$57,27,FALSE)</f>
        <v>0</v>
      </c>
      <c r="KY29" s="319">
        <f>VLOOKUP($B29,'Sintesi (CFI-TS)'!$C$30:$AE$57,27,FALSE)</f>
        <v>0</v>
      </c>
      <c r="KZ29" s="319">
        <f>VLOOKUP($B29,'Sintesi (CFI-TS)'!$C$30:$AE$57,27,FALSE)</f>
        <v>0</v>
      </c>
      <c r="LA29" s="319">
        <f>VLOOKUP($B29,'Sintesi (CFI-TS)'!$C$30:$AE$57,27,FALSE)</f>
        <v>0</v>
      </c>
      <c r="LB29" s="319">
        <f>VLOOKUP($B29,'Sintesi (CFI-TS)'!$C$30:$AE$57,27,FALSE)</f>
        <v>0</v>
      </c>
      <c r="LC29" s="319">
        <f>VLOOKUP($B29,'Sintesi (CFI-TS)'!$C$30:$AE$57,27,FALSE)</f>
        <v>0</v>
      </c>
      <c r="LD29" s="319">
        <f>VLOOKUP($B29,'Sintesi (CFI-TS)'!$C$30:$AE$57,27,FALSE)</f>
        <v>0</v>
      </c>
      <c r="LE29" s="319">
        <f>VLOOKUP($B29,'Sintesi (CFI-TS)'!$C$30:$AE$57,27,FALSE)</f>
        <v>0</v>
      </c>
      <c r="LF29" s="319">
        <f>VLOOKUP($B29,'Sintesi (CFI-TS)'!$C$30:$AE$57,27,FALSE)</f>
        <v>0</v>
      </c>
      <c r="LG29" s="319">
        <f>VLOOKUP($B29,'Sintesi (CFI-TS)'!$C$30:$AE$57,27,FALSE)</f>
        <v>0</v>
      </c>
      <c r="LH29" s="319">
        <f>VLOOKUP($B29,'Sintesi (CFI-TS)'!$C$30:$AE$57,27,FALSE)</f>
        <v>0</v>
      </c>
      <c r="LI29" s="319">
        <f>VLOOKUP($B29,'Sintesi (CFI-TS)'!$C$30:$AE$57,27,FALSE)</f>
        <v>0</v>
      </c>
      <c r="LJ29" s="319">
        <f>VLOOKUP($B29,'Sintesi (CFI-TS)'!$C$30:$AE$57,27,FALSE)</f>
        <v>0</v>
      </c>
      <c r="LK29" s="319">
        <f>VLOOKUP($B29,'Sintesi (CFI-TS)'!$C$30:$AE$57,27,FALSE)</f>
        <v>0</v>
      </c>
      <c r="LL29" s="319">
        <f>VLOOKUP($B29,'Sintesi (CFI-TS)'!$C$30:$AE$57,27,FALSE)</f>
        <v>0</v>
      </c>
      <c r="LM29" s="319">
        <f>VLOOKUP($B29,'Sintesi (CFI-TS)'!$C$30:$AE$57,27,FALSE)</f>
        <v>0</v>
      </c>
      <c r="LN29" s="319">
        <f>VLOOKUP($B29,'Sintesi (CFI-TS)'!$C$30:$AE$57,27,FALSE)</f>
        <v>0</v>
      </c>
      <c r="LO29" s="319">
        <f>VLOOKUP($B29,'Sintesi (CFI-TS)'!$C$30:$AE$57,27,FALSE)</f>
        <v>0</v>
      </c>
      <c r="LP29" s="319">
        <f>VLOOKUP($B29,'Sintesi (CFI-TS)'!$C$30:$AE$57,27,FALSE)</f>
        <v>0</v>
      </c>
      <c r="LQ29" s="319">
        <f>VLOOKUP($B29,'Sintesi (CFI-TS)'!$C$30:$AE$57,27,FALSE)</f>
        <v>0</v>
      </c>
      <c r="LR29" s="319">
        <f>VLOOKUP($B29,'Sintesi (CFI-TS)'!$C$30:$AE$57,27,FALSE)</f>
        <v>0</v>
      </c>
      <c r="LS29" s="319"/>
      <c r="LT29" s="319"/>
      <c r="LU29" s="319"/>
      <c r="LV29" s="320">
        <v>0</v>
      </c>
      <c r="LW29" s="320">
        <v>0</v>
      </c>
      <c r="LX29" s="320">
        <v>0</v>
      </c>
      <c r="LY29" s="320">
        <v>0</v>
      </c>
      <c r="LZ29" s="320">
        <v>0</v>
      </c>
      <c r="MA29" s="320">
        <v>0</v>
      </c>
      <c r="MB29" s="320">
        <v>0</v>
      </c>
      <c r="MC29" s="320">
        <v>0</v>
      </c>
      <c r="MD29" s="320">
        <v>0</v>
      </c>
      <c r="ME29" s="320">
        <v>0</v>
      </c>
      <c r="MF29" s="320">
        <v>0</v>
      </c>
      <c r="MG29" s="320">
        <v>0</v>
      </c>
      <c r="MH29" s="320">
        <v>0</v>
      </c>
      <c r="MI29" s="320">
        <v>0</v>
      </c>
      <c r="MJ29" s="320">
        <v>0</v>
      </c>
      <c r="MK29" s="320">
        <v>0</v>
      </c>
      <c r="ML29" s="320">
        <v>0</v>
      </c>
      <c r="MM29" s="320">
        <v>0</v>
      </c>
      <c r="MN29" s="320">
        <v>0</v>
      </c>
      <c r="MO29" s="320">
        <v>0</v>
      </c>
      <c r="MP29" s="320">
        <v>0</v>
      </c>
      <c r="MQ29" s="320">
        <v>0</v>
      </c>
      <c r="MR29" s="320">
        <v>0</v>
      </c>
      <c r="MS29" s="320">
        <v>0</v>
      </c>
      <c r="MT29" s="320">
        <v>0</v>
      </c>
      <c r="MU29" s="320">
        <v>0</v>
      </c>
      <c r="MV29" s="320">
        <v>0</v>
      </c>
      <c r="MW29" s="320">
        <v>0</v>
      </c>
      <c r="MX29" s="320">
        <v>0</v>
      </c>
      <c r="MY29" s="320">
        <v>0</v>
      </c>
      <c r="MZ29" s="320">
        <v>0</v>
      </c>
      <c r="NA29" s="320">
        <v>0</v>
      </c>
      <c r="NB29" s="320">
        <v>0</v>
      </c>
      <c r="NC29" s="320">
        <v>0</v>
      </c>
      <c r="ND29" s="320">
        <v>0</v>
      </c>
      <c r="NE29" s="320">
        <v>0</v>
      </c>
      <c r="NF29" s="320">
        <v>0</v>
      </c>
      <c r="NG29" s="320">
        <v>0</v>
      </c>
      <c r="NH29" s="320">
        <v>0</v>
      </c>
      <c r="NI29" s="320">
        <v>0</v>
      </c>
      <c r="NJ29" s="320">
        <v>0</v>
      </c>
      <c r="NK29" s="320">
        <v>0</v>
      </c>
      <c r="NL29" s="320">
        <v>0</v>
      </c>
      <c r="NM29" s="320">
        <v>0</v>
      </c>
      <c r="NN29" s="320">
        <v>0</v>
      </c>
      <c r="NO29" s="320">
        <v>0</v>
      </c>
      <c r="NP29" s="320">
        <v>0</v>
      </c>
      <c r="NQ29" s="320">
        <v>0</v>
      </c>
      <c r="NR29" s="320">
        <v>0</v>
      </c>
      <c r="NS29" s="320">
        <v>0</v>
      </c>
      <c r="NT29" s="320">
        <v>0</v>
      </c>
      <c r="NU29" s="320">
        <v>0</v>
      </c>
      <c r="NV29" s="320">
        <v>0</v>
      </c>
      <c r="NW29" s="320">
        <v>0</v>
      </c>
      <c r="NX29" s="320">
        <v>0</v>
      </c>
      <c r="NY29" s="320">
        <v>0</v>
      </c>
      <c r="NZ29" s="320">
        <v>0</v>
      </c>
      <c r="OA29" s="320">
        <v>0</v>
      </c>
      <c r="OB29" s="320">
        <v>0</v>
      </c>
      <c r="OC29" s="320">
        <v>0</v>
      </c>
      <c r="OD29" s="320">
        <v>0</v>
      </c>
      <c r="OE29" s="320">
        <v>0</v>
      </c>
      <c r="OF29" s="320">
        <v>0</v>
      </c>
      <c r="OG29" s="320">
        <v>0</v>
      </c>
      <c r="OH29" s="320">
        <v>0</v>
      </c>
      <c r="OI29" s="320">
        <v>0</v>
      </c>
      <c r="OJ29" s="320">
        <v>0</v>
      </c>
      <c r="OK29" s="320">
        <v>0</v>
      </c>
      <c r="OL29" s="320">
        <v>0</v>
      </c>
      <c r="OM29" s="320">
        <v>0</v>
      </c>
      <c r="ON29" s="320">
        <v>0</v>
      </c>
      <c r="OO29" s="320">
        <v>0</v>
      </c>
      <c r="OP29" s="320">
        <f>VLOOKUP($B29,'Sintesi (CFI-TS)'!$C$30:$AE$57,26,FALSE)</f>
        <v>0</v>
      </c>
      <c r="OQ29" s="320">
        <f>VLOOKUP($B29,'Sintesi (CFI-TS)'!$C$30:$AE$57,26,FALSE)</f>
        <v>0</v>
      </c>
      <c r="OR29" s="320">
        <f>VLOOKUP($B29,'Sintesi (CFI-TS)'!$C$30:$AE$57,26,FALSE)</f>
        <v>0</v>
      </c>
      <c r="OS29" s="320">
        <f>VLOOKUP($B29,'Sintesi (CFI-TS)'!$C$30:$AE$57,26,FALSE)</f>
        <v>0</v>
      </c>
      <c r="OT29" s="320">
        <f>VLOOKUP($B29,'Sintesi (CFI-TS)'!$C$30:$AE$57,26,FALSE)</f>
        <v>0</v>
      </c>
      <c r="OU29" s="320">
        <f>VLOOKUP($B29,'Sintesi (CFI-TS)'!$C$30:$AE$57,26,FALSE)</f>
        <v>0</v>
      </c>
      <c r="OV29" s="320">
        <f>VLOOKUP($B29,'Sintesi (CFI-TS)'!$C$30:$AE$57,26,FALSE)</f>
        <v>0</v>
      </c>
      <c r="OW29" s="320">
        <f>VLOOKUP($B29,'Sintesi (CFI-TS)'!$C$30:$AE$57,26,FALSE)</f>
        <v>0</v>
      </c>
      <c r="OX29" s="320">
        <f>VLOOKUP($B29,'Sintesi (CFI-TS)'!$C$30:$AE$57,26,FALSE)</f>
        <v>0</v>
      </c>
      <c r="OY29" s="320">
        <f>VLOOKUP($B29,'Sintesi (CFI-TS)'!$C$30:$AE$57,26,FALSE)</f>
        <v>0</v>
      </c>
      <c r="OZ29" s="320">
        <f>VLOOKUP($B29,'Sintesi (CFI-TS)'!$C$30:$AE$57,26,FALSE)</f>
        <v>0</v>
      </c>
      <c r="PA29" s="320">
        <f>VLOOKUP($B29,'Sintesi (CFI-TS)'!$C$30:$AE$57,26,FALSE)</f>
        <v>0</v>
      </c>
      <c r="PB29" s="320">
        <f>VLOOKUP($B29,'Sintesi (CFI-TS)'!$C$30:$AE$57,26,FALSE)</f>
        <v>0</v>
      </c>
      <c r="PC29" s="320">
        <f>VLOOKUP($B29,'Sintesi (CFI-TS)'!$C$30:$AE$57,26,FALSE)</f>
        <v>0</v>
      </c>
      <c r="PD29" s="320">
        <f>VLOOKUP($B29,'Sintesi (CFI-TS)'!$C$30:$AE$57,26,FALSE)</f>
        <v>0</v>
      </c>
      <c r="PE29" s="320">
        <f>VLOOKUP($B29,'Sintesi (CFI-TS)'!$C$30:$AE$57,26,FALSE)</f>
        <v>0</v>
      </c>
      <c r="PF29" s="320">
        <f>VLOOKUP($B29,'Sintesi (CFI-TS)'!$C$30:$AE$57,26,FALSE)</f>
        <v>0</v>
      </c>
      <c r="PG29" s="320">
        <f>VLOOKUP($B29,'Sintesi (CFI-TS)'!$C$30:$AE$57,26,FALSE)</f>
        <v>0</v>
      </c>
      <c r="PH29" s="320">
        <f>VLOOKUP($B29,'Sintesi (CFI-TS)'!$C$30:$AE$57,26,FALSE)</f>
        <v>0</v>
      </c>
      <c r="PI29" s="320">
        <f>VLOOKUP($B29,'Sintesi (CFI-TS)'!$C$30:$AE$57,26,FALSE)</f>
        <v>0</v>
      </c>
      <c r="PJ29" s="320">
        <f>VLOOKUP($B29,'Sintesi (CFI-TS)'!$C$30:$AE$57,26,FALSE)</f>
        <v>0</v>
      </c>
      <c r="PK29" s="320">
        <f>VLOOKUP($B29,'Sintesi (CFI-TS)'!$C$30:$AE$57,26,FALSE)</f>
        <v>0</v>
      </c>
      <c r="PL29" s="320">
        <f>VLOOKUP($B29,'Sintesi (CFI-TS)'!$C$30:$AE$57,26,FALSE)</f>
        <v>0</v>
      </c>
      <c r="PM29" s="320">
        <f>VLOOKUP($B29,'Sintesi (CFI-TS)'!$C$30:$AE$57,26,FALSE)</f>
        <v>0</v>
      </c>
      <c r="PN29" s="320">
        <f>VLOOKUP($B29,'Sintesi (CFI-TS)'!$C$30:$AE$57,26,FALSE)</f>
        <v>0</v>
      </c>
      <c r="PO29" s="320">
        <f>VLOOKUP($B29,'Sintesi (CFI-TS)'!$C$30:$AE$57,26,FALSE)</f>
        <v>0</v>
      </c>
      <c r="PP29" s="320">
        <f>VLOOKUP($B29,'Sintesi (CFI-TS)'!$C$30:$AE$57,26,FALSE)</f>
        <v>0</v>
      </c>
      <c r="PQ29" s="320">
        <f>VLOOKUP($B29,'Sintesi (CFI-TS)'!$C$30:$AE$57,26,FALSE)</f>
        <v>0</v>
      </c>
      <c r="PR29" s="320">
        <f>VLOOKUP($B29,'Sintesi (CFI-TS)'!$C$30:$AE$57,26,FALSE)</f>
        <v>0</v>
      </c>
      <c r="PS29" s="320">
        <f>VLOOKUP($B29,'Sintesi (CFI-TS)'!$C$30:$AE$57,26,FALSE)</f>
        <v>0</v>
      </c>
      <c r="PT29" s="320">
        <f>VLOOKUP($B29,'Sintesi (CFI-TS)'!$C$30:$AE$57,26,FALSE)</f>
        <v>0</v>
      </c>
      <c r="PU29" s="320">
        <f>VLOOKUP($B29,'Sintesi (CFI-TS)'!$C$30:$AE$57,26,FALSE)</f>
        <v>0</v>
      </c>
      <c r="PV29" s="320"/>
      <c r="PW29" s="320"/>
      <c r="PX29" s="320"/>
      <c r="PY29" s="321">
        <v>0</v>
      </c>
      <c r="PZ29" s="321">
        <v>0</v>
      </c>
      <c r="QA29" s="321">
        <v>0</v>
      </c>
      <c r="QB29" s="321">
        <v>0</v>
      </c>
      <c r="QC29" s="321">
        <v>0</v>
      </c>
      <c r="QD29" s="321">
        <v>0</v>
      </c>
      <c r="QE29" s="321">
        <v>0</v>
      </c>
      <c r="QF29" s="321">
        <v>0</v>
      </c>
      <c r="QG29" s="321">
        <v>0</v>
      </c>
      <c r="QH29" s="321">
        <v>0</v>
      </c>
      <c r="QI29" s="321">
        <v>0</v>
      </c>
      <c r="QJ29" s="321">
        <v>0</v>
      </c>
      <c r="QK29" s="321">
        <v>0</v>
      </c>
      <c r="QL29" s="321">
        <v>0</v>
      </c>
      <c r="QM29" s="321">
        <v>0</v>
      </c>
      <c r="QN29" s="321">
        <v>0</v>
      </c>
      <c r="QO29" s="321">
        <v>0</v>
      </c>
      <c r="QP29" s="321">
        <v>0</v>
      </c>
      <c r="QQ29" s="321">
        <v>0</v>
      </c>
      <c r="QR29" s="321">
        <v>0</v>
      </c>
      <c r="QS29" s="321">
        <v>0</v>
      </c>
      <c r="QT29" s="321">
        <v>0</v>
      </c>
      <c r="QU29" s="321">
        <v>0</v>
      </c>
      <c r="QV29" s="321">
        <v>0</v>
      </c>
      <c r="QW29" s="321">
        <v>0</v>
      </c>
      <c r="QX29" s="321">
        <v>0</v>
      </c>
      <c r="QY29" s="321">
        <v>0</v>
      </c>
      <c r="QZ29" s="321">
        <v>0</v>
      </c>
      <c r="RA29" s="321">
        <v>0</v>
      </c>
      <c r="RB29" s="321">
        <v>0</v>
      </c>
      <c r="RC29" s="321">
        <v>0</v>
      </c>
      <c r="RD29" s="321">
        <v>0</v>
      </c>
      <c r="RE29" s="321">
        <v>0</v>
      </c>
      <c r="RF29" s="321">
        <v>0</v>
      </c>
      <c r="RG29" s="321">
        <v>0</v>
      </c>
      <c r="RH29" s="321">
        <v>0</v>
      </c>
      <c r="RI29" s="321">
        <v>0</v>
      </c>
      <c r="RJ29" s="321">
        <v>0</v>
      </c>
      <c r="RK29" s="321">
        <v>0</v>
      </c>
      <c r="RL29" s="321">
        <v>0</v>
      </c>
      <c r="RM29" s="321">
        <v>0</v>
      </c>
      <c r="RN29" s="321">
        <v>0</v>
      </c>
      <c r="RO29" s="321">
        <v>0</v>
      </c>
      <c r="RP29" s="321">
        <v>0</v>
      </c>
      <c r="RQ29" s="321">
        <v>0</v>
      </c>
      <c r="RR29" s="321">
        <v>0</v>
      </c>
      <c r="RS29" s="321">
        <v>0</v>
      </c>
      <c r="RT29" s="321">
        <v>0</v>
      </c>
      <c r="RU29" s="321">
        <v>0</v>
      </c>
      <c r="RV29" s="321">
        <v>0</v>
      </c>
      <c r="RW29" s="321">
        <v>0</v>
      </c>
      <c r="RX29" s="321">
        <v>0</v>
      </c>
      <c r="RY29" s="321">
        <v>0</v>
      </c>
      <c r="RZ29" s="321">
        <v>0</v>
      </c>
      <c r="SA29" s="321">
        <v>0</v>
      </c>
      <c r="SB29" s="321">
        <v>0</v>
      </c>
      <c r="SC29" s="321">
        <v>0</v>
      </c>
      <c r="SD29" s="321">
        <v>0</v>
      </c>
      <c r="SE29" s="321">
        <v>0</v>
      </c>
      <c r="SF29" s="321">
        <v>0</v>
      </c>
      <c r="SG29" s="321">
        <v>0</v>
      </c>
      <c r="SH29" s="321">
        <v>0</v>
      </c>
      <c r="SI29" s="321">
        <v>0</v>
      </c>
      <c r="SJ29" s="321">
        <v>0</v>
      </c>
      <c r="SK29" s="321">
        <v>0</v>
      </c>
      <c r="SL29" s="321">
        <v>0</v>
      </c>
      <c r="SM29" s="321">
        <v>0</v>
      </c>
      <c r="SN29" s="321">
        <v>0</v>
      </c>
      <c r="SO29" s="321">
        <v>0</v>
      </c>
      <c r="SP29" s="321">
        <v>0</v>
      </c>
      <c r="SQ29" s="321">
        <v>0</v>
      </c>
      <c r="SR29" s="321">
        <v>0</v>
      </c>
      <c r="SS29" s="321">
        <f>VLOOKUP($B29,'Sintesi (CFI-TS)'!$C$30:$AE$57,28,FALSE)</f>
        <v>0</v>
      </c>
      <c r="ST29" s="321">
        <f>VLOOKUP($B29,'Sintesi (CFI-TS)'!$C$30:$AE$57,28,FALSE)</f>
        <v>0</v>
      </c>
      <c r="SU29" s="321">
        <f>VLOOKUP($B29,'Sintesi (CFI-TS)'!$C$30:$AE$57,28,FALSE)</f>
        <v>0</v>
      </c>
      <c r="SV29" s="321">
        <f>VLOOKUP($B29,'Sintesi (CFI-TS)'!$C$30:$AE$57,28,FALSE)</f>
        <v>0</v>
      </c>
      <c r="SW29" s="321">
        <f>VLOOKUP($B29,'Sintesi (CFI-TS)'!$C$30:$AE$57,28,FALSE)</f>
        <v>0</v>
      </c>
      <c r="SX29" s="321">
        <f>VLOOKUP($B29,'Sintesi (CFI-TS)'!$C$30:$AE$57,28,FALSE)</f>
        <v>0</v>
      </c>
      <c r="SY29" s="321">
        <f>VLOOKUP($B29,'Sintesi (CFI-TS)'!$C$30:$AE$57,28,FALSE)</f>
        <v>0</v>
      </c>
      <c r="SZ29" s="321">
        <f>VLOOKUP($B29,'Sintesi (CFI-TS)'!$C$30:$AE$57,28,FALSE)</f>
        <v>0</v>
      </c>
      <c r="TA29" s="321">
        <f>VLOOKUP($B29,'Sintesi (CFI-TS)'!$C$30:$AE$57,28,FALSE)</f>
        <v>0</v>
      </c>
      <c r="TB29" s="321">
        <f>VLOOKUP($B29,'Sintesi (CFI-TS)'!$C$30:$AE$57,28,FALSE)</f>
        <v>0</v>
      </c>
      <c r="TC29" s="321">
        <f>VLOOKUP($B29,'Sintesi (CFI-TS)'!$C$30:$AE$57,28,FALSE)</f>
        <v>0</v>
      </c>
      <c r="TD29" s="321">
        <f>VLOOKUP($B29,'Sintesi (CFI-TS)'!$C$30:$AE$57,28,FALSE)</f>
        <v>0</v>
      </c>
      <c r="TE29" s="321">
        <f>VLOOKUP($B29,'Sintesi (CFI-TS)'!$C$30:$AE$57,28,FALSE)</f>
        <v>0</v>
      </c>
      <c r="TF29" s="321">
        <f>VLOOKUP($B29,'Sintesi (CFI-TS)'!$C$30:$AE$57,28,FALSE)</f>
        <v>0</v>
      </c>
      <c r="TG29" s="321">
        <f>VLOOKUP($B29,'Sintesi (CFI-TS)'!$C$30:$AE$57,28,FALSE)</f>
        <v>0</v>
      </c>
      <c r="TH29" s="321">
        <f>VLOOKUP($B29,'Sintesi (CFI-TS)'!$C$30:$AE$57,28,FALSE)</f>
        <v>0</v>
      </c>
      <c r="TI29" s="321">
        <f>VLOOKUP($B29,'Sintesi (CFI-TS)'!$C$30:$AE$57,28,FALSE)</f>
        <v>0</v>
      </c>
      <c r="TJ29" s="321">
        <f>VLOOKUP($B29,'Sintesi (CFI-TS)'!$C$30:$AE$57,28,FALSE)</f>
        <v>0</v>
      </c>
      <c r="TK29" s="321">
        <f>VLOOKUP($B29,'Sintesi (CFI-TS)'!$C$30:$AE$57,28,FALSE)</f>
        <v>0</v>
      </c>
      <c r="TL29" s="321">
        <f>VLOOKUP($B29,'Sintesi (CFI-TS)'!$C$30:$AE$57,28,FALSE)</f>
        <v>0</v>
      </c>
      <c r="TM29" s="321">
        <f>VLOOKUP($B29,'Sintesi (CFI-TS)'!$C$30:$AE$57,28,FALSE)</f>
        <v>0</v>
      </c>
      <c r="TN29" s="321">
        <f>VLOOKUP($B29,'Sintesi (CFI-TS)'!$C$30:$AE$57,28,FALSE)</f>
        <v>0</v>
      </c>
      <c r="TO29" s="321">
        <f>VLOOKUP($B29,'Sintesi (CFI-TS)'!$C$30:$AE$57,28,FALSE)</f>
        <v>0</v>
      </c>
      <c r="TP29" s="321">
        <f>VLOOKUP($B29,'Sintesi (CFI-TS)'!$C$30:$AE$57,28,FALSE)</f>
        <v>0</v>
      </c>
      <c r="TQ29" s="321">
        <f>VLOOKUP($B29,'Sintesi (CFI-TS)'!$C$30:$AE$57,28,FALSE)</f>
        <v>0</v>
      </c>
      <c r="TR29" s="321">
        <f>VLOOKUP($B29,'Sintesi (CFI-TS)'!$C$30:$AE$57,28,FALSE)</f>
        <v>0</v>
      </c>
      <c r="TS29" s="321">
        <f>VLOOKUP($B29,'Sintesi (CFI-TS)'!$C$30:$AE$57,28,FALSE)</f>
        <v>0</v>
      </c>
      <c r="TT29" s="321">
        <f>VLOOKUP($B29,'Sintesi (CFI-TS)'!$C$30:$AE$57,28,FALSE)</f>
        <v>0</v>
      </c>
      <c r="TU29" s="321">
        <f>VLOOKUP($B29,'Sintesi (CFI-TS)'!$C$30:$AE$57,28,FALSE)</f>
        <v>0</v>
      </c>
      <c r="TV29" s="321">
        <f>VLOOKUP($B29,'Sintesi (CFI-TS)'!$C$30:$AE$57,28,FALSE)</f>
        <v>0</v>
      </c>
      <c r="TW29" s="321">
        <f>VLOOKUP($B29,'Sintesi (CFI-TS)'!$C$30:$AE$57,28,FALSE)</f>
        <v>0</v>
      </c>
      <c r="TX29" s="321">
        <f>VLOOKUP($B29,'Sintesi (CFI-TS)'!$C$30:$AE$57,28,FALSE)</f>
        <v>0</v>
      </c>
      <c r="TY29" s="321"/>
      <c r="TZ29" s="321"/>
      <c r="UA29" s="321"/>
      <c r="UB29" s="322">
        <v>0</v>
      </c>
      <c r="UC29" s="322">
        <v>0</v>
      </c>
      <c r="UD29" s="322">
        <v>0</v>
      </c>
      <c r="UE29" s="322">
        <v>0</v>
      </c>
      <c r="UF29" s="322">
        <v>0</v>
      </c>
      <c r="UG29" s="322">
        <v>0</v>
      </c>
      <c r="UH29" s="322">
        <v>0</v>
      </c>
      <c r="UI29" s="322">
        <v>0</v>
      </c>
      <c r="UJ29" s="322">
        <v>0</v>
      </c>
      <c r="UK29" s="322">
        <v>0</v>
      </c>
      <c r="UL29" s="322">
        <v>0</v>
      </c>
      <c r="UM29" s="322">
        <v>0</v>
      </c>
      <c r="UN29" s="322">
        <v>0</v>
      </c>
      <c r="UO29" s="322">
        <v>0</v>
      </c>
      <c r="UP29" s="322">
        <v>0</v>
      </c>
      <c r="UQ29" s="322">
        <v>0</v>
      </c>
      <c r="UR29" s="322">
        <v>0</v>
      </c>
      <c r="US29" s="322">
        <v>0</v>
      </c>
      <c r="UT29" s="322">
        <v>0</v>
      </c>
      <c r="UU29" s="322">
        <v>0</v>
      </c>
      <c r="UV29" s="322">
        <v>0</v>
      </c>
      <c r="UW29" s="322">
        <v>0</v>
      </c>
      <c r="UX29" s="322">
        <v>0</v>
      </c>
      <c r="UY29" s="322">
        <v>0</v>
      </c>
      <c r="UZ29" s="322">
        <v>0</v>
      </c>
      <c r="VA29" s="322">
        <v>0</v>
      </c>
      <c r="VB29" s="322">
        <v>0</v>
      </c>
      <c r="VC29" s="322">
        <v>0</v>
      </c>
      <c r="VD29" s="322">
        <v>0</v>
      </c>
      <c r="VE29" s="322">
        <v>0</v>
      </c>
      <c r="VF29" s="322">
        <v>0</v>
      </c>
      <c r="VG29" s="322">
        <v>0</v>
      </c>
      <c r="VH29" s="322">
        <v>0</v>
      </c>
      <c r="VI29" s="322">
        <v>0</v>
      </c>
      <c r="VJ29" s="322">
        <v>0</v>
      </c>
      <c r="VK29" s="322">
        <v>0</v>
      </c>
      <c r="VL29" s="322">
        <v>0</v>
      </c>
      <c r="VM29" s="322">
        <v>0</v>
      </c>
      <c r="VN29" s="322">
        <v>0</v>
      </c>
      <c r="VO29" s="322">
        <v>0</v>
      </c>
      <c r="VP29" s="322">
        <v>0</v>
      </c>
      <c r="VQ29" s="322">
        <v>0</v>
      </c>
      <c r="VR29" s="322">
        <v>0</v>
      </c>
      <c r="VS29" s="322">
        <v>0</v>
      </c>
      <c r="VT29" s="322">
        <v>0</v>
      </c>
      <c r="VU29" s="322">
        <v>0</v>
      </c>
      <c r="VV29" s="322">
        <v>0</v>
      </c>
      <c r="VW29" s="322">
        <v>0</v>
      </c>
      <c r="VX29" s="322">
        <v>0</v>
      </c>
      <c r="VY29" s="322">
        <v>0</v>
      </c>
      <c r="VZ29" s="322">
        <v>0</v>
      </c>
      <c r="WA29" s="322">
        <v>0</v>
      </c>
      <c r="WB29" s="322">
        <v>0</v>
      </c>
      <c r="WC29" s="322">
        <v>0</v>
      </c>
      <c r="WD29" s="322">
        <v>0</v>
      </c>
      <c r="WE29" s="322">
        <v>0</v>
      </c>
      <c r="WF29" s="322">
        <v>0</v>
      </c>
      <c r="WG29" s="322">
        <v>0</v>
      </c>
      <c r="WH29" s="322">
        <v>0</v>
      </c>
      <c r="WI29" s="322">
        <v>0</v>
      </c>
      <c r="WJ29" s="322">
        <v>0</v>
      </c>
      <c r="WK29" s="322">
        <v>0</v>
      </c>
      <c r="WL29" s="322">
        <v>0</v>
      </c>
      <c r="WM29" s="322">
        <v>0</v>
      </c>
      <c r="WN29" s="322">
        <v>0</v>
      </c>
      <c r="WO29" s="322">
        <v>0</v>
      </c>
      <c r="WP29" s="322">
        <v>0</v>
      </c>
      <c r="WQ29" s="322">
        <v>0</v>
      </c>
      <c r="WR29" s="322">
        <v>0</v>
      </c>
      <c r="WS29" s="322">
        <v>0</v>
      </c>
      <c r="WT29" s="322">
        <v>0</v>
      </c>
      <c r="WU29" s="322">
        <v>0</v>
      </c>
      <c r="WV29" s="322">
        <f>VLOOKUP($B29,'Sintesi (CFI-TS)'!$C$30:$AE$57,29,FALSE)</f>
        <v>0</v>
      </c>
      <c r="WW29" s="322">
        <f>VLOOKUP($B29,'Sintesi (CFI-TS)'!$C$30:$AE$57,29,FALSE)</f>
        <v>0</v>
      </c>
      <c r="WX29" s="322">
        <f>VLOOKUP($B29,'Sintesi (CFI-TS)'!$C$30:$AE$57,29,FALSE)</f>
        <v>0</v>
      </c>
      <c r="WY29" s="322">
        <f>VLOOKUP($B29,'Sintesi (CFI-TS)'!$C$30:$AE$57,29,FALSE)</f>
        <v>0</v>
      </c>
      <c r="WZ29" s="322">
        <f>VLOOKUP($B29,'Sintesi (CFI-TS)'!$C$30:$AE$57,29,FALSE)</f>
        <v>0</v>
      </c>
      <c r="XA29" s="322">
        <f>VLOOKUP($B29,'Sintesi (CFI-TS)'!$C$30:$AE$57,29,FALSE)</f>
        <v>0</v>
      </c>
      <c r="XB29" s="322">
        <f>VLOOKUP($B29,'Sintesi (CFI-TS)'!$C$30:$AE$57,29,FALSE)</f>
        <v>0</v>
      </c>
      <c r="XC29" s="322">
        <f>VLOOKUP($B29,'Sintesi (CFI-TS)'!$C$30:$AE$57,29,FALSE)</f>
        <v>0</v>
      </c>
      <c r="XD29" s="322">
        <f>VLOOKUP($B29,'Sintesi (CFI-TS)'!$C$30:$AE$57,29,FALSE)</f>
        <v>0</v>
      </c>
      <c r="XE29" s="322">
        <f>VLOOKUP($B29,'Sintesi (CFI-TS)'!$C$30:$AE$57,29,FALSE)</f>
        <v>0</v>
      </c>
      <c r="XF29" s="322">
        <f>VLOOKUP($B29,'Sintesi (CFI-TS)'!$C$30:$AE$57,29,FALSE)</f>
        <v>0</v>
      </c>
      <c r="XG29" s="322">
        <f>VLOOKUP($B29,'Sintesi (CFI-TS)'!$C$30:$AE$57,29,FALSE)</f>
        <v>0</v>
      </c>
      <c r="XH29" s="322">
        <f>VLOOKUP($B29,'Sintesi (CFI-TS)'!$C$30:$AE$57,29,FALSE)</f>
        <v>0</v>
      </c>
      <c r="XI29" s="322">
        <f>VLOOKUP($B29,'Sintesi (CFI-TS)'!$C$30:$AE$57,29,FALSE)</f>
        <v>0</v>
      </c>
      <c r="XJ29" s="322">
        <f>VLOOKUP($B29,'Sintesi (CFI-TS)'!$C$30:$AE$57,29,FALSE)</f>
        <v>0</v>
      </c>
      <c r="XK29" s="322">
        <f>VLOOKUP($B29,'Sintesi (CFI-TS)'!$C$30:$AE$57,29,FALSE)</f>
        <v>0</v>
      </c>
      <c r="XL29" s="322">
        <f>VLOOKUP($B29,'Sintesi (CFI-TS)'!$C$30:$AE$57,29,FALSE)</f>
        <v>0</v>
      </c>
      <c r="XM29" s="322">
        <f>VLOOKUP($B29,'Sintesi (CFI-TS)'!$C$30:$AE$57,29,FALSE)</f>
        <v>0</v>
      </c>
      <c r="XN29" s="322">
        <f>VLOOKUP($B29,'Sintesi (CFI-TS)'!$C$30:$AE$57,29,FALSE)</f>
        <v>0</v>
      </c>
      <c r="XO29" s="322">
        <f>VLOOKUP($B29,'Sintesi (CFI-TS)'!$C$30:$AE$57,29,FALSE)</f>
        <v>0</v>
      </c>
      <c r="XP29" s="322">
        <f>VLOOKUP($B29,'Sintesi (CFI-TS)'!$C$30:$AE$57,29,FALSE)</f>
        <v>0</v>
      </c>
      <c r="XQ29" s="322">
        <f>VLOOKUP($B29,'Sintesi (CFI-TS)'!$C$30:$AE$57,29,FALSE)</f>
        <v>0</v>
      </c>
      <c r="XR29" s="322">
        <f>VLOOKUP($B29,'Sintesi (CFI-TS)'!$C$30:$AE$57,29,FALSE)</f>
        <v>0</v>
      </c>
      <c r="XS29" s="322">
        <f>VLOOKUP($B29,'Sintesi (CFI-TS)'!$C$30:$AE$57,29,FALSE)</f>
        <v>0</v>
      </c>
      <c r="XT29" s="322">
        <f>VLOOKUP($B29,'Sintesi (CFI-TS)'!$C$30:$AE$57,29,FALSE)</f>
        <v>0</v>
      </c>
      <c r="XU29" s="322">
        <f>VLOOKUP($B29,'Sintesi (CFI-TS)'!$C$30:$AE$57,29,FALSE)</f>
        <v>0</v>
      </c>
      <c r="XV29" s="322">
        <f>VLOOKUP($B29,'Sintesi (CFI-TS)'!$C$30:$AE$57,29,FALSE)</f>
        <v>0</v>
      </c>
      <c r="XW29" s="322">
        <f>VLOOKUP($B29,'Sintesi (CFI-TS)'!$C$30:$AE$57,29,FALSE)</f>
        <v>0</v>
      </c>
      <c r="XX29" s="322">
        <f>VLOOKUP($B29,'Sintesi (CFI-TS)'!$C$30:$AE$57,29,FALSE)</f>
        <v>0</v>
      </c>
      <c r="XY29" s="322">
        <f>VLOOKUP($B29,'Sintesi (CFI-TS)'!$C$30:$AE$57,29,FALSE)</f>
        <v>0</v>
      </c>
      <c r="XZ29" s="322">
        <f>VLOOKUP($B29,'Sintesi (CFI-TS)'!$C$30:$AE$57,29,FALSE)</f>
        <v>0</v>
      </c>
      <c r="YA29" s="322">
        <f>VLOOKUP($B29,'Sintesi (CFI-TS)'!$C$30:$AE$57,29,FALSE)</f>
        <v>0</v>
      </c>
      <c r="YB29" s="322"/>
      <c r="YC29" s="322"/>
      <c r="YD29" s="322"/>
      <c r="YE29" s="501">
        <v>0</v>
      </c>
      <c r="YF29" s="501">
        <v>0</v>
      </c>
      <c r="YG29" s="501">
        <v>0</v>
      </c>
      <c r="YH29" s="501">
        <v>0</v>
      </c>
      <c r="YI29" s="501">
        <v>0</v>
      </c>
      <c r="YJ29" s="501">
        <v>0</v>
      </c>
      <c r="YK29" s="501">
        <v>0</v>
      </c>
      <c r="YL29" s="501">
        <v>0</v>
      </c>
      <c r="YM29" s="501">
        <v>0</v>
      </c>
      <c r="YN29" s="501">
        <v>0</v>
      </c>
      <c r="YO29" s="501">
        <v>0</v>
      </c>
      <c r="YP29" s="501">
        <v>0</v>
      </c>
      <c r="YQ29" s="501">
        <v>0</v>
      </c>
      <c r="YR29" s="501">
        <v>0</v>
      </c>
      <c r="YS29" s="501">
        <v>0</v>
      </c>
      <c r="YT29" s="501">
        <v>0</v>
      </c>
      <c r="YU29" s="501">
        <v>0</v>
      </c>
      <c r="YV29" s="501">
        <v>0</v>
      </c>
      <c r="YW29" s="501">
        <v>0</v>
      </c>
      <c r="YX29" s="501">
        <v>0</v>
      </c>
      <c r="YY29" s="501">
        <v>0</v>
      </c>
      <c r="YZ29" s="501">
        <v>0</v>
      </c>
      <c r="ZA29" s="501">
        <v>0</v>
      </c>
      <c r="ZB29" s="501">
        <v>0</v>
      </c>
      <c r="ZC29" s="501">
        <v>0</v>
      </c>
      <c r="ZD29" s="501">
        <v>0</v>
      </c>
      <c r="ZE29" s="501">
        <v>0</v>
      </c>
      <c r="ZF29" s="501">
        <v>0</v>
      </c>
      <c r="ZG29" s="501">
        <v>0</v>
      </c>
      <c r="ZH29" s="501">
        <v>0</v>
      </c>
      <c r="ZI29" s="501">
        <v>0</v>
      </c>
      <c r="ZJ29" s="501">
        <v>0</v>
      </c>
      <c r="ZK29" s="501">
        <v>0</v>
      </c>
      <c r="ZL29" s="501">
        <v>0</v>
      </c>
      <c r="ZM29" s="501">
        <v>0</v>
      </c>
      <c r="ZN29" s="501">
        <v>0</v>
      </c>
      <c r="ZO29" s="501">
        <v>0</v>
      </c>
      <c r="ZP29" s="501">
        <v>0</v>
      </c>
      <c r="ZQ29" s="501">
        <v>0</v>
      </c>
      <c r="ZR29" s="501">
        <v>0</v>
      </c>
      <c r="ZS29" s="501">
        <v>0</v>
      </c>
      <c r="ZT29" s="501">
        <v>0</v>
      </c>
      <c r="ZU29" s="501">
        <v>0</v>
      </c>
      <c r="ZV29" s="501">
        <v>0</v>
      </c>
      <c r="ZW29" s="501">
        <v>0</v>
      </c>
      <c r="ZX29" s="501">
        <v>0</v>
      </c>
      <c r="ZY29" s="501">
        <v>0</v>
      </c>
      <c r="ZZ29" s="501">
        <v>0</v>
      </c>
      <c r="AAA29" s="501">
        <v>0</v>
      </c>
      <c r="AAB29" s="501">
        <v>0</v>
      </c>
      <c r="AAC29" s="501">
        <v>0</v>
      </c>
      <c r="AAD29" s="501">
        <v>0</v>
      </c>
      <c r="AAE29" s="501">
        <v>0</v>
      </c>
      <c r="AAF29" s="501">
        <v>0</v>
      </c>
      <c r="AAG29" s="501">
        <v>0</v>
      </c>
      <c r="AAH29" s="501">
        <v>0</v>
      </c>
      <c r="AAI29" s="501">
        <v>0</v>
      </c>
      <c r="AAJ29" s="501">
        <v>0</v>
      </c>
      <c r="AAK29" s="501">
        <v>0</v>
      </c>
      <c r="AAL29" s="501">
        <v>0</v>
      </c>
      <c r="AAM29" s="501">
        <v>0</v>
      </c>
      <c r="AAN29" s="501">
        <v>0</v>
      </c>
      <c r="AAO29" s="501">
        <v>0</v>
      </c>
      <c r="AAP29" s="501">
        <v>0</v>
      </c>
      <c r="AAQ29" s="501">
        <v>0</v>
      </c>
      <c r="AAR29" s="501">
        <v>0</v>
      </c>
      <c r="AAS29" s="501">
        <v>0</v>
      </c>
      <c r="AAT29" s="501">
        <v>0</v>
      </c>
      <c r="AAU29" s="501">
        <v>0</v>
      </c>
      <c r="AAV29" s="501">
        <v>0</v>
      </c>
      <c r="AAW29" s="501">
        <v>0</v>
      </c>
      <c r="AAX29" s="501">
        <v>0</v>
      </c>
      <c r="AAY29" s="501">
        <f>VLOOKUP($B29,'Sintesi (CFI-TS)'!$C$30:$AE$57,22,FALSE)</f>
        <v>0</v>
      </c>
      <c r="AAZ29" s="501">
        <f>VLOOKUP($B29,'Sintesi (CFI-TS)'!$C$30:$AE$57,22,FALSE)</f>
        <v>0</v>
      </c>
      <c r="ABA29" s="501">
        <f>VLOOKUP($B29,'Sintesi (CFI-TS)'!$C$30:$AE$57,22,FALSE)</f>
        <v>0</v>
      </c>
      <c r="ABB29" s="501">
        <f>VLOOKUP($B29,'Sintesi (CFI-TS)'!$C$30:$AE$57,22,FALSE)</f>
        <v>0</v>
      </c>
      <c r="ABC29" s="501">
        <f>VLOOKUP($B29,'Sintesi (CFI-TS)'!$C$30:$AE$57,22,FALSE)</f>
        <v>0</v>
      </c>
      <c r="ABD29" s="501">
        <f>VLOOKUP($B29,'Sintesi (CFI-TS)'!$C$30:$AE$57,22,FALSE)</f>
        <v>0</v>
      </c>
      <c r="ABE29" s="501">
        <f>VLOOKUP($B29,'Sintesi (CFI-TS)'!$C$30:$AE$57,22,FALSE)</f>
        <v>0</v>
      </c>
      <c r="ABF29" s="501">
        <f>VLOOKUP($B29,'Sintesi (CFI-TS)'!$C$30:$AE$57,22,FALSE)</f>
        <v>0</v>
      </c>
      <c r="ABG29" s="501">
        <f>VLOOKUP($B29,'Sintesi (CFI-TS)'!$C$30:$AE$57,22,FALSE)</f>
        <v>0</v>
      </c>
      <c r="ABH29" s="501">
        <f>VLOOKUP($B29,'Sintesi (CFI-TS)'!$C$30:$AE$57,22,FALSE)</f>
        <v>0</v>
      </c>
      <c r="ABI29" s="501">
        <f>VLOOKUP($B29,'Sintesi (CFI-TS)'!$C$30:$AE$57,22,FALSE)</f>
        <v>0</v>
      </c>
      <c r="ABJ29" s="501">
        <f>VLOOKUP($B29,'Sintesi (CFI-TS)'!$C$30:$AE$57,22,FALSE)</f>
        <v>0</v>
      </c>
      <c r="ABK29" s="501">
        <f>VLOOKUP($B29,'Sintesi (CFI-TS)'!$C$30:$AE$57,22,FALSE)</f>
        <v>0</v>
      </c>
      <c r="ABL29" s="501">
        <f>VLOOKUP($B29,'Sintesi (CFI-TS)'!$C$30:$AE$57,22,FALSE)</f>
        <v>0</v>
      </c>
      <c r="ABM29" s="501">
        <f>VLOOKUP($B29,'Sintesi (CFI-TS)'!$C$30:$AE$57,22,FALSE)</f>
        <v>0</v>
      </c>
      <c r="ABN29" s="501">
        <f>VLOOKUP($B29,'Sintesi (CFI-TS)'!$C$30:$AE$57,22,FALSE)</f>
        <v>0</v>
      </c>
      <c r="ABO29" s="501">
        <f>VLOOKUP($B29,'Sintesi (CFI-TS)'!$C$30:$AE$57,22,FALSE)</f>
        <v>0</v>
      </c>
      <c r="ABP29" s="501">
        <f>VLOOKUP($B29,'Sintesi (CFI-TS)'!$C$30:$AE$57,22,FALSE)</f>
        <v>0</v>
      </c>
      <c r="ABQ29" s="501">
        <f>VLOOKUP($B29,'Sintesi (CFI-TS)'!$C$30:$AE$57,22,FALSE)</f>
        <v>0</v>
      </c>
      <c r="ABR29" s="501">
        <f>VLOOKUP($B29,'Sintesi (CFI-TS)'!$C$30:$AE$57,22,FALSE)</f>
        <v>0</v>
      </c>
      <c r="ABS29" s="501">
        <f>VLOOKUP($B29,'Sintesi (CFI-TS)'!$C$30:$AE$57,22,FALSE)</f>
        <v>0</v>
      </c>
      <c r="ABT29" s="501">
        <f>VLOOKUP($B29,'Sintesi (CFI-TS)'!$C$30:$AE$57,22,FALSE)</f>
        <v>0</v>
      </c>
      <c r="ABU29" s="501">
        <f>VLOOKUP($B29,'Sintesi (CFI-TS)'!$C$30:$AE$57,22,FALSE)</f>
        <v>0</v>
      </c>
      <c r="ABV29" s="501">
        <f>VLOOKUP($B29,'Sintesi (CFI-TS)'!$C$30:$AE$57,22,FALSE)</f>
        <v>0</v>
      </c>
      <c r="ABW29" s="501">
        <f>VLOOKUP($B29,'Sintesi (CFI-TS)'!$C$30:$AE$57,22,FALSE)</f>
        <v>0</v>
      </c>
      <c r="ABX29" s="501">
        <f>VLOOKUP($B29,'Sintesi (CFI-TS)'!$C$30:$AE$57,22,FALSE)</f>
        <v>0</v>
      </c>
      <c r="ABY29" s="501">
        <f>VLOOKUP($B29,'Sintesi (CFI-TS)'!$C$30:$AE$57,22,FALSE)</f>
        <v>0</v>
      </c>
      <c r="ABZ29" s="501">
        <f>VLOOKUP($B29,'Sintesi (CFI-TS)'!$C$30:$AE$57,22,FALSE)</f>
        <v>0</v>
      </c>
      <c r="ACA29" s="501">
        <f>VLOOKUP($B29,'Sintesi (CFI-TS)'!$C$30:$AE$57,22,FALSE)</f>
        <v>0</v>
      </c>
      <c r="ACB29" s="501">
        <f>VLOOKUP($B29,'Sintesi (CFI-TS)'!$C$30:$AE$57,22,FALSE)</f>
        <v>0</v>
      </c>
      <c r="ACC29" s="501">
        <f>VLOOKUP($B29,'Sintesi (CFI-TS)'!$C$30:$AE$57,22,FALSE)</f>
        <v>0</v>
      </c>
      <c r="ACD29" s="501">
        <f>VLOOKUP($B29,'Sintesi (CFI-TS)'!$C$30:$AE$57,22,FALSE)</f>
        <v>0</v>
      </c>
      <c r="ACE29" s="501"/>
      <c r="ACF29" s="501"/>
      <c r="ACG29" s="501"/>
      <c r="ACH29" s="86"/>
      <c r="ACI29" s="88">
        <v>0</v>
      </c>
      <c r="ACJ29" s="87"/>
      <c r="ACK29" s="89"/>
      <c r="ACL29" s="177"/>
      <c r="ACM29" s="177"/>
      <c r="ACN29" s="177"/>
      <c r="ACO29" s="177"/>
      <c r="ACP29" s="177"/>
      <c r="ACQ29" s="177"/>
      <c r="ACR29" s="177"/>
      <c r="ACS29" s="80"/>
      <c r="ACT29" s="80"/>
      <c r="ACU29" s="80"/>
      <c r="ACV29" s="80"/>
      <c r="ACW29" s="80"/>
      <c r="ACX29" s="80"/>
      <c r="ACY29" s="80"/>
      <c r="ACZ29" s="80"/>
      <c r="ADA29" s="80"/>
      <c r="ADB29" s="80"/>
      <c r="ADC29" s="80"/>
      <c r="ADD29" s="80"/>
      <c r="ADE29" s="80"/>
      <c r="ADF29" s="80"/>
      <c r="ADG29" s="80"/>
      <c r="ADH29" s="80"/>
      <c r="ADI29" s="80"/>
      <c r="ADJ29" s="80"/>
      <c r="ADK29" s="80"/>
      <c r="ADL29" s="80"/>
      <c r="ADM29" s="80"/>
      <c r="ADN29" s="80"/>
      <c r="ADO29" s="80"/>
      <c r="ADP29" s="80"/>
      <c r="ADQ29" s="80"/>
      <c r="ADR29" s="80"/>
      <c r="ADS29" s="80"/>
      <c r="ADT29" s="80"/>
      <c r="ADU29" s="80"/>
      <c r="ADV29" s="80"/>
      <c r="ADW29" s="80"/>
      <c r="ADX29" s="80"/>
      <c r="ADY29" s="80"/>
      <c r="ADZ29" s="80"/>
      <c r="AEA29" s="80"/>
      <c r="AEB29" s="80"/>
      <c r="AEC29" s="80"/>
      <c r="AED29" s="80"/>
      <c r="AEE29" s="80"/>
      <c r="AEF29" s="80"/>
      <c r="AEG29" s="80"/>
      <c r="AEH29" s="80"/>
      <c r="AEI29" s="80"/>
      <c r="AEJ29" s="80"/>
      <c r="AEK29" s="80"/>
      <c r="AEL29" s="80"/>
      <c r="AEM29" s="80"/>
      <c r="AEN29" s="80"/>
      <c r="AEO29" s="80"/>
      <c r="AEP29" s="80"/>
      <c r="AEQ29" s="80"/>
      <c r="AER29" s="80"/>
      <c r="AES29" s="80"/>
      <c r="AET29" s="80"/>
      <c r="AEU29" s="80"/>
      <c r="AEV29" s="80"/>
      <c r="AEW29" s="80"/>
      <c r="AEX29" s="80"/>
      <c r="AEY29" s="80"/>
      <c r="AEZ29" s="80"/>
      <c r="AFA29" s="80"/>
      <c r="AFB29" s="80"/>
      <c r="AFC29" s="80"/>
      <c r="AFD29" s="80"/>
      <c r="AFE29" s="80"/>
      <c r="AFF29" s="80"/>
      <c r="AFG29" s="80"/>
      <c r="AFH29" s="80"/>
      <c r="AFI29" s="80"/>
      <c r="AFJ29" s="80"/>
      <c r="AFK29" s="80"/>
      <c r="AFL29" s="80"/>
      <c r="AFM29" s="80"/>
      <c r="AFN29" s="80"/>
      <c r="AFO29" s="80"/>
      <c r="AFP29" s="80"/>
      <c r="AFQ29" s="80"/>
      <c r="AFR29" s="80"/>
      <c r="AFS29" s="80"/>
      <c r="AFT29" s="80"/>
      <c r="AFU29" s="80"/>
      <c r="AFV29" s="80"/>
      <c r="AFW29" s="80"/>
      <c r="AFX29" s="80"/>
      <c r="AFY29" s="80"/>
      <c r="AFZ29" s="80"/>
      <c r="AGA29" s="80"/>
      <c r="AGB29" s="80"/>
      <c r="AGC29" s="80"/>
      <c r="AGD29" s="80"/>
      <c r="AGE29" s="80"/>
      <c r="AGF29" s="80"/>
      <c r="AGG29" s="80"/>
      <c r="AGH29" s="80"/>
      <c r="AGI29" s="80"/>
      <c r="AGJ29" s="80"/>
      <c r="AGK29" s="80"/>
      <c r="AGL29" s="80"/>
      <c r="AGM29" s="80"/>
    </row>
    <row r="30" spans="1:871" s="104" customFormat="1">
      <c r="A30" s="74" t="str">
        <f>IF('Sintesi (CA)'!B55&lt;&gt;"",'Sintesi (CA)'!B55,"")</f>
        <v/>
      </c>
      <c r="B30" s="145" t="str">
        <f>IF('Sintesi (CA)'!C55&lt;&gt;"",'Sintesi (CA)'!C55,"")</f>
        <v/>
      </c>
      <c r="C30" s="74" t="str">
        <f>IF('Sintesi (CA)'!N55&lt;&gt;"",'Sintesi (CA)'!N55,"")</f>
        <v/>
      </c>
      <c r="D30" s="75">
        <f>'Sintesi (CFI-TS)'!W54</f>
        <v>0</v>
      </c>
      <c r="E30" s="75">
        <f>'Sintesi (CFI-TS)'!X54</f>
        <v>0</v>
      </c>
      <c r="F30" s="75">
        <f>'Sintesi (CFI-TS)'!Y54</f>
        <v>0</v>
      </c>
      <c r="G30" s="175">
        <v>1</v>
      </c>
      <c r="H30" s="77"/>
      <c r="I30" s="183"/>
      <c r="J30" s="78">
        <f t="shared" si="123"/>
        <v>0</v>
      </c>
      <c r="K30" s="78">
        <v>0</v>
      </c>
      <c r="L30" s="79">
        <f t="shared" si="124"/>
        <v>0</v>
      </c>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318">
        <v>0</v>
      </c>
      <c r="DQ30" s="318">
        <v>0</v>
      </c>
      <c r="DR30" s="318">
        <v>0</v>
      </c>
      <c r="DS30" s="318">
        <v>0</v>
      </c>
      <c r="DT30" s="318">
        <v>0</v>
      </c>
      <c r="DU30" s="318">
        <v>0</v>
      </c>
      <c r="DV30" s="318">
        <v>0</v>
      </c>
      <c r="DW30" s="318">
        <v>0</v>
      </c>
      <c r="DX30" s="318">
        <v>0</v>
      </c>
      <c r="DY30" s="318">
        <v>0</v>
      </c>
      <c r="DZ30" s="318">
        <v>0</v>
      </c>
      <c r="EA30" s="318">
        <v>0</v>
      </c>
      <c r="EB30" s="318">
        <v>0</v>
      </c>
      <c r="EC30" s="318">
        <v>0</v>
      </c>
      <c r="ED30" s="318">
        <v>0</v>
      </c>
      <c r="EE30" s="318">
        <v>0</v>
      </c>
      <c r="EF30" s="318">
        <v>0</v>
      </c>
      <c r="EG30" s="318">
        <v>0</v>
      </c>
      <c r="EH30" s="318">
        <v>0</v>
      </c>
      <c r="EI30" s="318">
        <v>0</v>
      </c>
      <c r="EJ30" s="318">
        <v>0</v>
      </c>
      <c r="EK30" s="318">
        <v>0</v>
      </c>
      <c r="EL30" s="318">
        <v>0</v>
      </c>
      <c r="EM30" s="318">
        <v>0</v>
      </c>
      <c r="EN30" s="318">
        <v>0</v>
      </c>
      <c r="EO30" s="318">
        <v>0</v>
      </c>
      <c r="EP30" s="318">
        <v>0</v>
      </c>
      <c r="EQ30" s="318">
        <v>0</v>
      </c>
      <c r="ER30" s="318">
        <v>0</v>
      </c>
      <c r="ES30" s="318">
        <v>0</v>
      </c>
      <c r="ET30" s="318">
        <v>0</v>
      </c>
      <c r="EU30" s="318">
        <v>0</v>
      </c>
      <c r="EV30" s="318">
        <v>0</v>
      </c>
      <c r="EW30" s="318">
        <v>0</v>
      </c>
      <c r="EX30" s="318">
        <v>0</v>
      </c>
      <c r="EY30" s="318">
        <v>0</v>
      </c>
      <c r="EZ30" s="318">
        <v>0</v>
      </c>
      <c r="FA30" s="318">
        <v>0</v>
      </c>
      <c r="FB30" s="318">
        <v>0</v>
      </c>
      <c r="FC30" s="318">
        <v>0</v>
      </c>
      <c r="FD30" s="318">
        <v>0</v>
      </c>
      <c r="FE30" s="318">
        <v>0</v>
      </c>
      <c r="FF30" s="318">
        <v>0</v>
      </c>
      <c r="FG30" s="318">
        <v>0</v>
      </c>
      <c r="FH30" s="318">
        <v>0</v>
      </c>
      <c r="FI30" s="318">
        <v>0</v>
      </c>
      <c r="FJ30" s="318">
        <v>0</v>
      </c>
      <c r="FK30" s="318">
        <v>0</v>
      </c>
      <c r="FL30" s="318">
        <v>0</v>
      </c>
      <c r="FM30" s="318">
        <v>0</v>
      </c>
      <c r="FN30" s="318">
        <v>0</v>
      </c>
      <c r="FO30" s="318">
        <v>0</v>
      </c>
      <c r="FP30" s="318">
        <v>0</v>
      </c>
      <c r="FQ30" s="318">
        <v>0</v>
      </c>
      <c r="FR30" s="318">
        <v>0</v>
      </c>
      <c r="FS30" s="318">
        <v>0</v>
      </c>
      <c r="FT30" s="318">
        <v>0</v>
      </c>
      <c r="FU30" s="318">
        <v>0</v>
      </c>
      <c r="FV30" s="318">
        <v>0</v>
      </c>
      <c r="FW30" s="318">
        <v>0</v>
      </c>
      <c r="FX30" s="318">
        <v>0</v>
      </c>
      <c r="FY30" s="318">
        <v>0</v>
      </c>
      <c r="FZ30" s="318">
        <v>0</v>
      </c>
      <c r="GA30" s="318">
        <v>0</v>
      </c>
      <c r="GB30" s="318">
        <v>0</v>
      </c>
      <c r="GC30" s="318">
        <v>0</v>
      </c>
      <c r="GD30" s="318">
        <v>0</v>
      </c>
      <c r="GE30" s="318">
        <v>0</v>
      </c>
      <c r="GF30" s="318">
        <v>0</v>
      </c>
      <c r="GG30" s="318">
        <v>0</v>
      </c>
      <c r="GH30" s="318">
        <v>0</v>
      </c>
      <c r="GI30" s="318">
        <v>0</v>
      </c>
      <c r="GJ30" s="318">
        <f>VLOOKUP($B30,'Sintesi (CFI-TS)'!$C$30:$AE$57,25,FALSE)</f>
        <v>0</v>
      </c>
      <c r="GK30" s="318">
        <f>VLOOKUP($B30,'Sintesi (CFI-TS)'!$C$30:$AE$57,25,FALSE)</f>
        <v>0</v>
      </c>
      <c r="GL30" s="318">
        <f>VLOOKUP($B30,'Sintesi (CFI-TS)'!$C$30:$AE$57,25,FALSE)</f>
        <v>0</v>
      </c>
      <c r="GM30" s="318">
        <f>VLOOKUP($B30,'Sintesi (CFI-TS)'!$C$30:$AE$57,25,FALSE)</f>
        <v>0</v>
      </c>
      <c r="GN30" s="318">
        <f>VLOOKUP($B30,'Sintesi (CFI-TS)'!$C$30:$AE$57,25,FALSE)</f>
        <v>0</v>
      </c>
      <c r="GO30" s="318">
        <f>VLOOKUP($B30,'Sintesi (CFI-TS)'!$C$30:$AE$57,25,FALSE)</f>
        <v>0</v>
      </c>
      <c r="GP30" s="318">
        <f>VLOOKUP($B30,'Sintesi (CFI-TS)'!$C$30:$AE$57,25,FALSE)</f>
        <v>0</v>
      </c>
      <c r="GQ30" s="318">
        <f>VLOOKUP($B30,'Sintesi (CFI-TS)'!$C$30:$AE$57,25,FALSE)</f>
        <v>0</v>
      </c>
      <c r="GR30" s="318">
        <f>VLOOKUP($B30,'Sintesi (CFI-TS)'!$C$30:$AE$57,25,FALSE)</f>
        <v>0</v>
      </c>
      <c r="GS30" s="318">
        <f>VLOOKUP($B30,'Sintesi (CFI-TS)'!$C$30:$AE$57,25,FALSE)</f>
        <v>0</v>
      </c>
      <c r="GT30" s="318">
        <f>VLOOKUP($B30,'Sintesi (CFI-TS)'!$C$30:$AE$57,25,FALSE)</f>
        <v>0</v>
      </c>
      <c r="GU30" s="318">
        <f>VLOOKUP($B30,'Sintesi (CFI-TS)'!$C$30:$AE$57,25,FALSE)</f>
        <v>0</v>
      </c>
      <c r="GV30" s="318">
        <f>VLOOKUP($B30,'Sintesi (CFI-TS)'!$C$30:$AE$57,25,FALSE)</f>
        <v>0</v>
      </c>
      <c r="GW30" s="318">
        <f>VLOOKUP($B30,'Sintesi (CFI-TS)'!$C$30:$AE$57,25,FALSE)</f>
        <v>0</v>
      </c>
      <c r="GX30" s="318">
        <f>VLOOKUP($B30,'Sintesi (CFI-TS)'!$C$30:$AE$57,25,FALSE)</f>
        <v>0</v>
      </c>
      <c r="GY30" s="318">
        <f>VLOOKUP($B30,'Sintesi (CFI-TS)'!$C$30:$AE$57,25,FALSE)</f>
        <v>0</v>
      </c>
      <c r="GZ30" s="318">
        <f>VLOOKUP($B30,'Sintesi (CFI-TS)'!$C$30:$AE$57,25,FALSE)</f>
        <v>0</v>
      </c>
      <c r="HA30" s="318">
        <f>VLOOKUP($B30,'Sintesi (CFI-TS)'!$C$30:$AE$57,25,FALSE)</f>
        <v>0</v>
      </c>
      <c r="HB30" s="318">
        <f>VLOOKUP($B30,'Sintesi (CFI-TS)'!$C$30:$AE$57,25,FALSE)</f>
        <v>0</v>
      </c>
      <c r="HC30" s="318">
        <f>VLOOKUP($B30,'Sintesi (CFI-TS)'!$C$30:$AE$57,25,FALSE)</f>
        <v>0</v>
      </c>
      <c r="HD30" s="318">
        <f>VLOOKUP($B30,'Sintesi (CFI-TS)'!$C$30:$AE$57,25,FALSE)</f>
        <v>0</v>
      </c>
      <c r="HE30" s="318">
        <f>VLOOKUP($B30,'Sintesi (CFI-TS)'!$C$30:$AE$57,25,FALSE)</f>
        <v>0</v>
      </c>
      <c r="HF30" s="318">
        <f>VLOOKUP($B30,'Sintesi (CFI-TS)'!$C$30:$AE$57,25,FALSE)</f>
        <v>0</v>
      </c>
      <c r="HG30" s="318">
        <f>VLOOKUP($B30,'Sintesi (CFI-TS)'!$C$30:$AE$57,25,FALSE)</f>
        <v>0</v>
      </c>
      <c r="HH30" s="318">
        <f>VLOOKUP($B30,'Sintesi (CFI-TS)'!$C$30:$AE$57,25,FALSE)</f>
        <v>0</v>
      </c>
      <c r="HI30" s="318">
        <f>VLOOKUP($B30,'Sintesi (CFI-TS)'!$C$30:$AE$57,25,FALSE)</f>
        <v>0</v>
      </c>
      <c r="HJ30" s="318">
        <f>VLOOKUP($B30,'Sintesi (CFI-TS)'!$C$30:$AE$57,25,FALSE)</f>
        <v>0</v>
      </c>
      <c r="HK30" s="318">
        <f>VLOOKUP($B30,'Sintesi (CFI-TS)'!$C$30:$AE$57,25,FALSE)</f>
        <v>0</v>
      </c>
      <c r="HL30" s="318">
        <f>VLOOKUP($B30,'Sintesi (CFI-TS)'!$C$30:$AE$57,25,FALSE)</f>
        <v>0</v>
      </c>
      <c r="HM30" s="318">
        <f>VLOOKUP($B30,'Sintesi (CFI-TS)'!$C$30:$AE$57,25,FALSE)</f>
        <v>0</v>
      </c>
      <c r="HN30" s="318">
        <f>VLOOKUP($B30,'Sintesi (CFI-TS)'!$C$30:$AE$57,25,FALSE)</f>
        <v>0</v>
      </c>
      <c r="HO30" s="318">
        <f>VLOOKUP($B30,'Sintesi (CFI-TS)'!$C$30:$AE$57,25,FALSE)</f>
        <v>0</v>
      </c>
      <c r="HP30" s="318"/>
      <c r="HQ30" s="318"/>
      <c r="HR30" s="318"/>
      <c r="HS30" s="319">
        <v>0</v>
      </c>
      <c r="HT30" s="319">
        <v>0</v>
      </c>
      <c r="HU30" s="319">
        <v>0</v>
      </c>
      <c r="HV30" s="319">
        <v>0</v>
      </c>
      <c r="HW30" s="319">
        <v>0</v>
      </c>
      <c r="HX30" s="319">
        <v>0</v>
      </c>
      <c r="HY30" s="319">
        <v>0</v>
      </c>
      <c r="HZ30" s="319">
        <v>0</v>
      </c>
      <c r="IA30" s="319">
        <v>0</v>
      </c>
      <c r="IB30" s="319">
        <v>0</v>
      </c>
      <c r="IC30" s="319">
        <v>0</v>
      </c>
      <c r="ID30" s="319">
        <v>0</v>
      </c>
      <c r="IE30" s="319">
        <v>0</v>
      </c>
      <c r="IF30" s="319">
        <v>0</v>
      </c>
      <c r="IG30" s="319">
        <v>0</v>
      </c>
      <c r="IH30" s="319">
        <v>0</v>
      </c>
      <c r="II30" s="319">
        <v>0</v>
      </c>
      <c r="IJ30" s="319">
        <v>0</v>
      </c>
      <c r="IK30" s="319">
        <v>0</v>
      </c>
      <c r="IL30" s="319">
        <v>0</v>
      </c>
      <c r="IM30" s="319">
        <v>0</v>
      </c>
      <c r="IN30" s="319">
        <v>0</v>
      </c>
      <c r="IO30" s="319">
        <v>0</v>
      </c>
      <c r="IP30" s="319">
        <v>0</v>
      </c>
      <c r="IQ30" s="319">
        <v>0</v>
      </c>
      <c r="IR30" s="319">
        <v>0</v>
      </c>
      <c r="IS30" s="319">
        <v>0</v>
      </c>
      <c r="IT30" s="319">
        <v>0</v>
      </c>
      <c r="IU30" s="319">
        <v>0</v>
      </c>
      <c r="IV30" s="319">
        <v>0</v>
      </c>
      <c r="IW30" s="319">
        <v>0</v>
      </c>
      <c r="IX30" s="319">
        <v>0</v>
      </c>
      <c r="IY30" s="319">
        <v>0</v>
      </c>
      <c r="IZ30" s="319">
        <v>0</v>
      </c>
      <c r="JA30" s="319">
        <v>0</v>
      </c>
      <c r="JB30" s="319">
        <v>0</v>
      </c>
      <c r="JC30" s="319">
        <v>0</v>
      </c>
      <c r="JD30" s="319">
        <v>0</v>
      </c>
      <c r="JE30" s="319">
        <v>0</v>
      </c>
      <c r="JF30" s="319">
        <v>0</v>
      </c>
      <c r="JG30" s="319">
        <v>0</v>
      </c>
      <c r="JH30" s="319">
        <v>0</v>
      </c>
      <c r="JI30" s="319">
        <v>0</v>
      </c>
      <c r="JJ30" s="319">
        <v>0</v>
      </c>
      <c r="JK30" s="319">
        <v>0</v>
      </c>
      <c r="JL30" s="319">
        <v>0</v>
      </c>
      <c r="JM30" s="319">
        <v>0</v>
      </c>
      <c r="JN30" s="319">
        <v>0</v>
      </c>
      <c r="JO30" s="319">
        <v>0</v>
      </c>
      <c r="JP30" s="319">
        <v>0</v>
      </c>
      <c r="JQ30" s="319">
        <v>0</v>
      </c>
      <c r="JR30" s="319">
        <v>0</v>
      </c>
      <c r="JS30" s="319">
        <v>0</v>
      </c>
      <c r="JT30" s="319">
        <v>0</v>
      </c>
      <c r="JU30" s="319">
        <v>0</v>
      </c>
      <c r="JV30" s="319">
        <v>0</v>
      </c>
      <c r="JW30" s="319">
        <v>0</v>
      </c>
      <c r="JX30" s="319">
        <v>0</v>
      </c>
      <c r="JY30" s="319">
        <v>0</v>
      </c>
      <c r="JZ30" s="319">
        <v>0</v>
      </c>
      <c r="KA30" s="319">
        <v>0</v>
      </c>
      <c r="KB30" s="319">
        <v>0</v>
      </c>
      <c r="KC30" s="319">
        <v>0</v>
      </c>
      <c r="KD30" s="319">
        <v>0</v>
      </c>
      <c r="KE30" s="319">
        <v>0</v>
      </c>
      <c r="KF30" s="319">
        <v>0</v>
      </c>
      <c r="KG30" s="319">
        <v>0</v>
      </c>
      <c r="KH30" s="319">
        <v>0</v>
      </c>
      <c r="KI30" s="319">
        <v>0</v>
      </c>
      <c r="KJ30" s="319">
        <v>0</v>
      </c>
      <c r="KK30" s="319">
        <v>0</v>
      </c>
      <c r="KL30" s="319">
        <v>0</v>
      </c>
      <c r="KM30" s="319">
        <f>VLOOKUP($B30,'Sintesi (CFI-TS)'!$C$30:$AE$57,27,FALSE)</f>
        <v>0</v>
      </c>
      <c r="KN30" s="319">
        <f>VLOOKUP($B30,'Sintesi (CFI-TS)'!$C$30:$AE$57,27,FALSE)</f>
        <v>0</v>
      </c>
      <c r="KO30" s="319">
        <f>VLOOKUP($B30,'Sintesi (CFI-TS)'!$C$30:$AE$57,27,FALSE)</f>
        <v>0</v>
      </c>
      <c r="KP30" s="319">
        <f>VLOOKUP($B30,'Sintesi (CFI-TS)'!$C$30:$AE$57,27,FALSE)</f>
        <v>0</v>
      </c>
      <c r="KQ30" s="319">
        <f>VLOOKUP($B30,'Sintesi (CFI-TS)'!$C$30:$AE$57,27,FALSE)</f>
        <v>0</v>
      </c>
      <c r="KR30" s="319">
        <f>VLOOKUP($B30,'Sintesi (CFI-TS)'!$C$30:$AE$57,27,FALSE)</f>
        <v>0</v>
      </c>
      <c r="KS30" s="319">
        <f>VLOOKUP($B30,'Sintesi (CFI-TS)'!$C$30:$AE$57,27,FALSE)</f>
        <v>0</v>
      </c>
      <c r="KT30" s="319">
        <f>VLOOKUP($B30,'Sintesi (CFI-TS)'!$C$30:$AE$57,27,FALSE)</f>
        <v>0</v>
      </c>
      <c r="KU30" s="319">
        <f>VLOOKUP($B30,'Sintesi (CFI-TS)'!$C$30:$AE$57,27,FALSE)</f>
        <v>0</v>
      </c>
      <c r="KV30" s="319">
        <f>VLOOKUP($B30,'Sintesi (CFI-TS)'!$C$30:$AE$57,27,FALSE)</f>
        <v>0</v>
      </c>
      <c r="KW30" s="319">
        <f>VLOOKUP($B30,'Sintesi (CFI-TS)'!$C$30:$AE$57,27,FALSE)</f>
        <v>0</v>
      </c>
      <c r="KX30" s="319">
        <f>VLOOKUP($B30,'Sintesi (CFI-TS)'!$C$30:$AE$57,27,FALSE)</f>
        <v>0</v>
      </c>
      <c r="KY30" s="319">
        <f>VLOOKUP($B30,'Sintesi (CFI-TS)'!$C$30:$AE$57,27,FALSE)</f>
        <v>0</v>
      </c>
      <c r="KZ30" s="319">
        <f>VLOOKUP($B30,'Sintesi (CFI-TS)'!$C$30:$AE$57,27,FALSE)</f>
        <v>0</v>
      </c>
      <c r="LA30" s="319">
        <f>VLOOKUP($B30,'Sintesi (CFI-TS)'!$C$30:$AE$57,27,FALSE)</f>
        <v>0</v>
      </c>
      <c r="LB30" s="319">
        <f>VLOOKUP($B30,'Sintesi (CFI-TS)'!$C$30:$AE$57,27,FALSE)</f>
        <v>0</v>
      </c>
      <c r="LC30" s="319">
        <f>VLOOKUP($B30,'Sintesi (CFI-TS)'!$C$30:$AE$57,27,FALSE)</f>
        <v>0</v>
      </c>
      <c r="LD30" s="319">
        <f>VLOOKUP($B30,'Sintesi (CFI-TS)'!$C$30:$AE$57,27,FALSE)</f>
        <v>0</v>
      </c>
      <c r="LE30" s="319">
        <f>VLOOKUP($B30,'Sintesi (CFI-TS)'!$C$30:$AE$57,27,FALSE)</f>
        <v>0</v>
      </c>
      <c r="LF30" s="319">
        <f>VLOOKUP($B30,'Sintesi (CFI-TS)'!$C$30:$AE$57,27,FALSE)</f>
        <v>0</v>
      </c>
      <c r="LG30" s="319">
        <f>VLOOKUP($B30,'Sintesi (CFI-TS)'!$C$30:$AE$57,27,FALSE)</f>
        <v>0</v>
      </c>
      <c r="LH30" s="319">
        <f>VLOOKUP($B30,'Sintesi (CFI-TS)'!$C$30:$AE$57,27,FALSE)</f>
        <v>0</v>
      </c>
      <c r="LI30" s="319">
        <f>VLOOKUP($B30,'Sintesi (CFI-TS)'!$C$30:$AE$57,27,FALSE)</f>
        <v>0</v>
      </c>
      <c r="LJ30" s="319">
        <f>VLOOKUP($B30,'Sintesi (CFI-TS)'!$C$30:$AE$57,27,FALSE)</f>
        <v>0</v>
      </c>
      <c r="LK30" s="319">
        <f>VLOOKUP($B30,'Sintesi (CFI-TS)'!$C$30:$AE$57,27,FALSE)</f>
        <v>0</v>
      </c>
      <c r="LL30" s="319">
        <f>VLOOKUP($B30,'Sintesi (CFI-TS)'!$C$30:$AE$57,27,FALSE)</f>
        <v>0</v>
      </c>
      <c r="LM30" s="319">
        <f>VLOOKUP($B30,'Sintesi (CFI-TS)'!$C$30:$AE$57,27,FALSE)</f>
        <v>0</v>
      </c>
      <c r="LN30" s="319">
        <f>VLOOKUP($B30,'Sintesi (CFI-TS)'!$C$30:$AE$57,27,FALSE)</f>
        <v>0</v>
      </c>
      <c r="LO30" s="319">
        <f>VLOOKUP($B30,'Sintesi (CFI-TS)'!$C$30:$AE$57,27,FALSE)</f>
        <v>0</v>
      </c>
      <c r="LP30" s="319">
        <f>VLOOKUP($B30,'Sintesi (CFI-TS)'!$C$30:$AE$57,27,FALSE)</f>
        <v>0</v>
      </c>
      <c r="LQ30" s="319">
        <f>VLOOKUP($B30,'Sintesi (CFI-TS)'!$C$30:$AE$57,27,FALSE)</f>
        <v>0</v>
      </c>
      <c r="LR30" s="319">
        <f>VLOOKUP($B30,'Sintesi (CFI-TS)'!$C$30:$AE$57,27,FALSE)</f>
        <v>0</v>
      </c>
      <c r="LS30" s="319"/>
      <c r="LT30" s="319"/>
      <c r="LU30" s="319"/>
      <c r="LV30" s="320">
        <v>0</v>
      </c>
      <c r="LW30" s="320">
        <v>0</v>
      </c>
      <c r="LX30" s="320">
        <v>0</v>
      </c>
      <c r="LY30" s="320">
        <v>0</v>
      </c>
      <c r="LZ30" s="320">
        <v>0</v>
      </c>
      <c r="MA30" s="320">
        <v>0</v>
      </c>
      <c r="MB30" s="320">
        <v>0</v>
      </c>
      <c r="MC30" s="320">
        <v>0</v>
      </c>
      <c r="MD30" s="320">
        <v>0</v>
      </c>
      <c r="ME30" s="320">
        <v>0</v>
      </c>
      <c r="MF30" s="320">
        <v>0</v>
      </c>
      <c r="MG30" s="320">
        <v>0</v>
      </c>
      <c r="MH30" s="320">
        <v>0</v>
      </c>
      <c r="MI30" s="320">
        <v>0</v>
      </c>
      <c r="MJ30" s="320">
        <v>0</v>
      </c>
      <c r="MK30" s="320">
        <v>0</v>
      </c>
      <c r="ML30" s="320">
        <v>0</v>
      </c>
      <c r="MM30" s="320">
        <v>0</v>
      </c>
      <c r="MN30" s="320">
        <v>0</v>
      </c>
      <c r="MO30" s="320">
        <v>0</v>
      </c>
      <c r="MP30" s="320">
        <v>0</v>
      </c>
      <c r="MQ30" s="320">
        <v>0</v>
      </c>
      <c r="MR30" s="320">
        <v>0</v>
      </c>
      <c r="MS30" s="320">
        <v>0</v>
      </c>
      <c r="MT30" s="320">
        <v>0</v>
      </c>
      <c r="MU30" s="320">
        <v>0</v>
      </c>
      <c r="MV30" s="320">
        <v>0</v>
      </c>
      <c r="MW30" s="320">
        <v>0</v>
      </c>
      <c r="MX30" s="320">
        <v>0</v>
      </c>
      <c r="MY30" s="320">
        <v>0</v>
      </c>
      <c r="MZ30" s="320">
        <v>0</v>
      </c>
      <c r="NA30" s="320">
        <v>0</v>
      </c>
      <c r="NB30" s="320">
        <v>0</v>
      </c>
      <c r="NC30" s="320">
        <v>0</v>
      </c>
      <c r="ND30" s="320">
        <v>0</v>
      </c>
      <c r="NE30" s="320">
        <v>0</v>
      </c>
      <c r="NF30" s="320">
        <v>0</v>
      </c>
      <c r="NG30" s="320">
        <v>0</v>
      </c>
      <c r="NH30" s="320">
        <v>0</v>
      </c>
      <c r="NI30" s="320">
        <v>0</v>
      </c>
      <c r="NJ30" s="320">
        <v>0</v>
      </c>
      <c r="NK30" s="320">
        <v>0</v>
      </c>
      <c r="NL30" s="320">
        <v>0</v>
      </c>
      <c r="NM30" s="320">
        <v>0</v>
      </c>
      <c r="NN30" s="320">
        <v>0</v>
      </c>
      <c r="NO30" s="320">
        <v>0</v>
      </c>
      <c r="NP30" s="320">
        <v>0</v>
      </c>
      <c r="NQ30" s="320">
        <v>0</v>
      </c>
      <c r="NR30" s="320">
        <v>0</v>
      </c>
      <c r="NS30" s="320">
        <v>0</v>
      </c>
      <c r="NT30" s="320">
        <v>0</v>
      </c>
      <c r="NU30" s="320">
        <v>0</v>
      </c>
      <c r="NV30" s="320">
        <v>0</v>
      </c>
      <c r="NW30" s="320">
        <v>0</v>
      </c>
      <c r="NX30" s="320">
        <v>0</v>
      </c>
      <c r="NY30" s="320">
        <v>0</v>
      </c>
      <c r="NZ30" s="320">
        <v>0</v>
      </c>
      <c r="OA30" s="320">
        <v>0</v>
      </c>
      <c r="OB30" s="320">
        <v>0</v>
      </c>
      <c r="OC30" s="320">
        <v>0</v>
      </c>
      <c r="OD30" s="320">
        <v>0</v>
      </c>
      <c r="OE30" s="320">
        <v>0</v>
      </c>
      <c r="OF30" s="320">
        <v>0</v>
      </c>
      <c r="OG30" s="320">
        <v>0</v>
      </c>
      <c r="OH30" s="320">
        <v>0</v>
      </c>
      <c r="OI30" s="320">
        <v>0</v>
      </c>
      <c r="OJ30" s="320">
        <v>0</v>
      </c>
      <c r="OK30" s="320">
        <v>0</v>
      </c>
      <c r="OL30" s="320">
        <v>0</v>
      </c>
      <c r="OM30" s="320">
        <v>0</v>
      </c>
      <c r="ON30" s="320">
        <v>0</v>
      </c>
      <c r="OO30" s="320">
        <v>0</v>
      </c>
      <c r="OP30" s="320">
        <f>VLOOKUP($B30,'Sintesi (CFI-TS)'!$C$30:$AE$57,26,FALSE)</f>
        <v>0</v>
      </c>
      <c r="OQ30" s="320">
        <f>VLOOKUP($B30,'Sintesi (CFI-TS)'!$C$30:$AE$57,26,FALSE)</f>
        <v>0</v>
      </c>
      <c r="OR30" s="320">
        <f>VLOOKUP($B30,'Sintesi (CFI-TS)'!$C$30:$AE$57,26,FALSE)</f>
        <v>0</v>
      </c>
      <c r="OS30" s="320">
        <f>VLOOKUP($B30,'Sintesi (CFI-TS)'!$C$30:$AE$57,26,FALSE)</f>
        <v>0</v>
      </c>
      <c r="OT30" s="320">
        <f>VLOOKUP($B30,'Sintesi (CFI-TS)'!$C$30:$AE$57,26,FALSE)</f>
        <v>0</v>
      </c>
      <c r="OU30" s="320">
        <f>VLOOKUP($B30,'Sintesi (CFI-TS)'!$C$30:$AE$57,26,FALSE)</f>
        <v>0</v>
      </c>
      <c r="OV30" s="320">
        <f>VLOOKUP($B30,'Sintesi (CFI-TS)'!$C$30:$AE$57,26,FALSE)</f>
        <v>0</v>
      </c>
      <c r="OW30" s="320">
        <f>VLOOKUP($B30,'Sintesi (CFI-TS)'!$C$30:$AE$57,26,FALSE)</f>
        <v>0</v>
      </c>
      <c r="OX30" s="320">
        <f>VLOOKUP($B30,'Sintesi (CFI-TS)'!$C$30:$AE$57,26,FALSE)</f>
        <v>0</v>
      </c>
      <c r="OY30" s="320">
        <f>VLOOKUP($B30,'Sintesi (CFI-TS)'!$C$30:$AE$57,26,FALSE)</f>
        <v>0</v>
      </c>
      <c r="OZ30" s="320">
        <f>VLOOKUP($B30,'Sintesi (CFI-TS)'!$C$30:$AE$57,26,FALSE)</f>
        <v>0</v>
      </c>
      <c r="PA30" s="320">
        <f>VLOOKUP($B30,'Sintesi (CFI-TS)'!$C$30:$AE$57,26,FALSE)</f>
        <v>0</v>
      </c>
      <c r="PB30" s="320">
        <f>VLOOKUP($B30,'Sintesi (CFI-TS)'!$C$30:$AE$57,26,FALSE)</f>
        <v>0</v>
      </c>
      <c r="PC30" s="320">
        <f>VLOOKUP($B30,'Sintesi (CFI-TS)'!$C$30:$AE$57,26,FALSE)</f>
        <v>0</v>
      </c>
      <c r="PD30" s="320">
        <f>VLOOKUP($B30,'Sintesi (CFI-TS)'!$C$30:$AE$57,26,FALSE)</f>
        <v>0</v>
      </c>
      <c r="PE30" s="320">
        <f>VLOOKUP($B30,'Sintesi (CFI-TS)'!$C$30:$AE$57,26,FALSE)</f>
        <v>0</v>
      </c>
      <c r="PF30" s="320">
        <f>VLOOKUP($B30,'Sintesi (CFI-TS)'!$C$30:$AE$57,26,FALSE)</f>
        <v>0</v>
      </c>
      <c r="PG30" s="320">
        <f>VLOOKUP($B30,'Sintesi (CFI-TS)'!$C$30:$AE$57,26,FALSE)</f>
        <v>0</v>
      </c>
      <c r="PH30" s="320">
        <f>VLOOKUP($B30,'Sintesi (CFI-TS)'!$C$30:$AE$57,26,FALSE)</f>
        <v>0</v>
      </c>
      <c r="PI30" s="320">
        <f>VLOOKUP($B30,'Sintesi (CFI-TS)'!$C$30:$AE$57,26,FALSE)</f>
        <v>0</v>
      </c>
      <c r="PJ30" s="320">
        <f>VLOOKUP($B30,'Sintesi (CFI-TS)'!$C$30:$AE$57,26,FALSE)</f>
        <v>0</v>
      </c>
      <c r="PK30" s="320">
        <f>VLOOKUP($B30,'Sintesi (CFI-TS)'!$C$30:$AE$57,26,FALSE)</f>
        <v>0</v>
      </c>
      <c r="PL30" s="320">
        <f>VLOOKUP($B30,'Sintesi (CFI-TS)'!$C$30:$AE$57,26,FALSE)</f>
        <v>0</v>
      </c>
      <c r="PM30" s="320">
        <f>VLOOKUP($B30,'Sintesi (CFI-TS)'!$C$30:$AE$57,26,FALSE)</f>
        <v>0</v>
      </c>
      <c r="PN30" s="320">
        <f>VLOOKUP($B30,'Sintesi (CFI-TS)'!$C$30:$AE$57,26,FALSE)</f>
        <v>0</v>
      </c>
      <c r="PO30" s="320">
        <f>VLOOKUP($B30,'Sintesi (CFI-TS)'!$C$30:$AE$57,26,FALSE)</f>
        <v>0</v>
      </c>
      <c r="PP30" s="320">
        <f>VLOOKUP($B30,'Sintesi (CFI-TS)'!$C$30:$AE$57,26,FALSE)</f>
        <v>0</v>
      </c>
      <c r="PQ30" s="320">
        <f>VLOOKUP($B30,'Sintesi (CFI-TS)'!$C$30:$AE$57,26,FALSE)</f>
        <v>0</v>
      </c>
      <c r="PR30" s="320">
        <f>VLOOKUP($B30,'Sintesi (CFI-TS)'!$C$30:$AE$57,26,FALSE)</f>
        <v>0</v>
      </c>
      <c r="PS30" s="320">
        <f>VLOOKUP($B30,'Sintesi (CFI-TS)'!$C$30:$AE$57,26,FALSE)</f>
        <v>0</v>
      </c>
      <c r="PT30" s="320">
        <f>VLOOKUP($B30,'Sintesi (CFI-TS)'!$C$30:$AE$57,26,FALSE)</f>
        <v>0</v>
      </c>
      <c r="PU30" s="320">
        <f>VLOOKUP($B30,'Sintesi (CFI-TS)'!$C$30:$AE$57,26,FALSE)</f>
        <v>0</v>
      </c>
      <c r="PV30" s="320"/>
      <c r="PW30" s="320"/>
      <c r="PX30" s="320"/>
      <c r="PY30" s="321">
        <v>0</v>
      </c>
      <c r="PZ30" s="321">
        <v>0</v>
      </c>
      <c r="QA30" s="321">
        <v>0</v>
      </c>
      <c r="QB30" s="321">
        <v>0</v>
      </c>
      <c r="QC30" s="321">
        <v>0</v>
      </c>
      <c r="QD30" s="321">
        <v>0</v>
      </c>
      <c r="QE30" s="321">
        <v>0</v>
      </c>
      <c r="QF30" s="321">
        <v>0</v>
      </c>
      <c r="QG30" s="321">
        <v>0</v>
      </c>
      <c r="QH30" s="321">
        <v>0</v>
      </c>
      <c r="QI30" s="321">
        <v>0</v>
      </c>
      <c r="QJ30" s="321">
        <v>0</v>
      </c>
      <c r="QK30" s="321">
        <v>0</v>
      </c>
      <c r="QL30" s="321">
        <v>0</v>
      </c>
      <c r="QM30" s="321">
        <v>0</v>
      </c>
      <c r="QN30" s="321">
        <v>0</v>
      </c>
      <c r="QO30" s="321">
        <v>0</v>
      </c>
      <c r="QP30" s="321">
        <v>0</v>
      </c>
      <c r="QQ30" s="321">
        <v>0</v>
      </c>
      <c r="QR30" s="321">
        <v>0</v>
      </c>
      <c r="QS30" s="321">
        <v>0</v>
      </c>
      <c r="QT30" s="321">
        <v>0</v>
      </c>
      <c r="QU30" s="321">
        <v>0</v>
      </c>
      <c r="QV30" s="321">
        <v>0</v>
      </c>
      <c r="QW30" s="321">
        <v>0</v>
      </c>
      <c r="QX30" s="321">
        <v>0</v>
      </c>
      <c r="QY30" s="321">
        <v>0</v>
      </c>
      <c r="QZ30" s="321">
        <v>0</v>
      </c>
      <c r="RA30" s="321">
        <v>0</v>
      </c>
      <c r="RB30" s="321">
        <v>0</v>
      </c>
      <c r="RC30" s="321">
        <v>0</v>
      </c>
      <c r="RD30" s="321">
        <v>0</v>
      </c>
      <c r="RE30" s="321">
        <v>0</v>
      </c>
      <c r="RF30" s="321">
        <v>0</v>
      </c>
      <c r="RG30" s="321">
        <v>0</v>
      </c>
      <c r="RH30" s="321">
        <v>0</v>
      </c>
      <c r="RI30" s="321">
        <v>0</v>
      </c>
      <c r="RJ30" s="321">
        <v>0</v>
      </c>
      <c r="RK30" s="321">
        <v>0</v>
      </c>
      <c r="RL30" s="321">
        <v>0</v>
      </c>
      <c r="RM30" s="321">
        <v>0</v>
      </c>
      <c r="RN30" s="321">
        <v>0</v>
      </c>
      <c r="RO30" s="321">
        <v>0</v>
      </c>
      <c r="RP30" s="321">
        <v>0</v>
      </c>
      <c r="RQ30" s="321">
        <v>0</v>
      </c>
      <c r="RR30" s="321">
        <v>0</v>
      </c>
      <c r="RS30" s="321">
        <v>0</v>
      </c>
      <c r="RT30" s="321">
        <v>0</v>
      </c>
      <c r="RU30" s="321">
        <v>0</v>
      </c>
      <c r="RV30" s="321">
        <v>0</v>
      </c>
      <c r="RW30" s="321">
        <v>0</v>
      </c>
      <c r="RX30" s="321">
        <v>0</v>
      </c>
      <c r="RY30" s="321">
        <v>0</v>
      </c>
      <c r="RZ30" s="321">
        <v>0</v>
      </c>
      <c r="SA30" s="321">
        <v>0</v>
      </c>
      <c r="SB30" s="321">
        <v>0</v>
      </c>
      <c r="SC30" s="321">
        <v>0</v>
      </c>
      <c r="SD30" s="321">
        <v>0</v>
      </c>
      <c r="SE30" s="321">
        <v>0</v>
      </c>
      <c r="SF30" s="321">
        <v>0</v>
      </c>
      <c r="SG30" s="321">
        <v>0</v>
      </c>
      <c r="SH30" s="321">
        <v>0</v>
      </c>
      <c r="SI30" s="321">
        <v>0</v>
      </c>
      <c r="SJ30" s="321">
        <v>0</v>
      </c>
      <c r="SK30" s="321">
        <v>0</v>
      </c>
      <c r="SL30" s="321">
        <v>0</v>
      </c>
      <c r="SM30" s="321">
        <v>0</v>
      </c>
      <c r="SN30" s="321">
        <v>0</v>
      </c>
      <c r="SO30" s="321">
        <v>0</v>
      </c>
      <c r="SP30" s="321">
        <v>0</v>
      </c>
      <c r="SQ30" s="321">
        <v>0</v>
      </c>
      <c r="SR30" s="321">
        <v>0</v>
      </c>
      <c r="SS30" s="321">
        <f>VLOOKUP($B30,'Sintesi (CFI-TS)'!$C$30:$AE$57,28,FALSE)</f>
        <v>0</v>
      </c>
      <c r="ST30" s="321">
        <f>VLOOKUP($B30,'Sintesi (CFI-TS)'!$C$30:$AE$57,28,FALSE)</f>
        <v>0</v>
      </c>
      <c r="SU30" s="321">
        <f>VLOOKUP($B30,'Sintesi (CFI-TS)'!$C$30:$AE$57,28,FALSE)</f>
        <v>0</v>
      </c>
      <c r="SV30" s="321">
        <f>VLOOKUP($B30,'Sintesi (CFI-TS)'!$C$30:$AE$57,28,FALSE)</f>
        <v>0</v>
      </c>
      <c r="SW30" s="321">
        <f>VLOOKUP($B30,'Sintesi (CFI-TS)'!$C$30:$AE$57,28,FALSE)</f>
        <v>0</v>
      </c>
      <c r="SX30" s="321">
        <f>VLOOKUP($B30,'Sintesi (CFI-TS)'!$C$30:$AE$57,28,FALSE)</f>
        <v>0</v>
      </c>
      <c r="SY30" s="321">
        <f>VLOOKUP($B30,'Sintesi (CFI-TS)'!$C$30:$AE$57,28,FALSE)</f>
        <v>0</v>
      </c>
      <c r="SZ30" s="321">
        <f>VLOOKUP($B30,'Sintesi (CFI-TS)'!$C$30:$AE$57,28,FALSE)</f>
        <v>0</v>
      </c>
      <c r="TA30" s="321">
        <f>VLOOKUP($B30,'Sintesi (CFI-TS)'!$C$30:$AE$57,28,FALSE)</f>
        <v>0</v>
      </c>
      <c r="TB30" s="321">
        <f>VLOOKUP($B30,'Sintesi (CFI-TS)'!$C$30:$AE$57,28,FALSE)</f>
        <v>0</v>
      </c>
      <c r="TC30" s="321">
        <f>VLOOKUP($B30,'Sintesi (CFI-TS)'!$C$30:$AE$57,28,FALSE)</f>
        <v>0</v>
      </c>
      <c r="TD30" s="321">
        <f>VLOOKUP($B30,'Sintesi (CFI-TS)'!$C$30:$AE$57,28,FALSE)</f>
        <v>0</v>
      </c>
      <c r="TE30" s="321">
        <f>VLOOKUP($B30,'Sintesi (CFI-TS)'!$C$30:$AE$57,28,FALSE)</f>
        <v>0</v>
      </c>
      <c r="TF30" s="321">
        <f>VLOOKUP($B30,'Sintesi (CFI-TS)'!$C$30:$AE$57,28,FALSE)</f>
        <v>0</v>
      </c>
      <c r="TG30" s="321">
        <f>VLOOKUP($B30,'Sintesi (CFI-TS)'!$C$30:$AE$57,28,FALSE)</f>
        <v>0</v>
      </c>
      <c r="TH30" s="321">
        <f>VLOOKUP($B30,'Sintesi (CFI-TS)'!$C$30:$AE$57,28,FALSE)</f>
        <v>0</v>
      </c>
      <c r="TI30" s="321">
        <f>VLOOKUP($B30,'Sintesi (CFI-TS)'!$C$30:$AE$57,28,FALSE)</f>
        <v>0</v>
      </c>
      <c r="TJ30" s="321">
        <f>VLOOKUP($B30,'Sintesi (CFI-TS)'!$C$30:$AE$57,28,FALSE)</f>
        <v>0</v>
      </c>
      <c r="TK30" s="321">
        <f>VLOOKUP($B30,'Sintesi (CFI-TS)'!$C$30:$AE$57,28,FALSE)</f>
        <v>0</v>
      </c>
      <c r="TL30" s="321">
        <f>VLOOKUP($B30,'Sintesi (CFI-TS)'!$C$30:$AE$57,28,FALSE)</f>
        <v>0</v>
      </c>
      <c r="TM30" s="321">
        <f>VLOOKUP($B30,'Sintesi (CFI-TS)'!$C$30:$AE$57,28,FALSE)</f>
        <v>0</v>
      </c>
      <c r="TN30" s="321">
        <f>VLOOKUP($B30,'Sintesi (CFI-TS)'!$C$30:$AE$57,28,FALSE)</f>
        <v>0</v>
      </c>
      <c r="TO30" s="321">
        <f>VLOOKUP($B30,'Sintesi (CFI-TS)'!$C$30:$AE$57,28,FALSE)</f>
        <v>0</v>
      </c>
      <c r="TP30" s="321">
        <f>VLOOKUP($B30,'Sintesi (CFI-TS)'!$C$30:$AE$57,28,FALSE)</f>
        <v>0</v>
      </c>
      <c r="TQ30" s="321">
        <f>VLOOKUP($B30,'Sintesi (CFI-TS)'!$C$30:$AE$57,28,FALSE)</f>
        <v>0</v>
      </c>
      <c r="TR30" s="321">
        <f>VLOOKUP($B30,'Sintesi (CFI-TS)'!$C$30:$AE$57,28,FALSE)</f>
        <v>0</v>
      </c>
      <c r="TS30" s="321">
        <f>VLOOKUP($B30,'Sintesi (CFI-TS)'!$C$30:$AE$57,28,FALSE)</f>
        <v>0</v>
      </c>
      <c r="TT30" s="321">
        <f>VLOOKUP($B30,'Sintesi (CFI-TS)'!$C$30:$AE$57,28,FALSE)</f>
        <v>0</v>
      </c>
      <c r="TU30" s="321">
        <f>VLOOKUP($B30,'Sintesi (CFI-TS)'!$C$30:$AE$57,28,FALSE)</f>
        <v>0</v>
      </c>
      <c r="TV30" s="321">
        <f>VLOOKUP($B30,'Sintesi (CFI-TS)'!$C$30:$AE$57,28,FALSE)</f>
        <v>0</v>
      </c>
      <c r="TW30" s="321">
        <f>VLOOKUP($B30,'Sintesi (CFI-TS)'!$C$30:$AE$57,28,FALSE)</f>
        <v>0</v>
      </c>
      <c r="TX30" s="321">
        <f>VLOOKUP($B30,'Sintesi (CFI-TS)'!$C$30:$AE$57,28,FALSE)</f>
        <v>0</v>
      </c>
      <c r="TY30" s="321"/>
      <c r="TZ30" s="321"/>
      <c r="UA30" s="321"/>
      <c r="UB30" s="322">
        <v>0</v>
      </c>
      <c r="UC30" s="322">
        <v>0</v>
      </c>
      <c r="UD30" s="322">
        <v>0</v>
      </c>
      <c r="UE30" s="322">
        <v>0</v>
      </c>
      <c r="UF30" s="322">
        <v>0</v>
      </c>
      <c r="UG30" s="322">
        <v>0</v>
      </c>
      <c r="UH30" s="322">
        <v>0</v>
      </c>
      <c r="UI30" s="322">
        <v>0</v>
      </c>
      <c r="UJ30" s="322">
        <v>0</v>
      </c>
      <c r="UK30" s="322">
        <v>0</v>
      </c>
      <c r="UL30" s="322">
        <v>0</v>
      </c>
      <c r="UM30" s="322">
        <v>0</v>
      </c>
      <c r="UN30" s="322">
        <v>0</v>
      </c>
      <c r="UO30" s="322">
        <v>0</v>
      </c>
      <c r="UP30" s="322">
        <v>0</v>
      </c>
      <c r="UQ30" s="322">
        <v>0</v>
      </c>
      <c r="UR30" s="322">
        <v>0</v>
      </c>
      <c r="US30" s="322">
        <v>0</v>
      </c>
      <c r="UT30" s="322">
        <v>0</v>
      </c>
      <c r="UU30" s="322">
        <v>0</v>
      </c>
      <c r="UV30" s="322">
        <v>0</v>
      </c>
      <c r="UW30" s="322">
        <v>0</v>
      </c>
      <c r="UX30" s="322">
        <v>0</v>
      </c>
      <c r="UY30" s="322">
        <v>0</v>
      </c>
      <c r="UZ30" s="322">
        <v>0</v>
      </c>
      <c r="VA30" s="322">
        <v>0</v>
      </c>
      <c r="VB30" s="322">
        <v>0</v>
      </c>
      <c r="VC30" s="322">
        <v>0</v>
      </c>
      <c r="VD30" s="322">
        <v>0</v>
      </c>
      <c r="VE30" s="322">
        <v>0</v>
      </c>
      <c r="VF30" s="322">
        <v>0</v>
      </c>
      <c r="VG30" s="322">
        <v>0</v>
      </c>
      <c r="VH30" s="322">
        <v>0</v>
      </c>
      <c r="VI30" s="322">
        <v>0</v>
      </c>
      <c r="VJ30" s="322">
        <v>0</v>
      </c>
      <c r="VK30" s="322">
        <v>0</v>
      </c>
      <c r="VL30" s="322">
        <v>0</v>
      </c>
      <c r="VM30" s="322">
        <v>0</v>
      </c>
      <c r="VN30" s="322">
        <v>0</v>
      </c>
      <c r="VO30" s="322">
        <v>0</v>
      </c>
      <c r="VP30" s="322">
        <v>0</v>
      </c>
      <c r="VQ30" s="322">
        <v>0</v>
      </c>
      <c r="VR30" s="322">
        <v>0</v>
      </c>
      <c r="VS30" s="322">
        <v>0</v>
      </c>
      <c r="VT30" s="322">
        <v>0</v>
      </c>
      <c r="VU30" s="322">
        <v>0</v>
      </c>
      <c r="VV30" s="322">
        <v>0</v>
      </c>
      <c r="VW30" s="322">
        <v>0</v>
      </c>
      <c r="VX30" s="322">
        <v>0</v>
      </c>
      <c r="VY30" s="322">
        <v>0</v>
      </c>
      <c r="VZ30" s="322">
        <v>0</v>
      </c>
      <c r="WA30" s="322">
        <v>0</v>
      </c>
      <c r="WB30" s="322">
        <v>0</v>
      </c>
      <c r="WC30" s="322">
        <v>0</v>
      </c>
      <c r="WD30" s="322">
        <v>0</v>
      </c>
      <c r="WE30" s="322">
        <v>0</v>
      </c>
      <c r="WF30" s="322">
        <v>0</v>
      </c>
      <c r="WG30" s="322">
        <v>0</v>
      </c>
      <c r="WH30" s="322">
        <v>0</v>
      </c>
      <c r="WI30" s="322">
        <v>0</v>
      </c>
      <c r="WJ30" s="322">
        <v>0</v>
      </c>
      <c r="WK30" s="322">
        <v>0</v>
      </c>
      <c r="WL30" s="322">
        <v>0</v>
      </c>
      <c r="WM30" s="322">
        <v>0</v>
      </c>
      <c r="WN30" s="322">
        <v>0</v>
      </c>
      <c r="WO30" s="322">
        <v>0</v>
      </c>
      <c r="WP30" s="322">
        <v>0</v>
      </c>
      <c r="WQ30" s="322">
        <v>0</v>
      </c>
      <c r="WR30" s="322">
        <v>0</v>
      </c>
      <c r="WS30" s="322">
        <v>0</v>
      </c>
      <c r="WT30" s="322">
        <v>0</v>
      </c>
      <c r="WU30" s="322">
        <v>0</v>
      </c>
      <c r="WV30" s="322">
        <f>VLOOKUP($B30,'Sintesi (CFI-TS)'!$C$30:$AE$57,29,FALSE)</f>
        <v>0</v>
      </c>
      <c r="WW30" s="322">
        <f>VLOOKUP($B30,'Sintesi (CFI-TS)'!$C$30:$AE$57,29,FALSE)</f>
        <v>0</v>
      </c>
      <c r="WX30" s="322">
        <f>VLOOKUP($B30,'Sintesi (CFI-TS)'!$C$30:$AE$57,29,FALSE)</f>
        <v>0</v>
      </c>
      <c r="WY30" s="322">
        <f>VLOOKUP($B30,'Sintesi (CFI-TS)'!$C$30:$AE$57,29,FALSE)</f>
        <v>0</v>
      </c>
      <c r="WZ30" s="322">
        <f>VLOOKUP($B30,'Sintesi (CFI-TS)'!$C$30:$AE$57,29,FALSE)</f>
        <v>0</v>
      </c>
      <c r="XA30" s="322">
        <f>VLOOKUP($B30,'Sintesi (CFI-TS)'!$C$30:$AE$57,29,FALSE)</f>
        <v>0</v>
      </c>
      <c r="XB30" s="322">
        <f>VLOOKUP($B30,'Sintesi (CFI-TS)'!$C$30:$AE$57,29,FALSE)</f>
        <v>0</v>
      </c>
      <c r="XC30" s="322">
        <f>VLOOKUP($B30,'Sintesi (CFI-TS)'!$C$30:$AE$57,29,FALSE)</f>
        <v>0</v>
      </c>
      <c r="XD30" s="322">
        <f>VLOOKUP($B30,'Sintesi (CFI-TS)'!$C$30:$AE$57,29,FALSE)</f>
        <v>0</v>
      </c>
      <c r="XE30" s="322">
        <f>VLOOKUP($B30,'Sintesi (CFI-TS)'!$C$30:$AE$57,29,FALSE)</f>
        <v>0</v>
      </c>
      <c r="XF30" s="322">
        <f>VLOOKUP($B30,'Sintesi (CFI-TS)'!$C$30:$AE$57,29,FALSE)</f>
        <v>0</v>
      </c>
      <c r="XG30" s="322">
        <f>VLOOKUP($B30,'Sintesi (CFI-TS)'!$C$30:$AE$57,29,FALSE)</f>
        <v>0</v>
      </c>
      <c r="XH30" s="322">
        <f>VLOOKUP($B30,'Sintesi (CFI-TS)'!$C$30:$AE$57,29,FALSE)</f>
        <v>0</v>
      </c>
      <c r="XI30" s="322">
        <f>VLOOKUP($B30,'Sintesi (CFI-TS)'!$C$30:$AE$57,29,FALSE)</f>
        <v>0</v>
      </c>
      <c r="XJ30" s="322">
        <f>VLOOKUP($B30,'Sintesi (CFI-TS)'!$C$30:$AE$57,29,FALSE)</f>
        <v>0</v>
      </c>
      <c r="XK30" s="322">
        <f>VLOOKUP($B30,'Sintesi (CFI-TS)'!$C$30:$AE$57,29,FALSE)</f>
        <v>0</v>
      </c>
      <c r="XL30" s="322">
        <f>VLOOKUP($B30,'Sintesi (CFI-TS)'!$C$30:$AE$57,29,FALSE)</f>
        <v>0</v>
      </c>
      <c r="XM30" s="322">
        <f>VLOOKUP($B30,'Sintesi (CFI-TS)'!$C$30:$AE$57,29,FALSE)</f>
        <v>0</v>
      </c>
      <c r="XN30" s="322">
        <f>VLOOKUP($B30,'Sintesi (CFI-TS)'!$C$30:$AE$57,29,FALSE)</f>
        <v>0</v>
      </c>
      <c r="XO30" s="322">
        <f>VLOOKUP($B30,'Sintesi (CFI-TS)'!$C$30:$AE$57,29,FALSE)</f>
        <v>0</v>
      </c>
      <c r="XP30" s="322">
        <f>VLOOKUP($B30,'Sintesi (CFI-TS)'!$C$30:$AE$57,29,FALSE)</f>
        <v>0</v>
      </c>
      <c r="XQ30" s="322">
        <f>VLOOKUP($B30,'Sintesi (CFI-TS)'!$C$30:$AE$57,29,FALSE)</f>
        <v>0</v>
      </c>
      <c r="XR30" s="322">
        <f>VLOOKUP($B30,'Sintesi (CFI-TS)'!$C$30:$AE$57,29,FALSE)</f>
        <v>0</v>
      </c>
      <c r="XS30" s="322">
        <f>VLOOKUP($B30,'Sintesi (CFI-TS)'!$C$30:$AE$57,29,FALSE)</f>
        <v>0</v>
      </c>
      <c r="XT30" s="322">
        <f>VLOOKUP($B30,'Sintesi (CFI-TS)'!$C$30:$AE$57,29,FALSE)</f>
        <v>0</v>
      </c>
      <c r="XU30" s="322">
        <f>VLOOKUP($B30,'Sintesi (CFI-TS)'!$C$30:$AE$57,29,FALSE)</f>
        <v>0</v>
      </c>
      <c r="XV30" s="322">
        <f>VLOOKUP($B30,'Sintesi (CFI-TS)'!$C$30:$AE$57,29,FALSE)</f>
        <v>0</v>
      </c>
      <c r="XW30" s="322">
        <f>VLOOKUP($B30,'Sintesi (CFI-TS)'!$C$30:$AE$57,29,FALSE)</f>
        <v>0</v>
      </c>
      <c r="XX30" s="322">
        <f>VLOOKUP($B30,'Sintesi (CFI-TS)'!$C$30:$AE$57,29,FALSE)</f>
        <v>0</v>
      </c>
      <c r="XY30" s="322">
        <f>VLOOKUP($B30,'Sintesi (CFI-TS)'!$C$30:$AE$57,29,FALSE)</f>
        <v>0</v>
      </c>
      <c r="XZ30" s="322">
        <f>VLOOKUP($B30,'Sintesi (CFI-TS)'!$C$30:$AE$57,29,FALSE)</f>
        <v>0</v>
      </c>
      <c r="YA30" s="322">
        <f>VLOOKUP($B30,'Sintesi (CFI-TS)'!$C$30:$AE$57,29,FALSE)</f>
        <v>0</v>
      </c>
      <c r="YB30" s="322"/>
      <c r="YC30" s="322"/>
      <c r="YD30" s="322"/>
      <c r="YE30" s="501">
        <v>0</v>
      </c>
      <c r="YF30" s="501">
        <v>0</v>
      </c>
      <c r="YG30" s="501">
        <v>0</v>
      </c>
      <c r="YH30" s="501">
        <v>0</v>
      </c>
      <c r="YI30" s="501">
        <v>0</v>
      </c>
      <c r="YJ30" s="501">
        <v>0</v>
      </c>
      <c r="YK30" s="501">
        <v>0</v>
      </c>
      <c r="YL30" s="501">
        <v>0</v>
      </c>
      <c r="YM30" s="501">
        <v>0</v>
      </c>
      <c r="YN30" s="501">
        <v>0</v>
      </c>
      <c r="YO30" s="501">
        <v>0</v>
      </c>
      <c r="YP30" s="501">
        <v>0</v>
      </c>
      <c r="YQ30" s="501">
        <v>0</v>
      </c>
      <c r="YR30" s="501">
        <v>0</v>
      </c>
      <c r="YS30" s="501">
        <v>0</v>
      </c>
      <c r="YT30" s="501">
        <v>0</v>
      </c>
      <c r="YU30" s="501">
        <v>0</v>
      </c>
      <c r="YV30" s="501">
        <v>0</v>
      </c>
      <c r="YW30" s="501">
        <v>0</v>
      </c>
      <c r="YX30" s="501">
        <v>0</v>
      </c>
      <c r="YY30" s="501">
        <v>0</v>
      </c>
      <c r="YZ30" s="501">
        <v>0</v>
      </c>
      <c r="ZA30" s="501">
        <v>0</v>
      </c>
      <c r="ZB30" s="501">
        <v>0</v>
      </c>
      <c r="ZC30" s="501">
        <v>0</v>
      </c>
      <c r="ZD30" s="501">
        <v>0</v>
      </c>
      <c r="ZE30" s="501">
        <v>0</v>
      </c>
      <c r="ZF30" s="501">
        <v>0</v>
      </c>
      <c r="ZG30" s="501">
        <v>0</v>
      </c>
      <c r="ZH30" s="501">
        <v>0</v>
      </c>
      <c r="ZI30" s="501">
        <v>0</v>
      </c>
      <c r="ZJ30" s="501">
        <v>0</v>
      </c>
      <c r="ZK30" s="501">
        <v>0</v>
      </c>
      <c r="ZL30" s="501">
        <v>0</v>
      </c>
      <c r="ZM30" s="501">
        <v>0</v>
      </c>
      <c r="ZN30" s="501">
        <v>0</v>
      </c>
      <c r="ZO30" s="501">
        <v>0</v>
      </c>
      <c r="ZP30" s="501">
        <v>0</v>
      </c>
      <c r="ZQ30" s="501">
        <v>0</v>
      </c>
      <c r="ZR30" s="501">
        <v>0</v>
      </c>
      <c r="ZS30" s="501">
        <v>0</v>
      </c>
      <c r="ZT30" s="501">
        <v>0</v>
      </c>
      <c r="ZU30" s="501">
        <v>0</v>
      </c>
      <c r="ZV30" s="501">
        <v>0</v>
      </c>
      <c r="ZW30" s="501">
        <v>0</v>
      </c>
      <c r="ZX30" s="501">
        <v>0</v>
      </c>
      <c r="ZY30" s="501">
        <v>0</v>
      </c>
      <c r="ZZ30" s="501">
        <v>0</v>
      </c>
      <c r="AAA30" s="501">
        <v>0</v>
      </c>
      <c r="AAB30" s="501">
        <v>0</v>
      </c>
      <c r="AAC30" s="501">
        <v>0</v>
      </c>
      <c r="AAD30" s="501">
        <v>0</v>
      </c>
      <c r="AAE30" s="501">
        <v>0</v>
      </c>
      <c r="AAF30" s="501">
        <v>0</v>
      </c>
      <c r="AAG30" s="501">
        <v>0</v>
      </c>
      <c r="AAH30" s="501">
        <v>0</v>
      </c>
      <c r="AAI30" s="501">
        <v>0</v>
      </c>
      <c r="AAJ30" s="501">
        <v>0</v>
      </c>
      <c r="AAK30" s="501">
        <v>0</v>
      </c>
      <c r="AAL30" s="501">
        <v>0</v>
      </c>
      <c r="AAM30" s="501">
        <v>0</v>
      </c>
      <c r="AAN30" s="501">
        <v>0</v>
      </c>
      <c r="AAO30" s="501">
        <v>0</v>
      </c>
      <c r="AAP30" s="501">
        <v>0</v>
      </c>
      <c r="AAQ30" s="501">
        <v>0</v>
      </c>
      <c r="AAR30" s="501">
        <v>0</v>
      </c>
      <c r="AAS30" s="501">
        <v>0</v>
      </c>
      <c r="AAT30" s="501">
        <v>0</v>
      </c>
      <c r="AAU30" s="501">
        <v>0</v>
      </c>
      <c r="AAV30" s="501">
        <v>0</v>
      </c>
      <c r="AAW30" s="501">
        <v>0</v>
      </c>
      <c r="AAX30" s="501">
        <v>0</v>
      </c>
      <c r="AAY30" s="501">
        <f>VLOOKUP($B30,'Sintesi (CFI-TS)'!$C$30:$AE$57,22,FALSE)</f>
        <v>0</v>
      </c>
      <c r="AAZ30" s="501">
        <f>VLOOKUP($B30,'Sintesi (CFI-TS)'!$C$30:$AE$57,22,FALSE)</f>
        <v>0</v>
      </c>
      <c r="ABA30" s="501">
        <f>VLOOKUP($B30,'Sintesi (CFI-TS)'!$C$30:$AE$57,22,FALSE)</f>
        <v>0</v>
      </c>
      <c r="ABB30" s="501">
        <f>VLOOKUP($B30,'Sintesi (CFI-TS)'!$C$30:$AE$57,22,FALSE)</f>
        <v>0</v>
      </c>
      <c r="ABC30" s="501">
        <f>VLOOKUP($B30,'Sintesi (CFI-TS)'!$C$30:$AE$57,22,FALSE)</f>
        <v>0</v>
      </c>
      <c r="ABD30" s="501">
        <f>VLOOKUP($B30,'Sintesi (CFI-TS)'!$C$30:$AE$57,22,FALSE)</f>
        <v>0</v>
      </c>
      <c r="ABE30" s="501">
        <f>VLOOKUP($B30,'Sintesi (CFI-TS)'!$C$30:$AE$57,22,FALSE)</f>
        <v>0</v>
      </c>
      <c r="ABF30" s="501">
        <f>VLOOKUP($B30,'Sintesi (CFI-TS)'!$C$30:$AE$57,22,FALSE)</f>
        <v>0</v>
      </c>
      <c r="ABG30" s="501">
        <f>VLOOKUP($B30,'Sintesi (CFI-TS)'!$C$30:$AE$57,22,FALSE)</f>
        <v>0</v>
      </c>
      <c r="ABH30" s="501">
        <f>VLOOKUP($B30,'Sintesi (CFI-TS)'!$C$30:$AE$57,22,FALSE)</f>
        <v>0</v>
      </c>
      <c r="ABI30" s="501">
        <f>VLOOKUP($B30,'Sintesi (CFI-TS)'!$C$30:$AE$57,22,FALSE)</f>
        <v>0</v>
      </c>
      <c r="ABJ30" s="501">
        <f>VLOOKUP($B30,'Sintesi (CFI-TS)'!$C$30:$AE$57,22,FALSE)</f>
        <v>0</v>
      </c>
      <c r="ABK30" s="501">
        <f>VLOOKUP($B30,'Sintesi (CFI-TS)'!$C$30:$AE$57,22,FALSE)</f>
        <v>0</v>
      </c>
      <c r="ABL30" s="501">
        <f>VLOOKUP($B30,'Sintesi (CFI-TS)'!$C$30:$AE$57,22,FALSE)</f>
        <v>0</v>
      </c>
      <c r="ABM30" s="501">
        <f>VLOOKUP($B30,'Sintesi (CFI-TS)'!$C$30:$AE$57,22,FALSE)</f>
        <v>0</v>
      </c>
      <c r="ABN30" s="501">
        <f>VLOOKUP($B30,'Sintesi (CFI-TS)'!$C$30:$AE$57,22,FALSE)</f>
        <v>0</v>
      </c>
      <c r="ABO30" s="501">
        <f>VLOOKUP($B30,'Sintesi (CFI-TS)'!$C$30:$AE$57,22,FALSE)</f>
        <v>0</v>
      </c>
      <c r="ABP30" s="501">
        <f>VLOOKUP($B30,'Sintesi (CFI-TS)'!$C$30:$AE$57,22,FALSE)</f>
        <v>0</v>
      </c>
      <c r="ABQ30" s="501">
        <f>VLOOKUP($B30,'Sintesi (CFI-TS)'!$C$30:$AE$57,22,FALSE)</f>
        <v>0</v>
      </c>
      <c r="ABR30" s="501">
        <f>VLOOKUP($B30,'Sintesi (CFI-TS)'!$C$30:$AE$57,22,FALSE)</f>
        <v>0</v>
      </c>
      <c r="ABS30" s="501">
        <f>VLOOKUP($B30,'Sintesi (CFI-TS)'!$C$30:$AE$57,22,FALSE)</f>
        <v>0</v>
      </c>
      <c r="ABT30" s="501">
        <f>VLOOKUP($B30,'Sintesi (CFI-TS)'!$C$30:$AE$57,22,FALSE)</f>
        <v>0</v>
      </c>
      <c r="ABU30" s="501">
        <f>VLOOKUP($B30,'Sintesi (CFI-TS)'!$C$30:$AE$57,22,FALSE)</f>
        <v>0</v>
      </c>
      <c r="ABV30" s="501">
        <f>VLOOKUP($B30,'Sintesi (CFI-TS)'!$C$30:$AE$57,22,FALSE)</f>
        <v>0</v>
      </c>
      <c r="ABW30" s="501">
        <f>VLOOKUP($B30,'Sintesi (CFI-TS)'!$C$30:$AE$57,22,FALSE)</f>
        <v>0</v>
      </c>
      <c r="ABX30" s="501">
        <f>VLOOKUP($B30,'Sintesi (CFI-TS)'!$C$30:$AE$57,22,FALSE)</f>
        <v>0</v>
      </c>
      <c r="ABY30" s="501">
        <f>VLOOKUP($B30,'Sintesi (CFI-TS)'!$C$30:$AE$57,22,FALSE)</f>
        <v>0</v>
      </c>
      <c r="ABZ30" s="501">
        <f>VLOOKUP($B30,'Sintesi (CFI-TS)'!$C$30:$AE$57,22,FALSE)</f>
        <v>0</v>
      </c>
      <c r="ACA30" s="501">
        <f>VLOOKUP($B30,'Sintesi (CFI-TS)'!$C$30:$AE$57,22,FALSE)</f>
        <v>0</v>
      </c>
      <c r="ACB30" s="501">
        <f>VLOOKUP($B30,'Sintesi (CFI-TS)'!$C$30:$AE$57,22,FALSE)</f>
        <v>0</v>
      </c>
      <c r="ACC30" s="501">
        <f>VLOOKUP($B30,'Sintesi (CFI-TS)'!$C$30:$AE$57,22,FALSE)</f>
        <v>0</v>
      </c>
      <c r="ACD30" s="501">
        <f>VLOOKUP($B30,'Sintesi (CFI-TS)'!$C$30:$AE$57,22,FALSE)</f>
        <v>0</v>
      </c>
      <c r="ACE30" s="501"/>
      <c r="ACF30" s="501"/>
      <c r="ACG30" s="501"/>
      <c r="ACH30" s="86"/>
      <c r="ACI30" s="88">
        <v>0</v>
      </c>
      <c r="ACJ30" s="87"/>
      <c r="ACK30" s="89"/>
      <c r="ACL30" s="177"/>
      <c r="ACM30" s="177"/>
      <c r="ACN30" s="177"/>
      <c r="ACO30" s="177"/>
      <c r="ACP30" s="177"/>
      <c r="ACQ30" s="177"/>
      <c r="ACR30" s="177"/>
      <c r="ACS30" s="80"/>
      <c r="ACT30" s="80"/>
      <c r="ACU30" s="80"/>
      <c r="ACV30" s="80"/>
      <c r="ACW30" s="80"/>
      <c r="ACX30" s="80"/>
      <c r="ACY30" s="80"/>
      <c r="ACZ30" s="80"/>
      <c r="ADA30" s="80"/>
      <c r="ADB30" s="80"/>
      <c r="ADC30" s="80"/>
      <c r="ADD30" s="80"/>
      <c r="ADE30" s="80"/>
      <c r="ADF30" s="80"/>
      <c r="ADG30" s="80"/>
      <c r="ADH30" s="80"/>
      <c r="ADI30" s="80"/>
      <c r="ADJ30" s="80"/>
      <c r="ADK30" s="80"/>
      <c r="ADL30" s="80"/>
      <c r="ADM30" s="80"/>
      <c r="ADN30" s="80"/>
      <c r="ADO30" s="80"/>
      <c r="ADP30" s="80"/>
      <c r="ADQ30" s="80"/>
      <c r="ADR30" s="80"/>
      <c r="ADS30" s="80"/>
      <c r="ADT30" s="80"/>
      <c r="ADU30" s="80"/>
      <c r="ADV30" s="80"/>
      <c r="ADW30" s="80"/>
      <c r="ADX30" s="80"/>
      <c r="ADY30" s="80"/>
      <c r="ADZ30" s="80"/>
      <c r="AEA30" s="80"/>
      <c r="AEB30" s="80"/>
      <c r="AEC30" s="80"/>
      <c r="AED30" s="80"/>
      <c r="AEE30" s="80"/>
      <c r="AEF30" s="80"/>
      <c r="AEG30" s="80"/>
      <c r="AEH30" s="80"/>
      <c r="AEI30" s="80"/>
      <c r="AEJ30" s="80"/>
      <c r="AEK30" s="80"/>
      <c r="AEL30" s="80"/>
      <c r="AEM30" s="80"/>
      <c r="AEN30" s="80"/>
      <c r="AEO30" s="80"/>
      <c r="AEP30" s="80"/>
      <c r="AEQ30" s="80"/>
      <c r="AER30" s="80"/>
      <c r="AES30" s="80"/>
      <c r="AET30" s="80"/>
      <c r="AEU30" s="80"/>
      <c r="AEV30" s="80"/>
      <c r="AEW30" s="80"/>
      <c r="AEX30" s="80"/>
      <c r="AEY30" s="80"/>
      <c r="AEZ30" s="80"/>
      <c r="AFA30" s="80"/>
      <c r="AFB30" s="80"/>
      <c r="AFC30" s="80"/>
      <c r="AFD30" s="80"/>
      <c r="AFE30" s="80"/>
      <c r="AFF30" s="80"/>
      <c r="AFG30" s="80"/>
      <c r="AFH30" s="80"/>
      <c r="AFI30" s="80"/>
      <c r="AFJ30" s="80"/>
      <c r="AFK30" s="80"/>
      <c r="AFL30" s="80"/>
      <c r="AFM30" s="80"/>
      <c r="AFN30" s="80"/>
      <c r="AFO30" s="80"/>
      <c r="AFP30" s="80"/>
      <c r="AFQ30" s="80"/>
      <c r="AFR30" s="80"/>
      <c r="AFS30" s="80"/>
      <c r="AFT30" s="80"/>
      <c r="AFU30" s="80"/>
      <c r="AFV30" s="80"/>
      <c r="AFW30" s="80"/>
      <c r="AFX30" s="80"/>
      <c r="AFY30" s="80"/>
      <c r="AFZ30" s="80"/>
      <c r="AGA30" s="80"/>
      <c r="AGB30" s="80"/>
      <c r="AGC30" s="80"/>
      <c r="AGD30" s="80"/>
      <c r="AGE30" s="80"/>
      <c r="AGF30" s="80"/>
      <c r="AGG30" s="80"/>
      <c r="AGH30" s="80"/>
      <c r="AGI30" s="80"/>
      <c r="AGJ30" s="80"/>
      <c r="AGK30" s="80"/>
      <c r="AGL30" s="80"/>
      <c r="AGM30" s="80"/>
    </row>
    <row r="31" spans="1:871" s="104" customFormat="1">
      <c r="A31" s="74" t="str">
        <f>IF('Sintesi (CA)'!B56&lt;&gt;"",'Sintesi (CA)'!B56,"")</f>
        <v/>
      </c>
      <c r="B31" s="145" t="str">
        <f>IF('Sintesi (CA)'!C56&lt;&gt;"",'Sintesi (CA)'!C56,"")</f>
        <v/>
      </c>
      <c r="C31" s="74" t="str">
        <f>IF('Sintesi (CA)'!N56&lt;&gt;"",'Sintesi (CA)'!N56,"")</f>
        <v/>
      </c>
      <c r="D31" s="75">
        <f>'Sintesi (CFI-TS)'!W55</f>
        <v>0</v>
      </c>
      <c r="E31" s="75">
        <f>'Sintesi (CFI-TS)'!X55</f>
        <v>0</v>
      </c>
      <c r="F31" s="75">
        <f>'Sintesi (CFI-TS)'!Y55</f>
        <v>0</v>
      </c>
      <c r="G31" s="175">
        <v>1</v>
      </c>
      <c r="H31" s="77"/>
      <c r="I31" s="183"/>
      <c r="J31" s="78">
        <f t="shared" si="123"/>
        <v>0</v>
      </c>
      <c r="K31" s="78">
        <v>0</v>
      </c>
      <c r="L31" s="79">
        <f t="shared" si="124"/>
        <v>0</v>
      </c>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318">
        <v>0</v>
      </c>
      <c r="DQ31" s="318">
        <v>0</v>
      </c>
      <c r="DR31" s="318">
        <v>0</v>
      </c>
      <c r="DS31" s="318">
        <v>0</v>
      </c>
      <c r="DT31" s="318">
        <v>0</v>
      </c>
      <c r="DU31" s="318">
        <v>0</v>
      </c>
      <c r="DV31" s="318">
        <v>0</v>
      </c>
      <c r="DW31" s="318">
        <v>0</v>
      </c>
      <c r="DX31" s="318">
        <v>0</v>
      </c>
      <c r="DY31" s="318">
        <v>0</v>
      </c>
      <c r="DZ31" s="318">
        <v>0</v>
      </c>
      <c r="EA31" s="318">
        <v>0</v>
      </c>
      <c r="EB31" s="318">
        <v>0</v>
      </c>
      <c r="EC31" s="318">
        <v>0</v>
      </c>
      <c r="ED31" s="318">
        <v>0</v>
      </c>
      <c r="EE31" s="318">
        <v>0</v>
      </c>
      <c r="EF31" s="318">
        <v>0</v>
      </c>
      <c r="EG31" s="318">
        <v>0</v>
      </c>
      <c r="EH31" s="318">
        <v>0</v>
      </c>
      <c r="EI31" s="318">
        <v>0</v>
      </c>
      <c r="EJ31" s="318">
        <v>0</v>
      </c>
      <c r="EK31" s="318">
        <v>0</v>
      </c>
      <c r="EL31" s="318">
        <v>0</v>
      </c>
      <c r="EM31" s="318">
        <v>0</v>
      </c>
      <c r="EN31" s="318">
        <v>0</v>
      </c>
      <c r="EO31" s="318">
        <v>0</v>
      </c>
      <c r="EP31" s="318">
        <v>0</v>
      </c>
      <c r="EQ31" s="318">
        <v>0</v>
      </c>
      <c r="ER31" s="318">
        <v>0</v>
      </c>
      <c r="ES31" s="318">
        <v>0</v>
      </c>
      <c r="ET31" s="318">
        <v>0</v>
      </c>
      <c r="EU31" s="318">
        <v>0</v>
      </c>
      <c r="EV31" s="318">
        <v>0</v>
      </c>
      <c r="EW31" s="318">
        <v>0</v>
      </c>
      <c r="EX31" s="318">
        <v>0</v>
      </c>
      <c r="EY31" s="318">
        <v>0</v>
      </c>
      <c r="EZ31" s="318">
        <v>0</v>
      </c>
      <c r="FA31" s="318">
        <v>0</v>
      </c>
      <c r="FB31" s="318">
        <v>0</v>
      </c>
      <c r="FC31" s="318">
        <v>0</v>
      </c>
      <c r="FD31" s="318">
        <v>0</v>
      </c>
      <c r="FE31" s="318">
        <v>0</v>
      </c>
      <c r="FF31" s="318">
        <v>0</v>
      </c>
      <c r="FG31" s="318">
        <v>0</v>
      </c>
      <c r="FH31" s="318">
        <v>0</v>
      </c>
      <c r="FI31" s="318">
        <v>0</v>
      </c>
      <c r="FJ31" s="318">
        <v>0</v>
      </c>
      <c r="FK31" s="318">
        <v>0</v>
      </c>
      <c r="FL31" s="318">
        <v>0</v>
      </c>
      <c r="FM31" s="318">
        <v>0</v>
      </c>
      <c r="FN31" s="318">
        <v>0</v>
      </c>
      <c r="FO31" s="318">
        <v>0</v>
      </c>
      <c r="FP31" s="318">
        <v>0</v>
      </c>
      <c r="FQ31" s="318">
        <v>0</v>
      </c>
      <c r="FR31" s="318">
        <v>0</v>
      </c>
      <c r="FS31" s="318">
        <v>0</v>
      </c>
      <c r="FT31" s="318">
        <v>0</v>
      </c>
      <c r="FU31" s="318">
        <v>0</v>
      </c>
      <c r="FV31" s="318">
        <v>0</v>
      </c>
      <c r="FW31" s="318">
        <v>0</v>
      </c>
      <c r="FX31" s="318">
        <v>0</v>
      </c>
      <c r="FY31" s="318">
        <v>0</v>
      </c>
      <c r="FZ31" s="318">
        <v>0</v>
      </c>
      <c r="GA31" s="318">
        <v>0</v>
      </c>
      <c r="GB31" s="318">
        <v>0</v>
      </c>
      <c r="GC31" s="318">
        <v>0</v>
      </c>
      <c r="GD31" s="318">
        <v>0</v>
      </c>
      <c r="GE31" s="318">
        <v>0</v>
      </c>
      <c r="GF31" s="318">
        <v>0</v>
      </c>
      <c r="GG31" s="318">
        <v>0</v>
      </c>
      <c r="GH31" s="318">
        <v>0</v>
      </c>
      <c r="GI31" s="318">
        <v>0</v>
      </c>
      <c r="GJ31" s="318">
        <f>VLOOKUP($B31,'Sintesi (CFI-TS)'!$C$30:$AE$57,25,FALSE)</f>
        <v>0</v>
      </c>
      <c r="GK31" s="318">
        <f>VLOOKUP($B31,'Sintesi (CFI-TS)'!$C$30:$AE$57,25,FALSE)</f>
        <v>0</v>
      </c>
      <c r="GL31" s="318">
        <f>VLOOKUP($B31,'Sintesi (CFI-TS)'!$C$30:$AE$57,25,FALSE)</f>
        <v>0</v>
      </c>
      <c r="GM31" s="318">
        <f>VLOOKUP($B31,'Sintesi (CFI-TS)'!$C$30:$AE$57,25,FALSE)</f>
        <v>0</v>
      </c>
      <c r="GN31" s="318">
        <f>VLOOKUP($B31,'Sintesi (CFI-TS)'!$C$30:$AE$57,25,FALSE)</f>
        <v>0</v>
      </c>
      <c r="GO31" s="318">
        <f>VLOOKUP($B31,'Sintesi (CFI-TS)'!$C$30:$AE$57,25,FALSE)</f>
        <v>0</v>
      </c>
      <c r="GP31" s="318">
        <f>VLOOKUP($B31,'Sintesi (CFI-TS)'!$C$30:$AE$57,25,FALSE)</f>
        <v>0</v>
      </c>
      <c r="GQ31" s="318">
        <f>VLOOKUP($B31,'Sintesi (CFI-TS)'!$C$30:$AE$57,25,FALSE)</f>
        <v>0</v>
      </c>
      <c r="GR31" s="318">
        <f>VLOOKUP($B31,'Sintesi (CFI-TS)'!$C$30:$AE$57,25,FALSE)</f>
        <v>0</v>
      </c>
      <c r="GS31" s="318">
        <f>VLOOKUP($B31,'Sintesi (CFI-TS)'!$C$30:$AE$57,25,FALSE)</f>
        <v>0</v>
      </c>
      <c r="GT31" s="318">
        <f>VLOOKUP($B31,'Sintesi (CFI-TS)'!$C$30:$AE$57,25,FALSE)</f>
        <v>0</v>
      </c>
      <c r="GU31" s="318">
        <f>VLOOKUP($B31,'Sintesi (CFI-TS)'!$C$30:$AE$57,25,FALSE)</f>
        <v>0</v>
      </c>
      <c r="GV31" s="318">
        <f>VLOOKUP($B31,'Sintesi (CFI-TS)'!$C$30:$AE$57,25,FALSE)</f>
        <v>0</v>
      </c>
      <c r="GW31" s="318">
        <f>VLOOKUP($B31,'Sintesi (CFI-TS)'!$C$30:$AE$57,25,FALSE)</f>
        <v>0</v>
      </c>
      <c r="GX31" s="318">
        <f>VLOOKUP($B31,'Sintesi (CFI-TS)'!$C$30:$AE$57,25,FALSE)</f>
        <v>0</v>
      </c>
      <c r="GY31" s="318">
        <f>VLOOKUP($B31,'Sintesi (CFI-TS)'!$C$30:$AE$57,25,FALSE)</f>
        <v>0</v>
      </c>
      <c r="GZ31" s="318">
        <f>VLOOKUP($B31,'Sintesi (CFI-TS)'!$C$30:$AE$57,25,FALSE)</f>
        <v>0</v>
      </c>
      <c r="HA31" s="318">
        <f>VLOOKUP($B31,'Sintesi (CFI-TS)'!$C$30:$AE$57,25,FALSE)</f>
        <v>0</v>
      </c>
      <c r="HB31" s="318">
        <f>VLOOKUP($B31,'Sintesi (CFI-TS)'!$C$30:$AE$57,25,FALSE)</f>
        <v>0</v>
      </c>
      <c r="HC31" s="318">
        <f>VLOOKUP($B31,'Sintesi (CFI-TS)'!$C$30:$AE$57,25,FALSE)</f>
        <v>0</v>
      </c>
      <c r="HD31" s="318">
        <f>VLOOKUP($B31,'Sintesi (CFI-TS)'!$C$30:$AE$57,25,FALSE)</f>
        <v>0</v>
      </c>
      <c r="HE31" s="318">
        <f>VLOOKUP($B31,'Sintesi (CFI-TS)'!$C$30:$AE$57,25,FALSE)</f>
        <v>0</v>
      </c>
      <c r="HF31" s="318">
        <f>VLOOKUP($B31,'Sintesi (CFI-TS)'!$C$30:$AE$57,25,FALSE)</f>
        <v>0</v>
      </c>
      <c r="HG31" s="318">
        <f>VLOOKUP($B31,'Sintesi (CFI-TS)'!$C$30:$AE$57,25,FALSE)</f>
        <v>0</v>
      </c>
      <c r="HH31" s="318">
        <f>VLOOKUP($B31,'Sintesi (CFI-TS)'!$C$30:$AE$57,25,FALSE)</f>
        <v>0</v>
      </c>
      <c r="HI31" s="318">
        <f>VLOOKUP($B31,'Sintesi (CFI-TS)'!$C$30:$AE$57,25,FALSE)</f>
        <v>0</v>
      </c>
      <c r="HJ31" s="318">
        <f>VLOOKUP($B31,'Sintesi (CFI-TS)'!$C$30:$AE$57,25,FALSE)</f>
        <v>0</v>
      </c>
      <c r="HK31" s="318">
        <f>VLOOKUP($B31,'Sintesi (CFI-TS)'!$C$30:$AE$57,25,FALSE)</f>
        <v>0</v>
      </c>
      <c r="HL31" s="318">
        <f>VLOOKUP($B31,'Sintesi (CFI-TS)'!$C$30:$AE$57,25,FALSE)</f>
        <v>0</v>
      </c>
      <c r="HM31" s="318">
        <f>VLOOKUP($B31,'Sintesi (CFI-TS)'!$C$30:$AE$57,25,FALSE)</f>
        <v>0</v>
      </c>
      <c r="HN31" s="318">
        <f>VLOOKUP($B31,'Sintesi (CFI-TS)'!$C$30:$AE$57,25,FALSE)</f>
        <v>0</v>
      </c>
      <c r="HO31" s="318">
        <f>VLOOKUP($B31,'Sintesi (CFI-TS)'!$C$30:$AE$57,25,FALSE)</f>
        <v>0</v>
      </c>
      <c r="HP31" s="318"/>
      <c r="HQ31" s="318"/>
      <c r="HR31" s="318"/>
      <c r="HS31" s="319">
        <v>0</v>
      </c>
      <c r="HT31" s="319">
        <v>0</v>
      </c>
      <c r="HU31" s="319">
        <v>0</v>
      </c>
      <c r="HV31" s="319">
        <v>0</v>
      </c>
      <c r="HW31" s="319">
        <v>0</v>
      </c>
      <c r="HX31" s="319">
        <v>0</v>
      </c>
      <c r="HY31" s="319">
        <v>0</v>
      </c>
      <c r="HZ31" s="319">
        <v>0</v>
      </c>
      <c r="IA31" s="319">
        <v>0</v>
      </c>
      <c r="IB31" s="319">
        <v>0</v>
      </c>
      <c r="IC31" s="319">
        <v>0</v>
      </c>
      <c r="ID31" s="319">
        <v>0</v>
      </c>
      <c r="IE31" s="319">
        <v>0</v>
      </c>
      <c r="IF31" s="319">
        <v>0</v>
      </c>
      <c r="IG31" s="319">
        <v>0</v>
      </c>
      <c r="IH31" s="319">
        <v>0</v>
      </c>
      <c r="II31" s="319">
        <v>0</v>
      </c>
      <c r="IJ31" s="319">
        <v>0</v>
      </c>
      <c r="IK31" s="319">
        <v>0</v>
      </c>
      <c r="IL31" s="319">
        <v>0</v>
      </c>
      <c r="IM31" s="319">
        <v>0</v>
      </c>
      <c r="IN31" s="319">
        <v>0</v>
      </c>
      <c r="IO31" s="319">
        <v>0</v>
      </c>
      <c r="IP31" s="319">
        <v>0</v>
      </c>
      <c r="IQ31" s="319">
        <v>0</v>
      </c>
      <c r="IR31" s="319">
        <v>0</v>
      </c>
      <c r="IS31" s="319">
        <v>0</v>
      </c>
      <c r="IT31" s="319">
        <v>0</v>
      </c>
      <c r="IU31" s="319">
        <v>0</v>
      </c>
      <c r="IV31" s="319">
        <v>0</v>
      </c>
      <c r="IW31" s="319">
        <v>0</v>
      </c>
      <c r="IX31" s="319">
        <v>0</v>
      </c>
      <c r="IY31" s="319">
        <v>0</v>
      </c>
      <c r="IZ31" s="319">
        <v>0</v>
      </c>
      <c r="JA31" s="319">
        <v>0</v>
      </c>
      <c r="JB31" s="319">
        <v>0</v>
      </c>
      <c r="JC31" s="319">
        <v>0</v>
      </c>
      <c r="JD31" s="319">
        <v>0</v>
      </c>
      <c r="JE31" s="319">
        <v>0</v>
      </c>
      <c r="JF31" s="319">
        <v>0</v>
      </c>
      <c r="JG31" s="319">
        <v>0</v>
      </c>
      <c r="JH31" s="319">
        <v>0</v>
      </c>
      <c r="JI31" s="319">
        <v>0</v>
      </c>
      <c r="JJ31" s="319">
        <v>0</v>
      </c>
      <c r="JK31" s="319">
        <v>0</v>
      </c>
      <c r="JL31" s="319">
        <v>0</v>
      </c>
      <c r="JM31" s="319">
        <v>0</v>
      </c>
      <c r="JN31" s="319">
        <v>0</v>
      </c>
      <c r="JO31" s="319">
        <v>0</v>
      </c>
      <c r="JP31" s="319">
        <v>0</v>
      </c>
      <c r="JQ31" s="319">
        <v>0</v>
      </c>
      <c r="JR31" s="319">
        <v>0</v>
      </c>
      <c r="JS31" s="319">
        <v>0</v>
      </c>
      <c r="JT31" s="319">
        <v>0</v>
      </c>
      <c r="JU31" s="319">
        <v>0</v>
      </c>
      <c r="JV31" s="319">
        <v>0</v>
      </c>
      <c r="JW31" s="319">
        <v>0</v>
      </c>
      <c r="JX31" s="319">
        <v>0</v>
      </c>
      <c r="JY31" s="319">
        <v>0</v>
      </c>
      <c r="JZ31" s="319">
        <v>0</v>
      </c>
      <c r="KA31" s="319">
        <v>0</v>
      </c>
      <c r="KB31" s="319">
        <v>0</v>
      </c>
      <c r="KC31" s="319">
        <v>0</v>
      </c>
      <c r="KD31" s="319">
        <v>0</v>
      </c>
      <c r="KE31" s="319">
        <v>0</v>
      </c>
      <c r="KF31" s="319">
        <v>0</v>
      </c>
      <c r="KG31" s="319">
        <v>0</v>
      </c>
      <c r="KH31" s="319">
        <v>0</v>
      </c>
      <c r="KI31" s="319">
        <v>0</v>
      </c>
      <c r="KJ31" s="319">
        <v>0</v>
      </c>
      <c r="KK31" s="319">
        <v>0</v>
      </c>
      <c r="KL31" s="319">
        <v>0</v>
      </c>
      <c r="KM31" s="319">
        <f>VLOOKUP($B31,'Sintesi (CFI-TS)'!$C$30:$AE$57,27,FALSE)</f>
        <v>0</v>
      </c>
      <c r="KN31" s="319">
        <f>VLOOKUP($B31,'Sintesi (CFI-TS)'!$C$30:$AE$57,27,FALSE)</f>
        <v>0</v>
      </c>
      <c r="KO31" s="319">
        <f>VLOOKUP($B31,'Sintesi (CFI-TS)'!$C$30:$AE$57,27,FALSE)</f>
        <v>0</v>
      </c>
      <c r="KP31" s="319">
        <f>VLOOKUP($B31,'Sintesi (CFI-TS)'!$C$30:$AE$57,27,FALSE)</f>
        <v>0</v>
      </c>
      <c r="KQ31" s="319">
        <f>VLOOKUP($B31,'Sintesi (CFI-TS)'!$C$30:$AE$57,27,FALSE)</f>
        <v>0</v>
      </c>
      <c r="KR31" s="319">
        <f>VLOOKUP($B31,'Sintesi (CFI-TS)'!$C$30:$AE$57,27,FALSE)</f>
        <v>0</v>
      </c>
      <c r="KS31" s="319">
        <f>VLOOKUP($B31,'Sintesi (CFI-TS)'!$C$30:$AE$57,27,FALSE)</f>
        <v>0</v>
      </c>
      <c r="KT31" s="319">
        <f>VLOOKUP($B31,'Sintesi (CFI-TS)'!$C$30:$AE$57,27,FALSE)</f>
        <v>0</v>
      </c>
      <c r="KU31" s="319">
        <f>VLOOKUP($B31,'Sintesi (CFI-TS)'!$C$30:$AE$57,27,FALSE)</f>
        <v>0</v>
      </c>
      <c r="KV31" s="319">
        <f>VLOOKUP($B31,'Sintesi (CFI-TS)'!$C$30:$AE$57,27,FALSE)</f>
        <v>0</v>
      </c>
      <c r="KW31" s="319">
        <f>VLOOKUP($B31,'Sintesi (CFI-TS)'!$C$30:$AE$57,27,FALSE)</f>
        <v>0</v>
      </c>
      <c r="KX31" s="319">
        <f>VLOOKUP($B31,'Sintesi (CFI-TS)'!$C$30:$AE$57,27,FALSE)</f>
        <v>0</v>
      </c>
      <c r="KY31" s="319">
        <f>VLOOKUP($B31,'Sintesi (CFI-TS)'!$C$30:$AE$57,27,FALSE)</f>
        <v>0</v>
      </c>
      <c r="KZ31" s="319">
        <f>VLOOKUP($B31,'Sintesi (CFI-TS)'!$C$30:$AE$57,27,FALSE)</f>
        <v>0</v>
      </c>
      <c r="LA31" s="319">
        <f>VLOOKUP($B31,'Sintesi (CFI-TS)'!$C$30:$AE$57,27,FALSE)</f>
        <v>0</v>
      </c>
      <c r="LB31" s="319">
        <f>VLOOKUP($B31,'Sintesi (CFI-TS)'!$C$30:$AE$57,27,FALSE)</f>
        <v>0</v>
      </c>
      <c r="LC31" s="319">
        <f>VLOOKUP($B31,'Sintesi (CFI-TS)'!$C$30:$AE$57,27,FALSE)</f>
        <v>0</v>
      </c>
      <c r="LD31" s="319">
        <f>VLOOKUP($B31,'Sintesi (CFI-TS)'!$C$30:$AE$57,27,FALSE)</f>
        <v>0</v>
      </c>
      <c r="LE31" s="319">
        <f>VLOOKUP($B31,'Sintesi (CFI-TS)'!$C$30:$AE$57,27,FALSE)</f>
        <v>0</v>
      </c>
      <c r="LF31" s="319">
        <f>VLOOKUP($B31,'Sintesi (CFI-TS)'!$C$30:$AE$57,27,FALSE)</f>
        <v>0</v>
      </c>
      <c r="LG31" s="319">
        <f>VLOOKUP($B31,'Sintesi (CFI-TS)'!$C$30:$AE$57,27,FALSE)</f>
        <v>0</v>
      </c>
      <c r="LH31" s="319">
        <f>VLOOKUP($B31,'Sintesi (CFI-TS)'!$C$30:$AE$57,27,FALSE)</f>
        <v>0</v>
      </c>
      <c r="LI31" s="319">
        <f>VLOOKUP($B31,'Sintesi (CFI-TS)'!$C$30:$AE$57,27,FALSE)</f>
        <v>0</v>
      </c>
      <c r="LJ31" s="319">
        <f>VLOOKUP($B31,'Sintesi (CFI-TS)'!$C$30:$AE$57,27,FALSE)</f>
        <v>0</v>
      </c>
      <c r="LK31" s="319">
        <f>VLOOKUP($B31,'Sintesi (CFI-TS)'!$C$30:$AE$57,27,FALSE)</f>
        <v>0</v>
      </c>
      <c r="LL31" s="319">
        <f>VLOOKUP($B31,'Sintesi (CFI-TS)'!$C$30:$AE$57,27,FALSE)</f>
        <v>0</v>
      </c>
      <c r="LM31" s="319">
        <f>VLOOKUP($B31,'Sintesi (CFI-TS)'!$C$30:$AE$57,27,FALSE)</f>
        <v>0</v>
      </c>
      <c r="LN31" s="319">
        <f>VLOOKUP($B31,'Sintesi (CFI-TS)'!$C$30:$AE$57,27,FALSE)</f>
        <v>0</v>
      </c>
      <c r="LO31" s="319">
        <f>VLOOKUP($B31,'Sintesi (CFI-TS)'!$C$30:$AE$57,27,FALSE)</f>
        <v>0</v>
      </c>
      <c r="LP31" s="319">
        <f>VLOOKUP($B31,'Sintesi (CFI-TS)'!$C$30:$AE$57,27,FALSE)</f>
        <v>0</v>
      </c>
      <c r="LQ31" s="319">
        <f>VLOOKUP($B31,'Sintesi (CFI-TS)'!$C$30:$AE$57,27,FALSE)</f>
        <v>0</v>
      </c>
      <c r="LR31" s="319">
        <f>VLOOKUP($B31,'Sintesi (CFI-TS)'!$C$30:$AE$57,27,FALSE)</f>
        <v>0</v>
      </c>
      <c r="LS31" s="319"/>
      <c r="LT31" s="319"/>
      <c r="LU31" s="319"/>
      <c r="LV31" s="320">
        <v>0</v>
      </c>
      <c r="LW31" s="320">
        <v>0</v>
      </c>
      <c r="LX31" s="320">
        <v>0</v>
      </c>
      <c r="LY31" s="320">
        <v>0</v>
      </c>
      <c r="LZ31" s="320">
        <v>0</v>
      </c>
      <c r="MA31" s="320">
        <v>0</v>
      </c>
      <c r="MB31" s="320">
        <v>0</v>
      </c>
      <c r="MC31" s="320">
        <v>0</v>
      </c>
      <c r="MD31" s="320">
        <v>0</v>
      </c>
      <c r="ME31" s="320">
        <v>0</v>
      </c>
      <c r="MF31" s="320">
        <v>0</v>
      </c>
      <c r="MG31" s="320">
        <v>0</v>
      </c>
      <c r="MH31" s="320">
        <v>0</v>
      </c>
      <c r="MI31" s="320">
        <v>0</v>
      </c>
      <c r="MJ31" s="320">
        <v>0</v>
      </c>
      <c r="MK31" s="320">
        <v>0</v>
      </c>
      <c r="ML31" s="320">
        <v>0</v>
      </c>
      <c r="MM31" s="320">
        <v>0</v>
      </c>
      <c r="MN31" s="320">
        <v>0</v>
      </c>
      <c r="MO31" s="320">
        <v>0</v>
      </c>
      <c r="MP31" s="320">
        <v>0</v>
      </c>
      <c r="MQ31" s="320">
        <v>0</v>
      </c>
      <c r="MR31" s="320">
        <v>0</v>
      </c>
      <c r="MS31" s="320">
        <v>0</v>
      </c>
      <c r="MT31" s="320">
        <v>0</v>
      </c>
      <c r="MU31" s="320">
        <v>0</v>
      </c>
      <c r="MV31" s="320">
        <v>0</v>
      </c>
      <c r="MW31" s="320">
        <v>0</v>
      </c>
      <c r="MX31" s="320">
        <v>0</v>
      </c>
      <c r="MY31" s="320">
        <v>0</v>
      </c>
      <c r="MZ31" s="320">
        <v>0</v>
      </c>
      <c r="NA31" s="320">
        <v>0</v>
      </c>
      <c r="NB31" s="320">
        <v>0</v>
      </c>
      <c r="NC31" s="320">
        <v>0</v>
      </c>
      <c r="ND31" s="320">
        <v>0</v>
      </c>
      <c r="NE31" s="320">
        <v>0</v>
      </c>
      <c r="NF31" s="320">
        <v>0</v>
      </c>
      <c r="NG31" s="320">
        <v>0</v>
      </c>
      <c r="NH31" s="320">
        <v>0</v>
      </c>
      <c r="NI31" s="320">
        <v>0</v>
      </c>
      <c r="NJ31" s="320">
        <v>0</v>
      </c>
      <c r="NK31" s="320">
        <v>0</v>
      </c>
      <c r="NL31" s="320">
        <v>0</v>
      </c>
      <c r="NM31" s="320">
        <v>0</v>
      </c>
      <c r="NN31" s="320">
        <v>0</v>
      </c>
      <c r="NO31" s="320">
        <v>0</v>
      </c>
      <c r="NP31" s="320">
        <v>0</v>
      </c>
      <c r="NQ31" s="320">
        <v>0</v>
      </c>
      <c r="NR31" s="320">
        <v>0</v>
      </c>
      <c r="NS31" s="320">
        <v>0</v>
      </c>
      <c r="NT31" s="320">
        <v>0</v>
      </c>
      <c r="NU31" s="320">
        <v>0</v>
      </c>
      <c r="NV31" s="320">
        <v>0</v>
      </c>
      <c r="NW31" s="320">
        <v>0</v>
      </c>
      <c r="NX31" s="320">
        <v>0</v>
      </c>
      <c r="NY31" s="320">
        <v>0</v>
      </c>
      <c r="NZ31" s="320">
        <v>0</v>
      </c>
      <c r="OA31" s="320">
        <v>0</v>
      </c>
      <c r="OB31" s="320">
        <v>0</v>
      </c>
      <c r="OC31" s="320">
        <v>0</v>
      </c>
      <c r="OD31" s="320">
        <v>0</v>
      </c>
      <c r="OE31" s="320">
        <v>0</v>
      </c>
      <c r="OF31" s="320">
        <v>0</v>
      </c>
      <c r="OG31" s="320">
        <v>0</v>
      </c>
      <c r="OH31" s="320">
        <v>0</v>
      </c>
      <c r="OI31" s="320">
        <v>0</v>
      </c>
      <c r="OJ31" s="320">
        <v>0</v>
      </c>
      <c r="OK31" s="320">
        <v>0</v>
      </c>
      <c r="OL31" s="320">
        <v>0</v>
      </c>
      <c r="OM31" s="320">
        <v>0</v>
      </c>
      <c r="ON31" s="320">
        <v>0</v>
      </c>
      <c r="OO31" s="320">
        <v>0</v>
      </c>
      <c r="OP31" s="320">
        <f>VLOOKUP($B31,'Sintesi (CFI-TS)'!$C$30:$AE$57,26,FALSE)</f>
        <v>0</v>
      </c>
      <c r="OQ31" s="320">
        <f>VLOOKUP($B31,'Sintesi (CFI-TS)'!$C$30:$AE$57,26,FALSE)</f>
        <v>0</v>
      </c>
      <c r="OR31" s="320">
        <f>VLOOKUP($B31,'Sintesi (CFI-TS)'!$C$30:$AE$57,26,FALSE)</f>
        <v>0</v>
      </c>
      <c r="OS31" s="320">
        <f>VLOOKUP($B31,'Sintesi (CFI-TS)'!$C$30:$AE$57,26,FALSE)</f>
        <v>0</v>
      </c>
      <c r="OT31" s="320">
        <f>VLOOKUP($B31,'Sintesi (CFI-TS)'!$C$30:$AE$57,26,FALSE)</f>
        <v>0</v>
      </c>
      <c r="OU31" s="320">
        <f>VLOOKUP($B31,'Sintesi (CFI-TS)'!$C$30:$AE$57,26,FALSE)</f>
        <v>0</v>
      </c>
      <c r="OV31" s="320">
        <f>VLOOKUP($B31,'Sintesi (CFI-TS)'!$C$30:$AE$57,26,FALSE)</f>
        <v>0</v>
      </c>
      <c r="OW31" s="320">
        <f>VLOOKUP($B31,'Sintesi (CFI-TS)'!$C$30:$AE$57,26,FALSE)</f>
        <v>0</v>
      </c>
      <c r="OX31" s="320">
        <f>VLOOKUP($B31,'Sintesi (CFI-TS)'!$C$30:$AE$57,26,FALSE)</f>
        <v>0</v>
      </c>
      <c r="OY31" s="320">
        <f>VLOOKUP($B31,'Sintesi (CFI-TS)'!$C$30:$AE$57,26,FALSE)</f>
        <v>0</v>
      </c>
      <c r="OZ31" s="320">
        <f>VLOOKUP($B31,'Sintesi (CFI-TS)'!$C$30:$AE$57,26,FALSE)</f>
        <v>0</v>
      </c>
      <c r="PA31" s="320">
        <f>VLOOKUP($B31,'Sintesi (CFI-TS)'!$C$30:$AE$57,26,FALSE)</f>
        <v>0</v>
      </c>
      <c r="PB31" s="320">
        <f>VLOOKUP($B31,'Sintesi (CFI-TS)'!$C$30:$AE$57,26,FALSE)</f>
        <v>0</v>
      </c>
      <c r="PC31" s="320">
        <f>VLOOKUP($B31,'Sintesi (CFI-TS)'!$C$30:$AE$57,26,FALSE)</f>
        <v>0</v>
      </c>
      <c r="PD31" s="320">
        <f>VLOOKUP($B31,'Sintesi (CFI-TS)'!$C$30:$AE$57,26,FALSE)</f>
        <v>0</v>
      </c>
      <c r="PE31" s="320">
        <f>VLOOKUP($B31,'Sintesi (CFI-TS)'!$C$30:$AE$57,26,FALSE)</f>
        <v>0</v>
      </c>
      <c r="PF31" s="320">
        <f>VLOOKUP($B31,'Sintesi (CFI-TS)'!$C$30:$AE$57,26,FALSE)</f>
        <v>0</v>
      </c>
      <c r="PG31" s="320">
        <f>VLOOKUP($B31,'Sintesi (CFI-TS)'!$C$30:$AE$57,26,FALSE)</f>
        <v>0</v>
      </c>
      <c r="PH31" s="320">
        <f>VLOOKUP($B31,'Sintesi (CFI-TS)'!$C$30:$AE$57,26,FALSE)</f>
        <v>0</v>
      </c>
      <c r="PI31" s="320">
        <f>VLOOKUP($B31,'Sintesi (CFI-TS)'!$C$30:$AE$57,26,FALSE)</f>
        <v>0</v>
      </c>
      <c r="PJ31" s="320">
        <f>VLOOKUP($B31,'Sintesi (CFI-TS)'!$C$30:$AE$57,26,FALSE)</f>
        <v>0</v>
      </c>
      <c r="PK31" s="320">
        <f>VLOOKUP($B31,'Sintesi (CFI-TS)'!$C$30:$AE$57,26,FALSE)</f>
        <v>0</v>
      </c>
      <c r="PL31" s="320">
        <f>VLOOKUP($B31,'Sintesi (CFI-TS)'!$C$30:$AE$57,26,FALSE)</f>
        <v>0</v>
      </c>
      <c r="PM31" s="320">
        <f>VLOOKUP($B31,'Sintesi (CFI-TS)'!$C$30:$AE$57,26,FALSE)</f>
        <v>0</v>
      </c>
      <c r="PN31" s="320">
        <f>VLOOKUP($B31,'Sintesi (CFI-TS)'!$C$30:$AE$57,26,FALSE)</f>
        <v>0</v>
      </c>
      <c r="PO31" s="320">
        <f>VLOOKUP($B31,'Sintesi (CFI-TS)'!$C$30:$AE$57,26,FALSE)</f>
        <v>0</v>
      </c>
      <c r="PP31" s="320">
        <f>VLOOKUP($B31,'Sintesi (CFI-TS)'!$C$30:$AE$57,26,FALSE)</f>
        <v>0</v>
      </c>
      <c r="PQ31" s="320">
        <f>VLOOKUP($B31,'Sintesi (CFI-TS)'!$C$30:$AE$57,26,FALSE)</f>
        <v>0</v>
      </c>
      <c r="PR31" s="320">
        <f>VLOOKUP($B31,'Sintesi (CFI-TS)'!$C$30:$AE$57,26,FALSE)</f>
        <v>0</v>
      </c>
      <c r="PS31" s="320">
        <f>VLOOKUP($B31,'Sintesi (CFI-TS)'!$C$30:$AE$57,26,FALSE)</f>
        <v>0</v>
      </c>
      <c r="PT31" s="320">
        <f>VLOOKUP($B31,'Sintesi (CFI-TS)'!$C$30:$AE$57,26,FALSE)</f>
        <v>0</v>
      </c>
      <c r="PU31" s="320">
        <f>VLOOKUP($B31,'Sintesi (CFI-TS)'!$C$30:$AE$57,26,FALSE)</f>
        <v>0</v>
      </c>
      <c r="PV31" s="320"/>
      <c r="PW31" s="320"/>
      <c r="PX31" s="320"/>
      <c r="PY31" s="321">
        <v>0</v>
      </c>
      <c r="PZ31" s="321">
        <v>0</v>
      </c>
      <c r="QA31" s="321">
        <v>0</v>
      </c>
      <c r="QB31" s="321">
        <v>0</v>
      </c>
      <c r="QC31" s="321">
        <v>0</v>
      </c>
      <c r="QD31" s="321">
        <v>0</v>
      </c>
      <c r="QE31" s="321">
        <v>0</v>
      </c>
      <c r="QF31" s="321">
        <v>0</v>
      </c>
      <c r="QG31" s="321">
        <v>0</v>
      </c>
      <c r="QH31" s="321">
        <v>0</v>
      </c>
      <c r="QI31" s="321">
        <v>0</v>
      </c>
      <c r="QJ31" s="321">
        <v>0</v>
      </c>
      <c r="QK31" s="321">
        <v>0</v>
      </c>
      <c r="QL31" s="321">
        <v>0</v>
      </c>
      <c r="QM31" s="321">
        <v>0</v>
      </c>
      <c r="QN31" s="321">
        <v>0</v>
      </c>
      <c r="QO31" s="321">
        <v>0</v>
      </c>
      <c r="QP31" s="321">
        <v>0</v>
      </c>
      <c r="QQ31" s="321">
        <v>0</v>
      </c>
      <c r="QR31" s="321">
        <v>0</v>
      </c>
      <c r="QS31" s="321">
        <v>0</v>
      </c>
      <c r="QT31" s="321">
        <v>0</v>
      </c>
      <c r="QU31" s="321">
        <v>0</v>
      </c>
      <c r="QV31" s="321">
        <v>0</v>
      </c>
      <c r="QW31" s="321">
        <v>0</v>
      </c>
      <c r="QX31" s="321">
        <v>0</v>
      </c>
      <c r="QY31" s="321">
        <v>0</v>
      </c>
      <c r="QZ31" s="321">
        <v>0</v>
      </c>
      <c r="RA31" s="321">
        <v>0</v>
      </c>
      <c r="RB31" s="321">
        <v>0</v>
      </c>
      <c r="RC31" s="321">
        <v>0</v>
      </c>
      <c r="RD31" s="321">
        <v>0</v>
      </c>
      <c r="RE31" s="321">
        <v>0</v>
      </c>
      <c r="RF31" s="321">
        <v>0</v>
      </c>
      <c r="RG31" s="321">
        <v>0</v>
      </c>
      <c r="RH31" s="321">
        <v>0</v>
      </c>
      <c r="RI31" s="321">
        <v>0</v>
      </c>
      <c r="RJ31" s="321">
        <v>0</v>
      </c>
      <c r="RK31" s="321">
        <v>0</v>
      </c>
      <c r="RL31" s="321">
        <v>0</v>
      </c>
      <c r="RM31" s="321">
        <v>0</v>
      </c>
      <c r="RN31" s="321">
        <v>0</v>
      </c>
      <c r="RO31" s="321">
        <v>0</v>
      </c>
      <c r="RP31" s="321">
        <v>0</v>
      </c>
      <c r="RQ31" s="321">
        <v>0</v>
      </c>
      <c r="RR31" s="321">
        <v>0</v>
      </c>
      <c r="RS31" s="321">
        <v>0</v>
      </c>
      <c r="RT31" s="321">
        <v>0</v>
      </c>
      <c r="RU31" s="321">
        <v>0</v>
      </c>
      <c r="RV31" s="321">
        <v>0</v>
      </c>
      <c r="RW31" s="321">
        <v>0</v>
      </c>
      <c r="RX31" s="321">
        <v>0</v>
      </c>
      <c r="RY31" s="321">
        <v>0</v>
      </c>
      <c r="RZ31" s="321">
        <v>0</v>
      </c>
      <c r="SA31" s="321">
        <v>0</v>
      </c>
      <c r="SB31" s="321">
        <v>0</v>
      </c>
      <c r="SC31" s="321">
        <v>0</v>
      </c>
      <c r="SD31" s="321">
        <v>0</v>
      </c>
      <c r="SE31" s="321">
        <v>0</v>
      </c>
      <c r="SF31" s="321">
        <v>0</v>
      </c>
      <c r="SG31" s="321">
        <v>0</v>
      </c>
      <c r="SH31" s="321">
        <v>0</v>
      </c>
      <c r="SI31" s="321">
        <v>0</v>
      </c>
      <c r="SJ31" s="321">
        <v>0</v>
      </c>
      <c r="SK31" s="321">
        <v>0</v>
      </c>
      <c r="SL31" s="321">
        <v>0</v>
      </c>
      <c r="SM31" s="321">
        <v>0</v>
      </c>
      <c r="SN31" s="321">
        <v>0</v>
      </c>
      <c r="SO31" s="321">
        <v>0</v>
      </c>
      <c r="SP31" s="321">
        <v>0</v>
      </c>
      <c r="SQ31" s="321">
        <v>0</v>
      </c>
      <c r="SR31" s="321">
        <v>0</v>
      </c>
      <c r="SS31" s="321">
        <f>VLOOKUP($B31,'Sintesi (CFI-TS)'!$C$30:$AE$57,28,FALSE)</f>
        <v>0</v>
      </c>
      <c r="ST31" s="321">
        <f>VLOOKUP($B31,'Sintesi (CFI-TS)'!$C$30:$AE$57,28,FALSE)</f>
        <v>0</v>
      </c>
      <c r="SU31" s="321">
        <f>VLOOKUP($B31,'Sintesi (CFI-TS)'!$C$30:$AE$57,28,FALSE)</f>
        <v>0</v>
      </c>
      <c r="SV31" s="321">
        <f>VLOOKUP($B31,'Sintesi (CFI-TS)'!$C$30:$AE$57,28,FALSE)</f>
        <v>0</v>
      </c>
      <c r="SW31" s="321">
        <f>VLOOKUP($B31,'Sintesi (CFI-TS)'!$C$30:$AE$57,28,FALSE)</f>
        <v>0</v>
      </c>
      <c r="SX31" s="321">
        <f>VLOOKUP($B31,'Sintesi (CFI-TS)'!$C$30:$AE$57,28,FALSE)</f>
        <v>0</v>
      </c>
      <c r="SY31" s="321">
        <f>VLOOKUP($B31,'Sintesi (CFI-TS)'!$C$30:$AE$57,28,FALSE)</f>
        <v>0</v>
      </c>
      <c r="SZ31" s="321">
        <f>VLOOKUP($B31,'Sintesi (CFI-TS)'!$C$30:$AE$57,28,FALSE)</f>
        <v>0</v>
      </c>
      <c r="TA31" s="321">
        <f>VLOOKUP($B31,'Sintesi (CFI-TS)'!$C$30:$AE$57,28,FALSE)</f>
        <v>0</v>
      </c>
      <c r="TB31" s="321">
        <f>VLOOKUP($B31,'Sintesi (CFI-TS)'!$C$30:$AE$57,28,FALSE)</f>
        <v>0</v>
      </c>
      <c r="TC31" s="321">
        <f>VLOOKUP($B31,'Sintesi (CFI-TS)'!$C$30:$AE$57,28,FALSE)</f>
        <v>0</v>
      </c>
      <c r="TD31" s="321">
        <f>VLOOKUP($B31,'Sintesi (CFI-TS)'!$C$30:$AE$57,28,FALSE)</f>
        <v>0</v>
      </c>
      <c r="TE31" s="321">
        <f>VLOOKUP($B31,'Sintesi (CFI-TS)'!$C$30:$AE$57,28,FALSE)</f>
        <v>0</v>
      </c>
      <c r="TF31" s="321">
        <f>VLOOKUP($B31,'Sintesi (CFI-TS)'!$C$30:$AE$57,28,FALSE)</f>
        <v>0</v>
      </c>
      <c r="TG31" s="321">
        <f>VLOOKUP($B31,'Sintesi (CFI-TS)'!$C$30:$AE$57,28,FALSE)</f>
        <v>0</v>
      </c>
      <c r="TH31" s="321">
        <f>VLOOKUP($B31,'Sintesi (CFI-TS)'!$C$30:$AE$57,28,FALSE)</f>
        <v>0</v>
      </c>
      <c r="TI31" s="321">
        <f>VLOOKUP($B31,'Sintesi (CFI-TS)'!$C$30:$AE$57,28,FALSE)</f>
        <v>0</v>
      </c>
      <c r="TJ31" s="321">
        <f>VLOOKUP($B31,'Sintesi (CFI-TS)'!$C$30:$AE$57,28,FALSE)</f>
        <v>0</v>
      </c>
      <c r="TK31" s="321">
        <f>VLOOKUP($B31,'Sintesi (CFI-TS)'!$C$30:$AE$57,28,FALSE)</f>
        <v>0</v>
      </c>
      <c r="TL31" s="321">
        <f>VLOOKUP($B31,'Sintesi (CFI-TS)'!$C$30:$AE$57,28,FALSE)</f>
        <v>0</v>
      </c>
      <c r="TM31" s="321">
        <f>VLOOKUP($B31,'Sintesi (CFI-TS)'!$C$30:$AE$57,28,FALSE)</f>
        <v>0</v>
      </c>
      <c r="TN31" s="321">
        <f>VLOOKUP($B31,'Sintesi (CFI-TS)'!$C$30:$AE$57,28,FALSE)</f>
        <v>0</v>
      </c>
      <c r="TO31" s="321">
        <f>VLOOKUP($B31,'Sintesi (CFI-TS)'!$C$30:$AE$57,28,FALSE)</f>
        <v>0</v>
      </c>
      <c r="TP31" s="321">
        <f>VLOOKUP($B31,'Sintesi (CFI-TS)'!$C$30:$AE$57,28,FALSE)</f>
        <v>0</v>
      </c>
      <c r="TQ31" s="321">
        <f>VLOOKUP($B31,'Sintesi (CFI-TS)'!$C$30:$AE$57,28,FALSE)</f>
        <v>0</v>
      </c>
      <c r="TR31" s="321">
        <f>VLOOKUP($B31,'Sintesi (CFI-TS)'!$C$30:$AE$57,28,FALSE)</f>
        <v>0</v>
      </c>
      <c r="TS31" s="321">
        <f>VLOOKUP($B31,'Sintesi (CFI-TS)'!$C$30:$AE$57,28,FALSE)</f>
        <v>0</v>
      </c>
      <c r="TT31" s="321">
        <f>VLOOKUP($B31,'Sintesi (CFI-TS)'!$C$30:$AE$57,28,FALSE)</f>
        <v>0</v>
      </c>
      <c r="TU31" s="321">
        <f>VLOOKUP($B31,'Sintesi (CFI-TS)'!$C$30:$AE$57,28,FALSE)</f>
        <v>0</v>
      </c>
      <c r="TV31" s="321">
        <f>VLOOKUP($B31,'Sintesi (CFI-TS)'!$C$30:$AE$57,28,FALSE)</f>
        <v>0</v>
      </c>
      <c r="TW31" s="321">
        <f>VLOOKUP($B31,'Sintesi (CFI-TS)'!$C$30:$AE$57,28,FALSE)</f>
        <v>0</v>
      </c>
      <c r="TX31" s="321">
        <f>VLOOKUP($B31,'Sintesi (CFI-TS)'!$C$30:$AE$57,28,FALSE)</f>
        <v>0</v>
      </c>
      <c r="TY31" s="321"/>
      <c r="TZ31" s="321"/>
      <c r="UA31" s="321"/>
      <c r="UB31" s="322">
        <v>0</v>
      </c>
      <c r="UC31" s="322">
        <v>0</v>
      </c>
      <c r="UD31" s="322">
        <v>0</v>
      </c>
      <c r="UE31" s="322">
        <v>0</v>
      </c>
      <c r="UF31" s="322">
        <v>0</v>
      </c>
      <c r="UG31" s="322">
        <v>0</v>
      </c>
      <c r="UH31" s="322">
        <v>0</v>
      </c>
      <c r="UI31" s="322">
        <v>0</v>
      </c>
      <c r="UJ31" s="322">
        <v>0</v>
      </c>
      <c r="UK31" s="322">
        <v>0</v>
      </c>
      <c r="UL31" s="322">
        <v>0</v>
      </c>
      <c r="UM31" s="322">
        <v>0</v>
      </c>
      <c r="UN31" s="322">
        <v>0</v>
      </c>
      <c r="UO31" s="322">
        <v>0</v>
      </c>
      <c r="UP31" s="322">
        <v>0</v>
      </c>
      <c r="UQ31" s="322">
        <v>0</v>
      </c>
      <c r="UR31" s="322">
        <v>0</v>
      </c>
      <c r="US31" s="322">
        <v>0</v>
      </c>
      <c r="UT31" s="322">
        <v>0</v>
      </c>
      <c r="UU31" s="322">
        <v>0</v>
      </c>
      <c r="UV31" s="322">
        <v>0</v>
      </c>
      <c r="UW31" s="322">
        <v>0</v>
      </c>
      <c r="UX31" s="322">
        <v>0</v>
      </c>
      <c r="UY31" s="322">
        <v>0</v>
      </c>
      <c r="UZ31" s="322">
        <v>0</v>
      </c>
      <c r="VA31" s="322">
        <v>0</v>
      </c>
      <c r="VB31" s="322">
        <v>0</v>
      </c>
      <c r="VC31" s="322">
        <v>0</v>
      </c>
      <c r="VD31" s="322">
        <v>0</v>
      </c>
      <c r="VE31" s="322">
        <v>0</v>
      </c>
      <c r="VF31" s="322">
        <v>0</v>
      </c>
      <c r="VG31" s="322">
        <v>0</v>
      </c>
      <c r="VH31" s="322">
        <v>0</v>
      </c>
      <c r="VI31" s="322">
        <v>0</v>
      </c>
      <c r="VJ31" s="322">
        <v>0</v>
      </c>
      <c r="VK31" s="322">
        <v>0</v>
      </c>
      <c r="VL31" s="322">
        <v>0</v>
      </c>
      <c r="VM31" s="322">
        <v>0</v>
      </c>
      <c r="VN31" s="322">
        <v>0</v>
      </c>
      <c r="VO31" s="322">
        <v>0</v>
      </c>
      <c r="VP31" s="322">
        <v>0</v>
      </c>
      <c r="VQ31" s="322">
        <v>0</v>
      </c>
      <c r="VR31" s="322">
        <v>0</v>
      </c>
      <c r="VS31" s="322">
        <v>0</v>
      </c>
      <c r="VT31" s="322">
        <v>0</v>
      </c>
      <c r="VU31" s="322">
        <v>0</v>
      </c>
      <c r="VV31" s="322">
        <v>0</v>
      </c>
      <c r="VW31" s="322">
        <v>0</v>
      </c>
      <c r="VX31" s="322">
        <v>0</v>
      </c>
      <c r="VY31" s="322">
        <v>0</v>
      </c>
      <c r="VZ31" s="322">
        <v>0</v>
      </c>
      <c r="WA31" s="322">
        <v>0</v>
      </c>
      <c r="WB31" s="322">
        <v>0</v>
      </c>
      <c r="WC31" s="322">
        <v>0</v>
      </c>
      <c r="WD31" s="322">
        <v>0</v>
      </c>
      <c r="WE31" s="322">
        <v>0</v>
      </c>
      <c r="WF31" s="322">
        <v>0</v>
      </c>
      <c r="WG31" s="322">
        <v>0</v>
      </c>
      <c r="WH31" s="322">
        <v>0</v>
      </c>
      <c r="WI31" s="322">
        <v>0</v>
      </c>
      <c r="WJ31" s="322">
        <v>0</v>
      </c>
      <c r="WK31" s="322">
        <v>0</v>
      </c>
      <c r="WL31" s="322">
        <v>0</v>
      </c>
      <c r="WM31" s="322">
        <v>0</v>
      </c>
      <c r="WN31" s="322">
        <v>0</v>
      </c>
      <c r="WO31" s="322">
        <v>0</v>
      </c>
      <c r="WP31" s="322">
        <v>0</v>
      </c>
      <c r="WQ31" s="322">
        <v>0</v>
      </c>
      <c r="WR31" s="322">
        <v>0</v>
      </c>
      <c r="WS31" s="322">
        <v>0</v>
      </c>
      <c r="WT31" s="322">
        <v>0</v>
      </c>
      <c r="WU31" s="322">
        <v>0</v>
      </c>
      <c r="WV31" s="322">
        <f>VLOOKUP($B31,'Sintesi (CFI-TS)'!$C$30:$AE$57,29,FALSE)</f>
        <v>0</v>
      </c>
      <c r="WW31" s="322">
        <f>VLOOKUP($B31,'Sintesi (CFI-TS)'!$C$30:$AE$57,29,FALSE)</f>
        <v>0</v>
      </c>
      <c r="WX31" s="322">
        <f>VLOOKUP($B31,'Sintesi (CFI-TS)'!$C$30:$AE$57,29,FALSE)</f>
        <v>0</v>
      </c>
      <c r="WY31" s="322">
        <f>VLOOKUP($B31,'Sintesi (CFI-TS)'!$C$30:$AE$57,29,FALSE)</f>
        <v>0</v>
      </c>
      <c r="WZ31" s="322">
        <f>VLOOKUP($B31,'Sintesi (CFI-TS)'!$C$30:$AE$57,29,FALSE)</f>
        <v>0</v>
      </c>
      <c r="XA31" s="322">
        <f>VLOOKUP($B31,'Sintesi (CFI-TS)'!$C$30:$AE$57,29,FALSE)</f>
        <v>0</v>
      </c>
      <c r="XB31" s="322">
        <f>VLOOKUP($B31,'Sintesi (CFI-TS)'!$C$30:$AE$57,29,FALSE)</f>
        <v>0</v>
      </c>
      <c r="XC31" s="322">
        <f>VLOOKUP($B31,'Sintesi (CFI-TS)'!$C$30:$AE$57,29,FALSE)</f>
        <v>0</v>
      </c>
      <c r="XD31" s="322">
        <f>VLOOKUP($B31,'Sintesi (CFI-TS)'!$C$30:$AE$57,29,FALSE)</f>
        <v>0</v>
      </c>
      <c r="XE31" s="322">
        <f>VLOOKUP($B31,'Sintesi (CFI-TS)'!$C$30:$AE$57,29,FALSE)</f>
        <v>0</v>
      </c>
      <c r="XF31" s="322">
        <f>VLOOKUP($B31,'Sintesi (CFI-TS)'!$C$30:$AE$57,29,FALSE)</f>
        <v>0</v>
      </c>
      <c r="XG31" s="322">
        <f>VLOOKUP($B31,'Sintesi (CFI-TS)'!$C$30:$AE$57,29,FALSE)</f>
        <v>0</v>
      </c>
      <c r="XH31" s="322">
        <f>VLOOKUP($B31,'Sintesi (CFI-TS)'!$C$30:$AE$57,29,FALSE)</f>
        <v>0</v>
      </c>
      <c r="XI31" s="322">
        <f>VLOOKUP($B31,'Sintesi (CFI-TS)'!$C$30:$AE$57,29,FALSE)</f>
        <v>0</v>
      </c>
      <c r="XJ31" s="322">
        <f>VLOOKUP($B31,'Sintesi (CFI-TS)'!$C$30:$AE$57,29,FALSE)</f>
        <v>0</v>
      </c>
      <c r="XK31" s="322">
        <f>VLOOKUP($B31,'Sintesi (CFI-TS)'!$C$30:$AE$57,29,FALSE)</f>
        <v>0</v>
      </c>
      <c r="XL31" s="322">
        <f>VLOOKUP($B31,'Sintesi (CFI-TS)'!$C$30:$AE$57,29,FALSE)</f>
        <v>0</v>
      </c>
      <c r="XM31" s="322">
        <f>VLOOKUP($B31,'Sintesi (CFI-TS)'!$C$30:$AE$57,29,FALSE)</f>
        <v>0</v>
      </c>
      <c r="XN31" s="322">
        <f>VLOOKUP($B31,'Sintesi (CFI-TS)'!$C$30:$AE$57,29,FALSE)</f>
        <v>0</v>
      </c>
      <c r="XO31" s="322">
        <f>VLOOKUP($B31,'Sintesi (CFI-TS)'!$C$30:$AE$57,29,FALSE)</f>
        <v>0</v>
      </c>
      <c r="XP31" s="322">
        <f>VLOOKUP($B31,'Sintesi (CFI-TS)'!$C$30:$AE$57,29,FALSE)</f>
        <v>0</v>
      </c>
      <c r="XQ31" s="322">
        <f>VLOOKUP($B31,'Sintesi (CFI-TS)'!$C$30:$AE$57,29,FALSE)</f>
        <v>0</v>
      </c>
      <c r="XR31" s="322">
        <f>VLOOKUP($B31,'Sintesi (CFI-TS)'!$C$30:$AE$57,29,FALSE)</f>
        <v>0</v>
      </c>
      <c r="XS31" s="322">
        <f>VLOOKUP($B31,'Sintesi (CFI-TS)'!$C$30:$AE$57,29,FALSE)</f>
        <v>0</v>
      </c>
      <c r="XT31" s="322">
        <f>VLOOKUP($B31,'Sintesi (CFI-TS)'!$C$30:$AE$57,29,FALSE)</f>
        <v>0</v>
      </c>
      <c r="XU31" s="322">
        <f>VLOOKUP($B31,'Sintesi (CFI-TS)'!$C$30:$AE$57,29,FALSE)</f>
        <v>0</v>
      </c>
      <c r="XV31" s="322">
        <f>VLOOKUP($B31,'Sintesi (CFI-TS)'!$C$30:$AE$57,29,FALSE)</f>
        <v>0</v>
      </c>
      <c r="XW31" s="322">
        <f>VLOOKUP($B31,'Sintesi (CFI-TS)'!$C$30:$AE$57,29,FALSE)</f>
        <v>0</v>
      </c>
      <c r="XX31" s="322">
        <f>VLOOKUP($B31,'Sintesi (CFI-TS)'!$C$30:$AE$57,29,FALSE)</f>
        <v>0</v>
      </c>
      <c r="XY31" s="322">
        <f>VLOOKUP($B31,'Sintesi (CFI-TS)'!$C$30:$AE$57,29,FALSE)</f>
        <v>0</v>
      </c>
      <c r="XZ31" s="322">
        <f>VLOOKUP($B31,'Sintesi (CFI-TS)'!$C$30:$AE$57,29,FALSE)</f>
        <v>0</v>
      </c>
      <c r="YA31" s="322">
        <f>VLOOKUP($B31,'Sintesi (CFI-TS)'!$C$30:$AE$57,29,FALSE)</f>
        <v>0</v>
      </c>
      <c r="YB31" s="322"/>
      <c r="YC31" s="322"/>
      <c r="YD31" s="322"/>
      <c r="YE31" s="501">
        <v>0</v>
      </c>
      <c r="YF31" s="501">
        <v>0</v>
      </c>
      <c r="YG31" s="501">
        <v>0</v>
      </c>
      <c r="YH31" s="501">
        <v>0</v>
      </c>
      <c r="YI31" s="501">
        <v>0</v>
      </c>
      <c r="YJ31" s="501">
        <v>0</v>
      </c>
      <c r="YK31" s="501">
        <v>0</v>
      </c>
      <c r="YL31" s="501">
        <v>0</v>
      </c>
      <c r="YM31" s="501">
        <v>0</v>
      </c>
      <c r="YN31" s="501">
        <v>0</v>
      </c>
      <c r="YO31" s="501">
        <v>0</v>
      </c>
      <c r="YP31" s="501">
        <v>0</v>
      </c>
      <c r="YQ31" s="501">
        <v>0</v>
      </c>
      <c r="YR31" s="501">
        <v>0</v>
      </c>
      <c r="YS31" s="501">
        <v>0</v>
      </c>
      <c r="YT31" s="501">
        <v>0</v>
      </c>
      <c r="YU31" s="501">
        <v>0</v>
      </c>
      <c r="YV31" s="501">
        <v>0</v>
      </c>
      <c r="YW31" s="501">
        <v>0</v>
      </c>
      <c r="YX31" s="501">
        <v>0</v>
      </c>
      <c r="YY31" s="501">
        <v>0</v>
      </c>
      <c r="YZ31" s="501">
        <v>0</v>
      </c>
      <c r="ZA31" s="501">
        <v>0</v>
      </c>
      <c r="ZB31" s="501">
        <v>0</v>
      </c>
      <c r="ZC31" s="501">
        <v>0</v>
      </c>
      <c r="ZD31" s="501">
        <v>0</v>
      </c>
      <c r="ZE31" s="501">
        <v>0</v>
      </c>
      <c r="ZF31" s="501">
        <v>0</v>
      </c>
      <c r="ZG31" s="501">
        <v>0</v>
      </c>
      <c r="ZH31" s="501">
        <v>0</v>
      </c>
      <c r="ZI31" s="501">
        <v>0</v>
      </c>
      <c r="ZJ31" s="501">
        <v>0</v>
      </c>
      <c r="ZK31" s="501">
        <v>0</v>
      </c>
      <c r="ZL31" s="501">
        <v>0</v>
      </c>
      <c r="ZM31" s="501">
        <v>0</v>
      </c>
      <c r="ZN31" s="501">
        <v>0</v>
      </c>
      <c r="ZO31" s="501">
        <v>0</v>
      </c>
      <c r="ZP31" s="501">
        <v>0</v>
      </c>
      <c r="ZQ31" s="501">
        <v>0</v>
      </c>
      <c r="ZR31" s="501">
        <v>0</v>
      </c>
      <c r="ZS31" s="501">
        <v>0</v>
      </c>
      <c r="ZT31" s="501">
        <v>0</v>
      </c>
      <c r="ZU31" s="501">
        <v>0</v>
      </c>
      <c r="ZV31" s="501">
        <v>0</v>
      </c>
      <c r="ZW31" s="501">
        <v>0</v>
      </c>
      <c r="ZX31" s="501">
        <v>0</v>
      </c>
      <c r="ZY31" s="501">
        <v>0</v>
      </c>
      <c r="ZZ31" s="501">
        <v>0</v>
      </c>
      <c r="AAA31" s="501">
        <v>0</v>
      </c>
      <c r="AAB31" s="501">
        <v>0</v>
      </c>
      <c r="AAC31" s="501">
        <v>0</v>
      </c>
      <c r="AAD31" s="501">
        <v>0</v>
      </c>
      <c r="AAE31" s="501">
        <v>0</v>
      </c>
      <c r="AAF31" s="501">
        <v>0</v>
      </c>
      <c r="AAG31" s="501">
        <v>0</v>
      </c>
      <c r="AAH31" s="501">
        <v>0</v>
      </c>
      <c r="AAI31" s="501">
        <v>0</v>
      </c>
      <c r="AAJ31" s="501">
        <v>0</v>
      </c>
      <c r="AAK31" s="501">
        <v>0</v>
      </c>
      <c r="AAL31" s="501">
        <v>0</v>
      </c>
      <c r="AAM31" s="501">
        <v>0</v>
      </c>
      <c r="AAN31" s="501">
        <v>0</v>
      </c>
      <c r="AAO31" s="501">
        <v>0</v>
      </c>
      <c r="AAP31" s="501">
        <v>0</v>
      </c>
      <c r="AAQ31" s="501">
        <v>0</v>
      </c>
      <c r="AAR31" s="501">
        <v>0</v>
      </c>
      <c r="AAS31" s="501">
        <v>0</v>
      </c>
      <c r="AAT31" s="501">
        <v>0</v>
      </c>
      <c r="AAU31" s="501">
        <v>0</v>
      </c>
      <c r="AAV31" s="501">
        <v>0</v>
      </c>
      <c r="AAW31" s="501">
        <v>0</v>
      </c>
      <c r="AAX31" s="501">
        <v>0</v>
      </c>
      <c r="AAY31" s="501">
        <f>VLOOKUP($B31,'Sintesi (CFI-TS)'!$C$30:$AE$57,22,FALSE)</f>
        <v>0</v>
      </c>
      <c r="AAZ31" s="501">
        <f>VLOOKUP($B31,'Sintesi (CFI-TS)'!$C$30:$AE$57,22,FALSE)</f>
        <v>0</v>
      </c>
      <c r="ABA31" s="501">
        <f>VLOOKUP($B31,'Sintesi (CFI-TS)'!$C$30:$AE$57,22,FALSE)</f>
        <v>0</v>
      </c>
      <c r="ABB31" s="501">
        <f>VLOOKUP($B31,'Sintesi (CFI-TS)'!$C$30:$AE$57,22,FALSE)</f>
        <v>0</v>
      </c>
      <c r="ABC31" s="501">
        <f>VLOOKUP($B31,'Sintesi (CFI-TS)'!$C$30:$AE$57,22,FALSE)</f>
        <v>0</v>
      </c>
      <c r="ABD31" s="501">
        <f>VLOOKUP($B31,'Sintesi (CFI-TS)'!$C$30:$AE$57,22,FALSE)</f>
        <v>0</v>
      </c>
      <c r="ABE31" s="501">
        <f>VLOOKUP($B31,'Sintesi (CFI-TS)'!$C$30:$AE$57,22,FALSE)</f>
        <v>0</v>
      </c>
      <c r="ABF31" s="501">
        <f>VLOOKUP($B31,'Sintesi (CFI-TS)'!$C$30:$AE$57,22,FALSE)</f>
        <v>0</v>
      </c>
      <c r="ABG31" s="501">
        <f>VLOOKUP($B31,'Sintesi (CFI-TS)'!$C$30:$AE$57,22,FALSE)</f>
        <v>0</v>
      </c>
      <c r="ABH31" s="501">
        <f>VLOOKUP($B31,'Sintesi (CFI-TS)'!$C$30:$AE$57,22,FALSE)</f>
        <v>0</v>
      </c>
      <c r="ABI31" s="501">
        <f>VLOOKUP($B31,'Sintesi (CFI-TS)'!$C$30:$AE$57,22,FALSE)</f>
        <v>0</v>
      </c>
      <c r="ABJ31" s="501">
        <f>VLOOKUP($B31,'Sintesi (CFI-TS)'!$C$30:$AE$57,22,FALSE)</f>
        <v>0</v>
      </c>
      <c r="ABK31" s="501">
        <f>VLOOKUP($B31,'Sintesi (CFI-TS)'!$C$30:$AE$57,22,FALSE)</f>
        <v>0</v>
      </c>
      <c r="ABL31" s="501">
        <f>VLOOKUP($B31,'Sintesi (CFI-TS)'!$C$30:$AE$57,22,FALSE)</f>
        <v>0</v>
      </c>
      <c r="ABM31" s="501">
        <f>VLOOKUP($B31,'Sintesi (CFI-TS)'!$C$30:$AE$57,22,FALSE)</f>
        <v>0</v>
      </c>
      <c r="ABN31" s="501">
        <f>VLOOKUP($B31,'Sintesi (CFI-TS)'!$C$30:$AE$57,22,FALSE)</f>
        <v>0</v>
      </c>
      <c r="ABO31" s="501">
        <f>VLOOKUP($B31,'Sintesi (CFI-TS)'!$C$30:$AE$57,22,FALSE)</f>
        <v>0</v>
      </c>
      <c r="ABP31" s="501">
        <f>VLOOKUP($B31,'Sintesi (CFI-TS)'!$C$30:$AE$57,22,FALSE)</f>
        <v>0</v>
      </c>
      <c r="ABQ31" s="501">
        <f>VLOOKUP($B31,'Sintesi (CFI-TS)'!$C$30:$AE$57,22,FALSE)</f>
        <v>0</v>
      </c>
      <c r="ABR31" s="501">
        <f>VLOOKUP($B31,'Sintesi (CFI-TS)'!$C$30:$AE$57,22,FALSE)</f>
        <v>0</v>
      </c>
      <c r="ABS31" s="501">
        <f>VLOOKUP($B31,'Sintesi (CFI-TS)'!$C$30:$AE$57,22,FALSE)</f>
        <v>0</v>
      </c>
      <c r="ABT31" s="501">
        <f>VLOOKUP($B31,'Sintesi (CFI-TS)'!$C$30:$AE$57,22,FALSE)</f>
        <v>0</v>
      </c>
      <c r="ABU31" s="501">
        <f>VLOOKUP($B31,'Sintesi (CFI-TS)'!$C$30:$AE$57,22,FALSE)</f>
        <v>0</v>
      </c>
      <c r="ABV31" s="501">
        <f>VLOOKUP($B31,'Sintesi (CFI-TS)'!$C$30:$AE$57,22,FALSE)</f>
        <v>0</v>
      </c>
      <c r="ABW31" s="501">
        <f>VLOOKUP($B31,'Sintesi (CFI-TS)'!$C$30:$AE$57,22,FALSE)</f>
        <v>0</v>
      </c>
      <c r="ABX31" s="501">
        <f>VLOOKUP($B31,'Sintesi (CFI-TS)'!$C$30:$AE$57,22,FALSE)</f>
        <v>0</v>
      </c>
      <c r="ABY31" s="501">
        <f>VLOOKUP($B31,'Sintesi (CFI-TS)'!$C$30:$AE$57,22,FALSE)</f>
        <v>0</v>
      </c>
      <c r="ABZ31" s="501">
        <f>VLOOKUP($B31,'Sintesi (CFI-TS)'!$C$30:$AE$57,22,FALSE)</f>
        <v>0</v>
      </c>
      <c r="ACA31" s="501">
        <f>VLOOKUP($B31,'Sintesi (CFI-TS)'!$C$30:$AE$57,22,FALSE)</f>
        <v>0</v>
      </c>
      <c r="ACB31" s="501">
        <f>VLOOKUP($B31,'Sintesi (CFI-TS)'!$C$30:$AE$57,22,FALSE)</f>
        <v>0</v>
      </c>
      <c r="ACC31" s="501">
        <f>VLOOKUP($B31,'Sintesi (CFI-TS)'!$C$30:$AE$57,22,FALSE)</f>
        <v>0</v>
      </c>
      <c r="ACD31" s="501">
        <f>VLOOKUP($B31,'Sintesi (CFI-TS)'!$C$30:$AE$57,22,FALSE)</f>
        <v>0</v>
      </c>
      <c r="ACE31" s="501"/>
      <c r="ACF31" s="501"/>
      <c r="ACG31" s="501"/>
      <c r="ACH31" s="86"/>
      <c r="ACI31" s="88">
        <v>0</v>
      </c>
      <c r="ACJ31" s="87"/>
      <c r="ACK31" s="89"/>
      <c r="ACL31" s="177"/>
      <c r="ACM31" s="177"/>
      <c r="ACN31" s="177"/>
      <c r="ACO31" s="177"/>
      <c r="ACP31" s="177"/>
      <c r="ACQ31" s="177"/>
      <c r="ACR31" s="177"/>
      <c r="ACS31" s="80"/>
      <c r="ACT31" s="80"/>
      <c r="ACU31" s="80"/>
      <c r="ACV31" s="80"/>
      <c r="ACW31" s="80"/>
      <c r="ACX31" s="80"/>
      <c r="ACY31" s="80"/>
      <c r="ACZ31" s="80"/>
      <c r="ADA31" s="80"/>
      <c r="ADB31" s="80"/>
      <c r="ADC31" s="80"/>
      <c r="ADD31" s="80"/>
      <c r="ADE31" s="80"/>
      <c r="ADF31" s="80"/>
      <c r="ADG31" s="80"/>
      <c r="ADH31" s="80"/>
      <c r="ADI31" s="80"/>
      <c r="ADJ31" s="80"/>
      <c r="ADK31" s="80"/>
      <c r="ADL31" s="80"/>
      <c r="ADM31" s="80"/>
      <c r="ADN31" s="80"/>
      <c r="ADO31" s="80"/>
      <c r="ADP31" s="80"/>
      <c r="ADQ31" s="80"/>
      <c r="ADR31" s="80"/>
      <c r="ADS31" s="80"/>
      <c r="ADT31" s="80"/>
      <c r="ADU31" s="80"/>
      <c r="ADV31" s="80"/>
      <c r="ADW31" s="80"/>
      <c r="ADX31" s="80"/>
      <c r="ADY31" s="80"/>
      <c r="ADZ31" s="80"/>
      <c r="AEA31" s="80"/>
      <c r="AEB31" s="80"/>
      <c r="AEC31" s="80"/>
      <c r="AED31" s="80"/>
      <c r="AEE31" s="80"/>
      <c r="AEF31" s="80"/>
      <c r="AEG31" s="80"/>
      <c r="AEH31" s="80"/>
      <c r="AEI31" s="80"/>
      <c r="AEJ31" s="80"/>
      <c r="AEK31" s="80"/>
      <c r="AEL31" s="80"/>
      <c r="AEM31" s="80"/>
      <c r="AEN31" s="80"/>
      <c r="AEO31" s="80"/>
      <c r="AEP31" s="80"/>
      <c r="AEQ31" s="80"/>
      <c r="AER31" s="80"/>
      <c r="AES31" s="80"/>
      <c r="AET31" s="80"/>
      <c r="AEU31" s="80"/>
      <c r="AEV31" s="80"/>
      <c r="AEW31" s="80"/>
      <c r="AEX31" s="80"/>
      <c r="AEY31" s="80"/>
      <c r="AEZ31" s="80"/>
      <c r="AFA31" s="80"/>
      <c r="AFB31" s="80"/>
      <c r="AFC31" s="80"/>
      <c r="AFD31" s="80"/>
      <c r="AFE31" s="80"/>
      <c r="AFF31" s="80"/>
      <c r="AFG31" s="80"/>
      <c r="AFH31" s="80"/>
      <c r="AFI31" s="80"/>
      <c r="AFJ31" s="80"/>
      <c r="AFK31" s="80"/>
      <c r="AFL31" s="80"/>
      <c r="AFM31" s="80"/>
      <c r="AFN31" s="80"/>
      <c r="AFO31" s="80"/>
      <c r="AFP31" s="80"/>
      <c r="AFQ31" s="80"/>
      <c r="AFR31" s="80"/>
      <c r="AFS31" s="80"/>
      <c r="AFT31" s="80"/>
      <c r="AFU31" s="80"/>
      <c r="AFV31" s="80"/>
      <c r="AFW31" s="80"/>
      <c r="AFX31" s="80"/>
      <c r="AFY31" s="80"/>
      <c r="AFZ31" s="80"/>
      <c r="AGA31" s="80"/>
      <c r="AGB31" s="80"/>
      <c r="AGC31" s="80"/>
      <c r="AGD31" s="80"/>
      <c r="AGE31" s="80"/>
      <c r="AGF31" s="80"/>
      <c r="AGG31" s="80"/>
      <c r="AGH31" s="80"/>
      <c r="AGI31" s="80"/>
      <c r="AGJ31" s="80"/>
      <c r="AGK31" s="80"/>
      <c r="AGL31" s="80"/>
      <c r="AGM31" s="80"/>
    </row>
    <row r="32" spans="1:871" s="104" customFormat="1">
      <c r="A32" s="74" t="str">
        <f>IF('Sintesi (CA)'!B57&lt;&gt;"",'Sintesi (CA)'!B57,"")</f>
        <v/>
      </c>
      <c r="B32" s="145" t="str">
        <f>IF('Sintesi (CA)'!C57&lt;&gt;"",'Sintesi (CA)'!C57,"")</f>
        <v/>
      </c>
      <c r="C32" s="74" t="str">
        <f>IF('Sintesi (CA)'!N57&lt;&gt;"",'Sintesi (CA)'!N57,"")</f>
        <v/>
      </c>
      <c r="D32" s="75">
        <f>'Sintesi (CFI-TS)'!W56</f>
        <v>0</v>
      </c>
      <c r="E32" s="75">
        <f>'Sintesi (CFI-TS)'!X56</f>
        <v>0</v>
      </c>
      <c r="F32" s="75">
        <f>'Sintesi (CFI-TS)'!Y56</f>
        <v>0</v>
      </c>
      <c r="G32" s="175">
        <v>1</v>
      </c>
      <c r="H32" s="77"/>
      <c r="I32" s="183"/>
      <c r="J32" s="78">
        <f t="shared" si="123"/>
        <v>0</v>
      </c>
      <c r="K32" s="78">
        <v>0</v>
      </c>
      <c r="L32" s="79">
        <f t="shared" si="124"/>
        <v>0</v>
      </c>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318">
        <v>0</v>
      </c>
      <c r="DQ32" s="318">
        <v>0</v>
      </c>
      <c r="DR32" s="318">
        <v>0</v>
      </c>
      <c r="DS32" s="318">
        <v>0</v>
      </c>
      <c r="DT32" s="318">
        <v>0</v>
      </c>
      <c r="DU32" s="318">
        <v>0</v>
      </c>
      <c r="DV32" s="318">
        <v>0</v>
      </c>
      <c r="DW32" s="318">
        <v>0</v>
      </c>
      <c r="DX32" s="318">
        <v>0</v>
      </c>
      <c r="DY32" s="318">
        <v>0</v>
      </c>
      <c r="DZ32" s="318">
        <v>0</v>
      </c>
      <c r="EA32" s="318">
        <v>0</v>
      </c>
      <c r="EB32" s="318">
        <v>0</v>
      </c>
      <c r="EC32" s="318">
        <v>0</v>
      </c>
      <c r="ED32" s="318">
        <v>0</v>
      </c>
      <c r="EE32" s="318">
        <v>0</v>
      </c>
      <c r="EF32" s="318">
        <v>0</v>
      </c>
      <c r="EG32" s="318">
        <v>0</v>
      </c>
      <c r="EH32" s="318">
        <v>0</v>
      </c>
      <c r="EI32" s="318">
        <v>0</v>
      </c>
      <c r="EJ32" s="318">
        <v>0</v>
      </c>
      <c r="EK32" s="318">
        <v>0</v>
      </c>
      <c r="EL32" s="318">
        <v>0</v>
      </c>
      <c r="EM32" s="318">
        <v>0</v>
      </c>
      <c r="EN32" s="318">
        <v>0</v>
      </c>
      <c r="EO32" s="318">
        <v>0</v>
      </c>
      <c r="EP32" s="318">
        <v>0</v>
      </c>
      <c r="EQ32" s="318">
        <v>0</v>
      </c>
      <c r="ER32" s="318">
        <v>0</v>
      </c>
      <c r="ES32" s="318">
        <v>0</v>
      </c>
      <c r="ET32" s="318">
        <v>0</v>
      </c>
      <c r="EU32" s="318">
        <v>0</v>
      </c>
      <c r="EV32" s="318">
        <v>0</v>
      </c>
      <c r="EW32" s="318">
        <v>0</v>
      </c>
      <c r="EX32" s="318">
        <v>0</v>
      </c>
      <c r="EY32" s="318">
        <v>0</v>
      </c>
      <c r="EZ32" s="318">
        <v>0</v>
      </c>
      <c r="FA32" s="318">
        <v>0</v>
      </c>
      <c r="FB32" s="318">
        <v>0</v>
      </c>
      <c r="FC32" s="318">
        <v>0</v>
      </c>
      <c r="FD32" s="318">
        <v>0</v>
      </c>
      <c r="FE32" s="318">
        <v>0</v>
      </c>
      <c r="FF32" s="318">
        <v>0</v>
      </c>
      <c r="FG32" s="318">
        <v>0</v>
      </c>
      <c r="FH32" s="318">
        <v>0</v>
      </c>
      <c r="FI32" s="318">
        <v>0</v>
      </c>
      <c r="FJ32" s="318">
        <v>0</v>
      </c>
      <c r="FK32" s="318">
        <v>0</v>
      </c>
      <c r="FL32" s="318">
        <v>0</v>
      </c>
      <c r="FM32" s="318">
        <v>0</v>
      </c>
      <c r="FN32" s="318">
        <v>0</v>
      </c>
      <c r="FO32" s="318">
        <v>0</v>
      </c>
      <c r="FP32" s="318">
        <v>0</v>
      </c>
      <c r="FQ32" s="318">
        <v>0</v>
      </c>
      <c r="FR32" s="318">
        <v>0</v>
      </c>
      <c r="FS32" s="318">
        <v>0</v>
      </c>
      <c r="FT32" s="318">
        <v>0</v>
      </c>
      <c r="FU32" s="318">
        <v>0</v>
      </c>
      <c r="FV32" s="318">
        <v>0</v>
      </c>
      <c r="FW32" s="318">
        <v>0</v>
      </c>
      <c r="FX32" s="318">
        <v>0</v>
      </c>
      <c r="FY32" s="318">
        <v>0</v>
      </c>
      <c r="FZ32" s="318">
        <v>0</v>
      </c>
      <c r="GA32" s="318">
        <v>0</v>
      </c>
      <c r="GB32" s="318">
        <v>0</v>
      </c>
      <c r="GC32" s="318">
        <v>0</v>
      </c>
      <c r="GD32" s="318">
        <v>0</v>
      </c>
      <c r="GE32" s="318">
        <v>0</v>
      </c>
      <c r="GF32" s="318">
        <v>0</v>
      </c>
      <c r="GG32" s="318">
        <v>0</v>
      </c>
      <c r="GH32" s="318">
        <v>0</v>
      </c>
      <c r="GI32" s="318">
        <v>0</v>
      </c>
      <c r="GJ32" s="318">
        <f>VLOOKUP($B32,'Sintesi (CFI-TS)'!$C$30:$AE$57,25,FALSE)</f>
        <v>0</v>
      </c>
      <c r="GK32" s="318">
        <f>VLOOKUP($B32,'Sintesi (CFI-TS)'!$C$30:$AE$57,25,FALSE)</f>
        <v>0</v>
      </c>
      <c r="GL32" s="318">
        <f>VLOOKUP($B32,'Sintesi (CFI-TS)'!$C$30:$AE$57,25,FALSE)</f>
        <v>0</v>
      </c>
      <c r="GM32" s="318">
        <f>VLOOKUP($B32,'Sintesi (CFI-TS)'!$C$30:$AE$57,25,FALSE)</f>
        <v>0</v>
      </c>
      <c r="GN32" s="318">
        <f>VLOOKUP($B32,'Sintesi (CFI-TS)'!$C$30:$AE$57,25,FALSE)</f>
        <v>0</v>
      </c>
      <c r="GO32" s="318">
        <f>VLOOKUP($B32,'Sintesi (CFI-TS)'!$C$30:$AE$57,25,FALSE)</f>
        <v>0</v>
      </c>
      <c r="GP32" s="318">
        <f>VLOOKUP($B32,'Sintesi (CFI-TS)'!$C$30:$AE$57,25,FALSE)</f>
        <v>0</v>
      </c>
      <c r="GQ32" s="318">
        <f>VLOOKUP($B32,'Sintesi (CFI-TS)'!$C$30:$AE$57,25,FALSE)</f>
        <v>0</v>
      </c>
      <c r="GR32" s="318">
        <f>VLOOKUP($B32,'Sintesi (CFI-TS)'!$C$30:$AE$57,25,FALSE)</f>
        <v>0</v>
      </c>
      <c r="GS32" s="318">
        <f>VLOOKUP($B32,'Sintesi (CFI-TS)'!$C$30:$AE$57,25,FALSE)</f>
        <v>0</v>
      </c>
      <c r="GT32" s="318">
        <f>VLOOKUP($B32,'Sintesi (CFI-TS)'!$C$30:$AE$57,25,FALSE)</f>
        <v>0</v>
      </c>
      <c r="GU32" s="318">
        <f>VLOOKUP($B32,'Sintesi (CFI-TS)'!$C$30:$AE$57,25,FALSE)</f>
        <v>0</v>
      </c>
      <c r="GV32" s="318">
        <f>VLOOKUP($B32,'Sintesi (CFI-TS)'!$C$30:$AE$57,25,FALSE)</f>
        <v>0</v>
      </c>
      <c r="GW32" s="318">
        <f>VLOOKUP($B32,'Sintesi (CFI-TS)'!$C$30:$AE$57,25,FALSE)</f>
        <v>0</v>
      </c>
      <c r="GX32" s="318">
        <f>VLOOKUP($B32,'Sintesi (CFI-TS)'!$C$30:$AE$57,25,FALSE)</f>
        <v>0</v>
      </c>
      <c r="GY32" s="318">
        <f>VLOOKUP($B32,'Sintesi (CFI-TS)'!$C$30:$AE$57,25,FALSE)</f>
        <v>0</v>
      </c>
      <c r="GZ32" s="318">
        <f>VLOOKUP($B32,'Sintesi (CFI-TS)'!$C$30:$AE$57,25,FALSE)</f>
        <v>0</v>
      </c>
      <c r="HA32" s="318">
        <f>VLOOKUP($B32,'Sintesi (CFI-TS)'!$C$30:$AE$57,25,FALSE)</f>
        <v>0</v>
      </c>
      <c r="HB32" s="318">
        <f>VLOOKUP($B32,'Sintesi (CFI-TS)'!$C$30:$AE$57,25,FALSE)</f>
        <v>0</v>
      </c>
      <c r="HC32" s="318">
        <f>VLOOKUP($B32,'Sintesi (CFI-TS)'!$C$30:$AE$57,25,FALSE)</f>
        <v>0</v>
      </c>
      <c r="HD32" s="318">
        <f>VLOOKUP($B32,'Sintesi (CFI-TS)'!$C$30:$AE$57,25,FALSE)</f>
        <v>0</v>
      </c>
      <c r="HE32" s="318">
        <f>VLOOKUP($B32,'Sintesi (CFI-TS)'!$C$30:$AE$57,25,FALSE)</f>
        <v>0</v>
      </c>
      <c r="HF32" s="318">
        <f>VLOOKUP($B32,'Sintesi (CFI-TS)'!$C$30:$AE$57,25,FALSE)</f>
        <v>0</v>
      </c>
      <c r="HG32" s="318">
        <f>VLOOKUP($B32,'Sintesi (CFI-TS)'!$C$30:$AE$57,25,FALSE)</f>
        <v>0</v>
      </c>
      <c r="HH32" s="318">
        <f>VLOOKUP($B32,'Sintesi (CFI-TS)'!$C$30:$AE$57,25,FALSE)</f>
        <v>0</v>
      </c>
      <c r="HI32" s="318">
        <f>VLOOKUP($B32,'Sintesi (CFI-TS)'!$C$30:$AE$57,25,FALSE)</f>
        <v>0</v>
      </c>
      <c r="HJ32" s="318">
        <f>VLOOKUP($B32,'Sintesi (CFI-TS)'!$C$30:$AE$57,25,FALSE)</f>
        <v>0</v>
      </c>
      <c r="HK32" s="318">
        <f>VLOOKUP($B32,'Sintesi (CFI-TS)'!$C$30:$AE$57,25,FALSE)</f>
        <v>0</v>
      </c>
      <c r="HL32" s="318">
        <f>VLOOKUP($B32,'Sintesi (CFI-TS)'!$C$30:$AE$57,25,FALSE)</f>
        <v>0</v>
      </c>
      <c r="HM32" s="318">
        <f>VLOOKUP($B32,'Sintesi (CFI-TS)'!$C$30:$AE$57,25,FALSE)</f>
        <v>0</v>
      </c>
      <c r="HN32" s="318">
        <f>VLOOKUP($B32,'Sintesi (CFI-TS)'!$C$30:$AE$57,25,FALSE)</f>
        <v>0</v>
      </c>
      <c r="HO32" s="318">
        <f>VLOOKUP($B32,'Sintesi (CFI-TS)'!$C$30:$AE$57,25,FALSE)</f>
        <v>0</v>
      </c>
      <c r="HP32" s="318"/>
      <c r="HQ32" s="318"/>
      <c r="HR32" s="318"/>
      <c r="HS32" s="319">
        <v>0</v>
      </c>
      <c r="HT32" s="319">
        <v>0</v>
      </c>
      <c r="HU32" s="319">
        <v>0</v>
      </c>
      <c r="HV32" s="319">
        <v>0</v>
      </c>
      <c r="HW32" s="319">
        <v>0</v>
      </c>
      <c r="HX32" s="319">
        <v>0</v>
      </c>
      <c r="HY32" s="319">
        <v>0</v>
      </c>
      <c r="HZ32" s="319">
        <v>0</v>
      </c>
      <c r="IA32" s="319">
        <v>0</v>
      </c>
      <c r="IB32" s="319">
        <v>0</v>
      </c>
      <c r="IC32" s="319">
        <v>0</v>
      </c>
      <c r="ID32" s="319">
        <v>0</v>
      </c>
      <c r="IE32" s="319">
        <v>0</v>
      </c>
      <c r="IF32" s="319">
        <v>0</v>
      </c>
      <c r="IG32" s="319">
        <v>0</v>
      </c>
      <c r="IH32" s="319">
        <v>0</v>
      </c>
      <c r="II32" s="319">
        <v>0</v>
      </c>
      <c r="IJ32" s="319">
        <v>0</v>
      </c>
      <c r="IK32" s="319">
        <v>0</v>
      </c>
      <c r="IL32" s="319">
        <v>0</v>
      </c>
      <c r="IM32" s="319">
        <v>0</v>
      </c>
      <c r="IN32" s="319">
        <v>0</v>
      </c>
      <c r="IO32" s="319">
        <v>0</v>
      </c>
      <c r="IP32" s="319">
        <v>0</v>
      </c>
      <c r="IQ32" s="319">
        <v>0</v>
      </c>
      <c r="IR32" s="319">
        <v>0</v>
      </c>
      <c r="IS32" s="319">
        <v>0</v>
      </c>
      <c r="IT32" s="319">
        <v>0</v>
      </c>
      <c r="IU32" s="319">
        <v>0</v>
      </c>
      <c r="IV32" s="319">
        <v>0</v>
      </c>
      <c r="IW32" s="319">
        <v>0</v>
      </c>
      <c r="IX32" s="319">
        <v>0</v>
      </c>
      <c r="IY32" s="319">
        <v>0</v>
      </c>
      <c r="IZ32" s="319">
        <v>0</v>
      </c>
      <c r="JA32" s="319">
        <v>0</v>
      </c>
      <c r="JB32" s="319">
        <v>0</v>
      </c>
      <c r="JC32" s="319">
        <v>0</v>
      </c>
      <c r="JD32" s="319">
        <v>0</v>
      </c>
      <c r="JE32" s="319">
        <v>0</v>
      </c>
      <c r="JF32" s="319">
        <v>0</v>
      </c>
      <c r="JG32" s="319">
        <v>0</v>
      </c>
      <c r="JH32" s="319">
        <v>0</v>
      </c>
      <c r="JI32" s="319">
        <v>0</v>
      </c>
      <c r="JJ32" s="319">
        <v>0</v>
      </c>
      <c r="JK32" s="319">
        <v>0</v>
      </c>
      <c r="JL32" s="319">
        <v>0</v>
      </c>
      <c r="JM32" s="319">
        <v>0</v>
      </c>
      <c r="JN32" s="319">
        <v>0</v>
      </c>
      <c r="JO32" s="319">
        <v>0</v>
      </c>
      <c r="JP32" s="319">
        <v>0</v>
      </c>
      <c r="JQ32" s="319">
        <v>0</v>
      </c>
      <c r="JR32" s="319">
        <v>0</v>
      </c>
      <c r="JS32" s="319">
        <v>0</v>
      </c>
      <c r="JT32" s="319">
        <v>0</v>
      </c>
      <c r="JU32" s="319">
        <v>0</v>
      </c>
      <c r="JV32" s="319">
        <v>0</v>
      </c>
      <c r="JW32" s="319">
        <v>0</v>
      </c>
      <c r="JX32" s="319">
        <v>0</v>
      </c>
      <c r="JY32" s="319">
        <v>0</v>
      </c>
      <c r="JZ32" s="319">
        <v>0</v>
      </c>
      <c r="KA32" s="319">
        <v>0</v>
      </c>
      <c r="KB32" s="319">
        <v>0</v>
      </c>
      <c r="KC32" s="319">
        <v>0</v>
      </c>
      <c r="KD32" s="319">
        <v>0</v>
      </c>
      <c r="KE32" s="319">
        <v>0</v>
      </c>
      <c r="KF32" s="319">
        <v>0</v>
      </c>
      <c r="KG32" s="319">
        <v>0</v>
      </c>
      <c r="KH32" s="319">
        <v>0</v>
      </c>
      <c r="KI32" s="319">
        <v>0</v>
      </c>
      <c r="KJ32" s="319">
        <v>0</v>
      </c>
      <c r="KK32" s="319">
        <v>0</v>
      </c>
      <c r="KL32" s="319">
        <v>0</v>
      </c>
      <c r="KM32" s="319">
        <f>VLOOKUP($B32,'Sintesi (CFI-TS)'!$C$30:$AE$57,27,FALSE)</f>
        <v>0</v>
      </c>
      <c r="KN32" s="319">
        <f>VLOOKUP($B32,'Sintesi (CFI-TS)'!$C$30:$AE$57,27,FALSE)</f>
        <v>0</v>
      </c>
      <c r="KO32" s="319">
        <f>VLOOKUP($B32,'Sintesi (CFI-TS)'!$C$30:$AE$57,27,FALSE)</f>
        <v>0</v>
      </c>
      <c r="KP32" s="319">
        <f>VLOOKUP($B32,'Sintesi (CFI-TS)'!$C$30:$AE$57,27,FALSE)</f>
        <v>0</v>
      </c>
      <c r="KQ32" s="319">
        <f>VLOOKUP($B32,'Sintesi (CFI-TS)'!$C$30:$AE$57,27,FALSE)</f>
        <v>0</v>
      </c>
      <c r="KR32" s="319">
        <f>VLOOKUP($B32,'Sintesi (CFI-TS)'!$C$30:$AE$57,27,FALSE)</f>
        <v>0</v>
      </c>
      <c r="KS32" s="319">
        <f>VLOOKUP($B32,'Sintesi (CFI-TS)'!$C$30:$AE$57,27,FALSE)</f>
        <v>0</v>
      </c>
      <c r="KT32" s="319">
        <f>VLOOKUP($B32,'Sintesi (CFI-TS)'!$C$30:$AE$57,27,FALSE)</f>
        <v>0</v>
      </c>
      <c r="KU32" s="319">
        <f>VLOOKUP($B32,'Sintesi (CFI-TS)'!$C$30:$AE$57,27,FALSE)</f>
        <v>0</v>
      </c>
      <c r="KV32" s="319">
        <f>VLOOKUP($B32,'Sintesi (CFI-TS)'!$C$30:$AE$57,27,FALSE)</f>
        <v>0</v>
      </c>
      <c r="KW32" s="319">
        <f>VLOOKUP($B32,'Sintesi (CFI-TS)'!$C$30:$AE$57,27,FALSE)</f>
        <v>0</v>
      </c>
      <c r="KX32" s="319">
        <f>VLOOKUP($B32,'Sintesi (CFI-TS)'!$C$30:$AE$57,27,FALSE)</f>
        <v>0</v>
      </c>
      <c r="KY32" s="319">
        <f>VLOOKUP($B32,'Sintesi (CFI-TS)'!$C$30:$AE$57,27,FALSE)</f>
        <v>0</v>
      </c>
      <c r="KZ32" s="319">
        <f>VLOOKUP($B32,'Sintesi (CFI-TS)'!$C$30:$AE$57,27,FALSE)</f>
        <v>0</v>
      </c>
      <c r="LA32" s="319">
        <f>VLOOKUP($B32,'Sintesi (CFI-TS)'!$C$30:$AE$57,27,FALSE)</f>
        <v>0</v>
      </c>
      <c r="LB32" s="319">
        <f>VLOOKUP($B32,'Sintesi (CFI-TS)'!$C$30:$AE$57,27,FALSE)</f>
        <v>0</v>
      </c>
      <c r="LC32" s="319">
        <f>VLOOKUP($B32,'Sintesi (CFI-TS)'!$C$30:$AE$57,27,FALSE)</f>
        <v>0</v>
      </c>
      <c r="LD32" s="319">
        <f>VLOOKUP($B32,'Sintesi (CFI-TS)'!$C$30:$AE$57,27,FALSE)</f>
        <v>0</v>
      </c>
      <c r="LE32" s="319">
        <f>VLOOKUP($B32,'Sintesi (CFI-TS)'!$C$30:$AE$57,27,FALSE)</f>
        <v>0</v>
      </c>
      <c r="LF32" s="319">
        <f>VLOOKUP($B32,'Sintesi (CFI-TS)'!$C$30:$AE$57,27,FALSE)</f>
        <v>0</v>
      </c>
      <c r="LG32" s="319">
        <f>VLOOKUP($B32,'Sintesi (CFI-TS)'!$C$30:$AE$57,27,FALSE)</f>
        <v>0</v>
      </c>
      <c r="LH32" s="319">
        <f>VLOOKUP($B32,'Sintesi (CFI-TS)'!$C$30:$AE$57,27,FALSE)</f>
        <v>0</v>
      </c>
      <c r="LI32" s="319">
        <f>VLOOKUP($B32,'Sintesi (CFI-TS)'!$C$30:$AE$57,27,FALSE)</f>
        <v>0</v>
      </c>
      <c r="LJ32" s="319">
        <f>VLOOKUP($B32,'Sintesi (CFI-TS)'!$C$30:$AE$57,27,FALSE)</f>
        <v>0</v>
      </c>
      <c r="LK32" s="319">
        <f>VLOOKUP($B32,'Sintesi (CFI-TS)'!$C$30:$AE$57,27,FALSE)</f>
        <v>0</v>
      </c>
      <c r="LL32" s="319">
        <f>VLOOKUP($B32,'Sintesi (CFI-TS)'!$C$30:$AE$57,27,FALSE)</f>
        <v>0</v>
      </c>
      <c r="LM32" s="319">
        <f>VLOOKUP($B32,'Sintesi (CFI-TS)'!$C$30:$AE$57,27,FALSE)</f>
        <v>0</v>
      </c>
      <c r="LN32" s="319">
        <f>VLOOKUP($B32,'Sintesi (CFI-TS)'!$C$30:$AE$57,27,FALSE)</f>
        <v>0</v>
      </c>
      <c r="LO32" s="319">
        <f>VLOOKUP($B32,'Sintesi (CFI-TS)'!$C$30:$AE$57,27,FALSE)</f>
        <v>0</v>
      </c>
      <c r="LP32" s="319">
        <f>VLOOKUP($B32,'Sintesi (CFI-TS)'!$C$30:$AE$57,27,FALSE)</f>
        <v>0</v>
      </c>
      <c r="LQ32" s="319">
        <f>VLOOKUP($B32,'Sintesi (CFI-TS)'!$C$30:$AE$57,27,FALSE)</f>
        <v>0</v>
      </c>
      <c r="LR32" s="319">
        <f>VLOOKUP($B32,'Sintesi (CFI-TS)'!$C$30:$AE$57,27,FALSE)</f>
        <v>0</v>
      </c>
      <c r="LS32" s="319"/>
      <c r="LT32" s="319"/>
      <c r="LU32" s="319"/>
      <c r="LV32" s="320">
        <v>0</v>
      </c>
      <c r="LW32" s="320">
        <v>0</v>
      </c>
      <c r="LX32" s="320">
        <v>0</v>
      </c>
      <c r="LY32" s="320">
        <v>0</v>
      </c>
      <c r="LZ32" s="320">
        <v>0</v>
      </c>
      <c r="MA32" s="320">
        <v>0</v>
      </c>
      <c r="MB32" s="320">
        <v>0</v>
      </c>
      <c r="MC32" s="320">
        <v>0</v>
      </c>
      <c r="MD32" s="320">
        <v>0</v>
      </c>
      <c r="ME32" s="320">
        <v>0</v>
      </c>
      <c r="MF32" s="320">
        <v>0</v>
      </c>
      <c r="MG32" s="320">
        <v>0</v>
      </c>
      <c r="MH32" s="320">
        <v>0</v>
      </c>
      <c r="MI32" s="320">
        <v>0</v>
      </c>
      <c r="MJ32" s="320">
        <v>0</v>
      </c>
      <c r="MK32" s="320">
        <v>0</v>
      </c>
      <c r="ML32" s="320">
        <v>0</v>
      </c>
      <c r="MM32" s="320">
        <v>0</v>
      </c>
      <c r="MN32" s="320">
        <v>0</v>
      </c>
      <c r="MO32" s="320">
        <v>0</v>
      </c>
      <c r="MP32" s="320">
        <v>0</v>
      </c>
      <c r="MQ32" s="320">
        <v>0</v>
      </c>
      <c r="MR32" s="320">
        <v>0</v>
      </c>
      <c r="MS32" s="320">
        <v>0</v>
      </c>
      <c r="MT32" s="320">
        <v>0</v>
      </c>
      <c r="MU32" s="320">
        <v>0</v>
      </c>
      <c r="MV32" s="320">
        <v>0</v>
      </c>
      <c r="MW32" s="320">
        <v>0</v>
      </c>
      <c r="MX32" s="320">
        <v>0</v>
      </c>
      <c r="MY32" s="320">
        <v>0</v>
      </c>
      <c r="MZ32" s="320">
        <v>0</v>
      </c>
      <c r="NA32" s="320">
        <v>0</v>
      </c>
      <c r="NB32" s="320">
        <v>0</v>
      </c>
      <c r="NC32" s="320">
        <v>0</v>
      </c>
      <c r="ND32" s="320">
        <v>0</v>
      </c>
      <c r="NE32" s="320">
        <v>0</v>
      </c>
      <c r="NF32" s="320">
        <v>0</v>
      </c>
      <c r="NG32" s="320">
        <v>0</v>
      </c>
      <c r="NH32" s="320">
        <v>0</v>
      </c>
      <c r="NI32" s="320">
        <v>0</v>
      </c>
      <c r="NJ32" s="320">
        <v>0</v>
      </c>
      <c r="NK32" s="320">
        <v>0</v>
      </c>
      <c r="NL32" s="320">
        <v>0</v>
      </c>
      <c r="NM32" s="320">
        <v>0</v>
      </c>
      <c r="NN32" s="320">
        <v>0</v>
      </c>
      <c r="NO32" s="320">
        <v>0</v>
      </c>
      <c r="NP32" s="320">
        <v>0</v>
      </c>
      <c r="NQ32" s="320">
        <v>0</v>
      </c>
      <c r="NR32" s="320">
        <v>0</v>
      </c>
      <c r="NS32" s="320">
        <v>0</v>
      </c>
      <c r="NT32" s="320">
        <v>0</v>
      </c>
      <c r="NU32" s="320">
        <v>0</v>
      </c>
      <c r="NV32" s="320">
        <v>0</v>
      </c>
      <c r="NW32" s="320">
        <v>0</v>
      </c>
      <c r="NX32" s="320">
        <v>0</v>
      </c>
      <c r="NY32" s="320">
        <v>0</v>
      </c>
      <c r="NZ32" s="320">
        <v>0</v>
      </c>
      <c r="OA32" s="320">
        <v>0</v>
      </c>
      <c r="OB32" s="320">
        <v>0</v>
      </c>
      <c r="OC32" s="320">
        <v>0</v>
      </c>
      <c r="OD32" s="320">
        <v>0</v>
      </c>
      <c r="OE32" s="320">
        <v>0</v>
      </c>
      <c r="OF32" s="320">
        <v>0</v>
      </c>
      <c r="OG32" s="320">
        <v>0</v>
      </c>
      <c r="OH32" s="320">
        <v>0</v>
      </c>
      <c r="OI32" s="320">
        <v>0</v>
      </c>
      <c r="OJ32" s="320">
        <v>0</v>
      </c>
      <c r="OK32" s="320">
        <v>0</v>
      </c>
      <c r="OL32" s="320">
        <v>0</v>
      </c>
      <c r="OM32" s="320">
        <v>0</v>
      </c>
      <c r="ON32" s="320">
        <v>0</v>
      </c>
      <c r="OO32" s="320">
        <v>0</v>
      </c>
      <c r="OP32" s="320">
        <f>VLOOKUP($B32,'Sintesi (CFI-TS)'!$C$30:$AE$57,26,FALSE)</f>
        <v>0</v>
      </c>
      <c r="OQ32" s="320">
        <f>VLOOKUP($B32,'Sintesi (CFI-TS)'!$C$30:$AE$57,26,FALSE)</f>
        <v>0</v>
      </c>
      <c r="OR32" s="320">
        <f>VLOOKUP($B32,'Sintesi (CFI-TS)'!$C$30:$AE$57,26,FALSE)</f>
        <v>0</v>
      </c>
      <c r="OS32" s="320">
        <f>VLOOKUP($B32,'Sintesi (CFI-TS)'!$C$30:$AE$57,26,FALSE)</f>
        <v>0</v>
      </c>
      <c r="OT32" s="320">
        <f>VLOOKUP($B32,'Sintesi (CFI-TS)'!$C$30:$AE$57,26,FALSE)</f>
        <v>0</v>
      </c>
      <c r="OU32" s="320">
        <f>VLOOKUP($B32,'Sintesi (CFI-TS)'!$C$30:$AE$57,26,FALSE)</f>
        <v>0</v>
      </c>
      <c r="OV32" s="320">
        <f>VLOOKUP($B32,'Sintesi (CFI-TS)'!$C$30:$AE$57,26,FALSE)</f>
        <v>0</v>
      </c>
      <c r="OW32" s="320">
        <f>VLOOKUP($B32,'Sintesi (CFI-TS)'!$C$30:$AE$57,26,FALSE)</f>
        <v>0</v>
      </c>
      <c r="OX32" s="320">
        <f>VLOOKUP($B32,'Sintesi (CFI-TS)'!$C$30:$AE$57,26,FALSE)</f>
        <v>0</v>
      </c>
      <c r="OY32" s="320">
        <f>VLOOKUP($B32,'Sintesi (CFI-TS)'!$C$30:$AE$57,26,FALSE)</f>
        <v>0</v>
      </c>
      <c r="OZ32" s="320">
        <f>VLOOKUP($B32,'Sintesi (CFI-TS)'!$C$30:$AE$57,26,FALSE)</f>
        <v>0</v>
      </c>
      <c r="PA32" s="320">
        <f>VLOOKUP($B32,'Sintesi (CFI-TS)'!$C$30:$AE$57,26,FALSE)</f>
        <v>0</v>
      </c>
      <c r="PB32" s="320">
        <f>VLOOKUP($B32,'Sintesi (CFI-TS)'!$C$30:$AE$57,26,FALSE)</f>
        <v>0</v>
      </c>
      <c r="PC32" s="320">
        <f>VLOOKUP($B32,'Sintesi (CFI-TS)'!$C$30:$AE$57,26,FALSE)</f>
        <v>0</v>
      </c>
      <c r="PD32" s="320">
        <f>VLOOKUP($B32,'Sintesi (CFI-TS)'!$C$30:$AE$57,26,FALSE)</f>
        <v>0</v>
      </c>
      <c r="PE32" s="320">
        <f>VLOOKUP($B32,'Sintesi (CFI-TS)'!$C$30:$AE$57,26,FALSE)</f>
        <v>0</v>
      </c>
      <c r="PF32" s="320">
        <f>VLOOKUP($B32,'Sintesi (CFI-TS)'!$C$30:$AE$57,26,FALSE)</f>
        <v>0</v>
      </c>
      <c r="PG32" s="320">
        <f>VLOOKUP($B32,'Sintesi (CFI-TS)'!$C$30:$AE$57,26,FALSE)</f>
        <v>0</v>
      </c>
      <c r="PH32" s="320">
        <f>VLOOKUP($B32,'Sintesi (CFI-TS)'!$C$30:$AE$57,26,FALSE)</f>
        <v>0</v>
      </c>
      <c r="PI32" s="320">
        <f>VLOOKUP($B32,'Sintesi (CFI-TS)'!$C$30:$AE$57,26,FALSE)</f>
        <v>0</v>
      </c>
      <c r="PJ32" s="320">
        <f>VLOOKUP($B32,'Sintesi (CFI-TS)'!$C$30:$AE$57,26,FALSE)</f>
        <v>0</v>
      </c>
      <c r="PK32" s="320">
        <f>VLOOKUP($B32,'Sintesi (CFI-TS)'!$C$30:$AE$57,26,FALSE)</f>
        <v>0</v>
      </c>
      <c r="PL32" s="320">
        <f>VLOOKUP($B32,'Sintesi (CFI-TS)'!$C$30:$AE$57,26,FALSE)</f>
        <v>0</v>
      </c>
      <c r="PM32" s="320">
        <f>VLOOKUP($B32,'Sintesi (CFI-TS)'!$C$30:$AE$57,26,FALSE)</f>
        <v>0</v>
      </c>
      <c r="PN32" s="320">
        <f>VLOOKUP($B32,'Sintesi (CFI-TS)'!$C$30:$AE$57,26,FALSE)</f>
        <v>0</v>
      </c>
      <c r="PO32" s="320">
        <f>VLOOKUP($B32,'Sintesi (CFI-TS)'!$C$30:$AE$57,26,FALSE)</f>
        <v>0</v>
      </c>
      <c r="PP32" s="320">
        <f>VLOOKUP($B32,'Sintesi (CFI-TS)'!$C$30:$AE$57,26,FALSE)</f>
        <v>0</v>
      </c>
      <c r="PQ32" s="320">
        <f>VLOOKUP($B32,'Sintesi (CFI-TS)'!$C$30:$AE$57,26,FALSE)</f>
        <v>0</v>
      </c>
      <c r="PR32" s="320">
        <f>VLOOKUP($B32,'Sintesi (CFI-TS)'!$C$30:$AE$57,26,FALSE)</f>
        <v>0</v>
      </c>
      <c r="PS32" s="320">
        <f>VLOOKUP($B32,'Sintesi (CFI-TS)'!$C$30:$AE$57,26,FALSE)</f>
        <v>0</v>
      </c>
      <c r="PT32" s="320">
        <f>VLOOKUP($B32,'Sintesi (CFI-TS)'!$C$30:$AE$57,26,FALSE)</f>
        <v>0</v>
      </c>
      <c r="PU32" s="320">
        <f>VLOOKUP($B32,'Sintesi (CFI-TS)'!$C$30:$AE$57,26,FALSE)</f>
        <v>0</v>
      </c>
      <c r="PV32" s="320"/>
      <c r="PW32" s="320"/>
      <c r="PX32" s="320"/>
      <c r="PY32" s="321">
        <v>0</v>
      </c>
      <c r="PZ32" s="321">
        <v>0</v>
      </c>
      <c r="QA32" s="321">
        <v>0</v>
      </c>
      <c r="QB32" s="321">
        <v>0</v>
      </c>
      <c r="QC32" s="321">
        <v>0</v>
      </c>
      <c r="QD32" s="321">
        <v>0</v>
      </c>
      <c r="QE32" s="321">
        <v>0</v>
      </c>
      <c r="QF32" s="321">
        <v>0</v>
      </c>
      <c r="QG32" s="321">
        <v>0</v>
      </c>
      <c r="QH32" s="321">
        <v>0</v>
      </c>
      <c r="QI32" s="321">
        <v>0</v>
      </c>
      <c r="QJ32" s="321">
        <v>0</v>
      </c>
      <c r="QK32" s="321">
        <v>0</v>
      </c>
      <c r="QL32" s="321">
        <v>0</v>
      </c>
      <c r="QM32" s="321">
        <v>0</v>
      </c>
      <c r="QN32" s="321">
        <v>0</v>
      </c>
      <c r="QO32" s="321">
        <v>0</v>
      </c>
      <c r="QP32" s="321">
        <v>0</v>
      </c>
      <c r="QQ32" s="321">
        <v>0</v>
      </c>
      <c r="QR32" s="321">
        <v>0</v>
      </c>
      <c r="QS32" s="321">
        <v>0</v>
      </c>
      <c r="QT32" s="321">
        <v>0</v>
      </c>
      <c r="QU32" s="321">
        <v>0</v>
      </c>
      <c r="QV32" s="321">
        <v>0</v>
      </c>
      <c r="QW32" s="321">
        <v>0</v>
      </c>
      <c r="QX32" s="321">
        <v>0</v>
      </c>
      <c r="QY32" s="321">
        <v>0</v>
      </c>
      <c r="QZ32" s="321">
        <v>0</v>
      </c>
      <c r="RA32" s="321">
        <v>0</v>
      </c>
      <c r="RB32" s="321">
        <v>0</v>
      </c>
      <c r="RC32" s="321">
        <v>0</v>
      </c>
      <c r="RD32" s="321">
        <v>0</v>
      </c>
      <c r="RE32" s="321">
        <v>0</v>
      </c>
      <c r="RF32" s="321">
        <v>0</v>
      </c>
      <c r="RG32" s="321">
        <v>0</v>
      </c>
      <c r="RH32" s="321">
        <v>0</v>
      </c>
      <c r="RI32" s="321">
        <v>0</v>
      </c>
      <c r="RJ32" s="321">
        <v>0</v>
      </c>
      <c r="RK32" s="321">
        <v>0</v>
      </c>
      <c r="RL32" s="321">
        <v>0</v>
      </c>
      <c r="RM32" s="321">
        <v>0</v>
      </c>
      <c r="RN32" s="321">
        <v>0</v>
      </c>
      <c r="RO32" s="321">
        <v>0</v>
      </c>
      <c r="RP32" s="321">
        <v>0</v>
      </c>
      <c r="RQ32" s="321">
        <v>0</v>
      </c>
      <c r="RR32" s="321">
        <v>0</v>
      </c>
      <c r="RS32" s="321">
        <v>0</v>
      </c>
      <c r="RT32" s="321">
        <v>0</v>
      </c>
      <c r="RU32" s="321">
        <v>0</v>
      </c>
      <c r="RV32" s="321">
        <v>0</v>
      </c>
      <c r="RW32" s="321">
        <v>0</v>
      </c>
      <c r="RX32" s="321">
        <v>0</v>
      </c>
      <c r="RY32" s="321">
        <v>0</v>
      </c>
      <c r="RZ32" s="321">
        <v>0</v>
      </c>
      <c r="SA32" s="321">
        <v>0</v>
      </c>
      <c r="SB32" s="321">
        <v>0</v>
      </c>
      <c r="SC32" s="321">
        <v>0</v>
      </c>
      <c r="SD32" s="321">
        <v>0</v>
      </c>
      <c r="SE32" s="321">
        <v>0</v>
      </c>
      <c r="SF32" s="321">
        <v>0</v>
      </c>
      <c r="SG32" s="321">
        <v>0</v>
      </c>
      <c r="SH32" s="321">
        <v>0</v>
      </c>
      <c r="SI32" s="321">
        <v>0</v>
      </c>
      <c r="SJ32" s="321">
        <v>0</v>
      </c>
      <c r="SK32" s="321">
        <v>0</v>
      </c>
      <c r="SL32" s="321">
        <v>0</v>
      </c>
      <c r="SM32" s="321">
        <v>0</v>
      </c>
      <c r="SN32" s="321">
        <v>0</v>
      </c>
      <c r="SO32" s="321">
        <v>0</v>
      </c>
      <c r="SP32" s="321">
        <v>0</v>
      </c>
      <c r="SQ32" s="321">
        <v>0</v>
      </c>
      <c r="SR32" s="321">
        <v>0</v>
      </c>
      <c r="SS32" s="321">
        <f>VLOOKUP($B32,'Sintesi (CFI-TS)'!$C$30:$AE$57,28,FALSE)</f>
        <v>0</v>
      </c>
      <c r="ST32" s="321">
        <f>VLOOKUP($B32,'Sintesi (CFI-TS)'!$C$30:$AE$57,28,FALSE)</f>
        <v>0</v>
      </c>
      <c r="SU32" s="321">
        <f>VLOOKUP($B32,'Sintesi (CFI-TS)'!$C$30:$AE$57,28,FALSE)</f>
        <v>0</v>
      </c>
      <c r="SV32" s="321">
        <f>VLOOKUP($B32,'Sintesi (CFI-TS)'!$C$30:$AE$57,28,FALSE)</f>
        <v>0</v>
      </c>
      <c r="SW32" s="321">
        <f>VLOOKUP($B32,'Sintesi (CFI-TS)'!$C$30:$AE$57,28,FALSE)</f>
        <v>0</v>
      </c>
      <c r="SX32" s="321">
        <f>VLOOKUP($B32,'Sintesi (CFI-TS)'!$C$30:$AE$57,28,FALSE)</f>
        <v>0</v>
      </c>
      <c r="SY32" s="321">
        <f>VLOOKUP($B32,'Sintesi (CFI-TS)'!$C$30:$AE$57,28,FALSE)</f>
        <v>0</v>
      </c>
      <c r="SZ32" s="321">
        <f>VLOOKUP($B32,'Sintesi (CFI-TS)'!$C$30:$AE$57,28,FALSE)</f>
        <v>0</v>
      </c>
      <c r="TA32" s="321">
        <f>VLOOKUP($B32,'Sintesi (CFI-TS)'!$C$30:$AE$57,28,FALSE)</f>
        <v>0</v>
      </c>
      <c r="TB32" s="321">
        <f>VLOOKUP($B32,'Sintesi (CFI-TS)'!$C$30:$AE$57,28,FALSE)</f>
        <v>0</v>
      </c>
      <c r="TC32" s="321">
        <f>VLOOKUP($B32,'Sintesi (CFI-TS)'!$C$30:$AE$57,28,FALSE)</f>
        <v>0</v>
      </c>
      <c r="TD32" s="321">
        <f>VLOOKUP($B32,'Sintesi (CFI-TS)'!$C$30:$AE$57,28,FALSE)</f>
        <v>0</v>
      </c>
      <c r="TE32" s="321">
        <f>VLOOKUP($B32,'Sintesi (CFI-TS)'!$C$30:$AE$57,28,FALSE)</f>
        <v>0</v>
      </c>
      <c r="TF32" s="321">
        <f>VLOOKUP($B32,'Sintesi (CFI-TS)'!$C$30:$AE$57,28,FALSE)</f>
        <v>0</v>
      </c>
      <c r="TG32" s="321">
        <f>VLOOKUP($B32,'Sintesi (CFI-TS)'!$C$30:$AE$57,28,FALSE)</f>
        <v>0</v>
      </c>
      <c r="TH32" s="321">
        <f>VLOOKUP($B32,'Sintesi (CFI-TS)'!$C$30:$AE$57,28,FALSE)</f>
        <v>0</v>
      </c>
      <c r="TI32" s="321">
        <f>VLOOKUP($B32,'Sintesi (CFI-TS)'!$C$30:$AE$57,28,FALSE)</f>
        <v>0</v>
      </c>
      <c r="TJ32" s="321">
        <f>VLOOKUP($B32,'Sintesi (CFI-TS)'!$C$30:$AE$57,28,FALSE)</f>
        <v>0</v>
      </c>
      <c r="TK32" s="321">
        <f>VLOOKUP($B32,'Sintesi (CFI-TS)'!$C$30:$AE$57,28,FALSE)</f>
        <v>0</v>
      </c>
      <c r="TL32" s="321">
        <f>VLOOKUP($B32,'Sintesi (CFI-TS)'!$C$30:$AE$57,28,FALSE)</f>
        <v>0</v>
      </c>
      <c r="TM32" s="321">
        <f>VLOOKUP($B32,'Sintesi (CFI-TS)'!$C$30:$AE$57,28,FALSE)</f>
        <v>0</v>
      </c>
      <c r="TN32" s="321">
        <f>VLOOKUP($B32,'Sintesi (CFI-TS)'!$C$30:$AE$57,28,FALSE)</f>
        <v>0</v>
      </c>
      <c r="TO32" s="321">
        <f>VLOOKUP($B32,'Sintesi (CFI-TS)'!$C$30:$AE$57,28,FALSE)</f>
        <v>0</v>
      </c>
      <c r="TP32" s="321">
        <f>VLOOKUP($B32,'Sintesi (CFI-TS)'!$C$30:$AE$57,28,FALSE)</f>
        <v>0</v>
      </c>
      <c r="TQ32" s="321">
        <f>VLOOKUP($B32,'Sintesi (CFI-TS)'!$C$30:$AE$57,28,FALSE)</f>
        <v>0</v>
      </c>
      <c r="TR32" s="321">
        <f>VLOOKUP($B32,'Sintesi (CFI-TS)'!$C$30:$AE$57,28,FALSE)</f>
        <v>0</v>
      </c>
      <c r="TS32" s="321">
        <f>VLOOKUP($B32,'Sintesi (CFI-TS)'!$C$30:$AE$57,28,FALSE)</f>
        <v>0</v>
      </c>
      <c r="TT32" s="321">
        <f>VLOOKUP($B32,'Sintesi (CFI-TS)'!$C$30:$AE$57,28,FALSE)</f>
        <v>0</v>
      </c>
      <c r="TU32" s="321">
        <f>VLOOKUP($B32,'Sintesi (CFI-TS)'!$C$30:$AE$57,28,FALSE)</f>
        <v>0</v>
      </c>
      <c r="TV32" s="321">
        <f>VLOOKUP($B32,'Sintesi (CFI-TS)'!$C$30:$AE$57,28,FALSE)</f>
        <v>0</v>
      </c>
      <c r="TW32" s="321">
        <f>VLOOKUP($B32,'Sintesi (CFI-TS)'!$C$30:$AE$57,28,FALSE)</f>
        <v>0</v>
      </c>
      <c r="TX32" s="321">
        <f>VLOOKUP($B32,'Sintesi (CFI-TS)'!$C$30:$AE$57,28,FALSE)</f>
        <v>0</v>
      </c>
      <c r="TY32" s="321"/>
      <c r="TZ32" s="321"/>
      <c r="UA32" s="321"/>
      <c r="UB32" s="322">
        <v>0</v>
      </c>
      <c r="UC32" s="322">
        <v>0</v>
      </c>
      <c r="UD32" s="322">
        <v>0</v>
      </c>
      <c r="UE32" s="322">
        <v>0</v>
      </c>
      <c r="UF32" s="322">
        <v>0</v>
      </c>
      <c r="UG32" s="322">
        <v>0</v>
      </c>
      <c r="UH32" s="322">
        <v>0</v>
      </c>
      <c r="UI32" s="322">
        <v>0</v>
      </c>
      <c r="UJ32" s="322">
        <v>0</v>
      </c>
      <c r="UK32" s="322">
        <v>0</v>
      </c>
      <c r="UL32" s="322">
        <v>0</v>
      </c>
      <c r="UM32" s="322">
        <v>0</v>
      </c>
      <c r="UN32" s="322">
        <v>0</v>
      </c>
      <c r="UO32" s="322">
        <v>0</v>
      </c>
      <c r="UP32" s="322">
        <v>0</v>
      </c>
      <c r="UQ32" s="322">
        <v>0</v>
      </c>
      <c r="UR32" s="322">
        <v>0</v>
      </c>
      <c r="US32" s="322">
        <v>0</v>
      </c>
      <c r="UT32" s="322">
        <v>0</v>
      </c>
      <c r="UU32" s="322">
        <v>0</v>
      </c>
      <c r="UV32" s="322">
        <v>0</v>
      </c>
      <c r="UW32" s="322">
        <v>0</v>
      </c>
      <c r="UX32" s="322">
        <v>0</v>
      </c>
      <c r="UY32" s="322">
        <v>0</v>
      </c>
      <c r="UZ32" s="322">
        <v>0</v>
      </c>
      <c r="VA32" s="322">
        <v>0</v>
      </c>
      <c r="VB32" s="322">
        <v>0</v>
      </c>
      <c r="VC32" s="322">
        <v>0</v>
      </c>
      <c r="VD32" s="322">
        <v>0</v>
      </c>
      <c r="VE32" s="322">
        <v>0</v>
      </c>
      <c r="VF32" s="322">
        <v>0</v>
      </c>
      <c r="VG32" s="322">
        <v>0</v>
      </c>
      <c r="VH32" s="322">
        <v>0</v>
      </c>
      <c r="VI32" s="322">
        <v>0</v>
      </c>
      <c r="VJ32" s="322">
        <v>0</v>
      </c>
      <c r="VK32" s="322">
        <v>0</v>
      </c>
      <c r="VL32" s="322">
        <v>0</v>
      </c>
      <c r="VM32" s="322">
        <v>0</v>
      </c>
      <c r="VN32" s="322">
        <v>0</v>
      </c>
      <c r="VO32" s="322">
        <v>0</v>
      </c>
      <c r="VP32" s="322">
        <v>0</v>
      </c>
      <c r="VQ32" s="322">
        <v>0</v>
      </c>
      <c r="VR32" s="322">
        <v>0</v>
      </c>
      <c r="VS32" s="322">
        <v>0</v>
      </c>
      <c r="VT32" s="322">
        <v>0</v>
      </c>
      <c r="VU32" s="322">
        <v>0</v>
      </c>
      <c r="VV32" s="322">
        <v>0</v>
      </c>
      <c r="VW32" s="322">
        <v>0</v>
      </c>
      <c r="VX32" s="322">
        <v>0</v>
      </c>
      <c r="VY32" s="322">
        <v>0</v>
      </c>
      <c r="VZ32" s="322">
        <v>0</v>
      </c>
      <c r="WA32" s="322">
        <v>0</v>
      </c>
      <c r="WB32" s="322">
        <v>0</v>
      </c>
      <c r="WC32" s="322">
        <v>0</v>
      </c>
      <c r="WD32" s="322">
        <v>0</v>
      </c>
      <c r="WE32" s="322">
        <v>0</v>
      </c>
      <c r="WF32" s="322">
        <v>0</v>
      </c>
      <c r="WG32" s="322">
        <v>0</v>
      </c>
      <c r="WH32" s="322">
        <v>0</v>
      </c>
      <c r="WI32" s="322">
        <v>0</v>
      </c>
      <c r="WJ32" s="322">
        <v>0</v>
      </c>
      <c r="WK32" s="322">
        <v>0</v>
      </c>
      <c r="WL32" s="322">
        <v>0</v>
      </c>
      <c r="WM32" s="322">
        <v>0</v>
      </c>
      <c r="WN32" s="322">
        <v>0</v>
      </c>
      <c r="WO32" s="322">
        <v>0</v>
      </c>
      <c r="WP32" s="322">
        <v>0</v>
      </c>
      <c r="WQ32" s="322">
        <v>0</v>
      </c>
      <c r="WR32" s="322">
        <v>0</v>
      </c>
      <c r="WS32" s="322">
        <v>0</v>
      </c>
      <c r="WT32" s="322">
        <v>0</v>
      </c>
      <c r="WU32" s="322">
        <v>0</v>
      </c>
      <c r="WV32" s="322">
        <f>VLOOKUP($B32,'Sintesi (CFI-TS)'!$C$30:$AE$57,29,FALSE)</f>
        <v>0</v>
      </c>
      <c r="WW32" s="322">
        <f>VLOOKUP($B32,'Sintesi (CFI-TS)'!$C$30:$AE$57,29,FALSE)</f>
        <v>0</v>
      </c>
      <c r="WX32" s="322">
        <f>VLOOKUP($B32,'Sintesi (CFI-TS)'!$C$30:$AE$57,29,FALSE)</f>
        <v>0</v>
      </c>
      <c r="WY32" s="322">
        <f>VLOOKUP($B32,'Sintesi (CFI-TS)'!$C$30:$AE$57,29,FALSE)</f>
        <v>0</v>
      </c>
      <c r="WZ32" s="322">
        <f>VLOOKUP($B32,'Sintesi (CFI-TS)'!$C$30:$AE$57,29,FALSE)</f>
        <v>0</v>
      </c>
      <c r="XA32" s="322">
        <f>VLOOKUP($B32,'Sintesi (CFI-TS)'!$C$30:$AE$57,29,FALSE)</f>
        <v>0</v>
      </c>
      <c r="XB32" s="322">
        <f>VLOOKUP($B32,'Sintesi (CFI-TS)'!$C$30:$AE$57,29,FALSE)</f>
        <v>0</v>
      </c>
      <c r="XC32" s="322">
        <f>VLOOKUP($B32,'Sintesi (CFI-TS)'!$C$30:$AE$57,29,FALSE)</f>
        <v>0</v>
      </c>
      <c r="XD32" s="322">
        <f>VLOOKUP($B32,'Sintesi (CFI-TS)'!$C$30:$AE$57,29,FALSE)</f>
        <v>0</v>
      </c>
      <c r="XE32" s="322">
        <f>VLOOKUP($B32,'Sintesi (CFI-TS)'!$C$30:$AE$57,29,FALSE)</f>
        <v>0</v>
      </c>
      <c r="XF32" s="322">
        <f>VLOOKUP($B32,'Sintesi (CFI-TS)'!$C$30:$AE$57,29,FALSE)</f>
        <v>0</v>
      </c>
      <c r="XG32" s="322">
        <f>VLOOKUP($B32,'Sintesi (CFI-TS)'!$C$30:$AE$57,29,FALSE)</f>
        <v>0</v>
      </c>
      <c r="XH32" s="322">
        <f>VLOOKUP($B32,'Sintesi (CFI-TS)'!$C$30:$AE$57,29,FALSE)</f>
        <v>0</v>
      </c>
      <c r="XI32" s="322">
        <f>VLOOKUP($B32,'Sintesi (CFI-TS)'!$C$30:$AE$57,29,FALSE)</f>
        <v>0</v>
      </c>
      <c r="XJ32" s="322">
        <f>VLOOKUP($B32,'Sintesi (CFI-TS)'!$C$30:$AE$57,29,FALSE)</f>
        <v>0</v>
      </c>
      <c r="XK32" s="322">
        <f>VLOOKUP($B32,'Sintesi (CFI-TS)'!$C$30:$AE$57,29,FALSE)</f>
        <v>0</v>
      </c>
      <c r="XL32" s="322">
        <f>VLOOKUP($B32,'Sintesi (CFI-TS)'!$C$30:$AE$57,29,FALSE)</f>
        <v>0</v>
      </c>
      <c r="XM32" s="322">
        <f>VLOOKUP($B32,'Sintesi (CFI-TS)'!$C$30:$AE$57,29,FALSE)</f>
        <v>0</v>
      </c>
      <c r="XN32" s="322">
        <f>VLOOKUP($B32,'Sintesi (CFI-TS)'!$C$30:$AE$57,29,FALSE)</f>
        <v>0</v>
      </c>
      <c r="XO32" s="322">
        <f>VLOOKUP($B32,'Sintesi (CFI-TS)'!$C$30:$AE$57,29,FALSE)</f>
        <v>0</v>
      </c>
      <c r="XP32" s="322">
        <f>VLOOKUP($B32,'Sintesi (CFI-TS)'!$C$30:$AE$57,29,FALSE)</f>
        <v>0</v>
      </c>
      <c r="XQ32" s="322">
        <f>VLOOKUP($B32,'Sintesi (CFI-TS)'!$C$30:$AE$57,29,FALSE)</f>
        <v>0</v>
      </c>
      <c r="XR32" s="322">
        <f>VLOOKUP($B32,'Sintesi (CFI-TS)'!$C$30:$AE$57,29,FALSE)</f>
        <v>0</v>
      </c>
      <c r="XS32" s="322">
        <f>VLOOKUP($B32,'Sintesi (CFI-TS)'!$C$30:$AE$57,29,FALSE)</f>
        <v>0</v>
      </c>
      <c r="XT32" s="322">
        <f>VLOOKUP($B32,'Sintesi (CFI-TS)'!$C$30:$AE$57,29,FALSE)</f>
        <v>0</v>
      </c>
      <c r="XU32" s="322">
        <f>VLOOKUP($B32,'Sintesi (CFI-TS)'!$C$30:$AE$57,29,FALSE)</f>
        <v>0</v>
      </c>
      <c r="XV32" s="322">
        <f>VLOOKUP($B32,'Sintesi (CFI-TS)'!$C$30:$AE$57,29,FALSE)</f>
        <v>0</v>
      </c>
      <c r="XW32" s="322">
        <f>VLOOKUP($B32,'Sintesi (CFI-TS)'!$C$30:$AE$57,29,FALSE)</f>
        <v>0</v>
      </c>
      <c r="XX32" s="322">
        <f>VLOOKUP($B32,'Sintesi (CFI-TS)'!$C$30:$AE$57,29,FALSE)</f>
        <v>0</v>
      </c>
      <c r="XY32" s="322">
        <f>VLOOKUP($B32,'Sintesi (CFI-TS)'!$C$30:$AE$57,29,FALSE)</f>
        <v>0</v>
      </c>
      <c r="XZ32" s="322">
        <f>VLOOKUP($B32,'Sintesi (CFI-TS)'!$C$30:$AE$57,29,FALSE)</f>
        <v>0</v>
      </c>
      <c r="YA32" s="322">
        <f>VLOOKUP($B32,'Sintesi (CFI-TS)'!$C$30:$AE$57,29,FALSE)</f>
        <v>0</v>
      </c>
      <c r="YB32" s="322"/>
      <c r="YC32" s="322"/>
      <c r="YD32" s="322"/>
      <c r="YE32" s="501">
        <v>0</v>
      </c>
      <c r="YF32" s="501">
        <v>0</v>
      </c>
      <c r="YG32" s="501">
        <v>0</v>
      </c>
      <c r="YH32" s="501">
        <v>0</v>
      </c>
      <c r="YI32" s="501">
        <v>0</v>
      </c>
      <c r="YJ32" s="501">
        <v>0</v>
      </c>
      <c r="YK32" s="501">
        <v>0</v>
      </c>
      <c r="YL32" s="501">
        <v>0</v>
      </c>
      <c r="YM32" s="501">
        <v>0</v>
      </c>
      <c r="YN32" s="501">
        <v>0</v>
      </c>
      <c r="YO32" s="501">
        <v>0</v>
      </c>
      <c r="YP32" s="501">
        <v>0</v>
      </c>
      <c r="YQ32" s="501">
        <v>0</v>
      </c>
      <c r="YR32" s="501">
        <v>0</v>
      </c>
      <c r="YS32" s="501">
        <v>0</v>
      </c>
      <c r="YT32" s="501">
        <v>0</v>
      </c>
      <c r="YU32" s="501">
        <v>0</v>
      </c>
      <c r="YV32" s="501">
        <v>0</v>
      </c>
      <c r="YW32" s="501">
        <v>0</v>
      </c>
      <c r="YX32" s="501">
        <v>0</v>
      </c>
      <c r="YY32" s="501">
        <v>0</v>
      </c>
      <c r="YZ32" s="501">
        <v>0</v>
      </c>
      <c r="ZA32" s="501">
        <v>0</v>
      </c>
      <c r="ZB32" s="501">
        <v>0</v>
      </c>
      <c r="ZC32" s="501">
        <v>0</v>
      </c>
      <c r="ZD32" s="501">
        <v>0</v>
      </c>
      <c r="ZE32" s="501">
        <v>0</v>
      </c>
      <c r="ZF32" s="501">
        <v>0</v>
      </c>
      <c r="ZG32" s="501">
        <v>0</v>
      </c>
      <c r="ZH32" s="501">
        <v>0</v>
      </c>
      <c r="ZI32" s="501">
        <v>0</v>
      </c>
      <c r="ZJ32" s="501">
        <v>0</v>
      </c>
      <c r="ZK32" s="501">
        <v>0</v>
      </c>
      <c r="ZL32" s="501">
        <v>0</v>
      </c>
      <c r="ZM32" s="501">
        <v>0</v>
      </c>
      <c r="ZN32" s="501">
        <v>0</v>
      </c>
      <c r="ZO32" s="501">
        <v>0</v>
      </c>
      <c r="ZP32" s="501">
        <v>0</v>
      </c>
      <c r="ZQ32" s="501">
        <v>0</v>
      </c>
      <c r="ZR32" s="501">
        <v>0</v>
      </c>
      <c r="ZS32" s="501">
        <v>0</v>
      </c>
      <c r="ZT32" s="501">
        <v>0</v>
      </c>
      <c r="ZU32" s="501">
        <v>0</v>
      </c>
      <c r="ZV32" s="501">
        <v>0</v>
      </c>
      <c r="ZW32" s="501">
        <v>0</v>
      </c>
      <c r="ZX32" s="501">
        <v>0</v>
      </c>
      <c r="ZY32" s="501">
        <v>0</v>
      </c>
      <c r="ZZ32" s="501">
        <v>0</v>
      </c>
      <c r="AAA32" s="501">
        <v>0</v>
      </c>
      <c r="AAB32" s="501">
        <v>0</v>
      </c>
      <c r="AAC32" s="501">
        <v>0</v>
      </c>
      <c r="AAD32" s="501">
        <v>0</v>
      </c>
      <c r="AAE32" s="501">
        <v>0</v>
      </c>
      <c r="AAF32" s="501">
        <v>0</v>
      </c>
      <c r="AAG32" s="501">
        <v>0</v>
      </c>
      <c r="AAH32" s="501">
        <v>0</v>
      </c>
      <c r="AAI32" s="501">
        <v>0</v>
      </c>
      <c r="AAJ32" s="501">
        <v>0</v>
      </c>
      <c r="AAK32" s="501">
        <v>0</v>
      </c>
      <c r="AAL32" s="501">
        <v>0</v>
      </c>
      <c r="AAM32" s="501">
        <v>0</v>
      </c>
      <c r="AAN32" s="501">
        <v>0</v>
      </c>
      <c r="AAO32" s="501">
        <v>0</v>
      </c>
      <c r="AAP32" s="501">
        <v>0</v>
      </c>
      <c r="AAQ32" s="501">
        <v>0</v>
      </c>
      <c r="AAR32" s="501">
        <v>0</v>
      </c>
      <c r="AAS32" s="501">
        <v>0</v>
      </c>
      <c r="AAT32" s="501">
        <v>0</v>
      </c>
      <c r="AAU32" s="501">
        <v>0</v>
      </c>
      <c r="AAV32" s="501">
        <v>0</v>
      </c>
      <c r="AAW32" s="501">
        <v>0</v>
      </c>
      <c r="AAX32" s="501">
        <v>0</v>
      </c>
      <c r="AAY32" s="501">
        <f>VLOOKUP($B32,'Sintesi (CFI-TS)'!$C$30:$AE$57,22,FALSE)</f>
        <v>0</v>
      </c>
      <c r="AAZ32" s="501">
        <f>VLOOKUP($B32,'Sintesi (CFI-TS)'!$C$30:$AE$57,22,FALSE)</f>
        <v>0</v>
      </c>
      <c r="ABA32" s="501">
        <f>VLOOKUP($B32,'Sintesi (CFI-TS)'!$C$30:$AE$57,22,FALSE)</f>
        <v>0</v>
      </c>
      <c r="ABB32" s="501">
        <f>VLOOKUP($B32,'Sintesi (CFI-TS)'!$C$30:$AE$57,22,FALSE)</f>
        <v>0</v>
      </c>
      <c r="ABC32" s="501">
        <f>VLOOKUP($B32,'Sintesi (CFI-TS)'!$C$30:$AE$57,22,FALSE)</f>
        <v>0</v>
      </c>
      <c r="ABD32" s="501">
        <f>VLOOKUP($B32,'Sintesi (CFI-TS)'!$C$30:$AE$57,22,FALSE)</f>
        <v>0</v>
      </c>
      <c r="ABE32" s="501">
        <f>VLOOKUP($B32,'Sintesi (CFI-TS)'!$C$30:$AE$57,22,FALSE)</f>
        <v>0</v>
      </c>
      <c r="ABF32" s="501">
        <f>VLOOKUP($B32,'Sintesi (CFI-TS)'!$C$30:$AE$57,22,FALSE)</f>
        <v>0</v>
      </c>
      <c r="ABG32" s="501">
        <f>VLOOKUP($B32,'Sintesi (CFI-TS)'!$C$30:$AE$57,22,FALSE)</f>
        <v>0</v>
      </c>
      <c r="ABH32" s="501">
        <f>VLOOKUP($B32,'Sintesi (CFI-TS)'!$C$30:$AE$57,22,FALSE)</f>
        <v>0</v>
      </c>
      <c r="ABI32" s="501">
        <f>VLOOKUP($B32,'Sintesi (CFI-TS)'!$C$30:$AE$57,22,FALSE)</f>
        <v>0</v>
      </c>
      <c r="ABJ32" s="501">
        <f>VLOOKUP($B32,'Sintesi (CFI-TS)'!$C$30:$AE$57,22,FALSE)</f>
        <v>0</v>
      </c>
      <c r="ABK32" s="501">
        <f>VLOOKUP($B32,'Sintesi (CFI-TS)'!$C$30:$AE$57,22,FALSE)</f>
        <v>0</v>
      </c>
      <c r="ABL32" s="501">
        <f>VLOOKUP($B32,'Sintesi (CFI-TS)'!$C$30:$AE$57,22,FALSE)</f>
        <v>0</v>
      </c>
      <c r="ABM32" s="501">
        <f>VLOOKUP($B32,'Sintesi (CFI-TS)'!$C$30:$AE$57,22,FALSE)</f>
        <v>0</v>
      </c>
      <c r="ABN32" s="501">
        <f>VLOOKUP($B32,'Sintesi (CFI-TS)'!$C$30:$AE$57,22,FALSE)</f>
        <v>0</v>
      </c>
      <c r="ABO32" s="501">
        <f>VLOOKUP($B32,'Sintesi (CFI-TS)'!$C$30:$AE$57,22,FALSE)</f>
        <v>0</v>
      </c>
      <c r="ABP32" s="501">
        <f>VLOOKUP($B32,'Sintesi (CFI-TS)'!$C$30:$AE$57,22,FALSE)</f>
        <v>0</v>
      </c>
      <c r="ABQ32" s="501">
        <f>VLOOKUP($B32,'Sintesi (CFI-TS)'!$C$30:$AE$57,22,FALSE)</f>
        <v>0</v>
      </c>
      <c r="ABR32" s="501">
        <f>VLOOKUP($B32,'Sintesi (CFI-TS)'!$C$30:$AE$57,22,FALSE)</f>
        <v>0</v>
      </c>
      <c r="ABS32" s="501">
        <f>VLOOKUP($B32,'Sintesi (CFI-TS)'!$C$30:$AE$57,22,FALSE)</f>
        <v>0</v>
      </c>
      <c r="ABT32" s="501">
        <f>VLOOKUP($B32,'Sintesi (CFI-TS)'!$C$30:$AE$57,22,FALSE)</f>
        <v>0</v>
      </c>
      <c r="ABU32" s="501">
        <f>VLOOKUP($B32,'Sintesi (CFI-TS)'!$C$30:$AE$57,22,FALSE)</f>
        <v>0</v>
      </c>
      <c r="ABV32" s="501">
        <f>VLOOKUP($B32,'Sintesi (CFI-TS)'!$C$30:$AE$57,22,FALSE)</f>
        <v>0</v>
      </c>
      <c r="ABW32" s="501">
        <f>VLOOKUP($B32,'Sintesi (CFI-TS)'!$C$30:$AE$57,22,FALSE)</f>
        <v>0</v>
      </c>
      <c r="ABX32" s="501">
        <f>VLOOKUP($B32,'Sintesi (CFI-TS)'!$C$30:$AE$57,22,FALSE)</f>
        <v>0</v>
      </c>
      <c r="ABY32" s="501">
        <f>VLOOKUP($B32,'Sintesi (CFI-TS)'!$C$30:$AE$57,22,FALSE)</f>
        <v>0</v>
      </c>
      <c r="ABZ32" s="501">
        <f>VLOOKUP($B32,'Sintesi (CFI-TS)'!$C$30:$AE$57,22,FALSE)</f>
        <v>0</v>
      </c>
      <c r="ACA32" s="501">
        <f>VLOOKUP($B32,'Sintesi (CFI-TS)'!$C$30:$AE$57,22,FALSE)</f>
        <v>0</v>
      </c>
      <c r="ACB32" s="501">
        <f>VLOOKUP($B32,'Sintesi (CFI-TS)'!$C$30:$AE$57,22,FALSE)</f>
        <v>0</v>
      </c>
      <c r="ACC32" s="501">
        <f>VLOOKUP($B32,'Sintesi (CFI-TS)'!$C$30:$AE$57,22,FALSE)</f>
        <v>0</v>
      </c>
      <c r="ACD32" s="501">
        <f>VLOOKUP($B32,'Sintesi (CFI-TS)'!$C$30:$AE$57,22,FALSE)</f>
        <v>0</v>
      </c>
      <c r="ACE32" s="501"/>
      <c r="ACF32" s="501"/>
      <c r="ACG32" s="501"/>
      <c r="ACH32" s="86"/>
      <c r="ACI32" s="88">
        <v>0</v>
      </c>
      <c r="ACJ32" s="87"/>
      <c r="ACK32" s="89"/>
      <c r="ACL32" s="177"/>
      <c r="ACM32" s="177"/>
      <c r="ACN32" s="177"/>
      <c r="ACO32" s="177"/>
      <c r="ACP32" s="177"/>
      <c r="ACQ32" s="177"/>
      <c r="ACR32" s="177"/>
      <c r="ACS32" s="80"/>
      <c r="ACT32" s="80"/>
      <c r="ACU32" s="80"/>
      <c r="ACV32" s="80"/>
      <c r="ACW32" s="80"/>
      <c r="ACX32" s="80"/>
      <c r="ACY32" s="80"/>
      <c r="ACZ32" s="80"/>
      <c r="ADA32" s="80"/>
      <c r="ADB32" s="80"/>
      <c r="ADC32" s="80"/>
      <c r="ADD32" s="80"/>
      <c r="ADE32" s="80"/>
      <c r="ADF32" s="80"/>
      <c r="ADG32" s="80"/>
      <c r="ADH32" s="80"/>
      <c r="ADI32" s="80"/>
      <c r="ADJ32" s="80"/>
      <c r="ADK32" s="80"/>
      <c r="ADL32" s="80"/>
      <c r="ADM32" s="80"/>
      <c r="ADN32" s="80"/>
      <c r="ADO32" s="80"/>
      <c r="ADP32" s="80"/>
      <c r="ADQ32" s="80"/>
      <c r="ADR32" s="80"/>
      <c r="ADS32" s="80"/>
      <c r="ADT32" s="80"/>
      <c r="ADU32" s="80"/>
      <c r="ADV32" s="80"/>
      <c r="ADW32" s="80"/>
      <c r="ADX32" s="80"/>
      <c r="ADY32" s="80"/>
      <c r="ADZ32" s="80"/>
      <c r="AEA32" s="80"/>
      <c r="AEB32" s="80"/>
      <c r="AEC32" s="80"/>
      <c r="AED32" s="80"/>
      <c r="AEE32" s="80"/>
      <c r="AEF32" s="80"/>
      <c r="AEG32" s="80"/>
      <c r="AEH32" s="80"/>
      <c r="AEI32" s="80"/>
      <c r="AEJ32" s="80"/>
      <c r="AEK32" s="80"/>
      <c r="AEL32" s="80"/>
      <c r="AEM32" s="80"/>
      <c r="AEN32" s="80"/>
      <c r="AEO32" s="80"/>
      <c r="AEP32" s="80"/>
      <c r="AEQ32" s="80"/>
      <c r="AER32" s="80"/>
      <c r="AES32" s="80"/>
      <c r="AET32" s="80"/>
      <c r="AEU32" s="80"/>
      <c r="AEV32" s="80"/>
      <c r="AEW32" s="80"/>
      <c r="AEX32" s="80"/>
      <c r="AEY32" s="80"/>
      <c r="AEZ32" s="80"/>
      <c r="AFA32" s="80"/>
      <c r="AFB32" s="80"/>
      <c r="AFC32" s="80"/>
      <c r="AFD32" s="80"/>
      <c r="AFE32" s="80"/>
      <c r="AFF32" s="80"/>
      <c r="AFG32" s="80"/>
      <c r="AFH32" s="80"/>
      <c r="AFI32" s="80"/>
      <c r="AFJ32" s="80"/>
      <c r="AFK32" s="80"/>
      <c r="AFL32" s="80"/>
      <c r="AFM32" s="80"/>
      <c r="AFN32" s="80"/>
      <c r="AFO32" s="80"/>
      <c r="AFP32" s="80"/>
      <c r="AFQ32" s="80"/>
      <c r="AFR32" s="80"/>
      <c r="AFS32" s="80"/>
      <c r="AFT32" s="80"/>
      <c r="AFU32" s="80"/>
      <c r="AFV32" s="80"/>
      <c r="AFW32" s="80"/>
      <c r="AFX32" s="80"/>
      <c r="AFY32" s="80"/>
      <c r="AFZ32" s="80"/>
      <c r="AGA32" s="80"/>
      <c r="AGB32" s="80"/>
      <c r="AGC32" s="80"/>
      <c r="AGD32" s="80"/>
      <c r="AGE32" s="80"/>
      <c r="AGF32" s="80"/>
      <c r="AGG32" s="80"/>
      <c r="AGH32" s="80"/>
      <c r="AGI32" s="80"/>
      <c r="AGJ32" s="80"/>
      <c r="AGK32" s="80"/>
      <c r="AGL32" s="80"/>
      <c r="AGM32" s="80"/>
    </row>
    <row r="33" spans="1:871" s="104" customFormat="1">
      <c r="A33" s="74" t="str">
        <f>IF('Sintesi (CA)'!B58&lt;&gt;"",'Sintesi (CA)'!B58,"")</f>
        <v/>
      </c>
      <c r="B33" s="145" t="str">
        <f>IF('Sintesi (CA)'!C58&lt;&gt;"",'Sintesi (CA)'!C58,"")</f>
        <v/>
      </c>
      <c r="C33" s="74" t="str">
        <f>IF('Sintesi (CA)'!N58&lt;&gt;"",'Sintesi (CA)'!N58,"")</f>
        <v/>
      </c>
      <c r="D33" s="75">
        <f>'Sintesi (CFI-TS)'!W57</f>
        <v>0</v>
      </c>
      <c r="E33" s="75">
        <f>'Sintesi (CFI-TS)'!X57</f>
        <v>0</v>
      </c>
      <c r="F33" s="75">
        <f>'Sintesi (CFI-TS)'!Y57</f>
        <v>0</v>
      </c>
      <c r="G33" s="175">
        <v>1</v>
      </c>
      <c r="H33" s="77"/>
      <c r="I33" s="183"/>
      <c r="J33" s="78">
        <f t="shared" si="123"/>
        <v>0</v>
      </c>
      <c r="K33" s="78">
        <v>0</v>
      </c>
      <c r="L33" s="79">
        <f t="shared" si="124"/>
        <v>0</v>
      </c>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c r="CM33" s="80"/>
      <c r="CN33" s="80"/>
      <c r="CO33" s="80"/>
      <c r="CP33" s="80"/>
      <c r="CQ33" s="80"/>
      <c r="CR33" s="80"/>
      <c r="CS33" s="80"/>
      <c r="CT33" s="80"/>
      <c r="CU33" s="80"/>
      <c r="CV33" s="80"/>
      <c r="CW33" s="80"/>
      <c r="CX33" s="80"/>
      <c r="CY33" s="80"/>
      <c r="CZ33" s="80"/>
      <c r="DA33" s="80"/>
      <c r="DB33" s="80"/>
      <c r="DC33" s="80"/>
      <c r="DD33" s="80"/>
      <c r="DE33" s="80"/>
      <c r="DF33" s="80"/>
      <c r="DG33" s="80"/>
      <c r="DH33" s="80"/>
      <c r="DI33" s="80"/>
      <c r="DJ33" s="80"/>
      <c r="DK33" s="80"/>
      <c r="DL33" s="80"/>
      <c r="DM33" s="80"/>
      <c r="DN33" s="80"/>
      <c r="DO33" s="80"/>
      <c r="DP33" s="318">
        <v>0</v>
      </c>
      <c r="DQ33" s="318">
        <v>0</v>
      </c>
      <c r="DR33" s="318">
        <v>0</v>
      </c>
      <c r="DS33" s="318">
        <v>0</v>
      </c>
      <c r="DT33" s="318">
        <v>0</v>
      </c>
      <c r="DU33" s="318">
        <v>0</v>
      </c>
      <c r="DV33" s="318">
        <v>0</v>
      </c>
      <c r="DW33" s="318">
        <v>0</v>
      </c>
      <c r="DX33" s="318">
        <v>0</v>
      </c>
      <c r="DY33" s="318">
        <v>0</v>
      </c>
      <c r="DZ33" s="318">
        <v>0</v>
      </c>
      <c r="EA33" s="318">
        <v>0</v>
      </c>
      <c r="EB33" s="318">
        <v>0</v>
      </c>
      <c r="EC33" s="318">
        <v>0</v>
      </c>
      <c r="ED33" s="318">
        <v>0</v>
      </c>
      <c r="EE33" s="318">
        <v>0</v>
      </c>
      <c r="EF33" s="318">
        <v>0</v>
      </c>
      <c r="EG33" s="318">
        <v>0</v>
      </c>
      <c r="EH33" s="318">
        <v>0</v>
      </c>
      <c r="EI33" s="318">
        <v>0</v>
      </c>
      <c r="EJ33" s="318">
        <v>0</v>
      </c>
      <c r="EK33" s="318">
        <v>0</v>
      </c>
      <c r="EL33" s="318">
        <v>0</v>
      </c>
      <c r="EM33" s="318">
        <v>0</v>
      </c>
      <c r="EN33" s="318">
        <v>0</v>
      </c>
      <c r="EO33" s="318">
        <v>0</v>
      </c>
      <c r="EP33" s="318">
        <v>0</v>
      </c>
      <c r="EQ33" s="318">
        <v>0</v>
      </c>
      <c r="ER33" s="318">
        <v>0</v>
      </c>
      <c r="ES33" s="318">
        <v>0</v>
      </c>
      <c r="ET33" s="318">
        <v>0</v>
      </c>
      <c r="EU33" s="318">
        <v>0</v>
      </c>
      <c r="EV33" s="318">
        <v>0</v>
      </c>
      <c r="EW33" s="318">
        <v>0</v>
      </c>
      <c r="EX33" s="318">
        <v>0</v>
      </c>
      <c r="EY33" s="318">
        <v>0</v>
      </c>
      <c r="EZ33" s="318">
        <v>0</v>
      </c>
      <c r="FA33" s="318">
        <v>0</v>
      </c>
      <c r="FB33" s="318">
        <v>0</v>
      </c>
      <c r="FC33" s="318">
        <v>0</v>
      </c>
      <c r="FD33" s="318">
        <v>0</v>
      </c>
      <c r="FE33" s="318">
        <v>0</v>
      </c>
      <c r="FF33" s="318">
        <v>0</v>
      </c>
      <c r="FG33" s="318">
        <v>0</v>
      </c>
      <c r="FH33" s="318">
        <v>0</v>
      </c>
      <c r="FI33" s="318">
        <v>0</v>
      </c>
      <c r="FJ33" s="318">
        <v>0</v>
      </c>
      <c r="FK33" s="318">
        <v>0</v>
      </c>
      <c r="FL33" s="318">
        <v>0</v>
      </c>
      <c r="FM33" s="318">
        <v>0</v>
      </c>
      <c r="FN33" s="318">
        <v>0</v>
      </c>
      <c r="FO33" s="318">
        <v>0</v>
      </c>
      <c r="FP33" s="318">
        <v>0</v>
      </c>
      <c r="FQ33" s="318">
        <v>0</v>
      </c>
      <c r="FR33" s="318">
        <v>0</v>
      </c>
      <c r="FS33" s="318">
        <v>0</v>
      </c>
      <c r="FT33" s="318">
        <v>0</v>
      </c>
      <c r="FU33" s="318">
        <v>0</v>
      </c>
      <c r="FV33" s="318">
        <v>0</v>
      </c>
      <c r="FW33" s="318">
        <v>0</v>
      </c>
      <c r="FX33" s="318">
        <v>0</v>
      </c>
      <c r="FY33" s="318">
        <v>0</v>
      </c>
      <c r="FZ33" s="318">
        <v>0</v>
      </c>
      <c r="GA33" s="318">
        <v>0</v>
      </c>
      <c r="GB33" s="318">
        <v>0</v>
      </c>
      <c r="GC33" s="318">
        <v>0</v>
      </c>
      <c r="GD33" s="318">
        <v>0</v>
      </c>
      <c r="GE33" s="318">
        <v>0</v>
      </c>
      <c r="GF33" s="318">
        <v>0</v>
      </c>
      <c r="GG33" s="318">
        <v>0</v>
      </c>
      <c r="GH33" s="318">
        <v>0</v>
      </c>
      <c r="GI33" s="318">
        <v>0</v>
      </c>
      <c r="GJ33" s="318">
        <f>VLOOKUP($B33,'Sintesi (CFI-TS)'!$C$30:$AE$57,25,FALSE)</f>
        <v>0</v>
      </c>
      <c r="GK33" s="318">
        <f>VLOOKUP($B33,'Sintesi (CFI-TS)'!$C$30:$AE$57,25,FALSE)</f>
        <v>0</v>
      </c>
      <c r="GL33" s="318">
        <f>VLOOKUP($B33,'Sintesi (CFI-TS)'!$C$30:$AE$57,25,FALSE)</f>
        <v>0</v>
      </c>
      <c r="GM33" s="318">
        <f>VLOOKUP($B33,'Sintesi (CFI-TS)'!$C$30:$AE$57,25,FALSE)</f>
        <v>0</v>
      </c>
      <c r="GN33" s="318">
        <f>VLOOKUP($B33,'Sintesi (CFI-TS)'!$C$30:$AE$57,25,FALSE)</f>
        <v>0</v>
      </c>
      <c r="GO33" s="318">
        <f>VLOOKUP($B33,'Sintesi (CFI-TS)'!$C$30:$AE$57,25,FALSE)</f>
        <v>0</v>
      </c>
      <c r="GP33" s="318">
        <f>VLOOKUP($B33,'Sintesi (CFI-TS)'!$C$30:$AE$57,25,FALSE)</f>
        <v>0</v>
      </c>
      <c r="GQ33" s="318">
        <f>VLOOKUP($B33,'Sintesi (CFI-TS)'!$C$30:$AE$57,25,FALSE)</f>
        <v>0</v>
      </c>
      <c r="GR33" s="318">
        <f>VLOOKUP($B33,'Sintesi (CFI-TS)'!$C$30:$AE$57,25,FALSE)</f>
        <v>0</v>
      </c>
      <c r="GS33" s="318">
        <f>VLOOKUP($B33,'Sintesi (CFI-TS)'!$C$30:$AE$57,25,FALSE)</f>
        <v>0</v>
      </c>
      <c r="GT33" s="318">
        <f>VLOOKUP($B33,'Sintesi (CFI-TS)'!$C$30:$AE$57,25,FALSE)</f>
        <v>0</v>
      </c>
      <c r="GU33" s="318">
        <f>VLOOKUP($B33,'Sintesi (CFI-TS)'!$C$30:$AE$57,25,FALSE)</f>
        <v>0</v>
      </c>
      <c r="GV33" s="318">
        <f>VLOOKUP($B33,'Sintesi (CFI-TS)'!$C$30:$AE$57,25,FALSE)</f>
        <v>0</v>
      </c>
      <c r="GW33" s="318">
        <f>VLOOKUP($B33,'Sintesi (CFI-TS)'!$C$30:$AE$57,25,FALSE)</f>
        <v>0</v>
      </c>
      <c r="GX33" s="318">
        <f>VLOOKUP($B33,'Sintesi (CFI-TS)'!$C$30:$AE$57,25,FALSE)</f>
        <v>0</v>
      </c>
      <c r="GY33" s="318">
        <f>VLOOKUP($B33,'Sintesi (CFI-TS)'!$C$30:$AE$57,25,FALSE)</f>
        <v>0</v>
      </c>
      <c r="GZ33" s="318">
        <f>VLOOKUP($B33,'Sintesi (CFI-TS)'!$C$30:$AE$57,25,FALSE)</f>
        <v>0</v>
      </c>
      <c r="HA33" s="318">
        <f>VLOOKUP($B33,'Sintesi (CFI-TS)'!$C$30:$AE$57,25,FALSE)</f>
        <v>0</v>
      </c>
      <c r="HB33" s="318">
        <f>VLOOKUP($B33,'Sintesi (CFI-TS)'!$C$30:$AE$57,25,FALSE)</f>
        <v>0</v>
      </c>
      <c r="HC33" s="318">
        <f>VLOOKUP($B33,'Sintesi (CFI-TS)'!$C$30:$AE$57,25,FALSE)</f>
        <v>0</v>
      </c>
      <c r="HD33" s="318">
        <f>VLOOKUP($B33,'Sintesi (CFI-TS)'!$C$30:$AE$57,25,FALSE)</f>
        <v>0</v>
      </c>
      <c r="HE33" s="318">
        <f>VLOOKUP($B33,'Sintesi (CFI-TS)'!$C$30:$AE$57,25,FALSE)</f>
        <v>0</v>
      </c>
      <c r="HF33" s="318">
        <f>VLOOKUP($B33,'Sintesi (CFI-TS)'!$C$30:$AE$57,25,FALSE)</f>
        <v>0</v>
      </c>
      <c r="HG33" s="318">
        <f>VLOOKUP($B33,'Sintesi (CFI-TS)'!$C$30:$AE$57,25,FALSE)</f>
        <v>0</v>
      </c>
      <c r="HH33" s="318">
        <f>VLOOKUP($B33,'Sintesi (CFI-TS)'!$C$30:$AE$57,25,FALSE)</f>
        <v>0</v>
      </c>
      <c r="HI33" s="318">
        <f>VLOOKUP($B33,'Sintesi (CFI-TS)'!$C$30:$AE$57,25,FALSE)</f>
        <v>0</v>
      </c>
      <c r="HJ33" s="318">
        <f>VLOOKUP($B33,'Sintesi (CFI-TS)'!$C$30:$AE$57,25,FALSE)</f>
        <v>0</v>
      </c>
      <c r="HK33" s="318">
        <f>VLOOKUP($B33,'Sintesi (CFI-TS)'!$C$30:$AE$57,25,FALSE)</f>
        <v>0</v>
      </c>
      <c r="HL33" s="318">
        <f>VLOOKUP($B33,'Sintesi (CFI-TS)'!$C$30:$AE$57,25,FALSE)</f>
        <v>0</v>
      </c>
      <c r="HM33" s="318">
        <f>VLOOKUP($B33,'Sintesi (CFI-TS)'!$C$30:$AE$57,25,FALSE)</f>
        <v>0</v>
      </c>
      <c r="HN33" s="318">
        <f>VLOOKUP($B33,'Sintesi (CFI-TS)'!$C$30:$AE$57,25,FALSE)</f>
        <v>0</v>
      </c>
      <c r="HO33" s="318">
        <f>VLOOKUP($B33,'Sintesi (CFI-TS)'!$C$30:$AE$57,25,FALSE)</f>
        <v>0</v>
      </c>
      <c r="HP33" s="318"/>
      <c r="HQ33" s="318"/>
      <c r="HR33" s="318"/>
      <c r="HS33" s="319">
        <v>0</v>
      </c>
      <c r="HT33" s="319">
        <v>0</v>
      </c>
      <c r="HU33" s="319">
        <v>0</v>
      </c>
      <c r="HV33" s="319">
        <v>0</v>
      </c>
      <c r="HW33" s="319">
        <v>0</v>
      </c>
      <c r="HX33" s="319">
        <v>0</v>
      </c>
      <c r="HY33" s="319">
        <v>0</v>
      </c>
      <c r="HZ33" s="319">
        <v>0</v>
      </c>
      <c r="IA33" s="319">
        <v>0</v>
      </c>
      <c r="IB33" s="319">
        <v>0</v>
      </c>
      <c r="IC33" s="319">
        <v>0</v>
      </c>
      <c r="ID33" s="319">
        <v>0</v>
      </c>
      <c r="IE33" s="319">
        <v>0</v>
      </c>
      <c r="IF33" s="319">
        <v>0</v>
      </c>
      <c r="IG33" s="319">
        <v>0</v>
      </c>
      <c r="IH33" s="319">
        <v>0</v>
      </c>
      <c r="II33" s="319">
        <v>0</v>
      </c>
      <c r="IJ33" s="319">
        <v>0</v>
      </c>
      <c r="IK33" s="319">
        <v>0</v>
      </c>
      <c r="IL33" s="319">
        <v>0</v>
      </c>
      <c r="IM33" s="319">
        <v>0</v>
      </c>
      <c r="IN33" s="319">
        <v>0</v>
      </c>
      <c r="IO33" s="319">
        <v>0</v>
      </c>
      <c r="IP33" s="319">
        <v>0</v>
      </c>
      <c r="IQ33" s="319">
        <v>0</v>
      </c>
      <c r="IR33" s="319">
        <v>0</v>
      </c>
      <c r="IS33" s="319">
        <v>0</v>
      </c>
      <c r="IT33" s="319">
        <v>0</v>
      </c>
      <c r="IU33" s="319">
        <v>0</v>
      </c>
      <c r="IV33" s="319">
        <v>0</v>
      </c>
      <c r="IW33" s="319">
        <v>0</v>
      </c>
      <c r="IX33" s="319">
        <v>0</v>
      </c>
      <c r="IY33" s="319">
        <v>0</v>
      </c>
      <c r="IZ33" s="319">
        <v>0</v>
      </c>
      <c r="JA33" s="319">
        <v>0</v>
      </c>
      <c r="JB33" s="319">
        <v>0</v>
      </c>
      <c r="JC33" s="319">
        <v>0</v>
      </c>
      <c r="JD33" s="319">
        <v>0</v>
      </c>
      <c r="JE33" s="319">
        <v>0</v>
      </c>
      <c r="JF33" s="319">
        <v>0</v>
      </c>
      <c r="JG33" s="319">
        <v>0</v>
      </c>
      <c r="JH33" s="319">
        <v>0</v>
      </c>
      <c r="JI33" s="319">
        <v>0</v>
      </c>
      <c r="JJ33" s="319">
        <v>0</v>
      </c>
      <c r="JK33" s="319">
        <v>0</v>
      </c>
      <c r="JL33" s="319">
        <v>0</v>
      </c>
      <c r="JM33" s="319">
        <v>0</v>
      </c>
      <c r="JN33" s="319">
        <v>0</v>
      </c>
      <c r="JO33" s="319">
        <v>0</v>
      </c>
      <c r="JP33" s="319">
        <v>0</v>
      </c>
      <c r="JQ33" s="319">
        <v>0</v>
      </c>
      <c r="JR33" s="319">
        <v>0</v>
      </c>
      <c r="JS33" s="319">
        <v>0</v>
      </c>
      <c r="JT33" s="319">
        <v>0</v>
      </c>
      <c r="JU33" s="319">
        <v>0</v>
      </c>
      <c r="JV33" s="319">
        <v>0</v>
      </c>
      <c r="JW33" s="319">
        <v>0</v>
      </c>
      <c r="JX33" s="319">
        <v>0</v>
      </c>
      <c r="JY33" s="319">
        <v>0</v>
      </c>
      <c r="JZ33" s="319">
        <v>0</v>
      </c>
      <c r="KA33" s="319">
        <v>0</v>
      </c>
      <c r="KB33" s="319">
        <v>0</v>
      </c>
      <c r="KC33" s="319">
        <v>0</v>
      </c>
      <c r="KD33" s="319">
        <v>0</v>
      </c>
      <c r="KE33" s="319">
        <v>0</v>
      </c>
      <c r="KF33" s="319">
        <v>0</v>
      </c>
      <c r="KG33" s="319">
        <v>0</v>
      </c>
      <c r="KH33" s="319">
        <v>0</v>
      </c>
      <c r="KI33" s="319">
        <v>0</v>
      </c>
      <c r="KJ33" s="319">
        <v>0</v>
      </c>
      <c r="KK33" s="319">
        <v>0</v>
      </c>
      <c r="KL33" s="319">
        <v>0</v>
      </c>
      <c r="KM33" s="319">
        <f>VLOOKUP($B33,'Sintesi (CFI-TS)'!$C$30:$AE$57,27,FALSE)</f>
        <v>0</v>
      </c>
      <c r="KN33" s="319">
        <f>VLOOKUP($B33,'Sintesi (CFI-TS)'!$C$30:$AE$57,27,FALSE)</f>
        <v>0</v>
      </c>
      <c r="KO33" s="319">
        <f>VLOOKUP($B33,'Sintesi (CFI-TS)'!$C$30:$AE$57,27,FALSE)</f>
        <v>0</v>
      </c>
      <c r="KP33" s="319">
        <f>VLOOKUP($B33,'Sintesi (CFI-TS)'!$C$30:$AE$57,27,FALSE)</f>
        <v>0</v>
      </c>
      <c r="KQ33" s="319">
        <f>VLOOKUP($B33,'Sintesi (CFI-TS)'!$C$30:$AE$57,27,FALSE)</f>
        <v>0</v>
      </c>
      <c r="KR33" s="319">
        <f>VLOOKUP($B33,'Sintesi (CFI-TS)'!$C$30:$AE$57,27,FALSE)</f>
        <v>0</v>
      </c>
      <c r="KS33" s="319">
        <f>VLOOKUP($B33,'Sintesi (CFI-TS)'!$C$30:$AE$57,27,FALSE)</f>
        <v>0</v>
      </c>
      <c r="KT33" s="319">
        <f>VLOOKUP($B33,'Sintesi (CFI-TS)'!$C$30:$AE$57,27,FALSE)</f>
        <v>0</v>
      </c>
      <c r="KU33" s="319">
        <f>VLOOKUP($B33,'Sintesi (CFI-TS)'!$C$30:$AE$57,27,FALSE)</f>
        <v>0</v>
      </c>
      <c r="KV33" s="319">
        <f>VLOOKUP($B33,'Sintesi (CFI-TS)'!$C$30:$AE$57,27,FALSE)</f>
        <v>0</v>
      </c>
      <c r="KW33" s="319">
        <f>VLOOKUP($B33,'Sintesi (CFI-TS)'!$C$30:$AE$57,27,FALSE)</f>
        <v>0</v>
      </c>
      <c r="KX33" s="319">
        <f>VLOOKUP($B33,'Sintesi (CFI-TS)'!$C$30:$AE$57,27,FALSE)</f>
        <v>0</v>
      </c>
      <c r="KY33" s="319">
        <f>VLOOKUP($B33,'Sintesi (CFI-TS)'!$C$30:$AE$57,27,FALSE)</f>
        <v>0</v>
      </c>
      <c r="KZ33" s="319">
        <f>VLOOKUP($B33,'Sintesi (CFI-TS)'!$C$30:$AE$57,27,FALSE)</f>
        <v>0</v>
      </c>
      <c r="LA33" s="319">
        <f>VLOOKUP($B33,'Sintesi (CFI-TS)'!$C$30:$AE$57,27,FALSE)</f>
        <v>0</v>
      </c>
      <c r="LB33" s="319">
        <f>VLOOKUP($B33,'Sintesi (CFI-TS)'!$C$30:$AE$57,27,FALSE)</f>
        <v>0</v>
      </c>
      <c r="LC33" s="319">
        <f>VLOOKUP($B33,'Sintesi (CFI-TS)'!$C$30:$AE$57,27,FALSE)</f>
        <v>0</v>
      </c>
      <c r="LD33" s="319">
        <f>VLOOKUP($B33,'Sintesi (CFI-TS)'!$C$30:$AE$57,27,FALSE)</f>
        <v>0</v>
      </c>
      <c r="LE33" s="319">
        <f>VLOOKUP($B33,'Sintesi (CFI-TS)'!$C$30:$AE$57,27,FALSE)</f>
        <v>0</v>
      </c>
      <c r="LF33" s="319">
        <f>VLOOKUP($B33,'Sintesi (CFI-TS)'!$C$30:$AE$57,27,FALSE)</f>
        <v>0</v>
      </c>
      <c r="LG33" s="319">
        <f>VLOOKUP($B33,'Sintesi (CFI-TS)'!$C$30:$AE$57,27,FALSE)</f>
        <v>0</v>
      </c>
      <c r="LH33" s="319">
        <f>VLOOKUP($B33,'Sintesi (CFI-TS)'!$C$30:$AE$57,27,FALSE)</f>
        <v>0</v>
      </c>
      <c r="LI33" s="319">
        <f>VLOOKUP($B33,'Sintesi (CFI-TS)'!$C$30:$AE$57,27,FALSE)</f>
        <v>0</v>
      </c>
      <c r="LJ33" s="319">
        <f>VLOOKUP($B33,'Sintesi (CFI-TS)'!$C$30:$AE$57,27,FALSE)</f>
        <v>0</v>
      </c>
      <c r="LK33" s="319">
        <f>VLOOKUP($B33,'Sintesi (CFI-TS)'!$C$30:$AE$57,27,FALSE)</f>
        <v>0</v>
      </c>
      <c r="LL33" s="319">
        <f>VLOOKUP($B33,'Sintesi (CFI-TS)'!$C$30:$AE$57,27,FALSE)</f>
        <v>0</v>
      </c>
      <c r="LM33" s="319">
        <f>VLOOKUP($B33,'Sintesi (CFI-TS)'!$C$30:$AE$57,27,FALSE)</f>
        <v>0</v>
      </c>
      <c r="LN33" s="319">
        <f>VLOOKUP($B33,'Sintesi (CFI-TS)'!$C$30:$AE$57,27,FALSE)</f>
        <v>0</v>
      </c>
      <c r="LO33" s="319">
        <f>VLOOKUP($B33,'Sintesi (CFI-TS)'!$C$30:$AE$57,27,FALSE)</f>
        <v>0</v>
      </c>
      <c r="LP33" s="319">
        <f>VLOOKUP($B33,'Sintesi (CFI-TS)'!$C$30:$AE$57,27,FALSE)</f>
        <v>0</v>
      </c>
      <c r="LQ33" s="319">
        <f>VLOOKUP($B33,'Sintesi (CFI-TS)'!$C$30:$AE$57,27,FALSE)</f>
        <v>0</v>
      </c>
      <c r="LR33" s="319">
        <f>VLOOKUP($B33,'Sintesi (CFI-TS)'!$C$30:$AE$57,27,FALSE)</f>
        <v>0</v>
      </c>
      <c r="LS33" s="319"/>
      <c r="LT33" s="319"/>
      <c r="LU33" s="319"/>
      <c r="LV33" s="320">
        <v>0</v>
      </c>
      <c r="LW33" s="320">
        <v>0</v>
      </c>
      <c r="LX33" s="320">
        <v>0</v>
      </c>
      <c r="LY33" s="320">
        <v>0</v>
      </c>
      <c r="LZ33" s="320">
        <v>0</v>
      </c>
      <c r="MA33" s="320">
        <v>0</v>
      </c>
      <c r="MB33" s="320">
        <v>0</v>
      </c>
      <c r="MC33" s="320">
        <v>0</v>
      </c>
      <c r="MD33" s="320">
        <v>0</v>
      </c>
      <c r="ME33" s="320">
        <v>0</v>
      </c>
      <c r="MF33" s="320">
        <v>0</v>
      </c>
      <c r="MG33" s="320">
        <v>0</v>
      </c>
      <c r="MH33" s="320">
        <v>0</v>
      </c>
      <c r="MI33" s="320">
        <v>0</v>
      </c>
      <c r="MJ33" s="320">
        <v>0</v>
      </c>
      <c r="MK33" s="320">
        <v>0</v>
      </c>
      <c r="ML33" s="320">
        <v>0</v>
      </c>
      <c r="MM33" s="320">
        <v>0</v>
      </c>
      <c r="MN33" s="320">
        <v>0</v>
      </c>
      <c r="MO33" s="320">
        <v>0</v>
      </c>
      <c r="MP33" s="320">
        <v>0</v>
      </c>
      <c r="MQ33" s="320">
        <v>0</v>
      </c>
      <c r="MR33" s="320">
        <v>0</v>
      </c>
      <c r="MS33" s="320">
        <v>0</v>
      </c>
      <c r="MT33" s="320">
        <v>0</v>
      </c>
      <c r="MU33" s="320">
        <v>0</v>
      </c>
      <c r="MV33" s="320">
        <v>0</v>
      </c>
      <c r="MW33" s="320">
        <v>0</v>
      </c>
      <c r="MX33" s="320">
        <v>0</v>
      </c>
      <c r="MY33" s="320">
        <v>0</v>
      </c>
      <c r="MZ33" s="320">
        <v>0</v>
      </c>
      <c r="NA33" s="320">
        <v>0</v>
      </c>
      <c r="NB33" s="320">
        <v>0</v>
      </c>
      <c r="NC33" s="320">
        <v>0</v>
      </c>
      <c r="ND33" s="320">
        <v>0</v>
      </c>
      <c r="NE33" s="320">
        <v>0</v>
      </c>
      <c r="NF33" s="320">
        <v>0</v>
      </c>
      <c r="NG33" s="320">
        <v>0</v>
      </c>
      <c r="NH33" s="320">
        <v>0</v>
      </c>
      <c r="NI33" s="320">
        <v>0</v>
      </c>
      <c r="NJ33" s="320">
        <v>0</v>
      </c>
      <c r="NK33" s="320">
        <v>0</v>
      </c>
      <c r="NL33" s="320">
        <v>0</v>
      </c>
      <c r="NM33" s="320">
        <v>0</v>
      </c>
      <c r="NN33" s="320">
        <v>0</v>
      </c>
      <c r="NO33" s="320">
        <v>0</v>
      </c>
      <c r="NP33" s="320">
        <v>0</v>
      </c>
      <c r="NQ33" s="320">
        <v>0</v>
      </c>
      <c r="NR33" s="320">
        <v>0</v>
      </c>
      <c r="NS33" s="320">
        <v>0</v>
      </c>
      <c r="NT33" s="320">
        <v>0</v>
      </c>
      <c r="NU33" s="320">
        <v>0</v>
      </c>
      <c r="NV33" s="320">
        <v>0</v>
      </c>
      <c r="NW33" s="320">
        <v>0</v>
      </c>
      <c r="NX33" s="320">
        <v>0</v>
      </c>
      <c r="NY33" s="320">
        <v>0</v>
      </c>
      <c r="NZ33" s="320">
        <v>0</v>
      </c>
      <c r="OA33" s="320">
        <v>0</v>
      </c>
      <c r="OB33" s="320">
        <v>0</v>
      </c>
      <c r="OC33" s="320">
        <v>0</v>
      </c>
      <c r="OD33" s="320">
        <v>0</v>
      </c>
      <c r="OE33" s="320">
        <v>0</v>
      </c>
      <c r="OF33" s="320">
        <v>0</v>
      </c>
      <c r="OG33" s="320">
        <v>0</v>
      </c>
      <c r="OH33" s="320">
        <v>0</v>
      </c>
      <c r="OI33" s="320">
        <v>0</v>
      </c>
      <c r="OJ33" s="320">
        <v>0</v>
      </c>
      <c r="OK33" s="320">
        <v>0</v>
      </c>
      <c r="OL33" s="320">
        <v>0</v>
      </c>
      <c r="OM33" s="320">
        <v>0</v>
      </c>
      <c r="ON33" s="320">
        <v>0</v>
      </c>
      <c r="OO33" s="320">
        <v>0</v>
      </c>
      <c r="OP33" s="320">
        <f>VLOOKUP($B33,'Sintesi (CFI-TS)'!$C$30:$AE$57,26,FALSE)</f>
        <v>0</v>
      </c>
      <c r="OQ33" s="320">
        <f>VLOOKUP($B33,'Sintesi (CFI-TS)'!$C$30:$AE$57,26,FALSE)</f>
        <v>0</v>
      </c>
      <c r="OR33" s="320">
        <f>VLOOKUP($B33,'Sintesi (CFI-TS)'!$C$30:$AE$57,26,FALSE)</f>
        <v>0</v>
      </c>
      <c r="OS33" s="320">
        <f>VLOOKUP($B33,'Sintesi (CFI-TS)'!$C$30:$AE$57,26,FALSE)</f>
        <v>0</v>
      </c>
      <c r="OT33" s="320">
        <f>VLOOKUP($B33,'Sintesi (CFI-TS)'!$C$30:$AE$57,26,FALSE)</f>
        <v>0</v>
      </c>
      <c r="OU33" s="320">
        <f>VLOOKUP($B33,'Sintesi (CFI-TS)'!$C$30:$AE$57,26,FALSE)</f>
        <v>0</v>
      </c>
      <c r="OV33" s="320">
        <f>VLOOKUP($B33,'Sintesi (CFI-TS)'!$C$30:$AE$57,26,FALSE)</f>
        <v>0</v>
      </c>
      <c r="OW33" s="320">
        <f>VLOOKUP($B33,'Sintesi (CFI-TS)'!$C$30:$AE$57,26,FALSE)</f>
        <v>0</v>
      </c>
      <c r="OX33" s="320">
        <f>VLOOKUP($B33,'Sintesi (CFI-TS)'!$C$30:$AE$57,26,FALSE)</f>
        <v>0</v>
      </c>
      <c r="OY33" s="320">
        <f>VLOOKUP($B33,'Sintesi (CFI-TS)'!$C$30:$AE$57,26,FALSE)</f>
        <v>0</v>
      </c>
      <c r="OZ33" s="320">
        <f>VLOOKUP($B33,'Sintesi (CFI-TS)'!$C$30:$AE$57,26,FALSE)</f>
        <v>0</v>
      </c>
      <c r="PA33" s="320">
        <f>VLOOKUP($B33,'Sintesi (CFI-TS)'!$C$30:$AE$57,26,FALSE)</f>
        <v>0</v>
      </c>
      <c r="PB33" s="320">
        <f>VLOOKUP($B33,'Sintesi (CFI-TS)'!$C$30:$AE$57,26,FALSE)</f>
        <v>0</v>
      </c>
      <c r="PC33" s="320">
        <f>VLOOKUP($B33,'Sintesi (CFI-TS)'!$C$30:$AE$57,26,FALSE)</f>
        <v>0</v>
      </c>
      <c r="PD33" s="320">
        <f>VLOOKUP($B33,'Sintesi (CFI-TS)'!$C$30:$AE$57,26,FALSE)</f>
        <v>0</v>
      </c>
      <c r="PE33" s="320">
        <f>VLOOKUP($B33,'Sintesi (CFI-TS)'!$C$30:$AE$57,26,FALSE)</f>
        <v>0</v>
      </c>
      <c r="PF33" s="320">
        <f>VLOOKUP($B33,'Sintesi (CFI-TS)'!$C$30:$AE$57,26,FALSE)</f>
        <v>0</v>
      </c>
      <c r="PG33" s="320">
        <f>VLOOKUP($B33,'Sintesi (CFI-TS)'!$C$30:$AE$57,26,FALSE)</f>
        <v>0</v>
      </c>
      <c r="PH33" s="320">
        <f>VLOOKUP($B33,'Sintesi (CFI-TS)'!$C$30:$AE$57,26,FALSE)</f>
        <v>0</v>
      </c>
      <c r="PI33" s="320">
        <f>VLOOKUP($B33,'Sintesi (CFI-TS)'!$C$30:$AE$57,26,FALSE)</f>
        <v>0</v>
      </c>
      <c r="PJ33" s="320">
        <f>VLOOKUP($B33,'Sintesi (CFI-TS)'!$C$30:$AE$57,26,FALSE)</f>
        <v>0</v>
      </c>
      <c r="PK33" s="320">
        <f>VLOOKUP($B33,'Sintesi (CFI-TS)'!$C$30:$AE$57,26,FALSE)</f>
        <v>0</v>
      </c>
      <c r="PL33" s="320">
        <f>VLOOKUP($B33,'Sintesi (CFI-TS)'!$C$30:$AE$57,26,FALSE)</f>
        <v>0</v>
      </c>
      <c r="PM33" s="320">
        <f>VLOOKUP($B33,'Sintesi (CFI-TS)'!$C$30:$AE$57,26,FALSE)</f>
        <v>0</v>
      </c>
      <c r="PN33" s="320">
        <f>VLOOKUP($B33,'Sintesi (CFI-TS)'!$C$30:$AE$57,26,FALSE)</f>
        <v>0</v>
      </c>
      <c r="PO33" s="320">
        <f>VLOOKUP($B33,'Sintesi (CFI-TS)'!$C$30:$AE$57,26,FALSE)</f>
        <v>0</v>
      </c>
      <c r="PP33" s="320">
        <f>VLOOKUP($B33,'Sintesi (CFI-TS)'!$C$30:$AE$57,26,FALSE)</f>
        <v>0</v>
      </c>
      <c r="PQ33" s="320">
        <f>VLOOKUP($B33,'Sintesi (CFI-TS)'!$C$30:$AE$57,26,FALSE)</f>
        <v>0</v>
      </c>
      <c r="PR33" s="320">
        <f>VLOOKUP($B33,'Sintesi (CFI-TS)'!$C$30:$AE$57,26,FALSE)</f>
        <v>0</v>
      </c>
      <c r="PS33" s="320">
        <f>VLOOKUP($B33,'Sintesi (CFI-TS)'!$C$30:$AE$57,26,FALSE)</f>
        <v>0</v>
      </c>
      <c r="PT33" s="320">
        <f>VLOOKUP($B33,'Sintesi (CFI-TS)'!$C$30:$AE$57,26,FALSE)</f>
        <v>0</v>
      </c>
      <c r="PU33" s="320">
        <f>VLOOKUP($B33,'Sintesi (CFI-TS)'!$C$30:$AE$57,26,FALSE)</f>
        <v>0</v>
      </c>
      <c r="PV33" s="320"/>
      <c r="PW33" s="320"/>
      <c r="PX33" s="320"/>
      <c r="PY33" s="321">
        <v>0</v>
      </c>
      <c r="PZ33" s="321">
        <v>0</v>
      </c>
      <c r="QA33" s="321">
        <v>0</v>
      </c>
      <c r="QB33" s="321">
        <v>0</v>
      </c>
      <c r="QC33" s="321">
        <v>0</v>
      </c>
      <c r="QD33" s="321">
        <v>0</v>
      </c>
      <c r="QE33" s="321">
        <v>0</v>
      </c>
      <c r="QF33" s="321">
        <v>0</v>
      </c>
      <c r="QG33" s="321">
        <v>0</v>
      </c>
      <c r="QH33" s="321">
        <v>0</v>
      </c>
      <c r="QI33" s="321">
        <v>0</v>
      </c>
      <c r="QJ33" s="321">
        <v>0</v>
      </c>
      <c r="QK33" s="321">
        <v>0</v>
      </c>
      <c r="QL33" s="321">
        <v>0</v>
      </c>
      <c r="QM33" s="321">
        <v>0</v>
      </c>
      <c r="QN33" s="321">
        <v>0</v>
      </c>
      <c r="QO33" s="321">
        <v>0</v>
      </c>
      <c r="QP33" s="321">
        <v>0</v>
      </c>
      <c r="QQ33" s="321">
        <v>0</v>
      </c>
      <c r="QR33" s="321">
        <v>0</v>
      </c>
      <c r="QS33" s="321">
        <v>0</v>
      </c>
      <c r="QT33" s="321">
        <v>0</v>
      </c>
      <c r="QU33" s="321">
        <v>0</v>
      </c>
      <c r="QV33" s="321">
        <v>0</v>
      </c>
      <c r="QW33" s="321">
        <v>0</v>
      </c>
      <c r="QX33" s="321">
        <v>0</v>
      </c>
      <c r="QY33" s="321">
        <v>0</v>
      </c>
      <c r="QZ33" s="321">
        <v>0</v>
      </c>
      <c r="RA33" s="321">
        <v>0</v>
      </c>
      <c r="RB33" s="321">
        <v>0</v>
      </c>
      <c r="RC33" s="321">
        <v>0</v>
      </c>
      <c r="RD33" s="321">
        <v>0</v>
      </c>
      <c r="RE33" s="321">
        <v>0</v>
      </c>
      <c r="RF33" s="321">
        <v>0</v>
      </c>
      <c r="RG33" s="321">
        <v>0</v>
      </c>
      <c r="RH33" s="321">
        <v>0</v>
      </c>
      <c r="RI33" s="321">
        <v>0</v>
      </c>
      <c r="RJ33" s="321">
        <v>0</v>
      </c>
      <c r="RK33" s="321">
        <v>0</v>
      </c>
      <c r="RL33" s="321">
        <v>0</v>
      </c>
      <c r="RM33" s="321">
        <v>0</v>
      </c>
      <c r="RN33" s="321">
        <v>0</v>
      </c>
      <c r="RO33" s="321">
        <v>0</v>
      </c>
      <c r="RP33" s="321">
        <v>0</v>
      </c>
      <c r="RQ33" s="321">
        <v>0</v>
      </c>
      <c r="RR33" s="321">
        <v>0</v>
      </c>
      <c r="RS33" s="321">
        <v>0</v>
      </c>
      <c r="RT33" s="321">
        <v>0</v>
      </c>
      <c r="RU33" s="321">
        <v>0</v>
      </c>
      <c r="RV33" s="321">
        <v>0</v>
      </c>
      <c r="RW33" s="321">
        <v>0</v>
      </c>
      <c r="RX33" s="321">
        <v>0</v>
      </c>
      <c r="RY33" s="321">
        <v>0</v>
      </c>
      <c r="RZ33" s="321">
        <v>0</v>
      </c>
      <c r="SA33" s="321">
        <v>0</v>
      </c>
      <c r="SB33" s="321">
        <v>0</v>
      </c>
      <c r="SC33" s="321">
        <v>0</v>
      </c>
      <c r="SD33" s="321">
        <v>0</v>
      </c>
      <c r="SE33" s="321">
        <v>0</v>
      </c>
      <c r="SF33" s="321">
        <v>0</v>
      </c>
      <c r="SG33" s="321">
        <v>0</v>
      </c>
      <c r="SH33" s="321">
        <v>0</v>
      </c>
      <c r="SI33" s="321">
        <v>0</v>
      </c>
      <c r="SJ33" s="321">
        <v>0</v>
      </c>
      <c r="SK33" s="321">
        <v>0</v>
      </c>
      <c r="SL33" s="321">
        <v>0</v>
      </c>
      <c r="SM33" s="321">
        <v>0</v>
      </c>
      <c r="SN33" s="321">
        <v>0</v>
      </c>
      <c r="SO33" s="321">
        <v>0</v>
      </c>
      <c r="SP33" s="321">
        <v>0</v>
      </c>
      <c r="SQ33" s="321">
        <v>0</v>
      </c>
      <c r="SR33" s="321">
        <v>0</v>
      </c>
      <c r="SS33" s="321">
        <f>VLOOKUP($B33,'Sintesi (CFI-TS)'!$C$30:$AE$57,28,FALSE)</f>
        <v>0</v>
      </c>
      <c r="ST33" s="321">
        <f>VLOOKUP($B33,'Sintesi (CFI-TS)'!$C$30:$AE$57,28,FALSE)</f>
        <v>0</v>
      </c>
      <c r="SU33" s="321">
        <f>VLOOKUP($B33,'Sintesi (CFI-TS)'!$C$30:$AE$57,28,FALSE)</f>
        <v>0</v>
      </c>
      <c r="SV33" s="321">
        <f>VLOOKUP($B33,'Sintesi (CFI-TS)'!$C$30:$AE$57,28,FALSE)</f>
        <v>0</v>
      </c>
      <c r="SW33" s="321">
        <f>VLOOKUP($B33,'Sintesi (CFI-TS)'!$C$30:$AE$57,28,FALSE)</f>
        <v>0</v>
      </c>
      <c r="SX33" s="321">
        <f>VLOOKUP($B33,'Sintesi (CFI-TS)'!$C$30:$AE$57,28,FALSE)</f>
        <v>0</v>
      </c>
      <c r="SY33" s="321">
        <f>VLOOKUP($B33,'Sintesi (CFI-TS)'!$C$30:$AE$57,28,FALSE)</f>
        <v>0</v>
      </c>
      <c r="SZ33" s="321">
        <f>VLOOKUP($B33,'Sintesi (CFI-TS)'!$C$30:$AE$57,28,FALSE)</f>
        <v>0</v>
      </c>
      <c r="TA33" s="321">
        <f>VLOOKUP($B33,'Sintesi (CFI-TS)'!$C$30:$AE$57,28,FALSE)</f>
        <v>0</v>
      </c>
      <c r="TB33" s="321">
        <f>VLOOKUP($B33,'Sintesi (CFI-TS)'!$C$30:$AE$57,28,FALSE)</f>
        <v>0</v>
      </c>
      <c r="TC33" s="321">
        <f>VLOOKUP($B33,'Sintesi (CFI-TS)'!$C$30:$AE$57,28,FALSE)</f>
        <v>0</v>
      </c>
      <c r="TD33" s="321">
        <f>VLOOKUP($B33,'Sintesi (CFI-TS)'!$C$30:$AE$57,28,FALSE)</f>
        <v>0</v>
      </c>
      <c r="TE33" s="321">
        <f>VLOOKUP($B33,'Sintesi (CFI-TS)'!$C$30:$AE$57,28,FALSE)</f>
        <v>0</v>
      </c>
      <c r="TF33" s="321">
        <f>VLOOKUP($B33,'Sintesi (CFI-TS)'!$C$30:$AE$57,28,FALSE)</f>
        <v>0</v>
      </c>
      <c r="TG33" s="321">
        <f>VLOOKUP($B33,'Sintesi (CFI-TS)'!$C$30:$AE$57,28,FALSE)</f>
        <v>0</v>
      </c>
      <c r="TH33" s="321">
        <f>VLOOKUP($B33,'Sintesi (CFI-TS)'!$C$30:$AE$57,28,FALSE)</f>
        <v>0</v>
      </c>
      <c r="TI33" s="321">
        <f>VLOOKUP($B33,'Sintesi (CFI-TS)'!$C$30:$AE$57,28,FALSE)</f>
        <v>0</v>
      </c>
      <c r="TJ33" s="321">
        <f>VLOOKUP($B33,'Sintesi (CFI-TS)'!$C$30:$AE$57,28,FALSE)</f>
        <v>0</v>
      </c>
      <c r="TK33" s="321">
        <f>VLOOKUP($B33,'Sintesi (CFI-TS)'!$C$30:$AE$57,28,FALSE)</f>
        <v>0</v>
      </c>
      <c r="TL33" s="321">
        <f>VLOOKUP($B33,'Sintesi (CFI-TS)'!$C$30:$AE$57,28,FALSE)</f>
        <v>0</v>
      </c>
      <c r="TM33" s="321">
        <f>VLOOKUP($B33,'Sintesi (CFI-TS)'!$C$30:$AE$57,28,FALSE)</f>
        <v>0</v>
      </c>
      <c r="TN33" s="321">
        <f>VLOOKUP($B33,'Sintesi (CFI-TS)'!$C$30:$AE$57,28,FALSE)</f>
        <v>0</v>
      </c>
      <c r="TO33" s="321">
        <f>VLOOKUP($B33,'Sintesi (CFI-TS)'!$C$30:$AE$57,28,FALSE)</f>
        <v>0</v>
      </c>
      <c r="TP33" s="321">
        <f>VLOOKUP($B33,'Sintesi (CFI-TS)'!$C$30:$AE$57,28,FALSE)</f>
        <v>0</v>
      </c>
      <c r="TQ33" s="321">
        <f>VLOOKUP($B33,'Sintesi (CFI-TS)'!$C$30:$AE$57,28,FALSE)</f>
        <v>0</v>
      </c>
      <c r="TR33" s="321">
        <f>VLOOKUP($B33,'Sintesi (CFI-TS)'!$C$30:$AE$57,28,FALSE)</f>
        <v>0</v>
      </c>
      <c r="TS33" s="321">
        <f>VLOOKUP($B33,'Sintesi (CFI-TS)'!$C$30:$AE$57,28,FALSE)</f>
        <v>0</v>
      </c>
      <c r="TT33" s="321">
        <f>VLOOKUP($B33,'Sintesi (CFI-TS)'!$C$30:$AE$57,28,FALSE)</f>
        <v>0</v>
      </c>
      <c r="TU33" s="321">
        <f>VLOOKUP($B33,'Sintesi (CFI-TS)'!$C$30:$AE$57,28,FALSE)</f>
        <v>0</v>
      </c>
      <c r="TV33" s="321">
        <f>VLOOKUP($B33,'Sintesi (CFI-TS)'!$C$30:$AE$57,28,FALSE)</f>
        <v>0</v>
      </c>
      <c r="TW33" s="321">
        <f>VLOOKUP($B33,'Sintesi (CFI-TS)'!$C$30:$AE$57,28,FALSE)</f>
        <v>0</v>
      </c>
      <c r="TX33" s="321">
        <f>VLOOKUP($B33,'Sintesi (CFI-TS)'!$C$30:$AE$57,28,FALSE)</f>
        <v>0</v>
      </c>
      <c r="TY33" s="321"/>
      <c r="TZ33" s="321"/>
      <c r="UA33" s="321"/>
      <c r="UB33" s="322">
        <v>0</v>
      </c>
      <c r="UC33" s="322">
        <v>0</v>
      </c>
      <c r="UD33" s="322">
        <v>0</v>
      </c>
      <c r="UE33" s="322">
        <v>0</v>
      </c>
      <c r="UF33" s="322">
        <v>0</v>
      </c>
      <c r="UG33" s="322">
        <v>0</v>
      </c>
      <c r="UH33" s="322">
        <v>0</v>
      </c>
      <c r="UI33" s="322">
        <v>0</v>
      </c>
      <c r="UJ33" s="322">
        <v>0</v>
      </c>
      <c r="UK33" s="322">
        <v>0</v>
      </c>
      <c r="UL33" s="322">
        <v>0</v>
      </c>
      <c r="UM33" s="322">
        <v>0</v>
      </c>
      <c r="UN33" s="322">
        <v>0</v>
      </c>
      <c r="UO33" s="322">
        <v>0</v>
      </c>
      <c r="UP33" s="322">
        <v>0</v>
      </c>
      <c r="UQ33" s="322">
        <v>0</v>
      </c>
      <c r="UR33" s="322">
        <v>0</v>
      </c>
      <c r="US33" s="322">
        <v>0</v>
      </c>
      <c r="UT33" s="322">
        <v>0</v>
      </c>
      <c r="UU33" s="322">
        <v>0</v>
      </c>
      <c r="UV33" s="322">
        <v>0</v>
      </c>
      <c r="UW33" s="322">
        <v>0</v>
      </c>
      <c r="UX33" s="322">
        <v>0</v>
      </c>
      <c r="UY33" s="322">
        <v>0</v>
      </c>
      <c r="UZ33" s="322">
        <v>0</v>
      </c>
      <c r="VA33" s="322">
        <v>0</v>
      </c>
      <c r="VB33" s="322">
        <v>0</v>
      </c>
      <c r="VC33" s="322">
        <v>0</v>
      </c>
      <c r="VD33" s="322">
        <v>0</v>
      </c>
      <c r="VE33" s="322">
        <v>0</v>
      </c>
      <c r="VF33" s="322">
        <v>0</v>
      </c>
      <c r="VG33" s="322">
        <v>0</v>
      </c>
      <c r="VH33" s="322">
        <v>0</v>
      </c>
      <c r="VI33" s="322">
        <v>0</v>
      </c>
      <c r="VJ33" s="322">
        <v>0</v>
      </c>
      <c r="VK33" s="322">
        <v>0</v>
      </c>
      <c r="VL33" s="322">
        <v>0</v>
      </c>
      <c r="VM33" s="322">
        <v>0</v>
      </c>
      <c r="VN33" s="322">
        <v>0</v>
      </c>
      <c r="VO33" s="322">
        <v>0</v>
      </c>
      <c r="VP33" s="322">
        <v>0</v>
      </c>
      <c r="VQ33" s="322">
        <v>0</v>
      </c>
      <c r="VR33" s="322">
        <v>0</v>
      </c>
      <c r="VS33" s="322">
        <v>0</v>
      </c>
      <c r="VT33" s="322">
        <v>0</v>
      </c>
      <c r="VU33" s="322">
        <v>0</v>
      </c>
      <c r="VV33" s="322">
        <v>0</v>
      </c>
      <c r="VW33" s="322">
        <v>0</v>
      </c>
      <c r="VX33" s="322">
        <v>0</v>
      </c>
      <c r="VY33" s="322">
        <v>0</v>
      </c>
      <c r="VZ33" s="322">
        <v>0</v>
      </c>
      <c r="WA33" s="322">
        <v>0</v>
      </c>
      <c r="WB33" s="322">
        <v>0</v>
      </c>
      <c r="WC33" s="322">
        <v>0</v>
      </c>
      <c r="WD33" s="322">
        <v>0</v>
      </c>
      <c r="WE33" s="322">
        <v>0</v>
      </c>
      <c r="WF33" s="322">
        <v>0</v>
      </c>
      <c r="WG33" s="322">
        <v>0</v>
      </c>
      <c r="WH33" s="322">
        <v>0</v>
      </c>
      <c r="WI33" s="322">
        <v>0</v>
      </c>
      <c r="WJ33" s="322">
        <v>0</v>
      </c>
      <c r="WK33" s="322">
        <v>0</v>
      </c>
      <c r="WL33" s="322">
        <v>0</v>
      </c>
      <c r="WM33" s="322">
        <v>0</v>
      </c>
      <c r="WN33" s="322">
        <v>0</v>
      </c>
      <c r="WO33" s="322">
        <v>0</v>
      </c>
      <c r="WP33" s="322">
        <v>0</v>
      </c>
      <c r="WQ33" s="322">
        <v>0</v>
      </c>
      <c r="WR33" s="322">
        <v>0</v>
      </c>
      <c r="WS33" s="322">
        <v>0</v>
      </c>
      <c r="WT33" s="322">
        <v>0</v>
      </c>
      <c r="WU33" s="322">
        <v>0</v>
      </c>
      <c r="WV33" s="322">
        <f>VLOOKUP($B33,'Sintesi (CFI-TS)'!$C$30:$AE$57,29,FALSE)</f>
        <v>0</v>
      </c>
      <c r="WW33" s="322">
        <f>VLOOKUP($B33,'Sintesi (CFI-TS)'!$C$30:$AE$57,29,FALSE)</f>
        <v>0</v>
      </c>
      <c r="WX33" s="322">
        <f>VLOOKUP($B33,'Sintesi (CFI-TS)'!$C$30:$AE$57,29,FALSE)</f>
        <v>0</v>
      </c>
      <c r="WY33" s="322">
        <f>VLOOKUP($B33,'Sintesi (CFI-TS)'!$C$30:$AE$57,29,FALSE)</f>
        <v>0</v>
      </c>
      <c r="WZ33" s="322">
        <f>VLOOKUP($B33,'Sintesi (CFI-TS)'!$C$30:$AE$57,29,FALSE)</f>
        <v>0</v>
      </c>
      <c r="XA33" s="322">
        <f>VLOOKUP($B33,'Sintesi (CFI-TS)'!$C$30:$AE$57,29,FALSE)</f>
        <v>0</v>
      </c>
      <c r="XB33" s="322">
        <f>VLOOKUP($B33,'Sintesi (CFI-TS)'!$C$30:$AE$57,29,FALSE)</f>
        <v>0</v>
      </c>
      <c r="XC33" s="322">
        <f>VLOOKUP($B33,'Sintesi (CFI-TS)'!$C$30:$AE$57,29,FALSE)</f>
        <v>0</v>
      </c>
      <c r="XD33" s="322">
        <f>VLOOKUP($B33,'Sintesi (CFI-TS)'!$C$30:$AE$57,29,FALSE)</f>
        <v>0</v>
      </c>
      <c r="XE33" s="322">
        <f>VLOOKUP($B33,'Sintesi (CFI-TS)'!$C$30:$AE$57,29,FALSE)</f>
        <v>0</v>
      </c>
      <c r="XF33" s="322">
        <f>VLOOKUP($B33,'Sintesi (CFI-TS)'!$C$30:$AE$57,29,FALSE)</f>
        <v>0</v>
      </c>
      <c r="XG33" s="322">
        <f>VLOOKUP($B33,'Sintesi (CFI-TS)'!$C$30:$AE$57,29,FALSE)</f>
        <v>0</v>
      </c>
      <c r="XH33" s="322">
        <f>VLOOKUP($B33,'Sintesi (CFI-TS)'!$C$30:$AE$57,29,FALSE)</f>
        <v>0</v>
      </c>
      <c r="XI33" s="322">
        <f>VLOOKUP($B33,'Sintesi (CFI-TS)'!$C$30:$AE$57,29,FALSE)</f>
        <v>0</v>
      </c>
      <c r="XJ33" s="322">
        <f>VLOOKUP($B33,'Sintesi (CFI-TS)'!$C$30:$AE$57,29,FALSE)</f>
        <v>0</v>
      </c>
      <c r="XK33" s="322">
        <f>VLOOKUP($B33,'Sintesi (CFI-TS)'!$C$30:$AE$57,29,FALSE)</f>
        <v>0</v>
      </c>
      <c r="XL33" s="322">
        <f>VLOOKUP($B33,'Sintesi (CFI-TS)'!$C$30:$AE$57,29,FALSE)</f>
        <v>0</v>
      </c>
      <c r="XM33" s="322">
        <f>VLOOKUP($B33,'Sintesi (CFI-TS)'!$C$30:$AE$57,29,FALSE)</f>
        <v>0</v>
      </c>
      <c r="XN33" s="322">
        <f>VLOOKUP($B33,'Sintesi (CFI-TS)'!$C$30:$AE$57,29,FALSE)</f>
        <v>0</v>
      </c>
      <c r="XO33" s="322">
        <f>VLOOKUP($B33,'Sintesi (CFI-TS)'!$C$30:$AE$57,29,FALSE)</f>
        <v>0</v>
      </c>
      <c r="XP33" s="322">
        <f>VLOOKUP($B33,'Sintesi (CFI-TS)'!$C$30:$AE$57,29,FALSE)</f>
        <v>0</v>
      </c>
      <c r="XQ33" s="322">
        <f>VLOOKUP($B33,'Sintesi (CFI-TS)'!$C$30:$AE$57,29,FALSE)</f>
        <v>0</v>
      </c>
      <c r="XR33" s="322">
        <f>VLOOKUP($B33,'Sintesi (CFI-TS)'!$C$30:$AE$57,29,FALSE)</f>
        <v>0</v>
      </c>
      <c r="XS33" s="322">
        <f>VLOOKUP($B33,'Sintesi (CFI-TS)'!$C$30:$AE$57,29,FALSE)</f>
        <v>0</v>
      </c>
      <c r="XT33" s="322">
        <f>VLOOKUP($B33,'Sintesi (CFI-TS)'!$C$30:$AE$57,29,FALSE)</f>
        <v>0</v>
      </c>
      <c r="XU33" s="322">
        <f>VLOOKUP($B33,'Sintesi (CFI-TS)'!$C$30:$AE$57,29,FALSE)</f>
        <v>0</v>
      </c>
      <c r="XV33" s="322">
        <f>VLOOKUP($B33,'Sintesi (CFI-TS)'!$C$30:$AE$57,29,FALSE)</f>
        <v>0</v>
      </c>
      <c r="XW33" s="322">
        <f>VLOOKUP($B33,'Sintesi (CFI-TS)'!$C$30:$AE$57,29,FALSE)</f>
        <v>0</v>
      </c>
      <c r="XX33" s="322">
        <f>VLOOKUP($B33,'Sintesi (CFI-TS)'!$C$30:$AE$57,29,FALSE)</f>
        <v>0</v>
      </c>
      <c r="XY33" s="322">
        <f>VLOOKUP($B33,'Sintesi (CFI-TS)'!$C$30:$AE$57,29,FALSE)</f>
        <v>0</v>
      </c>
      <c r="XZ33" s="322">
        <f>VLOOKUP($B33,'Sintesi (CFI-TS)'!$C$30:$AE$57,29,FALSE)</f>
        <v>0</v>
      </c>
      <c r="YA33" s="322">
        <f>VLOOKUP($B33,'Sintesi (CFI-TS)'!$C$30:$AE$57,29,FALSE)</f>
        <v>0</v>
      </c>
      <c r="YB33" s="322"/>
      <c r="YC33" s="322"/>
      <c r="YD33" s="322"/>
      <c r="YE33" s="501">
        <v>0</v>
      </c>
      <c r="YF33" s="501">
        <v>0</v>
      </c>
      <c r="YG33" s="501">
        <v>0</v>
      </c>
      <c r="YH33" s="501">
        <v>0</v>
      </c>
      <c r="YI33" s="501">
        <v>0</v>
      </c>
      <c r="YJ33" s="501">
        <v>0</v>
      </c>
      <c r="YK33" s="501">
        <v>0</v>
      </c>
      <c r="YL33" s="501">
        <v>0</v>
      </c>
      <c r="YM33" s="501">
        <v>0</v>
      </c>
      <c r="YN33" s="501">
        <v>0</v>
      </c>
      <c r="YO33" s="501">
        <v>0</v>
      </c>
      <c r="YP33" s="501">
        <v>0</v>
      </c>
      <c r="YQ33" s="501">
        <v>0</v>
      </c>
      <c r="YR33" s="501">
        <v>0</v>
      </c>
      <c r="YS33" s="501">
        <v>0</v>
      </c>
      <c r="YT33" s="501">
        <v>0</v>
      </c>
      <c r="YU33" s="501">
        <v>0</v>
      </c>
      <c r="YV33" s="501">
        <v>0</v>
      </c>
      <c r="YW33" s="501">
        <v>0</v>
      </c>
      <c r="YX33" s="501">
        <v>0</v>
      </c>
      <c r="YY33" s="501">
        <v>0</v>
      </c>
      <c r="YZ33" s="501">
        <v>0</v>
      </c>
      <c r="ZA33" s="501">
        <v>0</v>
      </c>
      <c r="ZB33" s="501">
        <v>0</v>
      </c>
      <c r="ZC33" s="501">
        <v>0</v>
      </c>
      <c r="ZD33" s="501">
        <v>0</v>
      </c>
      <c r="ZE33" s="501">
        <v>0</v>
      </c>
      <c r="ZF33" s="501">
        <v>0</v>
      </c>
      <c r="ZG33" s="501">
        <v>0</v>
      </c>
      <c r="ZH33" s="501">
        <v>0</v>
      </c>
      <c r="ZI33" s="501">
        <v>0</v>
      </c>
      <c r="ZJ33" s="501">
        <v>0</v>
      </c>
      <c r="ZK33" s="501">
        <v>0</v>
      </c>
      <c r="ZL33" s="501">
        <v>0</v>
      </c>
      <c r="ZM33" s="501">
        <v>0</v>
      </c>
      <c r="ZN33" s="501">
        <v>0</v>
      </c>
      <c r="ZO33" s="501">
        <v>0</v>
      </c>
      <c r="ZP33" s="501">
        <v>0</v>
      </c>
      <c r="ZQ33" s="501">
        <v>0</v>
      </c>
      <c r="ZR33" s="501">
        <v>0</v>
      </c>
      <c r="ZS33" s="501">
        <v>0</v>
      </c>
      <c r="ZT33" s="501">
        <v>0</v>
      </c>
      <c r="ZU33" s="501">
        <v>0</v>
      </c>
      <c r="ZV33" s="501">
        <v>0</v>
      </c>
      <c r="ZW33" s="501">
        <v>0</v>
      </c>
      <c r="ZX33" s="501">
        <v>0</v>
      </c>
      <c r="ZY33" s="501">
        <v>0</v>
      </c>
      <c r="ZZ33" s="501">
        <v>0</v>
      </c>
      <c r="AAA33" s="501">
        <v>0</v>
      </c>
      <c r="AAB33" s="501">
        <v>0</v>
      </c>
      <c r="AAC33" s="501">
        <v>0</v>
      </c>
      <c r="AAD33" s="501">
        <v>0</v>
      </c>
      <c r="AAE33" s="501">
        <v>0</v>
      </c>
      <c r="AAF33" s="501">
        <v>0</v>
      </c>
      <c r="AAG33" s="501">
        <v>0</v>
      </c>
      <c r="AAH33" s="501">
        <v>0</v>
      </c>
      <c r="AAI33" s="501">
        <v>0</v>
      </c>
      <c r="AAJ33" s="501">
        <v>0</v>
      </c>
      <c r="AAK33" s="501">
        <v>0</v>
      </c>
      <c r="AAL33" s="501">
        <v>0</v>
      </c>
      <c r="AAM33" s="501">
        <v>0</v>
      </c>
      <c r="AAN33" s="501">
        <v>0</v>
      </c>
      <c r="AAO33" s="501">
        <v>0</v>
      </c>
      <c r="AAP33" s="501">
        <v>0</v>
      </c>
      <c r="AAQ33" s="501">
        <v>0</v>
      </c>
      <c r="AAR33" s="501">
        <v>0</v>
      </c>
      <c r="AAS33" s="501">
        <v>0</v>
      </c>
      <c r="AAT33" s="501">
        <v>0</v>
      </c>
      <c r="AAU33" s="501">
        <v>0</v>
      </c>
      <c r="AAV33" s="501">
        <v>0</v>
      </c>
      <c r="AAW33" s="501">
        <v>0</v>
      </c>
      <c r="AAX33" s="501">
        <v>0</v>
      </c>
      <c r="AAY33" s="501">
        <f>VLOOKUP($B33,'Sintesi (CFI-TS)'!$C$30:$AE$57,22,FALSE)</f>
        <v>0</v>
      </c>
      <c r="AAZ33" s="501">
        <f>VLOOKUP($B33,'Sintesi (CFI-TS)'!$C$30:$AE$57,22,FALSE)</f>
        <v>0</v>
      </c>
      <c r="ABA33" s="501">
        <f>VLOOKUP($B33,'Sintesi (CFI-TS)'!$C$30:$AE$57,22,FALSE)</f>
        <v>0</v>
      </c>
      <c r="ABB33" s="501">
        <f>VLOOKUP($B33,'Sintesi (CFI-TS)'!$C$30:$AE$57,22,FALSE)</f>
        <v>0</v>
      </c>
      <c r="ABC33" s="501">
        <f>VLOOKUP($B33,'Sintesi (CFI-TS)'!$C$30:$AE$57,22,FALSE)</f>
        <v>0</v>
      </c>
      <c r="ABD33" s="501">
        <f>VLOOKUP($B33,'Sintesi (CFI-TS)'!$C$30:$AE$57,22,FALSE)</f>
        <v>0</v>
      </c>
      <c r="ABE33" s="501">
        <f>VLOOKUP($B33,'Sintesi (CFI-TS)'!$C$30:$AE$57,22,FALSE)</f>
        <v>0</v>
      </c>
      <c r="ABF33" s="501">
        <f>VLOOKUP($B33,'Sintesi (CFI-TS)'!$C$30:$AE$57,22,FALSE)</f>
        <v>0</v>
      </c>
      <c r="ABG33" s="501">
        <f>VLOOKUP($B33,'Sintesi (CFI-TS)'!$C$30:$AE$57,22,FALSE)</f>
        <v>0</v>
      </c>
      <c r="ABH33" s="501">
        <f>VLOOKUP($B33,'Sintesi (CFI-TS)'!$C$30:$AE$57,22,FALSE)</f>
        <v>0</v>
      </c>
      <c r="ABI33" s="501">
        <f>VLOOKUP($B33,'Sintesi (CFI-TS)'!$C$30:$AE$57,22,FALSE)</f>
        <v>0</v>
      </c>
      <c r="ABJ33" s="501">
        <f>VLOOKUP($B33,'Sintesi (CFI-TS)'!$C$30:$AE$57,22,FALSE)</f>
        <v>0</v>
      </c>
      <c r="ABK33" s="501">
        <f>VLOOKUP($B33,'Sintesi (CFI-TS)'!$C$30:$AE$57,22,FALSE)</f>
        <v>0</v>
      </c>
      <c r="ABL33" s="501">
        <f>VLOOKUP($B33,'Sintesi (CFI-TS)'!$C$30:$AE$57,22,FALSE)</f>
        <v>0</v>
      </c>
      <c r="ABM33" s="501">
        <f>VLOOKUP($B33,'Sintesi (CFI-TS)'!$C$30:$AE$57,22,FALSE)</f>
        <v>0</v>
      </c>
      <c r="ABN33" s="501">
        <f>VLOOKUP($B33,'Sintesi (CFI-TS)'!$C$30:$AE$57,22,FALSE)</f>
        <v>0</v>
      </c>
      <c r="ABO33" s="501">
        <f>VLOOKUP($B33,'Sintesi (CFI-TS)'!$C$30:$AE$57,22,FALSE)</f>
        <v>0</v>
      </c>
      <c r="ABP33" s="501">
        <f>VLOOKUP($B33,'Sintesi (CFI-TS)'!$C$30:$AE$57,22,FALSE)</f>
        <v>0</v>
      </c>
      <c r="ABQ33" s="501">
        <f>VLOOKUP($B33,'Sintesi (CFI-TS)'!$C$30:$AE$57,22,FALSE)</f>
        <v>0</v>
      </c>
      <c r="ABR33" s="501">
        <f>VLOOKUP($B33,'Sintesi (CFI-TS)'!$C$30:$AE$57,22,FALSE)</f>
        <v>0</v>
      </c>
      <c r="ABS33" s="501">
        <f>VLOOKUP($B33,'Sintesi (CFI-TS)'!$C$30:$AE$57,22,FALSE)</f>
        <v>0</v>
      </c>
      <c r="ABT33" s="501">
        <f>VLOOKUP($B33,'Sintesi (CFI-TS)'!$C$30:$AE$57,22,FALSE)</f>
        <v>0</v>
      </c>
      <c r="ABU33" s="501">
        <f>VLOOKUP($B33,'Sintesi (CFI-TS)'!$C$30:$AE$57,22,FALSE)</f>
        <v>0</v>
      </c>
      <c r="ABV33" s="501">
        <f>VLOOKUP($B33,'Sintesi (CFI-TS)'!$C$30:$AE$57,22,FALSE)</f>
        <v>0</v>
      </c>
      <c r="ABW33" s="501">
        <f>VLOOKUP($B33,'Sintesi (CFI-TS)'!$C$30:$AE$57,22,FALSE)</f>
        <v>0</v>
      </c>
      <c r="ABX33" s="501">
        <f>VLOOKUP($B33,'Sintesi (CFI-TS)'!$C$30:$AE$57,22,FALSE)</f>
        <v>0</v>
      </c>
      <c r="ABY33" s="501">
        <f>VLOOKUP($B33,'Sintesi (CFI-TS)'!$C$30:$AE$57,22,FALSE)</f>
        <v>0</v>
      </c>
      <c r="ABZ33" s="501">
        <f>VLOOKUP($B33,'Sintesi (CFI-TS)'!$C$30:$AE$57,22,FALSE)</f>
        <v>0</v>
      </c>
      <c r="ACA33" s="501">
        <f>VLOOKUP($B33,'Sintesi (CFI-TS)'!$C$30:$AE$57,22,FALSE)</f>
        <v>0</v>
      </c>
      <c r="ACB33" s="501">
        <f>VLOOKUP($B33,'Sintesi (CFI-TS)'!$C$30:$AE$57,22,FALSE)</f>
        <v>0</v>
      </c>
      <c r="ACC33" s="501">
        <f>VLOOKUP($B33,'Sintesi (CFI-TS)'!$C$30:$AE$57,22,FALSE)</f>
        <v>0</v>
      </c>
      <c r="ACD33" s="501">
        <f>VLOOKUP($B33,'Sintesi (CFI-TS)'!$C$30:$AE$57,22,FALSE)</f>
        <v>0</v>
      </c>
      <c r="ACE33" s="501"/>
      <c r="ACF33" s="501"/>
      <c r="ACG33" s="501"/>
      <c r="ACH33" s="86"/>
      <c r="ACI33" s="88">
        <v>0</v>
      </c>
      <c r="ACJ33" s="87"/>
      <c r="ACK33" s="89"/>
      <c r="ACL33" s="177"/>
      <c r="ACM33" s="177"/>
      <c r="ACN33" s="177"/>
      <c r="ACO33" s="177"/>
      <c r="ACP33" s="177"/>
      <c r="ACQ33" s="177"/>
      <c r="ACR33" s="177"/>
      <c r="ACS33" s="80"/>
      <c r="ACT33" s="80"/>
      <c r="ACU33" s="80"/>
      <c r="ACV33" s="80"/>
      <c r="ACW33" s="80"/>
      <c r="ACX33" s="80"/>
      <c r="ACY33" s="80"/>
      <c r="ACZ33" s="80"/>
      <c r="ADA33" s="80"/>
      <c r="ADB33" s="80"/>
      <c r="ADC33" s="80"/>
      <c r="ADD33" s="80"/>
      <c r="ADE33" s="80"/>
      <c r="ADF33" s="80"/>
      <c r="ADG33" s="80"/>
      <c r="ADH33" s="80"/>
      <c r="ADI33" s="80"/>
      <c r="ADJ33" s="80"/>
      <c r="ADK33" s="80"/>
      <c r="ADL33" s="80"/>
      <c r="ADM33" s="80"/>
      <c r="ADN33" s="80"/>
      <c r="ADO33" s="80"/>
      <c r="ADP33" s="80"/>
      <c r="ADQ33" s="80"/>
      <c r="ADR33" s="80"/>
      <c r="ADS33" s="80"/>
      <c r="ADT33" s="80"/>
      <c r="ADU33" s="80"/>
      <c r="ADV33" s="80"/>
      <c r="ADW33" s="80"/>
      <c r="ADX33" s="80"/>
      <c r="ADY33" s="80"/>
      <c r="ADZ33" s="80"/>
      <c r="AEA33" s="80"/>
      <c r="AEB33" s="80"/>
      <c r="AEC33" s="80"/>
      <c r="AED33" s="80"/>
      <c r="AEE33" s="80"/>
      <c r="AEF33" s="80"/>
      <c r="AEG33" s="80"/>
      <c r="AEH33" s="80"/>
      <c r="AEI33" s="80"/>
      <c r="AEJ33" s="80"/>
      <c r="AEK33" s="80"/>
      <c r="AEL33" s="80"/>
      <c r="AEM33" s="80"/>
      <c r="AEN33" s="80"/>
      <c r="AEO33" s="80"/>
      <c r="AEP33" s="80"/>
      <c r="AEQ33" s="80"/>
      <c r="AER33" s="80"/>
      <c r="AES33" s="80"/>
      <c r="AET33" s="80"/>
      <c r="AEU33" s="80"/>
      <c r="AEV33" s="80"/>
      <c r="AEW33" s="80"/>
      <c r="AEX33" s="80"/>
      <c r="AEY33" s="80"/>
      <c r="AEZ33" s="80"/>
      <c r="AFA33" s="80"/>
      <c r="AFB33" s="80"/>
      <c r="AFC33" s="80"/>
      <c r="AFD33" s="80"/>
      <c r="AFE33" s="80"/>
      <c r="AFF33" s="80"/>
      <c r="AFG33" s="80"/>
      <c r="AFH33" s="80"/>
      <c r="AFI33" s="80"/>
      <c r="AFJ33" s="80"/>
      <c r="AFK33" s="80"/>
      <c r="AFL33" s="80"/>
      <c r="AFM33" s="80"/>
      <c r="AFN33" s="80"/>
      <c r="AFO33" s="80"/>
      <c r="AFP33" s="80"/>
      <c r="AFQ33" s="80"/>
      <c r="AFR33" s="80"/>
      <c r="AFS33" s="80"/>
      <c r="AFT33" s="80"/>
      <c r="AFU33" s="80"/>
      <c r="AFV33" s="80"/>
      <c r="AFW33" s="80"/>
      <c r="AFX33" s="80"/>
      <c r="AFY33" s="80"/>
      <c r="AFZ33" s="80"/>
      <c r="AGA33" s="80"/>
      <c r="AGB33" s="80"/>
      <c r="AGC33" s="80"/>
      <c r="AGD33" s="80"/>
      <c r="AGE33" s="80"/>
      <c r="AGF33" s="80"/>
      <c r="AGG33" s="80"/>
      <c r="AGH33" s="80"/>
      <c r="AGI33" s="80"/>
      <c r="AGJ33" s="80"/>
      <c r="AGK33" s="80"/>
      <c r="AGL33" s="80"/>
      <c r="AGM33" s="80"/>
    </row>
    <row r="34" spans="1:871" s="104" customFormat="1" ht="13.5" customHeight="1">
      <c r="A34" s="74" t="str">
        <f>IF('Sintesi (CA)'!B59&lt;&gt;"",'Sintesi (CA)'!B59,"")</f>
        <v/>
      </c>
      <c r="B34" s="145" t="str">
        <f>IF('Sintesi (CA)'!C59&lt;&gt;"",'Sintesi (CA)'!C59,"")</f>
        <v/>
      </c>
      <c r="C34" s="74" t="str">
        <f>IF('Sintesi (CA)'!N59&lt;&gt;"",'Sintesi (CA)'!N59,"")</f>
        <v/>
      </c>
      <c r="D34" s="75">
        <f>'Sintesi (CFI-TS)'!W58</f>
        <v>0</v>
      </c>
      <c r="E34" s="75">
        <f>'Sintesi (CFI-TS)'!X58</f>
        <v>0</v>
      </c>
      <c r="F34" s="75">
        <f>'Sintesi (CFI-TS)'!Y58</f>
        <v>0</v>
      </c>
      <c r="G34" s="175">
        <f>'Sintesi Quantitativa (Overall)'!E60</f>
        <v>0</v>
      </c>
      <c r="H34" s="77"/>
      <c r="I34" s="183"/>
      <c r="J34" s="78">
        <f t="shared" si="123"/>
        <v>0</v>
      </c>
      <c r="K34" s="78">
        <v>0</v>
      </c>
      <c r="L34" s="79">
        <f>IFERROR(IF(F34&gt;0,F34/(J34+K34),0),0)</f>
        <v>0</v>
      </c>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318">
        <v>0</v>
      </c>
      <c r="DQ34" s="318">
        <v>0</v>
      </c>
      <c r="DR34" s="318">
        <v>0</v>
      </c>
      <c r="DS34" s="318">
        <v>0</v>
      </c>
      <c r="DT34" s="318">
        <v>0</v>
      </c>
      <c r="DU34" s="318">
        <v>0</v>
      </c>
      <c r="DV34" s="318">
        <v>0</v>
      </c>
      <c r="DW34" s="318">
        <v>0</v>
      </c>
      <c r="DX34" s="318">
        <v>0</v>
      </c>
      <c r="DY34" s="318">
        <v>0</v>
      </c>
      <c r="DZ34" s="318">
        <v>0</v>
      </c>
      <c r="EA34" s="318">
        <v>0</v>
      </c>
      <c r="EB34" s="318">
        <v>0</v>
      </c>
      <c r="EC34" s="318">
        <v>0</v>
      </c>
      <c r="ED34" s="318">
        <v>0</v>
      </c>
      <c r="EE34" s="318">
        <v>0</v>
      </c>
      <c r="EF34" s="318">
        <v>0</v>
      </c>
      <c r="EG34" s="318">
        <v>0</v>
      </c>
      <c r="EH34" s="318">
        <v>0</v>
      </c>
      <c r="EI34" s="318">
        <v>0</v>
      </c>
      <c r="EJ34" s="318">
        <v>0</v>
      </c>
      <c r="EK34" s="318">
        <v>0</v>
      </c>
      <c r="EL34" s="318">
        <v>0</v>
      </c>
      <c r="EM34" s="318">
        <v>0</v>
      </c>
      <c r="EN34" s="318">
        <v>0</v>
      </c>
      <c r="EO34" s="318">
        <v>0</v>
      </c>
      <c r="EP34" s="318">
        <v>0</v>
      </c>
      <c r="EQ34" s="318">
        <v>0</v>
      </c>
      <c r="ER34" s="318">
        <v>0</v>
      </c>
      <c r="ES34" s="318">
        <v>0</v>
      </c>
      <c r="ET34" s="318">
        <v>0</v>
      </c>
      <c r="EU34" s="318">
        <v>0</v>
      </c>
      <c r="EV34" s="318">
        <v>0</v>
      </c>
      <c r="EW34" s="318">
        <v>0</v>
      </c>
      <c r="EX34" s="318">
        <v>0</v>
      </c>
      <c r="EY34" s="318">
        <v>0</v>
      </c>
      <c r="EZ34" s="318">
        <v>0</v>
      </c>
      <c r="FA34" s="318">
        <v>0</v>
      </c>
      <c r="FB34" s="318">
        <v>0</v>
      </c>
      <c r="FC34" s="318">
        <v>0</v>
      </c>
      <c r="FD34" s="318">
        <v>0</v>
      </c>
      <c r="FE34" s="318">
        <v>0</v>
      </c>
      <c r="FF34" s="318">
        <v>0</v>
      </c>
      <c r="FG34" s="318">
        <v>0</v>
      </c>
      <c r="FH34" s="318">
        <v>0</v>
      </c>
      <c r="FI34" s="318">
        <v>0</v>
      </c>
      <c r="FJ34" s="318">
        <v>0</v>
      </c>
      <c r="FK34" s="318">
        <v>0</v>
      </c>
      <c r="FL34" s="318">
        <v>0</v>
      </c>
      <c r="FM34" s="318">
        <v>0</v>
      </c>
      <c r="FN34" s="318">
        <v>0</v>
      </c>
      <c r="FO34" s="318">
        <v>0</v>
      </c>
      <c r="FP34" s="318">
        <v>0</v>
      </c>
      <c r="FQ34" s="318">
        <v>0</v>
      </c>
      <c r="FR34" s="318">
        <v>0</v>
      </c>
      <c r="FS34" s="318">
        <v>0</v>
      </c>
      <c r="FT34" s="318">
        <v>0</v>
      </c>
      <c r="FU34" s="318">
        <v>0</v>
      </c>
      <c r="FV34" s="318">
        <v>0</v>
      </c>
      <c r="FW34" s="318">
        <v>0</v>
      </c>
      <c r="FX34" s="318">
        <v>0</v>
      </c>
      <c r="FY34" s="318">
        <v>0</v>
      </c>
      <c r="FZ34" s="318">
        <v>0</v>
      </c>
      <c r="GA34" s="318">
        <v>0</v>
      </c>
      <c r="GB34" s="318">
        <v>0</v>
      </c>
      <c r="GC34" s="318">
        <v>0</v>
      </c>
      <c r="GD34" s="318">
        <v>0</v>
      </c>
      <c r="GE34" s="318">
        <v>0</v>
      </c>
      <c r="GF34" s="318">
        <v>0</v>
      </c>
      <c r="GG34" s="318">
        <v>0</v>
      </c>
      <c r="GH34" s="318">
        <v>0</v>
      </c>
      <c r="GI34" s="318">
        <v>0</v>
      </c>
      <c r="GJ34" s="318">
        <f>VLOOKUP($B34,'Sintesi (CFI-TS)'!$C$30:$AE$57,25,FALSE)</f>
        <v>0</v>
      </c>
      <c r="GK34" s="318">
        <f>VLOOKUP($B34,'Sintesi (CFI-TS)'!$C$30:$AE$57,25,FALSE)</f>
        <v>0</v>
      </c>
      <c r="GL34" s="318">
        <f>VLOOKUP($B34,'Sintesi (CFI-TS)'!$C$30:$AE$57,25,FALSE)</f>
        <v>0</v>
      </c>
      <c r="GM34" s="318">
        <f>VLOOKUP($B34,'Sintesi (CFI-TS)'!$C$30:$AE$57,25,FALSE)</f>
        <v>0</v>
      </c>
      <c r="GN34" s="318">
        <f>VLOOKUP($B34,'Sintesi (CFI-TS)'!$C$30:$AE$57,25,FALSE)</f>
        <v>0</v>
      </c>
      <c r="GO34" s="318">
        <f>VLOOKUP($B34,'Sintesi (CFI-TS)'!$C$30:$AE$57,25,FALSE)</f>
        <v>0</v>
      </c>
      <c r="GP34" s="318">
        <f>VLOOKUP($B34,'Sintesi (CFI-TS)'!$C$30:$AE$57,25,FALSE)</f>
        <v>0</v>
      </c>
      <c r="GQ34" s="318">
        <f>VLOOKUP($B34,'Sintesi (CFI-TS)'!$C$30:$AE$57,25,FALSE)</f>
        <v>0</v>
      </c>
      <c r="GR34" s="318">
        <f>VLOOKUP($B34,'Sintesi (CFI-TS)'!$C$30:$AE$57,25,FALSE)</f>
        <v>0</v>
      </c>
      <c r="GS34" s="318">
        <f>VLOOKUP($B34,'Sintesi (CFI-TS)'!$C$30:$AE$57,25,FALSE)</f>
        <v>0</v>
      </c>
      <c r="GT34" s="318">
        <f>VLOOKUP($B34,'Sintesi (CFI-TS)'!$C$30:$AE$57,25,FALSE)</f>
        <v>0</v>
      </c>
      <c r="GU34" s="318">
        <f>VLOOKUP($B34,'Sintesi (CFI-TS)'!$C$30:$AE$57,25,FALSE)</f>
        <v>0</v>
      </c>
      <c r="GV34" s="318">
        <f>VLOOKUP($B34,'Sintesi (CFI-TS)'!$C$30:$AE$57,25,FALSE)</f>
        <v>0</v>
      </c>
      <c r="GW34" s="318">
        <f>VLOOKUP($B34,'Sintesi (CFI-TS)'!$C$30:$AE$57,25,FALSE)</f>
        <v>0</v>
      </c>
      <c r="GX34" s="318">
        <f>VLOOKUP($B34,'Sintesi (CFI-TS)'!$C$30:$AE$57,25,FALSE)</f>
        <v>0</v>
      </c>
      <c r="GY34" s="318">
        <f>VLOOKUP($B34,'Sintesi (CFI-TS)'!$C$30:$AE$57,25,FALSE)</f>
        <v>0</v>
      </c>
      <c r="GZ34" s="318">
        <f>VLOOKUP($B34,'Sintesi (CFI-TS)'!$C$30:$AE$57,25,FALSE)</f>
        <v>0</v>
      </c>
      <c r="HA34" s="318">
        <f>VLOOKUP($B34,'Sintesi (CFI-TS)'!$C$30:$AE$57,25,FALSE)</f>
        <v>0</v>
      </c>
      <c r="HB34" s="318">
        <f>VLOOKUP($B34,'Sintesi (CFI-TS)'!$C$30:$AE$57,25,FALSE)</f>
        <v>0</v>
      </c>
      <c r="HC34" s="318">
        <f>VLOOKUP($B34,'Sintesi (CFI-TS)'!$C$30:$AE$57,25,FALSE)</f>
        <v>0</v>
      </c>
      <c r="HD34" s="318">
        <f>VLOOKUP($B34,'Sintesi (CFI-TS)'!$C$30:$AE$57,25,FALSE)</f>
        <v>0</v>
      </c>
      <c r="HE34" s="318">
        <f>VLOOKUP($B34,'Sintesi (CFI-TS)'!$C$30:$AE$57,25,FALSE)</f>
        <v>0</v>
      </c>
      <c r="HF34" s="318">
        <f>VLOOKUP($B34,'Sintesi (CFI-TS)'!$C$30:$AE$57,25,FALSE)</f>
        <v>0</v>
      </c>
      <c r="HG34" s="318">
        <f>VLOOKUP($B34,'Sintesi (CFI-TS)'!$C$30:$AE$57,25,FALSE)</f>
        <v>0</v>
      </c>
      <c r="HH34" s="318">
        <f>VLOOKUP($B34,'Sintesi (CFI-TS)'!$C$30:$AE$57,25,FALSE)</f>
        <v>0</v>
      </c>
      <c r="HI34" s="318">
        <f>VLOOKUP($B34,'Sintesi (CFI-TS)'!$C$30:$AE$57,25,FALSE)</f>
        <v>0</v>
      </c>
      <c r="HJ34" s="318">
        <f>VLOOKUP($B34,'Sintesi (CFI-TS)'!$C$30:$AE$57,25,FALSE)</f>
        <v>0</v>
      </c>
      <c r="HK34" s="318">
        <f>VLOOKUP($B34,'Sintesi (CFI-TS)'!$C$30:$AE$57,25,FALSE)</f>
        <v>0</v>
      </c>
      <c r="HL34" s="318">
        <f>VLOOKUP($B34,'Sintesi (CFI-TS)'!$C$30:$AE$57,25,FALSE)</f>
        <v>0</v>
      </c>
      <c r="HM34" s="318">
        <f>VLOOKUP($B34,'Sintesi (CFI-TS)'!$C$30:$AE$57,25,FALSE)</f>
        <v>0</v>
      </c>
      <c r="HN34" s="318">
        <f>VLOOKUP($B34,'Sintesi (CFI-TS)'!$C$30:$AE$57,25,FALSE)</f>
        <v>0</v>
      </c>
      <c r="HO34" s="318">
        <f>VLOOKUP($B34,'Sintesi (CFI-TS)'!$C$30:$AE$57,25,FALSE)</f>
        <v>0</v>
      </c>
      <c r="HP34" s="318"/>
      <c r="HQ34" s="318"/>
      <c r="HR34" s="318"/>
      <c r="HS34" s="319">
        <v>0</v>
      </c>
      <c r="HT34" s="319">
        <v>0</v>
      </c>
      <c r="HU34" s="319">
        <v>0</v>
      </c>
      <c r="HV34" s="319">
        <v>0</v>
      </c>
      <c r="HW34" s="319">
        <v>0</v>
      </c>
      <c r="HX34" s="319">
        <v>0</v>
      </c>
      <c r="HY34" s="319">
        <v>0</v>
      </c>
      <c r="HZ34" s="319">
        <v>0</v>
      </c>
      <c r="IA34" s="319">
        <v>0</v>
      </c>
      <c r="IB34" s="319">
        <v>0</v>
      </c>
      <c r="IC34" s="319">
        <v>0</v>
      </c>
      <c r="ID34" s="319">
        <v>0</v>
      </c>
      <c r="IE34" s="319">
        <v>0</v>
      </c>
      <c r="IF34" s="319">
        <v>0</v>
      </c>
      <c r="IG34" s="319">
        <v>0</v>
      </c>
      <c r="IH34" s="319">
        <v>0</v>
      </c>
      <c r="II34" s="319">
        <v>0</v>
      </c>
      <c r="IJ34" s="319">
        <v>0</v>
      </c>
      <c r="IK34" s="319">
        <v>0</v>
      </c>
      <c r="IL34" s="319">
        <v>0</v>
      </c>
      <c r="IM34" s="319">
        <v>0</v>
      </c>
      <c r="IN34" s="319">
        <v>0</v>
      </c>
      <c r="IO34" s="319">
        <v>0</v>
      </c>
      <c r="IP34" s="319">
        <v>0</v>
      </c>
      <c r="IQ34" s="319">
        <v>0</v>
      </c>
      <c r="IR34" s="319">
        <v>0</v>
      </c>
      <c r="IS34" s="319">
        <v>0</v>
      </c>
      <c r="IT34" s="319">
        <v>0</v>
      </c>
      <c r="IU34" s="319">
        <v>0</v>
      </c>
      <c r="IV34" s="319">
        <v>0</v>
      </c>
      <c r="IW34" s="319">
        <v>0</v>
      </c>
      <c r="IX34" s="319">
        <v>0</v>
      </c>
      <c r="IY34" s="319">
        <v>0</v>
      </c>
      <c r="IZ34" s="319">
        <v>0</v>
      </c>
      <c r="JA34" s="319">
        <v>0</v>
      </c>
      <c r="JB34" s="319">
        <v>0</v>
      </c>
      <c r="JC34" s="319">
        <v>0</v>
      </c>
      <c r="JD34" s="319">
        <v>0</v>
      </c>
      <c r="JE34" s="319">
        <v>0</v>
      </c>
      <c r="JF34" s="319">
        <v>0</v>
      </c>
      <c r="JG34" s="319">
        <v>0</v>
      </c>
      <c r="JH34" s="319">
        <v>0</v>
      </c>
      <c r="JI34" s="319">
        <v>0</v>
      </c>
      <c r="JJ34" s="319">
        <v>0</v>
      </c>
      <c r="JK34" s="319">
        <v>0</v>
      </c>
      <c r="JL34" s="319">
        <v>0</v>
      </c>
      <c r="JM34" s="319">
        <v>0</v>
      </c>
      <c r="JN34" s="319">
        <v>0</v>
      </c>
      <c r="JO34" s="319">
        <v>0</v>
      </c>
      <c r="JP34" s="319">
        <v>0</v>
      </c>
      <c r="JQ34" s="319">
        <v>0</v>
      </c>
      <c r="JR34" s="319">
        <v>0</v>
      </c>
      <c r="JS34" s="319">
        <v>0</v>
      </c>
      <c r="JT34" s="319">
        <v>0</v>
      </c>
      <c r="JU34" s="319">
        <v>0</v>
      </c>
      <c r="JV34" s="319">
        <v>0</v>
      </c>
      <c r="JW34" s="319">
        <v>0</v>
      </c>
      <c r="JX34" s="319">
        <v>0</v>
      </c>
      <c r="JY34" s="319">
        <v>0</v>
      </c>
      <c r="JZ34" s="319">
        <v>0</v>
      </c>
      <c r="KA34" s="319">
        <v>0</v>
      </c>
      <c r="KB34" s="319">
        <v>0</v>
      </c>
      <c r="KC34" s="319">
        <v>0</v>
      </c>
      <c r="KD34" s="319">
        <v>0</v>
      </c>
      <c r="KE34" s="319">
        <v>0</v>
      </c>
      <c r="KF34" s="319">
        <v>0</v>
      </c>
      <c r="KG34" s="319">
        <v>0</v>
      </c>
      <c r="KH34" s="319">
        <v>0</v>
      </c>
      <c r="KI34" s="319">
        <v>0</v>
      </c>
      <c r="KJ34" s="319">
        <v>0</v>
      </c>
      <c r="KK34" s="319">
        <v>0</v>
      </c>
      <c r="KL34" s="319">
        <v>0</v>
      </c>
      <c r="KM34" s="319">
        <f>VLOOKUP($B34,'Sintesi (CFI-TS)'!$C$30:$AE$57,27,FALSE)</f>
        <v>0</v>
      </c>
      <c r="KN34" s="319">
        <f>VLOOKUP($B34,'Sintesi (CFI-TS)'!$C$30:$AE$57,27,FALSE)</f>
        <v>0</v>
      </c>
      <c r="KO34" s="319">
        <f>VLOOKUP($B34,'Sintesi (CFI-TS)'!$C$30:$AE$57,27,FALSE)</f>
        <v>0</v>
      </c>
      <c r="KP34" s="319">
        <f>VLOOKUP($B34,'Sintesi (CFI-TS)'!$C$30:$AE$57,27,FALSE)</f>
        <v>0</v>
      </c>
      <c r="KQ34" s="319">
        <f>VLOOKUP($B34,'Sintesi (CFI-TS)'!$C$30:$AE$57,27,FALSE)</f>
        <v>0</v>
      </c>
      <c r="KR34" s="319">
        <f>VLOOKUP($B34,'Sintesi (CFI-TS)'!$C$30:$AE$57,27,FALSE)</f>
        <v>0</v>
      </c>
      <c r="KS34" s="319">
        <f>VLOOKUP($B34,'Sintesi (CFI-TS)'!$C$30:$AE$57,27,FALSE)</f>
        <v>0</v>
      </c>
      <c r="KT34" s="319">
        <f>VLOOKUP($B34,'Sintesi (CFI-TS)'!$C$30:$AE$57,27,FALSE)</f>
        <v>0</v>
      </c>
      <c r="KU34" s="319">
        <f>VLOOKUP($B34,'Sintesi (CFI-TS)'!$C$30:$AE$57,27,FALSE)</f>
        <v>0</v>
      </c>
      <c r="KV34" s="319">
        <f>VLOOKUP($B34,'Sintesi (CFI-TS)'!$C$30:$AE$57,27,FALSE)</f>
        <v>0</v>
      </c>
      <c r="KW34" s="319">
        <f>VLOOKUP($B34,'Sintesi (CFI-TS)'!$C$30:$AE$57,27,FALSE)</f>
        <v>0</v>
      </c>
      <c r="KX34" s="319">
        <f>VLOOKUP($B34,'Sintesi (CFI-TS)'!$C$30:$AE$57,27,FALSE)</f>
        <v>0</v>
      </c>
      <c r="KY34" s="319">
        <f>VLOOKUP($B34,'Sintesi (CFI-TS)'!$C$30:$AE$57,27,FALSE)</f>
        <v>0</v>
      </c>
      <c r="KZ34" s="319">
        <f>VLOOKUP($B34,'Sintesi (CFI-TS)'!$C$30:$AE$57,27,FALSE)</f>
        <v>0</v>
      </c>
      <c r="LA34" s="319">
        <f>VLOOKUP($B34,'Sintesi (CFI-TS)'!$C$30:$AE$57,27,FALSE)</f>
        <v>0</v>
      </c>
      <c r="LB34" s="319">
        <f>VLOOKUP($B34,'Sintesi (CFI-TS)'!$C$30:$AE$57,27,FALSE)</f>
        <v>0</v>
      </c>
      <c r="LC34" s="319">
        <f>VLOOKUP($B34,'Sintesi (CFI-TS)'!$C$30:$AE$57,27,FALSE)</f>
        <v>0</v>
      </c>
      <c r="LD34" s="319">
        <f>VLOOKUP($B34,'Sintesi (CFI-TS)'!$C$30:$AE$57,27,FALSE)</f>
        <v>0</v>
      </c>
      <c r="LE34" s="319">
        <f>VLOOKUP($B34,'Sintesi (CFI-TS)'!$C$30:$AE$57,27,FALSE)</f>
        <v>0</v>
      </c>
      <c r="LF34" s="319">
        <f>VLOOKUP($B34,'Sintesi (CFI-TS)'!$C$30:$AE$57,27,FALSE)</f>
        <v>0</v>
      </c>
      <c r="LG34" s="319">
        <f>VLOOKUP($B34,'Sintesi (CFI-TS)'!$C$30:$AE$57,27,FALSE)</f>
        <v>0</v>
      </c>
      <c r="LH34" s="319">
        <f>VLOOKUP($B34,'Sintesi (CFI-TS)'!$C$30:$AE$57,27,FALSE)</f>
        <v>0</v>
      </c>
      <c r="LI34" s="319">
        <f>VLOOKUP($B34,'Sintesi (CFI-TS)'!$C$30:$AE$57,27,FALSE)</f>
        <v>0</v>
      </c>
      <c r="LJ34" s="319">
        <f>VLOOKUP($B34,'Sintesi (CFI-TS)'!$C$30:$AE$57,27,FALSE)</f>
        <v>0</v>
      </c>
      <c r="LK34" s="319">
        <f>VLOOKUP($B34,'Sintesi (CFI-TS)'!$C$30:$AE$57,27,FALSE)</f>
        <v>0</v>
      </c>
      <c r="LL34" s="319">
        <f>VLOOKUP($B34,'Sintesi (CFI-TS)'!$C$30:$AE$57,27,FALSE)</f>
        <v>0</v>
      </c>
      <c r="LM34" s="319">
        <f>VLOOKUP($B34,'Sintesi (CFI-TS)'!$C$30:$AE$57,27,FALSE)</f>
        <v>0</v>
      </c>
      <c r="LN34" s="319">
        <f>VLOOKUP($B34,'Sintesi (CFI-TS)'!$C$30:$AE$57,27,FALSE)</f>
        <v>0</v>
      </c>
      <c r="LO34" s="319">
        <f>VLOOKUP($B34,'Sintesi (CFI-TS)'!$C$30:$AE$57,27,FALSE)</f>
        <v>0</v>
      </c>
      <c r="LP34" s="319">
        <f>VLOOKUP($B34,'Sintesi (CFI-TS)'!$C$30:$AE$57,27,FALSE)</f>
        <v>0</v>
      </c>
      <c r="LQ34" s="319">
        <f>VLOOKUP($B34,'Sintesi (CFI-TS)'!$C$30:$AE$57,27,FALSE)</f>
        <v>0</v>
      </c>
      <c r="LR34" s="319">
        <f>VLOOKUP($B34,'Sintesi (CFI-TS)'!$C$30:$AE$57,27,FALSE)</f>
        <v>0</v>
      </c>
      <c r="LS34" s="319"/>
      <c r="LT34" s="319"/>
      <c r="LU34" s="319"/>
      <c r="LV34" s="320">
        <v>0</v>
      </c>
      <c r="LW34" s="320">
        <v>0</v>
      </c>
      <c r="LX34" s="320">
        <v>0</v>
      </c>
      <c r="LY34" s="320">
        <v>0</v>
      </c>
      <c r="LZ34" s="320">
        <v>0</v>
      </c>
      <c r="MA34" s="320">
        <v>0</v>
      </c>
      <c r="MB34" s="320">
        <v>0</v>
      </c>
      <c r="MC34" s="320">
        <v>0</v>
      </c>
      <c r="MD34" s="320">
        <v>0</v>
      </c>
      <c r="ME34" s="320">
        <v>0</v>
      </c>
      <c r="MF34" s="320">
        <v>0</v>
      </c>
      <c r="MG34" s="320">
        <v>0</v>
      </c>
      <c r="MH34" s="320">
        <v>0</v>
      </c>
      <c r="MI34" s="320">
        <v>0</v>
      </c>
      <c r="MJ34" s="320">
        <v>0</v>
      </c>
      <c r="MK34" s="320">
        <v>0</v>
      </c>
      <c r="ML34" s="320">
        <v>0</v>
      </c>
      <c r="MM34" s="320">
        <v>0</v>
      </c>
      <c r="MN34" s="320">
        <v>0</v>
      </c>
      <c r="MO34" s="320">
        <v>0</v>
      </c>
      <c r="MP34" s="320">
        <v>0</v>
      </c>
      <c r="MQ34" s="320">
        <v>0</v>
      </c>
      <c r="MR34" s="320">
        <v>0</v>
      </c>
      <c r="MS34" s="320">
        <v>0</v>
      </c>
      <c r="MT34" s="320">
        <v>0</v>
      </c>
      <c r="MU34" s="320">
        <v>0</v>
      </c>
      <c r="MV34" s="320">
        <v>0</v>
      </c>
      <c r="MW34" s="320">
        <v>0</v>
      </c>
      <c r="MX34" s="320">
        <v>0</v>
      </c>
      <c r="MY34" s="320">
        <v>0</v>
      </c>
      <c r="MZ34" s="320">
        <v>0</v>
      </c>
      <c r="NA34" s="320">
        <v>0</v>
      </c>
      <c r="NB34" s="320">
        <v>0</v>
      </c>
      <c r="NC34" s="320">
        <v>0</v>
      </c>
      <c r="ND34" s="320">
        <v>0</v>
      </c>
      <c r="NE34" s="320">
        <v>0</v>
      </c>
      <c r="NF34" s="320">
        <v>0</v>
      </c>
      <c r="NG34" s="320">
        <v>0</v>
      </c>
      <c r="NH34" s="320">
        <v>0</v>
      </c>
      <c r="NI34" s="320">
        <v>0</v>
      </c>
      <c r="NJ34" s="320">
        <v>0</v>
      </c>
      <c r="NK34" s="320">
        <v>0</v>
      </c>
      <c r="NL34" s="320">
        <v>0</v>
      </c>
      <c r="NM34" s="320">
        <v>0</v>
      </c>
      <c r="NN34" s="320">
        <v>0</v>
      </c>
      <c r="NO34" s="320">
        <v>0</v>
      </c>
      <c r="NP34" s="320">
        <v>0</v>
      </c>
      <c r="NQ34" s="320">
        <v>0</v>
      </c>
      <c r="NR34" s="320">
        <v>0</v>
      </c>
      <c r="NS34" s="320">
        <v>0</v>
      </c>
      <c r="NT34" s="320">
        <v>0</v>
      </c>
      <c r="NU34" s="320">
        <v>0</v>
      </c>
      <c r="NV34" s="320">
        <v>0</v>
      </c>
      <c r="NW34" s="320">
        <v>0</v>
      </c>
      <c r="NX34" s="320">
        <v>0</v>
      </c>
      <c r="NY34" s="320">
        <v>0</v>
      </c>
      <c r="NZ34" s="320">
        <v>0</v>
      </c>
      <c r="OA34" s="320">
        <v>0</v>
      </c>
      <c r="OB34" s="320">
        <v>0</v>
      </c>
      <c r="OC34" s="320">
        <v>0</v>
      </c>
      <c r="OD34" s="320">
        <v>0</v>
      </c>
      <c r="OE34" s="320">
        <v>0</v>
      </c>
      <c r="OF34" s="320">
        <v>0</v>
      </c>
      <c r="OG34" s="320">
        <v>0</v>
      </c>
      <c r="OH34" s="320">
        <v>0</v>
      </c>
      <c r="OI34" s="320">
        <v>0</v>
      </c>
      <c r="OJ34" s="320">
        <v>0</v>
      </c>
      <c r="OK34" s="320">
        <v>0</v>
      </c>
      <c r="OL34" s="320">
        <v>0</v>
      </c>
      <c r="OM34" s="320">
        <v>0</v>
      </c>
      <c r="ON34" s="320">
        <v>0</v>
      </c>
      <c r="OO34" s="320">
        <v>0</v>
      </c>
      <c r="OP34" s="320">
        <f>VLOOKUP($B34,'Sintesi (CFI-TS)'!$C$30:$AE$57,26,FALSE)</f>
        <v>0</v>
      </c>
      <c r="OQ34" s="320">
        <f>VLOOKUP($B34,'Sintesi (CFI-TS)'!$C$30:$AE$57,26,FALSE)</f>
        <v>0</v>
      </c>
      <c r="OR34" s="320">
        <f>VLOOKUP($B34,'Sintesi (CFI-TS)'!$C$30:$AE$57,26,FALSE)</f>
        <v>0</v>
      </c>
      <c r="OS34" s="320">
        <f>VLOOKUP($B34,'Sintesi (CFI-TS)'!$C$30:$AE$57,26,FALSE)</f>
        <v>0</v>
      </c>
      <c r="OT34" s="320">
        <f>VLOOKUP($B34,'Sintesi (CFI-TS)'!$C$30:$AE$57,26,FALSE)</f>
        <v>0</v>
      </c>
      <c r="OU34" s="320">
        <f>VLOOKUP($B34,'Sintesi (CFI-TS)'!$C$30:$AE$57,26,FALSE)</f>
        <v>0</v>
      </c>
      <c r="OV34" s="320">
        <f>VLOOKUP($B34,'Sintesi (CFI-TS)'!$C$30:$AE$57,26,FALSE)</f>
        <v>0</v>
      </c>
      <c r="OW34" s="320">
        <f>VLOOKUP($B34,'Sintesi (CFI-TS)'!$C$30:$AE$57,26,FALSE)</f>
        <v>0</v>
      </c>
      <c r="OX34" s="320">
        <f>VLOOKUP($B34,'Sintesi (CFI-TS)'!$C$30:$AE$57,26,FALSE)</f>
        <v>0</v>
      </c>
      <c r="OY34" s="320">
        <f>VLOOKUP($B34,'Sintesi (CFI-TS)'!$C$30:$AE$57,26,FALSE)</f>
        <v>0</v>
      </c>
      <c r="OZ34" s="320">
        <f>VLOOKUP($B34,'Sintesi (CFI-TS)'!$C$30:$AE$57,26,FALSE)</f>
        <v>0</v>
      </c>
      <c r="PA34" s="320">
        <f>VLOOKUP($B34,'Sintesi (CFI-TS)'!$C$30:$AE$57,26,FALSE)</f>
        <v>0</v>
      </c>
      <c r="PB34" s="320">
        <f>VLOOKUP($B34,'Sintesi (CFI-TS)'!$C$30:$AE$57,26,FALSE)</f>
        <v>0</v>
      </c>
      <c r="PC34" s="320">
        <f>VLOOKUP($B34,'Sintesi (CFI-TS)'!$C$30:$AE$57,26,FALSE)</f>
        <v>0</v>
      </c>
      <c r="PD34" s="320">
        <f>VLOOKUP($B34,'Sintesi (CFI-TS)'!$C$30:$AE$57,26,FALSE)</f>
        <v>0</v>
      </c>
      <c r="PE34" s="320">
        <f>VLOOKUP($B34,'Sintesi (CFI-TS)'!$C$30:$AE$57,26,FALSE)</f>
        <v>0</v>
      </c>
      <c r="PF34" s="320">
        <f>VLOOKUP($B34,'Sintesi (CFI-TS)'!$C$30:$AE$57,26,FALSE)</f>
        <v>0</v>
      </c>
      <c r="PG34" s="320">
        <f>VLOOKUP($B34,'Sintesi (CFI-TS)'!$C$30:$AE$57,26,FALSE)</f>
        <v>0</v>
      </c>
      <c r="PH34" s="320">
        <f>VLOOKUP($B34,'Sintesi (CFI-TS)'!$C$30:$AE$57,26,FALSE)</f>
        <v>0</v>
      </c>
      <c r="PI34" s="320">
        <f>VLOOKUP($B34,'Sintesi (CFI-TS)'!$C$30:$AE$57,26,FALSE)</f>
        <v>0</v>
      </c>
      <c r="PJ34" s="320">
        <f>VLOOKUP($B34,'Sintesi (CFI-TS)'!$C$30:$AE$57,26,FALSE)</f>
        <v>0</v>
      </c>
      <c r="PK34" s="320">
        <f>VLOOKUP($B34,'Sintesi (CFI-TS)'!$C$30:$AE$57,26,FALSE)</f>
        <v>0</v>
      </c>
      <c r="PL34" s="320">
        <f>VLOOKUP($B34,'Sintesi (CFI-TS)'!$C$30:$AE$57,26,FALSE)</f>
        <v>0</v>
      </c>
      <c r="PM34" s="320">
        <f>VLOOKUP($B34,'Sintesi (CFI-TS)'!$C$30:$AE$57,26,FALSE)</f>
        <v>0</v>
      </c>
      <c r="PN34" s="320">
        <f>VLOOKUP($B34,'Sintesi (CFI-TS)'!$C$30:$AE$57,26,FALSE)</f>
        <v>0</v>
      </c>
      <c r="PO34" s="320">
        <f>VLOOKUP($B34,'Sintesi (CFI-TS)'!$C$30:$AE$57,26,FALSE)</f>
        <v>0</v>
      </c>
      <c r="PP34" s="320">
        <f>VLOOKUP($B34,'Sintesi (CFI-TS)'!$C$30:$AE$57,26,FALSE)</f>
        <v>0</v>
      </c>
      <c r="PQ34" s="320">
        <f>VLOOKUP($B34,'Sintesi (CFI-TS)'!$C$30:$AE$57,26,FALSE)</f>
        <v>0</v>
      </c>
      <c r="PR34" s="320">
        <f>VLOOKUP($B34,'Sintesi (CFI-TS)'!$C$30:$AE$57,26,FALSE)</f>
        <v>0</v>
      </c>
      <c r="PS34" s="320">
        <f>VLOOKUP($B34,'Sintesi (CFI-TS)'!$C$30:$AE$57,26,FALSE)</f>
        <v>0</v>
      </c>
      <c r="PT34" s="320">
        <f>VLOOKUP($B34,'Sintesi (CFI-TS)'!$C$30:$AE$57,26,FALSE)</f>
        <v>0</v>
      </c>
      <c r="PU34" s="320">
        <f>VLOOKUP($B34,'Sintesi (CFI-TS)'!$C$30:$AE$57,26,FALSE)</f>
        <v>0</v>
      </c>
      <c r="PV34" s="320"/>
      <c r="PW34" s="320"/>
      <c r="PX34" s="320"/>
      <c r="PY34" s="321">
        <v>0</v>
      </c>
      <c r="PZ34" s="321">
        <v>0</v>
      </c>
      <c r="QA34" s="321">
        <v>0</v>
      </c>
      <c r="QB34" s="321">
        <v>0</v>
      </c>
      <c r="QC34" s="321">
        <v>0</v>
      </c>
      <c r="QD34" s="321">
        <v>0</v>
      </c>
      <c r="QE34" s="321">
        <v>0</v>
      </c>
      <c r="QF34" s="321">
        <v>0</v>
      </c>
      <c r="QG34" s="321">
        <v>0</v>
      </c>
      <c r="QH34" s="321">
        <v>0</v>
      </c>
      <c r="QI34" s="321">
        <v>0</v>
      </c>
      <c r="QJ34" s="321">
        <v>0</v>
      </c>
      <c r="QK34" s="321">
        <v>0</v>
      </c>
      <c r="QL34" s="321">
        <v>0</v>
      </c>
      <c r="QM34" s="321">
        <v>0</v>
      </c>
      <c r="QN34" s="321">
        <v>0</v>
      </c>
      <c r="QO34" s="321">
        <v>0</v>
      </c>
      <c r="QP34" s="321">
        <v>0</v>
      </c>
      <c r="QQ34" s="321">
        <v>0</v>
      </c>
      <c r="QR34" s="321">
        <v>0</v>
      </c>
      <c r="QS34" s="321">
        <v>0</v>
      </c>
      <c r="QT34" s="321">
        <v>0</v>
      </c>
      <c r="QU34" s="321">
        <v>0</v>
      </c>
      <c r="QV34" s="321">
        <v>0</v>
      </c>
      <c r="QW34" s="321">
        <v>0</v>
      </c>
      <c r="QX34" s="321">
        <v>0</v>
      </c>
      <c r="QY34" s="321">
        <v>0</v>
      </c>
      <c r="QZ34" s="321">
        <v>0</v>
      </c>
      <c r="RA34" s="321">
        <v>0</v>
      </c>
      <c r="RB34" s="321">
        <v>0</v>
      </c>
      <c r="RC34" s="321">
        <v>0</v>
      </c>
      <c r="RD34" s="321">
        <v>0</v>
      </c>
      <c r="RE34" s="321">
        <v>0</v>
      </c>
      <c r="RF34" s="321">
        <v>0</v>
      </c>
      <c r="RG34" s="321">
        <v>0</v>
      </c>
      <c r="RH34" s="321">
        <v>0</v>
      </c>
      <c r="RI34" s="321">
        <v>0</v>
      </c>
      <c r="RJ34" s="321">
        <v>0</v>
      </c>
      <c r="RK34" s="321">
        <v>0</v>
      </c>
      <c r="RL34" s="321">
        <v>0</v>
      </c>
      <c r="RM34" s="321">
        <v>0</v>
      </c>
      <c r="RN34" s="321">
        <v>0</v>
      </c>
      <c r="RO34" s="321">
        <v>0</v>
      </c>
      <c r="RP34" s="321">
        <v>0</v>
      </c>
      <c r="RQ34" s="321">
        <v>0</v>
      </c>
      <c r="RR34" s="321">
        <v>0</v>
      </c>
      <c r="RS34" s="321">
        <v>0</v>
      </c>
      <c r="RT34" s="321">
        <v>0</v>
      </c>
      <c r="RU34" s="321">
        <v>0</v>
      </c>
      <c r="RV34" s="321">
        <v>0</v>
      </c>
      <c r="RW34" s="321">
        <v>0</v>
      </c>
      <c r="RX34" s="321">
        <v>0</v>
      </c>
      <c r="RY34" s="321">
        <v>0</v>
      </c>
      <c r="RZ34" s="321">
        <v>0</v>
      </c>
      <c r="SA34" s="321">
        <v>0</v>
      </c>
      <c r="SB34" s="321">
        <v>0</v>
      </c>
      <c r="SC34" s="321">
        <v>0</v>
      </c>
      <c r="SD34" s="321">
        <v>0</v>
      </c>
      <c r="SE34" s="321">
        <v>0</v>
      </c>
      <c r="SF34" s="321">
        <v>0</v>
      </c>
      <c r="SG34" s="321">
        <v>0</v>
      </c>
      <c r="SH34" s="321">
        <v>0</v>
      </c>
      <c r="SI34" s="321">
        <v>0</v>
      </c>
      <c r="SJ34" s="321">
        <v>0</v>
      </c>
      <c r="SK34" s="321">
        <v>0</v>
      </c>
      <c r="SL34" s="321">
        <v>0</v>
      </c>
      <c r="SM34" s="321">
        <v>0</v>
      </c>
      <c r="SN34" s="321">
        <v>0</v>
      </c>
      <c r="SO34" s="321">
        <v>0</v>
      </c>
      <c r="SP34" s="321">
        <v>0</v>
      </c>
      <c r="SQ34" s="321">
        <v>0</v>
      </c>
      <c r="SR34" s="321">
        <v>0</v>
      </c>
      <c r="SS34" s="321">
        <f>VLOOKUP($B34,'Sintesi (CFI-TS)'!$C$30:$AE$57,28,FALSE)</f>
        <v>0</v>
      </c>
      <c r="ST34" s="321">
        <f>VLOOKUP($B34,'Sintesi (CFI-TS)'!$C$30:$AE$57,28,FALSE)</f>
        <v>0</v>
      </c>
      <c r="SU34" s="321">
        <f>VLOOKUP($B34,'Sintesi (CFI-TS)'!$C$30:$AE$57,28,FALSE)</f>
        <v>0</v>
      </c>
      <c r="SV34" s="321">
        <f>VLOOKUP($B34,'Sintesi (CFI-TS)'!$C$30:$AE$57,28,FALSE)</f>
        <v>0</v>
      </c>
      <c r="SW34" s="321">
        <f>VLOOKUP($B34,'Sintesi (CFI-TS)'!$C$30:$AE$57,28,FALSE)</f>
        <v>0</v>
      </c>
      <c r="SX34" s="321">
        <f>VLOOKUP($B34,'Sintesi (CFI-TS)'!$C$30:$AE$57,28,FALSE)</f>
        <v>0</v>
      </c>
      <c r="SY34" s="321">
        <f>VLOOKUP($B34,'Sintesi (CFI-TS)'!$C$30:$AE$57,28,FALSE)</f>
        <v>0</v>
      </c>
      <c r="SZ34" s="321">
        <f>VLOOKUP($B34,'Sintesi (CFI-TS)'!$C$30:$AE$57,28,FALSE)</f>
        <v>0</v>
      </c>
      <c r="TA34" s="321">
        <f>VLOOKUP($B34,'Sintesi (CFI-TS)'!$C$30:$AE$57,28,FALSE)</f>
        <v>0</v>
      </c>
      <c r="TB34" s="321">
        <f>VLOOKUP($B34,'Sintesi (CFI-TS)'!$C$30:$AE$57,28,FALSE)</f>
        <v>0</v>
      </c>
      <c r="TC34" s="321">
        <f>VLOOKUP($B34,'Sintesi (CFI-TS)'!$C$30:$AE$57,28,FALSE)</f>
        <v>0</v>
      </c>
      <c r="TD34" s="321">
        <f>VLOOKUP($B34,'Sintesi (CFI-TS)'!$C$30:$AE$57,28,FALSE)</f>
        <v>0</v>
      </c>
      <c r="TE34" s="321">
        <f>VLOOKUP($B34,'Sintesi (CFI-TS)'!$C$30:$AE$57,28,FALSE)</f>
        <v>0</v>
      </c>
      <c r="TF34" s="321">
        <f>VLOOKUP($B34,'Sintesi (CFI-TS)'!$C$30:$AE$57,28,FALSE)</f>
        <v>0</v>
      </c>
      <c r="TG34" s="321">
        <f>VLOOKUP($B34,'Sintesi (CFI-TS)'!$C$30:$AE$57,28,FALSE)</f>
        <v>0</v>
      </c>
      <c r="TH34" s="321">
        <f>VLOOKUP($B34,'Sintesi (CFI-TS)'!$C$30:$AE$57,28,FALSE)</f>
        <v>0</v>
      </c>
      <c r="TI34" s="321">
        <f>VLOOKUP($B34,'Sintesi (CFI-TS)'!$C$30:$AE$57,28,FALSE)</f>
        <v>0</v>
      </c>
      <c r="TJ34" s="321">
        <f>VLOOKUP($B34,'Sintesi (CFI-TS)'!$C$30:$AE$57,28,FALSE)</f>
        <v>0</v>
      </c>
      <c r="TK34" s="321">
        <f>VLOOKUP($B34,'Sintesi (CFI-TS)'!$C$30:$AE$57,28,FALSE)</f>
        <v>0</v>
      </c>
      <c r="TL34" s="321">
        <f>VLOOKUP($B34,'Sintesi (CFI-TS)'!$C$30:$AE$57,28,FALSE)</f>
        <v>0</v>
      </c>
      <c r="TM34" s="321">
        <f>VLOOKUP($B34,'Sintesi (CFI-TS)'!$C$30:$AE$57,28,FALSE)</f>
        <v>0</v>
      </c>
      <c r="TN34" s="321">
        <f>VLOOKUP($B34,'Sintesi (CFI-TS)'!$C$30:$AE$57,28,FALSE)</f>
        <v>0</v>
      </c>
      <c r="TO34" s="321">
        <f>VLOOKUP($B34,'Sintesi (CFI-TS)'!$C$30:$AE$57,28,FALSE)</f>
        <v>0</v>
      </c>
      <c r="TP34" s="321">
        <f>VLOOKUP($B34,'Sintesi (CFI-TS)'!$C$30:$AE$57,28,FALSE)</f>
        <v>0</v>
      </c>
      <c r="TQ34" s="321">
        <f>VLOOKUP($B34,'Sintesi (CFI-TS)'!$C$30:$AE$57,28,FALSE)</f>
        <v>0</v>
      </c>
      <c r="TR34" s="321">
        <f>VLOOKUP($B34,'Sintesi (CFI-TS)'!$C$30:$AE$57,28,FALSE)</f>
        <v>0</v>
      </c>
      <c r="TS34" s="321">
        <f>VLOOKUP($B34,'Sintesi (CFI-TS)'!$C$30:$AE$57,28,FALSE)</f>
        <v>0</v>
      </c>
      <c r="TT34" s="321">
        <f>VLOOKUP($B34,'Sintesi (CFI-TS)'!$C$30:$AE$57,28,FALSE)</f>
        <v>0</v>
      </c>
      <c r="TU34" s="321">
        <f>VLOOKUP($B34,'Sintesi (CFI-TS)'!$C$30:$AE$57,28,FALSE)</f>
        <v>0</v>
      </c>
      <c r="TV34" s="321">
        <f>VLOOKUP($B34,'Sintesi (CFI-TS)'!$C$30:$AE$57,28,FALSE)</f>
        <v>0</v>
      </c>
      <c r="TW34" s="321">
        <f>VLOOKUP($B34,'Sintesi (CFI-TS)'!$C$30:$AE$57,28,FALSE)</f>
        <v>0</v>
      </c>
      <c r="TX34" s="321">
        <f>VLOOKUP($B34,'Sintesi (CFI-TS)'!$C$30:$AE$57,28,FALSE)</f>
        <v>0</v>
      </c>
      <c r="TY34" s="321"/>
      <c r="TZ34" s="321"/>
      <c r="UA34" s="321"/>
      <c r="UB34" s="322">
        <v>0</v>
      </c>
      <c r="UC34" s="322">
        <v>0</v>
      </c>
      <c r="UD34" s="322">
        <v>0</v>
      </c>
      <c r="UE34" s="322">
        <v>0</v>
      </c>
      <c r="UF34" s="322">
        <v>0</v>
      </c>
      <c r="UG34" s="322">
        <v>0</v>
      </c>
      <c r="UH34" s="322">
        <v>0</v>
      </c>
      <c r="UI34" s="322">
        <v>0</v>
      </c>
      <c r="UJ34" s="322">
        <v>0</v>
      </c>
      <c r="UK34" s="322">
        <v>0</v>
      </c>
      <c r="UL34" s="322">
        <v>0</v>
      </c>
      <c r="UM34" s="322">
        <v>0</v>
      </c>
      <c r="UN34" s="322">
        <v>0</v>
      </c>
      <c r="UO34" s="322">
        <v>0</v>
      </c>
      <c r="UP34" s="322">
        <v>0</v>
      </c>
      <c r="UQ34" s="322">
        <v>0</v>
      </c>
      <c r="UR34" s="322">
        <v>0</v>
      </c>
      <c r="US34" s="322">
        <v>0</v>
      </c>
      <c r="UT34" s="322">
        <v>0</v>
      </c>
      <c r="UU34" s="322">
        <v>0</v>
      </c>
      <c r="UV34" s="322">
        <v>0</v>
      </c>
      <c r="UW34" s="322">
        <v>0</v>
      </c>
      <c r="UX34" s="322">
        <v>0</v>
      </c>
      <c r="UY34" s="322">
        <v>0</v>
      </c>
      <c r="UZ34" s="322">
        <v>0</v>
      </c>
      <c r="VA34" s="322">
        <v>0</v>
      </c>
      <c r="VB34" s="322">
        <v>0</v>
      </c>
      <c r="VC34" s="322">
        <v>0</v>
      </c>
      <c r="VD34" s="322">
        <v>0</v>
      </c>
      <c r="VE34" s="322">
        <v>0</v>
      </c>
      <c r="VF34" s="322">
        <v>0</v>
      </c>
      <c r="VG34" s="322">
        <v>0</v>
      </c>
      <c r="VH34" s="322">
        <v>0</v>
      </c>
      <c r="VI34" s="322">
        <v>0</v>
      </c>
      <c r="VJ34" s="322">
        <v>0</v>
      </c>
      <c r="VK34" s="322">
        <v>0</v>
      </c>
      <c r="VL34" s="322">
        <v>0</v>
      </c>
      <c r="VM34" s="322">
        <v>0</v>
      </c>
      <c r="VN34" s="322">
        <v>0</v>
      </c>
      <c r="VO34" s="322">
        <v>0</v>
      </c>
      <c r="VP34" s="322">
        <v>0</v>
      </c>
      <c r="VQ34" s="322">
        <v>0</v>
      </c>
      <c r="VR34" s="322">
        <v>0</v>
      </c>
      <c r="VS34" s="322">
        <v>0</v>
      </c>
      <c r="VT34" s="322">
        <v>0</v>
      </c>
      <c r="VU34" s="322">
        <v>0</v>
      </c>
      <c r="VV34" s="322">
        <v>0</v>
      </c>
      <c r="VW34" s="322">
        <v>0</v>
      </c>
      <c r="VX34" s="322">
        <v>0</v>
      </c>
      <c r="VY34" s="322">
        <v>0</v>
      </c>
      <c r="VZ34" s="322">
        <v>0</v>
      </c>
      <c r="WA34" s="322">
        <v>0</v>
      </c>
      <c r="WB34" s="322">
        <v>0</v>
      </c>
      <c r="WC34" s="322">
        <v>0</v>
      </c>
      <c r="WD34" s="322">
        <v>0</v>
      </c>
      <c r="WE34" s="322">
        <v>0</v>
      </c>
      <c r="WF34" s="322">
        <v>0</v>
      </c>
      <c r="WG34" s="322">
        <v>0</v>
      </c>
      <c r="WH34" s="322">
        <v>0</v>
      </c>
      <c r="WI34" s="322">
        <v>0</v>
      </c>
      <c r="WJ34" s="322">
        <v>0</v>
      </c>
      <c r="WK34" s="322">
        <v>0</v>
      </c>
      <c r="WL34" s="322">
        <v>0</v>
      </c>
      <c r="WM34" s="322">
        <v>0</v>
      </c>
      <c r="WN34" s="322">
        <v>0</v>
      </c>
      <c r="WO34" s="322">
        <v>0</v>
      </c>
      <c r="WP34" s="322">
        <v>0</v>
      </c>
      <c r="WQ34" s="322">
        <v>0</v>
      </c>
      <c r="WR34" s="322">
        <v>0</v>
      </c>
      <c r="WS34" s="322">
        <v>0</v>
      </c>
      <c r="WT34" s="322">
        <v>0</v>
      </c>
      <c r="WU34" s="322">
        <v>0</v>
      </c>
      <c r="WV34" s="322">
        <f>VLOOKUP($B34,'Sintesi (CFI-TS)'!$C$30:$AE$57,29,FALSE)</f>
        <v>0</v>
      </c>
      <c r="WW34" s="322">
        <f>VLOOKUP($B34,'Sintesi (CFI-TS)'!$C$30:$AE$57,29,FALSE)</f>
        <v>0</v>
      </c>
      <c r="WX34" s="322">
        <f>VLOOKUP($B34,'Sintesi (CFI-TS)'!$C$30:$AE$57,29,FALSE)</f>
        <v>0</v>
      </c>
      <c r="WY34" s="322">
        <f>VLOOKUP($B34,'Sintesi (CFI-TS)'!$C$30:$AE$57,29,FALSE)</f>
        <v>0</v>
      </c>
      <c r="WZ34" s="322">
        <f>VLOOKUP($B34,'Sintesi (CFI-TS)'!$C$30:$AE$57,29,FALSE)</f>
        <v>0</v>
      </c>
      <c r="XA34" s="322">
        <f>VLOOKUP($B34,'Sintesi (CFI-TS)'!$C$30:$AE$57,29,FALSE)</f>
        <v>0</v>
      </c>
      <c r="XB34" s="322">
        <f>VLOOKUP($B34,'Sintesi (CFI-TS)'!$C$30:$AE$57,29,FALSE)</f>
        <v>0</v>
      </c>
      <c r="XC34" s="322">
        <f>VLOOKUP($B34,'Sintesi (CFI-TS)'!$C$30:$AE$57,29,FALSE)</f>
        <v>0</v>
      </c>
      <c r="XD34" s="322">
        <f>VLOOKUP($B34,'Sintesi (CFI-TS)'!$C$30:$AE$57,29,FALSE)</f>
        <v>0</v>
      </c>
      <c r="XE34" s="322">
        <f>VLOOKUP($B34,'Sintesi (CFI-TS)'!$C$30:$AE$57,29,FALSE)</f>
        <v>0</v>
      </c>
      <c r="XF34" s="322">
        <f>VLOOKUP($B34,'Sintesi (CFI-TS)'!$C$30:$AE$57,29,FALSE)</f>
        <v>0</v>
      </c>
      <c r="XG34" s="322">
        <f>VLOOKUP($B34,'Sintesi (CFI-TS)'!$C$30:$AE$57,29,FALSE)</f>
        <v>0</v>
      </c>
      <c r="XH34" s="322">
        <f>VLOOKUP($B34,'Sintesi (CFI-TS)'!$C$30:$AE$57,29,FALSE)</f>
        <v>0</v>
      </c>
      <c r="XI34" s="322">
        <f>VLOOKUP($B34,'Sintesi (CFI-TS)'!$C$30:$AE$57,29,FALSE)</f>
        <v>0</v>
      </c>
      <c r="XJ34" s="322">
        <f>VLOOKUP($B34,'Sintesi (CFI-TS)'!$C$30:$AE$57,29,FALSE)</f>
        <v>0</v>
      </c>
      <c r="XK34" s="322">
        <f>VLOOKUP($B34,'Sintesi (CFI-TS)'!$C$30:$AE$57,29,FALSE)</f>
        <v>0</v>
      </c>
      <c r="XL34" s="322">
        <f>VLOOKUP($B34,'Sintesi (CFI-TS)'!$C$30:$AE$57,29,FALSE)</f>
        <v>0</v>
      </c>
      <c r="XM34" s="322">
        <f>VLOOKUP($B34,'Sintesi (CFI-TS)'!$C$30:$AE$57,29,FALSE)</f>
        <v>0</v>
      </c>
      <c r="XN34" s="322">
        <f>VLOOKUP($B34,'Sintesi (CFI-TS)'!$C$30:$AE$57,29,FALSE)</f>
        <v>0</v>
      </c>
      <c r="XO34" s="322">
        <f>VLOOKUP($B34,'Sintesi (CFI-TS)'!$C$30:$AE$57,29,FALSE)</f>
        <v>0</v>
      </c>
      <c r="XP34" s="322">
        <f>VLOOKUP($B34,'Sintesi (CFI-TS)'!$C$30:$AE$57,29,FALSE)</f>
        <v>0</v>
      </c>
      <c r="XQ34" s="322">
        <f>VLOOKUP($B34,'Sintesi (CFI-TS)'!$C$30:$AE$57,29,FALSE)</f>
        <v>0</v>
      </c>
      <c r="XR34" s="322">
        <f>VLOOKUP($B34,'Sintesi (CFI-TS)'!$C$30:$AE$57,29,FALSE)</f>
        <v>0</v>
      </c>
      <c r="XS34" s="322">
        <f>VLOOKUP($B34,'Sintesi (CFI-TS)'!$C$30:$AE$57,29,FALSE)</f>
        <v>0</v>
      </c>
      <c r="XT34" s="322">
        <f>VLOOKUP($B34,'Sintesi (CFI-TS)'!$C$30:$AE$57,29,FALSE)</f>
        <v>0</v>
      </c>
      <c r="XU34" s="322">
        <f>VLOOKUP($B34,'Sintesi (CFI-TS)'!$C$30:$AE$57,29,FALSE)</f>
        <v>0</v>
      </c>
      <c r="XV34" s="322">
        <f>VLOOKUP($B34,'Sintesi (CFI-TS)'!$C$30:$AE$57,29,FALSE)</f>
        <v>0</v>
      </c>
      <c r="XW34" s="322">
        <f>VLOOKUP($B34,'Sintesi (CFI-TS)'!$C$30:$AE$57,29,FALSE)</f>
        <v>0</v>
      </c>
      <c r="XX34" s="322">
        <f>VLOOKUP($B34,'Sintesi (CFI-TS)'!$C$30:$AE$57,29,FALSE)</f>
        <v>0</v>
      </c>
      <c r="XY34" s="322">
        <f>VLOOKUP($B34,'Sintesi (CFI-TS)'!$C$30:$AE$57,29,FALSE)</f>
        <v>0</v>
      </c>
      <c r="XZ34" s="322">
        <f>VLOOKUP($B34,'Sintesi (CFI-TS)'!$C$30:$AE$57,29,FALSE)</f>
        <v>0</v>
      </c>
      <c r="YA34" s="322">
        <f>VLOOKUP($B34,'Sintesi (CFI-TS)'!$C$30:$AE$57,29,FALSE)</f>
        <v>0</v>
      </c>
      <c r="YB34" s="322"/>
      <c r="YC34" s="322"/>
      <c r="YD34" s="322"/>
      <c r="YE34" s="501">
        <v>0</v>
      </c>
      <c r="YF34" s="501">
        <v>0</v>
      </c>
      <c r="YG34" s="501">
        <v>0</v>
      </c>
      <c r="YH34" s="501">
        <v>0</v>
      </c>
      <c r="YI34" s="501">
        <v>0</v>
      </c>
      <c r="YJ34" s="501">
        <v>0</v>
      </c>
      <c r="YK34" s="501">
        <v>0</v>
      </c>
      <c r="YL34" s="501">
        <v>0</v>
      </c>
      <c r="YM34" s="501">
        <v>0</v>
      </c>
      <c r="YN34" s="501">
        <v>0</v>
      </c>
      <c r="YO34" s="501">
        <v>0</v>
      </c>
      <c r="YP34" s="501">
        <v>0</v>
      </c>
      <c r="YQ34" s="501">
        <v>0</v>
      </c>
      <c r="YR34" s="501">
        <v>0</v>
      </c>
      <c r="YS34" s="501">
        <v>0</v>
      </c>
      <c r="YT34" s="501">
        <v>0</v>
      </c>
      <c r="YU34" s="501">
        <v>0</v>
      </c>
      <c r="YV34" s="501">
        <v>0</v>
      </c>
      <c r="YW34" s="501">
        <v>0</v>
      </c>
      <c r="YX34" s="501">
        <v>0</v>
      </c>
      <c r="YY34" s="501">
        <v>0</v>
      </c>
      <c r="YZ34" s="501">
        <v>0</v>
      </c>
      <c r="ZA34" s="501">
        <v>0</v>
      </c>
      <c r="ZB34" s="501">
        <v>0</v>
      </c>
      <c r="ZC34" s="501">
        <v>0</v>
      </c>
      <c r="ZD34" s="501">
        <v>0</v>
      </c>
      <c r="ZE34" s="501">
        <v>0</v>
      </c>
      <c r="ZF34" s="501">
        <v>0</v>
      </c>
      <c r="ZG34" s="501">
        <v>0</v>
      </c>
      <c r="ZH34" s="501">
        <v>0</v>
      </c>
      <c r="ZI34" s="501">
        <v>0</v>
      </c>
      <c r="ZJ34" s="501">
        <v>0</v>
      </c>
      <c r="ZK34" s="501">
        <v>0</v>
      </c>
      <c r="ZL34" s="501">
        <v>0</v>
      </c>
      <c r="ZM34" s="501">
        <v>0</v>
      </c>
      <c r="ZN34" s="501">
        <v>0</v>
      </c>
      <c r="ZO34" s="501">
        <v>0</v>
      </c>
      <c r="ZP34" s="501">
        <v>0</v>
      </c>
      <c r="ZQ34" s="501">
        <v>0</v>
      </c>
      <c r="ZR34" s="501">
        <v>0</v>
      </c>
      <c r="ZS34" s="501">
        <v>0</v>
      </c>
      <c r="ZT34" s="501">
        <v>0</v>
      </c>
      <c r="ZU34" s="501">
        <v>0</v>
      </c>
      <c r="ZV34" s="501">
        <v>0</v>
      </c>
      <c r="ZW34" s="501">
        <v>0</v>
      </c>
      <c r="ZX34" s="501">
        <v>0</v>
      </c>
      <c r="ZY34" s="501">
        <v>0</v>
      </c>
      <c r="ZZ34" s="501">
        <v>0</v>
      </c>
      <c r="AAA34" s="501">
        <v>0</v>
      </c>
      <c r="AAB34" s="501">
        <v>0</v>
      </c>
      <c r="AAC34" s="501">
        <v>0</v>
      </c>
      <c r="AAD34" s="501">
        <v>0</v>
      </c>
      <c r="AAE34" s="501">
        <v>0</v>
      </c>
      <c r="AAF34" s="501">
        <v>0</v>
      </c>
      <c r="AAG34" s="501">
        <v>0</v>
      </c>
      <c r="AAH34" s="501">
        <v>0</v>
      </c>
      <c r="AAI34" s="501">
        <v>0</v>
      </c>
      <c r="AAJ34" s="501">
        <v>0</v>
      </c>
      <c r="AAK34" s="501">
        <v>0</v>
      </c>
      <c r="AAL34" s="501">
        <v>0</v>
      </c>
      <c r="AAM34" s="501">
        <v>0</v>
      </c>
      <c r="AAN34" s="501">
        <v>0</v>
      </c>
      <c r="AAO34" s="501">
        <v>0</v>
      </c>
      <c r="AAP34" s="501">
        <v>0</v>
      </c>
      <c r="AAQ34" s="501">
        <v>0</v>
      </c>
      <c r="AAR34" s="501">
        <v>0</v>
      </c>
      <c r="AAS34" s="501">
        <v>0</v>
      </c>
      <c r="AAT34" s="501">
        <v>0</v>
      </c>
      <c r="AAU34" s="501">
        <v>0</v>
      </c>
      <c r="AAV34" s="501">
        <v>0</v>
      </c>
      <c r="AAW34" s="501">
        <v>0</v>
      </c>
      <c r="AAX34" s="501">
        <v>0</v>
      </c>
      <c r="AAY34" s="501">
        <f>VLOOKUP($B34,'Sintesi (CFI-TS)'!$C$30:$AE$57,22,FALSE)</f>
        <v>0</v>
      </c>
      <c r="AAZ34" s="501">
        <f>VLOOKUP($B34,'Sintesi (CFI-TS)'!$C$30:$AE$57,22,FALSE)</f>
        <v>0</v>
      </c>
      <c r="ABA34" s="501">
        <f>VLOOKUP($B34,'Sintesi (CFI-TS)'!$C$30:$AE$57,22,FALSE)</f>
        <v>0</v>
      </c>
      <c r="ABB34" s="501">
        <f>VLOOKUP($B34,'Sintesi (CFI-TS)'!$C$30:$AE$57,22,FALSE)</f>
        <v>0</v>
      </c>
      <c r="ABC34" s="501">
        <f>VLOOKUP($B34,'Sintesi (CFI-TS)'!$C$30:$AE$57,22,FALSE)</f>
        <v>0</v>
      </c>
      <c r="ABD34" s="501">
        <f>VLOOKUP($B34,'Sintesi (CFI-TS)'!$C$30:$AE$57,22,FALSE)</f>
        <v>0</v>
      </c>
      <c r="ABE34" s="501">
        <f>VLOOKUP($B34,'Sintesi (CFI-TS)'!$C$30:$AE$57,22,FALSE)</f>
        <v>0</v>
      </c>
      <c r="ABF34" s="501">
        <f>VLOOKUP($B34,'Sintesi (CFI-TS)'!$C$30:$AE$57,22,FALSE)</f>
        <v>0</v>
      </c>
      <c r="ABG34" s="501">
        <f>VLOOKUP($B34,'Sintesi (CFI-TS)'!$C$30:$AE$57,22,FALSE)</f>
        <v>0</v>
      </c>
      <c r="ABH34" s="501">
        <f>VLOOKUP($B34,'Sintesi (CFI-TS)'!$C$30:$AE$57,22,FALSE)</f>
        <v>0</v>
      </c>
      <c r="ABI34" s="501">
        <f>VLOOKUP($B34,'Sintesi (CFI-TS)'!$C$30:$AE$57,22,FALSE)</f>
        <v>0</v>
      </c>
      <c r="ABJ34" s="501">
        <f>VLOOKUP($B34,'Sintesi (CFI-TS)'!$C$30:$AE$57,22,FALSE)</f>
        <v>0</v>
      </c>
      <c r="ABK34" s="501">
        <f>VLOOKUP($B34,'Sintesi (CFI-TS)'!$C$30:$AE$57,22,FALSE)</f>
        <v>0</v>
      </c>
      <c r="ABL34" s="501">
        <f>VLOOKUP($B34,'Sintesi (CFI-TS)'!$C$30:$AE$57,22,FALSE)</f>
        <v>0</v>
      </c>
      <c r="ABM34" s="501">
        <f>VLOOKUP($B34,'Sintesi (CFI-TS)'!$C$30:$AE$57,22,FALSE)</f>
        <v>0</v>
      </c>
      <c r="ABN34" s="501">
        <f>VLOOKUP($B34,'Sintesi (CFI-TS)'!$C$30:$AE$57,22,FALSE)</f>
        <v>0</v>
      </c>
      <c r="ABO34" s="501">
        <f>VLOOKUP($B34,'Sintesi (CFI-TS)'!$C$30:$AE$57,22,FALSE)</f>
        <v>0</v>
      </c>
      <c r="ABP34" s="501">
        <f>VLOOKUP($B34,'Sintesi (CFI-TS)'!$C$30:$AE$57,22,FALSE)</f>
        <v>0</v>
      </c>
      <c r="ABQ34" s="501">
        <f>VLOOKUP($B34,'Sintesi (CFI-TS)'!$C$30:$AE$57,22,FALSE)</f>
        <v>0</v>
      </c>
      <c r="ABR34" s="501">
        <f>VLOOKUP($B34,'Sintesi (CFI-TS)'!$C$30:$AE$57,22,FALSE)</f>
        <v>0</v>
      </c>
      <c r="ABS34" s="501">
        <f>VLOOKUP($B34,'Sintesi (CFI-TS)'!$C$30:$AE$57,22,FALSE)</f>
        <v>0</v>
      </c>
      <c r="ABT34" s="501">
        <f>VLOOKUP($B34,'Sintesi (CFI-TS)'!$C$30:$AE$57,22,FALSE)</f>
        <v>0</v>
      </c>
      <c r="ABU34" s="501">
        <f>VLOOKUP($B34,'Sintesi (CFI-TS)'!$C$30:$AE$57,22,FALSE)</f>
        <v>0</v>
      </c>
      <c r="ABV34" s="501">
        <f>VLOOKUP($B34,'Sintesi (CFI-TS)'!$C$30:$AE$57,22,FALSE)</f>
        <v>0</v>
      </c>
      <c r="ABW34" s="501">
        <f>VLOOKUP($B34,'Sintesi (CFI-TS)'!$C$30:$AE$57,22,FALSE)</f>
        <v>0</v>
      </c>
      <c r="ABX34" s="501">
        <f>VLOOKUP($B34,'Sintesi (CFI-TS)'!$C$30:$AE$57,22,FALSE)</f>
        <v>0</v>
      </c>
      <c r="ABY34" s="501">
        <f>VLOOKUP($B34,'Sintesi (CFI-TS)'!$C$30:$AE$57,22,FALSE)</f>
        <v>0</v>
      </c>
      <c r="ABZ34" s="501">
        <f>VLOOKUP($B34,'Sintesi (CFI-TS)'!$C$30:$AE$57,22,FALSE)</f>
        <v>0</v>
      </c>
      <c r="ACA34" s="501">
        <f>VLOOKUP($B34,'Sintesi (CFI-TS)'!$C$30:$AE$57,22,FALSE)</f>
        <v>0</v>
      </c>
      <c r="ACB34" s="501">
        <f>VLOOKUP($B34,'Sintesi (CFI-TS)'!$C$30:$AE$57,22,FALSE)</f>
        <v>0</v>
      </c>
      <c r="ACC34" s="501">
        <f>VLOOKUP($B34,'Sintesi (CFI-TS)'!$C$30:$AE$57,22,FALSE)</f>
        <v>0</v>
      </c>
      <c r="ACD34" s="501">
        <f>VLOOKUP($B34,'Sintesi (CFI-TS)'!$C$30:$AE$57,22,FALSE)</f>
        <v>0</v>
      </c>
      <c r="ACE34" s="501"/>
      <c r="ACF34" s="501"/>
      <c r="ACG34" s="501"/>
      <c r="ACH34" s="86"/>
      <c r="ACI34" s="88">
        <v>0</v>
      </c>
      <c r="ACJ34" s="87"/>
      <c r="ACK34" s="89"/>
      <c r="ACL34" s="177"/>
      <c r="ACM34" s="177"/>
      <c r="ACN34" s="177"/>
      <c r="ACO34" s="177"/>
      <c r="ACP34" s="177"/>
      <c r="ACQ34" s="177"/>
      <c r="ACR34" s="177"/>
      <c r="ACS34" s="177"/>
      <c r="ACT34" s="177"/>
      <c r="ACU34" s="177"/>
      <c r="ACV34" s="177"/>
      <c r="ACW34" s="177"/>
      <c r="ACX34" s="177"/>
      <c r="ACY34" s="177"/>
      <c r="ACZ34" s="177"/>
      <c r="ADA34" s="177"/>
      <c r="ADB34" s="177"/>
      <c r="ADC34" s="177"/>
      <c r="ADD34" s="177"/>
      <c r="ADE34" s="177"/>
      <c r="ADF34" s="177"/>
      <c r="ADG34" s="177"/>
      <c r="ADH34" s="177"/>
      <c r="ADI34" s="177"/>
      <c r="ADJ34" s="177"/>
      <c r="ADK34" s="177"/>
      <c r="ADL34" s="177"/>
      <c r="ADM34" s="177"/>
      <c r="ADN34" s="177"/>
      <c r="ADO34" s="177"/>
      <c r="ADP34" s="177"/>
      <c r="ADQ34" s="177"/>
      <c r="ADR34" s="177"/>
      <c r="ADS34" s="177"/>
      <c r="ADT34" s="177"/>
      <c r="ADU34" s="177"/>
      <c r="ADV34" s="177"/>
      <c r="ADW34" s="177"/>
      <c r="ADX34" s="177"/>
      <c r="ADY34" s="177"/>
      <c r="ADZ34" s="177"/>
      <c r="AEA34" s="177"/>
      <c r="AEB34" s="177"/>
      <c r="AEC34" s="177"/>
      <c r="AED34" s="177"/>
      <c r="AEE34" s="177"/>
      <c r="AEF34" s="177"/>
      <c r="AEG34" s="177"/>
      <c r="AEH34" s="177"/>
      <c r="AEI34" s="177"/>
      <c r="AEJ34" s="177"/>
      <c r="AEK34" s="177"/>
      <c r="AEL34" s="177"/>
      <c r="AEM34" s="177"/>
      <c r="AEN34" s="177"/>
      <c r="AEO34" s="177"/>
      <c r="AEP34" s="177"/>
      <c r="AEQ34" s="177"/>
      <c r="AER34" s="177"/>
      <c r="AES34" s="177"/>
      <c r="AET34" s="177"/>
      <c r="AEU34" s="177"/>
      <c r="AEV34" s="177"/>
      <c r="AEW34" s="177"/>
      <c r="AEX34" s="177"/>
      <c r="AEY34" s="177"/>
      <c r="AEZ34" s="177"/>
      <c r="AFA34" s="177"/>
      <c r="AFB34" s="177"/>
      <c r="AFC34" s="177"/>
      <c r="AFD34" s="177"/>
      <c r="AFE34" s="177"/>
      <c r="AFF34" s="177"/>
      <c r="AFG34" s="177"/>
      <c r="AFH34" s="177"/>
      <c r="AFI34" s="177"/>
      <c r="AFJ34" s="177"/>
      <c r="AFK34" s="177"/>
      <c r="AFL34" s="177"/>
      <c r="AFM34" s="177"/>
      <c r="AFN34" s="177"/>
      <c r="AFO34" s="177"/>
      <c r="AFP34" s="177"/>
      <c r="AFQ34" s="177"/>
      <c r="AFR34" s="177"/>
      <c r="AFS34" s="177"/>
      <c r="AFT34" s="177"/>
      <c r="AFU34" s="177"/>
      <c r="AFV34" s="177"/>
      <c r="AFW34" s="177"/>
      <c r="AFX34" s="177"/>
      <c r="AFY34" s="177"/>
      <c r="AFZ34" s="177"/>
      <c r="AGA34" s="177"/>
      <c r="AGB34" s="177"/>
      <c r="AGC34" s="177"/>
      <c r="AGD34" s="177"/>
      <c r="AGE34" s="177"/>
      <c r="AGF34" s="177"/>
      <c r="AGG34" s="177"/>
      <c r="AGH34" s="177"/>
      <c r="AGI34" s="177"/>
      <c r="AGJ34" s="177"/>
      <c r="AGK34" s="177"/>
      <c r="AGL34" s="177"/>
      <c r="AGM34" s="177"/>
    </row>
    <row r="35" spans="1:871" s="104" customFormat="1">
      <c r="A35" s="74" t="str">
        <f>IF('Sintesi (CA)'!B61&lt;&gt;"",'Sintesi (CA)'!B61,"")</f>
        <v/>
      </c>
      <c r="B35" s="145" t="str">
        <f>IF('Sintesi (CA)'!C61&lt;&gt;"",'Sintesi (CA)'!C61,"")</f>
        <v/>
      </c>
      <c r="C35" s="74" t="str">
        <f>IF('Sintesi (CA)'!N61&lt;&gt;"",'Sintesi (CA)'!N61,"")</f>
        <v/>
      </c>
      <c r="D35" s="75">
        <f>'Sintesi (CA)'!W61</f>
        <v>0</v>
      </c>
      <c r="E35" s="75">
        <f>'Sintesi (CA)'!X61</f>
        <v>0</v>
      </c>
      <c r="F35" s="75">
        <f>'Sintesi (CA)'!Y61</f>
        <v>0</v>
      </c>
      <c r="G35" s="175">
        <f>'Sintesi Quantitativa (Overall)'!E63</f>
        <v>0</v>
      </c>
      <c r="H35" s="77"/>
      <c r="I35" s="77"/>
      <c r="J35" s="78">
        <f t="shared" si="123"/>
        <v>0</v>
      </c>
      <c r="K35" s="78">
        <v>0</v>
      </c>
      <c r="L35" s="79">
        <f>IFERROR(IF(F35&gt;0,F35/(J35+K35),0),0)</f>
        <v>0</v>
      </c>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80"/>
      <c r="CU35" s="80"/>
      <c r="CV35" s="80"/>
      <c r="CW35" s="80"/>
      <c r="CX35" s="80"/>
      <c r="CY35" s="80"/>
      <c r="CZ35" s="80"/>
      <c r="DA35" s="80"/>
      <c r="DB35" s="80"/>
      <c r="DC35" s="80"/>
      <c r="DD35" s="80"/>
      <c r="DE35" s="80"/>
      <c r="DF35" s="80"/>
      <c r="DG35" s="80"/>
      <c r="DH35" s="80"/>
      <c r="DI35" s="80"/>
      <c r="DJ35" s="80"/>
      <c r="DK35" s="80"/>
      <c r="DL35" s="80"/>
      <c r="DM35" s="80"/>
      <c r="DN35" s="80"/>
      <c r="DO35" s="80"/>
      <c r="DP35" s="318">
        <v>0</v>
      </c>
      <c r="DQ35" s="318">
        <v>0</v>
      </c>
      <c r="DR35" s="318">
        <v>0</v>
      </c>
      <c r="DS35" s="318">
        <v>0</v>
      </c>
      <c r="DT35" s="318">
        <v>0</v>
      </c>
      <c r="DU35" s="318">
        <v>0</v>
      </c>
      <c r="DV35" s="318">
        <v>0</v>
      </c>
      <c r="DW35" s="318">
        <v>0</v>
      </c>
      <c r="DX35" s="318">
        <v>0</v>
      </c>
      <c r="DY35" s="318">
        <v>0</v>
      </c>
      <c r="DZ35" s="318">
        <v>0</v>
      </c>
      <c r="EA35" s="318">
        <v>0</v>
      </c>
      <c r="EB35" s="318">
        <v>0</v>
      </c>
      <c r="EC35" s="318">
        <v>0</v>
      </c>
      <c r="ED35" s="318">
        <v>0</v>
      </c>
      <c r="EE35" s="318">
        <v>0</v>
      </c>
      <c r="EF35" s="318">
        <v>0</v>
      </c>
      <c r="EG35" s="318">
        <v>0</v>
      </c>
      <c r="EH35" s="318">
        <v>0</v>
      </c>
      <c r="EI35" s="318">
        <v>0</v>
      </c>
      <c r="EJ35" s="318">
        <v>0</v>
      </c>
      <c r="EK35" s="318">
        <v>0</v>
      </c>
      <c r="EL35" s="318">
        <v>0</v>
      </c>
      <c r="EM35" s="318">
        <v>0</v>
      </c>
      <c r="EN35" s="318">
        <v>0</v>
      </c>
      <c r="EO35" s="318">
        <v>0</v>
      </c>
      <c r="EP35" s="318">
        <v>0</v>
      </c>
      <c r="EQ35" s="318">
        <v>0</v>
      </c>
      <c r="ER35" s="318">
        <v>0</v>
      </c>
      <c r="ES35" s="318">
        <v>0</v>
      </c>
      <c r="ET35" s="318">
        <v>0</v>
      </c>
      <c r="EU35" s="318">
        <v>0</v>
      </c>
      <c r="EV35" s="318">
        <v>0</v>
      </c>
      <c r="EW35" s="318">
        <v>0</v>
      </c>
      <c r="EX35" s="318">
        <v>0</v>
      </c>
      <c r="EY35" s="318">
        <v>0</v>
      </c>
      <c r="EZ35" s="318">
        <v>0</v>
      </c>
      <c r="FA35" s="318">
        <v>0</v>
      </c>
      <c r="FB35" s="318">
        <v>0</v>
      </c>
      <c r="FC35" s="318">
        <v>0</v>
      </c>
      <c r="FD35" s="318">
        <v>0</v>
      </c>
      <c r="FE35" s="318">
        <v>0</v>
      </c>
      <c r="FF35" s="318">
        <v>0</v>
      </c>
      <c r="FG35" s="318">
        <v>0</v>
      </c>
      <c r="FH35" s="318">
        <v>0</v>
      </c>
      <c r="FI35" s="318">
        <v>0</v>
      </c>
      <c r="FJ35" s="318">
        <v>0</v>
      </c>
      <c r="FK35" s="318">
        <v>0</v>
      </c>
      <c r="FL35" s="318">
        <v>0</v>
      </c>
      <c r="FM35" s="318">
        <v>0</v>
      </c>
      <c r="FN35" s="318">
        <v>0</v>
      </c>
      <c r="FO35" s="318">
        <v>0</v>
      </c>
      <c r="FP35" s="318">
        <v>0</v>
      </c>
      <c r="FQ35" s="318">
        <v>0</v>
      </c>
      <c r="FR35" s="318">
        <v>0</v>
      </c>
      <c r="FS35" s="318">
        <v>0</v>
      </c>
      <c r="FT35" s="318">
        <v>0</v>
      </c>
      <c r="FU35" s="318">
        <v>0</v>
      </c>
      <c r="FV35" s="318">
        <v>0</v>
      </c>
      <c r="FW35" s="318">
        <v>0</v>
      </c>
      <c r="FX35" s="318">
        <v>0</v>
      </c>
      <c r="FY35" s="318">
        <v>0</v>
      </c>
      <c r="FZ35" s="318">
        <v>0</v>
      </c>
      <c r="GA35" s="318">
        <v>0</v>
      </c>
      <c r="GB35" s="318">
        <v>0</v>
      </c>
      <c r="GC35" s="318">
        <v>0</v>
      </c>
      <c r="GD35" s="318">
        <v>0</v>
      </c>
      <c r="GE35" s="318">
        <v>0</v>
      </c>
      <c r="GF35" s="318">
        <v>0</v>
      </c>
      <c r="GG35" s="318">
        <v>0</v>
      </c>
      <c r="GH35" s="318">
        <v>0</v>
      </c>
      <c r="GI35" s="318">
        <v>0</v>
      </c>
      <c r="GJ35" s="318">
        <f>VLOOKUP($B35,'Sintesi (CFI-TS)'!$C$30:$AE$57,25,FALSE)</f>
        <v>0</v>
      </c>
      <c r="GK35" s="318">
        <f>VLOOKUP($B35,'Sintesi (CFI-TS)'!$C$30:$AE$57,25,FALSE)</f>
        <v>0</v>
      </c>
      <c r="GL35" s="318">
        <f>VLOOKUP($B35,'Sintesi (CFI-TS)'!$C$30:$AE$57,25,FALSE)</f>
        <v>0</v>
      </c>
      <c r="GM35" s="318">
        <f>VLOOKUP($B35,'Sintesi (CFI-TS)'!$C$30:$AE$57,25,FALSE)</f>
        <v>0</v>
      </c>
      <c r="GN35" s="318">
        <f>VLOOKUP($B35,'Sintesi (CFI-TS)'!$C$30:$AE$57,25,FALSE)</f>
        <v>0</v>
      </c>
      <c r="GO35" s="318">
        <f>VLOOKUP($B35,'Sintesi (CFI-TS)'!$C$30:$AE$57,25,FALSE)</f>
        <v>0</v>
      </c>
      <c r="GP35" s="318">
        <f>VLOOKUP($B35,'Sintesi (CFI-TS)'!$C$30:$AE$57,25,FALSE)</f>
        <v>0</v>
      </c>
      <c r="GQ35" s="318">
        <f>VLOOKUP($B35,'Sintesi (CFI-TS)'!$C$30:$AE$57,25,FALSE)</f>
        <v>0</v>
      </c>
      <c r="GR35" s="318">
        <f>VLOOKUP($B35,'Sintesi (CFI-TS)'!$C$30:$AE$57,25,FALSE)</f>
        <v>0</v>
      </c>
      <c r="GS35" s="318">
        <f>VLOOKUP($B35,'Sintesi (CFI-TS)'!$C$30:$AE$57,25,FALSE)</f>
        <v>0</v>
      </c>
      <c r="GT35" s="318">
        <f>VLOOKUP($B35,'Sintesi (CFI-TS)'!$C$30:$AE$57,25,FALSE)</f>
        <v>0</v>
      </c>
      <c r="GU35" s="318">
        <f>VLOOKUP($B35,'Sintesi (CFI-TS)'!$C$30:$AE$57,25,FALSE)</f>
        <v>0</v>
      </c>
      <c r="GV35" s="318">
        <f>VLOOKUP($B35,'Sintesi (CFI-TS)'!$C$30:$AE$57,25,FALSE)</f>
        <v>0</v>
      </c>
      <c r="GW35" s="318">
        <f>VLOOKUP($B35,'Sintesi (CFI-TS)'!$C$30:$AE$57,25,FALSE)</f>
        <v>0</v>
      </c>
      <c r="GX35" s="318">
        <f>VLOOKUP($B35,'Sintesi (CFI-TS)'!$C$30:$AE$57,25,FALSE)</f>
        <v>0</v>
      </c>
      <c r="GY35" s="318">
        <f>VLOOKUP($B35,'Sintesi (CFI-TS)'!$C$30:$AE$57,25,FALSE)</f>
        <v>0</v>
      </c>
      <c r="GZ35" s="318">
        <f>VLOOKUP($B35,'Sintesi (CFI-TS)'!$C$30:$AE$57,25,FALSE)</f>
        <v>0</v>
      </c>
      <c r="HA35" s="318">
        <f>VLOOKUP($B35,'Sintesi (CFI-TS)'!$C$30:$AE$57,25,FALSE)</f>
        <v>0</v>
      </c>
      <c r="HB35" s="318">
        <f>VLOOKUP($B35,'Sintesi (CFI-TS)'!$C$30:$AE$57,25,FALSE)</f>
        <v>0</v>
      </c>
      <c r="HC35" s="318">
        <f>VLOOKUP($B35,'Sintesi (CFI-TS)'!$C$30:$AE$57,25,FALSE)</f>
        <v>0</v>
      </c>
      <c r="HD35" s="318">
        <f>VLOOKUP($B35,'Sintesi (CFI-TS)'!$C$30:$AE$57,25,FALSE)</f>
        <v>0</v>
      </c>
      <c r="HE35" s="318">
        <f>VLOOKUP($B35,'Sintesi (CFI-TS)'!$C$30:$AE$57,25,FALSE)</f>
        <v>0</v>
      </c>
      <c r="HF35" s="318">
        <f>VLOOKUP($B35,'Sintesi (CFI-TS)'!$C$30:$AE$57,25,FALSE)</f>
        <v>0</v>
      </c>
      <c r="HG35" s="318">
        <f>VLOOKUP($B35,'Sintesi (CFI-TS)'!$C$30:$AE$57,25,FALSE)</f>
        <v>0</v>
      </c>
      <c r="HH35" s="318">
        <f>VLOOKUP($B35,'Sintesi (CFI-TS)'!$C$30:$AE$57,25,FALSE)</f>
        <v>0</v>
      </c>
      <c r="HI35" s="318">
        <f>VLOOKUP($B35,'Sintesi (CFI-TS)'!$C$30:$AE$57,25,FALSE)</f>
        <v>0</v>
      </c>
      <c r="HJ35" s="318">
        <f>VLOOKUP($B35,'Sintesi (CFI-TS)'!$C$30:$AE$57,25,FALSE)</f>
        <v>0</v>
      </c>
      <c r="HK35" s="318">
        <f>VLOOKUP($B35,'Sintesi (CFI-TS)'!$C$30:$AE$57,25,FALSE)</f>
        <v>0</v>
      </c>
      <c r="HL35" s="318">
        <f>VLOOKUP($B35,'Sintesi (CFI-TS)'!$C$30:$AE$57,25,FALSE)</f>
        <v>0</v>
      </c>
      <c r="HM35" s="318">
        <f>VLOOKUP($B35,'Sintesi (CFI-TS)'!$C$30:$AE$57,25,FALSE)</f>
        <v>0</v>
      </c>
      <c r="HN35" s="318">
        <f>VLOOKUP($B35,'Sintesi (CFI-TS)'!$C$30:$AE$57,25,FALSE)</f>
        <v>0</v>
      </c>
      <c r="HO35" s="318">
        <f>VLOOKUP($B35,'Sintesi (CFI-TS)'!$C$30:$AE$57,25,FALSE)</f>
        <v>0</v>
      </c>
      <c r="HP35" s="318"/>
      <c r="HQ35" s="318"/>
      <c r="HR35" s="318"/>
      <c r="HS35" s="319">
        <v>0</v>
      </c>
      <c r="HT35" s="319">
        <v>0</v>
      </c>
      <c r="HU35" s="319">
        <v>0</v>
      </c>
      <c r="HV35" s="319">
        <v>0</v>
      </c>
      <c r="HW35" s="319">
        <v>0</v>
      </c>
      <c r="HX35" s="319">
        <v>0</v>
      </c>
      <c r="HY35" s="319">
        <v>0</v>
      </c>
      <c r="HZ35" s="319">
        <v>0</v>
      </c>
      <c r="IA35" s="319">
        <v>0</v>
      </c>
      <c r="IB35" s="319">
        <v>0</v>
      </c>
      <c r="IC35" s="319">
        <v>0</v>
      </c>
      <c r="ID35" s="319">
        <v>0</v>
      </c>
      <c r="IE35" s="319">
        <v>0</v>
      </c>
      <c r="IF35" s="319">
        <v>0</v>
      </c>
      <c r="IG35" s="319">
        <v>0</v>
      </c>
      <c r="IH35" s="319">
        <v>0</v>
      </c>
      <c r="II35" s="319">
        <v>0</v>
      </c>
      <c r="IJ35" s="319">
        <v>0</v>
      </c>
      <c r="IK35" s="319">
        <v>0</v>
      </c>
      <c r="IL35" s="319">
        <v>0</v>
      </c>
      <c r="IM35" s="319">
        <v>0</v>
      </c>
      <c r="IN35" s="319">
        <v>0</v>
      </c>
      <c r="IO35" s="319">
        <v>0</v>
      </c>
      <c r="IP35" s="319">
        <v>0</v>
      </c>
      <c r="IQ35" s="319">
        <v>0</v>
      </c>
      <c r="IR35" s="319">
        <v>0</v>
      </c>
      <c r="IS35" s="319">
        <v>0</v>
      </c>
      <c r="IT35" s="319">
        <v>0</v>
      </c>
      <c r="IU35" s="319">
        <v>0</v>
      </c>
      <c r="IV35" s="319">
        <v>0</v>
      </c>
      <c r="IW35" s="319">
        <v>0</v>
      </c>
      <c r="IX35" s="319">
        <v>0</v>
      </c>
      <c r="IY35" s="319">
        <v>0</v>
      </c>
      <c r="IZ35" s="319">
        <v>0</v>
      </c>
      <c r="JA35" s="319">
        <v>0</v>
      </c>
      <c r="JB35" s="319">
        <v>0</v>
      </c>
      <c r="JC35" s="319">
        <v>0</v>
      </c>
      <c r="JD35" s="319">
        <v>0</v>
      </c>
      <c r="JE35" s="319">
        <v>0</v>
      </c>
      <c r="JF35" s="319">
        <v>0</v>
      </c>
      <c r="JG35" s="319">
        <v>0</v>
      </c>
      <c r="JH35" s="319">
        <v>0</v>
      </c>
      <c r="JI35" s="319">
        <v>0</v>
      </c>
      <c r="JJ35" s="319">
        <v>0</v>
      </c>
      <c r="JK35" s="319">
        <v>0</v>
      </c>
      <c r="JL35" s="319">
        <v>0</v>
      </c>
      <c r="JM35" s="319">
        <v>0</v>
      </c>
      <c r="JN35" s="319">
        <v>0</v>
      </c>
      <c r="JO35" s="319">
        <v>0</v>
      </c>
      <c r="JP35" s="319">
        <v>0</v>
      </c>
      <c r="JQ35" s="319">
        <v>0</v>
      </c>
      <c r="JR35" s="319">
        <v>0</v>
      </c>
      <c r="JS35" s="319">
        <v>0</v>
      </c>
      <c r="JT35" s="319">
        <v>0</v>
      </c>
      <c r="JU35" s="319">
        <v>0</v>
      </c>
      <c r="JV35" s="319">
        <v>0</v>
      </c>
      <c r="JW35" s="319">
        <v>0</v>
      </c>
      <c r="JX35" s="319">
        <v>0</v>
      </c>
      <c r="JY35" s="319">
        <v>0</v>
      </c>
      <c r="JZ35" s="319">
        <v>0</v>
      </c>
      <c r="KA35" s="319">
        <v>0</v>
      </c>
      <c r="KB35" s="319">
        <v>0</v>
      </c>
      <c r="KC35" s="319">
        <v>0</v>
      </c>
      <c r="KD35" s="319">
        <v>0</v>
      </c>
      <c r="KE35" s="319">
        <v>0</v>
      </c>
      <c r="KF35" s="319">
        <v>0</v>
      </c>
      <c r="KG35" s="319">
        <v>0</v>
      </c>
      <c r="KH35" s="319">
        <v>0</v>
      </c>
      <c r="KI35" s="319">
        <v>0</v>
      </c>
      <c r="KJ35" s="319">
        <v>0</v>
      </c>
      <c r="KK35" s="319">
        <v>0</v>
      </c>
      <c r="KL35" s="319">
        <v>0</v>
      </c>
      <c r="KM35" s="319">
        <f>VLOOKUP($B35,'Sintesi (CFI-TS)'!$C$30:$AE$57,27,FALSE)</f>
        <v>0</v>
      </c>
      <c r="KN35" s="319">
        <f>VLOOKUP($B35,'Sintesi (CFI-TS)'!$C$30:$AE$57,27,FALSE)</f>
        <v>0</v>
      </c>
      <c r="KO35" s="319">
        <f>VLOOKUP($B35,'Sintesi (CFI-TS)'!$C$30:$AE$57,27,FALSE)</f>
        <v>0</v>
      </c>
      <c r="KP35" s="319">
        <f>VLOOKUP($B35,'Sintesi (CFI-TS)'!$C$30:$AE$57,27,FALSE)</f>
        <v>0</v>
      </c>
      <c r="KQ35" s="319">
        <f>VLOOKUP($B35,'Sintesi (CFI-TS)'!$C$30:$AE$57,27,FALSE)</f>
        <v>0</v>
      </c>
      <c r="KR35" s="319">
        <f>VLOOKUP($B35,'Sintesi (CFI-TS)'!$C$30:$AE$57,27,FALSE)</f>
        <v>0</v>
      </c>
      <c r="KS35" s="319">
        <f>VLOOKUP($B35,'Sintesi (CFI-TS)'!$C$30:$AE$57,27,FALSE)</f>
        <v>0</v>
      </c>
      <c r="KT35" s="319">
        <f>VLOOKUP($B35,'Sintesi (CFI-TS)'!$C$30:$AE$57,27,FALSE)</f>
        <v>0</v>
      </c>
      <c r="KU35" s="319">
        <f>VLOOKUP($B35,'Sintesi (CFI-TS)'!$C$30:$AE$57,27,FALSE)</f>
        <v>0</v>
      </c>
      <c r="KV35" s="319">
        <f>VLOOKUP($B35,'Sintesi (CFI-TS)'!$C$30:$AE$57,27,FALSE)</f>
        <v>0</v>
      </c>
      <c r="KW35" s="319">
        <f>VLOOKUP($B35,'Sintesi (CFI-TS)'!$C$30:$AE$57,27,FALSE)</f>
        <v>0</v>
      </c>
      <c r="KX35" s="319">
        <f>VLOOKUP($B35,'Sintesi (CFI-TS)'!$C$30:$AE$57,27,FALSE)</f>
        <v>0</v>
      </c>
      <c r="KY35" s="319">
        <f>VLOOKUP($B35,'Sintesi (CFI-TS)'!$C$30:$AE$57,27,FALSE)</f>
        <v>0</v>
      </c>
      <c r="KZ35" s="319">
        <f>VLOOKUP($B35,'Sintesi (CFI-TS)'!$C$30:$AE$57,27,FALSE)</f>
        <v>0</v>
      </c>
      <c r="LA35" s="319">
        <f>VLOOKUP($B35,'Sintesi (CFI-TS)'!$C$30:$AE$57,27,FALSE)</f>
        <v>0</v>
      </c>
      <c r="LB35" s="319">
        <f>VLOOKUP($B35,'Sintesi (CFI-TS)'!$C$30:$AE$57,27,FALSE)</f>
        <v>0</v>
      </c>
      <c r="LC35" s="319">
        <f>VLOOKUP($B35,'Sintesi (CFI-TS)'!$C$30:$AE$57,27,FALSE)</f>
        <v>0</v>
      </c>
      <c r="LD35" s="319">
        <f>VLOOKUP($B35,'Sintesi (CFI-TS)'!$C$30:$AE$57,27,FALSE)</f>
        <v>0</v>
      </c>
      <c r="LE35" s="319">
        <f>VLOOKUP($B35,'Sintesi (CFI-TS)'!$C$30:$AE$57,27,FALSE)</f>
        <v>0</v>
      </c>
      <c r="LF35" s="319">
        <f>VLOOKUP($B35,'Sintesi (CFI-TS)'!$C$30:$AE$57,27,FALSE)</f>
        <v>0</v>
      </c>
      <c r="LG35" s="319">
        <f>VLOOKUP($B35,'Sintesi (CFI-TS)'!$C$30:$AE$57,27,FALSE)</f>
        <v>0</v>
      </c>
      <c r="LH35" s="319">
        <f>VLOOKUP($B35,'Sintesi (CFI-TS)'!$C$30:$AE$57,27,FALSE)</f>
        <v>0</v>
      </c>
      <c r="LI35" s="319">
        <f>VLOOKUP($B35,'Sintesi (CFI-TS)'!$C$30:$AE$57,27,FALSE)</f>
        <v>0</v>
      </c>
      <c r="LJ35" s="319">
        <f>VLOOKUP($B35,'Sintesi (CFI-TS)'!$C$30:$AE$57,27,FALSE)</f>
        <v>0</v>
      </c>
      <c r="LK35" s="319">
        <f>VLOOKUP($B35,'Sintesi (CFI-TS)'!$C$30:$AE$57,27,FALSE)</f>
        <v>0</v>
      </c>
      <c r="LL35" s="319">
        <f>VLOOKUP($B35,'Sintesi (CFI-TS)'!$C$30:$AE$57,27,FALSE)</f>
        <v>0</v>
      </c>
      <c r="LM35" s="319">
        <f>VLOOKUP($B35,'Sintesi (CFI-TS)'!$C$30:$AE$57,27,FALSE)</f>
        <v>0</v>
      </c>
      <c r="LN35" s="319">
        <f>VLOOKUP($B35,'Sintesi (CFI-TS)'!$C$30:$AE$57,27,FALSE)</f>
        <v>0</v>
      </c>
      <c r="LO35" s="319">
        <f>VLOOKUP($B35,'Sintesi (CFI-TS)'!$C$30:$AE$57,27,FALSE)</f>
        <v>0</v>
      </c>
      <c r="LP35" s="319">
        <f>VLOOKUP($B35,'Sintesi (CFI-TS)'!$C$30:$AE$57,27,FALSE)</f>
        <v>0</v>
      </c>
      <c r="LQ35" s="319">
        <f>VLOOKUP($B35,'Sintesi (CFI-TS)'!$C$30:$AE$57,27,FALSE)</f>
        <v>0</v>
      </c>
      <c r="LR35" s="319">
        <f>VLOOKUP($B35,'Sintesi (CFI-TS)'!$C$30:$AE$57,27,FALSE)</f>
        <v>0</v>
      </c>
      <c r="LS35" s="319"/>
      <c r="LT35" s="319"/>
      <c r="LU35" s="319"/>
      <c r="LV35" s="320">
        <v>0</v>
      </c>
      <c r="LW35" s="320">
        <v>0</v>
      </c>
      <c r="LX35" s="320">
        <v>0</v>
      </c>
      <c r="LY35" s="320">
        <v>0</v>
      </c>
      <c r="LZ35" s="320">
        <v>0</v>
      </c>
      <c r="MA35" s="320">
        <v>0</v>
      </c>
      <c r="MB35" s="320">
        <v>0</v>
      </c>
      <c r="MC35" s="320">
        <v>0</v>
      </c>
      <c r="MD35" s="320">
        <v>0</v>
      </c>
      <c r="ME35" s="320">
        <v>0</v>
      </c>
      <c r="MF35" s="320">
        <v>0</v>
      </c>
      <c r="MG35" s="320">
        <v>0</v>
      </c>
      <c r="MH35" s="320">
        <v>0</v>
      </c>
      <c r="MI35" s="320">
        <v>0</v>
      </c>
      <c r="MJ35" s="320">
        <v>0</v>
      </c>
      <c r="MK35" s="320">
        <v>0</v>
      </c>
      <c r="ML35" s="320">
        <v>0</v>
      </c>
      <c r="MM35" s="320">
        <v>0</v>
      </c>
      <c r="MN35" s="320">
        <v>0</v>
      </c>
      <c r="MO35" s="320">
        <v>0</v>
      </c>
      <c r="MP35" s="320">
        <v>0</v>
      </c>
      <c r="MQ35" s="320">
        <v>0</v>
      </c>
      <c r="MR35" s="320">
        <v>0</v>
      </c>
      <c r="MS35" s="320">
        <v>0</v>
      </c>
      <c r="MT35" s="320">
        <v>0</v>
      </c>
      <c r="MU35" s="320">
        <v>0</v>
      </c>
      <c r="MV35" s="320">
        <v>0</v>
      </c>
      <c r="MW35" s="320">
        <v>0</v>
      </c>
      <c r="MX35" s="320">
        <v>0</v>
      </c>
      <c r="MY35" s="320">
        <v>0</v>
      </c>
      <c r="MZ35" s="320">
        <v>0</v>
      </c>
      <c r="NA35" s="320">
        <v>0</v>
      </c>
      <c r="NB35" s="320">
        <v>0</v>
      </c>
      <c r="NC35" s="320">
        <v>0</v>
      </c>
      <c r="ND35" s="320">
        <v>0</v>
      </c>
      <c r="NE35" s="320">
        <v>0</v>
      </c>
      <c r="NF35" s="320">
        <v>0</v>
      </c>
      <c r="NG35" s="320">
        <v>0</v>
      </c>
      <c r="NH35" s="320">
        <v>0</v>
      </c>
      <c r="NI35" s="320">
        <v>0</v>
      </c>
      <c r="NJ35" s="320">
        <v>0</v>
      </c>
      <c r="NK35" s="320">
        <v>0</v>
      </c>
      <c r="NL35" s="320">
        <v>0</v>
      </c>
      <c r="NM35" s="320">
        <v>0</v>
      </c>
      <c r="NN35" s="320">
        <v>0</v>
      </c>
      <c r="NO35" s="320">
        <v>0</v>
      </c>
      <c r="NP35" s="320">
        <v>0</v>
      </c>
      <c r="NQ35" s="320">
        <v>0</v>
      </c>
      <c r="NR35" s="320">
        <v>0</v>
      </c>
      <c r="NS35" s="320">
        <v>0</v>
      </c>
      <c r="NT35" s="320">
        <v>0</v>
      </c>
      <c r="NU35" s="320">
        <v>0</v>
      </c>
      <c r="NV35" s="320">
        <v>0</v>
      </c>
      <c r="NW35" s="320">
        <v>0</v>
      </c>
      <c r="NX35" s="320">
        <v>0</v>
      </c>
      <c r="NY35" s="320">
        <v>0</v>
      </c>
      <c r="NZ35" s="320">
        <v>0</v>
      </c>
      <c r="OA35" s="320">
        <v>0</v>
      </c>
      <c r="OB35" s="320">
        <v>0</v>
      </c>
      <c r="OC35" s="320">
        <v>0</v>
      </c>
      <c r="OD35" s="320">
        <v>0</v>
      </c>
      <c r="OE35" s="320">
        <v>0</v>
      </c>
      <c r="OF35" s="320">
        <v>0</v>
      </c>
      <c r="OG35" s="320">
        <v>0</v>
      </c>
      <c r="OH35" s="320">
        <v>0</v>
      </c>
      <c r="OI35" s="320">
        <v>0</v>
      </c>
      <c r="OJ35" s="320">
        <v>0</v>
      </c>
      <c r="OK35" s="320">
        <v>0</v>
      </c>
      <c r="OL35" s="320">
        <v>0</v>
      </c>
      <c r="OM35" s="320">
        <v>0</v>
      </c>
      <c r="ON35" s="320">
        <v>0</v>
      </c>
      <c r="OO35" s="320">
        <v>0</v>
      </c>
      <c r="OP35" s="320">
        <f>VLOOKUP($B35,'Sintesi (CFI-TS)'!$C$30:$AE$57,26,FALSE)</f>
        <v>0</v>
      </c>
      <c r="OQ35" s="320">
        <f>VLOOKUP($B35,'Sintesi (CFI-TS)'!$C$30:$AE$57,26,FALSE)</f>
        <v>0</v>
      </c>
      <c r="OR35" s="320">
        <f>VLOOKUP($B35,'Sintesi (CFI-TS)'!$C$30:$AE$57,26,FALSE)</f>
        <v>0</v>
      </c>
      <c r="OS35" s="320">
        <f>VLOOKUP($B35,'Sintesi (CFI-TS)'!$C$30:$AE$57,26,FALSE)</f>
        <v>0</v>
      </c>
      <c r="OT35" s="320">
        <f>VLOOKUP($B35,'Sintesi (CFI-TS)'!$C$30:$AE$57,26,FALSE)</f>
        <v>0</v>
      </c>
      <c r="OU35" s="320">
        <f>VLOOKUP($B35,'Sintesi (CFI-TS)'!$C$30:$AE$57,26,FALSE)</f>
        <v>0</v>
      </c>
      <c r="OV35" s="320">
        <f>VLOOKUP($B35,'Sintesi (CFI-TS)'!$C$30:$AE$57,26,FALSE)</f>
        <v>0</v>
      </c>
      <c r="OW35" s="320">
        <f>VLOOKUP($B35,'Sintesi (CFI-TS)'!$C$30:$AE$57,26,FALSE)</f>
        <v>0</v>
      </c>
      <c r="OX35" s="320">
        <f>VLOOKUP($B35,'Sintesi (CFI-TS)'!$C$30:$AE$57,26,FALSE)</f>
        <v>0</v>
      </c>
      <c r="OY35" s="320">
        <f>VLOOKUP($B35,'Sintesi (CFI-TS)'!$C$30:$AE$57,26,FALSE)</f>
        <v>0</v>
      </c>
      <c r="OZ35" s="320">
        <f>VLOOKUP($B35,'Sintesi (CFI-TS)'!$C$30:$AE$57,26,FALSE)</f>
        <v>0</v>
      </c>
      <c r="PA35" s="320">
        <f>VLOOKUP($B35,'Sintesi (CFI-TS)'!$C$30:$AE$57,26,FALSE)</f>
        <v>0</v>
      </c>
      <c r="PB35" s="320">
        <f>VLOOKUP($B35,'Sintesi (CFI-TS)'!$C$30:$AE$57,26,FALSE)</f>
        <v>0</v>
      </c>
      <c r="PC35" s="320">
        <f>VLOOKUP($B35,'Sintesi (CFI-TS)'!$C$30:$AE$57,26,FALSE)</f>
        <v>0</v>
      </c>
      <c r="PD35" s="320">
        <f>VLOOKUP($B35,'Sintesi (CFI-TS)'!$C$30:$AE$57,26,FALSE)</f>
        <v>0</v>
      </c>
      <c r="PE35" s="320">
        <f>VLOOKUP($B35,'Sintesi (CFI-TS)'!$C$30:$AE$57,26,FALSE)</f>
        <v>0</v>
      </c>
      <c r="PF35" s="320">
        <f>VLOOKUP($B35,'Sintesi (CFI-TS)'!$C$30:$AE$57,26,FALSE)</f>
        <v>0</v>
      </c>
      <c r="PG35" s="320">
        <f>VLOOKUP($B35,'Sintesi (CFI-TS)'!$C$30:$AE$57,26,FALSE)</f>
        <v>0</v>
      </c>
      <c r="PH35" s="320">
        <f>VLOOKUP($B35,'Sintesi (CFI-TS)'!$C$30:$AE$57,26,FALSE)</f>
        <v>0</v>
      </c>
      <c r="PI35" s="320">
        <f>VLOOKUP($B35,'Sintesi (CFI-TS)'!$C$30:$AE$57,26,FALSE)</f>
        <v>0</v>
      </c>
      <c r="PJ35" s="320">
        <f>VLOOKUP($B35,'Sintesi (CFI-TS)'!$C$30:$AE$57,26,FALSE)</f>
        <v>0</v>
      </c>
      <c r="PK35" s="320">
        <f>VLOOKUP($B35,'Sintesi (CFI-TS)'!$C$30:$AE$57,26,FALSE)</f>
        <v>0</v>
      </c>
      <c r="PL35" s="320">
        <f>VLOOKUP($B35,'Sintesi (CFI-TS)'!$C$30:$AE$57,26,FALSE)</f>
        <v>0</v>
      </c>
      <c r="PM35" s="320">
        <f>VLOOKUP($B35,'Sintesi (CFI-TS)'!$C$30:$AE$57,26,FALSE)</f>
        <v>0</v>
      </c>
      <c r="PN35" s="320">
        <f>VLOOKUP($B35,'Sintesi (CFI-TS)'!$C$30:$AE$57,26,FALSE)</f>
        <v>0</v>
      </c>
      <c r="PO35" s="320">
        <f>VLOOKUP($B35,'Sintesi (CFI-TS)'!$C$30:$AE$57,26,FALSE)</f>
        <v>0</v>
      </c>
      <c r="PP35" s="320">
        <f>VLOOKUP($B35,'Sintesi (CFI-TS)'!$C$30:$AE$57,26,FALSE)</f>
        <v>0</v>
      </c>
      <c r="PQ35" s="320">
        <f>VLOOKUP($B35,'Sintesi (CFI-TS)'!$C$30:$AE$57,26,FALSE)</f>
        <v>0</v>
      </c>
      <c r="PR35" s="320">
        <f>VLOOKUP($B35,'Sintesi (CFI-TS)'!$C$30:$AE$57,26,FALSE)</f>
        <v>0</v>
      </c>
      <c r="PS35" s="320">
        <f>VLOOKUP($B35,'Sintesi (CFI-TS)'!$C$30:$AE$57,26,FALSE)</f>
        <v>0</v>
      </c>
      <c r="PT35" s="320">
        <f>VLOOKUP($B35,'Sintesi (CFI-TS)'!$C$30:$AE$57,26,FALSE)</f>
        <v>0</v>
      </c>
      <c r="PU35" s="320">
        <f>VLOOKUP($B35,'Sintesi (CFI-TS)'!$C$30:$AE$57,26,FALSE)</f>
        <v>0</v>
      </c>
      <c r="PV35" s="320"/>
      <c r="PW35" s="320"/>
      <c r="PX35" s="320"/>
      <c r="PY35" s="321">
        <v>0</v>
      </c>
      <c r="PZ35" s="321">
        <v>0</v>
      </c>
      <c r="QA35" s="321">
        <v>0</v>
      </c>
      <c r="QB35" s="321">
        <v>0</v>
      </c>
      <c r="QC35" s="321">
        <v>0</v>
      </c>
      <c r="QD35" s="321">
        <v>0</v>
      </c>
      <c r="QE35" s="321">
        <v>0</v>
      </c>
      <c r="QF35" s="321">
        <v>0</v>
      </c>
      <c r="QG35" s="321">
        <v>0</v>
      </c>
      <c r="QH35" s="321">
        <v>0</v>
      </c>
      <c r="QI35" s="321">
        <v>0</v>
      </c>
      <c r="QJ35" s="321">
        <v>0</v>
      </c>
      <c r="QK35" s="321">
        <v>0</v>
      </c>
      <c r="QL35" s="321">
        <v>0</v>
      </c>
      <c r="QM35" s="321">
        <v>0</v>
      </c>
      <c r="QN35" s="321">
        <v>0</v>
      </c>
      <c r="QO35" s="321">
        <v>0</v>
      </c>
      <c r="QP35" s="321">
        <v>0</v>
      </c>
      <c r="QQ35" s="321">
        <v>0</v>
      </c>
      <c r="QR35" s="321">
        <v>0</v>
      </c>
      <c r="QS35" s="321">
        <v>0</v>
      </c>
      <c r="QT35" s="321">
        <v>0</v>
      </c>
      <c r="QU35" s="321">
        <v>0</v>
      </c>
      <c r="QV35" s="321">
        <v>0</v>
      </c>
      <c r="QW35" s="321">
        <v>0</v>
      </c>
      <c r="QX35" s="321">
        <v>0</v>
      </c>
      <c r="QY35" s="321">
        <v>0</v>
      </c>
      <c r="QZ35" s="321">
        <v>0</v>
      </c>
      <c r="RA35" s="321">
        <v>0</v>
      </c>
      <c r="RB35" s="321">
        <v>0</v>
      </c>
      <c r="RC35" s="321">
        <v>0</v>
      </c>
      <c r="RD35" s="321">
        <v>0</v>
      </c>
      <c r="RE35" s="321">
        <v>0</v>
      </c>
      <c r="RF35" s="321">
        <v>0</v>
      </c>
      <c r="RG35" s="321">
        <v>0</v>
      </c>
      <c r="RH35" s="321">
        <v>0</v>
      </c>
      <c r="RI35" s="321">
        <v>0</v>
      </c>
      <c r="RJ35" s="321">
        <v>0</v>
      </c>
      <c r="RK35" s="321">
        <v>0</v>
      </c>
      <c r="RL35" s="321">
        <v>0</v>
      </c>
      <c r="RM35" s="321">
        <v>0</v>
      </c>
      <c r="RN35" s="321">
        <v>0</v>
      </c>
      <c r="RO35" s="321">
        <v>0</v>
      </c>
      <c r="RP35" s="321">
        <v>0</v>
      </c>
      <c r="RQ35" s="321">
        <v>0</v>
      </c>
      <c r="RR35" s="321">
        <v>0</v>
      </c>
      <c r="RS35" s="321">
        <v>0</v>
      </c>
      <c r="RT35" s="321">
        <v>0</v>
      </c>
      <c r="RU35" s="321">
        <v>0</v>
      </c>
      <c r="RV35" s="321">
        <v>0</v>
      </c>
      <c r="RW35" s="321">
        <v>0</v>
      </c>
      <c r="RX35" s="321">
        <v>0</v>
      </c>
      <c r="RY35" s="321">
        <v>0</v>
      </c>
      <c r="RZ35" s="321">
        <v>0</v>
      </c>
      <c r="SA35" s="321">
        <v>0</v>
      </c>
      <c r="SB35" s="321">
        <v>0</v>
      </c>
      <c r="SC35" s="321">
        <v>0</v>
      </c>
      <c r="SD35" s="321">
        <v>0</v>
      </c>
      <c r="SE35" s="321">
        <v>0</v>
      </c>
      <c r="SF35" s="321">
        <v>0</v>
      </c>
      <c r="SG35" s="321">
        <v>0</v>
      </c>
      <c r="SH35" s="321">
        <v>0</v>
      </c>
      <c r="SI35" s="321">
        <v>0</v>
      </c>
      <c r="SJ35" s="321">
        <v>0</v>
      </c>
      <c r="SK35" s="321">
        <v>0</v>
      </c>
      <c r="SL35" s="321">
        <v>0</v>
      </c>
      <c r="SM35" s="321">
        <v>0</v>
      </c>
      <c r="SN35" s="321">
        <v>0</v>
      </c>
      <c r="SO35" s="321">
        <v>0</v>
      </c>
      <c r="SP35" s="321">
        <v>0</v>
      </c>
      <c r="SQ35" s="321">
        <v>0</v>
      </c>
      <c r="SR35" s="321">
        <v>0</v>
      </c>
      <c r="SS35" s="321">
        <f>VLOOKUP($B35,'Sintesi (CFI-TS)'!$C$30:$AE$57,28,FALSE)</f>
        <v>0</v>
      </c>
      <c r="ST35" s="321">
        <f>VLOOKUP($B35,'Sintesi (CFI-TS)'!$C$30:$AE$57,28,FALSE)</f>
        <v>0</v>
      </c>
      <c r="SU35" s="321">
        <f>VLOOKUP($B35,'Sintesi (CFI-TS)'!$C$30:$AE$57,28,FALSE)</f>
        <v>0</v>
      </c>
      <c r="SV35" s="321">
        <f>VLOOKUP($B35,'Sintesi (CFI-TS)'!$C$30:$AE$57,28,FALSE)</f>
        <v>0</v>
      </c>
      <c r="SW35" s="321">
        <f>VLOOKUP($B35,'Sintesi (CFI-TS)'!$C$30:$AE$57,28,FALSE)</f>
        <v>0</v>
      </c>
      <c r="SX35" s="321">
        <f>VLOOKUP($B35,'Sintesi (CFI-TS)'!$C$30:$AE$57,28,FALSE)</f>
        <v>0</v>
      </c>
      <c r="SY35" s="321">
        <f>VLOOKUP($B35,'Sintesi (CFI-TS)'!$C$30:$AE$57,28,FALSE)</f>
        <v>0</v>
      </c>
      <c r="SZ35" s="321">
        <f>VLOOKUP($B35,'Sintesi (CFI-TS)'!$C$30:$AE$57,28,FALSE)</f>
        <v>0</v>
      </c>
      <c r="TA35" s="321">
        <f>VLOOKUP($B35,'Sintesi (CFI-TS)'!$C$30:$AE$57,28,FALSE)</f>
        <v>0</v>
      </c>
      <c r="TB35" s="321">
        <f>VLOOKUP($B35,'Sintesi (CFI-TS)'!$C$30:$AE$57,28,FALSE)</f>
        <v>0</v>
      </c>
      <c r="TC35" s="321">
        <f>VLOOKUP($B35,'Sintesi (CFI-TS)'!$C$30:$AE$57,28,FALSE)</f>
        <v>0</v>
      </c>
      <c r="TD35" s="321">
        <f>VLOOKUP($B35,'Sintesi (CFI-TS)'!$C$30:$AE$57,28,FALSE)</f>
        <v>0</v>
      </c>
      <c r="TE35" s="321">
        <f>VLOOKUP($B35,'Sintesi (CFI-TS)'!$C$30:$AE$57,28,FALSE)</f>
        <v>0</v>
      </c>
      <c r="TF35" s="321">
        <f>VLOOKUP($B35,'Sintesi (CFI-TS)'!$C$30:$AE$57,28,FALSE)</f>
        <v>0</v>
      </c>
      <c r="TG35" s="321">
        <f>VLOOKUP($B35,'Sintesi (CFI-TS)'!$C$30:$AE$57,28,FALSE)</f>
        <v>0</v>
      </c>
      <c r="TH35" s="321">
        <f>VLOOKUP($B35,'Sintesi (CFI-TS)'!$C$30:$AE$57,28,FALSE)</f>
        <v>0</v>
      </c>
      <c r="TI35" s="321">
        <f>VLOOKUP($B35,'Sintesi (CFI-TS)'!$C$30:$AE$57,28,FALSE)</f>
        <v>0</v>
      </c>
      <c r="TJ35" s="321">
        <f>VLOOKUP($B35,'Sintesi (CFI-TS)'!$C$30:$AE$57,28,FALSE)</f>
        <v>0</v>
      </c>
      <c r="TK35" s="321">
        <f>VLOOKUP($B35,'Sintesi (CFI-TS)'!$C$30:$AE$57,28,FALSE)</f>
        <v>0</v>
      </c>
      <c r="TL35" s="321">
        <f>VLOOKUP($B35,'Sintesi (CFI-TS)'!$C$30:$AE$57,28,FALSE)</f>
        <v>0</v>
      </c>
      <c r="TM35" s="321">
        <f>VLOOKUP($B35,'Sintesi (CFI-TS)'!$C$30:$AE$57,28,FALSE)</f>
        <v>0</v>
      </c>
      <c r="TN35" s="321">
        <f>VLOOKUP($B35,'Sintesi (CFI-TS)'!$C$30:$AE$57,28,FALSE)</f>
        <v>0</v>
      </c>
      <c r="TO35" s="321">
        <f>VLOOKUP($B35,'Sintesi (CFI-TS)'!$C$30:$AE$57,28,FALSE)</f>
        <v>0</v>
      </c>
      <c r="TP35" s="321">
        <f>VLOOKUP($B35,'Sintesi (CFI-TS)'!$C$30:$AE$57,28,FALSE)</f>
        <v>0</v>
      </c>
      <c r="TQ35" s="321">
        <f>VLOOKUP($B35,'Sintesi (CFI-TS)'!$C$30:$AE$57,28,FALSE)</f>
        <v>0</v>
      </c>
      <c r="TR35" s="321">
        <f>VLOOKUP($B35,'Sintesi (CFI-TS)'!$C$30:$AE$57,28,FALSE)</f>
        <v>0</v>
      </c>
      <c r="TS35" s="321">
        <f>VLOOKUP($B35,'Sintesi (CFI-TS)'!$C$30:$AE$57,28,FALSE)</f>
        <v>0</v>
      </c>
      <c r="TT35" s="321">
        <f>VLOOKUP($B35,'Sintesi (CFI-TS)'!$C$30:$AE$57,28,FALSE)</f>
        <v>0</v>
      </c>
      <c r="TU35" s="321">
        <f>VLOOKUP($B35,'Sintesi (CFI-TS)'!$C$30:$AE$57,28,FALSE)</f>
        <v>0</v>
      </c>
      <c r="TV35" s="321">
        <f>VLOOKUP($B35,'Sintesi (CFI-TS)'!$C$30:$AE$57,28,FALSE)</f>
        <v>0</v>
      </c>
      <c r="TW35" s="321">
        <f>VLOOKUP($B35,'Sintesi (CFI-TS)'!$C$30:$AE$57,28,FALSE)</f>
        <v>0</v>
      </c>
      <c r="TX35" s="321">
        <f>VLOOKUP($B35,'Sintesi (CFI-TS)'!$C$30:$AE$57,28,FALSE)</f>
        <v>0</v>
      </c>
      <c r="TY35" s="321"/>
      <c r="TZ35" s="321"/>
      <c r="UA35" s="321"/>
      <c r="UB35" s="322">
        <v>0</v>
      </c>
      <c r="UC35" s="322">
        <v>0</v>
      </c>
      <c r="UD35" s="322">
        <v>0</v>
      </c>
      <c r="UE35" s="322">
        <v>0</v>
      </c>
      <c r="UF35" s="322">
        <v>0</v>
      </c>
      <c r="UG35" s="322">
        <v>0</v>
      </c>
      <c r="UH35" s="322">
        <v>0</v>
      </c>
      <c r="UI35" s="322">
        <v>0</v>
      </c>
      <c r="UJ35" s="322">
        <v>0</v>
      </c>
      <c r="UK35" s="322">
        <v>0</v>
      </c>
      <c r="UL35" s="322">
        <v>0</v>
      </c>
      <c r="UM35" s="322">
        <v>0</v>
      </c>
      <c r="UN35" s="322">
        <v>0</v>
      </c>
      <c r="UO35" s="322">
        <v>0</v>
      </c>
      <c r="UP35" s="322">
        <v>0</v>
      </c>
      <c r="UQ35" s="322">
        <v>0</v>
      </c>
      <c r="UR35" s="322">
        <v>0</v>
      </c>
      <c r="US35" s="322">
        <v>0</v>
      </c>
      <c r="UT35" s="322">
        <v>0</v>
      </c>
      <c r="UU35" s="322">
        <v>0</v>
      </c>
      <c r="UV35" s="322">
        <v>0</v>
      </c>
      <c r="UW35" s="322">
        <v>0</v>
      </c>
      <c r="UX35" s="322">
        <v>0</v>
      </c>
      <c r="UY35" s="322">
        <v>0</v>
      </c>
      <c r="UZ35" s="322">
        <v>0</v>
      </c>
      <c r="VA35" s="322">
        <v>0</v>
      </c>
      <c r="VB35" s="322">
        <v>0</v>
      </c>
      <c r="VC35" s="322">
        <v>0</v>
      </c>
      <c r="VD35" s="322">
        <v>0</v>
      </c>
      <c r="VE35" s="322">
        <v>0</v>
      </c>
      <c r="VF35" s="322">
        <v>0</v>
      </c>
      <c r="VG35" s="322">
        <v>0</v>
      </c>
      <c r="VH35" s="322">
        <v>0</v>
      </c>
      <c r="VI35" s="322">
        <v>0</v>
      </c>
      <c r="VJ35" s="322">
        <v>0</v>
      </c>
      <c r="VK35" s="322">
        <v>0</v>
      </c>
      <c r="VL35" s="322">
        <v>0</v>
      </c>
      <c r="VM35" s="322">
        <v>0</v>
      </c>
      <c r="VN35" s="322">
        <v>0</v>
      </c>
      <c r="VO35" s="322">
        <v>0</v>
      </c>
      <c r="VP35" s="322">
        <v>0</v>
      </c>
      <c r="VQ35" s="322">
        <v>0</v>
      </c>
      <c r="VR35" s="322">
        <v>0</v>
      </c>
      <c r="VS35" s="322">
        <v>0</v>
      </c>
      <c r="VT35" s="322">
        <v>0</v>
      </c>
      <c r="VU35" s="322">
        <v>0</v>
      </c>
      <c r="VV35" s="322">
        <v>0</v>
      </c>
      <c r="VW35" s="322">
        <v>0</v>
      </c>
      <c r="VX35" s="322">
        <v>0</v>
      </c>
      <c r="VY35" s="322">
        <v>0</v>
      </c>
      <c r="VZ35" s="322">
        <v>0</v>
      </c>
      <c r="WA35" s="322">
        <v>0</v>
      </c>
      <c r="WB35" s="322">
        <v>0</v>
      </c>
      <c r="WC35" s="322">
        <v>0</v>
      </c>
      <c r="WD35" s="322">
        <v>0</v>
      </c>
      <c r="WE35" s="322">
        <v>0</v>
      </c>
      <c r="WF35" s="322">
        <v>0</v>
      </c>
      <c r="WG35" s="322">
        <v>0</v>
      </c>
      <c r="WH35" s="322">
        <v>0</v>
      </c>
      <c r="WI35" s="322">
        <v>0</v>
      </c>
      <c r="WJ35" s="322">
        <v>0</v>
      </c>
      <c r="WK35" s="322">
        <v>0</v>
      </c>
      <c r="WL35" s="322">
        <v>0</v>
      </c>
      <c r="WM35" s="322">
        <v>0</v>
      </c>
      <c r="WN35" s="322">
        <v>0</v>
      </c>
      <c r="WO35" s="322">
        <v>0</v>
      </c>
      <c r="WP35" s="322">
        <v>0</v>
      </c>
      <c r="WQ35" s="322">
        <v>0</v>
      </c>
      <c r="WR35" s="322">
        <v>0</v>
      </c>
      <c r="WS35" s="322">
        <v>0</v>
      </c>
      <c r="WT35" s="322">
        <v>0</v>
      </c>
      <c r="WU35" s="322">
        <v>0</v>
      </c>
      <c r="WV35" s="322">
        <f>VLOOKUP($B35,'Sintesi (CFI-TS)'!$C$30:$AE$57,29,FALSE)</f>
        <v>0</v>
      </c>
      <c r="WW35" s="322">
        <f>VLOOKUP($B35,'Sintesi (CFI-TS)'!$C$30:$AE$57,29,FALSE)</f>
        <v>0</v>
      </c>
      <c r="WX35" s="322">
        <f>VLOOKUP($B35,'Sintesi (CFI-TS)'!$C$30:$AE$57,29,FALSE)</f>
        <v>0</v>
      </c>
      <c r="WY35" s="322">
        <f>VLOOKUP($B35,'Sintesi (CFI-TS)'!$C$30:$AE$57,29,FALSE)</f>
        <v>0</v>
      </c>
      <c r="WZ35" s="322">
        <f>VLOOKUP($B35,'Sintesi (CFI-TS)'!$C$30:$AE$57,29,FALSE)</f>
        <v>0</v>
      </c>
      <c r="XA35" s="322">
        <f>VLOOKUP($B35,'Sintesi (CFI-TS)'!$C$30:$AE$57,29,FALSE)</f>
        <v>0</v>
      </c>
      <c r="XB35" s="322">
        <f>VLOOKUP($B35,'Sintesi (CFI-TS)'!$C$30:$AE$57,29,FALSE)</f>
        <v>0</v>
      </c>
      <c r="XC35" s="322">
        <f>VLOOKUP($B35,'Sintesi (CFI-TS)'!$C$30:$AE$57,29,FALSE)</f>
        <v>0</v>
      </c>
      <c r="XD35" s="322">
        <f>VLOOKUP($B35,'Sintesi (CFI-TS)'!$C$30:$AE$57,29,FALSE)</f>
        <v>0</v>
      </c>
      <c r="XE35" s="322">
        <f>VLOOKUP($B35,'Sintesi (CFI-TS)'!$C$30:$AE$57,29,FALSE)</f>
        <v>0</v>
      </c>
      <c r="XF35" s="322">
        <f>VLOOKUP($B35,'Sintesi (CFI-TS)'!$C$30:$AE$57,29,FALSE)</f>
        <v>0</v>
      </c>
      <c r="XG35" s="322">
        <f>VLOOKUP($B35,'Sintesi (CFI-TS)'!$C$30:$AE$57,29,FALSE)</f>
        <v>0</v>
      </c>
      <c r="XH35" s="322">
        <f>VLOOKUP($B35,'Sintesi (CFI-TS)'!$C$30:$AE$57,29,FALSE)</f>
        <v>0</v>
      </c>
      <c r="XI35" s="322">
        <f>VLOOKUP($B35,'Sintesi (CFI-TS)'!$C$30:$AE$57,29,FALSE)</f>
        <v>0</v>
      </c>
      <c r="XJ35" s="322">
        <f>VLOOKUP($B35,'Sintesi (CFI-TS)'!$C$30:$AE$57,29,FALSE)</f>
        <v>0</v>
      </c>
      <c r="XK35" s="322">
        <f>VLOOKUP($B35,'Sintesi (CFI-TS)'!$C$30:$AE$57,29,FALSE)</f>
        <v>0</v>
      </c>
      <c r="XL35" s="322">
        <f>VLOOKUP($B35,'Sintesi (CFI-TS)'!$C$30:$AE$57,29,FALSE)</f>
        <v>0</v>
      </c>
      <c r="XM35" s="322">
        <f>VLOOKUP($B35,'Sintesi (CFI-TS)'!$C$30:$AE$57,29,FALSE)</f>
        <v>0</v>
      </c>
      <c r="XN35" s="322">
        <f>VLOOKUP($B35,'Sintesi (CFI-TS)'!$C$30:$AE$57,29,FALSE)</f>
        <v>0</v>
      </c>
      <c r="XO35" s="322">
        <f>VLOOKUP($B35,'Sintesi (CFI-TS)'!$C$30:$AE$57,29,FALSE)</f>
        <v>0</v>
      </c>
      <c r="XP35" s="322">
        <f>VLOOKUP($B35,'Sintesi (CFI-TS)'!$C$30:$AE$57,29,FALSE)</f>
        <v>0</v>
      </c>
      <c r="XQ35" s="322">
        <f>VLOOKUP($B35,'Sintesi (CFI-TS)'!$C$30:$AE$57,29,FALSE)</f>
        <v>0</v>
      </c>
      <c r="XR35" s="322">
        <f>VLOOKUP($B35,'Sintesi (CFI-TS)'!$C$30:$AE$57,29,FALSE)</f>
        <v>0</v>
      </c>
      <c r="XS35" s="322">
        <f>VLOOKUP($B35,'Sintesi (CFI-TS)'!$C$30:$AE$57,29,FALSE)</f>
        <v>0</v>
      </c>
      <c r="XT35" s="322">
        <f>VLOOKUP($B35,'Sintesi (CFI-TS)'!$C$30:$AE$57,29,FALSE)</f>
        <v>0</v>
      </c>
      <c r="XU35" s="322">
        <f>VLOOKUP($B35,'Sintesi (CFI-TS)'!$C$30:$AE$57,29,FALSE)</f>
        <v>0</v>
      </c>
      <c r="XV35" s="322">
        <f>VLOOKUP($B35,'Sintesi (CFI-TS)'!$C$30:$AE$57,29,FALSE)</f>
        <v>0</v>
      </c>
      <c r="XW35" s="322">
        <f>VLOOKUP($B35,'Sintesi (CFI-TS)'!$C$30:$AE$57,29,FALSE)</f>
        <v>0</v>
      </c>
      <c r="XX35" s="322">
        <f>VLOOKUP($B35,'Sintesi (CFI-TS)'!$C$30:$AE$57,29,FALSE)</f>
        <v>0</v>
      </c>
      <c r="XY35" s="322">
        <f>VLOOKUP($B35,'Sintesi (CFI-TS)'!$C$30:$AE$57,29,FALSE)</f>
        <v>0</v>
      </c>
      <c r="XZ35" s="322">
        <f>VLOOKUP($B35,'Sintesi (CFI-TS)'!$C$30:$AE$57,29,FALSE)</f>
        <v>0</v>
      </c>
      <c r="YA35" s="322">
        <f>VLOOKUP($B35,'Sintesi (CFI-TS)'!$C$30:$AE$57,29,FALSE)</f>
        <v>0</v>
      </c>
      <c r="YB35" s="322"/>
      <c r="YC35" s="322"/>
      <c r="YD35" s="322"/>
      <c r="YE35" s="501">
        <v>0</v>
      </c>
      <c r="YF35" s="501">
        <v>0</v>
      </c>
      <c r="YG35" s="501">
        <v>0</v>
      </c>
      <c r="YH35" s="501">
        <v>0</v>
      </c>
      <c r="YI35" s="501">
        <v>0</v>
      </c>
      <c r="YJ35" s="501">
        <v>0</v>
      </c>
      <c r="YK35" s="501">
        <v>0</v>
      </c>
      <c r="YL35" s="501">
        <v>0</v>
      </c>
      <c r="YM35" s="501">
        <v>0</v>
      </c>
      <c r="YN35" s="501">
        <v>0</v>
      </c>
      <c r="YO35" s="501">
        <v>0</v>
      </c>
      <c r="YP35" s="501">
        <v>0</v>
      </c>
      <c r="YQ35" s="501">
        <v>0</v>
      </c>
      <c r="YR35" s="501">
        <v>0</v>
      </c>
      <c r="YS35" s="501">
        <v>0</v>
      </c>
      <c r="YT35" s="501">
        <v>0</v>
      </c>
      <c r="YU35" s="501">
        <v>0</v>
      </c>
      <c r="YV35" s="501">
        <v>0</v>
      </c>
      <c r="YW35" s="501">
        <v>0</v>
      </c>
      <c r="YX35" s="501">
        <v>0</v>
      </c>
      <c r="YY35" s="501">
        <v>0</v>
      </c>
      <c r="YZ35" s="501">
        <v>0</v>
      </c>
      <c r="ZA35" s="501">
        <v>0</v>
      </c>
      <c r="ZB35" s="501">
        <v>0</v>
      </c>
      <c r="ZC35" s="501">
        <v>0</v>
      </c>
      <c r="ZD35" s="501">
        <v>0</v>
      </c>
      <c r="ZE35" s="501">
        <v>0</v>
      </c>
      <c r="ZF35" s="501">
        <v>0</v>
      </c>
      <c r="ZG35" s="501">
        <v>0</v>
      </c>
      <c r="ZH35" s="501">
        <v>0</v>
      </c>
      <c r="ZI35" s="501">
        <v>0</v>
      </c>
      <c r="ZJ35" s="501">
        <v>0</v>
      </c>
      <c r="ZK35" s="501">
        <v>0</v>
      </c>
      <c r="ZL35" s="501">
        <v>0</v>
      </c>
      <c r="ZM35" s="501">
        <v>0</v>
      </c>
      <c r="ZN35" s="501">
        <v>0</v>
      </c>
      <c r="ZO35" s="501">
        <v>0</v>
      </c>
      <c r="ZP35" s="501">
        <v>0</v>
      </c>
      <c r="ZQ35" s="501">
        <v>0</v>
      </c>
      <c r="ZR35" s="501">
        <v>0</v>
      </c>
      <c r="ZS35" s="501">
        <v>0</v>
      </c>
      <c r="ZT35" s="501">
        <v>0</v>
      </c>
      <c r="ZU35" s="501">
        <v>0</v>
      </c>
      <c r="ZV35" s="501">
        <v>0</v>
      </c>
      <c r="ZW35" s="501">
        <v>0</v>
      </c>
      <c r="ZX35" s="501">
        <v>0</v>
      </c>
      <c r="ZY35" s="501">
        <v>0</v>
      </c>
      <c r="ZZ35" s="501">
        <v>0</v>
      </c>
      <c r="AAA35" s="501">
        <v>0</v>
      </c>
      <c r="AAB35" s="501">
        <v>0</v>
      </c>
      <c r="AAC35" s="501">
        <v>0</v>
      </c>
      <c r="AAD35" s="501">
        <v>0</v>
      </c>
      <c r="AAE35" s="501">
        <v>0</v>
      </c>
      <c r="AAF35" s="501">
        <v>0</v>
      </c>
      <c r="AAG35" s="501">
        <v>0</v>
      </c>
      <c r="AAH35" s="501">
        <v>0</v>
      </c>
      <c r="AAI35" s="501">
        <v>0</v>
      </c>
      <c r="AAJ35" s="501">
        <v>0</v>
      </c>
      <c r="AAK35" s="501">
        <v>0</v>
      </c>
      <c r="AAL35" s="501">
        <v>0</v>
      </c>
      <c r="AAM35" s="501">
        <v>0</v>
      </c>
      <c r="AAN35" s="501">
        <v>0</v>
      </c>
      <c r="AAO35" s="501">
        <v>0</v>
      </c>
      <c r="AAP35" s="501">
        <v>0</v>
      </c>
      <c r="AAQ35" s="501">
        <v>0</v>
      </c>
      <c r="AAR35" s="501">
        <v>0</v>
      </c>
      <c r="AAS35" s="501">
        <v>0</v>
      </c>
      <c r="AAT35" s="501">
        <v>0</v>
      </c>
      <c r="AAU35" s="501">
        <v>0</v>
      </c>
      <c r="AAV35" s="501">
        <v>0</v>
      </c>
      <c r="AAW35" s="501">
        <v>0</v>
      </c>
      <c r="AAX35" s="501">
        <v>0</v>
      </c>
      <c r="AAY35" s="501">
        <f>VLOOKUP($B35,'Sintesi (CFI-TS)'!$C$30:$AE$57,22,FALSE)</f>
        <v>0</v>
      </c>
      <c r="AAZ35" s="501">
        <f>VLOOKUP($B35,'Sintesi (CFI-TS)'!$C$30:$AE$57,22,FALSE)</f>
        <v>0</v>
      </c>
      <c r="ABA35" s="501">
        <f>VLOOKUP($B35,'Sintesi (CFI-TS)'!$C$30:$AE$57,22,FALSE)</f>
        <v>0</v>
      </c>
      <c r="ABB35" s="501">
        <f>VLOOKUP($B35,'Sintesi (CFI-TS)'!$C$30:$AE$57,22,FALSE)</f>
        <v>0</v>
      </c>
      <c r="ABC35" s="501">
        <f>VLOOKUP($B35,'Sintesi (CFI-TS)'!$C$30:$AE$57,22,FALSE)</f>
        <v>0</v>
      </c>
      <c r="ABD35" s="501">
        <f>VLOOKUP($B35,'Sintesi (CFI-TS)'!$C$30:$AE$57,22,FALSE)</f>
        <v>0</v>
      </c>
      <c r="ABE35" s="501">
        <f>VLOOKUP($B35,'Sintesi (CFI-TS)'!$C$30:$AE$57,22,FALSE)</f>
        <v>0</v>
      </c>
      <c r="ABF35" s="501">
        <f>VLOOKUP($B35,'Sintesi (CFI-TS)'!$C$30:$AE$57,22,FALSE)</f>
        <v>0</v>
      </c>
      <c r="ABG35" s="501">
        <f>VLOOKUP($B35,'Sintesi (CFI-TS)'!$C$30:$AE$57,22,FALSE)</f>
        <v>0</v>
      </c>
      <c r="ABH35" s="501">
        <f>VLOOKUP($B35,'Sintesi (CFI-TS)'!$C$30:$AE$57,22,FALSE)</f>
        <v>0</v>
      </c>
      <c r="ABI35" s="501">
        <f>VLOOKUP($B35,'Sintesi (CFI-TS)'!$C$30:$AE$57,22,FALSE)</f>
        <v>0</v>
      </c>
      <c r="ABJ35" s="501">
        <f>VLOOKUP($B35,'Sintesi (CFI-TS)'!$C$30:$AE$57,22,FALSE)</f>
        <v>0</v>
      </c>
      <c r="ABK35" s="501">
        <f>VLOOKUP($B35,'Sintesi (CFI-TS)'!$C$30:$AE$57,22,FALSE)</f>
        <v>0</v>
      </c>
      <c r="ABL35" s="501">
        <f>VLOOKUP($B35,'Sintesi (CFI-TS)'!$C$30:$AE$57,22,FALSE)</f>
        <v>0</v>
      </c>
      <c r="ABM35" s="501">
        <f>VLOOKUP($B35,'Sintesi (CFI-TS)'!$C$30:$AE$57,22,FALSE)</f>
        <v>0</v>
      </c>
      <c r="ABN35" s="501">
        <f>VLOOKUP($B35,'Sintesi (CFI-TS)'!$C$30:$AE$57,22,FALSE)</f>
        <v>0</v>
      </c>
      <c r="ABO35" s="501">
        <f>VLOOKUP($B35,'Sintesi (CFI-TS)'!$C$30:$AE$57,22,FALSE)</f>
        <v>0</v>
      </c>
      <c r="ABP35" s="501">
        <f>VLOOKUP($B35,'Sintesi (CFI-TS)'!$C$30:$AE$57,22,FALSE)</f>
        <v>0</v>
      </c>
      <c r="ABQ35" s="501">
        <f>VLOOKUP($B35,'Sintesi (CFI-TS)'!$C$30:$AE$57,22,FALSE)</f>
        <v>0</v>
      </c>
      <c r="ABR35" s="501">
        <f>VLOOKUP($B35,'Sintesi (CFI-TS)'!$C$30:$AE$57,22,FALSE)</f>
        <v>0</v>
      </c>
      <c r="ABS35" s="501">
        <f>VLOOKUP($B35,'Sintesi (CFI-TS)'!$C$30:$AE$57,22,FALSE)</f>
        <v>0</v>
      </c>
      <c r="ABT35" s="501">
        <f>VLOOKUP($B35,'Sintesi (CFI-TS)'!$C$30:$AE$57,22,FALSE)</f>
        <v>0</v>
      </c>
      <c r="ABU35" s="501">
        <f>VLOOKUP($B35,'Sintesi (CFI-TS)'!$C$30:$AE$57,22,FALSE)</f>
        <v>0</v>
      </c>
      <c r="ABV35" s="501">
        <f>VLOOKUP($B35,'Sintesi (CFI-TS)'!$C$30:$AE$57,22,FALSE)</f>
        <v>0</v>
      </c>
      <c r="ABW35" s="501">
        <f>VLOOKUP($B35,'Sintesi (CFI-TS)'!$C$30:$AE$57,22,FALSE)</f>
        <v>0</v>
      </c>
      <c r="ABX35" s="501">
        <f>VLOOKUP($B35,'Sintesi (CFI-TS)'!$C$30:$AE$57,22,FALSE)</f>
        <v>0</v>
      </c>
      <c r="ABY35" s="501">
        <f>VLOOKUP($B35,'Sintesi (CFI-TS)'!$C$30:$AE$57,22,FALSE)</f>
        <v>0</v>
      </c>
      <c r="ABZ35" s="501">
        <f>VLOOKUP($B35,'Sintesi (CFI-TS)'!$C$30:$AE$57,22,FALSE)</f>
        <v>0</v>
      </c>
      <c r="ACA35" s="501">
        <f>VLOOKUP($B35,'Sintesi (CFI-TS)'!$C$30:$AE$57,22,FALSE)</f>
        <v>0</v>
      </c>
      <c r="ACB35" s="501">
        <f>VLOOKUP($B35,'Sintesi (CFI-TS)'!$C$30:$AE$57,22,FALSE)</f>
        <v>0</v>
      </c>
      <c r="ACC35" s="501">
        <f>VLOOKUP($B35,'Sintesi (CFI-TS)'!$C$30:$AE$57,22,FALSE)</f>
        <v>0</v>
      </c>
      <c r="ACD35" s="501">
        <f>VLOOKUP($B35,'Sintesi (CFI-TS)'!$C$30:$AE$57,22,FALSE)</f>
        <v>0</v>
      </c>
      <c r="ACE35" s="501"/>
      <c r="ACF35" s="501"/>
      <c r="ACG35" s="501"/>
      <c r="ACH35" s="86"/>
      <c r="ACI35" s="88">
        <v>0</v>
      </c>
      <c r="ACJ35" s="87"/>
      <c r="ACK35" s="89"/>
      <c r="ACL35" s="177"/>
      <c r="ACM35" s="177"/>
      <c r="ACN35" s="177"/>
      <c r="ACO35" s="177"/>
      <c r="ACP35" s="177"/>
      <c r="ACQ35" s="177"/>
      <c r="ACR35" s="177"/>
      <c r="ACS35" s="177"/>
      <c r="ACT35" s="177"/>
      <c r="ACU35" s="177"/>
      <c r="ACV35" s="177"/>
      <c r="ACW35" s="177"/>
      <c r="ACX35" s="177"/>
      <c r="ACY35" s="177"/>
      <c r="ACZ35" s="177"/>
      <c r="ADA35" s="177"/>
      <c r="ADB35" s="177"/>
      <c r="ADC35" s="177"/>
      <c r="ADD35" s="177"/>
      <c r="ADE35" s="177"/>
      <c r="ADF35" s="177"/>
      <c r="ADG35" s="177"/>
      <c r="ADH35" s="177"/>
      <c r="ADI35" s="177"/>
      <c r="ADJ35" s="177"/>
      <c r="ADK35" s="177"/>
      <c r="ADL35" s="177"/>
      <c r="ADM35" s="177"/>
      <c r="ADN35" s="177"/>
      <c r="ADO35" s="177"/>
      <c r="ADP35" s="177"/>
      <c r="ADQ35" s="177"/>
      <c r="ADR35" s="177"/>
      <c r="ADS35" s="177"/>
      <c r="ADT35" s="177"/>
      <c r="ADU35" s="177"/>
      <c r="ADV35" s="177"/>
      <c r="ADW35" s="177"/>
      <c r="ADX35" s="177"/>
      <c r="ADY35" s="177"/>
      <c r="ADZ35" s="177"/>
      <c r="AEA35" s="177"/>
      <c r="AEB35" s="177"/>
      <c r="AEC35" s="177"/>
      <c r="AED35" s="177"/>
      <c r="AEE35" s="177"/>
      <c r="AEF35" s="177"/>
      <c r="AEG35" s="177"/>
      <c r="AEH35" s="177"/>
      <c r="AEI35" s="177"/>
      <c r="AEJ35" s="177"/>
      <c r="AEK35" s="177"/>
      <c r="AEL35" s="177"/>
      <c r="AEM35" s="177"/>
      <c r="AEN35" s="177"/>
      <c r="AEO35" s="177"/>
      <c r="AEP35" s="177"/>
      <c r="AEQ35" s="177"/>
      <c r="AER35" s="177"/>
      <c r="AES35" s="177"/>
      <c r="AET35" s="177"/>
      <c r="AEU35" s="177"/>
      <c r="AEV35" s="177"/>
      <c r="AEW35" s="177"/>
      <c r="AEX35" s="177"/>
      <c r="AEY35" s="177"/>
      <c r="AEZ35" s="177"/>
      <c r="AFA35" s="177"/>
      <c r="AFB35" s="177"/>
      <c r="AFC35" s="177"/>
      <c r="AFD35" s="177"/>
      <c r="AFE35" s="177"/>
      <c r="AFF35" s="177"/>
      <c r="AFG35" s="177"/>
      <c r="AFH35" s="177"/>
      <c r="AFI35" s="177"/>
      <c r="AFJ35" s="177"/>
      <c r="AFK35" s="177"/>
      <c r="AFL35" s="177"/>
      <c r="AFM35" s="177"/>
      <c r="AFN35" s="177"/>
      <c r="AFO35" s="177"/>
      <c r="AFP35" s="177"/>
      <c r="AFQ35" s="177"/>
      <c r="AFR35" s="177"/>
      <c r="AFS35" s="177"/>
      <c r="AFT35" s="177"/>
      <c r="AFU35" s="177"/>
      <c r="AFV35" s="177"/>
      <c r="AFW35" s="177"/>
      <c r="AFX35" s="177"/>
      <c r="AFY35" s="177"/>
      <c r="AFZ35" s="177"/>
      <c r="AGA35" s="177"/>
      <c r="AGB35" s="177"/>
      <c r="AGC35" s="177"/>
      <c r="AGD35" s="177"/>
      <c r="AGE35" s="177"/>
      <c r="AGF35" s="177"/>
      <c r="AGG35" s="177"/>
      <c r="AGH35" s="177"/>
      <c r="AGI35" s="177"/>
      <c r="AGJ35" s="177"/>
      <c r="AGK35" s="177"/>
      <c r="AGL35" s="177"/>
      <c r="AGM35" s="177"/>
    </row>
    <row r="36" spans="1:871" s="104" customFormat="1">
      <c r="A36" s="74" t="str">
        <f>IF('Sintesi (CA)'!B62&lt;&gt;"",'Sintesi (CA)'!B62,"")</f>
        <v/>
      </c>
      <c r="B36" s="145" t="str">
        <f>IF('Sintesi (CA)'!C62&lt;&gt;"",'Sintesi (CA)'!C62,"")</f>
        <v/>
      </c>
      <c r="C36" s="74" t="str">
        <f>IF('Sintesi (CA)'!N62&lt;&gt;"",'Sintesi (CA)'!N62,"")</f>
        <v/>
      </c>
      <c r="D36" s="75">
        <f>'Sintesi (CFI-TS)'!W60</f>
        <v>141</v>
      </c>
      <c r="E36" s="75">
        <f>'Sintesi (CFI-TS)'!X60</f>
        <v>5</v>
      </c>
      <c r="F36" s="75">
        <f>'Sintesi (CFI-TS)'!Y60</f>
        <v>136</v>
      </c>
      <c r="G36" s="175">
        <f>'Sintesi Quantitativa (Overall)'!E64</f>
        <v>0</v>
      </c>
      <c r="H36" s="77"/>
      <c r="I36" s="77"/>
      <c r="J36" s="78">
        <f t="shared" ref="J36" si="125">IF(I36&lt;&gt;"",NETWORKDAYS(H36,I36)+K36,0)</f>
        <v>0</v>
      </c>
      <c r="K36" s="78">
        <v>0</v>
      </c>
      <c r="L36" s="79">
        <f>IFERROR(IF(F36&gt;0,F36/(J36+K36),0),0)</f>
        <v>0</v>
      </c>
      <c r="M36" s="80"/>
      <c r="N36" s="80"/>
      <c r="O36" s="80"/>
      <c r="P36" s="80"/>
      <c r="Q36" s="80"/>
      <c r="R36" s="80"/>
      <c r="S36" s="80"/>
      <c r="T36" s="80"/>
      <c r="U36" s="80"/>
      <c r="V36" s="80"/>
      <c r="W36" s="80"/>
      <c r="X36" s="80"/>
      <c r="Y36" s="80"/>
      <c r="Z36" s="80"/>
      <c r="AA36" s="80"/>
      <c r="AB36" s="80"/>
      <c r="AC36" s="80"/>
      <c r="AD36" s="80"/>
      <c r="AE36" s="80"/>
      <c r="AF36" s="80"/>
      <c r="AG36" s="80"/>
      <c r="AH36" s="80"/>
      <c r="AI36" s="80"/>
      <c r="AJ36" s="80"/>
      <c r="AK36" s="80"/>
      <c r="AL36" s="80"/>
      <c r="AM36" s="80"/>
      <c r="AN36" s="80"/>
      <c r="AO36" s="80"/>
      <c r="AP36" s="80"/>
      <c r="AQ36" s="80"/>
      <c r="AR36" s="80"/>
      <c r="AS36" s="80"/>
      <c r="AT36" s="80"/>
      <c r="AU36" s="80"/>
      <c r="AV36" s="80"/>
      <c r="AW36" s="80"/>
      <c r="AX36" s="80"/>
      <c r="AY36" s="80"/>
      <c r="AZ36" s="80"/>
      <c r="BA36" s="80"/>
      <c r="BB36" s="80"/>
      <c r="BC36" s="80"/>
      <c r="BD36" s="80"/>
      <c r="BE36" s="80"/>
      <c r="BF36" s="80"/>
      <c r="BG36" s="80"/>
      <c r="BH36" s="80"/>
      <c r="BI36" s="80"/>
      <c r="BJ36" s="80"/>
      <c r="BK36" s="80"/>
      <c r="BL36" s="80"/>
      <c r="BM36" s="80"/>
      <c r="BN36" s="80"/>
      <c r="BO36" s="80"/>
      <c r="BP36" s="80"/>
      <c r="BQ36" s="80"/>
      <c r="BR36" s="80"/>
      <c r="BS36" s="80"/>
      <c r="BT36" s="80"/>
      <c r="BU36" s="80"/>
      <c r="BV36" s="80"/>
      <c r="BW36" s="80"/>
      <c r="BX36" s="80"/>
      <c r="BY36" s="80"/>
      <c r="BZ36" s="80"/>
      <c r="CA36" s="80"/>
      <c r="CB36" s="80"/>
      <c r="CC36" s="80"/>
      <c r="CD36" s="80"/>
      <c r="CE36" s="80"/>
      <c r="CF36" s="80"/>
      <c r="CG36" s="80"/>
      <c r="CH36" s="80"/>
      <c r="CI36" s="80"/>
      <c r="CJ36" s="80"/>
      <c r="CK36" s="80"/>
      <c r="CL36" s="80"/>
      <c r="CM36" s="80"/>
      <c r="CN36" s="80"/>
      <c r="CO36" s="80"/>
      <c r="CP36" s="80"/>
      <c r="CQ36" s="80"/>
      <c r="CR36" s="80"/>
      <c r="CS36" s="80"/>
      <c r="CT36" s="80"/>
      <c r="CU36" s="80"/>
      <c r="CV36" s="80"/>
      <c r="CW36" s="80"/>
      <c r="CX36" s="80"/>
      <c r="CY36" s="80"/>
      <c r="CZ36" s="80"/>
      <c r="DA36" s="80"/>
      <c r="DB36" s="80"/>
      <c r="DC36" s="80"/>
      <c r="DD36" s="80"/>
      <c r="DE36" s="80"/>
      <c r="DF36" s="80"/>
      <c r="DG36" s="80"/>
      <c r="DH36" s="80"/>
      <c r="DI36" s="80"/>
      <c r="DJ36" s="80"/>
      <c r="DK36" s="80"/>
      <c r="DL36" s="80"/>
      <c r="DM36" s="80"/>
      <c r="DN36" s="80"/>
      <c r="DO36" s="80"/>
      <c r="DP36" s="318">
        <v>0</v>
      </c>
      <c r="DQ36" s="318">
        <v>0</v>
      </c>
      <c r="DR36" s="318">
        <v>0</v>
      </c>
      <c r="DS36" s="318">
        <v>0</v>
      </c>
      <c r="DT36" s="318">
        <v>0</v>
      </c>
      <c r="DU36" s="318">
        <v>0</v>
      </c>
      <c r="DV36" s="318">
        <v>0</v>
      </c>
      <c r="DW36" s="318">
        <v>0</v>
      </c>
      <c r="DX36" s="318">
        <v>0</v>
      </c>
      <c r="DY36" s="318">
        <v>0</v>
      </c>
      <c r="DZ36" s="318">
        <v>0</v>
      </c>
      <c r="EA36" s="318">
        <v>0</v>
      </c>
      <c r="EB36" s="318">
        <v>0</v>
      </c>
      <c r="EC36" s="318">
        <v>0</v>
      </c>
      <c r="ED36" s="318">
        <v>0</v>
      </c>
      <c r="EE36" s="318">
        <v>0</v>
      </c>
      <c r="EF36" s="318">
        <v>0</v>
      </c>
      <c r="EG36" s="318">
        <v>0</v>
      </c>
      <c r="EH36" s="318">
        <v>0</v>
      </c>
      <c r="EI36" s="318">
        <v>0</v>
      </c>
      <c r="EJ36" s="318">
        <v>0</v>
      </c>
      <c r="EK36" s="318">
        <v>0</v>
      </c>
      <c r="EL36" s="318">
        <v>0</v>
      </c>
      <c r="EM36" s="318">
        <v>0</v>
      </c>
      <c r="EN36" s="318">
        <v>0</v>
      </c>
      <c r="EO36" s="318">
        <v>0</v>
      </c>
      <c r="EP36" s="318">
        <v>0</v>
      </c>
      <c r="EQ36" s="318">
        <v>0</v>
      </c>
      <c r="ER36" s="318">
        <v>0</v>
      </c>
      <c r="ES36" s="318">
        <v>0</v>
      </c>
      <c r="ET36" s="318">
        <v>0</v>
      </c>
      <c r="EU36" s="318">
        <v>0</v>
      </c>
      <c r="EV36" s="318">
        <v>0</v>
      </c>
      <c r="EW36" s="318">
        <v>0</v>
      </c>
      <c r="EX36" s="318">
        <v>0</v>
      </c>
      <c r="EY36" s="318">
        <v>0</v>
      </c>
      <c r="EZ36" s="318">
        <v>0</v>
      </c>
      <c r="FA36" s="318">
        <v>0</v>
      </c>
      <c r="FB36" s="318">
        <v>0</v>
      </c>
      <c r="FC36" s="318">
        <v>0</v>
      </c>
      <c r="FD36" s="318">
        <v>0</v>
      </c>
      <c r="FE36" s="318">
        <v>0</v>
      </c>
      <c r="FF36" s="318">
        <v>0</v>
      </c>
      <c r="FG36" s="318">
        <v>0</v>
      </c>
      <c r="FH36" s="318">
        <v>0</v>
      </c>
      <c r="FI36" s="318">
        <v>0</v>
      </c>
      <c r="FJ36" s="318">
        <v>0</v>
      </c>
      <c r="FK36" s="318">
        <v>0</v>
      </c>
      <c r="FL36" s="318">
        <v>0</v>
      </c>
      <c r="FM36" s="318">
        <v>0</v>
      </c>
      <c r="FN36" s="318">
        <v>0</v>
      </c>
      <c r="FO36" s="318">
        <v>0</v>
      </c>
      <c r="FP36" s="318">
        <v>0</v>
      </c>
      <c r="FQ36" s="318">
        <v>0</v>
      </c>
      <c r="FR36" s="318">
        <v>0</v>
      </c>
      <c r="FS36" s="318">
        <v>0</v>
      </c>
      <c r="FT36" s="318">
        <v>0</v>
      </c>
      <c r="FU36" s="318">
        <v>0</v>
      </c>
      <c r="FV36" s="318">
        <v>0</v>
      </c>
      <c r="FW36" s="318">
        <v>0</v>
      </c>
      <c r="FX36" s="318">
        <v>0</v>
      </c>
      <c r="FY36" s="318">
        <v>0</v>
      </c>
      <c r="FZ36" s="318">
        <v>0</v>
      </c>
      <c r="GA36" s="318">
        <v>0</v>
      </c>
      <c r="GB36" s="318">
        <v>0</v>
      </c>
      <c r="GC36" s="318">
        <v>0</v>
      </c>
      <c r="GD36" s="318">
        <v>0</v>
      </c>
      <c r="GE36" s="318">
        <v>0</v>
      </c>
      <c r="GF36" s="318">
        <v>0</v>
      </c>
      <c r="GG36" s="318">
        <v>0</v>
      </c>
      <c r="GH36" s="318">
        <v>0</v>
      </c>
      <c r="GI36" s="318">
        <v>0</v>
      </c>
      <c r="GJ36" s="318">
        <f>VLOOKUP($B36,'Sintesi (CFI-TS)'!$C$30:$AE$57,25,FALSE)</f>
        <v>0</v>
      </c>
      <c r="GK36" s="318">
        <f>VLOOKUP($B36,'Sintesi (CFI-TS)'!$C$30:$AE$57,25,FALSE)</f>
        <v>0</v>
      </c>
      <c r="GL36" s="318">
        <f>VLOOKUP($B36,'Sintesi (CFI-TS)'!$C$30:$AE$57,25,FALSE)</f>
        <v>0</v>
      </c>
      <c r="GM36" s="318">
        <f>VLOOKUP($B36,'Sintesi (CFI-TS)'!$C$30:$AE$57,25,FALSE)</f>
        <v>0</v>
      </c>
      <c r="GN36" s="318">
        <f>VLOOKUP($B36,'Sintesi (CFI-TS)'!$C$30:$AE$57,25,FALSE)</f>
        <v>0</v>
      </c>
      <c r="GO36" s="318">
        <f>VLOOKUP($B36,'Sintesi (CFI-TS)'!$C$30:$AE$57,25,FALSE)</f>
        <v>0</v>
      </c>
      <c r="GP36" s="318">
        <f>VLOOKUP($B36,'Sintesi (CFI-TS)'!$C$30:$AE$57,25,FALSE)</f>
        <v>0</v>
      </c>
      <c r="GQ36" s="318">
        <f>VLOOKUP($B36,'Sintesi (CFI-TS)'!$C$30:$AE$57,25,FALSE)</f>
        <v>0</v>
      </c>
      <c r="GR36" s="318">
        <f>VLOOKUP($B36,'Sintesi (CFI-TS)'!$C$30:$AE$57,25,FALSE)</f>
        <v>0</v>
      </c>
      <c r="GS36" s="318">
        <f>VLOOKUP($B36,'Sintesi (CFI-TS)'!$C$30:$AE$57,25,FALSE)</f>
        <v>0</v>
      </c>
      <c r="GT36" s="318">
        <f>VLOOKUP($B36,'Sintesi (CFI-TS)'!$C$30:$AE$57,25,FALSE)</f>
        <v>0</v>
      </c>
      <c r="GU36" s="318">
        <f>VLOOKUP($B36,'Sintesi (CFI-TS)'!$C$30:$AE$57,25,FALSE)</f>
        <v>0</v>
      </c>
      <c r="GV36" s="318">
        <f>VLOOKUP($B36,'Sintesi (CFI-TS)'!$C$30:$AE$57,25,FALSE)</f>
        <v>0</v>
      </c>
      <c r="GW36" s="318">
        <f>VLOOKUP($B36,'Sintesi (CFI-TS)'!$C$30:$AE$57,25,FALSE)</f>
        <v>0</v>
      </c>
      <c r="GX36" s="318">
        <f>VLOOKUP($B36,'Sintesi (CFI-TS)'!$C$30:$AE$57,25,FALSE)</f>
        <v>0</v>
      </c>
      <c r="GY36" s="318">
        <f>VLOOKUP($B36,'Sintesi (CFI-TS)'!$C$30:$AE$57,25,FALSE)</f>
        <v>0</v>
      </c>
      <c r="GZ36" s="318">
        <f>VLOOKUP($B36,'Sintesi (CFI-TS)'!$C$30:$AE$57,25,FALSE)</f>
        <v>0</v>
      </c>
      <c r="HA36" s="318">
        <f>VLOOKUP($B36,'Sintesi (CFI-TS)'!$C$30:$AE$57,25,FALSE)</f>
        <v>0</v>
      </c>
      <c r="HB36" s="318">
        <f>VLOOKUP($B36,'Sintesi (CFI-TS)'!$C$30:$AE$57,25,FALSE)</f>
        <v>0</v>
      </c>
      <c r="HC36" s="318">
        <f>VLOOKUP($B36,'Sintesi (CFI-TS)'!$C$30:$AE$57,25,FALSE)</f>
        <v>0</v>
      </c>
      <c r="HD36" s="318">
        <f>VLOOKUP($B36,'Sintesi (CFI-TS)'!$C$30:$AE$57,25,FALSE)</f>
        <v>0</v>
      </c>
      <c r="HE36" s="318">
        <f>VLOOKUP($B36,'Sintesi (CFI-TS)'!$C$30:$AE$57,25,FALSE)</f>
        <v>0</v>
      </c>
      <c r="HF36" s="318">
        <f>VLOOKUP($B36,'Sintesi (CFI-TS)'!$C$30:$AE$57,25,FALSE)</f>
        <v>0</v>
      </c>
      <c r="HG36" s="318">
        <f>VLOOKUP($B36,'Sintesi (CFI-TS)'!$C$30:$AE$57,25,FALSE)</f>
        <v>0</v>
      </c>
      <c r="HH36" s="318">
        <f>VLOOKUP($B36,'Sintesi (CFI-TS)'!$C$30:$AE$57,25,FALSE)</f>
        <v>0</v>
      </c>
      <c r="HI36" s="318">
        <f>VLOOKUP($B36,'Sintesi (CFI-TS)'!$C$30:$AE$57,25,FALSE)</f>
        <v>0</v>
      </c>
      <c r="HJ36" s="318">
        <f>VLOOKUP($B36,'Sintesi (CFI-TS)'!$C$30:$AE$57,25,FALSE)</f>
        <v>0</v>
      </c>
      <c r="HK36" s="318">
        <f>VLOOKUP($B36,'Sintesi (CFI-TS)'!$C$30:$AE$57,25,FALSE)</f>
        <v>0</v>
      </c>
      <c r="HL36" s="318">
        <f>VLOOKUP($B36,'Sintesi (CFI-TS)'!$C$30:$AE$57,25,FALSE)</f>
        <v>0</v>
      </c>
      <c r="HM36" s="318">
        <f>VLOOKUP($B36,'Sintesi (CFI-TS)'!$C$30:$AE$57,25,FALSE)</f>
        <v>0</v>
      </c>
      <c r="HN36" s="318">
        <f>VLOOKUP($B36,'Sintesi (CFI-TS)'!$C$30:$AE$57,25,FALSE)</f>
        <v>0</v>
      </c>
      <c r="HO36" s="318">
        <f>VLOOKUP($B36,'Sintesi (CFI-TS)'!$C$30:$AE$57,25,FALSE)</f>
        <v>0</v>
      </c>
      <c r="HP36" s="318"/>
      <c r="HQ36" s="318"/>
      <c r="HR36" s="318"/>
      <c r="HS36" s="319">
        <v>0</v>
      </c>
      <c r="HT36" s="319">
        <v>0</v>
      </c>
      <c r="HU36" s="319">
        <v>0</v>
      </c>
      <c r="HV36" s="319">
        <v>0</v>
      </c>
      <c r="HW36" s="319">
        <v>0</v>
      </c>
      <c r="HX36" s="319">
        <v>0</v>
      </c>
      <c r="HY36" s="319">
        <v>0</v>
      </c>
      <c r="HZ36" s="319">
        <v>0</v>
      </c>
      <c r="IA36" s="319">
        <v>0</v>
      </c>
      <c r="IB36" s="319">
        <v>0</v>
      </c>
      <c r="IC36" s="319">
        <v>0</v>
      </c>
      <c r="ID36" s="319">
        <v>0</v>
      </c>
      <c r="IE36" s="319">
        <v>0</v>
      </c>
      <c r="IF36" s="319">
        <v>0</v>
      </c>
      <c r="IG36" s="319">
        <v>0</v>
      </c>
      <c r="IH36" s="319">
        <v>0</v>
      </c>
      <c r="II36" s="319">
        <v>0</v>
      </c>
      <c r="IJ36" s="319">
        <v>0</v>
      </c>
      <c r="IK36" s="319">
        <v>0</v>
      </c>
      <c r="IL36" s="319">
        <v>0</v>
      </c>
      <c r="IM36" s="319">
        <v>0</v>
      </c>
      <c r="IN36" s="319">
        <v>0</v>
      </c>
      <c r="IO36" s="319">
        <v>0</v>
      </c>
      <c r="IP36" s="319">
        <v>0</v>
      </c>
      <c r="IQ36" s="319">
        <v>0</v>
      </c>
      <c r="IR36" s="319">
        <v>0</v>
      </c>
      <c r="IS36" s="319">
        <v>0</v>
      </c>
      <c r="IT36" s="319">
        <v>0</v>
      </c>
      <c r="IU36" s="319">
        <v>0</v>
      </c>
      <c r="IV36" s="319">
        <v>0</v>
      </c>
      <c r="IW36" s="319">
        <v>0</v>
      </c>
      <c r="IX36" s="319">
        <v>0</v>
      </c>
      <c r="IY36" s="319">
        <v>0</v>
      </c>
      <c r="IZ36" s="319">
        <v>0</v>
      </c>
      <c r="JA36" s="319">
        <v>0</v>
      </c>
      <c r="JB36" s="319">
        <v>0</v>
      </c>
      <c r="JC36" s="319">
        <v>0</v>
      </c>
      <c r="JD36" s="319">
        <v>0</v>
      </c>
      <c r="JE36" s="319">
        <v>0</v>
      </c>
      <c r="JF36" s="319">
        <v>0</v>
      </c>
      <c r="JG36" s="319">
        <v>0</v>
      </c>
      <c r="JH36" s="319">
        <v>0</v>
      </c>
      <c r="JI36" s="319">
        <v>0</v>
      </c>
      <c r="JJ36" s="319">
        <v>0</v>
      </c>
      <c r="JK36" s="319">
        <v>0</v>
      </c>
      <c r="JL36" s="319">
        <v>0</v>
      </c>
      <c r="JM36" s="319">
        <v>0</v>
      </c>
      <c r="JN36" s="319">
        <v>0</v>
      </c>
      <c r="JO36" s="319">
        <v>0</v>
      </c>
      <c r="JP36" s="319">
        <v>0</v>
      </c>
      <c r="JQ36" s="319">
        <v>0</v>
      </c>
      <c r="JR36" s="319">
        <v>0</v>
      </c>
      <c r="JS36" s="319">
        <v>0</v>
      </c>
      <c r="JT36" s="319">
        <v>0</v>
      </c>
      <c r="JU36" s="319">
        <v>0</v>
      </c>
      <c r="JV36" s="319">
        <v>0</v>
      </c>
      <c r="JW36" s="319">
        <v>0</v>
      </c>
      <c r="JX36" s="319">
        <v>0</v>
      </c>
      <c r="JY36" s="319">
        <v>0</v>
      </c>
      <c r="JZ36" s="319">
        <v>0</v>
      </c>
      <c r="KA36" s="319">
        <v>0</v>
      </c>
      <c r="KB36" s="319">
        <v>0</v>
      </c>
      <c r="KC36" s="319">
        <v>0</v>
      </c>
      <c r="KD36" s="319">
        <v>0</v>
      </c>
      <c r="KE36" s="319">
        <v>0</v>
      </c>
      <c r="KF36" s="319">
        <v>0</v>
      </c>
      <c r="KG36" s="319">
        <v>0</v>
      </c>
      <c r="KH36" s="319">
        <v>0</v>
      </c>
      <c r="KI36" s="319">
        <v>0</v>
      </c>
      <c r="KJ36" s="319">
        <v>0</v>
      </c>
      <c r="KK36" s="319">
        <v>0</v>
      </c>
      <c r="KL36" s="319">
        <v>0</v>
      </c>
      <c r="KM36" s="319">
        <f>VLOOKUP($B36,'Sintesi (CFI-TS)'!$C$30:$AE$57,27,FALSE)</f>
        <v>0</v>
      </c>
      <c r="KN36" s="319">
        <f>VLOOKUP($B36,'Sintesi (CFI-TS)'!$C$30:$AE$57,27,FALSE)</f>
        <v>0</v>
      </c>
      <c r="KO36" s="319">
        <f>VLOOKUP($B36,'Sintesi (CFI-TS)'!$C$30:$AE$57,27,FALSE)</f>
        <v>0</v>
      </c>
      <c r="KP36" s="319">
        <f>VLOOKUP($B36,'Sintesi (CFI-TS)'!$C$30:$AE$57,27,FALSE)</f>
        <v>0</v>
      </c>
      <c r="KQ36" s="319">
        <f>VLOOKUP($B36,'Sintesi (CFI-TS)'!$C$30:$AE$57,27,FALSE)</f>
        <v>0</v>
      </c>
      <c r="KR36" s="319">
        <f>VLOOKUP($B36,'Sintesi (CFI-TS)'!$C$30:$AE$57,27,FALSE)</f>
        <v>0</v>
      </c>
      <c r="KS36" s="319">
        <f>VLOOKUP($B36,'Sintesi (CFI-TS)'!$C$30:$AE$57,27,FALSE)</f>
        <v>0</v>
      </c>
      <c r="KT36" s="319">
        <f>VLOOKUP($B36,'Sintesi (CFI-TS)'!$C$30:$AE$57,27,FALSE)</f>
        <v>0</v>
      </c>
      <c r="KU36" s="319">
        <f>VLOOKUP($B36,'Sintesi (CFI-TS)'!$C$30:$AE$57,27,FALSE)</f>
        <v>0</v>
      </c>
      <c r="KV36" s="319">
        <f>VLOOKUP($B36,'Sintesi (CFI-TS)'!$C$30:$AE$57,27,FALSE)</f>
        <v>0</v>
      </c>
      <c r="KW36" s="319">
        <f>VLOOKUP($B36,'Sintesi (CFI-TS)'!$C$30:$AE$57,27,FALSE)</f>
        <v>0</v>
      </c>
      <c r="KX36" s="319">
        <f>VLOOKUP($B36,'Sintesi (CFI-TS)'!$C$30:$AE$57,27,FALSE)</f>
        <v>0</v>
      </c>
      <c r="KY36" s="319">
        <f>VLOOKUP($B36,'Sintesi (CFI-TS)'!$C$30:$AE$57,27,FALSE)</f>
        <v>0</v>
      </c>
      <c r="KZ36" s="319">
        <f>VLOOKUP($B36,'Sintesi (CFI-TS)'!$C$30:$AE$57,27,FALSE)</f>
        <v>0</v>
      </c>
      <c r="LA36" s="319">
        <f>VLOOKUP($B36,'Sintesi (CFI-TS)'!$C$30:$AE$57,27,FALSE)</f>
        <v>0</v>
      </c>
      <c r="LB36" s="319">
        <f>VLOOKUP($B36,'Sintesi (CFI-TS)'!$C$30:$AE$57,27,FALSE)</f>
        <v>0</v>
      </c>
      <c r="LC36" s="319">
        <f>VLOOKUP($B36,'Sintesi (CFI-TS)'!$C$30:$AE$57,27,FALSE)</f>
        <v>0</v>
      </c>
      <c r="LD36" s="319">
        <f>VLOOKUP($B36,'Sintesi (CFI-TS)'!$C$30:$AE$57,27,FALSE)</f>
        <v>0</v>
      </c>
      <c r="LE36" s="319">
        <f>VLOOKUP($B36,'Sintesi (CFI-TS)'!$C$30:$AE$57,27,FALSE)</f>
        <v>0</v>
      </c>
      <c r="LF36" s="319">
        <f>VLOOKUP($B36,'Sintesi (CFI-TS)'!$C$30:$AE$57,27,FALSE)</f>
        <v>0</v>
      </c>
      <c r="LG36" s="319">
        <f>VLOOKUP($B36,'Sintesi (CFI-TS)'!$C$30:$AE$57,27,FALSE)</f>
        <v>0</v>
      </c>
      <c r="LH36" s="319">
        <f>VLOOKUP($B36,'Sintesi (CFI-TS)'!$C$30:$AE$57,27,FALSE)</f>
        <v>0</v>
      </c>
      <c r="LI36" s="319">
        <f>VLOOKUP($B36,'Sintesi (CFI-TS)'!$C$30:$AE$57,27,FALSE)</f>
        <v>0</v>
      </c>
      <c r="LJ36" s="319">
        <f>VLOOKUP($B36,'Sintesi (CFI-TS)'!$C$30:$AE$57,27,FALSE)</f>
        <v>0</v>
      </c>
      <c r="LK36" s="319">
        <f>VLOOKUP($B36,'Sintesi (CFI-TS)'!$C$30:$AE$57,27,FALSE)</f>
        <v>0</v>
      </c>
      <c r="LL36" s="319">
        <f>VLOOKUP($B36,'Sintesi (CFI-TS)'!$C$30:$AE$57,27,FALSE)</f>
        <v>0</v>
      </c>
      <c r="LM36" s="319">
        <f>VLOOKUP($B36,'Sintesi (CFI-TS)'!$C$30:$AE$57,27,FALSE)</f>
        <v>0</v>
      </c>
      <c r="LN36" s="319">
        <f>VLOOKUP($B36,'Sintesi (CFI-TS)'!$C$30:$AE$57,27,FALSE)</f>
        <v>0</v>
      </c>
      <c r="LO36" s="319">
        <f>VLOOKUP($B36,'Sintesi (CFI-TS)'!$C$30:$AE$57,27,FALSE)</f>
        <v>0</v>
      </c>
      <c r="LP36" s="319">
        <f>VLOOKUP($B36,'Sintesi (CFI-TS)'!$C$30:$AE$57,27,FALSE)</f>
        <v>0</v>
      </c>
      <c r="LQ36" s="319">
        <f>VLOOKUP($B36,'Sintesi (CFI-TS)'!$C$30:$AE$57,27,FALSE)</f>
        <v>0</v>
      </c>
      <c r="LR36" s="319">
        <f>VLOOKUP($B36,'Sintesi (CFI-TS)'!$C$30:$AE$57,27,FALSE)</f>
        <v>0</v>
      </c>
      <c r="LS36" s="319"/>
      <c r="LT36" s="319"/>
      <c r="LU36" s="319"/>
      <c r="LV36" s="320">
        <v>0</v>
      </c>
      <c r="LW36" s="320">
        <v>0</v>
      </c>
      <c r="LX36" s="320">
        <v>0</v>
      </c>
      <c r="LY36" s="320">
        <v>0</v>
      </c>
      <c r="LZ36" s="320">
        <v>0</v>
      </c>
      <c r="MA36" s="320">
        <v>0</v>
      </c>
      <c r="MB36" s="320">
        <v>0</v>
      </c>
      <c r="MC36" s="320">
        <v>0</v>
      </c>
      <c r="MD36" s="320">
        <v>0</v>
      </c>
      <c r="ME36" s="320">
        <v>0</v>
      </c>
      <c r="MF36" s="320">
        <v>0</v>
      </c>
      <c r="MG36" s="320">
        <v>0</v>
      </c>
      <c r="MH36" s="320">
        <v>0</v>
      </c>
      <c r="MI36" s="320">
        <v>0</v>
      </c>
      <c r="MJ36" s="320">
        <v>0</v>
      </c>
      <c r="MK36" s="320">
        <v>0</v>
      </c>
      <c r="ML36" s="320">
        <v>0</v>
      </c>
      <c r="MM36" s="320">
        <v>0</v>
      </c>
      <c r="MN36" s="320">
        <v>0</v>
      </c>
      <c r="MO36" s="320">
        <v>0</v>
      </c>
      <c r="MP36" s="320">
        <v>0</v>
      </c>
      <c r="MQ36" s="320">
        <v>0</v>
      </c>
      <c r="MR36" s="320">
        <v>0</v>
      </c>
      <c r="MS36" s="320">
        <v>0</v>
      </c>
      <c r="MT36" s="320">
        <v>0</v>
      </c>
      <c r="MU36" s="320">
        <v>0</v>
      </c>
      <c r="MV36" s="320">
        <v>0</v>
      </c>
      <c r="MW36" s="320">
        <v>0</v>
      </c>
      <c r="MX36" s="320">
        <v>0</v>
      </c>
      <c r="MY36" s="320">
        <v>0</v>
      </c>
      <c r="MZ36" s="320">
        <v>0</v>
      </c>
      <c r="NA36" s="320">
        <v>0</v>
      </c>
      <c r="NB36" s="320">
        <v>0</v>
      </c>
      <c r="NC36" s="320">
        <v>0</v>
      </c>
      <c r="ND36" s="320">
        <v>0</v>
      </c>
      <c r="NE36" s="320">
        <v>0</v>
      </c>
      <c r="NF36" s="320">
        <v>0</v>
      </c>
      <c r="NG36" s="320">
        <v>0</v>
      </c>
      <c r="NH36" s="320">
        <v>0</v>
      </c>
      <c r="NI36" s="320">
        <v>0</v>
      </c>
      <c r="NJ36" s="320">
        <v>0</v>
      </c>
      <c r="NK36" s="320">
        <v>0</v>
      </c>
      <c r="NL36" s="320">
        <v>0</v>
      </c>
      <c r="NM36" s="320">
        <v>0</v>
      </c>
      <c r="NN36" s="320">
        <v>0</v>
      </c>
      <c r="NO36" s="320">
        <v>0</v>
      </c>
      <c r="NP36" s="320">
        <v>0</v>
      </c>
      <c r="NQ36" s="320">
        <v>0</v>
      </c>
      <c r="NR36" s="320">
        <v>0</v>
      </c>
      <c r="NS36" s="320">
        <v>0</v>
      </c>
      <c r="NT36" s="320">
        <v>0</v>
      </c>
      <c r="NU36" s="320">
        <v>0</v>
      </c>
      <c r="NV36" s="320">
        <v>0</v>
      </c>
      <c r="NW36" s="320">
        <v>0</v>
      </c>
      <c r="NX36" s="320">
        <v>0</v>
      </c>
      <c r="NY36" s="320">
        <v>0</v>
      </c>
      <c r="NZ36" s="320">
        <v>0</v>
      </c>
      <c r="OA36" s="320">
        <v>0</v>
      </c>
      <c r="OB36" s="320">
        <v>0</v>
      </c>
      <c r="OC36" s="320">
        <v>0</v>
      </c>
      <c r="OD36" s="320">
        <v>0</v>
      </c>
      <c r="OE36" s="320">
        <v>0</v>
      </c>
      <c r="OF36" s="320">
        <v>0</v>
      </c>
      <c r="OG36" s="320">
        <v>0</v>
      </c>
      <c r="OH36" s="320">
        <v>0</v>
      </c>
      <c r="OI36" s="320">
        <v>0</v>
      </c>
      <c r="OJ36" s="320">
        <v>0</v>
      </c>
      <c r="OK36" s="320">
        <v>0</v>
      </c>
      <c r="OL36" s="320">
        <v>0</v>
      </c>
      <c r="OM36" s="320">
        <v>0</v>
      </c>
      <c r="ON36" s="320">
        <v>0</v>
      </c>
      <c r="OO36" s="320">
        <v>0</v>
      </c>
      <c r="OP36" s="320">
        <f>VLOOKUP($B36,'Sintesi (CFI-TS)'!$C$30:$AE$57,26,FALSE)</f>
        <v>0</v>
      </c>
      <c r="OQ36" s="320">
        <f>VLOOKUP($B36,'Sintesi (CFI-TS)'!$C$30:$AE$57,26,FALSE)</f>
        <v>0</v>
      </c>
      <c r="OR36" s="320">
        <f>VLOOKUP($B36,'Sintesi (CFI-TS)'!$C$30:$AE$57,26,FALSE)</f>
        <v>0</v>
      </c>
      <c r="OS36" s="320">
        <f>VLOOKUP($B36,'Sintesi (CFI-TS)'!$C$30:$AE$57,26,FALSE)</f>
        <v>0</v>
      </c>
      <c r="OT36" s="320">
        <f>VLOOKUP($B36,'Sintesi (CFI-TS)'!$C$30:$AE$57,26,FALSE)</f>
        <v>0</v>
      </c>
      <c r="OU36" s="320">
        <f>VLOOKUP($B36,'Sintesi (CFI-TS)'!$C$30:$AE$57,26,FALSE)</f>
        <v>0</v>
      </c>
      <c r="OV36" s="320">
        <f>VLOOKUP($B36,'Sintesi (CFI-TS)'!$C$30:$AE$57,26,FALSE)</f>
        <v>0</v>
      </c>
      <c r="OW36" s="320">
        <f>VLOOKUP($B36,'Sintesi (CFI-TS)'!$C$30:$AE$57,26,FALSE)</f>
        <v>0</v>
      </c>
      <c r="OX36" s="320">
        <f>VLOOKUP($B36,'Sintesi (CFI-TS)'!$C$30:$AE$57,26,FALSE)</f>
        <v>0</v>
      </c>
      <c r="OY36" s="320">
        <f>VLOOKUP($B36,'Sintesi (CFI-TS)'!$C$30:$AE$57,26,FALSE)</f>
        <v>0</v>
      </c>
      <c r="OZ36" s="320">
        <f>VLOOKUP($B36,'Sintesi (CFI-TS)'!$C$30:$AE$57,26,FALSE)</f>
        <v>0</v>
      </c>
      <c r="PA36" s="320">
        <f>VLOOKUP($B36,'Sintesi (CFI-TS)'!$C$30:$AE$57,26,FALSE)</f>
        <v>0</v>
      </c>
      <c r="PB36" s="320">
        <f>VLOOKUP($B36,'Sintesi (CFI-TS)'!$C$30:$AE$57,26,FALSE)</f>
        <v>0</v>
      </c>
      <c r="PC36" s="320">
        <f>VLOOKUP($B36,'Sintesi (CFI-TS)'!$C$30:$AE$57,26,FALSE)</f>
        <v>0</v>
      </c>
      <c r="PD36" s="320">
        <f>VLOOKUP($B36,'Sintesi (CFI-TS)'!$C$30:$AE$57,26,FALSE)</f>
        <v>0</v>
      </c>
      <c r="PE36" s="320">
        <f>VLOOKUP($B36,'Sintesi (CFI-TS)'!$C$30:$AE$57,26,FALSE)</f>
        <v>0</v>
      </c>
      <c r="PF36" s="320">
        <f>VLOOKUP($B36,'Sintesi (CFI-TS)'!$C$30:$AE$57,26,FALSE)</f>
        <v>0</v>
      </c>
      <c r="PG36" s="320">
        <f>VLOOKUP($B36,'Sintesi (CFI-TS)'!$C$30:$AE$57,26,FALSE)</f>
        <v>0</v>
      </c>
      <c r="PH36" s="320">
        <f>VLOOKUP($B36,'Sintesi (CFI-TS)'!$C$30:$AE$57,26,FALSE)</f>
        <v>0</v>
      </c>
      <c r="PI36" s="320">
        <f>VLOOKUP($B36,'Sintesi (CFI-TS)'!$C$30:$AE$57,26,FALSE)</f>
        <v>0</v>
      </c>
      <c r="PJ36" s="320">
        <f>VLOOKUP($B36,'Sintesi (CFI-TS)'!$C$30:$AE$57,26,FALSE)</f>
        <v>0</v>
      </c>
      <c r="PK36" s="320">
        <f>VLOOKUP($B36,'Sintesi (CFI-TS)'!$C$30:$AE$57,26,FALSE)</f>
        <v>0</v>
      </c>
      <c r="PL36" s="320">
        <f>VLOOKUP($B36,'Sintesi (CFI-TS)'!$C$30:$AE$57,26,FALSE)</f>
        <v>0</v>
      </c>
      <c r="PM36" s="320">
        <f>VLOOKUP($B36,'Sintesi (CFI-TS)'!$C$30:$AE$57,26,FALSE)</f>
        <v>0</v>
      </c>
      <c r="PN36" s="320">
        <f>VLOOKUP($B36,'Sintesi (CFI-TS)'!$C$30:$AE$57,26,FALSE)</f>
        <v>0</v>
      </c>
      <c r="PO36" s="320">
        <f>VLOOKUP($B36,'Sintesi (CFI-TS)'!$C$30:$AE$57,26,FALSE)</f>
        <v>0</v>
      </c>
      <c r="PP36" s="320">
        <f>VLOOKUP($B36,'Sintesi (CFI-TS)'!$C$30:$AE$57,26,FALSE)</f>
        <v>0</v>
      </c>
      <c r="PQ36" s="320">
        <f>VLOOKUP($B36,'Sintesi (CFI-TS)'!$C$30:$AE$57,26,FALSE)</f>
        <v>0</v>
      </c>
      <c r="PR36" s="320">
        <f>VLOOKUP($B36,'Sintesi (CFI-TS)'!$C$30:$AE$57,26,FALSE)</f>
        <v>0</v>
      </c>
      <c r="PS36" s="320">
        <f>VLOOKUP($B36,'Sintesi (CFI-TS)'!$C$30:$AE$57,26,FALSE)</f>
        <v>0</v>
      </c>
      <c r="PT36" s="320">
        <f>VLOOKUP($B36,'Sintesi (CFI-TS)'!$C$30:$AE$57,26,FALSE)</f>
        <v>0</v>
      </c>
      <c r="PU36" s="320">
        <f>VLOOKUP($B36,'Sintesi (CFI-TS)'!$C$30:$AE$57,26,FALSE)</f>
        <v>0</v>
      </c>
      <c r="PV36" s="320"/>
      <c r="PW36" s="320"/>
      <c r="PX36" s="320"/>
      <c r="PY36" s="321">
        <v>0</v>
      </c>
      <c r="PZ36" s="321">
        <v>0</v>
      </c>
      <c r="QA36" s="321">
        <v>0</v>
      </c>
      <c r="QB36" s="321">
        <v>0</v>
      </c>
      <c r="QC36" s="321">
        <v>0</v>
      </c>
      <c r="QD36" s="321">
        <v>0</v>
      </c>
      <c r="QE36" s="321">
        <v>0</v>
      </c>
      <c r="QF36" s="321">
        <v>0</v>
      </c>
      <c r="QG36" s="321">
        <v>0</v>
      </c>
      <c r="QH36" s="321">
        <v>0</v>
      </c>
      <c r="QI36" s="321">
        <v>0</v>
      </c>
      <c r="QJ36" s="321">
        <v>0</v>
      </c>
      <c r="QK36" s="321">
        <v>0</v>
      </c>
      <c r="QL36" s="321">
        <v>0</v>
      </c>
      <c r="QM36" s="321">
        <v>0</v>
      </c>
      <c r="QN36" s="321">
        <v>0</v>
      </c>
      <c r="QO36" s="321">
        <v>0</v>
      </c>
      <c r="QP36" s="321">
        <v>0</v>
      </c>
      <c r="QQ36" s="321">
        <v>0</v>
      </c>
      <c r="QR36" s="321">
        <v>0</v>
      </c>
      <c r="QS36" s="321">
        <v>0</v>
      </c>
      <c r="QT36" s="321">
        <v>0</v>
      </c>
      <c r="QU36" s="321">
        <v>0</v>
      </c>
      <c r="QV36" s="321">
        <v>0</v>
      </c>
      <c r="QW36" s="321">
        <v>0</v>
      </c>
      <c r="QX36" s="321">
        <v>0</v>
      </c>
      <c r="QY36" s="321">
        <v>0</v>
      </c>
      <c r="QZ36" s="321">
        <v>0</v>
      </c>
      <c r="RA36" s="321">
        <v>0</v>
      </c>
      <c r="RB36" s="321">
        <v>0</v>
      </c>
      <c r="RC36" s="321">
        <v>0</v>
      </c>
      <c r="RD36" s="321">
        <v>0</v>
      </c>
      <c r="RE36" s="321">
        <v>0</v>
      </c>
      <c r="RF36" s="321">
        <v>0</v>
      </c>
      <c r="RG36" s="321">
        <v>0</v>
      </c>
      <c r="RH36" s="321">
        <v>0</v>
      </c>
      <c r="RI36" s="321">
        <v>0</v>
      </c>
      <c r="RJ36" s="321">
        <v>0</v>
      </c>
      <c r="RK36" s="321">
        <v>0</v>
      </c>
      <c r="RL36" s="321">
        <v>0</v>
      </c>
      <c r="RM36" s="321">
        <v>0</v>
      </c>
      <c r="RN36" s="321">
        <v>0</v>
      </c>
      <c r="RO36" s="321">
        <v>0</v>
      </c>
      <c r="RP36" s="321">
        <v>0</v>
      </c>
      <c r="RQ36" s="321">
        <v>0</v>
      </c>
      <c r="RR36" s="321">
        <v>0</v>
      </c>
      <c r="RS36" s="321">
        <v>0</v>
      </c>
      <c r="RT36" s="321">
        <v>0</v>
      </c>
      <c r="RU36" s="321">
        <v>0</v>
      </c>
      <c r="RV36" s="321">
        <v>0</v>
      </c>
      <c r="RW36" s="321">
        <v>0</v>
      </c>
      <c r="RX36" s="321">
        <v>0</v>
      </c>
      <c r="RY36" s="321">
        <v>0</v>
      </c>
      <c r="RZ36" s="321">
        <v>0</v>
      </c>
      <c r="SA36" s="321">
        <v>0</v>
      </c>
      <c r="SB36" s="321">
        <v>0</v>
      </c>
      <c r="SC36" s="321">
        <v>0</v>
      </c>
      <c r="SD36" s="321">
        <v>0</v>
      </c>
      <c r="SE36" s="321">
        <v>0</v>
      </c>
      <c r="SF36" s="321">
        <v>0</v>
      </c>
      <c r="SG36" s="321">
        <v>0</v>
      </c>
      <c r="SH36" s="321">
        <v>0</v>
      </c>
      <c r="SI36" s="321">
        <v>0</v>
      </c>
      <c r="SJ36" s="321">
        <v>0</v>
      </c>
      <c r="SK36" s="321">
        <v>0</v>
      </c>
      <c r="SL36" s="321">
        <v>0</v>
      </c>
      <c r="SM36" s="321">
        <v>0</v>
      </c>
      <c r="SN36" s="321">
        <v>0</v>
      </c>
      <c r="SO36" s="321">
        <v>0</v>
      </c>
      <c r="SP36" s="321">
        <v>0</v>
      </c>
      <c r="SQ36" s="321">
        <v>0</v>
      </c>
      <c r="SR36" s="321">
        <v>0</v>
      </c>
      <c r="SS36" s="321">
        <f>VLOOKUP($B36,'Sintesi (CFI-TS)'!$C$30:$AE$57,28,FALSE)</f>
        <v>0</v>
      </c>
      <c r="ST36" s="321">
        <f>VLOOKUP($B36,'Sintesi (CFI-TS)'!$C$30:$AE$57,28,FALSE)</f>
        <v>0</v>
      </c>
      <c r="SU36" s="321">
        <f>VLOOKUP($B36,'Sintesi (CFI-TS)'!$C$30:$AE$57,28,FALSE)</f>
        <v>0</v>
      </c>
      <c r="SV36" s="321">
        <f>VLOOKUP($B36,'Sintesi (CFI-TS)'!$C$30:$AE$57,28,FALSE)</f>
        <v>0</v>
      </c>
      <c r="SW36" s="321">
        <f>VLOOKUP($B36,'Sintesi (CFI-TS)'!$C$30:$AE$57,28,FALSE)</f>
        <v>0</v>
      </c>
      <c r="SX36" s="321">
        <f>VLOOKUP($B36,'Sintesi (CFI-TS)'!$C$30:$AE$57,28,FALSE)</f>
        <v>0</v>
      </c>
      <c r="SY36" s="321">
        <f>VLOOKUP($B36,'Sintesi (CFI-TS)'!$C$30:$AE$57,28,FALSE)</f>
        <v>0</v>
      </c>
      <c r="SZ36" s="321">
        <f>VLOOKUP($B36,'Sintesi (CFI-TS)'!$C$30:$AE$57,28,FALSE)</f>
        <v>0</v>
      </c>
      <c r="TA36" s="321">
        <f>VLOOKUP($B36,'Sintesi (CFI-TS)'!$C$30:$AE$57,28,FALSE)</f>
        <v>0</v>
      </c>
      <c r="TB36" s="321">
        <f>VLOOKUP($B36,'Sintesi (CFI-TS)'!$C$30:$AE$57,28,FALSE)</f>
        <v>0</v>
      </c>
      <c r="TC36" s="321">
        <f>VLOOKUP($B36,'Sintesi (CFI-TS)'!$C$30:$AE$57,28,FALSE)</f>
        <v>0</v>
      </c>
      <c r="TD36" s="321">
        <f>VLOOKUP($B36,'Sintesi (CFI-TS)'!$C$30:$AE$57,28,FALSE)</f>
        <v>0</v>
      </c>
      <c r="TE36" s="321">
        <f>VLOOKUP($B36,'Sintesi (CFI-TS)'!$C$30:$AE$57,28,FALSE)</f>
        <v>0</v>
      </c>
      <c r="TF36" s="321">
        <f>VLOOKUP($B36,'Sintesi (CFI-TS)'!$C$30:$AE$57,28,FALSE)</f>
        <v>0</v>
      </c>
      <c r="TG36" s="321">
        <f>VLOOKUP($B36,'Sintesi (CFI-TS)'!$C$30:$AE$57,28,FALSE)</f>
        <v>0</v>
      </c>
      <c r="TH36" s="321">
        <f>VLOOKUP($B36,'Sintesi (CFI-TS)'!$C$30:$AE$57,28,FALSE)</f>
        <v>0</v>
      </c>
      <c r="TI36" s="321">
        <f>VLOOKUP($B36,'Sintesi (CFI-TS)'!$C$30:$AE$57,28,FALSE)</f>
        <v>0</v>
      </c>
      <c r="TJ36" s="321">
        <f>VLOOKUP($B36,'Sintesi (CFI-TS)'!$C$30:$AE$57,28,FALSE)</f>
        <v>0</v>
      </c>
      <c r="TK36" s="321">
        <f>VLOOKUP($B36,'Sintesi (CFI-TS)'!$C$30:$AE$57,28,FALSE)</f>
        <v>0</v>
      </c>
      <c r="TL36" s="321">
        <f>VLOOKUP($B36,'Sintesi (CFI-TS)'!$C$30:$AE$57,28,FALSE)</f>
        <v>0</v>
      </c>
      <c r="TM36" s="321">
        <f>VLOOKUP($B36,'Sintesi (CFI-TS)'!$C$30:$AE$57,28,FALSE)</f>
        <v>0</v>
      </c>
      <c r="TN36" s="321">
        <f>VLOOKUP($B36,'Sintesi (CFI-TS)'!$C$30:$AE$57,28,FALSE)</f>
        <v>0</v>
      </c>
      <c r="TO36" s="321">
        <f>VLOOKUP($B36,'Sintesi (CFI-TS)'!$C$30:$AE$57,28,FALSE)</f>
        <v>0</v>
      </c>
      <c r="TP36" s="321">
        <f>VLOOKUP($B36,'Sintesi (CFI-TS)'!$C$30:$AE$57,28,FALSE)</f>
        <v>0</v>
      </c>
      <c r="TQ36" s="321">
        <f>VLOOKUP($B36,'Sintesi (CFI-TS)'!$C$30:$AE$57,28,FALSE)</f>
        <v>0</v>
      </c>
      <c r="TR36" s="321">
        <f>VLOOKUP($B36,'Sintesi (CFI-TS)'!$C$30:$AE$57,28,FALSE)</f>
        <v>0</v>
      </c>
      <c r="TS36" s="321">
        <f>VLOOKUP($B36,'Sintesi (CFI-TS)'!$C$30:$AE$57,28,FALSE)</f>
        <v>0</v>
      </c>
      <c r="TT36" s="321">
        <f>VLOOKUP($B36,'Sintesi (CFI-TS)'!$C$30:$AE$57,28,FALSE)</f>
        <v>0</v>
      </c>
      <c r="TU36" s="321">
        <f>VLOOKUP($B36,'Sintesi (CFI-TS)'!$C$30:$AE$57,28,FALSE)</f>
        <v>0</v>
      </c>
      <c r="TV36" s="321">
        <f>VLOOKUP($B36,'Sintesi (CFI-TS)'!$C$30:$AE$57,28,FALSE)</f>
        <v>0</v>
      </c>
      <c r="TW36" s="321">
        <f>VLOOKUP($B36,'Sintesi (CFI-TS)'!$C$30:$AE$57,28,FALSE)</f>
        <v>0</v>
      </c>
      <c r="TX36" s="321">
        <f>VLOOKUP($B36,'Sintesi (CFI-TS)'!$C$30:$AE$57,28,FALSE)</f>
        <v>0</v>
      </c>
      <c r="TY36" s="321"/>
      <c r="TZ36" s="321"/>
      <c r="UA36" s="321"/>
      <c r="UB36" s="322">
        <v>0</v>
      </c>
      <c r="UC36" s="322">
        <v>0</v>
      </c>
      <c r="UD36" s="322">
        <v>0</v>
      </c>
      <c r="UE36" s="322">
        <v>0</v>
      </c>
      <c r="UF36" s="322">
        <v>0</v>
      </c>
      <c r="UG36" s="322">
        <v>0</v>
      </c>
      <c r="UH36" s="322">
        <v>0</v>
      </c>
      <c r="UI36" s="322">
        <v>0</v>
      </c>
      <c r="UJ36" s="322">
        <v>0</v>
      </c>
      <c r="UK36" s="322">
        <v>0</v>
      </c>
      <c r="UL36" s="322">
        <v>0</v>
      </c>
      <c r="UM36" s="322">
        <v>0</v>
      </c>
      <c r="UN36" s="322">
        <v>0</v>
      </c>
      <c r="UO36" s="322">
        <v>0</v>
      </c>
      <c r="UP36" s="322">
        <v>0</v>
      </c>
      <c r="UQ36" s="322">
        <v>0</v>
      </c>
      <c r="UR36" s="322">
        <v>0</v>
      </c>
      <c r="US36" s="322">
        <v>0</v>
      </c>
      <c r="UT36" s="322">
        <v>0</v>
      </c>
      <c r="UU36" s="322">
        <v>0</v>
      </c>
      <c r="UV36" s="322">
        <v>0</v>
      </c>
      <c r="UW36" s="322">
        <v>0</v>
      </c>
      <c r="UX36" s="322">
        <v>0</v>
      </c>
      <c r="UY36" s="322">
        <v>0</v>
      </c>
      <c r="UZ36" s="322">
        <v>0</v>
      </c>
      <c r="VA36" s="322">
        <v>0</v>
      </c>
      <c r="VB36" s="322">
        <v>0</v>
      </c>
      <c r="VC36" s="322">
        <v>0</v>
      </c>
      <c r="VD36" s="322">
        <v>0</v>
      </c>
      <c r="VE36" s="322">
        <v>0</v>
      </c>
      <c r="VF36" s="322">
        <v>0</v>
      </c>
      <c r="VG36" s="322">
        <v>0</v>
      </c>
      <c r="VH36" s="322">
        <v>0</v>
      </c>
      <c r="VI36" s="322">
        <v>0</v>
      </c>
      <c r="VJ36" s="322">
        <v>0</v>
      </c>
      <c r="VK36" s="322">
        <v>0</v>
      </c>
      <c r="VL36" s="322">
        <v>0</v>
      </c>
      <c r="VM36" s="322">
        <v>0</v>
      </c>
      <c r="VN36" s="322">
        <v>0</v>
      </c>
      <c r="VO36" s="322">
        <v>0</v>
      </c>
      <c r="VP36" s="322">
        <v>0</v>
      </c>
      <c r="VQ36" s="322">
        <v>0</v>
      </c>
      <c r="VR36" s="322">
        <v>0</v>
      </c>
      <c r="VS36" s="322">
        <v>0</v>
      </c>
      <c r="VT36" s="322">
        <v>0</v>
      </c>
      <c r="VU36" s="322">
        <v>0</v>
      </c>
      <c r="VV36" s="322">
        <v>0</v>
      </c>
      <c r="VW36" s="322">
        <v>0</v>
      </c>
      <c r="VX36" s="322">
        <v>0</v>
      </c>
      <c r="VY36" s="322">
        <v>0</v>
      </c>
      <c r="VZ36" s="322">
        <v>0</v>
      </c>
      <c r="WA36" s="322">
        <v>0</v>
      </c>
      <c r="WB36" s="322">
        <v>0</v>
      </c>
      <c r="WC36" s="322">
        <v>0</v>
      </c>
      <c r="WD36" s="322">
        <v>0</v>
      </c>
      <c r="WE36" s="322">
        <v>0</v>
      </c>
      <c r="WF36" s="322">
        <v>0</v>
      </c>
      <c r="WG36" s="322">
        <v>0</v>
      </c>
      <c r="WH36" s="322">
        <v>0</v>
      </c>
      <c r="WI36" s="322">
        <v>0</v>
      </c>
      <c r="WJ36" s="322">
        <v>0</v>
      </c>
      <c r="WK36" s="322">
        <v>0</v>
      </c>
      <c r="WL36" s="322">
        <v>0</v>
      </c>
      <c r="WM36" s="322">
        <v>0</v>
      </c>
      <c r="WN36" s="322">
        <v>0</v>
      </c>
      <c r="WO36" s="322">
        <v>0</v>
      </c>
      <c r="WP36" s="322">
        <v>0</v>
      </c>
      <c r="WQ36" s="322">
        <v>0</v>
      </c>
      <c r="WR36" s="322">
        <v>0</v>
      </c>
      <c r="WS36" s="322">
        <v>0</v>
      </c>
      <c r="WT36" s="322">
        <v>0</v>
      </c>
      <c r="WU36" s="322">
        <v>0</v>
      </c>
      <c r="WV36" s="322">
        <f>VLOOKUP($B36,'Sintesi (CFI-TS)'!$C$30:$AE$57,29,FALSE)</f>
        <v>0</v>
      </c>
      <c r="WW36" s="322">
        <f>VLOOKUP($B36,'Sintesi (CFI-TS)'!$C$30:$AE$57,29,FALSE)</f>
        <v>0</v>
      </c>
      <c r="WX36" s="322">
        <f>VLOOKUP($B36,'Sintesi (CFI-TS)'!$C$30:$AE$57,29,FALSE)</f>
        <v>0</v>
      </c>
      <c r="WY36" s="322">
        <f>VLOOKUP($B36,'Sintesi (CFI-TS)'!$C$30:$AE$57,29,FALSE)</f>
        <v>0</v>
      </c>
      <c r="WZ36" s="322">
        <f>VLOOKUP($B36,'Sintesi (CFI-TS)'!$C$30:$AE$57,29,FALSE)</f>
        <v>0</v>
      </c>
      <c r="XA36" s="322">
        <f>VLOOKUP($B36,'Sintesi (CFI-TS)'!$C$30:$AE$57,29,FALSE)</f>
        <v>0</v>
      </c>
      <c r="XB36" s="322">
        <f>VLOOKUP($B36,'Sintesi (CFI-TS)'!$C$30:$AE$57,29,FALSE)</f>
        <v>0</v>
      </c>
      <c r="XC36" s="322">
        <f>VLOOKUP($B36,'Sintesi (CFI-TS)'!$C$30:$AE$57,29,FALSE)</f>
        <v>0</v>
      </c>
      <c r="XD36" s="322">
        <f>VLOOKUP($B36,'Sintesi (CFI-TS)'!$C$30:$AE$57,29,FALSE)</f>
        <v>0</v>
      </c>
      <c r="XE36" s="322">
        <f>VLOOKUP($B36,'Sintesi (CFI-TS)'!$C$30:$AE$57,29,FALSE)</f>
        <v>0</v>
      </c>
      <c r="XF36" s="322">
        <f>VLOOKUP($B36,'Sintesi (CFI-TS)'!$C$30:$AE$57,29,FALSE)</f>
        <v>0</v>
      </c>
      <c r="XG36" s="322">
        <f>VLOOKUP($B36,'Sintesi (CFI-TS)'!$C$30:$AE$57,29,FALSE)</f>
        <v>0</v>
      </c>
      <c r="XH36" s="322">
        <f>VLOOKUP($B36,'Sintesi (CFI-TS)'!$C$30:$AE$57,29,FALSE)</f>
        <v>0</v>
      </c>
      <c r="XI36" s="322">
        <f>VLOOKUP($B36,'Sintesi (CFI-TS)'!$C$30:$AE$57,29,FALSE)</f>
        <v>0</v>
      </c>
      <c r="XJ36" s="322">
        <f>VLOOKUP($B36,'Sintesi (CFI-TS)'!$C$30:$AE$57,29,FALSE)</f>
        <v>0</v>
      </c>
      <c r="XK36" s="322">
        <f>VLOOKUP($B36,'Sintesi (CFI-TS)'!$C$30:$AE$57,29,FALSE)</f>
        <v>0</v>
      </c>
      <c r="XL36" s="322">
        <f>VLOOKUP($B36,'Sintesi (CFI-TS)'!$C$30:$AE$57,29,FALSE)</f>
        <v>0</v>
      </c>
      <c r="XM36" s="322">
        <f>VLOOKUP($B36,'Sintesi (CFI-TS)'!$C$30:$AE$57,29,FALSE)</f>
        <v>0</v>
      </c>
      <c r="XN36" s="322">
        <f>VLOOKUP($B36,'Sintesi (CFI-TS)'!$C$30:$AE$57,29,FALSE)</f>
        <v>0</v>
      </c>
      <c r="XO36" s="322">
        <f>VLOOKUP($B36,'Sintesi (CFI-TS)'!$C$30:$AE$57,29,FALSE)</f>
        <v>0</v>
      </c>
      <c r="XP36" s="322">
        <f>VLOOKUP($B36,'Sintesi (CFI-TS)'!$C$30:$AE$57,29,FALSE)</f>
        <v>0</v>
      </c>
      <c r="XQ36" s="322">
        <f>VLOOKUP($B36,'Sintesi (CFI-TS)'!$C$30:$AE$57,29,FALSE)</f>
        <v>0</v>
      </c>
      <c r="XR36" s="322">
        <f>VLOOKUP($B36,'Sintesi (CFI-TS)'!$C$30:$AE$57,29,FALSE)</f>
        <v>0</v>
      </c>
      <c r="XS36" s="322">
        <f>VLOOKUP($B36,'Sintesi (CFI-TS)'!$C$30:$AE$57,29,FALSE)</f>
        <v>0</v>
      </c>
      <c r="XT36" s="322">
        <f>VLOOKUP($B36,'Sintesi (CFI-TS)'!$C$30:$AE$57,29,FALSE)</f>
        <v>0</v>
      </c>
      <c r="XU36" s="322">
        <f>VLOOKUP($B36,'Sintesi (CFI-TS)'!$C$30:$AE$57,29,FALSE)</f>
        <v>0</v>
      </c>
      <c r="XV36" s="322">
        <f>VLOOKUP($B36,'Sintesi (CFI-TS)'!$C$30:$AE$57,29,FALSE)</f>
        <v>0</v>
      </c>
      <c r="XW36" s="322">
        <f>VLOOKUP($B36,'Sintesi (CFI-TS)'!$C$30:$AE$57,29,FALSE)</f>
        <v>0</v>
      </c>
      <c r="XX36" s="322">
        <f>VLOOKUP($B36,'Sintesi (CFI-TS)'!$C$30:$AE$57,29,FALSE)</f>
        <v>0</v>
      </c>
      <c r="XY36" s="322">
        <f>VLOOKUP($B36,'Sintesi (CFI-TS)'!$C$30:$AE$57,29,FALSE)</f>
        <v>0</v>
      </c>
      <c r="XZ36" s="322">
        <f>VLOOKUP($B36,'Sintesi (CFI-TS)'!$C$30:$AE$57,29,FALSE)</f>
        <v>0</v>
      </c>
      <c r="YA36" s="322">
        <f>VLOOKUP($B36,'Sintesi (CFI-TS)'!$C$30:$AE$57,29,FALSE)</f>
        <v>0</v>
      </c>
      <c r="YB36" s="322"/>
      <c r="YC36" s="322"/>
      <c r="YD36" s="322"/>
      <c r="YE36" s="501">
        <v>0</v>
      </c>
      <c r="YF36" s="501">
        <v>0</v>
      </c>
      <c r="YG36" s="501">
        <v>0</v>
      </c>
      <c r="YH36" s="501">
        <v>0</v>
      </c>
      <c r="YI36" s="501">
        <v>0</v>
      </c>
      <c r="YJ36" s="501">
        <v>0</v>
      </c>
      <c r="YK36" s="501">
        <v>0</v>
      </c>
      <c r="YL36" s="501">
        <v>0</v>
      </c>
      <c r="YM36" s="501">
        <v>0</v>
      </c>
      <c r="YN36" s="501">
        <v>0</v>
      </c>
      <c r="YO36" s="501">
        <v>0</v>
      </c>
      <c r="YP36" s="501">
        <v>0</v>
      </c>
      <c r="YQ36" s="501">
        <v>0</v>
      </c>
      <c r="YR36" s="501">
        <v>0</v>
      </c>
      <c r="YS36" s="501">
        <v>0</v>
      </c>
      <c r="YT36" s="501">
        <v>0</v>
      </c>
      <c r="YU36" s="501">
        <v>0</v>
      </c>
      <c r="YV36" s="501">
        <v>0</v>
      </c>
      <c r="YW36" s="501">
        <v>0</v>
      </c>
      <c r="YX36" s="501">
        <v>0</v>
      </c>
      <c r="YY36" s="501">
        <v>0</v>
      </c>
      <c r="YZ36" s="501">
        <v>0</v>
      </c>
      <c r="ZA36" s="501">
        <v>0</v>
      </c>
      <c r="ZB36" s="501">
        <v>0</v>
      </c>
      <c r="ZC36" s="501">
        <v>0</v>
      </c>
      <c r="ZD36" s="501">
        <v>0</v>
      </c>
      <c r="ZE36" s="501">
        <v>0</v>
      </c>
      <c r="ZF36" s="501">
        <v>0</v>
      </c>
      <c r="ZG36" s="501">
        <v>0</v>
      </c>
      <c r="ZH36" s="501">
        <v>0</v>
      </c>
      <c r="ZI36" s="501">
        <v>0</v>
      </c>
      <c r="ZJ36" s="501">
        <v>0</v>
      </c>
      <c r="ZK36" s="501">
        <v>0</v>
      </c>
      <c r="ZL36" s="501">
        <v>0</v>
      </c>
      <c r="ZM36" s="501">
        <v>0</v>
      </c>
      <c r="ZN36" s="501">
        <v>0</v>
      </c>
      <c r="ZO36" s="501">
        <v>0</v>
      </c>
      <c r="ZP36" s="501">
        <v>0</v>
      </c>
      <c r="ZQ36" s="501">
        <v>0</v>
      </c>
      <c r="ZR36" s="501">
        <v>0</v>
      </c>
      <c r="ZS36" s="501">
        <v>0</v>
      </c>
      <c r="ZT36" s="501">
        <v>0</v>
      </c>
      <c r="ZU36" s="501">
        <v>0</v>
      </c>
      <c r="ZV36" s="501">
        <v>0</v>
      </c>
      <c r="ZW36" s="501">
        <v>0</v>
      </c>
      <c r="ZX36" s="501">
        <v>0</v>
      </c>
      <c r="ZY36" s="501">
        <v>0</v>
      </c>
      <c r="ZZ36" s="501">
        <v>0</v>
      </c>
      <c r="AAA36" s="501">
        <v>0</v>
      </c>
      <c r="AAB36" s="501">
        <v>0</v>
      </c>
      <c r="AAC36" s="501">
        <v>0</v>
      </c>
      <c r="AAD36" s="501">
        <v>0</v>
      </c>
      <c r="AAE36" s="501">
        <v>0</v>
      </c>
      <c r="AAF36" s="501">
        <v>0</v>
      </c>
      <c r="AAG36" s="501">
        <v>0</v>
      </c>
      <c r="AAH36" s="501">
        <v>0</v>
      </c>
      <c r="AAI36" s="501">
        <v>0</v>
      </c>
      <c r="AAJ36" s="501">
        <v>0</v>
      </c>
      <c r="AAK36" s="501">
        <v>0</v>
      </c>
      <c r="AAL36" s="501">
        <v>0</v>
      </c>
      <c r="AAM36" s="501">
        <v>0</v>
      </c>
      <c r="AAN36" s="501">
        <v>0</v>
      </c>
      <c r="AAO36" s="501">
        <v>0</v>
      </c>
      <c r="AAP36" s="501">
        <v>0</v>
      </c>
      <c r="AAQ36" s="501">
        <v>0</v>
      </c>
      <c r="AAR36" s="501">
        <v>0</v>
      </c>
      <c r="AAS36" s="501">
        <v>0</v>
      </c>
      <c r="AAT36" s="501">
        <v>0</v>
      </c>
      <c r="AAU36" s="501">
        <v>0</v>
      </c>
      <c r="AAV36" s="501">
        <v>0</v>
      </c>
      <c r="AAW36" s="501">
        <v>0</v>
      </c>
      <c r="AAX36" s="501">
        <v>0</v>
      </c>
      <c r="AAY36" s="501">
        <f>VLOOKUP($B36,'Sintesi (CFI-TS)'!$C$30:$AE$57,22,FALSE)</f>
        <v>0</v>
      </c>
      <c r="AAZ36" s="501">
        <f>VLOOKUP($B36,'Sintesi (CFI-TS)'!$C$30:$AE$57,22,FALSE)</f>
        <v>0</v>
      </c>
      <c r="ABA36" s="501">
        <f>VLOOKUP($B36,'Sintesi (CFI-TS)'!$C$30:$AE$57,22,FALSE)</f>
        <v>0</v>
      </c>
      <c r="ABB36" s="501">
        <f>VLOOKUP($B36,'Sintesi (CFI-TS)'!$C$30:$AE$57,22,FALSE)</f>
        <v>0</v>
      </c>
      <c r="ABC36" s="501">
        <f>VLOOKUP($B36,'Sintesi (CFI-TS)'!$C$30:$AE$57,22,FALSE)</f>
        <v>0</v>
      </c>
      <c r="ABD36" s="501">
        <f>VLOOKUP($B36,'Sintesi (CFI-TS)'!$C$30:$AE$57,22,FALSE)</f>
        <v>0</v>
      </c>
      <c r="ABE36" s="501">
        <f>VLOOKUP($B36,'Sintesi (CFI-TS)'!$C$30:$AE$57,22,FALSE)</f>
        <v>0</v>
      </c>
      <c r="ABF36" s="501">
        <f>VLOOKUP($B36,'Sintesi (CFI-TS)'!$C$30:$AE$57,22,FALSE)</f>
        <v>0</v>
      </c>
      <c r="ABG36" s="501">
        <f>VLOOKUP($B36,'Sintesi (CFI-TS)'!$C$30:$AE$57,22,FALSE)</f>
        <v>0</v>
      </c>
      <c r="ABH36" s="501">
        <f>VLOOKUP($B36,'Sintesi (CFI-TS)'!$C$30:$AE$57,22,FALSE)</f>
        <v>0</v>
      </c>
      <c r="ABI36" s="501">
        <f>VLOOKUP($B36,'Sintesi (CFI-TS)'!$C$30:$AE$57,22,FALSE)</f>
        <v>0</v>
      </c>
      <c r="ABJ36" s="501">
        <f>VLOOKUP($B36,'Sintesi (CFI-TS)'!$C$30:$AE$57,22,FALSE)</f>
        <v>0</v>
      </c>
      <c r="ABK36" s="501">
        <f>VLOOKUP($B36,'Sintesi (CFI-TS)'!$C$30:$AE$57,22,FALSE)</f>
        <v>0</v>
      </c>
      <c r="ABL36" s="501">
        <f>VLOOKUP($B36,'Sintesi (CFI-TS)'!$C$30:$AE$57,22,FALSE)</f>
        <v>0</v>
      </c>
      <c r="ABM36" s="501">
        <f>VLOOKUP($B36,'Sintesi (CFI-TS)'!$C$30:$AE$57,22,FALSE)</f>
        <v>0</v>
      </c>
      <c r="ABN36" s="501">
        <f>VLOOKUP($B36,'Sintesi (CFI-TS)'!$C$30:$AE$57,22,FALSE)</f>
        <v>0</v>
      </c>
      <c r="ABO36" s="501">
        <f>VLOOKUP($B36,'Sintesi (CFI-TS)'!$C$30:$AE$57,22,FALSE)</f>
        <v>0</v>
      </c>
      <c r="ABP36" s="501">
        <f>VLOOKUP($B36,'Sintesi (CFI-TS)'!$C$30:$AE$57,22,FALSE)</f>
        <v>0</v>
      </c>
      <c r="ABQ36" s="501">
        <f>VLOOKUP($B36,'Sintesi (CFI-TS)'!$C$30:$AE$57,22,FALSE)</f>
        <v>0</v>
      </c>
      <c r="ABR36" s="501">
        <f>VLOOKUP($B36,'Sintesi (CFI-TS)'!$C$30:$AE$57,22,FALSE)</f>
        <v>0</v>
      </c>
      <c r="ABS36" s="501">
        <f>VLOOKUP($B36,'Sintesi (CFI-TS)'!$C$30:$AE$57,22,FALSE)</f>
        <v>0</v>
      </c>
      <c r="ABT36" s="501">
        <f>VLOOKUP($B36,'Sintesi (CFI-TS)'!$C$30:$AE$57,22,FALSE)</f>
        <v>0</v>
      </c>
      <c r="ABU36" s="501">
        <f>VLOOKUP($B36,'Sintesi (CFI-TS)'!$C$30:$AE$57,22,FALSE)</f>
        <v>0</v>
      </c>
      <c r="ABV36" s="501">
        <f>VLOOKUP($B36,'Sintesi (CFI-TS)'!$C$30:$AE$57,22,FALSE)</f>
        <v>0</v>
      </c>
      <c r="ABW36" s="501">
        <f>VLOOKUP($B36,'Sintesi (CFI-TS)'!$C$30:$AE$57,22,FALSE)</f>
        <v>0</v>
      </c>
      <c r="ABX36" s="501">
        <f>VLOOKUP($B36,'Sintesi (CFI-TS)'!$C$30:$AE$57,22,FALSE)</f>
        <v>0</v>
      </c>
      <c r="ABY36" s="501">
        <f>VLOOKUP($B36,'Sintesi (CFI-TS)'!$C$30:$AE$57,22,FALSE)</f>
        <v>0</v>
      </c>
      <c r="ABZ36" s="501">
        <f>VLOOKUP($B36,'Sintesi (CFI-TS)'!$C$30:$AE$57,22,FALSE)</f>
        <v>0</v>
      </c>
      <c r="ACA36" s="501">
        <f>VLOOKUP($B36,'Sintesi (CFI-TS)'!$C$30:$AE$57,22,FALSE)</f>
        <v>0</v>
      </c>
      <c r="ACB36" s="501">
        <f>VLOOKUP($B36,'Sintesi (CFI-TS)'!$C$30:$AE$57,22,FALSE)</f>
        <v>0</v>
      </c>
      <c r="ACC36" s="501">
        <f>VLOOKUP($B36,'Sintesi (CFI-TS)'!$C$30:$AE$57,22,FALSE)</f>
        <v>0</v>
      </c>
      <c r="ACD36" s="501">
        <f>VLOOKUP($B36,'Sintesi (CFI-TS)'!$C$30:$AE$57,22,FALSE)</f>
        <v>0</v>
      </c>
      <c r="ACE36" s="501"/>
      <c r="ACF36" s="501"/>
      <c r="ACG36" s="501"/>
      <c r="ACH36" s="86"/>
      <c r="ACI36" s="88">
        <v>0</v>
      </c>
      <c r="ACJ36" s="87"/>
      <c r="ACK36" s="89"/>
      <c r="ACL36" s="177"/>
      <c r="ACM36" s="177"/>
      <c r="ACN36" s="177"/>
      <c r="ACO36" s="177"/>
      <c r="ACP36" s="177"/>
      <c r="ACQ36" s="177"/>
      <c r="ACR36" s="177"/>
      <c r="ACS36" s="177"/>
      <c r="ACT36" s="177"/>
      <c r="ACU36" s="177"/>
      <c r="ACV36" s="177"/>
      <c r="ACW36" s="177"/>
      <c r="ACX36" s="177"/>
      <c r="ACY36" s="177"/>
      <c r="ACZ36" s="177"/>
      <c r="ADA36" s="177"/>
      <c r="ADB36" s="177"/>
      <c r="ADC36" s="177"/>
      <c r="ADD36" s="177"/>
      <c r="ADE36" s="177"/>
      <c r="ADF36" s="177"/>
      <c r="ADG36" s="177"/>
      <c r="ADH36" s="177"/>
      <c r="ADI36" s="177"/>
      <c r="ADJ36" s="177"/>
      <c r="ADK36" s="177"/>
      <c r="ADL36" s="177"/>
      <c r="ADM36" s="177"/>
      <c r="ADN36" s="177"/>
      <c r="ADO36" s="177"/>
      <c r="ADP36" s="177"/>
      <c r="ADQ36" s="177"/>
      <c r="ADR36" s="177"/>
      <c r="ADS36" s="177"/>
      <c r="ADT36" s="177"/>
      <c r="ADU36" s="177"/>
      <c r="ADV36" s="177"/>
      <c r="ADW36" s="177"/>
      <c r="ADX36" s="177"/>
      <c r="ADY36" s="177"/>
      <c r="ADZ36" s="177"/>
      <c r="AEA36" s="177"/>
      <c r="AEB36" s="177"/>
      <c r="AEC36" s="177"/>
      <c r="AED36" s="177"/>
      <c r="AEE36" s="177"/>
      <c r="AEF36" s="177"/>
      <c r="AEG36" s="177"/>
      <c r="AEH36" s="177"/>
      <c r="AEI36" s="177"/>
      <c r="AEJ36" s="177"/>
      <c r="AEK36" s="177"/>
      <c r="AEL36" s="177"/>
      <c r="AEM36" s="177"/>
      <c r="AEN36" s="177"/>
      <c r="AEO36" s="177"/>
      <c r="AEP36" s="177"/>
      <c r="AEQ36" s="177"/>
      <c r="AER36" s="177"/>
      <c r="AES36" s="177"/>
      <c r="AET36" s="177"/>
      <c r="AEU36" s="177"/>
      <c r="AEV36" s="177"/>
      <c r="AEW36" s="177"/>
      <c r="AEX36" s="177"/>
      <c r="AEY36" s="177"/>
      <c r="AEZ36" s="177"/>
      <c r="AFA36" s="177"/>
      <c r="AFB36" s="177"/>
      <c r="AFC36" s="177"/>
      <c r="AFD36" s="177"/>
      <c r="AFE36" s="177"/>
      <c r="AFF36" s="177"/>
      <c r="AFG36" s="177"/>
      <c r="AFH36" s="177"/>
      <c r="AFI36" s="177"/>
      <c r="AFJ36" s="177"/>
      <c r="AFK36" s="177"/>
      <c r="AFL36" s="177"/>
      <c r="AFM36" s="177"/>
      <c r="AFN36" s="177"/>
      <c r="AFO36" s="177"/>
      <c r="AFP36" s="177"/>
      <c r="AFQ36" s="177"/>
      <c r="AFR36" s="177"/>
      <c r="AFS36" s="177"/>
      <c r="AFT36" s="177"/>
      <c r="AFU36" s="177"/>
      <c r="AFV36" s="177"/>
      <c r="AFW36" s="177"/>
      <c r="AFX36" s="177"/>
      <c r="AFY36" s="177"/>
      <c r="AFZ36" s="177"/>
      <c r="AGA36" s="177"/>
      <c r="AGB36" s="177"/>
      <c r="AGC36" s="177"/>
      <c r="AGD36" s="177"/>
      <c r="AGE36" s="177"/>
      <c r="AGF36" s="177"/>
      <c r="AGG36" s="177"/>
      <c r="AGH36" s="177"/>
      <c r="AGI36" s="177"/>
      <c r="AGJ36" s="177"/>
      <c r="AGK36" s="177"/>
      <c r="AGL36" s="177"/>
      <c r="AGM36" s="177"/>
    </row>
    <row r="39" spans="1:871">
      <c r="BN39" s="311"/>
    </row>
  </sheetData>
  <autoFilter ref="A4:ADF36"/>
  <dataConsolidate/>
  <mergeCells count="1">
    <mergeCell ref="ACI1:ADF1"/>
  </mergeCells>
  <conditionalFormatting sqref="M4:W4 DP4:EJ4 HS4:IM4 PY4:QS4 UB4:UV4 LV4:MP4 ZU4:ADF4 AEB4:AGK4">
    <cfRule type="expression" dxfId="83" priority="20">
      <formula>IF(WEEKDAY(M4,2)&gt;5,1,0)=1</formula>
    </cfRule>
  </conditionalFormatting>
  <conditionalFormatting sqref="EK4:FE4">
    <cfRule type="expression" dxfId="82" priority="19">
      <formula>IF(WEEKDAY(EK4,2)&gt;5,1,0)=1</formula>
    </cfRule>
  </conditionalFormatting>
  <conditionalFormatting sqref="FF4:FP4">
    <cfRule type="expression" dxfId="81" priority="18">
      <formula>IF(WEEKDAY(FF4,2)&gt;5,1,0)=1</formula>
    </cfRule>
  </conditionalFormatting>
  <conditionalFormatting sqref="FQ4:HR4">
    <cfRule type="expression" dxfId="80" priority="17">
      <formula>IF(WEEKDAY(FQ4,2)&gt;5,1,0)=1</formula>
    </cfRule>
  </conditionalFormatting>
  <conditionalFormatting sqref="ADG4:AEA4">
    <cfRule type="expression" dxfId="79" priority="16">
      <formula>IF(WEEKDAY(ADG4,2)&gt;5,1,0)=1</formula>
    </cfRule>
  </conditionalFormatting>
  <conditionalFormatting sqref="AGL4:AGM4">
    <cfRule type="expression" dxfId="78" priority="15">
      <formula>IF(WEEKDAY(AGL4,2)&gt;5,1,0)=1</formula>
    </cfRule>
  </conditionalFormatting>
  <conditionalFormatting sqref="IN4:JH4">
    <cfRule type="expression" dxfId="77" priority="14">
      <formula>IF(WEEKDAY(IN4,2)&gt;5,1,0)=1</formula>
    </cfRule>
  </conditionalFormatting>
  <conditionalFormatting sqref="JI4:LS4 LU4">
    <cfRule type="expression" dxfId="76" priority="13">
      <formula>IF(WEEKDAY(JI4,2)&gt;5,1,0)=1</formula>
    </cfRule>
  </conditionalFormatting>
  <conditionalFormatting sqref="MQ4:NK4">
    <cfRule type="expression" dxfId="75" priority="12">
      <formula>IF(WEEKDAY(MQ4,2)&gt;5,1,0)=1</formula>
    </cfRule>
  </conditionalFormatting>
  <conditionalFormatting sqref="NL4:PX4">
    <cfRule type="expression" dxfId="74" priority="11">
      <formula>IF(WEEKDAY(NL4,2)&gt;5,1,0)=1</formula>
    </cfRule>
  </conditionalFormatting>
  <conditionalFormatting sqref="QT4:RN4">
    <cfRule type="expression" dxfId="73" priority="10">
      <formula>IF(WEEKDAY(QT4,2)&gt;5,1,0)=1</formula>
    </cfRule>
  </conditionalFormatting>
  <conditionalFormatting sqref="RO4:UA4">
    <cfRule type="expression" dxfId="72" priority="9">
      <formula>IF(WEEKDAY(RO4,2)&gt;5,1,0)=1</formula>
    </cfRule>
  </conditionalFormatting>
  <conditionalFormatting sqref="UW4:VQ4">
    <cfRule type="expression" dxfId="71" priority="8">
      <formula>IF(WEEKDAY(UW4,2)&gt;5,1,0)=1</formula>
    </cfRule>
  </conditionalFormatting>
  <conditionalFormatting sqref="VR4:YA4">
    <cfRule type="expression" dxfId="70" priority="7">
      <formula>IF(WEEKDAY(VR4,2)&gt;5,1,0)=1</formula>
    </cfRule>
  </conditionalFormatting>
  <conditionalFormatting sqref="X4:DO4">
    <cfRule type="expression" dxfId="69" priority="6">
      <formula>IF(WEEKDAY(X4,2)&gt;5,1,0)=1</formula>
    </cfRule>
  </conditionalFormatting>
  <conditionalFormatting sqref="YE4:YY4">
    <cfRule type="expression" dxfId="68" priority="5">
      <formula>IF(WEEKDAY(YE4,2)&gt;5,1,0)=1</formula>
    </cfRule>
  </conditionalFormatting>
  <conditionalFormatting sqref="YZ4:ZT4">
    <cfRule type="expression" dxfId="67" priority="4">
      <formula>IF(WEEKDAY(YZ4,2)&gt;5,1,0)=1</formula>
    </cfRule>
  </conditionalFormatting>
  <conditionalFormatting sqref="LT4">
    <cfRule type="expression" dxfId="66" priority="3">
      <formula>IF(WEEKDAY(LT4,2)&gt;5,1,0)=1</formula>
    </cfRule>
  </conditionalFormatting>
  <conditionalFormatting sqref="YB4:YC4">
    <cfRule type="expression" dxfId="65" priority="2">
      <formula>IF(WEEKDAY(YB4,2)&gt;5,1,0)=1</formula>
    </cfRule>
  </conditionalFormatting>
  <conditionalFormatting sqref="YD4">
    <cfRule type="expression" dxfId="64" priority="1">
      <formula>IF(WEEKDAY(YD4,2)&gt;5,1,0)=1</formula>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AW125"/>
  <sheetViews>
    <sheetView topLeftCell="A13" zoomScale="90" zoomScaleNormal="90" workbookViewId="0">
      <selection activeCell="N37" sqref="N37"/>
    </sheetView>
  </sheetViews>
  <sheetFormatPr defaultColWidth="9.140625" defaultRowHeight="12.75"/>
  <cols>
    <col min="1" max="1" width="0.7109375" style="221" customWidth="1" collapsed="1"/>
    <col min="2" max="2" width="26.140625" style="221" customWidth="1" collapsed="1"/>
    <col min="3" max="3" width="22.42578125" style="221" customWidth="1" collapsed="1"/>
    <col min="4" max="13" width="13.42578125" style="221" hidden="1" customWidth="1" collapsed="1"/>
    <col min="14" max="14" width="48.140625" style="221" customWidth="1" collapsed="1"/>
    <col min="15" max="15" width="8.5703125" style="221" customWidth="1" collapsed="1"/>
    <col min="16" max="16" width="9.28515625" style="221" customWidth="1" collapsed="1"/>
    <col min="17" max="17" width="11.42578125" style="221" customWidth="1" collapsed="1"/>
    <col min="18" max="18" width="10.28515625" style="221" customWidth="1" collapsed="1"/>
    <col min="19" max="19" width="9.5703125" style="221" customWidth="1" collapsed="1"/>
    <col min="20" max="21" width="9" style="221" customWidth="1" collapsed="1"/>
    <col min="22" max="27" width="12.7109375" style="221" customWidth="1" collapsed="1"/>
    <col min="28" max="29" width="10.7109375" style="221" customWidth="1" collapsed="1"/>
    <col min="30" max="31" width="9.5703125" style="221" customWidth="1" collapsed="1"/>
    <col min="32" max="32" width="11.7109375" style="221" customWidth="1" collapsed="1"/>
    <col min="33" max="33" width="11" style="221" customWidth="1" collapsed="1"/>
    <col min="34" max="34" width="11.7109375" style="221" customWidth="1" collapsed="1"/>
    <col min="35" max="35" width="9.85546875" style="221" customWidth="1" collapsed="1"/>
    <col min="36" max="36" width="11.7109375" style="221" customWidth="1" collapsed="1"/>
    <col min="37" max="37" width="14.140625" style="221" customWidth="1" collapsed="1"/>
    <col min="38" max="38" width="12.42578125" style="221" customWidth="1" collapsed="1"/>
    <col min="39" max="39" width="11.7109375" style="221" customWidth="1" collapsed="1"/>
    <col min="40" max="40" width="13.7109375" style="221" customWidth="1" collapsed="1"/>
    <col min="41" max="41" width="14.140625" style="221" customWidth="1" collapsed="1"/>
    <col min="42" max="42" width="16" style="221" customWidth="1" collapsed="1"/>
    <col min="43" max="43" width="13.7109375" style="221" customWidth="1" collapsed="1"/>
    <col min="44" max="44" width="16" style="221" customWidth="1" collapsed="1"/>
    <col min="45" max="45" width="14.140625" style="221" customWidth="1" collapsed="1"/>
    <col min="46" max="46" width="16" style="221" customWidth="1" collapsed="1"/>
    <col min="47" max="47" width="2.42578125" style="221" customWidth="1" collapsed="1"/>
    <col min="48" max="16384" width="9.140625" style="221" collapsed="1"/>
  </cols>
  <sheetData>
    <row r="1" spans="2:24">
      <c r="B1" s="220"/>
      <c r="C1" s="220"/>
      <c r="D1" s="220"/>
      <c r="E1" s="220"/>
      <c r="F1" s="220"/>
      <c r="G1" s="220"/>
      <c r="H1" s="220"/>
      <c r="I1" s="220"/>
      <c r="J1" s="220"/>
      <c r="K1" s="220"/>
      <c r="L1" s="220"/>
      <c r="M1" s="220"/>
      <c r="N1" s="220"/>
      <c r="O1" s="220"/>
      <c r="P1" s="220"/>
      <c r="Q1" s="220"/>
      <c r="R1" s="220"/>
      <c r="S1" s="220"/>
      <c r="T1" s="220"/>
      <c r="U1" s="220"/>
      <c r="V1" s="220"/>
      <c r="W1" s="220"/>
      <c r="X1" s="220"/>
    </row>
    <row r="2" spans="2:24">
      <c r="B2" s="220"/>
      <c r="C2" s="220"/>
      <c r="D2" s="220"/>
      <c r="E2" s="220"/>
      <c r="F2" s="220"/>
      <c r="G2" s="220"/>
      <c r="H2" s="220"/>
      <c r="I2" s="220"/>
      <c r="J2" s="220"/>
      <c r="K2" s="220"/>
      <c r="L2" s="220"/>
      <c r="M2" s="220"/>
      <c r="N2" s="220"/>
      <c r="O2" s="220"/>
      <c r="P2" s="220"/>
      <c r="Q2" s="222"/>
      <c r="R2" s="222"/>
      <c r="S2" s="222" t="s">
        <v>4</v>
      </c>
      <c r="U2" s="222" t="str">
        <f>Cover!C3</f>
        <v>Rollout Step 2-2018</v>
      </c>
      <c r="W2" s="220"/>
      <c r="X2" s="220"/>
    </row>
    <row r="3" spans="2:24">
      <c r="B3" s="220"/>
      <c r="C3" s="220"/>
      <c r="D3" s="220"/>
      <c r="E3" s="220"/>
      <c r="F3" s="220"/>
      <c r="G3" s="220"/>
      <c r="H3" s="220"/>
      <c r="I3" s="220"/>
      <c r="J3" s="220"/>
      <c r="K3" s="220"/>
      <c r="L3" s="220"/>
      <c r="M3" s="220"/>
      <c r="N3" s="220"/>
      <c r="O3" s="220"/>
      <c r="P3" s="222"/>
      <c r="Q3" s="222"/>
      <c r="R3" s="222"/>
      <c r="S3" s="222"/>
      <c r="T3" s="222"/>
      <c r="U3" s="222"/>
      <c r="V3" s="222"/>
      <c r="W3" s="220"/>
      <c r="X3" s="220"/>
    </row>
    <row r="4" spans="2:24">
      <c r="B4" s="220"/>
      <c r="C4" s="220"/>
      <c r="D4" s="220"/>
      <c r="E4" s="220"/>
      <c r="F4" s="220"/>
      <c r="G4" s="220"/>
      <c r="H4" s="220"/>
      <c r="I4" s="220"/>
      <c r="J4" s="220"/>
      <c r="K4" s="220"/>
      <c r="L4" s="220"/>
      <c r="M4" s="220"/>
      <c r="N4" s="220"/>
      <c r="O4" s="220"/>
      <c r="P4" s="718"/>
      <c r="Q4" s="718"/>
      <c r="R4" s="718"/>
      <c r="S4" s="718"/>
      <c r="T4" s="745">
        <f>Cover!D8</f>
        <v>43293</v>
      </c>
      <c r="U4" s="745"/>
      <c r="V4" s="745"/>
      <c r="W4" s="220"/>
      <c r="X4" s="220"/>
    </row>
    <row r="5" spans="2:24" ht="15.75">
      <c r="B5" s="220"/>
      <c r="C5" s="220"/>
      <c r="D5" s="220"/>
      <c r="E5" s="220"/>
      <c r="F5" s="220"/>
      <c r="G5" s="220"/>
      <c r="H5" s="220"/>
      <c r="I5" s="220"/>
      <c r="J5" s="220"/>
      <c r="K5" s="220"/>
      <c r="L5" s="220"/>
      <c r="M5" s="220"/>
      <c r="N5" s="220"/>
      <c r="O5" s="220"/>
      <c r="P5" s="220"/>
      <c r="Q5" s="220"/>
      <c r="R5" s="220"/>
      <c r="S5" s="220"/>
      <c r="T5" s="723">
        <f>Cover!D8</f>
        <v>43293</v>
      </c>
      <c r="U5" s="723"/>
      <c r="V5" s="723"/>
      <c r="W5" s="723"/>
      <c r="X5" s="723"/>
    </row>
    <row r="6" spans="2:24">
      <c r="B6" s="220"/>
      <c r="C6" s="220"/>
      <c r="D6" s="220"/>
      <c r="E6" s="220"/>
      <c r="F6" s="220"/>
      <c r="G6" s="220"/>
      <c r="H6" s="220"/>
      <c r="I6" s="220"/>
      <c r="J6" s="220"/>
      <c r="K6" s="220"/>
      <c r="L6" s="220"/>
      <c r="M6" s="220"/>
      <c r="N6" s="220"/>
      <c r="O6" s="220"/>
      <c r="P6" s="220"/>
      <c r="Q6" s="220"/>
      <c r="R6" s="220"/>
      <c r="S6" s="220"/>
      <c r="T6" s="220"/>
      <c r="U6" s="220"/>
      <c r="V6" s="220"/>
      <c r="W6" s="220"/>
      <c r="X6" s="220"/>
    </row>
    <row r="7" spans="2:24">
      <c r="B7" s="220"/>
      <c r="C7" s="220"/>
      <c r="D7" s="220"/>
      <c r="E7" s="220"/>
      <c r="F7" s="220"/>
      <c r="G7" s="220"/>
      <c r="H7" s="220"/>
      <c r="I7" s="220"/>
      <c r="J7" s="220"/>
      <c r="K7" s="220"/>
      <c r="L7" s="220"/>
      <c r="M7" s="220"/>
      <c r="N7" s="220"/>
      <c r="O7" s="220"/>
      <c r="P7" s="220"/>
      <c r="Q7" s="220"/>
      <c r="R7" s="220"/>
      <c r="S7" s="220"/>
      <c r="T7" s="220"/>
      <c r="U7" s="220"/>
      <c r="V7" s="220"/>
      <c r="W7" s="220"/>
      <c r="X7" s="220"/>
    </row>
    <row r="8" spans="2:24" s="194" customFormat="1">
      <c r="B8" s="719" t="s">
        <v>22</v>
      </c>
      <c r="C8" s="719"/>
      <c r="D8" s="719"/>
      <c r="E8" s="719"/>
      <c r="F8" s="719"/>
      <c r="G8" s="719"/>
      <c r="H8" s="719"/>
      <c r="I8" s="719"/>
      <c r="J8" s="719"/>
      <c r="K8" s="719"/>
      <c r="L8" s="719"/>
      <c r="M8" s="719"/>
      <c r="N8" s="719"/>
      <c r="O8" s="719"/>
      <c r="P8" s="719"/>
      <c r="Q8" s="719"/>
      <c r="R8" s="719"/>
      <c r="S8" s="719"/>
      <c r="T8" s="719"/>
      <c r="U8" s="719"/>
      <c r="V8" s="223"/>
      <c r="W8" s="223"/>
      <c r="X8" s="223"/>
    </row>
    <row r="9" spans="2:24">
      <c r="B9" s="719"/>
      <c r="C9" s="719"/>
      <c r="D9" s="719"/>
      <c r="E9" s="719"/>
      <c r="F9" s="719"/>
      <c r="G9" s="719"/>
      <c r="H9" s="719"/>
      <c r="I9" s="719"/>
      <c r="J9" s="719"/>
      <c r="K9" s="719"/>
      <c r="L9" s="719"/>
      <c r="M9" s="719"/>
      <c r="N9" s="719"/>
      <c r="O9" s="719"/>
      <c r="P9" s="719"/>
      <c r="Q9" s="719"/>
      <c r="R9" s="719"/>
      <c r="S9" s="719"/>
      <c r="T9" s="719"/>
      <c r="U9" s="719"/>
      <c r="V9" s="223"/>
      <c r="W9" s="223"/>
      <c r="X9" s="223"/>
    </row>
    <row r="10" spans="2:24">
      <c r="B10" s="719"/>
      <c r="C10" s="719"/>
      <c r="D10" s="719"/>
      <c r="E10" s="719"/>
      <c r="F10" s="719"/>
      <c r="G10" s="719"/>
      <c r="H10" s="719"/>
      <c r="I10" s="719"/>
      <c r="J10" s="719"/>
      <c r="K10" s="719"/>
      <c r="L10" s="719"/>
      <c r="M10" s="719"/>
      <c r="N10" s="719"/>
      <c r="O10" s="719"/>
      <c r="P10" s="719"/>
      <c r="Q10" s="719"/>
      <c r="R10" s="719"/>
      <c r="S10" s="719"/>
      <c r="T10" s="719"/>
      <c r="U10" s="719"/>
      <c r="V10" s="224"/>
      <c r="W10" s="224"/>
      <c r="X10" s="224"/>
    </row>
    <row r="11" spans="2:24" ht="13.5" thickBot="1">
      <c r="B11" s="195"/>
      <c r="C11" s="195"/>
      <c r="D11" s="195"/>
      <c r="E11" s="195"/>
      <c r="F11" s="195"/>
      <c r="G11" s="195"/>
      <c r="H11" s="195"/>
      <c r="I11" s="195"/>
      <c r="J11" s="195"/>
      <c r="K11" s="195"/>
      <c r="L11" s="195"/>
      <c r="M11" s="195"/>
      <c r="N11" s="195"/>
      <c r="O11" s="195"/>
      <c r="P11" s="720"/>
      <c r="Q11" s="720"/>
      <c r="R11" s="720"/>
      <c r="S11" s="720"/>
      <c r="T11" s="720"/>
      <c r="U11" s="720"/>
      <c r="V11" s="195"/>
      <c r="W11" s="195"/>
      <c r="X11" s="195"/>
    </row>
    <row r="12" spans="2:24" ht="13.5" thickBot="1">
      <c r="B12" s="662" t="s">
        <v>119</v>
      </c>
      <c r="C12" s="663"/>
      <c r="D12" s="663"/>
      <c r="E12" s="663"/>
      <c r="F12" s="663"/>
      <c r="G12" s="663"/>
      <c r="H12" s="663"/>
      <c r="I12" s="663"/>
      <c r="J12" s="663"/>
      <c r="K12" s="663"/>
      <c r="L12" s="663"/>
      <c r="M12" s="663"/>
      <c r="N12" s="663"/>
      <c r="O12" s="663"/>
      <c r="P12" s="663"/>
      <c r="Q12" s="663"/>
      <c r="R12" s="663"/>
      <c r="S12" s="663"/>
      <c r="T12" s="663"/>
      <c r="U12" s="664"/>
      <c r="V12" s="196"/>
      <c r="W12" s="196"/>
      <c r="X12" s="196"/>
    </row>
    <row r="13" spans="2:24">
      <c r="B13" s="751" t="s">
        <v>5</v>
      </c>
      <c r="C13" s="752"/>
      <c r="D13" s="752"/>
      <c r="E13" s="752"/>
      <c r="F13" s="752"/>
      <c r="G13" s="752"/>
      <c r="H13" s="752"/>
      <c r="I13" s="752"/>
      <c r="J13" s="752"/>
      <c r="K13" s="752"/>
      <c r="L13" s="752"/>
      <c r="M13" s="752"/>
      <c r="N13" s="752"/>
      <c r="O13" s="752"/>
      <c r="P13" s="197"/>
      <c r="Q13" s="198"/>
      <c r="R13" s="198"/>
      <c r="S13" s="198"/>
      <c r="T13" s="199"/>
      <c r="U13" s="200"/>
      <c r="V13" s="201"/>
      <c r="W13" s="202"/>
      <c r="X13" s="202"/>
    </row>
    <row r="14" spans="2:24">
      <c r="B14" s="729" t="s">
        <v>6</v>
      </c>
      <c r="C14" s="730"/>
      <c r="D14" s="730"/>
      <c r="E14" s="730"/>
      <c r="F14" s="730"/>
      <c r="G14" s="730"/>
      <c r="H14" s="730"/>
      <c r="I14" s="730"/>
      <c r="J14" s="730"/>
      <c r="K14" s="730"/>
      <c r="L14" s="730"/>
      <c r="M14" s="730"/>
      <c r="N14" s="730"/>
      <c r="O14" s="730"/>
      <c r="P14" s="203">
        <f>NETWORKDAYS(Cover!D4,Cover!D7,Cover!$G$3:$G$13)</f>
        <v>17</v>
      </c>
      <c r="Q14" s="204" t="s">
        <v>52</v>
      </c>
      <c r="R14" s="205"/>
      <c r="S14" s="736"/>
      <c r="T14" s="737"/>
      <c r="U14" s="738"/>
      <c r="V14" s="202"/>
      <c r="W14" s="202"/>
      <c r="X14" s="202"/>
    </row>
    <row r="15" spans="2:24">
      <c r="B15" s="729" t="s">
        <v>7</v>
      </c>
      <c r="C15" s="730"/>
      <c r="D15" s="730"/>
      <c r="E15" s="730"/>
      <c r="F15" s="730"/>
      <c r="G15" s="730"/>
      <c r="H15" s="730"/>
      <c r="I15" s="730"/>
      <c r="J15" s="730"/>
      <c r="K15" s="730"/>
      <c r="L15" s="730"/>
      <c r="M15" s="730"/>
      <c r="N15" s="730"/>
      <c r="O15" s="730"/>
      <c r="P15" s="206">
        <f>NETWORKDAYS(Cover!D4,T5,Cover!$G$3:$G$13)</f>
        <v>16</v>
      </c>
      <c r="Q15" s="204" t="s">
        <v>52</v>
      </c>
      <c r="R15" s="205"/>
      <c r="S15" s="731">
        <f>P15/P14</f>
        <v>0.94117647058823528</v>
      </c>
      <c r="T15" s="732"/>
      <c r="U15" s="733"/>
      <c r="V15" s="207"/>
      <c r="W15" s="207"/>
      <c r="X15" s="207"/>
    </row>
    <row r="16" spans="2:24">
      <c r="B16" s="734" t="s">
        <v>8</v>
      </c>
      <c r="C16" s="735"/>
      <c r="D16" s="735"/>
      <c r="E16" s="735"/>
      <c r="F16" s="735"/>
      <c r="G16" s="735"/>
      <c r="H16" s="735"/>
      <c r="I16" s="735"/>
      <c r="J16" s="735"/>
      <c r="K16" s="735"/>
      <c r="L16" s="735"/>
      <c r="M16" s="735"/>
      <c r="N16" s="735"/>
      <c r="O16" s="735"/>
      <c r="P16" s="208">
        <f>W60</f>
        <v>49</v>
      </c>
      <c r="Q16" s="209"/>
      <c r="R16" s="210"/>
      <c r="S16" s="736"/>
      <c r="T16" s="737"/>
      <c r="U16" s="738"/>
      <c r="V16" s="202"/>
      <c r="W16" s="202"/>
      <c r="X16" s="202"/>
    </row>
    <row r="17" spans="2:49">
      <c r="B17" s="729" t="s">
        <v>9</v>
      </c>
      <c r="C17" s="730"/>
      <c r="D17" s="730"/>
      <c r="E17" s="730"/>
      <c r="F17" s="730"/>
      <c r="G17" s="730"/>
      <c r="H17" s="730"/>
      <c r="I17" s="730"/>
      <c r="J17" s="730"/>
      <c r="K17" s="730"/>
      <c r="L17" s="730"/>
      <c r="M17" s="730"/>
      <c r="N17" s="730"/>
      <c r="O17" s="730"/>
      <c r="P17" s="208">
        <f>Z60+X60</f>
        <v>49</v>
      </c>
      <c r="Q17" s="209"/>
      <c r="R17" s="210"/>
      <c r="S17" s="739">
        <f>IFERROR(P17/P16,0)</f>
        <v>1</v>
      </c>
      <c r="T17" s="740"/>
      <c r="U17" s="741"/>
      <c r="V17" s="211"/>
      <c r="W17" s="211"/>
      <c r="X17" s="211"/>
    </row>
    <row r="18" spans="2:49">
      <c r="B18" s="653" t="s">
        <v>226</v>
      </c>
      <c r="C18" s="654"/>
      <c r="D18" s="654"/>
      <c r="E18" s="654"/>
      <c r="F18" s="654"/>
      <c r="G18" s="654"/>
      <c r="H18" s="654"/>
      <c r="I18" s="654"/>
      <c r="J18" s="654"/>
      <c r="K18" s="654"/>
      <c r="L18" s="654"/>
      <c r="M18" s="654"/>
      <c r="N18" s="654"/>
      <c r="O18" s="654"/>
      <c r="P18" s="208">
        <f>X60</f>
        <v>3</v>
      </c>
      <c r="Q18" s="477"/>
      <c r="R18" s="478"/>
      <c r="S18" s="695">
        <f>IFERROR(P18/P16,0)</f>
        <v>6.1224489795918366E-2</v>
      </c>
      <c r="T18" s="696"/>
      <c r="U18" s="697"/>
      <c r="V18" s="211"/>
      <c r="W18" s="211"/>
      <c r="X18" s="211"/>
    </row>
    <row r="19" spans="2:49">
      <c r="B19" s="653" t="s">
        <v>172</v>
      </c>
      <c r="C19" s="654"/>
      <c r="D19" s="654"/>
      <c r="E19" s="654"/>
      <c r="F19" s="654"/>
      <c r="G19" s="654"/>
      <c r="H19" s="654"/>
      <c r="I19" s="654"/>
      <c r="J19" s="654"/>
      <c r="K19" s="654"/>
      <c r="L19" s="654"/>
      <c r="M19" s="654"/>
      <c r="N19" s="654"/>
      <c r="O19" s="654"/>
      <c r="P19" s="473">
        <f>AE60+AD60+X60</f>
        <v>47</v>
      </c>
      <c r="Q19" s="477"/>
      <c r="R19" s="478"/>
      <c r="S19" s="724">
        <f>IFERROR((P19/P16),0)</f>
        <v>0.95918367346938771</v>
      </c>
      <c r="T19" s="725"/>
      <c r="U19" s="726"/>
      <c r="V19" s="211"/>
      <c r="W19" s="211"/>
      <c r="X19" s="211"/>
    </row>
    <row r="20" spans="2:49">
      <c r="B20" s="746" t="s">
        <v>227</v>
      </c>
      <c r="C20" s="747"/>
      <c r="D20" s="747"/>
      <c r="E20" s="747"/>
      <c r="F20" s="747"/>
      <c r="G20" s="747"/>
      <c r="H20" s="747"/>
      <c r="I20" s="747"/>
      <c r="J20" s="747"/>
      <c r="K20" s="747"/>
      <c r="L20" s="747"/>
      <c r="M20" s="747"/>
      <c r="N20" s="747"/>
      <c r="O20" s="748"/>
      <c r="P20" s="474">
        <f>AA60</f>
        <v>0</v>
      </c>
      <c r="Q20" s="479"/>
      <c r="R20" s="480"/>
      <c r="S20" s="695">
        <f>IFERROR(P20/P16,0)</f>
        <v>0</v>
      </c>
      <c r="T20" s="696"/>
      <c r="U20" s="697"/>
      <c r="V20" s="211"/>
      <c r="W20" s="211"/>
      <c r="X20" s="211"/>
    </row>
    <row r="21" spans="2:49" ht="13.5" thickBot="1">
      <c r="B21" s="727" t="s">
        <v>60</v>
      </c>
      <c r="C21" s="728"/>
      <c r="D21" s="728"/>
      <c r="E21" s="728"/>
      <c r="F21" s="728"/>
      <c r="G21" s="728"/>
      <c r="H21" s="728"/>
      <c r="I21" s="728"/>
      <c r="J21" s="728"/>
      <c r="K21" s="728"/>
      <c r="L21" s="728"/>
      <c r="M21" s="728"/>
      <c r="N21" s="728"/>
      <c r="O21" s="728"/>
      <c r="P21" s="474">
        <f>AB60+AC60</f>
        <v>2</v>
      </c>
      <c r="Q21" s="477"/>
      <c r="R21" s="478"/>
      <c r="S21" s="742">
        <f>IFERROR((P21/P16),0)</f>
        <v>4.0816326530612242E-2</v>
      </c>
      <c r="T21" s="743"/>
      <c r="U21" s="744"/>
      <c r="V21" s="211"/>
      <c r="W21" s="211"/>
      <c r="X21" s="211"/>
    </row>
    <row r="22" spans="2:49">
      <c r="B22" s="711" t="s">
        <v>173</v>
      </c>
      <c r="C22" s="712"/>
      <c r="D22" s="712"/>
      <c r="E22" s="712"/>
      <c r="F22" s="712"/>
      <c r="G22" s="712"/>
      <c r="H22" s="712"/>
      <c r="I22" s="712"/>
      <c r="J22" s="712"/>
      <c r="K22" s="712"/>
      <c r="L22" s="712"/>
      <c r="M22" s="712"/>
      <c r="N22" s="712"/>
      <c r="O22" s="712"/>
      <c r="P22" s="212">
        <f>AK60</f>
        <v>49</v>
      </c>
      <c r="Q22" s="213"/>
      <c r="R22" s="213"/>
      <c r="S22" s="749">
        <f>AL60</f>
        <v>0</v>
      </c>
      <c r="T22" s="749"/>
      <c r="U22" s="750"/>
      <c r="V22" s="211"/>
      <c r="W22" s="211"/>
      <c r="X22" s="214"/>
    </row>
    <row r="23" spans="2:49" ht="13.5" thickBot="1">
      <c r="B23" s="701" t="s">
        <v>174</v>
      </c>
      <c r="C23" s="702"/>
      <c r="D23" s="702"/>
      <c r="E23" s="702"/>
      <c r="F23" s="702"/>
      <c r="G23" s="702"/>
      <c r="H23" s="702"/>
      <c r="I23" s="702"/>
      <c r="J23" s="702"/>
      <c r="K23" s="702"/>
      <c r="L23" s="702"/>
      <c r="M23" s="702"/>
      <c r="N23" s="702"/>
      <c r="O23" s="702"/>
      <c r="P23" s="215">
        <f>AM60</f>
        <v>46</v>
      </c>
      <c r="Q23" s="216"/>
      <c r="R23" s="216"/>
      <c r="S23" s="756">
        <f>AN60</f>
        <v>1</v>
      </c>
      <c r="T23" s="756"/>
      <c r="U23" s="757"/>
      <c r="V23" s="211"/>
      <c r="W23" s="211"/>
      <c r="X23" s="211"/>
    </row>
    <row r="24" spans="2:49">
      <c r="B24" s="776" t="s">
        <v>10</v>
      </c>
      <c r="C24" s="777"/>
      <c r="D24" s="777"/>
      <c r="E24" s="777"/>
      <c r="F24" s="777"/>
      <c r="G24" s="777"/>
      <c r="H24" s="777"/>
      <c r="I24" s="777"/>
      <c r="J24" s="777"/>
      <c r="K24" s="777"/>
      <c r="L24" s="777"/>
      <c r="M24" s="777"/>
      <c r="N24" s="777"/>
      <c r="O24" s="785"/>
      <c r="P24" s="217"/>
      <c r="Q24" s="217"/>
      <c r="R24" s="217"/>
      <c r="S24" s="760"/>
      <c r="T24" s="760"/>
      <c r="U24" s="761"/>
      <c r="V24" s="202"/>
      <c r="W24" s="211"/>
      <c r="X24" s="211"/>
    </row>
    <row r="25" spans="2:49">
      <c r="B25" s="729" t="s">
        <v>11</v>
      </c>
      <c r="C25" s="730"/>
      <c r="D25" s="730"/>
      <c r="E25" s="730"/>
      <c r="F25" s="730"/>
      <c r="G25" s="730"/>
      <c r="H25" s="730"/>
      <c r="I25" s="730"/>
      <c r="J25" s="730"/>
      <c r="K25" s="730"/>
      <c r="L25" s="730"/>
      <c r="M25" s="730"/>
      <c r="N25" s="730"/>
      <c r="O25" s="786"/>
      <c r="P25" s="209">
        <f>SUM(O115:P115,S115:T115,U115:V115)</f>
        <v>23</v>
      </c>
      <c r="Q25" s="209"/>
      <c r="R25" s="209"/>
      <c r="S25" s="762"/>
      <c r="T25" s="762"/>
      <c r="U25" s="763"/>
      <c r="V25" s="202"/>
      <c r="W25" s="211"/>
      <c r="X25" s="211"/>
    </row>
    <row r="26" spans="2:49" ht="13.5" thickBot="1">
      <c r="B26" s="701" t="s">
        <v>12</v>
      </c>
      <c r="C26" s="702"/>
      <c r="D26" s="702"/>
      <c r="E26" s="702"/>
      <c r="F26" s="702"/>
      <c r="G26" s="702"/>
      <c r="H26" s="702"/>
      <c r="I26" s="702"/>
      <c r="J26" s="702"/>
      <c r="K26" s="702"/>
      <c r="L26" s="702"/>
      <c r="M26" s="702"/>
      <c r="N26" s="702"/>
      <c r="O26" s="702"/>
      <c r="P26" s="216">
        <f>SUM(O115,S115,U115)</f>
        <v>1</v>
      </c>
      <c r="Q26" s="216"/>
      <c r="R26" s="216"/>
      <c r="S26" s="765"/>
      <c r="T26" s="765"/>
      <c r="U26" s="766"/>
      <c r="V26" s="202"/>
      <c r="W26" s="211"/>
      <c r="X26" s="211"/>
    </row>
    <row r="27" spans="2:49">
      <c r="W27" s="225"/>
    </row>
    <row r="28" spans="2:49">
      <c r="B28" s="226" t="s">
        <v>58</v>
      </c>
      <c r="C28" s="227" t="s">
        <v>121</v>
      </c>
      <c r="D28" s="227"/>
      <c r="E28" s="227"/>
      <c r="F28" s="227"/>
      <c r="G28" s="227"/>
      <c r="H28" s="227"/>
      <c r="I28" s="227"/>
      <c r="J28" s="227"/>
      <c r="K28" s="227"/>
      <c r="L28" s="227"/>
      <c r="M28" s="227"/>
      <c r="O28" s="227"/>
    </row>
    <row r="29" spans="2:49" ht="13.5" thickBot="1">
      <c r="B29" s="228" t="s">
        <v>59</v>
      </c>
      <c r="C29" s="227" t="s">
        <v>122</v>
      </c>
      <c r="D29" s="227"/>
      <c r="E29" s="227"/>
      <c r="F29" s="227"/>
      <c r="G29" s="227"/>
      <c r="H29" s="227"/>
      <c r="I29" s="227"/>
      <c r="J29" s="227"/>
      <c r="K29" s="227"/>
      <c r="L29" s="227"/>
      <c r="M29" s="227"/>
      <c r="O29" s="227"/>
      <c r="Q29" s="229"/>
      <c r="R29" s="229"/>
      <c r="S29" s="229"/>
      <c r="T29" s="229"/>
      <c r="U29" s="229"/>
      <c r="V29" s="229"/>
      <c r="W29" s="229"/>
      <c r="X29" s="229">
        <v>22</v>
      </c>
      <c r="AA29" s="221">
        <v>25</v>
      </c>
      <c r="AB29" s="221">
        <v>26</v>
      </c>
      <c r="AC29" s="221">
        <v>27</v>
      </c>
      <c r="AD29" s="221">
        <v>28</v>
      </c>
      <c r="AE29" s="221">
        <v>29</v>
      </c>
    </row>
    <row r="30" spans="2:49" ht="48.6" customHeight="1">
      <c r="B30" s="230" t="s">
        <v>0</v>
      </c>
      <c r="C30" s="230" t="s">
        <v>256</v>
      </c>
      <c r="D30" s="230"/>
      <c r="E30" s="230"/>
      <c r="F30" s="230"/>
      <c r="G30" s="230"/>
      <c r="H30" s="230"/>
      <c r="I30" s="230"/>
      <c r="J30" s="230"/>
      <c r="K30" s="230"/>
      <c r="L30" s="230"/>
      <c r="M30" s="230"/>
      <c r="N30" s="231" t="s">
        <v>53</v>
      </c>
      <c r="O30" s="232" t="s">
        <v>74</v>
      </c>
      <c r="P30" s="232" t="s">
        <v>56</v>
      </c>
      <c r="Q30" s="232" t="s">
        <v>167</v>
      </c>
      <c r="R30" s="232" t="s">
        <v>66</v>
      </c>
      <c r="S30" s="232" t="s">
        <v>168</v>
      </c>
      <c r="T30" s="232" t="s">
        <v>68</v>
      </c>
      <c r="U30" s="233" t="s">
        <v>169</v>
      </c>
      <c r="V30" s="232" t="s">
        <v>55</v>
      </c>
      <c r="W30" s="232" t="s">
        <v>170</v>
      </c>
      <c r="X30" s="232" t="s">
        <v>76</v>
      </c>
      <c r="Y30" s="232" t="s">
        <v>171</v>
      </c>
      <c r="Z30" s="234" t="s">
        <v>91</v>
      </c>
      <c r="AA30" s="234" t="s">
        <v>15</v>
      </c>
      <c r="AB30" s="234" t="s">
        <v>16</v>
      </c>
      <c r="AC30" s="234" t="s">
        <v>57</v>
      </c>
      <c r="AD30" s="232" t="s">
        <v>17</v>
      </c>
      <c r="AE30" s="232" t="s">
        <v>18</v>
      </c>
      <c r="AF30" s="232" t="s">
        <v>19</v>
      </c>
      <c r="AG30" s="232" t="s">
        <v>20</v>
      </c>
      <c r="AH30" s="232" t="s">
        <v>21</v>
      </c>
      <c r="AI30" s="232" t="s">
        <v>101</v>
      </c>
      <c r="AJ30" s="235" t="s">
        <v>137</v>
      </c>
      <c r="AK30" s="235" t="s">
        <v>127</v>
      </c>
      <c r="AL30" s="235" t="s">
        <v>128</v>
      </c>
      <c r="AM30" s="235" t="s">
        <v>126</v>
      </c>
      <c r="AN30" s="235" t="s">
        <v>129</v>
      </c>
      <c r="AO30" s="236" t="s">
        <v>130</v>
      </c>
      <c r="AP30" s="236" t="s">
        <v>133</v>
      </c>
      <c r="AQ30" s="236" t="s">
        <v>131</v>
      </c>
      <c r="AR30" s="236" t="s">
        <v>134</v>
      </c>
      <c r="AS30" s="236" t="s">
        <v>132</v>
      </c>
      <c r="AT30" s="236" t="s">
        <v>135</v>
      </c>
      <c r="AV30" s="237" t="s">
        <v>162</v>
      </c>
      <c r="AW30" s="237" t="s">
        <v>163</v>
      </c>
    </row>
    <row r="31" spans="2:49" s="220" customFormat="1">
      <c r="B31" s="238" t="str">
        <f>'Sintesi Quantitativa (Overall)'!B33</f>
        <v>P59-Deploy &amp; Change CRMT</v>
      </c>
      <c r="C31" s="238" t="str">
        <f>'Sintesi Qualitativa'!C15</f>
        <v>AO004511</v>
      </c>
      <c r="D31" s="238"/>
      <c r="E31" s="238"/>
      <c r="F31" s="238"/>
      <c r="G31" s="238"/>
      <c r="H31" s="238"/>
      <c r="I31" s="238"/>
      <c r="J31" s="238"/>
      <c r="K31" s="238"/>
      <c r="L31" s="238"/>
      <c r="M31" s="238"/>
      <c r="N31" s="239" t="str">
        <f>'Sintesi Quantitativa (Overall)'!D33</f>
        <v>Cross</v>
      </c>
      <c r="O31" s="240">
        <f>'Sintesi Quantitativa (Overall)'!E33</f>
        <v>1</v>
      </c>
      <c r="P31" s="241">
        <f>IFERROR(VLOOKUP(C31,'Lista PMO'!$B:$AN,27,0),0)</f>
        <v>0</v>
      </c>
      <c r="Q31" s="242">
        <v>0</v>
      </c>
      <c r="R31" s="242">
        <v>0</v>
      </c>
      <c r="S31" s="241">
        <f>P31-U31</f>
        <v>-2</v>
      </c>
      <c r="T31" s="242"/>
      <c r="U31" s="241">
        <f>IFERROR(VLOOKUP(C31,'Lista PMO'!$B:$AN,3,0),0)</f>
        <v>2</v>
      </c>
      <c r="V31" s="242"/>
      <c r="W31" s="241">
        <f>+R31+S31+U31</f>
        <v>0</v>
      </c>
      <c r="X31" s="243">
        <f>IFERROR(VLOOKUP(C31,'Lista PMO'!$B:$AN,20,0),0)</f>
        <v>0</v>
      </c>
      <c r="Y31" s="241">
        <f>W31-X31</f>
        <v>0</v>
      </c>
      <c r="Z31" s="243">
        <f>IFERROR(AA31+AB31+AD31+AE31+AC31,0)</f>
        <v>0</v>
      </c>
      <c r="AA31" s="243">
        <f>IFERROR(VLOOKUP(C31,'Lista PMO'!$B:$AN,21,0),0)</f>
        <v>0</v>
      </c>
      <c r="AB31" s="243">
        <f>IFERROR(VLOOKUP(C31,'Lista PMO'!$B:$AN,22,0),0)</f>
        <v>0</v>
      </c>
      <c r="AC31" s="243">
        <f>IFERROR(VLOOKUP(C31,'Lista PMO'!$B:$AN,23,0),0)</f>
        <v>0</v>
      </c>
      <c r="AD31" s="243">
        <f>IFERROR(VLOOKUP(C31,'Lista PMO'!$B:$AN,24,0),0)</f>
        <v>0</v>
      </c>
      <c r="AE31" s="243">
        <f>IFERROR(VLOOKUP(C31,'Lista PMO'!$B:$AN,25,0),0)</f>
        <v>0</v>
      </c>
      <c r="AF31" s="244">
        <f>IFERROR(Z31/Y31,0)</f>
        <v>0</v>
      </c>
      <c r="AG31" s="244">
        <f>IFERROR((AD31+AE31)/(Y31),0)</f>
        <v>0</v>
      </c>
      <c r="AH31" s="243">
        <f>IFERROR(Y31-AD31-AE31,0)</f>
        <v>0</v>
      </c>
      <c r="AI31" s="244">
        <f>IFERROR((AD31+AE31+X31)/(W31),0)</f>
        <v>0</v>
      </c>
      <c r="AJ31" s="245">
        <f>'PianificazionePMO(CFI-ACN)'!ACI7</f>
        <v>0</v>
      </c>
      <c r="AK31" s="245">
        <f>HLOOKUP($T$5,'PianificazionePMO(CFI-ACN)'!$ACL$4:$AGK$40,ROW(A31)-27,0)</f>
        <v>0</v>
      </c>
      <c r="AL31" s="244">
        <f>IFERROR(AK31/AJ31,0)</f>
        <v>0</v>
      </c>
      <c r="AM31" s="245">
        <f>HLOOKUP($T$5,'PianificazionePMO(CFI-ACN)'!$M$4:$DL$40,ROW(A31)-27,0)</f>
        <v>0</v>
      </c>
      <c r="AN31" s="244">
        <f>IFERROR(AM31/W31,0)</f>
        <v>0</v>
      </c>
      <c r="AO31" s="245">
        <f>IFERROR(AK31-HLOOKUP($T$5-1,'PianificazionePMO(CFI-ACN)'!$ACL$4:$AGK$40,ROW(A31)-27,0),0)</f>
        <v>0</v>
      </c>
      <c r="AP31" s="244">
        <f>IFERROR(AO31/W31,0)</f>
        <v>0</v>
      </c>
      <c r="AQ31" s="245">
        <f>IFERROR(AM31-HLOOKUP($T$5-1,'PianificazionePMO(CFI-ACN)'!$M$4:$DL$40,ROW(A31)-27,0),0)</f>
        <v>0</v>
      </c>
      <c r="AR31" s="244">
        <f>IFERROR(AQ31/Y31,0)</f>
        <v>0</v>
      </c>
      <c r="AS31" s="245">
        <f>(AD31+AE31)-IFERROR(HLOOKUP($T$5-1,'PianificazionePMO(CFI-ACN)'!$PY$7:$NKW$40,ROW(A31)-25,0),0)-IFERROR(HLOOKUP($T$5-1,'PianificazionePMO(CFI-ACN)'!$UB$7:$ACD$40,ROW(A31)-27,0),0)</f>
        <v>0</v>
      </c>
      <c r="AT31" s="244">
        <f>IFERROR(AS31/Y31,0)</f>
        <v>0</v>
      </c>
      <c r="AV31" s="481">
        <f>(AD31+AE31+X31)-AK31</f>
        <v>0</v>
      </c>
      <c r="AW31" s="481">
        <f>(AE31+AD31+X31)-AM31</f>
        <v>0</v>
      </c>
    </row>
    <row r="32" spans="2:49" s="247" customFormat="1">
      <c r="B32" s="238" t="str">
        <f>'Sintesi Quantitativa (Overall)'!B34</f>
        <v>P59-Deploy &amp; Change CRMT</v>
      </c>
      <c r="C32" s="238" t="str">
        <f>'Sintesi Qualitativa'!C16</f>
        <v>AO004511_YYY103</v>
      </c>
      <c r="D32" s="238"/>
      <c r="E32" s="238"/>
      <c r="F32" s="238"/>
      <c r="G32" s="238"/>
      <c r="H32" s="238"/>
      <c r="I32" s="238"/>
      <c r="J32" s="238"/>
      <c r="K32" s="238"/>
      <c r="L32" s="238"/>
      <c r="M32" s="238"/>
      <c r="N32" s="239" t="str">
        <f>'Sintesi Quantitativa (Overall)'!D34</f>
        <v>Prima Attivazione</v>
      </c>
      <c r="O32" s="240">
        <f>'Sintesi Quantitativa (Overall)'!E34</f>
        <v>1</v>
      </c>
      <c r="P32" s="241">
        <f>IFERROR(VLOOKUP(C32,'Lista PMO'!$B:$AN,27,0),0)</f>
        <v>23</v>
      </c>
      <c r="Q32" s="242">
        <v>0</v>
      </c>
      <c r="R32" s="242">
        <v>0</v>
      </c>
      <c r="S32" s="241">
        <f t="shared" ref="S32:S59" si="0">P32-U32</f>
        <v>-1</v>
      </c>
      <c r="T32" s="242"/>
      <c r="U32" s="241">
        <f>IFERROR(VLOOKUP(C32,'Lista PMO'!$B:$AN,3,0),0)</f>
        <v>24</v>
      </c>
      <c r="V32" s="242"/>
      <c r="W32" s="241">
        <f t="shared" ref="W32:W59" si="1">+R32+S32+U32</f>
        <v>23</v>
      </c>
      <c r="X32" s="243">
        <f>IFERROR(VLOOKUP(C32,'Lista PMO'!$B:$AN,20,0),0)</f>
        <v>1</v>
      </c>
      <c r="Y32" s="241">
        <f t="shared" ref="Y32:Y59" si="2">W32-X32</f>
        <v>22</v>
      </c>
      <c r="Z32" s="243">
        <f t="shared" ref="Z32:Z59" si="3">IFERROR(AA32+AB32+AD32+AE32+AC32,0)</f>
        <v>22</v>
      </c>
      <c r="AA32" s="243">
        <f>IFERROR(VLOOKUP(C32,'Lista PMO'!$B:$AN,21,0),0)</f>
        <v>0</v>
      </c>
      <c r="AB32" s="243">
        <f>IFERROR(VLOOKUP(C32,'Lista PMO'!$B:$AN,22,0),0)</f>
        <v>1</v>
      </c>
      <c r="AC32" s="243">
        <f>IFERROR(VLOOKUP(C32,'Lista PMO'!$B:$AN,23,0),0)</f>
        <v>0</v>
      </c>
      <c r="AD32" s="243">
        <f>IFERROR(VLOOKUP(C32,'Lista PMO'!$B:$AN,24,0),0)</f>
        <v>0</v>
      </c>
      <c r="AE32" s="243">
        <f>IFERROR(VLOOKUP(C32,'Lista PMO'!$B:$AN,25,0),0)</f>
        <v>21</v>
      </c>
      <c r="AF32" s="244">
        <f t="shared" ref="AF32:AF58" si="4">IFERROR(Z32/Y32,0)</f>
        <v>1</v>
      </c>
      <c r="AG32" s="244">
        <f t="shared" ref="AG32:AG58" si="5">IFERROR((AD32+AE32)/(Y32),0)</f>
        <v>0.95454545454545459</v>
      </c>
      <c r="AH32" s="243">
        <f t="shared" ref="AH32:AH58" si="6">IFERROR(Y32-AD32-AE32,0)</f>
        <v>1</v>
      </c>
      <c r="AI32" s="244">
        <f t="shared" ref="AI32:AI58" si="7">IFERROR((AD32+AE32+X32)/(W32),0)</f>
        <v>0.95652173913043481</v>
      </c>
      <c r="AJ32" s="245">
        <f>'PianificazionePMO(CFI-ACN)'!ACI8</f>
        <v>0</v>
      </c>
      <c r="AK32" s="245">
        <f>HLOOKUP($T$5,'PianificazionePMO(CFI-ACN)'!$ACL$4:$AGK$40,ROW(A32)-27,0)</f>
        <v>23</v>
      </c>
      <c r="AL32" s="244">
        <f t="shared" ref="AL32:AL59" si="8">IFERROR(AK32/AJ32,0)</f>
        <v>0</v>
      </c>
      <c r="AM32" s="245">
        <f>HLOOKUP($T$5,'PianificazionePMO(CFI-ACN)'!$M$4:$DL$40,ROW(A32)-27,0)</f>
        <v>22</v>
      </c>
      <c r="AN32" s="244">
        <f t="shared" ref="AN32:AN59" si="9">IFERROR(AM32/W32,0)</f>
        <v>0.95652173913043481</v>
      </c>
      <c r="AO32" s="245">
        <f>IFERROR(AK32-HLOOKUP($T$5-1,'PianificazionePMO(CFI-ACN)'!$ACL$4:$AGK$40,ROW(A32)-27,0),0)</f>
        <v>0</v>
      </c>
      <c r="AP32" s="244">
        <f t="shared" ref="AP32:AP58" si="10">IFERROR(AO32/W32,0)</f>
        <v>0</v>
      </c>
      <c r="AQ32" s="245">
        <f>IFERROR(AM32-HLOOKUP($T$5-1,'PianificazionePMO(CFI-ACN)'!$M$4:$DL$40,ROW(A32)-27,0),0)</f>
        <v>0</v>
      </c>
      <c r="AR32" s="244">
        <f t="shared" ref="AR32:AR58" si="11">IFERROR(AQ32/Y32,0)</f>
        <v>0</v>
      </c>
      <c r="AS32" s="245">
        <f>(AD32+AE32)-IFERROR(HLOOKUP($T$5-1,'PianificazionePMO(CFI-ACN)'!$PY$7:$NKW$40,ROW(A32)-25,0),0)-IFERROR(HLOOKUP($T$5-1,'PianificazionePMO(CFI-ACN)'!$UB$7:$ACD$40,ROW(A32)-27,0),0)</f>
        <v>21</v>
      </c>
      <c r="AT32" s="244">
        <f t="shared" ref="AT32:AT58" si="12">IFERROR(AS32/Y32,0)</f>
        <v>0.95454545454545459</v>
      </c>
      <c r="AU32" s="220"/>
      <c r="AV32" s="481">
        <f t="shared" ref="AV32:AV60" si="13">(AD32+AE32+X32)-AK32</f>
        <v>-1</v>
      </c>
      <c r="AW32" s="481">
        <f t="shared" ref="AW32:AW59" si="14">(AE32+AD32+X32)-AM32</f>
        <v>0</v>
      </c>
    </row>
    <row r="33" spans="2:49" s="247" customFormat="1">
      <c r="B33" s="238" t="str">
        <f>'Sintesi Quantitativa (Overall)'!B35</f>
        <v>P59-Deploy &amp; Change CRMT</v>
      </c>
      <c r="C33" s="238" t="str">
        <f>'Sintesi Qualitativa'!C17</f>
        <v>AO004511_YYY104</v>
      </c>
      <c r="D33" s="238"/>
      <c r="E33" s="238"/>
      <c r="F33" s="238"/>
      <c r="G33" s="238"/>
      <c r="H33" s="238"/>
      <c r="I33" s="238"/>
      <c r="J33" s="238"/>
      <c r="K33" s="238"/>
      <c r="L33" s="238"/>
      <c r="M33" s="238"/>
      <c r="N33" s="239" t="str">
        <f>'Sintesi Quantitativa (Overall)'!D35</f>
        <v>Prima_Attivazione_combinata</v>
      </c>
      <c r="O33" s="240">
        <f>'Sintesi Quantitativa (Overall)'!E35</f>
        <v>1</v>
      </c>
      <c r="P33" s="241">
        <f>IFERROR(VLOOKUP(C33,'Lista PMO'!$B:$AN,27,0),0)</f>
        <v>0</v>
      </c>
      <c r="Q33" s="242">
        <v>0</v>
      </c>
      <c r="R33" s="242">
        <v>0</v>
      </c>
      <c r="S33" s="241">
        <f t="shared" si="0"/>
        <v>-5</v>
      </c>
      <c r="T33" s="242"/>
      <c r="U33" s="241">
        <f>IFERROR(VLOOKUP(C33,'Lista PMO'!$B:$AN,3,0),0)</f>
        <v>5</v>
      </c>
      <c r="V33" s="242"/>
      <c r="W33" s="241">
        <f t="shared" si="1"/>
        <v>0</v>
      </c>
      <c r="X33" s="243">
        <f>IFERROR(VLOOKUP(C33,'Lista PMO'!$B:$AN,20,0),0)</f>
        <v>0</v>
      </c>
      <c r="Y33" s="241">
        <f t="shared" si="2"/>
        <v>0</v>
      </c>
      <c r="Z33" s="243">
        <f t="shared" si="3"/>
        <v>0</v>
      </c>
      <c r="AA33" s="243">
        <f>IFERROR(VLOOKUP(C33,'Lista PMO'!$B:$AN,21,0),0)</f>
        <v>0</v>
      </c>
      <c r="AB33" s="243">
        <f>IFERROR(VLOOKUP(C33,'Lista PMO'!$B:$AN,22,0),0)</f>
        <v>0</v>
      </c>
      <c r="AC33" s="243">
        <f>IFERROR(VLOOKUP(C33,'Lista PMO'!$B:$AN,23,0),0)</f>
        <v>0</v>
      </c>
      <c r="AD33" s="243">
        <f>IFERROR(VLOOKUP(C33,'Lista PMO'!$B:$AN,24,0),0)</f>
        <v>0</v>
      </c>
      <c r="AE33" s="243">
        <f>IFERROR(VLOOKUP(C33,'Lista PMO'!$B:$AN,25,0),0)</f>
        <v>0</v>
      </c>
      <c r="AF33" s="244">
        <f t="shared" si="4"/>
        <v>0</v>
      </c>
      <c r="AG33" s="244">
        <f t="shared" si="5"/>
        <v>0</v>
      </c>
      <c r="AH33" s="243">
        <f t="shared" si="6"/>
        <v>0</v>
      </c>
      <c r="AI33" s="244">
        <f t="shared" si="7"/>
        <v>0</v>
      </c>
      <c r="AJ33" s="245">
        <f>'PianificazionePMO(CFI-ACN)'!ACI9</f>
        <v>0</v>
      </c>
      <c r="AK33" s="245">
        <f>HLOOKUP($T$5,'PianificazionePMO(CFI-ACN)'!$ACL$4:$AGK$40,ROW(A33)-27,0)</f>
        <v>0</v>
      </c>
      <c r="AL33" s="244">
        <f t="shared" si="8"/>
        <v>0</v>
      </c>
      <c r="AM33" s="245">
        <f>HLOOKUP($T$5,'PianificazionePMO(CFI-ACN)'!$M$4:$DL$40,ROW(A33)-27,0)</f>
        <v>0</v>
      </c>
      <c r="AN33" s="244">
        <f t="shared" si="9"/>
        <v>0</v>
      </c>
      <c r="AO33" s="245">
        <f>IFERROR(AK33-HLOOKUP($T$5-1,'PianificazionePMO(CFI-ACN)'!$ACL$4:$AGK$40,ROW(A33)-27,0),0)</f>
        <v>0</v>
      </c>
      <c r="AP33" s="244">
        <f t="shared" si="10"/>
        <v>0</v>
      </c>
      <c r="AQ33" s="245">
        <f>IFERROR(AM33-HLOOKUP($T$5-1,'PianificazionePMO(CFI-ACN)'!$M$4:$DL$40,ROW(A33)-27,0),0)</f>
        <v>0</v>
      </c>
      <c r="AR33" s="244">
        <f t="shared" si="11"/>
        <v>0</v>
      </c>
      <c r="AS33" s="245">
        <f>(AD33+AE33)-IFERROR(HLOOKUP($T$5-1,'PianificazionePMO(CFI-ACN)'!$PY$7:$NKW$40,ROW(A33)-25,0),0)-IFERROR(HLOOKUP($T$5-1,'PianificazionePMO(CFI-ACN)'!$UB$7:$ACD$40,ROW(A33)-27,0),0)</f>
        <v>0</v>
      </c>
      <c r="AT33" s="244">
        <f t="shared" si="12"/>
        <v>0</v>
      </c>
      <c r="AU33" s="220"/>
      <c r="AV33" s="481">
        <f t="shared" si="13"/>
        <v>0</v>
      </c>
      <c r="AW33" s="481">
        <f t="shared" si="14"/>
        <v>0</v>
      </c>
    </row>
    <row r="34" spans="2:49" s="247" customFormat="1">
      <c r="B34" s="238" t="str">
        <f>'Sintesi Quantitativa (Overall)'!B36</f>
        <v>P59-Deploy &amp; Change CRMT</v>
      </c>
      <c r="C34" s="238" t="str">
        <f>'Sintesi Qualitativa'!C18</f>
        <v>AO004511_YYY109</v>
      </c>
      <c r="D34" s="238"/>
      <c r="E34" s="238"/>
      <c r="F34" s="238"/>
      <c r="G34" s="238"/>
      <c r="H34" s="238"/>
      <c r="I34" s="238"/>
      <c r="J34" s="238"/>
      <c r="K34" s="238"/>
      <c r="L34" s="238"/>
      <c r="M34" s="238"/>
      <c r="N34" s="239" t="str">
        <f>'Sintesi Quantitativa (Overall)'!D36</f>
        <v>Ricontrattualizzazione</v>
      </c>
      <c r="O34" s="240">
        <f>'Sintesi Quantitativa (Overall)'!E36</f>
        <v>1</v>
      </c>
      <c r="P34" s="241">
        <f>IFERROR(VLOOKUP(C34,'Lista PMO'!$B:$AN,27,0),0)</f>
        <v>0</v>
      </c>
      <c r="Q34" s="242">
        <v>0</v>
      </c>
      <c r="R34" s="242">
        <v>0</v>
      </c>
      <c r="S34" s="241">
        <f t="shared" si="0"/>
        <v>-23</v>
      </c>
      <c r="T34" s="242"/>
      <c r="U34" s="241">
        <f>IFERROR(VLOOKUP(C34,'Lista PMO'!$B:$AN,3,0),0)</f>
        <v>23</v>
      </c>
      <c r="V34" s="242"/>
      <c r="W34" s="241">
        <f t="shared" si="1"/>
        <v>0</v>
      </c>
      <c r="X34" s="243">
        <f>IFERROR(VLOOKUP(C34,'Lista PMO'!$B:$AN,20,0),0)</f>
        <v>0</v>
      </c>
      <c r="Y34" s="241">
        <f t="shared" si="2"/>
        <v>0</v>
      </c>
      <c r="Z34" s="243">
        <f t="shared" si="3"/>
        <v>0</v>
      </c>
      <c r="AA34" s="243">
        <f>IFERROR(VLOOKUP(C34,'Lista PMO'!$B:$AN,21,0),0)</f>
        <v>0</v>
      </c>
      <c r="AB34" s="243">
        <f>IFERROR(VLOOKUP(C34,'Lista PMO'!$B:$AN,22,0),0)</f>
        <v>0</v>
      </c>
      <c r="AC34" s="243">
        <f>IFERROR(VLOOKUP(C34,'Lista PMO'!$B:$AN,23,0),0)</f>
        <v>0</v>
      </c>
      <c r="AD34" s="243">
        <f>IFERROR(VLOOKUP(C34,'Lista PMO'!$B:$AN,24,0),0)</f>
        <v>0</v>
      </c>
      <c r="AE34" s="243">
        <f>IFERROR(VLOOKUP(C34,'Lista PMO'!$B:$AN,25,0),0)</f>
        <v>0</v>
      </c>
      <c r="AF34" s="244">
        <f t="shared" si="4"/>
        <v>0</v>
      </c>
      <c r="AG34" s="244">
        <f t="shared" si="5"/>
        <v>0</v>
      </c>
      <c r="AH34" s="243">
        <f t="shared" si="6"/>
        <v>0</v>
      </c>
      <c r="AI34" s="244">
        <f t="shared" si="7"/>
        <v>0</v>
      </c>
      <c r="AJ34" s="245">
        <f>'PianificazionePMO(CFI-ACN)'!ACI10</f>
        <v>0</v>
      </c>
      <c r="AK34" s="245">
        <f>HLOOKUP($T$5,'PianificazionePMO(CFI-ACN)'!$ACL$4:$AGK$40,ROW(A34)-27,0)</f>
        <v>0</v>
      </c>
      <c r="AL34" s="244">
        <f t="shared" si="8"/>
        <v>0</v>
      </c>
      <c r="AM34" s="245">
        <f>HLOOKUP($T$5,'PianificazionePMO(CFI-ACN)'!$M$4:$DL$40,ROW(A34)-27,0)</f>
        <v>0</v>
      </c>
      <c r="AN34" s="244">
        <f t="shared" si="9"/>
        <v>0</v>
      </c>
      <c r="AO34" s="245">
        <f>IFERROR(AK34-HLOOKUP($T$5-1,'PianificazionePMO(CFI-ACN)'!$ACL$4:$AGK$40,ROW(A34)-27,0),0)</f>
        <v>0</v>
      </c>
      <c r="AP34" s="244">
        <f t="shared" si="10"/>
        <v>0</v>
      </c>
      <c r="AQ34" s="245">
        <f>IFERROR(AM34-HLOOKUP($T$5-1,'PianificazionePMO(CFI-ACN)'!$M$4:$DL$40,ROW(A34)-27,0),0)</f>
        <v>0</v>
      </c>
      <c r="AR34" s="244">
        <f t="shared" si="11"/>
        <v>0</v>
      </c>
      <c r="AS34" s="245">
        <f>(AD34+AE34)-IFERROR(HLOOKUP($T$5-1,'PianificazionePMO(CFI-ACN)'!$PY$7:$NKW$40,ROW(A34)-25,0),0)-IFERROR(HLOOKUP($T$5-1,'PianificazionePMO(CFI-ACN)'!$UB$7:$ACD$40,ROW(A34)-27,0),0)</f>
        <v>0</v>
      </c>
      <c r="AT34" s="244">
        <f t="shared" si="12"/>
        <v>0</v>
      </c>
      <c r="AU34" s="220"/>
      <c r="AV34" s="481">
        <f t="shared" si="13"/>
        <v>0</v>
      </c>
      <c r="AW34" s="481">
        <f t="shared" si="14"/>
        <v>0</v>
      </c>
    </row>
    <row r="35" spans="2:49" s="247" customFormat="1">
      <c r="B35" s="238" t="str">
        <f>'Sintesi Quantitativa (Overall)'!B37</f>
        <v>P59-Deploy &amp; Change CRMT</v>
      </c>
      <c r="C35" s="238" t="str">
        <f>'Sintesi Qualitativa'!C19</f>
        <v>AO004511_YYY121</v>
      </c>
      <c r="D35" s="238"/>
      <c r="E35" s="238"/>
      <c r="F35" s="238"/>
      <c r="G35" s="238"/>
      <c r="H35" s="238"/>
      <c r="I35" s="238"/>
      <c r="J35" s="238"/>
      <c r="K35" s="238"/>
      <c r="L35" s="238"/>
      <c r="M35" s="238"/>
      <c r="N35" s="239" t="str">
        <f>'Sintesi Quantitativa (Overall)'!D37</f>
        <v>Agent_Desktop</v>
      </c>
      <c r="O35" s="240">
        <f>'Sintesi Quantitativa (Overall)'!E37</f>
        <v>1</v>
      </c>
      <c r="P35" s="241">
        <f>IFERROR(VLOOKUP(C35,'Lista PMO'!$B:$AN,27,0),0)</f>
        <v>11</v>
      </c>
      <c r="Q35" s="242">
        <v>0</v>
      </c>
      <c r="R35" s="242">
        <v>0</v>
      </c>
      <c r="S35" s="241">
        <f t="shared" si="0"/>
        <v>0</v>
      </c>
      <c r="T35" s="242"/>
      <c r="U35" s="241">
        <f>IFERROR(VLOOKUP(C35,'Lista PMO'!$B:$AN,3,0),0)</f>
        <v>11</v>
      </c>
      <c r="V35" s="242"/>
      <c r="W35" s="241">
        <f t="shared" si="1"/>
        <v>11</v>
      </c>
      <c r="X35" s="243">
        <f>IFERROR(VLOOKUP(C35,'Lista PMO'!$B:$AN,20,0),0)</f>
        <v>0</v>
      </c>
      <c r="Y35" s="241">
        <f t="shared" si="2"/>
        <v>11</v>
      </c>
      <c r="Z35" s="243">
        <f t="shared" si="3"/>
        <v>11</v>
      </c>
      <c r="AA35" s="243">
        <f>IFERROR(VLOOKUP(C35,'Lista PMO'!$B:$AN,21,0),0)</f>
        <v>0</v>
      </c>
      <c r="AB35" s="243">
        <f>IFERROR(VLOOKUP(C35,'Lista PMO'!$B:$AN,22,0),0)</f>
        <v>0</v>
      </c>
      <c r="AC35" s="243">
        <f>IFERROR(VLOOKUP(C35,'Lista PMO'!$B:$AN,23,0),0)</f>
        <v>0</v>
      </c>
      <c r="AD35" s="243">
        <f>IFERROR(VLOOKUP(C35,'Lista PMO'!$B:$AN,24,0),0)</f>
        <v>2</v>
      </c>
      <c r="AE35" s="243">
        <f>IFERROR(VLOOKUP(C35,'Lista PMO'!$B:$AN,25,0),0)</f>
        <v>9</v>
      </c>
      <c r="AF35" s="244">
        <f t="shared" si="4"/>
        <v>1</v>
      </c>
      <c r="AG35" s="244">
        <f t="shared" si="5"/>
        <v>1</v>
      </c>
      <c r="AH35" s="243">
        <f t="shared" si="6"/>
        <v>0</v>
      </c>
      <c r="AI35" s="244">
        <f t="shared" si="7"/>
        <v>1</v>
      </c>
      <c r="AJ35" s="245">
        <f>'PianificazionePMO(CFI-ACN)'!ACI11</f>
        <v>0</v>
      </c>
      <c r="AK35" s="245">
        <f>HLOOKUP($T$5,'PianificazionePMO(CFI-ACN)'!$ACL$4:$AGK$40,ROW(A35)-27,0)</f>
        <v>11</v>
      </c>
      <c r="AL35" s="244">
        <f t="shared" si="8"/>
        <v>0</v>
      </c>
      <c r="AM35" s="245">
        <f>HLOOKUP($T$5,'PianificazionePMO(CFI-ACN)'!$M$4:$DL$40,ROW(A35)-27,0)</f>
        <v>11</v>
      </c>
      <c r="AN35" s="244">
        <f t="shared" si="9"/>
        <v>1</v>
      </c>
      <c r="AO35" s="245">
        <f>IFERROR(AK35-HLOOKUP($T$5-1,'PianificazionePMO(CFI-ACN)'!$ACL$4:$AGK$40,ROW(A35)-27,0),0)</f>
        <v>0</v>
      </c>
      <c r="AP35" s="244">
        <f t="shared" si="10"/>
        <v>0</v>
      </c>
      <c r="AQ35" s="245">
        <f>IFERROR(AM35-HLOOKUP($T$5-1,'PianificazionePMO(CFI-ACN)'!$M$4:$DL$40,ROW(A35)-27,0),0)</f>
        <v>0</v>
      </c>
      <c r="AR35" s="244">
        <f t="shared" si="11"/>
        <v>0</v>
      </c>
      <c r="AS35" s="245">
        <f>(AD35+AE35)-IFERROR(HLOOKUP($T$5-1,'PianificazionePMO(CFI-ACN)'!$PY$7:$NKW$40,ROW(A35)-25,0),0)-IFERROR(HLOOKUP($T$5-1,'PianificazionePMO(CFI-ACN)'!$UB$7:$ACD$40,ROW(A35)-27,0),0)</f>
        <v>11</v>
      </c>
      <c r="AT35" s="244">
        <f t="shared" si="12"/>
        <v>1</v>
      </c>
      <c r="AU35" s="220"/>
      <c r="AV35" s="481">
        <f t="shared" si="13"/>
        <v>0</v>
      </c>
      <c r="AW35" s="481">
        <f t="shared" si="14"/>
        <v>0</v>
      </c>
    </row>
    <row r="36" spans="2:49" s="247" customFormat="1">
      <c r="B36" s="238" t="str">
        <f>'Sintesi Quantitativa (Overall)'!B38</f>
        <v>P59-Deploy &amp; Change CRMT</v>
      </c>
      <c r="C36" s="238" t="str">
        <f>'Sintesi Qualitativa'!C20</f>
        <v>AO004511_YYY127</v>
      </c>
      <c r="D36" s="238"/>
      <c r="E36" s="238"/>
      <c r="F36" s="238"/>
      <c r="G36" s="238"/>
      <c r="H36" s="238"/>
      <c r="I36" s="238"/>
      <c r="J36" s="238"/>
      <c r="K36" s="238"/>
      <c r="L36" s="238"/>
      <c r="M36" s="238"/>
      <c r="N36" s="239" t="str">
        <f>'Sintesi Quantitativa (Overall)'!D38</f>
        <v>Gestione Consensi e Acquisizione Prospect</v>
      </c>
      <c r="O36" s="240">
        <f>'Sintesi Quantitativa (Overall)'!E38</f>
        <v>1</v>
      </c>
      <c r="P36" s="241">
        <f>IFERROR(VLOOKUP(C36,'Lista PMO'!$B:$AN,27,0),0)</f>
        <v>2</v>
      </c>
      <c r="Q36" s="242">
        <v>0</v>
      </c>
      <c r="R36" s="242">
        <v>0</v>
      </c>
      <c r="S36" s="241">
        <f t="shared" si="0"/>
        <v>-1</v>
      </c>
      <c r="T36" s="242"/>
      <c r="U36" s="241">
        <f>IFERROR(VLOOKUP(C36,'Lista PMO'!$B:$AN,3,0),0)</f>
        <v>3</v>
      </c>
      <c r="V36" s="242"/>
      <c r="W36" s="241">
        <f t="shared" si="1"/>
        <v>2</v>
      </c>
      <c r="X36" s="243">
        <f>IFERROR(VLOOKUP(C36,'Lista PMO'!$B:$AN,20,0),0)</f>
        <v>0</v>
      </c>
      <c r="Y36" s="241">
        <f t="shared" si="2"/>
        <v>2</v>
      </c>
      <c r="Z36" s="243">
        <f t="shared" si="3"/>
        <v>2</v>
      </c>
      <c r="AA36" s="243">
        <f>IFERROR(VLOOKUP(C36,'Lista PMO'!$B:$AN,21,0),0)</f>
        <v>0</v>
      </c>
      <c r="AB36" s="243">
        <f>IFERROR(VLOOKUP(C36,'Lista PMO'!$B:$AN,22,0),0)</f>
        <v>0</v>
      </c>
      <c r="AC36" s="243">
        <f>IFERROR(VLOOKUP(C36,'Lista PMO'!$B:$AN,23,0),0)</f>
        <v>0</v>
      </c>
      <c r="AD36" s="243">
        <f>IFERROR(VLOOKUP(C36,'Lista PMO'!$B:$AN,24,0),0)</f>
        <v>1</v>
      </c>
      <c r="AE36" s="243">
        <f>IFERROR(VLOOKUP(C36,'Lista PMO'!$B:$AN,25,0),0)</f>
        <v>1</v>
      </c>
      <c r="AF36" s="244">
        <f t="shared" si="4"/>
        <v>1</v>
      </c>
      <c r="AG36" s="244">
        <f t="shared" si="5"/>
        <v>1</v>
      </c>
      <c r="AH36" s="243">
        <f t="shared" si="6"/>
        <v>0</v>
      </c>
      <c r="AI36" s="244">
        <f t="shared" si="7"/>
        <v>1</v>
      </c>
      <c r="AJ36" s="245">
        <f>'PianificazionePMO(CFI-ACN)'!ACI12</f>
        <v>0</v>
      </c>
      <c r="AK36" s="245">
        <f>HLOOKUP($T$5,'PianificazionePMO(CFI-ACN)'!$ACL$4:$AGK$40,ROW(A36)-27,0)</f>
        <v>2</v>
      </c>
      <c r="AL36" s="244">
        <f t="shared" si="8"/>
        <v>0</v>
      </c>
      <c r="AM36" s="245">
        <f>HLOOKUP($T$5,'PianificazionePMO(CFI-ACN)'!$M$4:$DL$40,ROW(A36)-27,0)</f>
        <v>2</v>
      </c>
      <c r="AN36" s="244">
        <f t="shared" si="9"/>
        <v>1</v>
      </c>
      <c r="AO36" s="245">
        <f>IFERROR(AK36-HLOOKUP($T$5-1,'PianificazionePMO(CFI-ACN)'!$ACL$4:$AGK$40,ROW(A36)-27,0),0)</f>
        <v>0</v>
      </c>
      <c r="AP36" s="244">
        <f t="shared" si="10"/>
        <v>0</v>
      </c>
      <c r="AQ36" s="245">
        <f>IFERROR(AM36-HLOOKUP($T$5-1,'PianificazionePMO(CFI-ACN)'!$M$4:$DL$40,ROW(A36)-27,0),0)</f>
        <v>0</v>
      </c>
      <c r="AR36" s="244">
        <f t="shared" si="11"/>
        <v>0</v>
      </c>
      <c r="AS36" s="245">
        <f>(AD36+AE36)-IFERROR(HLOOKUP($T$5-1,'PianificazionePMO(CFI-ACN)'!$PY$7:$NKW$40,ROW(A36)-25,0),0)-IFERROR(HLOOKUP($T$5-1,'PianificazionePMO(CFI-ACN)'!$UB$7:$ACD$40,ROW(A36)-27,0),0)</f>
        <v>2</v>
      </c>
      <c r="AT36" s="244">
        <f t="shared" si="12"/>
        <v>1</v>
      </c>
      <c r="AU36" s="220"/>
      <c r="AV36" s="481">
        <f t="shared" si="13"/>
        <v>0</v>
      </c>
      <c r="AW36" s="481">
        <f t="shared" si="14"/>
        <v>0</v>
      </c>
    </row>
    <row r="37" spans="2:49" s="247" customFormat="1" ht="14.25" customHeight="1">
      <c r="B37" s="238" t="str">
        <f>'Sintesi Quantitativa (Overall)'!B39</f>
        <v>P59-Deploy &amp; Change CRMT</v>
      </c>
      <c r="C37" s="238" t="str">
        <f>'Sintesi Qualitativa'!C21</f>
        <v>AO004511_YYY39</v>
      </c>
      <c r="D37" s="238"/>
      <c r="E37" s="238"/>
      <c r="F37" s="238"/>
      <c r="G37" s="238"/>
      <c r="H37" s="238"/>
      <c r="I37" s="238"/>
      <c r="J37" s="238"/>
      <c r="K37" s="238"/>
      <c r="L37" s="238"/>
      <c r="M37" s="238"/>
      <c r="N37" s="239" t="str">
        <f>'Sintesi Quantitativa (Overall)'!D39</f>
        <v>BOLLETTA_2.0</v>
      </c>
      <c r="O37" s="240">
        <f>'Sintesi Quantitativa (Overall)'!E39</f>
        <v>1</v>
      </c>
      <c r="P37" s="241">
        <f>IFERROR(VLOOKUP(C37,'Lista PMO'!$B:$AN,27,0),0)</f>
        <v>0</v>
      </c>
      <c r="Q37" s="242">
        <v>0</v>
      </c>
      <c r="R37" s="242">
        <v>0</v>
      </c>
      <c r="S37" s="241">
        <f t="shared" si="0"/>
        <v>-10</v>
      </c>
      <c r="T37" s="242"/>
      <c r="U37" s="241">
        <f>IFERROR(VLOOKUP(C37,'Lista PMO'!$B:$AN,3,0),0)</f>
        <v>10</v>
      </c>
      <c r="V37" s="242"/>
      <c r="W37" s="241">
        <f t="shared" si="1"/>
        <v>0</v>
      </c>
      <c r="X37" s="243">
        <f>IFERROR(VLOOKUP(C37,'Lista PMO'!$B:$AN,20,0),0)</f>
        <v>0</v>
      </c>
      <c r="Y37" s="241">
        <f t="shared" si="2"/>
        <v>0</v>
      </c>
      <c r="Z37" s="243">
        <f t="shared" si="3"/>
        <v>0</v>
      </c>
      <c r="AA37" s="243">
        <f>IFERROR(VLOOKUP(C37,'Lista PMO'!$B:$AN,21,0),0)</f>
        <v>0</v>
      </c>
      <c r="AB37" s="243">
        <f>IFERROR(VLOOKUP(C37,'Lista PMO'!$B:$AN,22,0),0)</f>
        <v>0</v>
      </c>
      <c r="AC37" s="243">
        <f>IFERROR(VLOOKUP(C37,'Lista PMO'!$B:$AN,23,0),0)</f>
        <v>0</v>
      </c>
      <c r="AD37" s="243">
        <f>IFERROR(VLOOKUP(C37,'Lista PMO'!$B:$AN,24,0),0)</f>
        <v>0</v>
      </c>
      <c r="AE37" s="243">
        <f>IFERROR(VLOOKUP(C37,'Lista PMO'!$B:$AN,25,0),0)</f>
        <v>0</v>
      </c>
      <c r="AF37" s="244">
        <f t="shared" si="4"/>
        <v>0</v>
      </c>
      <c r="AG37" s="244">
        <f t="shared" si="5"/>
        <v>0</v>
      </c>
      <c r="AH37" s="243">
        <f t="shared" si="6"/>
        <v>0</v>
      </c>
      <c r="AI37" s="244">
        <f t="shared" si="7"/>
        <v>0</v>
      </c>
      <c r="AJ37" s="245">
        <f>'PianificazionePMO(CFI-ACN)'!ACI13</f>
        <v>0</v>
      </c>
      <c r="AK37" s="245">
        <f>HLOOKUP($T$5,'PianificazionePMO(CFI-ACN)'!$ACL$4:$AGK$40,ROW(A37)-27,0)</f>
        <v>0</v>
      </c>
      <c r="AL37" s="244">
        <f t="shared" si="8"/>
        <v>0</v>
      </c>
      <c r="AM37" s="245">
        <f>HLOOKUP($T$5,'PianificazionePMO(CFI-ACN)'!$M$4:$DL$40,ROW(A37)-27,0)</f>
        <v>0</v>
      </c>
      <c r="AN37" s="244">
        <f t="shared" si="9"/>
        <v>0</v>
      </c>
      <c r="AO37" s="245">
        <f>IFERROR(AK37-HLOOKUP($T$5-1,'PianificazionePMO(CFI-ACN)'!$ACL$4:$AGK$40,ROW(A37)-27,0),0)</f>
        <v>0</v>
      </c>
      <c r="AP37" s="244">
        <f t="shared" si="10"/>
        <v>0</v>
      </c>
      <c r="AQ37" s="245">
        <f>IFERROR(AM37-HLOOKUP($T$5-1,'PianificazionePMO(CFI-ACN)'!$M$4:$DL$40,ROW(A37)-27,0),0)</f>
        <v>0</v>
      </c>
      <c r="AR37" s="244">
        <f t="shared" si="11"/>
        <v>0</v>
      </c>
      <c r="AS37" s="245">
        <f>(AD37+AE37)-IFERROR(HLOOKUP($T$5-1,'PianificazionePMO(CFI-ACN)'!$PY$7:$NKW$40,ROW(A37)-25,0),0)-IFERROR(HLOOKUP($T$5-1,'PianificazionePMO(CFI-ACN)'!$UB$7:$ACD$40,ROW(A37)-27,0),0)</f>
        <v>0</v>
      </c>
      <c r="AT37" s="244">
        <f t="shared" si="12"/>
        <v>0</v>
      </c>
      <c r="AU37" s="220"/>
      <c r="AV37" s="515">
        <f t="shared" si="13"/>
        <v>0</v>
      </c>
      <c r="AW37" s="515">
        <f t="shared" si="14"/>
        <v>0</v>
      </c>
    </row>
    <row r="38" spans="2:49" s="247" customFormat="1">
      <c r="B38" s="238" t="str">
        <f>'Sintesi Quantitativa (Overall)'!B40</f>
        <v>P59-Deploy &amp; Change CRMT</v>
      </c>
      <c r="C38" s="238" t="str">
        <f>'Sintesi Qualitativa'!C22</f>
        <v>AO004511_YYY40</v>
      </c>
      <c r="D38" s="238"/>
      <c r="E38" s="238"/>
      <c r="F38" s="238"/>
      <c r="G38" s="238"/>
      <c r="H38" s="238"/>
      <c r="I38" s="238"/>
      <c r="J38" s="238"/>
      <c r="K38" s="238"/>
      <c r="L38" s="238"/>
      <c r="M38" s="238"/>
      <c r="N38" s="239" t="str">
        <f>'Sintesi Quantitativa (Overall)'!D40</f>
        <v>DIMOSTRATO_PAGAMENTO</v>
      </c>
      <c r="O38" s="240">
        <f>'Sintesi Quantitativa (Overall)'!E40</f>
        <v>1</v>
      </c>
      <c r="P38" s="241">
        <f>IFERROR(VLOOKUP(C38,'Lista PMO'!$B:$AN,27,0),0)</f>
        <v>0</v>
      </c>
      <c r="Q38" s="242">
        <v>0</v>
      </c>
      <c r="R38" s="242">
        <v>0</v>
      </c>
      <c r="S38" s="241">
        <f t="shared" si="0"/>
        <v>-9</v>
      </c>
      <c r="T38" s="242"/>
      <c r="U38" s="241">
        <f>IFERROR(VLOOKUP(C38,'Lista PMO'!$B:$AN,3,0),0)</f>
        <v>9</v>
      </c>
      <c r="V38" s="242"/>
      <c r="W38" s="241">
        <f t="shared" si="1"/>
        <v>0</v>
      </c>
      <c r="X38" s="243">
        <f>IFERROR(VLOOKUP(C38,'Lista PMO'!$B:$AN,20,0),0)</f>
        <v>0</v>
      </c>
      <c r="Y38" s="241">
        <f t="shared" si="2"/>
        <v>0</v>
      </c>
      <c r="Z38" s="243">
        <f t="shared" si="3"/>
        <v>0</v>
      </c>
      <c r="AA38" s="243">
        <f>IFERROR(VLOOKUP(C38,'Lista PMO'!$B:$AN,21,0),0)</f>
        <v>0</v>
      </c>
      <c r="AB38" s="243">
        <f>IFERROR(VLOOKUP(C38,'Lista PMO'!$B:$AN,22,0),0)</f>
        <v>0</v>
      </c>
      <c r="AC38" s="243">
        <f>IFERROR(VLOOKUP(C38,'Lista PMO'!$B:$AN,23,0),0)</f>
        <v>0</v>
      </c>
      <c r="AD38" s="243">
        <f>IFERROR(VLOOKUP(C38,'Lista PMO'!$B:$AN,24,0),0)</f>
        <v>0</v>
      </c>
      <c r="AE38" s="243">
        <f>IFERROR(VLOOKUP(C38,'Lista PMO'!$B:$AN,25,0),0)</f>
        <v>0</v>
      </c>
      <c r="AF38" s="244">
        <f>IFERROR(Z38/Y38,0)</f>
        <v>0</v>
      </c>
      <c r="AG38" s="244">
        <f>IFERROR((AD38+AE38)/(Y38),0)</f>
        <v>0</v>
      </c>
      <c r="AH38" s="243">
        <f>IFERROR(Y38-AD38-AE38,0)</f>
        <v>0</v>
      </c>
      <c r="AI38" s="244">
        <f>IFERROR((AD38+AE38+X38)/(W38),0)</f>
        <v>0</v>
      </c>
      <c r="AJ38" s="245">
        <f>'PianificazionePMO(CFI-ACN)'!ACI14</f>
        <v>0</v>
      </c>
      <c r="AK38" s="245">
        <f>HLOOKUP($T$5,'PianificazionePMO(CFI-ACN)'!$ACL$4:$AGK$40,ROW(A38)-27,0)</f>
        <v>0</v>
      </c>
      <c r="AL38" s="244">
        <f t="shared" si="8"/>
        <v>0</v>
      </c>
      <c r="AM38" s="245">
        <f>HLOOKUP($T$5,'PianificazionePMO(CFI-ACN)'!$M$4:$DL$40,ROW(A38)-27,0)</f>
        <v>0</v>
      </c>
      <c r="AN38" s="244">
        <f t="shared" si="9"/>
        <v>0</v>
      </c>
      <c r="AO38" s="245">
        <f>IFERROR(AK38-HLOOKUP($T$5-1,'PianificazionePMO(CFI-ACN)'!$ACL$4:$AGK$40,ROW(A38)-27,0),0)</f>
        <v>0</v>
      </c>
      <c r="AP38" s="244">
        <f>IFERROR(AO38/W38,0)</f>
        <v>0</v>
      </c>
      <c r="AQ38" s="245">
        <f>IFERROR(AM38-HLOOKUP($T$5-1,'PianificazionePMO(CFI-ACN)'!$M$4:$DL$40,ROW(A38)-27,0),0)</f>
        <v>0</v>
      </c>
      <c r="AR38" s="244">
        <f>IFERROR(AQ38/Y38,0)</f>
        <v>0</v>
      </c>
      <c r="AS38" s="245">
        <f>(AD38+AE38)-IFERROR(HLOOKUP($T$5-1,'PianificazionePMO(CFI-ACN)'!$PY$7:$NKW$40,ROW(A38)-25,0),0)-IFERROR(HLOOKUP($T$5-1,'PianificazionePMO(CFI-ACN)'!$UB$7:$ACD$40,ROW(A38)-27,0),0)</f>
        <v>0</v>
      </c>
      <c r="AT38" s="244">
        <f>IFERROR(AS38/Y38,0)</f>
        <v>0</v>
      </c>
      <c r="AU38" s="220"/>
      <c r="AV38" s="515">
        <f t="shared" si="13"/>
        <v>0</v>
      </c>
      <c r="AW38" s="515">
        <f t="shared" si="14"/>
        <v>0</v>
      </c>
    </row>
    <row r="39" spans="2:49" s="247" customFormat="1">
      <c r="B39" s="238" t="str">
        <f>'Sintesi Quantitativa (Overall)'!B41</f>
        <v>P59-Deploy &amp; Change CRMT</v>
      </c>
      <c r="C39" s="238" t="str">
        <f>'Sintesi Qualitativa'!C23</f>
        <v>AO004511_YYY50</v>
      </c>
      <c r="D39" s="238"/>
      <c r="E39" s="238"/>
      <c r="F39" s="238"/>
      <c r="G39" s="238"/>
      <c r="H39" s="238"/>
      <c r="I39" s="238"/>
      <c r="J39" s="238"/>
      <c r="K39" s="238"/>
      <c r="L39" s="238"/>
      <c r="M39" s="238"/>
      <c r="N39" s="239" t="str">
        <f>'Sintesi Quantitativa (Overall)'!D41</f>
        <v>Gestione VAS</v>
      </c>
      <c r="O39" s="240">
        <f>'Sintesi Quantitativa (Overall)'!E41</f>
        <v>1</v>
      </c>
      <c r="P39" s="241">
        <f>IFERROR(VLOOKUP(C39,'Lista PMO'!$B:$AN,27,0),0)</f>
        <v>0</v>
      </c>
      <c r="Q39" s="242">
        <v>0</v>
      </c>
      <c r="R39" s="242">
        <v>0</v>
      </c>
      <c r="S39" s="241">
        <f t="shared" si="0"/>
        <v>-24</v>
      </c>
      <c r="T39" s="242"/>
      <c r="U39" s="241">
        <f>IFERROR(VLOOKUP(C39,'Lista PMO'!$B:$AN,3,0),0)</f>
        <v>24</v>
      </c>
      <c r="V39" s="242"/>
      <c r="W39" s="241">
        <f t="shared" si="1"/>
        <v>0</v>
      </c>
      <c r="X39" s="243">
        <f>IFERROR(VLOOKUP(C39,'Lista PMO'!$B:$AN,20,0),0)</f>
        <v>0</v>
      </c>
      <c r="Y39" s="241">
        <f t="shared" si="2"/>
        <v>0</v>
      </c>
      <c r="Z39" s="243">
        <f t="shared" si="3"/>
        <v>0</v>
      </c>
      <c r="AA39" s="243">
        <f>IFERROR(VLOOKUP(C39,'Lista PMO'!$B:$AN,21,0),0)</f>
        <v>0</v>
      </c>
      <c r="AB39" s="243">
        <f>IFERROR(VLOOKUP(C39,'Lista PMO'!$B:$AN,22,0),0)</f>
        <v>0</v>
      </c>
      <c r="AC39" s="243">
        <f>IFERROR(VLOOKUP(C39,'Lista PMO'!$B:$AN,23,0),0)</f>
        <v>0</v>
      </c>
      <c r="AD39" s="243">
        <f>IFERROR(VLOOKUP(C39,'Lista PMO'!$B:$AN,24,0),0)</f>
        <v>0</v>
      </c>
      <c r="AE39" s="243">
        <f>IFERROR(VLOOKUP(C39,'Lista PMO'!$B:$AN,25,0),0)</f>
        <v>0</v>
      </c>
      <c r="AF39" s="244">
        <f t="shared" si="4"/>
        <v>0</v>
      </c>
      <c r="AG39" s="244">
        <f t="shared" si="5"/>
        <v>0</v>
      </c>
      <c r="AH39" s="243">
        <f t="shared" si="6"/>
        <v>0</v>
      </c>
      <c r="AI39" s="244">
        <f t="shared" si="7"/>
        <v>0</v>
      </c>
      <c r="AJ39" s="245">
        <f>'PianificazionePMO(CFI-ACN)'!ACI15</f>
        <v>0</v>
      </c>
      <c r="AK39" s="245">
        <f>HLOOKUP($T$5,'PianificazionePMO(CFI-ACN)'!$ACL$4:$AGK$40,ROW(A39)-27,0)</f>
        <v>0</v>
      </c>
      <c r="AL39" s="244">
        <f t="shared" si="8"/>
        <v>0</v>
      </c>
      <c r="AM39" s="245">
        <f>HLOOKUP($T$5,'PianificazionePMO(CFI-ACN)'!$M$4:$DL$40,ROW(A39)-27,0)</f>
        <v>0</v>
      </c>
      <c r="AN39" s="244">
        <f t="shared" si="9"/>
        <v>0</v>
      </c>
      <c r="AO39" s="245">
        <f>IFERROR(AK39-HLOOKUP($T$5-1,'PianificazionePMO(CFI-ACN)'!$ACL$4:$AGK$40,ROW(A39)-27,0),0)</f>
        <v>0</v>
      </c>
      <c r="AP39" s="244">
        <f t="shared" si="10"/>
        <v>0</v>
      </c>
      <c r="AQ39" s="245">
        <f>IFERROR(AM39-HLOOKUP($T$5-1,'PianificazionePMO(CFI-ACN)'!$M$4:$DL$40,ROW(A39)-27,0),0)</f>
        <v>0</v>
      </c>
      <c r="AR39" s="244">
        <f t="shared" si="11"/>
        <v>0</v>
      </c>
      <c r="AS39" s="245">
        <f>(AD39+AE39)-IFERROR(HLOOKUP($T$5-1,'PianificazionePMO(CFI-ACN)'!$PY$7:$NKW$40,ROW(A39)-25,0),0)-IFERROR(HLOOKUP($T$5-1,'PianificazionePMO(CFI-ACN)'!$UB$7:$ACD$40,ROW(A39)-27,0),0)</f>
        <v>0</v>
      </c>
      <c r="AT39" s="244">
        <f t="shared" si="12"/>
        <v>0</v>
      </c>
      <c r="AU39" s="220"/>
      <c r="AV39" s="481">
        <f t="shared" si="13"/>
        <v>0</v>
      </c>
      <c r="AW39" s="481">
        <f t="shared" si="14"/>
        <v>0</v>
      </c>
    </row>
    <row r="40" spans="2:49" s="247" customFormat="1">
      <c r="B40" s="238" t="str">
        <f>'Sintesi Quantitativa (Overall)'!B42</f>
        <v>P59-Deploy &amp; Change CRMT</v>
      </c>
      <c r="C40" s="238" t="str">
        <f>'Sintesi Qualitativa'!C24</f>
        <v>AO004511_YYY64</v>
      </c>
      <c r="D40" s="238"/>
      <c r="E40" s="238"/>
      <c r="F40" s="238"/>
      <c r="G40" s="238"/>
      <c r="H40" s="238"/>
      <c r="I40" s="238"/>
      <c r="J40" s="238"/>
      <c r="K40" s="238"/>
      <c r="L40" s="238"/>
      <c r="M40" s="238"/>
      <c r="N40" s="239" t="str">
        <f>'Sintesi Quantitativa (Overall)'!D42</f>
        <v>Piano di Rientro</v>
      </c>
      <c r="O40" s="240">
        <f>'Sintesi Quantitativa (Overall)'!E42</f>
        <v>1</v>
      </c>
      <c r="P40" s="241">
        <f>IFERROR(VLOOKUP(C40,'Lista PMO'!$B:$AN,27,0),0)</f>
        <v>6</v>
      </c>
      <c r="Q40" s="242">
        <v>0</v>
      </c>
      <c r="R40" s="242">
        <v>0</v>
      </c>
      <c r="S40" s="241">
        <f t="shared" si="0"/>
        <v>-1</v>
      </c>
      <c r="T40" s="242"/>
      <c r="U40" s="241">
        <f>IFERROR(VLOOKUP(C40,'Lista PMO'!$B:$AN,3,0),0)</f>
        <v>7</v>
      </c>
      <c r="V40" s="242"/>
      <c r="W40" s="241">
        <f t="shared" si="1"/>
        <v>6</v>
      </c>
      <c r="X40" s="243">
        <f>IFERROR(VLOOKUP(C40,'Lista PMO'!$B:$AN,20,0),0)</f>
        <v>1</v>
      </c>
      <c r="Y40" s="241">
        <f t="shared" si="2"/>
        <v>5</v>
      </c>
      <c r="Z40" s="243">
        <f t="shared" si="3"/>
        <v>5</v>
      </c>
      <c r="AA40" s="243">
        <f>IFERROR(VLOOKUP(C40,'Lista PMO'!$B:$AN,21,0),0)</f>
        <v>0</v>
      </c>
      <c r="AB40" s="243">
        <f>IFERROR(VLOOKUP(C40,'Lista PMO'!$B:$AN,22,0),0)</f>
        <v>0</v>
      </c>
      <c r="AC40" s="243">
        <f>IFERROR(VLOOKUP(C40,'Lista PMO'!$B:$AN,23,0),0)</f>
        <v>0</v>
      </c>
      <c r="AD40" s="243">
        <f>IFERROR(VLOOKUP(C40,'Lista PMO'!$B:$AN,24,0),0)</f>
        <v>4</v>
      </c>
      <c r="AE40" s="243">
        <f>IFERROR(VLOOKUP(C40,'Lista PMO'!$B:$AN,25,0),0)</f>
        <v>1</v>
      </c>
      <c r="AF40" s="244">
        <f t="shared" si="4"/>
        <v>1</v>
      </c>
      <c r="AG40" s="244">
        <f t="shared" si="5"/>
        <v>1</v>
      </c>
      <c r="AH40" s="243">
        <f t="shared" si="6"/>
        <v>0</v>
      </c>
      <c r="AI40" s="244">
        <f t="shared" si="7"/>
        <v>1</v>
      </c>
      <c r="AJ40" s="245">
        <f>'PianificazionePMO(CFI-ACN)'!ACI16</f>
        <v>0</v>
      </c>
      <c r="AK40" s="245">
        <f>HLOOKUP($T$5,'PianificazionePMO(CFI-ACN)'!$ACL$4:$AGK$40,ROW(A40)-27,0)</f>
        <v>6</v>
      </c>
      <c r="AL40" s="244">
        <f t="shared" si="8"/>
        <v>0</v>
      </c>
      <c r="AM40" s="245">
        <f>HLOOKUP($T$5,'PianificazionePMO(CFI-ACN)'!$M$4:$DL$40,ROW(A40)-27,0)</f>
        <v>5</v>
      </c>
      <c r="AN40" s="244">
        <f t="shared" si="9"/>
        <v>0.83333333333333337</v>
      </c>
      <c r="AO40" s="245">
        <f>IFERROR(AK40-HLOOKUP($T$5-1,'PianificazionePMO(CFI-ACN)'!$ACL$4:$AGK$40,ROW(A40)-27,0),0)</f>
        <v>0</v>
      </c>
      <c r="AP40" s="244">
        <f t="shared" si="10"/>
        <v>0</v>
      </c>
      <c r="AQ40" s="245">
        <f>IFERROR(AM40-HLOOKUP($T$5-1,'PianificazionePMO(CFI-ACN)'!$M$4:$DL$40,ROW(A40)-27,0),0)</f>
        <v>0</v>
      </c>
      <c r="AR40" s="244">
        <f t="shared" si="11"/>
        <v>0</v>
      </c>
      <c r="AS40" s="245">
        <f>(AD40+AE40)-IFERROR(HLOOKUP($T$5-1,'PianificazionePMO(CFI-ACN)'!$PY$7:$NKW$40,ROW(A40)-25,0),0)-IFERROR(HLOOKUP($T$5-1,'PianificazionePMO(CFI-ACN)'!$UB$7:$ACD$40,ROW(A40)-27,0),0)</f>
        <v>5</v>
      </c>
      <c r="AT40" s="244">
        <f t="shared" si="12"/>
        <v>1</v>
      </c>
      <c r="AU40" s="220"/>
      <c r="AV40" s="481">
        <f t="shared" si="13"/>
        <v>0</v>
      </c>
      <c r="AW40" s="481">
        <f t="shared" si="14"/>
        <v>1</v>
      </c>
    </row>
    <row r="41" spans="2:49" s="247" customFormat="1">
      <c r="B41" s="238" t="str">
        <f>'Sintesi Quantitativa (Overall)'!B43</f>
        <v>P59-Deploy &amp; Change CRMT</v>
      </c>
      <c r="C41" s="238" t="str">
        <f>'Sintesi Qualitativa'!C25</f>
        <v>AO004511_YYY66</v>
      </c>
      <c r="D41" s="238"/>
      <c r="E41" s="238"/>
      <c r="F41" s="238"/>
      <c r="G41" s="238"/>
      <c r="H41" s="238"/>
      <c r="I41" s="238"/>
      <c r="J41" s="238"/>
      <c r="K41" s="238"/>
      <c r="L41" s="238"/>
      <c r="M41" s="238"/>
      <c r="N41" s="239" t="str">
        <f>'Sintesi Quantitativa (Overall)'!D43</f>
        <v>Copia_Documenti</v>
      </c>
      <c r="O41" s="240">
        <f>'Sintesi Quantitativa (Overall)'!E43</f>
        <v>1</v>
      </c>
      <c r="P41" s="241">
        <f>IFERROR(VLOOKUP(C41,'Lista PMO'!$B:$AN,27,0),0)</f>
        <v>0</v>
      </c>
      <c r="Q41" s="242">
        <v>0</v>
      </c>
      <c r="R41" s="242">
        <v>0</v>
      </c>
      <c r="S41" s="241">
        <f t="shared" si="0"/>
        <v>-12</v>
      </c>
      <c r="T41" s="242"/>
      <c r="U41" s="241">
        <f>IFERROR(VLOOKUP(C41,'Lista PMO'!$B:$AN,3,0),0)</f>
        <v>12</v>
      </c>
      <c r="V41" s="242"/>
      <c r="W41" s="241">
        <f t="shared" si="1"/>
        <v>0</v>
      </c>
      <c r="X41" s="243">
        <f>IFERROR(VLOOKUP(C41,'Lista PMO'!$B:$AN,20,0),0)</f>
        <v>0</v>
      </c>
      <c r="Y41" s="241">
        <f t="shared" si="2"/>
        <v>0</v>
      </c>
      <c r="Z41" s="243">
        <f t="shared" si="3"/>
        <v>0</v>
      </c>
      <c r="AA41" s="243">
        <f>IFERROR(VLOOKUP(C41,'Lista PMO'!$B:$AN,21,0),0)</f>
        <v>0</v>
      </c>
      <c r="AB41" s="243">
        <f>IFERROR(VLOOKUP(C41,'Lista PMO'!$B:$AN,22,0),0)</f>
        <v>0</v>
      </c>
      <c r="AC41" s="243">
        <f>IFERROR(VLOOKUP(C41,'Lista PMO'!$B:$AN,23,0),0)</f>
        <v>0</v>
      </c>
      <c r="AD41" s="243">
        <f>IFERROR(VLOOKUP(C41,'Lista PMO'!$B:$AN,24,0),0)</f>
        <v>0</v>
      </c>
      <c r="AE41" s="243">
        <f>IFERROR(VLOOKUP(C41,'Lista PMO'!$B:$AN,25,0),0)</f>
        <v>0</v>
      </c>
      <c r="AF41" s="244">
        <f t="shared" si="4"/>
        <v>0</v>
      </c>
      <c r="AG41" s="244">
        <f t="shared" si="5"/>
        <v>0</v>
      </c>
      <c r="AH41" s="243">
        <f t="shared" si="6"/>
        <v>0</v>
      </c>
      <c r="AI41" s="244">
        <f t="shared" si="7"/>
        <v>0</v>
      </c>
      <c r="AJ41" s="245">
        <f>'PianificazionePMO(CFI-ACN)'!ACI17</f>
        <v>0</v>
      </c>
      <c r="AK41" s="245">
        <f>HLOOKUP($T$5,'PianificazionePMO(CFI-ACN)'!$ACL$4:$AGK$40,ROW(A41)-27,0)</f>
        <v>0</v>
      </c>
      <c r="AL41" s="244">
        <f t="shared" si="8"/>
        <v>0</v>
      </c>
      <c r="AM41" s="245">
        <f>HLOOKUP($T$5,'PianificazionePMO(CFI-ACN)'!$M$4:$DL$40,ROW(A41)-27,0)</f>
        <v>0</v>
      </c>
      <c r="AN41" s="244">
        <f t="shared" si="9"/>
        <v>0</v>
      </c>
      <c r="AO41" s="245">
        <f>IFERROR(AK41-HLOOKUP($T$5-1,'PianificazionePMO(CFI-ACN)'!$ACL$4:$AGK$40,ROW(A41)-27,0),0)</f>
        <v>0</v>
      </c>
      <c r="AP41" s="244">
        <f t="shared" si="10"/>
        <v>0</v>
      </c>
      <c r="AQ41" s="245">
        <f>IFERROR(AM41-HLOOKUP($T$5-1,'PianificazionePMO(CFI-ACN)'!$M$4:$DL$40,ROW(A41)-27,0),0)</f>
        <v>0</v>
      </c>
      <c r="AR41" s="244">
        <f t="shared" si="11"/>
        <v>0</v>
      </c>
      <c r="AS41" s="245">
        <f>(AD41+AE41)-IFERROR(HLOOKUP($T$5-1,'PianificazionePMO(CFI-ACN)'!$PY$7:$NKW$40,ROW(A41)-25,0),0)-IFERROR(HLOOKUP($T$5-1,'PianificazionePMO(CFI-ACN)'!$UB$7:$ACD$40,ROW(A41)-27,0),0)</f>
        <v>0</v>
      </c>
      <c r="AT41" s="244">
        <f t="shared" si="12"/>
        <v>0</v>
      </c>
      <c r="AU41" s="220"/>
      <c r="AV41" s="481">
        <f t="shared" si="13"/>
        <v>0</v>
      </c>
      <c r="AW41" s="481">
        <f t="shared" si="14"/>
        <v>0</v>
      </c>
    </row>
    <row r="42" spans="2:49" s="247" customFormat="1">
      <c r="B42" s="238" t="str">
        <f>'Sintesi Quantitativa (Overall)'!B44</f>
        <v>P59-Deploy &amp; Change CRMT</v>
      </c>
      <c r="C42" s="238" t="str">
        <f>'Sintesi Qualitativa'!C26</f>
        <v>AO004511_YYY68</v>
      </c>
      <c r="D42" s="238"/>
      <c r="E42" s="238"/>
      <c r="F42" s="238"/>
      <c r="G42" s="238"/>
      <c r="H42" s="238"/>
      <c r="I42" s="238"/>
      <c r="J42" s="238"/>
      <c r="K42" s="238"/>
      <c r="L42" s="238"/>
      <c r="M42" s="238"/>
      <c r="N42" s="239" t="str">
        <f>'Sintesi Quantitativa (Overall)'!D44</f>
        <v>Subentro</v>
      </c>
      <c r="O42" s="240">
        <f>'Sintesi Quantitativa (Overall)'!E44</f>
        <v>1</v>
      </c>
      <c r="P42" s="241">
        <f>IFERROR(VLOOKUP(C42,'Lista PMO'!$B:$AN,27,0),0)</f>
        <v>0</v>
      </c>
      <c r="Q42" s="242">
        <v>0</v>
      </c>
      <c r="R42" s="242">
        <v>0</v>
      </c>
      <c r="S42" s="241">
        <f t="shared" si="0"/>
        <v>-29</v>
      </c>
      <c r="T42" s="242"/>
      <c r="U42" s="241">
        <f>IFERROR(VLOOKUP(C42,'Lista PMO'!$B:$AN,3,0),0)</f>
        <v>29</v>
      </c>
      <c r="V42" s="242"/>
      <c r="W42" s="241">
        <f t="shared" si="1"/>
        <v>0</v>
      </c>
      <c r="X42" s="243">
        <f>IFERROR(VLOOKUP(C42,'Lista PMO'!$B:$AN,20,0),0)</f>
        <v>0</v>
      </c>
      <c r="Y42" s="241">
        <f t="shared" si="2"/>
        <v>0</v>
      </c>
      <c r="Z42" s="243">
        <f t="shared" si="3"/>
        <v>0</v>
      </c>
      <c r="AA42" s="243">
        <f>IFERROR(VLOOKUP(C42,'Lista PMO'!$B:$AN,21,0),0)</f>
        <v>0</v>
      </c>
      <c r="AB42" s="243">
        <f>IFERROR(VLOOKUP(C42,'Lista PMO'!$B:$AN,22,0),0)</f>
        <v>0</v>
      </c>
      <c r="AC42" s="243">
        <f>IFERROR(VLOOKUP(C42,'Lista PMO'!$B:$AN,23,0),0)</f>
        <v>0</v>
      </c>
      <c r="AD42" s="243">
        <f>IFERROR(VLOOKUP(C42,'Lista PMO'!$B:$AN,24,0),0)</f>
        <v>0</v>
      </c>
      <c r="AE42" s="243">
        <f>IFERROR(VLOOKUP(C42,'Lista PMO'!$B:$AN,25,0),0)</f>
        <v>0</v>
      </c>
      <c r="AF42" s="244">
        <f t="shared" si="4"/>
        <v>0</v>
      </c>
      <c r="AG42" s="244">
        <f t="shared" si="5"/>
        <v>0</v>
      </c>
      <c r="AH42" s="243">
        <f t="shared" si="6"/>
        <v>0</v>
      </c>
      <c r="AI42" s="244">
        <f t="shared" si="7"/>
        <v>0</v>
      </c>
      <c r="AJ42" s="245">
        <f>'PianificazionePMO(CFI-ACN)'!ACI18</f>
        <v>0</v>
      </c>
      <c r="AK42" s="245">
        <f>HLOOKUP($T$5,'PianificazionePMO(CFI-ACN)'!$ACL$4:$AGK$40,ROW(A42)-27,0)</f>
        <v>0</v>
      </c>
      <c r="AL42" s="244">
        <f t="shared" si="8"/>
        <v>0</v>
      </c>
      <c r="AM42" s="245">
        <f>HLOOKUP($T$5,'PianificazionePMO(CFI-ACN)'!$M$4:$DL$40,ROW(A42)-27,0)</f>
        <v>0</v>
      </c>
      <c r="AN42" s="244">
        <f t="shared" si="9"/>
        <v>0</v>
      </c>
      <c r="AO42" s="245">
        <f>IFERROR(AK42-HLOOKUP($T$5-1,'PianificazionePMO(CFI-ACN)'!$ACL$4:$AGK$40,ROW(A42)-27,0),0)</f>
        <v>0</v>
      </c>
      <c r="AP42" s="244">
        <f t="shared" si="10"/>
        <v>0</v>
      </c>
      <c r="AQ42" s="245">
        <f>IFERROR(AM42-HLOOKUP($T$5-1,'PianificazionePMO(CFI-ACN)'!$M$4:$DL$40,ROW(A42)-27,0),0)</f>
        <v>0</v>
      </c>
      <c r="AR42" s="244">
        <f t="shared" si="11"/>
        <v>0</v>
      </c>
      <c r="AS42" s="245">
        <f>(AD42+AE42)-IFERROR(HLOOKUP($T$5-1,'PianificazionePMO(CFI-ACN)'!$PY$7:$NKW$40,ROW(A42)-25,0),0)-IFERROR(HLOOKUP($T$5-1,'PianificazionePMO(CFI-ACN)'!$UB$7:$ACD$40,ROW(A42)-27,0),0)</f>
        <v>0</v>
      </c>
      <c r="AT42" s="244">
        <f t="shared" si="12"/>
        <v>0</v>
      </c>
      <c r="AU42" s="220"/>
      <c r="AV42" s="481">
        <f t="shared" si="13"/>
        <v>0</v>
      </c>
      <c r="AW42" s="481">
        <f t="shared" si="14"/>
        <v>0</v>
      </c>
    </row>
    <row r="43" spans="2:49" s="247" customFormat="1">
      <c r="B43" s="238" t="str">
        <f>'Sintesi Quantitativa (Overall)'!B45</f>
        <v>P59-Deploy &amp; Change CRMT</v>
      </c>
      <c r="C43" s="238" t="str">
        <f>'Sintesi Qualitativa'!C27</f>
        <v>AO004511_YYY69</v>
      </c>
      <c r="D43" s="238"/>
      <c r="E43" s="238"/>
      <c r="F43" s="238"/>
      <c r="G43" s="238"/>
      <c r="H43" s="238"/>
      <c r="I43" s="238"/>
      <c r="J43" s="238"/>
      <c r="K43" s="238"/>
      <c r="L43" s="238"/>
      <c r="M43" s="238"/>
      <c r="N43" s="239" t="str">
        <f>'Sintesi Quantitativa (Overall)'!D45</f>
        <v>Subentro_Combinato</v>
      </c>
      <c r="O43" s="240">
        <f>'Sintesi Quantitativa (Overall)'!E45</f>
        <v>1</v>
      </c>
      <c r="P43" s="241">
        <f>IFERROR(VLOOKUP(C43,'Lista PMO'!$B:$AN,27,0),0)</f>
        <v>0</v>
      </c>
      <c r="Q43" s="242">
        <v>0</v>
      </c>
      <c r="R43" s="242">
        <v>0</v>
      </c>
      <c r="S43" s="241">
        <f t="shared" si="0"/>
        <v>-6</v>
      </c>
      <c r="T43" s="242"/>
      <c r="U43" s="241">
        <f>IFERROR(VLOOKUP(C43,'Lista PMO'!$B:$AN,3,0),0)</f>
        <v>6</v>
      </c>
      <c r="V43" s="242"/>
      <c r="W43" s="241">
        <f t="shared" si="1"/>
        <v>0</v>
      </c>
      <c r="X43" s="243">
        <f>IFERROR(VLOOKUP(C43,'Lista PMO'!$B:$AN,20,0),0)</f>
        <v>0</v>
      </c>
      <c r="Y43" s="241">
        <f t="shared" si="2"/>
        <v>0</v>
      </c>
      <c r="Z43" s="243">
        <f t="shared" si="3"/>
        <v>0</v>
      </c>
      <c r="AA43" s="243">
        <f>IFERROR(VLOOKUP(C43,'Lista PMO'!$B:$AN,21,0),0)</f>
        <v>0</v>
      </c>
      <c r="AB43" s="243">
        <f>IFERROR(VLOOKUP(C43,'Lista PMO'!$B:$AN,22,0),0)</f>
        <v>0</v>
      </c>
      <c r="AC43" s="243">
        <f>IFERROR(VLOOKUP(C43,'Lista PMO'!$B:$AN,23,0),0)</f>
        <v>0</v>
      </c>
      <c r="AD43" s="243">
        <f>IFERROR(VLOOKUP(C43,'Lista PMO'!$B:$AN,24,0),0)</f>
        <v>0</v>
      </c>
      <c r="AE43" s="243">
        <f>IFERROR(VLOOKUP(C43,'Lista PMO'!$B:$AN,25,0),0)</f>
        <v>0</v>
      </c>
      <c r="AF43" s="244">
        <f t="shared" si="4"/>
        <v>0</v>
      </c>
      <c r="AG43" s="244">
        <f t="shared" si="5"/>
        <v>0</v>
      </c>
      <c r="AH43" s="243">
        <f t="shared" si="6"/>
        <v>0</v>
      </c>
      <c r="AI43" s="244">
        <f t="shared" si="7"/>
        <v>0</v>
      </c>
      <c r="AJ43" s="245">
        <f>'PianificazionePMO(CFI-ACN)'!ACI19</f>
        <v>0</v>
      </c>
      <c r="AK43" s="245">
        <f>HLOOKUP($T$5,'PianificazionePMO(CFI-ACN)'!$ACL$4:$AGK$40,ROW(A43)-27,0)</f>
        <v>0</v>
      </c>
      <c r="AL43" s="244">
        <f t="shared" si="8"/>
        <v>0</v>
      </c>
      <c r="AM43" s="245">
        <f>HLOOKUP($T$5,'PianificazionePMO(CFI-ACN)'!$M$4:$DL$40,ROW(A43)-27,0)</f>
        <v>0</v>
      </c>
      <c r="AN43" s="244">
        <f t="shared" si="9"/>
        <v>0</v>
      </c>
      <c r="AO43" s="245">
        <f>IFERROR(AK43-HLOOKUP($T$5-1,'PianificazionePMO(CFI-ACN)'!$ACL$4:$AGK$40,ROW(A43)-27,0),0)</f>
        <v>0</v>
      </c>
      <c r="AP43" s="244">
        <f t="shared" si="10"/>
        <v>0</v>
      </c>
      <c r="AQ43" s="245">
        <f>IFERROR(AM43-HLOOKUP($T$5-1,'PianificazionePMO(CFI-ACN)'!$M$4:$DL$40,ROW(A43)-27,0),0)</f>
        <v>0</v>
      </c>
      <c r="AR43" s="244">
        <f t="shared" si="11"/>
        <v>0</v>
      </c>
      <c r="AS43" s="245">
        <f>(AD43+AE43)-IFERROR(HLOOKUP($T$5-1,'PianificazionePMO(CFI-ACN)'!$PY$7:$NKW$40,ROW(A43)-25,0),0)-IFERROR(HLOOKUP($T$5-1,'PianificazionePMO(CFI-ACN)'!$UB$7:$ACD$40,ROW(A43)-27,0),0)</f>
        <v>0</v>
      </c>
      <c r="AT43" s="244">
        <f t="shared" si="12"/>
        <v>0</v>
      </c>
      <c r="AU43" s="220"/>
      <c r="AV43" s="481">
        <f t="shared" si="13"/>
        <v>0</v>
      </c>
      <c r="AW43" s="481">
        <f t="shared" si="14"/>
        <v>0</v>
      </c>
    </row>
    <row r="44" spans="2:49" s="247" customFormat="1">
      <c r="B44" s="238" t="str">
        <f>'Sintesi Quantitativa (Overall)'!B46</f>
        <v>P59-Deploy &amp; Change CRMT</v>
      </c>
      <c r="C44" s="238" t="str">
        <f>'Sintesi Qualitativa'!C28</f>
        <v>AO004511_YYY70</v>
      </c>
      <c r="D44" s="238"/>
      <c r="E44" s="238"/>
      <c r="F44" s="238"/>
      <c r="G44" s="238"/>
      <c r="H44" s="238"/>
      <c r="I44" s="238"/>
      <c r="J44" s="238"/>
      <c r="K44" s="238"/>
      <c r="L44" s="238"/>
      <c r="M44" s="238"/>
      <c r="N44" s="239" t="str">
        <f>'Sintesi Quantitativa (Overall)'!D46</f>
        <v>SWA</v>
      </c>
      <c r="O44" s="240">
        <f>'Sintesi Quantitativa (Overall)'!E46</f>
        <v>1</v>
      </c>
      <c r="P44" s="241">
        <f>IFERROR(VLOOKUP(C44,'Lista PMO'!$B:$AN,27,0),0)</f>
        <v>0</v>
      </c>
      <c r="Q44" s="242">
        <v>0</v>
      </c>
      <c r="R44" s="242">
        <v>0</v>
      </c>
      <c r="S44" s="241">
        <f t="shared" si="0"/>
        <v>-23</v>
      </c>
      <c r="T44" s="242"/>
      <c r="U44" s="241">
        <f>IFERROR(VLOOKUP(C44,'Lista PMO'!$B:$AN,3,0),0)</f>
        <v>23</v>
      </c>
      <c r="V44" s="242"/>
      <c r="W44" s="241">
        <f t="shared" si="1"/>
        <v>0</v>
      </c>
      <c r="X44" s="243">
        <f>IFERROR(VLOOKUP(C44,'Lista PMO'!$B:$AN,20,0),0)</f>
        <v>0</v>
      </c>
      <c r="Y44" s="241">
        <f t="shared" si="2"/>
        <v>0</v>
      </c>
      <c r="Z44" s="243">
        <f t="shared" si="3"/>
        <v>0</v>
      </c>
      <c r="AA44" s="243">
        <f>IFERROR(VLOOKUP(C44,'Lista PMO'!$B:$AN,21,0),0)</f>
        <v>0</v>
      </c>
      <c r="AB44" s="243">
        <f>IFERROR(VLOOKUP(C44,'Lista PMO'!$B:$AN,22,0),0)</f>
        <v>0</v>
      </c>
      <c r="AC44" s="243">
        <f>IFERROR(VLOOKUP(C44,'Lista PMO'!$B:$AN,23,0),0)</f>
        <v>0</v>
      </c>
      <c r="AD44" s="243">
        <f>IFERROR(VLOOKUP(C44,'Lista PMO'!$B:$AN,24,0),0)</f>
        <v>0</v>
      </c>
      <c r="AE44" s="243">
        <f>IFERROR(VLOOKUP(C44,'Lista PMO'!$B:$AN,25,0),0)</f>
        <v>0</v>
      </c>
      <c r="AF44" s="244">
        <f t="shared" si="4"/>
        <v>0</v>
      </c>
      <c r="AG44" s="244">
        <f t="shared" si="5"/>
        <v>0</v>
      </c>
      <c r="AH44" s="243">
        <f t="shared" si="6"/>
        <v>0</v>
      </c>
      <c r="AI44" s="244">
        <f t="shared" si="7"/>
        <v>0</v>
      </c>
      <c r="AJ44" s="245">
        <f>'PianificazionePMO(CFI-ACN)'!ACI20</f>
        <v>0</v>
      </c>
      <c r="AK44" s="245">
        <f>HLOOKUP($T$5,'PianificazionePMO(CFI-ACN)'!$ACL$4:$AGK$40,ROW(A44)-27,0)</f>
        <v>0</v>
      </c>
      <c r="AL44" s="244">
        <f t="shared" si="8"/>
        <v>0</v>
      </c>
      <c r="AM44" s="245">
        <f>HLOOKUP($T$5,'PianificazionePMO(CFI-ACN)'!$M$4:$DL$40,ROW(A44)-27,0)</f>
        <v>0</v>
      </c>
      <c r="AN44" s="244">
        <f t="shared" si="9"/>
        <v>0</v>
      </c>
      <c r="AO44" s="245">
        <f>IFERROR(AK44-HLOOKUP($T$5-1,'PianificazionePMO(CFI-ACN)'!$ACL$4:$AGK$40,ROW(A44)-27,0),0)</f>
        <v>0</v>
      </c>
      <c r="AP44" s="244">
        <f t="shared" si="10"/>
        <v>0</v>
      </c>
      <c r="AQ44" s="245">
        <f>IFERROR(AM44-HLOOKUP($T$5-1,'PianificazionePMO(CFI-ACN)'!$M$4:$DL$40,ROW(A44)-27,0),0)</f>
        <v>0</v>
      </c>
      <c r="AR44" s="244">
        <f t="shared" si="11"/>
        <v>0</v>
      </c>
      <c r="AS44" s="245">
        <f>(AD44+AE44)-IFERROR(HLOOKUP($T$5-1,'PianificazionePMO(CFI-ACN)'!$PY$7:$NKW$40,ROW(A44)-25,0),0)-IFERROR(HLOOKUP($T$5-1,'PianificazionePMO(CFI-ACN)'!$UB$7:$ACD$40,ROW(A44)-27,0),0)</f>
        <v>0</v>
      </c>
      <c r="AT44" s="244">
        <f t="shared" si="12"/>
        <v>0</v>
      </c>
      <c r="AU44" s="220"/>
      <c r="AV44" s="481">
        <f t="shared" si="13"/>
        <v>0</v>
      </c>
      <c r="AW44" s="481">
        <f t="shared" si="14"/>
        <v>0</v>
      </c>
    </row>
    <row r="45" spans="2:49" s="247" customFormat="1">
      <c r="B45" s="238" t="str">
        <f>'Sintesi Quantitativa (Overall)'!B47</f>
        <v>P59-Deploy &amp; Change CRMT</v>
      </c>
      <c r="C45" s="238" t="str">
        <f>'Sintesi Qualitativa'!C29</f>
        <v>AO004511_YYY72</v>
      </c>
      <c r="D45" s="238"/>
      <c r="E45" s="238"/>
      <c r="F45" s="238"/>
      <c r="G45" s="238"/>
      <c r="H45" s="238"/>
      <c r="I45" s="238"/>
      <c r="J45" s="238"/>
      <c r="K45" s="238"/>
      <c r="L45" s="238"/>
      <c r="M45" s="238"/>
      <c r="N45" s="239" t="str">
        <f>'Sintesi Quantitativa (Overall)'!D47</f>
        <v>VARIAZIONE_ANAGRAFICA_MOGE</v>
      </c>
      <c r="O45" s="240">
        <f>'Sintesi Quantitativa (Overall)'!E47</f>
        <v>1</v>
      </c>
      <c r="P45" s="241">
        <f>IFERROR(VLOOKUP(C45,'Lista PMO'!$B:$AN,27,0),0)</f>
        <v>0</v>
      </c>
      <c r="Q45" s="242">
        <v>0</v>
      </c>
      <c r="R45" s="242">
        <v>0</v>
      </c>
      <c r="S45" s="241">
        <f t="shared" si="0"/>
        <v>-9</v>
      </c>
      <c r="T45" s="242"/>
      <c r="U45" s="241">
        <f>IFERROR(VLOOKUP(C45,'Lista PMO'!$B:$AN,3,0),0)</f>
        <v>9</v>
      </c>
      <c r="V45" s="242"/>
      <c r="W45" s="241">
        <f t="shared" si="1"/>
        <v>0</v>
      </c>
      <c r="X45" s="243">
        <f>IFERROR(VLOOKUP(C45,'Lista PMO'!$B:$AN,20,0),0)</f>
        <v>0</v>
      </c>
      <c r="Y45" s="241">
        <f t="shared" si="2"/>
        <v>0</v>
      </c>
      <c r="Z45" s="243">
        <f t="shared" si="3"/>
        <v>0</v>
      </c>
      <c r="AA45" s="243">
        <f>IFERROR(VLOOKUP(C45,'Lista PMO'!$B:$AN,21,0),0)</f>
        <v>0</v>
      </c>
      <c r="AB45" s="243">
        <f>IFERROR(VLOOKUP(C45,'Lista PMO'!$B:$AN,22,0),0)</f>
        <v>0</v>
      </c>
      <c r="AC45" s="243">
        <f>IFERROR(VLOOKUP(C45,'Lista PMO'!$B:$AN,23,0),0)</f>
        <v>0</v>
      </c>
      <c r="AD45" s="243">
        <f>IFERROR(VLOOKUP(C45,'Lista PMO'!$B:$AN,24,0),0)</f>
        <v>0</v>
      </c>
      <c r="AE45" s="243">
        <f>IFERROR(VLOOKUP(C45,'Lista PMO'!$B:$AN,25,0),0)</f>
        <v>0</v>
      </c>
      <c r="AF45" s="244">
        <f t="shared" si="4"/>
        <v>0</v>
      </c>
      <c r="AG45" s="244">
        <f t="shared" si="5"/>
        <v>0</v>
      </c>
      <c r="AH45" s="243">
        <f t="shared" si="6"/>
        <v>0</v>
      </c>
      <c r="AI45" s="244">
        <f t="shared" si="7"/>
        <v>0</v>
      </c>
      <c r="AJ45" s="245">
        <f>'PianificazionePMO(CFI-ACN)'!ACI21</f>
        <v>0</v>
      </c>
      <c r="AK45" s="245">
        <f>HLOOKUP($T$5,'PianificazionePMO(CFI-ACN)'!$ACL$4:$AGK$40,ROW(A45)-27,0)</f>
        <v>0</v>
      </c>
      <c r="AL45" s="244">
        <f t="shared" si="8"/>
        <v>0</v>
      </c>
      <c r="AM45" s="245">
        <f>HLOOKUP($T$5,'PianificazionePMO(CFI-ACN)'!$M$4:$DL$40,ROW(A45)-27,0)</f>
        <v>0</v>
      </c>
      <c r="AN45" s="244">
        <f t="shared" si="9"/>
        <v>0</v>
      </c>
      <c r="AO45" s="245">
        <f>IFERROR(AK45-HLOOKUP($T$5-1,'PianificazionePMO(CFI-ACN)'!$ACL$4:$AGK$40,ROW(A45)-27,0),0)</f>
        <v>0</v>
      </c>
      <c r="AP45" s="244">
        <f t="shared" si="10"/>
        <v>0</v>
      </c>
      <c r="AQ45" s="245">
        <f>IFERROR(AM45-HLOOKUP($T$5-1,'PianificazionePMO(CFI-ACN)'!$M$4:$DL$40,ROW(A45)-27,0),0)</f>
        <v>0</v>
      </c>
      <c r="AR45" s="244">
        <f t="shared" si="11"/>
        <v>0</v>
      </c>
      <c r="AS45" s="245">
        <f>(AD45+AE45)-IFERROR(HLOOKUP($T$5-1,'PianificazionePMO(CFI-ACN)'!$PY$7:$NKW$40,ROW(A45)-25,0),0)-IFERROR(HLOOKUP($T$5-1,'PianificazionePMO(CFI-ACN)'!$UB$7:$ACD$40,ROW(A45)-27,0),0)</f>
        <v>0</v>
      </c>
      <c r="AT45" s="244">
        <f t="shared" si="12"/>
        <v>0</v>
      </c>
      <c r="AU45" s="220"/>
      <c r="AV45" s="481">
        <f t="shared" si="13"/>
        <v>0</v>
      </c>
      <c r="AW45" s="481">
        <f t="shared" si="14"/>
        <v>0</v>
      </c>
    </row>
    <row r="46" spans="2:49" s="247" customFormat="1">
      <c r="B46" s="238" t="str">
        <f>'Sintesi Quantitativa (Overall)'!B48</f>
        <v>P59-Deploy &amp; Change CRMT</v>
      </c>
      <c r="C46" s="238" t="str">
        <f>'Sintesi Qualitativa'!C30</f>
        <v>AO004511_YYY74</v>
      </c>
      <c r="D46" s="238"/>
      <c r="E46" s="238"/>
      <c r="F46" s="238"/>
      <c r="G46" s="238"/>
      <c r="H46" s="238"/>
      <c r="I46" s="238"/>
      <c r="J46" s="238"/>
      <c r="K46" s="238"/>
      <c r="L46" s="238"/>
      <c r="M46" s="238"/>
      <c r="N46" s="239" t="str">
        <f>'Sintesi Quantitativa (Overall)'!D48</f>
        <v>Variazione Indirizzo Fatturazione</v>
      </c>
      <c r="O46" s="240">
        <f>'Sintesi Quantitativa (Overall)'!E48</f>
        <v>1</v>
      </c>
      <c r="P46" s="241">
        <f>IFERROR(VLOOKUP(C46,'Lista PMO'!$B:$AN,27,0),0)</f>
        <v>7</v>
      </c>
      <c r="Q46" s="242">
        <v>0</v>
      </c>
      <c r="R46" s="242">
        <v>0</v>
      </c>
      <c r="S46" s="241">
        <f t="shared" si="0"/>
        <v>-1</v>
      </c>
      <c r="T46" s="242"/>
      <c r="U46" s="241">
        <f>IFERROR(VLOOKUP(C46,'Lista PMO'!$B:$AN,3,0),0)</f>
        <v>8</v>
      </c>
      <c r="V46" s="242"/>
      <c r="W46" s="241">
        <f t="shared" si="1"/>
        <v>7</v>
      </c>
      <c r="X46" s="243">
        <f>IFERROR(VLOOKUP(C46,'Lista PMO'!$B:$AN,20,0),0)</f>
        <v>1</v>
      </c>
      <c r="Y46" s="241">
        <f t="shared" si="2"/>
        <v>6</v>
      </c>
      <c r="Z46" s="243">
        <f t="shared" si="3"/>
        <v>6</v>
      </c>
      <c r="AA46" s="243">
        <f>IFERROR(VLOOKUP(C46,'Lista PMO'!$B:$AN,21,0),0)</f>
        <v>0</v>
      </c>
      <c r="AB46" s="243">
        <f>IFERROR(VLOOKUP(C46,'Lista PMO'!$B:$AN,22,0),0)</f>
        <v>1</v>
      </c>
      <c r="AC46" s="243">
        <f>IFERROR(VLOOKUP(C46,'Lista PMO'!$B:$AN,23,0),0)</f>
        <v>0</v>
      </c>
      <c r="AD46" s="243">
        <f>IFERROR(VLOOKUP(C46,'Lista PMO'!$B:$AN,24,0),0)</f>
        <v>0</v>
      </c>
      <c r="AE46" s="243">
        <f>IFERROR(VLOOKUP(C46,'Lista PMO'!$B:$AN,25,0),0)</f>
        <v>5</v>
      </c>
      <c r="AF46" s="244">
        <f t="shared" si="4"/>
        <v>1</v>
      </c>
      <c r="AG46" s="244">
        <f t="shared" si="5"/>
        <v>0.83333333333333337</v>
      </c>
      <c r="AH46" s="243">
        <f t="shared" si="6"/>
        <v>1</v>
      </c>
      <c r="AI46" s="244">
        <f t="shared" si="7"/>
        <v>0.8571428571428571</v>
      </c>
      <c r="AJ46" s="245">
        <f>'PianificazionePMO(CFI-ACN)'!ACI22</f>
        <v>0</v>
      </c>
      <c r="AK46" s="245">
        <f>HLOOKUP($T$5,'PianificazionePMO(CFI-ACN)'!$ACL$4:$AGK$40,ROW(A46)-27,0)</f>
        <v>7</v>
      </c>
      <c r="AL46" s="244">
        <f t="shared" si="8"/>
        <v>0</v>
      </c>
      <c r="AM46" s="245">
        <f>HLOOKUP($T$5,'PianificazionePMO(CFI-ACN)'!$M$4:$DL$40,ROW(A46)-27,0)</f>
        <v>6</v>
      </c>
      <c r="AN46" s="244">
        <f t="shared" si="9"/>
        <v>0.8571428571428571</v>
      </c>
      <c r="AO46" s="245">
        <f>IFERROR(AK46-HLOOKUP($T$5-1,'PianificazionePMO(CFI-ACN)'!$ACL$4:$AGK$40,ROW(A46)-27,0),0)</f>
        <v>0</v>
      </c>
      <c r="AP46" s="244">
        <f t="shared" si="10"/>
        <v>0</v>
      </c>
      <c r="AQ46" s="245">
        <f>IFERROR(AM46-HLOOKUP($T$5-1,'PianificazionePMO(CFI-ACN)'!$M$4:$DL$40,ROW(A46)-27,0),0)</f>
        <v>0</v>
      </c>
      <c r="AR46" s="244">
        <f t="shared" si="11"/>
        <v>0</v>
      </c>
      <c r="AS46" s="245">
        <f>(AD46+AE46)-IFERROR(HLOOKUP($T$5-1,'PianificazionePMO(CFI-ACN)'!$PY$7:$NKW$40,ROW(A46)-25,0),0)-IFERROR(HLOOKUP($T$5-1,'PianificazionePMO(CFI-ACN)'!$UB$7:$ACD$40,ROW(A46)-27,0),0)</f>
        <v>5</v>
      </c>
      <c r="AT46" s="244">
        <f t="shared" si="12"/>
        <v>0.83333333333333337</v>
      </c>
      <c r="AU46" s="220"/>
      <c r="AV46" s="481">
        <f t="shared" si="13"/>
        <v>-1</v>
      </c>
      <c r="AW46" s="481">
        <f t="shared" si="14"/>
        <v>0</v>
      </c>
    </row>
    <row r="47" spans="2:49" s="247" customFormat="1">
      <c r="B47" s="238" t="str">
        <f>'Sintesi Quantitativa (Overall)'!B49</f>
        <v>P59-Deploy &amp; Change CRMT</v>
      </c>
      <c r="C47" s="238" t="str">
        <f>'Sintesi Qualitativa'!C31</f>
        <v>AO004511_YYY77</v>
      </c>
      <c r="D47" s="238"/>
      <c r="E47" s="238"/>
      <c r="F47" s="238"/>
      <c r="G47" s="238"/>
      <c r="H47" s="238"/>
      <c r="I47" s="238"/>
      <c r="J47" s="238"/>
      <c r="K47" s="238"/>
      <c r="L47" s="238"/>
      <c r="M47" s="238"/>
      <c r="N47" s="239" t="str">
        <f>'Sintesi Quantitativa (Overall)'!D49</f>
        <v>VSA</v>
      </c>
      <c r="O47" s="240">
        <f>'Sintesi Quantitativa (Overall)'!E49</f>
        <v>1</v>
      </c>
      <c r="P47" s="241">
        <f>IFERROR(VLOOKUP(C47,'Lista PMO'!$B:$AN,27,0),0)</f>
        <v>0</v>
      </c>
      <c r="Q47" s="242">
        <v>0</v>
      </c>
      <c r="R47" s="242">
        <v>0</v>
      </c>
      <c r="S47" s="241">
        <f t="shared" si="0"/>
        <v>-28</v>
      </c>
      <c r="T47" s="242"/>
      <c r="U47" s="241">
        <f>IFERROR(VLOOKUP(C47,'Lista PMO'!$B:$AN,3,0),0)</f>
        <v>28</v>
      </c>
      <c r="V47" s="242"/>
      <c r="W47" s="241">
        <f t="shared" si="1"/>
        <v>0</v>
      </c>
      <c r="X47" s="243">
        <f>IFERROR(VLOOKUP(C47,'Lista PMO'!$B:$AN,20,0),0)</f>
        <v>0</v>
      </c>
      <c r="Y47" s="241">
        <f t="shared" si="2"/>
        <v>0</v>
      </c>
      <c r="Z47" s="243">
        <f t="shared" si="3"/>
        <v>0</v>
      </c>
      <c r="AA47" s="243">
        <f>IFERROR(VLOOKUP(C47,'Lista PMO'!$B:$AN,21,0),0)</f>
        <v>0</v>
      </c>
      <c r="AB47" s="243">
        <f>IFERROR(VLOOKUP(C47,'Lista PMO'!$B:$AN,22,0),0)</f>
        <v>0</v>
      </c>
      <c r="AC47" s="243">
        <f>IFERROR(VLOOKUP(C47,'Lista PMO'!$B:$AN,23,0),0)</f>
        <v>0</v>
      </c>
      <c r="AD47" s="243">
        <f>IFERROR(VLOOKUP(C47,'Lista PMO'!$B:$AN,24,0),0)</f>
        <v>0</v>
      </c>
      <c r="AE47" s="243">
        <f>IFERROR(VLOOKUP(C47,'Lista PMO'!$B:$AN,25,0),0)</f>
        <v>0</v>
      </c>
      <c r="AF47" s="244">
        <f t="shared" si="4"/>
        <v>0</v>
      </c>
      <c r="AG47" s="244">
        <f t="shared" si="5"/>
        <v>0</v>
      </c>
      <c r="AH47" s="243">
        <f t="shared" si="6"/>
        <v>0</v>
      </c>
      <c r="AI47" s="244">
        <f t="shared" si="7"/>
        <v>0</v>
      </c>
      <c r="AJ47" s="245">
        <f>'PianificazionePMO(CFI-ACN)'!ACI23</f>
        <v>0</v>
      </c>
      <c r="AK47" s="245">
        <f>HLOOKUP($T$5,'PianificazionePMO(CFI-ACN)'!$ACL$4:$AGK$40,ROW(A47)-27,0)</f>
        <v>0</v>
      </c>
      <c r="AL47" s="244">
        <f t="shared" si="8"/>
        <v>0</v>
      </c>
      <c r="AM47" s="245">
        <f>HLOOKUP($T$5,'PianificazionePMO(CFI-ACN)'!$M$4:$DL$40,ROW(A47)-27,0)</f>
        <v>0</v>
      </c>
      <c r="AN47" s="244">
        <f t="shared" si="9"/>
        <v>0</v>
      </c>
      <c r="AO47" s="245">
        <f>IFERROR(AK47-HLOOKUP($T$5-1,'PianificazionePMO(CFI-ACN)'!$ACL$4:$AGK$40,ROW(A47)-27,0),0)</f>
        <v>0</v>
      </c>
      <c r="AP47" s="244">
        <f t="shared" si="10"/>
        <v>0</v>
      </c>
      <c r="AQ47" s="245">
        <f>IFERROR(AM47-HLOOKUP($T$5-1,'PianificazionePMO(CFI-ACN)'!$M$4:$DL$40,ROW(A47)-27,0),0)</f>
        <v>0</v>
      </c>
      <c r="AR47" s="244">
        <f t="shared" si="11"/>
        <v>0</v>
      </c>
      <c r="AS47" s="245">
        <f>(AD47+AE47)-IFERROR(HLOOKUP($T$5-1,'PianificazionePMO(CFI-ACN)'!$PY$7:$NKW$40,ROW(A47)-25,0),0)-IFERROR(HLOOKUP($T$5-1,'PianificazionePMO(CFI-ACN)'!$UB$7:$ACD$40,ROW(A47)-27,0),0)</f>
        <v>0</v>
      </c>
      <c r="AT47" s="244">
        <f t="shared" si="12"/>
        <v>0</v>
      </c>
      <c r="AU47" s="220"/>
      <c r="AV47" s="481">
        <f t="shared" si="13"/>
        <v>0</v>
      </c>
      <c r="AW47" s="481">
        <f t="shared" si="14"/>
        <v>0</v>
      </c>
    </row>
    <row r="48" spans="2:49" s="247" customFormat="1">
      <c r="B48" s="238" t="str">
        <f>'Sintesi Quantitativa (Overall)'!B50</f>
        <v/>
      </c>
      <c r="C48" s="238" t="str">
        <f>'Sintesi Qualitativa'!C32</f>
        <v/>
      </c>
      <c r="D48" s="238"/>
      <c r="E48" s="238"/>
      <c r="F48" s="238"/>
      <c r="G48" s="238"/>
      <c r="H48" s="238"/>
      <c r="I48" s="238"/>
      <c r="J48" s="238"/>
      <c r="K48" s="238"/>
      <c r="L48" s="238"/>
      <c r="M48" s="238"/>
      <c r="N48" s="239" t="str">
        <f>'Sintesi Quantitativa (Overall)'!D50</f>
        <v/>
      </c>
      <c r="O48" s="240">
        <f>'Sintesi Quantitativa (Overall)'!E50</f>
        <v>1</v>
      </c>
      <c r="P48" s="241">
        <f>IFERROR(VLOOKUP(C48,'Lista PMO'!$B:$AN,27,0),0)</f>
        <v>0</v>
      </c>
      <c r="Q48" s="242">
        <v>0</v>
      </c>
      <c r="R48" s="242">
        <v>0</v>
      </c>
      <c r="S48" s="241">
        <f t="shared" si="0"/>
        <v>0</v>
      </c>
      <c r="T48" s="242"/>
      <c r="U48" s="241">
        <f>IFERROR(VLOOKUP(C48,'Lista PMO'!$B:$AN,3,0),0)</f>
        <v>0</v>
      </c>
      <c r="V48" s="242"/>
      <c r="W48" s="241">
        <f t="shared" si="1"/>
        <v>0</v>
      </c>
      <c r="X48" s="243">
        <f>IFERROR(VLOOKUP(C48,'Lista PMO'!$B:$AN,20,0),0)</f>
        <v>0</v>
      </c>
      <c r="Y48" s="241">
        <f t="shared" si="2"/>
        <v>0</v>
      </c>
      <c r="Z48" s="243">
        <f t="shared" si="3"/>
        <v>0</v>
      </c>
      <c r="AA48" s="243">
        <f>IFERROR(VLOOKUP(C48,'Lista PMO'!$B:$AN,21,0),0)</f>
        <v>0</v>
      </c>
      <c r="AB48" s="243">
        <f>IFERROR(VLOOKUP(C48,'Lista PMO'!$B:$AN,22,0),0)</f>
        <v>0</v>
      </c>
      <c r="AC48" s="243">
        <f>IFERROR(VLOOKUP(C48,'Lista PMO'!$B:$AN,23,0),0)</f>
        <v>0</v>
      </c>
      <c r="AD48" s="243">
        <f>IFERROR(VLOOKUP(C48,'Lista PMO'!$B:$AN,24,0),0)</f>
        <v>0</v>
      </c>
      <c r="AE48" s="243">
        <f>IFERROR(VLOOKUP(C48,'Lista PMO'!$B:$AN,25,0),0)</f>
        <v>0</v>
      </c>
      <c r="AF48" s="244">
        <f t="shared" si="4"/>
        <v>0</v>
      </c>
      <c r="AG48" s="244">
        <f t="shared" si="5"/>
        <v>0</v>
      </c>
      <c r="AH48" s="243">
        <f t="shared" si="6"/>
        <v>0</v>
      </c>
      <c r="AI48" s="244">
        <f t="shared" si="7"/>
        <v>0</v>
      </c>
      <c r="AJ48" s="245">
        <f>'PianificazionePMO(CFI-ACN)'!ACI24</f>
        <v>0</v>
      </c>
      <c r="AK48" s="245">
        <f>HLOOKUP($T$5,'PianificazionePMO(CFI-ACN)'!$ACL$4:$AGK$40,ROW(A48)-27,0)</f>
        <v>0</v>
      </c>
      <c r="AL48" s="244">
        <f t="shared" si="8"/>
        <v>0</v>
      </c>
      <c r="AM48" s="245">
        <f>HLOOKUP($T$5,'PianificazionePMO(CFI-ACN)'!$M$4:$DL$40,ROW(A48)-27,0)</f>
        <v>0</v>
      </c>
      <c r="AN48" s="244">
        <f t="shared" si="9"/>
        <v>0</v>
      </c>
      <c r="AO48" s="245">
        <f>IFERROR(AK48-HLOOKUP($T$5-1,'PianificazionePMO(CFI-ACN)'!$ACL$4:$AGK$40,ROW(A48)-27,0),0)</f>
        <v>0</v>
      </c>
      <c r="AP48" s="244">
        <f t="shared" si="10"/>
        <v>0</v>
      </c>
      <c r="AQ48" s="245">
        <f>IFERROR(AM48-HLOOKUP($T$5-1,'PianificazionePMO(CFI-ACN)'!$M$4:$DL$40,ROW(A48)-27,0),0)</f>
        <v>0</v>
      </c>
      <c r="AR48" s="244">
        <f t="shared" si="11"/>
        <v>0</v>
      </c>
      <c r="AS48" s="245">
        <f>(AD48+AE48)-IFERROR(HLOOKUP($T$5-1,'PianificazionePMO(CFI-ACN)'!$PY$7:$NKW$40,ROW(A48)-25,0),0)-IFERROR(HLOOKUP($T$5-1,'PianificazionePMO(CFI-ACN)'!$UB$7:$ACD$40,ROW(A48)-27,0),0)</f>
        <v>0</v>
      </c>
      <c r="AT48" s="244">
        <f t="shared" si="12"/>
        <v>0</v>
      </c>
      <c r="AU48" s="220"/>
      <c r="AV48" s="481">
        <f t="shared" si="13"/>
        <v>0</v>
      </c>
      <c r="AW48" s="481">
        <f t="shared" si="14"/>
        <v>0</v>
      </c>
    </row>
    <row r="49" spans="2:49" s="247" customFormat="1">
      <c r="B49" s="238" t="str">
        <f>'Sintesi Quantitativa (Overall)'!B51</f>
        <v/>
      </c>
      <c r="C49" s="238" t="str">
        <f>'Sintesi Qualitativa'!C33</f>
        <v/>
      </c>
      <c r="D49" s="238"/>
      <c r="E49" s="238"/>
      <c r="F49" s="238"/>
      <c r="G49" s="238"/>
      <c r="H49" s="238"/>
      <c r="I49" s="238"/>
      <c r="J49" s="238"/>
      <c r="K49" s="238"/>
      <c r="L49" s="238"/>
      <c r="M49" s="238"/>
      <c r="N49" s="239" t="str">
        <f>'Sintesi Quantitativa (Overall)'!D51</f>
        <v/>
      </c>
      <c r="O49" s="240">
        <f>'Sintesi Quantitativa (Overall)'!E51</f>
        <v>0</v>
      </c>
      <c r="P49" s="241">
        <f>IFERROR(VLOOKUP(C49,'Lista PMO'!$B:$AN,27,0),0)</f>
        <v>0</v>
      </c>
      <c r="Q49" s="242">
        <v>0</v>
      </c>
      <c r="R49" s="242">
        <v>0</v>
      </c>
      <c r="S49" s="241">
        <f t="shared" si="0"/>
        <v>0</v>
      </c>
      <c r="T49" s="242"/>
      <c r="U49" s="241">
        <f>IFERROR(VLOOKUP(C49,'Lista PMO'!$B:$AN,3,0),0)</f>
        <v>0</v>
      </c>
      <c r="V49" s="242"/>
      <c r="W49" s="241">
        <f t="shared" si="1"/>
        <v>0</v>
      </c>
      <c r="X49" s="243">
        <f>IFERROR(VLOOKUP(C49,'Lista PMO'!$B:$AN,20,0),0)</f>
        <v>0</v>
      </c>
      <c r="Y49" s="241">
        <f t="shared" si="2"/>
        <v>0</v>
      </c>
      <c r="Z49" s="243">
        <f t="shared" si="3"/>
        <v>0</v>
      </c>
      <c r="AA49" s="243">
        <f>IFERROR(VLOOKUP(C49,'Lista PMO'!$B:$AN,21,0),0)</f>
        <v>0</v>
      </c>
      <c r="AB49" s="243">
        <f>IFERROR(VLOOKUP(C49,'Lista PMO'!$B:$AN,22,0),0)</f>
        <v>0</v>
      </c>
      <c r="AC49" s="243">
        <f>IFERROR(VLOOKUP(C49,'Lista PMO'!$B:$AN,23,0),0)</f>
        <v>0</v>
      </c>
      <c r="AD49" s="243">
        <f>IFERROR(VLOOKUP(C49,'Lista PMO'!$B:$AN,24,0),0)</f>
        <v>0</v>
      </c>
      <c r="AE49" s="243">
        <f>IFERROR(VLOOKUP(C49,'Lista PMO'!$B:$AN,25,0),0)</f>
        <v>0</v>
      </c>
      <c r="AF49" s="244">
        <f t="shared" si="4"/>
        <v>0</v>
      </c>
      <c r="AG49" s="244">
        <f t="shared" si="5"/>
        <v>0</v>
      </c>
      <c r="AH49" s="243">
        <f t="shared" si="6"/>
        <v>0</v>
      </c>
      <c r="AI49" s="244">
        <f t="shared" si="7"/>
        <v>0</v>
      </c>
      <c r="AJ49" s="245">
        <f>'PianificazionePMO(CFI-ACN)'!ACI25</f>
        <v>0</v>
      </c>
      <c r="AK49" s="245">
        <f>HLOOKUP($T$5,'PianificazionePMO(CFI-ACN)'!$ACL$4:$AGK$40,ROW(A49)-27,0)</f>
        <v>0</v>
      </c>
      <c r="AL49" s="244">
        <f t="shared" si="8"/>
        <v>0</v>
      </c>
      <c r="AM49" s="245">
        <f>HLOOKUP($T$5,'PianificazionePMO(CFI-ACN)'!$M$4:$DL$40,ROW(A49)-27,0)</f>
        <v>0</v>
      </c>
      <c r="AN49" s="244">
        <f t="shared" si="9"/>
        <v>0</v>
      </c>
      <c r="AO49" s="245">
        <f>IFERROR(AK49-HLOOKUP($T$5-1,'PianificazionePMO(CFI-ACN)'!$ACL$4:$AGK$40,ROW(A49)-27,0),0)</f>
        <v>0</v>
      </c>
      <c r="AP49" s="244">
        <f t="shared" si="10"/>
        <v>0</v>
      </c>
      <c r="AQ49" s="245">
        <f>IFERROR(AM49-HLOOKUP($T$5-1,'PianificazionePMO(CFI-ACN)'!$M$4:$DL$40,ROW(A49)-27,0),0)</f>
        <v>0</v>
      </c>
      <c r="AR49" s="244">
        <f t="shared" si="11"/>
        <v>0</v>
      </c>
      <c r="AS49" s="245">
        <f>(AD49+AE49)-IFERROR(HLOOKUP($T$5-1,'PianificazionePMO(CFI-ACN)'!$PY$7:$NKW$40,ROW(A49)-25,0),0)-IFERROR(HLOOKUP($T$5-1,'PianificazionePMO(CFI-ACN)'!$UB$7:$ACD$40,ROW(A49)-27,0),0)</f>
        <v>0</v>
      </c>
      <c r="AT49" s="244">
        <f t="shared" si="12"/>
        <v>0</v>
      </c>
      <c r="AU49" s="220"/>
      <c r="AV49" s="481">
        <f t="shared" si="13"/>
        <v>0</v>
      </c>
      <c r="AW49" s="481">
        <f t="shared" si="14"/>
        <v>0</v>
      </c>
    </row>
    <row r="50" spans="2:49" s="247" customFormat="1">
      <c r="B50" s="238" t="str">
        <f>'Sintesi Quantitativa (Overall)'!B52</f>
        <v/>
      </c>
      <c r="C50" s="238" t="str">
        <f>'Sintesi Qualitativa'!C34</f>
        <v/>
      </c>
      <c r="D50" s="238"/>
      <c r="E50" s="238"/>
      <c r="F50" s="238"/>
      <c r="G50" s="238"/>
      <c r="H50" s="238"/>
      <c r="I50" s="238"/>
      <c r="J50" s="238"/>
      <c r="K50" s="238"/>
      <c r="L50" s="238"/>
      <c r="M50" s="238"/>
      <c r="N50" s="239" t="str">
        <f>'Sintesi Quantitativa (Overall)'!D52</f>
        <v/>
      </c>
      <c r="O50" s="240">
        <f>'Sintesi Quantitativa (Overall)'!E52</f>
        <v>0</v>
      </c>
      <c r="P50" s="241">
        <f>IFERROR(VLOOKUP(C50,'Lista PMO'!$B:$AN,27,0),0)</f>
        <v>0</v>
      </c>
      <c r="Q50" s="242">
        <v>0</v>
      </c>
      <c r="R50" s="242">
        <v>0</v>
      </c>
      <c r="S50" s="241">
        <f t="shared" si="0"/>
        <v>0</v>
      </c>
      <c r="T50" s="242"/>
      <c r="U50" s="241">
        <f>IFERROR(VLOOKUP(C50,'Lista PMO'!$B:$AN,3,0),0)</f>
        <v>0</v>
      </c>
      <c r="V50" s="242"/>
      <c r="W50" s="241">
        <f t="shared" si="1"/>
        <v>0</v>
      </c>
      <c r="X50" s="243">
        <f>IFERROR(VLOOKUP(C50,'Lista PMO'!$B:$AN,20,0),0)</f>
        <v>0</v>
      </c>
      <c r="Y50" s="241">
        <f t="shared" si="2"/>
        <v>0</v>
      </c>
      <c r="Z50" s="243">
        <f t="shared" si="3"/>
        <v>0</v>
      </c>
      <c r="AA50" s="243">
        <f>IFERROR(VLOOKUP(C50,'Lista PMO'!$B:$AN,21,0),0)</f>
        <v>0</v>
      </c>
      <c r="AB50" s="243">
        <f>IFERROR(VLOOKUP(C50,'Lista PMO'!$B:$AN,22,0),0)</f>
        <v>0</v>
      </c>
      <c r="AC50" s="243">
        <f>IFERROR(VLOOKUP(C50,'Lista PMO'!$B:$AN,23,0),0)</f>
        <v>0</v>
      </c>
      <c r="AD50" s="243">
        <f>IFERROR(VLOOKUP(C50,'Lista PMO'!$B:$AN,24,0),0)</f>
        <v>0</v>
      </c>
      <c r="AE50" s="243">
        <f>IFERROR(VLOOKUP(C50,'Lista PMO'!$B:$AN,25,0),0)</f>
        <v>0</v>
      </c>
      <c r="AF50" s="244">
        <f t="shared" si="4"/>
        <v>0</v>
      </c>
      <c r="AG50" s="244">
        <f t="shared" si="5"/>
        <v>0</v>
      </c>
      <c r="AH50" s="243">
        <f t="shared" si="6"/>
        <v>0</v>
      </c>
      <c r="AI50" s="244">
        <f t="shared" si="7"/>
        <v>0</v>
      </c>
      <c r="AJ50" s="245">
        <f>'PianificazionePMO(CFI-ACN)'!ACI26</f>
        <v>0</v>
      </c>
      <c r="AK50" s="245">
        <f>HLOOKUP($T$5,'PianificazionePMO(CFI-ACN)'!$ACL$4:$AGK$40,ROW(A50)-27,0)</f>
        <v>0</v>
      </c>
      <c r="AL50" s="244">
        <f t="shared" si="8"/>
        <v>0</v>
      </c>
      <c r="AM50" s="245">
        <f>HLOOKUP($T$5,'PianificazionePMO(CFI-ACN)'!$M$4:$DL$40,ROW(A50)-27,0)</f>
        <v>0</v>
      </c>
      <c r="AN50" s="244">
        <f t="shared" si="9"/>
        <v>0</v>
      </c>
      <c r="AO50" s="245">
        <f>IFERROR(AK50-HLOOKUP($T$5-1,'PianificazionePMO(CFI-ACN)'!$ACL$4:$AGK$40,ROW(A50)-27,0),0)</f>
        <v>0</v>
      </c>
      <c r="AP50" s="244">
        <f t="shared" si="10"/>
        <v>0</v>
      </c>
      <c r="AQ50" s="245">
        <f>IFERROR(AM50-HLOOKUP($T$5-1,'PianificazionePMO(CFI-ACN)'!$M$4:$DL$40,ROW(A50)-27,0),0)</f>
        <v>0</v>
      </c>
      <c r="AR50" s="244">
        <f t="shared" si="11"/>
        <v>0</v>
      </c>
      <c r="AS50" s="245">
        <f>(AD50+AE50)-IFERROR(HLOOKUP($T$5-1,'PianificazionePMO(CFI-ACN)'!$PY$7:$NKW$40,ROW(A50)-25,0),0)-IFERROR(HLOOKUP($T$5-1,'PianificazionePMO(CFI-ACN)'!$UB$7:$ACD$40,ROW(A50)-27,0),0)</f>
        <v>0</v>
      </c>
      <c r="AT50" s="244">
        <f t="shared" si="12"/>
        <v>0</v>
      </c>
      <c r="AU50" s="220"/>
      <c r="AV50" s="481">
        <f t="shared" si="13"/>
        <v>0</v>
      </c>
      <c r="AW50" s="481">
        <f t="shared" si="14"/>
        <v>0</v>
      </c>
    </row>
    <row r="51" spans="2:49" s="247" customFormat="1" ht="13.5" customHeight="1">
      <c r="B51" s="238" t="str">
        <f>'Sintesi Quantitativa (Overall)'!B53</f>
        <v/>
      </c>
      <c r="C51" s="238" t="str">
        <f>'Sintesi Qualitativa'!C35</f>
        <v/>
      </c>
      <c r="D51" s="238"/>
      <c r="E51" s="238"/>
      <c r="F51" s="238"/>
      <c r="G51" s="238"/>
      <c r="H51" s="238"/>
      <c r="I51" s="238"/>
      <c r="J51" s="238"/>
      <c r="K51" s="238"/>
      <c r="L51" s="238"/>
      <c r="M51" s="238"/>
      <c r="N51" s="239" t="str">
        <f>'Sintesi Quantitativa (Overall)'!D53</f>
        <v/>
      </c>
      <c r="O51" s="240">
        <f>'Sintesi Quantitativa (Overall)'!E53</f>
        <v>0</v>
      </c>
      <c r="P51" s="241">
        <f>IFERROR(VLOOKUP(C51,'Lista PMO'!$B:$AN,27,0),0)</f>
        <v>0</v>
      </c>
      <c r="Q51" s="242">
        <v>0</v>
      </c>
      <c r="R51" s="242">
        <v>0</v>
      </c>
      <c r="S51" s="241">
        <f t="shared" si="0"/>
        <v>0</v>
      </c>
      <c r="T51" s="242"/>
      <c r="U51" s="241">
        <f>IFERROR(VLOOKUP(C51,'Lista PMO'!$B:$AN,3,0),0)</f>
        <v>0</v>
      </c>
      <c r="V51" s="242"/>
      <c r="W51" s="241">
        <f t="shared" si="1"/>
        <v>0</v>
      </c>
      <c r="X51" s="243">
        <f>IFERROR(VLOOKUP(C51,'Lista PMO'!$B:$AN,20,0),0)</f>
        <v>0</v>
      </c>
      <c r="Y51" s="241">
        <f t="shared" si="2"/>
        <v>0</v>
      </c>
      <c r="Z51" s="243">
        <f t="shared" si="3"/>
        <v>0</v>
      </c>
      <c r="AA51" s="243">
        <f>IFERROR(VLOOKUP(C51,'Lista PMO'!$B:$AN,21,0),0)</f>
        <v>0</v>
      </c>
      <c r="AB51" s="243">
        <f>IFERROR(VLOOKUP(C51,'Lista PMO'!$B:$AN,22,0),0)</f>
        <v>0</v>
      </c>
      <c r="AC51" s="243">
        <f>IFERROR(VLOOKUP(C51,'Lista PMO'!$B:$AN,23,0),0)</f>
        <v>0</v>
      </c>
      <c r="AD51" s="243">
        <f>IFERROR(VLOOKUP(C51,'Lista PMO'!$B:$AN,24,0),0)</f>
        <v>0</v>
      </c>
      <c r="AE51" s="243">
        <f>IFERROR(VLOOKUP(C51,'Lista PMO'!$B:$AN,25,0),0)</f>
        <v>0</v>
      </c>
      <c r="AF51" s="244">
        <f t="shared" si="4"/>
        <v>0</v>
      </c>
      <c r="AG51" s="244">
        <f t="shared" si="5"/>
        <v>0</v>
      </c>
      <c r="AH51" s="243">
        <f t="shared" si="6"/>
        <v>0</v>
      </c>
      <c r="AI51" s="244">
        <f t="shared" si="7"/>
        <v>0</v>
      </c>
      <c r="AJ51" s="245">
        <f>'PianificazionePMO(CFI-ACN)'!ACI27</f>
        <v>0</v>
      </c>
      <c r="AK51" s="245">
        <f>HLOOKUP($T$5,'PianificazionePMO(CFI-ACN)'!$ACL$4:$AGK$40,ROW(A51)-27,0)</f>
        <v>0</v>
      </c>
      <c r="AL51" s="244">
        <f t="shared" si="8"/>
        <v>0</v>
      </c>
      <c r="AM51" s="245">
        <f>HLOOKUP($T$5,'PianificazionePMO(CFI-ACN)'!$M$4:$DL$40,ROW(A51)-27,0)</f>
        <v>0</v>
      </c>
      <c r="AN51" s="244">
        <f t="shared" si="9"/>
        <v>0</v>
      </c>
      <c r="AO51" s="245">
        <f>IFERROR(AK51-HLOOKUP($T$5-1,'PianificazionePMO(CFI-ACN)'!$ACL$4:$AGK$40,ROW(A51)-27,0),0)</f>
        <v>0</v>
      </c>
      <c r="AP51" s="244">
        <f t="shared" si="10"/>
        <v>0</v>
      </c>
      <c r="AQ51" s="245">
        <f>IFERROR(AM51-HLOOKUP($T$5-1,'PianificazionePMO(CFI-ACN)'!$M$4:$DL$40,ROW(A51)-27,0),0)</f>
        <v>0</v>
      </c>
      <c r="AR51" s="244">
        <f t="shared" si="11"/>
        <v>0</v>
      </c>
      <c r="AS51" s="245">
        <f>(AD51+AE51)-IFERROR(HLOOKUP($T$5-1,'PianificazionePMO(CFI-ACN)'!$PY$7:$NKW$40,ROW(A51)-25,0),0)-IFERROR(HLOOKUP($T$5-1,'PianificazionePMO(CFI-ACN)'!$UB$7:$ACD$40,ROW(A51)-27,0),0)</f>
        <v>0</v>
      </c>
      <c r="AT51" s="244">
        <f t="shared" si="12"/>
        <v>0</v>
      </c>
      <c r="AU51" s="220"/>
      <c r="AV51" s="481">
        <f t="shared" si="13"/>
        <v>0</v>
      </c>
      <c r="AW51" s="481">
        <f t="shared" si="14"/>
        <v>0</v>
      </c>
    </row>
    <row r="52" spans="2:49" s="247" customFormat="1">
      <c r="B52" s="238" t="str">
        <f>'Sintesi Quantitativa (Overall)'!B54</f>
        <v/>
      </c>
      <c r="C52" s="238" t="str">
        <f>'Sintesi Qualitativa'!C36</f>
        <v/>
      </c>
      <c r="D52" s="238"/>
      <c r="E52" s="238"/>
      <c r="F52" s="238"/>
      <c r="G52" s="238"/>
      <c r="H52" s="238"/>
      <c r="I52" s="238"/>
      <c r="J52" s="238"/>
      <c r="K52" s="238"/>
      <c r="L52" s="238"/>
      <c r="M52" s="238"/>
      <c r="N52" s="239" t="str">
        <f>'Sintesi Quantitativa (Overall)'!D54</f>
        <v/>
      </c>
      <c r="O52" s="240">
        <f>'Sintesi Quantitativa (Overall)'!E54</f>
        <v>0</v>
      </c>
      <c r="P52" s="241">
        <f>IFERROR(VLOOKUP(C52,'Lista PMO'!$B:$AN,27,0),0)</f>
        <v>0</v>
      </c>
      <c r="Q52" s="242">
        <v>0</v>
      </c>
      <c r="R52" s="242">
        <v>0</v>
      </c>
      <c r="S52" s="241">
        <f t="shared" si="0"/>
        <v>0</v>
      </c>
      <c r="T52" s="242"/>
      <c r="U52" s="241">
        <f>IFERROR(VLOOKUP(C52,'Lista PMO'!$B:$AN,3,0),0)</f>
        <v>0</v>
      </c>
      <c r="V52" s="242"/>
      <c r="W52" s="241">
        <f t="shared" si="1"/>
        <v>0</v>
      </c>
      <c r="X52" s="243">
        <f>IFERROR(VLOOKUP(C52,'Lista PMO'!$B:$AN,20,0),0)</f>
        <v>0</v>
      </c>
      <c r="Y52" s="241">
        <f t="shared" si="2"/>
        <v>0</v>
      </c>
      <c r="Z52" s="243">
        <f t="shared" si="3"/>
        <v>0</v>
      </c>
      <c r="AA52" s="243">
        <f>IFERROR(VLOOKUP(C52,'Lista PMO'!$B:$AN,21,0),0)</f>
        <v>0</v>
      </c>
      <c r="AB52" s="243">
        <f>IFERROR(VLOOKUP(C52,'Lista PMO'!$B:$AN,22,0),0)</f>
        <v>0</v>
      </c>
      <c r="AC52" s="243">
        <f>IFERROR(VLOOKUP(C52,'Lista PMO'!$B:$AN,23,0),0)</f>
        <v>0</v>
      </c>
      <c r="AD52" s="243">
        <f>IFERROR(VLOOKUP(C52,'Lista PMO'!$B:$AN,24,0),0)</f>
        <v>0</v>
      </c>
      <c r="AE52" s="243">
        <f>IFERROR(VLOOKUP(C52,'Lista PMO'!$B:$AN,25,0),0)</f>
        <v>0</v>
      </c>
      <c r="AF52" s="244">
        <f t="shared" si="4"/>
        <v>0</v>
      </c>
      <c r="AG52" s="244">
        <f t="shared" si="5"/>
        <v>0</v>
      </c>
      <c r="AH52" s="243">
        <f t="shared" si="6"/>
        <v>0</v>
      </c>
      <c r="AI52" s="244">
        <f t="shared" si="7"/>
        <v>0</v>
      </c>
      <c r="AJ52" s="245">
        <f>'PianificazionePMO(CFI-ACN)'!ACI28</f>
        <v>0</v>
      </c>
      <c r="AK52" s="245">
        <f>HLOOKUP($T$5,'PianificazionePMO(CFI-ACN)'!$ACL$4:$AGK$40,ROW(A52)-27,0)</f>
        <v>0</v>
      </c>
      <c r="AL52" s="244">
        <f t="shared" si="8"/>
        <v>0</v>
      </c>
      <c r="AM52" s="245">
        <f>HLOOKUP($T$5,'PianificazionePMO(CFI-ACN)'!$M$4:$DL$40,ROW(A52)-27,0)</f>
        <v>0</v>
      </c>
      <c r="AN52" s="244">
        <f t="shared" si="9"/>
        <v>0</v>
      </c>
      <c r="AO52" s="245">
        <f>IFERROR(AK52-HLOOKUP($T$5-1,'PianificazionePMO(CFI-ACN)'!$ACL$4:$AGK$40,ROW(A52)-27,0),0)</f>
        <v>0</v>
      </c>
      <c r="AP52" s="244">
        <f t="shared" si="10"/>
        <v>0</v>
      </c>
      <c r="AQ52" s="245">
        <f>IFERROR(AM52-HLOOKUP($T$5-1,'PianificazionePMO(CFI-ACN)'!$M$4:$DL$40,ROW(A52)-27,0),0)</f>
        <v>0</v>
      </c>
      <c r="AR52" s="244">
        <f t="shared" si="11"/>
        <v>0</v>
      </c>
      <c r="AS52" s="245">
        <f>(AD52+AE52)-IFERROR(HLOOKUP($T$5-1,'PianificazionePMO(CFI-ACN)'!$PY$7:$NKW$40,ROW(A52)-25,0),0)-IFERROR(HLOOKUP($T$5-1,'PianificazionePMO(CFI-ACN)'!$UB$7:$ACD$40,ROW(A52)-27,0),0)</f>
        <v>0</v>
      </c>
      <c r="AT52" s="244">
        <f t="shared" si="12"/>
        <v>0</v>
      </c>
      <c r="AU52" s="220"/>
      <c r="AV52" s="481">
        <f t="shared" si="13"/>
        <v>0</v>
      </c>
      <c r="AW52" s="481">
        <f t="shared" si="14"/>
        <v>0</v>
      </c>
    </row>
    <row r="53" spans="2:49" s="247" customFormat="1">
      <c r="B53" s="238" t="str">
        <f>'Sintesi Quantitativa (Overall)'!B55</f>
        <v/>
      </c>
      <c r="C53" s="238" t="str">
        <f>'Sintesi Qualitativa'!C37</f>
        <v/>
      </c>
      <c r="D53" s="238"/>
      <c r="E53" s="238"/>
      <c r="F53" s="238"/>
      <c r="G53" s="238"/>
      <c r="H53" s="238"/>
      <c r="I53" s="238"/>
      <c r="J53" s="238"/>
      <c r="K53" s="238"/>
      <c r="L53" s="238"/>
      <c r="M53" s="238"/>
      <c r="N53" s="239" t="str">
        <f>'Sintesi Quantitativa (Overall)'!D55</f>
        <v/>
      </c>
      <c r="O53" s="240">
        <f>'Sintesi Quantitativa (Overall)'!E55</f>
        <v>0</v>
      </c>
      <c r="P53" s="241">
        <f>IFERROR(VLOOKUP(C53,'Lista PMO'!$B:$AN,27,0),0)</f>
        <v>0</v>
      </c>
      <c r="Q53" s="242">
        <v>0</v>
      </c>
      <c r="R53" s="242">
        <v>0</v>
      </c>
      <c r="S53" s="241">
        <f t="shared" si="0"/>
        <v>0</v>
      </c>
      <c r="T53" s="242"/>
      <c r="U53" s="241">
        <f>IFERROR(VLOOKUP(C53,'Lista PMO'!$B:$AN,3,0),0)</f>
        <v>0</v>
      </c>
      <c r="V53" s="242"/>
      <c r="W53" s="241">
        <f t="shared" si="1"/>
        <v>0</v>
      </c>
      <c r="X53" s="243">
        <f>IFERROR(VLOOKUP(C53,'Lista PMO'!$B:$AN,20,0),0)</f>
        <v>0</v>
      </c>
      <c r="Y53" s="241">
        <f t="shared" si="2"/>
        <v>0</v>
      </c>
      <c r="Z53" s="243">
        <f t="shared" si="3"/>
        <v>0</v>
      </c>
      <c r="AA53" s="243">
        <f>IFERROR(VLOOKUP(C53,'Lista PMO'!$B:$AN,21,0),0)</f>
        <v>0</v>
      </c>
      <c r="AB53" s="243">
        <f>IFERROR(VLOOKUP(C53,'Lista PMO'!$B:$AN,22,0),0)</f>
        <v>0</v>
      </c>
      <c r="AC53" s="243">
        <f>IFERROR(VLOOKUP(C53,'Lista PMO'!$B:$AN,23,0),0)</f>
        <v>0</v>
      </c>
      <c r="AD53" s="243">
        <f>IFERROR(VLOOKUP(C53,'Lista PMO'!$B:$AN,24,0),0)</f>
        <v>0</v>
      </c>
      <c r="AE53" s="243">
        <f>IFERROR(VLOOKUP(C53,'Lista PMO'!$B:$AN,25,0),0)</f>
        <v>0</v>
      </c>
      <c r="AF53" s="244">
        <f t="shared" si="4"/>
        <v>0</v>
      </c>
      <c r="AG53" s="244">
        <f t="shared" si="5"/>
        <v>0</v>
      </c>
      <c r="AH53" s="243">
        <f t="shared" si="6"/>
        <v>0</v>
      </c>
      <c r="AI53" s="244">
        <f t="shared" si="7"/>
        <v>0</v>
      </c>
      <c r="AJ53" s="245">
        <f>'PianificazionePMO(CFI-ACN)'!ACI29</f>
        <v>0</v>
      </c>
      <c r="AK53" s="245">
        <f>HLOOKUP($T$5,'PianificazionePMO(CFI-ACN)'!$ACL$4:$AGK$40,ROW(A53)-27,0)</f>
        <v>0</v>
      </c>
      <c r="AL53" s="244">
        <f t="shared" si="8"/>
        <v>0</v>
      </c>
      <c r="AM53" s="245">
        <f>HLOOKUP($T$5,'PianificazionePMO(CFI-ACN)'!$M$4:$DL$40,ROW(A53)-27,0)</f>
        <v>0</v>
      </c>
      <c r="AN53" s="244">
        <f t="shared" si="9"/>
        <v>0</v>
      </c>
      <c r="AO53" s="245">
        <f>IFERROR(AK53-HLOOKUP($T$5-1,'PianificazionePMO(CFI-ACN)'!$ACL$4:$AGK$40,ROW(A53)-27,0),0)</f>
        <v>0</v>
      </c>
      <c r="AP53" s="244">
        <f t="shared" si="10"/>
        <v>0</v>
      </c>
      <c r="AQ53" s="245">
        <f>IFERROR(AM53-HLOOKUP($T$5-1,'PianificazionePMO(CFI-ACN)'!$M$4:$DL$40,ROW(A53)-27,0),0)</f>
        <v>0</v>
      </c>
      <c r="AR53" s="244">
        <f t="shared" si="11"/>
        <v>0</v>
      </c>
      <c r="AS53" s="245">
        <f>(AD53+AE53)-IFERROR(HLOOKUP($T$5-1,'PianificazionePMO(CFI-ACN)'!$PY$7:$NKW$40,ROW(A53)-25,0),0)-IFERROR(HLOOKUP($T$5-1,'PianificazionePMO(CFI-ACN)'!$UB$7:$ACD$40,ROW(A53)-27,0),0)</f>
        <v>0</v>
      </c>
      <c r="AT53" s="244">
        <f t="shared" si="12"/>
        <v>0</v>
      </c>
      <c r="AU53" s="220"/>
      <c r="AV53" s="481">
        <f t="shared" si="13"/>
        <v>0</v>
      </c>
      <c r="AW53" s="481">
        <f t="shared" si="14"/>
        <v>0</v>
      </c>
    </row>
    <row r="54" spans="2:49" s="247" customFormat="1">
      <c r="B54" s="238" t="str">
        <f>'Sintesi Quantitativa (Overall)'!B56</f>
        <v/>
      </c>
      <c r="C54" s="238" t="str">
        <f>'Sintesi Qualitativa'!C38</f>
        <v/>
      </c>
      <c r="D54" s="238"/>
      <c r="E54" s="238"/>
      <c r="F54" s="238"/>
      <c r="G54" s="238"/>
      <c r="H54" s="238"/>
      <c r="I54" s="238"/>
      <c r="J54" s="238"/>
      <c r="K54" s="238"/>
      <c r="L54" s="238"/>
      <c r="M54" s="238"/>
      <c r="N54" s="239" t="str">
        <f>'Sintesi Quantitativa (Overall)'!D56</f>
        <v/>
      </c>
      <c r="O54" s="240">
        <f>'Sintesi Quantitativa (Overall)'!E56</f>
        <v>0</v>
      </c>
      <c r="P54" s="241">
        <f>IFERROR(VLOOKUP(C54,'Lista PMO'!$B:$AN,27,0),0)</f>
        <v>0</v>
      </c>
      <c r="Q54" s="242">
        <v>0</v>
      </c>
      <c r="R54" s="242">
        <v>0</v>
      </c>
      <c r="S54" s="241">
        <f t="shared" si="0"/>
        <v>0</v>
      </c>
      <c r="T54" s="242"/>
      <c r="U54" s="241">
        <f>IFERROR(VLOOKUP(C54,'Lista PMO'!$B:$AN,3,0),0)</f>
        <v>0</v>
      </c>
      <c r="V54" s="242"/>
      <c r="W54" s="241">
        <f t="shared" si="1"/>
        <v>0</v>
      </c>
      <c r="X54" s="243">
        <f>IFERROR(VLOOKUP(C54,'Lista PMO'!$B:$AN,20,0),0)</f>
        <v>0</v>
      </c>
      <c r="Y54" s="241">
        <f t="shared" si="2"/>
        <v>0</v>
      </c>
      <c r="Z54" s="243">
        <f t="shared" si="3"/>
        <v>0</v>
      </c>
      <c r="AA54" s="243">
        <f>IFERROR(VLOOKUP(C54,'Lista PMO'!$B:$AN,21,0),0)</f>
        <v>0</v>
      </c>
      <c r="AB54" s="243">
        <f>IFERROR(VLOOKUP(C54,'Lista PMO'!$B:$AN,22,0),0)</f>
        <v>0</v>
      </c>
      <c r="AC54" s="243">
        <f>IFERROR(VLOOKUP(C54,'Lista PMO'!$B:$AN,23,0),0)</f>
        <v>0</v>
      </c>
      <c r="AD54" s="243">
        <f>IFERROR(VLOOKUP(C54,'Lista PMO'!$B:$AN,24,0),0)</f>
        <v>0</v>
      </c>
      <c r="AE54" s="243">
        <f>IFERROR(VLOOKUP(C54,'Lista PMO'!$B:$AN,25,0),0)</f>
        <v>0</v>
      </c>
      <c r="AF54" s="244">
        <f t="shared" si="4"/>
        <v>0</v>
      </c>
      <c r="AG54" s="244">
        <f t="shared" si="5"/>
        <v>0</v>
      </c>
      <c r="AH54" s="243">
        <f t="shared" si="6"/>
        <v>0</v>
      </c>
      <c r="AI54" s="244">
        <f t="shared" si="7"/>
        <v>0</v>
      </c>
      <c r="AJ54" s="245" t="e">
        <f>'PianificazionePMO(CFI-ACN)'!#REF!</f>
        <v>#REF!</v>
      </c>
      <c r="AK54" s="245">
        <f>HLOOKUP($T$5,'PianificazionePMO(CFI-ACN)'!$ACL$4:$AGK$40,ROW(A54)-27,0)</f>
        <v>0</v>
      </c>
      <c r="AL54" s="244">
        <f t="shared" si="8"/>
        <v>0</v>
      </c>
      <c r="AM54" s="245">
        <f>HLOOKUP($T$5,'PianificazionePMO(CFI-ACN)'!$M$4:$DL$40,ROW(A54)-27,0)</f>
        <v>0</v>
      </c>
      <c r="AN54" s="244">
        <f t="shared" si="9"/>
        <v>0</v>
      </c>
      <c r="AO54" s="245">
        <f>IFERROR(AK54-HLOOKUP($T$5-1,'PianificazionePMO(CFI-ACN)'!$ACL$4:$AGK$40,ROW(A54)-27,0),0)</f>
        <v>0</v>
      </c>
      <c r="AP54" s="244">
        <f t="shared" si="10"/>
        <v>0</v>
      </c>
      <c r="AQ54" s="245">
        <f>IFERROR(AM54-HLOOKUP($T$5-1,'PianificazionePMO(CFI-ACN)'!$M$4:$DL$40,ROW(A54)-27,0),0)</f>
        <v>0</v>
      </c>
      <c r="AR54" s="244">
        <f t="shared" si="11"/>
        <v>0</v>
      </c>
      <c r="AS54" s="245">
        <f>(AD54+AE54)-IFERROR(HLOOKUP($T$5-1,'PianificazionePMO(CFI-ACN)'!$PY$7:$NKW$40,ROW(A54)-25,0),0)-IFERROR(HLOOKUP($T$5-1,'PianificazionePMO(CFI-ACN)'!$UB$7:$ACD$40,ROW(A54)-27,0),0)</f>
        <v>0</v>
      </c>
      <c r="AT54" s="244">
        <f t="shared" si="12"/>
        <v>0</v>
      </c>
      <c r="AU54" s="220"/>
      <c r="AV54" s="481">
        <f t="shared" si="13"/>
        <v>0</v>
      </c>
      <c r="AW54" s="481">
        <f t="shared" si="14"/>
        <v>0</v>
      </c>
    </row>
    <row r="55" spans="2:49" s="247" customFormat="1">
      <c r="B55" s="238" t="str">
        <f>'Sintesi Quantitativa (Overall)'!B57</f>
        <v/>
      </c>
      <c r="C55" s="238" t="str">
        <f>'Sintesi Qualitativa'!C39</f>
        <v/>
      </c>
      <c r="D55" s="238"/>
      <c r="E55" s="238"/>
      <c r="F55" s="238"/>
      <c r="G55" s="238"/>
      <c r="H55" s="238"/>
      <c r="I55" s="238"/>
      <c r="J55" s="238"/>
      <c r="K55" s="238"/>
      <c r="L55" s="238"/>
      <c r="M55" s="238"/>
      <c r="N55" s="239" t="str">
        <f>'Sintesi Quantitativa (Overall)'!D57</f>
        <v/>
      </c>
      <c r="O55" s="240">
        <f>'Sintesi Quantitativa (Overall)'!E57</f>
        <v>0</v>
      </c>
      <c r="P55" s="241">
        <f>IFERROR(VLOOKUP(C55,'Lista PMO'!$B:$AN,27,0),0)</f>
        <v>0</v>
      </c>
      <c r="Q55" s="242">
        <v>0</v>
      </c>
      <c r="R55" s="242">
        <v>0</v>
      </c>
      <c r="S55" s="241">
        <f t="shared" si="0"/>
        <v>0</v>
      </c>
      <c r="T55" s="242"/>
      <c r="U55" s="241">
        <f>IFERROR(VLOOKUP(C55,'Lista PMO'!$B:$AN,3,0),0)</f>
        <v>0</v>
      </c>
      <c r="V55" s="242"/>
      <c r="W55" s="241">
        <f t="shared" si="1"/>
        <v>0</v>
      </c>
      <c r="X55" s="243">
        <f>IFERROR(VLOOKUP(C55,'Lista PMO'!$B:$AN,20,0),0)</f>
        <v>0</v>
      </c>
      <c r="Y55" s="241">
        <f t="shared" si="2"/>
        <v>0</v>
      </c>
      <c r="Z55" s="243">
        <f t="shared" si="3"/>
        <v>0</v>
      </c>
      <c r="AA55" s="243">
        <f>IFERROR(VLOOKUP(C55,'Lista PMO'!$B:$AN,21,0),0)</f>
        <v>0</v>
      </c>
      <c r="AB55" s="243">
        <f>IFERROR(VLOOKUP(C55,'Lista PMO'!$B:$AN,22,0),0)</f>
        <v>0</v>
      </c>
      <c r="AC55" s="243">
        <f>IFERROR(VLOOKUP(C55,'Lista PMO'!$B:$AN,23,0),0)</f>
        <v>0</v>
      </c>
      <c r="AD55" s="243">
        <f>IFERROR(VLOOKUP(C55,'Lista PMO'!$B:$AN,24,0),0)</f>
        <v>0</v>
      </c>
      <c r="AE55" s="243">
        <f>IFERROR(VLOOKUP(C55,'Lista PMO'!$B:$AN,25,0),0)</f>
        <v>0</v>
      </c>
      <c r="AF55" s="244">
        <f t="shared" si="4"/>
        <v>0</v>
      </c>
      <c r="AG55" s="244">
        <f t="shared" si="5"/>
        <v>0</v>
      </c>
      <c r="AH55" s="243">
        <f t="shared" si="6"/>
        <v>0</v>
      </c>
      <c r="AI55" s="244">
        <f t="shared" si="7"/>
        <v>0</v>
      </c>
      <c r="AJ55" s="245" t="e">
        <f>'PianificazionePMO(CFI-ACN)'!#REF!</f>
        <v>#REF!</v>
      </c>
      <c r="AK55" s="245">
        <f>HLOOKUP($T$5,'PianificazionePMO(CFI-ACN)'!$ACL$4:$AGK$40,ROW(A55)-27,0)</f>
        <v>0</v>
      </c>
      <c r="AL55" s="244">
        <f t="shared" si="8"/>
        <v>0</v>
      </c>
      <c r="AM55" s="245">
        <f>HLOOKUP($T$5,'PianificazionePMO(CFI-ACN)'!$M$4:$DL$40,ROW(A55)-27,0)</f>
        <v>0</v>
      </c>
      <c r="AN55" s="244">
        <f t="shared" si="9"/>
        <v>0</v>
      </c>
      <c r="AO55" s="245">
        <f>IFERROR(AK55-HLOOKUP($T$5-1,'PianificazionePMO(CFI-ACN)'!$ACL$4:$AGK$40,ROW(A55)-27,0),0)</f>
        <v>0</v>
      </c>
      <c r="AP55" s="244">
        <f t="shared" si="10"/>
        <v>0</v>
      </c>
      <c r="AQ55" s="245">
        <f>IFERROR(AM55-HLOOKUP($T$5-1,'PianificazionePMO(CFI-ACN)'!$M$4:$DL$40,ROW(A55)-27,0),0)</f>
        <v>0</v>
      </c>
      <c r="AR55" s="244">
        <f t="shared" si="11"/>
        <v>0</v>
      </c>
      <c r="AS55" s="245">
        <f>(AD55+AE55)-IFERROR(HLOOKUP($T$5-1,'PianificazionePMO(CFI-ACN)'!$PY$7:$NKW$40,ROW(A55)-25,0),0)-IFERROR(HLOOKUP($T$5-1,'PianificazionePMO(CFI-ACN)'!$UB$7:$ACD$40,ROW(A55)-27,0),0)</f>
        <v>0</v>
      </c>
      <c r="AT55" s="244">
        <f t="shared" si="12"/>
        <v>0</v>
      </c>
      <c r="AU55" s="220"/>
      <c r="AV55" s="481">
        <f t="shared" si="13"/>
        <v>0</v>
      </c>
      <c r="AW55" s="481">
        <f t="shared" si="14"/>
        <v>0</v>
      </c>
    </row>
    <row r="56" spans="2:49" s="247" customFormat="1">
      <c r="B56" s="238" t="str">
        <f>'Sintesi Quantitativa (Overall)'!B58</f>
        <v/>
      </c>
      <c r="C56" s="238" t="str">
        <f>'Sintesi Qualitativa'!C40</f>
        <v/>
      </c>
      <c r="D56" s="238"/>
      <c r="E56" s="238"/>
      <c r="F56" s="238"/>
      <c r="G56" s="238"/>
      <c r="H56" s="238"/>
      <c r="I56" s="238"/>
      <c r="J56" s="238"/>
      <c r="K56" s="238"/>
      <c r="L56" s="238"/>
      <c r="M56" s="238"/>
      <c r="N56" s="239" t="str">
        <f>'Sintesi Quantitativa (Overall)'!D58</f>
        <v/>
      </c>
      <c r="O56" s="240">
        <f>'Sintesi Quantitativa (Overall)'!E58</f>
        <v>0</v>
      </c>
      <c r="P56" s="241">
        <f>IFERROR(VLOOKUP(C56,'Lista PMO'!$B:$AN,27,0),0)</f>
        <v>0</v>
      </c>
      <c r="Q56" s="242">
        <v>0</v>
      </c>
      <c r="R56" s="242">
        <v>0</v>
      </c>
      <c r="S56" s="241">
        <f t="shared" si="0"/>
        <v>0</v>
      </c>
      <c r="T56" s="242"/>
      <c r="U56" s="241">
        <f>IFERROR(VLOOKUP(C56,'Lista PMO'!$B:$AN,3,0),0)</f>
        <v>0</v>
      </c>
      <c r="V56" s="242"/>
      <c r="W56" s="241">
        <f t="shared" si="1"/>
        <v>0</v>
      </c>
      <c r="X56" s="243">
        <f>IFERROR(VLOOKUP(C56,'Lista PMO'!$B:$AN,20,0),0)</f>
        <v>0</v>
      </c>
      <c r="Y56" s="241">
        <f t="shared" si="2"/>
        <v>0</v>
      </c>
      <c r="Z56" s="243">
        <f t="shared" si="3"/>
        <v>0</v>
      </c>
      <c r="AA56" s="243">
        <f>IFERROR(VLOOKUP(C56,'Lista PMO'!$B:$AN,21,0),0)</f>
        <v>0</v>
      </c>
      <c r="AB56" s="243">
        <f>IFERROR(VLOOKUP(C56,'Lista PMO'!$B:$AN,22,0),0)</f>
        <v>0</v>
      </c>
      <c r="AC56" s="243">
        <f>IFERROR(VLOOKUP(C56,'Lista PMO'!$B:$AN,23,0),0)</f>
        <v>0</v>
      </c>
      <c r="AD56" s="243">
        <f>IFERROR(VLOOKUP(C56,'Lista PMO'!$B:$AN,24,0),0)</f>
        <v>0</v>
      </c>
      <c r="AE56" s="243">
        <f>IFERROR(VLOOKUP(C56,'Lista PMO'!$B:$AN,25,0),0)</f>
        <v>0</v>
      </c>
      <c r="AF56" s="244">
        <f t="shared" si="4"/>
        <v>0</v>
      </c>
      <c r="AG56" s="244">
        <f t="shared" si="5"/>
        <v>0</v>
      </c>
      <c r="AH56" s="243">
        <f t="shared" si="6"/>
        <v>0</v>
      </c>
      <c r="AI56" s="244">
        <f t="shared" si="7"/>
        <v>0</v>
      </c>
      <c r="AJ56" s="245" t="e">
        <f>'PianificazionePMO(CFI-ACN)'!#REF!</f>
        <v>#REF!</v>
      </c>
      <c r="AK56" s="245">
        <f>HLOOKUP($T$5,'PianificazionePMO(CFI-ACN)'!$ACL$4:$AGK$40,ROW(A56)-27,0)</f>
        <v>0</v>
      </c>
      <c r="AL56" s="244">
        <f t="shared" si="8"/>
        <v>0</v>
      </c>
      <c r="AM56" s="245">
        <f>HLOOKUP($T$5,'PianificazionePMO(CFI-ACN)'!$M$4:$DL$40,ROW(A56)-27,0)</f>
        <v>0</v>
      </c>
      <c r="AN56" s="244">
        <f t="shared" si="9"/>
        <v>0</v>
      </c>
      <c r="AO56" s="245">
        <f>IFERROR(AK56-HLOOKUP($T$5-1,'PianificazionePMO(CFI-ACN)'!$ACL$4:$AGK$40,ROW(A56)-27,0),0)</f>
        <v>0</v>
      </c>
      <c r="AP56" s="244">
        <f t="shared" si="10"/>
        <v>0</v>
      </c>
      <c r="AQ56" s="245">
        <f>IFERROR(AM56-HLOOKUP($T$5-1,'PianificazionePMO(CFI-ACN)'!$M$4:$DL$40,ROW(A56)-27,0),0)</f>
        <v>0</v>
      </c>
      <c r="AR56" s="244">
        <f t="shared" si="11"/>
        <v>0</v>
      </c>
      <c r="AS56" s="245">
        <f>(AD56+AE56)-IFERROR(HLOOKUP($T$5-1,'PianificazionePMO(CFI-ACN)'!$PY$7:$NKW$40,ROW(A56)-25,0),0)-IFERROR(HLOOKUP($T$5-1,'PianificazionePMO(CFI-ACN)'!$UB$7:$ACD$40,ROW(A56)-27,0),0)</f>
        <v>0</v>
      </c>
      <c r="AT56" s="244">
        <f t="shared" si="12"/>
        <v>0</v>
      </c>
      <c r="AU56" s="220"/>
      <c r="AV56" s="481">
        <f t="shared" si="13"/>
        <v>0</v>
      </c>
      <c r="AW56" s="481">
        <f t="shared" si="14"/>
        <v>0</v>
      </c>
    </row>
    <row r="57" spans="2:49" s="247" customFormat="1">
      <c r="B57" s="238" t="str">
        <f>'Sintesi Quantitativa (Overall)'!B59</f>
        <v/>
      </c>
      <c r="C57" s="238" t="str">
        <f>'Sintesi Qualitativa'!C41</f>
        <v/>
      </c>
      <c r="D57" s="238"/>
      <c r="E57" s="238"/>
      <c r="F57" s="238"/>
      <c r="G57" s="238"/>
      <c r="H57" s="238"/>
      <c r="I57" s="238"/>
      <c r="J57" s="238"/>
      <c r="K57" s="238"/>
      <c r="L57" s="238"/>
      <c r="M57" s="238"/>
      <c r="N57" s="239" t="str">
        <f>'Sintesi Quantitativa (Overall)'!D59</f>
        <v/>
      </c>
      <c r="O57" s="240">
        <f>'Sintesi Quantitativa (Overall)'!E59</f>
        <v>0</v>
      </c>
      <c r="P57" s="241">
        <f>IFERROR(VLOOKUP(C57,'Lista PMO'!$B:$AN,27,0),0)</f>
        <v>0</v>
      </c>
      <c r="Q57" s="242">
        <v>0</v>
      </c>
      <c r="R57" s="242">
        <v>0</v>
      </c>
      <c r="S57" s="241">
        <f t="shared" si="0"/>
        <v>0</v>
      </c>
      <c r="T57" s="242"/>
      <c r="U57" s="241">
        <f>IFERROR(VLOOKUP(C57,'Lista PMO'!$B:$AN,3,0),0)</f>
        <v>0</v>
      </c>
      <c r="V57" s="242"/>
      <c r="W57" s="241">
        <f t="shared" si="1"/>
        <v>0</v>
      </c>
      <c r="X57" s="243">
        <f>IFERROR(VLOOKUP(C57,'Lista PMO'!$B:$AN,20,0),0)</f>
        <v>0</v>
      </c>
      <c r="Y57" s="241">
        <f t="shared" si="2"/>
        <v>0</v>
      </c>
      <c r="Z57" s="243">
        <f t="shared" si="3"/>
        <v>0</v>
      </c>
      <c r="AA57" s="243">
        <f>IFERROR(VLOOKUP(C57,'Lista PMO'!$B:$AN,21,0),0)</f>
        <v>0</v>
      </c>
      <c r="AB57" s="243">
        <f>IFERROR(VLOOKUP(C57,'Lista PMO'!$B:$AN,22,0),0)</f>
        <v>0</v>
      </c>
      <c r="AC57" s="243">
        <f>IFERROR(VLOOKUP(C57,'Lista PMO'!$B:$AN,23,0),0)</f>
        <v>0</v>
      </c>
      <c r="AD57" s="243">
        <f>IFERROR(VLOOKUP(C57,'Lista PMO'!$B:$AN,24,0),0)</f>
        <v>0</v>
      </c>
      <c r="AE57" s="243">
        <f>IFERROR(VLOOKUP(C57,'Lista PMO'!$B:$AN,25,0),0)</f>
        <v>0</v>
      </c>
      <c r="AF57" s="244">
        <f t="shared" si="4"/>
        <v>0</v>
      </c>
      <c r="AG57" s="244">
        <f t="shared" si="5"/>
        <v>0</v>
      </c>
      <c r="AH57" s="243">
        <f t="shared" si="6"/>
        <v>0</v>
      </c>
      <c r="AI57" s="244">
        <f t="shared" si="7"/>
        <v>0</v>
      </c>
      <c r="AJ57" s="245" t="e">
        <f>'PianificazionePMO(CFI-ACN)'!#REF!</f>
        <v>#REF!</v>
      </c>
      <c r="AK57" s="245">
        <f>HLOOKUP($T$5,'PianificazionePMO(CFI-ACN)'!$ACL$4:$AGK$40,ROW(A57)-27,0)</f>
        <v>0</v>
      </c>
      <c r="AL57" s="244">
        <f t="shared" si="8"/>
        <v>0</v>
      </c>
      <c r="AM57" s="245">
        <f>HLOOKUP($T$5,'PianificazionePMO(CFI-ACN)'!$M$4:$DL$40,ROW(A57)-27,0)</f>
        <v>0</v>
      </c>
      <c r="AN57" s="244">
        <f t="shared" si="9"/>
        <v>0</v>
      </c>
      <c r="AO57" s="245">
        <f>IFERROR(AK57-HLOOKUP($T$5-1,'PianificazionePMO(CFI-ACN)'!$ACL$4:$AGK$40,ROW(A57)-27,0),0)</f>
        <v>0</v>
      </c>
      <c r="AP57" s="244">
        <f t="shared" si="10"/>
        <v>0</v>
      </c>
      <c r="AQ57" s="245">
        <f>IFERROR(AM57-HLOOKUP($T$5-1,'PianificazionePMO(CFI-ACN)'!$M$4:$DL$40,ROW(A57)-27,0),0)</f>
        <v>0</v>
      </c>
      <c r="AR57" s="244">
        <f t="shared" si="11"/>
        <v>0</v>
      </c>
      <c r="AS57" s="245">
        <f>(AD57+AE57)-IFERROR(HLOOKUP($T$5-1,'PianificazionePMO(CFI-ACN)'!$PY$7:$NKW$40,ROW(A57)-25,0),0)-IFERROR(HLOOKUP($T$5-1,'PianificazionePMO(CFI-ACN)'!$UB$7:$ACD$40,ROW(A57)-27,0),0)</f>
        <v>0</v>
      </c>
      <c r="AT57" s="244">
        <f t="shared" si="12"/>
        <v>0</v>
      </c>
      <c r="AU57" s="220"/>
      <c r="AV57" s="481">
        <f t="shared" si="13"/>
        <v>0</v>
      </c>
      <c r="AW57" s="481">
        <f t="shared" si="14"/>
        <v>0</v>
      </c>
    </row>
    <row r="58" spans="2:49" s="247" customFormat="1">
      <c r="B58" s="238" t="str">
        <f>'Sintesi Quantitativa (Overall)'!B60</f>
        <v/>
      </c>
      <c r="C58" s="238" t="str">
        <f>'Sintesi Qualitativa'!C42</f>
        <v/>
      </c>
      <c r="D58" s="238"/>
      <c r="E58" s="238"/>
      <c r="F58" s="238"/>
      <c r="G58" s="238"/>
      <c r="H58" s="238"/>
      <c r="I58" s="238"/>
      <c r="J58" s="238"/>
      <c r="K58" s="238"/>
      <c r="L58" s="238"/>
      <c r="M58" s="238"/>
      <c r="N58" s="239" t="str">
        <f>'Sintesi Quantitativa (Overall)'!D60</f>
        <v/>
      </c>
      <c r="O58" s="240">
        <f>'Sintesi Quantitativa (Overall)'!E60</f>
        <v>0</v>
      </c>
      <c r="P58" s="241">
        <f>IFERROR(VLOOKUP(C58,'Lista PMO'!$B:$AN,27,0),0)</f>
        <v>0</v>
      </c>
      <c r="Q58" s="242">
        <v>0</v>
      </c>
      <c r="R58" s="242">
        <v>0</v>
      </c>
      <c r="S58" s="241">
        <f t="shared" si="0"/>
        <v>0</v>
      </c>
      <c r="T58" s="242"/>
      <c r="U58" s="241">
        <f>IFERROR(VLOOKUP(C58,'Lista PMO'!$B:$AN,3,0),0)</f>
        <v>0</v>
      </c>
      <c r="V58" s="242"/>
      <c r="W58" s="241">
        <f t="shared" si="1"/>
        <v>0</v>
      </c>
      <c r="X58" s="243">
        <f>IFERROR(VLOOKUP(C58,'Lista PMO'!$B:$AN,20,0),0)</f>
        <v>0</v>
      </c>
      <c r="Y58" s="241">
        <f t="shared" si="2"/>
        <v>0</v>
      </c>
      <c r="Z58" s="243">
        <f t="shared" si="3"/>
        <v>0</v>
      </c>
      <c r="AA58" s="243">
        <f>IFERROR(VLOOKUP(C58,'Lista PMO'!$B:$AN,21,0),0)</f>
        <v>0</v>
      </c>
      <c r="AB58" s="243">
        <f>IFERROR(VLOOKUP(C58,'Lista PMO'!$B:$AN,22,0),0)</f>
        <v>0</v>
      </c>
      <c r="AC58" s="243">
        <f>IFERROR(VLOOKUP(C58,'Lista PMO'!$B:$AN,23,0),0)</f>
        <v>0</v>
      </c>
      <c r="AD58" s="243">
        <f>IFERROR(VLOOKUP(C58,'Lista PMO'!$B:$AN,24,0),0)</f>
        <v>0</v>
      </c>
      <c r="AE58" s="243">
        <f>IFERROR(VLOOKUP(C58,'Lista PMO'!$B:$AN,25,0),0)</f>
        <v>0</v>
      </c>
      <c r="AF58" s="244">
        <f t="shared" si="4"/>
        <v>0</v>
      </c>
      <c r="AG58" s="244">
        <f t="shared" si="5"/>
        <v>0</v>
      </c>
      <c r="AH58" s="243">
        <f t="shared" si="6"/>
        <v>0</v>
      </c>
      <c r="AI58" s="244">
        <f t="shared" si="7"/>
        <v>0</v>
      </c>
      <c r="AJ58" s="245" t="e">
        <f>'PianificazionePMO(CFI-ACN)'!#REF!</f>
        <v>#REF!</v>
      </c>
      <c r="AK58" s="245">
        <f>HLOOKUP($T$5,'PianificazionePMO(CFI-ACN)'!$ACL$4:$AGK$40,ROW(A58)-27,0)</f>
        <v>0</v>
      </c>
      <c r="AL58" s="244">
        <f t="shared" si="8"/>
        <v>0</v>
      </c>
      <c r="AM58" s="245">
        <f>HLOOKUP($T$5,'PianificazionePMO(CFI-ACN)'!$M$4:$DL$40,ROW(A58)-27,0)</f>
        <v>0</v>
      </c>
      <c r="AN58" s="244">
        <f t="shared" si="9"/>
        <v>0</v>
      </c>
      <c r="AO58" s="245">
        <f>IFERROR(AK58-HLOOKUP($T$5-1,'PianificazionePMO(CFI-ACN)'!$ACL$4:$AGK$40,ROW(A58)-27,0),0)</f>
        <v>0</v>
      </c>
      <c r="AP58" s="244">
        <f t="shared" si="10"/>
        <v>0</v>
      </c>
      <c r="AQ58" s="245">
        <f>IFERROR(AM58-HLOOKUP($T$5-1,'PianificazionePMO(CFI-ACN)'!$M$4:$DL$40,ROW(A58)-27,0),0)</f>
        <v>0</v>
      </c>
      <c r="AR58" s="244">
        <f t="shared" si="11"/>
        <v>0</v>
      </c>
      <c r="AS58" s="245">
        <f>(AD58+AE58)-IFERROR(HLOOKUP($T$5-1,'PianificazionePMO(CFI-ACN)'!$PY$7:$NKW$40,ROW(A58)-25,0),0)-IFERROR(HLOOKUP($T$5-1,'PianificazionePMO(CFI-ACN)'!$UB$7:$ACD$40,ROW(A58)-27,0),0)</f>
        <v>0</v>
      </c>
      <c r="AT58" s="244">
        <f t="shared" si="12"/>
        <v>0</v>
      </c>
      <c r="AU58" s="220"/>
      <c r="AV58" s="481">
        <f t="shared" si="13"/>
        <v>0</v>
      </c>
      <c r="AW58" s="481">
        <f t="shared" si="14"/>
        <v>0</v>
      </c>
    </row>
    <row r="59" spans="2:49" s="247" customFormat="1" ht="13.5" thickBot="1">
      <c r="B59" s="238"/>
      <c r="C59" s="238" t="str">
        <f>'Sintesi Qualitativa'!C43</f>
        <v/>
      </c>
      <c r="D59" s="238"/>
      <c r="E59" s="238"/>
      <c r="F59" s="238"/>
      <c r="G59" s="238"/>
      <c r="H59" s="238"/>
      <c r="I59" s="238"/>
      <c r="J59" s="238"/>
      <c r="K59" s="238"/>
      <c r="L59" s="238"/>
      <c r="M59" s="238"/>
      <c r="N59" s="239"/>
      <c r="O59" s="240">
        <f>'Sintesi Quantitativa (Overall)'!E64</f>
        <v>0</v>
      </c>
      <c r="P59" s="241">
        <f>IFERROR(VLOOKUP(C59,'Lista PMO'!$B:$AN,27,0),0)</f>
        <v>0</v>
      </c>
      <c r="Q59" s="242">
        <v>0</v>
      </c>
      <c r="R59" s="242">
        <v>0</v>
      </c>
      <c r="S59" s="241">
        <f t="shared" si="0"/>
        <v>0</v>
      </c>
      <c r="T59" s="242"/>
      <c r="U59" s="241">
        <f>IFERROR(VLOOKUP(C59,'Lista PMO'!$B:$AN,3,0),0)</f>
        <v>0</v>
      </c>
      <c r="V59" s="242"/>
      <c r="W59" s="241">
        <f t="shared" si="1"/>
        <v>0</v>
      </c>
      <c r="X59" s="243">
        <f>IFERROR(VLOOKUP(C59,'Lista PMO'!$B:$AN,20,0),0)</f>
        <v>0</v>
      </c>
      <c r="Y59" s="241">
        <f t="shared" si="2"/>
        <v>0</v>
      </c>
      <c r="Z59" s="243">
        <f t="shared" si="3"/>
        <v>0</v>
      </c>
      <c r="AA59" s="243">
        <f>IFERROR(VLOOKUP(C59,'Lista PMO'!$B:$AN,21,0),0)</f>
        <v>0</v>
      </c>
      <c r="AB59" s="243">
        <f>IFERROR(VLOOKUP(C59,'Lista PMO'!$B:$AN,22,0),0)</f>
        <v>0</v>
      </c>
      <c r="AC59" s="243">
        <f>IFERROR(VLOOKUP(C59,'Lista PMO'!$B:$AN,23,0),0)</f>
        <v>0</v>
      </c>
      <c r="AD59" s="243">
        <f>IFERROR(VLOOKUP(C59,'Lista PMO'!$B:$AN,24,0),0)</f>
        <v>0</v>
      </c>
      <c r="AE59" s="243">
        <f>IFERROR(VLOOKUP(C59,'Lista PMO'!$B:$AN,25,0),0)</f>
        <v>0</v>
      </c>
      <c r="AF59" s="244">
        <f t="shared" ref="AF59" si="15">IFERROR(Z59/Y59,0)</f>
        <v>0</v>
      </c>
      <c r="AG59" s="244">
        <f t="shared" ref="AG59" si="16">IFERROR((AD59+AE59)/(Y59),0)</f>
        <v>0</v>
      </c>
      <c r="AH59" s="243">
        <f t="shared" ref="AH59" si="17">IFERROR(Y59-AD59-AE59,0)</f>
        <v>0</v>
      </c>
      <c r="AI59" s="244">
        <f t="shared" ref="AI59" si="18">IFERROR((AD59+AE59+X59)/(W59),0)</f>
        <v>0</v>
      </c>
      <c r="AJ59" s="245">
        <f>'PianificazionePMO(CFI-ACN)'!ACI39</f>
        <v>0</v>
      </c>
      <c r="AK59" s="245">
        <f>HLOOKUP($T$5,'PianificazionePMO(CFI-ACN)'!$ACL$4:$AGK$40,ROW(A59)-27,0)</f>
        <v>0</v>
      </c>
      <c r="AL59" s="244">
        <f t="shared" si="8"/>
        <v>0</v>
      </c>
      <c r="AM59" s="245">
        <f>HLOOKUP($T$5,'PianificazionePMO(CFI-ACN)'!$M$4:$DL$40,ROW(A59)-27,0)</f>
        <v>0</v>
      </c>
      <c r="AN59" s="244">
        <f t="shared" si="9"/>
        <v>0</v>
      </c>
      <c r="AO59" s="245">
        <f>IFERROR(AK59-HLOOKUP($T$5-1,'PianificazionePMO(CFI-ACN)'!$ACL$4:$AGK$40,ROW(A59)-27,0),0)</f>
        <v>0</v>
      </c>
      <c r="AP59" s="244">
        <f t="shared" ref="AP59" si="19">IFERROR(AO59/W59,0)</f>
        <v>0</v>
      </c>
      <c r="AQ59" s="245">
        <f>IFERROR(AM59-HLOOKUP($T$5-1,'PianificazionePMO(CFI-ACN)'!$M$4:$DL$40,ROW(A59)-27,0),0)</f>
        <v>0</v>
      </c>
      <c r="AR59" s="244">
        <f t="shared" ref="AR59" si="20">IFERROR(AQ59/Y59,0)</f>
        <v>0</v>
      </c>
      <c r="AS59" s="245">
        <f>(AD59+AE59)-IFERROR(HLOOKUP($T$5-1,'PianificazionePMO(CFI-ACN)'!$PY$7:$NKW$40,ROW(A59)-25,0),0)-IFERROR(HLOOKUP($T$5-1,'PianificazionePMO(CFI-ACN)'!$UB$7:$ACD$40,ROW(A59)-27,0),0)</f>
        <v>0</v>
      </c>
      <c r="AT59" s="244">
        <f t="shared" ref="AT59" si="21">IFERROR(AS59/Y59,0)</f>
        <v>0</v>
      </c>
      <c r="AU59" s="220"/>
      <c r="AV59" s="481">
        <f t="shared" si="13"/>
        <v>0</v>
      </c>
      <c r="AW59" s="481">
        <f t="shared" si="14"/>
        <v>0</v>
      </c>
    </row>
    <row r="60" spans="2:49" ht="13.5" thickBot="1">
      <c r="O60" s="248"/>
      <c r="P60" s="249">
        <f t="shared" ref="P60:AE60" si="22">SUBTOTAL(9,P31:P59)</f>
        <v>49</v>
      </c>
      <c r="Q60" s="249">
        <f t="shared" si="22"/>
        <v>0</v>
      </c>
      <c r="R60" s="249">
        <f t="shared" si="22"/>
        <v>0</v>
      </c>
      <c r="S60" s="249">
        <f t="shared" si="22"/>
        <v>-184</v>
      </c>
      <c r="T60" s="249">
        <f t="shared" si="22"/>
        <v>0</v>
      </c>
      <c r="U60" s="249">
        <f t="shared" si="22"/>
        <v>233</v>
      </c>
      <c r="V60" s="249">
        <f t="shared" si="22"/>
        <v>0</v>
      </c>
      <c r="W60" s="249">
        <f t="shared" si="22"/>
        <v>49</v>
      </c>
      <c r="X60" s="249">
        <f t="shared" si="22"/>
        <v>3</v>
      </c>
      <c r="Y60" s="249">
        <f t="shared" si="22"/>
        <v>46</v>
      </c>
      <c r="Z60" s="249">
        <f t="shared" si="22"/>
        <v>46</v>
      </c>
      <c r="AA60" s="249">
        <f t="shared" si="22"/>
        <v>0</v>
      </c>
      <c r="AB60" s="249">
        <f t="shared" si="22"/>
        <v>2</v>
      </c>
      <c r="AC60" s="249">
        <f t="shared" si="22"/>
        <v>0</v>
      </c>
      <c r="AD60" s="249">
        <f t="shared" si="22"/>
        <v>7</v>
      </c>
      <c r="AE60" s="249">
        <f t="shared" si="22"/>
        <v>37</v>
      </c>
      <c r="AF60" s="250">
        <f>IFERROR(Z60/Y60,0)</f>
        <v>1</v>
      </c>
      <c r="AG60" s="250">
        <f>IFERROR(AA60/Z60,0)</f>
        <v>0</v>
      </c>
      <c r="AH60" s="249">
        <f>SUBTOTAL(9,AH31:AH59)</f>
        <v>2</v>
      </c>
      <c r="AI60" s="250">
        <f>IFERROR((AD60+AE60+X60)/(W60),0)</f>
        <v>0.95918367346938771</v>
      </c>
      <c r="AJ60" s="249" t="e">
        <f>SUBTOTAL(9,AJ31:AJ59)</f>
        <v>#REF!</v>
      </c>
      <c r="AK60" s="249">
        <f>SUBTOTAL(9,AK31:AK59)</f>
        <v>49</v>
      </c>
      <c r="AL60" s="250">
        <f>IFERROR(AK60/AJ60,0)</f>
        <v>0</v>
      </c>
      <c r="AM60" s="249">
        <f>SUBTOTAL(9,AM31:AM59)</f>
        <v>46</v>
      </c>
      <c r="AN60" s="250">
        <f>IFERROR(AM60/Y60,0)</f>
        <v>1</v>
      </c>
      <c r="AO60" s="249">
        <f>SUBTOTAL(9,AO31:AO59)</f>
        <v>0</v>
      </c>
      <c r="AP60" s="250">
        <f>IFERROR(AO60/W60,0)</f>
        <v>0</v>
      </c>
      <c r="AQ60" s="249">
        <f>SUBTOTAL(9,AQ31:AQ59)</f>
        <v>0</v>
      </c>
      <c r="AR60" s="251">
        <f>IFERROR(AQ60/Y60,0)</f>
        <v>0</v>
      </c>
      <c r="AS60" s="249">
        <f>SUBTOTAL(9,AS31:AS59)</f>
        <v>44</v>
      </c>
      <c r="AT60" s="252">
        <f>IFERROR(AS60/Y60,0)</f>
        <v>0.95652173913043481</v>
      </c>
      <c r="AU60" s="229"/>
      <c r="AV60" s="481">
        <f t="shared" si="13"/>
        <v>-2</v>
      </c>
      <c r="AW60" s="481">
        <f t="shared" ref="AW60" si="23">(AE60+AD60+X60)-AM60</f>
        <v>1</v>
      </c>
    </row>
    <row r="61" spans="2:49" ht="13.5" thickBot="1">
      <c r="T61" s="225"/>
      <c r="AS61" s="253"/>
      <c r="AU61" s="229"/>
      <c r="AV61" s="482"/>
      <c r="AW61" s="482"/>
    </row>
    <row r="62" spans="2:49" ht="13.5" thickBot="1">
      <c r="B62" s="679" t="s">
        <v>25</v>
      </c>
      <c r="C62" s="680"/>
      <c r="D62" s="680"/>
      <c r="E62" s="680"/>
      <c r="F62" s="680"/>
      <c r="G62" s="680"/>
      <c r="H62" s="680"/>
      <c r="I62" s="680"/>
      <c r="J62" s="680"/>
      <c r="K62" s="680"/>
      <c r="L62" s="680"/>
      <c r="M62" s="680"/>
      <c r="N62" s="680"/>
      <c r="O62" s="680"/>
      <c r="P62" s="681"/>
      <c r="AV62" s="482"/>
      <c r="AW62" s="482"/>
    </row>
    <row r="63" spans="2:49" ht="24.75" customHeight="1">
      <c r="B63" s="767" t="s">
        <v>175</v>
      </c>
      <c r="C63" s="768"/>
      <c r="D63" s="768"/>
      <c r="E63" s="768"/>
      <c r="F63" s="768"/>
      <c r="G63" s="768"/>
      <c r="H63" s="768"/>
      <c r="I63" s="768"/>
      <c r="J63" s="768"/>
      <c r="K63" s="768"/>
      <c r="L63" s="768"/>
      <c r="M63" s="768"/>
      <c r="N63" s="768"/>
      <c r="O63" s="768"/>
      <c r="P63" s="769"/>
      <c r="R63" s="225"/>
      <c r="AQ63" s="254"/>
      <c r="AR63" s="254"/>
      <c r="AS63" s="254"/>
      <c r="AV63" s="482"/>
      <c r="AW63" s="482"/>
    </row>
    <row r="64" spans="2:49">
      <c r="B64" s="753" t="s">
        <v>176</v>
      </c>
      <c r="C64" s="754"/>
      <c r="D64" s="754"/>
      <c r="E64" s="754"/>
      <c r="F64" s="754"/>
      <c r="G64" s="754"/>
      <c r="H64" s="754"/>
      <c r="I64" s="754"/>
      <c r="J64" s="754"/>
      <c r="K64" s="754"/>
      <c r="L64" s="754"/>
      <c r="M64" s="754"/>
      <c r="N64" s="754"/>
      <c r="O64" s="754"/>
      <c r="P64" s="755"/>
      <c r="AQ64" s="254"/>
      <c r="AR64" s="255"/>
      <c r="AS64" s="254"/>
      <c r="AV64" s="482"/>
      <c r="AW64" s="482"/>
    </row>
    <row r="65" spans="2:49">
      <c r="B65" s="753" t="s">
        <v>177</v>
      </c>
      <c r="C65" s="754"/>
      <c r="D65" s="754"/>
      <c r="E65" s="754"/>
      <c r="F65" s="754"/>
      <c r="G65" s="754"/>
      <c r="H65" s="754"/>
      <c r="I65" s="754"/>
      <c r="J65" s="754"/>
      <c r="K65" s="754"/>
      <c r="L65" s="754"/>
      <c r="M65" s="754"/>
      <c r="N65" s="754"/>
      <c r="O65" s="754"/>
      <c r="P65" s="755"/>
      <c r="AQ65" s="254"/>
      <c r="AR65" s="255"/>
      <c r="AS65" s="254"/>
      <c r="AV65" s="482"/>
      <c r="AW65" s="482"/>
    </row>
    <row r="66" spans="2:49">
      <c r="B66" s="753" t="s">
        <v>178</v>
      </c>
      <c r="C66" s="754"/>
      <c r="D66" s="754"/>
      <c r="E66" s="754"/>
      <c r="F66" s="754"/>
      <c r="G66" s="754"/>
      <c r="H66" s="754"/>
      <c r="I66" s="754"/>
      <c r="J66" s="754"/>
      <c r="K66" s="754"/>
      <c r="L66" s="754"/>
      <c r="M66" s="754"/>
      <c r="N66" s="754"/>
      <c r="O66" s="754"/>
      <c r="P66" s="755"/>
      <c r="AQ66" s="254"/>
      <c r="AR66" s="255"/>
      <c r="AS66" s="254"/>
      <c r="AV66" s="482"/>
      <c r="AW66" s="482"/>
    </row>
    <row r="67" spans="2:49">
      <c r="AQ67" s="254"/>
      <c r="AR67" s="255"/>
      <c r="AS67" s="254"/>
      <c r="AV67" s="482"/>
      <c r="AW67" s="482"/>
    </row>
    <row r="68" spans="2:49">
      <c r="AQ68" s="254"/>
      <c r="AR68" s="255"/>
      <c r="AS68" s="254"/>
      <c r="AV68" s="482"/>
      <c r="AW68" s="482"/>
    </row>
    <row r="69" spans="2:49" ht="13.5" thickBot="1">
      <c r="B69" s="661" t="s">
        <v>391</v>
      </c>
      <c r="C69" s="661"/>
      <c r="D69" s="661"/>
      <c r="E69" s="661"/>
      <c r="F69" s="661"/>
      <c r="G69" s="661"/>
      <c r="H69" s="661"/>
      <c r="I69" s="661"/>
      <c r="J69" s="661"/>
      <c r="K69" s="661"/>
      <c r="L69" s="661"/>
      <c r="M69" s="661"/>
      <c r="N69" s="661"/>
      <c r="O69" s="661"/>
      <c r="P69" s="661"/>
      <c r="Q69" s="661"/>
      <c r="R69" s="661"/>
      <c r="S69" s="661"/>
      <c r="T69" s="661"/>
      <c r="U69" s="661"/>
      <c r="V69" s="661"/>
      <c r="W69" s="661"/>
      <c r="X69" s="661"/>
      <c r="Y69" s="661"/>
      <c r="Z69" s="661"/>
      <c r="AA69" s="661"/>
      <c r="AQ69" s="254"/>
      <c r="AR69" s="255"/>
      <c r="AS69" s="254"/>
      <c r="AV69" s="482"/>
      <c r="AW69" s="482"/>
    </row>
    <row r="70" spans="2:49" ht="13.5" thickBot="1">
      <c r="B70" s="218"/>
      <c r="C70" s="218"/>
      <c r="D70" s="218"/>
      <c r="E70" s="218"/>
      <c r="F70" s="218"/>
      <c r="G70" s="218"/>
      <c r="H70" s="218"/>
      <c r="I70" s="218"/>
      <c r="J70" s="218"/>
      <c r="K70" s="218"/>
      <c r="L70" s="218"/>
      <c r="M70" s="218"/>
      <c r="N70" s="219"/>
      <c r="O70" s="662" t="s">
        <v>26</v>
      </c>
      <c r="P70" s="663"/>
      <c r="Q70" s="663"/>
      <c r="R70" s="663"/>
      <c r="S70" s="663"/>
      <c r="T70" s="663"/>
      <c r="U70" s="663"/>
      <c r="V70" s="663"/>
      <c r="W70" s="663"/>
      <c r="X70" s="663"/>
      <c r="Y70" s="663"/>
      <c r="Z70" s="664"/>
      <c r="AB70" s="229"/>
      <c r="AC70" s="229"/>
      <c r="AD70" s="229"/>
      <c r="AE70" s="229"/>
      <c r="AF70" s="229"/>
      <c r="AG70" s="229"/>
      <c r="AQ70" s="254"/>
      <c r="AR70" s="255"/>
      <c r="AS70" s="254"/>
      <c r="AV70" s="482"/>
      <c r="AW70" s="482"/>
    </row>
    <row r="71" spans="2:49" ht="15" customHeight="1" thickBot="1">
      <c r="B71" s="666" t="s">
        <v>0</v>
      </c>
      <c r="C71" s="666" t="s">
        <v>34</v>
      </c>
      <c r="D71" s="256"/>
      <c r="E71" s="256"/>
      <c r="F71" s="256"/>
      <c r="G71" s="256"/>
      <c r="H71" s="256"/>
      <c r="I71" s="256"/>
      <c r="J71" s="256"/>
      <c r="K71" s="256"/>
      <c r="L71" s="256"/>
      <c r="M71" s="256"/>
      <c r="N71" s="668" t="s">
        <v>53</v>
      </c>
      <c r="O71" s="662" t="s">
        <v>27</v>
      </c>
      <c r="P71" s="664"/>
      <c r="Q71" s="662" t="s">
        <v>28</v>
      </c>
      <c r="R71" s="664"/>
      <c r="S71" s="662" t="s">
        <v>29</v>
      </c>
      <c r="T71" s="664"/>
      <c r="U71" s="662" t="s">
        <v>30</v>
      </c>
      <c r="V71" s="664"/>
      <c r="W71" s="662" t="s">
        <v>31</v>
      </c>
      <c r="X71" s="664"/>
      <c r="Y71" s="662" t="s">
        <v>32</v>
      </c>
      <c r="Z71" s="664"/>
      <c r="AB71" s="229"/>
      <c r="AC71" s="229"/>
      <c r="AD71" s="229"/>
      <c r="AE71" s="229"/>
      <c r="AF71" s="229"/>
      <c r="AG71" s="229"/>
      <c r="AQ71" s="254"/>
      <c r="AR71" s="255"/>
      <c r="AS71" s="254"/>
      <c r="AV71" s="482"/>
      <c r="AW71" s="482"/>
    </row>
    <row r="72" spans="2:49" ht="35.25" customHeight="1">
      <c r="B72" s="772"/>
      <c r="C72" s="772"/>
      <c r="D72" s="257"/>
      <c r="E72" s="257"/>
      <c r="F72" s="257"/>
      <c r="G72" s="257"/>
      <c r="H72" s="257"/>
      <c r="I72" s="257"/>
      <c r="J72" s="257"/>
      <c r="K72" s="257"/>
      <c r="L72" s="257"/>
      <c r="M72" s="257"/>
      <c r="N72" s="773"/>
      <c r="O72" s="232" t="s">
        <v>144</v>
      </c>
      <c r="P72" s="232" t="s">
        <v>33</v>
      </c>
      <c r="Q72" s="232" t="s">
        <v>144</v>
      </c>
      <c r="R72" s="256" t="s">
        <v>33</v>
      </c>
      <c r="S72" s="232" t="s">
        <v>144</v>
      </c>
      <c r="T72" s="232" t="s">
        <v>33</v>
      </c>
      <c r="U72" s="232" t="s">
        <v>144</v>
      </c>
      <c r="V72" s="256" t="s">
        <v>33</v>
      </c>
      <c r="W72" s="232" t="s">
        <v>144</v>
      </c>
      <c r="X72" s="232" t="s">
        <v>33</v>
      </c>
      <c r="Y72" s="232" t="s">
        <v>144</v>
      </c>
      <c r="Z72" s="232" t="s">
        <v>33</v>
      </c>
      <c r="AB72" s="229"/>
      <c r="AC72" s="229"/>
      <c r="AD72" s="229"/>
      <c r="AE72" s="229"/>
      <c r="AF72" s="229"/>
      <c r="AG72" s="229"/>
      <c r="AQ72" s="254"/>
      <c r="AR72" s="255"/>
      <c r="AS72" s="254"/>
      <c r="AV72" s="482"/>
      <c r="AW72" s="482"/>
    </row>
    <row r="73" spans="2:49" ht="15.75" customHeight="1">
      <c r="B73" s="258" t="str">
        <f t="shared" ref="B73:B100" si="24">B31</f>
        <v>P59-Deploy &amp; Change CRMT</v>
      </c>
      <c r="C73" s="238" t="str">
        <f>'Sintesi Quantitativa (Overall)'!C33</f>
        <v>AO004511</v>
      </c>
      <c r="D73" s="259" t="str">
        <f>CONCATENATE(C73,$O$71,$O$72)</f>
        <v>AO004511ApertoBloccante per il collaudo</v>
      </c>
      <c r="E73" s="259" t="str">
        <f>CONCATENATE(C73,$O$71,$P$72)</f>
        <v>AO004511ApertoNon Bloccante</v>
      </c>
      <c r="F73" s="259" t="str">
        <f>CONCATENATE(C73,$Q$71,$Q$72)</f>
        <v>AO004511RespintoBloccante per il collaudo</v>
      </c>
      <c r="G73" s="259" t="str">
        <f>CONCATENATE(C73,$Q$71,$R$72)</f>
        <v>AO004511RespintoNon Bloccante</v>
      </c>
      <c r="H73" s="259" t="str">
        <f>CONCATENATE(C73,$S$71,$S$72)</f>
        <v>AO004511In LavorazioneBloccante per il collaudo</v>
      </c>
      <c r="I73" s="259" t="str">
        <f>CONCATENATE(C73,$S$71,$T$72)</f>
        <v>AO004511In LavorazioneNon Bloccante</v>
      </c>
      <c r="J73" s="259" t="str">
        <f>CONCATENATE(C73,$U$71,$U$72)</f>
        <v>AO004511RilasciatoBloccante per il collaudo</v>
      </c>
      <c r="K73" s="259" t="str">
        <f>CONCATENATE(C73,$U$71,$V$72)</f>
        <v>AO004511RilasciatoNon Bloccante</v>
      </c>
      <c r="L73" s="259" t="str">
        <f>CONCATENATE(C73,$W$71,$W$72)</f>
        <v>AO004511ChiusoBloccante per il collaudo</v>
      </c>
      <c r="M73" s="259" t="str">
        <f>CONCATENATE(C73,$W$71,$X$72)</f>
        <v>AO004511ChiusoNon Bloccante</v>
      </c>
      <c r="N73" s="260" t="str">
        <f t="shared" ref="N73:N100" si="25">N31</f>
        <v>Cross</v>
      </c>
      <c r="O73" s="261">
        <f>COUNTIFS(ListaAnomalieALL!$N:$N,D73,ListaAnomalieALL!$F:$F,"CFI2")</f>
        <v>0</v>
      </c>
      <c r="P73" s="261">
        <f>COUNTIFS(ListaAnomalieALL!$N:$N,E73,ListaAnomalieALL!$F:$F,"CFI2")</f>
        <v>0</v>
      </c>
      <c r="Q73" s="261">
        <f>COUNTIFS(ListaAnomalieALL!$N:$N,F73,ListaAnomalieALL!$F:$F,"CFI2")</f>
        <v>0</v>
      </c>
      <c r="R73" s="261">
        <f>COUNTIFS(ListaAnomalieALL!$N:$N,G73,ListaAnomalieALL!$F:$F,"CFI2")</f>
        <v>0</v>
      </c>
      <c r="S73" s="261">
        <f>COUNTIFS(ListaAnomalieALL!$N:$N,H73,ListaAnomalieALL!$F:$F,"CFI2")</f>
        <v>0</v>
      </c>
      <c r="T73" s="261">
        <f>COUNTIFS(ListaAnomalieALL!$N:$N,I73,ListaAnomalieALL!$F:$F,"CFI2")</f>
        <v>0</v>
      </c>
      <c r="U73" s="261">
        <f>COUNTIFS(ListaAnomalieALL!$N:$N,J73,ListaAnomalieALL!$F:$F,"CFI2")</f>
        <v>0</v>
      </c>
      <c r="V73" s="261">
        <f>COUNTIFS(ListaAnomalieALL!$N:$N,K73,ListaAnomalieALL!$F:$F,"CFI2")</f>
        <v>0</v>
      </c>
      <c r="W73" s="261">
        <f>COUNTIFS(ListaAnomalieALL!$N:$N,L73,ListaAnomalieALL!$F:$F,"CFI2")</f>
        <v>0</v>
      </c>
      <c r="X73" s="261">
        <f>COUNTIFS(ListaAnomalieALL!$N:$N,M73,ListaAnomalieALL!$F:$F,"CFI2")</f>
        <v>0</v>
      </c>
      <c r="Y73" s="261">
        <f>O73+Q73+S73+U73+W73</f>
        <v>0</v>
      </c>
      <c r="Z73" s="261">
        <f>P73+R73+T73+V73+X73</f>
        <v>0</v>
      </c>
      <c r="AB73" s="229"/>
      <c r="AC73" s="229"/>
      <c r="AD73" s="229"/>
      <c r="AE73" s="229"/>
      <c r="AF73" s="229"/>
      <c r="AG73" s="229"/>
      <c r="AQ73" s="254"/>
      <c r="AR73" s="255"/>
      <c r="AS73" s="254"/>
      <c r="AV73" s="482"/>
      <c r="AW73" s="482"/>
    </row>
    <row r="74" spans="2:49" s="229" customFormat="1" ht="15.75" customHeight="1">
      <c r="B74" s="258" t="str">
        <f t="shared" si="24"/>
        <v>P59-Deploy &amp; Change CRMT</v>
      </c>
      <c r="C74" s="238" t="str">
        <f>'Sintesi Quantitativa (Overall)'!C34</f>
        <v>AO004511_YYY103</v>
      </c>
      <c r="D74" s="259" t="str">
        <f t="shared" ref="D74:D100" si="26">CONCATENATE(C74,$O$71,$O$72)</f>
        <v>AO004511_YYY103ApertoBloccante per il collaudo</v>
      </c>
      <c r="E74" s="259" t="str">
        <f t="shared" ref="E74:E100" si="27">CONCATENATE(C74,$O$71,$P$72)</f>
        <v>AO004511_YYY103ApertoNon Bloccante</v>
      </c>
      <c r="F74" s="259" t="str">
        <f t="shared" ref="F74:F100" si="28">CONCATENATE(C74,$Q$71,$Q$72)</f>
        <v>AO004511_YYY103RespintoBloccante per il collaudo</v>
      </c>
      <c r="G74" s="259" t="str">
        <f t="shared" ref="G74:G100" si="29">CONCATENATE(C74,$Q$71,$R$72)</f>
        <v>AO004511_YYY103RespintoNon Bloccante</v>
      </c>
      <c r="H74" s="259" t="str">
        <f t="shared" ref="H74:H100" si="30">CONCATENATE(C74,$S$71,$S$72)</f>
        <v>AO004511_YYY103In LavorazioneBloccante per il collaudo</v>
      </c>
      <c r="I74" s="259" t="str">
        <f t="shared" ref="I74:I100" si="31">CONCATENATE(C74,$S$71,$T$72)</f>
        <v>AO004511_YYY103In LavorazioneNon Bloccante</v>
      </c>
      <c r="J74" s="259" t="str">
        <f t="shared" ref="J74:J100" si="32">CONCATENATE(C74,$U$71,$U$72)</f>
        <v>AO004511_YYY103RilasciatoBloccante per il collaudo</v>
      </c>
      <c r="K74" s="259" t="str">
        <f t="shared" ref="K74:K100" si="33">CONCATENATE(C74,$U$71,$V$72)</f>
        <v>AO004511_YYY103RilasciatoNon Bloccante</v>
      </c>
      <c r="L74" s="259" t="str">
        <f t="shared" ref="L74:L100" si="34">CONCATENATE(C74,$W$71,$W$72)</f>
        <v>AO004511_YYY103ChiusoBloccante per il collaudo</v>
      </c>
      <c r="M74" s="259" t="str">
        <f t="shared" ref="M74:M100" si="35">CONCATENATE(C74,$W$71,$X$72)</f>
        <v>AO004511_YYY103ChiusoNon Bloccante</v>
      </c>
      <c r="N74" s="260" t="str">
        <f t="shared" si="25"/>
        <v>Prima Attivazione</v>
      </c>
      <c r="O74" s="261">
        <f>COUNTIFS(ListaAnomalieALL!$N:$N,D74,ListaAnomalieALL!$F:$F,"CFI2")</f>
        <v>0</v>
      </c>
      <c r="P74" s="261">
        <f>COUNTIFS(ListaAnomalieALL!$N:$N,E74,ListaAnomalieALL!$F:$F,"CFI2")</f>
        <v>0</v>
      </c>
      <c r="Q74" s="261">
        <f>COUNTIFS(ListaAnomalieALL!$N:$N,F74,ListaAnomalieALL!$F:$F,"CFI2")</f>
        <v>3</v>
      </c>
      <c r="R74" s="261">
        <f>COUNTIFS(ListaAnomalieALL!$N:$N,G74,ListaAnomalieALL!$F:$F,"CFI2")</f>
        <v>2</v>
      </c>
      <c r="S74" s="261">
        <f>COUNTIFS(ListaAnomalieALL!$N:$N,H74,ListaAnomalieALL!$F:$F,"CFI2")</f>
        <v>0</v>
      </c>
      <c r="T74" s="261">
        <f>COUNTIFS(ListaAnomalieALL!$N:$N,I74,ListaAnomalieALL!$F:$F,"CFI2")</f>
        <v>12</v>
      </c>
      <c r="U74" s="261">
        <f>COUNTIFS(ListaAnomalieALL!$N:$N,J74,ListaAnomalieALL!$F:$F,"CFI2")</f>
        <v>0</v>
      </c>
      <c r="V74" s="261">
        <f>COUNTIFS(ListaAnomalieALL!$N:$N,K74,ListaAnomalieALL!$F:$F,"CFI2")</f>
        <v>0</v>
      </c>
      <c r="W74" s="261">
        <f>COUNTIFS(ListaAnomalieALL!$N:$N,L74,ListaAnomalieALL!$F:$F,"CFI2")</f>
        <v>2</v>
      </c>
      <c r="X74" s="261">
        <f>COUNTIFS(ListaAnomalieALL!$N:$N,M74,ListaAnomalieALL!$F:$F,"CFI2")</f>
        <v>20</v>
      </c>
      <c r="Y74" s="261">
        <f t="shared" ref="Y74:Y114" si="36">O74+Q74+S74+U74+W74</f>
        <v>5</v>
      </c>
      <c r="Z74" s="261">
        <f t="shared" ref="Z74:Z114" si="37">P74+R74+T74+V74+X74</f>
        <v>34</v>
      </c>
      <c r="AJ74" s="221"/>
      <c r="AK74" s="221"/>
      <c r="AL74" s="221"/>
      <c r="AQ74" s="262"/>
      <c r="AR74" s="255"/>
      <c r="AS74" s="262"/>
      <c r="AV74" s="483"/>
      <c r="AW74" s="483"/>
    </row>
    <row r="75" spans="2:49" s="229" customFormat="1" ht="15.75" customHeight="1">
      <c r="B75" s="258" t="str">
        <f t="shared" si="24"/>
        <v>P59-Deploy &amp; Change CRMT</v>
      </c>
      <c r="C75" s="238" t="str">
        <f>'Sintesi Quantitativa (Overall)'!C35</f>
        <v>AO004511_YYY104</v>
      </c>
      <c r="D75" s="259" t="str">
        <f t="shared" si="26"/>
        <v>AO004511_YYY104ApertoBloccante per il collaudo</v>
      </c>
      <c r="E75" s="259" t="str">
        <f t="shared" si="27"/>
        <v>AO004511_YYY104ApertoNon Bloccante</v>
      </c>
      <c r="F75" s="259" t="str">
        <f t="shared" si="28"/>
        <v>AO004511_YYY104RespintoBloccante per il collaudo</v>
      </c>
      <c r="G75" s="259" t="str">
        <f t="shared" si="29"/>
        <v>AO004511_YYY104RespintoNon Bloccante</v>
      </c>
      <c r="H75" s="259" t="str">
        <f t="shared" si="30"/>
        <v>AO004511_YYY104In LavorazioneBloccante per il collaudo</v>
      </c>
      <c r="I75" s="259" t="str">
        <f t="shared" si="31"/>
        <v>AO004511_YYY104In LavorazioneNon Bloccante</v>
      </c>
      <c r="J75" s="259" t="str">
        <f t="shared" si="32"/>
        <v>AO004511_YYY104RilasciatoBloccante per il collaudo</v>
      </c>
      <c r="K75" s="259" t="str">
        <f t="shared" si="33"/>
        <v>AO004511_YYY104RilasciatoNon Bloccante</v>
      </c>
      <c r="L75" s="259" t="str">
        <f t="shared" si="34"/>
        <v>AO004511_YYY104ChiusoBloccante per il collaudo</v>
      </c>
      <c r="M75" s="259" t="str">
        <f t="shared" si="35"/>
        <v>AO004511_YYY104ChiusoNon Bloccante</v>
      </c>
      <c r="N75" s="260" t="str">
        <f t="shared" si="25"/>
        <v>Prima_Attivazione_combinata</v>
      </c>
      <c r="O75" s="261">
        <f>COUNTIFS(ListaAnomalieALL!$N:$N,D75,ListaAnomalieALL!$F:$F,"CFI2")</f>
        <v>0</v>
      </c>
      <c r="P75" s="261">
        <f>COUNTIFS(ListaAnomalieALL!$N:$N,E75,ListaAnomalieALL!$F:$F,"CFI2")</f>
        <v>0</v>
      </c>
      <c r="Q75" s="261">
        <f>COUNTIFS(ListaAnomalieALL!$N:$N,F75,ListaAnomalieALL!$F:$F,"CFI2")</f>
        <v>0</v>
      </c>
      <c r="R75" s="261">
        <f>COUNTIFS(ListaAnomalieALL!$N:$N,G75,ListaAnomalieALL!$F:$F,"CFI2")</f>
        <v>0</v>
      </c>
      <c r="S75" s="261">
        <f>COUNTIFS(ListaAnomalieALL!$N:$N,H75,ListaAnomalieALL!$F:$F,"CFI2")</f>
        <v>0</v>
      </c>
      <c r="T75" s="261">
        <f>COUNTIFS(ListaAnomalieALL!$N:$N,I75,ListaAnomalieALL!$F:$F,"CFI2")</f>
        <v>0</v>
      </c>
      <c r="U75" s="261">
        <f>COUNTIFS(ListaAnomalieALL!$N:$N,J75,ListaAnomalieALL!$F:$F,"CFI2")</f>
        <v>0</v>
      </c>
      <c r="V75" s="261">
        <f>COUNTIFS(ListaAnomalieALL!$N:$N,K75,ListaAnomalieALL!$F:$F,"CFI2")</f>
        <v>0</v>
      </c>
      <c r="W75" s="261">
        <f>COUNTIFS(ListaAnomalieALL!$N:$N,L75,ListaAnomalieALL!$F:$F,"CFI2")</f>
        <v>0</v>
      </c>
      <c r="X75" s="261">
        <f>COUNTIFS(ListaAnomalieALL!$N:$N,M75,ListaAnomalieALL!$F:$F,"CFI2")</f>
        <v>1</v>
      </c>
      <c r="Y75" s="261">
        <f t="shared" si="36"/>
        <v>0</v>
      </c>
      <c r="Z75" s="261">
        <f t="shared" si="37"/>
        <v>1</v>
      </c>
      <c r="AJ75" s="221"/>
      <c r="AK75" s="221"/>
      <c r="AL75" s="221"/>
      <c r="AQ75" s="262"/>
      <c r="AR75" s="262"/>
      <c r="AS75" s="262"/>
      <c r="AV75" s="483"/>
      <c r="AW75" s="483"/>
    </row>
    <row r="76" spans="2:49" s="229" customFormat="1" ht="15.75" customHeight="1">
      <c r="B76" s="258" t="str">
        <f t="shared" si="24"/>
        <v>P59-Deploy &amp; Change CRMT</v>
      </c>
      <c r="C76" s="238" t="str">
        <f>'Sintesi Quantitativa (Overall)'!C36</f>
        <v>AO004511_YYY109</v>
      </c>
      <c r="D76" s="259" t="str">
        <f t="shared" si="26"/>
        <v>AO004511_YYY109ApertoBloccante per il collaudo</v>
      </c>
      <c r="E76" s="259" t="str">
        <f t="shared" si="27"/>
        <v>AO004511_YYY109ApertoNon Bloccante</v>
      </c>
      <c r="F76" s="259" t="str">
        <f t="shared" si="28"/>
        <v>AO004511_YYY109RespintoBloccante per il collaudo</v>
      </c>
      <c r="G76" s="259" t="str">
        <f t="shared" si="29"/>
        <v>AO004511_YYY109RespintoNon Bloccante</v>
      </c>
      <c r="H76" s="259" t="str">
        <f t="shared" si="30"/>
        <v>AO004511_YYY109In LavorazioneBloccante per il collaudo</v>
      </c>
      <c r="I76" s="259" t="str">
        <f t="shared" si="31"/>
        <v>AO004511_YYY109In LavorazioneNon Bloccante</v>
      </c>
      <c r="J76" s="259" t="str">
        <f t="shared" si="32"/>
        <v>AO004511_YYY109RilasciatoBloccante per il collaudo</v>
      </c>
      <c r="K76" s="259" t="str">
        <f t="shared" si="33"/>
        <v>AO004511_YYY109RilasciatoNon Bloccante</v>
      </c>
      <c r="L76" s="259" t="str">
        <f t="shared" si="34"/>
        <v>AO004511_YYY109ChiusoBloccante per il collaudo</v>
      </c>
      <c r="M76" s="259" t="str">
        <f t="shared" si="35"/>
        <v>AO004511_YYY109ChiusoNon Bloccante</v>
      </c>
      <c r="N76" s="260" t="str">
        <f t="shared" si="25"/>
        <v>Ricontrattualizzazione</v>
      </c>
      <c r="O76" s="261">
        <f>COUNTIFS(ListaAnomalieALL!$N:$N,D76,ListaAnomalieALL!$F:$F,"CFI2")</f>
        <v>0</v>
      </c>
      <c r="P76" s="261">
        <f>COUNTIFS(ListaAnomalieALL!$N:$N,E76,ListaAnomalieALL!$F:$F,"CFI2")</f>
        <v>0</v>
      </c>
      <c r="Q76" s="261">
        <f>COUNTIFS(ListaAnomalieALL!$N:$N,F76,ListaAnomalieALL!$F:$F,"CFI2")</f>
        <v>0</v>
      </c>
      <c r="R76" s="261">
        <f>COUNTIFS(ListaAnomalieALL!$N:$N,G76,ListaAnomalieALL!$F:$F,"CFI2")</f>
        <v>0</v>
      </c>
      <c r="S76" s="261">
        <f>COUNTIFS(ListaAnomalieALL!$N:$N,H76,ListaAnomalieALL!$F:$F,"CFI2")</f>
        <v>0</v>
      </c>
      <c r="T76" s="261">
        <f>COUNTIFS(ListaAnomalieALL!$N:$N,I76,ListaAnomalieALL!$F:$F,"CFI2")</f>
        <v>0</v>
      </c>
      <c r="U76" s="261">
        <f>COUNTIFS(ListaAnomalieALL!$N:$N,J76,ListaAnomalieALL!$F:$F,"CFI2")</f>
        <v>0</v>
      </c>
      <c r="V76" s="261">
        <f>COUNTIFS(ListaAnomalieALL!$N:$N,K76,ListaAnomalieALL!$F:$F,"CFI2")</f>
        <v>0</v>
      </c>
      <c r="W76" s="261">
        <f>COUNTIFS(ListaAnomalieALL!$N:$N,L76,ListaAnomalieALL!$F:$F,"CFI2")</f>
        <v>0</v>
      </c>
      <c r="X76" s="261">
        <f>COUNTIFS(ListaAnomalieALL!$N:$N,M76,ListaAnomalieALL!$F:$F,"CFI2")</f>
        <v>0</v>
      </c>
      <c r="Y76" s="261">
        <f t="shared" si="36"/>
        <v>0</v>
      </c>
      <c r="Z76" s="261">
        <f t="shared" si="37"/>
        <v>0</v>
      </c>
      <c r="AJ76" s="221"/>
      <c r="AK76" s="221"/>
      <c r="AL76" s="221"/>
      <c r="AQ76" s="262"/>
      <c r="AR76" s="262"/>
      <c r="AS76" s="262"/>
      <c r="AV76" s="483"/>
      <c r="AW76" s="483"/>
    </row>
    <row r="77" spans="2:49" s="229" customFormat="1" ht="15.75" customHeight="1">
      <c r="B77" s="258" t="str">
        <f t="shared" si="24"/>
        <v>P59-Deploy &amp; Change CRMT</v>
      </c>
      <c r="C77" s="238" t="str">
        <f>'Sintesi Quantitativa (Overall)'!C37</f>
        <v>AO004511_YYY121</v>
      </c>
      <c r="D77" s="259" t="str">
        <f t="shared" si="26"/>
        <v>AO004511_YYY121ApertoBloccante per il collaudo</v>
      </c>
      <c r="E77" s="259" t="str">
        <f t="shared" si="27"/>
        <v>AO004511_YYY121ApertoNon Bloccante</v>
      </c>
      <c r="F77" s="259" t="str">
        <f t="shared" si="28"/>
        <v>AO004511_YYY121RespintoBloccante per il collaudo</v>
      </c>
      <c r="G77" s="259" t="str">
        <f t="shared" si="29"/>
        <v>AO004511_YYY121RespintoNon Bloccante</v>
      </c>
      <c r="H77" s="259" t="str">
        <f t="shared" si="30"/>
        <v>AO004511_YYY121In LavorazioneBloccante per il collaudo</v>
      </c>
      <c r="I77" s="259" t="str">
        <f t="shared" si="31"/>
        <v>AO004511_YYY121In LavorazioneNon Bloccante</v>
      </c>
      <c r="J77" s="259" t="str">
        <f t="shared" si="32"/>
        <v>AO004511_YYY121RilasciatoBloccante per il collaudo</v>
      </c>
      <c r="K77" s="259" t="str">
        <f t="shared" si="33"/>
        <v>AO004511_YYY121RilasciatoNon Bloccante</v>
      </c>
      <c r="L77" s="259" t="str">
        <f t="shared" si="34"/>
        <v>AO004511_YYY121ChiusoBloccante per il collaudo</v>
      </c>
      <c r="M77" s="259" t="str">
        <f t="shared" si="35"/>
        <v>AO004511_YYY121ChiusoNon Bloccante</v>
      </c>
      <c r="N77" s="260" t="str">
        <f t="shared" si="25"/>
        <v>Agent_Desktop</v>
      </c>
      <c r="O77" s="261">
        <f>COUNTIFS(ListaAnomalieALL!$N:$N,D77,ListaAnomalieALL!$F:$F,"CFI2")</f>
        <v>0</v>
      </c>
      <c r="P77" s="261">
        <f>COUNTIFS(ListaAnomalieALL!$N:$N,E77,ListaAnomalieALL!$F:$F,"CFI2")</f>
        <v>0</v>
      </c>
      <c r="Q77" s="261">
        <f>COUNTIFS(ListaAnomalieALL!$N:$N,F77,ListaAnomalieALL!$F:$F,"CFI2")</f>
        <v>0</v>
      </c>
      <c r="R77" s="261">
        <f>COUNTIFS(ListaAnomalieALL!$N:$N,G77,ListaAnomalieALL!$F:$F,"CFI2")</f>
        <v>0</v>
      </c>
      <c r="S77" s="261">
        <f>COUNTIFS(ListaAnomalieALL!$N:$N,H77,ListaAnomalieALL!$F:$F,"CFI2")</f>
        <v>0</v>
      </c>
      <c r="T77" s="261">
        <f>COUNTIFS(ListaAnomalieALL!$N:$N,I77,ListaAnomalieALL!$F:$F,"CFI2")</f>
        <v>2</v>
      </c>
      <c r="U77" s="261">
        <f>COUNTIFS(ListaAnomalieALL!$N:$N,J77,ListaAnomalieALL!$F:$F,"CFI2")</f>
        <v>0</v>
      </c>
      <c r="V77" s="261">
        <f>COUNTIFS(ListaAnomalieALL!$N:$N,K77,ListaAnomalieALL!$F:$F,"CFI2")</f>
        <v>0</v>
      </c>
      <c r="W77" s="261">
        <f>COUNTIFS(ListaAnomalieALL!$N:$N,L77,ListaAnomalieALL!$F:$F,"CFI2")</f>
        <v>0</v>
      </c>
      <c r="X77" s="261">
        <f>COUNTIFS(ListaAnomalieALL!$N:$N,M77,ListaAnomalieALL!$F:$F,"CFI2")</f>
        <v>2</v>
      </c>
      <c r="Y77" s="261">
        <f t="shared" si="36"/>
        <v>0</v>
      </c>
      <c r="Z77" s="261">
        <f t="shared" si="37"/>
        <v>4</v>
      </c>
      <c r="AJ77" s="221"/>
      <c r="AK77" s="221"/>
      <c r="AL77" s="221"/>
    </row>
    <row r="78" spans="2:49" s="229" customFormat="1" ht="15.75" customHeight="1">
      <c r="B78" s="258" t="str">
        <f t="shared" si="24"/>
        <v>P59-Deploy &amp; Change CRMT</v>
      </c>
      <c r="C78" s="238" t="str">
        <f>'Sintesi Quantitativa (Overall)'!C38</f>
        <v>AO004511_YYY127</v>
      </c>
      <c r="D78" s="259" t="str">
        <f t="shared" si="26"/>
        <v>AO004511_YYY127ApertoBloccante per il collaudo</v>
      </c>
      <c r="E78" s="259" t="str">
        <f t="shared" si="27"/>
        <v>AO004511_YYY127ApertoNon Bloccante</v>
      </c>
      <c r="F78" s="259" t="str">
        <f t="shared" si="28"/>
        <v>AO004511_YYY127RespintoBloccante per il collaudo</v>
      </c>
      <c r="G78" s="259" t="str">
        <f t="shared" si="29"/>
        <v>AO004511_YYY127RespintoNon Bloccante</v>
      </c>
      <c r="H78" s="259" t="str">
        <f t="shared" si="30"/>
        <v>AO004511_YYY127In LavorazioneBloccante per il collaudo</v>
      </c>
      <c r="I78" s="259" t="str">
        <f t="shared" si="31"/>
        <v>AO004511_YYY127In LavorazioneNon Bloccante</v>
      </c>
      <c r="J78" s="259" t="str">
        <f t="shared" si="32"/>
        <v>AO004511_YYY127RilasciatoBloccante per il collaudo</v>
      </c>
      <c r="K78" s="259" t="str">
        <f t="shared" si="33"/>
        <v>AO004511_YYY127RilasciatoNon Bloccante</v>
      </c>
      <c r="L78" s="259" t="str">
        <f t="shared" si="34"/>
        <v>AO004511_YYY127ChiusoBloccante per il collaudo</v>
      </c>
      <c r="M78" s="259" t="str">
        <f t="shared" si="35"/>
        <v>AO004511_YYY127ChiusoNon Bloccante</v>
      </c>
      <c r="N78" s="260" t="str">
        <f t="shared" si="25"/>
        <v>Gestione Consensi e Acquisizione Prospect</v>
      </c>
      <c r="O78" s="261">
        <f>COUNTIFS(ListaAnomalieALL!$N:$N,D78,ListaAnomalieALL!$F:$F,"CFI2")</f>
        <v>0</v>
      </c>
      <c r="P78" s="261">
        <f>COUNTIFS(ListaAnomalieALL!$N:$N,E78,ListaAnomalieALL!$F:$F,"CFI2")</f>
        <v>0</v>
      </c>
      <c r="Q78" s="261">
        <f>COUNTIFS(ListaAnomalieALL!$N:$N,F78,ListaAnomalieALL!$F:$F,"CFI2")</f>
        <v>0</v>
      </c>
      <c r="R78" s="261">
        <f>COUNTIFS(ListaAnomalieALL!$N:$N,G78,ListaAnomalieALL!$F:$F,"CFI2")</f>
        <v>1</v>
      </c>
      <c r="S78" s="261">
        <f>COUNTIFS(ListaAnomalieALL!$N:$N,H78,ListaAnomalieALL!$F:$F,"CFI2")</f>
        <v>0</v>
      </c>
      <c r="T78" s="261">
        <f>COUNTIFS(ListaAnomalieALL!$N:$N,I78,ListaAnomalieALL!$F:$F,"CFI2")</f>
        <v>2</v>
      </c>
      <c r="U78" s="261">
        <f>COUNTIFS(ListaAnomalieALL!$N:$N,J78,ListaAnomalieALL!$F:$F,"CFI2")</f>
        <v>0</v>
      </c>
      <c r="V78" s="261">
        <f>COUNTIFS(ListaAnomalieALL!$N:$N,K78,ListaAnomalieALL!$F:$F,"CFI2")</f>
        <v>0</v>
      </c>
      <c r="W78" s="261">
        <f>COUNTIFS(ListaAnomalieALL!$N:$N,L78,ListaAnomalieALL!$F:$F,"CFI2")</f>
        <v>0</v>
      </c>
      <c r="X78" s="261">
        <f>COUNTIFS(ListaAnomalieALL!$N:$N,M78,ListaAnomalieALL!$F:$F,"CFI2")</f>
        <v>5</v>
      </c>
      <c r="Y78" s="261">
        <f t="shared" si="36"/>
        <v>0</v>
      </c>
      <c r="Z78" s="261">
        <f t="shared" si="37"/>
        <v>8</v>
      </c>
      <c r="AJ78" s="221"/>
      <c r="AK78" s="221"/>
      <c r="AL78" s="221"/>
    </row>
    <row r="79" spans="2:49" s="229" customFormat="1" ht="15.75" customHeight="1">
      <c r="B79" s="258" t="str">
        <f t="shared" si="24"/>
        <v>P59-Deploy &amp; Change CRMT</v>
      </c>
      <c r="C79" s="238" t="str">
        <f>'Sintesi Quantitativa (Overall)'!C39</f>
        <v>AO004511_YYY39</v>
      </c>
      <c r="D79" s="259" t="str">
        <f t="shared" si="26"/>
        <v>AO004511_YYY39ApertoBloccante per il collaudo</v>
      </c>
      <c r="E79" s="259" t="str">
        <f t="shared" si="27"/>
        <v>AO004511_YYY39ApertoNon Bloccante</v>
      </c>
      <c r="F79" s="259" t="str">
        <f t="shared" si="28"/>
        <v>AO004511_YYY39RespintoBloccante per il collaudo</v>
      </c>
      <c r="G79" s="259" t="str">
        <f t="shared" si="29"/>
        <v>AO004511_YYY39RespintoNon Bloccante</v>
      </c>
      <c r="H79" s="259" t="str">
        <f t="shared" si="30"/>
        <v>AO004511_YYY39In LavorazioneBloccante per il collaudo</v>
      </c>
      <c r="I79" s="259" t="str">
        <f t="shared" si="31"/>
        <v>AO004511_YYY39In LavorazioneNon Bloccante</v>
      </c>
      <c r="J79" s="259" t="str">
        <f t="shared" si="32"/>
        <v>AO004511_YYY39RilasciatoBloccante per il collaudo</v>
      </c>
      <c r="K79" s="259" t="str">
        <f t="shared" si="33"/>
        <v>AO004511_YYY39RilasciatoNon Bloccante</v>
      </c>
      <c r="L79" s="259" t="str">
        <f t="shared" si="34"/>
        <v>AO004511_YYY39ChiusoBloccante per il collaudo</v>
      </c>
      <c r="M79" s="259" t="str">
        <f t="shared" si="35"/>
        <v>AO004511_YYY39ChiusoNon Bloccante</v>
      </c>
      <c r="N79" s="260" t="str">
        <f t="shared" si="25"/>
        <v>BOLLETTA_2.0</v>
      </c>
      <c r="O79" s="261">
        <f>COUNTIFS(ListaAnomalieALL!$N:$N,D79,ListaAnomalieALL!$F:$F,"CFI2")</f>
        <v>0</v>
      </c>
      <c r="P79" s="261">
        <f>COUNTIFS(ListaAnomalieALL!$N:$N,E79,ListaAnomalieALL!$F:$F,"CFI2")</f>
        <v>0</v>
      </c>
      <c r="Q79" s="261">
        <f>COUNTIFS(ListaAnomalieALL!$N:$N,F79,ListaAnomalieALL!$F:$F,"CFI2")</f>
        <v>0</v>
      </c>
      <c r="R79" s="261">
        <f>COUNTIFS(ListaAnomalieALL!$N:$N,G79,ListaAnomalieALL!$F:$F,"CFI2")</f>
        <v>0</v>
      </c>
      <c r="S79" s="261">
        <f>COUNTIFS(ListaAnomalieALL!$N:$N,H79,ListaAnomalieALL!$F:$F,"CFI2")</f>
        <v>0</v>
      </c>
      <c r="T79" s="261">
        <f>COUNTIFS(ListaAnomalieALL!$N:$N,I79,ListaAnomalieALL!$F:$F,"CFI2")</f>
        <v>0</v>
      </c>
      <c r="U79" s="261">
        <f>COUNTIFS(ListaAnomalieALL!$N:$N,J79,ListaAnomalieALL!$F:$F,"CFI2")</f>
        <v>0</v>
      </c>
      <c r="V79" s="261">
        <f>COUNTIFS(ListaAnomalieALL!$N:$N,K79,ListaAnomalieALL!$F:$F,"CFI2")</f>
        <v>0</v>
      </c>
      <c r="W79" s="261">
        <f>COUNTIFS(ListaAnomalieALL!$N:$N,L79,ListaAnomalieALL!$F:$F,"CFI2")</f>
        <v>0</v>
      </c>
      <c r="X79" s="261">
        <f>COUNTIFS(ListaAnomalieALL!$N:$N,M79,ListaAnomalieALL!$F:$F,"CFI2")</f>
        <v>0</v>
      </c>
      <c r="Y79" s="261">
        <f t="shared" si="36"/>
        <v>0</v>
      </c>
      <c r="Z79" s="261">
        <f t="shared" si="37"/>
        <v>0</v>
      </c>
      <c r="AL79" s="221"/>
    </row>
    <row r="80" spans="2:49" s="229" customFormat="1" ht="15.75" customHeight="1">
      <c r="B80" s="258" t="str">
        <f t="shared" si="24"/>
        <v>P59-Deploy &amp; Change CRMT</v>
      </c>
      <c r="C80" s="238" t="str">
        <f>'Sintesi Quantitativa (Overall)'!C40</f>
        <v>AO004511_YYY40</v>
      </c>
      <c r="D80" s="259" t="str">
        <f t="shared" si="26"/>
        <v>AO004511_YYY40ApertoBloccante per il collaudo</v>
      </c>
      <c r="E80" s="259" t="str">
        <f t="shared" si="27"/>
        <v>AO004511_YYY40ApertoNon Bloccante</v>
      </c>
      <c r="F80" s="259" t="str">
        <f t="shared" si="28"/>
        <v>AO004511_YYY40RespintoBloccante per il collaudo</v>
      </c>
      <c r="G80" s="259" t="str">
        <f t="shared" si="29"/>
        <v>AO004511_YYY40RespintoNon Bloccante</v>
      </c>
      <c r="H80" s="259" t="str">
        <f t="shared" si="30"/>
        <v>AO004511_YYY40In LavorazioneBloccante per il collaudo</v>
      </c>
      <c r="I80" s="259" t="str">
        <f t="shared" si="31"/>
        <v>AO004511_YYY40In LavorazioneNon Bloccante</v>
      </c>
      <c r="J80" s="259" t="str">
        <f t="shared" si="32"/>
        <v>AO004511_YYY40RilasciatoBloccante per il collaudo</v>
      </c>
      <c r="K80" s="259" t="str">
        <f t="shared" si="33"/>
        <v>AO004511_YYY40RilasciatoNon Bloccante</v>
      </c>
      <c r="L80" s="259" t="str">
        <f t="shared" si="34"/>
        <v>AO004511_YYY40ChiusoBloccante per il collaudo</v>
      </c>
      <c r="M80" s="259" t="str">
        <f t="shared" si="35"/>
        <v>AO004511_YYY40ChiusoNon Bloccante</v>
      </c>
      <c r="N80" s="260" t="str">
        <f t="shared" si="25"/>
        <v>DIMOSTRATO_PAGAMENTO</v>
      </c>
      <c r="O80" s="261">
        <f>COUNTIFS(ListaAnomalieALL!$N:$N,D80,ListaAnomalieALL!$F:$F,"CFI2")</f>
        <v>0</v>
      </c>
      <c r="P80" s="261">
        <f>COUNTIFS(ListaAnomalieALL!$N:$N,E80,ListaAnomalieALL!$F:$F,"CFI2")</f>
        <v>0</v>
      </c>
      <c r="Q80" s="261">
        <f>COUNTIFS(ListaAnomalieALL!$N:$N,F80,ListaAnomalieALL!$F:$F,"CFI2")</f>
        <v>0</v>
      </c>
      <c r="R80" s="261">
        <f>COUNTIFS(ListaAnomalieALL!$N:$N,G80,ListaAnomalieALL!$F:$F,"CFI2")</f>
        <v>0</v>
      </c>
      <c r="S80" s="261">
        <f>COUNTIFS(ListaAnomalieALL!$N:$N,H80,ListaAnomalieALL!$F:$F,"CFI2")</f>
        <v>0</v>
      </c>
      <c r="T80" s="261">
        <f>COUNTIFS(ListaAnomalieALL!$N:$N,I80,ListaAnomalieALL!$F:$F,"CFI2")</f>
        <v>0</v>
      </c>
      <c r="U80" s="261">
        <f>COUNTIFS(ListaAnomalieALL!$N:$N,J80,ListaAnomalieALL!$F:$F,"CFI2")</f>
        <v>0</v>
      </c>
      <c r="V80" s="261">
        <f>COUNTIFS(ListaAnomalieALL!$N:$N,K80,ListaAnomalieALL!$F:$F,"CFI2")</f>
        <v>0</v>
      </c>
      <c r="W80" s="261">
        <f>COUNTIFS(ListaAnomalieALL!$N:$N,L80,ListaAnomalieALL!$F:$F,"CFI2")</f>
        <v>0</v>
      </c>
      <c r="X80" s="261">
        <f>COUNTIFS(ListaAnomalieALL!$N:$N,M80,ListaAnomalieALL!$F:$F,"CFI2")</f>
        <v>0</v>
      </c>
      <c r="Y80" s="261">
        <f t="shared" si="36"/>
        <v>0</v>
      </c>
      <c r="Z80" s="261">
        <f t="shared" si="37"/>
        <v>0</v>
      </c>
      <c r="AL80" s="221"/>
    </row>
    <row r="81" spans="2:38" s="229" customFormat="1" ht="15.75" customHeight="1">
      <c r="B81" s="258" t="str">
        <f t="shared" si="24"/>
        <v>P59-Deploy &amp; Change CRMT</v>
      </c>
      <c r="C81" s="238" t="str">
        <f>'Sintesi Quantitativa (Overall)'!C41</f>
        <v>AO004511_YYY50</v>
      </c>
      <c r="D81" s="259" t="str">
        <f t="shared" si="26"/>
        <v>AO004511_YYY50ApertoBloccante per il collaudo</v>
      </c>
      <c r="E81" s="259" t="str">
        <f t="shared" si="27"/>
        <v>AO004511_YYY50ApertoNon Bloccante</v>
      </c>
      <c r="F81" s="259" t="str">
        <f t="shared" si="28"/>
        <v>AO004511_YYY50RespintoBloccante per il collaudo</v>
      </c>
      <c r="G81" s="259" t="str">
        <f t="shared" si="29"/>
        <v>AO004511_YYY50RespintoNon Bloccante</v>
      </c>
      <c r="H81" s="259" t="str">
        <f t="shared" si="30"/>
        <v>AO004511_YYY50In LavorazioneBloccante per il collaudo</v>
      </c>
      <c r="I81" s="259" t="str">
        <f t="shared" si="31"/>
        <v>AO004511_YYY50In LavorazioneNon Bloccante</v>
      </c>
      <c r="J81" s="259" t="str">
        <f t="shared" si="32"/>
        <v>AO004511_YYY50RilasciatoBloccante per il collaudo</v>
      </c>
      <c r="K81" s="259" t="str">
        <f t="shared" si="33"/>
        <v>AO004511_YYY50RilasciatoNon Bloccante</v>
      </c>
      <c r="L81" s="259" t="str">
        <f t="shared" si="34"/>
        <v>AO004511_YYY50ChiusoBloccante per il collaudo</v>
      </c>
      <c r="M81" s="259" t="str">
        <f t="shared" si="35"/>
        <v>AO004511_YYY50ChiusoNon Bloccante</v>
      </c>
      <c r="N81" s="260" t="str">
        <f t="shared" si="25"/>
        <v>Gestione VAS</v>
      </c>
      <c r="O81" s="261">
        <f>COUNTIFS(ListaAnomalieALL!$N:$N,D81,ListaAnomalieALL!$F:$F,"CFI2")</f>
        <v>0</v>
      </c>
      <c r="P81" s="261">
        <f>COUNTIFS(ListaAnomalieALL!$N:$N,E81,ListaAnomalieALL!$F:$F,"CFI2")</f>
        <v>0</v>
      </c>
      <c r="Q81" s="261">
        <f>COUNTIFS(ListaAnomalieALL!$N:$N,F81,ListaAnomalieALL!$F:$F,"CFI2")</f>
        <v>0</v>
      </c>
      <c r="R81" s="261">
        <f>COUNTIFS(ListaAnomalieALL!$N:$N,G81,ListaAnomalieALL!$F:$F,"CFI2")</f>
        <v>0</v>
      </c>
      <c r="S81" s="261">
        <f>COUNTIFS(ListaAnomalieALL!$N:$N,H81,ListaAnomalieALL!$F:$F,"CFI2")</f>
        <v>0</v>
      </c>
      <c r="T81" s="261">
        <f>COUNTIFS(ListaAnomalieALL!$N:$N,I81,ListaAnomalieALL!$F:$F,"CFI2")</f>
        <v>0</v>
      </c>
      <c r="U81" s="261">
        <f>COUNTIFS(ListaAnomalieALL!$N:$N,J81,ListaAnomalieALL!$F:$F,"CFI2")</f>
        <v>0</v>
      </c>
      <c r="V81" s="261">
        <f>COUNTIFS(ListaAnomalieALL!$N:$N,K81,ListaAnomalieALL!$F:$F,"CFI2")</f>
        <v>0</v>
      </c>
      <c r="W81" s="261">
        <f>COUNTIFS(ListaAnomalieALL!$N:$N,L81,ListaAnomalieALL!$F:$F,"CFI2")</f>
        <v>0</v>
      </c>
      <c r="X81" s="261">
        <f>COUNTIFS(ListaAnomalieALL!$N:$N,M81,ListaAnomalieALL!$F:$F,"CFI2")</f>
        <v>0</v>
      </c>
      <c r="Y81" s="261">
        <f t="shared" si="36"/>
        <v>0</v>
      </c>
      <c r="Z81" s="261">
        <f t="shared" si="37"/>
        <v>0</v>
      </c>
      <c r="AL81" s="221"/>
    </row>
    <row r="82" spans="2:38" s="229" customFormat="1" ht="15.75" customHeight="1">
      <c r="B82" s="258" t="str">
        <f t="shared" si="24"/>
        <v>P59-Deploy &amp; Change CRMT</v>
      </c>
      <c r="C82" s="238" t="str">
        <f>'Sintesi Quantitativa (Overall)'!C42</f>
        <v>AO004511_YYY64</v>
      </c>
      <c r="D82" s="259" t="str">
        <f t="shared" si="26"/>
        <v>AO004511_YYY64ApertoBloccante per il collaudo</v>
      </c>
      <c r="E82" s="259" t="str">
        <f t="shared" si="27"/>
        <v>AO004511_YYY64ApertoNon Bloccante</v>
      </c>
      <c r="F82" s="259" t="str">
        <f t="shared" si="28"/>
        <v>AO004511_YYY64RespintoBloccante per il collaudo</v>
      </c>
      <c r="G82" s="259" t="str">
        <f t="shared" si="29"/>
        <v>AO004511_YYY64RespintoNon Bloccante</v>
      </c>
      <c r="H82" s="259" t="str">
        <f t="shared" si="30"/>
        <v>AO004511_YYY64In LavorazioneBloccante per il collaudo</v>
      </c>
      <c r="I82" s="259" t="str">
        <f t="shared" si="31"/>
        <v>AO004511_YYY64In LavorazioneNon Bloccante</v>
      </c>
      <c r="J82" s="259" t="str">
        <f t="shared" si="32"/>
        <v>AO004511_YYY64RilasciatoBloccante per il collaudo</v>
      </c>
      <c r="K82" s="259" t="str">
        <f t="shared" si="33"/>
        <v>AO004511_YYY64RilasciatoNon Bloccante</v>
      </c>
      <c r="L82" s="259" t="str">
        <f t="shared" si="34"/>
        <v>AO004511_YYY64ChiusoBloccante per il collaudo</v>
      </c>
      <c r="M82" s="259" t="str">
        <f t="shared" si="35"/>
        <v>AO004511_YYY64ChiusoNon Bloccante</v>
      </c>
      <c r="N82" s="260" t="str">
        <f t="shared" si="25"/>
        <v>Piano di Rientro</v>
      </c>
      <c r="O82" s="261">
        <f>COUNTIFS(ListaAnomalieALL!$N:$N,D82,ListaAnomalieALL!$F:$F,"CFI2")</f>
        <v>0</v>
      </c>
      <c r="P82" s="261">
        <f>COUNTIFS(ListaAnomalieALL!$N:$N,E82,ListaAnomalieALL!$F:$F,"CFI2")</f>
        <v>0</v>
      </c>
      <c r="Q82" s="261">
        <f>COUNTIFS(ListaAnomalieALL!$N:$N,F82,ListaAnomalieALL!$F:$F,"CFI2")</f>
        <v>0</v>
      </c>
      <c r="R82" s="261">
        <f>COUNTIFS(ListaAnomalieALL!$N:$N,G82,ListaAnomalieALL!$F:$F,"CFI2")</f>
        <v>1</v>
      </c>
      <c r="S82" s="261">
        <f>COUNTIFS(ListaAnomalieALL!$N:$N,H82,ListaAnomalieALL!$F:$F,"CFI2")</f>
        <v>0</v>
      </c>
      <c r="T82" s="261">
        <f>COUNTIFS(ListaAnomalieALL!$N:$N,I82,ListaAnomalieALL!$F:$F,"CFI2")</f>
        <v>3</v>
      </c>
      <c r="U82" s="261">
        <f>COUNTIFS(ListaAnomalieALL!$N:$N,J82,ListaAnomalieALL!$F:$F,"CFI2")</f>
        <v>0</v>
      </c>
      <c r="V82" s="261">
        <f>COUNTIFS(ListaAnomalieALL!$N:$N,K82,ListaAnomalieALL!$F:$F,"CFI2")</f>
        <v>0</v>
      </c>
      <c r="W82" s="261">
        <f>COUNTIFS(ListaAnomalieALL!$N:$N,L82,ListaAnomalieALL!$F:$F,"CFI2")</f>
        <v>1</v>
      </c>
      <c r="X82" s="261">
        <f>COUNTIFS(ListaAnomalieALL!$N:$N,M82,ListaAnomalieALL!$F:$F,"CFI2")</f>
        <v>6</v>
      </c>
      <c r="Y82" s="261">
        <f t="shared" si="36"/>
        <v>1</v>
      </c>
      <c r="Z82" s="261">
        <f t="shared" si="37"/>
        <v>10</v>
      </c>
      <c r="AL82" s="221"/>
    </row>
    <row r="83" spans="2:38" s="229" customFormat="1" ht="15.75" customHeight="1">
      <c r="B83" s="258" t="str">
        <f t="shared" si="24"/>
        <v>P59-Deploy &amp; Change CRMT</v>
      </c>
      <c r="C83" s="238" t="str">
        <f>'Sintesi Quantitativa (Overall)'!C43</f>
        <v>AO004511_YYY66</v>
      </c>
      <c r="D83" s="259" t="str">
        <f t="shared" si="26"/>
        <v>AO004511_YYY66ApertoBloccante per il collaudo</v>
      </c>
      <c r="E83" s="259" t="str">
        <f t="shared" si="27"/>
        <v>AO004511_YYY66ApertoNon Bloccante</v>
      </c>
      <c r="F83" s="259" t="str">
        <f t="shared" si="28"/>
        <v>AO004511_YYY66RespintoBloccante per il collaudo</v>
      </c>
      <c r="G83" s="259" t="str">
        <f t="shared" si="29"/>
        <v>AO004511_YYY66RespintoNon Bloccante</v>
      </c>
      <c r="H83" s="259" t="str">
        <f t="shared" si="30"/>
        <v>AO004511_YYY66In LavorazioneBloccante per il collaudo</v>
      </c>
      <c r="I83" s="259" t="str">
        <f t="shared" si="31"/>
        <v>AO004511_YYY66In LavorazioneNon Bloccante</v>
      </c>
      <c r="J83" s="259" t="str">
        <f t="shared" si="32"/>
        <v>AO004511_YYY66RilasciatoBloccante per il collaudo</v>
      </c>
      <c r="K83" s="259" t="str">
        <f t="shared" si="33"/>
        <v>AO004511_YYY66RilasciatoNon Bloccante</v>
      </c>
      <c r="L83" s="259" t="str">
        <f t="shared" si="34"/>
        <v>AO004511_YYY66ChiusoBloccante per il collaudo</v>
      </c>
      <c r="M83" s="259" t="str">
        <f t="shared" si="35"/>
        <v>AO004511_YYY66ChiusoNon Bloccante</v>
      </c>
      <c r="N83" s="260" t="str">
        <f t="shared" si="25"/>
        <v>Copia_Documenti</v>
      </c>
      <c r="O83" s="261">
        <f>COUNTIFS(ListaAnomalieALL!$N:$N,D83,ListaAnomalieALL!$F:$F,"CFI2")</f>
        <v>0</v>
      </c>
      <c r="P83" s="261">
        <f>COUNTIFS(ListaAnomalieALL!$N:$N,E83,ListaAnomalieALL!$F:$F,"CFI2")</f>
        <v>0</v>
      </c>
      <c r="Q83" s="261">
        <f>COUNTIFS(ListaAnomalieALL!$N:$N,F83,ListaAnomalieALL!$F:$F,"CFI2")</f>
        <v>0</v>
      </c>
      <c r="R83" s="261">
        <f>COUNTIFS(ListaAnomalieALL!$N:$N,G83,ListaAnomalieALL!$F:$F,"CFI2")</f>
        <v>0</v>
      </c>
      <c r="S83" s="261">
        <f>COUNTIFS(ListaAnomalieALL!$N:$N,H83,ListaAnomalieALL!$F:$F,"CFI2")</f>
        <v>0</v>
      </c>
      <c r="T83" s="261">
        <f>COUNTIFS(ListaAnomalieALL!$N:$N,I83,ListaAnomalieALL!$F:$F,"CFI2")</f>
        <v>0</v>
      </c>
      <c r="U83" s="261">
        <f>COUNTIFS(ListaAnomalieALL!$N:$N,J83,ListaAnomalieALL!$F:$F,"CFI2")</f>
        <v>0</v>
      </c>
      <c r="V83" s="261">
        <f>COUNTIFS(ListaAnomalieALL!$N:$N,K83,ListaAnomalieALL!$F:$F,"CFI2")</f>
        <v>0</v>
      </c>
      <c r="W83" s="261">
        <f>COUNTIFS(ListaAnomalieALL!$N:$N,L83,ListaAnomalieALL!$F:$F,"CFI2")</f>
        <v>0</v>
      </c>
      <c r="X83" s="261">
        <f>COUNTIFS(ListaAnomalieALL!$N:$N,M83,ListaAnomalieALL!$F:$F,"CFI2")</f>
        <v>0</v>
      </c>
      <c r="Y83" s="261">
        <f t="shared" si="36"/>
        <v>0</v>
      </c>
      <c r="Z83" s="261">
        <f t="shared" si="37"/>
        <v>0</v>
      </c>
      <c r="AL83" s="221"/>
    </row>
    <row r="84" spans="2:38" s="229" customFormat="1" ht="15.75" customHeight="1">
      <c r="B84" s="258" t="str">
        <f t="shared" si="24"/>
        <v>P59-Deploy &amp; Change CRMT</v>
      </c>
      <c r="C84" s="238" t="str">
        <f>'Sintesi Quantitativa (Overall)'!C44</f>
        <v>AO004511_YYY68</v>
      </c>
      <c r="D84" s="259" t="str">
        <f t="shared" si="26"/>
        <v>AO004511_YYY68ApertoBloccante per il collaudo</v>
      </c>
      <c r="E84" s="259" t="str">
        <f t="shared" si="27"/>
        <v>AO004511_YYY68ApertoNon Bloccante</v>
      </c>
      <c r="F84" s="259" t="str">
        <f t="shared" si="28"/>
        <v>AO004511_YYY68RespintoBloccante per il collaudo</v>
      </c>
      <c r="G84" s="259" t="str">
        <f t="shared" si="29"/>
        <v>AO004511_YYY68RespintoNon Bloccante</v>
      </c>
      <c r="H84" s="259" t="str">
        <f t="shared" si="30"/>
        <v>AO004511_YYY68In LavorazioneBloccante per il collaudo</v>
      </c>
      <c r="I84" s="259" t="str">
        <f t="shared" si="31"/>
        <v>AO004511_YYY68In LavorazioneNon Bloccante</v>
      </c>
      <c r="J84" s="259" t="str">
        <f t="shared" si="32"/>
        <v>AO004511_YYY68RilasciatoBloccante per il collaudo</v>
      </c>
      <c r="K84" s="259" t="str">
        <f t="shared" si="33"/>
        <v>AO004511_YYY68RilasciatoNon Bloccante</v>
      </c>
      <c r="L84" s="259" t="str">
        <f t="shared" si="34"/>
        <v>AO004511_YYY68ChiusoBloccante per il collaudo</v>
      </c>
      <c r="M84" s="259" t="str">
        <f t="shared" si="35"/>
        <v>AO004511_YYY68ChiusoNon Bloccante</v>
      </c>
      <c r="N84" s="260" t="str">
        <f t="shared" si="25"/>
        <v>Subentro</v>
      </c>
      <c r="O84" s="261">
        <f>COUNTIFS(ListaAnomalieALL!$N:$N,D84,ListaAnomalieALL!$F:$F,"CFI2")</f>
        <v>0</v>
      </c>
      <c r="P84" s="261">
        <f>COUNTIFS(ListaAnomalieALL!$N:$N,E84,ListaAnomalieALL!$F:$F,"CFI2")</f>
        <v>0</v>
      </c>
      <c r="Q84" s="261">
        <f>COUNTIFS(ListaAnomalieALL!$N:$N,F84,ListaAnomalieALL!$F:$F,"CFI2")</f>
        <v>0</v>
      </c>
      <c r="R84" s="261">
        <f>COUNTIFS(ListaAnomalieALL!$N:$N,G84,ListaAnomalieALL!$F:$F,"CFI2")</f>
        <v>0</v>
      </c>
      <c r="S84" s="261">
        <f>COUNTIFS(ListaAnomalieALL!$N:$N,H84,ListaAnomalieALL!$F:$F,"CFI2")</f>
        <v>0</v>
      </c>
      <c r="T84" s="261">
        <f>COUNTIFS(ListaAnomalieALL!$N:$N,I84,ListaAnomalieALL!$F:$F,"CFI2")</f>
        <v>0</v>
      </c>
      <c r="U84" s="261">
        <f>COUNTIFS(ListaAnomalieALL!$N:$N,J84,ListaAnomalieALL!$F:$F,"CFI2")</f>
        <v>0</v>
      </c>
      <c r="V84" s="261">
        <f>COUNTIFS(ListaAnomalieALL!$N:$N,K84,ListaAnomalieALL!$F:$F,"CFI2")</f>
        <v>0</v>
      </c>
      <c r="W84" s="261">
        <f>COUNTIFS(ListaAnomalieALL!$N:$N,L84,ListaAnomalieALL!$F:$F,"CFI2")</f>
        <v>0</v>
      </c>
      <c r="X84" s="261">
        <f>COUNTIFS(ListaAnomalieALL!$N:$N,M84,ListaAnomalieALL!$F:$F,"CFI2")</f>
        <v>0</v>
      </c>
      <c r="Y84" s="261">
        <f t="shared" si="36"/>
        <v>0</v>
      </c>
      <c r="Z84" s="261">
        <f t="shared" si="37"/>
        <v>0</v>
      </c>
      <c r="AL84" s="221"/>
    </row>
    <row r="85" spans="2:38" s="229" customFormat="1" ht="15.75" customHeight="1">
      <c r="B85" s="258" t="str">
        <f t="shared" si="24"/>
        <v>P59-Deploy &amp; Change CRMT</v>
      </c>
      <c r="C85" s="238" t="str">
        <f>'Sintesi Quantitativa (Overall)'!C45</f>
        <v>AO004511_YYY69</v>
      </c>
      <c r="D85" s="259" t="str">
        <f t="shared" si="26"/>
        <v>AO004511_YYY69ApertoBloccante per il collaudo</v>
      </c>
      <c r="E85" s="259" t="str">
        <f t="shared" si="27"/>
        <v>AO004511_YYY69ApertoNon Bloccante</v>
      </c>
      <c r="F85" s="259" t="str">
        <f t="shared" si="28"/>
        <v>AO004511_YYY69RespintoBloccante per il collaudo</v>
      </c>
      <c r="G85" s="259" t="str">
        <f t="shared" si="29"/>
        <v>AO004511_YYY69RespintoNon Bloccante</v>
      </c>
      <c r="H85" s="259" t="str">
        <f t="shared" si="30"/>
        <v>AO004511_YYY69In LavorazioneBloccante per il collaudo</v>
      </c>
      <c r="I85" s="259" t="str">
        <f t="shared" si="31"/>
        <v>AO004511_YYY69In LavorazioneNon Bloccante</v>
      </c>
      <c r="J85" s="259" t="str">
        <f t="shared" si="32"/>
        <v>AO004511_YYY69RilasciatoBloccante per il collaudo</v>
      </c>
      <c r="K85" s="259" t="str">
        <f t="shared" si="33"/>
        <v>AO004511_YYY69RilasciatoNon Bloccante</v>
      </c>
      <c r="L85" s="259" t="str">
        <f t="shared" si="34"/>
        <v>AO004511_YYY69ChiusoBloccante per il collaudo</v>
      </c>
      <c r="M85" s="259" t="str">
        <f t="shared" si="35"/>
        <v>AO004511_YYY69ChiusoNon Bloccante</v>
      </c>
      <c r="N85" s="260" t="str">
        <f t="shared" si="25"/>
        <v>Subentro_Combinato</v>
      </c>
      <c r="O85" s="261">
        <f>COUNTIFS(ListaAnomalieALL!$N:$N,D85,ListaAnomalieALL!$F:$F,"CFI2")</f>
        <v>0</v>
      </c>
      <c r="P85" s="261">
        <f>COUNTIFS(ListaAnomalieALL!$N:$N,E85,ListaAnomalieALL!$F:$F,"CFI2")</f>
        <v>0</v>
      </c>
      <c r="Q85" s="261">
        <f>COUNTIFS(ListaAnomalieALL!$N:$N,F85,ListaAnomalieALL!$F:$F,"CFI2")</f>
        <v>0</v>
      </c>
      <c r="R85" s="261">
        <f>COUNTIFS(ListaAnomalieALL!$N:$N,G85,ListaAnomalieALL!$F:$F,"CFI2")</f>
        <v>0</v>
      </c>
      <c r="S85" s="261">
        <f>COUNTIFS(ListaAnomalieALL!$N:$N,H85,ListaAnomalieALL!$F:$F,"CFI2")</f>
        <v>0</v>
      </c>
      <c r="T85" s="261">
        <f>COUNTIFS(ListaAnomalieALL!$N:$N,I85,ListaAnomalieALL!$F:$F,"CFI2")</f>
        <v>0</v>
      </c>
      <c r="U85" s="261">
        <f>COUNTIFS(ListaAnomalieALL!$N:$N,J85,ListaAnomalieALL!$F:$F,"CFI2")</f>
        <v>0</v>
      </c>
      <c r="V85" s="261">
        <f>COUNTIFS(ListaAnomalieALL!$N:$N,K85,ListaAnomalieALL!$F:$F,"CFI2")</f>
        <v>0</v>
      </c>
      <c r="W85" s="261">
        <f>COUNTIFS(ListaAnomalieALL!$N:$N,L85,ListaAnomalieALL!$F:$F,"CFI2")</f>
        <v>0</v>
      </c>
      <c r="X85" s="261">
        <f>COUNTIFS(ListaAnomalieALL!$N:$N,M85,ListaAnomalieALL!$F:$F,"CFI2")</f>
        <v>0</v>
      </c>
      <c r="Y85" s="261">
        <f t="shared" si="36"/>
        <v>0</v>
      </c>
      <c r="Z85" s="261">
        <f t="shared" si="37"/>
        <v>0</v>
      </c>
      <c r="AL85" s="221"/>
    </row>
    <row r="86" spans="2:38" s="229" customFormat="1" ht="15.75" customHeight="1">
      <c r="B86" s="258" t="str">
        <f t="shared" si="24"/>
        <v>P59-Deploy &amp; Change CRMT</v>
      </c>
      <c r="C86" s="238" t="str">
        <f>'Sintesi Quantitativa (Overall)'!C46</f>
        <v>AO004511_YYY70</v>
      </c>
      <c r="D86" s="259" t="str">
        <f t="shared" si="26"/>
        <v>AO004511_YYY70ApertoBloccante per il collaudo</v>
      </c>
      <c r="E86" s="259" t="str">
        <f t="shared" si="27"/>
        <v>AO004511_YYY70ApertoNon Bloccante</v>
      </c>
      <c r="F86" s="259" t="str">
        <f t="shared" si="28"/>
        <v>AO004511_YYY70RespintoBloccante per il collaudo</v>
      </c>
      <c r="G86" s="259" t="str">
        <f t="shared" si="29"/>
        <v>AO004511_YYY70RespintoNon Bloccante</v>
      </c>
      <c r="H86" s="259" t="str">
        <f t="shared" si="30"/>
        <v>AO004511_YYY70In LavorazioneBloccante per il collaudo</v>
      </c>
      <c r="I86" s="259" t="str">
        <f t="shared" si="31"/>
        <v>AO004511_YYY70In LavorazioneNon Bloccante</v>
      </c>
      <c r="J86" s="259" t="str">
        <f t="shared" si="32"/>
        <v>AO004511_YYY70RilasciatoBloccante per il collaudo</v>
      </c>
      <c r="K86" s="259" t="str">
        <f t="shared" si="33"/>
        <v>AO004511_YYY70RilasciatoNon Bloccante</v>
      </c>
      <c r="L86" s="259" t="str">
        <f t="shared" si="34"/>
        <v>AO004511_YYY70ChiusoBloccante per il collaudo</v>
      </c>
      <c r="M86" s="259" t="str">
        <f t="shared" si="35"/>
        <v>AO004511_YYY70ChiusoNon Bloccante</v>
      </c>
      <c r="N86" s="260" t="str">
        <f t="shared" si="25"/>
        <v>SWA</v>
      </c>
      <c r="O86" s="261">
        <f>COUNTIFS(ListaAnomalieALL!$N:$N,D86,ListaAnomalieALL!$F:$F,"CFI2")</f>
        <v>0</v>
      </c>
      <c r="P86" s="261">
        <f>COUNTIFS(ListaAnomalieALL!$N:$N,E86,ListaAnomalieALL!$F:$F,"CFI2")</f>
        <v>0</v>
      </c>
      <c r="Q86" s="261">
        <f>COUNTIFS(ListaAnomalieALL!$N:$N,F86,ListaAnomalieALL!$F:$F,"CFI2")</f>
        <v>0</v>
      </c>
      <c r="R86" s="261">
        <f>COUNTIFS(ListaAnomalieALL!$N:$N,G86,ListaAnomalieALL!$F:$F,"CFI2")</f>
        <v>0</v>
      </c>
      <c r="S86" s="261">
        <f>COUNTIFS(ListaAnomalieALL!$N:$N,H86,ListaAnomalieALL!$F:$F,"CFI2")</f>
        <v>0</v>
      </c>
      <c r="T86" s="261">
        <f>COUNTIFS(ListaAnomalieALL!$N:$N,I86,ListaAnomalieALL!$F:$F,"CFI2")</f>
        <v>0</v>
      </c>
      <c r="U86" s="261">
        <f>COUNTIFS(ListaAnomalieALL!$N:$N,J86,ListaAnomalieALL!$F:$F,"CFI2")</f>
        <v>0</v>
      </c>
      <c r="V86" s="261">
        <f>COUNTIFS(ListaAnomalieALL!$N:$N,K86,ListaAnomalieALL!$F:$F,"CFI2")</f>
        <v>0</v>
      </c>
      <c r="W86" s="261">
        <f>COUNTIFS(ListaAnomalieALL!$N:$N,L86,ListaAnomalieALL!$F:$F,"CFI2")</f>
        <v>0</v>
      </c>
      <c r="X86" s="261">
        <f>COUNTIFS(ListaAnomalieALL!$N:$N,M86,ListaAnomalieALL!$F:$F,"CFI2")</f>
        <v>0</v>
      </c>
      <c r="Y86" s="261">
        <f t="shared" si="36"/>
        <v>0</v>
      </c>
      <c r="Z86" s="261">
        <f t="shared" si="37"/>
        <v>0</v>
      </c>
      <c r="AL86" s="221"/>
    </row>
    <row r="87" spans="2:38" s="229" customFormat="1" ht="15.75" customHeight="1">
      <c r="B87" s="258" t="str">
        <f t="shared" si="24"/>
        <v>P59-Deploy &amp; Change CRMT</v>
      </c>
      <c r="C87" s="238" t="str">
        <f>'Sintesi Quantitativa (Overall)'!C47</f>
        <v>AO004511_YYY72</v>
      </c>
      <c r="D87" s="259" t="str">
        <f t="shared" si="26"/>
        <v>AO004511_YYY72ApertoBloccante per il collaudo</v>
      </c>
      <c r="E87" s="259" t="str">
        <f t="shared" si="27"/>
        <v>AO004511_YYY72ApertoNon Bloccante</v>
      </c>
      <c r="F87" s="259" t="str">
        <f t="shared" si="28"/>
        <v>AO004511_YYY72RespintoBloccante per il collaudo</v>
      </c>
      <c r="G87" s="259" t="str">
        <f t="shared" si="29"/>
        <v>AO004511_YYY72RespintoNon Bloccante</v>
      </c>
      <c r="H87" s="259" t="str">
        <f t="shared" si="30"/>
        <v>AO004511_YYY72In LavorazioneBloccante per il collaudo</v>
      </c>
      <c r="I87" s="259" t="str">
        <f t="shared" si="31"/>
        <v>AO004511_YYY72In LavorazioneNon Bloccante</v>
      </c>
      <c r="J87" s="259" t="str">
        <f t="shared" si="32"/>
        <v>AO004511_YYY72RilasciatoBloccante per il collaudo</v>
      </c>
      <c r="K87" s="259" t="str">
        <f t="shared" si="33"/>
        <v>AO004511_YYY72RilasciatoNon Bloccante</v>
      </c>
      <c r="L87" s="259" t="str">
        <f t="shared" si="34"/>
        <v>AO004511_YYY72ChiusoBloccante per il collaudo</v>
      </c>
      <c r="M87" s="259" t="str">
        <f t="shared" si="35"/>
        <v>AO004511_YYY72ChiusoNon Bloccante</v>
      </c>
      <c r="N87" s="260" t="str">
        <f t="shared" si="25"/>
        <v>VARIAZIONE_ANAGRAFICA_MOGE</v>
      </c>
      <c r="O87" s="261">
        <f>COUNTIFS(ListaAnomalieALL!$N:$N,D87,ListaAnomalieALL!$F:$F,"CFI2")</f>
        <v>0</v>
      </c>
      <c r="P87" s="261">
        <f>COUNTIFS(ListaAnomalieALL!$N:$N,E87,ListaAnomalieALL!$F:$F,"CFI2")</f>
        <v>0</v>
      </c>
      <c r="Q87" s="261">
        <f>COUNTIFS(ListaAnomalieALL!$N:$N,F87,ListaAnomalieALL!$F:$F,"CFI2")</f>
        <v>0</v>
      </c>
      <c r="R87" s="261">
        <f>COUNTIFS(ListaAnomalieALL!$N:$N,G87,ListaAnomalieALL!$F:$F,"CFI2")</f>
        <v>0</v>
      </c>
      <c r="S87" s="261">
        <f>COUNTIFS(ListaAnomalieALL!$N:$N,H87,ListaAnomalieALL!$F:$F,"CFI2")</f>
        <v>0</v>
      </c>
      <c r="T87" s="261">
        <f>COUNTIFS(ListaAnomalieALL!$N:$N,I87,ListaAnomalieALL!$F:$F,"CFI2")</f>
        <v>0</v>
      </c>
      <c r="U87" s="261">
        <f>COUNTIFS(ListaAnomalieALL!$N:$N,J87,ListaAnomalieALL!$F:$F,"CFI2")</f>
        <v>0</v>
      </c>
      <c r="V87" s="261">
        <f>COUNTIFS(ListaAnomalieALL!$N:$N,K87,ListaAnomalieALL!$F:$F,"CFI2")</f>
        <v>0</v>
      </c>
      <c r="W87" s="261">
        <f>COUNTIFS(ListaAnomalieALL!$N:$N,L87,ListaAnomalieALL!$F:$F,"CFI2")</f>
        <v>0</v>
      </c>
      <c r="X87" s="261">
        <f>COUNTIFS(ListaAnomalieALL!$N:$N,M87,ListaAnomalieALL!$F:$F,"CFI2")</f>
        <v>0</v>
      </c>
      <c r="Y87" s="261">
        <f t="shared" si="36"/>
        <v>0</v>
      </c>
      <c r="Z87" s="261">
        <f t="shared" si="37"/>
        <v>0</v>
      </c>
      <c r="AL87" s="221"/>
    </row>
    <row r="88" spans="2:38" s="229" customFormat="1" ht="15.75" customHeight="1">
      <c r="B88" s="258" t="str">
        <f t="shared" si="24"/>
        <v>P59-Deploy &amp; Change CRMT</v>
      </c>
      <c r="C88" s="238" t="str">
        <f>'Sintesi Quantitativa (Overall)'!C48</f>
        <v>AO004511_YYY74</v>
      </c>
      <c r="D88" s="259" t="str">
        <f t="shared" si="26"/>
        <v>AO004511_YYY74ApertoBloccante per il collaudo</v>
      </c>
      <c r="E88" s="259" t="str">
        <f t="shared" si="27"/>
        <v>AO004511_YYY74ApertoNon Bloccante</v>
      </c>
      <c r="F88" s="259" t="str">
        <f t="shared" si="28"/>
        <v>AO004511_YYY74RespintoBloccante per il collaudo</v>
      </c>
      <c r="G88" s="259" t="str">
        <f t="shared" si="29"/>
        <v>AO004511_YYY74RespintoNon Bloccante</v>
      </c>
      <c r="H88" s="259" t="str">
        <f t="shared" si="30"/>
        <v>AO004511_YYY74In LavorazioneBloccante per il collaudo</v>
      </c>
      <c r="I88" s="259" t="str">
        <f t="shared" si="31"/>
        <v>AO004511_YYY74In LavorazioneNon Bloccante</v>
      </c>
      <c r="J88" s="259" t="str">
        <f t="shared" si="32"/>
        <v>AO004511_YYY74RilasciatoBloccante per il collaudo</v>
      </c>
      <c r="K88" s="259" t="str">
        <f t="shared" si="33"/>
        <v>AO004511_YYY74RilasciatoNon Bloccante</v>
      </c>
      <c r="L88" s="259" t="str">
        <f t="shared" si="34"/>
        <v>AO004511_YYY74ChiusoBloccante per il collaudo</v>
      </c>
      <c r="M88" s="259" t="str">
        <f t="shared" si="35"/>
        <v>AO004511_YYY74ChiusoNon Bloccante</v>
      </c>
      <c r="N88" s="260" t="str">
        <f t="shared" si="25"/>
        <v>Variazione Indirizzo Fatturazione</v>
      </c>
      <c r="O88" s="261">
        <f>COUNTIFS(ListaAnomalieALL!$N:$N,D88,ListaAnomalieALL!$F:$F,"CFI2")</f>
        <v>0</v>
      </c>
      <c r="P88" s="261">
        <f>COUNTIFS(ListaAnomalieALL!$N:$N,E88,ListaAnomalieALL!$F:$F,"CFI2")</f>
        <v>0</v>
      </c>
      <c r="Q88" s="261">
        <f>COUNTIFS(ListaAnomalieALL!$N:$N,F88,ListaAnomalieALL!$F:$F,"CFI2")</f>
        <v>0</v>
      </c>
      <c r="R88" s="261">
        <f>COUNTIFS(ListaAnomalieALL!$N:$N,G88,ListaAnomalieALL!$F:$F,"CFI2")</f>
        <v>0</v>
      </c>
      <c r="S88" s="261">
        <f>COUNTIFS(ListaAnomalieALL!$N:$N,H88,ListaAnomalieALL!$F:$F,"CFI2")</f>
        <v>1</v>
      </c>
      <c r="T88" s="261">
        <f>COUNTIFS(ListaAnomalieALL!$N:$N,I88,ListaAnomalieALL!$F:$F,"CFI2")</f>
        <v>3</v>
      </c>
      <c r="U88" s="261">
        <f>COUNTIFS(ListaAnomalieALL!$N:$N,J88,ListaAnomalieALL!$F:$F,"CFI2")</f>
        <v>0</v>
      </c>
      <c r="V88" s="261">
        <f>COUNTIFS(ListaAnomalieALL!$N:$N,K88,ListaAnomalieALL!$F:$F,"CFI2")</f>
        <v>0</v>
      </c>
      <c r="W88" s="261">
        <f>COUNTIFS(ListaAnomalieALL!$N:$N,L88,ListaAnomalieALL!$F:$F,"CFI2")</f>
        <v>0</v>
      </c>
      <c r="X88" s="261">
        <f>COUNTIFS(ListaAnomalieALL!$N:$N,M88,ListaAnomalieALL!$F:$F,"CFI2")</f>
        <v>4</v>
      </c>
      <c r="Y88" s="261">
        <f t="shared" si="36"/>
        <v>1</v>
      </c>
      <c r="Z88" s="261">
        <f t="shared" si="37"/>
        <v>7</v>
      </c>
      <c r="AL88" s="221"/>
    </row>
    <row r="89" spans="2:38" s="229" customFormat="1" ht="15.75" customHeight="1">
      <c r="B89" s="258" t="str">
        <f t="shared" si="24"/>
        <v>P59-Deploy &amp; Change CRMT</v>
      </c>
      <c r="C89" s="238" t="str">
        <f>'Sintesi Quantitativa (Overall)'!C49</f>
        <v>AO004511_YYY77</v>
      </c>
      <c r="D89" s="259" t="str">
        <f t="shared" si="26"/>
        <v>AO004511_YYY77ApertoBloccante per il collaudo</v>
      </c>
      <c r="E89" s="259" t="str">
        <f t="shared" si="27"/>
        <v>AO004511_YYY77ApertoNon Bloccante</v>
      </c>
      <c r="F89" s="259" t="str">
        <f t="shared" si="28"/>
        <v>AO004511_YYY77RespintoBloccante per il collaudo</v>
      </c>
      <c r="G89" s="259" t="str">
        <f t="shared" si="29"/>
        <v>AO004511_YYY77RespintoNon Bloccante</v>
      </c>
      <c r="H89" s="259" t="str">
        <f t="shared" si="30"/>
        <v>AO004511_YYY77In LavorazioneBloccante per il collaudo</v>
      </c>
      <c r="I89" s="259" t="str">
        <f t="shared" si="31"/>
        <v>AO004511_YYY77In LavorazioneNon Bloccante</v>
      </c>
      <c r="J89" s="259" t="str">
        <f t="shared" si="32"/>
        <v>AO004511_YYY77RilasciatoBloccante per il collaudo</v>
      </c>
      <c r="K89" s="259" t="str">
        <f t="shared" si="33"/>
        <v>AO004511_YYY77RilasciatoNon Bloccante</v>
      </c>
      <c r="L89" s="259" t="str">
        <f t="shared" si="34"/>
        <v>AO004511_YYY77ChiusoBloccante per il collaudo</v>
      </c>
      <c r="M89" s="259" t="str">
        <f t="shared" si="35"/>
        <v>AO004511_YYY77ChiusoNon Bloccante</v>
      </c>
      <c r="N89" s="260" t="str">
        <f t="shared" si="25"/>
        <v>VSA</v>
      </c>
      <c r="O89" s="261">
        <f>COUNTIFS(ListaAnomalieALL!$N:$N,D89,ListaAnomalieALL!$F:$F,"CFI2")</f>
        <v>0</v>
      </c>
      <c r="P89" s="261">
        <f>COUNTIFS(ListaAnomalieALL!$N:$N,E89,ListaAnomalieALL!$F:$F,"CFI2")</f>
        <v>0</v>
      </c>
      <c r="Q89" s="261">
        <f>COUNTIFS(ListaAnomalieALL!$N:$N,F89,ListaAnomalieALL!$F:$F,"CFI2")</f>
        <v>0</v>
      </c>
      <c r="R89" s="261">
        <f>COUNTIFS(ListaAnomalieALL!$N:$N,G89,ListaAnomalieALL!$F:$F,"CFI2")</f>
        <v>0</v>
      </c>
      <c r="S89" s="261">
        <f>COUNTIFS(ListaAnomalieALL!$N:$N,H89,ListaAnomalieALL!$F:$F,"CFI2")</f>
        <v>0</v>
      </c>
      <c r="T89" s="261">
        <f>COUNTIFS(ListaAnomalieALL!$N:$N,I89,ListaAnomalieALL!$F:$F,"CFI2")</f>
        <v>0</v>
      </c>
      <c r="U89" s="261">
        <f>COUNTIFS(ListaAnomalieALL!$N:$N,J89,ListaAnomalieALL!$F:$F,"CFI2")</f>
        <v>0</v>
      </c>
      <c r="V89" s="261">
        <f>COUNTIFS(ListaAnomalieALL!$N:$N,K89,ListaAnomalieALL!$F:$F,"CFI2")</f>
        <v>0</v>
      </c>
      <c r="W89" s="261">
        <f>COUNTIFS(ListaAnomalieALL!$N:$N,L89,ListaAnomalieALL!$F:$F,"CFI2")</f>
        <v>0</v>
      </c>
      <c r="X89" s="261">
        <f>COUNTIFS(ListaAnomalieALL!$N:$N,M89,ListaAnomalieALL!$F:$F,"CFI2")</f>
        <v>0</v>
      </c>
      <c r="Y89" s="261">
        <f t="shared" si="36"/>
        <v>0</v>
      </c>
      <c r="Z89" s="261">
        <f t="shared" si="37"/>
        <v>0</v>
      </c>
      <c r="AL89" s="221"/>
    </row>
    <row r="90" spans="2:38" s="229" customFormat="1" ht="15.75" customHeight="1">
      <c r="B90" s="258" t="str">
        <f t="shared" si="24"/>
        <v/>
      </c>
      <c r="C90" s="238" t="str">
        <f>'Sintesi Quantitativa (Overall)'!C50</f>
        <v/>
      </c>
      <c r="D90" s="259" t="str">
        <f t="shared" si="26"/>
        <v>ApertoBloccante per il collaudo</v>
      </c>
      <c r="E90" s="259" t="str">
        <f t="shared" si="27"/>
        <v>ApertoNon Bloccante</v>
      </c>
      <c r="F90" s="259" t="str">
        <f t="shared" si="28"/>
        <v>RespintoBloccante per il collaudo</v>
      </c>
      <c r="G90" s="259" t="str">
        <f t="shared" si="29"/>
        <v>RespintoNon Bloccante</v>
      </c>
      <c r="H90" s="259" t="str">
        <f t="shared" si="30"/>
        <v>In LavorazioneBloccante per il collaudo</v>
      </c>
      <c r="I90" s="259" t="str">
        <f t="shared" si="31"/>
        <v>In LavorazioneNon Bloccante</v>
      </c>
      <c r="J90" s="259" t="str">
        <f t="shared" si="32"/>
        <v>RilasciatoBloccante per il collaudo</v>
      </c>
      <c r="K90" s="259" t="str">
        <f t="shared" si="33"/>
        <v>RilasciatoNon Bloccante</v>
      </c>
      <c r="L90" s="259" t="str">
        <f t="shared" si="34"/>
        <v>ChiusoBloccante per il collaudo</v>
      </c>
      <c r="M90" s="259" t="str">
        <f t="shared" si="35"/>
        <v>ChiusoNon Bloccante</v>
      </c>
      <c r="N90" s="260" t="str">
        <f t="shared" si="25"/>
        <v/>
      </c>
      <c r="O90" s="261">
        <f>COUNTIFS(ListaAnomalieALL!$N:$N,D90,ListaAnomalieALL!$F:$F,"CFI2")</f>
        <v>0</v>
      </c>
      <c r="P90" s="261">
        <f>COUNTIFS(ListaAnomalieALL!$N:$N,E90,ListaAnomalieALL!$F:$F,"CFI2")</f>
        <v>0</v>
      </c>
      <c r="Q90" s="261">
        <f>COUNTIFS(ListaAnomalieALL!$N:$N,F90,ListaAnomalieALL!$F:$F,"CFI2")</f>
        <v>0</v>
      </c>
      <c r="R90" s="261">
        <f>COUNTIFS(ListaAnomalieALL!$N:$N,G90,ListaAnomalieALL!$F:$F,"CFI2")</f>
        <v>0</v>
      </c>
      <c r="S90" s="261">
        <f>COUNTIFS(ListaAnomalieALL!$N:$N,H90,ListaAnomalieALL!$F:$F,"CFI2")</f>
        <v>0</v>
      </c>
      <c r="T90" s="261">
        <f>COUNTIFS(ListaAnomalieALL!$N:$N,I90,ListaAnomalieALL!$F:$F,"CFI2")</f>
        <v>0</v>
      </c>
      <c r="U90" s="261">
        <f>COUNTIFS(ListaAnomalieALL!$N:$N,J90,ListaAnomalieALL!$F:$F,"CFI2")</f>
        <v>0</v>
      </c>
      <c r="V90" s="261">
        <f>COUNTIFS(ListaAnomalieALL!$N:$N,K90,ListaAnomalieALL!$F:$F,"CFI2")</f>
        <v>0</v>
      </c>
      <c r="W90" s="261">
        <f>COUNTIFS(ListaAnomalieALL!$N:$N,L90,ListaAnomalieALL!$F:$F,"CFI2")</f>
        <v>0</v>
      </c>
      <c r="X90" s="261">
        <f>COUNTIFS(ListaAnomalieALL!$N:$N,M90,ListaAnomalieALL!$F:$F,"CFI2")</f>
        <v>0</v>
      </c>
      <c r="Y90" s="261">
        <f t="shared" si="36"/>
        <v>0</v>
      </c>
      <c r="Z90" s="261">
        <f t="shared" si="37"/>
        <v>0</v>
      </c>
      <c r="AL90" s="221"/>
    </row>
    <row r="91" spans="2:38" s="229" customFormat="1" ht="15.75" customHeight="1">
      <c r="B91" s="258" t="str">
        <f t="shared" si="24"/>
        <v/>
      </c>
      <c r="C91" s="238" t="str">
        <f>'Sintesi Quantitativa (Overall)'!C51</f>
        <v/>
      </c>
      <c r="D91" s="259" t="str">
        <f t="shared" si="26"/>
        <v>ApertoBloccante per il collaudo</v>
      </c>
      <c r="E91" s="259" t="str">
        <f t="shared" si="27"/>
        <v>ApertoNon Bloccante</v>
      </c>
      <c r="F91" s="259" t="str">
        <f t="shared" si="28"/>
        <v>RespintoBloccante per il collaudo</v>
      </c>
      <c r="G91" s="259" t="str">
        <f t="shared" si="29"/>
        <v>RespintoNon Bloccante</v>
      </c>
      <c r="H91" s="259" t="str">
        <f t="shared" si="30"/>
        <v>In LavorazioneBloccante per il collaudo</v>
      </c>
      <c r="I91" s="259" t="str">
        <f t="shared" si="31"/>
        <v>In LavorazioneNon Bloccante</v>
      </c>
      <c r="J91" s="259" t="str">
        <f t="shared" si="32"/>
        <v>RilasciatoBloccante per il collaudo</v>
      </c>
      <c r="K91" s="259" t="str">
        <f t="shared" si="33"/>
        <v>RilasciatoNon Bloccante</v>
      </c>
      <c r="L91" s="259" t="str">
        <f t="shared" si="34"/>
        <v>ChiusoBloccante per il collaudo</v>
      </c>
      <c r="M91" s="259" t="str">
        <f t="shared" si="35"/>
        <v>ChiusoNon Bloccante</v>
      </c>
      <c r="N91" s="260" t="str">
        <f t="shared" si="25"/>
        <v/>
      </c>
      <c r="O91" s="261">
        <f>COUNTIFS(ListaAnomalieALL!$N:$N,D91,ListaAnomalieALL!$F:$F,"CFI2")</f>
        <v>0</v>
      </c>
      <c r="P91" s="261">
        <f>COUNTIFS(ListaAnomalieALL!$N:$N,E91,ListaAnomalieALL!$F:$F,"CFI2")</f>
        <v>0</v>
      </c>
      <c r="Q91" s="261">
        <f>COUNTIFS(ListaAnomalieALL!$N:$N,F91,ListaAnomalieALL!$F:$F,"CFI2")</f>
        <v>0</v>
      </c>
      <c r="R91" s="261">
        <f>COUNTIFS(ListaAnomalieALL!$N:$N,G91,ListaAnomalieALL!$F:$F,"CFI2")</f>
        <v>0</v>
      </c>
      <c r="S91" s="261">
        <f>COUNTIFS(ListaAnomalieALL!$N:$N,H91,ListaAnomalieALL!$F:$F,"CFI2")</f>
        <v>0</v>
      </c>
      <c r="T91" s="261">
        <f>COUNTIFS(ListaAnomalieALL!$N:$N,I91,ListaAnomalieALL!$F:$F,"CFI2")</f>
        <v>0</v>
      </c>
      <c r="U91" s="261">
        <f>COUNTIFS(ListaAnomalieALL!$N:$N,J91,ListaAnomalieALL!$F:$F,"CFI2")</f>
        <v>0</v>
      </c>
      <c r="V91" s="261">
        <f>COUNTIFS(ListaAnomalieALL!$N:$N,K91,ListaAnomalieALL!$F:$F,"CFI2")</f>
        <v>0</v>
      </c>
      <c r="W91" s="261">
        <f>COUNTIFS(ListaAnomalieALL!$N:$N,L91,ListaAnomalieALL!$F:$F,"CFI2")</f>
        <v>0</v>
      </c>
      <c r="X91" s="261">
        <f>COUNTIFS(ListaAnomalieALL!$N:$N,M91,ListaAnomalieALL!$F:$F,"CFI2")</f>
        <v>0</v>
      </c>
      <c r="Y91" s="261">
        <f t="shared" si="36"/>
        <v>0</v>
      </c>
      <c r="Z91" s="261">
        <f t="shared" si="37"/>
        <v>0</v>
      </c>
      <c r="AL91" s="221"/>
    </row>
    <row r="92" spans="2:38" s="229" customFormat="1" ht="15.75" customHeight="1">
      <c r="B92" s="258" t="str">
        <f t="shared" si="24"/>
        <v/>
      </c>
      <c r="C92" s="238" t="str">
        <f>'Sintesi Quantitativa (Overall)'!C52</f>
        <v/>
      </c>
      <c r="D92" s="259" t="str">
        <f t="shared" si="26"/>
        <v>ApertoBloccante per il collaudo</v>
      </c>
      <c r="E92" s="259" t="str">
        <f t="shared" si="27"/>
        <v>ApertoNon Bloccante</v>
      </c>
      <c r="F92" s="259" t="str">
        <f t="shared" si="28"/>
        <v>RespintoBloccante per il collaudo</v>
      </c>
      <c r="G92" s="259" t="str">
        <f t="shared" si="29"/>
        <v>RespintoNon Bloccante</v>
      </c>
      <c r="H92" s="259" t="str">
        <f t="shared" si="30"/>
        <v>In LavorazioneBloccante per il collaudo</v>
      </c>
      <c r="I92" s="259" t="str">
        <f t="shared" si="31"/>
        <v>In LavorazioneNon Bloccante</v>
      </c>
      <c r="J92" s="259" t="str">
        <f t="shared" si="32"/>
        <v>RilasciatoBloccante per il collaudo</v>
      </c>
      <c r="K92" s="259" t="str">
        <f t="shared" si="33"/>
        <v>RilasciatoNon Bloccante</v>
      </c>
      <c r="L92" s="259" t="str">
        <f t="shared" si="34"/>
        <v>ChiusoBloccante per il collaudo</v>
      </c>
      <c r="M92" s="259" t="str">
        <f t="shared" si="35"/>
        <v>ChiusoNon Bloccante</v>
      </c>
      <c r="N92" s="260" t="str">
        <f t="shared" si="25"/>
        <v/>
      </c>
      <c r="O92" s="261">
        <f>COUNTIFS(ListaAnomalieALL!$N:$N,D92,ListaAnomalieALL!$F:$F,"CFI2")</f>
        <v>0</v>
      </c>
      <c r="P92" s="261">
        <f>COUNTIFS(ListaAnomalieALL!$N:$N,E92,ListaAnomalieALL!$F:$F,"CFI2")</f>
        <v>0</v>
      </c>
      <c r="Q92" s="261">
        <f>COUNTIFS(ListaAnomalieALL!$N:$N,F92,ListaAnomalieALL!$F:$F,"CFI2")</f>
        <v>0</v>
      </c>
      <c r="R92" s="261">
        <f>COUNTIFS(ListaAnomalieALL!$N:$N,G92,ListaAnomalieALL!$F:$F,"CFI2")</f>
        <v>0</v>
      </c>
      <c r="S92" s="261">
        <f>COUNTIFS(ListaAnomalieALL!$N:$N,H92,ListaAnomalieALL!$F:$F,"CFI2")</f>
        <v>0</v>
      </c>
      <c r="T92" s="261">
        <f>COUNTIFS(ListaAnomalieALL!$N:$N,I92,ListaAnomalieALL!$F:$F,"CFI2")</f>
        <v>0</v>
      </c>
      <c r="U92" s="261">
        <f>COUNTIFS(ListaAnomalieALL!$N:$N,J92,ListaAnomalieALL!$F:$F,"CFI2")</f>
        <v>0</v>
      </c>
      <c r="V92" s="261">
        <f>COUNTIFS(ListaAnomalieALL!$N:$N,K92,ListaAnomalieALL!$F:$F,"CFI2")</f>
        <v>0</v>
      </c>
      <c r="W92" s="261">
        <f>COUNTIFS(ListaAnomalieALL!$N:$N,L92,ListaAnomalieALL!$F:$F,"CFI2")</f>
        <v>0</v>
      </c>
      <c r="X92" s="261">
        <f>COUNTIFS(ListaAnomalieALL!$N:$N,M92,ListaAnomalieALL!$F:$F,"CFI2")</f>
        <v>0</v>
      </c>
      <c r="Y92" s="261">
        <f t="shared" si="36"/>
        <v>0</v>
      </c>
      <c r="Z92" s="261">
        <f t="shared" si="37"/>
        <v>0</v>
      </c>
      <c r="AL92" s="221"/>
    </row>
    <row r="93" spans="2:38" s="229" customFormat="1" ht="15.75" customHeight="1">
      <c r="B93" s="258" t="str">
        <f t="shared" si="24"/>
        <v/>
      </c>
      <c r="C93" s="238" t="str">
        <f>'Sintesi Quantitativa (Overall)'!C53</f>
        <v/>
      </c>
      <c r="D93" s="259" t="str">
        <f t="shared" si="26"/>
        <v>ApertoBloccante per il collaudo</v>
      </c>
      <c r="E93" s="259" t="str">
        <f t="shared" si="27"/>
        <v>ApertoNon Bloccante</v>
      </c>
      <c r="F93" s="259" t="str">
        <f t="shared" si="28"/>
        <v>RespintoBloccante per il collaudo</v>
      </c>
      <c r="G93" s="259" t="str">
        <f t="shared" si="29"/>
        <v>RespintoNon Bloccante</v>
      </c>
      <c r="H93" s="259" t="str">
        <f t="shared" si="30"/>
        <v>In LavorazioneBloccante per il collaudo</v>
      </c>
      <c r="I93" s="259" t="str">
        <f t="shared" si="31"/>
        <v>In LavorazioneNon Bloccante</v>
      </c>
      <c r="J93" s="259" t="str">
        <f t="shared" si="32"/>
        <v>RilasciatoBloccante per il collaudo</v>
      </c>
      <c r="K93" s="259" t="str">
        <f t="shared" si="33"/>
        <v>RilasciatoNon Bloccante</v>
      </c>
      <c r="L93" s="259" t="str">
        <f t="shared" si="34"/>
        <v>ChiusoBloccante per il collaudo</v>
      </c>
      <c r="M93" s="259" t="str">
        <f t="shared" si="35"/>
        <v>ChiusoNon Bloccante</v>
      </c>
      <c r="N93" s="260" t="str">
        <f t="shared" si="25"/>
        <v/>
      </c>
      <c r="O93" s="261">
        <f>COUNTIFS(ListaAnomalieALL!$N:$N,D93,ListaAnomalieALL!$F:$F,"CFI2")</f>
        <v>0</v>
      </c>
      <c r="P93" s="261">
        <f>COUNTIFS(ListaAnomalieALL!$N:$N,E93,ListaAnomalieALL!$F:$F,"CFI2")</f>
        <v>0</v>
      </c>
      <c r="Q93" s="261">
        <f>COUNTIFS(ListaAnomalieALL!$N:$N,F93,ListaAnomalieALL!$F:$F,"CFI2")</f>
        <v>0</v>
      </c>
      <c r="R93" s="261">
        <f>COUNTIFS(ListaAnomalieALL!$N:$N,G93,ListaAnomalieALL!$F:$F,"CFI2")</f>
        <v>0</v>
      </c>
      <c r="S93" s="261">
        <f>COUNTIFS(ListaAnomalieALL!$N:$N,H93,ListaAnomalieALL!$F:$F,"CFI2")</f>
        <v>0</v>
      </c>
      <c r="T93" s="261">
        <f>COUNTIFS(ListaAnomalieALL!$N:$N,I93,ListaAnomalieALL!$F:$F,"CFI2")</f>
        <v>0</v>
      </c>
      <c r="U93" s="261">
        <f>COUNTIFS(ListaAnomalieALL!$N:$N,J93,ListaAnomalieALL!$F:$F,"CFI2")</f>
        <v>0</v>
      </c>
      <c r="V93" s="261">
        <f>COUNTIFS(ListaAnomalieALL!$N:$N,K93,ListaAnomalieALL!$F:$F,"CFI2")</f>
        <v>0</v>
      </c>
      <c r="W93" s="261">
        <f>COUNTIFS(ListaAnomalieALL!$N:$N,L93,ListaAnomalieALL!$F:$F,"CFI2")</f>
        <v>0</v>
      </c>
      <c r="X93" s="261">
        <f>COUNTIFS(ListaAnomalieALL!$N:$N,M93,ListaAnomalieALL!$F:$F,"CFI2")</f>
        <v>0</v>
      </c>
      <c r="Y93" s="261">
        <f t="shared" si="36"/>
        <v>0</v>
      </c>
      <c r="Z93" s="261">
        <f t="shared" si="37"/>
        <v>0</v>
      </c>
      <c r="AL93" s="221"/>
    </row>
    <row r="94" spans="2:38" s="229" customFormat="1" ht="15.75" customHeight="1">
      <c r="B94" s="258" t="str">
        <f t="shared" si="24"/>
        <v/>
      </c>
      <c r="C94" s="238" t="str">
        <f>'Sintesi Quantitativa (Overall)'!C54</f>
        <v/>
      </c>
      <c r="D94" s="259" t="str">
        <f t="shared" si="26"/>
        <v>ApertoBloccante per il collaudo</v>
      </c>
      <c r="E94" s="259" t="str">
        <f t="shared" si="27"/>
        <v>ApertoNon Bloccante</v>
      </c>
      <c r="F94" s="259" t="str">
        <f t="shared" si="28"/>
        <v>RespintoBloccante per il collaudo</v>
      </c>
      <c r="G94" s="259" t="str">
        <f t="shared" si="29"/>
        <v>RespintoNon Bloccante</v>
      </c>
      <c r="H94" s="259" t="str">
        <f t="shared" si="30"/>
        <v>In LavorazioneBloccante per il collaudo</v>
      </c>
      <c r="I94" s="259" t="str">
        <f t="shared" si="31"/>
        <v>In LavorazioneNon Bloccante</v>
      </c>
      <c r="J94" s="259" t="str">
        <f t="shared" si="32"/>
        <v>RilasciatoBloccante per il collaudo</v>
      </c>
      <c r="K94" s="259" t="str">
        <f t="shared" si="33"/>
        <v>RilasciatoNon Bloccante</v>
      </c>
      <c r="L94" s="259" t="str">
        <f t="shared" si="34"/>
        <v>ChiusoBloccante per il collaudo</v>
      </c>
      <c r="M94" s="259" t="str">
        <f t="shared" si="35"/>
        <v>ChiusoNon Bloccante</v>
      </c>
      <c r="N94" s="260" t="str">
        <f t="shared" si="25"/>
        <v/>
      </c>
      <c r="O94" s="261">
        <f>COUNTIFS(ListaAnomalieALL!$N:$N,D94,ListaAnomalieALL!$F:$F,"CFI2")</f>
        <v>0</v>
      </c>
      <c r="P94" s="261">
        <f>COUNTIFS(ListaAnomalieALL!$N:$N,E94,ListaAnomalieALL!$F:$F,"CFI2")</f>
        <v>0</v>
      </c>
      <c r="Q94" s="261">
        <f>COUNTIFS(ListaAnomalieALL!$N:$N,F94,ListaAnomalieALL!$F:$F,"CFI2")</f>
        <v>0</v>
      </c>
      <c r="R94" s="261">
        <f>COUNTIFS(ListaAnomalieALL!$N:$N,G94,ListaAnomalieALL!$F:$F,"CFI2")</f>
        <v>0</v>
      </c>
      <c r="S94" s="261">
        <f>COUNTIFS(ListaAnomalieALL!$N:$N,H94,ListaAnomalieALL!$F:$F,"CFI2")</f>
        <v>0</v>
      </c>
      <c r="T94" s="261">
        <f>COUNTIFS(ListaAnomalieALL!$N:$N,I94,ListaAnomalieALL!$F:$F,"CFI2")</f>
        <v>0</v>
      </c>
      <c r="U94" s="261">
        <f>COUNTIFS(ListaAnomalieALL!$N:$N,J94,ListaAnomalieALL!$F:$F,"CFI2")</f>
        <v>0</v>
      </c>
      <c r="V94" s="261">
        <f>COUNTIFS(ListaAnomalieALL!$N:$N,K94,ListaAnomalieALL!$F:$F,"CFI2")</f>
        <v>0</v>
      </c>
      <c r="W94" s="261">
        <f>COUNTIFS(ListaAnomalieALL!$N:$N,L94,ListaAnomalieALL!$F:$F,"CFI2")</f>
        <v>0</v>
      </c>
      <c r="X94" s="261">
        <f>COUNTIFS(ListaAnomalieALL!$N:$N,M94,ListaAnomalieALL!$F:$F,"CFI2")</f>
        <v>0</v>
      </c>
      <c r="Y94" s="261">
        <f t="shared" si="36"/>
        <v>0</v>
      </c>
      <c r="Z94" s="261">
        <f t="shared" si="37"/>
        <v>0</v>
      </c>
      <c r="AL94" s="221"/>
    </row>
    <row r="95" spans="2:38" s="229" customFormat="1" ht="15.75" customHeight="1">
      <c r="B95" s="258" t="str">
        <f t="shared" si="24"/>
        <v/>
      </c>
      <c r="C95" s="238" t="str">
        <f>'Sintesi Quantitativa (Overall)'!C55</f>
        <v/>
      </c>
      <c r="D95" s="259" t="str">
        <f t="shared" si="26"/>
        <v>ApertoBloccante per il collaudo</v>
      </c>
      <c r="E95" s="259" t="str">
        <f t="shared" si="27"/>
        <v>ApertoNon Bloccante</v>
      </c>
      <c r="F95" s="259" t="str">
        <f t="shared" si="28"/>
        <v>RespintoBloccante per il collaudo</v>
      </c>
      <c r="G95" s="259" t="str">
        <f t="shared" si="29"/>
        <v>RespintoNon Bloccante</v>
      </c>
      <c r="H95" s="259" t="str">
        <f t="shared" si="30"/>
        <v>In LavorazioneBloccante per il collaudo</v>
      </c>
      <c r="I95" s="259" t="str">
        <f t="shared" si="31"/>
        <v>In LavorazioneNon Bloccante</v>
      </c>
      <c r="J95" s="259" t="str">
        <f t="shared" si="32"/>
        <v>RilasciatoBloccante per il collaudo</v>
      </c>
      <c r="K95" s="259" t="str">
        <f t="shared" si="33"/>
        <v>RilasciatoNon Bloccante</v>
      </c>
      <c r="L95" s="259" t="str">
        <f t="shared" si="34"/>
        <v>ChiusoBloccante per il collaudo</v>
      </c>
      <c r="M95" s="259" t="str">
        <f t="shared" si="35"/>
        <v>ChiusoNon Bloccante</v>
      </c>
      <c r="N95" s="260" t="str">
        <f t="shared" si="25"/>
        <v/>
      </c>
      <c r="O95" s="261">
        <f>COUNTIFS(ListaAnomalieALL!$N:$N,D95,ListaAnomalieALL!$F:$F,"CFI2")</f>
        <v>0</v>
      </c>
      <c r="P95" s="261">
        <f>COUNTIFS(ListaAnomalieALL!$N:$N,E95,ListaAnomalieALL!$F:$F,"CFI2")</f>
        <v>0</v>
      </c>
      <c r="Q95" s="261">
        <f>COUNTIFS(ListaAnomalieALL!$N:$N,F95,ListaAnomalieALL!$F:$F,"CFI2")</f>
        <v>0</v>
      </c>
      <c r="R95" s="261">
        <f>COUNTIFS(ListaAnomalieALL!$N:$N,G95,ListaAnomalieALL!$F:$F,"CFI2")</f>
        <v>0</v>
      </c>
      <c r="S95" s="261">
        <f>COUNTIFS(ListaAnomalieALL!$N:$N,H95,ListaAnomalieALL!$F:$F,"CFI2")</f>
        <v>0</v>
      </c>
      <c r="T95" s="261">
        <f>COUNTIFS(ListaAnomalieALL!$N:$N,I95,ListaAnomalieALL!$F:$F,"CFI2")</f>
        <v>0</v>
      </c>
      <c r="U95" s="261">
        <f>COUNTIFS(ListaAnomalieALL!$N:$N,J95,ListaAnomalieALL!$F:$F,"CFI2")</f>
        <v>0</v>
      </c>
      <c r="V95" s="261">
        <f>COUNTIFS(ListaAnomalieALL!$N:$N,K95,ListaAnomalieALL!$F:$F,"CFI2")</f>
        <v>0</v>
      </c>
      <c r="W95" s="261">
        <f>COUNTIFS(ListaAnomalieALL!$N:$N,L95,ListaAnomalieALL!$F:$F,"CFI2")</f>
        <v>0</v>
      </c>
      <c r="X95" s="261">
        <f>COUNTIFS(ListaAnomalieALL!$N:$N,M95,ListaAnomalieALL!$F:$F,"CFI2")</f>
        <v>0</v>
      </c>
      <c r="Y95" s="261">
        <f t="shared" si="36"/>
        <v>0</v>
      </c>
      <c r="Z95" s="261">
        <f t="shared" si="37"/>
        <v>0</v>
      </c>
      <c r="AL95" s="221"/>
    </row>
    <row r="96" spans="2:38" s="229" customFormat="1" ht="15.75" customHeight="1">
      <c r="B96" s="258" t="str">
        <f t="shared" si="24"/>
        <v/>
      </c>
      <c r="C96" s="238" t="str">
        <f>'Sintesi Quantitativa (Overall)'!C56</f>
        <v/>
      </c>
      <c r="D96" s="259" t="str">
        <f t="shared" si="26"/>
        <v>ApertoBloccante per il collaudo</v>
      </c>
      <c r="E96" s="259" t="str">
        <f t="shared" si="27"/>
        <v>ApertoNon Bloccante</v>
      </c>
      <c r="F96" s="259" t="str">
        <f t="shared" si="28"/>
        <v>RespintoBloccante per il collaudo</v>
      </c>
      <c r="G96" s="259" t="str">
        <f t="shared" si="29"/>
        <v>RespintoNon Bloccante</v>
      </c>
      <c r="H96" s="259" t="str">
        <f t="shared" si="30"/>
        <v>In LavorazioneBloccante per il collaudo</v>
      </c>
      <c r="I96" s="259" t="str">
        <f t="shared" si="31"/>
        <v>In LavorazioneNon Bloccante</v>
      </c>
      <c r="J96" s="259" t="str">
        <f t="shared" si="32"/>
        <v>RilasciatoBloccante per il collaudo</v>
      </c>
      <c r="K96" s="259" t="str">
        <f t="shared" si="33"/>
        <v>RilasciatoNon Bloccante</v>
      </c>
      <c r="L96" s="259" t="str">
        <f t="shared" si="34"/>
        <v>ChiusoBloccante per il collaudo</v>
      </c>
      <c r="M96" s="259" t="str">
        <f t="shared" si="35"/>
        <v>ChiusoNon Bloccante</v>
      </c>
      <c r="N96" s="260" t="str">
        <f t="shared" si="25"/>
        <v/>
      </c>
      <c r="O96" s="261">
        <f>COUNTIFS(ListaAnomalieALL!$N:$N,D96,ListaAnomalieALL!$F:$F,"CFI2")</f>
        <v>0</v>
      </c>
      <c r="P96" s="261">
        <f>COUNTIFS(ListaAnomalieALL!$N:$N,E96,ListaAnomalieALL!$F:$F,"CFI2")</f>
        <v>0</v>
      </c>
      <c r="Q96" s="261">
        <f>COUNTIFS(ListaAnomalieALL!$N:$N,F96,ListaAnomalieALL!$F:$F,"CFI2")</f>
        <v>0</v>
      </c>
      <c r="R96" s="261">
        <f>COUNTIFS(ListaAnomalieALL!$N:$N,G96,ListaAnomalieALL!$F:$F,"CFI2")</f>
        <v>0</v>
      </c>
      <c r="S96" s="261">
        <f>COUNTIFS(ListaAnomalieALL!$N:$N,H96,ListaAnomalieALL!$F:$F,"CFI2")</f>
        <v>0</v>
      </c>
      <c r="T96" s="261">
        <f>COUNTIFS(ListaAnomalieALL!$N:$N,I96,ListaAnomalieALL!$F:$F,"CFI2")</f>
        <v>0</v>
      </c>
      <c r="U96" s="261">
        <f>COUNTIFS(ListaAnomalieALL!$N:$N,J96,ListaAnomalieALL!$F:$F,"CFI2")</f>
        <v>0</v>
      </c>
      <c r="V96" s="261">
        <f>COUNTIFS(ListaAnomalieALL!$N:$N,K96,ListaAnomalieALL!$F:$F,"CFI2")</f>
        <v>0</v>
      </c>
      <c r="W96" s="261">
        <f>COUNTIFS(ListaAnomalieALL!$N:$N,L96,ListaAnomalieALL!$F:$F,"CFI2")</f>
        <v>0</v>
      </c>
      <c r="X96" s="261">
        <f>COUNTIFS(ListaAnomalieALL!$N:$N,M96,ListaAnomalieALL!$F:$F,"CFI2")</f>
        <v>0</v>
      </c>
      <c r="Y96" s="261">
        <f t="shared" si="36"/>
        <v>0</v>
      </c>
      <c r="Z96" s="261">
        <f t="shared" si="37"/>
        <v>0</v>
      </c>
      <c r="AL96" s="221"/>
    </row>
    <row r="97" spans="2:38" s="229" customFormat="1" ht="15.75" customHeight="1">
      <c r="B97" s="258" t="str">
        <f t="shared" si="24"/>
        <v/>
      </c>
      <c r="C97" s="238" t="str">
        <f>'Sintesi Quantitativa (Overall)'!C57</f>
        <v/>
      </c>
      <c r="D97" s="259" t="str">
        <f t="shared" si="26"/>
        <v>ApertoBloccante per il collaudo</v>
      </c>
      <c r="E97" s="259" t="str">
        <f t="shared" si="27"/>
        <v>ApertoNon Bloccante</v>
      </c>
      <c r="F97" s="259" t="str">
        <f t="shared" si="28"/>
        <v>RespintoBloccante per il collaudo</v>
      </c>
      <c r="G97" s="259" t="str">
        <f t="shared" si="29"/>
        <v>RespintoNon Bloccante</v>
      </c>
      <c r="H97" s="259" t="str">
        <f t="shared" si="30"/>
        <v>In LavorazioneBloccante per il collaudo</v>
      </c>
      <c r="I97" s="259" t="str">
        <f t="shared" si="31"/>
        <v>In LavorazioneNon Bloccante</v>
      </c>
      <c r="J97" s="259" t="str">
        <f t="shared" si="32"/>
        <v>RilasciatoBloccante per il collaudo</v>
      </c>
      <c r="K97" s="259" t="str">
        <f t="shared" si="33"/>
        <v>RilasciatoNon Bloccante</v>
      </c>
      <c r="L97" s="259" t="str">
        <f t="shared" si="34"/>
        <v>ChiusoBloccante per il collaudo</v>
      </c>
      <c r="M97" s="259" t="str">
        <f t="shared" si="35"/>
        <v>ChiusoNon Bloccante</v>
      </c>
      <c r="N97" s="260" t="str">
        <f t="shared" si="25"/>
        <v/>
      </c>
      <c r="O97" s="261">
        <f>COUNTIFS(ListaAnomalieALL!$N:$N,D97,ListaAnomalieALL!$F:$F,"CFI2")</f>
        <v>0</v>
      </c>
      <c r="P97" s="261">
        <f>COUNTIFS(ListaAnomalieALL!$N:$N,E97,ListaAnomalieALL!$F:$F,"CFI2")</f>
        <v>0</v>
      </c>
      <c r="Q97" s="261">
        <f>COUNTIFS(ListaAnomalieALL!$N:$N,F97,ListaAnomalieALL!$F:$F,"CFI2")</f>
        <v>0</v>
      </c>
      <c r="R97" s="261">
        <f>COUNTIFS(ListaAnomalieALL!$N:$N,G97,ListaAnomalieALL!$F:$F,"CFI2")</f>
        <v>0</v>
      </c>
      <c r="S97" s="261">
        <f>COUNTIFS(ListaAnomalieALL!$N:$N,H97,ListaAnomalieALL!$F:$F,"CFI2")</f>
        <v>0</v>
      </c>
      <c r="T97" s="261">
        <f>COUNTIFS(ListaAnomalieALL!$N:$N,I97,ListaAnomalieALL!$F:$F,"CFI2")</f>
        <v>0</v>
      </c>
      <c r="U97" s="261">
        <f>COUNTIFS(ListaAnomalieALL!$N:$N,J97,ListaAnomalieALL!$F:$F,"CFI2")</f>
        <v>0</v>
      </c>
      <c r="V97" s="261">
        <f>COUNTIFS(ListaAnomalieALL!$N:$N,K97,ListaAnomalieALL!$F:$F,"CFI2")</f>
        <v>0</v>
      </c>
      <c r="W97" s="261">
        <f>COUNTIFS(ListaAnomalieALL!$N:$N,L97,ListaAnomalieALL!$F:$F,"CFI2")</f>
        <v>0</v>
      </c>
      <c r="X97" s="261">
        <f>COUNTIFS(ListaAnomalieALL!$N:$N,M97,ListaAnomalieALL!$F:$F,"CFI2")</f>
        <v>0</v>
      </c>
      <c r="Y97" s="261">
        <f t="shared" si="36"/>
        <v>0</v>
      </c>
      <c r="Z97" s="261">
        <f t="shared" si="37"/>
        <v>0</v>
      </c>
      <c r="AL97" s="221"/>
    </row>
    <row r="98" spans="2:38" s="229" customFormat="1" ht="15.75" customHeight="1">
      <c r="B98" s="258" t="str">
        <f t="shared" si="24"/>
        <v/>
      </c>
      <c r="C98" s="238" t="str">
        <f>'Sintesi Quantitativa (Overall)'!C58</f>
        <v/>
      </c>
      <c r="D98" s="259" t="str">
        <f t="shared" si="26"/>
        <v>ApertoBloccante per il collaudo</v>
      </c>
      <c r="E98" s="259" t="str">
        <f t="shared" si="27"/>
        <v>ApertoNon Bloccante</v>
      </c>
      <c r="F98" s="259" t="str">
        <f t="shared" si="28"/>
        <v>RespintoBloccante per il collaudo</v>
      </c>
      <c r="G98" s="259" t="str">
        <f t="shared" si="29"/>
        <v>RespintoNon Bloccante</v>
      </c>
      <c r="H98" s="259" t="str">
        <f t="shared" si="30"/>
        <v>In LavorazioneBloccante per il collaudo</v>
      </c>
      <c r="I98" s="259" t="str">
        <f t="shared" si="31"/>
        <v>In LavorazioneNon Bloccante</v>
      </c>
      <c r="J98" s="259" t="str">
        <f t="shared" si="32"/>
        <v>RilasciatoBloccante per il collaudo</v>
      </c>
      <c r="K98" s="259" t="str">
        <f t="shared" si="33"/>
        <v>RilasciatoNon Bloccante</v>
      </c>
      <c r="L98" s="259" t="str">
        <f t="shared" si="34"/>
        <v>ChiusoBloccante per il collaudo</v>
      </c>
      <c r="M98" s="259" t="str">
        <f t="shared" si="35"/>
        <v>ChiusoNon Bloccante</v>
      </c>
      <c r="N98" s="260" t="str">
        <f t="shared" si="25"/>
        <v/>
      </c>
      <c r="O98" s="261">
        <f>COUNTIFS(ListaAnomalieALL!$N:$N,D98,ListaAnomalieALL!$F:$F,"CFI2")</f>
        <v>0</v>
      </c>
      <c r="P98" s="261">
        <f>COUNTIFS(ListaAnomalieALL!$N:$N,E98,ListaAnomalieALL!$F:$F,"CFI2")</f>
        <v>0</v>
      </c>
      <c r="Q98" s="261">
        <f>COUNTIFS(ListaAnomalieALL!$N:$N,F98,ListaAnomalieALL!$F:$F,"CFI2")</f>
        <v>0</v>
      </c>
      <c r="R98" s="261">
        <f>COUNTIFS(ListaAnomalieALL!$N:$N,G98,ListaAnomalieALL!$F:$F,"CFI2")</f>
        <v>0</v>
      </c>
      <c r="S98" s="261">
        <f>COUNTIFS(ListaAnomalieALL!$N:$N,H98,ListaAnomalieALL!$F:$F,"CFI2")</f>
        <v>0</v>
      </c>
      <c r="T98" s="261">
        <f>COUNTIFS(ListaAnomalieALL!$N:$N,I98,ListaAnomalieALL!$F:$F,"CFI2")</f>
        <v>0</v>
      </c>
      <c r="U98" s="261">
        <f>COUNTIFS(ListaAnomalieALL!$N:$N,J98,ListaAnomalieALL!$F:$F,"CFI2")</f>
        <v>0</v>
      </c>
      <c r="V98" s="261">
        <f>COUNTIFS(ListaAnomalieALL!$N:$N,K98,ListaAnomalieALL!$F:$F,"CFI2")</f>
        <v>0</v>
      </c>
      <c r="W98" s="261">
        <f>COUNTIFS(ListaAnomalieALL!$N:$N,L98,ListaAnomalieALL!$F:$F,"CFI2")</f>
        <v>0</v>
      </c>
      <c r="X98" s="261">
        <f>COUNTIFS(ListaAnomalieALL!$N:$N,M98,ListaAnomalieALL!$F:$F,"CFI2")</f>
        <v>0</v>
      </c>
      <c r="Y98" s="261">
        <f t="shared" si="36"/>
        <v>0</v>
      </c>
      <c r="Z98" s="261">
        <f t="shared" si="37"/>
        <v>0</v>
      </c>
      <c r="AL98" s="221"/>
    </row>
    <row r="99" spans="2:38" s="229" customFormat="1" ht="15.75" customHeight="1">
      <c r="B99" s="258" t="str">
        <f t="shared" si="24"/>
        <v/>
      </c>
      <c r="C99" s="238" t="str">
        <f>'Sintesi Quantitativa (Overall)'!C59</f>
        <v/>
      </c>
      <c r="D99" s="259" t="str">
        <f t="shared" si="26"/>
        <v>ApertoBloccante per il collaudo</v>
      </c>
      <c r="E99" s="259" t="str">
        <f t="shared" si="27"/>
        <v>ApertoNon Bloccante</v>
      </c>
      <c r="F99" s="259" t="str">
        <f t="shared" si="28"/>
        <v>RespintoBloccante per il collaudo</v>
      </c>
      <c r="G99" s="259" t="str">
        <f t="shared" si="29"/>
        <v>RespintoNon Bloccante</v>
      </c>
      <c r="H99" s="259" t="str">
        <f t="shared" si="30"/>
        <v>In LavorazioneBloccante per il collaudo</v>
      </c>
      <c r="I99" s="259" t="str">
        <f t="shared" si="31"/>
        <v>In LavorazioneNon Bloccante</v>
      </c>
      <c r="J99" s="259" t="str">
        <f t="shared" si="32"/>
        <v>RilasciatoBloccante per il collaudo</v>
      </c>
      <c r="K99" s="259" t="str">
        <f t="shared" si="33"/>
        <v>RilasciatoNon Bloccante</v>
      </c>
      <c r="L99" s="259" t="str">
        <f t="shared" si="34"/>
        <v>ChiusoBloccante per il collaudo</v>
      </c>
      <c r="M99" s="259" t="str">
        <f t="shared" si="35"/>
        <v>ChiusoNon Bloccante</v>
      </c>
      <c r="N99" s="260" t="str">
        <f t="shared" si="25"/>
        <v/>
      </c>
      <c r="O99" s="261">
        <f>COUNTIFS(ListaAnomalieALL!$N:$N,D99,ListaAnomalieALL!$F:$F,"CFI2")</f>
        <v>0</v>
      </c>
      <c r="P99" s="261">
        <f>COUNTIFS(ListaAnomalieALL!$N:$N,E99,ListaAnomalieALL!$F:$F,"CFI2")</f>
        <v>0</v>
      </c>
      <c r="Q99" s="261">
        <f>COUNTIFS(ListaAnomalieALL!$N:$N,F99,ListaAnomalieALL!$F:$F,"CFI2")</f>
        <v>0</v>
      </c>
      <c r="R99" s="261">
        <f>COUNTIFS(ListaAnomalieALL!$N:$N,G99,ListaAnomalieALL!$F:$F,"CFI2")</f>
        <v>0</v>
      </c>
      <c r="S99" s="261">
        <f>COUNTIFS(ListaAnomalieALL!$N:$N,H99,ListaAnomalieALL!$F:$F,"CFI2")</f>
        <v>0</v>
      </c>
      <c r="T99" s="261">
        <f>COUNTIFS(ListaAnomalieALL!$N:$N,I99,ListaAnomalieALL!$F:$F,"CFI2")</f>
        <v>0</v>
      </c>
      <c r="U99" s="261">
        <f>COUNTIFS(ListaAnomalieALL!$N:$N,J99,ListaAnomalieALL!$F:$F,"CFI2")</f>
        <v>0</v>
      </c>
      <c r="V99" s="261">
        <f>COUNTIFS(ListaAnomalieALL!$N:$N,K99,ListaAnomalieALL!$F:$F,"CFI2")</f>
        <v>0</v>
      </c>
      <c r="W99" s="261">
        <f>COUNTIFS(ListaAnomalieALL!$N:$N,L99,ListaAnomalieALL!$F:$F,"CFI2")</f>
        <v>0</v>
      </c>
      <c r="X99" s="261">
        <f>COUNTIFS(ListaAnomalieALL!$N:$N,M99,ListaAnomalieALL!$F:$F,"CFI2")</f>
        <v>0</v>
      </c>
      <c r="Y99" s="261">
        <f t="shared" si="36"/>
        <v>0</v>
      </c>
      <c r="Z99" s="261">
        <f t="shared" si="37"/>
        <v>0</v>
      </c>
      <c r="AL99" s="221"/>
    </row>
    <row r="100" spans="2:38" s="229" customFormat="1" ht="15.75" customHeight="1">
      <c r="B100" s="258" t="str">
        <f t="shared" si="24"/>
        <v/>
      </c>
      <c r="C100" s="238" t="str">
        <f>'Sintesi Quantitativa (Overall)'!C60</f>
        <v/>
      </c>
      <c r="D100" s="259" t="str">
        <f t="shared" si="26"/>
        <v>ApertoBloccante per il collaudo</v>
      </c>
      <c r="E100" s="259" t="str">
        <f t="shared" si="27"/>
        <v>ApertoNon Bloccante</v>
      </c>
      <c r="F100" s="259" t="str">
        <f t="shared" si="28"/>
        <v>RespintoBloccante per il collaudo</v>
      </c>
      <c r="G100" s="259" t="str">
        <f t="shared" si="29"/>
        <v>RespintoNon Bloccante</v>
      </c>
      <c r="H100" s="259" t="str">
        <f t="shared" si="30"/>
        <v>In LavorazioneBloccante per il collaudo</v>
      </c>
      <c r="I100" s="259" t="str">
        <f t="shared" si="31"/>
        <v>In LavorazioneNon Bloccante</v>
      </c>
      <c r="J100" s="259" t="str">
        <f t="shared" si="32"/>
        <v>RilasciatoBloccante per il collaudo</v>
      </c>
      <c r="K100" s="259" t="str">
        <f t="shared" si="33"/>
        <v>RilasciatoNon Bloccante</v>
      </c>
      <c r="L100" s="259" t="str">
        <f t="shared" si="34"/>
        <v>ChiusoBloccante per il collaudo</v>
      </c>
      <c r="M100" s="259" t="str">
        <f t="shared" si="35"/>
        <v>ChiusoNon Bloccante</v>
      </c>
      <c r="N100" s="260" t="str">
        <f t="shared" si="25"/>
        <v/>
      </c>
      <c r="O100" s="261">
        <f>COUNTIFS(ListaAnomalieALL!$N:$N,D100,ListaAnomalieALL!$F:$F,"CFI2")</f>
        <v>0</v>
      </c>
      <c r="P100" s="261">
        <f>COUNTIFS(ListaAnomalieALL!$N:$N,E100,ListaAnomalieALL!$F:$F,"CFI2")</f>
        <v>0</v>
      </c>
      <c r="Q100" s="261">
        <f>COUNTIFS(ListaAnomalieALL!$N:$N,F100,ListaAnomalieALL!$F:$F,"CFI2")</f>
        <v>0</v>
      </c>
      <c r="R100" s="261">
        <f>COUNTIFS(ListaAnomalieALL!$N:$N,G100,ListaAnomalieALL!$F:$F,"CFI2")</f>
        <v>0</v>
      </c>
      <c r="S100" s="261">
        <f>COUNTIFS(ListaAnomalieALL!$N:$N,H100,ListaAnomalieALL!$F:$F,"CFI2")</f>
        <v>0</v>
      </c>
      <c r="T100" s="261">
        <f>COUNTIFS(ListaAnomalieALL!$N:$N,I100,ListaAnomalieALL!$F:$F,"CFI2")</f>
        <v>0</v>
      </c>
      <c r="U100" s="261">
        <f>COUNTIFS(ListaAnomalieALL!$N:$N,J100,ListaAnomalieALL!$F:$F,"CFI2")</f>
        <v>0</v>
      </c>
      <c r="V100" s="261">
        <f>COUNTIFS(ListaAnomalieALL!$N:$N,K100,ListaAnomalieALL!$F:$F,"CFI2")</f>
        <v>0</v>
      </c>
      <c r="W100" s="261">
        <f>COUNTIFS(ListaAnomalieALL!$N:$N,L100,ListaAnomalieALL!$F:$F,"CFI2")</f>
        <v>0</v>
      </c>
      <c r="X100" s="261">
        <f>COUNTIFS(ListaAnomalieALL!$N:$N,M100,ListaAnomalieALL!$F:$F,"CFI2")</f>
        <v>0</v>
      </c>
      <c r="Y100" s="261">
        <f t="shared" si="36"/>
        <v>0</v>
      </c>
      <c r="Z100" s="261">
        <f t="shared" si="37"/>
        <v>0</v>
      </c>
      <c r="AL100" s="221"/>
    </row>
    <row r="101" spans="2:38" s="229" customFormat="1" ht="15.75" customHeight="1">
      <c r="B101" s="258"/>
      <c r="C101" s="238"/>
      <c r="D101" s="259"/>
      <c r="E101" s="259"/>
      <c r="F101" s="259"/>
      <c r="G101" s="259"/>
      <c r="H101" s="259"/>
      <c r="I101" s="259"/>
      <c r="J101" s="259"/>
      <c r="K101" s="259"/>
      <c r="L101" s="259"/>
      <c r="M101" s="259"/>
      <c r="N101" s="260"/>
      <c r="O101" s="261">
        <f>COUNTIFS(ListaAnomalieALL!$N:$N,D101,ListaAnomalieALL!$F:$F,"CFI2")</f>
        <v>0</v>
      </c>
      <c r="P101" s="261">
        <f>COUNTIFS(ListaAnomalieALL!$N:$N,E101,ListaAnomalieALL!$F:$F,"CFI2")</f>
        <v>0</v>
      </c>
      <c r="Q101" s="261">
        <f>COUNTIFS(ListaAnomalieALL!$N:$N,F101,ListaAnomalieALL!$F:$F,"CFI2")</f>
        <v>0</v>
      </c>
      <c r="R101" s="261">
        <f>COUNTIFS(ListaAnomalieALL!$N:$N,G101,ListaAnomalieALL!$F:$F,"CFI2")</f>
        <v>0</v>
      </c>
      <c r="S101" s="261">
        <f>COUNTIFS(ListaAnomalieALL!$N:$N,H101,ListaAnomalieALL!$F:$F,"CFI2")</f>
        <v>0</v>
      </c>
      <c r="T101" s="261">
        <f>COUNTIFS(ListaAnomalieALL!$N:$N,I101,ListaAnomalieALL!$F:$F,"CFI2")</f>
        <v>0</v>
      </c>
      <c r="U101" s="261">
        <f>COUNTIFS(ListaAnomalieALL!$N:$N,J101,ListaAnomalieALL!$F:$F,"CFI2")</f>
        <v>0</v>
      </c>
      <c r="V101" s="261">
        <f>COUNTIFS(ListaAnomalieALL!$N:$N,K101,ListaAnomalieALL!$F:$F,"CFI2")</f>
        <v>0</v>
      </c>
      <c r="W101" s="261">
        <f>COUNTIFS(ListaAnomalieALL!$N:$N,L101,ListaAnomalieALL!$F:$F,"CFI2")</f>
        <v>0</v>
      </c>
      <c r="X101" s="261">
        <f>COUNTIFS(ListaAnomalieALL!$N:$N,M101,ListaAnomalieALL!$F:$F,"CFI2")</f>
        <v>0</v>
      </c>
      <c r="Y101" s="261">
        <f t="shared" si="36"/>
        <v>0</v>
      </c>
      <c r="Z101" s="261">
        <f t="shared" si="37"/>
        <v>0</v>
      </c>
      <c r="AL101" s="221"/>
    </row>
    <row r="102" spans="2:38" s="229" customFormat="1" ht="15.75" customHeight="1">
      <c r="B102" s="258"/>
      <c r="C102" s="238"/>
      <c r="D102" s="259"/>
      <c r="E102" s="259"/>
      <c r="F102" s="259"/>
      <c r="G102" s="259"/>
      <c r="H102" s="259"/>
      <c r="I102" s="259"/>
      <c r="J102" s="259"/>
      <c r="K102" s="259"/>
      <c r="L102" s="259"/>
      <c r="M102" s="259"/>
      <c r="N102" s="260"/>
      <c r="O102" s="261">
        <f>COUNTIFS(ListaAnomalieALL!$N:$N,D102,ListaAnomalieALL!$F:$F,"CFI2")</f>
        <v>0</v>
      </c>
      <c r="P102" s="261">
        <f>COUNTIFS(ListaAnomalieALL!$N:$N,E102,ListaAnomalieALL!$F:$F,"CFI2")</f>
        <v>0</v>
      </c>
      <c r="Q102" s="261">
        <f>COUNTIFS(ListaAnomalieALL!$N:$N,F102,ListaAnomalieALL!$F:$F,"CFI2")</f>
        <v>0</v>
      </c>
      <c r="R102" s="261">
        <f>COUNTIFS(ListaAnomalieALL!$N:$N,G102,ListaAnomalieALL!$F:$F,"CFI2")</f>
        <v>0</v>
      </c>
      <c r="S102" s="261">
        <f>COUNTIFS(ListaAnomalieALL!$N:$N,H102,ListaAnomalieALL!$F:$F,"CFI2")</f>
        <v>0</v>
      </c>
      <c r="T102" s="261">
        <f>COUNTIFS(ListaAnomalieALL!$N:$N,I102,ListaAnomalieALL!$F:$F,"CFI2")</f>
        <v>0</v>
      </c>
      <c r="U102" s="261">
        <f>COUNTIFS(ListaAnomalieALL!$N:$N,J102,ListaAnomalieALL!$F:$F,"CFI2")</f>
        <v>0</v>
      </c>
      <c r="V102" s="261">
        <f>COUNTIFS(ListaAnomalieALL!$N:$N,K102,ListaAnomalieALL!$F:$F,"CFI2")</f>
        <v>0</v>
      </c>
      <c r="W102" s="261">
        <f>COUNTIFS(ListaAnomalieALL!$N:$N,L102,ListaAnomalieALL!$F:$F,"CFI2")</f>
        <v>0</v>
      </c>
      <c r="X102" s="261">
        <f>COUNTIFS(ListaAnomalieALL!$N:$N,M102,ListaAnomalieALL!$F:$F,"CFI2")</f>
        <v>0</v>
      </c>
      <c r="Y102" s="261">
        <f t="shared" si="36"/>
        <v>0</v>
      </c>
      <c r="Z102" s="261">
        <f t="shared" si="37"/>
        <v>0</v>
      </c>
      <c r="AL102" s="221"/>
    </row>
    <row r="103" spans="2:38" s="229" customFormat="1" ht="15.75" customHeight="1">
      <c r="B103" s="258"/>
      <c r="C103" s="238"/>
      <c r="D103" s="259"/>
      <c r="E103" s="259"/>
      <c r="F103" s="259"/>
      <c r="G103" s="259"/>
      <c r="H103" s="259"/>
      <c r="I103" s="259"/>
      <c r="J103" s="259"/>
      <c r="K103" s="259"/>
      <c r="L103" s="259"/>
      <c r="M103" s="259"/>
      <c r="N103" s="260"/>
      <c r="O103" s="261">
        <f>COUNTIFS(ListaAnomalieALL!$N:$N,D103,ListaAnomalieALL!$F:$F,"CFI2")</f>
        <v>0</v>
      </c>
      <c r="P103" s="261">
        <f>COUNTIFS(ListaAnomalieALL!$N:$N,E103,ListaAnomalieALL!$F:$F,"CFI2")</f>
        <v>0</v>
      </c>
      <c r="Q103" s="261">
        <f>COUNTIFS(ListaAnomalieALL!$N:$N,F103,ListaAnomalieALL!$F:$F,"CFI2")</f>
        <v>0</v>
      </c>
      <c r="R103" s="261">
        <f>COUNTIFS(ListaAnomalieALL!$N:$N,G103,ListaAnomalieALL!$F:$F,"CFI2")</f>
        <v>0</v>
      </c>
      <c r="S103" s="261">
        <f>COUNTIFS(ListaAnomalieALL!$N:$N,H103,ListaAnomalieALL!$F:$F,"CFI2")</f>
        <v>0</v>
      </c>
      <c r="T103" s="261">
        <f>COUNTIFS(ListaAnomalieALL!$N:$N,I103,ListaAnomalieALL!$F:$F,"CFI2")</f>
        <v>0</v>
      </c>
      <c r="U103" s="261">
        <f>COUNTIFS(ListaAnomalieALL!$N:$N,J103,ListaAnomalieALL!$F:$F,"CFI2")</f>
        <v>0</v>
      </c>
      <c r="V103" s="261">
        <f>COUNTIFS(ListaAnomalieALL!$N:$N,K103,ListaAnomalieALL!$F:$F,"CFI2")</f>
        <v>0</v>
      </c>
      <c r="W103" s="261">
        <f>COUNTIFS(ListaAnomalieALL!$N:$N,L103,ListaAnomalieALL!$F:$F,"CFI2")</f>
        <v>0</v>
      </c>
      <c r="X103" s="261">
        <f>COUNTIFS(ListaAnomalieALL!$N:$N,M103,ListaAnomalieALL!$F:$F,"CFI2")</f>
        <v>0</v>
      </c>
      <c r="Y103" s="261">
        <f t="shared" si="36"/>
        <v>0</v>
      </c>
      <c r="Z103" s="261">
        <f t="shared" si="37"/>
        <v>0</v>
      </c>
      <c r="AL103" s="221"/>
    </row>
    <row r="104" spans="2:38" s="229" customFormat="1" ht="15.75" customHeight="1">
      <c r="B104" s="258"/>
      <c r="C104" s="238"/>
      <c r="D104" s="259"/>
      <c r="E104" s="259"/>
      <c r="F104" s="259"/>
      <c r="G104" s="259"/>
      <c r="H104" s="259"/>
      <c r="I104" s="259"/>
      <c r="J104" s="259"/>
      <c r="K104" s="259"/>
      <c r="L104" s="259"/>
      <c r="M104" s="259"/>
      <c r="N104" s="260"/>
      <c r="O104" s="261">
        <f>COUNTIFS(ListaAnomalieALL!$N:$N,D104,ListaAnomalieALL!$F:$F,"CFI2")</f>
        <v>0</v>
      </c>
      <c r="P104" s="261">
        <f>COUNTIFS(ListaAnomalieALL!$N:$N,E104,ListaAnomalieALL!$F:$F,"CFI2")</f>
        <v>0</v>
      </c>
      <c r="Q104" s="261">
        <f>COUNTIFS(ListaAnomalieALL!$N:$N,F104,ListaAnomalieALL!$F:$F,"CFI2")</f>
        <v>0</v>
      </c>
      <c r="R104" s="261">
        <f>COUNTIFS(ListaAnomalieALL!$N:$N,G104,ListaAnomalieALL!$F:$F,"CFI2")</f>
        <v>0</v>
      </c>
      <c r="S104" s="261">
        <f>COUNTIFS(ListaAnomalieALL!$N:$N,H104,ListaAnomalieALL!$F:$F,"CFI2")</f>
        <v>0</v>
      </c>
      <c r="T104" s="261">
        <f>COUNTIFS(ListaAnomalieALL!$N:$N,I104,ListaAnomalieALL!$F:$F,"CFI2")</f>
        <v>0</v>
      </c>
      <c r="U104" s="261">
        <f>COUNTIFS(ListaAnomalieALL!$N:$N,J104,ListaAnomalieALL!$F:$F,"CFI2")</f>
        <v>0</v>
      </c>
      <c r="V104" s="261">
        <f>COUNTIFS(ListaAnomalieALL!$N:$N,K104,ListaAnomalieALL!$F:$F,"CFI2")</f>
        <v>0</v>
      </c>
      <c r="W104" s="261">
        <f>COUNTIFS(ListaAnomalieALL!$N:$N,L104,ListaAnomalieALL!$F:$F,"CFI2")</f>
        <v>0</v>
      </c>
      <c r="X104" s="261">
        <f>COUNTIFS(ListaAnomalieALL!$N:$N,M104,ListaAnomalieALL!$F:$F,"CFI2")</f>
        <v>0</v>
      </c>
      <c r="Y104" s="261">
        <f t="shared" si="36"/>
        <v>0</v>
      </c>
      <c r="Z104" s="261">
        <f t="shared" si="37"/>
        <v>0</v>
      </c>
      <c r="AL104" s="221"/>
    </row>
    <row r="105" spans="2:38" s="229" customFormat="1" ht="15.75" customHeight="1">
      <c r="B105" s="258"/>
      <c r="C105" s="238"/>
      <c r="D105" s="259"/>
      <c r="E105" s="259"/>
      <c r="F105" s="259"/>
      <c r="G105" s="259"/>
      <c r="H105" s="259"/>
      <c r="I105" s="259"/>
      <c r="J105" s="259"/>
      <c r="K105" s="259"/>
      <c r="L105" s="259"/>
      <c r="M105" s="259"/>
      <c r="N105" s="260"/>
      <c r="O105" s="261">
        <f>COUNTIFS(ListaAnomalieALL!$N:$N,D105,ListaAnomalieALL!$F:$F,"CFI2")</f>
        <v>0</v>
      </c>
      <c r="P105" s="261">
        <f>COUNTIFS(ListaAnomalieALL!$N:$N,E105,ListaAnomalieALL!$F:$F,"CFI2")</f>
        <v>0</v>
      </c>
      <c r="Q105" s="261">
        <f>COUNTIFS(ListaAnomalieALL!$N:$N,F105,ListaAnomalieALL!$F:$F,"CFI2")</f>
        <v>0</v>
      </c>
      <c r="R105" s="261">
        <f>COUNTIFS(ListaAnomalieALL!$N:$N,G105,ListaAnomalieALL!$F:$F,"CFI2")</f>
        <v>0</v>
      </c>
      <c r="S105" s="261">
        <f>COUNTIFS(ListaAnomalieALL!$N:$N,H105,ListaAnomalieALL!$F:$F,"CFI2")</f>
        <v>0</v>
      </c>
      <c r="T105" s="261">
        <f>COUNTIFS(ListaAnomalieALL!$N:$N,I105,ListaAnomalieALL!$F:$F,"CFI2")</f>
        <v>0</v>
      </c>
      <c r="U105" s="261">
        <f>COUNTIFS(ListaAnomalieALL!$N:$N,J105,ListaAnomalieALL!$F:$F,"CFI2")</f>
        <v>0</v>
      </c>
      <c r="V105" s="261">
        <f>COUNTIFS(ListaAnomalieALL!$N:$N,K105,ListaAnomalieALL!$F:$F,"CFI2")</f>
        <v>0</v>
      </c>
      <c r="W105" s="261">
        <f>COUNTIFS(ListaAnomalieALL!$N:$N,L105,ListaAnomalieALL!$F:$F,"CFI2")</f>
        <v>0</v>
      </c>
      <c r="X105" s="261">
        <f>COUNTIFS(ListaAnomalieALL!$N:$N,M105,ListaAnomalieALL!$F:$F,"CFI2")</f>
        <v>0</v>
      </c>
      <c r="Y105" s="261">
        <f t="shared" si="36"/>
        <v>0</v>
      </c>
      <c r="Z105" s="261">
        <f t="shared" si="37"/>
        <v>0</v>
      </c>
      <c r="AL105" s="221"/>
    </row>
    <row r="106" spans="2:38" s="229" customFormat="1" ht="15.75" customHeight="1">
      <c r="B106" s="258"/>
      <c r="C106" s="238"/>
      <c r="D106" s="259"/>
      <c r="E106" s="259"/>
      <c r="F106" s="259"/>
      <c r="G106" s="259"/>
      <c r="H106" s="259"/>
      <c r="I106" s="259"/>
      <c r="J106" s="259"/>
      <c r="K106" s="259"/>
      <c r="L106" s="259"/>
      <c r="M106" s="259"/>
      <c r="N106" s="260"/>
      <c r="O106" s="261">
        <f>COUNTIFS(ListaAnomalieALL!$N:$N,D106,ListaAnomalieALL!$F:$F,"CFI2")</f>
        <v>0</v>
      </c>
      <c r="P106" s="261">
        <f>COUNTIFS(ListaAnomalieALL!$N:$N,E106,ListaAnomalieALL!$F:$F,"CFI2")</f>
        <v>0</v>
      </c>
      <c r="Q106" s="261">
        <f>COUNTIFS(ListaAnomalieALL!$N:$N,F106,ListaAnomalieALL!$F:$F,"CFI2")</f>
        <v>0</v>
      </c>
      <c r="R106" s="261">
        <f>COUNTIFS(ListaAnomalieALL!$N:$N,G106,ListaAnomalieALL!$F:$F,"CFI2")</f>
        <v>0</v>
      </c>
      <c r="S106" s="261">
        <f>COUNTIFS(ListaAnomalieALL!$N:$N,H106,ListaAnomalieALL!$F:$F,"CFI2")</f>
        <v>0</v>
      </c>
      <c r="T106" s="261">
        <f>COUNTIFS(ListaAnomalieALL!$N:$N,I106,ListaAnomalieALL!$F:$F,"CFI2")</f>
        <v>0</v>
      </c>
      <c r="U106" s="261">
        <f>COUNTIFS(ListaAnomalieALL!$N:$N,J106,ListaAnomalieALL!$F:$F,"CFI2")</f>
        <v>0</v>
      </c>
      <c r="V106" s="261">
        <f>COUNTIFS(ListaAnomalieALL!$N:$N,K106,ListaAnomalieALL!$F:$F,"CFI2")</f>
        <v>0</v>
      </c>
      <c r="W106" s="261">
        <f>COUNTIFS(ListaAnomalieALL!$N:$N,L106,ListaAnomalieALL!$F:$F,"CFI2")</f>
        <v>0</v>
      </c>
      <c r="X106" s="261">
        <f>COUNTIFS(ListaAnomalieALL!$N:$N,M106,ListaAnomalieALL!$F:$F,"CFI2")</f>
        <v>0</v>
      </c>
      <c r="Y106" s="261">
        <f t="shared" si="36"/>
        <v>0</v>
      </c>
      <c r="Z106" s="261">
        <f t="shared" si="37"/>
        <v>0</v>
      </c>
      <c r="AL106" s="221"/>
    </row>
    <row r="107" spans="2:38" s="229" customFormat="1" ht="15.75" customHeight="1">
      <c r="B107" s="258"/>
      <c r="C107" s="238"/>
      <c r="D107" s="259"/>
      <c r="E107" s="259"/>
      <c r="F107" s="259"/>
      <c r="G107" s="259"/>
      <c r="H107" s="259"/>
      <c r="I107" s="259"/>
      <c r="J107" s="259"/>
      <c r="K107" s="259"/>
      <c r="L107" s="259"/>
      <c r="M107" s="259"/>
      <c r="N107" s="260"/>
      <c r="O107" s="261">
        <f>COUNTIFS(ListaAnomalieALL!$N:$N,D107,ListaAnomalieALL!$F:$F,"CFI2")</f>
        <v>0</v>
      </c>
      <c r="P107" s="261">
        <f>COUNTIFS(ListaAnomalieALL!$N:$N,E107,ListaAnomalieALL!$F:$F,"CFI2")</f>
        <v>0</v>
      </c>
      <c r="Q107" s="261">
        <f>COUNTIFS(ListaAnomalieALL!$N:$N,F107,ListaAnomalieALL!$F:$F,"CFI2")</f>
        <v>0</v>
      </c>
      <c r="R107" s="261">
        <f>COUNTIFS(ListaAnomalieALL!$N:$N,G107,ListaAnomalieALL!$F:$F,"CFI2")</f>
        <v>0</v>
      </c>
      <c r="S107" s="261">
        <f>COUNTIFS(ListaAnomalieALL!$N:$N,H107,ListaAnomalieALL!$F:$F,"CFI2")</f>
        <v>0</v>
      </c>
      <c r="T107" s="261">
        <f>COUNTIFS(ListaAnomalieALL!$N:$N,I107,ListaAnomalieALL!$F:$F,"CFI2")</f>
        <v>0</v>
      </c>
      <c r="U107" s="261">
        <f>COUNTIFS(ListaAnomalieALL!$N:$N,J107,ListaAnomalieALL!$F:$F,"CFI2")</f>
        <v>0</v>
      </c>
      <c r="V107" s="261">
        <f>COUNTIFS(ListaAnomalieALL!$N:$N,K107,ListaAnomalieALL!$F:$F,"CFI2")</f>
        <v>0</v>
      </c>
      <c r="W107" s="261">
        <f>COUNTIFS(ListaAnomalieALL!$N:$N,L107,ListaAnomalieALL!$F:$F,"CFI2")</f>
        <v>0</v>
      </c>
      <c r="X107" s="261">
        <f>COUNTIFS(ListaAnomalieALL!$N:$N,M107,ListaAnomalieALL!$F:$F,"CFI2")</f>
        <v>0</v>
      </c>
      <c r="Y107" s="261">
        <f t="shared" si="36"/>
        <v>0</v>
      </c>
      <c r="Z107" s="261">
        <f t="shared" si="37"/>
        <v>0</v>
      </c>
      <c r="AL107" s="221"/>
    </row>
    <row r="108" spans="2:38" s="229" customFormat="1" ht="15.75" customHeight="1">
      <c r="B108" s="258"/>
      <c r="C108" s="238"/>
      <c r="D108" s="259"/>
      <c r="E108" s="259"/>
      <c r="F108" s="259"/>
      <c r="G108" s="259"/>
      <c r="H108" s="259"/>
      <c r="I108" s="259"/>
      <c r="J108" s="259"/>
      <c r="K108" s="259"/>
      <c r="L108" s="259"/>
      <c r="M108" s="259"/>
      <c r="N108" s="260"/>
      <c r="O108" s="261">
        <f>COUNTIFS(ListaAnomalieALL!$N:$N,D108,ListaAnomalieALL!$F:$F,"CFI2")</f>
        <v>0</v>
      </c>
      <c r="P108" s="261">
        <f>COUNTIFS(ListaAnomalieALL!$N:$N,E108,ListaAnomalieALL!$F:$F,"CFI2")</f>
        <v>0</v>
      </c>
      <c r="Q108" s="261">
        <f>COUNTIFS(ListaAnomalieALL!$N:$N,F108,ListaAnomalieALL!$F:$F,"CFI2")</f>
        <v>0</v>
      </c>
      <c r="R108" s="261">
        <f>COUNTIFS(ListaAnomalieALL!$N:$N,G108,ListaAnomalieALL!$F:$F,"CFI2")</f>
        <v>0</v>
      </c>
      <c r="S108" s="261">
        <f>COUNTIFS(ListaAnomalieALL!$N:$N,H108,ListaAnomalieALL!$F:$F,"CFI2")</f>
        <v>0</v>
      </c>
      <c r="T108" s="261">
        <f>COUNTIFS(ListaAnomalieALL!$N:$N,I108,ListaAnomalieALL!$F:$F,"CFI2")</f>
        <v>0</v>
      </c>
      <c r="U108" s="261">
        <f>COUNTIFS(ListaAnomalieALL!$N:$N,J108,ListaAnomalieALL!$F:$F,"CFI2")</f>
        <v>0</v>
      </c>
      <c r="V108" s="261">
        <f>COUNTIFS(ListaAnomalieALL!$N:$N,K108,ListaAnomalieALL!$F:$F,"CFI2")</f>
        <v>0</v>
      </c>
      <c r="W108" s="261">
        <f>COUNTIFS(ListaAnomalieALL!$N:$N,L108,ListaAnomalieALL!$F:$F,"CFI2")</f>
        <v>0</v>
      </c>
      <c r="X108" s="261">
        <f>COUNTIFS(ListaAnomalieALL!$N:$N,M108,ListaAnomalieALL!$F:$F,"CFI2")</f>
        <v>0</v>
      </c>
      <c r="Y108" s="261">
        <f t="shared" si="36"/>
        <v>0</v>
      </c>
      <c r="Z108" s="261">
        <f t="shared" si="37"/>
        <v>0</v>
      </c>
      <c r="AL108" s="221"/>
    </row>
    <row r="109" spans="2:38" s="229" customFormat="1" ht="15.75" customHeight="1">
      <c r="B109" s="258"/>
      <c r="C109" s="238"/>
      <c r="D109" s="259"/>
      <c r="E109" s="259"/>
      <c r="F109" s="259"/>
      <c r="G109" s="259"/>
      <c r="H109" s="259"/>
      <c r="I109" s="259"/>
      <c r="J109" s="259"/>
      <c r="K109" s="259"/>
      <c r="L109" s="259"/>
      <c r="M109" s="259"/>
      <c r="N109" s="260"/>
      <c r="O109" s="261">
        <f>COUNTIFS(ListaAnomalieALL!$N:$N,D109,ListaAnomalieALL!$F:$F,"CFI2")</f>
        <v>0</v>
      </c>
      <c r="P109" s="261">
        <f>COUNTIFS(ListaAnomalieALL!$N:$N,E109,ListaAnomalieALL!$F:$F,"CFI2")</f>
        <v>0</v>
      </c>
      <c r="Q109" s="261">
        <f>COUNTIFS(ListaAnomalieALL!$N:$N,F109,ListaAnomalieALL!$F:$F,"CFI2")</f>
        <v>0</v>
      </c>
      <c r="R109" s="261">
        <f>COUNTIFS(ListaAnomalieALL!$N:$N,G109,ListaAnomalieALL!$F:$F,"CFI2")</f>
        <v>0</v>
      </c>
      <c r="S109" s="261">
        <f>COUNTIFS(ListaAnomalieALL!$N:$N,H109,ListaAnomalieALL!$F:$F,"CFI2")</f>
        <v>0</v>
      </c>
      <c r="T109" s="261">
        <f>COUNTIFS(ListaAnomalieALL!$N:$N,I109,ListaAnomalieALL!$F:$F,"CFI2")</f>
        <v>0</v>
      </c>
      <c r="U109" s="261">
        <f>COUNTIFS(ListaAnomalieALL!$N:$N,J109,ListaAnomalieALL!$F:$F,"CFI2")</f>
        <v>0</v>
      </c>
      <c r="V109" s="261">
        <f>COUNTIFS(ListaAnomalieALL!$N:$N,K109,ListaAnomalieALL!$F:$F,"CFI2")</f>
        <v>0</v>
      </c>
      <c r="W109" s="261">
        <f>COUNTIFS(ListaAnomalieALL!$N:$N,L109,ListaAnomalieALL!$F:$F,"CFI2")</f>
        <v>0</v>
      </c>
      <c r="X109" s="261">
        <f>COUNTIFS(ListaAnomalieALL!$N:$N,M109,ListaAnomalieALL!$F:$F,"CFI2")</f>
        <v>0</v>
      </c>
      <c r="Y109" s="261">
        <f t="shared" si="36"/>
        <v>0</v>
      </c>
      <c r="Z109" s="261">
        <f t="shared" si="37"/>
        <v>0</v>
      </c>
      <c r="AL109" s="221"/>
    </row>
    <row r="110" spans="2:38" s="229" customFormat="1" ht="15.75" customHeight="1">
      <c r="B110" s="258"/>
      <c r="C110" s="238"/>
      <c r="D110" s="259"/>
      <c r="E110" s="259"/>
      <c r="F110" s="259"/>
      <c r="G110" s="259"/>
      <c r="H110" s="259"/>
      <c r="I110" s="259"/>
      <c r="J110" s="259"/>
      <c r="K110" s="259"/>
      <c r="L110" s="259"/>
      <c r="M110" s="259"/>
      <c r="N110" s="260"/>
      <c r="O110" s="261">
        <f>COUNTIFS(ListaAnomalieALL!$N:$N,D110,ListaAnomalieALL!$F:$F,"CFI2")</f>
        <v>0</v>
      </c>
      <c r="P110" s="261">
        <f>COUNTIFS(ListaAnomalieALL!$N:$N,E110,ListaAnomalieALL!$F:$F,"CFI2")</f>
        <v>0</v>
      </c>
      <c r="Q110" s="261">
        <f>COUNTIFS(ListaAnomalieALL!$N:$N,F110,ListaAnomalieALL!$F:$F,"CFI2")</f>
        <v>0</v>
      </c>
      <c r="R110" s="261">
        <f>COUNTIFS(ListaAnomalieALL!$N:$N,G110,ListaAnomalieALL!$F:$F,"CFI2")</f>
        <v>0</v>
      </c>
      <c r="S110" s="261">
        <f>COUNTIFS(ListaAnomalieALL!$N:$N,H110,ListaAnomalieALL!$F:$F,"CFI2")</f>
        <v>0</v>
      </c>
      <c r="T110" s="261">
        <f>COUNTIFS(ListaAnomalieALL!$N:$N,I110,ListaAnomalieALL!$F:$F,"CFI2")</f>
        <v>0</v>
      </c>
      <c r="U110" s="261">
        <f>COUNTIFS(ListaAnomalieALL!$N:$N,J110,ListaAnomalieALL!$F:$F,"CFI2")</f>
        <v>0</v>
      </c>
      <c r="V110" s="261">
        <f>COUNTIFS(ListaAnomalieALL!$N:$N,K110,ListaAnomalieALL!$F:$F,"CFI2")</f>
        <v>0</v>
      </c>
      <c r="W110" s="261">
        <f>COUNTIFS(ListaAnomalieALL!$N:$N,L110,ListaAnomalieALL!$F:$F,"CFI2")</f>
        <v>0</v>
      </c>
      <c r="X110" s="261">
        <f>COUNTIFS(ListaAnomalieALL!$N:$N,M110,ListaAnomalieALL!$F:$F,"CFI2")</f>
        <v>0</v>
      </c>
      <c r="Y110" s="261">
        <f t="shared" si="36"/>
        <v>0</v>
      </c>
      <c r="Z110" s="261">
        <f t="shared" si="37"/>
        <v>0</v>
      </c>
      <c r="AL110" s="221"/>
    </row>
    <row r="111" spans="2:38" s="229" customFormat="1" ht="15.75" customHeight="1">
      <c r="B111" s="258"/>
      <c r="C111" s="238"/>
      <c r="D111" s="259"/>
      <c r="E111" s="259"/>
      <c r="F111" s="259"/>
      <c r="G111" s="259"/>
      <c r="H111" s="259"/>
      <c r="I111" s="259"/>
      <c r="J111" s="259"/>
      <c r="K111" s="259"/>
      <c r="L111" s="259"/>
      <c r="M111" s="259"/>
      <c r="N111" s="260"/>
      <c r="O111" s="261">
        <f>COUNTIFS(ListaAnomalieALL!$N:$N,D111,ListaAnomalieALL!$F:$F,"CFI2")</f>
        <v>0</v>
      </c>
      <c r="P111" s="261">
        <f>COUNTIFS(ListaAnomalieALL!$N:$N,E111,ListaAnomalieALL!$F:$F,"CFI2")</f>
        <v>0</v>
      </c>
      <c r="Q111" s="261">
        <f>COUNTIFS(ListaAnomalieALL!$N:$N,F111,ListaAnomalieALL!$F:$F,"CFI2")</f>
        <v>0</v>
      </c>
      <c r="R111" s="261">
        <f>COUNTIFS(ListaAnomalieALL!$N:$N,G111,ListaAnomalieALL!$F:$F,"CFI2")</f>
        <v>0</v>
      </c>
      <c r="S111" s="261">
        <f>COUNTIFS(ListaAnomalieALL!$N:$N,H111,ListaAnomalieALL!$F:$F,"CFI2")</f>
        <v>0</v>
      </c>
      <c r="T111" s="261">
        <f>COUNTIFS(ListaAnomalieALL!$N:$N,I111,ListaAnomalieALL!$F:$F,"CFI2")</f>
        <v>0</v>
      </c>
      <c r="U111" s="261">
        <f>COUNTIFS(ListaAnomalieALL!$N:$N,J111,ListaAnomalieALL!$F:$F,"CFI2")</f>
        <v>0</v>
      </c>
      <c r="V111" s="261">
        <f>COUNTIFS(ListaAnomalieALL!$N:$N,K111,ListaAnomalieALL!$F:$F,"CFI2")</f>
        <v>0</v>
      </c>
      <c r="W111" s="261">
        <f>COUNTIFS(ListaAnomalieALL!$N:$N,L111,ListaAnomalieALL!$F:$F,"CFI2")</f>
        <v>0</v>
      </c>
      <c r="X111" s="261">
        <f>COUNTIFS(ListaAnomalieALL!$N:$N,M111,ListaAnomalieALL!$F:$F,"CFI2")</f>
        <v>0</v>
      </c>
      <c r="Y111" s="261">
        <f t="shared" si="36"/>
        <v>0</v>
      </c>
      <c r="Z111" s="261">
        <f t="shared" si="37"/>
        <v>0</v>
      </c>
      <c r="AL111" s="221"/>
    </row>
    <row r="112" spans="2:38" s="229" customFormat="1" ht="15.75" customHeight="1">
      <c r="B112" s="258"/>
      <c r="C112" s="238"/>
      <c r="D112" s="259"/>
      <c r="E112" s="259"/>
      <c r="F112" s="259"/>
      <c r="G112" s="259"/>
      <c r="H112" s="259"/>
      <c r="I112" s="259"/>
      <c r="J112" s="259"/>
      <c r="K112" s="259"/>
      <c r="L112" s="259"/>
      <c r="M112" s="259"/>
      <c r="N112" s="260"/>
      <c r="O112" s="261">
        <f>COUNTIFS(ListaAnomalieALL!$N:$N,D112,ListaAnomalieALL!$F:$F,"CFI2")</f>
        <v>0</v>
      </c>
      <c r="P112" s="261">
        <f>COUNTIFS(ListaAnomalieALL!$N:$N,E112,ListaAnomalieALL!$F:$F,"CFI2")</f>
        <v>0</v>
      </c>
      <c r="Q112" s="261">
        <f>COUNTIFS(ListaAnomalieALL!$N:$N,F112,ListaAnomalieALL!$F:$F,"CFI2")</f>
        <v>0</v>
      </c>
      <c r="R112" s="261">
        <f>COUNTIFS(ListaAnomalieALL!$N:$N,G112,ListaAnomalieALL!$F:$F,"CFI2")</f>
        <v>0</v>
      </c>
      <c r="S112" s="261">
        <f>COUNTIFS(ListaAnomalieALL!$N:$N,H112,ListaAnomalieALL!$F:$F,"CFI2")</f>
        <v>0</v>
      </c>
      <c r="T112" s="261">
        <f>COUNTIFS(ListaAnomalieALL!$N:$N,I112,ListaAnomalieALL!$F:$F,"CFI2")</f>
        <v>0</v>
      </c>
      <c r="U112" s="261">
        <f>COUNTIFS(ListaAnomalieALL!$N:$N,J112,ListaAnomalieALL!$F:$F,"CFI2")</f>
        <v>0</v>
      </c>
      <c r="V112" s="261">
        <f>COUNTIFS(ListaAnomalieALL!$N:$N,K112,ListaAnomalieALL!$F:$F,"CFI2")</f>
        <v>0</v>
      </c>
      <c r="W112" s="261">
        <f>COUNTIFS(ListaAnomalieALL!$N:$N,L112,ListaAnomalieALL!$F:$F,"CFI2")</f>
        <v>0</v>
      </c>
      <c r="X112" s="261">
        <f>COUNTIFS(ListaAnomalieALL!$N:$N,M112,ListaAnomalieALL!$F:$F,"CFI2")</f>
        <v>0</v>
      </c>
      <c r="Y112" s="261">
        <f t="shared" si="36"/>
        <v>0</v>
      </c>
      <c r="Z112" s="261">
        <f t="shared" si="37"/>
        <v>0</v>
      </c>
      <c r="AL112" s="221"/>
    </row>
    <row r="113" spans="2:38" s="229" customFormat="1" ht="15.75" customHeight="1">
      <c r="B113" s="258"/>
      <c r="C113" s="238"/>
      <c r="D113" s="259"/>
      <c r="E113" s="259"/>
      <c r="F113" s="259"/>
      <c r="G113" s="259"/>
      <c r="H113" s="259"/>
      <c r="I113" s="259"/>
      <c r="J113" s="259"/>
      <c r="K113" s="259"/>
      <c r="L113" s="259"/>
      <c r="M113" s="259"/>
      <c r="N113" s="260"/>
      <c r="O113" s="261">
        <f>COUNTIFS(ListaAnomalieALL!$N:$N,D113,ListaAnomalieALL!$F:$F,"CFI2")</f>
        <v>0</v>
      </c>
      <c r="P113" s="261">
        <f>COUNTIFS(ListaAnomalieALL!$N:$N,E113,ListaAnomalieALL!$F:$F,"CFI2")</f>
        <v>0</v>
      </c>
      <c r="Q113" s="261">
        <f>COUNTIFS(ListaAnomalieALL!$N:$N,F113,ListaAnomalieALL!$F:$F,"CFI2")</f>
        <v>0</v>
      </c>
      <c r="R113" s="261">
        <f>COUNTIFS(ListaAnomalieALL!$N:$N,G113,ListaAnomalieALL!$F:$F,"CFI2")</f>
        <v>0</v>
      </c>
      <c r="S113" s="261">
        <f>COUNTIFS(ListaAnomalieALL!$N:$N,H113,ListaAnomalieALL!$F:$F,"CFI2")</f>
        <v>0</v>
      </c>
      <c r="T113" s="261">
        <f>COUNTIFS(ListaAnomalieALL!$N:$N,I113,ListaAnomalieALL!$F:$F,"CFI2")</f>
        <v>0</v>
      </c>
      <c r="U113" s="261">
        <f>COUNTIFS(ListaAnomalieALL!$N:$N,J113,ListaAnomalieALL!$F:$F,"CFI2")</f>
        <v>0</v>
      </c>
      <c r="V113" s="261">
        <f>COUNTIFS(ListaAnomalieALL!$N:$N,K113,ListaAnomalieALL!$F:$F,"CFI2")</f>
        <v>0</v>
      </c>
      <c r="W113" s="261">
        <f>COUNTIFS(ListaAnomalieALL!$N:$N,L113,ListaAnomalieALL!$F:$F,"CFI2")</f>
        <v>0</v>
      </c>
      <c r="X113" s="261">
        <f>COUNTIFS(ListaAnomalieALL!$N:$N,M113,ListaAnomalieALL!$F:$F,"CFI2")</f>
        <v>0</v>
      </c>
      <c r="Y113" s="261">
        <f t="shared" si="36"/>
        <v>0</v>
      </c>
      <c r="Z113" s="261">
        <f t="shared" si="37"/>
        <v>0</v>
      </c>
      <c r="AL113" s="221"/>
    </row>
    <row r="114" spans="2:38" s="229" customFormat="1" ht="15.75" customHeight="1" thickBot="1">
      <c r="B114" s="258"/>
      <c r="C114" s="238"/>
      <c r="D114" s="259"/>
      <c r="E114" s="259"/>
      <c r="F114" s="259"/>
      <c r="G114" s="259"/>
      <c r="H114" s="259"/>
      <c r="I114" s="259"/>
      <c r="J114" s="259"/>
      <c r="K114" s="259"/>
      <c r="L114" s="259"/>
      <c r="M114" s="259"/>
      <c r="N114" s="260"/>
      <c r="O114" s="261">
        <f>COUNTIFS(ListaAnomalieALL!$N:$N,D114,ListaAnomalieALL!$F:$F,"CFI2")</f>
        <v>0</v>
      </c>
      <c r="P114" s="261">
        <f>COUNTIFS(ListaAnomalieALL!$N:$N,E114,ListaAnomalieALL!$F:$F,"CFI2")</f>
        <v>0</v>
      </c>
      <c r="Q114" s="261">
        <f>COUNTIFS(ListaAnomalieALL!$N:$N,F114,ListaAnomalieALL!$F:$F,"CFI2")</f>
        <v>0</v>
      </c>
      <c r="R114" s="261">
        <f>COUNTIFS(ListaAnomalieALL!$N:$N,G114,ListaAnomalieALL!$F:$F,"CFI2")</f>
        <v>0</v>
      </c>
      <c r="S114" s="261">
        <f>COUNTIFS(ListaAnomalieALL!$N:$N,H114,ListaAnomalieALL!$F:$F,"CFI2")</f>
        <v>0</v>
      </c>
      <c r="T114" s="261">
        <f>COUNTIFS(ListaAnomalieALL!$N:$N,I114,ListaAnomalieALL!$F:$F,"CFI2")</f>
        <v>0</v>
      </c>
      <c r="U114" s="261">
        <f>COUNTIFS(ListaAnomalieALL!$N:$N,J114,ListaAnomalieALL!$F:$F,"CFI2")</f>
        <v>0</v>
      </c>
      <c r="V114" s="261">
        <f>COUNTIFS(ListaAnomalieALL!$N:$N,K114,ListaAnomalieALL!$F:$F,"CFI2")</f>
        <v>0</v>
      </c>
      <c r="W114" s="261">
        <f>COUNTIFS(ListaAnomalieALL!$N:$N,L114,ListaAnomalieALL!$F:$F,"CFI2")</f>
        <v>0</v>
      </c>
      <c r="X114" s="261">
        <f>COUNTIFS(ListaAnomalieALL!$N:$N,M114,ListaAnomalieALL!$F:$F,"CFI2")</f>
        <v>0</v>
      </c>
      <c r="Y114" s="261">
        <f t="shared" si="36"/>
        <v>0</v>
      </c>
      <c r="Z114" s="261">
        <f t="shared" si="37"/>
        <v>0</v>
      </c>
      <c r="AL114" s="221"/>
    </row>
    <row r="115" spans="2:38" ht="13.5" thickBot="1">
      <c r="B115" s="774" t="s">
        <v>54</v>
      </c>
      <c r="C115" s="774"/>
      <c r="D115" s="774"/>
      <c r="E115" s="774"/>
      <c r="F115" s="774"/>
      <c r="G115" s="774"/>
      <c r="H115" s="774"/>
      <c r="I115" s="774"/>
      <c r="J115" s="774"/>
      <c r="K115" s="774"/>
      <c r="L115" s="774"/>
      <c r="M115" s="774"/>
      <c r="N115" s="775"/>
      <c r="O115" s="263">
        <f t="shared" ref="O115:Z115" si="38">SUBTOTAL(9, O73:O114)</f>
        <v>0</v>
      </c>
      <c r="P115" s="263">
        <f t="shared" si="38"/>
        <v>0</v>
      </c>
      <c r="Q115" s="263">
        <f t="shared" si="38"/>
        <v>3</v>
      </c>
      <c r="R115" s="263">
        <f t="shared" si="38"/>
        <v>4</v>
      </c>
      <c r="S115" s="263">
        <f t="shared" si="38"/>
        <v>1</v>
      </c>
      <c r="T115" s="263">
        <f t="shared" si="38"/>
        <v>22</v>
      </c>
      <c r="U115" s="263">
        <f t="shared" si="38"/>
        <v>0</v>
      </c>
      <c r="V115" s="263">
        <f t="shared" si="38"/>
        <v>0</v>
      </c>
      <c r="W115" s="263">
        <f t="shared" si="38"/>
        <v>3</v>
      </c>
      <c r="X115" s="263">
        <f t="shared" si="38"/>
        <v>38</v>
      </c>
      <c r="Y115" s="263">
        <f t="shared" si="38"/>
        <v>7</v>
      </c>
      <c r="Z115" s="264">
        <f t="shared" si="38"/>
        <v>64</v>
      </c>
    </row>
    <row r="118" spans="2:38" ht="13.5" thickBot="1"/>
    <row r="119" spans="2:38" ht="13.5" thickBot="1">
      <c r="B119" s="770" t="s">
        <v>146</v>
      </c>
      <c r="C119" s="771"/>
    </row>
    <row r="120" spans="2:38" ht="15.75" customHeight="1" thickBot="1">
      <c r="B120" s="265" t="s">
        <v>49</v>
      </c>
      <c r="C120" s="266" t="s">
        <v>145</v>
      </c>
    </row>
    <row r="121" spans="2:38">
      <c r="B121" s="267" t="s">
        <v>27</v>
      </c>
      <c r="C121" s="268" t="s">
        <v>45</v>
      </c>
      <c r="D121" s="269"/>
      <c r="E121" s="269"/>
      <c r="F121" s="269"/>
      <c r="G121" s="269"/>
      <c r="H121" s="269"/>
      <c r="I121" s="269"/>
      <c r="J121" s="269"/>
      <c r="K121" s="269"/>
      <c r="L121" s="269"/>
      <c r="M121" s="269"/>
    </row>
    <row r="122" spans="2:38">
      <c r="B122" s="270" t="s">
        <v>28</v>
      </c>
      <c r="C122" s="271" t="s">
        <v>64</v>
      </c>
      <c r="D122" s="269"/>
      <c r="E122" s="269"/>
      <c r="F122" s="269"/>
      <c r="G122" s="269"/>
      <c r="H122" s="269"/>
      <c r="I122" s="269"/>
      <c r="J122" s="269"/>
      <c r="K122" s="269"/>
      <c r="L122" s="269"/>
      <c r="M122" s="269"/>
    </row>
    <row r="123" spans="2:38">
      <c r="B123" s="270" t="s">
        <v>29</v>
      </c>
      <c r="C123" s="271" t="s">
        <v>63</v>
      </c>
      <c r="D123" s="269"/>
      <c r="E123" s="269"/>
      <c r="F123" s="269"/>
      <c r="G123" s="269"/>
      <c r="H123" s="269"/>
      <c r="I123" s="269"/>
      <c r="J123" s="269"/>
      <c r="K123" s="269"/>
      <c r="L123" s="269"/>
      <c r="M123" s="269"/>
    </row>
    <row r="124" spans="2:38">
      <c r="B124" s="270" t="s">
        <v>30</v>
      </c>
      <c r="C124" s="271" t="s">
        <v>41</v>
      </c>
      <c r="D124" s="269"/>
      <c r="E124" s="269"/>
      <c r="F124" s="269"/>
      <c r="G124" s="269"/>
      <c r="H124" s="269"/>
      <c r="I124" s="269"/>
      <c r="J124" s="269"/>
      <c r="K124" s="269"/>
      <c r="L124" s="269"/>
      <c r="M124" s="269"/>
    </row>
    <row r="125" spans="2:38" ht="13.5" thickBot="1">
      <c r="B125" s="272" t="s">
        <v>31</v>
      </c>
      <c r="C125" s="273" t="s">
        <v>38</v>
      </c>
      <c r="D125" s="269"/>
      <c r="E125" s="269"/>
      <c r="F125" s="269"/>
      <c r="G125" s="269"/>
      <c r="H125" s="269"/>
      <c r="I125" s="269"/>
      <c r="J125" s="269"/>
      <c r="K125" s="269"/>
      <c r="L125" s="269"/>
      <c r="M125" s="269"/>
    </row>
  </sheetData>
  <mergeCells count="51">
    <mergeCell ref="B16:O16"/>
    <mergeCell ref="S16:U16"/>
    <mergeCell ref="P4:S4"/>
    <mergeCell ref="T4:V4"/>
    <mergeCell ref="T5:X5"/>
    <mergeCell ref="B8:U10"/>
    <mergeCell ref="P11:U11"/>
    <mergeCell ref="B12:U12"/>
    <mergeCell ref="B13:O13"/>
    <mergeCell ref="B14:O14"/>
    <mergeCell ref="S14:U14"/>
    <mergeCell ref="B15:O15"/>
    <mergeCell ref="S15:U15"/>
    <mergeCell ref="B17:O17"/>
    <mergeCell ref="S17:U17"/>
    <mergeCell ref="B19:O19"/>
    <mergeCell ref="S19:U19"/>
    <mergeCell ref="B21:O21"/>
    <mergeCell ref="S21:U21"/>
    <mergeCell ref="B18:O18"/>
    <mergeCell ref="S18:U18"/>
    <mergeCell ref="B20:O20"/>
    <mergeCell ref="S20:U20"/>
    <mergeCell ref="B63:P63"/>
    <mergeCell ref="B22:O22"/>
    <mergeCell ref="S22:U22"/>
    <mergeCell ref="B23:O23"/>
    <mergeCell ref="S23:U23"/>
    <mergeCell ref="B24:O24"/>
    <mergeCell ref="S24:U24"/>
    <mergeCell ref="B25:O25"/>
    <mergeCell ref="S25:U25"/>
    <mergeCell ref="B26:O26"/>
    <mergeCell ref="S26:U26"/>
    <mergeCell ref="B62:P62"/>
    <mergeCell ref="B119:C119"/>
    <mergeCell ref="B64:P64"/>
    <mergeCell ref="B65:P65"/>
    <mergeCell ref="B66:P66"/>
    <mergeCell ref="B69:AA69"/>
    <mergeCell ref="O70:Z70"/>
    <mergeCell ref="B71:B72"/>
    <mergeCell ref="C71:C72"/>
    <mergeCell ref="N71:N72"/>
    <mergeCell ref="O71:P71"/>
    <mergeCell ref="Q71:R71"/>
    <mergeCell ref="S71:T71"/>
    <mergeCell ref="U71:V71"/>
    <mergeCell ref="W71:X71"/>
    <mergeCell ref="Y71:Z71"/>
    <mergeCell ref="B115:N115"/>
  </mergeCells>
  <conditionalFormatting sqref="AV31:AW60">
    <cfRule type="cellIs" dxfId="63" priority="3" operator="lessThan">
      <formula>0</formula>
    </cfRule>
    <cfRule type="cellIs" dxfId="62" priority="4" operator="greaterThan">
      <formula>0</formula>
    </cfRule>
  </conditionalFormatting>
  <pageMargins left="0.7" right="0.7" top="0.75" bottom="0.75" header="0.3" footer="0.3"/>
  <pageSetup paperSize="9" scale="4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Right="0"/>
  </sheetPr>
  <dimension ref="A1:AGM54"/>
  <sheetViews>
    <sheetView topLeftCell="YE4" zoomScale="85" zoomScaleNormal="85" workbookViewId="0">
      <selection activeCell="YE20" sqref="YE20"/>
    </sheetView>
  </sheetViews>
  <sheetFormatPr defaultColWidth="16.85546875" defaultRowHeight="12.75" outlineLevelRow="1"/>
  <cols>
    <col min="1" max="1" width="23.5703125" style="43" customWidth="1" collapsed="1"/>
    <col min="2" max="2" width="18.85546875" style="43" customWidth="1" collapsed="1"/>
    <col min="3" max="3" width="44.28515625" style="42" customWidth="1" collapsed="1"/>
    <col min="4" max="4" width="8.28515625" style="44" customWidth="1" collapsed="1"/>
    <col min="5" max="5" width="9.140625" style="44" customWidth="1" collapsed="1"/>
    <col min="6" max="6" width="9.7109375" style="44" customWidth="1" collapsed="1"/>
    <col min="7" max="7" width="6.5703125" style="46" customWidth="1" collapsed="1"/>
    <col min="8" max="8" width="9.42578125" style="45" customWidth="1" collapsed="1"/>
    <col min="9" max="9" width="9.5703125" style="45" customWidth="1" collapsed="1"/>
    <col min="10" max="10" width="6.42578125" style="45" customWidth="1" collapsed="1"/>
    <col min="11" max="11" width="9.5703125" style="45" customWidth="1" collapsed="1"/>
    <col min="12" max="12" width="10.28515625" style="45" customWidth="1" collapsed="1"/>
    <col min="13" max="13" width="9.42578125" style="184" customWidth="1" collapsed="1"/>
    <col min="14" max="17" width="9.140625" style="184" customWidth="1" collapsed="1"/>
    <col min="18" max="19" width="9.28515625" style="184" customWidth="1" collapsed="1"/>
    <col min="20" max="119" width="9.140625" style="184" customWidth="1" collapsed="1"/>
    <col min="120" max="120" width="11.140625" style="48" bestFit="1" customWidth="1" collapsed="1"/>
    <col min="121" max="124" width="9.28515625" style="48" customWidth="1" collapsed="1"/>
    <col min="125" max="126" width="9.42578125" style="48" customWidth="1" collapsed="1"/>
    <col min="127" max="131" width="9.28515625" style="48" customWidth="1" collapsed="1"/>
    <col min="132" max="133" width="9.42578125" style="48" customWidth="1" collapsed="1"/>
    <col min="134" max="138" width="9.28515625" style="48" customWidth="1" collapsed="1"/>
    <col min="139" max="140" width="9.42578125" style="48" customWidth="1" collapsed="1"/>
    <col min="141" max="141" width="11.140625" style="48" bestFit="1" customWidth="1" collapsed="1"/>
    <col min="142" max="145" width="9.28515625" style="48" customWidth="1" collapsed="1"/>
    <col min="146" max="147" width="9.42578125" style="48" customWidth="1" collapsed="1"/>
    <col min="148" max="152" width="9.28515625" style="48" customWidth="1" collapsed="1"/>
    <col min="153" max="154" width="9.42578125" style="48" customWidth="1" collapsed="1"/>
    <col min="155" max="159" width="9.28515625" style="48" customWidth="1" collapsed="1"/>
    <col min="160" max="161" width="9.42578125" style="48" customWidth="1" collapsed="1"/>
    <col min="162" max="163" width="9.28515625" style="48" customWidth="1" collapsed="1"/>
    <col min="164" max="165" width="9.42578125" style="48" customWidth="1" collapsed="1"/>
    <col min="166" max="170" width="9.28515625" style="48" customWidth="1" collapsed="1"/>
    <col min="171" max="205" width="9.42578125" style="48" customWidth="1" collapsed="1"/>
    <col min="206" max="226" width="9.28515625" style="48" customWidth="1" collapsed="1"/>
    <col min="227" max="227" width="9.28515625" style="48" bestFit="1" customWidth="1" collapsed="1"/>
    <col min="228" max="231" width="9.28515625" style="48" customWidth="1" collapsed="1"/>
    <col min="232" max="233" width="9.42578125" style="48" customWidth="1" collapsed="1"/>
    <col min="234" max="238" width="9.28515625" style="48" customWidth="1" collapsed="1"/>
    <col min="239" max="240" width="9.42578125" style="48" customWidth="1" collapsed="1"/>
    <col min="241" max="245" width="9.28515625" style="48" customWidth="1" collapsed="1"/>
    <col min="246" max="247" width="9.42578125" style="48" customWidth="1" collapsed="1"/>
    <col min="248" max="248" width="9.28515625" style="48" bestFit="1" customWidth="1" collapsed="1"/>
    <col min="249" max="252" width="9.28515625" style="48" customWidth="1" collapsed="1"/>
    <col min="253" max="254" width="9.42578125" style="48" customWidth="1" collapsed="1"/>
    <col min="255" max="259" width="9.28515625" style="48" customWidth="1" collapsed="1"/>
    <col min="260" max="261" width="9.42578125" style="48" customWidth="1" collapsed="1"/>
    <col min="262" max="266" width="9.28515625" style="48" customWidth="1" collapsed="1"/>
    <col min="267" max="268" width="9.42578125" style="48" customWidth="1" collapsed="1"/>
    <col min="269" max="269" width="9.28515625" style="48" bestFit="1" customWidth="1" collapsed="1"/>
    <col min="270" max="273" width="9.28515625" style="48" customWidth="1" collapsed="1"/>
    <col min="274" max="275" width="9.42578125" style="48" customWidth="1" collapsed="1"/>
    <col min="276" max="300" width="9.28515625" style="48" customWidth="1" collapsed="1"/>
    <col min="301" max="302" width="9.42578125" style="48" customWidth="1" collapsed="1"/>
    <col min="303" max="304" width="9.28515625" style="48" customWidth="1" collapsed="1"/>
    <col min="305" max="306" width="9.42578125" style="48" customWidth="1" collapsed="1"/>
    <col min="307" max="315" width="9.28515625" style="48" customWidth="1" collapsed="1"/>
    <col min="316" max="317" width="9.42578125" style="48" customWidth="1" collapsed="1"/>
    <col min="318" max="323" width="9.28515625" style="48" customWidth="1" collapsed="1"/>
    <col min="324" max="325" width="9.42578125" style="48" customWidth="1" collapsed="1"/>
    <col min="326" max="327" width="9.28515625" style="48" customWidth="1" collapsed="1"/>
    <col min="328" max="329" width="9.42578125" style="48" customWidth="1" collapsed="1"/>
    <col min="330" max="333" width="9.28515625" style="48" customWidth="1" collapsed="1"/>
    <col min="334" max="334" width="9.28515625" style="48" bestFit="1" customWidth="1" collapsed="1"/>
    <col min="335" max="338" width="9.28515625" style="48" customWidth="1" collapsed="1"/>
    <col min="339" max="340" width="9.42578125" style="48" customWidth="1" collapsed="1"/>
    <col min="341" max="345" width="9.28515625" style="48" customWidth="1" collapsed="1"/>
    <col min="346" max="347" width="9.42578125" style="48" customWidth="1" collapsed="1"/>
    <col min="348" max="352" width="9.28515625" style="48" customWidth="1" collapsed="1"/>
    <col min="353" max="354" width="9.42578125" style="48" customWidth="1" collapsed="1"/>
    <col min="355" max="355" width="9.28515625" style="48" bestFit="1" customWidth="1" collapsed="1"/>
    <col min="356" max="359" width="9.28515625" style="48" customWidth="1" collapsed="1"/>
    <col min="360" max="361" width="9.42578125" style="48" customWidth="1" collapsed="1"/>
    <col min="362" max="366" width="9.28515625" style="48" customWidth="1" collapsed="1"/>
    <col min="367" max="368" width="9.42578125" style="48" customWidth="1" collapsed="1"/>
    <col min="369" max="373" width="9.28515625" style="48" customWidth="1" collapsed="1"/>
    <col min="374" max="375" width="9.42578125" style="48" customWidth="1" collapsed="1"/>
    <col min="376" max="376" width="9.28515625" style="48" bestFit="1" customWidth="1" collapsed="1"/>
    <col min="377" max="380" width="9.28515625" style="48" customWidth="1" collapsed="1"/>
    <col min="381" max="382" width="9.42578125" style="48" customWidth="1" collapsed="1"/>
    <col min="383" max="387" width="9.28515625" style="48" customWidth="1" collapsed="1"/>
    <col min="388" max="401" width="9.42578125" style="48" customWidth="1" collapsed="1"/>
    <col min="402" max="403" width="9.28515625" style="48" customWidth="1" collapsed="1"/>
    <col min="404" max="404" width="9.42578125" style="48" customWidth="1" collapsed="1"/>
    <col min="405" max="406" width="9.28515625" style="48" customWidth="1" collapsed="1"/>
    <col min="407" max="431" width="9.42578125" style="48" customWidth="1" collapsed="1"/>
    <col min="432" max="433" width="9.28515625" style="48" customWidth="1" collapsed="1"/>
    <col min="434" max="436" width="9.42578125" style="48" customWidth="1" collapsed="1"/>
    <col min="437" max="440" width="9.28515625" style="48" customWidth="1" collapsed="1"/>
    <col min="441" max="441" width="11.5703125" style="48" bestFit="1" customWidth="1" collapsed="1"/>
    <col min="442" max="445" width="9.28515625" style="48" customWidth="1" collapsed="1"/>
    <col min="446" max="447" width="9.42578125" style="48" customWidth="1" collapsed="1"/>
    <col min="448" max="452" width="9.28515625" style="48" customWidth="1" collapsed="1"/>
    <col min="453" max="454" width="9.42578125" style="48" customWidth="1" collapsed="1"/>
    <col min="455" max="459" width="9.28515625" style="48" customWidth="1" collapsed="1"/>
    <col min="460" max="462" width="9.42578125" style="48" customWidth="1" collapsed="1"/>
    <col min="463" max="466" width="9.28515625" style="48" customWidth="1" collapsed="1"/>
    <col min="467" max="468" width="9.42578125" style="48" customWidth="1" collapsed="1"/>
    <col min="469" max="473" width="9.28515625" style="48" customWidth="1" collapsed="1"/>
    <col min="474" max="475" width="9.42578125" style="48" customWidth="1" collapsed="1"/>
    <col min="476" max="480" width="9.28515625" style="48" customWidth="1" collapsed="1"/>
    <col min="481" max="482" width="9.42578125" style="48" customWidth="1" collapsed="1"/>
    <col min="483" max="483" width="9.140625" style="48" customWidth="1" collapsed="1"/>
    <col min="484" max="487" width="9.28515625" style="48" customWidth="1" collapsed="1"/>
    <col min="488" max="489" width="9.42578125" style="48" customWidth="1" collapsed="1"/>
    <col min="490" max="518" width="9.28515625" style="48" customWidth="1" collapsed="1"/>
    <col min="519" max="520" width="9.42578125" style="48" customWidth="1" collapsed="1"/>
    <col min="521" max="522" width="9.28515625" style="48" customWidth="1" collapsed="1"/>
    <col min="523" max="524" width="9.42578125" style="48" customWidth="1" collapsed="1"/>
    <col min="525" max="534" width="9.28515625" style="48" customWidth="1" collapsed="1"/>
    <col min="535" max="536" width="9.42578125" style="48" customWidth="1" collapsed="1"/>
    <col min="537" max="538" width="9.28515625" style="48" customWidth="1" collapsed="1"/>
    <col min="539" max="540" width="9.42578125" style="48" customWidth="1" collapsed="1"/>
    <col min="541" max="547" width="9.28515625" style="48" customWidth="1" collapsed="1"/>
    <col min="548" max="548" width="9.28515625" style="48" bestFit="1" customWidth="1" collapsed="1"/>
    <col min="549" max="552" width="9.28515625" style="48" customWidth="1" collapsed="1"/>
    <col min="553" max="554" width="9.42578125" style="48" customWidth="1" collapsed="1"/>
    <col min="555" max="559" width="9.28515625" style="48" customWidth="1" collapsed="1"/>
    <col min="560" max="561" width="9.42578125" style="48" customWidth="1" collapsed="1"/>
    <col min="562" max="566" width="9.28515625" style="48" customWidth="1" collapsed="1"/>
    <col min="567" max="568" width="9.42578125" style="48" customWidth="1" collapsed="1"/>
    <col min="569" max="569" width="9.28515625" style="48" bestFit="1" customWidth="1" collapsed="1"/>
    <col min="570" max="573" width="9.28515625" style="48" customWidth="1" collapsed="1"/>
    <col min="574" max="575" width="9.42578125" style="48" customWidth="1" collapsed="1"/>
    <col min="576" max="580" width="9.28515625" style="48" customWidth="1" collapsed="1"/>
    <col min="581" max="582" width="9.42578125" style="48" customWidth="1" collapsed="1"/>
    <col min="583" max="587" width="9.28515625" style="48" customWidth="1" collapsed="1"/>
    <col min="588" max="589" width="9.42578125" style="48" customWidth="1" collapsed="1"/>
    <col min="590" max="590" width="9.28515625" style="48" bestFit="1" customWidth="1" collapsed="1"/>
    <col min="591" max="594" width="9.28515625" style="48" customWidth="1" collapsed="1"/>
    <col min="595" max="596" width="9.42578125" style="48" customWidth="1" collapsed="1"/>
    <col min="597" max="653" width="9.28515625" style="48" customWidth="1" collapsed="1"/>
    <col min="654" max="654" width="9.42578125" style="48" customWidth="1" collapsed="1"/>
    <col min="655" max="655" width="9.28515625" style="48" bestFit="1" customWidth="1" collapsed="1"/>
    <col min="656" max="659" width="9.28515625" style="48" customWidth="1" collapsed="1"/>
    <col min="660" max="661" width="9.42578125" style="48" customWidth="1" collapsed="1"/>
    <col min="662" max="666" width="9.28515625" style="48" customWidth="1" collapsed="1"/>
    <col min="667" max="668" width="9.42578125" style="48" customWidth="1" collapsed="1"/>
    <col min="669" max="673" width="9.28515625" style="48" customWidth="1" collapsed="1"/>
    <col min="674" max="675" width="9.42578125" style="48" customWidth="1" collapsed="1"/>
    <col min="676" max="676" width="9.28515625" style="48" bestFit="1" customWidth="1" collapsed="1"/>
    <col min="677" max="680" width="9.28515625" style="48" customWidth="1" collapsed="1"/>
    <col min="681" max="682" width="9.42578125" style="48" customWidth="1" collapsed="1"/>
    <col min="683" max="687" width="9.28515625" style="48" customWidth="1" collapsed="1"/>
    <col min="688" max="689" width="9.42578125" style="48" customWidth="1" collapsed="1"/>
    <col min="690" max="694" width="9.28515625" style="48" customWidth="1" collapsed="1"/>
    <col min="695" max="696" width="9.42578125" style="48" customWidth="1" collapsed="1"/>
    <col min="697" max="697" width="9.28515625" style="48" bestFit="1" customWidth="1" collapsed="1"/>
    <col min="698" max="701" width="9.28515625" style="48" customWidth="1" collapsed="1"/>
    <col min="702" max="703" width="9.42578125" style="48" customWidth="1" collapsed="1"/>
    <col min="704" max="732" width="9.28515625" style="48" customWidth="1" collapsed="1"/>
    <col min="733" max="734" width="9.42578125" style="48" customWidth="1" collapsed="1"/>
    <col min="735" max="736" width="9.28515625" style="48" customWidth="1" collapsed="1"/>
    <col min="737" max="738" width="9.42578125" style="48" customWidth="1" collapsed="1"/>
    <col min="739" max="740" width="9.28515625" style="48" customWidth="1" collapsed="1"/>
    <col min="741" max="749" width="9.42578125" style="48" customWidth="1" collapsed="1"/>
    <col min="750" max="751" width="9.28515625" style="48" customWidth="1" collapsed="1"/>
    <col min="752" max="753" width="9.42578125" style="48" customWidth="1" collapsed="1"/>
    <col min="754" max="755" width="9.28515625" style="48" customWidth="1" collapsed="1"/>
    <col min="756" max="756" width="9.42578125" style="48" customWidth="1" collapsed="1"/>
    <col min="757" max="758" width="9.28515625" style="48" customWidth="1" collapsed="1"/>
    <col min="759" max="760" width="9.42578125" style="48" customWidth="1" collapsed="1"/>
    <col min="761" max="761" width="9.28515625" style="48" customWidth="1" collapsed="1"/>
    <col min="762" max="762" width="2.85546875" style="49" customWidth="1" collapsed="1"/>
    <col min="763" max="763" width="11.85546875" style="42" customWidth="1" collapsed="1"/>
    <col min="764" max="765" width="8.5703125" style="42" customWidth="1" collapsed="1"/>
    <col min="766" max="770" width="9.42578125" style="42" customWidth="1" collapsed="1"/>
    <col min="771" max="772" width="9.5703125" style="42" customWidth="1" collapsed="1"/>
    <col min="773" max="777" width="9.42578125" style="42" customWidth="1" collapsed="1"/>
    <col min="778" max="779" width="9.5703125" style="42" customWidth="1" collapsed="1"/>
    <col min="780" max="784" width="9.42578125" style="42" customWidth="1" collapsed="1"/>
    <col min="785" max="786" width="9.5703125" style="42" customWidth="1" collapsed="1"/>
    <col min="787" max="791" width="9.42578125" style="42" customWidth="1" collapsed="1"/>
    <col min="792" max="793" width="9.5703125" style="42" customWidth="1" collapsed="1"/>
    <col min="794" max="798" width="9.42578125" style="42" customWidth="1" collapsed="1"/>
    <col min="799" max="800" width="9.5703125" style="42" customWidth="1" collapsed="1"/>
    <col min="801" max="805" width="9.42578125" style="42" customWidth="1" collapsed="1"/>
    <col min="806" max="807" width="9.5703125" style="42" customWidth="1" collapsed="1"/>
    <col min="808" max="810" width="9.42578125" style="42" customWidth="1" collapsed="1"/>
    <col min="811" max="812" width="9.5703125" style="42" customWidth="1" collapsed="1"/>
    <col min="813" max="817" width="9.42578125" style="42" customWidth="1" collapsed="1"/>
    <col min="818" max="848" width="9.5703125" style="42" customWidth="1" collapsed="1"/>
    <col min="849" max="859" width="9.42578125" style="42" customWidth="1" collapsed="1"/>
    <col min="860" max="860" width="9.5703125" style="42" customWidth="1" collapsed="1"/>
    <col min="861" max="863" width="9.42578125" style="42" customWidth="1" collapsed="1"/>
    <col min="864" max="864" width="9.5703125" style="42" customWidth="1" collapsed="1"/>
    <col min="865" max="867" width="9.42578125" style="42" customWidth="1" collapsed="1"/>
    <col min="868" max="868" width="9.5703125" style="42" customWidth="1" collapsed="1"/>
    <col min="869" max="871" width="9.42578125" style="42" customWidth="1" collapsed="1"/>
    <col min="872" max="16384" width="16.85546875" style="42" collapsed="1"/>
  </cols>
  <sheetData>
    <row r="1" spans="1:871" ht="408.75" customHeight="1">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ACI1" s="652" t="s">
        <v>79</v>
      </c>
      <c r="ACJ1" s="652"/>
      <c r="ACK1" s="652"/>
      <c r="ACL1" s="652"/>
      <c r="ACM1" s="652"/>
      <c r="ACN1" s="652"/>
      <c r="ACO1" s="652"/>
      <c r="ACP1" s="652"/>
      <c r="ACQ1" s="652"/>
      <c r="ACR1" s="652"/>
      <c r="ACS1" s="652"/>
      <c r="ACT1" s="652"/>
      <c r="ACU1" s="652"/>
      <c r="ACV1" s="652"/>
      <c r="ACW1" s="652"/>
      <c r="ACX1" s="652"/>
      <c r="ACY1" s="652"/>
      <c r="ACZ1" s="652"/>
      <c r="ADA1" s="652"/>
      <c r="ADB1" s="652"/>
      <c r="ADC1" s="652"/>
      <c r="ADD1" s="652"/>
      <c r="ADE1" s="652"/>
      <c r="ADF1" s="652"/>
      <c r="ADG1" s="517"/>
      <c r="ADH1" s="517"/>
      <c r="ADI1" s="517"/>
      <c r="ADJ1" s="517"/>
      <c r="ADK1" s="517"/>
      <c r="ADL1" s="517"/>
      <c r="ADM1" s="517"/>
      <c r="ADN1" s="517"/>
      <c r="ADO1" s="517"/>
      <c r="ADP1" s="517"/>
      <c r="ADQ1" s="517"/>
      <c r="ADR1" s="517"/>
      <c r="ADS1" s="517"/>
      <c r="ADT1" s="517"/>
      <c r="ADU1" s="517"/>
      <c r="ADV1" s="517"/>
      <c r="ADW1" s="517"/>
      <c r="ADX1" s="517"/>
      <c r="ADY1" s="517"/>
      <c r="ADZ1" s="517"/>
      <c r="AEA1" s="517"/>
      <c r="AEB1" s="517"/>
      <c r="AEC1" s="517"/>
      <c r="AED1" s="517"/>
      <c r="AEE1" s="517"/>
      <c r="AEF1" s="517"/>
      <c r="AEG1" s="517"/>
      <c r="AEH1" s="517"/>
      <c r="AEI1" s="517"/>
      <c r="AEJ1" s="517"/>
      <c r="AEK1" s="517"/>
      <c r="AEL1" s="517"/>
      <c r="AEM1" s="517"/>
      <c r="AEN1" s="517"/>
      <c r="AEO1" s="517"/>
      <c r="AEP1" s="517"/>
      <c r="AEQ1" s="517"/>
      <c r="AER1" s="517"/>
      <c r="AES1" s="517"/>
      <c r="AET1" s="517"/>
      <c r="AEU1" s="517"/>
      <c r="AEV1" s="517"/>
      <c r="AEW1" s="517"/>
      <c r="AEX1" s="517"/>
      <c r="AEY1" s="517"/>
      <c r="AEZ1" s="517"/>
      <c r="AFA1" s="517"/>
      <c r="AFB1" s="517"/>
      <c r="AFC1" s="517"/>
      <c r="AFD1" s="517"/>
      <c r="AFE1" s="517"/>
      <c r="AFF1" s="517"/>
      <c r="AFG1" s="517"/>
      <c r="AFH1" s="517"/>
      <c r="AFI1" s="517"/>
      <c r="AFJ1" s="517"/>
      <c r="AFK1" s="517"/>
      <c r="AFL1" s="517"/>
      <c r="AFM1" s="517"/>
      <c r="AFN1" s="517"/>
      <c r="AFO1" s="517"/>
      <c r="AFP1" s="517"/>
      <c r="AFQ1" s="517"/>
      <c r="AFR1" s="517"/>
      <c r="AFS1" s="517"/>
      <c r="AFT1" s="517"/>
      <c r="AFU1" s="517"/>
      <c r="AFV1" s="517"/>
      <c r="AFW1" s="517"/>
      <c r="AFX1" s="517"/>
      <c r="AFY1" s="517"/>
      <c r="AFZ1" s="517"/>
      <c r="AGA1" s="517"/>
      <c r="AGB1" s="517"/>
      <c r="AGC1" s="517"/>
      <c r="AGD1" s="517"/>
      <c r="AGE1" s="517"/>
      <c r="AGF1" s="517"/>
      <c r="AGG1" s="517"/>
      <c r="AGH1" s="517"/>
      <c r="AGI1" s="517"/>
      <c r="AGJ1" s="517"/>
      <c r="AGK1" s="517"/>
      <c r="AGL1" s="517"/>
      <c r="AGM1" s="517"/>
    </row>
    <row r="2" spans="1:871" ht="12.75" customHeight="1">
      <c r="D2" s="42"/>
      <c r="E2" s="42"/>
      <c r="F2" s="42"/>
      <c r="M2" s="50" t="s">
        <v>80</v>
      </c>
      <c r="N2" s="48"/>
      <c r="O2" s="48" t="s">
        <v>158</v>
      </c>
      <c r="P2" s="48" t="s">
        <v>158</v>
      </c>
      <c r="Q2" s="48"/>
      <c r="R2" s="48"/>
      <c r="S2" s="48"/>
      <c r="T2" s="48"/>
      <c r="U2" s="48"/>
      <c r="V2" s="48" t="s">
        <v>158</v>
      </c>
      <c r="W2" s="48" t="s">
        <v>158</v>
      </c>
      <c r="X2" s="48"/>
      <c r="Y2" s="48"/>
      <c r="Z2" s="48"/>
      <c r="AA2" s="48"/>
      <c r="AB2" s="48"/>
      <c r="AC2" s="48" t="s">
        <v>158</v>
      </c>
      <c r="AD2" s="48" t="s">
        <v>158</v>
      </c>
      <c r="AE2" s="48"/>
      <c r="AF2" s="48"/>
      <c r="AG2" s="48"/>
      <c r="AH2" s="48"/>
      <c r="AI2" s="48"/>
      <c r="AJ2" s="48" t="s">
        <v>158</v>
      </c>
      <c r="AK2" s="48" t="s">
        <v>158</v>
      </c>
      <c r="AL2" s="48"/>
      <c r="AM2" s="48"/>
      <c r="AN2" s="48"/>
      <c r="AO2" s="48"/>
      <c r="AP2" s="48"/>
      <c r="AQ2" s="48" t="s">
        <v>158</v>
      </c>
      <c r="AR2" s="48" t="s">
        <v>158</v>
      </c>
      <c r="AS2" s="48"/>
      <c r="AT2" s="48"/>
      <c r="AU2" s="48"/>
      <c r="AV2" s="48"/>
      <c r="AW2" s="48"/>
      <c r="AX2" s="48" t="s">
        <v>158</v>
      </c>
      <c r="AY2" s="48" t="s">
        <v>158</v>
      </c>
      <c r="AZ2" s="48"/>
      <c r="BA2" s="48"/>
      <c r="BB2" s="48"/>
      <c r="BC2" s="48"/>
      <c r="BD2" s="48"/>
      <c r="BE2" s="48" t="s">
        <v>158</v>
      </c>
      <c r="BF2" s="48" t="s">
        <v>158</v>
      </c>
      <c r="BG2" s="48"/>
      <c r="BH2" s="48"/>
      <c r="BI2" s="48"/>
      <c r="BJ2" s="48"/>
      <c r="BK2" s="48"/>
      <c r="BL2" s="48" t="s">
        <v>158</v>
      </c>
      <c r="BM2" s="48" t="s">
        <v>158</v>
      </c>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c r="DC2" s="48"/>
      <c r="DD2" s="48"/>
      <c r="DE2" s="48"/>
      <c r="DF2" s="48"/>
      <c r="DG2" s="48"/>
      <c r="DH2" s="48"/>
      <c r="DI2" s="48"/>
      <c r="DJ2" s="48"/>
      <c r="DK2" s="48"/>
      <c r="DL2" s="48"/>
      <c r="DM2" s="48"/>
      <c r="DN2" s="48"/>
      <c r="DO2" s="48"/>
      <c r="DP2" s="50" t="s">
        <v>81</v>
      </c>
      <c r="DQ2" s="48" t="str">
        <f t="shared" ref="DQ2:EE2" si="0">IF(N2&lt;&gt;"",N2,"")</f>
        <v/>
      </c>
      <c r="DR2" s="48" t="str">
        <f t="shared" si="0"/>
        <v xml:space="preserve">  </v>
      </c>
      <c r="DS2" s="48" t="str">
        <f t="shared" si="0"/>
        <v xml:space="preserve">  </v>
      </c>
      <c r="DT2" s="48" t="str">
        <f t="shared" si="0"/>
        <v/>
      </c>
      <c r="DU2" s="48" t="str">
        <f t="shared" si="0"/>
        <v/>
      </c>
      <c r="DV2" s="48" t="str">
        <f t="shared" si="0"/>
        <v/>
      </c>
      <c r="DW2" s="48" t="str">
        <f t="shared" si="0"/>
        <v/>
      </c>
      <c r="DX2" s="48" t="str">
        <f t="shared" si="0"/>
        <v/>
      </c>
      <c r="DY2" s="48" t="str">
        <f t="shared" si="0"/>
        <v xml:space="preserve">  </v>
      </c>
      <c r="DZ2" s="48" t="str">
        <f t="shared" si="0"/>
        <v xml:space="preserve">  </v>
      </c>
      <c r="EA2" s="48" t="str">
        <f t="shared" si="0"/>
        <v/>
      </c>
      <c r="EB2" s="48" t="str">
        <f t="shared" si="0"/>
        <v/>
      </c>
      <c r="EC2" s="48" t="str">
        <f t="shared" si="0"/>
        <v/>
      </c>
      <c r="ED2" s="48" t="str">
        <f t="shared" si="0"/>
        <v/>
      </c>
      <c r="EE2" s="48" t="str">
        <f t="shared" si="0"/>
        <v/>
      </c>
      <c r="EH2" s="48" t="str">
        <f>IF(AE2&lt;&gt;"",AE2,"")</f>
        <v/>
      </c>
      <c r="EI2" s="50"/>
      <c r="EJ2" s="48" t="str">
        <f t="shared" ref="EJ2:EZ2" si="1">IF(AG2&lt;&gt;"",AG2,"")</f>
        <v/>
      </c>
      <c r="EK2" s="48" t="str">
        <f t="shared" si="1"/>
        <v/>
      </c>
      <c r="EL2" s="48" t="str">
        <f t="shared" si="1"/>
        <v/>
      </c>
      <c r="EM2" s="48" t="str">
        <f t="shared" si="1"/>
        <v xml:space="preserve">  </v>
      </c>
      <c r="EN2" s="48" t="str">
        <f t="shared" si="1"/>
        <v xml:space="preserve">  </v>
      </c>
      <c r="EO2" s="48" t="str">
        <f t="shared" si="1"/>
        <v/>
      </c>
      <c r="EP2" s="48" t="str">
        <f t="shared" si="1"/>
        <v/>
      </c>
      <c r="EQ2" s="48" t="str">
        <f t="shared" si="1"/>
        <v/>
      </c>
      <c r="ER2" s="48" t="str">
        <f t="shared" si="1"/>
        <v/>
      </c>
      <c r="ES2" s="48" t="str">
        <f t="shared" si="1"/>
        <v/>
      </c>
      <c r="ET2" s="48" t="str">
        <f t="shared" si="1"/>
        <v xml:space="preserve">  </v>
      </c>
      <c r="EU2" s="48" t="str">
        <f t="shared" si="1"/>
        <v xml:space="preserve">  </v>
      </c>
      <c r="EV2" s="48" t="str">
        <f t="shared" si="1"/>
        <v/>
      </c>
      <c r="EW2" s="48" t="str">
        <f t="shared" si="1"/>
        <v/>
      </c>
      <c r="EX2" s="48" t="str">
        <f t="shared" si="1"/>
        <v/>
      </c>
      <c r="EY2" s="48" t="str">
        <f t="shared" si="1"/>
        <v/>
      </c>
      <c r="EZ2" s="48" t="str">
        <f t="shared" si="1"/>
        <v/>
      </c>
      <c r="FC2" s="48" t="str">
        <f t="shared" ref="FC2:FK2" si="2">IF(AZ2&lt;&gt;"",AZ2,"")</f>
        <v/>
      </c>
      <c r="FD2" s="48" t="str">
        <f t="shared" si="2"/>
        <v/>
      </c>
      <c r="FE2" s="48" t="str">
        <f t="shared" si="2"/>
        <v/>
      </c>
      <c r="FF2" s="48" t="str">
        <f t="shared" si="2"/>
        <v/>
      </c>
      <c r="FG2" s="48" t="str">
        <f t="shared" si="2"/>
        <v/>
      </c>
      <c r="FH2" s="48" t="str">
        <f t="shared" si="2"/>
        <v xml:space="preserve">  </v>
      </c>
      <c r="FI2" s="48" t="str">
        <f t="shared" si="2"/>
        <v xml:space="preserve">  </v>
      </c>
      <c r="FJ2" s="48" t="str">
        <f t="shared" si="2"/>
        <v/>
      </c>
      <c r="FK2" s="48" t="str">
        <f t="shared" si="2"/>
        <v/>
      </c>
      <c r="FN2" s="48" t="str">
        <f>IF(BK2&lt;&gt;"",BK2,"")</f>
        <v/>
      </c>
      <c r="FO2" s="48" t="str">
        <f>IF(BL2&lt;&gt;"",BL2,"")</f>
        <v xml:space="preserve">  </v>
      </c>
      <c r="FP2" s="48" t="str">
        <f>IF(BM2&lt;&gt;"",BM2,"")</f>
        <v xml:space="preserve">  </v>
      </c>
      <c r="FQ2" s="48" t="str">
        <f>IF(BN2&lt;&gt;"",BN2,"")</f>
        <v/>
      </c>
      <c r="GX2" s="48" t="str">
        <f>IF(BK2&lt;&gt;"",BK2,"")</f>
        <v/>
      </c>
      <c r="GY2" s="48" t="str">
        <f>IF(BL2&lt;&gt;"",BL2,"")</f>
        <v xml:space="preserve">  </v>
      </c>
      <c r="HL2" s="48" t="str">
        <f>IF(BJ2&lt;&gt;"",BJ2,"")</f>
        <v/>
      </c>
      <c r="HM2" s="48" t="str">
        <f>IF(BK2&lt;&gt;"",BK2,"")</f>
        <v/>
      </c>
      <c r="HQ2" s="48" t="str">
        <f>IF(BO2&lt;&gt;"",BO2,"")</f>
        <v/>
      </c>
      <c r="HR2" s="48" t="str">
        <f>IF(BP2&lt;&gt;"",BP2,"")</f>
        <v/>
      </c>
      <c r="HS2" s="51" t="s">
        <v>82</v>
      </c>
      <c r="HT2" s="48" t="str">
        <f t="shared" ref="HT2:IH2" si="3">IF(DQ2&lt;&gt;"",DQ2,"")</f>
        <v/>
      </c>
      <c r="HU2" s="48" t="str">
        <f t="shared" si="3"/>
        <v xml:space="preserve">  </v>
      </c>
      <c r="HV2" s="48" t="str">
        <f t="shared" si="3"/>
        <v xml:space="preserve">  </v>
      </c>
      <c r="HW2" s="48" t="str">
        <f t="shared" si="3"/>
        <v/>
      </c>
      <c r="HX2" s="48" t="str">
        <f t="shared" si="3"/>
        <v/>
      </c>
      <c r="HY2" s="48" t="str">
        <f t="shared" si="3"/>
        <v/>
      </c>
      <c r="HZ2" s="48" t="str">
        <f t="shared" si="3"/>
        <v/>
      </c>
      <c r="IA2" s="48" t="str">
        <f t="shared" si="3"/>
        <v/>
      </c>
      <c r="IB2" s="48" t="str">
        <f t="shared" si="3"/>
        <v xml:space="preserve">  </v>
      </c>
      <c r="IC2" s="48" t="str">
        <f t="shared" si="3"/>
        <v xml:space="preserve">  </v>
      </c>
      <c r="ID2" s="48" t="str">
        <f t="shared" si="3"/>
        <v/>
      </c>
      <c r="IE2" s="48" t="str">
        <f t="shared" si="3"/>
        <v/>
      </c>
      <c r="IF2" s="48" t="str">
        <f t="shared" si="3"/>
        <v/>
      </c>
      <c r="IG2" s="48" t="str">
        <f t="shared" si="3"/>
        <v/>
      </c>
      <c r="IH2" s="48" t="str">
        <f t="shared" si="3"/>
        <v/>
      </c>
      <c r="IK2" s="48" t="str">
        <f>IF(EH2&lt;&gt;"",EH2,"")</f>
        <v/>
      </c>
      <c r="IL2" s="51"/>
      <c r="IM2" s="48" t="str">
        <f t="shared" ref="IM2:JC2" si="4">IF(EJ2&lt;&gt;"",EJ2,"")</f>
        <v/>
      </c>
      <c r="IN2" s="48" t="str">
        <f t="shared" si="4"/>
        <v/>
      </c>
      <c r="IO2" s="48" t="str">
        <f t="shared" si="4"/>
        <v/>
      </c>
      <c r="IP2" s="48" t="str">
        <f t="shared" si="4"/>
        <v xml:space="preserve">  </v>
      </c>
      <c r="IQ2" s="48" t="str">
        <f t="shared" si="4"/>
        <v xml:space="preserve">  </v>
      </c>
      <c r="IR2" s="48" t="str">
        <f t="shared" si="4"/>
        <v/>
      </c>
      <c r="IS2" s="48" t="str">
        <f t="shared" si="4"/>
        <v/>
      </c>
      <c r="IT2" s="48" t="str">
        <f t="shared" si="4"/>
        <v/>
      </c>
      <c r="IU2" s="48" t="str">
        <f t="shared" si="4"/>
        <v/>
      </c>
      <c r="IV2" s="48" t="str">
        <f t="shared" si="4"/>
        <v/>
      </c>
      <c r="IW2" s="48" t="str">
        <f t="shared" si="4"/>
        <v xml:space="preserve">  </v>
      </c>
      <c r="IX2" s="48" t="str">
        <f t="shared" si="4"/>
        <v xml:space="preserve">  </v>
      </c>
      <c r="IY2" s="48" t="str">
        <f t="shared" si="4"/>
        <v/>
      </c>
      <c r="IZ2" s="48" t="str">
        <f t="shared" si="4"/>
        <v/>
      </c>
      <c r="JA2" s="48" t="str">
        <f t="shared" si="4"/>
        <v/>
      </c>
      <c r="JB2" s="48" t="str">
        <f t="shared" si="4"/>
        <v/>
      </c>
      <c r="JC2" s="48" t="str">
        <f t="shared" si="4"/>
        <v/>
      </c>
      <c r="JF2" s="48" t="str">
        <f>IF(FC2&lt;&gt;"",FC2,"")</f>
        <v/>
      </c>
      <c r="JG2" s="51"/>
      <c r="JH2" s="48" t="str">
        <f t="shared" ref="JH2:JT2" si="5">IF(FE2&lt;&gt;"",FE2,"")</f>
        <v/>
      </c>
      <c r="JI2" s="48" t="str">
        <f t="shared" si="5"/>
        <v/>
      </c>
      <c r="JJ2" s="48" t="str">
        <f t="shared" si="5"/>
        <v/>
      </c>
      <c r="JK2" s="48" t="str">
        <f t="shared" si="5"/>
        <v xml:space="preserve">  </v>
      </c>
      <c r="JL2" s="48" t="str">
        <f t="shared" si="5"/>
        <v xml:space="preserve">  </v>
      </c>
      <c r="JM2" s="48" t="str">
        <f t="shared" si="5"/>
        <v/>
      </c>
      <c r="JN2" s="48" t="str">
        <f t="shared" si="5"/>
        <v/>
      </c>
      <c r="JO2" s="48" t="str">
        <f t="shared" si="5"/>
        <v/>
      </c>
      <c r="JP2" s="48" t="str">
        <f t="shared" si="5"/>
        <v/>
      </c>
      <c r="JQ2" s="48" t="str">
        <f t="shared" si="5"/>
        <v/>
      </c>
      <c r="JR2" s="48" t="str">
        <f t="shared" si="5"/>
        <v xml:space="preserve">  </v>
      </c>
      <c r="JS2" s="48" t="str">
        <f t="shared" si="5"/>
        <v xml:space="preserve">  </v>
      </c>
      <c r="JT2" s="48" t="str">
        <f t="shared" si="5"/>
        <v/>
      </c>
      <c r="KO2" s="48" t="str">
        <f t="shared" ref="KO2:KV2" si="6">IF(GX2&lt;&gt;"",GX2,"")</f>
        <v/>
      </c>
      <c r="KP2" s="48" t="str">
        <f t="shared" si="6"/>
        <v xml:space="preserve">  </v>
      </c>
      <c r="KQ2" s="48" t="str">
        <f t="shared" si="6"/>
        <v/>
      </c>
      <c r="KR2" s="48" t="str">
        <f t="shared" si="6"/>
        <v/>
      </c>
      <c r="KS2" s="48" t="str">
        <f t="shared" si="6"/>
        <v/>
      </c>
      <c r="KT2" s="48" t="str">
        <f t="shared" si="6"/>
        <v/>
      </c>
      <c r="KU2" s="48" t="str">
        <f t="shared" si="6"/>
        <v/>
      </c>
      <c r="KV2" s="48" t="str">
        <f t="shared" si="6"/>
        <v/>
      </c>
      <c r="LD2" s="48" t="str">
        <f>IF(HM2&lt;&gt;"",HM2,"")</f>
        <v/>
      </c>
      <c r="LE2" s="48" t="str">
        <f>IF(HN2&lt;&gt;"",HN2,"")</f>
        <v/>
      </c>
      <c r="LF2" s="48" t="str">
        <f>IF(HO2&lt;&gt;"",HO2,"")</f>
        <v/>
      </c>
      <c r="LG2" s="48" t="str">
        <f>IF(HP2&lt;&gt;"",HP2,"")</f>
        <v/>
      </c>
      <c r="LL2" s="48" t="str">
        <f t="shared" ref="LL2:LQ2" si="7">IF(HM2&lt;&gt;"",HM2,"")</f>
        <v/>
      </c>
      <c r="LM2" s="48" t="str">
        <f t="shared" si="7"/>
        <v/>
      </c>
      <c r="LN2" s="48" t="str">
        <f t="shared" si="7"/>
        <v/>
      </c>
      <c r="LO2" s="48" t="str">
        <f t="shared" si="7"/>
        <v/>
      </c>
      <c r="LP2" s="48" t="str">
        <f t="shared" si="7"/>
        <v/>
      </c>
      <c r="LQ2" s="48" t="str">
        <f t="shared" si="7"/>
        <v/>
      </c>
      <c r="LV2" s="51" t="s">
        <v>83</v>
      </c>
      <c r="LW2" s="48" t="str">
        <f t="shared" ref="LW2:MK2" si="8">IF(HT2&lt;&gt;"",HT2,"")</f>
        <v/>
      </c>
      <c r="LX2" s="48" t="str">
        <f t="shared" si="8"/>
        <v xml:space="preserve">  </v>
      </c>
      <c r="LY2" s="48" t="str">
        <f t="shared" si="8"/>
        <v xml:space="preserve">  </v>
      </c>
      <c r="LZ2" s="48" t="str">
        <f t="shared" si="8"/>
        <v/>
      </c>
      <c r="MA2" s="48" t="str">
        <f t="shared" si="8"/>
        <v/>
      </c>
      <c r="MB2" s="48" t="str">
        <f t="shared" si="8"/>
        <v/>
      </c>
      <c r="MC2" s="48" t="str">
        <f t="shared" si="8"/>
        <v/>
      </c>
      <c r="MD2" s="48" t="str">
        <f t="shared" si="8"/>
        <v/>
      </c>
      <c r="ME2" s="48" t="str">
        <f t="shared" si="8"/>
        <v xml:space="preserve">  </v>
      </c>
      <c r="MF2" s="48" t="str">
        <f t="shared" si="8"/>
        <v xml:space="preserve">  </v>
      </c>
      <c r="MG2" s="48" t="str">
        <f t="shared" si="8"/>
        <v/>
      </c>
      <c r="MH2" s="48" t="str">
        <f t="shared" si="8"/>
        <v/>
      </c>
      <c r="MI2" s="48" t="str">
        <f t="shared" si="8"/>
        <v/>
      </c>
      <c r="MJ2" s="48" t="str">
        <f t="shared" si="8"/>
        <v/>
      </c>
      <c r="MK2" s="48" t="str">
        <f t="shared" si="8"/>
        <v/>
      </c>
      <c r="MN2" s="48" t="str">
        <f>IF(IK2&lt;&gt;"",IK2,"")</f>
        <v/>
      </c>
      <c r="MO2" s="51"/>
      <c r="MP2" s="48" t="str">
        <f t="shared" ref="MP2:NF2" si="9">IF(IM2&lt;&gt;"",IM2,"")</f>
        <v/>
      </c>
      <c r="MQ2" s="48" t="str">
        <f t="shared" si="9"/>
        <v/>
      </c>
      <c r="MR2" s="48" t="str">
        <f t="shared" si="9"/>
        <v/>
      </c>
      <c r="MS2" s="48" t="str">
        <f t="shared" si="9"/>
        <v xml:space="preserve">  </v>
      </c>
      <c r="MT2" s="48" t="str">
        <f t="shared" si="9"/>
        <v xml:space="preserve">  </v>
      </c>
      <c r="MU2" s="48" t="str">
        <f t="shared" si="9"/>
        <v/>
      </c>
      <c r="MV2" s="48" t="str">
        <f t="shared" si="9"/>
        <v/>
      </c>
      <c r="MW2" s="48" t="str">
        <f t="shared" si="9"/>
        <v/>
      </c>
      <c r="MX2" s="48" t="str">
        <f t="shared" si="9"/>
        <v/>
      </c>
      <c r="MY2" s="48" t="str">
        <f t="shared" si="9"/>
        <v/>
      </c>
      <c r="MZ2" s="48" t="str">
        <f t="shared" si="9"/>
        <v xml:space="preserve">  </v>
      </c>
      <c r="NA2" s="48" t="str">
        <f t="shared" si="9"/>
        <v xml:space="preserve">  </v>
      </c>
      <c r="NB2" s="48" t="str">
        <f t="shared" si="9"/>
        <v/>
      </c>
      <c r="NC2" s="48" t="str">
        <f t="shared" si="9"/>
        <v/>
      </c>
      <c r="ND2" s="48" t="str">
        <f t="shared" si="9"/>
        <v/>
      </c>
      <c r="NE2" s="48" t="str">
        <f t="shared" si="9"/>
        <v/>
      </c>
      <c r="NF2" s="48" t="str">
        <f t="shared" si="9"/>
        <v/>
      </c>
      <c r="NI2" s="48" t="str">
        <f>IF(JF2&lt;&gt;"",JF2,"")</f>
        <v/>
      </c>
      <c r="NJ2" s="51"/>
      <c r="NK2" s="48" t="str">
        <f t="shared" ref="NK2:NW2" si="10">IF(JH2&lt;&gt;"",JH2,"")</f>
        <v/>
      </c>
      <c r="NL2" s="48" t="str">
        <f t="shared" si="10"/>
        <v/>
      </c>
      <c r="NM2" s="48" t="str">
        <f t="shared" si="10"/>
        <v/>
      </c>
      <c r="NN2" s="48" t="str">
        <f t="shared" si="10"/>
        <v xml:space="preserve">  </v>
      </c>
      <c r="NO2" s="48" t="str">
        <f t="shared" si="10"/>
        <v xml:space="preserve">  </v>
      </c>
      <c r="NP2" s="48" t="str">
        <f t="shared" si="10"/>
        <v/>
      </c>
      <c r="NQ2" s="48" t="str">
        <f t="shared" si="10"/>
        <v/>
      </c>
      <c r="NR2" s="48" t="str">
        <f t="shared" si="10"/>
        <v/>
      </c>
      <c r="NS2" s="48" t="str">
        <f t="shared" si="10"/>
        <v/>
      </c>
      <c r="NT2" s="48" t="str">
        <f t="shared" si="10"/>
        <v/>
      </c>
      <c r="NU2" s="48" t="str">
        <f t="shared" si="10"/>
        <v xml:space="preserve">  </v>
      </c>
      <c r="NV2" s="48" t="str">
        <f t="shared" si="10"/>
        <v xml:space="preserve">  </v>
      </c>
      <c r="NW2" s="48" t="str">
        <f t="shared" si="10"/>
        <v/>
      </c>
      <c r="NX2" s="48" t="str">
        <f t="shared" ref="NX2" si="11">IF(LP2&lt;&gt;"",LP2,"")</f>
        <v/>
      </c>
      <c r="OK2" s="48" t="str">
        <f t="shared" ref="OK2:OP2" si="12">IF(KV2&lt;&gt;"",KV2,"")</f>
        <v/>
      </c>
      <c r="OL2" s="48" t="str">
        <f t="shared" si="12"/>
        <v/>
      </c>
      <c r="OM2" s="48" t="str">
        <f t="shared" si="12"/>
        <v/>
      </c>
      <c r="ON2" s="48" t="str">
        <f t="shared" si="12"/>
        <v/>
      </c>
      <c r="OO2" s="48" t="str">
        <f t="shared" si="12"/>
        <v/>
      </c>
      <c r="OP2" s="48" t="str">
        <f t="shared" si="12"/>
        <v/>
      </c>
      <c r="PO2" s="48" t="str">
        <f>IF(LN2&lt;&gt;"",LN2,"")</f>
        <v/>
      </c>
      <c r="PP2" s="48" t="str">
        <f>IF(LO2&lt;&gt;"",LO2,"")</f>
        <v/>
      </c>
      <c r="PQ2" s="48" t="str">
        <f>IF(LP2&lt;&gt;"",LP2,"")</f>
        <v/>
      </c>
      <c r="PR2" s="48" t="str">
        <f>IF(LQ2&lt;&gt;"",LQ2,"")</f>
        <v/>
      </c>
      <c r="PU2" s="48" t="str">
        <f>IF(LP2&lt;&gt;"",LP2,"")</f>
        <v/>
      </c>
      <c r="PV2" s="48" t="str">
        <f>IF(LQ2&lt;&gt;"",LQ2,"")</f>
        <v/>
      </c>
      <c r="PW2" s="48" t="str">
        <f>IF(LR2&lt;&gt;"",LR2,"")</f>
        <v/>
      </c>
      <c r="PX2" s="48" t="str">
        <f>IF(LU2&lt;&gt;"",LU2,"")</f>
        <v/>
      </c>
      <c r="PY2" s="50" t="s">
        <v>138</v>
      </c>
      <c r="PZ2" s="48" t="str">
        <f t="shared" ref="PZ2:QQ2" si="13">IF(LW2&lt;&gt;"",LW2,"")</f>
        <v/>
      </c>
      <c r="QA2" s="48" t="str">
        <f t="shared" si="13"/>
        <v xml:space="preserve">  </v>
      </c>
      <c r="QB2" s="48" t="str">
        <f t="shared" si="13"/>
        <v xml:space="preserve">  </v>
      </c>
      <c r="QC2" s="48" t="str">
        <f t="shared" si="13"/>
        <v/>
      </c>
      <c r="QD2" s="48" t="str">
        <f t="shared" si="13"/>
        <v/>
      </c>
      <c r="QE2" s="48" t="str">
        <f t="shared" si="13"/>
        <v/>
      </c>
      <c r="QF2" s="48" t="str">
        <f t="shared" si="13"/>
        <v/>
      </c>
      <c r="QG2" s="48" t="str">
        <f t="shared" si="13"/>
        <v/>
      </c>
      <c r="QH2" s="48" t="str">
        <f t="shared" si="13"/>
        <v xml:space="preserve">  </v>
      </c>
      <c r="QI2" s="48" t="str">
        <f t="shared" si="13"/>
        <v xml:space="preserve">  </v>
      </c>
      <c r="QJ2" s="48" t="str">
        <f t="shared" si="13"/>
        <v/>
      </c>
      <c r="QK2" s="48" t="str">
        <f t="shared" si="13"/>
        <v/>
      </c>
      <c r="QL2" s="48" t="str">
        <f t="shared" si="13"/>
        <v/>
      </c>
      <c r="QM2" s="48" t="str">
        <f t="shared" si="13"/>
        <v/>
      </c>
      <c r="QN2" s="48" t="str">
        <f t="shared" si="13"/>
        <v/>
      </c>
      <c r="QO2" s="48" t="str">
        <f t="shared" si="13"/>
        <v/>
      </c>
      <c r="QP2" s="48" t="str">
        <f t="shared" si="13"/>
        <v/>
      </c>
      <c r="QQ2" s="48" t="str">
        <f t="shared" si="13"/>
        <v/>
      </c>
      <c r="QR2" s="50"/>
      <c r="QS2" s="48" t="str">
        <f t="shared" ref="QS2:RI2" si="14">IF(MP2&lt;&gt;"",MP2,"")</f>
        <v/>
      </c>
      <c r="QT2" s="48" t="str">
        <f t="shared" si="14"/>
        <v/>
      </c>
      <c r="QU2" s="48" t="str">
        <f t="shared" si="14"/>
        <v/>
      </c>
      <c r="QV2" s="48" t="str">
        <f t="shared" si="14"/>
        <v xml:space="preserve">  </v>
      </c>
      <c r="QW2" s="48" t="str">
        <f t="shared" si="14"/>
        <v xml:space="preserve">  </v>
      </c>
      <c r="QX2" s="48" t="str">
        <f t="shared" si="14"/>
        <v/>
      </c>
      <c r="QY2" s="48" t="str">
        <f t="shared" si="14"/>
        <v/>
      </c>
      <c r="QZ2" s="48" t="str">
        <f t="shared" si="14"/>
        <v/>
      </c>
      <c r="RA2" s="48" t="str">
        <f t="shared" si="14"/>
        <v/>
      </c>
      <c r="RB2" s="48" t="str">
        <f t="shared" si="14"/>
        <v/>
      </c>
      <c r="RC2" s="48" t="str">
        <f t="shared" si="14"/>
        <v xml:space="preserve">  </v>
      </c>
      <c r="RD2" s="48" t="str">
        <f t="shared" si="14"/>
        <v xml:space="preserve">  </v>
      </c>
      <c r="RE2" s="48" t="str">
        <f t="shared" si="14"/>
        <v/>
      </c>
      <c r="RF2" s="48" t="str">
        <f t="shared" si="14"/>
        <v/>
      </c>
      <c r="RG2" s="48" t="str">
        <f t="shared" si="14"/>
        <v/>
      </c>
      <c r="RH2" s="48" t="str">
        <f t="shared" si="14"/>
        <v/>
      </c>
      <c r="RI2" s="48" t="str">
        <f t="shared" si="14"/>
        <v/>
      </c>
      <c r="RL2" s="48" t="str">
        <f>IF(NI2&lt;&gt;"",NI2,"")</f>
        <v/>
      </c>
      <c r="RM2" s="50"/>
      <c r="RN2" s="48" t="str">
        <f t="shared" ref="RN2:RZ2" si="15">IF(NK2&lt;&gt;"",NK2,"")</f>
        <v/>
      </c>
      <c r="RO2" s="48" t="str">
        <f t="shared" si="15"/>
        <v/>
      </c>
      <c r="RP2" s="48" t="str">
        <f t="shared" si="15"/>
        <v/>
      </c>
      <c r="RQ2" s="48" t="str">
        <f t="shared" si="15"/>
        <v xml:space="preserve">  </v>
      </c>
      <c r="RR2" s="48" t="str">
        <f t="shared" si="15"/>
        <v xml:space="preserve">  </v>
      </c>
      <c r="RS2" s="48" t="str">
        <f t="shared" si="15"/>
        <v/>
      </c>
      <c r="RT2" s="48" t="str">
        <f t="shared" si="15"/>
        <v/>
      </c>
      <c r="RU2" s="48" t="str">
        <f t="shared" si="15"/>
        <v/>
      </c>
      <c r="RV2" s="48" t="str">
        <f t="shared" si="15"/>
        <v/>
      </c>
      <c r="RW2" s="48" t="str">
        <f t="shared" si="15"/>
        <v/>
      </c>
      <c r="RX2" s="48" t="str">
        <f t="shared" si="15"/>
        <v xml:space="preserve">  </v>
      </c>
      <c r="RY2" s="48" t="str">
        <f t="shared" si="15"/>
        <v xml:space="preserve">  </v>
      </c>
      <c r="RZ2" s="48" t="str">
        <f t="shared" si="15"/>
        <v/>
      </c>
      <c r="SY2" s="48" t="str">
        <f>IF(ND2&lt;&gt;"",ND2,"")</f>
        <v/>
      </c>
      <c r="SZ2" s="48" t="str">
        <f t="shared" ref="SZ2" si="16">IF(OX2&lt;&gt;"",OX2,"")</f>
        <v/>
      </c>
      <c r="TC2" s="48" t="str">
        <f>IF(NH2&lt;&gt;"",NH2,"")</f>
        <v/>
      </c>
      <c r="TD2" s="48" t="str">
        <f t="shared" ref="TD2" si="17">IF(PB2&lt;&gt;"",PB2,"")</f>
        <v/>
      </c>
      <c r="TO2" s="48" t="str">
        <f>IF(NB2&lt;&gt;"",NB2,"")</f>
        <v/>
      </c>
      <c r="TP2" s="48" t="str">
        <f t="shared" ref="TP2" si="18">IF(OV2&lt;&gt;"",OV2,"")</f>
        <v/>
      </c>
      <c r="TS2" s="48" t="str">
        <f>IF(NF2&lt;&gt;"",NF2,"")</f>
        <v/>
      </c>
      <c r="TT2" s="48" t="str">
        <f t="shared" ref="TT2" si="19">IF(OZ2&lt;&gt;"",OZ2,"")</f>
        <v/>
      </c>
      <c r="UB2" s="50" t="s">
        <v>85</v>
      </c>
      <c r="UC2" s="48" t="str">
        <f t="shared" ref="UC2:UQ2" si="20">IF(PZ2&lt;&gt;"",PZ2,"")</f>
        <v/>
      </c>
      <c r="UD2" s="48" t="str">
        <f t="shared" si="20"/>
        <v xml:space="preserve">  </v>
      </c>
      <c r="UE2" s="48" t="str">
        <f t="shared" si="20"/>
        <v xml:space="preserve">  </v>
      </c>
      <c r="UF2" s="48" t="str">
        <f t="shared" si="20"/>
        <v/>
      </c>
      <c r="UG2" s="48" t="str">
        <f t="shared" si="20"/>
        <v/>
      </c>
      <c r="UH2" s="48" t="str">
        <f t="shared" si="20"/>
        <v/>
      </c>
      <c r="UI2" s="48" t="str">
        <f t="shared" si="20"/>
        <v/>
      </c>
      <c r="UJ2" s="48" t="str">
        <f t="shared" si="20"/>
        <v/>
      </c>
      <c r="UK2" s="48" t="str">
        <f t="shared" si="20"/>
        <v xml:space="preserve">  </v>
      </c>
      <c r="UL2" s="48" t="str">
        <f t="shared" si="20"/>
        <v xml:space="preserve">  </v>
      </c>
      <c r="UM2" s="48" t="str">
        <f t="shared" si="20"/>
        <v/>
      </c>
      <c r="UN2" s="48" t="str">
        <f t="shared" si="20"/>
        <v/>
      </c>
      <c r="UO2" s="48" t="str">
        <f t="shared" si="20"/>
        <v/>
      </c>
      <c r="UP2" s="48" t="str">
        <f t="shared" si="20"/>
        <v/>
      </c>
      <c r="UQ2" s="48" t="str">
        <f t="shared" si="20"/>
        <v/>
      </c>
      <c r="UT2" s="48" t="str">
        <f>IF(QQ2&lt;&gt;"",QQ2,"")</f>
        <v/>
      </c>
      <c r="UU2" s="50"/>
      <c r="UV2" s="48" t="str">
        <f t="shared" ref="UV2:VL2" si="21">IF(QS2&lt;&gt;"",QS2,"")</f>
        <v/>
      </c>
      <c r="UW2" s="48" t="str">
        <f t="shared" si="21"/>
        <v/>
      </c>
      <c r="UX2" s="48" t="str">
        <f t="shared" si="21"/>
        <v/>
      </c>
      <c r="UY2" s="48" t="str">
        <f t="shared" si="21"/>
        <v xml:space="preserve">  </v>
      </c>
      <c r="UZ2" s="48" t="str">
        <f t="shared" si="21"/>
        <v xml:space="preserve">  </v>
      </c>
      <c r="VA2" s="48" t="str">
        <f t="shared" si="21"/>
        <v/>
      </c>
      <c r="VB2" s="48" t="str">
        <f t="shared" si="21"/>
        <v/>
      </c>
      <c r="VC2" s="48" t="str">
        <f t="shared" si="21"/>
        <v/>
      </c>
      <c r="VD2" s="48" t="str">
        <f t="shared" si="21"/>
        <v/>
      </c>
      <c r="VE2" s="48" t="str">
        <f t="shared" si="21"/>
        <v/>
      </c>
      <c r="VF2" s="48" t="str">
        <f t="shared" si="21"/>
        <v xml:space="preserve">  </v>
      </c>
      <c r="VG2" s="48" t="str">
        <f t="shared" si="21"/>
        <v xml:space="preserve">  </v>
      </c>
      <c r="VH2" s="48" t="str">
        <f t="shared" si="21"/>
        <v/>
      </c>
      <c r="VI2" s="48" t="str">
        <f t="shared" si="21"/>
        <v/>
      </c>
      <c r="VJ2" s="48" t="str">
        <f t="shared" si="21"/>
        <v/>
      </c>
      <c r="VK2" s="48" t="str">
        <f t="shared" si="21"/>
        <v/>
      </c>
      <c r="VL2" s="48" t="str">
        <f t="shared" si="21"/>
        <v/>
      </c>
      <c r="VO2" s="48" t="str">
        <f>IF(RL2&lt;&gt;"",RL2,"")</f>
        <v/>
      </c>
      <c r="VP2" s="50"/>
      <c r="VQ2" s="48" t="str">
        <f t="shared" ref="VQ2:VW2" si="22">IF(RN2&lt;&gt;"",RN2,"")</f>
        <v/>
      </c>
      <c r="VR2" s="48" t="str">
        <f t="shared" si="22"/>
        <v/>
      </c>
      <c r="VS2" s="48" t="str">
        <f t="shared" si="22"/>
        <v/>
      </c>
      <c r="VT2" s="48" t="str">
        <f t="shared" si="22"/>
        <v xml:space="preserve">  </v>
      </c>
      <c r="VU2" s="48" t="str">
        <f t="shared" si="22"/>
        <v xml:space="preserve">  </v>
      </c>
      <c r="VV2" s="48" t="str">
        <f t="shared" si="22"/>
        <v/>
      </c>
      <c r="VW2" s="48" t="str">
        <f t="shared" si="22"/>
        <v/>
      </c>
      <c r="VZ2" s="48" t="str">
        <f>IF(RW2&lt;&gt;"",RW2,"")</f>
        <v/>
      </c>
      <c r="WA2" s="48" t="str">
        <f>IF(RX2&lt;&gt;"",RX2,"")</f>
        <v xml:space="preserve">  </v>
      </c>
      <c r="WB2" s="48" t="str">
        <f>IF(RY2&lt;&gt;"",RY2,"")</f>
        <v xml:space="preserve">  </v>
      </c>
      <c r="WC2" s="48" t="str">
        <f>IF(RZ2&lt;&gt;"",RZ2,"")</f>
        <v/>
      </c>
      <c r="YE2" s="50" t="s">
        <v>76</v>
      </c>
      <c r="YF2" s="48" t="str">
        <f t="shared" ref="YF2:YT2" si="23">IF(UC2&lt;&gt;"",UC2,"")</f>
        <v/>
      </c>
      <c r="YG2" s="48" t="str">
        <f t="shared" si="23"/>
        <v xml:space="preserve">  </v>
      </c>
      <c r="YH2" s="48" t="str">
        <f t="shared" si="23"/>
        <v xml:space="preserve">  </v>
      </c>
      <c r="YI2" s="48" t="str">
        <f t="shared" si="23"/>
        <v/>
      </c>
      <c r="YJ2" s="48" t="str">
        <f t="shared" si="23"/>
        <v/>
      </c>
      <c r="YK2" s="48" t="str">
        <f t="shared" si="23"/>
        <v/>
      </c>
      <c r="YL2" s="48" t="str">
        <f t="shared" si="23"/>
        <v/>
      </c>
      <c r="YM2" s="48" t="str">
        <f t="shared" si="23"/>
        <v/>
      </c>
      <c r="YN2" s="48" t="str">
        <f t="shared" si="23"/>
        <v xml:space="preserve">  </v>
      </c>
      <c r="YO2" s="48" t="str">
        <f t="shared" si="23"/>
        <v xml:space="preserve">  </v>
      </c>
      <c r="YP2" s="48" t="str">
        <f t="shared" si="23"/>
        <v/>
      </c>
      <c r="YQ2" s="48" t="str">
        <f t="shared" si="23"/>
        <v/>
      </c>
      <c r="YR2" s="48" t="str">
        <f t="shared" si="23"/>
        <v/>
      </c>
      <c r="YS2" s="48" t="str">
        <f t="shared" si="23"/>
        <v/>
      </c>
      <c r="YT2" s="48" t="str">
        <f t="shared" si="23"/>
        <v/>
      </c>
      <c r="YW2" s="48" t="str">
        <f>IF(UT2&lt;&gt;"",UT2,"")</f>
        <v/>
      </c>
      <c r="YX2" s="50"/>
      <c r="YY2" s="48" t="str">
        <f t="shared" ref="YY2:ZO2" si="24">IF(UV2&lt;&gt;"",UV2,"")</f>
        <v/>
      </c>
      <c r="YZ2" s="48" t="str">
        <f t="shared" si="24"/>
        <v/>
      </c>
      <c r="ZA2" s="48" t="str">
        <f t="shared" si="24"/>
        <v/>
      </c>
      <c r="ZB2" s="48" t="str">
        <f t="shared" si="24"/>
        <v xml:space="preserve">  </v>
      </c>
      <c r="ZC2" s="48" t="str">
        <f t="shared" si="24"/>
        <v xml:space="preserve">  </v>
      </c>
      <c r="ZD2" s="48" t="str">
        <f t="shared" si="24"/>
        <v/>
      </c>
      <c r="ZE2" s="48" t="str">
        <f t="shared" si="24"/>
        <v/>
      </c>
      <c r="ZF2" s="48" t="str">
        <f t="shared" si="24"/>
        <v/>
      </c>
      <c r="ZG2" s="48" t="str">
        <f t="shared" si="24"/>
        <v/>
      </c>
      <c r="ZH2" s="48" t="str">
        <f t="shared" si="24"/>
        <v/>
      </c>
      <c r="ZI2" s="48" t="str">
        <f t="shared" si="24"/>
        <v xml:space="preserve">  </v>
      </c>
      <c r="ZJ2" s="48" t="str">
        <f t="shared" si="24"/>
        <v xml:space="preserve">  </v>
      </c>
      <c r="ZK2" s="48" t="str">
        <f t="shared" si="24"/>
        <v/>
      </c>
      <c r="ZL2" s="48" t="str">
        <f t="shared" si="24"/>
        <v/>
      </c>
      <c r="ZM2" s="48" t="str">
        <f t="shared" si="24"/>
        <v/>
      </c>
      <c r="ZN2" s="48" t="str">
        <f t="shared" si="24"/>
        <v/>
      </c>
      <c r="ZO2" s="48" t="str">
        <f t="shared" si="24"/>
        <v/>
      </c>
      <c r="ZR2" s="48" t="str">
        <f>IF(VO2&lt;&gt;"",VO2,"")</f>
        <v/>
      </c>
      <c r="ZS2" s="50"/>
      <c r="ZT2" s="48" t="str">
        <f t="shared" ref="ZT2:ZZ2" si="25">IF(VQ2&lt;&gt;"",VQ2,"")</f>
        <v/>
      </c>
      <c r="ZU2" s="48" t="str">
        <f t="shared" si="25"/>
        <v/>
      </c>
      <c r="ZV2" s="48" t="str">
        <f t="shared" si="25"/>
        <v/>
      </c>
      <c r="ZW2" s="48" t="str">
        <f t="shared" si="25"/>
        <v xml:space="preserve">  </v>
      </c>
      <c r="ZX2" s="48" t="str">
        <f t="shared" si="25"/>
        <v xml:space="preserve">  </v>
      </c>
      <c r="ZY2" s="48" t="str">
        <f t="shared" si="25"/>
        <v/>
      </c>
      <c r="ZZ2" s="48" t="str">
        <f t="shared" si="25"/>
        <v/>
      </c>
      <c r="AAC2" s="48" t="str">
        <f>IF(VZ2&lt;&gt;"",VZ2,"")</f>
        <v/>
      </c>
      <c r="AAD2" s="48" t="str">
        <f>IF(WA2&lt;&gt;"",WA2,"")</f>
        <v xml:space="preserve">  </v>
      </c>
      <c r="AAE2" s="48" t="str">
        <f>IF(WB2&lt;&gt;"",WB2,"")</f>
        <v xml:space="preserve">  </v>
      </c>
      <c r="AAF2" s="48" t="str">
        <f>IF(WC2&lt;&gt;"",WC2,"")</f>
        <v/>
      </c>
      <c r="ACH2" s="42"/>
      <c r="ACJ2" s="48"/>
      <c r="ACK2" s="48"/>
      <c r="ACL2" s="48"/>
      <c r="ACM2" s="48"/>
      <c r="ACN2" s="48"/>
      <c r="ACO2" s="48"/>
      <c r="ACP2" s="48"/>
      <c r="ACQ2" s="48"/>
      <c r="ACR2" s="48"/>
      <c r="ACS2" s="48"/>
      <c r="ACT2" s="48"/>
      <c r="ACU2" s="48"/>
      <c r="ACV2" s="48"/>
      <c r="ACW2" s="48"/>
      <c r="ACX2" s="48"/>
      <c r="ACY2" s="48"/>
      <c r="ACZ2" s="48"/>
      <c r="ADA2" s="48"/>
      <c r="ADB2" s="48"/>
      <c r="ADC2" s="48"/>
      <c r="ADD2" s="48"/>
      <c r="ADE2" s="48"/>
      <c r="ADF2" s="48"/>
      <c r="ADG2" s="48"/>
      <c r="ADH2" s="48"/>
      <c r="ADI2" s="48"/>
      <c r="ADJ2" s="48"/>
      <c r="ADK2" s="48"/>
      <c r="ADL2" s="48"/>
      <c r="ADM2" s="48"/>
      <c r="ADN2" s="48"/>
      <c r="ADO2" s="48"/>
      <c r="ADP2" s="48"/>
      <c r="ADQ2" s="48"/>
      <c r="ADR2" s="48"/>
      <c r="ADS2" s="48"/>
      <c r="ADT2" s="48"/>
      <c r="ADU2" s="48"/>
      <c r="ADV2" s="48"/>
      <c r="ADW2" s="48"/>
      <c r="ADX2" s="48"/>
      <c r="ADY2" s="48"/>
      <c r="ADZ2" s="48"/>
      <c r="AEA2" s="48"/>
      <c r="AEB2" s="48"/>
      <c r="AEC2" s="48"/>
      <c r="AED2" s="48"/>
      <c r="AEE2" s="48"/>
      <c r="AEF2" s="48"/>
      <c r="AEG2" s="48"/>
      <c r="AEH2" s="48"/>
      <c r="AEI2" s="48"/>
      <c r="AEJ2" s="48"/>
      <c r="AEK2" s="48"/>
      <c r="AEL2" s="48"/>
      <c r="AEM2" s="48"/>
      <c r="AEN2" s="48"/>
      <c r="AEO2" s="48"/>
      <c r="AEP2" s="48"/>
      <c r="AEQ2" s="48"/>
      <c r="AER2" s="48"/>
      <c r="AES2" s="48"/>
      <c r="AET2" s="48"/>
      <c r="AEU2" s="48"/>
      <c r="AEV2" s="48"/>
      <c r="AEW2" s="48"/>
      <c r="AEX2" s="48"/>
      <c r="AEY2" s="48"/>
      <c r="AEZ2" s="48"/>
      <c r="AFA2" s="48"/>
      <c r="AFB2" s="48"/>
      <c r="AFC2" s="48"/>
      <c r="AFD2" s="48"/>
      <c r="AFE2" s="48"/>
      <c r="AFF2" s="48"/>
      <c r="AFG2" s="48"/>
      <c r="AFH2" s="48"/>
      <c r="AFI2" s="48"/>
      <c r="AFJ2" s="48"/>
      <c r="AFK2" s="48"/>
      <c r="AFL2" s="48"/>
      <c r="AFM2" s="48"/>
      <c r="AFN2" s="48"/>
      <c r="AFO2" s="48"/>
      <c r="AFP2" s="48"/>
      <c r="AFQ2" s="48"/>
      <c r="AFR2" s="48"/>
      <c r="AFS2" s="48"/>
      <c r="AFT2" s="48"/>
      <c r="AFU2" s="48"/>
      <c r="AFV2" s="48"/>
      <c r="AFW2" s="48"/>
      <c r="AFX2" s="48"/>
      <c r="AFY2" s="48"/>
      <c r="AFZ2" s="48"/>
      <c r="AGA2" s="48"/>
      <c r="AGB2" s="48"/>
      <c r="AGC2" s="48"/>
      <c r="AGD2" s="48"/>
      <c r="AGE2" s="48"/>
      <c r="AGF2" s="48"/>
      <c r="AGG2" s="48"/>
      <c r="AGH2" s="48"/>
      <c r="AGI2" s="48"/>
      <c r="AGJ2" s="48"/>
      <c r="AGK2" s="48"/>
      <c r="AGL2" s="48"/>
      <c r="AGM2" s="48"/>
    </row>
    <row r="3" spans="1:871" s="52" customFormat="1" ht="12">
      <c r="A3" s="53"/>
      <c r="B3" s="53"/>
      <c r="G3" s="56"/>
      <c r="H3" s="54"/>
      <c r="I3" s="57"/>
      <c r="J3" s="57"/>
      <c r="K3" s="57"/>
      <c r="L3" s="57"/>
      <c r="M3" s="58">
        <f t="shared" ref="M3:AR3" si="26">SUBTOTAL(9,M7:M34)</f>
        <v>47</v>
      </c>
      <c r="N3" s="58">
        <f t="shared" si="26"/>
        <v>47</v>
      </c>
      <c r="O3" s="58">
        <f t="shared" si="26"/>
        <v>47</v>
      </c>
      <c r="P3" s="58">
        <f t="shared" si="26"/>
        <v>47</v>
      </c>
      <c r="Q3" s="58">
        <f t="shared" si="26"/>
        <v>47</v>
      </c>
      <c r="R3" s="58">
        <f t="shared" si="26"/>
        <v>47</v>
      </c>
      <c r="S3" s="58">
        <f t="shared" si="26"/>
        <v>47</v>
      </c>
      <c r="T3" s="58">
        <f t="shared" si="26"/>
        <v>48</v>
      </c>
      <c r="U3" s="58">
        <f t="shared" si="26"/>
        <v>48</v>
      </c>
      <c r="V3" s="58">
        <f t="shared" si="26"/>
        <v>48</v>
      </c>
      <c r="W3" s="58">
        <f t="shared" si="26"/>
        <v>48</v>
      </c>
      <c r="X3" s="58">
        <f t="shared" si="26"/>
        <v>48</v>
      </c>
      <c r="Y3" s="58">
        <f t="shared" si="26"/>
        <v>48</v>
      </c>
      <c r="Z3" s="58">
        <f t="shared" si="26"/>
        <v>45</v>
      </c>
      <c r="AA3" s="58">
        <f t="shared" si="26"/>
        <v>46</v>
      </c>
      <c r="AB3" s="58">
        <f t="shared" si="26"/>
        <v>46</v>
      </c>
      <c r="AC3" s="58">
        <f t="shared" si="26"/>
        <v>46</v>
      </c>
      <c r="AD3" s="58">
        <f t="shared" si="26"/>
        <v>46</v>
      </c>
      <c r="AE3" s="58">
        <f t="shared" si="26"/>
        <v>46</v>
      </c>
      <c r="AF3" s="58">
        <f t="shared" si="26"/>
        <v>46</v>
      </c>
      <c r="AG3" s="58">
        <f t="shared" si="26"/>
        <v>46</v>
      </c>
      <c r="AH3" s="58">
        <f t="shared" si="26"/>
        <v>46</v>
      </c>
      <c r="AI3" s="58">
        <f t="shared" si="26"/>
        <v>46</v>
      </c>
      <c r="AJ3" s="58">
        <f t="shared" si="26"/>
        <v>46</v>
      </c>
      <c r="AK3" s="58">
        <f t="shared" si="26"/>
        <v>46</v>
      </c>
      <c r="AL3" s="58">
        <f t="shared" si="26"/>
        <v>46</v>
      </c>
      <c r="AM3" s="58">
        <f t="shared" si="26"/>
        <v>46</v>
      </c>
      <c r="AN3" s="58">
        <f t="shared" si="26"/>
        <v>46</v>
      </c>
      <c r="AO3" s="58">
        <f t="shared" si="26"/>
        <v>46</v>
      </c>
      <c r="AP3" s="58">
        <f t="shared" si="26"/>
        <v>46</v>
      </c>
      <c r="AQ3" s="58">
        <f t="shared" si="26"/>
        <v>46</v>
      </c>
      <c r="AR3" s="58">
        <f t="shared" si="26"/>
        <v>46</v>
      </c>
      <c r="AS3" s="58">
        <f t="shared" ref="AS3:BX3" si="27">SUBTOTAL(9,AS7:AS34)</f>
        <v>46</v>
      </c>
      <c r="AT3" s="58">
        <f t="shared" si="27"/>
        <v>46</v>
      </c>
      <c r="AU3" s="58">
        <f t="shared" si="27"/>
        <v>46</v>
      </c>
      <c r="AV3" s="58">
        <f t="shared" si="27"/>
        <v>46</v>
      </c>
      <c r="AW3" s="58">
        <f t="shared" si="27"/>
        <v>46</v>
      </c>
      <c r="AX3" s="58">
        <f t="shared" si="27"/>
        <v>46</v>
      </c>
      <c r="AY3" s="58">
        <f t="shared" si="27"/>
        <v>46</v>
      </c>
      <c r="AZ3" s="58">
        <f t="shared" si="27"/>
        <v>46</v>
      </c>
      <c r="BA3" s="58">
        <f t="shared" si="27"/>
        <v>46</v>
      </c>
      <c r="BB3" s="58">
        <f t="shared" si="27"/>
        <v>46</v>
      </c>
      <c r="BC3" s="58">
        <f t="shared" si="27"/>
        <v>46</v>
      </c>
      <c r="BD3" s="58">
        <f t="shared" si="27"/>
        <v>46</v>
      </c>
      <c r="BE3" s="58">
        <f t="shared" si="27"/>
        <v>46</v>
      </c>
      <c r="BF3" s="58">
        <f t="shared" si="27"/>
        <v>0</v>
      </c>
      <c r="BG3" s="58">
        <f t="shared" si="27"/>
        <v>0</v>
      </c>
      <c r="BH3" s="58">
        <f t="shared" si="27"/>
        <v>0</v>
      </c>
      <c r="BI3" s="58">
        <f t="shared" si="27"/>
        <v>0</v>
      </c>
      <c r="BJ3" s="58">
        <f t="shared" si="27"/>
        <v>0</v>
      </c>
      <c r="BK3" s="58">
        <f t="shared" si="27"/>
        <v>0</v>
      </c>
      <c r="BL3" s="58">
        <f t="shared" si="27"/>
        <v>0</v>
      </c>
      <c r="BM3" s="58">
        <f t="shared" si="27"/>
        <v>0</v>
      </c>
      <c r="BN3" s="58">
        <f t="shared" si="27"/>
        <v>0</v>
      </c>
      <c r="BO3" s="58">
        <f t="shared" si="27"/>
        <v>0</v>
      </c>
      <c r="BP3" s="58">
        <f t="shared" si="27"/>
        <v>0</v>
      </c>
      <c r="BQ3" s="58">
        <f t="shared" si="27"/>
        <v>0</v>
      </c>
      <c r="BR3" s="58">
        <f t="shared" si="27"/>
        <v>0</v>
      </c>
      <c r="BS3" s="58">
        <f t="shared" si="27"/>
        <v>0</v>
      </c>
      <c r="BT3" s="58">
        <f t="shared" si="27"/>
        <v>0</v>
      </c>
      <c r="BU3" s="58">
        <f t="shared" si="27"/>
        <v>0</v>
      </c>
      <c r="BV3" s="58">
        <f t="shared" si="27"/>
        <v>0</v>
      </c>
      <c r="BW3" s="58">
        <f t="shared" si="27"/>
        <v>0</v>
      </c>
      <c r="BX3" s="58">
        <f t="shared" si="27"/>
        <v>0</v>
      </c>
      <c r="BY3" s="58">
        <f t="shared" ref="BY3:DD3" si="28">SUBTOTAL(9,BY7:BY34)</f>
        <v>0</v>
      </c>
      <c r="BZ3" s="58">
        <f t="shared" si="28"/>
        <v>0</v>
      </c>
      <c r="CA3" s="58">
        <f t="shared" si="28"/>
        <v>0</v>
      </c>
      <c r="CB3" s="58">
        <f t="shared" si="28"/>
        <v>0</v>
      </c>
      <c r="CC3" s="58">
        <f t="shared" si="28"/>
        <v>0</v>
      </c>
      <c r="CD3" s="58">
        <f t="shared" si="28"/>
        <v>0</v>
      </c>
      <c r="CE3" s="58">
        <f t="shared" si="28"/>
        <v>0</v>
      </c>
      <c r="CF3" s="58">
        <f t="shared" si="28"/>
        <v>0</v>
      </c>
      <c r="CG3" s="58">
        <f t="shared" si="28"/>
        <v>0</v>
      </c>
      <c r="CH3" s="58">
        <f t="shared" si="28"/>
        <v>0</v>
      </c>
      <c r="CI3" s="58">
        <f t="shared" si="28"/>
        <v>0</v>
      </c>
      <c r="CJ3" s="58">
        <f t="shared" si="28"/>
        <v>0</v>
      </c>
      <c r="CK3" s="58">
        <f t="shared" si="28"/>
        <v>0</v>
      </c>
      <c r="CL3" s="58">
        <f t="shared" si="28"/>
        <v>0</v>
      </c>
      <c r="CM3" s="58">
        <f t="shared" si="28"/>
        <v>0</v>
      </c>
      <c r="CN3" s="58">
        <f t="shared" si="28"/>
        <v>0</v>
      </c>
      <c r="CO3" s="58">
        <f t="shared" si="28"/>
        <v>0</v>
      </c>
      <c r="CP3" s="58">
        <f t="shared" si="28"/>
        <v>0</v>
      </c>
      <c r="CQ3" s="58">
        <f t="shared" si="28"/>
        <v>0</v>
      </c>
      <c r="CR3" s="58">
        <f t="shared" si="28"/>
        <v>0</v>
      </c>
      <c r="CS3" s="58">
        <f t="shared" si="28"/>
        <v>0</v>
      </c>
      <c r="CT3" s="58">
        <f t="shared" si="28"/>
        <v>0</v>
      </c>
      <c r="CU3" s="58">
        <f t="shared" si="28"/>
        <v>0</v>
      </c>
      <c r="CV3" s="58">
        <f t="shared" si="28"/>
        <v>0</v>
      </c>
      <c r="CW3" s="58">
        <f t="shared" si="28"/>
        <v>0</v>
      </c>
      <c r="CX3" s="58">
        <f t="shared" si="28"/>
        <v>0</v>
      </c>
      <c r="CY3" s="58">
        <f t="shared" si="28"/>
        <v>0</v>
      </c>
      <c r="CZ3" s="58">
        <f t="shared" si="28"/>
        <v>0</v>
      </c>
      <c r="DA3" s="58">
        <f t="shared" si="28"/>
        <v>0</v>
      </c>
      <c r="DB3" s="58">
        <f t="shared" si="28"/>
        <v>0</v>
      </c>
      <c r="DC3" s="58">
        <f t="shared" si="28"/>
        <v>0</v>
      </c>
      <c r="DD3" s="58">
        <f t="shared" si="28"/>
        <v>0</v>
      </c>
      <c r="DE3" s="58">
        <f t="shared" ref="DE3:DL3" si="29">SUBTOTAL(9,DE7:DE34)</f>
        <v>0</v>
      </c>
      <c r="DF3" s="58">
        <f t="shared" si="29"/>
        <v>0</v>
      </c>
      <c r="DG3" s="58">
        <f t="shared" si="29"/>
        <v>0</v>
      </c>
      <c r="DH3" s="58">
        <f t="shared" si="29"/>
        <v>0</v>
      </c>
      <c r="DI3" s="58">
        <f t="shared" si="29"/>
        <v>0</v>
      </c>
      <c r="DJ3" s="58">
        <f t="shared" si="29"/>
        <v>0</v>
      </c>
      <c r="DK3" s="58">
        <f t="shared" si="29"/>
        <v>0</v>
      </c>
      <c r="DL3" s="58">
        <f t="shared" si="29"/>
        <v>0</v>
      </c>
      <c r="DM3" s="58"/>
      <c r="DN3" s="58"/>
      <c r="DO3" s="58"/>
      <c r="DP3" s="58">
        <f t="shared" ref="DP3:EU3" si="30">SUBTOTAL(9,DP7:DP34)</f>
        <v>0</v>
      </c>
      <c r="DQ3" s="58">
        <f t="shared" si="30"/>
        <v>0</v>
      </c>
      <c r="DR3" s="58">
        <f t="shared" si="30"/>
        <v>0</v>
      </c>
      <c r="DS3" s="58">
        <f t="shared" si="30"/>
        <v>0</v>
      </c>
      <c r="DT3" s="58">
        <f t="shared" si="30"/>
        <v>0</v>
      </c>
      <c r="DU3" s="58">
        <f t="shared" si="30"/>
        <v>0</v>
      </c>
      <c r="DV3" s="58">
        <f t="shared" si="30"/>
        <v>0</v>
      </c>
      <c r="DW3" s="58">
        <f t="shared" si="30"/>
        <v>0</v>
      </c>
      <c r="DX3" s="58">
        <f t="shared" si="30"/>
        <v>0</v>
      </c>
      <c r="DY3" s="58">
        <f t="shared" si="30"/>
        <v>0</v>
      </c>
      <c r="DZ3" s="58">
        <f t="shared" si="30"/>
        <v>0</v>
      </c>
      <c r="EA3" s="58">
        <f t="shared" si="30"/>
        <v>0</v>
      </c>
      <c r="EB3" s="58">
        <f t="shared" si="30"/>
        <v>0</v>
      </c>
      <c r="EC3" s="58">
        <f t="shared" si="30"/>
        <v>0</v>
      </c>
      <c r="ED3" s="58">
        <f t="shared" si="30"/>
        <v>0</v>
      </c>
      <c r="EE3" s="58">
        <f t="shared" si="30"/>
        <v>0</v>
      </c>
      <c r="EF3" s="58">
        <f t="shared" si="30"/>
        <v>0</v>
      </c>
      <c r="EG3" s="58">
        <f t="shared" si="30"/>
        <v>0</v>
      </c>
      <c r="EH3" s="58">
        <f t="shared" si="30"/>
        <v>0</v>
      </c>
      <c r="EI3" s="58">
        <f t="shared" si="30"/>
        <v>0</v>
      </c>
      <c r="EJ3" s="58">
        <f t="shared" si="30"/>
        <v>0</v>
      </c>
      <c r="EK3" s="58">
        <f t="shared" si="30"/>
        <v>0</v>
      </c>
      <c r="EL3" s="58">
        <f t="shared" si="30"/>
        <v>0</v>
      </c>
      <c r="EM3" s="58">
        <f t="shared" si="30"/>
        <v>0</v>
      </c>
      <c r="EN3" s="58">
        <f t="shared" si="30"/>
        <v>0</v>
      </c>
      <c r="EO3" s="58">
        <f t="shared" si="30"/>
        <v>0</v>
      </c>
      <c r="EP3" s="58">
        <f t="shared" si="30"/>
        <v>0</v>
      </c>
      <c r="EQ3" s="58">
        <f t="shared" si="30"/>
        <v>0</v>
      </c>
      <c r="ER3" s="58">
        <f t="shared" si="30"/>
        <v>0</v>
      </c>
      <c r="ES3" s="58">
        <f t="shared" si="30"/>
        <v>0</v>
      </c>
      <c r="ET3" s="58">
        <f t="shared" si="30"/>
        <v>0</v>
      </c>
      <c r="EU3" s="58">
        <f t="shared" si="30"/>
        <v>0</v>
      </c>
      <c r="EV3" s="58">
        <f t="shared" ref="EV3:GA3" si="31">SUBTOTAL(9,EV7:EV34)</f>
        <v>0</v>
      </c>
      <c r="EW3" s="58">
        <f t="shared" si="31"/>
        <v>0</v>
      </c>
      <c r="EX3" s="58">
        <f t="shared" si="31"/>
        <v>0</v>
      </c>
      <c r="EY3" s="58">
        <f t="shared" si="31"/>
        <v>0</v>
      </c>
      <c r="EZ3" s="58">
        <f t="shared" si="31"/>
        <v>0</v>
      </c>
      <c r="FA3" s="58">
        <f t="shared" si="31"/>
        <v>0</v>
      </c>
      <c r="FB3" s="58">
        <f t="shared" si="31"/>
        <v>0</v>
      </c>
      <c r="FC3" s="58">
        <f t="shared" si="31"/>
        <v>0</v>
      </c>
      <c r="FD3" s="58">
        <f t="shared" si="31"/>
        <v>0</v>
      </c>
      <c r="FE3" s="58">
        <f t="shared" si="31"/>
        <v>0</v>
      </c>
      <c r="FF3" s="58">
        <f t="shared" si="31"/>
        <v>0</v>
      </c>
      <c r="FG3" s="58">
        <f t="shared" si="31"/>
        <v>0</v>
      </c>
      <c r="FH3" s="58">
        <f t="shared" si="31"/>
        <v>0</v>
      </c>
      <c r="FI3" s="58">
        <f t="shared" si="31"/>
        <v>0</v>
      </c>
      <c r="FJ3" s="58">
        <f t="shared" si="31"/>
        <v>0</v>
      </c>
      <c r="FK3" s="58">
        <f t="shared" si="31"/>
        <v>0</v>
      </c>
      <c r="FL3" s="58">
        <f t="shared" si="31"/>
        <v>0</v>
      </c>
      <c r="FM3" s="58">
        <f t="shared" si="31"/>
        <v>0</v>
      </c>
      <c r="FN3" s="58">
        <f t="shared" si="31"/>
        <v>0</v>
      </c>
      <c r="FO3" s="58">
        <f t="shared" si="31"/>
        <v>0</v>
      </c>
      <c r="FP3" s="58">
        <f t="shared" si="31"/>
        <v>0</v>
      </c>
      <c r="FQ3" s="58">
        <f t="shared" si="31"/>
        <v>0</v>
      </c>
      <c r="FR3" s="58">
        <f t="shared" si="31"/>
        <v>0</v>
      </c>
      <c r="FS3" s="58">
        <f t="shared" si="31"/>
        <v>0</v>
      </c>
      <c r="FT3" s="58">
        <f t="shared" si="31"/>
        <v>0</v>
      </c>
      <c r="FU3" s="58">
        <f t="shared" si="31"/>
        <v>0</v>
      </c>
      <c r="FV3" s="58">
        <f t="shared" si="31"/>
        <v>0</v>
      </c>
      <c r="FW3" s="58">
        <f t="shared" si="31"/>
        <v>0</v>
      </c>
      <c r="FX3" s="58">
        <f t="shared" si="31"/>
        <v>0</v>
      </c>
      <c r="FY3" s="58">
        <f t="shared" si="31"/>
        <v>0</v>
      </c>
      <c r="FZ3" s="58">
        <f t="shared" si="31"/>
        <v>0</v>
      </c>
      <c r="GA3" s="58">
        <f t="shared" si="31"/>
        <v>0</v>
      </c>
      <c r="GB3" s="58">
        <f t="shared" ref="GB3:HG3" si="32">SUBTOTAL(9,GB7:GB34)</f>
        <v>0</v>
      </c>
      <c r="GC3" s="58">
        <f t="shared" si="32"/>
        <v>0</v>
      </c>
      <c r="GD3" s="58">
        <f t="shared" si="32"/>
        <v>0</v>
      </c>
      <c r="GE3" s="58">
        <f t="shared" si="32"/>
        <v>0</v>
      </c>
      <c r="GF3" s="58">
        <f t="shared" si="32"/>
        <v>0</v>
      </c>
      <c r="GG3" s="58">
        <f t="shared" si="32"/>
        <v>0</v>
      </c>
      <c r="GH3" s="58">
        <f t="shared" si="32"/>
        <v>0</v>
      </c>
      <c r="GI3" s="58">
        <f t="shared" si="32"/>
        <v>0</v>
      </c>
      <c r="GJ3" s="58">
        <f t="shared" si="32"/>
        <v>0</v>
      </c>
      <c r="GK3" s="58">
        <f t="shared" si="32"/>
        <v>0</v>
      </c>
      <c r="GL3" s="58">
        <f t="shared" si="32"/>
        <v>0</v>
      </c>
      <c r="GM3" s="58">
        <f t="shared" si="32"/>
        <v>0</v>
      </c>
      <c r="GN3" s="58">
        <f t="shared" si="32"/>
        <v>0</v>
      </c>
      <c r="GO3" s="58">
        <f t="shared" si="32"/>
        <v>0</v>
      </c>
      <c r="GP3" s="58">
        <f t="shared" si="32"/>
        <v>0</v>
      </c>
      <c r="GQ3" s="58">
        <f t="shared" si="32"/>
        <v>0</v>
      </c>
      <c r="GR3" s="58">
        <f t="shared" si="32"/>
        <v>0</v>
      </c>
      <c r="GS3" s="58">
        <f t="shared" si="32"/>
        <v>0</v>
      </c>
      <c r="GT3" s="58">
        <f t="shared" si="32"/>
        <v>0</v>
      </c>
      <c r="GU3" s="58">
        <f t="shared" si="32"/>
        <v>0</v>
      </c>
      <c r="GV3" s="58">
        <f t="shared" si="32"/>
        <v>0</v>
      </c>
      <c r="GW3" s="58">
        <f t="shared" si="32"/>
        <v>0</v>
      </c>
      <c r="GX3" s="58">
        <f t="shared" si="32"/>
        <v>0</v>
      </c>
      <c r="GY3" s="58">
        <f t="shared" si="32"/>
        <v>0</v>
      </c>
      <c r="GZ3" s="58">
        <f t="shared" si="32"/>
        <v>0</v>
      </c>
      <c r="HA3" s="58">
        <f t="shared" si="32"/>
        <v>0</v>
      </c>
      <c r="HB3" s="58">
        <f t="shared" si="32"/>
        <v>0</v>
      </c>
      <c r="HC3" s="58">
        <f t="shared" si="32"/>
        <v>0</v>
      </c>
      <c r="HD3" s="58">
        <f t="shared" si="32"/>
        <v>0</v>
      </c>
      <c r="HE3" s="58">
        <f t="shared" si="32"/>
        <v>0</v>
      </c>
      <c r="HF3" s="58">
        <f t="shared" si="32"/>
        <v>0</v>
      </c>
      <c r="HG3" s="58">
        <f t="shared" si="32"/>
        <v>0</v>
      </c>
      <c r="HH3" s="58">
        <f t="shared" ref="HH3:HO3" si="33">SUBTOTAL(9,HH7:HH34)</f>
        <v>0</v>
      </c>
      <c r="HI3" s="58">
        <f t="shared" si="33"/>
        <v>0</v>
      </c>
      <c r="HJ3" s="58">
        <f t="shared" si="33"/>
        <v>0</v>
      </c>
      <c r="HK3" s="58">
        <f t="shared" si="33"/>
        <v>0</v>
      </c>
      <c r="HL3" s="58">
        <f t="shared" si="33"/>
        <v>0</v>
      </c>
      <c r="HM3" s="58">
        <f t="shared" si="33"/>
        <v>0</v>
      </c>
      <c r="HN3" s="58">
        <f t="shared" si="33"/>
        <v>0</v>
      </c>
      <c r="HO3" s="58">
        <f t="shared" si="33"/>
        <v>0</v>
      </c>
      <c r="HP3" s="58"/>
      <c r="HQ3" s="58"/>
      <c r="HR3" s="58"/>
      <c r="HS3" s="58">
        <f t="shared" ref="HS3:IX3" si="34">SUBTOTAL(9,HS7:HS34)</f>
        <v>0</v>
      </c>
      <c r="HT3" s="58">
        <f t="shared" si="34"/>
        <v>0</v>
      </c>
      <c r="HU3" s="58">
        <f t="shared" si="34"/>
        <v>0</v>
      </c>
      <c r="HV3" s="58">
        <f t="shared" si="34"/>
        <v>0</v>
      </c>
      <c r="HW3" s="58">
        <f t="shared" si="34"/>
        <v>0</v>
      </c>
      <c r="HX3" s="58">
        <f t="shared" si="34"/>
        <v>0</v>
      </c>
      <c r="HY3" s="58">
        <f t="shared" si="34"/>
        <v>0</v>
      </c>
      <c r="HZ3" s="58">
        <f t="shared" si="34"/>
        <v>0</v>
      </c>
      <c r="IA3" s="58">
        <f t="shared" si="34"/>
        <v>0</v>
      </c>
      <c r="IB3" s="58">
        <f t="shared" si="34"/>
        <v>0</v>
      </c>
      <c r="IC3" s="58">
        <f t="shared" si="34"/>
        <v>0</v>
      </c>
      <c r="ID3" s="58">
        <f t="shared" si="34"/>
        <v>0</v>
      </c>
      <c r="IE3" s="58">
        <f t="shared" si="34"/>
        <v>0</v>
      </c>
      <c r="IF3" s="58">
        <f t="shared" si="34"/>
        <v>0</v>
      </c>
      <c r="IG3" s="58">
        <f t="shared" si="34"/>
        <v>0</v>
      </c>
      <c r="IH3" s="58">
        <f t="shared" si="34"/>
        <v>0</v>
      </c>
      <c r="II3" s="58">
        <f t="shared" si="34"/>
        <v>0</v>
      </c>
      <c r="IJ3" s="58">
        <f t="shared" si="34"/>
        <v>0</v>
      </c>
      <c r="IK3" s="58">
        <f t="shared" si="34"/>
        <v>0</v>
      </c>
      <c r="IL3" s="58">
        <f t="shared" si="34"/>
        <v>0</v>
      </c>
      <c r="IM3" s="58">
        <f t="shared" si="34"/>
        <v>0</v>
      </c>
      <c r="IN3" s="58">
        <f t="shared" si="34"/>
        <v>0</v>
      </c>
      <c r="IO3" s="58">
        <f t="shared" si="34"/>
        <v>0</v>
      </c>
      <c r="IP3" s="58">
        <f t="shared" si="34"/>
        <v>0</v>
      </c>
      <c r="IQ3" s="58">
        <f t="shared" si="34"/>
        <v>0</v>
      </c>
      <c r="IR3" s="58">
        <f t="shared" si="34"/>
        <v>0</v>
      </c>
      <c r="IS3" s="58">
        <f t="shared" si="34"/>
        <v>0</v>
      </c>
      <c r="IT3" s="58">
        <f t="shared" si="34"/>
        <v>0</v>
      </c>
      <c r="IU3" s="58">
        <f t="shared" si="34"/>
        <v>0</v>
      </c>
      <c r="IV3" s="58">
        <f t="shared" si="34"/>
        <v>0</v>
      </c>
      <c r="IW3" s="58">
        <f t="shared" si="34"/>
        <v>0</v>
      </c>
      <c r="IX3" s="58">
        <f t="shared" si="34"/>
        <v>0</v>
      </c>
      <c r="IY3" s="58">
        <f t="shared" ref="IY3:KD3" si="35">SUBTOTAL(9,IY7:IY34)</f>
        <v>0</v>
      </c>
      <c r="IZ3" s="58">
        <f t="shared" si="35"/>
        <v>0</v>
      </c>
      <c r="JA3" s="58">
        <f t="shared" si="35"/>
        <v>0</v>
      </c>
      <c r="JB3" s="58">
        <f t="shared" si="35"/>
        <v>0</v>
      </c>
      <c r="JC3" s="58">
        <f t="shared" si="35"/>
        <v>0</v>
      </c>
      <c r="JD3" s="58">
        <f t="shared" si="35"/>
        <v>0</v>
      </c>
      <c r="JE3" s="58">
        <f t="shared" si="35"/>
        <v>0</v>
      </c>
      <c r="JF3" s="58">
        <f t="shared" si="35"/>
        <v>0</v>
      </c>
      <c r="JG3" s="58">
        <f t="shared" si="35"/>
        <v>0</v>
      </c>
      <c r="JH3" s="58">
        <f t="shared" si="35"/>
        <v>0</v>
      </c>
      <c r="JI3" s="58">
        <f t="shared" si="35"/>
        <v>0</v>
      </c>
      <c r="JJ3" s="58">
        <f t="shared" si="35"/>
        <v>0</v>
      </c>
      <c r="JK3" s="58">
        <f t="shared" si="35"/>
        <v>0</v>
      </c>
      <c r="JL3" s="58">
        <f t="shared" si="35"/>
        <v>0</v>
      </c>
      <c r="JM3" s="58">
        <f t="shared" si="35"/>
        <v>0</v>
      </c>
      <c r="JN3" s="58">
        <f t="shared" si="35"/>
        <v>0</v>
      </c>
      <c r="JO3" s="58">
        <f t="shared" si="35"/>
        <v>0</v>
      </c>
      <c r="JP3" s="58">
        <f t="shared" si="35"/>
        <v>0</v>
      </c>
      <c r="JQ3" s="58">
        <f t="shared" si="35"/>
        <v>0</v>
      </c>
      <c r="JR3" s="58">
        <f t="shared" si="35"/>
        <v>0</v>
      </c>
      <c r="JS3" s="58">
        <f t="shared" si="35"/>
        <v>0</v>
      </c>
      <c r="JT3" s="58">
        <f t="shared" si="35"/>
        <v>0</v>
      </c>
      <c r="JU3" s="58">
        <f t="shared" si="35"/>
        <v>0</v>
      </c>
      <c r="JV3" s="58">
        <f t="shared" si="35"/>
        <v>0</v>
      </c>
      <c r="JW3" s="58">
        <f t="shared" si="35"/>
        <v>0</v>
      </c>
      <c r="JX3" s="58">
        <f t="shared" si="35"/>
        <v>0</v>
      </c>
      <c r="JY3" s="58">
        <f t="shared" si="35"/>
        <v>0</v>
      </c>
      <c r="JZ3" s="58">
        <f t="shared" si="35"/>
        <v>0</v>
      </c>
      <c r="KA3" s="58">
        <f t="shared" si="35"/>
        <v>0</v>
      </c>
      <c r="KB3" s="58">
        <f t="shared" si="35"/>
        <v>0</v>
      </c>
      <c r="KC3" s="58">
        <f t="shared" si="35"/>
        <v>0</v>
      </c>
      <c r="KD3" s="58">
        <f t="shared" si="35"/>
        <v>0</v>
      </c>
      <c r="KE3" s="58">
        <f t="shared" ref="KE3:LJ3" si="36">SUBTOTAL(9,KE7:KE34)</f>
        <v>0</v>
      </c>
      <c r="KF3" s="58">
        <f t="shared" si="36"/>
        <v>0</v>
      </c>
      <c r="KG3" s="58">
        <f t="shared" si="36"/>
        <v>0</v>
      </c>
      <c r="KH3" s="58">
        <f t="shared" si="36"/>
        <v>0</v>
      </c>
      <c r="KI3" s="58">
        <f t="shared" si="36"/>
        <v>0</v>
      </c>
      <c r="KJ3" s="58">
        <f t="shared" si="36"/>
        <v>0</v>
      </c>
      <c r="KK3" s="58">
        <f t="shared" si="36"/>
        <v>0</v>
      </c>
      <c r="KL3" s="58">
        <f t="shared" si="36"/>
        <v>0</v>
      </c>
      <c r="KM3" s="58">
        <f t="shared" si="36"/>
        <v>0</v>
      </c>
      <c r="KN3" s="58">
        <f t="shared" si="36"/>
        <v>0</v>
      </c>
      <c r="KO3" s="58">
        <f t="shared" si="36"/>
        <v>0</v>
      </c>
      <c r="KP3" s="58">
        <f t="shared" si="36"/>
        <v>0</v>
      </c>
      <c r="KQ3" s="58">
        <f t="shared" si="36"/>
        <v>0</v>
      </c>
      <c r="KR3" s="58">
        <f t="shared" si="36"/>
        <v>0</v>
      </c>
      <c r="KS3" s="58">
        <f t="shared" si="36"/>
        <v>0</v>
      </c>
      <c r="KT3" s="58">
        <f t="shared" si="36"/>
        <v>0</v>
      </c>
      <c r="KU3" s="58">
        <f t="shared" si="36"/>
        <v>0</v>
      </c>
      <c r="KV3" s="58">
        <f t="shared" si="36"/>
        <v>0</v>
      </c>
      <c r="KW3" s="58">
        <f t="shared" si="36"/>
        <v>0</v>
      </c>
      <c r="KX3" s="58">
        <f t="shared" si="36"/>
        <v>0</v>
      </c>
      <c r="KY3" s="58">
        <f t="shared" si="36"/>
        <v>0</v>
      </c>
      <c r="KZ3" s="58">
        <f t="shared" si="36"/>
        <v>0</v>
      </c>
      <c r="LA3" s="58">
        <f t="shared" si="36"/>
        <v>0</v>
      </c>
      <c r="LB3" s="58">
        <f t="shared" si="36"/>
        <v>0</v>
      </c>
      <c r="LC3" s="58">
        <f t="shared" si="36"/>
        <v>0</v>
      </c>
      <c r="LD3" s="58">
        <f t="shared" si="36"/>
        <v>0</v>
      </c>
      <c r="LE3" s="58">
        <f t="shared" si="36"/>
        <v>0</v>
      </c>
      <c r="LF3" s="58">
        <f t="shared" si="36"/>
        <v>0</v>
      </c>
      <c r="LG3" s="58">
        <f t="shared" si="36"/>
        <v>0</v>
      </c>
      <c r="LH3" s="58">
        <f t="shared" si="36"/>
        <v>0</v>
      </c>
      <c r="LI3" s="58">
        <f t="shared" si="36"/>
        <v>0</v>
      </c>
      <c r="LJ3" s="58">
        <f t="shared" si="36"/>
        <v>0</v>
      </c>
      <c r="LK3" s="58">
        <f t="shared" ref="LK3:LR3" si="37">SUBTOTAL(9,LK7:LK34)</f>
        <v>0</v>
      </c>
      <c r="LL3" s="58">
        <f t="shared" si="37"/>
        <v>0</v>
      </c>
      <c r="LM3" s="58">
        <f t="shared" si="37"/>
        <v>0</v>
      </c>
      <c r="LN3" s="58">
        <f t="shared" si="37"/>
        <v>0</v>
      </c>
      <c r="LO3" s="58">
        <f t="shared" si="37"/>
        <v>0</v>
      </c>
      <c r="LP3" s="58">
        <f t="shared" si="37"/>
        <v>0</v>
      </c>
      <c r="LQ3" s="58">
        <f t="shared" si="37"/>
        <v>0</v>
      </c>
      <c r="LR3" s="58">
        <f t="shared" si="37"/>
        <v>0</v>
      </c>
      <c r="LS3" s="58"/>
      <c r="LT3" s="58"/>
      <c r="LU3" s="58"/>
      <c r="LV3" s="58">
        <f t="shared" ref="LV3:NA3" si="38">SUBTOTAL(9,LV7:LV34)</f>
        <v>2</v>
      </c>
      <c r="LW3" s="58">
        <f t="shared" si="38"/>
        <v>2</v>
      </c>
      <c r="LX3" s="58">
        <f t="shared" si="38"/>
        <v>2</v>
      </c>
      <c r="LY3" s="58">
        <f t="shared" si="38"/>
        <v>2</v>
      </c>
      <c r="LZ3" s="58">
        <f t="shared" si="38"/>
        <v>2</v>
      </c>
      <c r="MA3" s="58">
        <f t="shared" si="38"/>
        <v>2</v>
      </c>
      <c r="MB3" s="58">
        <f t="shared" si="38"/>
        <v>2</v>
      </c>
      <c r="MC3" s="58">
        <f t="shared" si="38"/>
        <v>2</v>
      </c>
      <c r="MD3" s="58">
        <f t="shared" si="38"/>
        <v>2</v>
      </c>
      <c r="ME3" s="58">
        <f t="shared" si="38"/>
        <v>2</v>
      </c>
      <c r="MF3" s="58">
        <f t="shared" si="38"/>
        <v>2</v>
      </c>
      <c r="MG3" s="58">
        <f t="shared" si="38"/>
        <v>2</v>
      </c>
      <c r="MH3" s="58">
        <f t="shared" si="38"/>
        <v>2</v>
      </c>
      <c r="MI3" s="58">
        <f t="shared" si="38"/>
        <v>2</v>
      </c>
      <c r="MJ3" s="58">
        <f t="shared" si="38"/>
        <v>2</v>
      </c>
      <c r="MK3" s="58">
        <f t="shared" si="38"/>
        <v>2</v>
      </c>
      <c r="ML3" s="58">
        <f t="shared" si="38"/>
        <v>2</v>
      </c>
      <c r="MM3" s="58">
        <f t="shared" si="38"/>
        <v>2</v>
      </c>
      <c r="MN3" s="58">
        <f t="shared" si="38"/>
        <v>2</v>
      </c>
      <c r="MO3" s="58">
        <f t="shared" si="38"/>
        <v>2</v>
      </c>
      <c r="MP3" s="58">
        <f t="shared" si="38"/>
        <v>2</v>
      </c>
      <c r="MQ3" s="58">
        <f t="shared" si="38"/>
        <v>2</v>
      </c>
      <c r="MR3" s="58">
        <f t="shared" si="38"/>
        <v>2</v>
      </c>
      <c r="MS3" s="58">
        <f t="shared" si="38"/>
        <v>2</v>
      </c>
      <c r="MT3" s="58">
        <f t="shared" si="38"/>
        <v>2</v>
      </c>
      <c r="MU3" s="58">
        <f t="shared" si="38"/>
        <v>2</v>
      </c>
      <c r="MV3" s="58">
        <f t="shared" si="38"/>
        <v>2</v>
      </c>
      <c r="MW3" s="58">
        <f t="shared" si="38"/>
        <v>2</v>
      </c>
      <c r="MX3" s="58">
        <f t="shared" si="38"/>
        <v>2</v>
      </c>
      <c r="MY3" s="58">
        <f t="shared" si="38"/>
        <v>2</v>
      </c>
      <c r="MZ3" s="58">
        <f t="shared" si="38"/>
        <v>2</v>
      </c>
      <c r="NA3" s="58">
        <f t="shared" si="38"/>
        <v>2</v>
      </c>
      <c r="NB3" s="58">
        <f t="shared" ref="NB3:OG3" si="39">SUBTOTAL(9,NB7:NB34)</f>
        <v>2</v>
      </c>
      <c r="NC3" s="58">
        <f t="shared" si="39"/>
        <v>2</v>
      </c>
      <c r="ND3" s="58">
        <f t="shared" si="39"/>
        <v>2</v>
      </c>
      <c r="NE3" s="58">
        <f t="shared" si="39"/>
        <v>2</v>
      </c>
      <c r="NF3" s="58">
        <f t="shared" si="39"/>
        <v>2</v>
      </c>
      <c r="NG3" s="58">
        <f t="shared" si="39"/>
        <v>2</v>
      </c>
      <c r="NH3" s="58">
        <f t="shared" si="39"/>
        <v>2</v>
      </c>
      <c r="NI3" s="58">
        <f t="shared" si="39"/>
        <v>2</v>
      </c>
      <c r="NJ3" s="58">
        <f t="shared" si="39"/>
        <v>2</v>
      </c>
      <c r="NK3" s="58">
        <f t="shared" si="39"/>
        <v>2</v>
      </c>
      <c r="NL3" s="58">
        <f t="shared" si="39"/>
        <v>2</v>
      </c>
      <c r="NM3" s="58">
        <f t="shared" si="39"/>
        <v>2</v>
      </c>
      <c r="NN3" s="58">
        <f t="shared" si="39"/>
        <v>2</v>
      </c>
      <c r="NO3" s="58">
        <f t="shared" si="39"/>
        <v>2</v>
      </c>
      <c r="NP3" s="58">
        <f t="shared" si="39"/>
        <v>2</v>
      </c>
      <c r="NQ3" s="58">
        <f t="shared" si="39"/>
        <v>2</v>
      </c>
      <c r="NR3" s="58">
        <f t="shared" si="39"/>
        <v>2</v>
      </c>
      <c r="NS3" s="58">
        <f t="shared" si="39"/>
        <v>2</v>
      </c>
      <c r="NT3" s="58">
        <f t="shared" si="39"/>
        <v>2</v>
      </c>
      <c r="NU3" s="58">
        <f t="shared" si="39"/>
        <v>2</v>
      </c>
      <c r="NV3" s="58">
        <f t="shared" si="39"/>
        <v>2</v>
      </c>
      <c r="NW3" s="58">
        <f t="shared" si="39"/>
        <v>2</v>
      </c>
      <c r="NX3" s="58">
        <f t="shared" si="39"/>
        <v>2</v>
      </c>
      <c r="NY3" s="58">
        <f t="shared" si="39"/>
        <v>2</v>
      </c>
      <c r="NZ3" s="58">
        <f t="shared" si="39"/>
        <v>2</v>
      </c>
      <c r="OA3" s="58">
        <f t="shared" si="39"/>
        <v>2</v>
      </c>
      <c r="OB3" s="58">
        <f t="shared" si="39"/>
        <v>2</v>
      </c>
      <c r="OC3" s="58">
        <f t="shared" si="39"/>
        <v>2</v>
      </c>
      <c r="OD3" s="58">
        <f t="shared" si="39"/>
        <v>2</v>
      </c>
      <c r="OE3" s="58">
        <f t="shared" si="39"/>
        <v>2</v>
      </c>
      <c r="OF3" s="58">
        <f t="shared" si="39"/>
        <v>2</v>
      </c>
      <c r="OG3" s="58">
        <f t="shared" si="39"/>
        <v>2</v>
      </c>
      <c r="OH3" s="58">
        <f t="shared" ref="OH3:PM3" si="40">SUBTOTAL(9,OH7:OH34)</f>
        <v>2</v>
      </c>
      <c r="OI3" s="58">
        <f t="shared" si="40"/>
        <v>2</v>
      </c>
      <c r="OJ3" s="58">
        <f t="shared" si="40"/>
        <v>2</v>
      </c>
      <c r="OK3" s="58">
        <f t="shared" si="40"/>
        <v>2</v>
      </c>
      <c r="OL3" s="58">
        <f t="shared" si="40"/>
        <v>2</v>
      </c>
      <c r="OM3" s="58">
        <f t="shared" si="40"/>
        <v>2</v>
      </c>
      <c r="ON3" s="58">
        <f t="shared" si="40"/>
        <v>2</v>
      </c>
      <c r="OO3" s="58">
        <f t="shared" si="40"/>
        <v>2</v>
      </c>
      <c r="OP3" s="58">
        <f t="shared" si="40"/>
        <v>2</v>
      </c>
      <c r="OQ3" s="58">
        <f t="shared" si="40"/>
        <v>2</v>
      </c>
      <c r="OR3" s="58">
        <f t="shared" si="40"/>
        <v>2</v>
      </c>
      <c r="OS3" s="58">
        <f t="shared" si="40"/>
        <v>2</v>
      </c>
      <c r="OT3" s="58">
        <f t="shared" si="40"/>
        <v>2</v>
      </c>
      <c r="OU3" s="58">
        <f t="shared" si="40"/>
        <v>2</v>
      </c>
      <c r="OV3" s="58">
        <f t="shared" si="40"/>
        <v>2</v>
      </c>
      <c r="OW3" s="58">
        <f t="shared" si="40"/>
        <v>2</v>
      </c>
      <c r="OX3" s="58">
        <f t="shared" si="40"/>
        <v>2</v>
      </c>
      <c r="OY3" s="58">
        <f t="shared" si="40"/>
        <v>2</v>
      </c>
      <c r="OZ3" s="58">
        <f t="shared" si="40"/>
        <v>2</v>
      </c>
      <c r="PA3" s="58">
        <f t="shared" si="40"/>
        <v>2</v>
      </c>
      <c r="PB3" s="58">
        <f t="shared" si="40"/>
        <v>2</v>
      </c>
      <c r="PC3" s="58">
        <f t="shared" si="40"/>
        <v>2</v>
      </c>
      <c r="PD3" s="58">
        <f t="shared" si="40"/>
        <v>2</v>
      </c>
      <c r="PE3" s="58">
        <f t="shared" si="40"/>
        <v>2</v>
      </c>
      <c r="PF3" s="58">
        <f t="shared" si="40"/>
        <v>2</v>
      </c>
      <c r="PG3" s="58">
        <f t="shared" si="40"/>
        <v>2</v>
      </c>
      <c r="PH3" s="58">
        <f t="shared" si="40"/>
        <v>2</v>
      </c>
      <c r="PI3" s="58">
        <f t="shared" si="40"/>
        <v>2</v>
      </c>
      <c r="PJ3" s="58">
        <f t="shared" si="40"/>
        <v>2</v>
      </c>
      <c r="PK3" s="58">
        <f t="shared" si="40"/>
        <v>2</v>
      </c>
      <c r="PL3" s="58">
        <f t="shared" si="40"/>
        <v>2</v>
      </c>
      <c r="PM3" s="58">
        <f t="shared" si="40"/>
        <v>2</v>
      </c>
      <c r="PN3" s="58">
        <f t="shared" ref="PN3:PU3" si="41">SUBTOTAL(9,PN7:PN34)</f>
        <v>2</v>
      </c>
      <c r="PO3" s="58">
        <f t="shared" si="41"/>
        <v>2</v>
      </c>
      <c r="PP3" s="58">
        <f t="shared" si="41"/>
        <v>2</v>
      </c>
      <c r="PQ3" s="58">
        <f t="shared" si="41"/>
        <v>2</v>
      </c>
      <c r="PR3" s="58">
        <f t="shared" si="41"/>
        <v>2</v>
      </c>
      <c r="PS3" s="58">
        <f t="shared" si="41"/>
        <v>2</v>
      </c>
      <c r="PT3" s="58">
        <f t="shared" si="41"/>
        <v>2</v>
      </c>
      <c r="PU3" s="58">
        <f t="shared" si="41"/>
        <v>2</v>
      </c>
      <c r="PV3" s="58"/>
      <c r="PW3" s="58"/>
      <c r="PX3" s="58"/>
      <c r="PY3" s="58">
        <f t="shared" ref="PY3:RD3" si="42">SUBTOTAL(9,PY7:PY34)</f>
        <v>7</v>
      </c>
      <c r="PZ3" s="58">
        <f t="shared" si="42"/>
        <v>7</v>
      </c>
      <c r="QA3" s="58">
        <f t="shared" si="42"/>
        <v>7</v>
      </c>
      <c r="QB3" s="58">
        <f t="shared" si="42"/>
        <v>7</v>
      </c>
      <c r="QC3" s="58">
        <f t="shared" si="42"/>
        <v>7</v>
      </c>
      <c r="QD3" s="58">
        <f t="shared" si="42"/>
        <v>7</v>
      </c>
      <c r="QE3" s="58">
        <f t="shared" si="42"/>
        <v>7</v>
      </c>
      <c r="QF3" s="58">
        <f t="shared" si="42"/>
        <v>7</v>
      </c>
      <c r="QG3" s="58">
        <f t="shared" si="42"/>
        <v>7</v>
      </c>
      <c r="QH3" s="58">
        <f t="shared" si="42"/>
        <v>7</v>
      </c>
      <c r="QI3" s="58">
        <f t="shared" si="42"/>
        <v>7</v>
      </c>
      <c r="QJ3" s="58">
        <f t="shared" si="42"/>
        <v>7</v>
      </c>
      <c r="QK3" s="58">
        <f t="shared" si="42"/>
        <v>7</v>
      </c>
      <c r="QL3" s="58">
        <f t="shared" si="42"/>
        <v>7</v>
      </c>
      <c r="QM3" s="58">
        <f t="shared" si="42"/>
        <v>7</v>
      </c>
      <c r="QN3" s="58">
        <f t="shared" si="42"/>
        <v>7</v>
      </c>
      <c r="QO3" s="58">
        <f t="shared" si="42"/>
        <v>7</v>
      </c>
      <c r="QP3" s="58">
        <f t="shared" si="42"/>
        <v>7</v>
      </c>
      <c r="QQ3" s="58">
        <f t="shared" si="42"/>
        <v>7</v>
      </c>
      <c r="QR3" s="58">
        <f t="shared" si="42"/>
        <v>7</v>
      </c>
      <c r="QS3" s="58">
        <f t="shared" si="42"/>
        <v>7</v>
      </c>
      <c r="QT3" s="58">
        <f t="shared" si="42"/>
        <v>7</v>
      </c>
      <c r="QU3" s="58">
        <f t="shared" si="42"/>
        <v>7</v>
      </c>
      <c r="QV3" s="58">
        <f t="shared" si="42"/>
        <v>7</v>
      </c>
      <c r="QW3" s="58">
        <f t="shared" si="42"/>
        <v>7</v>
      </c>
      <c r="QX3" s="58">
        <f t="shared" si="42"/>
        <v>7</v>
      </c>
      <c r="QY3" s="58">
        <f t="shared" si="42"/>
        <v>7</v>
      </c>
      <c r="QZ3" s="58">
        <f t="shared" si="42"/>
        <v>7</v>
      </c>
      <c r="RA3" s="58">
        <f t="shared" si="42"/>
        <v>7</v>
      </c>
      <c r="RB3" s="58">
        <f t="shared" si="42"/>
        <v>7</v>
      </c>
      <c r="RC3" s="58">
        <f t="shared" si="42"/>
        <v>7</v>
      </c>
      <c r="RD3" s="58">
        <f t="shared" si="42"/>
        <v>7</v>
      </c>
      <c r="RE3" s="58">
        <f t="shared" ref="RE3:SJ3" si="43">SUBTOTAL(9,RE7:RE34)</f>
        <v>7</v>
      </c>
      <c r="RF3" s="58">
        <f t="shared" si="43"/>
        <v>7</v>
      </c>
      <c r="RG3" s="58">
        <f t="shared" si="43"/>
        <v>7</v>
      </c>
      <c r="RH3" s="58">
        <f t="shared" si="43"/>
        <v>7</v>
      </c>
      <c r="RI3" s="58">
        <f t="shared" si="43"/>
        <v>7</v>
      </c>
      <c r="RJ3" s="58">
        <f t="shared" si="43"/>
        <v>7</v>
      </c>
      <c r="RK3" s="58">
        <f t="shared" si="43"/>
        <v>7</v>
      </c>
      <c r="RL3" s="58">
        <f t="shared" si="43"/>
        <v>7</v>
      </c>
      <c r="RM3" s="58">
        <f t="shared" si="43"/>
        <v>7</v>
      </c>
      <c r="RN3" s="58">
        <f t="shared" si="43"/>
        <v>7</v>
      </c>
      <c r="RO3" s="58">
        <f t="shared" si="43"/>
        <v>7</v>
      </c>
      <c r="RP3" s="58">
        <f t="shared" si="43"/>
        <v>7</v>
      </c>
      <c r="RQ3" s="58">
        <f t="shared" si="43"/>
        <v>7</v>
      </c>
      <c r="RR3" s="58">
        <f t="shared" si="43"/>
        <v>7</v>
      </c>
      <c r="RS3" s="58">
        <f t="shared" si="43"/>
        <v>7</v>
      </c>
      <c r="RT3" s="58">
        <f t="shared" si="43"/>
        <v>7</v>
      </c>
      <c r="RU3" s="58">
        <f t="shared" si="43"/>
        <v>7</v>
      </c>
      <c r="RV3" s="58">
        <f t="shared" si="43"/>
        <v>7</v>
      </c>
      <c r="RW3" s="58">
        <f t="shared" si="43"/>
        <v>7</v>
      </c>
      <c r="RX3" s="58">
        <f t="shared" si="43"/>
        <v>7</v>
      </c>
      <c r="RY3" s="58">
        <f t="shared" si="43"/>
        <v>7</v>
      </c>
      <c r="RZ3" s="58">
        <f t="shared" si="43"/>
        <v>7</v>
      </c>
      <c r="SA3" s="58">
        <f t="shared" si="43"/>
        <v>7</v>
      </c>
      <c r="SB3" s="58">
        <f t="shared" si="43"/>
        <v>7</v>
      </c>
      <c r="SC3" s="58">
        <f t="shared" si="43"/>
        <v>7</v>
      </c>
      <c r="SD3" s="58">
        <f t="shared" si="43"/>
        <v>7</v>
      </c>
      <c r="SE3" s="58">
        <f t="shared" si="43"/>
        <v>7</v>
      </c>
      <c r="SF3" s="58">
        <f t="shared" si="43"/>
        <v>7</v>
      </c>
      <c r="SG3" s="58">
        <f t="shared" si="43"/>
        <v>7</v>
      </c>
      <c r="SH3" s="58">
        <f t="shared" si="43"/>
        <v>7</v>
      </c>
      <c r="SI3" s="58">
        <f t="shared" si="43"/>
        <v>7</v>
      </c>
      <c r="SJ3" s="58">
        <f t="shared" si="43"/>
        <v>7</v>
      </c>
      <c r="SK3" s="58">
        <f t="shared" ref="SK3:TP3" si="44">SUBTOTAL(9,SK7:SK34)</f>
        <v>7</v>
      </c>
      <c r="SL3" s="58">
        <f t="shared" si="44"/>
        <v>7</v>
      </c>
      <c r="SM3" s="58">
        <f t="shared" si="44"/>
        <v>7</v>
      </c>
      <c r="SN3" s="58">
        <f t="shared" si="44"/>
        <v>7</v>
      </c>
      <c r="SO3" s="58">
        <f t="shared" si="44"/>
        <v>7</v>
      </c>
      <c r="SP3" s="58">
        <f t="shared" si="44"/>
        <v>7</v>
      </c>
      <c r="SQ3" s="58">
        <f t="shared" si="44"/>
        <v>7</v>
      </c>
      <c r="SR3" s="58">
        <f t="shared" si="44"/>
        <v>7</v>
      </c>
      <c r="SS3" s="58">
        <f t="shared" si="44"/>
        <v>7</v>
      </c>
      <c r="ST3" s="58">
        <f t="shared" si="44"/>
        <v>7</v>
      </c>
      <c r="SU3" s="58">
        <f t="shared" si="44"/>
        <v>7</v>
      </c>
      <c r="SV3" s="58">
        <f t="shared" si="44"/>
        <v>7</v>
      </c>
      <c r="SW3" s="58">
        <f t="shared" si="44"/>
        <v>7</v>
      </c>
      <c r="SX3" s="58">
        <f t="shared" si="44"/>
        <v>7</v>
      </c>
      <c r="SY3" s="58">
        <f t="shared" si="44"/>
        <v>7</v>
      </c>
      <c r="SZ3" s="58">
        <f t="shared" si="44"/>
        <v>7</v>
      </c>
      <c r="TA3" s="58">
        <f t="shared" si="44"/>
        <v>7</v>
      </c>
      <c r="TB3" s="58">
        <f t="shared" si="44"/>
        <v>7</v>
      </c>
      <c r="TC3" s="58">
        <f t="shared" si="44"/>
        <v>7</v>
      </c>
      <c r="TD3" s="58">
        <f t="shared" si="44"/>
        <v>7</v>
      </c>
      <c r="TE3" s="58">
        <f t="shared" si="44"/>
        <v>7</v>
      </c>
      <c r="TF3" s="58">
        <f t="shared" si="44"/>
        <v>7</v>
      </c>
      <c r="TG3" s="58">
        <f t="shared" si="44"/>
        <v>7</v>
      </c>
      <c r="TH3" s="58">
        <f t="shared" si="44"/>
        <v>7</v>
      </c>
      <c r="TI3" s="58">
        <f t="shared" si="44"/>
        <v>7</v>
      </c>
      <c r="TJ3" s="58">
        <f t="shared" si="44"/>
        <v>7</v>
      </c>
      <c r="TK3" s="58">
        <f t="shared" si="44"/>
        <v>7</v>
      </c>
      <c r="TL3" s="58">
        <f t="shared" si="44"/>
        <v>7</v>
      </c>
      <c r="TM3" s="58">
        <f t="shared" si="44"/>
        <v>7</v>
      </c>
      <c r="TN3" s="58">
        <f t="shared" si="44"/>
        <v>7</v>
      </c>
      <c r="TO3" s="58">
        <f t="shared" si="44"/>
        <v>7</v>
      </c>
      <c r="TP3" s="58">
        <f t="shared" si="44"/>
        <v>7</v>
      </c>
      <c r="TQ3" s="58">
        <f t="shared" ref="TQ3:TX3" si="45">SUBTOTAL(9,TQ7:TQ34)</f>
        <v>7</v>
      </c>
      <c r="TR3" s="58">
        <f t="shared" si="45"/>
        <v>7</v>
      </c>
      <c r="TS3" s="58">
        <f t="shared" si="45"/>
        <v>7</v>
      </c>
      <c r="TT3" s="58">
        <f t="shared" si="45"/>
        <v>7</v>
      </c>
      <c r="TU3" s="58">
        <f t="shared" si="45"/>
        <v>7</v>
      </c>
      <c r="TV3" s="58">
        <f t="shared" si="45"/>
        <v>7</v>
      </c>
      <c r="TW3" s="58">
        <f t="shared" si="45"/>
        <v>7</v>
      </c>
      <c r="TX3" s="58">
        <f t="shared" si="45"/>
        <v>7</v>
      </c>
      <c r="TY3" s="58"/>
      <c r="TZ3" s="58"/>
      <c r="UA3" s="58"/>
      <c r="UB3" s="58">
        <f t="shared" ref="UB3:VG3" si="46">SUBTOTAL(9,UB7:UB34)</f>
        <v>37</v>
      </c>
      <c r="UC3" s="58">
        <f t="shared" si="46"/>
        <v>37</v>
      </c>
      <c r="UD3" s="58">
        <f t="shared" si="46"/>
        <v>37</v>
      </c>
      <c r="UE3" s="58">
        <f t="shared" si="46"/>
        <v>37</v>
      </c>
      <c r="UF3" s="58">
        <f t="shared" si="46"/>
        <v>37</v>
      </c>
      <c r="UG3" s="58">
        <f t="shared" si="46"/>
        <v>37</v>
      </c>
      <c r="UH3" s="58">
        <f t="shared" si="46"/>
        <v>37</v>
      </c>
      <c r="UI3" s="58">
        <f t="shared" si="46"/>
        <v>37</v>
      </c>
      <c r="UJ3" s="58">
        <f t="shared" si="46"/>
        <v>37</v>
      </c>
      <c r="UK3" s="58">
        <f t="shared" si="46"/>
        <v>37</v>
      </c>
      <c r="UL3" s="58">
        <f t="shared" si="46"/>
        <v>37</v>
      </c>
      <c r="UM3" s="58">
        <f t="shared" si="46"/>
        <v>37</v>
      </c>
      <c r="UN3" s="58">
        <f t="shared" si="46"/>
        <v>37</v>
      </c>
      <c r="UO3" s="58">
        <f t="shared" si="46"/>
        <v>37</v>
      </c>
      <c r="UP3" s="58">
        <f t="shared" si="46"/>
        <v>37</v>
      </c>
      <c r="UQ3" s="58">
        <f t="shared" si="46"/>
        <v>37</v>
      </c>
      <c r="UR3" s="58">
        <f t="shared" si="46"/>
        <v>37</v>
      </c>
      <c r="US3" s="58">
        <f t="shared" si="46"/>
        <v>37</v>
      </c>
      <c r="UT3" s="58">
        <f t="shared" si="46"/>
        <v>37</v>
      </c>
      <c r="UU3" s="58">
        <f t="shared" si="46"/>
        <v>37</v>
      </c>
      <c r="UV3" s="58">
        <f t="shared" si="46"/>
        <v>37</v>
      </c>
      <c r="UW3" s="58">
        <f t="shared" si="46"/>
        <v>37</v>
      </c>
      <c r="UX3" s="58">
        <f t="shared" si="46"/>
        <v>37</v>
      </c>
      <c r="UY3" s="58">
        <f t="shared" si="46"/>
        <v>37</v>
      </c>
      <c r="UZ3" s="58">
        <f t="shared" si="46"/>
        <v>37</v>
      </c>
      <c r="VA3" s="58">
        <f t="shared" si="46"/>
        <v>37</v>
      </c>
      <c r="VB3" s="58">
        <f t="shared" si="46"/>
        <v>37</v>
      </c>
      <c r="VC3" s="58">
        <f t="shared" si="46"/>
        <v>37</v>
      </c>
      <c r="VD3" s="58">
        <f t="shared" si="46"/>
        <v>37</v>
      </c>
      <c r="VE3" s="58">
        <f t="shared" si="46"/>
        <v>37</v>
      </c>
      <c r="VF3" s="58">
        <f t="shared" si="46"/>
        <v>37</v>
      </c>
      <c r="VG3" s="58">
        <f t="shared" si="46"/>
        <v>37</v>
      </c>
      <c r="VH3" s="58">
        <f t="shared" ref="VH3:WM3" si="47">SUBTOTAL(9,VH7:VH34)</f>
        <v>37</v>
      </c>
      <c r="VI3" s="58">
        <f t="shared" si="47"/>
        <v>37</v>
      </c>
      <c r="VJ3" s="58">
        <f t="shared" si="47"/>
        <v>37</v>
      </c>
      <c r="VK3" s="58">
        <f t="shared" si="47"/>
        <v>37</v>
      </c>
      <c r="VL3" s="58">
        <f t="shared" si="47"/>
        <v>37</v>
      </c>
      <c r="VM3" s="58">
        <f t="shared" si="47"/>
        <v>37</v>
      </c>
      <c r="VN3" s="58">
        <f t="shared" si="47"/>
        <v>37</v>
      </c>
      <c r="VO3" s="58">
        <f t="shared" si="47"/>
        <v>37</v>
      </c>
      <c r="VP3" s="58">
        <f t="shared" si="47"/>
        <v>37</v>
      </c>
      <c r="VQ3" s="58">
        <f t="shared" si="47"/>
        <v>37</v>
      </c>
      <c r="VR3" s="58">
        <f t="shared" si="47"/>
        <v>37</v>
      </c>
      <c r="VS3" s="58">
        <f t="shared" si="47"/>
        <v>37</v>
      </c>
      <c r="VT3" s="58">
        <f t="shared" si="47"/>
        <v>37</v>
      </c>
      <c r="VU3" s="58">
        <f t="shared" si="47"/>
        <v>37</v>
      </c>
      <c r="VV3" s="58">
        <f t="shared" si="47"/>
        <v>37</v>
      </c>
      <c r="VW3" s="58">
        <f t="shared" si="47"/>
        <v>37</v>
      </c>
      <c r="VX3" s="58">
        <f t="shared" si="47"/>
        <v>37</v>
      </c>
      <c r="VY3" s="58">
        <f t="shared" si="47"/>
        <v>37</v>
      </c>
      <c r="VZ3" s="58">
        <f t="shared" si="47"/>
        <v>37</v>
      </c>
      <c r="WA3" s="58">
        <f t="shared" si="47"/>
        <v>37</v>
      </c>
      <c r="WB3" s="58">
        <f t="shared" si="47"/>
        <v>37</v>
      </c>
      <c r="WC3" s="58">
        <f t="shared" si="47"/>
        <v>37</v>
      </c>
      <c r="WD3" s="58">
        <f t="shared" si="47"/>
        <v>37</v>
      </c>
      <c r="WE3" s="58">
        <f t="shared" si="47"/>
        <v>37</v>
      </c>
      <c r="WF3" s="58">
        <f t="shared" si="47"/>
        <v>37</v>
      </c>
      <c r="WG3" s="58">
        <f t="shared" si="47"/>
        <v>37</v>
      </c>
      <c r="WH3" s="58">
        <f t="shared" si="47"/>
        <v>37</v>
      </c>
      <c r="WI3" s="58">
        <f t="shared" si="47"/>
        <v>37</v>
      </c>
      <c r="WJ3" s="58">
        <f t="shared" si="47"/>
        <v>37</v>
      </c>
      <c r="WK3" s="58">
        <f t="shared" si="47"/>
        <v>37</v>
      </c>
      <c r="WL3" s="58">
        <f t="shared" si="47"/>
        <v>37</v>
      </c>
      <c r="WM3" s="58">
        <f t="shared" si="47"/>
        <v>37</v>
      </c>
      <c r="WN3" s="58">
        <f t="shared" ref="WN3:XS3" si="48">SUBTOTAL(9,WN7:WN34)</f>
        <v>37</v>
      </c>
      <c r="WO3" s="58">
        <f t="shared" si="48"/>
        <v>37</v>
      </c>
      <c r="WP3" s="58">
        <f t="shared" si="48"/>
        <v>37</v>
      </c>
      <c r="WQ3" s="58">
        <f t="shared" si="48"/>
        <v>37</v>
      </c>
      <c r="WR3" s="58">
        <f t="shared" si="48"/>
        <v>37</v>
      </c>
      <c r="WS3" s="58">
        <f t="shared" si="48"/>
        <v>37</v>
      </c>
      <c r="WT3" s="58">
        <f t="shared" si="48"/>
        <v>37</v>
      </c>
      <c r="WU3" s="58">
        <f t="shared" si="48"/>
        <v>37</v>
      </c>
      <c r="WV3" s="58">
        <f t="shared" si="48"/>
        <v>37</v>
      </c>
      <c r="WW3" s="58">
        <f t="shared" si="48"/>
        <v>37</v>
      </c>
      <c r="WX3" s="58">
        <f t="shared" si="48"/>
        <v>37</v>
      </c>
      <c r="WY3" s="58">
        <f t="shared" si="48"/>
        <v>37</v>
      </c>
      <c r="WZ3" s="58">
        <f t="shared" si="48"/>
        <v>37</v>
      </c>
      <c r="XA3" s="58">
        <f t="shared" si="48"/>
        <v>37</v>
      </c>
      <c r="XB3" s="58">
        <f t="shared" si="48"/>
        <v>37</v>
      </c>
      <c r="XC3" s="58">
        <f t="shared" si="48"/>
        <v>37</v>
      </c>
      <c r="XD3" s="58">
        <f t="shared" si="48"/>
        <v>37</v>
      </c>
      <c r="XE3" s="58">
        <f t="shared" si="48"/>
        <v>37</v>
      </c>
      <c r="XF3" s="58">
        <f t="shared" si="48"/>
        <v>37</v>
      </c>
      <c r="XG3" s="58">
        <f t="shared" si="48"/>
        <v>37</v>
      </c>
      <c r="XH3" s="58">
        <f t="shared" si="48"/>
        <v>37</v>
      </c>
      <c r="XI3" s="58">
        <f t="shared" si="48"/>
        <v>37</v>
      </c>
      <c r="XJ3" s="58">
        <f t="shared" si="48"/>
        <v>37</v>
      </c>
      <c r="XK3" s="58">
        <f t="shared" si="48"/>
        <v>37</v>
      </c>
      <c r="XL3" s="58">
        <f t="shared" si="48"/>
        <v>37</v>
      </c>
      <c r="XM3" s="58">
        <f t="shared" si="48"/>
        <v>37</v>
      </c>
      <c r="XN3" s="58">
        <f t="shared" si="48"/>
        <v>37</v>
      </c>
      <c r="XO3" s="58">
        <f t="shared" si="48"/>
        <v>37</v>
      </c>
      <c r="XP3" s="58">
        <f t="shared" si="48"/>
        <v>37</v>
      </c>
      <c r="XQ3" s="58">
        <f t="shared" si="48"/>
        <v>37</v>
      </c>
      <c r="XR3" s="58">
        <f t="shared" si="48"/>
        <v>37</v>
      </c>
      <c r="XS3" s="58">
        <f t="shared" si="48"/>
        <v>37</v>
      </c>
      <c r="XT3" s="58">
        <f t="shared" ref="XT3:YA3" si="49">SUBTOTAL(9,XT7:XT34)</f>
        <v>37</v>
      </c>
      <c r="XU3" s="58">
        <f t="shared" si="49"/>
        <v>37</v>
      </c>
      <c r="XV3" s="58">
        <f t="shared" si="49"/>
        <v>37</v>
      </c>
      <c r="XW3" s="58">
        <f t="shared" si="49"/>
        <v>37</v>
      </c>
      <c r="XX3" s="58">
        <f t="shared" si="49"/>
        <v>37</v>
      </c>
      <c r="XY3" s="58">
        <f t="shared" si="49"/>
        <v>37</v>
      </c>
      <c r="XZ3" s="58">
        <f t="shared" si="49"/>
        <v>37</v>
      </c>
      <c r="YA3" s="58">
        <f t="shared" si="49"/>
        <v>37</v>
      </c>
      <c r="YB3" s="58"/>
      <c r="YC3" s="58"/>
      <c r="YD3" s="58"/>
      <c r="YE3" s="58">
        <f t="shared" ref="YE3:ZJ3" si="50">SUBTOTAL(9,YE7:YE34)</f>
        <v>3</v>
      </c>
      <c r="YF3" s="58">
        <f t="shared" si="50"/>
        <v>3</v>
      </c>
      <c r="YG3" s="58">
        <f t="shared" si="50"/>
        <v>3</v>
      </c>
      <c r="YH3" s="58">
        <f t="shared" si="50"/>
        <v>3</v>
      </c>
      <c r="YI3" s="58">
        <f t="shared" si="50"/>
        <v>3</v>
      </c>
      <c r="YJ3" s="58">
        <f t="shared" si="50"/>
        <v>3</v>
      </c>
      <c r="YK3" s="58">
        <f t="shared" si="50"/>
        <v>3</v>
      </c>
      <c r="YL3" s="58">
        <f t="shared" si="50"/>
        <v>3</v>
      </c>
      <c r="YM3" s="58">
        <f t="shared" si="50"/>
        <v>3</v>
      </c>
      <c r="YN3" s="58">
        <f t="shared" si="50"/>
        <v>3</v>
      </c>
      <c r="YO3" s="58">
        <f t="shared" si="50"/>
        <v>3</v>
      </c>
      <c r="YP3" s="58">
        <f t="shared" si="50"/>
        <v>3</v>
      </c>
      <c r="YQ3" s="58">
        <f t="shared" si="50"/>
        <v>3</v>
      </c>
      <c r="YR3" s="58">
        <f t="shared" si="50"/>
        <v>3</v>
      </c>
      <c r="YS3" s="58">
        <f t="shared" si="50"/>
        <v>3</v>
      </c>
      <c r="YT3" s="58">
        <f t="shared" si="50"/>
        <v>3</v>
      </c>
      <c r="YU3" s="58">
        <f t="shared" si="50"/>
        <v>3</v>
      </c>
      <c r="YV3" s="58">
        <f t="shared" si="50"/>
        <v>3</v>
      </c>
      <c r="YW3" s="58">
        <f t="shared" si="50"/>
        <v>3</v>
      </c>
      <c r="YX3" s="58">
        <f t="shared" si="50"/>
        <v>3</v>
      </c>
      <c r="YY3" s="58">
        <f t="shared" si="50"/>
        <v>3</v>
      </c>
      <c r="YZ3" s="58">
        <f t="shared" si="50"/>
        <v>3</v>
      </c>
      <c r="ZA3" s="58">
        <f t="shared" si="50"/>
        <v>3</v>
      </c>
      <c r="ZB3" s="58">
        <f t="shared" si="50"/>
        <v>3</v>
      </c>
      <c r="ZC3" s="58">
        <f t="shared" si="50"/>
        <v>3</v>
      </c>
      <c r="ZD3" s="58">
        <f t="shared" si="50"/>
        <v>3</v>
      </c>
      <c r="ZE3" s="58">
        <f t="shared" si="50"/>
        <v>3</v>
      </c>
      <c r="ZF3" s="58">
        <f t="shared" si="50"/>
        <v>3</v>
      </c>
      <c r="ZG3" s="58">
        <f t="shared" si="50"/>
        <v>3</v>
      </c>
      <c r="ZH3" s="58">
        <f t="shared" si="50"/>
        <v>3</v>
      </c>
      <c r="ZI3" s="58">
        <f t="shared" si="50"/>
        <v>3</v>
      </c>
      <c r="ZJ3" s="58">
        <f t="shared" si="50"/>
        <v>3</v>
      </c>
      <c r="ZK3" s="58">
        <f t="shared" ref="ZK3:AAP3" si="51">SUBTOTAL(9,ZK7:ZK34)</f>
        <v>3</v>
      </c>
      <c r="ZL3" s="58">
        <f t="shared" si="51"/>
        <v>3</v>
      </c>
      <c r="ZM3" s="58">
        <f t="shared" si="51"/>
        <v>3</v>
      </c>
      <c r="ZN3" s="58">
        <f t="shared" si="51"/>
        <v>3</v>
      </c>
      <c r="ZO3" s="58">
        <f t="shared" si="51"/>
        <v>3</v>
      </c>
      <c r="ZP3" s="58">
        <f t="shared" si="51"/>
        <v>3</v>
      </c>
      <c r="ZQ3" s="58">
        <f t="shared" si="51"/>
        <v>3</v>
      </c>
      <c r="ZR3" s="58">
        <f t="shared" si="51"/>
        <v>3</v>
      </c>
      <c r="ZS3" s="58">
        <f t="shared" si="51"/>
        <v>3</v>
      </c>
      <c r="ZT3" s="58">
        <f t="shared" si="51"/>
        <v>3</v>
      </c>
      <c r="ZU3" s="58">
        <f t="shared" si="51"/>
        <v>3</v>
      </c>
      <c r="ZV3" s="58">
        <f t="shared" si="51"/>
        <v>3</v>
      </c>
      <c r="ZW3" s="58">
        <f t="shared" si="51"/>
        <v>3</v>
      </c>
      <c r="ZX3" s="58">
        <f t="shared" si="51"/>
        <v>3</v>
      </c>
      <c r="ZY3" s="58">
        <f t="shared" si="51"/>
        <v>3</v>
      </c>
      <c r="ZZ3" s="58">
        <f t="shared" si="51"/>
        <v>3</v>
      </c>
      <c r="AAA3" s="58">
        <f t="shared" si="51"/>
        <v>3</v>
      </c>
      <c r="AAB3" s="58">
        <f t="shared" si="51"/>
        <v>3</v>
      </c>
      <c r="AAC3" s="58">
        <f t="shared" si="51"/>
        <v>3</v>
      </c>
      <c r="AAD3" s="58">
        <f t="shared" si="51"/>
        <v>3</v>
      </c>
      <c r="AAE3" s="58">
        <f t="shared" si="51"/>
        <v>3</v>
      </c>
      <c r="AAF3" s="58">
        <f t="shared" si="51"/>
        <v>3</v>
      </c>
      <c r="AAG3" s="58">
        <f t="shared" si="51"/>
        <v>3</v>
      </c>
      <c r="AAH3" s="58">
        <f t="shared" si="51"/>
        <v>3</v>
      </c>
      <c r="AAI3" s="58">
        <f t="shared" si="51"/>
        <v>3</v>
      </c>
      <c r="AAJ3" s="58">
        <f t="shared" si="51"/>
        <v>3</v>
      </c>
      <c r="AAK3" s="58">
        <f t="shared" si="51"/>
        <v>3</v>
      </c>
      <c r="AAL3" s="58">
        <f t="shared" si="51"/>
        <v>3</v>
      </c>
      <c r="AAM3" s="58">
        <f t="shared" si="51"/>
        <v>3</v>
      </c>
      <c r="AAN3" s="58">
        <f t="shared" si="51"/>
        <v>3</v>
      </c>
      <c r="AAO3" s="58">
        <f t="shared" si="51"/>
        <v>3</v>
      </c>
      <c r="AAP3" s="58">
        <f t="shared" si="51"/>
        <v>3</v>
      </c>
      <c r="AAQ3" s="58">
        <f t="shared" ref="AAQ3:ABV3" si="52">SUBTOTAL(9,AAQ7:AAQ34)</f>
        <v>3</v>
      </c>
      <c r="AAR3" s="58">
        <f t="shared" si="52"/>
        <v>3</v>
      </c>
      <c r="AAS3" s="58">
        <f t="shared" si="52"/>
        <v>3</v>
      </c>
      <c r="AAT3" s="58">
        <f t="shared" si="52"/>
        <v>3</v>
      </c>
      <c r="AAU3" s="58">
        <f t="shared" si="52"/>
        <v>3</v>
      </c>
      <c r="AAV3" s="58">
        <f t="shared" si="52"/>
        <v>3</v>
      </c>
      <c r="AAW3" s="58">
        <f t="shared" si="52"/>
        <v>3</v>
      </c>
      <c r="AAX3" s="58">
        <f t="shared" si="52"/>
        <v>3</v>
      </c>
      <c r="AAY3" s="58">
        <f t="shared" si="52"/>
        <v>3</v>
      </c>
      <c r="AAZ3" s="58">
        <f t="shared" si="52"/>
        <v>3</v>
      </c>
      <c r="ABA3" s="58">
        <f t="shared" si="52"/>
        <v>3</v>
      </c>
      <c r="ABB3" s="58">
        <f t="shared" si="52"/>
        <v>3</v>
      </c>
      <c r="ABC3" s="58">
        <f t="shared" si="52"/>
        <v>3</v>
      </c>
      <c r="ABD3" s="58">
        <f t="shared" si="52"/>
        <v>3</v>
      </c>
      <c r="ABE3" s="58">
        <f t="shared" si="52"/>
        <v>3</v>
      </c>
      <c r="ABF3" s="58">
        <f t="shared" si="52"/>
        <v>3</v>
      </c>
      <c r="ABG3" s="58">
        <f t="shared" si="52"/>
        <v>3</v>
      </c>
      <c r="ABH3" s="58">
        <f t="shared" si="52"/>
        <v>3</v>
      </c>
      <c r="ABI3" s="58">
        <f t="shared" si="52"/>
        <v>3</v>
      </c>
      <c r="ABJ3" s="58">
        <f t="shared" si="52"/>
        <v>3</v>
      </c>
      <c r="ABK3" s="58">
        <f t="shared" si="52"/>
        <v>3</v>
      </c>
      <c r="ABL3" s="58">
        <f t="shared" si="52"/>
        <v>3</v>
      </c>
      <c r="ABM3" s="58">
        <f t="shared" si="52"/>
        <v>3</v>
      </c>
      <c r="ABN3" s="58">
        <f t="shared" si="52"/>
        <v>3</v>
      </c>
      <c r="ABO3" s="58">
        <f t="shared" si="52"/>
        <v>3</v>
      </c>
      <c r="ABP3" s="58">
        <f t="shared" si="52"/>
        <v>3</v>
      </c>
      <c r="ABQ3" s="58">
        <f t="shared" si="52"/>
        <v>3</v>
      </c>
      <c r="ABR3" s="58">
        <f t="shared" si="52"/>
        <v>3</v>
      </c>
      <c r="ABS3" s="58">
        <f t="shared" si="52"/>
        <v>3</v>
      </c>
      <c r="ABT3" s="58">
        <f t="shared" si="52"/>
        <v>3</v>
      </c>
      <c r="ABU3" s="58">
        <f t="shared" si="52"/>
        <v>3</v>
      </c>
      <c r="ABV3" s="58">
        <f t="shared" si="52"/>
        <v>3</v>
      </c>
      <c r="ABW3" s="58">
        <f t="shared" ref="ABW3:ACD3" si="53">SUBTOTAL(9,ABW7:ABW34)</f>
        <v>3</v>
      </c>
      <c r="ABX3" s="58">
        <f t="shared" si="53"/>
        <v>3</v>
      </c>
      <c r="ABY3" s="58">
        <f t="shared" si="53"/>
        <v>3</v>
      </c>
      <c r="ABZ3" s="58">
        <f t="shared" si="53"/>
        <v>3</v>
      </c>
      <c r="ACA3" s="58">
        <f t="shared" si="53"/>
        <v>3</v>
      </c>
      <c r="ACB3" s="58">
        <f t="shared" si="53"/>
        <v>3</v>
      </c>
      <c r="ACC3" s="58">
        <f t="shared" si="53"/>
        <v>3</v>
      </c>
      <c r="ACD3" s="58">
        <f t="shared" si="53"/>
        <v>3</v>
      </c>
      <c r="ACE3" s="58"/>
      <c r="ACF3" s="58"/>
      <c r="ACG3" s="58"/>
      <c r="ACH3" s="58">
        <f>SUBTOTAL(9,ACH7:ACH34)</f>
        <v>0</v>
      </c>
      <c r="ACI3" s="58">
        <f>SUBTOTAL(9,ACI7:ACI34)</f>
        <v>0</v>
      </c>
      <c r="ACJ3" s="58"/>
      <c r="ACK3" s="58"/>
      <c r="ACL3" s="58">
        <f t="shared" ref="ACL3:ADQ3" si="54">SUBTOTAL(9,ACL7:ACL34)</f>
        <v>47</v>
      </c>
      <c r="ACM3" s="58">
        <f t="shared" si="54"/>
        <v>47</v>
      </c>
      <c r="ACN3" s="58">
        <f t="shared" si="54"/>
        <v>47</v>
      </c>
      <c r="ACO3" s="58">
        <f t="shared" si="54"/>
        <v>47</v>
      </c>
      <c r="ACP3" s="58">
        <f t="shared" si="54"/>
        <v>47</v>
      </c>
      <c r="ACQ3" s="58">
        <f t="shared" si="54"/>
        <v>47</v>
      </c>
      <c r="ACR3" s="58">
        <f t="shared" si="54"/>
        <v>47</v>
      </c>
      <c r="ACS3" s="58">
        <f t="shared" si="54"/>
        <v>48</v>
      </c>
      <c r="ACT3" s="58">
        <f t="shared" si="54"/>
        <v>48</v>
      </c>
      <c r="ACU3" s="58">
        <f t="shared" si="54"/>
        <v>48</v>
      </c>
      <c r="ACV3" s="58">
        <f t="shared" si="54"/>
        <v>48</v>
      </c>
      <c r="ACW3" s="58">
        <f t="shared" si="54"/>
        <v>48</v>
      </c>
      <c r="ACX3" s="58">
        <f t="shared" si="54"/>
        <v>48</v>
      </c>
      <c r="ACY3" s="58">
        <f t="shared" si="54"/>
        <v>48</v>
      </c>
      <c r="ACZ3" s="58">
        <f t="shared" si="54"/>
        <v>49</v>
      </c>
      <c r="ADA3" s="58">
        <f t="shared" si="54"/>
        <v>49</v>
      </c>
      <c r="ADB3" s="58">
        <f t="shared" si="54"/>
        <v>49</v>
      </c>
      <c r="ADC3" s="58">
        <f t="shared" si="54"/>
        <v>49</v>
      </c>
      <c r="ADD3" s="58">
        <f t="shared" si="54"/>
        <v>49</v>
      </c>
      <c r="ADE3" s="58">
        <f t="shared" si="54"/>
        <v>49</v>
      </c>
      <c r="ADF3" s="58">
        <f t="shared" si="54"/>
        <v>49</v>
      </c>
      <c r="ADG3" s="58">
        <f t="shared" si="54"/>
        <v>49</v>
      </c>
      <c r="ADH3" s="58">
        <f t="shared" si="54"/>
        <v>49</v>
      </c>
      <c r="ADI3" s="58">
        <f t="shared" si="54"/>
        <v>49</v>
      </c>
      <c r="ADJ3" s="58">
        <f t="shared" si="54"/>
        <v>49</v>
      </c>
      <c r="ADK3" s="58">
        <f t="shared" si="54"/>
        <v>49</v>
      </c>
      <c r="ADL3" s="58">
        <f t="shared" si="54"/>
        <v>49</v>
      </c>
      <c r="ADM3" s="58">
        <f t="shared" si="54"/>
        <v>49</v>
      </c>
      <c r="ADN3" s="58">
        <f t="shared" si="54"/>
        <v>49</v>
      </c>
      <c r="ADO3" s="58">
        <f t="shared" si="54"/>
        <v>49</v>
      </c>
      <c r="ADP3" s="58">
        <f t="shared" si="54"/>
        <v>49</v>
      </c>
      <c r="ADQ3" s="58">
        <f t="shared" si="54"/>
        <v>49</v>
      </c>
      <c r="ADR3" s="58">
        <f t="shared" ref="ADR3:AEW3" si="55">SUBTOTAL(9,ADR7:ADR34)</f>
        <v>49</v>
      </c>
      <c r="ADS3" s="58">
        <f t="shared" si="55"/>
        <v>49</v>
      </c>
      <c r="ADT3" s="58">
        <f t="shared" si="55"/>
        <v>49</v>
      </c>
      <c r="ADU3" s="58">
        <f t="shared" si="55"/>
        <v>49</v>
      </c>
      <c r="ADV3" s="58">
        <f t="shared" si="55"/>
        <v>49</v>
      </c>
      <c r="ADW3" s="58">
        <f t="shared" si="55"/>
        <v>49</v>
      </c>
      <c r="ADX3" s="58">
        <f t="shared" si="55"/>
        <v>49</v>
      </c>
      <c r="ADY3" s="58">
        <f t="shared" si="55"/>
        <v>49</v>
      </c>
      <c r="ADZ3" s="58">
        <f t="shared" si="55"/>
        <v>49</v>
      </c>
      <c r="AEA3" s="58">
        <f t="shared" si="55"/>
        <v>49</v>
      </c>
      <c r="AEB3" s="58">
        <f t="shared" si="55"/>
        <v>49</v>
      </c>
      <c r="AEC3" s="58">
        <f t="shared" si="55"/>
        <v>49</v>
      </c>
      <c r="AED3" s="58">
        <f t="shared" si="55"/>
        <v>49</v>
      </c>
      <c r="AEE3" s="58">
        <f t="shared" si="55"/>
        <v>0</v>
      </c>
      <c r="AEF3" s="58">
        <f t="shared" si="55"/>
        <v>0</v>
      </c>
      <c r="AEG3" s="58">
        <f t="shared" si="55"/>
        <v>0</v>
      </c>
      <c r="AEH3" s="58">
        <f t="shared" si="55"/>
        <v>0</v>
      </c>
      <c r="AEI3" s="58">
        <f t="shared" si="55"/>
        <v>0</v>
      </c>
      <c r="AEJ3" s="58">
        <f t="shared" si="55"/>
        <v>0</v>
      </c>
      <c r="AEK3" s="58">
        <f t="shared" si="55"/>
        <v>0</v>
      </c>
      <c r="AEL3" s="58">
        <f t="shared" si="55"/>
        <v>0</v>
      </c>
      <c r="AEM3" s="58">
        <f t="shared" si="55"/>
        <v>0</v>
      </c>
      <c r="AEN3" s="58">
        <f t="shared" si="55"/>
        <v>0</v>
      </c>
      <c r="AEO3" s="58">
        <f t="shared" si="55"/>
        <v>0</v>
      </c>
      <c r="AEP3" s="58">
        <f t="shared" si="55"/>
        <v>0</v>
      </c>
      <c r="AEQ3" s="58">
        <f t="shared" si="55"/>
        <v>0</v>
      </c>
      <c r="AER3" s="58">
        <f t="shared" si="55"/>
        <v>0</v>
      </c>
      <c r="AES3" s="58">
        <f t="shared" si="55"/>
        <v>0</v>
      </c>
      <c r="AET3" s="58">
        <f t="shared" si="55"/>
        <v>0</v>
      </c>
      <c r="AEU3" s="58">
        <f t="shared" si="55"/>
        <v>0</v>
      </c>
      <c r="AEV3" s="58">
        <f t="shared" si="55"/>
        <v>0</v>
      </c>
      <c r="AEW3" s="58">
        <f t="shared" si="55"/>
        <v>0</v>
      </c>
      <c r="AEX3" s="58">
        <f t="shared" ref="AEX3:AGC3" si="56">SUBTOTAL(9,AEX7:AEX34)</f>
        <v>0</v>
      </c>
      <c r="AEY3" s="58">
        <f t="shared" si="56"/>
        <v>0</v>
      </c>
      <c r="AEZ3" s="58">
        <f t="shared" si="56"/>
        <v>0</v>
      </c>
      <c r="AFA3" s="58">
        <f t="shared" si="56"/>
        <v>0</v>
      </c>
      <c r="AFB3" s="58">
        <f t="shared" si="56"/>
        <v>0</v>
      </c>
      <c r="AFC3" s="58">
        <f t="shared" si="56"/>
        <v>0</v>
      </c>
      <c r="AFD3" s="58">
        <f t="shared" si="56"/>
        <v>0</v>
      </c>
      <c r="AFE3" s="58">
        <f t="shared" si="56"/>
        <v>0</v>
      </c>
      <c r="AFF3" s="58">
        <f t="shared" si="56"/>
        <v>0</v>
      </c>
      <c r="AFG3" s="58">
        <f t="shared" si="56"/>
        <v>0</v>
      </c>
      <c r="AFH3" s="58">
        <f t="shared" si="56"/>
        <v>0</v>
      </c>
      <c r="AFI3" s="58">
        <f t="shared" si="56"/>
        <v>0</v>
      </c>
      <c r="AFJ3" s="58">
        <f t="shared" si="56"/>
        <v>0</v>
      </c>
      <c r="AFK3" s="58">
        <f t="shared" si="56"/>
        <v>0</v>
      </c>
      <c r="AFL3" s="58">
        <f t="shared" si="56"/>
        <v>0</v>
      </c>
      <c r="AFM3" s="58">
        <f t="shared" si="56"/>
        <v>0</v>
      </c>
      <c r="AFN3" s="58">
        <f t="shared" si="56"/>
        <v>0</v>
      </c>
      <c r="AFO3" s="58">
        <f t="shared" si="56"/>
        <v>0</v>
      </c>
      <c r="AFP3" s="58">
        <f t="shared" si="56"/>
        <v>0</v>
      </c>
      <c r="AFQ3" s="58">
        <f t="shared" si="56"/>
        <v>0</v>
      </c>
      <c r="AFR3" s="58">
        <f t="shared" si="56"/>
        <v>0</v>
      </c>
      <c r="AFS3" s="58">
        <f t="shared" si="56"/>
        <v>0</v>
      </c>
      <c r="AFT3" s="58">
        <f t="shared" si="56"/>
        <v>0</v>
      </c>
      <c r="AFU3" s="58">
        <f t="shared" si="56"/>
        <v>0</v>
      </c>
      <c r="AFV3" s="58">
        <f t="shared" si="56"/>
        <v>0</v>
      </c>
      <c r="AFW3" s="58">
        <f t="shared" si="56"/>
        <v>0</v>
      </c>
      <c r="AFX3" s="58">
        <f t="shared" si="56"/>
        <v>0</v>
      </c>
      <c r="AFY3" s="58">
        <f t="shared" si="56"/>
        <v>0</v>
      </c>
      <c r="AFZ3" s="58">
        <f t="shared" si="56"/>
        <v>0</v>
      </c>
      <c r="AGA3" s="58">
        <f t="shared" si="56"/>
        <v>0</v>
      </c>
      <c r="AGB3" s="58">
        <f t="shared" si="56"/>
        <v>0</v>
      </c>
      <c r="AGC3" s="58">
        <f t="shared" si="56"/>
        <v>0</v>
      </c>
      <c r="AGD3" s="58">
        <f t="shared" ref="AGD3:AGK3" si="57">SUBTOTAL(9,AGD7:AGD34)</f>
        <v>0</v>
      </c>
      <c r="AGE3" s="58">
        <f t="shared" si="57"/>
        <v>0</v>
      </c>
      <c r="AGF3" s="58">
        <f t="shared" si="57"/>
        <v>0</v>
      </c>
      <c r="AGG3" s="58">
        <f t="shared" si="57"/>
        <v>0</v>
      </c>
      <c r="AGH3" s="58">
        <f t="shared" si="57"/>
        <v>0</v>
      </c>
      <c r="AGI3" s="58">
        <f t="shared" si="57"/>
        <v>0</v>
      </c>
      <c r="AGJ3" s="58">
        <f t="shared" si="57"/>
        <v>0</v>
      </c>
      <c r="AGK3" s="58">
        <f t="shared" si="57"/>
        <v>0</v>
      </c>
      <c r="AGL3" s="58"/>
      <c r="AGM3" s="58"/>
    </row>
    <row r="4" spans="1:871" s="52" customFormat="1" ht="54" customHeight="1">
      <c r="A4" s="59" t="s">
        <v>0</v>
      </c>
      <c r="B4" s="59" t="s">
        <v>256</v>
      </c>
      <c r="C4" s="60" t="s">
        <v>14</v>
      </c>
      <c r="D4" s="62" t="s">
        <v>24</v>
      </c>
      <c r="E4" s="62" t="s">
        <v>86</v>
      </c>
      <c r="F4" s="62" t="s">
        <v>87</v>
      </c>
      <c r="G4" s="63" t="s">
        <v>88</v>
      </c>
      <c r="H4" s="61" t="s">
        <v>2</v>
      </c>
      <c r="I4" s="61" t="s">
        <v>3</v>
      </c>
      <c r="J4" s="64" t="s">
        <v>23</v>
      </c>
      <c r="K4" s="64" t="s">
        <v>78</v>
      </c>
      <c r="L4" s="64" t="s">
        <v>70</v>
      </c>
      <c r="M4" s="65">
        <f>Cover!D5</f>
        <v>43271</v>
      </c>
      <c r="N4" s="66">
        <f t="shared" ref="N4:BY4" si="58">M4+1</f>
        <v>43272</v>
      </c>
      <c r="O4" s="67">
        <f t="shared" si="58"/>
        <v>43273</v>
      </c>
      <c r="P4" s="66">
        <f t="shared" si="58"/>
        <v>43274</v>
      </c>
      <c r="Q4" s="66">
        <f t="shared" si="58"/>
        <v>43275</v>
      </c>
      <c r="R4" s="66">
        <f t="shared" si="58"/>
        <v>43276</v>
      </c>
      <c r="S4" s="66">
        <f t="shared" si="58"/>
        <v>43277</v>
      </c>
      <c r="T4" s="66">
        <f t="shared" si="58"/>
        <v>43278</v>
      </c>
      <c r="U4" s="67">
        <f t="shared" si="58"/>
        <v>43279</v>
      </c>
      <c r="V4" s="66">
        <f t="shared" si="58"/>
        <v>43280</v>
      </c>
      <c r="W4" s="66">
        <f t="shared" si="58"/>
        <v>43281</v>
      </c>
      <c r="X4" s="66">
        <f t="shared" si="58"/>
        <v>43282</v>
      </c>
      <c r="Y4" s="66">
        <f t="shared" si="58"/>
        <v>43283</v>
      </c>
      <c r="Z4" s="66">
        <f t="shared" si="58"/>
        <v>43284</v>
      </c>
      <c r="AA4" s="66">
        <f t="shared" si="58"/>
        <v>43285</v>
      </c>
      <c r="AB4" s="66">
        <f t="shared" si="58"/>
        <v>43286</v>
      </c>
      <c r="AC4" s="66">
        <f t="shared" si="58"/>
        <v>43287</v>
      </c>
      <c r="AD4" s="66">
        <f t="shared" si="58"/>
        <v>43288</v>
      </c>
      <c r="AE4" s="66">
        <f t="shared" si="58"/>
        <v>43289</v>
      </c>
      <c r="AF4" s="66">
        <f t="shared" si="58"/>
        <v>43290</v>
      </c>
      <c r="AG4" s="66">
        <f t="shared" si="58"/>
        <v>43291</v>
      </c>
      <c r="AH4" s="466">
        <f t="shared" si="58"/>
        <v>43292</v>
      </c>
      <c r="AI4" s="66">
        <f t="shared" si="58"/>
        <v>43293</v>
      </c>
      <c r="AJ4" s="66">
        <f t="shared" si="58"/>
        <v>43294</v>
      </c>
      <c r="AK4" s="66">
        <f t="shared" si="58"/>
        <v>43295</v>
      </c>
      <c r="AL4" s="66">
        <f t="shared" si="58"/>
        <v>43296</v>
      </c>
      <c r="AM4" s="66">
        <f t="shared" si="58"/>
        <v>43297</v>
      </c>
      <c r="AN4" s="466">
        <f t="shared" si="58"/>
        <v>43298</v>
      </c>
      <c r="AO4" s="67">
        <f t="shared" si="58"/>
        <v>43299</v>
      </c>
      <c r="AP4" s="66">
        <f t="shared" si="58"/>
        <v>43300</v>
      </c>
      <c r="AQ4" s="66">
        <f t="shared" si="58"/>
        <v>43301</v>
      </c>
      <c r="AR4" s="66">
        <f t="shared" si="58"/>
        <v>43302</v>
      </c>
      <c r="AS4" s="66">
        <f t="shared" si="58"/>
        <v>43303</v>
      </c>
      <c r="AT4" s="66">
        <f t="shared" si="58"/>
        <v>43304</v>
      </c>
      <c r="AU4" s="66">
        <f t="shared" si="58"/>
        <v>43305</v>
      </c>
      <c r="AV4" s="66">
        <f t="shared" si="58"/>
        <v>43306</v>
      </c>
      <c r="AW4" s="66">
        <f t="shared" si="58"/>
        <v>43307</v>
      </c>
      <c r="AX4" s="66">
        <f t="shared" si="58"/>
        <v>43308</v>
      </c>
      <c r="AY4" s="66">
        <f t="shared" si="58"/>
        <v>43309</v>
      </c>
      <c r="AZ4" s="66">
        <f t="shared" si="58"/>
        <v>43310</v>
      </c>
      <c r="BA4" s="66">
        <f t="shared" si="58"/>
        <v>43311</v>
      </c>
      <c r="BB4" s="66">
        <f t="shared" si="58"/>
        <v>43312</v>
      </c>
      <c r="BC4" s="66">
        <f t="shared" si="58"/>
        <v>43313</v>
      </c>
      <c r="BD4" s="66">
        <f t="shared" si="58"/>
        <v>43314</v>
      </c>
      <c r="BE4" s="66">
        <f t="shared" si="58"/>
        <v>43315</v>
      </c>
      <c r="BF4" s="66">
        <f t="shared" si="58"/>
        <v>43316</v>
      </c>
      <c r="BG4" s="66">
        <f t="shared" si="58"/>
        <v>43317</v>
      </c>
      <c r="BH4" s="66">
        <f t="shared" si="58"/>
        <v>43318</v>
      </c>
      <c r="BI4" s="66">
        <f t="shared" si="58"/>
        <v>43319</v>
      </c>
      <c r="BJ4" s="66">
        <f t="shared" si="58"/>
        <v>43320</v>
      </c>
      <c r="BK4" s="66">
        <f t="shared" si="58"/>
        <v>43321</v>
      </c>
      <c r="BL4" s="67">
        <f t="shared" si="58"/>
        <v>43322</v>
      </c>
      <c r="BM4" s="66">
        <f t="shared" si="58"/>
        <v>43323</v>
      </c>
      <c r="BN4" s="67">
        <f t="shared" si="58"/>
        <v>43324</v>
      </c>
      <c r="BO4" s="66">
        <f t="shared" si="58"/>
        <v>43325</v>
      </c>
      <c r="BP4" s="66">
        <f t="shared" si="58"/>
        <v>43326</v>
      </c>
      <c r="BQ4" s="67">
        <f t="shared" si="58"/>
        <v>43327</v>
      </c>
      <c r="BR4" s="67">
        <f t="shared" si="58"/>
        <v>43328</v>
      </c>
      <c r="BS4" s="67">
        <f t="shared" si="58"/>
        <v>43329</v>
      </c>
      <c r="BT4" s="67">
        <f t="shared" si="58"/>
        <v>43330</v>
      </c>
      <c r="BU4" s="67">
        <f t="shared" si="58"/>
        <v>43331</v>
      </c>
      <c r="BV4" s="67">
        <f t="shared" si="58"/>
        <v>43332</v>
      </c>
      <c r="BW4" s="67">
        <f t="shared" si="58"/>
        <v>43333</v>
      </c>
      <c r="BX4" s="67">
        <f t="shared" si="58"/>
        <v>43334</v>
      </c>
      <c r="BY4" s="67">
        <f t="shared" si="58"/>
        <v>43335</v>
      </c>
      <c r="BZ4" s="67">
        <f t="shared" ref="BZ4:DL4" si="59">BY4+1</f>
        <v>43336</v>
      </c>
      <c r="CA4" s="67">
        <f t="shared" si="59"/>
        <v>43337</v>
      </c>
      <c r="CB4" s="67">
        <f t="shared" si="59"/>
        <v>43338</v>
      </c>
      <c r="CC4" s="67">
        <f t="shared" si="59"/>
        <v>43339</v>
      </c>
      <c r="CD4" s="67">
        <f t="shared" si="59"/>
        <v>43340</v>
      </c>
      <c r="CE4" s="67">
        <f t="shared" si="59"/>
        <v>43341</v>
      </c>
      <c r="CF4" s="67">
        <f t="shared" si="59"/>
        <v>43342</v>
      </c>
      <c r="CG4" s="67">
        <f t="shared" si="59"/>
        <v>43343</v>
      </c>
      <c r="CH4" s="67">
        <f t="shared" si="59"/>
        <v>43344</v>
      </c>
      <c r="CI4" s="67">
        <f t="shared" si="59"/>
        <v>43345</v>
      </c>
      <c r="CJ4" s="67">
        <f t="shared" si="59"/>
        <v>43346</v>
      </c>
      <c r="CK4" s="67">
        <f t="shared" si="59"/>
        <v>43347</v>
      </c>
      <c r="CL4" s="67">
        <f t="shared" si="59"/>
        <v>43348</v>
      </c>
      <c r="CM4" s="67">
        <f t="shared" si="59"/>
        <v>43349</v>
      </c>
      <c r="CN4" s="67">
        <f t="shared" si="59"/>
        <v>43350</v>
      </c>
      <c r="CO4" s="67">
        <f t="shared" si="59"/>
        <v>43351</v>
      </c>
      <c r="CP4" s="67">
        <f t="shared" si="59"/>
        <v>43352</v>
      </c>
      <c r="CQ4" s="67">
        <f t="shared" si="59"/>
        <v>43353</v>
      </c>
      <c r="CR4" s="67">
        <f t="shared" si="59"/>
        <v>43354</v>
      </c>
      <c r="CS4" s="67">
        <f t="shared" si="59"/>
        <v>43355</v>
      </c>
      <c r="CT4" s="67">
        <f t="shared" si="59"/>
        <v>43356</v>
      </c>
      <c r="CU4" s="67">
        <f t="shared" si="59"/>
        <v>43357</v>
      </c>
      <c r="CV4" s="67">
        <f t="shared" si="59"/>
        <v>43358</v>
      </c>
      <c r="CW4" s="67">
        <f t="shared" si="59"/>
        <v>43359</v>
      </c>
      <c r="CX4" s="67">
        <f t="shared" si="59"/>
        <v>43360</v>
      </c>
      <c r="CY4" s="67">
        <f t="shared" si="59"/>
        <v>43361</v>
      </c>
      <c r="CZ4" s="67">
        <f t="shared" si="59"/>
        <v>43362</v>
      </c>
      <c r="DA4" s="67">
        <f t="shared" si="59"/>
        <v>43363</v>
      </c>
      <c r="DB4" s="67">
        <f t="shared" si="59"/>
        <v>43364</v>
      </c>
      <c r="DC4" s="67">
        <f t="shared" si="59"/>
        <v>43365</v>
      </c>
      <c r="DD4" s="67">
        <f t="shared" si="59"/>
        <v>43366</v>
      </c>
      <c r="DE4" s="67">
        <f t="shared" si="59"/>
        <v>43367</v>
      </c>
      <c r="DF4" s="67">
        <f t="shared" si="59"/>
        <v>43368</v>
      </c>
      <c r="DG4" s="67">
        <f t="shared" si="59"/>
        <v>43369</v>
      </c>
      <c r="DH4" s="67">
        <f t="shared" si="59"/>
        <v>43370</v>
      </c>
      <c r="DI4" s="67">
        <f t="shared" si="59"/>
        <v>43371</v>
      </c>
      <c r="DJ4" s="67">
        <f t="shared" si="59"/>
        <v>43372</v>
      </c>
      <c r="DK4" s="67">
        <f t="shared" si="59"/>
        <v>43373</v>
      </c>
      <c r="DL4" s="67">
        <f t="shared" si="59"/>
        <v>43374</v>
      </c>
      <c r="DM4" s="67"/>
      <c r="DN4" s="67"/>
      <c r="DO4" s="67"/>
      <c r="DP4" s="68">
        <f t="shared" ref="DP4:GA4" si="60">M4</f>
        <v>43271</v>
      </c>
      <c r="DQ4" s="68">
        <f t="shared" si="60"/>
        <v>43272</v>
      </c>
      <c r="DR4" s="68">
        <f t="shared" si="60"/>
        <v>43273</v>
      </c>
      <c r="DS4" s="68">
        <f t="shared" si="60"/>
        <v>43274</v>
      </c>
      <c r="DT4" s="68">
        <f t="shared" si="60"/>
        <v>43275</v>
      </c>
      <c r="DU4" s="68">
        <f t="shared" si="60"/>
        <v>43276</v>
      </c>
      <c r="DV4" s="68">
        <f t="shared" si="60"/>
        <v>43277</v>
      </c>
      <c r="DW4" s="68">
        <f t="shared" si="60"/>
        <v>43278</v>
      </c>
      <c r="DX4" s="68">
        <f t="shared" si="60"/>
        <v>43279</v>
      </c>
      <c r="DY4" s="68">
        <f t="shared" si="60"/>
        <v>43280</v>
      </c>
      <c r="DZ4" s="68">
        <f t="shared" si="60"/>
        <v>43281</v>
      </c>
      <c r="EA4" s="68">
        <f t="shared" si="60"/>
        <v>43282</v>
      </c>
      <c r="EB4" s="68">
        <f t="shared" si="60"/>
        <v>43283</v>
      </c>
      <c r="EC4" s="68">
        <f t="shared" si="60"/>
        <v>43284</v>
      </c>
      <c r="ED4" s="68">
        <f t="shared" si="60"/>
        <v>43285</v>
      </c>
      <c r="EE4" s="68">
        <f t="shared" si="60"/>
        <v>43286</v>
      </c>
      <c r="EF4" s="68">
        <f t="shared" si="60"/>
        <v>43287</v>
      </c>
      <c r="EG4" s="68">
        <f t="shared" si="60"/>
        <v>43288</v>
      </c>
      <c r="EH4" s="68">
        <f t="shared" si="60"/>
        <v>43289</v>
      </c>
      <c r="EI4" s="68">
        <f t="shared" si="60"/>
        <v>43290</v>
      </c>
      <c r="EJ4" s="68">
        <f t="shared" si="60"/>
        <v>43291</v>
      </c>
      <c r="EK4" s="468">
        <f t="shared" si="60"/>
        <v>43292</v>
      </c>
      <c r="EL4" s="68">
        <f t="shared" si="60"/>
        <v>43293</v>
      </c>
      <c r="EM4" s="68">
        <f t="shared" si="60"/>
        <v>43294</v>
      </c>
      <c r="EN4" s="68">
        <f t="shared" si="60"/>
        <v>43295</v>
      </c>
      <c r="EO4" s="68">
        <f t="shared" si="60"/>
        <v>43296</v>
      </c>
      <c r="EP4" s="68">
        <f t="shared" si="60"/>
        <v>43297</v>
      </c>
      <c r="EQ4" s="468">
        <f t="shared" si="60"/>
        <v>43298</v>
      </c>
      <c r="ER4" s="519">
        <f t="shared" si="60"/>
        <v>43299</v>
      </c>
      <c r="ES4" s="68">
        <f t="shared" si="60"/>
        <v>43300</v>
      </c>
      <c r="ET4" s="68">
        <f t="shared" si="60"/>
        <v>43301</v>
      </c>
      <c r="EU4" s="68">
        <f t="shared" si="60"/>
        <v>43302</v>
      </c>
      <c r="EV4" s="68">
        <f t="shared" si="60"/>
        <v>43303</v>
      </c>
      <c r="EW4" s="68">
        <f t="shared" si="60"/>
        <v>43304</v>
      </c>
      <c r="EX4" s="68">
        <f t="shared" si="60"/>
        <v>43305</v>
      </c>
      <c r="EY4" s="68">
        <f t="shared" si="60"/>
        <v>43306</v>
      </c>
      <c r="EZ4" s="68">
        <f t="shared" si="60"/>
        <v>43307</v>
      </c>
      <c r="FA4" s="68">
        <f t="shared" si="60"/>
        <v>43308</v>
      </c>
      <c r="FB4" s="68">
        <f t="shared" si="60"/>
        <v>43309</v>
      </c>
      <c r="FC4" s="68">
        <f t="shared" si="60"/>
        <v>43310</v>
      </c>
      <c r="FD4" s="68">
        <f t="shared" si="60"/>
        <v>43311</v>
      </c>
      <c r="FE4" s="68">
        <f t="shared" si="60"/>
        <v>43312</v>
      </c>
      <c r="FF4" s="68">
        <f t="shared" si="60"/>
        <v>43313</v>
      </c>
      <c r="FG4" s="68">
        <f t="shared" si="60"/>
        <v>43314</v>
      </c>
      <c r="FH4" s="68">
        <f t="shared" si="60"/>
        <v>43315</v>
      </c>
      <c r="FI4" s="68">
        <f t="shared" si="60"/>
        <v>43316</v>
      </c>
      <c r="FJ4" s="68">
        <f t="shared" si="60"/>
        <v>43317</v>
      </c>
      <c r="FK4" s="68">
        <f t="shared" si="60"/>
        <v>43318</v>
      </c>
      <c r="FL4" s="68">
        <f t="shared" si="60"/>
        <v>43319</v>
      </c>
      <c r="FM4" s="68">
        <f t="shared" si="60"/>
        <v>43320</v>
      </c>
      <c r="FN4" s="68">
        <f t="shared" si="60"/>
        <v>43321</v>
      </c>
      <c r="FO4" s="519">
        <f t="shared" si="60"/>
        <v>43322</v>
      </c>
      <c r="FP4" s="68">
        <f t="shared" si="60"/>
        <v>43323</v>
      </c>
      <c r="FQ4" s="68">
        <f t="shared" si="60"/>
        <v>43324</v>
      </c>
      <c r="FR4" s="68">
        <f t="shared" si="60"/>
        <v>43325</v>
      </c>
      <c r="FS4" s="68">
        <f t="shared" si="60"/>
        <v>43326</v>
      </c>
      <c r="FT4" s="68">
        <f t="shared" si="60"/>
        <v>43327</v>
      </c>
      <c r="FU4" s="68">
        <f t="shared" si="60"/>
        <v>43328</v>
      </c>
      <c r="FV4" s="68">
        <f t="shared" si="60"/>
        <v>43329</v>
      </c>
      <c r="FW4" s="68">
        <f t="shared" si="60"/>
        <v>43330</v>
      </c>
      <c r="FX4" s="68">
        <f t="shared" si="60"/>
        <v>43331</v>
      </c>
      <c r="FY4" s="68">
        <f t="shared" si="60"/>
        <v>43332</v>
      </c>
      <c r="FZ4" s="68">
        <f t="shared" si="60"/>
        <v>43333</v>
      </c>
      <c r="GA4" s="68">
        <f t="shared" si="60"/>
        <v>43334</v>
      </c>
      <c r="GB4" s="68">
        <f t="shared" ref="GB4:HO4" si="61">BY4</f>
        <v>43335</v>
      </c>
      <c r="GC4" s="68">
        <f t="shared" si="61"/>
        <v>43336</v>
      </c>
      <c r="GD4" s="68">
        <f t="shared" si="61"/>
        <v>43337</v>
      </c>
      <c r="GE4" s="68">
        <f t="shared" si="61"/>
        <v>43338</v>
      </c>
      <c r="GF4" s="68">
        <f t="shared" si="61"/>
        <v>43339</v>
      </c>
      <c r="GG4" s="68">
        <f t="shared" si="61"/>
        <v>43340</v>
      </c>
      <c r="GH4" s="68">
        <f t="shared" si="61"/>
        <v>43341</v>
      </c>
      <c r="GI4" s="68">
        <f t="shared" si="61"/>
        <v>43342</v>
      </c>
      <c r="GJ4" s="68">
        <f t="shared" si="61"/>
        <v>43343</v>
      </c>
      <c r="GK4" s="68">
        <f t="shared" si="61"/>
        <v>43344</v>
      </c>
      <c r="GL4" s="68">
        <f t="shared" si="61"/>
        <v>43345</v>
      </c>
      <c r="GM4" s="68">
        <f t="shared" si="61"/>
        <v>43346</v>
      </c>
      <c r="GN4" s="68">
        <f t="shared" si="61"/>
        <v>43347</v>
      </c>
      <c r="GO4" s="68">
        <f t="shared" si="61"/>
        <v>43348</v>
      </c>
      <c r="GP4" s="68">
        <f t="shared" si="61"/>
        <v>43349</v>
      </c>
      <c r="GQ4" s="68">
        <f t="shared" si="61"/>
        <v>43350</v>
      </c>
      <c r="GR4" s="68">
        <f t="shared" si="61"/>
        <v>43351</v>
      </c>
      <c r="GS4" s="68">
        <f t="shared" si="61"/>
        <v>43352</v>
      </c>
      <c r="GT4" s="68">
        <f t="shared" si="61"/>
        <v>43353</v>
      </c>
      <c r="GU4" s="68">
        <f t="shared" si="61"/>
        <v>43354</v>
      </c>
      <c r="GV4" s="68">
        <f t="shared" si="61"/>
        <v>43355</v>
      </c>
      <c r="GW4" s="68">
        <f t="shared" si="61"/>
        <v>43356</v>
      </c>
      <c r="GX4" s="68">
        <f t="shared" si="61"/>
        <v>43357</v>
      </c>
      <c r="GY4" s="68">
        <f t="shared" si="61"/>
        <v>43358</v>
      </c>
      <c r="GZ4" s="68">
        <f t="shared" si="61"/>
        <v>43359</v>
      </c>
      <c r="HA4" s="68">
        <f t="shared" si="61"/>
        <v>43360</v>
      </c>
      <c r="HB4" s="68">
        <f t="shared" si="61"/>
        <v>43361</v>
      </c>
      <c r="HC4" s="68">
        <f t="shared" si="61"/>
        <v>43362</v>
      </c>
      <c r="HD4" s="68">
        <f t="shared" si="61"/>
        <v>43363</v>
      </c>
      <c r="HE4" s="68">
        <f t="shared" si="61"/>
        <v>43364</v>
      </c>
      <c r="HF4" s="68">
        <f t="shared" si="61"/>
        <v>43365</v>
      </c>
      <c r="HG4" s="68">
        <f t="shared" si="61"/>
        <v>43366</v>
      </c>
      <c r="HH4" s="68">
        <f t="shared" si="61"/>
        <v>43367</v>
      </c>
      <c r="HI4" s="68">
        <f t="shared" si="61"/>
        <v>43368</v>
      </c>
      <c r="HJ4" s="68">
        <f t="shared" si="61"/>
        <v>43369</v>
      </c>
      <c r="HK4" s="68">
        <f t="shared" si="61"/>
        <v>43370</v>
      </c>
      <c r="HL4" s="68">
        <f t="shared" si="61"/>
        <v>43371</v>
      </c>
      <c r="HM4" s="68">
        <f t="shared" si="61"/>
        <v>43372</v>
      </c>
      <c r="HN4" s="68">
        <f t="shared" si="61"/>
        <v>43373</v>
      </c>
      <c r="HO4" s="68">
        <f t="shared" si="61"/>
        <v>43374</v>
      </c>
      <c r="HP4" s="68"/>
      <c r="HQ4" s="68"/>
      <c r="HR4" s="68"/>
      <c r="HS4" s="69">
        <f t="shared" ref="HS4:KD4" si="62">M4</f>
        <v>43271</v>
      </c>
      <c r="HT4" s="69">
        <f t="shared" si="62"/>
        <v>43272</v>
      </c>
      <c r="HU4" s="69">
        <f t="shared" si="62"/>
        <v>43273</v>
      </c>
      <c r="HV4" s="69">
        <f t="shared" si="62"/>
        <v>43274</v>
      </c>
      <c r="HW4" s="69">
        <f t="shared" si="62"/>
        <v>43275</v>
      </c>
      <c r="HX4" s="69">
        <f t="shared" si="62"/>
        <v>43276</v>
      </c>
      <c r="HY4" s="69">
        <f t="shared" si="62"/>
        <v>43277</v>
      </c>
      <c r="HZ4" s="69">
        <f t="shared" si="62"/>
        <v>43278</v>
      </c>
      <c r="IA4" s="69">
        <f t="shared" si="62"/>
        <v>43279</v>
      </c>
      <c r="IB4" s="69">
        <f t="shared" si="62"/>
        <v>43280</v>
      </c>
      <c r="IC4" s="69">
        <f t="shared" si="62"/>
        <v>43281</v>
      </c>
      <c r="ID4" s="69">
        <f t="shared" si="62"/>
        <v>43282</v>
      </c>
      <c r="IE4" s="69">
        <f t="shared" si="62"/>
        <v>43283</v>
      </c>
      <c r="IF4" s="69">
        <f t="shared" si="62"/>
        <v>43284</v>
      </c>
      <c r="IG4" s="69">
        <f t="shared" si="62"/>
        <v>43285</v>
      </c>
      <c r="IH4" s="69">
        <f t="shared" si="62"/>
        <v>43286</v>
      </c>
      <c r="II4" s="69">
        <f t="shared" si="62"/>
        <v>43287</v>
      </c>
      <c r="IJ4" s="69">
        <f t="shared" si="62"/>
        <v>43288</v>
      </c>
      <c r="IK4" s="69">
        <f t="shared" si="62"/>
        <v>43289</v>
      </c>
      <c r="IL4" s="69">
        <f t="shared" si="62"/>
        <v>43290</v>
      </c>
      <c r="IM4" s="69">
        <f t="shared" si="62"/>
        <v>43291</v>
      </c>
      <c r="IN4" s="469">
        <f t="shared" si="62"/>
        <v>43292</v>
      </c>
      <c r="IO4" s="69">
        <f t="shared" si="62"/>
        <v>43293</v>
      </c>
      <c r="IP4" s="69">
        <f t="shared" si="62"/>
        <v>43294</v>
      </c>
      <c r="IQ4" s="69">
        <f t="shared" si="62"/>
        <v>43295</v>
      </c>
      <c r="IR4" s="69">
        <f t="shared" si="62"/>
        <v>43296</v>
      </c>
      <c r="IS4" s="69">
        <f t="shared" si="62"/>
        <v>43297</v>
      </c>
      <c r="IT4" s="469">
        <f t="shared" si="62"/>
        <v>43298</v>
      </c>
      <c r="IU4" s="520">
        <f t="shared" si="62"/>
        <v>43299</v>
      </c>
      <c r="IV4" s="69">
        <f t="shared" si="62"/>
        <v>43300</v>
      </c>
      <c r="IW4" s="69">
        <f t="shared" si="62"/>
        <v>43301</v>
      </c>
      <c r="IX4" s="69">
        <f t="shared" si="62"/>
        <v>43302</v>
      </c>
      <c r="IY4" s="69">
        <f t="shared" si="62"/>
        <v>43303</v>
      </c>
      <c r="IZ4" s="69">
        <f t="shared" si="62"/>
        <v>43304</v>
      </c>
      <c r="JA4" s="69">
        <f t="shared" si="62"/>
        <v>43305</v>
      </c>
      <c r="JB4" s="69">
        <f t="shared" si="62"/>
        <v>43306</v>
      </c>
      <c r="JC4" s="69">
        <f t="shared" si="62"/>
        <v>43307</v>
      </c>
      <c r="JD4" s="69">
        <f t="shared" si="62"/>
        <v>43308</v>
      </c>
      <c r="JE4" s="69">
        <f t="shared" si="62"/>
        <v>43309</v>
      </c>
      <c r="JF4" s="69">
        <f t="shared" si="62"/>
        <v>43310</v>
      </c>
      <c r="JG4" s="69">
        <f t="shared" si="62"/>
        <v>43311</v>
      </c>
      <c r="JH4" s="69">
        <f t="shared" si="62"/>
        <v>43312</v>
      </c>
      <c r="JI4" s="69">
        <f t="shared" si="62"/>
        <v>43313</v>
      </c>
      <c r="JJ4" s="69">
        <f t="shared" si="62"/>
        <v>43314</v>
      </c>
      <c r="JK4" s="69">
        <f t="shared" si="62"/>
        <v>43315</v>
      </c>
      <c r="JL4" s="69">
        <f t="shared" si="62"/>
        <v>43316</v>
      </c>
      <c r="JM4" s="69">
        <f t="shared" si="62"/>
        <v>43317</v>
      </c>
      <c r="JN4" s="69">
        <f t="shared" si="62"/>
        <v>43318</v>
      </c>
      <c r="JO4" s="69">
        <f t="shared" si="62"/>
        <v>43319</v>
      </c>
      <c r="JP4" s="69">
        <f t="shared" si="62"/>
        <v>43320</v>
      </c>
      <c r="JQ4" s="69">
        <f t="shared" si="62"/>
        <v>43321</v>
      </c>
      <c r="JR4" s="520">
        <f t="shared" si="62"/>
        <v>43322</v>
      </c>
      <c r="JS4" s="69">
        <f t="shared" si="62"/>
        <v>43323</v>
      </c>
      <c r="JT4" s="69">
        <f t="shared" si="62"/>
        <v>43324</v>
      </c>
      <c r="JU4" s="69">
        <f t="shared" si="62"/>
        <v>43325</v>
      </c>
      <c r="JV4" s="69">
        <f t="shared" si="62"/>
        <v>43326</v>
      </c>
      <c r="JW4" s="69">
        <f t="shared" si="62"/>
        <v>43327</v>
      </c>
      <c r="JX4" s="69">
        <f t="shared" si="62"/>
        <v>43328</v>
      </c>
      <c r="JY4" s="69">
        <f t="shared" si="62"/>
        <v>43329</v>
      </c>
      <c r="JZ4" s="69">
        <f t="shared" si="62"/>
        <v>43330</v>
      </c>
      <c r="KA4" s="69">
        <f t="shared" si="62"/>
        <v>43331</v>
      </c>
      <c r="KB4" s="69">
        <f t="shared" si="62"/>
        <v>43332</v>
      </c>
      <c r="KC4" s="69">
        <f t="shared" si="62"/>
        <v>43333</v>
      </c>
      <c r="KD4" s="69">
        <f t="shared" si="62"/>
        <v>43334</v>
      </c>
      <c r="KE4" s="69">
        <f t="shared" ref="KE4:LR4" si="63">BY4</f>
        <v>43335</v>
      </c>
      <c r="KF4" s="69">
        <f t="shared" si="63"/>
        <v>43336</v>
      </c>
      <c r="KG4" s="69">
        <f t="shared" si="63"/>
        <v>43337</v>
      </c>
      <c r="KH4" s="69">
        <f t="shared" si="63"/>
        <v>43338</v>
      </c>
      <c r="KI4" s="69">
        <f t="shared" si="63"/>
        <v>43339</v>
      </c>
      <c r="KJ4" s="69">
        <f t="shared" si="63"/>
        <v>43340</v>
      </c>
      <c r="KK4" s="69">
        <f t="shared" si="63"/>
        <v>43341</v>
      </c>
      <c r="KL4" s="69">
        <f t="shared" si="63"/>
        <v>43342</v>
      </c>
      <c r="KM4" s="69">
        <f t="shared" si="63"/>
        <v>43343</v>
      </c>
      <c r="KN4" s="69">
        <f t="shared" si="63"/>
        <v>43344</v>
      </c>
      <c r="KO4" s="69">
        <f t="shared" si="63"/>
        <v>43345</v>
      </c>
      <c r="KP4" s="69">
        <f t="shared" si="63"/>
        <v>43346</v>
      </c>
      <c r="KQ4" s="69">
        <f t="shared" si="63"/>
        <v>43347</v>
      </c>
      <c r="KR4" s="69">
        <f t="shared" si="63"/>
        <v>43348</v>
      </c>
      <c r="KS4" s="69">
        <f t="shared" si="63"/>
        <v>43349</v>
      </c>
      <c r="KT4" s="69">
        <f t="shared" si="63"/>
        <v>43350</v>
      </c>
      <c r="KU4" s="69">
        <f t="shared" si="63"/>
        <v>43351</v>
      </c>
      <c r="KV4" s="69">
        <f t="shared" si="63"/>
        <v>43352</v>
      </c>
      <c r="KW4" s="69">
        <f t="shared" si="63"/>
        <v>43353</v>
      </c>
      <c r="KX4" s="69">
        <f t="shared" si="63"/>
        <v>43354</v>
      </c>
      <c r="KY4" s="69">
        <f t="shared" si="63"/>
        <v>43355</v>
      </c>
      <c r="KZ4" s="69">
        <f t="shared" si="63"/>
        <v>43356</v>
      </c>
      <c r="LA4" s="69">
        <f t="shared" si="63"/>
        <v>43357</v>
      </c>
      <c r="LB4" s="69">
        <f t="shared" si="63"/>
        <v>43358</v>
      </c>
      <c r="LC4" s="69">
        <f t="shared" si="63"/>
        <v>43359</v>
      </c>
      <c r="LD4" s="69">
        <f t="shared" si="63"/>
        <v>43360</v>
      </c>
      <c r="LE4" s="69">
        <f t="shared" si="63"/>
        <v>43361</v>
      </c>
      <c r="LF4" s="69">
        <f t="shared" si="63"/>
        <v>43362</v>
      </c>
      <c r="LG4" s="69">
        <f t="shared" si="63"/>
        <v>43363</v>
      </c>
      <c r="LH4" s="69">
        <f t="shared" si="63"/>
        <v>43364</v>
      </c>
      <c r="LI4" s="69">
        <f t="shared" si="63"/>
        <v>43365</v>
      </c>
      <c r="LJ4" s="69">
        <f t="shared" si="63"/>
        <v>43366</v>
      </c>
      <c r="LK4" s="69">
        <f t="shared" si="63"/>
        <v>43367</v>
      </c>
      <c r="LL4" s="69">
        <f t="shared" si="63"/>
        <v>43368</v>
      </c>
      <c r="LM4" s="69">
        <f t="shared" si="63"/>
        <v>43369</v>
      </c>
      <c r="LN4" s="69">
        <f t="shared" si="63"/>
        <v>43370</v>
      </c>
      <c r="LO4" s="69">
        <f t="shared" si="63"/>
        <v>43371</v>
      </c>
      <c r="LP4" s="69">
        <f t="shared" si="63"/>
        <v>43372</v>
      </c>
      <c r="LQ4" s="69">
        <f t="shared" si="63"/>
        <v>43373</v>
      </c>
      <c r="LR4" s="69">
        <f t="shared" si="63"/>
        <v>43374</v>
      </c>
      <c r="LS4" s="69"/>
      <c r="LT4" s="497"/>
      <c r="LU4" s="497"/>
      <c r="LV4" s="70">
        <f t="shared" ref="LV4:OG4" si="64">DP4</f>
        <v>43271</v>
      </c>
      <c r="LW4" s="70">
        <f t="shared" si="64"/>
        <v>43272</v>
      </c>
      <c r="LX4" s="70">
        <f t="shared" si="64"/>
        <v>43273</v>
      </c>
      <c r="LY4" s="70">
        <f t="shared" si="64"/>
        <v>43274</v>
      </c>
      <c r="LZ4" s="70">
        <f t="shared" si="64"/>
        <v>43275</v>
      </c>
      <c r="MA4" s="70">
        <f t="shared" si="64"/>
        <v>43276</v>
      </c>
      <c r="MB4" s="70">
        <f t="shared" si="64"/>
        <v>43277</v>
      </c>
      <c r="MC4" s="70">
        <f t="shared" si="64"/>
        <v>43278</v>
      </c>
      <c r="MD4" s="70">
        <f t="shared" si="64"/>
        <v>43279</v>
      </c>
      <c r="ME4" s="70">
        <f t="shared" si="64"/>
        <v>43280</v>
      </c>
      <c r="MF4" s="70">
        <f t="shared" si="64"/>
        <v>43281</v>
      </c>
      <c r="MG4" s="70">
        <f t="shared" si="64"/>
        <v>43282</v>
      </c>
      <c r="MH4" s="70">
        <f t="shared" si="64"/>
        <v>43283</v>
      </c>
      <c r="MI4" s="70">
        <f t="shared" si="64"/>
        <v>43284</v>
      </c>
      <c r="MJ4" s="70">
        <f t="shared" si="64"/>
        <v>43285</v>
      </c>
      <c r="MK4" s="70">
        <f t="shared" si="64"/>
        <v>43286</v>
      </c>
      <c r="ML4" s="70">
        <f t="shared" si="64"/>
        <v>43287</v>
      </c>
      <c r="MM4" s="70">
        <f t="shared" si="64"/>
        <v>43288</v>
      </c>
      <c r="MN4" s="70">
        <f t="shared" si="64"/>
        <v>43289</v>
      </c>
      <c r="MO4" s="70">
        <f t="shared" si="64"/>
        <v>43290</v>
      </c>
      <c r="MP4" s="70">
        <f t="shared" si="64"/>
        <v>43291</v>
      </c>
      <c r="MQ4" s="470">
        <f t="shared" si="64"/>
        <v>43292</v>
      </c>
      <c r="MR4" s="70">
        <f t="shared" si="64"/>
        <v>43293</v>
      </c>
      <c r="MS4" s="70">
        <f t="shared" si="64"/>
        <v>43294</v>
      </c>
      <c r="MT4" s="70">
        <f t="shared" si="64"/>
        <v>43295</v>
      </c>
      <c r="MU4" s="70">
        <f t="shared" si="64"/>
        <v>43296</v>
      </c>
      <c r="MV4" s="70">
        <f t="shared" si="64"/>
        <v>43297</v>
      </c>
      <c r="MW4" s="470">
        <f t="shared" si="64"/>
        <v>43298</v>
      </c>
      <c r="MX4" s="70">
        <f t="shared" si="64"/>
        <v>43299</v>
      </c>
      <c r="MY4" s="70">
        <f t="shared" si="64"/>
        <v>43300</v>
      </c>
      <c r="MZ4" s="70">
        <f t="shared" si="64"/>
        <v>43301</v>
      </c>
      <c r="NA4" s="70">
        <f t="shared" si="64"/>
        <v>43302</v>
      </c>
      <c r="NB4" s="70">
        <f t="shared" si="64"/>
        <v>43303</v>
      </c>
      <c r="NC4" s="70">
        <f t="shared" si="64"/>
        <v>43304</v>
      </c>
      <c r="ND4" s="70">
        <f t="shared" si="64"/>
        <v>43305</v>
      </c>
      <c r="NE4" s="70">
        <f t="shared" si="64"/>
        <v>43306</v>
      </c>
      <c r="NF4" s="70">
        <f t="shared" si="64"/>
        <v>43307</v>
      </c>
      <c r="NG4" s="70">
        <f t="shared" si="64"/>
        <v>43308</v>
      </c>
      <c r="NH4" s="70">
        <f t="shared" si="64"/>
        <v>43309</v>
      </c>
      <c r="NI4" s="70">
        <f t="shared" si="64"/>
        <v>43310</v>
      </c>
      <c r="NJ4" s="70">
        <f t="shared" si="64"/>
        <v>43311</v>
      </c>
      <c r="NK4" s="70">
        <f t="shared" si="64"/>
        <v>43312</v>
      </c>
      <c r="NL4" s="70">
        <f t="shared" si="64"/>
        <v>43313</v>
      </c>
      <c r="NM4" s="70">
        <f t="shared" si="64"/>
        <v>43314</v>
      </c>
      <c r="NN4" s="70">
        <f t="shared" si="64"/>
        <v>43315</v>
      </c>
      <c r="NO4" s="70">
        <f t="shared" si="64"/>
        <v>43316</v>
      </c>
      <c r="NP4" s="70">
        <f t="shared" si="64"/>
        <v>43317</v>
      </c>
      <c r="NQ4" s="70">
        <f t="shared" si="64"/>
        <v>43318</v>
      </c>
      <c r="NR4" s="70">
        <f t="shared" si="64"/>
        <v>43319</v>
      </c>
      <c r="NS4" s="70">
        <f t="shared" si="64"/>
        <v>43320</v>
      </c>
      <c r="NT4" s="70">
        <f t="shared" si="64"/>
        <v>43321</v>
      </c>
      <c r="NU4" s="70">
        <f t="shared" si="64"/>
        <v>43322</v>
      </c>
      <c r="NV4" s="70">
        <f t="shared" si="64"/>
        <v>43323</v>
      </c>
      <c r="NW4" s="70">
        <f t="shared" si="64"/>
        <v>43324</v>
      </c>
      <c r="NX4" s="70">
        <f t="shared" si="64"/>
        <v>43325</v>
      </c>
      <c r="NY4" s="70">
        <f t="shared" si="64"/>
        <v>43326</v>
      </c>
      <c r="NZ4" s="70">
        <f t="shared" si="64"/>
        <v>43327</v>
      </c>
      <c r="OA4" s="70">
        <f t="shared" si="64"/>
        <v>43328</v>
      </c>
      <c r="OB4" s="70">
        <f t="shared" si="64"/>
        <v>43329</v>
      </c>
      <c r="OC4" s="70">
        <f t="shared" si="64"/>
        <v>43330</v>
      </c>
      <c r="OD4" s="70">
        <f t="shared" si="64"/>
        <v>43331</v>
      </c>
      <c r="OE4" s="70">
        <f t="shared" si="64"/>
        <v>43332</v>
      </c>
      <c r="OF4" s="70">
        <f t="shared" si="64"/>
        <v>43333</v>
      </c>
      <c r="OG4" s="70">
        <f t="shared" si="64"/>
        <v>43334</v>
      </c>
      <c r="OH4" s="70">
        <f t="shared" ref="OH4:PV4" si="65">GB4</f>
        <v>43335</v>
      </c>
      <c r="OI4" s="70">
        <f t="shared" si="65"/>
        <v>43336</v>
      </c>
      <c r="OJ4" s="70">
        <f t="shared" si="65"/>
        <v>43337</v>
      </c>
      <c r="OK4" s="70">
        <f t="shared" si="65"/>
        <v>43338</v>
      </c>
      <c r="OL4" s="70">
        <f t="shared" si="65"/>
        <v>43339</v>
      </c>
      <c r="OM4" s="70">
        <f t="shared" si="65"/>
        <v>43340</v>
      </c>
      <c r="ON4" s="70">
        <f t="shared" si="65"/>
        <v>43341</v>
      </c>
      <c r="OO4" s="70">
        <f t="shared" si="65"/>
        <v>43342</v>
      </c>
      <c r="OP4" s="70">
        <f t="shared" si="65"/>
        <v>43343</v>
      </c>
      <c r="OQ4" s="70">
        <f t="shared" si="65"/>
        <v>43344</v>
      </c>
      <c r="OR4" s="70">
        <f t="shared" si="65"/>
        <v>43345</v>
      </c>
      <c r="OS4" s="70">
        <f t="shared" si="65"/>
        <v>43346</v>
      </c>
      <c r="OT4" s="70">
        <f t="shared" si="65"/>
        <v>43347</v>
      </c>
      <c r="OU4" s="70">
        <f t="shared" si="65"/>
        <v>43348</v>
      </c>
      <c r="OV4" s="70">
        <f t="shared" si="65"/>
        <v>43349</v>
      </c>
      <c r="OW4" s="70">
        <f t="shared" si="65"/>
        <v>43350</v>
      </c>
      <c r="OX4" s="70">
        <f t="shared" si="65"/>
        <v>43351</v>
      </c>
      <c r="OY4" s="70">
        <f t="shared" si="65"/>
        <v>43352</v>
      </c>
      <c r="OZ4" s="70">
        <f t="shared" si="65"/>
        <v>43353</v>
      </c>
      <c r="PA4" s="70">
        <f t="shared" si="65"/>
        <v>43354</v>
      </c>
      <c r="PB4" s="70">
        <f t="shared" si="65"/>
        <v>43355</v>
      </c>
      <c r="PC4" s="70">
        <f t="shared" si="65"/>
        <v>43356</v>
      </c>
      <c r="PD4" s="70">
        <f t="shared" si="65"/>
        <v>43357</v>
      </c>
      <c r="PE4" s="70">
        <f t="shared" si="65"/>
        <v>43358</v>
      </c>
      <c r="PF4" s="70">
        <f t="shared" si="65"/>
        <v>43359</v>
      </c>
      <c r="PG4" s="70">
        <f t="shared" si="65"/>
        <v>43360</v>
      </c>
      <c r="PH4" s="70">
        <f t="shared" si="65"/>
        <v>43361</v>
      </c>
      <c r="PI4" s="70">
        <f t="shared" si="65"/>
        <v>43362</v>
      </c>
      <c r="PJ4" s="70">
        <f t="shared" si="65"/>
        <v>43363</v>
      </c>
      <c r="PK4" s="70">
        <f t="shared" si="65"/>
        <v>43364</v>
      </c>
      <c r="PL4" s="70">
        <f t="shared" si="65"/>
        <v>43365</v>
      </c>
      <c r="PM4" s="70">
        <f t="shared" si="65"/>
        <v>43366</v>
      </c>
      <c r="PN4" s="70">
        <f t="shared" si="65"/>
        <v>43367</v>
      </c>
      <c r="PO4" s="70">
        <f t="shared" si="65"/>
        <v>43368</v>
      </c>
      <c r="PP4" s="70">
        <f t="shared" si="65"/>
        <v>43369</v>
      </c>
      <c r="PQ4" s="70">
        <f t="shared" si="65"/>
        <v>43370</v>
      </c>
      <c r="PR4" s="70">
        <f t="shared" si="65"/>
        <v>43371</v>
      </c>
      <c r="PS4" s="70">
        <f t="shared" si="65"/>
        <v>43372</v>
      </c>
      <c r="PT4" s="70">
        <f t="shared" si="65"/>
        <v>43373</v>
      </c>
      <c r="PU4" s="70">
        <f t="shared" si="65"/>
        <v>43374</v>
      </c>
      <c r="PV4" s="70">
        <f t="shared" si="65"/>
        <v>0</v>
      </c>
      <c r="PW4" s="70">
        <f>HM4</f>
        <v>43372</v>
      </c>
      <c r="PX4" s="498" t="e">
        <f>#REF!</f>
        <v>#REF!</v>
      </c>
      <c r="PY4" s="71">
        <f t="shared" ref="PY4:SJ4" si="66">LV4</f>
        <v>43271</v>
      </c>
      <c r="PZ4" s="71">
        <f t="shared" si="66"/>
        <v>43272</v>
      </c>
      <c r="QA4" s="71">
        <f t="shared" si="66"/>
        <v>43273</v>
      </c>
      <c r="QB4" s="71">
        <f t="shared" si="66"/>
        <v>43274</v>
      </c>
      <c r="QC4" s="71">
        <f t="shared" si="66"/>
        <v>43275</v>
      </c>
      <c r="QD4" s="71">
        <f t="shared" si="66"/>
        <v>43276</v>
      </c>
      <c r="QE4" s="71">
        <f t="shared" si="66"/>
        <v>43277</v>
      </c>
      <c r="QF4" s="71">
        <f t="shared" si="66"/>
        <v>43278</v>
      </c>
      <c r="QG4" s="71">
        <f t="shared" si="66"/>
        <v>43279</v>
      </c>
      <c r="QH4" s="71">
        <f t="shared" si="66"/>
        <v>43280</v>
      </c>
      <c r="QI4" s="71">
        <f t="shared" si="66"/>
        <v>43281</v>
      </c>
      <c r="QJ4" s="71">
        <f t="shared" si="66"/>
        <v>43282</v>
      </c>
      <c r="QK4" s="71">
        <f t="shared" si="66"/>
        <v>43283</v>
      </c>
      <c r="QL4" s="71">
        <f t="shared" si="66"/>
        <v>43284</v>
      </c>
      <c r="QM4" s="71">
        <f t="shared" si="66"/>
        <v>43285</v>
      </c>
      <c r="QN4" s="71">
        <f t="shared" si="66"/>
        <v>43286</v>
      </c>
      <c r="QO4" s="71">
        <f t="shared" si="66"/>
        <v>43287</v>
      </c>
      <c r="QP4" s="71">
        <f t="shared" si="66"/>
        <v>43288</v>
      </c>
      <c r="QQ4" s="71">
        <f t="shared" si="66"/>
        <v>43289</v>
      </c>
      <c r="QR4" s="71">
        <f t="shared" si="66"/>
        <v>43290</v>
      </c>
      <c r="QS4" s="71">
        <f t="shared" si="66"/>
        <v>43291</v>
      </c>
      <c r="QT4" s="471">
        <f t="shared" si="66"/>
        <v>43292</v>
      </c>
      <c r="QU4" s="71">
        <f t="shared" si="66"/>
        <v>43293</v>
      </c>
      <c r="QV4" s="71">
        <f t="shared" si="66"/>
        <v>43294</v>
      </c>
      <c r="QW4" s="71">
        <f t="shared" si="66"/>
        <v>43295</v>
      </c>
      <c r="QX4" s="71">
        <f t="shared" si="66"/>
        <v>43296</v>
      </c>
      <c r="QY4" s="71">
        <f t="shared" si="66"/>
        <v>43297</v>
      </c>
      <c r="QZ4" s="471">
        <f t="shared" si="66"/>
        <v>43298</v>
      </c>
      <c r="RA4" s="521">
        <f t="shared" si="66"/>
        <v>43299</v>
      </c>
      <c r="RB4" s="71">
        <f t="shared" si="66"/>
        <v>43300</v>
      </c>
      <c r="RC4" s="71">
        <f t="shared" si="66"/>
        <v>43301</v>
      </c>
      <c r="RD4" s="71">
        <f t="shared" si="66"/>
        <v>43302</v>
      </c>
      <c r="RE4" s="71">
        <f t="shared" si="66"/>
        <v>43303</v>
      </c>
      <c r="RF4" s="71">
        <f t="shared" si="66"/>
        <v>43304</v>
      </c>
      <c r="RG4" s="71">
        <f t="shared" si="66"/>
        <v>43305</v>
      </c>
      <c r="RH4" s="71">
        <f t="shared" si="66"/>
        <v>43306</v>
      </c>
      <c r="RI4" s="71">
        <f t="shared" si="66"/>
        <v>43307</v>
      </c>
      <c r="RJ4" s="71">
        <f t="shared" si="66"/>
        <v>43308</v>
      </c>
      <c r="RK4" s="71">
        <f t="shared" si="66"/>
        <v>43309</v>
      </c>
      <c r="RL4" s="71">
        <f t="shared" si="66"/>
        <v>43310</v>
      </c>
      <c r="RM4" s="71">
        <f t="shared" si="66"/>
        <v>43311</v>
      </c>
      <c r="RN4" s="71">
        <f t="shared" si="66"/>
        <v>43312</v>
      </c>
      <c r="RO4" s="71">
        <f t="shared" si="66"/>
        <v>43313</v>
      </c>
      <c r="RP4" s="71">
        <f t="shared" si="66"/>
        <v>43314</v>
      </c>
      <c r="RQ4" s="71">
        <f t="shared" si="66"/>
        <v>43315</v>
      </c>
      <c r="RR4" s="71">
        <f t="shared" si="66"/>
        <v>43316</v>
      </c>
      <c r="RS4" s="71">
        <f t="shared" si="66"/>
        <v>43317</v>
      </c>
      <c r="RT4" s="71">
        <f t="shared" si="66"/>
        <v>43318</v>
      </c>
      <c r="RU4" s="71">
        <f t="shared" si="66"/>
        <v>43319</v>
      </c>
      <c r="RV4" s="71">
        <f t="shared" si="66"/>
        <v>43320</v>
      </c>
      <c r="RW4" s="71">
        <f t="shared" si="66"/>
        <v>43321</v>
      </c>
      <c r="RX4" s="521">
        <f t="shared" si="66"/>
        <v>43322</v>
      </c>
      <c r="RY4" s="71">
        <f t="shared" si="66"/>
        <v>43323</v>
      </c>
      <c r="RZ4" s="71">
        <f t="shared" si="66"/>
        <v>43324</v>
      </c>
      <c r="SA4" s="71">
        <f t="shared" si="66"/>
        <v>43325</v>
      </c>
      <c r="SB4" s="71">
        <f t="shared" si="66"/>
        <v>43326</v>
      </c>
      <c r="SC4" s="71">
        <f t="shared" si="66"/>
        <v>43327</v>
      </c>
      <c r="SD4" s="71">
        <f t="shared" si="66"/>
        <v>43328</v>
      </c>
      <c r="SE4" s="71">
        <f t="shared" si="66"/>
        <v>43329</v>
      </c>
      <c r="SF4" s="71">
        <f t="shared" si="66"/>
        <v>43330</v>
      </c>
      <c r="SG4" s="71">
        <f t="shared" si="66"/>
        <v>43331</v>
      </c>
      <c r="SH4" s="71">
        <f t="shared" si="66"/>
        <v>43332</v>
      </c>
      <c r="SI4" s="71">
        <f t="shared" si="66"/>
        <v>43333</v>
      </c>
      <c r="SJ4" s="71">
        <f t="shared" si="66"/>
        <v>43334</v>
      </c>
      <c r="SK4" s="71">
        <f t="shared" ref="SK4:SO4" si="67">OH4</f>
        <v>43335</v>
      </c>
      <c r="SL4" s="71">
        <f t="shared" si="67"/>
        <v>43336</v>
      </c>
      <c r="SM4" s="71">
        <f t="shared" si="67"/>
        <v>43337</v>
      </c>
      <c r="SN4" s="71">
        <f t="shared" si="67"/>
        <v>43338</v>
      </c>
      <c r="SO4" s="71">
        <f t="shared" si="67"/>
        <v>43339</v>
      </c>
      <c r="SP4" s="71">
        <f>OM4</f>
        <v>43340</v>
      </c>
      <c r="SQ4" s="71">
        <f t="shared" ref="SQ4:TX4" si="68">ON4</f>
        <v>43341</v>
      </c>
      <c r="SR4" s="71">
        <f t="shared" si="68"/>
        <v>43342</v>
      </c>
      <c r="SS4" s="71">
        <f t="shared" si="68"/>
        <v>43343</v>
      </c>
      <c r="ST4" s="71">
        <f t="shared" si="68"/>
        <v>43344</v>
      </c>
      <c r="SU4" s="71">
        <f t="shared" si="68"/>
        <v>43345</v>
      </c>
      <c r="SV4" s="71">
        <f t="shared" si="68"/>
        <v>43346</v>
      </c>
      <c r="SW4" s="71">
        <f t="shared" si="68"/>
        <v>43347</v>
      </c>
      <c r="SX4" s="71">
        <f t="shared" si="68"/>
        <v>43348</v>
      </c>
      <c r="SY4" s="71">
        <f t="shared" si="68"/>
        <v>43349</v>
      </c>
      <c r="SZ4" s="71">
        <f t="shared" si="68"/>
        <v>43350</v>
      </c>
      <c r="TA4" s="71">
        <f t="shared" si="68"/>
        <v>43351</v>
      </c>
      <c r="TB4" s="71">
        <f t="shared" si="68"/>
        <v>43352</v>
      </c>
      <c r="TC4" s="71">
        <f t="shared" si="68"/>
        <v>43353</v>
      </c>
      <c r="TD4" s="71">
        <f t="shared" si="68"/>
        <v>43354</v>
      </c>
      <c r="TE4" s="71">
        <f t="shared" si="68"/>
        <v>43355</v>
      </c>
      <c r="TF4" s="71">
        <f t="shared" si="68"/>
        <v>43356</v>
      </c>
      <c r="TG4" s="71">
        <f t="shared" si="68"/>
        <v>43357</v>
      </c>
      <c r="TH4" s="71">
        <f t="shared" si="68"/>
        <v>43358</v>
      </c>
      <c r="TI4" s="71">
        <f t="shared" si="68"/>
        <v>43359</v>
      </c>
      <c r="TJ4" s="71">
        <f t="shared" si="68"/>
        <v>43360</v>
      </c>
      <c r="TK4" s="71">
        <f t="shared" si="68"/>
        <v>43361</v>
      </c>
      <c r="TL4" s="71">
        <f t="shared" si="68"/>
        <v>43362</v>
      </c>
      <c r="TM4" s="71">
        <f t="shared" si="68"/>
        <v>43363</v>
      </c>
      <c r="TN4" s="71">
        <f t="shared" si="68"/>
        <v>43364</v>
      </c>
      <c r="TO4" s="71">
        <f t="shared" si="68"/>
        <v>43365</v>
      </c>
      <c r="TP4" s="71">
        <f t="shared" si="68"/>
        <v>43366</v>
      </c>
      <c r="TQ4" s="71">
        <f t="shared" si="68"/>
        <v>43367</v>
      </c>
      <c r="TR4" s="71">
        <f t="shared" si="68"/>
        <v>43368</v>
      </c>
      <c r="TS4" s="71">
        <f t="shared" si="68"/>
        <v>43369</v>
      </c>
      <c r="TT4" s="71">
        <f t="shared" si="68"/>
        <v>43370</v>
      </c>
      <c r="TU4" s="71">
        <f t="shared" si="68"/>
        <v>43371</v>
      </c>
      <c r="TV4" s="71">
        <f t="shared" si="68"/>
        <v>43372</v>
      </c>
      <c r="TW4" s="71">
        <f t="shared" si="68"/>
        <v>43373</v>
      </c>
      <c r="TX4" s="71">
        <f t="shared" si="68"/>
        <v>43374</v>
      </c>
      <c r="TY4" s="71"/>
      <c r="TZ4" s="71"/>
      <c r="UA4" s="71"/>
      <c r="UB4" s="72">
        <f t="shared" ref="UB4:WM4" si="69">PY4</f>
        <v>43271</v>
      </c>
      <c r="UC4" s="72">
        <f t="shared" si="69"/>
        <v>43272</v>
      </c>
      <c r="UD4" s="72">
        <f t="shared" si="69"/>
        <v>43273</v>
      </c>
      <c r="UE4" s="72">
        <f t="shared" si="69"/>
        <v>43274</v>
      </c>
      <c r="UF4" s="72">
        <f t="shared" si="69"/>
        <v>43275</v>
      </c>
      <c r="UG4" s="72">
        <f t="shared" si="69"/>
        <v>43276</v>
      </c>
      <c r="UH4" s="72">
        <f t="shared" si="69"/>
        <v>43277</v>
      </c>
      <c r="UI4" s="72">
        <f t="shared" si="69"/>
        <v>43278</v>
      </c>
      <c r="UJ4" s="72">
        <f t="shared" si="69"/>
        <v>43279</v>
      </c>
      <c r="UK4" s="72">
        <f t="shared" si="69"/>
        <v>43280</v>
      </c>
      <c r="UL4" s="72">
        <f t="shared" si="69"/>
        <v>43281</v>
      </c>
      <c r="UM4" s="72">
        <f t="shared" si="69"/>
        <v>43282</v>
      </c>
      <c r="UN4" s="72">
        <f t="shared" si="69"/>
        <v>43283</v>
      </c>
      <c r="UO4" s="72">
        <f t="shared" si="69"/>
        <v>43284</v>
      </c>
      <c r="UP4" s="72">
        <f t="shared" si="69"/>
        <v>43285</v>
      </c>
      <c r="UQ4" s="72">
        <f t="shared" si="69"/>
        <v>43286</v>
      </c>
      <c r="UR4" s="72">
        <f t="shared" si="69"/>
        <v>43287</v>
      </c>
      <c r="US4" s="72">
        <f t="shared" si="69"/>
        <v>43288</v>
      </c>
      <c r="UT4" s="72">
        <f t="shared" si="69"/>
        <v>43289</v>
      </c>
      <c r="UU4" s="72">
        <f t="shared" si="69"/>
        <v>43290</v>
      </c>
      <c r="UV4" s="72">
        <f t="shared" si="69"/>
        <v>43291</v>
      </c>
      <c r="UW4" s="467">
        <f t="shared" si="69"/>
        <v>43292</v>
      </c>
      <c r="UX4" s="72">
        <f t="shared" si="69"/>
        <v>43293</v>
      </c>
      <c r="UY4" s="72">
        <f t="shared" si="69"/>
        <v>43294</v>
      </c>
      <c r="UZ4" s="72">
        <f t="shared" si="69"/>
        <v>43295</v>
      </c>
      <c r="VA4" s="72">
        <f t="shared" si="69"/>
        <v>43296</v>
      </c>
      <c r="VB4" s="72">
        <f t="shared" si="69"/>
        <v>43297</v>
      </c>
      <c r="VC4" s="467">
        <f t="shared" si="69"/>
        <v>43298</v>
      </c>
      <c r="VD4" s="522">
        <f t="shared" si="69"/>
        <v>43299</v>
      </c>
      <c r="VE4" s="72">
        <f t="shared" si="69"/>
        <v>43300</v>
      </c>
      <c r="VF4" s="72">
        <f t="shared" si="69"/>
        <v>43301</v>
      </c>
      <c r="VG4" s="72">
        <f t="shared" si="69"/>
        <v>43302</v>
      </c>
      <c r="VH4" s="72">
        <f t="shared" si="69"/>
        <v>43303</v>
      </c>
      <c r="VI4" s="72">
        <f t="shared" si="69"/>
        <v>43304</v>
      </c>
      <c r="VJ4" s="72">
        <f t="shared" si="69"/>
        <v>43305</v>
      </c>
      <c r="VK4" s="72">
        <f t="shared" si="69"/>
        <v>43306</v>
      </c>
      <c r="VL4" s="72">
        <f t="shared" si="69"/>
        <v>43307</v>
      </c>
      <c r="VM4" s="72">
        <f t="shared" si="69"/>
        <v>43308</v>
      </c>
      <c r="VN4" s="72">
        <f t="shared" si="69"/>
        <v>43309</v>
      </c>
      <c r="VO4" s="72">
        <f t="shared" si="69"/>
        <v>43310</v>
      </c>
      <c r="VP4" s="72">
        <f t="shared" si="69"/>
        <v>43311</v>
      </c>
      <c r="VQ4" s="72">
        <f t="shared" si="69"/>
        <v>43312</v>
      </c>
      <c r="VR4" s="72">
        <f t="shared" si="69"/>
        <v>43313</v>
      </c>
      <c r="VS4" s="72">
        <f t="shared" si="69"/>
        <v>43314</v>
      </c>
      <c r="VT4" s="72">
        <f t="shared" si="69"/>
        <v>43315</v>
      </c>
      <c r="VU4" s="72">
        <f t="shared" si="69"/>
        <v>43316</v>
      </c>
      <c r="VV4" s="72">
        <f t="shared" si="69"/>
        <v>43317</v>
      </c>
      <c r="VW4" s="72">
        <f t="shared" si="69"/>
        <v>43318</v>
      </c>
      <c r="VX4" s="72">
        <f t="shared" si="69"/>
        <v>43319</v>
      </c>
      <c r="VY4" s="72">
        <f t="shared" si="69"/>
        <v>43320</v>
      </c>
      <c r="VZ4" s="72">
        <f t="shared" si="69"/>
        <v>43321</v>
      </c>
      <c r="WA4" s="522">
        <f t="shared" si="69"/>
        <v>43322</v>
      </c>
      <c r="WB4" s="72">
        <f t="shared" si="69"/>
        <v>43323</v>
      </c>
      <c r="WC4" s="72">
        <f t="shared" si="69"/>
        <v>43324</v>
      </c>
      <c r="WD4" s="72">
        <f t="shared" si="69"/>
        <v>43325</v>
      </c>
      <c r="WE4" s="72">
        <f t="shared" si="69"/>
        <v>43326</v>
      </c>
      <c r="WF4" s="72">
        <f t="shared" si="69"/>
        <v>43327</v>
      </c>
      <c r="WG4" s="72">
        <f t="shared" si="69"/>
        <v>43328</v>
      </c>
      <c r="WH4" s="72">
        <f t="shared" si="69"/>
        <v>43329</v>
      </c>
      <c r="WI4" s="72">
        <f t="shared" si="69"/>
        <v>43330</v>
      </c>
      <c r="WJ4" s="72">
        <f t="shared" si="69"/>
        <v>43331</v>
      </c>
      <c r="WK4" s="72">
        <f t="shared" si="69"/>
        <v>43332</v>
      </c>
      <c r="WL4" s="72">
        <f t="shared" si="69"/>
        <v>43333</v>
      </c>
      <c r="WM4" s="72">
        <f t="shared" si="69"/>
        <v>43334</v>
      </c>
      <c r="WN4" s="72">
        <f t="shared" ref="WN4:WY4" si="70">SK4</f>
        <v>43335</v>
      </c>
      <c r="WO4" s="72">
        <f t="shared" si="70"/>
        <v>43336</v>
      </c>
      <c r="WP4" s="72">
        <f t="shared" si="70"/>
        <v>43337</v>
      </c>
      <c r="WQ4" s="72">
        <f t="shared" si="70"/>
        <v>43338</v>
      </c>
      <c r="WR4" s="72">
        <f t="shared" si="70"/>
        <v>43339</v>
      </c>
      <c r="WS4" s="72">
        <f t="shared" si="70"/>
        <v>43340</v>
      </c>
      <c r="WT4" s="72">
        <f t="shared" si="70"/>
        <v>43341</v>
      </c>
      <c r="WU4" s="72">
        <f t="shared" si="70"/>
        <v>43342</v>
      </c>
      <c r="WV4" s="72">
        <f t="shared" si="70"/>
        <v>43343</v>
      </c>
      <c r="WW4" s="72">
        <f t="shared" si="70"/>
        <v>43344</v>
      </c>
      <c r="WX4" s="72">
        <f t="shared" si="70"/>
        <v>43345</v>
      </c>
      <c r="WY4" s="72">
        <f t="shared" si="70"/>
        <v>43346</v>
      </c>
      <c r="WZ4" s="72">
        <f>SW4</f>
        <v>43347</v>
      </c>
      <c r="XA4" s="72">
        <f t="shared" ref="XA4:YA4" si="71">SX4</f>
        <v>43348</v>
      </c>
      <c r="XB4" s="72">
        <f t="shared" si="71"/>
        <v>43349</v>
      </c>
      <c r="XC4" s="72">
        <f t="shared" si="71"/>
        <v>43350</v>
      </c>
      <c r="XD4" s="72">
        <f t="shared" si="71"/>
        <v>43351</v>
      </c>
      <c r="XE4" s="72">
        <f t="shared" si="71"/>
        <v>43352</v>
      </c>
      <c r="XF4" s="72">
        <f t="shared" si="71"/>
        <v>43353</v>
      </c>
      <c r="XG4" s="72">
        <f t="shared" si="71"/>
        <v>43354</v>
      </c>
      <c r="XH4" s="72">
        <f t="shared" si="71"/>
        <v>43355</v>
      </c>
      <c r="XI4" s="72">
        <f t="shared" si="71"/>
        <v>43356</v>
      </c>
      <c r="XJ4" s="72">
        <f t="shared" si="71"/>
        <v>43357</v>
      </c>
      <c r="XK4" s="72">
        <f t="shared" si="71"/>
        <v>43358</v>
      </c>
      <c r="XL4" s="72">
        <f t="shared" si="71"/>
        <v>43359</v>
      </c>
      <c r="XM4" s="72">
        <f t="shared" si="71"/>
        <v>43360</v>
      </c>
      <c r="XN4" s="72">
        <f t="shared" si="71"/>
        <v>43361</v>
      </c>
      <c r="XO4" s="72">
        <f t="shared" si="71"/>
        <v>43362</v>
      </c>
      <c r="XP4" s="72">
        <f t="shared" si="71"/>
        <v>43363</v>
      </c>
      <c r="XQ4" s="72">
        <f t="shared" si="71"/>
        <v>43364</v>
      </c>
      <c r="XR4" s="72">
        <f t="shared" si="71"/>
        <v>43365</v>
      </c>
      <c r="XS4" s="72">
        <f t="shared" si="71"/>
        <v>43366</v>
      </c>
      <c r="XT4" s="72">
        <f t="shared" si="71"/>
        <v>43367</v>
      </c>
      <c r="XU4" s="72">
        <f t="shared" si="71"/>
        <v>43368</v>
      </c>
      <c r="XV4" s="72">
        <f t="shared" si="71"/>
        <v>43369</v>
      </c>
      <c r="XW4" s="72">
        <f t="shared" si="71"/>
        <v>43370</v>
      </c>
      <c r="XX4" s="72">
        <f t="shared" si="71"/>
        <v>43371</v>
      </c>
      <c r="XY4" s="72">
        <f t="shared" si="71"/>
        <v>43372</v>
      </c>
      <c r="XZ4" s="72">
        <f t="shared" si="71"/>
        <v>43373</v>
      </c>
      <c r="YA4" s="72">
        <f t="shared" si="71"/>
        <v>43374</v>
      </c>
      <c r="YB4" s="72"/>
      <c r="YC4" s="72"/>
      <c r="YD4" s="72"/>
      <c r="YE4" s="502">
        <f t="shared" ref="YE4:AAP4" si="72">UB4</f>
        <v>43271</v>
      </c>
      <c r="YF4" s="502">
        <f t="shared" si="72"/>
        <v>43272</v>
      </c>
      <c r="YG4" s="502">
        <f t="shared" si="72"/>
        <v>43273</v>
      </c>
      <c r="YH4" s="502">
        <f t="shared" si="72"/>
        <v>43274</v>
      </c>
      <c r="YI4" s="502">
        <f t="shared" si="72"/>
        <v>43275</v>
      </c>
      <c r="YJ4" s="502">
        <f t="shared" si="72"/>
        <v>43276</v>
      </c>
      <c r="YK4" s="502">
        <f t="shared" si="72"/>
        <v>43277</v>
      </c>
      <c r="YL4" s="502">
        <f t="shared" si="72"/>
        <v>43278</v>
      </c>
      <c r="YM4" s="502">
        <f t="shared" si="72"/>
        <v>43279</v>
      </c>
      <c r="YN4" s="502">
        <f t="shared" si="72"/>
        <v>43280</v>
      </c>
      <c r="YO4" s="502">
        <f t="shared" si="72"/>
        <v>43281</v>
      </c>
      <c r="YP4" s="502">
        <f t="shared" si="72"/>
        <v>43282</v>
      </c>
      <c r="YQ4" s="502">
        <f t="shared" si="72"/>
        <v>43283</v>
      </c>
      <c r="YR4" s="502">
        <f t="shared" si="72"/>
        <v>43284</v>
      </c>
      <c r="YS4" s="502">
        <f t="shared" si="72"/>
        <v>43285</v>
      </c>
      <c r="YT4" s="502">
        <f t="shared" si="72"/>
        <v>43286</v>
      </c>
      <c r="YU4" s="502">
        <f t="shared" si="72"/>
        <v>43287</v>
      </c>
      <c r="YV4" s="502">
        <f t="shared" si="72"/>
        <v>43288</v>
      </c>
      <c r="YW4" s="502">
        <f t="shared" si="72"/>
        <v>43289</v>
      </c>
      <c r="YX4" s="502">
        <f t="shared" si="72"/>
        <v>43290</v>
      </c>
      <c r="YY4" s="502">
        <f t="shared" si="72"/>
        <v>43291</v>
      </c>
      <c r="YZ4" s="503">
        <f t="shared" si="72"/>
        <v>43292</v>
      </c>
      <c r="ZA4" s="502">
        <f t="shared" si="72"/>
        <v>43293</v>
      </c>
      <c r="ZB4" s="502">
        <f t="shared" si="72"/>
        <v>43294</v>
      </c>
      <c r="ZC4" s="502">
        <f t="shared" si="72"/>
        <v>43295</v>
      </c>
      <c r="ZD4" s="502">
        <f t="shared" si="72"/>
        <v>43296</v>
      </c>
      <c r="ZE4" s="502">
        <f t="shared" si="72"/>
        <v>43297</v>
      </c>
      <c r="ZF4" s="503">
        <f t="shared" si="72"/>
        <v>43298</v>
      </c>
      <c r="ZG4" s="523">
        <f t="shared" si="72"/>
        <v>43299</v>
      </c>
      <c r="ZH4" s="502">
        <f t="shared" si="72"/>
        <v>43300</v>
      </c>
      <c r="ZI4" s="502">
        <f t="shared" si="72"/>
        <v>43301</v>
      </c>
      <c r="ZJ4" s="502">
        <f t="shared" si="72"/>
        <v>43302</v>
      </c>
      <c r="ZK4" s="502">
        <f t="shared" si="72"/>
        <v>43303</v>
      </c>
      <c r="ZL4" s="502">
        <f t="shared" si="72"/>
        <v>43304</v>
      </c>
      <c r="ZM4" s="502">
        <f t="shared" si="72"/>
        <v>43305</v>
      </c>
      <c r="ZN4" s="502">
        <f t="shared" si="72"/>
        <v>43306</v>
      </c>
      <c r="ZO4" s="502">
        <f t="shared" si="72"/>
        <v>43307</v>
      </c>
      <c r="ZP4" s="502">
        <f t="shared" si="72"/>
        <v>43308</v>
      </c>
      <c r="ZQ4" s="502">
        <f t="shared" si="72"/>
        <v>43309</v>
      </c>
      <c r="ZR4" s="502">
        <f t="shared" si="72"/>
        <v>43310</v>
      </c>
      <c r="ZS4" s="502">
        <f t="shared" si="72"/>
        <v>43311</v>
      </c>
      <c r="ZT4" s="502">
        <f t="shared" si="72"/>
        <v>43312</v>
      </c>
      <c r="ZU4" s="502">
        <f t="shared" si="72"/>
        <v>43313</v>
      </c>
      <c r="ZV4" s="502">
        <f t="shared" si="72"/>
        <v>43314</v>
      </c>
      <c r="ZW4" s="502">
        <f t="shared" si="72"/>
        <v>43315</v>
      </c>
      <c r="ZX4" s="502">
        <f t="shared" si="72"/>
        <v>43316</v>
      </c>
      <c r="ZY4" s="502">
        <f t="shared" si="72"/>
        <v>43317</v>
      </c>
      <c r="ZZ4" s="502">
        <f t="shared" si="72"/>
        <v>43318</v>
      </c>
      <c r="AAA4" s="502">
        <f t="shared" si="72"/>
        <v>43319</v>
      </c>
      <c r="AAB4" s="502">
        <f t="shared" si="72"/>
        <v>43320</v>
      </c>
      <c r="AAC4" s="502">
        <f t="shared" si="72"/>
        <v>43321</v>
      </c>
      <c r="AAD4" s="523">
        <f t="shared" si="72"/>
        <v>43322</v>
      </c>
      <c r="AAE4" s="502">
        <f t="shared" si="72"/>
        <v>43323</v>
      </c>
      <c r="AAF4" s="502">
        <f t="shared" si="72"/>
        <v>43324</v>
      </c>
      <c r="AAG4" s="502">
        <f t="shared" si="72"/>
        <v>43325</v>
      </c>
      <c r="AAH4" s="502">
        <f t="shared" si="72"/>
        <v>43326</v>
      </c>
      <c r="AAI4" s="502">
        <f t="shared" si="72"/>
        <v>43327</v>
      </c>
      <c r="AAJ4" s="502">
        <f t="shared" si="72"/>
        <v>43328</v>
      </c>
      <c r="AAK4" s="502">
        <f t="shared" si="72"/>
        <v>43329</v>
      </c>
      <c r="AAL4" s="502">
        <f t="shared" si="72"/>
        <v>43330</v>
      </c>
      <c r="AAM4" s="502">
        <f t="shared" si="72"/>
        <v>43331</v>
      </c>
      <c r="AAN4" s="502">
        <f t="shared" si="72"/>
        <v>43332</v>
      </c>
      <c r="AAO4" s="502">
        <f t="shared" si="72"/>
        <v>43333</v>
      </c>
      <c r="AAP4" s="502">
        <f t="shared" si="72"/>
        <v>43334</v>
      </c>
      <c r="AAQ4" s="502">
        <f t="shared" ref="AAQ4:ACD4" si="73">WN4</f>
        <v>43335</v>
      </c>
      <c r="AAR4" s="502">
        <f t="shared" si="73"/>
        <v>43336</v>
      </c>
      <c r="AAS4" s="502">
        <f t="shared" si="73"/>
        <v>43337</v>
      </c>
      <c r="AAT4" s="502">
        <f t="shared" si="73"/>
        <v>43338</v>
      </c>
      <c r="AAU4" s="502">
        <f t="shared" si="73"/>
        <v>43339</v>
      </c>
      <c r="AAV4" s="502">
        <f t="shared" si="73"/>
        <v>43340</v>
      </c>
      <c r="AAW4" s="502">
        <f t="shared" si="73"/>
        <v>43341</v>
      </c>
      <c r="AAX4" s="502">
        <f t="shared" si="73"/>
        <v>43342</v>
      </c>
      <c r="AAY4" s="502">
        <f t="shared" si="73"/>
        <v>43343</v>
      </c>
      <c r="AAZ4" s="502">
        <f t="shared" si="73"/>
        <v>43344</v>
      </c>
      <c r="ABA4" s="502">
        <f t="shared" si="73"/>
        <v>43345</v>
      </c>
      <c r="ABB4" s="502">
        <f t="shared" si="73"/>
        <v>43346</v>
      </c>
      <c r="ABC4" s="502">
        <f t="shared" si="73"/>
        <v>43347</v>
      </c>
      <c r="ABD4" s="502">
        <f t="shared" si="73"/>
        <v>43348</v>
      </c>
      <c r="ABE4" s="502">
        <f t="shared" si="73"/>
        <v>43349</v>
      </c>
      <c r="ABF4" s="502">
        <f t="shared" si="73"/>
        <v>43350</v>
      </c>
      <c r="ABG4" s="502">
        <f t="shared" si="73"/>
        <v>43351</v>
      </c>
      <c r="ABH4" s="502">
        <f t="shared" si="73"/>
        <v>43352</v>
      </c>
      <c r="ABI4" s="502">
        <f t="shared" si="73"/>
        <v>43353</v>
      </c>
      <c r="ABJ4" s="502">
        <f t="shared" si="73"/>
        <v>43354</v>
      </c>
      <c r="ABK4" s="502">
        <f t="shared" si="73"/>
        <v>43355</v>
      </c>
      <c r="ABL4" s="502">
        <f t="shared" si="73"/>
        <v>43356</v>
      </c>
      <c r="ABM4" s="502">
        <f t="shared" si="73"/>
        <v>43357</v>
      </c>
      <c r="ABN4" s="502">
        <f t="shared" si="73"/>
        <v>43358</v>
      </c>
      <c r="ABO4" s="502">
        <f t="shared" si="73"/>
        <v>43359</v>
      </c>
      <c r="ABP4" s="502">
        <f t="shared" si="73"/>
        <v>43360</v>
      </c>
      <c r="ABQ4" s="502">
        <f t="shared" si="73"/>
        <v>43361</v>
      </c>
      <c r="ABR4" s="502">
        <f t="shared" si="73"/>
        <v>43362</v>
      </c>
      <c r="ABS4" s="502">
        <f t="shared" si="73"/>
        <v>43363</v>
      </c>
      <c r="ABT4" s="502">
        <f t="shared" si="73"/>
        <v>43364</v>
      </c>
      <c r="ABU4" s="502">
        <f t="shared" si="73"/>
        <v>43365</v>
      </c>
      <c r="ABV4" s="502">
        <f t="shared" si="73"/>
        <v>43366</v>
      </c>
      <c r="ABW4" s="502">
        <f t="shared" si="73"/>
        <v>43367</v>
      </c>
      <c r="ABX4" s="502">
        <f t="shared" si="73"/>
        <v>43368</v>
      </c>
      <c r="ABY4" s="502">
        <f t="shared" si="73"/>
        <v>43369</v>
      </c>
      <c r="ABZ4" s="502">
        <f t="shared" si="73"/>
        <v>43370</v>
      </c>
      <c r="ACA4" s="502">
        <f t="shared" si="73"/>
        <v>43371</v>
      </c>
      <c r="ACB4" s="502">
        <f t="shared" si="73"/>
        <v>43372</v>
      </c>
      <c r="ACC4" s="502">
        <f t="shared" si="73"/>
        <v>43373</v>
      </c>
      <c r="ACD4" s="502">
        <f t="shared" si="73"/>
        <v>43374</v>
      </c>
      <c r="ACE4" s="502"/>
      <c r="ACF4" s="502"/>
      <c r="ACG4" s="500"/>
      <c r="ACH4" s="73"/>
      <c r="ACI4" s="62" t="s">
        <v>24</v>
      </c>
      <c r="ACJ4" s="61" t="s">
        <v>2</v>
      </c>
      <c r="ACK4" s="61" t="s">
        <v>3</v>
      </c>
      <c r="ACL4" s="65">
        <f t="shared" ref="ACL4:AEW4" si="74">M4</f>
        <v>43271</v>
      </c>
      <c r="ACM4" s="65">
        <f t="shared" si="74"/>
        <v>43272</v>
      </c>
      <c r="ACN4" s="65">
        <f t="shared" si="74"/>
        <v>43273</v>
      </c>
      <c r="ACO4" s="65">
        <f t="shared" si="74"/>
        <v>43274</v>
      </c>
      <c r="ACP4" s="65">
        <f t="shared" si="74"/>
        <v>43275</v>
      </c>
      <c r="ACQ4" s="65">
        <f t="shared" si="74"/>
        <v>43276</v>
      </c>
      <c r="ACR4" s="65">
        <f t="shared" si="74"/>
        <v>43277</v>
      </c>
      <c r="ACS4" s="65">
        <f t="shared" si="74"/>
        <v>43278</v>
      </c>
      <c r="ACT4" s="65">
        <f t="shared" si="74"/>
        <v>43279</v>
      </c>
      <c r="ACU4" s="65">
        <f t="shared" si="74"/>
        <v>43280</v>
      </c>
      <c r="ACV4" s="65">
        <f t="shared" si="74"/>
        <v>43281</v>
      </c>
      <c r="ACW4" s="65">
        <f t="shared" si="74"/>
        <v>43282</v>
      </c>
      <c r="ACX4" s="65">
        <f t="shared" si="74"/>
        <v>43283</v>
      </c>
      <c r="ACY4" s="65">
        <f t="shared" si="74"/>
        <v>43284</v>
      </c>
      <c r="ACZ4" s="65">
        <f t="shared" si="74"/>
        <v>43285</v>
      </c>
      <c r="ADA4" s="65">
        <f t="shared" si="74"/>
        <v>43286</v>
      </c>
      <c r="ADB4" s="65">
        <f t="shared" si="74"/>
        <v>43287</v>
      </c>
      <c r="ADC4" s="65">
        <f t="shared" si="74"/>
        <v>43288</v>
      </c>
      <c r="ADD4" s="65">
        <f t="shared" si="74"/>
        <v>43289</v>
      </c>
      <c r="ADE4" s="65">
        <f t="shared" si="74"/>
        <v>43290</v>
      </c>
      <c r="ADF4" s="65">
        <f t="shared" si="74"/>
        <v>43291</v>
      </c>
      <c r="ADG4" s="148">
        <f t="shared" si="74"/>
        <v>43292</v>
      </c>
      <c r="ADH4" s="65">
        <f t="shared" si="74"/>
        <v>43293</v>
      </c>
      <c r="ADI4" s="65">
        <f t="shared" si="74"/>
        <v>43294</v>
      </c>
      <c r="ADJ4" s="516">
        <f t="shared" si="74"/>
        <v>43295</v>
      </c>
      <c r="ADK4" s="516">
        <f t="shared" si="74"/>
        <v>43296</v>
      </c>
      <c r="ADL4" s="65">
        <f t="shared" si="74"/>
        <v>43297</v>
      </c>
      <c r="ADM4" s="148">
        <f t="shared" si="74"/>
        <v>43298</v>
      </c>
      <c r="ADN4" s="524">
        <f t="shared" si="74"/>
        <v>43299</v>
      </c>
      <c r="ADO4" s="65">
        <f t="shared" si="74"/>
        <v>43300</v>
      </c>
      <c r="ADP4" s="65">
        <f t="shared" si="74"/>
        <v>43301</v>
      </c>
      <c r="ADQ4" s="65">
        <f t="shared" si="74"/>
        <v>43302</v>
      </c>
      <c r="ADR4" s="65">
        <f t="shared" si="74"/>
        <v>43303</v>
      </c>
      <c r="ADS4" s="65">
        <f t="shared" si="74"/>
        <v>43304</v>
      </c>
      <c r="ADT4" s="65">
        <f t="shared" si="74"/>
        <v>43305</v>
      </c>
      <c r="ADU4" s="65">
        <f t="shared" si="74"/>
        <v>43306</v>
      </c>
      <c r="ADV4" s="65">
        <f t="shared" si="74"/>
        <v>43307</v>
      </c>
      <c r="ADW4" s="65">
        <f t="shared" si="74"/>
        <v>43308</v>
      </c>
      <c r="ADX4" s="65">
        <f t="shared" si="74"/>
        <v>43309</v>
      </c>
      <c r="ADY4" s="65">
        <f t="shared" si="74"/>
        <v>43310</v>
      </c>
      <c r="ADZ4" s="65">
        <f t="shared" si="74"/>
        <v>43311</v>
      </c>
      <c r="AEA4" s="65">
        <f t="shared" si="74"/>
        <v>43312</v>
      </c>
      <c r="AEB4" s="65">
        <f t="shared" si="74"/>
        <v>43313</v>
      </c>
      <c r="AEC4" s="65">
        <f t="shared" si="74"/>
        <v>43314</v>
      </c>
      <c r="AED4" s="65">
        <f t="shared" si="74"/>
        <v>43315</v>
      </c>
      <c r="AEE4" s="65">
        <f t="shared" si="74"/>
        <v>43316</v>
      </c>
      <c r="AEF4" s="65">
        <f t="shared" si="74"/>
        <v>43317</v>
      </c>
      <c r="AEG4" s="65">
        <f t="shared" si="74"/>
        <v>43318</v>
      </c>
      <c r="AEH4" s="65">
        <f t="shared" si="74"/>
        <v>43319</v>
      </c>
      <c r="AEI4" s="65">
        <f t="shared" si="74"/>
        <v>43320</v>
      </c>
      <c r="AEJ4" s="65">
        <f t="shared" si="74"/>
        <v>43321</v>
      </c>
      <c r="AEK4" s="524">
        <f t="shared" si="74"/>
        <v>43322</v>
      </c>
      <c r="AEL4" s="65">
        <f t="shared" si="74"/>
        <v>43323</v>
      </c>
      <c r="AEM4" s="65">
        <f t="shared" si="74"/>
        <v>43324</v>
      </c>
      <c r="AEN4" s="65">
        <f t="shared" si="74"/>
        <v>43325</v>
      </c>
      <c r="AEO4" s="65">
        <f t="shared" si="74"/>
        <v>43326</v>
      </c>
      <c r="AEP4" s="65">
        <f t="shared" si="74"/>
        <v>43327</v>
      </c>
      <c r="AEQ4" s="65">
        <f t="shared" si="74"/>
        <v>43328</v>
      </c>
      <c r="AER4" s="65">
        <f t="shared" si="74"/>
        <v>43329</v>
      </c>
      <c r="AES4" s="65">
        <f t="shared" si="74"/>
        <v>43330</v>
      </c>
      <c r="AET4" s="65">
        <f t="shared" si="74"/>
        <v>43331</v>
      </c>
      <c r="AEU4" s="65">
        <f t="shared" si="74"/>
        <v>43332</v>
      </c>
      <c r="AEV4" s="65">
        <f t="shared" si="74"/>
        <v>43333</v>
      </c>
      <c r="AEW4" s="65">
        <f t="shared" si="74"/>
        <v>43334</v>
      </c>
      <c r="AEX4" s="65">
        <f t="shared" ref="AEX4:AGK4" si="75">BY4</f>
        <v>43335</v>
      </c>
      <c r="AEY4" s="65">
        <f t="shared" si="75"/>
        <v>43336</v>
      </c>
      <c r="AEZ4" s="65">
        <f t="shared" si="75"/>
        <v>43337</v>
      </c>
      <c r="AFA4" s="65">
        <f t="shared" si="75"/>
        <v>43338</v>
      </c>
      <c r="AFB4" s="65">
        <f t="shared" si="75"/>
        <v>43339</v>
      </c>
      <c r="AFC4" s="65">
        <f t="shared" si="75"/>
        <v>43340</v>
      </c>
      <c r="AFD4" s="65">
        <f t="shared" si="75"/>
        <v>43341</v>
      </c>
      <c r="AFE4" s="65">
        <f t="shared" si="75"/>
        <v>43342</v>
      </c>
      <c r="AFF4" s="65">
        <f t="shared" si="75"/>
        <v>43343</v>
      </c>
      <c r="AFG4" s="65">
        <f t="shared" si="75"/>
        <v>43344</v>
      </c>
      <c r="AFH4" s="65">
        <f t="shared" si="75"/>
        <v>43345</v>
      </c>
      <c r="AFI4" s="65">
        <f t="shared" si="75"/>
        <v>43346</v>
      </c>
      <c r="AFJ4" s="65">
        <f t="shared" si="75"/>
        <v>43347</v>
      </c>
      <c r="AFK4" s="65">
        <f t="shared" si="75"/>
        <v>43348</v>
      </c>
      <c r="AFL4" s="65">
        <f t="shared" si="75"/>
        <v>43349</v>
      </c>
      <c r="AFM4" s="65">
        <f t="shared" si="75"/>
        <v>43350</v>
      </c>
      <c r="AFN4" s="65">
        <f t="shared" si="75"/>
        <v>43351</v>
      </c>
      <c r="AFO4" s="65">
        <f t="shared" si="75"/>
        <v>43352</v>
      </c>
      <c r="AFP4" s="65">
        <f t="shared" si="75"/>
        <v>43353</v>
      </c>
      <c r="AFQ4" s="65">
        <f t="shared" si="75"/>
        <v>43354</v>
      </c>
      <c r="AFR4" s="65">
        <f t="shared" si="75"/>
        <v>43355</v>
      </c>
      <c r="AFS4" s="65">
        <f t="shared" si="75"/>
        <v>43356</v>
      </c>
      <c r="AFT4" s="65">
        <f t="shared" si="75"/>
        <v>43357</v>
      </c>
      <c r="AFU4" s="65">
        <f t="shared" si="75"/>
        <v>43358</v>
      </c>
      <c r="AFV4" s="65">
        <f t="shared" si="75"/>
        <v>43359</v>
      </c>
      <c r="AFW4" s="65">
        <f t="shared" si="75"/>
        <v>43360</v>
      </c>
      <c r="AFX4" s="65">
        <f t="shared" si="75"/>
        <v>43361</v>
      </c>
      <c r="AFY4" s="65">
        <f t="shared" si="75"/>
        <v>43362</v>
      </c>
      <c r="AFZ4" s="65">
        <f t="shared" si="75"/>
        <v>43363</v>
      </c>
      <c r="AGA4" s="65">
        <f t="shared" si="75"/>
        <v>43364</v>
      </c>
      <c r="AGB4" s="65">
        <f t="shared" si="75"/>
        <v>43365</v>
      </c>
      <c r="AGC4" s="65">
        <f t="shared" si="75"/>
        <v>43366</v>
      </c>
      <c r="AGD4" s="65">
        <f t="shared" si="75"/>
        <v>43367</v>
      </c>
      <c r="AGE4" s="65">
        <f t="shared" si="75"/>
        <v>43368</v>
      </c>
      <c r="AGF4" s="65">
        <f t="shared" si="75"/>
        <v>43369</v>
      </c>
      <c r="AGG4" s="65">
        <f t="shared" si="75"/>
        <v>43370</v>
      </c>
      <c r="AGH4" s="65">
        <f t="shared" si="75"/>
        <v>43371</v>
      </c>
      <c r="AGI4" s="65">
        <f t="shared" si="75"/>
        <v>43372</v>
      </c>
      <c r="AGJ4" s="65">
        <f t="shared" si="75"/>
        <v>43373</v>
      </c>
      <c r="AGK4" s="65">
        <f t="shared" si="75"/>
        <v>43374</v>
      </c>
      <c r="AGL4" s="499"/>
      <c r="AGM4" s="499"/>
    </row>
    <row r="5" spans="1:871" s="97" customFormat="1" ht="12" customHeight="1" outlineLevel="1">
      <c r="A5" s="90"/>
      <c r="B5" s="90"/>
      <c r="C5" s="91"/>
      <c r="D5" s="92"/>
      <c r="E5" s="92"/>
      <c r="F5" s="92"/>
      <c r="G5" s="93"/>
      <c r="H5" s="94"/>
      <c r="I5" s="94"/>
      <c r="J5" s="95"/>
      <c r="K5" s="94"/>
      <c r="L5" s="94"/>
      <c r="M5" s="98">
        <f>IF(WEEKDAY(M4,2)&gt;5,1,0)</f>
        <v>0</v>
      </c>
      <c r="N5" s="98">
        <f t="shared" ref="N5:BY5" si="76">IF(WEEKDAY(N4,2)&gt;5,1,0)</f>
        <v>0</v>
      </c>
      <c r="O5" s="98">
        <f t="shared" si="76"/>
        <v>0</v>
      </c>
      <c r="P5" s="98">
        <f t="shared" si="76"/>
        <v>1</v>
      </c>
      <c r="Q5" s="98">
        <f t="shared" si="76"/>
        <v>1</v>
      </c>
      <c r="R5" s="98">
        <f t="shared" si="76"/>
        <v>0</v>
      </c>
      <c r="S5" s="98">
        <f t="shared" si="76"/>
        <v>0</v>
      </c>
      <c r="T5" s="98">
        <f t="shared" si="76"/>
        <v>0</v>
      </c>
      <c r="U5" s="98">
        <f t="shared" si="76"/>
        <v>0</v>
      </c>
      <c r="V5" s="98">
        <f t="shared" si="76"/>
        <v>0</v>
      </c>
      <c r="W5" s="98">
        <f t="shared" si="76"/>
        <v>1</v>
      </c>
      <c r="X5" s="98">
        <f t="shared" si="76"/>
        <v>1</v>
      </c>
      <c r="Y5" s="98">
        <f t="shared" si="76"/>
        <v>0</v>
      </c>
      <c r="Z5" s="98">
        <f t="shared" si="76"/>
        <v>0</v>
      </c>
      <c r="AA5" s="98">
        <f t="shared" si="76"/>
        <v>0</v>
      </c>
      <c r="AB5" s="98">
        <f t="shared" si="76"/>
        <v>0</v>
      </c>
      <c r="AC5" s="98">
        <f t="shared" si="76"/>
        <v>0</v>
      </c>
      <c r="AD5" s="98">
        <f t="shared" si="76"/>
        <v>1</v>
      </c>
      <c r="AE5" s="98">
        <f t="shared" si="76"/>
        <v>1</v>
      </c>
      <c r="AF5" s="98">
        <f t="shared" si="76"/>
        <v>0</v>
      </c>
      <c r="AG5" s="98">
        <f t="shared" si="76"/>
        <v>0</v>
      </c>
      <c r="AH5" s="98">
        <f t="shared" si="76"/>
        <v>0</v>
      </c>
      <c r="AI5" s="98">
        <f t="shared" si="76"/>
        <v>0</v>
      </c>
      <c r="AJ5" s="98">
        <f t="shared" si="76"/>
        <v>0</v>
      </c>
      <c r="AK5" s="98">
        <f t="shared" si="76"/>
        <v>1</v>
      </c>
      <c r="AL5" s="98">
        <f t="shared" si="76"/>
        <v>1</v>
      </c>
      <c r="AM5" s="98">
        <f t="shared" si="76"/>
        <v>0</v>
      </c>
      <c r="AN5" s="98">
        <f t="shared" si="76"/>
        <v>0</v>
      </c>
      <c r="AO5" s="98">
        <f t="shared" si="76"/>
        <v>0</v>
      </c>
      <c r="AP5" s="98">
        <f t="shared" si="76"/>
        <v>0</v>
      </c>
      <c r="AQ5" s="98">
        <f t="shared" si="76"/>
        <v>0</v>
      </c>
      <c r="AR5" s="98">
        <f t="shared" si="76"/>
        <v>1</v>
      </c>
      <c r="AS5" s="98">
        <f t="shared" si="76"/>
        <v>1</v>
      </c>
      <c r="AT5" s="98">
        <f t="shared" si="76"/>
        <v>0</v>
      </c>
      <c r="AU5" s="98">
        <f t="shared" si="76"/>
        <v>0</v>
      </c>
      <c r="AV5" s="98">
        <f t="shared" si="76"/>
        <v>0</v>
      </c>
      <c r="AW5" s="98">
        <f t="shared" si="76"/>
        <v>0</v>
      </c>
      <c r="AX5" s="98">
        <f t="shared" si="76"/>
        <v>0</v>
      </c>
      <c r="AY5" s="98">
        <f t="shared" si="76"/>
        <v>1</v>
      </c>
      <c r="AZ5" s="98">
        <f t="shared" si="76"/>
        <v>1</v>
      </c>
      <c r="BA5" s="98">
        <f t="shared" si="76"/>
        <v>0</v>
      </c>
      <c r="BB5" s="98">
        <f t="shared" si="76"/>
        <v>0</v>
      </c>
      <c r="BC5" s="98">
        <f t="shared" si="76"/>
        <v>0</v>
      </c>
      <c r="BD5" s="98">
        <f t="shared" si="76"/>
        <v>0</v>
      </c>
      <c r="BE5" s="98">
        <f t="shared" si="76"/>
        <v>0</v>
      </c>
      <c r="BF5" s="98">
        <f t="shared" si="76"/>
        <v>1</v>
      </c>
      <c r="BG5" s="98">
        <f t="shared" si="76"/>
        <v>1</v>
      </c>
      <c r="BH5" s="98">
        <f t="shared" si="76"/>
        <v>0</v>
      </c>
      <c r="BI5" s="98">
        <f t="shared" si="76"/>
        <v>0</v>
      </c>
      <c r="BJ5" s="98">
        <f t="shared" si="76"/>
        <v>0</v>
      </c>
      <c r="BK5" s="98">
        <f t="shared" si="76"/>
        <v>0</v>
      </c>
      <c r="BL5" s="98">
        <f t="shared" si="76"/>
        <v>0</v>
      </c>
      <c r="BM5" s="98">
        <f t="shared" si="76"/>
        <v>1</v>
      </c>
      <c r="BN5" s="98">
        <f t="shared" si="76"/>
        <v>1</v>
      </c>
      <c r="BO5" s="98">
        <f t="shared" si="76"/>
        <v>0</v>
      </c>
      <c r="BP5" s="98">
        <f t="shared" si="76"/>
        <v>0</v>
      </c>
      <c r="BQ5" s="98">
        <f t="shared" si="76"/>
        <v>0</v>
      </c>
      <c r="BR5" s="98">
        <f t="shared" si="76"/>
        <v>0</v>
      </c>
      <c r="BS5" s="98">
        <f t="shared" si="76"/>
        <v>0</v>
      </c>
      <c r="BT5" s="98">
        <f t="shared" si="76"/>
        <v>1</v>
      </c>
      <c r="BU5" s="98">
        <f t="shared" si="76"/>
        <v>1</v>
      </c>
      <c r="BV5" s="98">
        <f t="shared" si="76"/>
        <v>0</v>
      </c>
      <c r="BW5" s="98">
        <f t="shared" si="76"/>
        <v>0</v>
      </c>
      <c r="BX5" s="98">
        <f t="shared" si="76"/>
        <v>0</v>
      </c>
      <c r="BY5" s="98">
        <f t="shared" si="76"/>
        <v>0</v>
      </c>
      <c r="BZ5" s="98">
        <f t="shared" ref="BZ5:DL5" si="77">IF(WEEKDAY(BZ4,2)&gt;5,1,0)</f>
        <v>0</v>
      </c>
      <c r="CA5" s="98">
        <f t="shared" si="77"/>
        <v>1</v>
      </c>
      <c r="CB5" s="98">
        <f t="shared" si="77"/>
        <v>1</v>
      </c>
      <c r="CC5" s="98">
        <f t="shared" si="77"/>
        <v>0</v>
      </c>
      <c r="CD5" s="98">
        <f t="shared" si="77"/>
        <v>0</v>
      </c>
      <c r="CE5" s="98">
        <f t="shared" si="77"/>
        <v>0</v>
      </c>
      <c r="CF5" s="98">
        <f t="shared" si="77"/>
        <v>0</v>
      </c>
      <c r="CG5" s="98">
        <f t="shared" si="77"/>
        <v>0</v>
      </c>
      <c r="CH5" s="98">
        <f t="shared" si="77"/>
        <v>1</v>
      </c>
      <c r="CI5" s="98">
        <f t="shared" si="77"/>
        <v>1</v>
      </c>
      <c r="CJ5" s="98">
        <f t="shared" si="77"/>
        <v>0</v>
      </c>
      <c r="CK5" s="98">
        <f t="shared" si="77"/>
        <v>0</v>
      </c>
      <c r="CL5" s="98">
        <f t="shared" si="77"/>
        <v>0</v>
      </c>
      <c r="CM5" s="98">
        <f t="shared" si="77"/>
        <v>0</v>
      </c>
      <c r="CN5" s="98">
        <f t="shared" si="77"/>
        <v>0</v>
      </c>
      <c r="CO5" s="98">
        <f t="shared" si="77"/>
        <v>1</v>
      </c>
      <c r="CP5" s="98">
        <f t="shared" si="77"/>
        <v>1</v>
      </c>
      <c r="CQ5" s="98">
        <f t="shared" si="77"/>
        <v>0</v>
      </c>
      <c r="CR5" s="98">
        <f t="shared" si="77"/>
        <v>0</v>
      </c>
      <c r="CS5" s="98">
        <f t="shared" si="77"/>
        <v>0</v>
      </c>
      <c r="CT5" s="98">
        <f t="shared" si="77"/>
        <v>0</v>
      </c>
      <c r="CU5" s="98">
        <f t="shared" si="77"/>
        <v>0</v>
      </c>
      <c r="CV5" s="98">
        <f t="shared" si="77"/>
        <v>1</v>
      </c>
      <c r="CW5" s="98">
        <f t="shared" si="77"/>
        <v>1</v>
      </c>
      <c r="CX5" s="98">
        <f t="shared" si="77"/>
        <v>0</v>
      </c>
      <c r="CY5" s="98">
        <f t="shared" si="77"/>
        <v>0</v>
      </c>
      <c r="CZ5" s="98">
        <f t="shared" si="77"/>
        <v>0</v>
      </c>
      <c r="DA5" s="98">
        <f t="shared" si="77"/>
        <v>0</v>
      </c>
      <c r="DB5" s="98">
        <f t="shared" si="77"/>
        <v>0</v>
      </c>
      <c r="DC5" s="98">
        <f t="shared" si="77"/>
        <v>1</v>
      </c>
      <c r="DD5" s="98">
        <f t="shared" si="77"/>
        <v>1</v>
      </c>
      <c r="DE5" s="98">
        <f t="shared" si="77"/>
        <v>0</v>
      </c>
      <c r="DF5" s="98">
        <f t="shared" si="77"/>
        <v>0</v>
      </c>
      <c r="DG5" s="98">
        <f t="shared" si="77"/>
        <v>0</v>
      </c>
      <c r="DH5" s="98">
        <f t="shared" si="77"/>
        <v>0</v>
      </c>
      <c r="DI5" s="98">
        <f t="shared" si="77"/>
        <v>0</v>
      </c>
      <c r="DJ5" s="98">
        <f t="shared" si="77"/>
        <v>1</v>
      </c>
      <c r="DK5" s="98">
        <f t="shared" si="77"/>
        <v>1</v>
      </c>
      <c r="DL5" s="98">
        <f t="shared" si="77"/>
        <v>0</v>
      </c>
      <c r="DM5" s="98"/>
      <c r="DN5" s="98"/>
      <c r="DO5" s="98"/>
      <c r="DP5" s="98">
        <f t="shared" ref="DP5:GA5" si="78">IF(WEEKDAY(DP4,2)&gt;5,1,0)</f>
        <v>0</v>
      </c>
      <c r="DQ5" s="98">
        <f t="shared" si="78"/>
        <v>0</v>
      </c>
      <c r="DR5" s="98">
        <f t="shared" si="78"/>
        <v>0</v>
      </c>
      <c r="DS5" s="98">
        <f t="shared" si="78"/>
        <v>1</v>
      </c>
      <c r="DT5" s="98">
        <f t="shared" si="78"/>
        <v>1</v>
      </c>
      <c r="DU5" s="98">
        <f t="shared" si="78"/>
        <v>0</v>
      </c>
      <c r="DV5" s="98">
        <f t="shared" si="78"/>
        <v>0</v>
      </c>
      <c r="DW5" s="98">
        <f t="shared" si="78"/>
        <v>0</v>
      </c>
      <c r="DX5" s="98">
        <f t="shared" si="78"/>
        <v>0</v>
      </c>
      <c r="DY5" s="98">
        <f t="shared" si="78"/>
        <v>0</v>
      </c>
      <c r="DZ5" s="98">
        <f t="shared" si="78"/>
        <v>1</v>
      </c>
      <c r="EA5" s="98">
        <f t="shared" si="78"/>
        <v>1</v>
      </c>
      <c r="EB5" s="98">
        <f t="shared" si="78"/>
        <v>0</v>
      </c>
      <c r="EC5" s="98">
        <f t="shared" si="78"/>
        <v>0</v>
      </c>
      <c r="ED5" s="98">
        <f t="shared" si="78"/>
        <v>0</v>
      </c>
      <c r="EE5" s="98">
        <f t="shared" si="78"/>
        <v>0</v>
      </c>
      <c r="EF5" s="98">
        <f t="shared" si="78"/>
        <v>0</v>
      </c>
      <c r="EG5" s="98">
        <f t="shared" si="78"/>
        <v>1</v>
      </c>
      <c r="EH5" s="98">
        <f t="shared" si="78"/>
        <v>1</v>
      </c>
      <c r="EI5" s="98">
        <f t="shared" si="78"/>
        <v>0</v>
      </c>
      <c r="EJ5" s="98">
        <f t="shared" si="78"/>
        <v>0</v>
      </c>
      <c r="EK5" s="98">
        <f t="shared" si="78"/>
        <v>0</v>
      </c>
      <c r="EL5" s="98">
        <f t="shared" si="78"/>
        <v>0</v>
      </c>
      <c r="EM5" s="98">
        <f t="shared" si="78"/>
        <v>0</v>
      </c>
      <c r="EN5" s="98">
        <f t="shared" si="78"/>
        <v>1</v>
      </c>
      <c r="EO5" s="98">
        <f t="shared" si="78"/>
        <v>1</v>
      </c>
      <c r="EP5" s="98">
        <f t="shared" si="78"/>
        <v>0</v>
      </c>
      <c r="EQ5" s="98">
        <f t="shared" si="78"/>
        <v>0</v>
      </c>
      <c r="ER5" s="98">
        <f t="shared" si="78"/>
        <v>0</v>
      </c>
      <c r="ES5" s="98">
        <f t="shared" si="78"/>
        <v>0</v>
      </c>
      <c r="ET5" s="98">
        <f t="shared" si="78"/>
        <v>0</v>
      </c>
      <c r="EU5" s="98">
        <f t="shared" si="78"/>
        <v>1</v>
      </c>
      <c r="EV5" s="98">
        <f t="shared" si="78"/>
        <v>1</v>
      </c>
      <c r="EW5" s="98">
        <f t="shared" si="78"/>
        <v>0</v>
      </c>
      <c r="EX5" s="98">
        <f t="shared" si="78"/>
        <v>0</v>
      </c>
      <c r="EY5" s="98">
        <f t="shared" si="78"/>
        <v>0</v>
      </c>
      <c r="EZ5" s="98">
        <f t="shared" si="78"/>
        <v>0</v>
      </c>
      <c r="FA5" s="98">
        <f t="shared" si="78"/>
        <v>0</v>
      </c>
      <c r="FB5" s="98">
        <f t="shared" si="78"/>
        <v>1</v>
      </c>
      <c r="FC5" s="98">
        <f t="shared" si="78"/>
        <v>1</v>
      </c>
      <c r="FD5" s="98">
        <f t="shared" si="78"/>
        <v>0</v>
      </c>
      <c r="FE5" s="98">
        <f t="shared" si="78"/>
        <v>0</v>
      </c>
      <c r="FF5" s="98">
        <f t="shared" si="78"/>
        <v>0</v>
      </c>
      <c r="FG5" s="98">
        <f t="shared" si="78"/>
        <v>0</v>
      </c>
      <c r="FH5" s="98">
        <f t="shared" si="78"/>
        <v>0</v>
      </c>
      <c r="FI5" s="98">
        <f t="shared" si="78"/>
        <v>1</v>
      </c>
      <c r="FJ5" s="98">
        <f t="shared" si="78"/>
        <v>1</v>
      </c>
      <c r="FK5" s="98">
        <f t="shared" si="78"/>
        <v>0</v>
      </c>
      <c r="FL5" s="98">
        <f t="shared" si="78"/>
        <v>0</v>
      </c>
      <c r="FM5" s="98">
        <f t="shared" si="78"/>
        <v>0</v>
      </c>
      <c r="FN5" s="98">
        <f t="shared" si="78"/>
        <v>0</v>
      </c>
      <c r="FO5" s="98">
        <f t="shared" si="78"/>
        <v>0</v>
      </c>
      <c r="FP5" s="98">
        <f t="shared" si="78"/>
        <v>1</v>
      </c>
      <c r="FQ5" s="98">
        <f t="shared" si="78"/>
        <v>1</v>
      </c>
      <c r="FR5" s="98">
        <f t="shared" si="78"/>
        <v>0</v>
      </c>
      <c r="FS5" s="98">
        <f t="shared" si="78"/>
        <v>0</v>
      </c>
      <c r="FT5" s="98">
        <f t="shared" si="78"/>
        <v>0</v>
      </c>
      <c r="FU5" s="98">
        <f t="shared" si="78"/>
        <v>0</v>
      </c>
      <c r="FV5" s="98">
        <f t="shared" si="78"/>
        <v>0</v>
      </c>
      <c r="FW5" s="98">
        <f t="shared" si="78"/>
        <v>1</v>
      </c>
      <c r="FX5" s="98">
        <f t="shared" si="78"/>
        <v>1</v>
      </c>
      <c r="FY5" s="98">
        <f t="shared" si="78"/>
        <v>0</v>
      </c>
      <c r="FZ5" s="98">
        <f t="shared" si="78"/>
        <v>0</v>
      </c>
      <c r="GA5" s="98">
        <f t="shared" si="78"/>
        <v>0</v>
      </c>
      <c r="GB5" s="98">
        <f t="shared" ref="GB5:HO5" si="79">IF(WEEKDAY(GB4,2)&gt;5,1,0)</f>
        <v>0</v>
      </c>
      <c r="GC5" s="98">
        <f t="shared" si="79"/>
        <v>0</v>
      </c>
      <c r="GD5" s="98">
        <f t="shared" si="79"/>
        <v>1</v>
      </c>
      <c r="GE5" s="98">
        <f t="shared" si="79"/>
        <v>1</v>
      </c>
      <c r="GF5" s="98">
        <f t="shared" si="79"/>
        <v>0</v>
      </c>
      <c r="GG5" s="98">
        <f t="shared" si="79"/>
        <v>0</v>
      </c>
      <c r="GH5" s="98">
        <f t="shared" si="79"/>
        <v>0</v>
      </c>
      <c r="GI5" s="98">
        <f t="shared" si="79"/>
        <v>0</v>
      </c>
      <c r="GJ5" s="98">
        <f t="shared" si="79"/>
        <v>0</v>
      </c>
      <c r="GK5" s="98">
        <f t="shared" si="79"/>
        <v>1</v>
      </c>
      <c r="GL5" s="98">
        <f t="shared" si="79"/>
        <v>1</v>
      </c>
      <c r="GM5" s="98">
        <f t="shared" si="79"/>
        <v>0</v>
      </c>
      <c r="GN5" s="98">
        <f t="shared" si="79"/>
        <v>0</v>
      </c>
      <c r="GO5" s="98">
        <f t="shared" si="79"/>
        <v>0</v>
      </c>
      <c r="GP5" s="98">
        <f t="shared" si="79"/>
        <v>0</v>
      </c>
      <c r="GQ5" s="98">
        <f t="shared" si="79"/>
        <v>0</v>
      </c>
      <c r="GR5" s="98">
        <f t="shared" si="79"/>
        <v>1</v>
      </c>
      <c r="GS5" s="98">
        <f t="shared" si="79"/>
        <v>1</v>
      </c>
      <c r="GT5" s="98">
        <f t="shared" si="79"/>
        <v>0</v>
      </c>
      <c r="GU5" s="98">
        <f t="shared" si="79"/>
        <v>0</v>
      </c>
      <c r="GV5" s="98">
        <f t="shared" si="79"/>
        <v>0</v>
      </c>
      <c r="GW5" s="98">
        <f t="shared" si="79"/>
        <v>0</v>
      </c>
      <c r="GX5" s="98">
        <f t="shared" si="79"/>
        <v>0</v>
      </c>
      <c r="GY5" s="98">
        <f t="shared" si="79"/>
        <v>1</v>
      </c>
      <c r="GZ5" s="98">
        <f t="shared" si="79"/>
        <v>1</v>
      </c>
      <c r="HA5" s="98">
        <f t="shared" si="79"/>
        <v>0</v>
      </c>
      <c r="HB5" s="98">
        <f t="shared" si="79"/>
        <v>0</v>
      </c>
      <c r="HC5" s="98">
        <f t="shared" si="79"/>
        <v>0</v>
      </c>
      <c r="HD5" s="98">
        <f t="shared" si="79"/>
        <v>0</v>
      </c>
      <c r="HE5" s="98">
        <f t="shared" si="79"/>
        <v>0</v>
      </c>
      <c r="HF5" s="98">
        <f t="shared" si="79"/>
        <v>1</v>
      </c>
      <c r="HG5" s="98">
        <f t="shared" si="79"/>
        <v>1</v>
      </c>
      <c r="HH5" s="98">
        <f t="shared" si="79"/>
        <v>0</v>
      </c>
      <c r="HI5" s="98">
        <f t="shared" si="79"/>
        <v>0</v>
      </c>
      <c r="HJ5" s="98">
        <f t="shared" si="79"/>
        <v>0</v>
      </c>
      <c r="HK5" s="98">
        <f t="shared" si="79"/>
        <v>0</v>
      </c>
      <c r="HL5" s="98">
        <f t="shared" si="79"/>
        <v>0</v>
      </c>
      <c r="HM5" s="98">
        <f t="shared" si="79"/>
        <v>1</v>
      </c>
      <c r="HN5" s="98">
        <f t="shared" si="79"/>
        <v>1</v>
      </c>
      <c r="HO5" s="98">
        <f t="shared" si="79"/>
        <v>0</v>
      </c>
      <c r="HP5" s="98"/>
      <c r="HQ5" s="98"/>
      <c r="HR5" s="98"/>
      <c r="HS5" s="98">
        <f t="shared" ref="HS5:KD5" si="80">IF(WEEKDAY(HS4,2)&gt;5,1,0)</f>
        <v>0</v>
      </c>
      <c r="HT5" s="98">
        <f t="shared" si="80"/>
        <v>0</v>
      </c>
      <c r="HU5" s="98">
        <f t="shared" si="80"/>
        <v>0</v>
      </c>
      <c r="HV5" s="98">
        <f t="shared" si="80"/>
        <v>1</v>
      </c>
      <c r="HW5" s="98">
        <f t="shared" si="80"/>
        <v>1</v>
      </c>
      <c r="HX5" s="98">
        <f t="shared" si="80"/>
        <v>0</v>
      </c>
      <c r="HY5" s="98">
        <f t="shared" si="80"/>
        <v>0</v>
      </c>
      <c r="HZ5" s="98">
        <f t="shared" si="80"/>
        <v>0</v>
      </c>
      <c r="IA5" s="98">
        <f t="shared" si="80"/>
        <v>0</v>
      </c>
      <c r="IB5" s="98">
        <f t="shared" si="80"/>
        <v>0</v>
      </c>
      <c r="IC5" s="98">
        <f t="shared" si="80"/>
        <v>1</v>
      </c>
      <c r="ID5" s="98">
        <f t="shared" si="80"/>
        <v>1</v>
      </c>
      <c r="IE5" s="98">
        <f t="shared" si="80"/>
        <v>0</v>
      </c>
      <c r="IF5" s="98">
        <f t="shared" si="80"/>
        <v>0</v>
      </c>
      <c r="IG5" s="98">
        <f t="shared" si="80"/>
        <v>0</v>
      </c>
      <c r="IH5" s="98">
        <f t="shared" si="80"/>
        <v>0</v>
      </c>
      <c r="II5" s="98">
        <f t="shared" si="80"/>
        <v>0</v>
      </c>
      <c r="IJ5" s="98">
        <f t="shared" si="80"/>
        <v>1</v>
      </c>
      <c r="IK5" s="98">
        <f t="shared" si="80"/>
        <v>1</v>
      </c>
      <c r="IL5" s="98">
        <f t="shared" si="80"/>
        <v>0</v>
      </c>
      <c r="IM5" s="98">
        <f t="shared" si="80"/>
        <v>0</v>
      </c>
      <c r="IN5" s="98">
        <f t="shared" si="80"/>
        <v>0</v>
      </c>
      <c r="IO5" s="98">
        <f t="shared" si="80"/>
        <v>0</v>
      </c>
      <c r="IP5" s="98">
        <f t="shared" si="80"/>
        <v>0</v>
      </c>
      <c r="IQ5" s="98">
        <f t="shared" si="80"/>
        <v>1</v>
      </c>
      <c r="IR5" s="98">
        <f t="shared" si="80"/>
        <v>1</v>
      </c>
      <c r="IS5" s="98">
        <f t="shared" si="80"/>
        <v>0</v>
      </c>
      <c r="IT5" s="98">
        <f t="shared" si="80"/>
        <v>0</v>
      </c>
      <c r="IU5" s="98">
        <f t="shared" si="80"/>
        <v>0</v>
      </c>
      <c r="IV5" s="98">
        <f t="shared" si="80"/>
        <v>0</v>
      </c>
      <c r="IW5" s="98">
        <f t="shared" si="80"/>
        <v>0</v>
      </c>
      <c r="IX5" s="98">
        <f t="shared" si="80"/>
        <v>1</v>
      </c>
      <c r="IY5" s="98">
        <f t="shared" si="80"/>
        <v>1</v>
      </c>
      <c r="IZ5" s="98">
        <f t="shared" si="80"/>
        <v>0</v>
      </c>
      <c r="JA5" s="98">
        <f t="shared" si="80"/>
        <v>0</v>
      </c>
      <c r="JB5" s="98">
        <f t="shared" si="80"/>
        <v>0</v>
      </c>
      <c r="JC5" s="98">
        <f t="shared" si="80"/>
        <v>0</v>
      </c>
      <c r="JD5" s="98">
        <f t="shared" si="80"/>
        <v>0</v>
      </c>
      <c r="JE5" s="98">
        <f t="shared" si="80"/>
        <v>1</v>
      </c>
      <c r="JF5" s="98">
        <f t="shared" si="80"/>
        <v>1</v>
      </c>
      <c r="JG5" s="98">
        <f t="shared" si="80"/>
        <v>0</v>
      </c>
      <c r="JH5" s="98">
        <f t="shared" si="80"/>
        <v>0</v>
      </c>
      <c r="JI5" s="98">
        <f t="shared" si="80"/>
        <v>0</v>
      </c>
      <c r="JJ5" s="98">
        <f t="shared" si="80"/>
        <v>0</v>
      </c>
      <c r="JK5" s="98">
        <f t="shared" si="80"/>
        <v>0</v>
      </c>
      <c r="JL5" s="98">
        <f t="shared" si="80"/>
        <v>1</v>
      </c>
      <c r="JM5" s="98">
        <f t="shared" si="80"/>
        <v>1</v>
      </c>
      <c r="JN5" s="98">
        <f t="shared" si="80"/>
        <v>0</v>
      </c>
      <c r="JO5" s="98">
        <f t="shared" si="80"/>
        <v>0</v>
      </c>
      <c r="JP5" s="98">
        <f t="shared" si="80"/>
        <v>0</v>
      </c>
      <c r="JQ5" s="98">
        <f t="shared" si="80"/>
        <v>0</v>
      </c>
      <c r="JR5" s="98">
        <f t="shared" si="80"/>
        <v>0</v>
      </c>
      <c r="JS5" s="98">
        <f t="shared" si="80"/>
        <v>1</v>
      </c>
      <c r="JT5" s="98">
        <f t="shared" si="80"/>
        <v>1</v>
      </c>
      <c r="JU5" s="98">
        <f t="shared" si="80"/>
        <v>0</v>
      </c>
      <c r="JV5" s="98">
        <f t="shared" si="80"/>
        <v>0</v>
      </c>
      <c r="JW5" s="98">
        <f t="shared" si="80"/>
        <v>0</v>
      </c>
      <c r="JX5" s="98">
        <f t="shared" si="80"/>
        <v>0</v>
      </c>
      <c r="JY5" s="98">
        <f t="shared" si="80"/>
        <v>0</v>
      </c>
      <c r="JZ5" s="98">
        <f t="shared" si="80"/>
        <v>1</v>
      </c>
      <c r="KA5" s="98">
        <f t="shared" si="80"/>
        <v>1</v>
      </c>
      <c r="KB5" s="98">
        <f t="shared" si="80"/>
        <v>0</v>
      </c>
      <c r="KC5" s="98">
        <f t="shared" si="80"/>
        <v>0</v>
      </c>
      <c r="KD5" s="98">
        <f t="shared" si="80"/>
        <v>0</v>
      </c>
      <c r="KE5" s="98">
        <f t="shared" ref="KE5:LR5" si="81">IF(WEEKDAY(KE4,2)&gt;5,1,0)</f>
        <v>0</v>
      </c>
      <c r="KF5" s="98">
        <f t="shared" si="81"/>
        <v>0</v>
      </c>
      <c r="KG5" s="98">
        <f t="shared" si="81"/>
        <v>1</v>
      </c>
      <c r="KH5" s="98">
        <f t="shared" si="81"/>
        <v>1</v>
      </c>
      <c r="KI5" s="98">
        <f t="shared" si="81"/>
        <v>0</v>
      </c>
      <c r="KJ5" s="98">
        <f t="shared" si="81"/>
        <v>0</v>
      </c>
      <c r="KK5" s="98">
        <f t="shared" si="81"/>
        <v>0</v>
      </c>
      <c r="KL5" s="98">
        <f t="shared" si="81"/>
        <v>0</v>
      </c>
      <c r="KM5" s="98">
        <f t="shared" si="81"/>
        <v>0</v>
      </c>
      <c r="KN5" s="98">
        <f t="shared" si="81"/>
        <v>1</v>
      </c>
      <c r="KO5" s="98">
        <f t="shared" si="81"/>
        <v>1</v>
      </c>
      <c r="KP5" s="98">
        <f t="shared" si="81"/>
        <v>0</v>
      </c>
      <c r="KQ5" s="98">
        <f t="shared" si="81"/>
        <v>0</v>
      </c>
      <c r="KR5" s="98">
        <f t="shared" si="81"/>
        <v>0</v>
      </c>
      <c r="KS5" s="98">
        <f t="shared" si="81"/>
        <v>0</v>
      </c>
      <c r="KT5" s="98">
        <f t="shared" si="81"/>
        <v>0</v>
      </c>
      <c r="KU5" s="98">
        <f t="shared" si="81"/>
        <v>1</v>
      </c>
      <c r="KV5" s="98">
        <f t="shared" si="81"/>
        <v>1</v>
      </c>
      <c r="KW5" s="98">
        <f t="shared" si="81"/>
        <v>0</v>
      </c>
      <c r="KX5" s="98">
        <f t="shared" si="81"/>
        <v>0</v>
      </c>
      <c r="KY5" s="98">
        <f t="shared" si="81"/>
        <v>0</v>
      </c>
      <c r="KZ5" s="98">
        <f t="shared" si="81"/>
        <v>0</v>
      </c>
      <c r="LA5" s="98">
        <f t="shared" si="81"/>
        <v>0</v>
      </c>
      <c r="LB5" s="98">
        <f t="shared" si="81"/>
        <v>1</v>
      </c>
      <c r="LC5" s="98">
        <f t="shared" si="81"/>
        <v>1</v>
      </c>
      <c r="LD5" s="98">
        <f t="shared" si="81"/>
        <v>0</v>
      </c>
      <c r="LE5" s="98">
        <f t="shared" si="81"/>
        <v>0</v>
      </c>
      <c r="LF5" s="98">
        <f t="shared" si="81"/>
        <v>0</v>
      </c>
      <c r="LG5" s="98">
        <f t="shared" si="81"/>
        <v>0</v>
      </c>
      <c r="LH5" s="98">
        <f t="shared" si="81"/>
        <v>0</v>
      </c>
      <c r="LI5" s="98">
        <f t="shared" si="81"/>
        <v>1</v>
      </c>
      <c r="LJ5" s="98">
        <f t="shared" si="81"/>
        <v>1</v>
      </c>
      <c r="LK5" s="98">
        <f t="shared" si="81"/>
        <v>0</v>
      </c>
      <c r="LL5" s="98">
        <f t="shared" si="81"/>
        <v>0</v>
      </c>
      <c r="LM5" s="98">
        <f t="shared" si="81"/>
        <v>0</v>
      </c>
      <c r="LN5" s="98">
        <f t="shared" si="81"/>
        <v>0</v>
      </c>
      <c r="LO5" s="98">
        <f t="shared" si="81"/>
        <v>0</v>
      </c>
      <c r="LP5" s="98">
        <f t="shared" si="81"/>
        <v>1</v>
      </c>
      <c r="LQ5" s="98">
        <f t="shared" si="81"/>
        <v>1</v>
      </c>
      <c r="LR5" s="98">
        <f t="shared" si="81"/>
        <v>0</v>
      </c>
      <c r="LS5" s="98"/>
      <c r="LT5" s="98"/>
      <c r="LU5" s="98"/>
      <c r="LV5" s="98">
        <f t="shared" ref="LV5:OG5" si="82">IF(WEEKDAY(LV4,2)&gt;5,1,0)</f>
        <v>0</v>
      </c>
      <c r="LW5" s="98">
        <f t="shared" si="82"/>
        <v>0</v>
      </c>
      <c r="LX5" s="98">
        <f t="shared" si="82"/>
        <v>0</v>
      </c>
      <c r="LY5" s="98">
        <f t="shared" si="82"/>
        <v>1</v>
      </c>
      <c r="LZ5" s="98">
        <f t="shared" si="82"/>
        <v>1</v>
      </c>
      <c r="MA5" s="98">
        <f t="shared" si="82"/>
        <v>0</v>
      </c>
      <c r="MB5" s="98">
        <f t="shared" si="82"/>
        <v>0</v>
      </c>
      <c r="MC5" s="98">
        <f t="shared" si="82"/>
        <v>0</v>
      </c>
      <c r="MD5" s="98">
        <f t="shared" si="82"/>
        <v>0</v>
      </c>
      <c r="ME5" s="98">
        <f t="shared" si="82"/>
        <v>0</v>
      </c>
      <c r="MF5" s="98">
        <f t="shared" si="82"/>
        <v>1</v>
      </c>
      <c r="MG5" s="98">
        <f t="shared" si="82"/>
        <v>1</v>
      </c>
      <c r="MH5" s="98">
        <f t="shared" si="82"/>
        <v>0</v>
      </c>
      <c r="MI5" s="98">
        <f t="shared" si="82"/>
        <v>0</v>
      </c>
      <c r="MJ5" s="98">
        <f t="shared" si="82"/>
        <v>0</v>
      </c>
      <c r="MK5" s="98">
        <f t="shared" si="82"/>
        <v>0</v>
      </c>
      <c r="ML5" s="98">
        <f t="shared" si="82"/>
        <v>0</v>
      </c>
      <c r="MM5" s="98">
        <f t="shared" si="82"/>
        <v>1</v>
      </c>
      <c r="MN5" s="98">
        <f t="shared" si="82"/>
        <v>1</v>
      </c>
      <c r="MO5" s="98">
        <f t="shared" si="82"/>
        <v>0</v>
      </c>
      <c r="MP5" s="98">
        <f t="shared" si="82"/>
        <v>0</v>
      </c>
      <c r="MQ5" s="98">
        <f t="shared" si="82"/>
        <v>0</v>
      </c>
      <c r="MR5" s="98">
        <f t="shared" si="82"/>
        <v>0</v>
      </c>
      <c r="MS5" s="98">
        <f t="shared" si="82"/>
        <v>0</v>
      </c>
      <c r="MT5" s="98">
        <f t="shared" si="82"/>
        <v>1</v>
      </c>
      <c r="MU5" s="98">
        <f t="shared" si="82"/>
        <v>1</v>
      </c>
      <c r="MV5" s="98">
        <f t="shared" si="82"/>
        <v>0</v>
      </c>
      <c r="MW5" s="98">
        <f t="shared" si="82"/>
        <v>0</v>
      </c>
      <c r="MX5" s="98">
        <f t="shared" si="82"/>
        <v>0</v>
      </c>
      <c r="MY5" s="98">
        <f t="shared" si="82"/>
        <v>0</v>
      </c>
      <c r="MZ5" s="98">
        <f t="shared" si="82"/>
        <v>0</v>
      </c>
      <c r="NA5" s="98">
        <f t="shared" si="82"/>
        <v>1</v>
      </c>
      <c r="NB5" s="98">
        <f t="shared" si="82"/>
        <v>1</v>
      </c>
      <c r="NC5" s="98">
        <f t="shared" si="82"/>
        <v>0</v>
      </c>
      <c r="ND5" s="98">
        <f t="shared" si="82"/>
        <v>0</v>
      </c>
      <c r="NE5" s="98">
        <f t="shared" si="82"/>
        <v>0</v>
      </c>
      <c r="NF5" s="98">
        <f t="shared" si="82"/>
        <v>0</v>
      </c>
      <c r="NG5" s="98">
        <f t="shared" si="82"/>
        <v>0</v>
      </c>
      <c r="NH5" s="98">
        <f t="shared" si="82"/>
        <v>1</v>
      </c>
      <c r="NI5" s="98">
        <f t="shared" si="82"/>
        <v>1</v>
      </c>
      <c r="NJ5" s="98">
        <f t="shared" si="82"/>
        <v>0</v>
      </c>
      <c r="NK5" s="98">
        <f t="shared" si="82"/>
        <v>0</v>
      </c>
      <c r="NL5" s="98">
        <f t="shared" si="82"/>
        <v>0</v>
      </c>
      <c r="NM5" s="98">
        <f t="shared" si="82"/>
        <v>0</v>
      </c>
      <c r="NN5" s="98">
        <f t="shared" si="82"/>
        <v>0</v>
      </c>
      <c r="NO5" s="98">
        <f t="shared" si="82"/>
        <v>1</v>
      </c>
      <c r="NP5" s="98">
        <f t="shared" si="82"/>
        <v>1</v>
      </c>
      <c r="NQ5" s="98">
        <f t="shared" si="82"/>
        <v>0</v>
      </c>
      <c r="NR5" s="98">
        <f t="shared" si="82"/>
        <v>0</v>
      </c>
      <c r="NS5" s="98">
        <f t="shared" si="82"/>
        <v>0</v>
      </c>
      <c r="NT5" s="98">
        <f t="shared" si="82"/>
        <v>0</v>
      </c>
      <c r="NU5" s="98">
        <f t="shared" si="82"/>
        <v>0</v>
      </c>
      <c r="NV5" s="98">
        <f t="shared" si="82"/>
        <v>1</v>
      </c>
      <c r="NW5" s="98">
        <f t="shared" si="82"/>
        <v>1</v>
      </c>
      <c r="NX5" s="98">
        <f t="shared" si="82"/>
        <v>0</v>
      </c>
      <c r="NY5" s="98">
        <f t="shared" si="82"/>
        <v>0</v>
      </c>
      <c r="NZ5" s="98">
        <f t="shared" si="82"/>
        <v>0</v>
      </c>
      <c r="OA5" s="98">
        <f t="shared" si="82"/>
        <v>0</v>
      </c>
      <c r="OB5" s="98">
        <f t="shared" si="82"/>
        <v>0</v>
      </c>
      <c r="OC5" s="98">
        <f t="shared" si="82"/>
        <v>1</v>
      </c>
      <c r="OD5" s="98">
        <f t="shared" si="82"/>
        <v>1</v>
      </c>
      <c r="OE5" s="98">
        <f t="shared" si="82"/>
        <v>0</v>
      </c>
      <c r="OF5" s="98">
        <f t="shared" si="82"/>
        <v>0</v>
      </c>
      <c r="OG5" s="98">
        <f t="shared" si="82"/>
        <v>0</v>
      </c>
      <c r="OH5" s="98">
        <f t="shared" ref="OH5:PU5" si="83">IF(WEEKDAY(OH4,2)&gt;5,1,0)</f>
        <v>0</v>
      </c>
      <c r="OI5" s="98">
        <f t="shared" si="83"/>
        <v>0</v>
      </c>
      <c r="OJ5" s="98">
        <f t="shared" si="83"/>
        <v>1</v>
      </c>
      <c r="OK5" s="98">
        <f t="shared" si="83"/>
        <v>1</v>
      </c>
      <c r="OL5" s="98">
        <f t="shared" si="83"/>
        <v>0</v>
      </c>
      <c r="OM5" s="98">
        <f t="shared" si="83"/>
        <v>0</v>
      </c>
      <c r="ON5" s="98">
        <f t="shared" si="83"/>
        <v>0</v>
      </c>
      <c r="OO5" s="98">
        <f t="shared" si="83"/>
        <v>0</v>
      </c>
      <c r="OP5" s="98">
        <f t="shared" si="83"/>
        <v>0</v>
      </c>
      <c r="OQ5" s="98">
        <f t="shared" si="83"/>
        <v>1</v>
      </c>
      <c r="OR5" s="98">
        <f t="shared" si="83"/>
        <v>1</v>
      </c>
      <c r="OS5" s="98">
        <f t="shared" si="83"/>
        <v>0</v>
      </c>
      <c r="OT5" s="98">
        <f t="shared" si="83"/>
        <v>0</v>
      </c>
      <c r="OU5" s="98">
        <f t="shared" si="83"/>
        <v>0</v>
      </c>
      <c r="OV5" s="98">
        <f t="shared" si="83"/>
        <v>0</v>
      </c>
      <c r="OW5" s="98">
        <f t="shared" si="83"/>
        <v>0</v>
      </c>
      <c r="OX5" s="98">
        <f t="shared" si="83"/>
        <v>1</v>
      </c>
      <c r="OY5" s="98">
        <f t="shared" si="83"/>
        <v>1</v>
      </c>
      <c r="OZ5" s="98">
        <f t="shared" si="83"/>
        <v>0</v>
      </c>
      <c r="PA5" s="98">
        <f t="shared" si="83"/>
        <v>0</v>
      </c>
      <c r="PB5" s="98">
        <f t="shared" si="83"/>
        <v>0</v>
      </c>
      <c r="PC5" s="98">
        <f t="shared" si="83"/>
        <v>0</v>
      </c>
      <c r="PD5" s="98">
        <f t="shared" si="83"/>
        <v>0</v>
      </c>
      <c r="PE5" s="98">
        <f t="shared" si="83"/>
        <v>1</v>
      </c>
      <c r="PF5" s="98">
        <f t="shared" si="83"/>
        <v>1</v>
      </c>
      <c r="PG5" s="98">
        <f t="shared" si="83"/>
        <v>0</v>
      </c>
      <c r="PH5" s="98">
        <f t="shared" si="83"/>
        <v>0</v>
      </c>
      <c r="PI5" s="98">
        <f t="shared" si="83"/>
        <v>0</v>
      </c>
      <c r="PJ5" s="98">
        <f t="shared" si="83"/>
        <v>0</v>
      </c>
      <c r="PK5" s="98">
        <f t="shared" si="83"/>
        <v>0</v>
      </c>
      <c r="PL5" s="98">
        <f t="shared" si="83"/>
        <v>1</v>
      </c>
      <c r="PM5" s="98">
        <f t="shared" si="83"/>
        <v>1</v>
      </c>
      <c r="PN5" s="98">
        <f t="shared" si="83"/>
        <v>0</v>
      </c>
      <c r="PO5" s="98">
        <f t="shared" si="83"/>
        <v>0</v>
      </c>
      <c r="PP5" s="98">
        <f t="shared" si="83"/>
        <v>0</v>
      </c>
      <c r="PQ5" s="98">
        <f t="shared" si="83"/>
        <v>0</v>
      </c>
      <c r="PR5" s="98">
        <f t="shared" si="83"/>
        <v>0</v>
      </c>
      <c r="PS5" s="98">
        <f t="shared" si="83"/>
        <v>1</v>
      </c>
      <c r="PT5" s="98">
        <f t="shared" si="83"/>
        <v>1</v>
      </c>
      <c r="PU5" s="98">
        <f t="shared" si="83"/>
        <v>0</v>
      </c>
      <c r="PV5" s="98"/>
      <c r="PW5" s="98"/>
      <c r="PX5" s="98"/>
      <c r="PY5" s="98">
        <f t="shared" ref="PY5:SJ5" si="84">IF(WEEKDAY(PY4,2)&gt;5,1,0)</f>
        <v>0</v>
      </c>
      <c r="PZ5" s="98">
        <f t="shared" si="84"/>
        <v>0</v>
      </c>
      <c r="QA5" s="98">
        <f t="shared" si="84"/>
        <v>0</v>
      </c>
      <c r="QB5" s="98">
        <f t="shared" si="84"/>
        <v>1</v>
      </c>
      <c r="QC5" s="98">
        <f t="shared" si="84"/>
        <v>1</v>
      </c>
      <c r="QD5" s="98">
        <f t="shared" si="84"/>
        <v>0</v>
      </c>
      <c r="QE5" s="98">
        <f t="shared" si="84"/>
        <v>0</v>
      </c>
      <c r="QF5" s="98">
        <f t="shared" si="84"/>
        <v>0</v>
      </c>
      <c r="QG5" s="98">
        <f t="shared" si="84"/>
        <v>0</v>
      </c>
      <c r="QH5" s="98">
        <f t="shared" si="84"/>
        <v>0</v>
      </c>
      <c r="QI5" s="98">
        <f t="shared" si="84"/>
        <v>1</v>
      </c>
      <c r="QJ5" s="98">
        <f t="shared" si="84"/>
        <v>1</v>
      </c>
      <c r="QK5" s="98">
        <f t="shared" si="84"/>
        <v>0</v>
      </c>
      <c r="QL5" s="98">
        <f t="shared" si="84"/>
        <v>0</v>
      </c>
      <c r="QM5" s="98">
        <f t="shared" si="84"/>
        <v>0</v>
      </c>
      <c r="QN5" s="98">
        <f t="shared" si="84"/>
        <v>0</v>
      </c>
      <c r="QO5" s="98">
        <f t="shared" si="84"/>
        <v>0</v>
      </c>
      <c r="QP5" s="98">
        <f t="shared" si="84"/>
        <v>1</v>
      </c>
      <c r="QQ5" s="98">
        <f t="shared" si="84"/>
        <v>1</v>
      </c>
      <c r="QR5" s="98">
        <f t="shared" si="84"/>
        <v>0</v>
      </c>
      <c r="QS5" s="98">
        <f t="shared" si="84"/>
        <v>0</v>
      </c>
      <c r="QT5" s="98">
        <f t="shared" si="84"/>
        <v>0</v>
      </c>
      <c r="QU5" s="98">
        <f t="shared" si="84"/>
        <v>0</v>
      </c>
      <c r="QV5" s="98">
        <f t="shared" si="84"/>
        <v>0</v>
      </c>
      <c r="QW5" s="98">
        <f t="shared" si="84"/>
        <v>1</v>
      </c>
      <c r="QX5" s="98">
        <f t="shared" si="84"/>
        <v>1</v>
      </c>
      <c r="QY5" s="98">
        <f t="shared" si="84"/>
        <v>0</v>
      </c>
      <c r="QZ5" s="98">
        <f t="shared" si="84"/>
        <v>0</v>
      </c>
      <c r="RA5" s="98">
        <f t="shared" si="84"/>
        <v>0</v>
      </c>
      <c r="RB5" s="98">
        <f t="shared" si="84"/>
        <v>0</v>
      </c>
      <c r="RC5" s="98">
        <f t="shared" si="84"/>
        <v>0</v>
      </c>
      <c r="RD5" s="98">
        <f t="shared" si="84"/>
        <v>1</v>
      </c>
      <c r="RE5" s="98">
        <f t="shared" si="84"/>
        <v>1</v>
      </c>
      <c r="RF5" s="98">
        <f t="shared" si="84"/>
        <v>0</v>
      </c>
      <c r="RG5" s="98">
        <f t="shared" si="84"/>
        <v>0</v>
      </c>
      <c r="RH5" s="98">
        <f t="shared" si="84"/>
        <v>0</v>
      </c>
      <c r="RI5" s="98">
        <f t="shared" si="84"/>
        <v>0</v>
      </c>
      <c r="RJ5" s="98">
        <f t="shared" si="84"/>
        <v>0</v>
      </c>
      <c r="RK5" s="98">
        <f t="shared" si="84"/>
        <v>1</v>
      </c>
      <c r="RL5" s="98">
        <f t="shared" si="84"/>
        <v>1</v>
      </c>
      <c r="RM5" s="98">
        <f t="shared" si="84"/>
        <v>0</v>
      </c>
      <c r="RN5" s="98">
        <f t="shared" si="84"/>
        <v>0</v>
      </c>
      <c r="RO5" s="98">
        <f t="shared" si="84"/>
        <v>0</v>
      </c>
      <c r="RP5" s="98">
        <f t="shared" si="84"/>
        <v>0</v>
      </c>
      <c r="RQ5" s="98">
        <f t="shared" si="84"/>
        <v>0</v>
      </c>
      <c r="RR5" s="98">
        <f t="shared" si="84"/>
        <v>1</v>
      </c>
      <c r="RS5" s="98">
        <f t="shared" si="84"/>
        <v>1</v>
      </c>
      <c r="RT5" s="98">
        <f t="shared" si="84"/>
        <v>0</v>
      </c>
      <c r="RU5" s="98">
        <f t="shared" si="84"/>
        <v>0</v>
      </c>
      <c r="RV5" s="98">
        <f t="shared" si="84"/>
        <v>0</v>
      </c>
      <c r="RW5" s="98">
        <f t="shared" si="84"/>
        <v>0</v>
      </c>
      <c r="RX5" s="98">
        <f t="shared" si="84"/>
        <v>0</v>
      </c>
      <c r="RY5" s="98">
        <f t="shared" si="84"/>
        <v>1</v>
      </c>
      <c r="RZ5" s="98">
        <f t="shared" si="84"/>
        <v>1</v>
      </c>
      <c r="SA5" s="98">
        <f t="shared" si="84"/>
        <v>0</v>
      </c>
      <c r="SB5" s="98">
        <f t="shared" si="84"/>
        <v>0</v>
      </c>
      <c r="SC5" s="98">
        <f t="shared" si="84"/>
        <v>0</v>
      </c>
      <c r="SD5" s="98">
        <f t="shared" si="84"/>
        <v>0</v>
      </c>
      <c r="SE5" s="98">
        <f t="shared" si="84"/>
        <v>0</v>
      </c>
      <c r="SF5" s="98">
        <f t="shared" si="84"/>
        <v>1</v>
      </c>
      <c r="SG5" s="98">
        <f t="shared" si="84"/>
        <v>1</v>
      </c>
      <c r="SH5" s="98">
        <f t="shared" si="84"/>
        <v>0</v>
      </c>
      <c r="SI5" s="98">
        <f t="shared" si="84"/>
        <v>0</v>
      </c>
      <c r="SJ5" s="98">
        <f t="shared" si="84"/>
        <v>0</v>
      </c>
      <c r="SK5" s="98">
        <f t="shared" ref="SK5:TX5" si="85">IF(WEEKDAY(SK4,2)&gt;5,1,0)</f>
        <v>0</v>
      </c>
      <c r="SL5" s="98">
        <f t="shared" si="85"/>
        <v>0</v>
      </c>
      <c r="SM5" s="98">
        <f t="shared" si="85"/>
        <v>1</v>
      </c>
      <c r="SN5" s="98">
        <f t="shared" si="85"/>
        <v>1</v>
      </c>
      <c r="SO5" s="98">
        <f t="shared" si="85"/>
        <v>0</v>
      </c>
      <c r="SP5" s="98">
        <f t="shared" si="85"/>
        <v>0</v>
      </c>
      <c r="SQ5" s="98">
        <f t="shared" si="85"/>
        <v>0</v>
      </c>
      <c r="SR5" s="98">
        <f t="shared" si="85"/>
        <v>0</v>
      </c>
      <c r="SS5" s="98">
        <f t="shared" si="85"/>
        <v>0</v>
      </c>
      <c r="ST5" s="98">
        <f t="shared" si="85"/>
        <v>1</v>
      </c>
      <c r="SU5" s="98">
        <f t="shared" si="85"/>
        <v>1</v>
      </c>
      <c r="SV5" s="98">
        <f t="shared" si="85"/>
        <v>0</v>
      </c>
      <c r="SW5" s="98">
        <f t="shared" si="85"/>
        <v>0</v>
      </c>
      <c r="SX5" s="98">
        <f t="shared" si="85"/>
        <v>0</v>
      </c>
      <c r="SY5" s="98">
        <f t="shared" si="85"/>
        <v>0</v>
      </c>
      <c r="SZ5" s="98">
        <f t="shared" si="85"/>
        <v>0</v>
      </c>
      <c r="TA5" s="98">
        <f t="shared" si="85"/>
        <v>1</v>
      </c>
      <c r="TB5" s="98">
        <f t="shared" si="85"/>
        <v>1</v>
      </c>
      <c r="TC5" s="98">
        <f t="shared" si="85"/>
        <v>0</v>
      </c>
      <c r="TD5" s="98">
        <f t="shared" si="85"/>
        <v>0</v>
      </c>
      <c r="TE5" s="98">
        <f t="shared" si="85"/>
        <v>0</v>
      </c>
      <c r="TF5" s="98">
        <f t="shared" si="85"/>
        <v>0</v>
      </c>
      <c r="TG5" s="98">
        <f t="shared" si="85"/>
        <v>0</v>
      </c>
      <c r="TH5" s="98">
        <f t="shared" si="85"/>
        <v>1</v>
      </c>
      <c r="TI5" s="98">
        <f t="shared" si="85"/>
        <v>1</v>
      </c>
      <c r="TJ5" s="98">
        <f t="shared" si="85"/>
        <v>0</v>
      </c>
      <c r="TK5" s="98">
        <f t="shared" si="85"/>
        <v>0</v>
      </c>
      <c r="TL5" s="98">
        <f t="shared" si="85"/>
        <v>0</v>
      </c>
      <c r="TM5" s="98">
        <f t="shared" si="85"/>
        <v>0</v>
      </c>
      <c r="TN5" s="98">
        <f t="shared" si="85"/>
        <v>0</v>
      </c>
      <c r="TO5" s="98">
        <f t="shared" si="85"/>
        <v>1</v>
      </c>
      <c r="TP5" s="98">
        <f t="shared" si="85"/>
        <v>1</v>
      </c>
      <c r="TQ5" s="98">
        <f t="shared" si="85"/>
        <v>0</v>
      </c>
      <c r="TR5" s="98">
        <f t="shared" si="85"/>
        <v>0</v>
      </c>
      <c r="TS5" s="98">
        <f t="shared" si="85"/>
        <v>0</v>
      </c>
      <c r="TT5" s="98">
        <f t="shared" si="85"/>
        <v>0</v>
      </c>
      <c r="TU5" s="98">
        <f t="shared" si="85"/>
        <v>0</v>
      </c>
      <c r="TV5" s="98">
        <f t="shared" si="85"/>
        <v>1</v>
      </c>
      <c r="TW5" s="98">
        <f t="shared" si="85"/>
        <v>1</v>
      </c>
      <c r="TX5" s="98">
        <f t="shared" si="85"/>
        <v>0</v>
      </c>
      <c r="TY5" s="98"/>
      <c r="TZ5" s="98"/>
      <c r="UA5" s="98"/>
      <c r="UB5" s="98">
        <f t="shared" ref="UB5:WM5" si="86">IF(WEEKDAY(UB4,2)&gt;5,1,0)</f>
        <v>0</v>
      </c>
      <c r="UC5" s="98">
        <f t="shared" si="86"/>
        <v>0</v>
      </c>
      <c r="UD5" s="98">
        <f t="shared" si="86"/>
        <v>0</v>
      </c>
      <c r="UE5" s="98">
        <f t="shared" si="86"/>
        <v>1</v>
      </c>
      <c r="UF5" s="98">
        <f t="shared" si="86"/>
        <v>1</v>
      </c>
      <c r="UG5" s="98">
        <f t="shared" si="86"/>
        <v>0</v>
      </c>
      <c r="UH5" s="98">
        <f t="shared" si="86"/>
        <v>0</v>
      </c>
      <c r="UI5" s="98">
        <f t="shared" si="86"/>
        <v>0</v>
      </c>
      <c r="UJ5" s="98">
        <f t="shared" si="86"/>
        <v>0</v>
      </c>
      <c r="UK5" s="98">
        <f t="shared" si="86"/>
        <v>0</v>
      </c>
      <c r="UL5" s="98">
        <f t="shared" si="86"/>
        <v>1</v>
      </c>
      <c r="UM5" s="98">
        <f t="shared" si="86"/>
        <v>1</v>
      </c>
      <c r="UN5" s="98">
        <f t="shared" si="86"/>
        <v>0</v>
      </c>
      <c r="UO5" s="98">
        <f t="shared" si="86"/>
        <v>0</v>
      </c>
      <c r="UP5" s="98">
        <f t="shared" si="86"/>
        <v>0</v>
      </c>
      <c r="UQ5" s="98">
        <f t="shared" si="86"/>
        <v>0</v>
      </c>
      <c r="UR5" s="98">
        <f t="shared" si="86"/>
        <v>0</v>
      </c>
      <c r="US5" s="98">
        <f t="shared" si="86"/>
        <v>1</v>
      </c>
      <c r="UT5" s="98">
        <f t="shared" si="86"/>
        <v>1</v>
      </c>
      <c r="UU5" s="98">
        <f t="shared" si="86"/>
        <v>0</v>
      </c>
      <c r="UV5" s="98">
        <f t="shared" si="86"/>
        <v>0</v>
      </c>
      <c r="UW5" s="98">
        <f t="shared" si="86"/>
        <v>0</v>
      </c>
      <c r="UX5" s="98">
        <f t="shared" si="86"/>
        <v>0</v>
      </c>
      <c r="UY5" s="98">
        <f t="shared" si="86"/>
        <v>0</v>
      </c>
      <c r="UZ5" s="98">
        <f t="shared" si="86"/>
        <v>1</v>
      </c>
      <c r="VA5" s="98">
        <f t="shared" si="86"/>
        <v>1</v>
      </c>
      <c r="VB5" s="98">
        <f t="shared" si="86"/>
        <v>0</v>
      </c>
      <c r="VC5" s="98">
        <f t="shared" si="86"/>
        <v>0</v>
      </c>
      <c r="VD5" s="98">
        <f t="shared" si="86"/>
        <v>0</v>
      </c>
      <c r="VE5" s="98">
        <f t="shared" si="86"/>
        <v>0</v>
      </c>
      <c r="VF5" s="98">
        <f t="shared" si="86"/>
        <v>0</v>
      </c>
      <c r="VG5" s="98">
        <f t="shared" si="86"/>
        <v>1</v>
      </c>
      <c r="VH5" s="98">
        <f t="shared" si="86"/>
        <v>1</v>
      </c>
      <c r="VI5" s="98">
        <f t="shared" si="86"/>
        <v>0</v>
      </c>
      <c r="VJ5" s="98">
        <f t="shared" si="86"/>
        <v>0</v>
      </c>
      <c r="VK5" s="98">
        <f t="shared" si="86"/>
        <v>0</v>
      </c>
      <c r="VL5" s="98">
        <f t="shared" si="86"/>
        <v>0</v>
      </c>
      <c r="VM5" s="98">
        <f t="shared" si="86"/>
        <v>0</v>
      </c>
      <c r="VN5" s="98">
        <f t="shared" si="86"/>
        <v>1</v>
      </c>
      <c r="VO5" s="98">
        <f t="shared" si="86"/>
        <v>1</v>
      </c>
      <c r="VP5" s="98">
        <f t="shared" si="86"/>
        <v>0</v>
      </c>
      <c r="VQ5" s="98">
        <f t="shared" si="86"/>
        <v>0</v>
      </c>
      <c r="VR5" s="98">
        <f t="shared" si="86"/>
        <v>0</v>
      </c>
      <c r="VS5" s="98">
        <f t="shared" si="86"/>
        <v>0</v>
      </c>
      <c r="VT5" s="98">
        <f t="shared" si="86"/>
        <v>0</v>
      </c>
      <c r="VU5" s="98">
        <f t="shared" si="86"/>
        <v>1</v>
      </c>
      <c r="VV5" s="98">
        <f t="shared" si="86"/>
        <v>1</v>
      </c>
      <c r="VW5" s="98">
        <f t="shared" si="86"/>
        <v>0</v>
      </c>
      <c r="VX5" s="98">
        <f t="shared" si="86"/>
        <v>0</v>
      </c>
      <c r="VY5" s="98">
        <f t="shared" si="86"/>
        <v>0</v>
      </c>
      <c r="VZ5" s="98">
        <f t="shared" si="86"/>
        <v>0</v>
      </c>
      <c r="WA5" s="98">
        <f t="shared" si="86"/>
        <v>0</v>
      </c>
      <c r="WB5" s="98">
        <f t="shared" si="86"/>
        <v>1</v>
      </c>
      <c r="WC5" s="98">
        <f t="shared" si="86"/>
        <v>1</v>
      </c>
      <c r="WD5" s="98">
        <f t="shared" si="86"/>
        <v>0</v>
      </c>
      <c r="WE5" s="98">
        <f t="shared" si="86"/>
        <v>0</v>
      </c>
      <c r="WF5" s="98">
        <f t="shared" si="86"/>
        <v>0</v>
      </c>
      <c r="WG5" s="98">
        <f t="shared" si="86"/>
        <v>0</v>
      </c>
      <c r="WH5" s="98">
        <f t="shared" si="86"/>
        <v>0</v>
      </c>
      <c r="WI5" s="98">
        <f t="shared" si="86"/>
        <v>1</v>
      </c>
      <c r="WJ5" s="98">
        <f t="shared" si="86"/>
        <v>1</v>
      </c>
      <c r="WK5" s="98">
        <f t="shared" si="86"/>
        <v>0</v>
      </c>
      <c r="WL5" s="98">
        <f t="shared" si="86"/>
        <v>0</v>
      </c>
      <c r="WM5" s="98">
        <f t="shared" si="86"/>
        <v>0</v>
      </c>
      <c r="WN5" s="98">
        <f t="shared" ref="WN5:YA5" si="87">IF(WEEKDAY(WN4,2)&gt;5,1,0)</f>
        <v>0</v>
      </c>
      <c r="WO5" s="98">
        <f t="shared" si="87"/>
        <v>0</v>
      </c>
      <c r="WP5" s="98">
        <f t="shared" si="87"/>
        <v>1</v>
      </c>
      <c r="WQ5" s="98">
        <f t="shared" si="87"/>
        <v>1</v>
      </c>
      <c r="WR5" s="98">
        <f t="shared" si="87"/>
        <v>0</v>
      </c>
      <c r="WS5" s="98">
        <f t="shared" si="87"/>
        <v>0</v>
      </c>
      <c r="WT5" s="98">
        <f t="shared" si="87"/>
        <v>0</v>
      </c>
      <c r="WU5" s="98">
        <f t="shared" si="87"/>
        <v>0</v>
      </c>
      <c r="WV5" s="98">
        <f t="shared" si="87"/>
        <v>0</v>
      </c>
      <c r="WW5" s="98">
        <f t="shared" si="87"/>
        <v>1</v>
      </c>
      <c r="WX5" s="98">
        <f t="shared" si="87"/>
        <v>1</v>
      </c>
      <c r="WY5" s="98">
        <f t="shared" si="87"/>
        <v>0</v>
      </c>
      <c r="WZ5" s="98">
        <f t="shared" si="87"/>
        <v>0</v>
      </c>
      <c r="XA5" s="98">
        <f t="shared" si="87"/>
        <v>0</v>
      </c>
      <c r="XB5" s="98">
        <f t="shared" si="87"/>
        <v>0</v>
      </c>
      <c r="XC5" s="98">
        <f t="shared" si="87"/>
        <v>0</v>
      </c>
      <c r="XD5" s="98">
        <f t="shared" si="87"/>
        <v>1</v>
      </c>
      <c r="XE5" s="98">
        <f t="shared" si="87"/>
        <v>1</v>
      </c>
      <c r="XF5" s="98">
        <f t="shared" si="87"/>
        <v>0</v>
      </c>
      <c r="XG5" s="98">
        <f t="shared" si="87"/>
        <v>0</v>
      </c>
      <c r="XH5" s="98">
        <f t="shared" si="87"/>
        <v>0</v>
      </c>
      <c r="XI5" s="98">
        <f t="shared" si="87"/>
        <v>0</v>
      </c>
      <c r="XJ5" s="98">
        <f t="shared" si="87"/>
        <v>0</v>
      </c>
      <c r="XK5" s="98">
        <f t="shared" si="87"/>
        <v>1</v>
      </c>
      <c r="XL5" s="98">
        <f t="shared" si="87"/>
        <v>1</v>
      </c>
      <c r="XM5" s="98">
        <f t="shared" si="87"/>
        <v>0</v>
      </c>
      <c r="XN5" s="98">
        <f t="shared" si="87"/>
        <v>0</v>
      </c>
      <c r="XO5" s="98">
        <f t="shared" si="87"/>
        <v>0</v>
      </c>
      <c r="XP5" s="98">
        <f t="shared" si="87"/>
        <v>0</v>
      </c>
      <c r="XQ5" s="98">
        <f t="shared" si="87"/>
        <v>0</v>
      </c>
      <c r="XR5" s="98">
        <f t="shared" si="87"/>
        <v>1</v>
      </c>
      <c r="XS5" s="98">
        <f t="shared" si="87"/>
        <v>1</v>
      </c>
      <c r="XT5" s="98">
        <f t="shared" si="87"/>
        <v>0</v>
      </c>
      <c r="XU5" s="98">
        <f t="shared" si="87"/>
        <v>0</v>
      </c>
      <c r="XV5" s="98">
        <f t="shared" si="87"/>
        <v>0</v>
      </c>
      <c r="XW5" s="98">
        <f t="shared" si="87"/>
        <v>0</v>
      </c>
      <c r="XX5" s="98">
        <f t="shared" si="87"/>
        <v>0</v>
      </c>
      <c r="XY5" s="98">
        <f t="shared" si="87"/>
        <v>1</v>
      </c>
      <c r="XZ5" s="98">
        <f t="shared" si="87"/>
        <v>1</v>
      </c>
      <c r="YA5" s="98">
        <f t="shared" si="87"/>
        <v>0</v>
      </c>
      <c r="YB5" s="98"/>
      <c r="YC5" s="98"/>
      <c r="YD5" s="98"/>
      <c r="YE5" s="98">
        <f t="shared" ref="YE5:ACD5" si="88">IF(WEEKDAY(YE4,2)&gt;5,1,0)</f>
        <v>0</v>
      </c>
      <c r="YF5" s="98">
        <f t="shared" si="88"/>
        <v>0</v>
      </c>
      <c r="YG5" s="98">
        <f t="shared" si="88"/>
        <v>0</v>
      </c>
      <c r="YH5" s="98">
        <f t="shared" si="88"/>
        <v>1</v>
      </c>
      <c r="YI5" s="98">
        <f t="shared" si="88"/>
        <v>1</v>
      </c>
      <c r="YJ5" s="98">
        <f t="shared" si="88"/>
        <v>0</v>
      </c>
      <c r="YK5" s="98">
        <f t="shared" si="88"/>
        <v>0</v>
      </c>
      <c r="YL5" s="98">
        <f t="shared" si="88"/>
        <v>0</v>
      </c>
      <c r="YM5" s="98">
        <f t="shared" si="88"/>
        <v>0</v>
      </c>
      <c r="YN5" s="98">
        <f t="shared" si="88"/>
        <v>0</v>
      </c>
      <c r="YO5" s="98">
        <f t="shared" si="88"/>
        <v>1</v>
      </c>
      <c r="YP5" s="98">
        <f t="shared" si="88"/>
        <v>1</v>
      </c>
      <c r="YQ5" s="98">
        <f t="shared" si="88"/>
        <v>0</v>
      </c>
      <c r="YR5" s="98">
        <f t="shared" si="88"/>
        <v>0</v>
      </c>
      <c r="YS5" s="98">
        <f t="shared" si="88"/>
        <v>0</v>
      </c>
      <c r="YT5" s="98">
        <f t="shared" si="88"/>
        <v>0</v>
      </c>
      <c r="YU5" s="98">
        <f t="shared" si="88"/>
        <v>0</v>
      </c>
      <c r="YV5" s="98">
        <f t="shared" si="88"/>
        <v>1</v>
      </c>
      <c r="YW5" s="98">
        <f t="shared" si="88"/>
        <v>1</v>
      </c>
      <c r="YX5" s="98">
        <f t="shared" si="88"/>
        <v>0</v>
      </c>
      <c r="YY5" s="98">
        <f t="shared" si="88"/>
        <v>0</v>
      </c>
      <c r="YZ5" s="98">
        <f t="shared" si="88"/>
        <v>0</v>
      </c>
      <c r="ZA5" s="98">
        <f t="shared" si="88"/>
        <v>0</v>
      </c>
      <c r="ZB5" s="98">
        <f t="shared" si="88"/>
        <v>0</v>
      </c>
      <c r="ZC5" s="98">
        <f t="shared" si="88"/>
        <v>1</v>
      </c>
      <c r="ZD5" s="98">
        <f t="shared" si="88"/>
        <v>1</v>
      </c>
      <c r="ZE5" s="98">
        <f t="shared" si="88"/>
        <v>0</v>
      </c>
      <c r="ZF5" s="98">
        <f t="shared" si="88"/>
        <v>0</v>
      </c>
      <c r="ZG5" s="98">
        <f t="shared" si="88"/>
        <v>0</v>
      </c>
      <c r="ZH5" s="98">
        <f t="shared" si="88"/>
        <v>0</v>
      </c>
      <c r="ZI5" s="98">
        <f t="shared" si="88"/>
        <v>0</v>
      </c>
      <c r="ZJ5" s="98">
        <f t="shared" si="88"/>
        <v>1</v>
      </c>
      <c r="ZK5" s="98">
        <f t="shared" si="88"/>
        <v>1</v>
      </c>
      <c r="ZL5" s="98">
        <f t="shared" si="88"/>
        <v>0</v>
      </c>
      <c r="ZM5" s="98">
        <f t="shared" si="88"/>
        <v>0</v>
      </c>
      <c r="ZN5" s="98">
        <f t="shared" si="88"/>
        <v>0</v>
      </c>
      <c r="ZO5" s="98">
        <f t="shared" si="88"/>
        <v>0</v>
      </c>
      <c r="ZP5" s="98">
        <f t="shared" si="88"/>
        <v>0</v>
      </c>
      <c r="ZQ5" s="98">
        <f t="shared" si="88"/>
        <v>1</v>
      </c>
      <c r="ZR5" s="98">
        <f t="shared" si="88"/>
        <v>1</v>
      </c>
      <c r="ZS5" s="98">
        <f t="shared" si="88"/>
        <v>0</v>
      </c>
      <c r="ZT5" s="98">
        <f t="shared" si="88"/>
        <v>0</v>
      </c>
      <c r="ZU5" s="98">
        <f t="shared" si="88"/>
        <v>0</v>
      </c>
      <c r="ZV5" s="98">
        <f t="shared" si="88"/>
        <v>0</v>
      </c>
      <c r="ZW5" s="98">
        <f t="shared" si="88"/>
        <v>0</v>
      </c>
      <c r="ZX5" s="98">
        <f t="shared" si="88"/>
        <v>1</v>
      </c>
      <c r="ZY5" s="98">
        <f t="shared" si="88"/>
        <v>1</v>
      </c>
      <c r="ZZ5" s="98">
        <f t="shared" si="88"/>
        <v>0</v>
      </c>
      <c r="AAA5" s="98">
        <f t="shared" si="88"/>
        <v>0</v>
      </c>
      <c r="AAB5" s="98">
        <f t="shared" si="88"/>
        <v>0</v>
      </c>
      <c r="AAC5" s="98">
        <f t="shared" si="88"/>
        <v>0</v>
      </c>
      <c r="AAD5" s="98">
        <f t="shared" si="88"/>
        <v>0</v>
      </c>
      <c r="AAE5" s="98">
        <f t="shared" si="88"/>
        <v>1</v>
      </c>
      <c r="AAF5" s="98">
        <f t="shared" si="88"/>
        <v>1</v>
      </c>
      <c r="AAG5" s="98">
        <f t="shared" si="88"/>
        <v>0</v>
      </c>
      <c r="AAH5" s="98">
        <f t="shared" si="88"/>
        <v>0</v>
      </c>
      <c r="AAI5" s="98">
        <f t="shared" si="88"/>
        <v>0</v>
      </c>
      <c r="AAJ5" s="98">
        <f t="shared" si="88"/>
        <v>0</v>
      </c>
      <c r="AAK5" s="98">
        <f t="shared" si="88"/>
        <v>0</v>
      </c>
      <c r="AAL5" s="98">
        <f t="shared" si="88"/>
        <v>1</v>
      </c>
      <c r="AAM5" s="98">
        <f t="shared" si="88"/>
        <v>1</v>
      </c>
      <c r="AAN5" s="98">
        <f t="shared" si="88"/>
        <v>0</v>
      </c>
      <c r="AAO5" s="98">
        <f t="shared" si="88"/>
        <v>0</v>
      </c>
      <c r="AAP5" s="98">
        <f t="shared" si="88"/>
        <v>0</v>
      </c>
      <c r="AAQ5" s="98">
        <f t="shared" si="88"/>
        <v>0</v>
      </c>
      <c r="AAR5" s="98">
        <f t="shared" si="88"/>
        <v>0</v>
      </c>
      <c r="AAS5" s="98">
        <f t="shared" si="88"/>
        <v>1</v>
      </c>
      <c r="AAT5" s="98">
        <f t="shared" si="88"/>
        <v>1</v>
      </c>
      <c r="AAU5" s="98">
        <f t="shared" si="88"/>
        <v>0</v>
      </c>
      <c r="AAV5" s="98">
        <f t="shared" si="88"/>
        <v>0</v>
      </c>
      <c r="AAW5" s="98">
        <f t="shared" si="88"/>
        <v>0</v>
      </c>
      <c r="AAX5" s="98">
        <f t="shared" si="88"/>
        <v>0</v>
      </c>
      <c r="AAY5" s="98">
        <f t="shared" si="88"/>
        <v>0</v>
      </c>
      <c r="AAZ5" s="98">
        <f t="shared" si="88"/>
        <v>1</v>
      </c>
      <c r="ABA5" s="98">
        <f t="shared" si="88"/>
        <v>1</v>
      </c>
      <c r="ABB5" s="98">
        <f t="shared" si="88"/>
        <v>0</v>
      </c>
      <c r="ABC5" s="98">
        <f t="shared" si="88"/>
        <v>0</v>
      </c>
      <c r="ABD5" s="98">
        <f t="shared" si="88"/>
        <v>0</v>
      </c>
      <c r="ABE5" s="98">
        <f t="shared" si="88"/>
        <v>0</v>
      </c>
      <c r="ABF5" s="98">
        <f t="shared" si="88"/>
        <v>0</v>
      </c>
      <c r="ABG5" s="98">
        <f t="shared" si="88"/>
        <v>1</v>
      </c>
      <c r="ABH5" s="98">
        <f t="shared" si="88"/>
        <v>1</v>
      </c>
      <c r="ABI5" s="98">
        <f t="shared" si="88"/>
        <v>0</v>
      </c>
      <c r="ABJ5" s="98">
        <f t="shared" si="88"/>
        <v>0</v>
      </c>
      <c r="ABK5" s="98">
        <f t="shared" si="88"/>
        <v>0</v>
      </c>
      <c r="ABL5" s="98">
        <f t="shared" si="88"/>
        <v>0</v>
      </c>
      <c r="ABM5" s="98">
        <f t="shared" si="88"/>
        <v>0</v>
      </c>
      <c r="ABN5" s="98">
        <f t="shared" si="88"/>
        <v>1</v>
      </c>
      <c r="ABO5" s="98">
        <f t="shared" si="88"/>
        <v>1</v>
      </c>
      <c r="ABP5" s="98">
        <f t="shared" si="88"/>
        <v>0</v>
      </c>
      <c r="ABQ5" s="98">
        <f t="shared" si="88"/>
        <v>0</v>
      </c>
      <c r="ABR5" s="98">
        <f t="shared" si="88"/>
        <v>0</v>
      </c>
      <c r="ABS5" s="98">
        <f t="shared" si="88"/>
        <v>0</v>
      </c>
      <c r="ABT5" s="98">
        <f t="shared" si="88"/>
        <v>0</v>
      </c>
      <c r="ABU5" s="98">
        <f t="shared" si="88"/>
        <v>1</v>
      </c>
      <c r="ABV5" s="98">
        <f t="shared" si="88"/>
        <v>1</v>
      </c>
      <c r="ABW5" s="98">
        <f t="shared" si="88"/>
        <v>0</v>
      </c>
      <c r="ABX5" s="98">
        <f t="shared" si="88"/>
        <v>0</v>
      </c>
      <c r="ABY5" s="98">
        <f t="shared" si="88"/>
        <v>0</v>
      </c>
      <c r="ABZ5" s="98">
        <f t="shared" si="88"/>
        <v>0</v>
      </c>
      <c r="ACA5" s="98">
        <f t="shared" si="88"/>
        <v>0</v>
      </c>
      <c r="ACB5" s="98">
        <f t="shared" si="88"/>
        <v>1</v>
      </c>
      <c r="ACC5" s="98">
        <f t="shared" si="88"/>
        <v>1</v>
      </c>
      <c r="ACD5" s="98">
        <f t="shared" si="88"/>
        <v>0</v>
      </c>
      <c r="ACE5" s="98"/>
      <c r="ACF5" s="98"/>
      <c r="ACG5" s="98"/>
      <c r="ACH5" s="98"/>
      <c r="ACI5" s="98"/>
      <c r="ACJ5" s="98"/>
      <c r="ACK5" s="98"/>
      <c r="ACL5" s="98">
        <f t="shared" ref="ACL5:AEW5" si="89">IF(WEEKDAY(ACL4,2)&gt;5,1,0)</f>
        <v>0</v>
      </c>
      <c r="ACM5" s="98">
        <f t="shared" si="89"/>
        <v>0</v>
      </c>
      <c r="ACN5" s="98">
        <f t="shared" si="89"/>
        <v>0</v>
      </c>
      <c r="ACO5" s="98">
        <f t="shared" si="89"/>
        <v>1</v>
      </c>
      <c r="ACP5" s="98">
        <f t="shared" si="89"/>
        <v>1</v>
      </c>
      <c r="ACQ5" s="98">
        <f t="shared" si="89"/>
        <v>0</v>
      </c>
      <c r="ACR5" s="98">
        <f t="shared" si="89"/>
        <v>0</v>
      </c>
      <c r="ACS5" s="98">
        <f t="shared" si="89"/>
        <v>0</v>
      </c>
      <c r="ACT5" s="98">
        <f t="shared" si="89"/>
        <v>0</v>
      </c>
      <c r="ACU5" s="98">
        <f t="shared" si="89"/>
        <v>0</v>
      </c>
      <c r="ACV5" s="98">
        <f t="shared" si="89"/>
        <v>1</v>
      </c>
      <c r="ACW5" s="98">
        <f t="shared" si="89"/>
        <v>1</v>
      </c>
      <c r="ACX5" s="98">
        <f t="shared" si="89"/>
        <v>0</v>
      </c>
      <c r="ACY5" s="98">
        <f t="shared" si="89"/>
        <v>0</v>
      </c>
      <c r="ACZ5" s="98">
        <f t="shared" si="89"/>
        <v>0</v>
      </c>
      <c r="ADA5" s="98">
        <f t="shared" si="89"/>
        <v>0</v>
      </c>
      <c r="ADB5" s="98">
        <f t="shared" si="89"/>
        <v>0</v>
      </c>
      <c r="ADC5" s="98">
        <f t="shared" si="89"/>
        <v>1</v>
      </c>
      <c r="ADD5" s="98">
        <f t="shared" si="89"/>
        <v>1</v>
      </c>
      <c r="ADE5" s="98">
        <f t="shared" si="89"/>
        <v>0</v>
      </c>
      <c r="ADF5" s="98">
        <f t="shared" si="89"/>
        <v>0</v>
      </c>
      <c r="ADG5" s="98">
        <f t="shared" si="89"/>
        <v>0</v>
      </c>
      <c r="ADH5" s="98">
        <f t="shared" si="89"/>
        <v>0</v>
      </c>
      <c r="ADI5" s="98">
        <f t="shared" si="89"/>
        <v>0</v>
      </c>
      <c r="ADJ5" s="98">
        <f t="shared" si="89"/>
        <v>1</v>
      </c>
      <c r="ADK5" s="98">
        <f t="shared" si="89"/>
        <v>1</v>
      </c>
      <c r="ADL5" s="98">
        <f t="shared" si="89"/>
        <v>0</v>
      </c>
      <c r="ADM5" s="98">
        <f t="shared" si="89"/>
        <v>0</v>
      </c>
      <c r="ADN5" s="98">
        <f t="shared" si="89"/>
        <v>0</v>
      </c>
      <c r="ADO5" s="98">
        <f t="shared" si="89"/>
        <v>0</v>
      </c>
      <c r="ADP5" s="98">
        <f t="shared" si="89"/>
        <v>0</v>
      </c>
      <c r="ADQ5" s="98">
        <f t="shared" si="89"/>
        <v>1</v>
      </c>
      <c r="ADR5" s="98">
        <f t="shared" si="89"/>
        <v>1</v>
      </c>
      <c r="ADS5" s="98">
        <f t="shared" si="89"/>
        <v>0</v>
      </c>
      <c r="ADT5" s="98">
        <f t="shared" si="89"/>
        <v>0</v>
      </c>
      <c r="ADU5" s="98">
        <f t="shared" si="89"/>
        <v>0</v>
      </c>
      <c r="ADV5" s="98">
        <f t="shared" si="89"/>
        <v>0</v>
      </c>
      <c r="ADW5" s="98">
        <f t="shared" si="89"/>
        <v>0</v>
      </c>
      <c r="ADX5" s="98">
        <f t="shared" si="89"/>
        <v>1</v>
      </c>
      <c r="ADY5" s="98">
        <f t="shared" si="89"/>
        <v>1</v>
      </c>
      <c r="ADZ5" s="98">
        <f t="shared" si="89"/>
        <v>0</v>
      </c>
      <c r="AEA5" s="98">
        <f t="shared" si="89"/>
        <v>0</v>
      </c>
      <c r="AEB5" s="98">
        <f t="shared" si="89"/>
        <v>0</v>
      </c>
      <c r="AEC5" s="98">
        <f t="shared" si="89"/>
        <v>0</v>
      </c>
      <c r="AED5" s="98">
        <f t="shared" si="89"/>
        <v>0</v>
      </c>
      <c r="AEE5" s="98">
        <f t="shared" si="89"/>
        <v>1</v>
      </c>
      <c r="AEF5" s="98">
        <f t="shared" si="89"/>
        <v>1</v>
      </c>
      <c r="AEG5" s="98">
        <f t="shared" si="89"/>
        <v>0</v>
      </c>
      <c r="AEH5" s="98">
        <f t="shared" si="89"/>
        <v>0</v>
      </c>
      <c r="AEI5" s="98">
        <f t="shared" si="89"/>
        <v>0</v>
      </c>
      <c r="AEJ5" s="98">
        <f t="shared" si="89"/>
        <v>0</v>
      </c>
      <c r="AEK5" s="98">
        <f t="shared" si="89"/>
        <v>0</v>
      </c>
      <c r="AEL5" s="98">
        <f t="shared" si="89"/>
        <v>1</v>
      </c>
      <c r="AEM5" s="98">
        <f t="shared" si="89"/>
        <v>1</v>
      </c>
      <c r="AEN5" s="98">
        <f t="shared" si="89"/>
        <v>0</v>
      </c>
      <c r="AEO5" s="98">
        <f t="shared" si="89"/>
        <v>0</v>
      </c>
      <c r="AEP5" s="98">
        <f t="shared" si="89"/>
        <v>0</v>
      </c>
      <c r="AEQ5" s="98">
        <f t="shared" si="89"/>
        <v>0</v>
      </c>
      <c r="AER5" s="98">
        <f t="shared" si="89"/>
        <v>0</v>
      </c>
      <c r="AES5" s="98">
        <f t="shared" si="89"/>
        <v>1</v>
      </c>
      <c r="AET5" s="98">
        <f t="shared" si="89"/>
        <v>1</v>
      </c>
      <c r="AEU5" s="98">
        <f t="shared" si="89"/>
        <v>0</v>
      </c>
      <c r="AEV5" s="98">
        <f t="shared" si="89"/>
        <v>0</v>
      </c>
      <c r="AEW5" s="98">
        <f t="shared" si="89"/>
        <v>0</v>
      </c>
      <c r="AEX5" s="98">
        <f t="shared" ref="AEX5:AGK5" si="90">IF(WEEKDAY(AEX4,2)&gt;5,1,0)</f>
        <v>0</v>
      </c>
      <c r="AEY5" s="98">
        <f t="shared" si="90"/>
        <v>0</v>
      </c>
      <c r="AEZ5" s="98">
        <f t="shared" si="90"/>
        <v>1</v>
      </c>
      <c r="AFA5" s="98">
        <f t="shared" si="90"/>
        <v>1</v>
      </c>
      <c r="AFB5" s="98">
        <f t="shared" si="90"/>
        <v>0</v>
      </c>
      <c r="AFC5" s="98">
        <f t="shared" si="90"/>
        <v>0</v>
      </c>
      <c r="AFD5" s="98">
        <f t="shared" si="90"/>
        <v>0</v>
      </c>
      <c r="AFE5" s="98">
        <f t="shared" si="90"/>
        <v>0</v>
      </c>
      <c r="AFF5" s="98">
        <f t="shared" si="90"/>
        <v>0</v>
      </c>
      <c r="AFG5" s="98">
        <f t="shared" si="90"/>
        <v>1</v>
      </c>
      <c r="AFH5" s="98">
        <f t="shared" si="90"/>
        <v>1</v>
      </c>
      <c r="AFI5" s="98">
        <f t="shared" si="90"/>
        <v>0</v>
      </c>
      <c r="AFJ5" s="98">
        <f t="shared" si="90"/>
        <v>0</v>
      </c>
      <c r="AFK5" s="98">
        <f t="shared" si="90"/>
        <v>0</v>
      </c>
      <c r="AFL5" s="98">
        <f t="shared" si="90"/>
        <v>0</v>
      </c>
      <c r="AFM5" s="98">
        <f t="shared" si="90"/>
        <v>0</v>
      </c>
      <c r="AFN5" s="98">
        <f t="shared" si="90"/>
        <v>1</v>
      </c>
      <c r="AFO5" s="98">
        <f t="shared" si="90"/>
        <v>1</v>
      </c>
      <c r="AFP5" s="98">
        <f t="shared" si="90"/>
        <v>0</v>
      </c>
      <c r="AFQ5" s="98">
        <f t="shared" si="90"/>
        <v>0</v>
      </c>
      <c r="AFR5" s="98">
        <f t="shared" si="90"/>
        <v>0</v>
      </c>
      <c r="AFS5" s="98">
        <f t="shared" si="90"/>
        <v>0</v>
      </c>
      <c r="AFT5" s="98">
        <f t="shared" si="90"/>
        <v>0</v>
      </c>
      <c r="AFU5" s="98">
        <f t="shared" si="90"/>
        <v>1</v>
      </c>
      <c r="AFV5" s="98">
        <f t="shared" si="90"/>
        <v>1</v>
      </c>
      <c r="AFW5" s="98">
        <f t="shared" si="90"/>
        <v>0</v>
      </c>
      <c r="AFX5" s="98">
        <f t="shared" si="90"/>
        <v>0</v>
      </c>
      <c r="AFY5" s="98">
        <f t="shared" si="90"/>
        <v>0</v>
      </c>
      <c r="AFZ5" s="98">
        <f t="shared" si="90"/>
        <v>0</v>
      </c>
      <c r="AGA5" s="98">
        <f t="shared" si="90"/>
        <v>0</v>
      </c>
      <c r="AGB5" s="98">
        <f t="shared" si="90"/>
        <v>1</v>
      </c>
      <c r="AGC5" s="98">
        <f t="shared" si="90"/>
        <v>1</v>
      </c>
      <c r="AGD5" s="98">
        <f t="shared" si="90"/>
        <v>0</v>
      </c>
      <c r="AGE5" s="98">
        <f t="shared" si="90"/>
        <v>0</v>
      </c>
      <c r="AGF5" s="98">
        <f t="shared" si="90"/>
        <v>0</v>
      </c>
      <c r="AGG5" s="98">
        <f t="shared" si="90"/>
        <v>0</v>
      </c>
      <c r="AGH5" s="98">
        <f t="shared" si="90"/>
        <v>0</v>
      </c>
      <c r="AGI5" s="98">
        <f t="shared" si="90"/>
        <v>1</v>
      </c>
      <c r="AGJ5" s="98">
        <f t="shared" si="90"/>
        <v>1</v>
      </c>
      <c r="AGK5" s="98">
        <f t="shared" si="90"/>
        <v>0</v>
      </c>
      <c r="AGL5" s="98"/>
      <c r="AGM5" s="98"/>
    </row>
    <row r="6" spans="1:871" s="97" customFormat="1" ht="12" customHeight="1" outlineLevel="1">
      <c r="A6" s="90"/>
      <c r="B6" s="90"/>
      <c r="C6" s="91"/>
      <c r="D6" s="92"/>
      <c r="E6" s="92"/>
      <c r="F6" s="92"/>
      <c r="G6" s="93"/>
      <c r="H6" s="94"/>
      <c r="I6" s="94"/>
      <c r="J6" s="95"/>
      <c r="K6" s="94"/>
      <c r="L6" s="94"/>
      <c r="M6" s="98">
        <f t="shared" ref="M6:AR6" si="91">SUBTOTAL(9,M7:M896)</f>
        <v>47</v>
      </c>
      <c r="N6" s="98">
        <f t="shared" si="91"/>
        <v>47</v>
      </c>
      <c r="O6" s="98">
        <f t="shared" si="91"/>
        <v>47</v>
      </c>
      <c r="P6" s="98">
        <f t="shared" si="91"/>
        <v>47</v>
      </c>
      <c r="Q6" s="98">
        <f t="shared" si="91"/>
        <v>47</v>
      </c>
      <c r="R6" s="98">
        <f t="shared" si="91"/>
        <v>47</v>
      </c>
      <c r="S6" s="98">
        <f t="shared" si="91"/>
        <v>47</v>
      </c>
      <c r="T6" s="98">
        <f t="shared" si="91"/>
        <v>48</v>
      </c>
      <c r="U6" s="98">
        <f t="shared" si="91"/>
        <v>48</v>
      </c>
      <c r="V6" s="98">
        <f t="shared" si="91"/>
        <v>48</v>
      </c>
      <c r="W6" s="98">
        <f t="shared" si="91"/>
        <v>48</v>
      </c>
      <c r="X6" s="98">
        <f t="shared" si="91"/>
        <v>48</v>
      </c>
      <c r="Y6" s="98">
        <f t="shared" si="91"/>
        <v>48</v>
      </c>
      <c r="Z6" s="98">
        <f t="shared" si="91"/>
        <v>45</v>
      </c>
      <c r="AA6" s="98">
        <f t="shared" si="91"/>
        <v>46</v>
      </c>
      <c r="AB6" s="98">
        <f t="shared" si="91"/>
        <v>46</v>
      </c>
      <c r="AC6" s="98">
        <f t="shared" si="91"/>
        <v>46</v>
      </c>
      <c r="AD6" s="98">
        <f t="shared" si="91"/>
        <v>46</v>
      </c>
      <c r="AE6" s="98">
        <f t="shared" si="91"/>
        <v>46</v>
      </c>
      <c r="AF6" s="98">
        <f t="shared" si="91"/>
        <v>46</v>
      </c>
      <c r="AG6" s="98">
        <f t="shared" si="91"/>
        <v>46</v>
      </c>
      <c r="AH6" s="98">
        <f t="shared" si="91"/>
        <v>46</v>
      </c>
      <c r="AI6" s="98">
        <f t="shared" si="91"/>
        <v>46</v>
      </c>
      <c r="AJ6" s="98">
        <f t="shared" si="91"/>
        <v>46</v>
      </c>
      <c r="AK6" s="98">
        <f t="shared" si="91"/>
        <v>46</v>
      </c>
      <c r="AL6" s="98">
        <f t="shared" si="91"/>
        <v>46</v>
      </c>
      <c r="AM6" s="98">
        <f t="shared" si="91"/>
        <v>46</v>
      </c>
      <c r="AN6" s="98">
        <f t="shared" si="91"/>
        <v>46</v>
      </c>
      <c r="AO6" s="98">
        <f t="shared" si="91"/>
        <v>46</v>
      </c>
      <c r="AP6" s="98">
        <f t="shared" si="91"/>
        <v>46</v>
      </c>
      <c r="AQ6" s="98">
        <f t="shared" si="91"/>
        <v>46</v>
      </c>
      <c r="AR6" s="98">
        <f t="shared" si="91"/>
        <v>46</v>
      </c>
      <c r="AS6" s="98">
        <f t="shared" ref="AS6:BX6" si="92">SUBTOTAL(9,AS7:AS896)</f>
        <v>46</v>
      </c>
      <c r="AT6" s="98">
        <f t="shared" si="92"/>
        <v>46</v>
      </c>
      <c r="AU6" s="98">
        <f t="shared" si="92"/>
        <v>46</v>
      </c>
      <c r="AV6" s="98">
        <f t="shared" si="92"/>
        <v>46</v>
      </c>
      <c r="AW6" s="98">
        <f t="shared" si="92"/>
        <v>46</v>
      </c>
      <c r="AX6" s="98">
        <f t="shared" si="92"/>
        <v>46</v>
      </c>
      <c r="AY6" s="98">
        <f t="shared" si="92"/>
        <v>46</v>
      </c>
      <c r="AZ6" s="98">
        <f t="shared" si="92"/>
        <v>46</v>
      </c>
      <c r="BA6" s="98">
        <f t="shared" si="92"/>
        <v>46</v>
      </c>
      <c r="BB6" s="98">
        <f t="shared" si="92"/>
        <v>46</v>
      </c>
      <c r="BC6" s="98">
        <f t="shared" si="92"/>
        <v>46</v>
      </c>
      <c r="BD6" s="98">
        <f t="shared" si="92"/>
        <v>46</v>
      </c>
      <c r="BE6" s="98">
        <f t="shared" si="92"/>
        <v>46</v>
      </c>
      <c r="BF6" s="98">
        <f t="shared" si="92"/>
        <v>0</v>
      </c>
      <c r="BG6" s="98">
        <f t="shared" si="92"/>
        <v>0</v>
      </c>
      <c r="BH6" s="98">
        <f t="shared" si="92"/>
        <v>0</v>
      </c>
      <c r="BI6" s="98">
        <f t="shared" si="92"/>
        <v>0</v>
      </c>
      <c r="BJ6" s="98">
        <f t="shared" si="92"/>
        <v>0</v>
      </c>
      <c r="BK6" s="98">
        <f t="shared" si="92"/>
        <v>0</v>
      </c>
      <c r="BL6" s="98">
        <f t="shared" si="92"/>
        <v>0</v>
      </c>
      <c r="BM6" s="98">
        <f t="shared" si="92"/>
        <v>0</v>
      </c>
      <c r="BN6" s="98">
        <f t="shared" si="92"/>
        <v>0</v>
      </c>
      <c r="BO6" s="98">
        <f t="shared" si="92"/>
        <v>0</v>
      </c>
      <c r="BP6" s="98">
        <f t="shared" si="92"/>
        <v>0</v>
      </c>
      <c r="BQ6" s="98">
        <f t="shared" si="92"/>
        <v>0</v>
      </c>
      <c r="BR6" s="98">
        <f t="shared" si="92"/>
        <v>0</v>
      </c>
      <c r="BS6" s="98">
        <f t="shared" si="92"/>
        <v>0</v>
      </c>
      <c r="BT6" s="98">
        <f t="shared" si="92"/>
        <v>0</v>
      </c>
      <c r="BU6" s="98">
        <f t="shared" si="92"/>
        <v>0</v>
      </c>
      <c r="BV6" s="98">
        <f t="shared" si="92"/>
        <v>0</v>
      </c>
      <c r="BW6" s="98">
        <f t="shared" si="92"/>
        <v>0</v>
      </c>
      <c r="BX6" s="98">
        <f t="shared" si="92"/>
        <v>0</v>
      </c>
      <c r="BY6" s="98">
        <f t="shared" ref="BY6:DD6" si="93">SUBTOTAL(9,BY7:BY896)</f>
        <v>0</v>
      </c>
      <c r="BZ6" s="98">
        <f t="shared" si="93"/>
        <v>0</v>
      </c>
      <c r="CA6" s="98">
        <f t="shared" si="93"/>
        <v>0</v>
      </c>
      <c r="CB6" s="98">
        <f t="shared" si="93"/>
        <v>0</v>
      </c>
      <c r="CC6" s="98">
        <f t="shared" si="93"/>
        <v>0</v>
      </c>
      <c r="CD6" s="98">
        <f t="shared" si="93"/>
        <v>0</v>
      </c>
      <c r="CE6" s="98">
        <f t="shared" si="93"/>
        <v>0</v>
      </c>
      <c r="CF6" s="98">
        <f t="shared" si="93"/>
        <v>0</v>
      </c>
      <c r="CG6" s="98">
        <f t="shared" si="93"/>
        <v>0</v>
      </c>
      <c r="CH6" s="98">
        <f t="shared" si="93"/>
        <v>0</v>
      </c>
      <c r="CI6" s="98">
        <f t="shared" si="93"/>
        <v>0</v>
      </c>
      <c r="CJ6" s="98">
        <f t="shared" si="93"/>
        <v>0</v>
      </c>
      <c r="CK6" s="98">
        <f t="shared" si="93"/>
        <v>0</v>
      </c>
      <c r="CL6" s="98">
        <f t="shared" si="93"/>
        <v>0</v>
      </c>
      <c r="CM6" s="98">
        <f t="shared" si="93"/>
        <v>0</v>
      </c>
      <c r="CN6" s="98">
        <f t="shared" si="93"/>
        <v>0</v>
      </c>
      <c r="CO6" s="98">
        <f t="shared" si="93"/>
        <v>0</v>
      </c>
      <c r="CP6" s="98">
        <f t="shared" si="93"/>
        <v>0</v>
      </c>
      <c r="CQ6" s="98">
        <f t="shared" si="93"/>
        <v>0</v>
      </c>
      <c r="CR6" s="98">
        <f t="shared" si="93"/>
        <v>0</v>
      </c>
      <c r="CS6" s="98">
        <f t="shared" si="93"/>
        <v>0</v>
      </c>
      <c r="CT6" s="98">
        <f t="shared" si="93"/>
        <v>0</v>
      </c>
      <c r="CU6" s="98">
        <f t="shared" si="93"/>
        <v>0</v>
      </c>
      <c r="CV6" s="98">
        <f t="shared" si="93"/>
        <v>0</v>
      </c>
      <c r="CW6" s="98">
        <f t="shared" si="93"/>
        <v>0</v>
      </c>
      <c r="CX6" s="98">
        <f t="shared" si="93"/>
        <v>0</v>
      </c>
      <c r="CY6" s="98">
        <f t="shared" si="93"/>
        <v>0</v>
      </c>
      <c r="CZ6" s="98">
        <f t="shared" si="93"/>
        <v>0</v>
      </c>
      <c r="DA6" s="98">
        <f t="shared" si="93"/>
        <v>0</v>
      </c>
      <c r="DB6" s="98">
        <f t="shared" si="93"/>
        <v>0</v>
      </c>
      <c r="DC6" s="98">
        <f t="shared" si="93"/>
        <v>0</v>
      </c>
      <c r="DD6" s="98">
        <f t="shared" si="93"/>
        <v>0</v>
      </c>
      <c r="DE6" s="98">
        <f t="shared" ref="DE6:DL6" si="94">SUBTOTAL(9,DE7:DE896)</f>
        <v>0</v>
      </c>
      <c r="DF6" s="98">
        <f t="shared" si="94"/>
        <v>0</v>
      </c>
      <c r="DG6" s="98">
        <f t="shared" si="94"/>
        <v>0</v>
      </c>
      <c r="DH6" s="98">
        <f t="shared" si="94"/>
        <v>0</v>
      </c>
      <c r="DI6" s="98">
        <f t="shared" si="94"/>
        <v>0</v>
      </c>
      <c r="DJ6" s="98">
        <f t="shared" si="94"/>
        <v>0</v>
      </c>
      <c r="DK6" s="98">
        <f t="shared" si="94"/>
        <v>0</v>
      </c>
      <c r="DL6" s="98">
        <f t="shared" si="94"/>
        <v>0</v>
      </c>
      <c r="DM6" s="98"/>
      <c r="DN6" s="98"/>
      <c r="DO6" s="98"/>
      <c r="DP6" s="98">
        <f t="shared" ref="DP6:EU6" si="95">SUBTOTAL(9,DP7:DP896)</f>
        <v>0</v>
      </c>
      <c r="DQ6" s="98">
        <f t="shared" si="95"/>
        <v>0</v>
      </c>
      <c r="DR6" s="98">
        <f t="shared" si="95"/>
        <v>0</v>
      </c>
      <c r="DS6" s="98">
        <f t="shared" si="95"/>
        <v>0</v>
      </c>
      <c r="DT6" s="98">
        <f t="shared" si="95"/>
        <v>0</v>
      </c>
      <c r="DU6" s="98">
        <f t="shared" si="95"/>
        <v>0</v>
      </c>
      <c r="DV6" s="98">
        <f t="shared" si="95"/>
        <v>0</v>
      </c>
      <c r="DW6" s="98">
        <f t="shared" si="95"/>
        <v>0</v>
      </c>
      <c r="DX6" s="98">
        <f t="shared" si="95"/>
        <v>0</v>
      </c>
      <c r="DY6" s="98">
        <f t="shared" si="95"/>
        <v>0</v>
      </c>
      <c r="DZ6" s="98">
        <f t="shared" si="95"/>
        <v>0</v>
      </c>
      <c r="EA6" s="98">
        <f t="shared" si="95"/>
        <v>0</v>
      </c>
      <c r="EB6" s="98">
        <f t="shared" si="95"/>
        <v>0</v>
      </c>
      <c r="EC6" s="98">
        <f t="shared" si="95"/>
        <v>0</v>
      </c>
      <c r="ED6" s="98">
        <f t="shared" si="95"/>
        <v>0</v>
      </c>
      <c r="EE6" s="98">
        <f t="shared" si="95"/>
        <v>0</v>
      </c>
      <c r="EF6" s="98">
        <f t="shared" si="95"/>
        <v>0</v>
      </c>
      <c r="EG6" s="98">
        <f t="shared" si="95"/>
        <v>0</v>
      </c>
      <c r="EH6" s="98">
        <f t="shared" si="95"/>
        <v>0</v>
      </c>
      <c r="EI6" s="98">
        <f t="shared" si="95"/>
        <v>0</v>
      </c>
      <c r="EJ6" s="98">
        <f t="shared" si="95"/>
        <v>0</v>
      </c>
      <c r="EK6" s="98">
        <f t="shared" si="95"/>
        <v>0</v>
      </c>
      <c r="EL6" s="98">
        <f t="shared" si="95"/>
        <v>0</v>
      </c>
      <c r="EM6" s="98">
        <f t="shared" si="95"/>
        <v>0</v>
      </c>
      <c r="EN6" s="98">
        <f t="shared" si="95"/>
        <v>0</v>
      </c>
      <c r="EO6" s="98">
        <f t="shared" si="95"/>
        <v>0</v>
      </c>
      <c r="EP6" s="98">
        <f t="shared" si="95"/>
        <v>0</v>
      </c>
      <c r="EQ6" s="98">
        <f t="shared" si="95"/>
        <v>0</v>
      </c>
      <c r="ER6" s="98">
        <f t="shared" si="95"/>
        <v>0</v>
      </c>
      <c r="ES6" s="98">
        <f t="shared" si="95"/>
        <v>0</v>
      </c>
      <c r="ET6" s="98">
        <f t="shared" si="95"/>
        <v>0</v>
      </c>
      <c r="EU6" s="98">
        <f t="shared" si="95"/>
        <v>0</v>
      </c>
      <c r="EV6" s="98">
        <f t="shared" ref="EV6:GA6" si="96">SUBTOTAL(9,EV7:EV896)</f>
        <v>0</v>
      </c>
      <c r="EW6" s="98">
        <f t="shared" si="96"/>
        <v>0</v>
      </c>
      <c r="EX6" s="98">
        <f t="shared" si="96"/>
        <v>0</v>
      </c>
      <c r="EY6" s="98">
        <f t="shared" si="96"/>
        <v>0</v>
      </c>
      <c r="EZ6" s="98">
        <f t="shared" si="96"/>
        <v>0</v>
      </c>
      <c r="FA6" s="98">
        <f t="shared" si="96"/>
        <v>0</v>
      </c>
      <c r="FB6" s="98">
        <f t="shared" si="96"/>
        <v>0</v>
      </c>
      <c r="FC6" s="98">
        <f t="shared" si="96"/>
        <v>0</v>
      </c>
      <c r="FD6" s="98">
        <f t="shared" si="96"/>
        <v>0</v>
      </c>
      <c r="FE6" s="98">
        <f t="shared" si="96"/>
        <v>0</v>
      </c>
      <c r="FF6" s="98">
        <f t="shared" si="96"/>
        <v>0</v>
      </c>
      <c r="FG6" s="98">
        <f t="shared" si="96"/>
        <v>0</v>
      </c>
      <c r="FH6" s="98">
        <f t="shared" si="96"/>
        <v>0</v>
      </c>
      <c r="FI6" s="98">
        <f t="shared" si="96"/>
        <v>0</v>
      </c>
      <c r="FJ6" s="98">
        <f t="shared" si="96"/>
        <v>0</v>
      </c>
      <c r="FK6" s="98">
        <f t="shared" si="96"/>
        <v>0</v>
      </c>
      <c r="FL6" s="98">
        <f t="shared" si="96"/>
        <v>0</v>
      </c>
      <c r="FM6" s="98">
        <f t="shared" si="96"/>
        <v>0</v>
      </c>
      <c r="FN6" s="98">
        <f t="shared" si="96"/>
        <v>0</v>
      </c>
      <c r="FO6" s="98">
        <f t="shared" si="96"/>
        <v>0</v>
      </c>
      <c r="FP6" s="98">
        <f t="shared" si="96"/>
        <v>0</v>
      </c>
      <c r="FQ6" s="98">
        <f t="shared" si="96"/>
        <v>0</v>
      </c>
      <c r="FR6" s="98">
        <f t="shared" si="96"/>
        <v>0</v>
      </c>
      <c r="FS6" s="98">
        <f t="shared" si="96"/>
        <v>0</v>
      </c>
      <c r="FT6" s="98">
        <f t="shared" si="96"/>
        <v>0</v>
      </c>
      <c r="FU6" s="98">
        <f t="shared" si="96"/>
        <v>0</v>
      </c>
      <c r="FV6" s="98">
        <f t="shared" si="96"/>
        <v>0</v>
      </c>
      <c r="FW6" s="98">
        <f t="shared" si="96"/>
        <v>0</v>
      </c>
      <c r="FX6" s="98">
        <f t="shared" si="96"/>
        <v>0</v>
      </c>
      <c r="FY6" s="98">
        <f t="shared" si="96"/>
        <v>0</v>
      </c>
      <c r="FZ6" s="98">
        <f t="shared" si="96"/>
        <v>0</v>
      </c>
      <c r="GA6" s="98">
        <f t="shared" si="96"/>
        <v>0</v>
      </c>
      <c r="GB6" s="98">
        <f t="shared" ref="GB6:HG6" si="97">SUBTOTAL(9,GB7:GB896)</f>
        <v>0</v>
      </c>
      <c r="GC6" s="98">
        <f t="shared" si="97"/>
        <v>0</v>
      </c>
      <c r="GD6" s="98">
        <f t="shared" si="97"/>
        <v>0</v>
      </c>
      <c r="GE6" s="98">
        <f t="shared" si="97"/>
        <v>0</v>
      </c>
      <c r="GF6" s="98">
        <f t="shared" si="97"/>
        <v>0</v>
      </c>
      <c r="GG6" s="98">
        <f t="shared" si="97"/>
        <v>0</v>
      </c>
      <c r="GH6" s="98">
        <f t="shared" si="97"/>
        <v>0</v>
      </c>
      <c r="GI6" s="98">
        <f t="shared" si="97"/>
        <v>0</v>
      </c>
      <c r="GJ6" s="98">
        <f t="shared" si="97"/>
        <v>0</v>
      </c>
      <c r="GK6" s="98">
        <f t="shared" si="97"/>
        <v>0</v>
      </c>
      <c r="GL6" s="98">
        <f t="shared" si="97"/>
        <v>0</v>
      </c>
      <c r="GM6" s="98">
        <f t="shared" si="97"/>
        <v>0</v>
      </c>
      <c r="GN6" s="98">
        <f t="shared" si="97"/>
        <v>0</v>
      </c>
      <c r="GO6" s="98">
        <f t="shared" si="97"/>
        <v>0</v>
      </c>
      <c r="GP6" s="98">
        <f t="shared" si="97"/>
        <v>0</v>
      </c>
      <c r="GQ6" s="98">
        <f t="shared" si="97"/>
        <v>0</v>
      </c>
      <c r="GR6" s="98">
        <f t="shared" si="97"/>
        <v>0</v>
      </c>
      <c r="GS6" s="98">
        <f t="shared" si="97"/>
        <v>0</v>
      </c>
      <c r="GT6" s="98">
        <f t="shared" si="97"/>
        <v>0</v>
      </c>
      <c r="GU6" s="98">
        <f t="shared" si="97"/>
        <v>0</v>
      </c>
      <c r="GV6" s="98">
        <f t="shared" si="97"/>
        <v>0</v>
      </c>
      <c r="GW6" s="98">
        <f t="shared" si="97"/>
        <v>0</v>
      </c>
      <c r="GX6" s="98">
        <f t="shared" si="97"/>
        <v>0</v>
      </c>
      <c r="GY6" s="98">
        <f t="shared" si="97"/>
        <v>0</v>
      </c>
      <c r="GZ6" s="98">
        <f t="shared" si="97"/>
        <v>0</v>
      </c>
      <c r="HA6" s="98">
        <f t="shared" si="97"/>
        <v>0</v>
      </c>
      <c r="HB6" s="98">
        <f t="shared" si="97"/>
        <v>0</v>
      </c>
      <c r="HC6" s="98">
        <f t="shared" si="97"/>
        <v>0</v>
      </c>
      <c r="HD6" s="98">
        <f t="shared" si="97"/>
        <v>0</v>
      </c>
      <c r="HE6" s="98">
        <f t="shared" si="97"/>
        <v>0</v>
      </c>
      <c r="HF6" s="98">
        <f t="shared" si="97"/>
        <v>0</v>
      </c>
      <c r="HG6" s="98">
        <f t="shared" si="97"/>
        <v>0</v>
      </c>
      <c r="HH6" s="98">
        <f t="shared" ref="HH6:HO6" si="98">SUBTOTAL(9,HH7:HH896)</f>
        <v>0</v>
      </c>
      <c r="HI6" s="98">
        <f t="shared" si="98"/>
        <v>0</v>
      </c>
      <c r="HJ6" s="98">
        <f t="shared" si="98"/>
        <v>0</v>
      </c>
      <c r="HK6" s="98">
        <f t="shared" si="98"/>
        <v>0</v>
      </c>
      <c r="HL6" s="98">
        <f t="shared" si="98"/>
        <v>0</v>
      </c>
      <c r="HM6" s="98">
        <f t="shared" si="98"/>
        <v>0</v>
      </c>
      <c r="HN6" s="98">
        <f t="shared" si="98"/>
        <v>0</v>
      </c>
      <c r="HO6" s="98">
        <f t="shared" si="98"/>
        <v>0</v>
      </c>
      <c r="HP6" s="98"/>
      <c r="HQ6" s="98"/>
      <c r="HR6" s="98"/>
      <c r="HS6" s="98">
        <f t="shared" ref="HS6:IX6" si="99">SUBTOTAL(9,HS7:HS896)</f>
        <v>0</v>
      </c>
      <c r="HT6" s="98">
        <f t="shared" si="99"/>
        <v>0</v>
      </c>
      <c r="HU6" s="98">
        <f t="shared" si="99"/>
        <v>0</v>
      </c>
      <c r="HV6" s="98">
        <f t="shared" si="99"/>
        <v>0</v>
      </c>
      <c r="HW6" s="98">
        <f t="shared" si="99"/>
        <v>0</v>
      </c>
      <c r="HX6" s="98">
        <f t="shared" si="99"/>
        <v>0</v>
      </c>
      <c r="HY6" s="98">
        <f t="shared" si="99"/>
        <v>0</v>
      </c>
      <c r="HZ6" s="98">
        <f t="shared" si="99"/>
        <v>0</v>
      </c>
      <c r="IA6" s="98">
        <f t="shared" si="99"/>
        <v>0</v>
      </c>
      <c r="IB6" s="98">
        <f t="shared" si="99"/>
        <v>0</v>
      </c>
      <c r="IC6" s="98">
        <f t="shared" si="99"/>
        <v>0</v>
      </c>
      <c r="ID6" s="98">
        <f t="shared" si="99"/>
        <v>0</v>
      </c>
      <c r="IE6" s="98">
        <f t="shared" si="99"/>
        <v>0</v>
      </c>
      <c r="IF6" s="98">
        <f t="shared" si="99"/>
        <v>0</v>
      </c>
      <c r="IG6" s="98">
        <f t="shared" si="99"/>
        <v>0</v>
      </c>
      <c r="IH6" s="98">
        <f t="shared" si="99"/>
        <v>0</v>
      </c>
      <c r="II6" s="98">
        <f t="shared" si="99"/>
        <v>0</v>
      </c>
      <c r="IJ6" s="98">
        <f t="shared" si="99"/>
        <v>0</v>
      </c>
      <c r="IK6" s="98">
        <f t="shared" si="99"/>
        <v>0</v>
      </c>
      <c r="IL6" s="98">
        <f t="shared" si="99"/>
        <v>0</v>
      </c>
      <c r="IM6" s="98">
        <f t="shared" si="99"/>
        <v>0</v>
      </c>
      <c r="IN6" s="98">
        <f t="shared" si="99"/>
        <v>0</v>
      </c>
      <c r="IO6" s="98">
        <f t="shared" si="99"/>
        <v>0</v>
      </c>
      <c r="IP6" s="98">
        <f t="shared" si="99"/>
        <v>0</v>
      </c>
      <c r="IQ6" s="98">
        <f t="shared" si="99"/>
        <v>0</v>
      </c>
      <c r="IR6" s="98">
        <f t="shared" si="99"/>
        <v>0</v>
      </c>
      <c r="IS6" s="98">
        <f t="shared" si="99"/>
        <v>0</v>
      </c>
      <c r="IT6" s="98">
        <f t="shared" si="99"/>
        <v>0</v>
      </c>
      <c r="IU6" s="98">
        <f t="shared" si="99"/>
        <v>0</v>
      </c>
      <c r="IV6" s="98">
        <f t="shared" si="99"/>
        <v>0</v>
      </c>
      <c r="IW6" s="98">
        <f t="shared" si="99"/>
        <v>0</v>
      </c>
      <c r="IX6" s="98">
        <f t="shared" si="99"/>
        <v>0</v>
      </c>
      <c r="IY6" s="98">
        <f t="shared" ref="IY6:KD6" si="100">SUBTOTAL(9,IY7:IY896)</f>
        <v>0</v>
      </c>
      <c r="IZ6" s="98">
        <f t="shared" si="100"/>
        <v>0</v>
      </c>
      <c r="JA6" s="98">
        <f t="shared" si="100"/>
        <v>0</v>
      </c>
      <c r="JB6" s="98">
        <f t="shared" si="100"/>
        <v>0</v>
      </c>
      <c r="JC6" s="98">
        <f t="shared" si="100"/>
        <v>0</v>
      </c>
      <c r="JD6" s="98">
        <f t="shared" si="100"/>
        <v>0</v>
      </c>
      <c r="JE6" s="98">
        <f t="shared" si="100"/>
        <v>0</v>
      </c>
      <c r="JF6" s="98">
        <f t="shared" si="100"/>
        <v>0</v>
      </c>
      <c r="JG6" s="98">
        <f t="shared" si="100"/>
        <v>0</v>
      </c>
      <c r="JH6" s="98">
        <f t="shared" si="100"/>
        <v>0</v>
      </c>
      <c r="JI6" s="98">
        <f t="shared" si="100"/>
        <v>0</v>
      </c>
      <c r="JJ6" s="98">
        <f t="shared" si="100"/>
        <v>0</v>
      </c>
      <c r="JK6" s="98">
        <f t="shared" si="100"/>
        <v>0</v>
      </c>
      <c r="JL6" s="98">
        <f t="shared" si="100"/>
        <v>0</v>
      </c>
      <c r="JM6" s="98">
        <f t="shared" si="100"/>
        <v>0</v>
      </c>
      <c r="JN6" s="98">
        <f t="shared" si="100"/>
        <v>0</v>
      </c>
      <c r="JO6" s="98">
        <f t="shared" si="100"/>
        <v>0</v>
      </c>
      <c r="JP6" s="98">
        <f t="shared" si="100"/>
        <v>0</v>
      </c>
      <c r="JQ6" s="98">
        <f t="shared" si="100"/>
        <v>0</v>
      </c>
      <c r="JR6" s="98">
        <f t="shared" si="100"/>
        <v>0</v>
      </c>
      <c r="JS6" s="98">
        <f t="shared" si="100"/>
        <v>0</v>
      </c>
      <c r="JT6" s="98">
        <f t="shared" si="100"/>
        <v>0</v>
      </c>
      <c r="JU6" s="98">
        <f t="shared" si="100"/>
        <v>0</v>
      </c>
      <c r="JV6" s="98">
        <f t="shared" si="100"/>
        <v>0</v>
      </c>
      <c r="JW6" s="98">
        <f t="shared" si="100"/>
        <v>0</v>
      </c>
      <c r="JX6" s="98">
        <f t="shared" si="100"/>
        <v>0</v>
      </c>
      <c r="JY6" s="98">
        <f t="shared" si="100"/>
        <v>0</v>
      </c>
      <c r="JZ6" s="98">
        <f t="shared" si="100"/>
        <v>0</v>
      </c>
      <c r="KA6" s="98">
        <f t="shared" si="100"/>
        <v>0</v>
      </c>
      <c r="KB6" s="98">
        <f t="shared" si="100"/>
        <v>0</v>
      </c>
      <c r="KC6" s="98">
        <f t="shared" si="100"/>
        <v>0</v>
      </c>
      <c r="KD6" s="98">
        <f t="shared" si="100"/>
        <v>0</v>
      </c>
      <c r="KE6" s="98">
        <f t="shared" ref="KE6:LJ6" si="101">SUBTOTAL(9,KE7:KE896)</f>
        <v>0</v>
      </c>
      <c r="KF6" s="98">
        <f t="shared" si="101"/>
        <v>0</v>
      </c>
      <c r="KG6" s="98">
        <f t="shared" si="101"/>
        <v>0</v>
      </c>
      <c r="KH6" s="98">
        <f t="shared" si="101"/>
        <v>0</v>
      </c>
      <c r="KI6" s="98">
        <f t="shared" si="101"/>
        <v>0</v>
      </c>
      <c r="KJ6" s="98">
        <f t="shared" si="101"/>
        <v>0</v>
      </c>
      <c r="KK6" s="98">
        <f t="shared" si="101"/>
        <v>0</v>
      </c>
      <c r="KL6" s="98">
        <f t="shared" si="101"/>
        <v>0</v>
      </c>
      <c r="KM6" s="98">
        <f t="shared" si="101"/>
        <v>0</v>
      </c>
      <c r="KN6" s="98">
        <f t="shared" si="101"/>
        <v>0</v>
      </c>
      <c r="KO6" s="98">
        <f t="shared" si="101"/>
        <v>0</v>
      </c>
      <c r="KP6" s="98">
        <f t="shared" si="101"/>
        <v>0</v>
      </c>
      <c r="KQ6" s="98">
        <f t="shared" si="101"/>
        <v>0</v>
      </c>
      <c r="KR6" s="98">
        <f t="shared" si="101"/>
        <v>0</v>
      </c>
      <c r="KS6" s="98">
        <f t="shared" si="101"/>
        <v>0</v>
      </c>
      <c r="KT6" s="98">
        <f t="shared" si="101"/>
        <v>0</v>
      </c>
      <c r="KU6" s="98">
        <f t="shared" si="101"/>
        <v>0</v>
      </c>
      <c r="KV6" s="98">
        <f t="shared" si="101"/>
        <v>0</v>
      </c>
      <c r="KW6" s="98">
        <f t="shared" si="101"/>
        <v>0</v>
      </c>
      <c r="KX6" s="98">
        <f t="shared" si="101"/>
        <v>0</v>
      </c>
      <c r="KY6" s="98">
        <f t="shared" si="101"/>
        <v>0</v>
      </c>
      <c r="KZ6" s="98">
        <f t="shared" si="101"/>
        <v>0</v>
      </c>
      <c r="LA6" s="98">
        <f t="shared" si="101"/>
        <v>0</v>
      </c>
      <c r="LB6" s="98">
        <f t="shared" si="101"/>
        <v>0</v>
      </c>
      <c r="LC6" s="98">
        <f t="shared" si="101"/>
        <v>0</v>
      </c>
      <c r="LD6" s="98">
        <f t="shared" si="101"/>
        <v>0</v>
      </c>
      <c r="LE6" s="98">
        <f t="shared" si="101"/>
        <v>0</v>
      </c>
      <c r="LF6" s="98">
        <f t="shared" si="101"/>
        <v>0</v>
      </c>
      <c r="LG6" s="98">
        <f t="shared" si="101"/>
        <v>0</v>
      </c>
      <c r="LH6" s="98">
        <f t="shared" si="101"/>
        <v>0</v>
      </c>
      <c r="LI6" s="98">
        <f t="shared" si="101"/>
        <v>0</v>
      </c>
      <c r="LJ6" s="98">
        <f t="shared" si="101"/>
        <v>0</v>
      </c>
      <c r="LK6" s="98">
        <f t="shared" ref="LK6:LR6" si="102">SUBTOTAL(9,LK7:LK896)</f>
        <v>0</v>
      </c>
      <c r="LL6" s="98">
        <f t="shared" si="102"/>
        <v>0</v>
      </c>
      <c r="LM6" s="98">
        <f t="shared" si="102"/>
        <v>0</v>
      </c>
      <c r="LN6" s="98">
        <f t="shared" si="102"/>
        <v>0</v>
      </c>
      <c r="LO6" s="98">
        <f t="shared" si="102"/>
        <v>0</v>
      </c>
      <c r="LP6" s="98">
        <f t="shared" si="102"/>
        <v>0</v>
      </c>
      <c r="LQ6" s="98">
        <f t="shared" si="102"/>
        <v>0</v>
      </c>
      <c r="LR6" s="98">
        <f t="shared" si="102"/>
        <v>0</v>
      </c>
      <c r="LS6" s="98"/>
      <c r="LT6" s="98"/>
      <c r="LU6" s="98"/>
      <c r="LV6" s="98">
        <f t="shared" ref="LV6:NA6" si="103">SUBTOTAL(9,LV7:LV896)</f>
        <v>2</v>
      </c>
      <c r="LW6" s="98">
        <f t="shared" si="103"/>
        <v>2</v>
      </c>
      <c r="LX6" s="98">
        <f t="shared" si="103"/>
        <v>2</v>
      </c>
      <c r="LY6" s="98">
        <f t="shared" si="103"/>
        <v>2</v>
      </c>
      <c r="LZ6" s="98">
        <f t="shared" si="103"/>
        <v>2</v>
      </c>
      <c r="MA6" s="98">
        <f t="shared" si="103"/>
        <v>2</v>
      </c>
      <c r="MB6" s="98">
        <f t="shared" si="103"/>
        <v>2</v>
      </c>
      <c r="MC6" s="98">
        <f t="shared" si="103"/>
        <v>2</v>
      </c>
      <c r="MD6" s="98">
        <f t="shared" si="103"/>
        <v>2</v>
      </c>
      <c r="ME6" s="98">
        <f t="shared" si="103"/>
        <v>2</v>
      </c>
      <c r="MF6" s="98">
        <f t="shared" si="103"/>
        <v>2</v>
      </c>
      <c r="MG6" s="98">
        <f t="shared" si="103"/>
        <v>2</v>
      </c>
      <c r="MH6" s="98">
        <f t="shared" si="103"/>
        <v>2</v>
      </c>
      <c r="MI6" s="98">
        <f t="shared" si="103"/>
        <v>2</v>
      </c>
      <c r="MJ6" s="98">
        <f t="shared" si="103"/>
        <v>2</v>
      </c>
      <c r="MK6" s="98">
        <f t="shared" si="103"/>
        <v>2</v>
      </c>
      <c r="ML6" s="98">
        <f t="shared" si="103"/>
        <v>2</v>
      </c>
      <c r="MM6" s="98">
        <f t="shared" si="103"/>
        <v>2</v>
      </c>
      <c r="MN6" s="98">
        <f t="shared" si="103"/>
        <v>2</v>
      </c>
      <c r="MO6" s="98">
        <f t="shared" si="103"/>
        <v>2</v>
      </c>
      <c r="MP6" s="98">
        <f t="shared" si="103"/>
        <v>2</v>
      </c>
      <c r="MQ6" s="98">
        <f t="shared" si="103"/>
        <v>2</v>
      </c>
      <c r="MR6" s="98">
        <f t="shared" si="103"/>
        <v>2</v>
      </c>
      <c r="MS6" s="98">
        <f t="shared" si="103"/>
        <v>2</v>
      </c>
      <c r="MT6" s="98">
        <f t="shared" si="103"/>
        <v>2</v>
      </c>
      <c r="MU6" s="98">
        <f t="shared" si="103"/>
        <v>2</v>
      </c>
      <c r="MV6" s="98">
        <f t="shared" si="103"/>
        <v>2</v>
      </c>
      <c r="MW6" s="98">
        <f t="shared" si="103"/>
        <v>2</v>
      </c>
      <c r="MX6" s="98">
        <f t="shared" si="103"/>
        <v>2</v>
      </c>
      <c r="MY6" s="98">
        <f t="shared" si="103"/>
        <v>2</v>
      </c>
      <c r="MZ6" s="98">
        <f t="shared" si="103"/>
        <v>2</v>
      </c>
      <c r="NA6" s="98">
        <f t="shared" si="103"/>
        <v>2</v>
      </c>
      <c r="NB6" s="98">
        <f t="shared" ref="NB6:OG6" si="104">SUBTOTAL(9,NB7:NB896)</f>
        <v>2</v>
      </c>
      <c r="NC6" s="98">
        <f t="shared" si="104"/>
        <v>2</v>
      </c>
      <c r="ND6" s="98">
        <f t="shared" si="104"/>
        <v>2</v>
      </c>
      <c r="NE6" s="98">
        <f t="shared" si="104"/>
        <v>2</v>
      </c>
      <c r="NF6" s="98">
        <f t="shared" si="104"/>
        <v>2</v>
      </c>
      <c r="NG6" s="98">
        <f t="shared" si="104"/>
        <v>2</v>
      </c>
      <c r="NH6" s="98">
        <f t="shared" si="104"/>
        <v>2</v>
      </c>
      <c r="NI6" s="98">
        <f t="shared" si="104"/>
        <v>2</v>
      </c>
      <c r="NJ6" s="98">
        <f t="shared" si="104"/>
        <v>2</v>
      </c>
      <c r="NK6" s="98">
        <f t="shared" si="104"/>
        <v>2</v>
      </c>
      <c r="NL6" s="98">
        <f t="shared" si="104"/>
        <v>2</v>
      </c>
      <c r="NM6" s="98">
        <f t="shared" si="104"/>
        <v>2</v>
      </c>
      <c r="NN6" s="98">
        <f t="shared" si="104"/>
        <v>2</v>
      </c>
      <c r="NO6" s="98">
        <f t="shared" si="104"/>
        <v>2</v>
      </c>
      <c r="NP6" s="98">
        <f t="shared" si="104"/>
        <v>2</v>
      </c>
      <c r="NQ6" s="98">
        <f t="shared" si="104"/>
        <v>2</v>
      </c>
      <c r="NR6" s="98">
        <f t="shared" si="104"/>
        <v>2</v>
      </c>
      <c r="NS6" s="98">
        <f t="shared" si="104"/>
        <v>2</v>
      </c>
      <c r="NT6" s="98">
        <f t="shared" si="104"/>
        <v>2</v>
      </c>
      <c r="NU6" s="98">
        <f t="shared" si="104"/>
        <v>2</v>
      </c>
      <c r="NV6" s="98">
        <f t="shared" si="104"/>
        <v>2</v>
      </c>
      <c r="NW6" s="98">
        <f t="shared" si="104"/>
        <v>2</v>
      </c>
      <c r="NX6" s="98">
        <f t="shared" si="104"/>
        <v>2</v>
      </c>
      <c r="NY6" s="98">
        <f t="shared" si="104"/>
        <v>2</v>
      </c>
      <c r="NZ6" s="98">
        <f t="shared" si="104"/>
        <v>2</v>
      </c>
      <c r="OA6" s="98">
        <f t="shared" si="104"/>
        <v>2</v>
      </c>
      <c r="OB6" s="98">
        <f t="shared" si="104"/>
        <v>2</v>
      </c>
      <c r="OC6" s="98">
        <f t="shared" si="104"/>
        <v>2</v>
      </c>
      <c r="OD6" s="98">
        <f t="shared" si="104"/>
        <v>2</v>
      </c>
      <c r="OE6" s="98">
        <f t="shared" si="104"/>
        <v>2</v>
      </c>
      <c r="OF6" s="98">
        <f t="shared" si="104"/>
        <v>2</v>
      </c>
      <c r="OG6" s="98">
        <f t="shared" si="104"/>
        <v>2</v>
      </c>
      <c r="OH6" s="98">
        <f t="shared" ref="OH6:PM6" si="105">SUBTOTAL(9,OH7:OH896)</f>
        <v>2</v>
      </c>
      <c r="OI6" s="98">
        <f t="shared" si="105"/>
        <v>2</v>
      </c>
      <c r="OJ6" s="98">
        <f t="shared" si="105"/>
        <v>2</v>
      </c>
      <c r="OK6" s="98">
        <f t="shared" si="105"/>
        <v>2</v>
      </c>
      <c r="OL6" s="98">
        <f t="shared" si="105"/>
        <v>2</v>
      </c>
      <c r="OM6" s="98">
        <f t="shared" si="105"/>
        <v>2</v>
      </c>
      <c r="ON6" s="98">
        <f t="shared" si="105"/>
        <v>2</v>
      </c>
      <c r="OO6" s="98">
        <f t="shared" si="105"/>
        <v>2</v>
      </c>
      <c r="OP6" s="98">
        <f t="shared" si="105"/>
        <v>2</v>
      </c>
      <c r="OQ6" s="98">
        <f t="shared" si="105"/>
        <v>2</v>
      </c>
      <c r="OR6" s="98">
        <f t="shared" si="105"/>
        <v>2</v>
      </c>
      <c r="OS6" s="98">
        <f t="shared" si="105"/>
        <v>2</v>
      </c>
      <c r="OT6" s="98">
        <f t="shared" si="105"/>
        <v>2</v>
      </c>
      <c r="OU6" s="98">
        <f t="shared" si="105"/>
        <v>2</v>
      </c>
      <c r="OV6" s="98">
        <f t="shared" si="105"/>
        <v>2</v>
      </c>
      <c r="OW6" s="98">
        <f t="shared" si="105"/>
        <v>2</v>
      </c>
      <c r="OX6" s="98">
        <f t="shared" si="105"/>
        <v>2</v>
      </c>
      <c r="OY6" s="98">
        <f t="shared" si="105"/>
        <v>2</v>
      </c>
      <c r="OZ6" s="98">
        <f t="shared" si="105"/>
        <v>2</v>
      </c>
      <c r="PA6" s="98">
        <f t="shared" si="105"/>
        <v>2</v>
      </c>
      <c r="PB6" s="98">
        <f t="shared" si="105"/>
        <v>2</v>
      </c>
      <c r="PC6" s="98">
        <f t="shared" si="105"/>
        <v>2</v>
      </c>
      <c r="PD6" s="98">
        <f t="shared" si="105"/>
        <v>2</v>
      </c>
      <c r="PE6" s="98">
        <f t="shared" si="105"/>
        <v>2</v>
      </c>
      <c r="PF6" s="98">
        <f t="shared" si="105"/>
        <v>2</v>
      </c>
      <c r="PG6" s="98">
        <f t="shared" si="105"/>
        <v>2</v>
      </c>
      <c r="PH6" s="98">
        <f t="shared" si="105"/>
        <v>2</v>
      </c>
      <c r="PI6" s="98">
        <f t="shared" si="105"/>
        <v>2</v>
      </c>
      <c r="PJ6" s="98">
        <f t="shared" si="105"/>
        <v>2</v>
      </c>
      <c r="PK6" s="98">
        <f t="shared" si="105"/>
        <v>2</v>
      </c>
      <c r="PL6" s="98">
        <f t="shared" si="105"/>
        <v>2</v>
      </c>
      <c r="PM6" s="98">
        <f t="shared" si="105"/>
        <v>2</v>
      </c>
      <c r="PN6" s="98">
        <f t="shared" ref="PN6:PU6" si="106">SUBTOTAL(9,PN7:PN896)</f>
        <v>2</v>
      </c>
      <c r="PO6" s="98">
        <f t="shared" si="106"/>
        <v>2</v>
      </c>
      <c r="PP6" s="98">
        <f t="shared" si="106"/>
        <v>2</v>
      </c>
      <c r="PQ6" s="98">
        <f t="shared" si="106"/>
        <v>2</v>
      </c>
      <c r="PR6" s="98">
        <f t="shared" si="106"/>
        <v>2</v>
      </c>
      <c r="PS6" s="98">
        <f t="shared" si="106"/>
        <v>2</v>
      </c>
      <c r="PT6" s="98">
        <f t="shared" si="106"/>
        <v>2</v>
      </c>
      <c r="PU6" s="98">
        <f t="shared" si="106"/>
        <v>2</v>
      </c>
      <c r="PV6" s="98"/>
      <c r="PW6" s="98"/>
      <c r="PX6" s="98"/>
      <c r="PY6" s="98">
        <f t="shared" ref="PY6:RD6" si="107">SUBTOTAL(9,PY7:PY896)</f>
        <v>7</v>
      </c>
      <c r="PZ6" s="98">
        <f t="shared" si="107"/>
        <v>7</v>
      </c>
      <c r="QA6" s="98">
        <f t="shared" si="107"/>
        <v>7</v>
      </c>
      <c r="QB6" s="98">
        <f t="shared" si="107"/>
        <v>7</v>
      </c>
      <c r="QC6" s="98">
        <f t="shared" si="107"/>
        <v>7</v>
      </c>
      <c r="QD6" s="98">
        <f t="shared" si="107"/>
        <v>7</v>
      </c>
      <c r="QE6" s="98">
        <f t="shared" si="107"/>
        <v>7</v>
      </c>
      <c r="QF6" s="98">
        <f t="shared" si="107"/>
        <v>7</v>
      </c>
      <c r="QG6" s="98">
        <f t="shared" si="107"/>
        <v>7</v>
      </c>
      <c r="QH6" s="98">
        <f t="shared" si="107"/>
        <v>7</v>
      </c>
      <c r="QI6" s="98">
        <f t="shared" si="107"/>
        <v>7</v>
      </c>
      <c r="QJ6" s="98">
        <f t="shared" si="107"/>
        <v>7</v>
      </c>
      <c r="QK6" s="98">
        <f t="shared" si="107"/>
        <v>7</v>
      </c>
      <c r="QL6" s="98">
        <f t="shared" si="107"/>
        <v>7</v>
      </c>
      <c r="QM6" s="98">
        <f t="shared" si="107"/>
        <v>7</v>
      </c>
      <c r="QN6" s="98">
        <f t="shared" si="107"/>
        <v>7</v>
      </c>
      <c r="QO6" s="98">
        <f t="shared" si="107"/>
        <v>7</v>
      </c>
      <c r="QP6" s="98">
        <f t="shared" si="107"/>
        <v>7</v>
      </c>
      <c r="QQ6" s="98">
        <f t="shared" si="107"/>
        <v>7</v>
      </c>
      <c r="QR6" s="98">
        <f t="shared" si="107"/>
        <v>7</v>
      </c>
      <c r="QS6" s="98">
        <f t="shared" si="107"/>
        <v>7</v>
      </c>
      <c r="QT6" s="98">
        <f t="shared" si="107"/>
        <v>7</v>
      </c>
      <c r="QU6" s="98">
        <f t="shared" si="107"/>
        <v>7</v>
      </c>
      <c r="QV6" s="98">
        <f t="shared" si="107"/>
        <v>7</v>
      </c>
      <c r="QW6" s="98">
        <f t="shared" si="107"/>
        <v>7</v>
      </c>
      <c r="QX6" s="98">
        <f t="shared" si="107"/>
        <v>7</v>
      </c>
      <c r="QY6" s="98">
        <f t="shared" si="107"/>
        <v>7</v>
      </c>
      <c r="QZ6" s="98">
        <f t="shared" si="107"/>
        <v>7</v>
      </c>
      <c r="RA6" s="98">
        <f t="shared" si="107"/>
        <v>7</v>
      </c>
      <c r="RB6" s="98">
        <f t="shared" si="107"/>
        <v>7</v>
      </c>
      <c r="RC6" s="98">
        <f t="shared" si="107"/>
        <v>7</v>
      </c>
      <c r="RD6" s="98">
        <f t="shared" si="107"/>
        <v>7</v>
      </c>
      <c r="RE6" s="98">
        <f t="shared" ref="RE6:SJ6" si="108">SUBTOTAL(9,RE7:RE896)</f>
        <v>7</v>
      </c>
      <c r="RF6" s="98">
        <f t="shared" si="108"/>
        <v>7</v>
      </c>
      <c r="RG6" s="98">
        <f t="shared" si="108"/>
        <v>7</v>
      </c>
      <c r="RH6" s="98">
        <f t="shared" si="108"/>
        <v>7</v>
      </c>
      <c r="RI6" s="98">
        <f t="shared" si="108"/>
        <v>7</v>
      </c>
      <c r="RJ6" s="98">
        <f t="shared" si="108"/>
        <v>7</v>
      </c>
      <c r="RK6" s="98">
        <f t="shared" si="108"/>
        <v>7</v>
      </c>
      <c r="RL6" s="98">
        <f t="shared" si="108"/>
        <v>7</v>
      </c>
      <c r="RM6" s="98">
        <f t="shared" si="108"/>
        <v>7</v>
      </c>
      <c r="RN6" s="98">
        <f t="shared" si="108"/>
        <v>7</v>
      </c>
      <c r="RO6" s="98">
        <f t="shared" si="108"/>
        <v>7</v>
      </c>
      <c r="RP6" s="98">
        <f t="shared" si="108"/>
        <v>7</v>
      </c>
      <c r="RQ6" s="98">
        <f t="shared" si="108"/>
        <v>7</v>
      </c>
      <c r="RR6" s="98">
        <f t="shared" si="108"/>
        <v>7</v>
      </c>
      <c r="RS6" s="98">
        <f t="shared" si="108"/>
        <v>7</v>
      </c>
      <c r="RT6" s="98">
        <f t="shared" si="108"/>
        <v>7</v>
      </c>
      <c r="RU6" s="98">
        <f t="shared" si="108"/>
        <v>7</v>
      </c>
      <c r="RV6" s="98">
        <f t="shared" si="108"/>
        <v>7</v>
      </c>
      <c r="RW6" s="98">
        <f t="shared" si="108"/>
        <v>7</v>
      </c>
      <c r="RX6" s="98">
        <f t="shared" si="108"/>
        <v>7</v>
      </c>
      <c r="RY6" s="98">
        <f t="shared" si="108"/>
        <v>7</v>
      </c>
      <c r="RZ6" s="98">
        <f t="shared" si="108"/>
        <v>7</v>
      </c>
      <c r="SA6" s="98">
        <f t="shared" si="108"/>
        <v>7</v>
      </c>
      <c r="SB6" s="98">
        <f t="shared" si="108"/>
        <v>7</v>
      </c>
      <c r="SC6" s="98">
        <f t="shared" si="108"/>
        <v>7</v>
      </c>
      <c r="SD6" s="98">
        <f t="shared" si="108"/>
        <v>7</v>
      </c>
      <c r="SE6" s="98">
        <f t="shared" si="108"/>
        <v>7</v>
      </c>
      <c r="SF6" s="98">
        <f t="shared" si="108"/>
        <v>7</v>
      </c>
      <c r="SG6" s="98">
        <f t="shared" si="108"/>
        <v>7</v>
      </c>
      <c r="SH6" s="98">
        <f t="shared" si="108"/>
        <v>7</v>
      </c>
      <c r="SI6" s="98">
        <f t="shared" si="108"/>
        <v>7</v>
      </c>
      <c r="SJ6" s="98">
        <f t="shared" si="108"/>
        <v>7</v>
      </c>
      <c r="SK6" s="98">
        <f t="shared" ref="SK6:TP6" si="109">SUBTOTAL(9,SK7:SK896)</f>
        <v>7</v>
      </c>
      <c r="SL6" s="98">
        <f t="shared" si="109"/>
        <v>7</v>
      </c>
      <c r="SM6" s="98">
        <f t="shared" si="109"/>
        <v>7</v>
      </c>
      <c r="SN6" s="98">
        <f t="shared" si="109"/>
        <v>7</v>
      </c>
      <c r="SO6" s="98">
        <f t="shared" si="109"/>
        <v>7</v>
      </c>
      <c r="SP6" s="98">
        <f t="shared" si="109"/>
        <v>7</v>
      </c>
      <c r="SQ6" s="98">
        <f t="shared" si="109"/>
        <v>7</v>
      </c>
      <c r="SR6" s="98">
        <f t="shared" si="109"/>
        <v>7</v>
      </c>
      <c r="SS6" s="98">
        <f t="shared" si="109"/>
        <v>7</v>
      </c>
      <c r="ST6" s="98">
        <f t="shared" si="109"/>
        <v>7</v>
      </c>
      <c r="SU6" s="98">
        <f t="shared" si="109"/>
        <v>7</v>
      </c>
      <c r="SV6" s="98">
        <f t="shared" si="109"/>
        <v>7</v>
      </c>
      <c r="SW6" s="98">
        <f t="shared" si="109"/>
        <v>7</v>
      </c>
      <c r="SX6" s="98">
        <f t="shared" si="109"/>
        <v>7</v>
      </c>
      <c r="SY6" s="98">
        <f t="shared" si="109"/>
        <v>7</v>
      </c>
      <c r="SZ6" s="98">
        <f t="shared" si="109"/>
        <v>7</v>
      </c>
      <c r="TA6" s="98">
        <f t="shared" si="109"/>
        <v>7</v>
      </c>
      <c r="TB6" s="98">
        <f t="shared" si="109"/>
        <v>7</v>
      </c>
      <c r="TC6" s="98">
        <f t="shared" si="109"/>
        <v>7</v>
      </c>
      <c r="TD6" s="98">
        <f t="shared" si="109"/>
        <v>7</v>
      </c>
      <c r="TE6" s="98">
        <f t="shared" si="109"/>
        <v>7</v>
      </c>
      <c r="TF6" s="98">
        <f t="shared" si="109"/>
        <v>7</v>
      </c>
      <c r="TG6" s="98">
        <f t="shared" si="109"/>
        <v>7</v>
      </c>
      <c r="TH6" s="98">
        <f t="shared" si="109"/>
        <v>7</v>
      </c>
      <c r="TI6" s="98">
        <f t="shared" si="109"/>
        <v>7</v>
      </c>
      <c r="TJ6" s="98">
        <f t="shared" si="109"/>
        <v>7</v>
      </c>
      <c r="TK6" s="98">
        <f t="shared" si="109"/>
        <v>7</v>
      </c>
      <c r="TL6" s="98">
        <f t="shared" si="109"/>
        <v>7</v>
      </c>
      <c r="TM6" s="98">
        <f t="shared" si="109"/>
        <v>7</v>
      </c>
      <c r="TN6" s="98">
        <f t="shared" si="109"/>
        <v>7</v>
      </c>
      <c r="TO6" s="98">
        <f t="shared" si="109"/>
        <v>7</v>
      </c>
      <c r="TP6" s="98">
        <f t="shared" si="109"/>
        <v>7</v>
      </c>
      <c r="TQ6" s="98">
        <f t="shared" ref="TQ6:TX6" si="110">SUBTOTAL(9,TQ7:TQ896)</f>
        <v>7</v>
      </c>
      <c r="TR6" s="98">
        <f t="shared" si="110"/>
        <v>7</v>
      </c>
      <c r="TS6" s="98">
        <f t="shared" si="110"/>
        <v>7</v>
      </c>
      <c r="TT6" s="98">
        <f t="shared" si="110"/>
        <v>7</v>
      </c>
      <c r="TU6" s="98">
        <f t="shared" si="110"/>
        <v>7</v>
      </c>
      <c r="TV6" s="98">
        <f t="shared" si="110"/>
        <v>7</v>
      </c>
      <c r="TW6" s="98">
        <f t="shared" si="110"/>
        <v>7</v>
      </c>
      <c r="TX6" s="98">
        <f t="shared" si="110"/>
        <v>7</v>
      </c>
      <c r="TY6" s="98"/>
      <c r="TZ6" s="98"/>
      <c r="UA6" s="98"/>
      <c r="UB6" s="98">
        <f t="shared" ref="UB6:VM6" si="111">SUBTOTAL(9,UB7:UB896)</f>
        <v>37</v>
      </c>
      <c r="UC6" s="98">
        <f t="shared" si="111"/>
        <v>37</v>
      </c>
      <c r="UD6" s="98">
        <f t="shared" si="111"/>
        <v>37</v>
      </c>
      <c r="UE6" s="98">
        <f t="shared" si="111"/>
        <v>37</v>
      </c>
      <c r="UF6" s="98">
        <f t="shared" si="111"/>
        <v>37</v>
      </c>
      <c r="UG6" s="98">
        <f t="shared" si="111"/>
        <v>37</v>
      </c>
      <c r="UH6" s="98">
        <f t="shared" si="111"/>
        <v>37</v>
      </c>
      <c r="UI6" s="98">
        <f t="shared" si="111"/>
        <v>37</v>
      </c>
      <c r="UJ6" s="98">
        <f t="shared" si="111"/>
        <v>37</v>
      </c>
      <c r="UK6" s="98">
        <f t="shared" si="111"/>
        <v>37</v>
      </c>
      <c r="UL6" s="98">
        <f t="shared" si="111"/>
        <v>37</v>
      </c>
      <c r="UM6" s="98">
        <f t="shared" si="111"/>
        <v>37</v>
      </c>
      <c r="UN6" s="98">
        <f t="shared" si="111"/>
        <v>37</v>
      </c>
      <c r="UO6" s="98">
        <f t="shared" si="111"/>
        <v>37</v>
      </c>
      <c r="UP6" s="98">
        <f t="shared" si="111"/>
        <v>37</v>
      </c>
      <c r="UQ6" s="98">
        <f t="shared" si="111"/>
        <v>37</v>
      </c>
      <c r="UR6" s="98">
        <f t="shared" si="111"/>
        <v>37</v>
      </c>
      <c r="US6" s="98">
        <f t="shared" si="111"/>
        <v>37</v>
      </c>
      <c r="UT6" s="98">
        <f t="shared" si="111"/>
        <v>37</v>
      </c>
      <c r="UU6" s="98">
        <f t="shared" si="111"/>
        <v>37</v>
      </c>
      <c r="UV6" s="98">
        <f t="shared" si="111"/>
        <v>37</v>
      </c>
      <c r="UW6" s="98">
        <f t="shared" si="111"/>
        <v>37</v>
      </c>
      <c r="UX6" s="98">
        <f t="shared" si="111"/>
        <v>37</v>
      </c>
      <c r="UY6" s="98">
        <f t="shared" si="111"/>
        <v>37</v>
      </c>
      <c r="UZ6" s="98">
        <f t="shared" si="111"/>
        <v>37</v>
      </c>
      <c r="VA6" s="98">
        <f t="shared" si="111"/>
        <v>37</v>
      </c>
      <c r="VB6" s="98">
        <f t="shared" si="111"/>
        <v>37</v>
      </c>
      <c r="VC6" s="98">
        <f t="shared" si="111"/>
        <v>37</v>
      </c>
      <c r="VD6" s="98">
        <f t="shared" si="111"/>
        <v>37</v>
      </c>
      <c r="VE6" s="98">
        <f t="shared" si="111"/>
        <v>37</v>
      </c>
      <c r="VF6" s="98">
        <f t="shared" si="111"/>
        <v>37</v>
      </c>
      <c r="VG6" s="98">
        <f t="shared" si="111"/>
        <v>37</v>
      </c>
      <c r="VH6" s="98">
        <f t="shared" si="111"/>
        <v>37</v>
      </c>
      <c r="VI6" s="98">
        <f t="shared" si="111"/>
        <v>37</v>
      </c>
      <c r="VJ6" s="98">
        <f t="shared" si="111"/>
        <v>37</v>
      </c>
      <c r="VK6" s="98">
        <f t="shared" si="111"/>
        <v>37</v>
      </c>
      <c r="VL6" s="98">
        <f t="shared" si="111"/>
        <v>37</v>
      </c>
      <c r="VM6" s="98">
        <f t="shared" si="111"/>
        <v>37</v>
      </c>
      <c r="VN6" s="98">
        <f>SUBTOTAL(9,VN8:VN897)</f>
        <v>37</v>
      </c>
      <c r="VO6" s="98">
        <f t="shared" ref="VO6:WT6" si="112">SUBTOTAL(9,VO7:VO896)</f>
        <v>37</v>
      </c>
      <c r="VP6" s="98">
        <f t="shared" si="112"/>
        <v>37</v>
      </c>
      <c r="VQ6" s="98">
        <f t="shared" si="112"/>
        <v>37</v>
      </c>
      <c r="VR6" s="98">
        <f t="shared" si="112"/>
        <v>37</v>
      </c>
      <c r="VS6" s="98">
        <f t="shared" si="112"/>
        <v>37</v>
      </c>
      <c r="VT6" s="98">
        <f t="shared" si="112"/>
        <v>37</v>
      </c>
      <c r="VU6" s="98">
        <f t="shared" si="112"/>
        <v>37</v>
      </c>
      <c r="VV6" s="98">
        <f t="shared" si="112"/>
        <v>37</v>
      </c>
      <c r="VW6" s="98">
        <f t="shared" si="112"/>
        <v>37</v>
      </c>
      <c r="VX6" s="98">
        <f t="shared" si="112"/>
        <v>37</v>
      </c>
      <c r="VY6" s="98">
        <f t="shared" si="112"/>
        <v>37</v>
      </c>
      <c r="VZ6" s="98">
        <f t="shared" si="112"/>
        <v>37</v>
      </c>
      <c r="WA6" s="98">
        <f t="shared" si="112"/>
        <v>37</v>
      </c>
      <c r="WB6" s="98">
        <f t="shared" si="112"/>
        <v>37</v>
      </c>
      <c r="WC6" s="98">
        <f t="shared" si="112"/>
        <v>37</v>
      </c>
      <c r="WD6" s="98">
        <f t="shared" si="112"/>
        <v>37</v>
      </c>
      <c r="WE6" s="98">
        <f t="shared" si="112"/>
        <v>37</v>
      </c>
      <c r="WF6" s="98">
        <f t="shared" si="112"/>
        <v>37</v>
      </c>
      <c r="WG6" s="98">
        <f t="shared" si="112"/>
        <v>37</v>
      </c>
      <c r="WH6" s="98">
        <f t="shared" si="112"/>
        <v>37</v>
      </c>
      <c r="WI6" s="98">
        <f t="shared" si="112"/>
        <v>37</v>
      </c>
      <c r="WJ6" s="98">
        <f t="shared" si="112"/>
        <v>37</v>
      </c>
      <c r="WK6" s="98">
        <f t="shared" si="112"/>
        <v>37</v>
      </c>
      <c r="WL6" s="98">
        <f t="shared" si="112"/>
        <v>37</v>
      </c>
      <c r="WM6" s="98">
        <f t="shared" si="112"/>
        <v>37</v>
      </c>
      <c r="WN6" s="98">
        <f t="shared" si="112"/>
        <v>37</v>
      </c>
      <c r="WO6" s="98">
        <f t="shared" si="112"/>
        <v>37</v>
      </c>
      <c r="WP6" s="98">
        <f t="shared" si="112"/>
        <v>37</v>
      </c>
      <c r="WQ6" s="98">
        <f t="shared" si="112"/>
        <v>37</v>
      </c>
      <c r="WR6" s="98">
        <f t="shared" si="112"/>
        <v>37</v>
      </c>
      <c r="WS6" s="98">
        <f t="shared" si="112"/>
        <v>37</v>
      </c>
      <c r="WT6" s="98">
        <f t="shared" si="112"/>
        <v>37</v>
      </c>
      <c r="WU6" s="98">
        <f t="shared" ref="WU6:XZ6" si="113">SUBTOTAL(9,WU7:WU896)</f>
        <v>37</v>
      </c>
      <c r="WV6" s="98">
        <f t="shared" si="113"/>
        <v>37</v>
      </c>
      <c r="WW6" s="98">
        <f t="shared" si="113"/>
        <v>37</v>
      </c>
      <c r="WX6" s="98">
        <f t="shared" si="113"/>
        <v>37</v>
      </c>
      <c r="WY6" s="98">
        <f t="shared" si="113"/>
        <v>37</v>
      </c>
      <c r="WZ6" s="98">
        <f t="shared" si="113"/>
        <v>37</v>
      </c>
      <c r="XA6" s="98">
        <f t="shared" si="113"/>
        <v>37</v>
      </c>
      <c r="XB6" s="98">
        <f t="shared" si="113"/>
        <v>37</v>
      </c>
      <c r="XC6" s="98">
        <f t="shared" si="113"/>
        <v>37</v>
      </c>
      <c r="XD6" s="98">
        <f t="shared" si="113"/>
        <v>37</v>
      </c>
      <c r="XE6" s="98">
        <f t="shared" si="113"/>
        <v>37</v>
      </c>
      <c r="XF6" s="98">
        <f t="shared" si="113"/>
        <v>37</v>
      </c>
      <c r="XG6" s="98">
        <f t="shared" si="113"/>
        <v>37</v>
      </c>
      <c r="XH6" s="98">
        <f t="shared" si="113"/>
        <v>37</v>
      </c>
      <c r="XI6" s="98">
        <f t="shared" si="113"/>
        <v>37</v>
      </c>
      <c r="XJ6" s="98">
        <f t="shared" si="113"/>
        <v>37</v>
      </c>
      <c r="XK6" s="98">
        <f t="shared" si="113"/>
        <v>37</v>
      </c>
      <c r="XL6" s="98">
        <f t="shared" si="113"/>
        <v>37</v>
      </c>
      <c r="XM6" s="98">
        <f t="shared" si="113"/>
        <v>37</v>
      </c>
      <c r="XN6" s="98">
        <f t="shared" si="113"/>
        <v>37</v>
      </c>
      <c r="XO6" s="98">
        <f t="shared" si="113"/>
        <v>37</v>
      </c>
      <c r="XP6" s="98">
        <f t="shared" si="113"/>
        <v>37</v>
      </c>
      <c r="XQ6" s="98">
        <f t="shared" si="113"/>
        <v>37</v>
      </c>
      <c r="XR6" s="98">
        <f t="shared" si="113"/>
        <v>37</v>
      </c>
      <c r="XS6" s="98">
        <f t="shared" si="113"/>
        <v>37</v>
      </c>
      <c r="XT6" s="98">
        <f t="shared" si="113"/>
        <v>37</v>
      </c>
      <c r="XU6" s="98">
        <f t="shared" si="113"/>
        <v>37</v>
      </c>
      <c r="XV6" s="98">
        <f t="shared" si="113"/>
        <v>37</v>
      </c>
      <c r="XW6" s="98">
        <f t="shared" si="113"/>
        <v>37</v>
      </c>
      <c r="XX6" s="98">
        <f t="shared" si="113"/>
        <v>37</v>
      </c>
      <c r="XY6" s="98">
        <f t="shared" si="113"/>
        <v>37</v>
      </c>
      <c r="XZ6" s="98">
        <f t="shared" si="113"/>
        <v>37</v>
      </c>
      <c r="YA6" s="98">
        <f t="shared" ref="YA6" si="114">SUBTOTAL(9,YA7:YA896)</f>
        <v>37</v>
      </c>
      <c r="YB6" s="98"/>
      <c r="YC6" s="98"/>
      <c r="YD6" s="98"/>
      <c r="YE6" s="98">
        <f t="shared" ref="YE6:ZP6" si="115">SUBTOTAL(9,YE7:YE896)</f>
        <v>3</v>
      </c>
      <c r="YF6" s="98">
        <f t="shared" si="115"/>
        <v>3</v>
      </c>
      <c r="YG6" s="98">
        <f t="shared" si="115"/>
        <v>3</v>
      </c>
      <c r="YH6" s="98">
        <f t="shared" si="115"/>
        <v>3</v>
      </c>
      <c r="YI6" s="98">
        <f t="shared" si="115"/>
        <v>3</v>
      </c>
      <c r="YJ6" s="98">
        <f t="shared" si="115"/>
        <v>3</v>
      </c>
      <c r="YK6" s="98">
        <f t="shared" si="115"/>
        <v>3</v>
      </c>
      <c r="YL6" s="98">
        <f t="shared" si="115"/>
        <v>3</v>
      </c>
      <c r="YM6" s="98">
        <f t="shared" si="115"/>
        <v>3</v>
      </c>
      <c r="YN6" s="98">
        <f t="shared" si="115"/>
        <v>3</v>
      </c>
      <c r="YO6" s="98">
        <f t="shared" si="115"/>
        <v>3</v>
      </c>
      <c r="YP6" s="98">
        <f t="shared" si="115"/>
        <v>3</v>
      </c>
      <c r="YQ6" s="98">
        <f t="shared" si="115"/>
        <v>3</v>
      </c>
      <c r="YR6" s="98">
        <f t="shared" si="115"/>
        <v>3</v>
      </c>
      <c r="YS6" s="98">
        <f t="shared" si="115"/>
        <v>3</v>
      </c>
      <c r="YT6" s="98">
        <f t="shared" si="115"/>
        <v>3</v>
      </c>
      <c r="YU6" s="98">
        <f t="shared" si="115"/>
        <v>3</v>
      </c>
      <c r="YV6" s="98">
        <f t="shared" si="115"/>
        <v>3</v>
      </c>
      <c r="YW6" s="98">
        <f t="shared" si="115"/>
        <v>3</v>
      </c>
      <c r="YX6" s="98">
        <f t="shared" si="115"/>
        <v>3</v>
      </c>
      <c r="YY6" s="98">
        <f t="shared" si="115"/>
        <v>3</v>
      </c>
      <c r="YZ6" s="98">
        <f t="shared" si="115"/>
        <v>3</v>
      </c>
      <c r="ZA6" s="98">
        <f t="shared" si="115"/>
        <v>3</v>
      </c>
      <c r="ZB6" s="98">
        <f t="shared" si="115"/>
        <v>3</v>
      </c>
      <c r="ZC6" s="98">
        <f t="shared" si="115"/>
        <v>3</v>
      </c>
      <c r="ZD6" s="98">
        <f t="shared" si="115"/>
        <v>3</v>
      </c>
      <c r="ZE6" s="98">
        <f t="shared" si="115"/>
        <v>3</v>
      </c>
      <c r="ZF6" s="98">
        <f t="shared" si="115"/>
        <v>3</v>
      </c>
      <c r="ZG6" s="98">
        <f t="shared" si="115"/>
        <v>3</v>
      </c>
      <c r="ZH6" s="98">
        <f t="shared" si="115"/>
        <v>3</v>
      </c>
      <c r="ZI6" s="98">
        <f t="shared" si="115"/>
        <v>3</v>
      </c>
      <c r="ZJ6" s="98">
        <f t="shared" si="115"/>
        <v>3</v>
      </c>
      <c r="ZK6" s="98">
        <f t="shared" si="115"/>
        <v>3</v>
      </c>
      <c r="ZL6" s="98">
        <f t="shared" si="115"/>
        <v>3</v>
      </c>
      <c r="ZM6" s="98">
        <f t="shared" si="115"/>
        <v>3</v>
      </c>
      <c r="ZN6" s="98">
        <f t="shared" si="115"/>
        <v>3</v>
      </c>
      <c r="ZO6" s="98">
        <f t="shared" si="115"/>
        <v>3</v>
      </c>
      <c r="ZP6" s="98">
        <f t="shared" si="115"/>
        <v>3</v>
      </c>
      <c r="ZQ6" s="98">
        <f>SUBTOTAL(9,ZQ8:ZQ897)</f>
        <v>3</v>
      </c>
      <c r="ZR6" s="98">
        <f t="shared" ref="ZR6:AAW6" si="116">SUBTOTAL(9,ZR7:ZR896)</f>
        <v>3</v>
      </c>
      <c r="ZS6" s="98">
        <f t="shared" si="116"/>
        <v>3</v>
      </c>
      <c r="ZT6" s="98">
        <f t="shared" si="116"/>
        <v>3</v>
      </c>
      <c r="ZU6" s="98">
        <f t="shared" si="116"/>
        <v>3</v>
      </c>
      <c r="ZV6" s="98">
        <f t="shared" si="116"/>
        <v>3</v>
      </c>
      <c r="ZW6" s="98">
        <f t="shared" si="116"/>
        <v>3</v>
      </c>
      <c r="ZX6" s="98">
        <f t="shared" si="116"/>
        <v>3</v>
      </c>
      <c r="ZY6" s="98">
        <f t="shared" si="116"/>
        <v>3</v>
      </c>
      <c r="ZZ6" s="98">
        <f t="shared" si="116"/>
        <v>3</v>
      </c>
      <c r="AAA6" s="98">
        <f t="shared" si="116"/>
        <v>3</v>
      </c>
      <c r="AAB6" s="98">
        <f t="shared" si="116"/>
        <v>3</v>
      </c>
      <c r="AAC6" s="98">
        <f t="shared" si="116"/>
        <v>3</v>
      </c>
      <c r="AAD6" s="98">
        <f t="shared" si="116"/>
        <v>3</v>
      </c>
      <c r="AAE6" s="98">
        <f t="shared" si="116"/>
        <v>3</v>
      </c>
      <c r="AAF6" s="98">
        <f t="shared" si="116"/>
        <v>3</v>
      </c>
      <c r="AAG6" s="98">
        <f t="shared" si="116"/>
        <v>3</v>
      </c>
      <c r="AAH6" s="98">
        <f t="shared" si="116"/>
        <v>3</v>
      </c>
      <c r="AAI6" s="98">
        <f t="shared" si="116"/>
        <v>3</v>
      </c>
      <c r="AAJ6" s="98">
        <f t="shared" si="116"/>
        <v>3</v>
      </c>
      <c r="AAK6" s="98">
        <f t="shared" si="116"/>
        <v>3</v>
      </c>
      <c r="AAL6" s="98">
        <f t="shared" si="116"/>
        <v>3</v>
      </c>
      <c r="AAM6" s="98">
        <f t="shared" si="116"/>
        <v>3</v>
      </c>
      <c r="AAN6" s="98">
        <f t="shared" si="116"/>
        <v>3</v>
      </c>
      <c r="AAO6" s="98">
        <f t="shared" si="116"/>
        <v>3</v>
      </c>
      <c r="AAP6" s="98">
        <f t="shared" si="116"/>
        <v>3</v>
      </c>
      <c r="AAQ6" s="98">
        <f t="shared" si="116"/>
        <v>3</v>
      </c>
      <c r="AAR6" s="98">
        <f t="shared" si="116"/>
        <v>3</v>
      </c>
      <c r="AAS6" s="98">
        <f t="shared" si="116"/>
        <v>3</v>
      </c>
      <c r="AAT6" s="98">
        <f t="shared" si="116"/>
        <v>3</v>
      </c>
      <c r="AAU6" s="98">
        <f t="shared" si="116"/>
        <v>3</v>
      </c>
      <c r="AAV6" s="98">
        <f t="shared" si="116"/>
        <v>3</v>
      </c>
      <c r="AAW6" s="98">
        <f t="shared" si="116"/>
        <v>3</v>
      </c>
      <c r="AAX6" s="98">
        <f t="shared" ref="AAX6:ACC6" si="117">SUBTOTAL(9,AAX7:AAX896)</f>
        <v>3</v>
      </c>
      <c r="AAY6" s="98">
        <f t="shared" si="117"/>
        <v>3</v>
      </c>
      <c r="AAZ6" s="98">
        <f t="shared" si="117"/>
        <v>3</v>
      </c>
      <c r="ABA6" s="98">
        <f t="shared" si="117"/>
        <v>3</v>
      </c>
      <c r="ABB6" s="98">
        <f t="shared" si="117"/>
        <v>3</v>
      </c>
      <c r="ABC6" s="98">
        <f t="shared" si="117"/>
        <v>3</v>
      </c>
      <c r="ABD6" s="98">
        <f t="shared" si="117"/>
        <v>3</v>
      </c>
      <c r="ABE6" s="98">
        <f t="shared" si="117"/>
        <v>3</v>
      </c>
      <c r="ABF6" s="98">
        <f t="shared" si="117"/>
        <v>3</v>
      </c>
      <c r="ABG6" s="98">
        <f t="shared" si="117"/>
        <v>3</v>
      </c>
      <c r="ABH6" s="98">
        <f t="shared" si="117"/>
        <v>3</v>
      </c>
      <c r="ABI6" s="98">
        <f t="shared" si="117"/>
        <v>3</v>
      </c>
      <c r="ABJ6" s="98">
        <f t="shared" si="117"/>
        <v>3</v>
      </c>
      <c r="ABK6" s="98">
        <f t="shared" si="117"/>
        <v>3</v>
      </c>
      <c r="ABL6" s="98">
        <f t="shared" si="117"/>
        <v>3</v>
      </c>
      <c r="ABM6" s="98">
        <f t="shared" si="117"/>
        <v>3</v>
      </c>
      <c r="ABN6" s="98">
        <f t="shared" si="117"/>
        <v>3</v>
      </c>
      <c r="ABO6" s="98">
        <f t="shared" si="117"/>
        <v>3</v>
      </c>
      <c r="ABP6" s="98">
        <f t="shared" si="117"/>
        <v>3</v>
      </c>
      <c r="ABQ6" s="98">
        <f t="shared" si="117"/>
        <v>3</v>
      </c>
      <c r="ABR6" s="98">
        <f t="shared" si="117"/>
        <v>3</v>
      </c>
      <c r="ABS6" s="98">
        <f t="shared" si="117"/>
        <v>3</v>
      </c>
      <c r="ABT6" s="98">
        <f t="shared" si="117"/>
        <v>3</v>
      </c>
      <c r="ABU6" s="98">
        <f t="shared" si="117"/>
        <v>3</v>
      </c>
      <c r="ABV6" s="98">
        <f t="shared" si="117"/>
        <v>3</v>
      </c>
      <c r="ABW6" s="98">
        <f t="shared" si="117"/>
        <v>3</v>
      </c>
      <c r="ABX6" s="98">
        <f t="shared" si="117"/>
        <v>3</v>
      </c>
      <c r="ABY6" s="98">
        <f t="shared" si="117"/>
        <v>3</v>
      </c>
      <c r="ABZ6" s="98">
        <f t="shared" si="117"/>
        <v>3</v>
      </c>
      <c r="ACA6" s="98">
        <f t="shared" si="117"/>
        <v>3</v>
      </c>
      <c r="ACB6" s="98">
        <f t="shared" si="117"/>
        <v>3</v>
      </c>
      <c r="ACC6" s="98">
        <f t="shared" si="117"/>
        <v>3</v>
      </c>
      <c r="ACD6" s="98">
        <f t="shared" ref="ACD6" si="118">SUBTOTAL(9,ACD7:ACD896)</f>
        <v>3</v>
      </c>
      <c r="ACE6" s="98"/>
      <c r="ACF6" s="98"/>
      <c r="ACG6" s="98"/>
      <c r="ACH6" s="98"/>
      <c r="ACI6" s="98"/>
      <c r="ACJ6" s="98"/>
      <c r="ACK6" s="98"/>
      <c r="ACL6" s="98">
        <f t="shared" ref="ACL6:ADQ6" si="119">SUBTOTAL(9,ACL7:ACL896)</f>
        <v>47</v>
      </c>
      <c r="ACM6" s="98">
        <f t="shared" si="119"/>
        <v>47</v>
      </c>
      <c r="ACN6" s="98">
        <f t="shared" si="119"/>
        <v>47</v>
      </c>
      <c r="ACO6" s="98">
        <f t="shared" si="119"/>
        <v>47</v>
      </c>
      <c r="ACP6" s="98">
        <f t="shared" si="119"/>
        <v>47</v>
      </c>
      <c r="ACQ6" s="98">
        <f t="shared" si="119"/>
        <v>47</v>
      </c>
      <c r="ACR6" s="98">
        <f t="shared" si="119"/>
        <v>47</v>
      </c>
      <c r="ACS6" s="98">
        <f t="shared" si="119"/>
        <v>48</v>
      </c>
      <c r="ACT6" s="98">
        <f t="shared" si="119"/>
        <v>48</v>
      </c>
      <c r="ACU6" s="98">
        <f t="shared" si="119"/>
        <v>48</v>
      </c>
      <c r="ACV6" s="98">
        <f t="shared" si="119"/>
        <v>48</v>
      </c>
      <c r="ACW6" s="98">
        <f t="shared" si="119"/>
        <v>48</v>
      </c>
      <c r="ACX6" s="98">
        <f t="shared" si="119"/>
        <v>48</v>
      </c>
      <c r="ACY6" s="98">
        <f t="shared" si="119"/>
        <v>48</v>
      </c>
      <c r="ACZ6" s="98">
        <f t="shared" si="119"/>
        <v>49</v>
      </c>
      <c r="ADA6" s="98">
        <f t="shared" si="119"/>
        <v>49</v>
      </c>
      <c r="ADB6" s="98">
        <f t="shared" si="119"/>
        <v>49</v>
      </c>
      <c r="ADC6" s="98">
        <f t="shared" si="119"/>
        <v>49</v>
      </c>
      <c r="ADD6" s="98">
        <f t="shared" si="119"/>
        <v>49</v>
      </c>
      <c r="ADE6" s="98">
        <f t="shared" si="119"/>
        <v>49</v>
      </c>
      <c r="ADF6" s="98">
        <f t="shared" si="119"/>
        <v>49</v>
      </c>
      <c r="ADG6" s="98">
        <f t="shared" si="119"/>
        <v>49</v>
      </c>
      <c r="ADH6" s="98">
        <f t="shared" si="119"/>
        <v>49</v>
      </c>
      <c r="ADI6" s="98">
        <f t="shared" si="119"/>
        <v>49</v>
      </c>
      <c r="ADJ6" s="98">
        <f t="shared" si="119"/>
        <v>49</v>
      </c>
      <c r="ADK6" s="98">
        <f t="shared" si="119"/>
        <v>49</v>
      </c>
      <c r="ADL6" s="98">
        <f t="shared" si="119"/>
        <v>49</v>
      </c>
      <c r="ADM6" s="98">
        <f t="shared" si="119"/>
        <v>49</v>
      </c>
      <c r="ADN6" s="98">
        <f t="shared" si="119"/>
        <v>49</v>
      </c>
      <c r="ADO6" s="98">
        <f t="shared" si="119"/>
        <v>49</v>
      </c>
      <c r="ADP6" s="98">
        <f t="shared" si="119"/>
        <v>49</v>
      </c>
      <c r="ADQ6" s="98">
        <f t="shared" si="119"/>
        <v>49</v>
      </c>
      <c r="ADR6" s="98">
        <f t="shared" ref="ADR6:AEW6" si="120">SUBTOTAL(9,ADR7:ADR896)</f>
        <v>49</v>
      </c>
      <c r="ADS6" s="98">
        <f t="shared" si="120"/>
        <v>49</v>
      </c>
      <c r="ADT6" s="98">
        <f t="shared" si="120"/>
        <v>49</v>
      </c>
      <c r="ADU6" s="98">
        <f t="shared" si="120"/>
        <v>49</v>
      </c>
      <c r="ADV6" s="98">
        <f t="shared" si="120"/>
        <v>49</v>
      </c>
      <c r="ADW6" s="98">
        <f t="shared" si="120"/>
        <v>49</v>
      </c>
      <c r="ADX6" s="98">
        <f t="shared" si="120"/>
        <v>49</v>
      </c>
      <c r="ADY6" s="98">
        <f t="shared" si="120"/>
        <v>49</v>
      </c>
      <c r="ADZ6" s="98">
        <f t="shared" si="120"/>
        <v>49</v>
      </c>
      <c r="AEA6" s="98">
        <f t="shared" si="120"/>
        <v>49</v>
      </c>
      <c r="AEB6" s="98">
        <f t="shared" si="120"/>
        <v>49</v>
      </c>
      <c r="AEC6" s="98">
        <f t="shared" si="120"/>
        <v>49</v>
      </c>
      <c r="AED6" s="98">
        <f t="shared" si="120"/>
        <v>49</v>
      </c>
      <c r="AEE6" s="98">
        <f t="shared" si="120"/>
        <v>0</v>
      </c>
      <c r="AEF6" s="98">
        <f t="shared" si="120"/>
        <v>0</v>
      </c>
      <c r="AEG6" s="98">
        <f t="shared" si="120"/>
        <v>0</v>
      </c>
      <c r="AEH6" s="98">
        <f t="shared" si="120"/>
        <v>0</v>
      </c>
      <c r="AEI6" s="98">
        <f t="shared" si="120"/>
        <v>0</v>
      </c>
      <c r="AEJ6" s="98">
        <f t="shared" si="120"/>
        <v>0</v>
      </c>
      <c r="AEK6" s="98">
        <f t="shared" si="120"/>
        <v>0</v>
      </c>
      <c r="AEL6" s="98">
        <f t="shared" si="120"/>
        <v>0</v>
      </c>
      <c r="AEM6" s="98">
        <f t="shared" si="120"/>
        <v>0</v>
      </c>
      <c r="AEN6" s="98">
        <f t="shared" si="120"/>
        <v>0</v>
      </c>
      <c r="AEO6" s="98">
        <f t="shared" si="120"/>
        <v>0</v>
      </c>
      <c r="AEP6" s="98">
        <f t="shared" si="120"/>
        <v>0</v>
      </c>
      <c r="AEQ6" s="98">
        <f t="shared" si="120"/>
        <v>0</v>
      </c>
      <c r="AER6" s="98">
        <f t="shared" si="120"/>
        <v>0</v>
      </c>
      <c r="AES6" s="98">
        <f t="shared" si="120"/>
        <v>0</v>
      </c>
      <c r="AET6" s="98">
        <f t="shared" si="120"/>
        <v>0</v>
      </c>
      <c r="AEU6" s="98">
        <f t="shared" si="120"/>
        <v>0</v>
      </c>
      <c r="AEV6" s="98">
        <f t="shared" si="120"/>
        <v>0</v>
      </c>
      <c r="AEW6" s="98">
        <f t="shared" si="120"/>
        <v>0</v>
      </c>
      <c r="AEX6" s="98">
        <f t="shared" ref="AEX6:AGC6" si="121">SUBTOTAL(9,AEX7:AEX896)</f>
        <v>0</v>
      </c>
      <c r="AEY6" s="98">
        <f t="shared" si="121"/>
        <v>0</v>
      </c>
      <c r="AEZ6" s="98">
        <f t="shared" si="121"/>
        <v>0</v>
      </c>
      <c r="AFA6" s="98">
        <f t="shared" si="121"/>
        <v>0</v>
      </c>
      <c r="AFB6" s="98">
        <f t="shared" si="121"/>
        <v>0</v>
      </c>
      <c r="AFC6" s="98">
        <f t="shared" si="121"/>
        <v>0</v>
      </c>
      <c r="AFD6" s="98">
        <f t="shared" si="121"/>
        <v>0</v>
      </c>
      <c r="AFE6" s="98">
        <f t="shared" si="121"/>
        <v>0</v>
      </c>
      <c r="AFF6" s="98">
        <f t="shared" si="121"/>
        <v>0</v>
      </c>
      <c r="AFG6" s="98">
        <f t="shared" si="121"/>
        <v>0</v>
      </c>
      <c r="AFH6" s="98">
        <f t="shared" si="121"/>
        <v>0</v>
      </c>
      <c r="AFI6" s="98">
        <f t="shared" si="121"/>
        <v>0</v>
      </c>
      <c r="AFJ6" s="98">
        <f t="shared" si="121"/>
        <v>0</v>
      </c>
      <c r="AFK6" s="98">
        <f t="shared" si="121"/>
        <v>0</v>
      </c>
      <c r="AFL6" s="98">
        <f t="shared" si="121"/>
        <v>0</v>
      </c>
      <c r="AFM6" s="98">
        <f t="shared" si="121"/>
        <v>0</v>
      </c>
      <c r="AFN6" s="98">
        <f t="shared" si="121"/>
        <v>0</v>
      </c>
      <c r="AFO6" s="98">
        <f t="shared" si="121"/>
        <v>0</v>
      </c>
      <c r="AFP6" s="98">
        <f t="shared" si="121"/>
        <v>0</v>
      </c>
      <c r="AFQ6" s="98">
        <f t="shared" si="121"/>
        <v>0</v>
      </c>
      <c r="AFR6" s="98">
        <f t="shared" si="121"/>
        <v>0</v>
      </c>
      <c r="AFS6" s="98">
        <f t="shared" si="121"/>
        <v>0</v>
      </c>
      <c r="AFT6" s="98">
        <f t="shared" si="121"/>
        <v>0</v>
      </c>
      <c r="AFU6" s="98">
        <f t="shared" si="121"/>
        <v>0</v>
      </c>
      <c r="AFV6" s="98">
        <f t="shared" si="121"/>
        <v>0</v>
      </c>
      <c r="AFW6" s="98">
        <f t="shared" si="121"/>
        <v>0</v>
      </c>
      <c r="AFX6" s="98">
        <f t="shared" si="121"/>
        <v>0</v>
      </c>
      <c r="AFY6" s="98">
        <f t="shared" si="121"/>
        <v>0</v>
      </c>
      <c r="AFZ6" s="98">
        <f t="shared" si="121"/>
        <v>0</v>
      </c>
      <c r="AGA6" s="98">
        <f t="shared" si="121"/>
        <v>0</v>
      </c>
      <c r="AGB6" s="98">
        <f t="shared" si="121"/>
        <v>0</v>
      </c>
      <c r="AGC6" s="98">
        <f t="shared" si="121"/>
        <v>0</v>
      </c>
      <c r="AGD6" s="98">
        <f t="shared" ref="AGD6:AGK6" si="122">SUBTOTAL(9,AGD7:AGD896)</f>
        <v>0</v>
      </c>
      <c r="AGE6" s="98">
        <f t="shared" si="122"/>
        <v>0</v>
      </c>
      <c r="AGF6" s="98">
        <f t="shared" si="122"/>
        <v>0</v>
      </c>
      <c r="AGG6" s="98">
        <f t="shared" si="122"/>
        <v>0</v>
      </c>
      <c r="AGH6" s="98">
        <f t="shared" si="122"/>
        <v>0</v>
      </c>
      <c r="AGI6" s="98">
        <f t="shared" si="122"/>
        <v>0</v>
      </c>
      <c r="AGJ6" s="98">
        <f t="shared" si="122"/>
        <v>0</v>
      </c>
      <c r="AGK6" s="98">
        <f t="shared" si="122"/>
        <v>0</v>
      </c>
      <c r="AGL6" s="98"/>
      <c r="AGM6" s="98"/>
    </row>
    <row r="7" spans="1:871" s="97" customFormat="1" ht="12" customHeight="1">
      <c r="A7" s="131" t="str">
        <f>'Sintesi (CFI-ACN)'!B31</f>
        <v>P59-Deploy &amp; Change CRMT</v>
      </c>
      <c r="B7" s="131" t="str">
        <f>'Sintesi (CFI)'!C31</f>
        <v>AO004511</v>
      </c>
      <c r="C7" s="131" t="str">
        <f>'Sintesi Quantitativa (Overall)'!D33</f>
        <v>Cross</v>
      </c>
      <c r="D7" s="132">
        <f>'Sintesi (CFI-ACN)'!W31</f>
        <v>0</v>
      </c>
      <c r="E7" s="132">
        <f>'Sintesi (CFI-ACN)'!X31</f>
        <v>0</v>
      </c>
      <c r="F7" s="132">
        <f>'Sintesi (CFI-ACN)'!Y31</f>
        <v>0</v>
      </c>
      <c r="G7" s="175">
        <f>'Sintesi Quantitativa (Overall)'!E33</f>
        <v>1</v>
      </c>
      <c r="H7" s="183">
        <v>43271</v>
      </c>
      <c r="I7" s="183">
        <v>43315</v>
      </c>
      <c r="J7" s="78">
        <f t="shared" ref="J7:J29" si="123">IF(I7&lt;&gt;"",NETWORKDAYS(H7,I7)+K7,0)</f>
        <v>33</v>
      </c>
      <c r="K7" s="78">
        <v>0</v>
      </c>
      <c r="L7" s="79">
        <v>0</v>
      </c>
      <c r="M7" s="80">
        <v>0</v>
      </c>
      <c r="N7" s="80">
        <v>0</v>
      </c>
      <c r="O7" s="80">
        <v>0</v>
      </c>
      <c r="P7" s="80">
        <v>0</v>
      </c>
      <c r="Q7" s="80">
        <v>0</v>
      </c>
      <c r="R7" s="80">
        <v>0</v>
      </c>
      <c r="S7" s="80">
        <v>0</v>
      </c>
      <c r="T7" s="80">
        <v>0</v>
      </c>
      <c r="U7" s="80">
        <v>0</v>
      </c>
      <c r="V7" s="80">
        <v>0</v>
      </c>
      <c r="W7" s="80">
        <v>0</v>
      </c>
      <c r="X7" s="80">
        <v>0</v>
      </c>
      <c r="Y7" s="80">
        <v>0</v>
      </c>
      <c r="Z7" s="80">
        <v>0</v>
      </c>
      <c r="AA7" s="80">
        <v>0</v>
      </c>
      <c r="AB7" s="80">
        <v>0</v>
      </c>
      <c r="AC7" s="80">
        <v>0</v>
      </c>
      <c r="AD7" s="80">
        <v>0</v>
      </c>
      <c r="AE7" s="80">
        <v>0</v>
      </c>
      <c r="AF7" s="80">
        <v>0</v>
      </c>
      <c r="AG7" s="80">
        <v>0</v>
      </c>
      <c r="AH7" s="80">
        <v>0</v>
      </c>
      <c r="AI7" s="80">
        <v>0</v>
      </c>
      <c r="AJ7" s="80">
        <v>0</v>
      </c>
      <c r="AK7" s="80">
        <v>0</v>
      </c>
      <c r="AL7" s="80">
        <v>0</v>
      </c>
      <c r="AM7" s="80">
        <v>0</v>
      </c>
      <c r="AN7" s="80">
        <v>0</v>
      </c>
      <c r="AO7" s="80">
        <v>0</v>
      </c>
      <c r="AP7" s="80">
        <v>0</v>
      </c>
      <c r="AQ7" s="80">
        <v>0</v>
      </c>
      <c r="AR7" s="80">
        <v>0</v>
      </c>
      <c r="AS7" s="80">
        <v>0</v>
      </c>
      <c r="AT7" s="80">
        <v>0</v>
      </c>
      <c r="AU7" s="80">
        <v>0</v>
      </c>
      <c r="AV7" s="80">
        <v>0</v>
      </c>
      <c r="AW7" s="80">
        <v>0</v>
      </c>
      <c r="AX7" s="80">
        <v>0</v>
      </c>
      <c r="AY7" s="80">
        <v>0</v>
      </c>
      <c r="AZ7" s="80">
        <v>0</v>
      </c>
      <c r="BA7" s="80">
        <v>0</v>
      </c>
      <c r="BB7" s="80">
        <v>0</v>
      </c>
      <c r="BC7" s="80">
        <v>0</v>
      </c>
      <c r="BD7" s="80">
        <v>0</v>
      </c>
      <c r="BE7" s="80">
        <v>0</v>
      </c>
      <c r="BF7" s="80">
        <v>0</v>
      </c>
      <c r="BG7" s="80">
        <v>0</v>
      </c>
      <c r="BH7" s="80">
        <v>0</v>
      </c>
      <c r="BI7" s="80">
        <v>0</v>
      </c>
      <c r="BJ7" s="80">
        <v>0</v>
      </c>
      <c r="BK7" s="80">
        <v>0</v>
      </c>
      <c r="BL7" s="80">
        <v>0</v>
      </c>
      <c r="BM7" s="80">
        <v>0</v>
      </c>
      <c r="BN7" s="80">
        <v>0</v>
      </c>
      <c r="BO7" s="80">
        <v>0</v>
      </c>
      <c r="BP7" s="80">
        <v>0</v>
      </c>
      <c r="BQ7" s="80">
        <v>0</v>
      </c>
      <c r="BR7" s="80">
        <v>0</v>
      </c>
      <c r="BS7" s="80">
        <v>0</v>
      </c>
      <c r="BT7" s="80">
        <v>0</v>
      </c>
      <c r="BU7" s="80">
        <v>0</v>
      </c>
      <c r="BV7" s="80">
        <v>0</v>
      </c>
      <c r="BW7" s="80">
        <v>0</v>
      </c>
      <c r="BX7" s="80">
        <v>0</v>
      </c>
      <c r="BY7" s="80">
        <v>0</v>
      </c>
      <c r="BZ7" s="80">
        <v>0</v>
      </c>
      <c r="CA7" s="80">
        <v>0</v>
      </c>
      <c r="CB7" s="80">
        <v>0</v>
      </c>
      <c r="CC7" s="80">
        <v>0</v>
      </c>
      <c r="CD7" s="80">
        <v>0</v>
      </c>
      <c r="CE7" s="80">
        <v>0</v>
      </c>
      <c r="CF7" s="80">
        <v>0</v>
      </c>
      <c r="CG7" s="80">
        <v>0</v>
      </c>
      <c r="CH7" s="80">
        <v>0</v>
      </c>
      <c r="CI7" s="80">
        <v>0</v>
      </c>
      <c r="CJ7" s="80">
        <v>0</v>
      </c>
      <c r="CK7" s="80">
        <v>0</v>
      </c>
      <c r="CL7" s="80">
        <v>0</v>
      </c>
      <c r="CM7" s="80">
        <v>0</v>
      </c>
      <c r="CN7" s="80">
        <v>0</v>
      </c>
      <c r="CO7" s="80">
        <v>0</v>
      </c>
      <c r="CP7" s="80">
        <v>0</v>
      </c>
      <c r="CQ7" s="80">
        <v>0</v>
      </c>
      <c r="CR7" s="80">
        <v>0</v>
      </c>
      <c r="CS7" s="80">
        <v>0</v>
      </c>
      <c r="CT7" s="80">
        <v>0</v>
      </c>
      <c r="CU7" s="80">
        <v>0</v>
      </c>
      <c r="CV7" s="80">
        <v>0</v>
      </c>
      <c r="CW7" s="80">
        <v>0</v>
      </c>
      <c r="CX7" s="80">
        <v>0</v>
      </c>
      <c r="CY7" s="80">
        <v>0</v>
      </c>
      <c r="CZ7" s="80">
        <v>0</v>
      </c>
      <c r="DA7" s="80">
        <v>0</v>
      </c>
      <c r="DB7" s="80">
        <v>0</v>
      </c>
      <c r="DC7" s="80">
        <v>0</v>
      </c>
      <c r="DD7" s="80">
        <v>0</v>
      </c>
      <c r="DE7" s="80">
        <v>0</v>
      </c>
      <c r="DF7" s="80">
        <v>0</v>
      </c>
      <c r="DG7" s="80">
        <v>0</v>
      </c>
      <c r="DH7" s="80">
        <v>0</v>
      </c>
      <c r="DI7" s="80">
        <v>0</v>
      </c>
      <c r="DJ7" s="80">
        <v>0</v>
      </c>
      <c r="DK7" s="80">
        <v>0</v>
      </c>
      <c r="DL7" s="80">
        <v>0</v>
      </c>
      <c r="DM7" s="80"/>
      <c r="DN7" s="80"/>
      <c r="DO7" s="80"/>
      <c r="DP7" s="318">
        <v>0</v>
      </c>
      <c r="DQ7" s="318">
        <v>0</v>
      </c>
      <c r="DR7" s="318">
        <v>0</v>
      </c>
      <c r="DS7" s="318">
        <v>0</v>
      </c>
      <c r="DT7" s="318">
        <v>0</v>
      </c>
      <c r="DU7" s="318">
        <v>0</v>
      </c>
      <c r="DV7" s="318">
        <v>0</v>
      </c>
      <c r="DW7" s="318">
        <v>0</v>
      </c>
      <c r="DX7" s="318">
        <v>0</v>
      </c>
      <c r="DY7" s="318">
        <v>0</v>
      </c>
      <c r="DZ7" s="318">
        <v>0</v>
      </c>
      <c r="EA7" s="318">
        <v>0</v>
      </c>
      <c r="EB7" s="318">
        <v>0</v>
      </c>
      <c r="EC7" s="318">
        <v>0</v>
      </c>
      <c r="ED7" s="318">
        <v>0</v>
      </c>
      <c r="EE7" s="318">
        <v>0</v>
      </c>
      <c r="EF7" s="318">
        <v>0</v>
      </c>
      <c r="EG7" s="318">
        <v>0</v>
      </c>
      <c r="EH7" s="318">
        <v>0</v>
      </c>
      <c r="EI7" s="318">
        <v>0</v>
      </c>
      <c r="EJ7" s="318">
        <v>0</v>
      </c>
      <c r="EK7" s="318">
        <v>0</v>
      </c>
      <c r="EL7" s="318">
        <v>0</v>
      </c>
      <c r="EM7" s="318">
        <f>VLOOKUP($B7,'Sintesi (CFI-ACN)'!$C$30:$AE$55,25,FALSE)</f>
        <v>0</v>
      </c>
      <c r="EN7" s="318">
        <f>VLOOKUP($B7,'Sintesi (CFI-ACN)'!$C$30:$AE$55,25,FALSE)</f>
        <v>0</v>
      </c>
      <c r="EO7" s="318">
        <f>VLOOKUP($B7,'Sintesi (CFI-ACN)'!$C$30:$AE$55,25,FALSE)</f>
        <v>0</v>
      </c>
      <c r="EP7" s="318">
        <f>VLOOKUP($B7,'Sintesi (CFI-ACN)'!$C$30:$AE$55,25,FALSE)</f>
        <v>0</v>
      </c>
      <c r="EQ7" s="318">
        <f>VLOOKUP($B7,'Sintesi (CFI-ACN)'!$C$30:$AE$55,25,FALSE)</f>
        <v>0</v>
      </c>
      <c r="ER7" s="318">
        <f>VLOOKUP($B7,'Sintesi (CFI-ACN)'!$C$30:$AE$55,25,FALSE)</f>
        <v>0</v>
      </c>
      <c r="ES7" s="318">
        <f>VLOOKUP($B7,'Sintesi (CFI-ACN)'!$C$30:$AE$55,25,FALSE)</f>
        <v>0</v>
      </c>
      <c r="ET7" s="318">
        <f>VLOOKUP($B7,'Sintesi (CFI-ACN)'!$C$30:$AE$55,25,FALSE)</f>
        <v>0</v>
      </c>
      <c r="EU7" s="318">
        <f>VLOOKUP($B7,'Sintesi (CFI-ACN)'!$C$30:$AE$55,25,FALSE)</f>
        <v>0</v>
      </c>
      <c r="EV7" s="318">
        <f>VLOOKUP($B7,'Sintesi (CFI-ACN)'!$C$30:$AE$55,25,FALSE)</f>
        <v>0</v>
      </c>
      <c r="EW7" s="318">
        <f>VLOOKUP($B7,'Sintesi (CFI-ACN)'!$C$30:$AE$55,25,FALSE)</f>
        <v>0</v>
      </c>
      <c r="EX7" s="318">
        <f>VLOOKUP($B7,'Sintesi (CFI-ACN)'!$C$30:$AE$55,25,FALSE)</f>
        <v>0</v>
      </c>
      <c r="EY7" s="318">
        <f>VLOOKUP($B7,'Sintesi (CFI-ACN)'!$C$30:$AE$55,25,FALSE)</f>
        <v>0</v>
      </c>
      <c r="EZ7" s="318">
        <f>VLOOKUP($B7,'Sintesi (CFI-ACN)'!$C$30:$AE$55,25,FALSE)</f>
        <v>0</v>
      </c>
      <c r="FA7" s="318">
        <f>VLOOKUP($B7,'Sintesi (CFI-ACN)'!$C$30:$AE$55,25,FALSE)</f>
        <v>0</v>
      </c>
      <c r="FB7" s="318">
        <f>VLOOKUP($B7,'Sintesi (CFI-ACN)'!$C$30:$AE$55,25,FALSE)</f>
        <v>0</v>
      </c>
      <c r="FC7" s="318">
        <f>VLOOKUP($B7,'Sintesi (CFI-ACN)'!$C$30:$AE$55,25,FALSE)</f>
        <v>0</v>
      </c>
      <c r="FD7" s="318">
        <f>VLOOKUP($B7,'Sintesi (CFI-ACN)'!$C$30:$AE$55,25,FALSE)</f>
        <v>0</v>
      </c>
      <c r="FE7" s="318">
        <f>VLOOKUP($B7,'Sintesi (CFI-ACN)'!$C$30:$AE$55,25,FALSE)</f>
        <v>0</v>
      </c>
      <c r="FF7" s="318">
        <f>VLOOKUP($B7,'Sintesi (CFI-ACN)'!$C$30:$AE$55,25,FALSE)</f>
        <v>0</v>
      </c>
      <c r="FG7" s="318">
        <f>VLOOKUP($B7,'Sintesi (CFI-ACN)'!$C$30:$AE$55,25,FALSE)</f>
        <v>0</v>
      </c>
      <c r="FH7" s="318">
        <f>VLOOKUP($B7,'Sintesi (CFI-ACN)'!$C$30:$AE$55,25,FALSE)</f>
        <v>0</v>
      </c>
      <c r="FI7" s="318">
        <f>VLOOKUP($B7,'Sintesi (CFI-ACN)'!$C$30:$AE$55,25,FALSE)</f>
        <v>0</v>
      </c>
      <c r="FJ7" s="318">
        <f>VLOOKUP($B7,'Sintesi (CFI-ACN)'!$C$30:$AE$55,25,FALSE)</f>
        <v>0</v>
      </c>
      <c r="FK7" s="318">
        <f>VLOOKUP($B7,'Sintesi (CFI-ACN)'!$C$30:$AE$55,25,FALSE)</f>
        <v>0</v>
      </c>
      <c r="FL7" s="318">
        <f>VLOOKUP($B7,'Sintesi (CFI-ACN)'!$C$30:$AE$55,25,FALSE)</f>
        <v>0</v>
      </c>
      <c r="FM7" s="318">
        <f>VLOOKUP($B7,'Sintesi (CFI-ACN)'!$C$30:$AE$55,25,FALSE)</f>
        <v>0</v>
      </c>
      <c r="FN7" s="318">
        <f>VLOOKUP($B7,'Sintesi (CFI-ACN)'!$C$30:$AE$55,25,FALSE)</f>
        <v>0</v>
      </c>
      <c r="FO7" s="318">
        <f>VLOOKUP($B7,'Sintesi (CFI-ACN)'!$C$30:$AE$55,25,FALSE)</f>
        <v>0</v>
      </c>
      <c r="FP7" s="318">
        <f>VLOOKUP($B7,'Sintesi (CFI-ACN)'!$C$30:$AE$55,25,FALSE)</f>
        <v>0</v>
      </c>
      <c r="FQ7" s="318">
        <f>VLOOKUP($B7,'Sintesi (CFI-ACN)'!$C$30:$AE$55,25,FALSE)</f>
        <v>0</v>
      </c>
      <c r="FR7" s="318">
        <f>VLOOKUP($B7,'Sintesi (CFI-ACN)'!$C$30:$AE$55,25,FALSE)</f>
        <v>0</v>
      </c>
      <c r="FS7" s="318">
        <f>VLOOKUP($B7,'Sintesi (CFI-ACN)'!$C$30:$AE$55,25,FALSE)</f>
        <v>0</v>
      </c>
      <c r="FT7" s="318">
        <f>VLOOKUP($B7,'Sintesi (CFI-ACN)'!$C$30:$AE$55,25,FALSE)</f>
        <v>0</v>
      </c>
      <c r="FU7" s="318">
        <f>VLOOKUP($B7,'Sintesi (CFI-ACN)'!$C$30:$AE$55,25,FALSE)</f>
        <v>0</v>
      </c>
      <c r="FV7" s="318">
        <f>VLOOKUP($B7,'Sintesi (CFI-ACN)'!$C$30:$AE$55,25,FALSE)</f>
        <v>0</v>
      </c>
      <c r="FW7" s="318">
        <f>VLOOKUP($B7,'Sintesi (CFI-ACN)'!$C$30:$AE$55,25,FALSE)</f>
        <v>0</v>
      </c>
      <c r="FX7" s="318">
        <f>VLOOKUP($B7,'Sintesi (CFI-ACN)'!$C$30:$AE$55,25,FALSE)</f>
        <v>0</v>
      </c>
      <c r="FY7" s="318">
        <f>VLOOKUP($B7,'Sintesi (CFI-ACN)'!$C$30:$AE$55,25,FALSE)</f>
        <v>0</v>
      </c>
      <c r="FZ7" s="318">
        <f>VLOOKUP($B7,'Sintesi (CFI-ACN)'!$C$30:$AE$55,25,FALSE)</f>
        <v>0</v>
      </c>
      <c r="GA7" s="318">
        <f>VLOOKUP($B7,'Sintesi (CFI-ACN)'!$C$30:$AE$55,25,FALSE)</f>
        <v>0</v>
      </c>
      <c r="GB7" s="318">
        <f>VLOOKUP($B7,'Sintesi (CFI-ACN)'!$C$30:$AE$55,25,FALSE)</f>
        <v>0</v>
      </c>
      <c r="GC7" s="318">
        <f>VLOOKUP($B7,'Sintesi (CFI-ACN)'!$C$30:$AE$55,25,FALSE)</f>
        <v>0</v>
      </c>
      <c r="GD7" s="318">
        <f>VLOOKUP($B7,'Sintesi (CFI-ACN)'!$C$30:$AE$55,25,FALSE)</f>
        <v>0</v>
      </c>
      <c r="GE7" s="318">
        <f>VLOOKUP($B7,'Sintesi (CFI-ACN)'!$C$30:$AE$55,25,FALSE)</f>
        <v>0</v>
      </c>
      <c r="GF7" s="318">
        <f>VLOOKUP($B7,'Sintesi (CFI-ACN)'!$C$30:$AE$55,25,FALSE)</f>
        <v>0</v>
      </c>
      <c r="GG7" s="318">
        <f>VLOOKUP($B7,'Sintesi (CFI-ACN)'!$C$30:$AE$55,25,FALSE)</f>
        <v>0</v>
      </c>
      <c r="GH7" s="318">
        <f>VLOOKUP($B7,'Sintesi (CFI-ACN)'!$C$30:$AE$55,25,FALSE)</f>
        <v>0</v>
      </c>
      <c r="GI7" s="318">
        <f>VLOOKUP($B7,'Sintesi (CFI-ACN)'!$C$30:$AE$55,25,FALSE)</f>
        <v>0</v>
      </c>
      <c r="GJ7" s="318">
        <f>VLOOKUP($B7,'Sintesi (CFI-ACN)'!$C$30:$AE$55,25,FALSE)</f>
        <v>0</v>
      </c>
      <c r="GK7" s="318">
        <f>VLOOKUP($B7,'Sintesi (CFI-ACN)'!$C$30:$AE$55,25,FALSE)</f>
        <v>0</v>
      </c>
      <c r="GL7" s="318">
        <f>VLOOKUP($B7,'Sintesi (CFI-ACN)'!$C$30:$AE$55,25,FALSE)</f>
        <v>0</v>
      </c>
      <c r="GM7" s="318">
        <f>VLOOKUP($B7,'Sintesi (CFI-ACN)'!$C$30:$AE$55,25,FALSE)</f>
        <v>0</v>
      </c>
      <c r="GN7" s="318">
        <f>VLOOKUP($B7,'Sintesi (CFI-ACN)'!$C$30:$AE$55,25,FALSE)</f>
        <v>0</v>
      </c>
      <c r="GO7" s="318">
        <f>VLOOKUP($B7,'Sintesi (CFI-ACN)'!$C$30:$AE$55,25,FALSE)</f>
        <v>0</v>
      </c>
      <c r="GP7" s="318">
        <f>VLOOKUP($B7,'Sintesi (CFI-ACN)'!$C$30:$AE$55,25,FALSE)</f>
        <v>0</v>
      </c>
      <c r="GQ7" s="318">
        <f>VLOOKUP($B7,'Sintesi (CFI-ACN)'!$C$30:$AE$55,25,FALSE)</f>
        <v>0</v>
      </c>
      <c r="GR7" s="318">
        <f>VLOOKUP($B7,'Sintesi (CFI-ACN)'!$C$30:$AE$55,25,FALSE)</f>
        <v>0</v>
      </c>
      <c r="GS7" s="318">
        <f>VLOOKUP($B7,'Sintesi (CFI-ACN)'!$C$30:$AE$55,25,FALSE)</f>
        <v>0</v>
      </c>
      <c r="GT7" s="318">
        <f>VLOOKUP($B7,'Sintesi (CFI-ACN)'!$C$30:$AE$55,25,FALSE)</f>
        <v>0</v>
      </c>
      <c r="GU7" s="318">
        <f>VLOOKUP($B7,'Sintesi (CFI-ACN)'!$C$30:$AE$55,25,FALSE)</f>
        <v>0</v>
      </c>
      <c r="GV7" s="318">
        <f>VLOOKUP($B7,'Sintesi (CFI-ACN)'!$C$30:$AE$55,25,FALSE)</f>
        <v>0</v>
      </c>
      <c r="GW7" s="318">
        <f>VLOOKUP($B7,'Sintesi (CFI-ACN)'!$C$30:$AE$55,25,FALSE)</f>
        <v>0</v>
      </c>
      <c r="GX7" s="318">
        <f>VLOOKUP($B7,'Sintesi (CFI-ACN)'!$C$30:$AE$55,25,FALSE)</f>
        <v>0</v>
      </c>
      <c r="GY7" s="318">
        <f>VLOOKUP($B7,'Sintesi (CFI-ACN)'!$C$30:$AE$55,25,FALSE)</f>
        <v>0</v>
      </c>
      <c r="GZ7" s="318">
        <f>VLOOKUP($B7,'Sintesi (CFI-ACN)'!$C$30:$AE$55,25,FALSE)</f>
        <v>0</v>
      </c>
      <c r="HA7" s="318">
        <f>VLOOKUP($B7,'Sintesi (CFI-ACN)'!$C$30:$AE$55,25,FALSE)</f>
        <v>0</v>
      </c>
      <c r="HB7" s="318">
        <f>VLOOKUP($B7,'Sintesi (CFI-ACN)'!$C$30:$AE$55,25,FALSE)</f>
        <v>0</v>
      </c>
      <c r="HC7" s="318">
        <f>VLOOKUP($B7,'Sintesi (CFI-ACN)'!$C$30:$AE$55,25,FALSE)</f>
        <v>0</v>
      </c>
      <c r="HD7" s="318">
        <f>VLOOKUP($B7,'Sintesi (CFI-ACN)'!$C$30:$AE$55,25,FALSE)</f>
        <v>0</v>
      </c>
      <c r="HE7" s="318">
        <f>VLOOKUP($B7,'Sintesi (CFI-ACN)'!$C$30:$AE$55,25,FALSE)</f>
        <v>0</v>
      </c>
      <c r="HF7" s="318">
        <f>VLOOKUP($B7,'Sintesi (CFI-ACN)'!$C$30:$AE$55,25,FALSE)</f>
        <v>0</v>
      </c>
      <c r="HG7" s="318">
        <f>VLOOKUP($B7,'Sintesi (CFI-ACN)'!$C$30:$AE$55,25,FALSE)</f>
        <v>0</v>
      </c>
      <c r="HH7" s="318">
        <f>VLOOKUP($B7,'Sintesi (CFI-ACN)'!$C$30:$AE$55,25,FALSE)</f>
        <v>0</v>
      </c>
      <c r="HI7" s="318">
        <f>VLOOKUP($B7,'Sintesi (CFI-ACN)'!$C$30:$AE$55,25,FALSE)</f>
        <v>0</v>
      </c>
      <c r="HJ7" s="318">
        <f>VLOOKUP($B7,'Sintesi (CFI-ACN)'!$C$30:$AE$55,25,FALSE)</f>
        <v>0</v>
      </c>
      <c r="HK7" s="318">
        <f>VLOOKUP($B7,'Sintesi (CFI-ACN)'!$C$30:$AE$55,25,FALSE)</f>
        <v>0</v>
      </c>
      <c r="HL7" s="318">
        <f>VLOOKUP($B7,'Sintesi (CFI-ACN)'!$C$30:$AE$55,25,FALSE)</f>
        <v>0</v>
      </c>
      <c r="HM7" s="318">
        <f>VLOOKUP($B7,'Sintesi (CFI-ACN)'!$C$30:$AE$55,25,FALSE)</f>
        <v>0</v>
      </c>
      <c r="HN7" s="318">
        <f>VLOOKUP($B7,'Sintesi (CFI-ACN)'!$C$30:$AE$55,25,FALSE)</f>
        <v>0</v>
      </c>
      <c r="HO7" s="318">
        <f>VLOOKUP($B7,'Sintesi (CFI-ACN)'!$C$30:$AE$55,25,FALSE)</f>
        <v>0</v>
      </c>
      <c r="HP7" s="318"/>
      <c r="HQ7" s="318"/>
      <c r="HR7" s="318"/>
      <c r="HS7" s="319">
        <v>0</v>
      </c>
      <c r="HT7" s="319">
        <v>0</v>
      </c>
      <c r="HU7" s="319">
        <v>0</v>
      </c>
      <c r="HV7" s="319">
        <v>0</v>
      </c>
      <c r="HW7" s="319">
        <v>0</v>
      </c>
      <c r="HX7" s="319">
        <v>0</v>
      </c>
      <c r="HY7" s="319">
        <v>0</v>
      </c>
      <c r="HZ7" s="319">
        <v>0</v>
      </c>
      <c r="IA7" s="319">
        <v>0</v>
      </c>
      <c r="IB7" s="319">
        <v>0</v>
      </c>
      <c r="IC7" s="319">
        <v>0</v>
      </c>
      <c r="ID7" s="319">
        <v>0</v>
      </c>
      <c r="IE7" s="319">
        <v>0</v>
      </c>
      <c r="IF7" s="319">
        <v>0</v>
      </c>
      <c r="IG7" s="319">
        <v>0</v>
      </c>
      <c r="IH7" s="319">
        <v>0</v>
      </c>
      <c r="II7" s="319">
        <v>0</v>
      </c>
      <c r="IJ7" s="319">
        <v>0</v>
      </c>
      <c r="IK7" s="319">
        <v>0</v>
      </c>
      <c r="IL7" s="319">
        <v>0</v>
      </c>
      <c r="IM7" s="319">
        <v>0</v>
      </c>
      <c r="IN7" s="319">
        <v>0</v>
      </c>
      <c r="IO7" s="319">
        <v>0</v>
      </c>
      <c r="IP7" s="319">
        <f>VLOOKUP($B7,'Sintesi (CFI-ACN)'!$C$30:$AE$55,27,FALSE)</f>
        <v>0</v>
      </c>
      <c r="IQ7" s="319">
        <f>VLOOKUP($B7,'Sintesi (CFI-ACN)'!$C$30:$AE$55,27,FALSE)</f>
        <v>0</v>
      </c>
      <c r="IR7" s="319">
        <f>VLOOKUP($B7,'Sintesi (CFI-ACN)'!$C$30:$AE$55,27,FALSE)</f>
        <v>0</v>
      </c>
      <c r="IS7" s="319">
        <f>VLOOKUP($B7,'Sintesi (CFI-ACN)'!$C$30:$AE$55,27,FALSE)</f>
        <v>0</v>
      </c>
      <c r="IT7" s="319">
        <f>VLOOKUP($B7,'Sintesi (CFI-ACN)'!$C$30:$AE$55,27,FALSE)</f>
        <v>0</v>
      </c>
      <c r="IU7" s="319">
        <f>VLOOKUP($B7,'Sintesi (CFI-ACN)'!$C$30:$AE$55,27,FALSE)</f>
        <v>0</v>
      </c>
      <c r="IV7" s="319">
        <f>VLOOKUP($B7,'Sintesi (CFI-ACN)'!$C$30:$AE$55,27,FALSE)</f>
        <v>0</v>
      </c>
      <c r="IW7" s="319">
        <f>VLOOKUP($B7,'Sintesi (CFI-ACN)'!$C$30:$AE$55,27,FALSE)</f>
        <v>0</v>
      </c>
      <c r="IX7" s="319">
        <f>VLOOKUP($B7,'Sintesi (CFI-ACN)'!$C$30:$AE$55,27,FALSE)</f>
        <v>0</v>
      </c>
      <c r="IY7" s="319">
        <f>VLOOKUP($B7,'Sintesi (CFI-ACN)'!$C$30:$AE$55,27,FALSE)</f>
        <v>0</v>
      </c>
      <c r="IZ7" s="319">
        <f>VLOOKUP($B7,'Sintesi (CFI-ACN)'!$C$30:$AE$55,27,FALSE)</f>
        <v>0</v>
      </c>
      <c r="JA7" s="319">
        <f>VLOOKUP($B7,'Sintesi (CFI-ACN)'!$C$30:$AE$55,27,FALSE)</f>
        <v>0</v>
      </c>
      <c r="JB7" s="319">
        <f>VLOOKUP($B7,'Sintesi (CFI-ACN)'!$C$30:$AE$55,27,FALSE)</f>
        <v>0</v>
      </c>
      <c r="JC7" s="319">
        <f>VLOOKUP($B7,'Sintesi (CFI-ACN)'!$C$30:$AE$55,27,FALSE)</f>
        <v>0</v>
      </c>
      <c r="JD7" s="319">
        <f>VLOOKUP($B7,'Sintesi (CFI-ACN)'!$C$30:$AE$55,27,FALSE)</f>
        <v>0</v>
      </c>
      <c r="JE7" s="319">
        <f>VLOOKUP($B7,'Sintesi (CFI-ACN)'!$C$30:$AE$55,27,FALSE)</f>
        <v>0</v>
      </c>
      <c r="JF7" s="319">
        <f>VLOOKUP($B7,'Sintesi (CFI-ACN)'!$C$30:$AE$55,27,FALSE)</f>
        <v>0</v>
      </c>
      <c r="JG7" s="319">
        <f>VLOOKUP($B7,'Sintesi (CFI-ACN)'!$C$30:$AE$55,27,FALSE)</f>
        <v>0</v>
      </c>
      <c r="JH7" s="319">
        <f>VLOOKUP($B7,'Sintesi (CFI-ACN)'!$C$30:$AE$55,27,FALSE)</f>
        <v>0</v>
      </c>
      <c r="JI7" s="319">
        <f>VLOOKUP($B7,'Sintesi (CFI-ACN)'!$C$30:$AE$55,27,FALSE)</f>
        <v>0</v>
      </c>
      <c r="JJ7" s="319">
        <f>VLOOKUP($B7,'Sintesi (CFI-ACN)'!$C$30:$AE$55,27,FALSE)</f>
        <v>0</v>
      </c>
      <c r="JK7" s="319">
        <f>VLOOKUP($B7,'Sintesi (CFI-ACN)'!$C$30:$AE$55,27,FALSE)</f>
        <v>0</v>
      </c>
      <c r="JL7" s="319">
        <f>VLOOKUP($B7,'Sintesi (CFI-ACN)'!$C$30:$AE$55,27,FALSE)</f>
        <v>0</v>
      </c>
      <c r="JM7" s="319">
        <f>VLOOKUP($B7,'Sintesi (CFI-ACN)'!$C$30:$AE$55,27,FALSE)</f>
        <v>0</v>
      </c>
      <c r="JN7" s="319">
        <f>VLOOKUP($B7,'Sintesi (CFI-ACN)'!$C$30:$AE$55,27,FALSE)</f>
        <v>0</v>
      </c>
      <c r="JO7" s="319">
        <f>VLOOKUP($B7,'Sintesi (CFI-ACN)'!$C$30:$AE$55,27,FALSE)</f>
        <v>0</v>
      </c>
      <c r="JP7" s="319">
        <f>VLOOKUP($B7,'Sintesi (CFI-ACN)'!$C$30:$AE$55,27,FALSE)</f>
        <v>0</v>
      </c>
      <c r="JQ7" s="319">
        <f>VLOOKUP($B7,'Sintesi (CFI-ACN)'!$C$30:$AE$55,27,FALSE)</f>
        <v>0</v>
      </c>
      <c r="JR7" s="319">
        <f>VLOOKUP($B7,'Sintesi (CFI-ACN)'!$C$30:$AE$55,27,FALSE)</f>
        <v>0</v>
      </c>
      <c r="JS7" s="319">
        <f>VLOOKUP($B7,'Sintesi (CFI-ACN)'!$C$30:$AE$55,27,FALSE)</f>
        <v>0</v>
      </c>
      <c r="JT7" s="319">
        <f>VLOOKUP($B7,'Sintesi (CFI-ACN)'!$C$30:$AE$55,27,FALSE)</f>
        <v>0</v>
      </c>
      <c r="JU7" s="319">
        <f>VLOOKUP($B7,'Sintesi (CFI-ACN)'!$C$30:$AE$55,27,FALSE)</f>
        <v>0</v>
      </c>
      <c r="JV7" s="319">
        <f>VLOOKUP($B7,'Sintesi (CFI-ACN)'!$C$30:$AE$55,27,FALSE)</f>
        <v>0</v>
      </c>
      <c r="JW7" s="319">
        <f>VLOOKUP($B7,'Sintesi (CFI-ACN)'!$C$30:$AE$55,27,FALSE)</f>
        <v>0</v>
      </c>
      <c r="JX7" s="319">
        <f>VLOOKUP($B7,'Sintesi (CFI-ACN)'!$C$30:$AE$55,27,FALSE)</f>
        <v>0</v>
      </c>
      <c r="JY7" s="319">
        <f>VLOOKUP($B7,'Sintesi (CFI-ACN)'!$C$30:$AE$55,27,FALSE)</f>
        <v>0</v>
      </c>
      <c r="JZ7" s="319">
        <f>VLOOKUP($B7,'Sintesi (CFI-ACN)'!$C$30:$AE$55,27,FALSE)</f>
        <v>0</v>
      </c>
      <c r="KA7" s="319">
        <f>VLOOKUP($B7,'Sintesi (CFI-ACN)'!$C$30:$AE$55,27,FALSE)</f>
        <v>0</v>
      </c>
      <c r="KB7" s="319">
        <f>VLOOKUP($B7,'Sintesi (CFI-ACN)'!$C$30:$AE$55,27,FALSE)</f>
        <v>0</v>
      </c>
      <c r="KC7" s="319">
        <f>VLOOKUP($B7,'Sintesi (CFI-ACN)'!$C$30:$AE$55,27,FALSE)</f>
        <v>0</v>
      </c>
      <c r="KD7" s="319">
        <f>VLOOKUP($B7,'Sintesi (CFI-ACN)'!$C$30:$AE$55,27,FALSE)</f>
        <v>0</v>
      </c>
      <c r="KE7" s="319">
        <f>VLOOKUP($B7,'Sintesi (CFI-ACN)'!$C$30:$AE$55,27,FALSE)</f>
        <v>0</v>
      </c>
      <c r="KF7" s="319">
        <f>VLOOKUP($B7,'Sintesi (CFI-ACN)'!$C$30:$AE$55,27,FALSE)</f>
        <v>0</v>
      </c>
      <c r="KG7" s="319">
        <f>VLOOKUP($B7,'Sintesi (CFI-ACN)'!$C$30:$AE$55,27,FALSE)</f>
        <v>0</v>
      </c>
      <c r="KH7" s="319">
        <f>VLOOKUP($B7,'Sintesi (CFI-ACN)'!$C$30:$AE$55,27,FALSE)</f>
        <v>0</v>
      </c>
      <c r="KI7" s="319">
        <f>VLOOKUP($B7,'Sintesi (CFI-ACN)'!$C$30:$AE$55,27,FALSE)</f>
        <v>0</v>
      </c>
      <c r="KJ7" s="319">
        <f>VLOOKUP($B7,'Sintesi (CFI-ACN)'!$C$30:$AE$55,27,FALSE)</f>
        <v>0</v>
      </c>
      <c r="KK7" s="319">
        <f>VLOOKUP($B7,'Sintesi (CFI-ACN)'!$C$30:$AE$55,27,FALSE)</f>
        <v>0</v>
      </c>
      <c r="KL7" s="319">
        <f>VLOOKUP($B7,'Sintesi (CFI-ACN)'!$C$30:$AE$55,27,FALSE)</f>
        <v>0</v>
      </c>
      <c r="KM7" s="319">
        <f>VLOOKUP($B7,'Sintesi (CFI-ACN)'!$C$30:$AE$55,27,FALSE)</f>
        <v>0</v>
      </c>
      <c r="KN7" s="319">
        <f>VLOOKUP($B7,'Sintesi (CFI-ACN)'!$C$30:$AE$55,27,FALSE)</f>
        <v>0</v>
      </c>
      <c r="KO7" s="319">
        <f>VLOOKUP($B7,'Sintesi (CFI-ACN)'!$C$30:$AE$55,27,FALSE)</f>
        <v>0</v>
      </c>
      <c r="KP7" s="319">
        <f>VLOOKUP($B7,'Sintesi (CFI-ACN)'!$C$30:$AE$55,27,FALSE)</f>
        <v>0</v>
      </c>
      <c r="KQ7" s="319">
        <f>VLOOKUP($B7,'Sintesi (CFI-ACN)'!$C$30:$AE$55,27,FALSE)</f>
        <v>0</v>
      </c>
      <c r="KR7" s="319">
        <f>VLOOKUP($B7,'Sintesi (CFI-ACN)'!$C$30:$AE$55,27,FALSE)</f>
        <v>0</v>
      </c>
      <c r="KS7" s="319">
        <f>VLOOKUP($B7,'Sintesi (CFI-ACN)'!$C$30:$AE$55,27,FALSE)</f>
        <v>0</v>
      </c>
      <c r="KT7" s="319">
        <f>VLOOKUP($B7,'Sintesi (CFI-ACN)'!$C$30:$AE$55,27,FALSE)</f>
        <v>0</v>
      </c>
      <c r="KU7" s="319">
        <f>VLOOKUP($B7,'Sintesi (CFI-ACN)'!$C$30:$AE$55,27,FALSE)</f>
        <v>0</v>
      </c>
      <c r="KV7" s="319">
        <f>VLOOKUP($B7,'Sintesi (CFI-ACN)'!$C$30:$AE$55,27,FALSE)</f>
        <v>0</v>
      </c>
      <c r="KW7" s="319">
        <f>VLOOKUP($B7,'Sintesi (CFI-ACN)'!$C$30:$AE$55,27,FALSE)</f>
        <v>0</v>
      </c>
      <c r="KX7" s="319">
        <f>VLOOKUP($B7,'Sintesi (CFI-ACN)'!$C$30:$AE$55,27,FALSE)</f>
        <v>0</v>
      </c>
      <c r="KY7" s="319">
        <f>VLOOKUP($B7,'Sintesi (CFI-ACN)'!$C$30:$AE$55,27,FALSE)</f>
        <v>0</v>
      </c>
      <c r="KZ7" s="319">
        <f>VLOOKUP($B7,'Sintesi (CFI-ACN)'!$C$30:$AE$55,27,FALSE)</f>
        <v>0</v>
      </c>
      <c r="LA7" s="319">
        <f>VLOOKUP($B7,'Sintesi (CFI-ACN)'!$C$30:$AE$55,27,FALSE)</f>
        <v>0</v>
      </c>
      <c r="LB7" s="319">
        <f>VLOOKUP($B7,'Sintesi (CFI-ACN)'!$C$30:$AE$55,27,FALSE)</f>
        <v>0</v>
      </c>
      <c r="LC7" s="319">
        <f>VLOOKUP($B7,'Sintesi (CFI-ACN)'!$C$30:$AE$55,27,FALSE)</f>
        <v>0</v>
      </c>
      <c r="LD7" s="319">
        <f>VLOOKUP($B7,'Sintesi (CFI-ACN)'!$C$30:$AE$55,27,FALSE)</f>
        <v>0</v>
      </c>
      <c r="LE7" s="319">
        <f>VLOOKUP($B7,'Sintesi (CFI-ACN)'!$C$30:$AE$55,27,FALSE)</f>
        <v>0</v>
      </c>
      <c r="LF7" s="319">
        <f>VLOOKUP($B7,'Sintesi (CFI-ACN)'!$C$30:$AE$55,27,FALSE)</f>
        <v>0</v>
      </c>
      <c r="LG7" s="319">
        <f>VLOOKUP($B7,'Sintesi (CFI-ACN)'!$C$30:$AE$55,27,FALSE)</f>
        <v>0</v>
      </c>
      <c r="LH7" s="319">
        <f>VLOOKUP($B7,'Sintesi (CFI-ACN)'!$C$30:$AE$55,27,FALSE)</f>
        <v>0</v>
      </c>
      <c r="LI7" s="319">
        <f>VLOOKUP($B7,'Sintesi (CFI-ACN)'!$C$30:$AE$55,27,FALSE)</f>
        <v>0</v>
      </c>
      <c r="LJ7" s="319">
        <f>VLOOKUP($B7,'Sintesi (CFI-ACN)'!$C$30:$AE$55,27,FALSE)</f>
        <v>0</v>
      </c>
      <c r="LK7" s="319">
        <f>VLOOKUP($B7,'Sintesi (CFI-ACN)'!$C$30:$AE$55,27,FALSE)</f>
        <v>0</v>
      </c>
      <c r="LL7" s="319">
        <f>VLOOKUP($B7,'Sintesi (CFI-ACN)'!$C$30:$AE$55,27,FALSE)</f>
        <v>0</v>
      </c>
      <c r="LM7" s="319">
        <f>VLOOKUP($B7,'Sintesi (CFI-ACN)'!$C$30:$AE$55,27,FALSE)</f>
        <v>0</v>
      </c>
      <c r="LN7" s="319">
        <f>VLOOKUP($B7,'Sintesi (CFI-ACN)'!$C$30:$AE$55,27,FALSE)</f>
        <v>0</v>
      </c>
      <c r="LO7" s="319">
        <f>VLOOKUP($B7,'Sintesi (CFI-ACN)'!$C$30:$AE$55,27,FALSE)</f>
        <v>0</v>
      </c>
      <c r="LP7" s="319">
        <f>VLOOKUP($B7,'Sintesi (CFI-ACN)'!$C$30:$AE$55,27,FALSE)</f>
        <v>0</v>
      </c>
      <c r="LQ7" s="319">
        <f>VLOOKUP($B7,'Sintesi (CFI-ACN)'!$C$30:$AE$55,27,FALSE)</f>
        <v>0</v>
      </c>
      <c r="LR7" s="319">
        <f>VLOOKUP($B7,'Sintesi (CFI-ACN)'!$C$30:$AE$55,27,FALSE)</f>
        <v>0</v>
      </c>
      <c r="LS7" s="319"/>
      <c r="LT7" s="319"/>
      <c r="LU7" s="319"/>
      <c r="LV7" s="320">
        <v>0</v>
      </c>
      <c r="LW7" s="320">
        <v>0</v>
      </c>
      <c r="LX7" s="320">
        <v>0</v>
      </c>
      <c r="LY7" s="320">
        <v>0</v>
      </c>
      <c r="LZ7" s="320">
        <v>0</v>
      </c>
      <c r="MA7" s="320">
        <v>0</v>
      </c>
      <c r="MB7" s="320">
        <v>0</v>
      </c>
      <c r="MC7" s="320">
        <v>0</v>
      </c>
      <c r="MD7" s="320">
        <v>0</v>
      </c>
      <c r="ME7" s="320">
        <v>0</v>
      </c>
      <c r="MF7" s="320">
        <v>0</v>
      </c>
      <c r="MG7" s="320">
        <v>0</v>
      </c>
      <c r="MH7" s="320">
        <v>0</v>
      </c>
      <c r="MI7" s="320">
        <v>0</v>
      </c>
      <c r="MJ7" s="320">
        <v>0</v>
      </c>
      <c r="MK7" s="320">
        <v>0</v>
      </c>
      <c r="ML7" s="320">
        <v>0</v>
      </c>
      <c r="MM7" s="320">
        <v>0</v>
      </c>
      <c r="MN7" s="320">
        <v>0</v>
      </c>
      <c r="MO7" s="320">
        <v>0</v>
      </c>
      <c r="MP7" s="320">
        <v>0</v>
      </c>
      <c r="MQ7" s="320">
        <v>0</v>
      </c>
      <c r="MR7" s="320">
        <v>0</v>
      </c>
      <c r="MS7" s="320">
        <f>VLOOKUP($B7,'Sintesi (CFI-ACN)'!$C$30:$AE$55,26,FALSE)</f>
        <v>0</v>
      </c>
      <c r="MT7" s="320">
        <f>VLOOKUP($B7,'Sintesi (CFI-ACN)'!$C$30:$AE$55,26,FALSE)</f>
        <v>0</v>
      </c>
      <c r="MU7" s="320">
        <f>VLOOKUP($B7,'Sintesi (CFI-ACN)'!$C$30:$AE$55,26,FALSE)</f>
        <v>0</v>
      </c>
      <c r="MV7" s="320">
        <f>VLOOKUP($B7,'Sintesi (CFI-ACN)'!$C$30:$AE$55,26,FALSE)</f>
        <v>0</v>
      </c>
      <c r="MW7" s="320">
        <f>VLOOKUP($B7,'Sintesi (CFI-ACN)'!$C$30:$AE$55,26,FALSE)</f>
        <v>0</v>
      </c>
      <c r="MX7" s="320">
        <f>VLOOKUP($B7,'Sintesi (CFI-ACN)'!$C$30:$AE$55,26,FALSE)</f>
        <v>0</v>
      </c>
      <c r="MY7" s="320">
        <f>VLOOKUP($B7,'Sintesi (CFI-ACN)'!$C$30:$AE$55,26,FALSE)</f>
        <v>0</v>
      </c>
      <c r="MZ7" s="320">
        <f>VLOOKUP($B7,'Sintesi (CFI-ACN)'!$C$30:$AE$55,26,FALSE)</f>
        <v>0</v>
      </c>
      <c r="NA7" s="320">
        <f>VLOOKUP($B7,'Sintesi (CFI-ACN)'!$C$30:$AE$55,26,FALSE)</f>
        <v>0</v>
      </c>
      <c r="NB7" s="320">
        <f>VLOOKUP($B7,'Sintesi (CFI-ACN)'!$C$30:$AE$55,26,FALSE)</f>
        <v>0</v>
      </c>
      <c r="NC7" s="320">
        <f>VLOOKUP($B7,'Sintesi (CFI-ACN)'!$C$30:$AE$55,26,FALSE)</f>
        <v>0</v>
      </c>
      <c r="ND7" s="320">
        <f>VLOOKUP($B7,'Sintesi (CFI-ACN)'!$C$30:$AE$55,26,FALSE)</f>
        <v>0</v>
      </c>
      <c r="NE7" s="320">
        <f>VLOOKUP($B7,'Sintesi (CFI-ACN)'!$C$30:$AE$55,26,FALSE)</f>
        <v>0</v>
      </c>
      <c r="NF7" s="320">
        <f>VLOOKUP($B7,'Sintesi (CFI-ACN)'!$C$30:$AE$55,26,FALSE)</f>
        <v>0</v>
      </c>
      <c r="NG7" s="320">
        <f>VLOOKUP($B7,'Sintesi (CFI-ACN)'!$C$30:$AE$55,26,FALSE)</f>
        <v>0</v>
      </c>
      <c r="NH7" s="320">
        <f>VLOOKUP($B7,'Sintesi (CFI-ACN)'!$C$30:$AE$55,26,FALSE)</f>
        <v>0</v>
      </c>
      <c r="NI7" s="320">
        <f>VLOOKUP($B7,'Sintesi (CFI-ACN)'!$C$30:$AE$55,26,FALSE)</f>
        <v>0</v>
      </c>
      <c r="NJ7" s="320">
        <f>VLOOKUP($B7,'Sintesi (CFI-ACN)'!$C$30:$AE$55,26,FALSE)</f>
        <v>0</v>
      </c>
      <c r="NK7" s="320">
        <f>VLOOKUP($B7,'Sintesi (CFI-ACN)'!$C$30:$AE$55,26,FALSE)</f>
        <v>0</v>
      </c>
      <c r="NL7" s="320">
        <f>VLOOKUP($B7,'Sintesi (CFI-ACN)'!$C$30:$AE$55,26,FALSE)</f>
        <v>0</v>
      </c>
      <c r="NM7" s="320">
        <f>VLOOKUP($B7,'Sintesi (CFI-ACN)'!$C$30:$AE$55,26,FALSE)</f>
        <v>0</v>
      </c>
      <c r="NN7" s="320">
        <f>VLOOKUP($B7,'Sintesi (CFI-ACN)'!$C$30:$AE$55,26,FALSE)</f>
        <v>0</v>
      </c>
      <c r="NO7" s="320">
        <f>VLOOKUP($B7,'Sintesi (CFI-ACN)'!$C$30:$AE$55,26,FALSE)</f>
        <v>0</v>
      </c>
      <c r="NP7" s="320">
        <f>VLOOKUP($B7,'Sintesi (CFI-ACN)'!$C$30:$AE$55,26,FALSE)</f>
        <v>0</v>
      </c>
      <c r="NQ7" s="320">
        <f>VLOOKUP($B7,'Sintesi (CFI-ACN)'!$C$30:$AE$55,26,FALSE)</f>
        <v>0</v>
      </c>
      <c r="NR7" s="320">
        <f>VLOOKUP($B7,'Sintesi (CFI-ACN)'!$C$30:$AE$55,26,FALSE)</f>
        <v>0</v>
      </c>
      <c r="NS7" s="320">
        <f>VLOOKUP($B7,'Sintesi (CFI-ACN)'!$C$30:$AE$55,26,FALSE)</f>
        <v>0</v>
      </c>
      <c r="NT7" s="320">
        <f>VLOOKUP($B7,'Sintesi (CFI-ACN)'!$C$30:$AE$55,26,FALSE)</f>
        <v>0</v>
      </c>
      <c r="NU7" s="320">
        <f>VLOOKUP($B7,'Sintesi (CFI-ACN)'!$C$30:$AE$55,26,FALSE)</f>
        <v>0</v>
      </c>
      <c r="NV7" s="320">
        <f>VLOOKUP($B7,'Sintesi (CFI-ACN)'!$C$30:$AE$55,26,FALSE)</f>
        <v>0</v>
      </c>
      <c r="NW7" s="320">
        <f>VLOOKUP($B7,'Sintesi (CFI-ACN)'!$C$30:$AE$55,26,FALSE)</f>
        <v>0</v>
      </c>
      <c r="NX7" s="320">
        <f>VLOOKUP($B7,'Sintesi (CFI-ACN)'!$C$30:$AE$55,26,FALSE)</f>
        <v>0</v>
      </c>
      <c r="NY7" s="320">
        <f>VLOOKUP($B7,'Sintesi (CFI-ACN)'!$C$30:$AE$55,26,FALSE)</f>
        <v>0</v>
      </c>
      <c r="NZ7" s="320">
        <f>VLOOKUP($B7,'Sintesi (CFI-ACN)'!$C$30:$AE$55,26,FALSE)</f>
        <v>0</v>
      </c>
      <c r="OA7" s="320">
        <f>VLOOKUP($B7,'Sintesi (CFI-ACN)'!$C$30:$AE$55,26,FALSE)</f>
        <v>0</v>
      </c>
      <c r="OB7" s="320">
        <f>VLOOKUP($B7,'Sintesi (CFI-ACN)'!$C$30:$AE$55,26,FALSE)</f>
        <v>0</v>
      </c>
      <c r="OC7" s="320">
        <f>VLOOKUP($B7,'Sintesi (CFI-ACN)'!$C$30:$AE$55,26,FALSE)</f>
        <v>0</v>
      </c>
      <c r="OD7" s="320">
        <f>VLOOKUP($B7,'Sintesi (CFI-ACN)'!$C$30:$AE$55,26,FALSE)</f>
        <v>0</v>
      </c>
      <c r="OE7" s="320">
        <f>VLOOKUP($B7,'Sintesi (CFI-ACN)'!$C$30:$AE$55,26,FALSE)</f>
        <v>0</v>
      </c>
      <c r="OF7" s="320">
        <f>VLOOKUP($B7,'Sintesi (CFI-ACN)'!$C$30:$AE$55,26,FALSE)</f>
        <v>0</v>
      </c>
      <c r="OG7" s="320">
        <f>VLOOKUP($B7,'Sintesi (CFI-ACN)'!$C$30:$AE$55,26,FALSE)</f>
        <v>0</v>
      </c>
      <c r="OH7" s="320">
        <f>VLOOKUP($B7,'Sintesi (CFI-ACN)'!$C$30:$AE$55,26,FALSE)</f>
        <v>0</v>
      </c>
      <c r="OI7" s="320">
        <f>VLOOKUP($B7,'Sintesi (CFI-ACN)'!$C$30:$AE$55,26,FALSE)</f>
        <v>0</v>
      </c>
      <c r="OJ7" s="320">
        <f>VLOOKUP($B7,'Sintesi (CFI-ACN)'!$C$30:$AE$55,26,FALSE)</f>
        <v>0</v>
      </c>
      <c r="OK7" s="320">
        <f>VLOOKUP($B7,'Sintesi (CFI-ACN)'!$C$30:$AE$55,26,FALSE)</f>
        <v>0</v>
      </c>
      <c r="OL7" s="320">
        <f>VLOOKUP($B7,'Sintesi (CFI-ACN)'!$C$30:$AE$55,26,FALSE)</f>
        <v>0</v>
      </c>
      <c r="OM7" s="320">
        <f>VLOOKUP($B7,'Sintesi (CFI-ACN)'!$C$30:$AE$55,26,FALSE)</f>
        <v>0</v>
      </c>
      <c r="ON7" s="320">
        <f>VLOOKUP($B7,'Sintesi (CFI-ACN)'!$C$30:$AE$55,26,FALSE)</f>
        <v>0</v>
      </c>
      <c r="OO7" s="320">
        <f>VLOOKUP($B7,'Sintesi (CFI-ACN)'!$C$30:$AE$55,26,FALSE)</f>
        <v>0</v>
      </c>
      <c r="OP7" s="320">
        <f>VLOOKUP($B7,'Sintesi (CFI-ACN)'!$C$30:$AE$55,26,FALSE)</f>
        <v>0</v>
      </c>
      <c r="OQ7" s="320">
        <f>VLOOKUP($B7,'Sintesi (CFI-ACN)'!$C$30:$AE$55,26,FALSE)</f>
        <v>0</v>
      </c>
      <c r="OR7" s="320">
        <f>VLOOKUP($B7,'Sintesi (CFI-ACN)'!$C$30:$AE$55,26,FALSE)</f>
        <v>0</v>
      </c>
      <c r="OS7" s="320">
        <f>VLOOKUP($B7,'Sintesi (CFI-ACN)'!$C$30:$AE$55,26,FALSE)</f>
        <v>0</v>
      </c>
      <c r="OT7" s="320">
        <f>VLOOKUP($B7,'Sintesi (CFI-ACN)'!$C$30:$AE$55,26,FALSE)</f>
        <v>0</v>
      </c>
      <c r="OU7" s="320">
        <f>VLOOKUP($B7,'Sintesi (CFI-ACN)'!$C$30:$AE$55,26,FALSE)</f>
        <v>0</v>
      </c>
      <c r="OV7" s="320">
        <f>VLOOKUP($B7,'Sintesi (CFI-ACN)'!$C$30:$AE$55,26,FALSE)</f>
        <v>0</v>
      </c>
      <c r="OW7" s="320">
        <f>VLOOKUP($B7,'Sintesi (CFI-ACN)'!$C$30:$AE$55,26,FALSE)</f>
        <v>0</v>
      </c>
      <c r="OX7" s="320">
        <f>VLOOKUP($B7,'Sintesi (CFI-ACN)'!$C$30:$AE$55,26,FALSE)</f>
        <v>0</v>
      </c>
      <c r="OY7" s="320">
        <f>VLOOKUP($B7,'Sintesi (CFI-ACN)'!$C$30:$AE$55,26,FALSE)</f>
        <v>0</v>
      </c>
      <c r="OZ7" s="320">
        <f>VLOOKUP($B7,'Sintesi (CFI-ACN)'!$C$30:$AE$55,26,FALSE)</f>
        <v>0</v>
      </c>
      <c r="PA7" s="320">
        <f>VLOOKUP($B7,'Sintesi (CFI-ACN)'!$C$30:$AE$55,26,FALSE)</f>
        <v>0</v>
      </c>
      <c r="PB7" s="320">
        <f>VLOOKUP($B7,'Sintesi (CFI-ACN)'!$C$30:$AE$55,26,FALSE)</f>
        <v>0</v>
      </c>
      <c r="PC7" s="320">
        <f>VLOOKUP($B7,'Sintesi (CFI-ACN)'!$C$30:$AE$55,26,FALSE)</f>
        <v>0</v>
      </c>
      <c r="PD7" s="320">
        <f>VLOOKUP($B7,'Sintesi (CFI-ACN)'!$C$30:$AE$55,26,FALSE)</f>
        <v>0</v>
      </c>
      <c r="PE7" s="320">
        <f>VLOOKUP($B7,'Sintesi (CFI-ACN)'!$C$30:$AE$55,26,FALSE)</f>
        <v>0</v>
      </c>
      <c r="PF7" s="320">
        <f>VLOOKUP($B7,'Sintesi (CFI-ACN)'!$C$30:$AE$55,26,FALSE)</f>
        <v>0</v>
      </c>
      <c r="PG7" s="320">
        <f>VLOOKUP($B7,'Sintesi (CFI-ACN)'!$C$30:$AE$55,26,FALSE)</f>
        <v>0</v>
      </c>
      <c r="PH7" s="320">
        <f>VLOOKUP($B7,'Sintesi (CFI-ACN)'!$C$30:$AE$55,26,FALSE)</f>
        <v>0</v>
      </c>
      <c r="PI7" s="320">
        <f>VLOOKUP($B7,'Sintesi (CFI-ACN)'!$C$30:$AE$55,26,FALSE)</f>
        <v>0</v>
      </c>
      <c r="PJ7" s="320">
        <f>VLOOKUP($B7,'Sintesi (CFI-ACN)'!$C$30:$AE$55,26,FALSE)</f>
        <v>0</v>
      </c>
      <c r="PK7" s="320">
        <f>VLOOKUP($B7,'Sintesi (CFI-ACN)'!$C$30:$AE$55,26,FALSE)</f>
        <v>0</v>
      </c>
      <c r="PL7" s="320">
        <f>VLOOKUP($B7,'Sintesi (CFI-ACN)'!$C$30:$AE$55,26,FALSE)</f>
        <v>0</v>
      </c>
      <c r="PM7" s="320">
        <f>VLOOKUP($B7,'Sintesi (CFI-ACN)'!$C$30:$AE$55,26,FALSE)</f>
        <v>0</v>
      </c>
      <c r="PN7" s="320">
        <f>VLOOKUP($B7,'Sintesi (CFI-ACN)'!$C$30:$AE$55,26,FALSE)</f>
        <v>0</v>
      </c>
      <c r="PO7" s="320">
        <f>VLOOKUP($B7,'Sintesi (CFI-ACN)'!$C$30:$AE$55,26,FALSE)</f>
        <v>0</v>
      </c>
      <c r="PP7" s="320">
        <f>VLOOKUP($B7,'Sintesi (CFI-ACN)'!$C$30:$AE$55,26,FALSE)</f>
        <v>0</v>
      </c>
      <c r="PQ7" s="320">
        <f>VLOOKUP($B7,'Sintesi (CFI-ACN)'!$C$30:$AE$55,26,FALSE)</f>
        <v>0</v>
      </c>
      <c r="PR7" s="320">
        <f>VLOOKUP($B7,'Sintesi (CFI-ACN)'!$C$30:$AE$55,26,FALSE)</f>
        <v>0</v>
      </c>
      <c r="PS7" s="320">
        <f>VLOOKUP($B7,'Sintesi (CFI-ACN)'!$C$30:$AE$55,26,FALSE)</f>
        <v>0</v>
      </c>
      <c r="PT7" s="320">
        <f>VLOOKUP($B7,'Sintesi (CFI-ACN)'!$C$30:$AE$55,26,FALSE)</f>
        <v>0</v>
      </c>
      <c r="PU7" s="320">
        <f>VLOOKUP($B7,'Sintesi (CFI-ACN)'!$C$30:$AE$55,26,FALSE)</f>
        <v>0</v>
      </c>
      <c r="PV7" s="320"/>
      <c r="PW7" s="320"/>
      <c r="PX7" s="320"/>
      <c r="PY7" s="321">
        <v>0</v>
      </c>
      <c r="PZ7" s="321">
        <v>0</v>
      </c>
      <c r="QA7" s="321">
        <v>0</v>
      </c>
      <c r="QB7" s="321">
        <v>0</v>
      </c>
      <c r="QC7" s="321">
        <v>0</v>
      </c>
      <c r="QD7" s="321">
        <v>0</v>
      </c>
      <c r="QE7" s="321">
        <v>0</v>
      </c>
      <c r="QF7" s="321">
        <v>0</v>
      </c>
      <c r="QG7" s="321">
        <v>0</v>
      </c>
      <c r="QH7" s="321">
        <v>0</v>
      </c>
      <c r="QI7" s="321">
        <v>0</v>
      </c>
      <c r="QJ7" s="321">
        <v>0</v>
      </c>
      <c r="QK7" s="321">
        <v>0</v>
      </c>
      <c r="QL7" s="321">
        <v>0</v>
      </c>
      <c r="QM7" s="321">
        <v>0</v>
      </c>
      <c r="QN7" s="321">
        <v>0</v>
      </c>
      <c r="QO7" s="321">
        <v>0</v>
      </c>
      <c r="QP7" s="321">
        <v>0</v>
      </c>
      <c r="QQ7" s="321">
        <v>0</v>
      </c>
      <c r="QR7" s="321">
        <v>0</v>
      </c>
      <c r="QS7" s="321">
        <v>0</v>
      </c>
      <c r="QT7" s="321">
        <v>0</v>
      </c>
      <c r="QU7" s="321">
        <v>0</v>
      </c>
      <c r="QV7" s="321">
        <f>VLOOKUP($B7,'Sintesi (CFI-ACN)'!$C$30:$AE$55,28,FALSE)</f>
        <v>0</v>
      </c>
      <c r="QW7" s="321">
        <f>VLOOKUP($B7,'Sintesi (CFI-ACN)'!$C$30:$AE$55,28,FALSE)</f>
        <v>0</v>
      </c>
      <c r="QX7" s="321">
        <f>VLOOKUP($B7,'Sintesi (CFI-ACN)'!$C$30:$AE$55,28,FALSE)</f>
        <v>0</v>
      </c>
      <c r="QY7" s="321">
        <f>VLOOKUP($B7,'Sintesi (CFI-ACN)'!$C$30:$AE$55,28,FALSE)</f>
        <v>0</v>
      </c>
      <c r="QZ7" s="321">
        <f>VLOOKUP($B7,'Sintesi (CFI-ACN)'!$C$30:$AE$55,28,FALSE)</f>
        <v>0</v>
      </c>
      <c r="RA7" s="321">
        <f>VLOOKUP($B7,'Sintesi (CFI-ACN)'!$C$30:$AE$55,28,FALSE)</f>
        <v>0</v>
      </c>
      <c r="RB7" s="321">
        <f>VLOOKUP($B7,'Sintesi (CFI-ACN)'!$C$30:$AE$55,28,FALSE)</f>
        <v>0</v>
      </c>
      <c r="RC7" s="321">
        <f>VLOOKUP($B7,'Sintesi (CFI-ACN)'!$C$30:$AE$55,28,FALSE)</f>
        <v>0</v>
      </c>
      <c r="RD7" s="321">
        <f>VLOOKUP($B7,'Sintesi (CFI-ACN)'!$C$30:$AE$55,28,FALSE)</f>
        <v>0</v>
      </c>
      <c r="RE7" s="321">
        <f>VLOOKUP($B7,'Sintesi (CFI-ACN)'!$C$30:$AE$55,28,FALSE)</f>
        <v>0</v>
      </c>
      <c r="RF7" s="321">
        <f>VLOOKUP($B7,'Sintesi (CFI-ACN)'!$C$30:$AE$55,28,FALSE)</f>
        <v>0</v>
      </c>
      <c r="RG7" s="321">
        <f>VLOOKUP($B7,'Sintesi (CFI-ACN)'!$C$30:$AE$55,28,FALSE)</f>
        <v>0</v>
      </c>
      <c r="RH7" s="321">
        <f>VLOOKUP($B7,'Sintesi (CFI-ACN)'!$C$30:$AE$55,28,FALSE)</f>
        <v>0</v>
      </c>
      <c r="RI7" s="321">
        <f>VLOOKUP($B7,'Sintesi (CFI-ACN)'!$C$30:$AE$55,28,FALSE)</f>
        <v>0</v>
      </c>
      <c r="RJ7" s="321">
        <f>VLOOKUP($B7,'Sintesi (CFI-ACN)'!$C$30:$AE$55,28,FALSE)</f>
        <v>0</v>
      </c>
      <c r="RK7" s="321">
        <f>VLOOKUP($B7,'Sintesi (CFI-ACN)'!$C$30:$AE$55,28,FALSE)</f>
        <v>0</v>
      </c>
      <c r="RL7" s="321">
        <f>VLOOKUP($B7,'Sintesi (CFI-ACN)'!$C$30:$AE$55,28,FALSE)</f>
        <v>0</v>
      </c>
      <c r="RM7" s="321">
        <f>VLOOKUP($B7,'Sintesi (CFI-ACN)'!$C$30:$AE$55,28,FALSE)</f>
        <v>0</v>
      </c>
      <c r="RN7" s="321">
        <f>VLOOKUP($B7,'Sintesi (CFI-ACN)'!$C$30:$AE$55,28,FALSE)</f>
        <v>0</v>
      </c>
      <c r="RO7" s="321">
        <f>VLOOKUP($B7,'Sintesi (CFI-ACN)'!$C$30:$AE$55,28,FALSE)</f>
        <v>0</v>
      </c>
      <c r="RP7" s="321">
        <f>VLOOKUP($B7,'Sintesi (CFI-ACN)'!$C$30:$AE$55,28,FALSE)</f>
        <v>0</v>
      </c>
      <c r="RQ7" s="321">
        <f>VLOOKUP($B7,'Sintesi (CFI-ACN)'!$C$30:$AE$55,28,FALSE)</f>
        <v>0</v>
      </c>
      <c r="RR7" s="321">
        <f>VLOOKUP($B7,'Sintesi (CFI-ACN)'!$C$30:$AE$55,28,FALSE)</f>
        <v>0</v>
      </c>
      <c r="RS7" s="321">
        <f>VLOOKUP($B7,'Sintesi (CFI-ACN)'!$C$30:$AE$55,28,FALSE)</f>
        <v>0</v>
      </c>
      <c r="RT7" s="321">
        <f>VLOOKUP($B7,'Sintesi (CFI-ACN)'!$C$30:$AE$55,28,FALSE)</f>
        <v>0</v>
      </c>
      <c r="RU7" s="321">
        <f>VLOOKUP($B7,'Sintesi (CFI-ACN)'!$C$30:$AE$55,28,FALSE)</f>
        <v>0</v>
      </c>
      <c r="RV7" s="321">
        <f>VLOOKUP($B7,'Sintesi (CFI-ACN)'!$C$30:$AE$55,28,FALSE)</f>
        <v>0</v>
      </c>
      <c r="RW7" s="321">
        <f>VLOOKUP($B7,'Sintesi (CFI-ACN)'!$C$30:$AE$55,28,FALSE)</f>
        <v>0</v>
      </c>
      <c r="RX7" s="321">
        <f>VLOOKUP($B7,'Sintesi (CFI-ACN)'!$C$30:$AE$55,28,FALSE)</f>
        <v>0</v>
      </c>
      <c r="RY7" s="321">
        <f>VLOOKUP($B7,'Sintesi (CFI-ACN)'!$C$30:$AE$55,28,FALSE)</f>
        <v>0</v>
      </c>
      <c r="RZ7" s="321">
        <f>VLOOKUP($B7,'Sintesi (CFI-ACN)'!$C$30:$AE$55,28,FALSE)</f>
        <v>0</v>
      </c>
      <c r="SA7" s="321">
        <f>VLOOKUP($B7,'Sintesi (CFI-ACN)'!$C$30:$AE$55,28,FALSE)</f>
        <v>0</v>
      </c>
      <c r="SB7" s="321">
        <f>VLOOKUP($B7,'Sintesi (CFI-ACN)'!$C$30:$AE$55,28,FALSE)</f>
        <v>0</v>
      </c>
      <c r="SC7" s="321">
        <f>VLOOKUP($B7,'Sintesi (CFI-ACN)'!$C$30:$AE$55,28,FALSE)</f>
        <v>0</v>
      </c>
      <c r="SD7" s="321">
        <f>VLOOKUP($B7,'Sintesi (CFI-ACN)'!$C$30:$AE$55,28,FALSE)</f>
        <v>0</v>
      </c>
      <c r="SE7" s="321">
        <f>VLOOKUP($B7,'Sintesi (CFI-ACN)'!$C$30:$AE$55,28,FALSE)</f>
        <v>0</v>
      </c>
      <c r="SF7" s="321">
        <f>VLOOKUP($B7,'Sintesi (CFI-ACN)'!$C$30:$AE$55,28,FALSE)</f>
        <v>0</v>
      </c>
      <c r="SG7" s="321">
        <f>VLOOKUP($B7,'Sintesi (CFI-ACN)'!$C$30:$AE$55,28,FALSE)</f>
        <v>0</v>
      </c>
      <c r="SH7" s="321">
        <f>VLOOKUP($B7,'Sintesi (CFI-ACN)'!$C$30:$AE$55,28,FALSE)</f>
        <v>0</v>
      </c>
      <c r="SI7" s="321">
        <f>VLOOKUP($B7,'Sintesi (CFI-ACN)'!$C$30:$AE$55,28,FALSE)</f>
        <v>0</v>
      </c>
      <c r="SJ7" s="321">
        <f>VLOOKUP($B7,'Sintesi (CFI-ACN)'!$C$30:$AE$55,28,FALSE)</f>
        <v>0</v>
      </c>
      <c r="SK7" s="321">
        <f>VLOOKUP($B7,'Sintesi (CFI-ACN)'!$C$30:$AE$55,28,FALSE)</f>
        <v>0</v>
      </c>
      <c r="SL7" s="321">
        <f>VLOOKUP($B7,'Sintesi (CFI-ACN)'!$C$30:$AE$55,28,FALSE)</f>
        <v>0</v>
      </c>
      <c r="SM7" s="321">
        <f>VLOOKUP($B7,'Sintesi (CFI-ACN)'!$C$30:$AE$55,28,FALSE)</f>
        <v>0</v>
      </c>
      <c r="SN7" s="321">
        <f>VLOOKUP($B7,'Sintesi (CFI-ACN)'!$C$30:$AE$55,28,FALSE)</f>
        <v>0</v>
      </c>
      <c r="SO7" s="321">
        <f>VLOOKUP($B7,'Sintesi (CFI-ACN)'!$C$30:$AE$55,28,FALSE)</f>
        <v>0</v>
      </c>
      <c r="SP7" s="321">
        <f>VLOOKUP($B7,'Sintesi (CFI-ACN)'!$C$30:$AE$55,28,FALSE)</f>
        <v>0</v>
      </c>
      <c r="SQ7" s="321">
        <f>VLOOKUP($B7,'Sintesi (CFI-ACN)'!$C$30:$AE$55,28,FALSE)</f>
        <v>0</v>
      </c>
      <c r="SR7" s="321">
        <f>VLOOKUP($B7,'Sintesi (CFI-ACN)'!$C$30:$AE$55,28,FALSE)</f>
        <v>0</v>
      </c>
      <c r="SS7" s="321">
        <f>VLOOKUP($B7,'Sintesi (CFI-ACN)'!$C$30:$AE$55,28,FALSE)</f>
        <v>0</v>
      </c>
      <c r="ST7" s="321">
        <f>VLOOKUP($B7,'Sintesi (CFI-ACN)'!$C$30:$AE$55,28,FALSE)</f>
        <v>0</v>
      </c>
      <c r="SU7" s="321">
        <f>VLOOKUP($B7,'Sintesi (CFI-ACN)'!$C$30:$AE$55,28,FALSE)</f>
        <v>0</v>
      </c>
      <c r="SV7" s="321">
        <f>VLOOKUP($B7,'Sintesi (CFI-ACN)'!$C$30:$AE$55,28,FALSE)</f>
        <v>0</v>
      </c>
      <c r="SW7" s="321">
        <f>VLOOKUP($B7,'Sintesi (CFI-ACN)'!$C$30:$AE$55,28,FALSE)</f>
        <v>0</v>
      </c>
      <c r="SX7" s="321">
        <f>VLOOKUP($B7,'Sintesi (CFI-ACN)'!$C$30:$AE$55,28,FALSE)</f>
        <v>0</v>
      </c>
      <c r="SY7" s="321">
        <f>VLOOKUP($B7,'Sintesi (CFI-ACN)'!$C$30:$AE$55,28,FALSE)</f>
        <v>0</v>
      </c>
      <c r="SZ7" s="321">
        <f>VLOOKUP($B7,'Sintesi (CFI-ACN)'!$C$30:$AE$55,28,FALSE)</f>
        <v>0</v>
      </c>
      <c r="TA7" s="321">
        <f>VLOOKUP($B7,'Sintesi (CFI-ACN)'!$C$30:$AE$55,28,FALSE)</f>
        <v>0</v>
      </c>
      <c r="TB7" s="321">
        <f>VLOOKUP($B7,'Sintesi (CFI-ACN)'!$C$30:$AE$55,28,FALSE)</f>
        <v>0</v>
      </c>
      <c r="TC7" s="321">
        <f>VLOOKUP($B7,'Sintesi (CFI-ACN)'!$C$30:$AE$55,28,FALSE)</f>
        <v>0</v>
      </c>
      <c r="TD7" s="321">
        <f>VLOOKUP($B7,'Sintesi (CFI-ACN)'!$C$30:$AE$55,28,FALSE)</f>
        <v>0</v>
      </c>
      <c r="TE7" s="321">
        <f>VLOOKUP($B7,'Sintesi (CFI-ACN)'!$C$30:$AE$55,28,FALSE)</f>
        <v>0</v>
      </c>
      <c r="TF7" s="321">
        <f>VLOOKUP($B7,'Sintesi (CFI-ACN)'!$C$30:$AE$55,28,FALSE)</f>
        <v>0</v>
      </c>
      <c r="TG7" s="321">
        <f>VLOOKUP($B7,'Sintesi (CFI-ACN)'!$C$30:$AE$55,28,FALSE)</f>
        <v>0</v>
      </c>
      <c r="TH7" s="321">
        <f>VLOOKUP($B7,'Sintesi (CFI-ACN)'!$C$30:$AE$55,28,FALSE)</f>
        <v>0</v>
      </c>
      <c r="TI7" s="321">
        <f>VLOOKUP($B7,'Sintesi (CFI-ACN)'!$C$30:$AE$55,28,FALSE)</f>
        <v>0</v>
      </c>
      <c r="TJ7" s="321">
        <f>VLOOKUP($B7,'Sintesi (CFI-ACN)'!$C$30:$AE$55,28,FALSE)</f>
        <v>0</v>
      </c>
      <c r="TK7" s="321">
        <f>VLOOKUP($B7,'Sintesi (CFI-ACN)'!$C$30:$AE$55,28,FALSE)</f>
        <v>0</v>
      </c>
      <c r="TL7" s="321">
        <f>VLOOKUP($B7,'Sintesi (CFI-ACN)'!$C$30:$AE$55,28,FALSE)</f>
        <v>0</v>
      </c>
      <c r="TM7" s="321">
        <f>VLOOKUP($B7,'Sintesi (CFI-ACN)'!$C$30:$AE$55,28,FALSE)</f>
        <v>0</v>
      </c>
      <c r="TN7" s="321">
        <f>VLOOKUP($B7,'Sintesi (CFI-ACN)'!$C$30:$AE$55,28,FALSE)</f>
        <v>0</v>
      </c>
      <c r="TO7" s="321">
        <f>VLOOKUP($B7,'Sintesi (CFI-ACN)'!$C$30:$AE$55,28,FALSE)</f>
        <v>0</v>
      </c>
      <c r="TP7" s="321">
        <f>VLOOKUP($B7,'Sintesi (CFI-ACN)'!$C$30:$AE$55,28,FALSE)</f>
        <v>0</v>
      </c>
      <c r="TQ7" s="321">
        <f>VLOOKUP($B7,'Sintesi (CFI-ACN)'!$C$30:$AE$55,28,FALSE)</f>
        <v>0</v>
      </c>
      <c r="TR7" s="321">
        <f>VLOOKUP($B7,'Sintesi (CFI-ACN)'!$C$30:$AE$55,28,FALSE)</f>
        <v>0</v>
      </c>
      <c r="TS7" s="321">
        <f>VLOOKUP($B7,'Sintesi (CFI-ACN)'!$C$30:$AE$55,28,FALSE)</f>
        <v>0</v>
      </c>
      <c r="TT7" s="321">
        <f>VLOOKUP($B7,'Sintesi (CFI-ACN)'!$C$30:$AE$55,28,FALSE)</f>
        <v>0</v>
      </c>
      <c r="TU7" s="321">
        <f>VLOOKUP($B7,'Sintesi (CFI-ACN)'!$C$30:$AE$55,28,FALSE)</f>
        <v>0</v>
      </c>
      <c r="TV7" s="321">
        <f>VLOOKUP($B7,'Sintesi (CFI-ACN)'!$C$30:$AE$55,28,FALSE)</f>
        <v>0</v>
      </c>
      <c r="TW7" s="321">
        <f>VLOOKUP($B7,'Sintesi (CFI-ACN)'!$C$30:$AE$55,28,FALSE)</f>
        <v>0</v>
      </c>
      <c r="TX7" s="321">
        <f>VLOOKUP($B7,'Sintesi (CFI-ACN)'!$C$30:$AE$55,28,FALSE)</f>
        <v>0</v>
      </c>
      <c r="TY7" s="321"/>
      <c r="TZ7" s="321"/>
      <c r="UA7" s="321"/>
      <c r="UB7" s="322">
        <v>0</v>
      </c>
      <c r="UC7" s="322">
        <v>0</v>
      </c>
      <c r="UD7" s="322">
        <v>0</v>
      </c>
      <c r="UE7" s="322">
        <v>0</v>
      </c>
      <c r="UF7" s="322">
        <v>0</v>
      </c>
      <c r="UG7" s="322">
        <v>0</v>
      </c>
      <c r="UH7" s="322">
        <v>0</v>
      </c>
      <c r="UI7" s="322">
        <v>0</v>
      </c>
      <c r="UJ7" s="322">
        <v>0</v>
      </c>
      <c r="UK7" s="322">
        <v>0</v>
      </c>
      <c r="UL7" s="322">
        <v>0</v>
      </c>
      <c r="UM7" s="322">
        <v>0</v>
      </c>
      <c r="UN7" s="322">
        <v>0</v>
      </c>
      <c r="UO7" s="322">
        <v>0</v>
      </c>
      <c r="UP7" s="322">
        <v>0</v>
      </c>
      <c r="UQ7" s="322">
        <v>0</v>
      </c>
      <c r="UR7" s="322">
        <v>0</v>
      </c>
      <c r="US7" s="322">
        <v>0</v>
      </c>
      <c r="UT7" s="322">
        <v>0</v>
      </c>
      <c r="UU7" s="322">
        <v>0</v>
      </c>
      <c r="UV7" s="322">
        <v>0</v>
      </c>
      <c r="UW7" s="322">
        <v>0</v>
      </c>
      <c r="UX7" s="322">
        <v>0</v>
      </c>
      <c r="UY7" s="322">
        <f>VLOOKUP($B7,'Sintesi (CFI-ACN)'!$C$30:$AE$55,29,FALSE)</f>
        <v>0</v>
      </c>
      <c r="UZ7" s="322">
        <f>VLOOKUP($B7,'Sintesi (CFI-ACN)'!$C$30:$AE$55,29,FALSE)</f>
        <v>0</v>
      </c>
      <c r="VA7" s="322">
        <f>VLOOKUP($B7,'Sintesi (CFI-ACN)'!$C$30:$AE$55,29,FALSE)</f>
        <v>0</v>
      </c>
      <c r="VB7" s="322">
        <f>VLOOKUP($B7,'Sintesi (CFI-ACN)'!$C$30:$AE$55,29,FALSE)</f>
        <v>0</v>
      </c>
      <c r="VC7" s="322">
        <f>VLOOKUP($B7,'Sintesi (CFI-ACN)'!$C$30:$AE$55,29,FALSE)</f>
        <v>0</v>
      </c>
      <c r="VD7" s="322">
        <f>VLOOKUP($B7,'Sintesi (CFI-ACN)'!$C$30:$AE$55,29,FALSE)</f>
        <v>0</v>
      </c>
      <c r="VE7" s="322">
        <f>VLOOKUP($B7,'Sintesi (CFI-ACN)'!$C$30:$AE$55,29,FALSE)</f>
        <v>0</v>
      </c>
      <c r="VF7" s="322">
        <f>VLOOKUP($B7,'Sintesi (CFI-ACN)'!$C$30:$AE$55,29,FALSE)</f>
        <v>0</v>
      </c>
      <c r="VG7" s="322">
        <f>VLOOKUP($B7,'Sintesi (CFI-ACN)'!$C$30:$AE$55,29,FALSE)</f>
        <v>0</v>
      </c>
      <c r="VH7" s="322">
        <f>VLOOKUP($B7,'Sintesi (CFI-ACN)'!$C$30:$AE$55,29,FALSE)</f>
        <v>0</v>
      </c>
      <c r="VI7" s="322">
        <f>VLOOKUP($B7,'Sintesi (CFI-ACN)'!$C$30:$AE$55,29,FALSE)</f>
        <v>0</v>
      </c>
      <c r="VJ7" s="322">
        <f>VLOOKUP($B7,'Sintesi (CFI-ACN)'!$C$30:$AE$55,29,FALSE)</f>
        <v>0</v>
      </c>
      <c r="VK7" s="322">
        <f>VLOOKUP($B7,'Sintesi (CFI-ACN)'!$C$30:$AE$55,29,FALSE)</f>
        <v>0</v>
      </c>
      <c r="VL7" s="322">
        <f>VLOOKUP($B7,'Sintesi (CFI-ACN)'!$C$30:$AE$55,29,FALSE)</f>
        <v>0</v>
      </c>
      <c r="VM7" s="322">
        <f>VLOOKUP($B7,'Sintesi (CFI-ACN)'!$C$30:$AE$55,29,FALSE)</f>
        <v>0</v>
      </c>
      <c r="VN7" s="322">
        <f>VLOOKUP($B7,'Sintesi (CFI-ACN)'!$C$30:$AE$55,29,FALSE)</f>
        <v>0</v>
      </c>
      <c r="VO7" s="322">
        <f>VLOOKUP($B7,'Sintesi (CFI-ACN)'!$C$30:$AE$55,29,FALSE)</f>
        <v>0</v>
      </c>
      <c r="VP7" s="322">
        <f>VLOOKUP($B7,'Sintesi (CFI-ACN)'!$C$30:$AE$55,29,FALSE)</f>
        <v>0</v>
      </c>
      <c r="VQ7" s="322">
        <f>VLOOKUP($B7,'Sintesi (CFI-ACN)'!$C$30:$AE$55,29,FALSE)</f>
        <v>0</v>
      </c>
      <c r="VR7" s="322">
        <f>VLOOKUP($B7,'Sintesi (CFI-ACN)'!$C$30:$AE$55,29,FALSE)</f>
        <v>0</v>
      </c>
      <c r="VS7" s="322">
        <f>VLOOKUP($B7,'Sintesi (CFI-ACN)'!$C$30:$AE$55,29,FALSE)</f>
        <v>0</v>
      </c>
      <c r="VT7" s="322">
        <f>VLOOKUP($B7,'Sintesi (CFI-ACN)'!$C$30:$AE$55,29,FALSE)</f>
        <v>0</v>
      </c>
      <c r="VU7" s="322">
        <f>VLOOKUP($B7,'Sintesi (CFI-ACN)'!$C$30:$AE$55,29,FALSE)</f>
        <v>0</v>
      </c>
      <c r="VV7" s="322">
        <f>VLOOKUP($B7,'Sintesi (CFI-ACN)'!$C$30:$AE$55,29,FALSE)</f>
        <v>0</v>
      </c>
      <c r="VW7" s="322">
        <f>VLOOKUP($B7,'Sintesi (CFI-ACN)'!$C$30:$AE$55,29,FALSE)</f>
        <v>0</v>
      </c>
      <c r="VX7" s="322">
        <f>VLOOKUP($B7,'Sintesi (CFI-ACN)'!$C$30:$AE$55,29,FALSE)</f>
        <v>0</v>
      </c>
      <c r="VY7" s="322">
        <f>VLOOKUP($B7,'Sintesi (CFI-ACN)'!$C$30:$AE$55,29,FALSE)</f>
        <v>0</v>
      </c>
      <c r="VZ7" s="322">
        <f>VLOOKUP($B7,'Sintesi (CFI-ACN)'!$C$30:$AE$55,29,FALSE)</f>
        <v>0</v>
      </c>
      <c r="WA7" s="322">
        <f>VLOOKUP($B7,'Sintesi (CFI-ACN)'!$C$30:$AE$55,29,FALSE)</f>
        <v>0</v>
      </c>
      <c r="WB7" s="322">
        <f>VLOOKUP($B7,'Sintesi (CFI-ACN)'!$C$30:$AE$55,29,FALSE)</f>
        <v>0</v>
      </c>
      <c r="WC7" s="322">
        <f>VLOOKUP($B7,'Sintesi (CFI-ACN)'!$C$30:$AE$55,29,FALSE)</f>
        <v>0</v>
      </c>
      <c r="WD7" s="322">
        <f>VLOOKUP($B7,'Sintesi (CFI-ACN)'!$C$30:$AE$55,29,FALSE)</f>
        <v>0</v>
      </c>
      <c r="WE7" s="322">
        <f>VLOOKUP($B7,'Sintesi (CFI-ACN)'!$C$30:$AE$55,29,FALSE)</f>
        <v>0</v>
      </c>
      <c r="WF7" s="322">
        <f>VLOOKUP($B7,'Sintesi (CFI-ACN)'!$C$30:$AE$55,29,FALSE)</f>
        <v>0</v>
      </c>
      <c r="WG7" s="322">
        <f>VLOOKUP($B7,'Sintesi (CFI-ACN)'!$C$30:$AE$55,29,FALSE)</f>
        <v>0</v>
      </c>
      <c r="WH7" s="322">
        <f>VLOOKUP($B7,'Sintesi (CFI-ACN)'!$C$30:$AE$55,29,FALSE)</f>
        <v>0</v>
      </c>
      <c r="WI7" s="322">
        <f>VLOOKUP($B7,'Sintesi (CFI-ACN)'!$C$30:$AE$55,29,FALSE)</f>
        <v>0</v>
      </c>
      <c r="WJ7" s="322">
        <f>VLOOKUP($B7,'Sintesi (CFI-ACN)'!$C$30:$AE$55,29,FALSE)</f>
        <v>0</v>
      </c>
      <c r="WK7" s="322">
        <f>VLOOKUP($B7,'Sintesi (CFI-ACN)'!$C$30:$AE$55,29,FALSE)</f>
        <v>0</v>
      </c>
      <c r="WL7" s="322">
        <f>VLOOKUP($B7,'Sintesi (CFI-ACN)'!$C$30:$AE$55,29,FALSE)</f>
        <v>0</v>
      </c>
      <c r="WM7" s="322">
        <f>VLOOKUP($B7,'Sintesi (CFI-ACN)'!$C$30:$AE$55,29,FALSE)</f>
        <v>0</v>
      </c>
      <c r="WN7" s="322">
        <f>VLOOKUP($B7,'Sintesi (CFI-ACN)'!$C$30:$AE$55,29,FALSE)</f>
        <v>0</v>
      </c>
      <c r="WO7" s="322">
        <f>VLOOKUP($B7,'Sintesi (CFI-ACN)'!$C$30:$AE$55,29,FALSE)</f>
        <v>0</v>
      </c>
      <c r="WP7" s="322">
        <f>VLOOKUP($B7,'Sintesi (CFI-ACN)'!$C$30:$AE$55,29,FALSE)</f>
        <v>0</v>
      </c>
      <c r="WQ7" s="322">
        <f>VLOOKUP($B7,'Sintesi (CFI-ACN)'!$C$30:$AE$55,29,FALSE)</f>
        <v>0</v>
      </c>
      <c r="WR7" s="322">
        <f>VLOOKUP($B7,'Sintesi (CFI-ACN)'!$C$30:$AE$55,29,FALSE)</f>
        <v>0</v>
      </c>
      <c r="WS7" s="322">
        <f>VLOOKUP($B7,'Sintesi (CFI-ACN)'!$C$30:$AE$55,29,FALSE)</f>
        <v>0</v>
      </c>
      <c r="WT7" s="322">
        <f>VLOOKUP($B7,'Sintesi (CFI-ACN)'!$C$30:$AE$55,29,FALSE)</f>
        <v>0</v>
      </c>
      <c r="WU7" s="322">
        <f>VLOOKUP($B7,'Sintesi (CFI-ACN)'!$C$30:$AE$55,29,FALSE)</f>
        <v>0</v>
      </c>
      <c r="WV7" s="322">
        <f>VLOOKUP($B7,'Sintesi (CFI-ACN)'!$C$30:$AE$55,29,FALSE)</f>
        <v>0</v>
      </c>
      <c r="WW7" s="322">
        <f>VLOOKUP($B7,'Sintesi (CFI-ACN)'!$C$30:$AE$55,29,FALSE)</f>
        <v>0</v>
      </c>
      <c r="WX7" s="322">
        <f>VLOOKUP($B7,'Sintesi (CFI-ACN)'!$C$30:$AE$55,29,FALSE)</f>
        <v>0</v>
      </c>
      <c r="WY7" s="322">
        <f>VLOOKUP($B7,'Sintesi (CFI-ACN)'!$C$30:$AE$55,29,FALSE)</f>
        <v>0</v>
      </c>
      <c r="WZ7" s="322">
        <f>VLOOKUP($B7,'Sintesi (CFI-ACN)'!$C$30:$AE$55,29,FALSE)</f>
        <v>0</v>
      </c>
      <c r="XA7" s="322">
        <f>VLOOKUP($B7,'Sintesi (CFI-ACN)'!$C$30:$AE$55,29,FALSE)</f>
        <v>0</v>
      </c>
      <c r="XB7" s="322">
        <f>VLOOKUP($B7,'Sintesi (CFI-ACN)'!$C$30:$AE$55,29,FALSE)</f>
        <v>0</v>
      </c>
      <c r="XC7" s="322">
        <f>VLOOKUP($B7,'Sintesi (CFI-ACN)'!$C$30:$AE$55,29,FALSE)</f>
        <v>0</v>
      </c>
      <c r="XD7" s="322">
        <f>VLOOKUP($B7,'Sintesi (CFI-ACN)'!$C$30:$AE$55,29,FALSE)</f>
        <v>0</v>
      </c>
      <c r="XE7" s="322">
        <f>VLOOKUP($B7,'Sintesi (CFI-ACN)'!$C$30:$AE$55,29,FALSE)</f>
        <v>0</v>
      </c>
      <c r="XF7" s="322">
        <f>VLOOKUP($B7,'Sintesi (CFI-ACN)'!$C$30:$AE$55,29,FALSE)</f>
        <v>0</v>
      </c>
      <c r="XG7" s="322">
        <f>VLOOKUP($B7,'Sintesi (CFI-ACN)'!$C$30:$AE$55,29,FALSE)</f>
        <v>0</v>
      </c>
      <c r="XH7" s="322">
        <f>VLOOKUP($B7,'Sintesi (CFI-ACN)'!$C$30:$AE$55,29,FALSE)</f>
        <v>0</v>
      </c>
      <c r="XI7" s="322">
        <f>VLOOKUP($B7,'Sintesi (CFI-ACN)'!$C$30:$AE$55,29,FALSE)</f>
        <v>0</v>
      </c>
      <c r="XJ7" s="322">
        <f>VLOOKUP($B7,'Sintesi (CFI-ACN)'!$C$30:$AE$55,29,FALSE)</f>
        <v>0</v>
      </c>
      <c r="XK7" s="322">
        <f>VLOOKUP($B7,'Sintesi (CFI-ACN)'!$C$30:$AE$55,29,FALSE)</f>
        <v>0</v>
      </c>
      <c r="XL7" s="322">
        <f>VLOOKUP($B7,'Sintesi (CFI-ACN)'!$C$30:$AE$55,29,FALSE)</f>
        <v>0</v>
      </c>
      <c r="XM7" s="322">
        <f>VLOOKUP($B7,'Sintesi (CFI-ACN)'!$C$30:$AE$55,29,FALSE)</f>
        <v>0</v>
      </c>
      <c r="XN7" s="322">
        <f>VLOOKUP($B7,'Sintesi (CFI-ACN)'!$C$30:$AE$55,29,FALSE)</f>
        <v>0</v>
      </c>
      <c r="XO7" s="322">
        <f>VLOOKUP($B7,'Sintesi (CFI-ACN)'!$C$30:$AE$55,29,FALSE)</f>
        <v>0</v>
      </c>
      <c r="XP7" s="322">
        <f>VLOOKUP($B7,'Sintesi (CFI-ACN)'!$C$30:$AE$55,29,FALSE)</f>
        <v>0</v>
      </c>
      <c r="XQ7" s="322">
        <f>VLOOKUP($B7,'Sintesi (CFI-ACN)'!$C$30:$AE$55,29,FALSE)</f>
        <v>0</v>
      </c>
      <c r="XR7" s="322">
        <f>VLOOKUP($B7,'Sintesi (CFI-ACN)'!$C$30:$AE$55,29,FALSE)</f>
        <v>0</v>
      </c>
      <c r="XS7" s="322">
        <f>VLOOKUP($B7,'Sintesi (CFI-ACN)'!$C$30:$AE$55,29,FALSE)</f>
        <v>0</v>
      </c>
      <c r="XT7" s="322">
        <f>VLOOKUP($B7,'Sintesi (CFI-ACN)'!$C$30:$AE$55,29,FALSE)</f>
        <v>0</v>
      </c>
      <c r="XU7" s="322">
        <f>VLOOKUP($B7,'Sintesi (CFI-ACN)'!$C$30:$AE$55,29,FALSE)</f>
        <v>0</v>
      </c>
      <c r="XV7" s="322">
        <f>VLOOKUP($B7,'Sintesi (CFI-ACN)'!$C$30:$AE$55,29,FALSE)</f>
        <v>0</v>
      </c>
      <c r="XW7" s="322">
        <f>VLOOKUP($B7,'Sintesi (CFI-ACN)'!$C$30:$AE$55,29,FALSE)</f>
        <v>0</v>
      </c>
      <c r="XX7" s="322">
        <f>VLOOKUP($B7,'Sintesi (CFI-ACN)'!$C$30:$AE$55,29,FALSE)</f>
        <v>0</v>
      </c>
      <c r="XY7" s="322">
        <f>VLOOKUP($B7,'Sintesi (CFI-ACN)'!$C$30:$AE$55,29,FALSE)</f>
        <v>0</v>
      </c>
      <c r="XZ7" s="322">
        <f>VLOOKUP($B7,'Sintesi (CFI-ACN)'!$C$30:$AE$55,29,FALSE)</f>
        <v>0</v>
      </c>
      <c r="YA7" s="322">
        <f>VLOOKUP($B7,'Sintesi (CFI-ACN)'!$C$30:$AE$55,29,FALSE)</f>
        <v>0</v>
      </c>
      <c r="YB7" s="322"/>
      <c r="YC7" s="322"/>
      <c r="YD7" s="322"/>
      <c r="YE7" s="501">
        <v>0</v>
      </c>
      <c r="YF7" s="501">
        <v>0</v>
      </c>
      <c r="YG7" s="501">
        <v>0</v>
      </c>
      <c r="YH7" s="501">
        <v>0</v>
      </c>
      <c r="YI7" s="501">
        <v>0</v>
      </c>
      <c r="YJ7" s="501">
        <v>0</v>
      </c>
      <c r="YK7" s="501">
        <v>0</v>
      </c>
      <c r="YL7" s="501">
        <v>0</v>
      </c>
      <c r="YM7" s="501">
        <v>0</v>
      </c>
      <c r="YN7" s="501">
        <v>0</v>
      </c>
      <c r="YO7" s="501">
        <v>0</v>
      </c>
      <c r="YP7" s="501">
        <v>0</v>
      </c>
      <c r="YQ7" s="501">
        <v>0</v>
      </c>
      <c r="YR7" s="501">
        <v>0</v>
      </c>
      <c r="YS7" s="501">
        <v>0</v>
      </c>
      <c r="YT7" s="501">
        <v>0</v>
      </c>
      <c r="YU7" s="501">
        <v>0</v>
      </c>
      <c r="YV7" s="501">
        <v>0</v>
      </c>
      <c r="YW7" s="501">
        <v>0</v>
      </c>
      <c r="YX7" s="501">
        <v>0</v>
      </c>
      <c r="YY7" s="501">
        <v>0</v>
      </c>
      <c r="YZ7" s="501">
        <v>0</v>
      </c>
      <c r="ZA7" s="501">
        <v>0</v>
      </c>
      <c r="ZB7" s="501">
        <f>VLOOKUP($B7,'Sintesi (CFI-ACN)'!$C$30:$AE$55,22,FALSE)</f>
        <v>0</v>
      </c>
      <c r="ZC7" s="501">
        <f>VLOOKUP($B7,'Sintesi (CFI-ACN)'!$C$30:$AE$55,22,FALSE)</f>
        <v>0</v>
      </c>
      <c r="ZD7" s="501">
        <f>VLOOKUP($B7,'Sintesi (CFI-ACN)'!$C$30:$AE$55,22,FALSE)</f>
        <v>0</v>
      </c>
      <c r="ZE7" s="501">
        <f>VLOOKUP($B7,'Sintesi (CFI-ACN)'!$C$30:$AE$55,22,FALSE)</f>
        <v>0</v>
      </c>
      <c r="ZF7" s="501">
        <f>VLOOKUP($B7,'Sintesi (CFI-ACN)'!$C$30:$AE$55,22,FALSE)</f>
        <v>0</v>
      </c>
      <c r="ZG7" s="501">
        <f>VLOOKUP($B7,'Sintesi (CFI-ACN)'!$C$30:$AE$55,22,FALSE)</f>
        <v>0</v>
      </c>
      <c r="ZH7" s="501">
        <f>VLOOKUP($B7,'Sintesi (CFI-ACN)'!$C$30:$AE$55,22,FALSE)</f>
        <v>0</v>
      </c>
      <c r="ZI7" s="501">
        <f>VLOOKUP($B7,'Sintesi (CFI-ACN)'!$C$30:$AE$55,22,FALSE)</f>
        <v>0</v>
      </c>
      <c r="ZJ7" s="501">
        <f>VLOOKUP($B7,'Sintesi (CFI-ACN)'!$C$30:$AE$55,22,FALSE)</f>
        <v>0</v>
      </c>
      <c r="ZK7" s="501">
        <f>VLOOKUP($B7,'Sintesi (CFI-ACN)'!$C$30:$AE$55,22,FALSE)</f>
        <v>0</v>
      </c>
      <c r="ZL7" s="501">
        <f>VLOOKUP($B7,'Sintesi (CFI-ACN)'!$C$30:$AE$55,22,FALSE)</f>
        <v>0</v>
      </c>
      <c r="ZM7" s="501">
        <f>VLOOKUP($B7,'Sintesi (CFI-ACN)'!$C$30:$AE$55,22,FALSE)</f>
        <v>0</v>
      </c>
      <c r="ZN7" s="501">
        <f>VLOOKUP($B7,'Sintesi (CFI-ACN)'!$C$30:$AE$55,22,FALSE)</f>
        <v>0</v>
      </c>
      <c r="ZO7" s="501">
        <f>VLOOKUP($B7,'Sintesi (CFI-ACN)'!$C$30:$AE$55,22,FALSE)</f>
        <v>0</v>
      </c>
      <c r="ZP7" s="501">
        <f>VLOOKUP($B7,'Sintesi (CFI-ACN)'!$C$30:$AE$55,22,FALSE)</f>
        <v>0</v>
      </c>
      <c r="ZQ7" s="501">
        <f>VLOOKUP($B7,'Sintesi (CFI-ACN)'!$C$30:$AE$55,22,FALSE)</f>
        <v>0</v>
      </c>
      <c r="ZR7" s="501">
        <f>VLOOKUP($B7,'Sintesi (CFI-ACN)'!$C$30:$AE$55,22,FALSE)</f>
        <v>0</v>
      </c>
      <c r="ZS7" s="501">
        <f>VLOOKUP($B7,'Sintesi (CFI-ACN)'!$C$30:$AE$55,22,FALSE)</f>
        <v>0</v>
      </c>
      <c r="ZT7" s="501">
        <f>VLOOKUP($B7,'Sintesi (CFI-ACN)'!$C$30:$AE$55,22,FALSE)</f>
        <v>0</v>
      </c>
      <c r="ZU7" s="501">
        <f>VLOOKUP($B7,'Sintesi (CFI-ACN)'!$C$30:$AE$55,22,FALSE)</f>
        <v>0</v>
      </c>
      <c r="ZV7" s="501">
        <f>VLOOKUP($B7,'Sintesi (CFI-ACN)'!$C$30:$AE$55,22,FALSE)</f>
        <v>0</v>
      </c>
      <c r="ZW7" s="501">
        <f>VLOOKUP($B7,'Sintesi (CFI-ACN)'!$C$30:$AE$55,22,FALSE)</f>
        <v>0</v>
      </c>
      <c r="ZX7" s="501">
        <f>VLOOKUP($B7,'Sintesi (CFI-ACN)'!$C$30:$AE$55,22,FALSE)</f>
        <v>0</v>
      </c>
      <c r="ZY7" s="501">
        <f>VLOOKUP($B7,'Sintesi (CFI-ACN)'!$C$30:$AE$55,22,FALSE)</f>
        <v>0</v>
      </c>
      <c r="ZZ7" s="501">
        <f>VLOOKUP($B7,'Sintesi (CFI-ACN)'!$C$30:$AE$55,22,FALSE)</f>
        <v>0</v>
      </c>
      <c r="AAA7" s="501">
        <f>VLOOKUP($B7,'Sintesi (CFI-ACN)'!$C$30:$AE$55,22,FALSE)</f>
        <v>0</v>
      </c>
      <c r="AAB7" s="501">
        <f>VLOOKUP($B7,'Sintesi (CFI-ACN)'!$C$30:$AE$55,22,FALSE)</f>
        <v>0</v>
      </c>
      <c r="AAC7" s="501">
        <f>VLOOKUP($B7,'Sintesi (CFI-ACN)'!$C$30:$AE$55,22,FALSE)</f>
        <v>0</v>
      </c>
      <c r="AAD7" s="501">
        <f>VLOOKUP($B7,'Sintesi (CFI-ACN)'!$C$30:$AE$55,22,FALSE)</f>
        <v>0</v>
      </c>
      <c r="AAE7" s="501">
        <f>VLOOKUP($B7,'Sintesi (CFI-ACN)'!$C$30:$AE$55,22,FALSE)</f>
        <v>0</v>
      </c>
      <c r="AAF7" s="501">
        <f>VLOOKUP($B7,'Sintesi (CFI-ACN)'!$C$30:$AE$55,22,FALSE)</f>
        <v>0</v>
      </c>
      <c r="AAG7" s="501">
        <f>VLOOKUP($B7,'Sintesi (CFI-ACN)'!$C$30:$AE$55,22,FALSE)</f>
        <v>0</v>
      </c>
      <c r="AAH7" s="501">
        <f>VLOOKUP($B7,'Sintesi (CFI-ACN)'!$C$30:$AE$55,22,FALSE)</f>
        <v>0</v>
      </c>
      <c r="AAI7" s="501">
        <f>VLOOKUP($B7,'Sintesi (CFI-ACN)'!$C$30:$AE$55,22,FALSE)</f>
        <v>0</v>
      </c>
      <c r="AAJ7" s="501">
        <f>VLOOKUP($B7,'Sintesi (CFI-ACN)'!$C$30:$AE$55,22,FALSE)</f>
        <v>0</v>
      </c>
      <c r="AAK7" s="501">
        <f>VLOOKUP($B7,'Sintesi (CFI-ACN)'!$C$30:$AE$55,22,FALSE)</f>
        <v>0</v>
      </c>
      <c r="AAL7" s="501">
        <f>VLOOKUP($B7,'Sintesi (CFI-ACN)'!$C$30:$AE$55,22,FALSE)</f>
        <v>0</v>
      </c>
      <c r="AAM7" s="501">
        <f>VLOOKUP($B7,'Sintesi (CFI-ACN)'!$C$30:$AE$55,22,FALSE)</f>
        <v>0</v>
      </c>
      <c r="AAN7" s="501">
        <f>VLOOKUP($B7,'Sintesi (CFI-ACN)'!$C$30:$AE$55,22,FALSE)</f>
        <v>0</v>
      </c>
      <c r="AAO7" s="501">
        <f>VLOOKUP($B7,'Sintesi (CFI-ACN)'!$C$30:$AE$55,22,FALSE)</f>
        <v>0</v>
      </c>
      <c r="AAP7" s="501">
        <f>VLOOKUP($B7,'Sintesi (CFI-ACN)'!$C$30:$AE$55,22,FALSE)</f>
        <v>0</v>
      </c>
      <c r="AAQ7" s="501">
        <f>VLOOKUP($B7,'Sintesi (CFI-ACN)'!$C$30:$AE$55,22,FALSE)</f>
        <v>0</v>
      </c>
      <c r="AAR7" s="501">
        <f>VLOOKUP($B7,'Sintesi (CFI-ACN)'!$C$30:$AE$55,22,FALSE)</f>
        <v>0</v>
      </c>
      <c r="AAS7" s="501">
        <f>VLOOKUP($B7,'Sintesi (CFI-ACN)'!$C$30:$AE$55,22,FALSE)</f>
        <v>0</v>
      </c>
      <c r="AAT7" s="501">
        <f>VLOOKUP($B7,'Sintesi (CFI-ACN)'!$C$30:$AE$55,22,FALSE)</f>
        <v>0</v>
      </c>
      <c r="AAU7" s="501">
        <f>VLOOKUP($B7,'Sintesi (CFI-ACN)'!$C$30:$AE$55,22,FALSE)</f>
        <v>0</v>
      </c>
      <c r="AAV7" s="501">
        <f>VLOOKUP($B7,'Sintesi (CFI-ACN)'!$C$30:$AE$55,22,FALSE)</f>
        <v>0</v>
      </c>
      <c r="AAW7" s="501">
        <f>VLOOKUP($B7,'Sintesi (CFI-ACN)'!$C$30:$AE$55,22,FALSE)</f>
        <v>0</v>
      </c>
      <c r="AAX7" s="501">
        <f>VLOOKUP($B7,'Sintesi (CFI-ACN)'!$C$30:$AE$55,22,FALSE)</f>
        <v>0</v>
      </c>
      <c r="AAY7" s="501">
        <f>VLOOKUP($B7,'Sintesi (CFI-ACN)'!$C$30:$AE$55,22,FALSE)</f>
        <v>0</v>
      </c>
      <c r="AAZ7" s="501">
        <f>VLOOKUP($B7,'Sintesi (CFI-ACN)'!$C$30:$AE$55,22,FALSE)</f>
        <v>0</v>
      </c>
      <c r="ABA7" s="501">
        <f>VLOOKUP($B7,'Sintesi (CFI-ACN)'!$C$30:$AE$55,22,FALSE)</f>
        <v>0</v>
      </c>
      <c r="ABB7" s="501">
        <f>VLOOKUP($B7,'Sintesi (CFI-ACN)'!$C$30:$AE$55,22,FALSE)</f>
        <v>0</v>
      </c>
      <c r="ABC7" s="501">
        <f>VLOOKUP($B7,'Sintesi (CFI-ACN)'!$C$30:$AE$55,22,FALSE)</f>
        <v>0</v>
      </c>
      <c r="ABD7" s="501">
        <f>VLOOKUP($B7,'Sintesi (CFI-ACN)'!$C$30:$AE$55,22,FALSE)</f>
        <v>0</v>
      </c>
      <c r="ABE7" s="501">
        <f>VLOOKUP($B7,'Sintesi (CFI-ACN)'!$C$30:$AE$55,22,FALSE)</f>
        <v>0</v>
      </c>
      <c r="ABF7" s="501">
        <f>VLOOKUP($B7,'Sintesi (CFI-ACN)'!$C$30:$AE$55,22,FALSE)</f>
        <v>0</v>
      </c>
      <c r="ABG7" s="501">
        <f>VLOOKUP($B7,'Sintesi (CFI-ACN)'!$C$30:$AE$55,22,FALSE)</f>
        <v>0</v>
      </c>
      <c r="ABH7" s="501">
        <f>VLOOKUP($B7,'Sintesi (CFI-ACN)'!$C$30:$AE$55,22,FALSE)</f>
        <v>0</v>
      </c>
      <c r="ABI7" s="501">
        <f>VLOOKUP($B7,'Sintesi (CFI-ACN)'!$C$30:$AE$55,22,FALSE)</f>
        <v>0</v>
      </c>
      <c r="ABJ7" s="501">
        <f>VLOOKUP($B7,'Sintesi (CFI-ACN)'!$C$30:$AE$55,22,FALSE)</f>
        <v>0</v>
      </c>
      <c r="ABK7" s="501">
        <f>VLOOKUP($B7,'Sintesi (CFI-ACN)'!$C$30:$AE$55,22,FALSE)</f>
        <v>0</v>
      </c>
      <c r="ABL7" s="501">
        <f>VLOOKUP($B7,'Sintesi (CFI-ACN)'!$C$30:$AE$55,22,FALSE)</f>
        <v>0</v>
      </c>
      <c r="ABM7" s="501">
        <f>VLOOKUP($B7,'Sintesi (CFI-ACN)'!$C$30:$AE$55,22,FALSE)</f>
        <v>0</v>
      </c>
      <c r="ABN7" s="501">
        <f>VLOOKUP($B7,'Sintesi (CFI-ACN)'!$C$30:$AE$55,22,FALSE)</f>
        <v>0</v>
      </c>
      <c r="ABO7" s="501">
        <f>VLOOKUP($B7,'Sintesi (CFI-ACN)'!$C$30:$AE$55,22,FALSE)</f>
        <v>0</v>
      </c>
      <c r="ABP7" s="501">
        <f>VLOOKUP($B7,'Sintesi (CFI-ACN)'!$C$30:$AE$55,22,FALSE)</f>
        <v>0</v>
      </c>
      <c r="ABQ7" s="501">
        <f>VLOOKUP($B7,'Sintesi (CFI-ACN)'!$C$30:$AE$55,22,FALSE)</f>
        <v>0</v>
      </c>
      <c r="ABR7" s="501">
        <f>VLOOKUP($B7,'Sintesi (CFI-ACN)'!$C$30:$AE$55,22,FALSE)</f>
        <v>0</v>
      </c>
      <c r="ABS7" s="501">
        <f>VLOOKUP($B7,'Sintesi (CFI-ACN)'!$C$30:$AE$55,22,FALSE)</f>
        <v>0</v>
      </c>
      <c r="ABT7" s="501">
        <f>VLOOKUP($B7,'Sintesi (CFI-ACN)'!$C$30:$AE$55,22,FALSE)</f>
        <v>0</v>
      </c>
      <c r="ABU7" s="501">
        <f>VLOOKUP($B7,'Sintesi (CFI-ACN)'!$C$30:$AE$55,22,FALSE)</f>
        <v>0</v>
      </c>
      <c r="ABV7" s="501">
        <f>VLOOKUP($B7,'Sintesi (CFI-ACN)'!$C$30:$AE$55,22,FALSE)</f>
        <v>0</v>
      </c>
      <c r="ABW7" s="501">
        <f>VLOOKUP($B7,'Sintesi (CFI-ACN)'!$C$30:$AE$55,22,FALSE)</f>
        <v>0</v>
      </c>
      <c r="ABX7" s="501">
        <f>VLOOKUP($B7,'Sintesi (CFI-ACN)'!$C$30:$AE$55,22,FALSE)</f>
        <v>0</v>
      </c>
      <c r="ABY7" s="501">
        <f>VLOOKUP($B7,'Sintesi (CFI-ACN)'!$C$30:$AE$55,22,FALSE)</f>
        <v>0</v>
      </c>
      <c r="ABZ7" s="501">
        <f>VLOOKUP($B7,'Sintesi (CFI-ACN)'!$C$30:$AE$55,22,FALSE)</f>
        <v>0</v>
      </c>
      <c r="ACA7" s="501">
        <f>VLOOKUP($B7,'Sintesi (CFI-ACN)'!$C$30:$AE$55,22,FALSE)</f>
        <v>0</v>
      </c>
      <c r="ACB7" s="501">
        <f>VLOOKUP($B7,'Sintesi (CFI-ACN)'!$C$30:$AE$55,22,FALSE)</f>
        <v>0</v>
      </c>
      <c r="ACC7" s="501">
        <f>VLOOKUP($B7,'Sintesi (CFI-ACN)'!$C$30:$AE$55,22,FALSE)</f>
        <v>0</v>
      </c>
      <c r="ACD7" s="501">
        <f>VLOOKUP($B7,'Sintesi (CFI-ACN)'!$C$30:$AE$55,22,FALSE)</f>
        <v>0</v>
      </c>
      <c r="ACE7" s="501"/>
      <c r="ACF7" s="501"/>
      <c r="ACG7" s="501"/>
      <c r="ACH7" s="86"/>
      <c r="ACI7" s="88">
        <v>0</v>
      </c>
      <c r="ACJ7" s="89">
        <v>43271</v>
      </c>
      <c r="ACK7" s="89">
        <v>43294</v>
      </c>
      <c r="ACL7" s="80">
        <v>0</v>
      </c>
      <c r="ACM7" s="80">
        <v>0</v>
      </c>
      <c r="ACN7" s="80">
        <v>0</v>
      </c>
      <c r="ACO7" s="80">
        <v>0</v>
      </c>
      <c r="ACP7" s="80">
        <v>0</v>
      </c>
      <c r="ACQ7" s="80">
        <v>0</v>
      </c>
      <c r="ACR7" s="80">
        <v>0</v>
      </c>
      <c r="ACS7" s="80">
        <v>0</v>
      </c>
      <c r="ACT7" s="80">
        <v>0</v>
      </c>
      <c r="ACU7" s="80">
        <v>0</v>
      </c>
      <c r="ACV7" s="80">
        <v>0</v>
      </c>
      <c r="ACW7" s="80">
        <v>0</v>
      </c>
      <c r="ACX7" s="80">
        <v>0</v>
      </c>
      <c r="ACY7" s="80">
        <v>0</v>
      </c>
      <c r="ACZ7" s="80">
        <v>0</v>
      </c>
      <c r="ADA7" s="80">
        <v>0</v>
      </c>
      <c r="ADB7" s="80">
        <v>0</v>
      </c>
      <c r="ADC7" s="80">
        <v>0</v>
      </c>
      <c r="ADD7" s="80">
        <v>0</v>
      </c>
      <c r="ADE7" s="80">
        <v>0</v>
      </c>
      <c r="ADF7" s="80">
        <v>0</v>
      </c>
      <c r="ADG7" s="80">
        <v>0</v>
      </c>
      <c r="ADH7" s="80">
        <v>0</v>
      </c>
      <c r="ADI7" s="80">
        <v>0</v>
      </c>
      <c r="ADJ7" s="80">
        <v>0</v>
      </c>
      <c r="ADK7" s="80">
        <v>0</v>
      </c>
      <c r="ADL7" s="80">
        <v>0</v>
      </c>
      <c r="ADM7" s="80">
        <v>0</v>
      </c>
      <c r="ADN7" s="80">
        <v>0</v>
      </c>
      <c r="ADO7" s="80">
        <v>0</v>
      </c>
      <c r="ADP7" s="80">
        <v>0</v>
      </c>
      <c r="ADQ7" s="80">
        <v>0</v>
      </c>
      <c r="ADR7" s="80">
        <v>0</v>
      </c>
      <c r="ADS7" s="80">
        <v>0</v>
      </c>
      <c r="ADT7" s="80">
        <v>0</v>
      </c>
      <c r="ADU7" s="80">
        <v>0</v>
      </c>
      <c r="ADV7" s="80">
        <v>0</v>
      </c>
      <c r="ADW7" s="80">
        <v>0</v>
      </c>
      <c r="ADX7" s="80">
        <v>0</v>
      </c>
      <c r="ADY7" s="80">
        <v>0</v>
      </c>
      <c r="ADZ7" s="80">
        <v>0</v>
      </c>
      <c r="AEA7" s="80">
        <v>0</v>
      </c>
      <c r="AEB7" s="80">
        <v>0</v>
      </c>
      <c r="AEC7" s="80">
        <v>0</v>
      </c>
      <c r="AED7" s="80">
        <v>0</v>
      </c>
      <c r="AEE7" s="80">
        <v>0</v>
      </c>
      <c r="AEF7" s="80">
        <v>0</v>
      </c>
      <c r="AEG7" s="80">
        <v>0</v>
      </c>
      <c r="AEH7" s="80">
        <v>0</v>
      </c>
      <c r="AEI7" s="80">
        <v>0</v>
      </c>
      <c r="AEJ7" s="80">
        <v>0</v>
      </c>
      <c r="AEK7" s="80">
        <v>0</v>
      </c>
      <c r="AEL7" s="80">
        <v>0</v>
      </c>
      <c r="AEM7" s="80">
        <v>0</v>
      </c>
      <c r="AEN7" s="80">
        <v>0</v>
      </c>
      <c r="AEO7" s="80">
        <v>0</v>
      </c>
      <c r="AEP7" s="80">
        <v>0</v>
      </c>
      <c r="AEQ7" s="80">
        <v>0</v>
      </c>
      <c r="AER7" s="80">
        <v>0</v>
      </c>
      <c r="AES7" s="80">
        <v>0</v>
      </c>
      <c r="AET7" s="80">
        <v>0</v>
      </c>
      <c r="AEU7" s="80">
        <v>0</v>
      </c>
      <c r="AEV7" s="80">
        <v>0</v>
      </c>
      <c r="AEW7" s="80">
        <v>0</v>
      </c>
      <c r="AEX7" s="80">
        <v>0</v>
      </c>
      <c r="AEY7" s="80">
        <v>0</v>
      </c>
      <c r="AEZ7" s="80">
        <v>0</v>
      </c>
      <c r="AFA7" s="80">
        <v>0</v>
      </c>
      <c r="AFB7" s="80">
        <v>0</v>
      </c>
      <c r="AFC7" s="80">
        <v>0</v>
      </c>
      <c r="AFD7" s="80">
        <v>0</v>
      </c>
      <c r="AFE7" s="80">
        <v>0</v>
      </c>
      <c r="AFF7" s="80">
        <v>0</v>
      </c>
      <c r="AFG7" s="80">
        <v>0</v>
      </c>
      <c r="AFH7" s="80">
        <v>0</v>
      </c>
      <c r="AFI7" s="80">
        <v>0</v>
      </c>
      <c r="AFJ7" s="80">
        <v>0</v>
      </c>
      <c r="AFK7" s="80">
        <v>0</v>
      </c>
      <c r="AFL7" s="80">
        <v>0</v>
      </c>
      <c r="AFM7" s="80">
        <v>0</v>
      </c>
      <c r="AFN7" s="80">
        <v>0</v>
      </c>
      <c r="AFO7" s="80">
        <v>0</v>
      </c>
      <c r="AFP7" s="80">
        <v>0</v>
      </c>
      <c r="AFQ7" s="80">
        <v>0</v>
      </c>
      <c r="AFR7" s="80">
        <v>0</v>
      </c>
      <c r="AFS7" s="80">
        <v>0</v>
      </c>
      <c r="AFT7" s="80">
        <v>0</v>
      </c>
      <c r="AFU7" s="80">
        <v>0</v>
      </c>
      <c r="AFV7" s="80">
        <v>0</v>
      </c>
      <c r="AFW7" s="80">
        <v>0</v>
      </c>
      <c r="AFX7" s="80">
        <v>0</v>
      </c>
      <c r="AFY7" s="80">
        <v>0</v>
      </c>
      <c r="AFZ7" s="80">
        <v>0</v>
      </c>
      <c r="AGA7" s="80">
        <v>0</v>
      </c>
      <c r="AGB7" s="80">
        <v>0</v>
      </c>
      <c r="AGC7" s="80">
        <v>0</v>
      </c>
      <c r="AGD7" s="80">
        <v>0</v>
      </c>
      <c r="AGE7" s="80">
        <v>0</v>
      </c>
      <c r="AGF7" s="80">
        <v>0</v>
      </c>
      <c r="AGG7" s="80">
        <v>0</v>
      </c>
      <c r="AGH7" s="80">
        <v>0</v>
      </c>
      <c r="AGI7" s="80">
        <v>0</v>
      </c>
      <c r="AGJ7" s="80">
        <v>0</v>
      </c>
      <c r="AGK7" s="80">
        <v>0</v>
      </c>
      <c r="AGL7" s="177"/>
      <c r="AGM7" s="177"/>
    </row>
    <row r="8" spans="1:871" s="104" customFormat="1" ht="12.75" customHeight="1">
      <c r="A8" s="131" t="str">
        <f>'Sintesi (CFI-ACN)'!B32</f>
        <v>P59-Deploy &amp; Change CRMT</v>
      </c>
      <c r="B8" s="131" t="str">
        <f>'Sintesi (CFI)'!C32</f>
        <v>AO004511_YYY103</v>
      </c>
      <c r="C8" s="131" t="str">
        <f>'Sintesi Quantitativa (Overall)'!D34</f>
        <v>Prima Attivazione</v>
      </c>
      <c r="D8" s="132">
        <f>'Sintesi (CFI-ACN)'!W32</f>
        <v>23</v>
      </c>
      <c r="E8" s="132">
        <f>'Sintesi (CFI-ACN)'!X32</f>
        <v>1</v>
      </c>
      <c r="F8" s="132">
        <f>'Sintesi (CFI-ACN)'!Y32</f>
        <v>22</v>
      </c>
      <c r="G8" s="175">
        <f>'Sintesi Quantitativa (Overall)'!E34</f>
        <v>1</v>
      </c>
      <c r="H8" s="183">
        <v>43271</v>
      </c>
      <c r="I8" s="183">
        <v>43315</v>
      </c>
      <c r="J8" s="78">
        <f t="shared" si="123"/>
        <v>33</v>
      </c>
      <c r="K8" s="78">
        <v>0</v>
      </c>
      <c r="L8" s="79">
        <v>0</v>
      </c>
      <c r="M8" s="560">
        <v>23</v>
      </c>
      <c r="N8" s="560">
        <v>23</v>
      </c>
      <c r="O8" s="560">
        <v>23</v>
      </c>
      <c r="P8" s="560">
        <v>23</v>
      </c>
      <c r="Q8" s="560">
        <v>23</v>
      </c>
      <c r="R8" s="560">
        <v>23</v>
      </c>
      <c r="S8" s="560">
        <v>23</v>
      </c>
      <c r="T8" s="560">
        <v>23</v>
      </c>
      <c r="U8" s="560">
        <v>23</v>
      </c>
      <c r="V8" s="560">
        <v>23</v>
      </c>
      <c r="W8" s="560">
        <v>23</v>
      </c>
      <c r="X8" s="560">
        <v>23</v>
      </c>
      <c r="Y8" s="560">
        <v>23</v>
      </c>
      <c r="Z8" s="560">
        <v>22</v>
      </c>
      <c r="AA8" s="560">
        <v>22</v>
      </c>
      <c r="AB8" s="560">
        <v>22</v>
      </c>
      <c r="AC8" s="560">
        <v>22</v>
      </c>
      <c r="AD8" s="560">
        <v>22</v>
      </c>
      <c r="AE8" s="560">
        <v>22</v>
      </c>
      <c r="AF8" s="560">
        <v>22</v>
      </c>
      <c r="AG8" s="560">
        <v>22</v>
      </c>
      <c r="AH8" s="560">
        <v>22</v>
      </c>
      <c r="AI8" s="560">
        <v>22</v>
      </c>
      <c r="AJ8" s="560">
        <v>22</v>
      </c>
      <c r="AK8" s="560">
        <v>22</v>
      </c>
      <c r="AL8" s="560">
        <v>22</v>
      </c>
      <c r="AM8" s="560">
        <v>22</v>
      </c>
      <c r="AN8" s="560">
        <v>22</v>
      </c>
      <c r="AO8" s="560">
        <v>22</v>
      </c>
      <c r="AP8" s="560">
        <v>22</v>
      </c>
      <c r="AQ8" s="560">
        <v>22</v>
      </c>
      <c r="AR8" s="560">
        <v>22</v>
      </c>
      <c r="AS8" s="560">
        <v>22</v>
      </c>
      <c r="AT8" s="560">
        <v>22</v>
      </c>
      <c r="AU8" s="560">
        <v>22</v>
      </c>
      <c r="AV8" s="560">
        <v>22</v>
      </c>
      <c r="AW8" s="560">
        <v>22</v>
      </c>
      <c r="AX8" s="560">
        <v>22</v>
      </c>
      <c r="AY8" s="560">
        <v>22</v>
      </c>
      <c r="AZ8" s="560">
        <v>22</v>
      </c>
      <c r="BA8" s="560">
        <v>22</v>
      </c>
      <c r="BB8" s="560">
        <v>22</v>
      </c>
      <c r="BC8" s="560">
        <v>22</v>
      </c>
      <c r="BD8" s="560">
        <v>22</v>
      </c>
      <c r="BE8" s="560">
        <v>22</v>
      </c>
      <c r="BF8" s="80">
        <v>0</v>
      </c>
      <c r="BG8" s="80">
        <v>0</v>
      </c>
      <c r="BH8" s="80">
        <v>0</v>
      </c>
      <c r="BI8" s="80">
        <v>0</v>
      </c>
      <c r="BJ8" s="80">
        <v>0</v>
      </c>
      <c r="BK8" s="80">
        <v>0</v>
      </c>
      <c r="BL8" s="80">
        <v>0</v>
      </c>
      <c r="BM8" s="80">
        <v>0</v>
      </c>
      <c r="BN8" s="80">
        <v>0</v>
      </c>
      <c r="BO8" s="80">
        <v>0</v>
      </c>
      <c r="BP8" s="80">
        <v>0</v>
      </c>
      <c r="BQ8" s="80">
        <v>0</v>
      </c>
      <c r="BR8" s="80">
        <v>0</v>
      </c>
      <c r="BS8" s="80">
        <v>0</v>
      </c>
      <c r="BT8" s="80">
        <v>0</v>
      </c>
      <c r="BU8" s="80">
        <v>0</v>
      </c>
      <c r="BV8" s="80">
        <v>0</v>
      </c>
      <c r="BW8" s="80">
        <v>0</v>
      </c>
      <c r="BX8" s="80">
        <v>0</v>
      </c>
      <c r="BY8" s="80">
        <v>0</v>
      </c>
      <c r="BZ8" s="80">
        <v>0</v>
      </c>
      <c r="CA8" s="80">
        <v>0</v>
      </c>
      <c r="CB8" s="80">
        <v>0</v>
      </c>
      <c r="CC8" s="80">
        <v>0</v>
      </c>
      <c r="CD8" s="80">
        <v>0</v>
      </c>
      <c r="CE8" s="80">
        <v>0</v>
      </c>
      <c r="CF8" s="80">
        <v>0</v>
      </c>
      <c r="CG8" s="80">
        <v>0</v>
      </c>
      <c r="CH8" s="80">
        <v>0</v>
      </c>
      <c r="CI8" s="80">
        <v>0</v>
      </c>
      <c r="CJ8" s="80">
        <v>0</v>
      </c>
      <c r="CK8" s="80">
        <v>0</v>
      </c>
      <c r="CL8" s="80">
        <v>0</v>
      </c>
      <c r="CM8" s="80">
        <v>0</v>
      </c>
      <c r="CN8" s="80">
        <v>0</v>
      </c>
      <c r="CO8" s="80">
        <v>0</v>
      </c>
      <c r="CP8" s="80">
        <v>0</v>
      </c>
      <c r="CQ8" s="80">
        <v>0</v>
      </c>
      <c r="CR8" s="80">
        <v>0</v>
      </c>
      <c r="CS8" s="80">
        <v>0</v>
      </c>
      <c r="CT8" s="80">
        <v>0</v>
      </c>
      <c r="CU8" s="80">
        <v>0</v>
      </c>
      <c r="CV8" s="80">
        <v>0</v>
      </c>
      <c r="CW8" s="80">
        <v>0</v>
      </c>
      <c r="CX8" s="80">
        <v>0</v>
      </c>
      <c r="CY8" s="80">
        <v>0</v>
      </c>
      <c r="CZ8" s="80">
        <v>0</v>
      </c>
      <c r="DA8" s="80">
        <v>0</v>
      </c>
      <c r="DB8" s="80">
        <v>0</v>
      </c>
      <c r="DC8" s="80">
        <v>0</v>
      </c>
      <c r="DD8" s="80">
        <v>0</v>
      </c>
      <c r="DE8" s="80">
        <v>0</v>
      </c>
      <c r="DF8" s="80">
        <v>0</v>
      </c>
      <c r="DG8" s="80">
        <v>0</v>
      </c>
      <c r="DH8" s="80">
        <v>0</v>
      </c>
      <c r="DI8" s="80">
        <v>0</v>
      </c>
      <c r="DJ8" s="80">
        <v>0</v>
      </c>
      <c r="DK8" s="80">
        <v>0</v>
      </c>
      <c r="DL8" s="80">
        <v>0</v>
      </c>
      <c r="DM8" s="80"/>
      <c r="DN8" s="80"/>
      <c r="DO8" s="80"/>
      <c r="DP8" s="318">
        <v>0</v>
      </c>
      <c r="DQ8" s="318">
        <v>0</v>
      </c>
      <c r="DR8" s="318">
        <v>0</v>
      </c>
      <c r="DS8" s="318">
        <v>0</v>
      </c>
      <c r="DT8" s="318">
        <v>0</v>
      </c>
      <c r="DU8" s="318">
        <v>0</v>
      </c>
      <c r="DV8" s="318">
        <v>0</v>
      </c>
      <c r="DW8" s="318">
        <v>0</v>
      </c>
      <c r="DX8" s="318">
        <v>0</v>
      </c>
      <c r="DY8" s="318">
        <v>0</v>
      </c>
      <c r="DZ8" s="318">
        <v>0</v>
      </c>
      <c r="EA8" s="318">
        <v>0</v>
      </c>
      <c r="EB8" s="318">
        <v>0</v>
      </c>
      <c r="EC8" s="318">
        <v>0</v>
      </c>
      <c r="ED8" s="318">
        <v>0</v>
      </c>
      <c r="EE8" s="318">
        <v>0</v>
      </c>
      <c r="EF8" s="318">
        <v>0</v>
      </c>
      <c r="EG8" s="318">
        <v>0</v>
      </c>
      <c r="EH8" s="318">
        <v>0</v>
      </c>
      <c r="EI8" s="318">
        <v>0</v>
      </c>
      <c r="EJ8" s="318">
        <v>0</v>
      </c>
      <c r="EK8" s="318">
        <v>0</v>
      </c>
      <c r="EL8" s="318">
        <v>0</v>
      </c>
      <c r="EM8" s="318">
        <f>VLOOKUP($B8,'Sintesi (CFI-ACN)'!$C$30:$AE$55,25,FALSE)</f>
        <v>0</v>
      </c>
      <c r="EN8" s="318">
        <f>VLOOKUP($B8,'Sintesi (CFI-ACN)'!$C$30:$AE$55,25,FALSE)</f>
        <v>0</v>
      </c>
      <c r="EO8" s="318">
        <f>VLOOKUP($B8,'Sintesi (CFI-ACN)'!$C$30:$AE$55,25,FALSE)</f>
        <v>0</v>
      </c>
      <c r="EP8" s="318">
        <f>VLOOKUP($B8,'Sintesi (CFI-ACN)'!$C$30:$AE$55,25,FALSE)</f>
        <v>0</v>
      </c>
      <c r="EQ8" s="318">
        <f>VLOOKUP($B8,'Sintesi (CFI-ACN)'!$C$30:$AE$55,25,FALSE)</f>
        <v>0</v>
      </c>
      <c r="ER8" s="318">
        <f>VLOOKUP($B8,'Sintesi (CFI-ACN)'!$C$30:$AE$55,25,FALSE)</f>
        <v>0</v>
      </c>
      <c r="ES8" s="318">
        <f>VLOOKUP($B8,'Sintesi (CFI-ACN)'!$C$30:$AE$55,25,FALSE)</f>
        <v>0</v>
      </c>
      <c r="ET8" s="318">
        <f>VLOOKUP($B8,'Sintesi (CFI-ACN)'!$C$30:$AE$55,25,FALSE)</f>
        <v>0</v>
      </c>
      <c r="EU8" s="318">
        <f>VLOOKUP($B8,'Sintesi (CFI-ACN)'!$C$30:$AE$55,25,FALSE)</f>
        <v>0</v>
      </c>
      <c r="EV8" s="318">
        <f>VLOOKUP($B8,'Sintesi (CFI-ACN)'!$C$30:$AE$55,25,FALSE)</f>
        <v>0</v>
      </c>
      <c r="EW8" s="318">
        <f>VLOOKUP($B8,'Sintesi (CFI-ACN)'!$C$30:$AE$55,25,FALSE)</f>
        <v>0</v>
      </c>
      <c r="EX8" s="318">
        <f>VLOOKUP($B8,'Sintesi (CFI-ACN)'!$C$30:$AE$55,25,FALSE)</f>
        <v>0</v>
      </c>
      <c r="EY8" s="318">
        <f>VLOOKUP($B8,'Sintesi (CFI-ACN)'!$C$30:$AE$55,25,FALSE)</f>
        <v>0</v>
      </c>
      <c r="EZ8" s="318">
        <f>VLOOKUP($B8,'Sintesi (CFI-ACN)'!$C$30:$AE$55,25,FALSE)</f>
        <v>0</v>
      </c>
      <c r="FA8" s="318">
        <f>VLOOKUP($B8,'Sintesi (CFI-ACN)'!$C$30:$AE$55,25,FALSE)</f>
        <v>0</v>
      </c>
      <c r="FB8" s="318">
        <f>VLOOKUP($B8,'Sintesi (CFI-ACN)'!$C$30:$AE$55,25,FALSE)</f>
        <v>0</v>
      </c>
      <c r="FC8" s="318">
        <f>VLOOKUP($B8,'Sintesi (CFI-ACN)'!$C$30:$AE$55,25,FALSE)</f>
        <v>0</v>
      </c>
      <c r="FD8" s="318">
        <f>VLOOKUP($B8,'Sintesi (CFI-ACN)'!$C$30:$AE$55,25,FALSE)</f>
        <v>0</v>
      </c>
      <c r="FE8" s="318">
        <f>VLOOKUP($B8,'Sintesi (CFI-ACN)'!$C$30:$AE$55,25,FALSE)</f>
        <v>0</v>
      </c>
      <c r="FF8" s="318">
        <f>VLOOKUP($B8,'Sintesi (CFI-ACN)'!$C$30:$AE$55,25,FALSE)</f>
        <v>0</v>
      </c>
      <c r="FG8" s="318">
        <f>VLOOKUP($B8,'Sintesi (CFI-ACN)'!$C$30:$AE$55,25,FALSE)</f>
        <v>0</v>
      </c>
      <c r="FH8" s="318">
        <f>VLOOKUP($B8,'Sintesi (CFI-ACN)'!$C$30:$AE$55,25,FALSE)</f>
        <v>0</v>
      </c>
      <c r="FI8" s="318">
        <f>VLOOKUP($B8,'Sintesi (CFI-ACN)'!$C$30:$AE$55,25,FALSE)</f>
        <v>0</v>
      </c>
      <c r="FJ8" s="318">
        <f>VLOOKUP($B8,'Sintesi (CFI-ACN)'!$C$30:$AE$55,25,FALSE)</f>
        <v>0</v>
      </c>
      <c r="FK8" s="318">
        <f>VLOOKUP($B8,'Sintesi (CFI-ACN)'!$C$30:$AE$55,25,FALSE)</f>
        <v>0</v>
      </c>
      <c r="FL8" s="318">
        <f>VLOOKUP($B8,'Sintesi (CFI-ACN)'!$C$30:$AE$55,25,FALSE)</f>
        <v>0</v>
      </c>
      <c r="FM8" s="318">
        <f>VLOOKUP($B8,'Sintesi (CFI-ACN)'!$C$30:$AE$55,25,FALSE)</f>
        <v>0</v>
      </c>
      <c r="FN8" s="318">
        <f>VLOOKUP($B8,'Sintesi (CFI-ACN)'!$C$30:$AE$55,25,FALSE)</f>
        <v>0</v>
      </c>
      <c r="FO8" s="318">
        <f>VLOOKUP($B8,'Sintesi (CFI-ACN)'!$C$30:$AE$55,25,FALSE)</f>
        <v>0</v>
      </c>
      <c r="FP8" s="318">
        <f>VLOOKUP($B8,'Sintesi (CFI-ACN)'!$C$30:$AE$55,25,FALSE)</f>
        <v>0</v>
      </c>
      <c r="FQ8" s="318">
        <f>VLOOKUP($B8,'Sintesi (CFI-ACN)'!$C$30:$AE$55,25,FALSE)</f>
        <v>0</v>
      </c>
      <c r="FR8" s="318">
        <f>VLOOKUP($B8,'Sintesi (CFI-ACN)'!$C$30:$AE$55,25,FALSE)</f>
        <v>0</v>
      </c>
      <c r="FS8" s="318">
        <f>VLOOKUP($B8,'Sintesi (CFI-ACN)'!$C$30:$AE$55,25,FALSE)</f>
        <v>0</v>
      </c>
      <c r="FT8" s="318">
        <f>VLOOKUP($B8,'Sintesi (CFI-ACN)'!$C$30:$AE$55,25,FALSE)</f>
        <v>0</v>
      </c>
      <c r="FU8" s="318">
        <f>VLOOKUP($B8,'Sintesi (CFI-ACN)'!$C$30:$AE$55,25,FALSE)</f>
        <v>0</v>
      </c>
      <c r="FV8" s="318">
        <f>VLOOKUP($B8,'Sintesi (CFI-ACN)'!$C$30:$AE$55,25,FALSE)</f>
        <v>0</v>
      </c>
      <c r="FW8" s="318">
        <f>VLOOKUP($B8,'Sintesi (CFI-ACN)'!$C$30:$AE$55,25,FALSE)</f>
        <v>0</v>
      </c>
      <c r="FX8" s="318">
        <f>VLOOKUP($B8,'Sintesi (CFI-ACN)'!$C$30:$AE$55,25,FALSE)</f>
        <v>0</v>
      </c>
      <c r="FY8" s="318">
        <f>VLOOKUP($B8,'Sintesi (CFI-ACN)'!$C$30:$AE$55,25,FALSE)</f>
        <v>0</v>
      </c>
      <c r="FZ8" s="318">
        <f>VLOOKUP($B8,'Sintesi (CFI-ACN)'!$C$30:$AE$55,25,FALSE)</f>
        <v>0</v>
      </c>
      <c r="GA8" s="318">
        <f>VLOOKUP($B8,'Sintesi (CFI-ACN)'!$C$30:$AE$55,25,FALSE)</f>
        <v>0</v>
      </c>
      <c r="GB8" s="318">
        <f>VLOOKUP($B8,'Sintesi (CFI-ACN)'!$C$30:$AE$55,25,FALSE)</f>
        <v>0</v>
      </c>
      <c r="GC8" s="318">
        <f>VLOOKUP($B8,'Sintesi (CFI-ACN)'!$C$30:$AE$55,25,FALSE)</f>
        <v>0</v>
      </c>
      <c r="GD8" s="318">
        <f>VLOOKUP($B8,'Sintesi (CFI-ACN)'!$C$30:$AE$55,25,FALSE)</f>
        <v>0</v>
      </c>
      <c r="GE8" s="318">
        <f>VLOOKUP($B8,'Sintesi (CFI-ACN)'!$C$30:$AE$55,25,FALSE)</f>
        <v>0</v>
      </c>
      <c r="GF8" s="318">
        <f>VLOOKUP($B8,'Sintesi (CFI-ACN)'!$C$30:$AE$55,25,FALSE)</f>
        <v>0</v>
      </c>
      <c r="GG8" s="318">
        <f>VLOOKUP($B8,'Sintesi (CFI-ACN)'!$C$30:$AE$55,25,FALSE)</f>
        <v>0</v>
      </c>
      <c r="GH8" s="318">
        <f>VLOOKUP($B8,'Sintesi (CFI-ACN)'!$C$30:$AE$55,25,FALSE)</f>
        <v>0</v>
      </c>
      <c r="GI8" s="318">
        <f>VLOOKUP($B8,'Sintesi (CFI-ACN)'!$C$30:$AE$55,25,FALSE)</f>
        <v>0</v>
      </c>
      <c r="GJ8" s="318">
        <f>VLOOKUP($B8,'Sintesi (CFI-ACN)'!$C$30:$AE$55,25,FALSE)</f>
        <v>0</v>
      </c>
      <c r="GK8" s="318">
        <f>VLOOKUP($B8,'Sintesi (CFI-ACN)'!$C$30:$AE$55,25,FALSE)</f>
        <v>0</v>
      </c>
      <c r="GL8" s="318">
        <f>VLOOKUP($B8,'Sintesi (CFI-ACN)'!$C$30:$AE$55,25,FALSE)</f>
        <v>0</v>
      </c>
      <c r="GM8" s="318">
        <f>VLOOKUP($B8,'Sintesi (CFI-ACN)'!$C$30:$AE$55,25,FALSE)</f>
        <v>0</v>
      </c>
      <c r="GN8" s="318">
        <f>VLOOKUP($B8,'Sintesi (CFI-ACN)'!$C$30:$AE$55,25,FALSE)</f>
        <v>0</v>
      </c>
      <c r="GO8" s="318">
        <f>VLOOKUP($B8,'Sintesi (CFI-ACN)'!$C$30:$AE$55,25,FALSE)</f>
        <v>0</v>
      </c>
      <c r="GP8" s="318">
        <f>VLOOKUP($B8,'Sintesi (CFI-ACN)'!$C$30:$AE$55,25,FALSE)</f>
        <v>0</v>
      </c>
      <c r="GQ8" s="318">
        <f>VLOOKUP($B8,'Sintesi (CFI-ACN)'!$C$30:$AE$55,25,FALSE)</f>
        <v>0</v>
      </c>
      <c r="GR8" s="318">
        <f>VLOOKUP($B8,'Sintesi (CFI-ACN)'!$C$30:$AE$55,25,FALSE)</f>
        <v>0</v>
      </c>
      <c r="GS8" s="318">
        <f>VLOOKUP($B8,'Sintesi (CFI-ACN)'!$C$30:$AE$55,25,FALSE)</f>
        <v>0</v>
      </c>
      <c r="GT8" s="318">
        <f>VLOOKUP($B8,'Sintesi (CFI-ACN)'!$C$30:$AE$55,25,FALSE)</f>
        <v>0</v>
      </c>
      <c r="GU8" s="318">
        <f>VLOOKUP($B8,'Sintesi (CFI-ACN)'!$C$30:$AE$55,25,FALSE)</f>
        <v>0</v>
      </c>
      <c r="GV8" s="318">
        <f>VLOOKUP($B8,'Sintesi (CFI-ACN)'!$C$30:$AE$55,25,FALSE)</f>
        <v>0</v>
      </c>
      <c r="GW8" s="318">
        <f>VLOOKUP($B8,'Sintesi (CFI-ACN)'!$C$30:$AE$55,25,FALSE)</f>
        <v>0</v>
      </c>
      <c r="GX8" s="318">
        <f>VLOOKUP($B8,'Sintesi (CFI-ACN)'!$C$30:$AE$55,25,FALSE)</f>
        <v>0</v>
      </c>
      <c r="GY8" s="318">
        <f>VLOOKUP($B8,'Sintesi (CFI-ACN)'!$C$30:$AE$55,25,FALSE)</f>
        <v>0</v>
      </c>
      <c r="GZ8" s="318">
        <f>VLOOKUP($B8,'Sintesi (CFI-ACN)'!$C$30:$AE$55,25,FALSE)</f>
        <v>0</v>
      </c>
      <c r="HA8" s="318">
        <f>VLOOKUP($B8,'Sintesi (CFI-ACN)'!$C$30:$AE$55,25,FALSE)</f>
        <v>0</v>
      </c>
      <c r="HB8" s="318">
        <f>VLOOKUP($B8,'Sintesi (CFI-ACN)'!$C$30:$AE$55,25,FALSE)</f>
        <v>0</v>
      </c>
      <c r="HC8" s="318">
        <f>VLOOKUP($B8,'Sintesi (CFI-ACN)'!$C$30:$AE$55,25,FALSE)</f>
        <v>0</v>
      </c>
      <c r="HD8" s="318">
        <f>VLOOKUP($B8,'Sintesi (CFI-ACN)'!$C$30:$AE$55,25,FALSE)</f>
        <v>0</v>
      </c>
      <c r="HE8" s="318">
        <f>VLOOKUP($B8,'Sintesi (CFI-ACN)'!$C$30:$AE$55,25,FALSE)</f>
        <v>0</v>
      </c>
      <c r="HF8" s="318">
        <f>VLOOKUP($B8,'Sintesi (CFI-ACN)'!$C$30:$AE$55,25,FALSE)</f>
        <v>0</v>
      </c>
      <c r="HG8" s="318">
        <f>VLOOKUP($B8,'Sintesi (CFI-ACN)'!$C$30:$AE$55,25,FALSE)</f>
        <v>0</v>
      </c>
      <c r="HH8" s="318">
        <f>VLOOKUP($B8,'Sintesi (CFI-ACN)'!$C$30:$AE$55,25,FALSE)</f>
        <v>0</v>
      </c>
      <c r="HI8" s="318">
        <f>VLOOKUP($B8,'Sintesi (CFI-ACN)'!$C$30:$AE$55,25,FALSE)</f>
        <v>0</v>
      </c>
      <c r="HJ8" s="318">
        <f>VLOOKUP($B8,'Sintesi (CFI-ACN)'!$C$30:$AE$55,25,FALSE)</f>
        <v>0</v>
      </c>
      <c r="HK8" s="318">
        <f>VLOOKUP($B8,'Sintesi (CFI-ACN)'!$C$30:$AE$55,25,FALSE)</f>
        <v>0</v>
      </c>
      <c r="HL8" s="318">
        <f>VLOOKUP($B8,'Sintesi (CFI-ACN)'!$C$30:$AE$55,25,FALSE)</f>
        <v>0</v>
      </c>
      <c r="HM8" s="318">
        <f>VLOOKUP($B8,'Sintesi (CFI-ACN)'!$C$30:$AE$55,25,FALSE)</f>
        <v>0</v>
      </c>
      <c r="HN8" s="318">
        <f>VLOOKUP($B8,'Sintesi (CFI-ACN)'!$C$30:$AE$55,25,FALSE)</f>
        <v>0</v>
      </c>
      <c r="HO8" s="318">
        <f>VLOOKUP($B8,'Sintesi (CFI-ACN)'!$C$30:$AE$55,25,FALSE)</f>
        <v>0</v>
      </c>
      <c r="HP8" s="318"/>
      <c r="HQ8" s="318"/>
      <c r="HR8" s="318"/>
      <c r="HS8" s="319">
        <v>0</v>
      </c>
      <c r="HT8" s="319">
        <v>0</v>
      </c>
      <c r="HU8" s="319">
        <v>0</v>
      </c>
      <c r="HV8" s="319">
        <v>0</v>
      </c>
      <c r="HW8" s="319">
        <v>0</v>
      </c>
      <c r="HX8" s="319">
        <v>0</v>
      </c>
      <c r="HY8" s="319">
        <v>0</v>
      </c>
      <c r="HZ8" s="319">
        <v>0</v>
      </c>
      <c r="IA8" s="319">
        <v>0</v>
      </c>
      <c r="IB8" s="319">
        <v>0</v>
      </c>
      <c r="IC8" s="319">
        <v>0</v>
      </c>
      <c r="ID8" s="319">
        <v>0</v>
      </c>
      <c r="IE8" s="319">
        <v>0</v>
      </c>
      <c r="IF8" s="319">
        <v>0</v>
      </c>
      <c r="IG8" s="319">
        <v>0</v>
      </c>
      <c r="IH8" s="319">
        <v>0</v>
      </c>
      <c r="II8" s="319">
        <v>0</v>
      </c>
      <c r="IJ8" s="319">
        <v>0</v>
      </c>
      <c r="IK8" s="319">
        <v>0</v>
      </c>
      <c r="IL8" s="319">
        <v>0</v>
      </c>
      <c r="IM8" s="319">
        <v>0</v>
      </c>
      <c r="IN8" s="319">
        <v>0</v>
      </c>
      <c r="IO8" s="319">
        <v>0</v>
      </c>
      <c r="IP8" s="319">
        <f>VLOOKUP($B8,'Sintesi (CFI-ACN)'!$C$30:$AE$55,27,FALSE)</f>
        <v>0</v>
      </c>
      <c r="IQ8" s="319">
        <f>VLOOKUP($B8,'Sintesi (CFI-ACN)'!$C$30:$AE$55,27,FALSE)</f>
        <v>0</v>
      </c>
      <c r="IR8" s="319">
        <f>VLOOKUP($B8,'Sintesi (CFI-ACN)'!$C$30:$AE$55,27,FALSE)</f>
        <v>0</v>
      </c>
      <c r="IS8" s="319">
        <f>VLOOKUP($B8,'Sintesi (CFI-ACN)'!$C$30:$AE$55,27,FALSE)</f>
        <v>0</v>
      </c>
      <c r="IT8" s="319">
        <f>VLOOKUP($B8,'Sintesi (CFI-ACN)'!$C$30:$AE$55,27,FALSE)</f>
        <v>0</v>
      </c>
      <c r="IU8" s="319">
        <f>VLOOKUP($B8,'Sintesi (CFI-ACN)'!$C$30:$AE$55,27,FALSE)</f>
        <v>0</v>
      </c>
      <c r="IV8" s="319">
        <f>VLOOKUP($B8,'Sintesi (CFI-ACN)'!$C$30:$AE$55,27,FALSE)</f>
        <v>0</v>
      </c>
      <c r="IW8" s="319">
        <f>VLOOKUP($B8,'Sintesi (CFI-ACN)'!$C$30:$AE$55,27,FALSE)</f>
        <v>0</v>
      </c>
      <c r="IX8" s="319">
        <f>VLOOKUP($B8,'Sintesi (CFI-ACN)'!$C$30:$AE$55,27,FALSE)</f>
        <v>0</v>
      </c>
      <c r="IY8" s="319">
        <f>VLOOKUP($B8,'Sintesi (CFI-ACN)'!$C$30:$AE$55,27,FALSE)</f>
        <v>0</v>
      </c>
      <c r="IZ8" s="319">
        <f>VLOOKUP($B8,'Sintesi (CFI-ACN)'!$C$30:$AE$55,27,FALSE)</f>
        <v>0</v>
      </c>
      <c r="JA8" s="319">
        <f>VLOOKUP($B8,'Sintesi (CFI-ACN)'!$C$30:$AE$55,27,FALSE)</f>
        <v>0</v>
      </c>
      <c r="JB8" s="319">
        <f>VLOOKUP($B8,'Sintesi (CFI-ACN)'!$C$30:$AE$55,27,FALSE)</f>
        <v>0</v>
      </c>
      <c r="JC8" s="319">
        <f>VLOOKUP($B8,'Sintesi (CFI-ACN)'!$C$30:$AE$55,27,FALSE)</f>
        <v>0</v>
      </c>
      <c r="JD8" s="319">
        <f>VLOOKUP($B8,'Sintesi (CFI-ACN)'!$C$30:$AE$55,27,FALSE)</f>
        <v>0</v>
      </c>
      <c r="JE8" s="319">
        <f>VLOOKUP($B8,'Sintesi (CFI-ACN)'!$C$30:$AE$55,27,FALSE)</f>
        <v>0</v>
      </c>
      <c r="JF8" s="319">
        <f>VLOOKUP($B8,'Sintesi (CFI-ACN)'!$C$30:$AE$55,27,FALSE)</f>
        <v>0</v>
      </c>
      <c r="JG8" s="319">
        <f>VLOOKUP($B8,'Sintesi (CFI-ACN)'!$C$30:$AE$55,27,FALSE)</f>
        <v>0</v>
      </c>
      <c r="JH8" s="319">
        <f>VLOOKUP($B8,'Sintesi (CFI-ACN)'!$C$30:$AE$55,27,FALSE)</f>
        <v>0</v>
      </c>
      <c r="JI8" s="319">
        <f>VLOOKUP($B8,'Sintesi (CFI-ACN)'!$C$30:$AE$55,27,FALSE)</f>
        <v>0</v>
      </c>
      <c r="JJ8" s="319">
        <f>VLOOKUP($B8,'Sintesi (CFI-ACN)'!$C$30:$AE$55,27,FALSE)</f>
        <v>0</v>
      </c>
      <c r="JK8" s="319">
        <f>VLOOKUP($B8,'Sintesi (CFI-ACN)'!$C$30:$AE$55,27,FALSE)</f>
        <v>0</v>
      </c>
      <c r="JL8" s="319">
        <f>VLOOKUP($B8,'Sintesi (CFI-ACN)'!$C$30:$AE$55,27,FALSE)</f>
        <v>0</v>
      </c>
      <c r="JM8" s="319">
        <f>VLOOKUP($B8,'Sintesi (CFI-ACN)'!$C$30:$AE$55,27,FALSE)</f>
        <v>0</v>
      </c>
      <c r="JN8" s="319">
        <f>VLOOKUP($B8,'Sintesi (CFI-ACN)'!$C$30:$AE$55,27,FALSE)</f>
        <v>0</v>
      </c>
      <c r="JO8" s="319">
        <f>VLOOKUP($B8,'Sintesi (CFI-ACN)'!$C$30:$AE$55,27,FALSE)</f>
        <v>0</v>
      </c>
      <c r="JP8" s="319">
        <f>VLOOKUP($B8,'Sintesi (CFI-ACN)'!$C$30:$AE$55,27,FALSE)</f>
        <v>0</v>
      </c>
      <c r="JQ8" s="319">
        <f>VLOOKUP($B8,'Sintesi (CFI-ACN)'!$C$30:$AE$55,27,FALSE)</f>
        <v>0</v>
      </c>
      <c r="JR8" s="319">
        <f>VLOOKUP($B8,'Sintesi (CFI-ACN)'!$C$30:$AE$55,27,FALSE)</f>
        <v>0</v>
      </c>
      <c r="JS8" s="319">
        <f>VLOOKUP($B8,'Sintesi (CFI-ACN)'!$C$30:$AE$55,27,FALSE)</f>
        <v>0</v>
      </c>
      <c r="JT8" s="319">
        <f>VLOOKUP($B8,'Sintesi (CFI-ACN)'!$C$30:$AE$55,27,FALSE)</f>
        <v>0</v>
      </c>
      <c r="JU8" s="319">
        <f>VLOOKUP($B8,'Sintesi (CFI-ACN)'!$C$30:$AE$55,27,FALSE)</f>
        <v>0</v>
      </c>
      <c r="JV8" s="319">
        <f>VLOOKUP($B8,'Sintesi (CFI-ACN)'!$C$30:$AE$55,27,FALSE)</f>
        <v>0</v>
      </c>
      <c r="JW8" s="319">
        <f>VLOOKUP($B8,'Sintesi (CFI-ACN)'!$C$30:$AE$55,27,FALSE)</f>
        <v>0</v>
      </c>
      <c r="JX8" s="319">
        <f>VLOOKUP($B8,'Sintesi (CFI-ACN)'!$C$30:$AE$55,27,FALSE)</f>
        <v>0</v>
      </c>
      <c r="JY8" s="319">
        <f>VLOOKUP($B8,'Sintesi (CFI-ACN)'!$C$30:$AE$55,27,FALSE)</f>
        <v>0</v>
      </c>
      <c r="JZ8" s="319">
        <f>VLOOKUP($B8,'Sintesi (CFI-ACN)'!$C$30:$AE$55,27,FALSE)</f>
        <v>0</v>
      </c>
      <c r="KA8" s="319">
        <f>VLOOKUP($B8,'Sintesi (CFI-ACN)'!$C$30:$AE$55,27,FALSE)</f>
        <v>0</v>
      </c>
      <c r="KB8" s="319">
        <f>VLOOKUP($B8,'Sintesi (CFI-ACN)'!$C$30:$AE$55,27,FALSE)</f>
        <v>0</v>
      </c>
      <c r="KC8" s="319">
        <f>VLOOKUP($B8,'Sintesi (CFI-ACN)'!$C$30:$AE$55,27,FALSE)</f>
        <v>0</v>
      </c>
      <c r="KD8" s="319">
        <f>VLOOKUP($B8,'Sintesi (CFI-ACN)'!$C$30:$AE$55,27,FALSE)</f>
        <v>0</v>
      </c>
      <c r="KE8" s="319">
        <f>VLOOKUP($B8,'Sintesi (CFI-ACN)'!$C$30:$AE$55,27,FALSE)</f>
        <v>0</v>
      </c>
      <c r="KF8" s="319">
        <f>VLOOKUP($B8,'Sintesi (CFI-ACN)'!$C$30:$AE$55,27,FALSE)</f>
        <v>0</v>
      </c>
      <c r="KG8" s="319">
        <f>VLOOKUP($B8,'Sintesi (CFI-ACN)'!$C$30:$AE$55,27,FALSE)</f>
        <v>0</v>
      </c>
      <c r="KH8" s="319">
        <f>VLOOKUP($B8,'Sintesi (CFI-ACN)'!$C$30:$AE$55,27,FALSE)</f>
        <v>0</v>
      </c>
      <c r="KI8" s="319">
        <f>VLOOKUP($B8,'Sintesi (CFI-ACN)'!$C$30:$AE$55,27,FALSE)</f>
        <v>0</v>
      </c>
      <c r="KJ8" s="319">
        <f>VLOOKUP($B8,'Sintesi (CFI-ACN)'!$C$30:$AE$55,27,FALSE)</f>
        <v>0</v>
      </c>
      <c r="KK8" s="319">
        <f>VLOOKUP($B8,'Sintesi (CFI-ACN)'!$C$30:$AE$55,27,FALSE)</f>
        <v>0</v>
      </c>
      <c r="KL8" s="319">
        <f>VLOOKUP($B8,'Sintesi (CFI-ACN)'!$C$30:$AE$55,27,FALSE)</f>
        <v>0</v>
      </c>
      <c r="KM8" s="319">
        <f>VLOOKUP($B8,'Sintesi (CFI-ACN)'!$C$30:$AE$55,27,FALSE)</f>
        <v>0</v>
      </c>
      <c r="KN8" s="319">
        <f>VLOOKUP($B8,'Sintesi (CFI-ACN)'!$C$30:$AE$55,27,FALSE)</f>
        <v>0</v>
      </c>
      <c r="KO8" s="319">
        <f>VLOOKUP($B8,'Sintesi (CFI-ACN)'!$C$30:$AE$55,27,FALSE)</f>
        <v>0</v>
      </c>
      <c r="KP8" s="319">
        <f>VLOOKUP($B8,'Sintesi (CFI-ACN)'!$C$30:$AE$55,27,FALSE)</f>
        <v>0</v>
      </c>
      <c r="KQ8" s="319">
        <f>VLOOKUP($B8,'Sintesi (CFI-ACN)'!$C$30:$AE$55,27,FALSE)</f>
        <v>0</v>
      </c>
      <c r="KR8" s="319">
        <f>VLOOKUP($B8,'Sintesi (CFI-ACN)'!$C$30:$AE$55,27,FALSE)</f>
        <v>0</v>
      </c>
      <c r="KS8" s="319">
        <f>VLOOKUP($B8,'Sintesi (CFI-ACN)'!$C$30:$AE$55,27,FALSE)</f>
        <v>0</v>
      </c>
      <c r="KT8" s="319">
        <f>VLOOKUP($B8,'Sintesi (CFI-ACN)'!$C$30:$AE$55,27,FALSE)</f>
        <v>0</v>
      </c>
      <c r="KU8" s="319">
        <f>VLOOKUP($B8,'Sintesi (CFI-ACN)'!$C$30:$AE$55,27,FALSE)</f>
        <v>0</v>
      </c>
      <c r="KV8" s="319">
        <f>VLOOKUP($B8,'Sintesi (CFI-ACN)'!$C$30:$AE$55,27,FALSE)</f>
        <v>0</v>
      </c>
      <c r="KW8" s="319">
        <f>VLOOKUP($B8,'Sintesi (CFI-ACN)'!$C$30:$AE$55,27,FALSE)</f>
        <v>0</v>
      </c>
      <c r="KX8" s="319">
        <f>VLOOKUP($B8,'Sintesi (CFI-ACN)'!$C$30:$AE$55,27,FALSE)</f>
        <v>0</v>
      </c>
      <c r="KY8" s="319">
        <f>VLOOKUP($B8,'Sintesi (CFI-ACN)'!$C$30:$AE$55,27,FALSE)</f>
        <v>0</v>
      </c>
      <c r="KZ8" s="319">
        <f>VLOOKUP($B8,'Sintesi (CFI-ACN)'!$C$30:$AE$55,27,FALSE)</f>
        <v>0</v>
      </c>
      <c r="LA8" s="319">
        <f>VLOOKUP($B8,'Sintesi (CFI-ACN)'!$C$30:$AE$55,27,FALSE)</f>
        <v>0</v>
      </c>
      <c r="LB8" s="319">
        <f>VLOOKUP($B8,'Sintesi (CFI-ACN)'!$C$30:$AE$55,27,FALSE)</f>
        <v>0</v>
      </c>
      <c r="LC8" s="319">
        <f>VLOOKUP($B8,'Sintesi (CFI-ACN)'!$C$30:$AE$55,27,FALSE)</f>
        <v>0</v>
      </c>
      <c r="LD8" s="319">
        <f>VLOOKUP($B8,'Sintesi (CFI-ACN)'!$C$30:$AE$55,27,FALSE)</f>
        <v>0</v>
      </c>
      <c r="LE8" s="319">
        <f>VLOOKUP($B8,'Sintesi (CFI-ACN)'!$C$30:$AE$55,27,FALSE)</f>
        <v>0</v>
      </c>
      <c r="LF8" s="319">
        <f>VLOOKUP($B8,'Sintesi (CFI-ACN)'!$C$30:$AE$55,27,FALSE)</f>
        <v>0</v>
      </c>
      <c r="LG8" s="319">
        <f>VLOOKUP($B8,'Sintesi (CFI-ACN)'!$C$30:$AE$55,27,FALSE)</f>
        <v>0</v>
      </c>
      <c r="LH8" s="319">
        <f>VLOOKUP($B8,'Sintesi (CFI-ACN)'!$C$30:$AE$55,27,FALSE)</f>
        <v>0</v>
      </c>
      <c r="LI8" s="319">
        <f>VLOOKUP($B8,'Sintesi (CFI-ACN)'!$C$30:$AE$55,27,FALSE)</f>
        <v>0</v>
      </c>
      <c r="LJ8" s="319">
        <f>VLOOKUP($B8,'Sintesi (CFI-ACN)'!$C$30:$AE$55,27,FALSE)</f>
        <v>0</v>
      </c>
      <c r="LK8" s="319">
        <f>VLOOKUP($B8,'Sintesi (CFI-ACN)'!$C$30:$AE$55,27,FALSE)</f>
        <v>0</v>
      </c>
      <c r="LL8" s="319">
        <f>VLOOKUP($B8,'Sintesi (CFI-ACN)'!$C$30:$AE$55,27,FALSE)</f>
        <v>0</v>
      </c>
      <c r="LM8" s="319">
        <f>VLOOKUP($B8,'Sintesi (CFI-ACN)'!$C$30:$AE$55,27,FALSE)</f>
        <v>0</v>
      </c>
      <c r="LN8" s="319">
        <f>VLOOKUP($B8,'Sintesi (CFI-ACN)'!$C$30:$AE$55,27,FALSE)</f>
        <v>0</v>
      </c>
      <c r="LO8" s="319">
        <f>VLOOKUP($B8,'Sintesi (CFI-ACN)'!$C$30:$AE$55,27,FALSE)</f>
        <v>0</v>
      </c>
      <c r="LP8" s="319">
        <f>VLOOKUP($B8,'Sintesi (CFI-ACN)'!$C$30:$AE$55,27,FALSE)</f>
        <v>0</v>
      </c>
      <c r="LQ8" s="319">
        <f>VLOOKUP($B8,'Sintesi (CFI-ACN)'!$C$30:$AE$55,27,FALSE)</f>
        <v>0</v>
      </c>
      <c r="LR8" s="319">
        <f>VLOOKUP($B8,'Sintesi (CFI-ACN)'!$C$30:$AE$55,27,FALSE)</f>
        <v>0</v>
      </c>
      <c r="LS8" s="319"/>
      <c r="LT8" s="319"/>
      <c r="LU8" s="319"/>
      <c r="LV8" s="320">
        <v>1</v>
      </c>
      <c r="LW8" s="320">
        <v>1</v>
      </c>
      <c r="LX8" s="320">
        <v>1</v>
      </c>
      <c r="LY8" s="320">
        <v>1</v>
      </c>
      <c r="LZ8" s="320">
        <v>1</v>
      </c>
      <c r="MA8" s="320">
        <v>1</v>
      </c>
      <c r="MB8" s="320">
        <v>1</v>
      </c>
      <c r="MC8" s="320">
        <v>1</v>
      </c>
      <c r="MD8" s="320">
        <v>1</v>
      </c>
      <c r="ME8" s="320">
        <v>1</v>
      </c>
      <c r="MF8" s="320">
        <v>1</v>
      </c>
      <c r="MG8" s="320">
        <v>1</v>
      </c>
      <c r="MH8" s="320">
        <v>1</v>
      </c>
      <c r="MI8" s="320">
        <v>1</v>
      </c>
      <c r="MJ8" s="320">
        <v>1</v>
      </c>
      <c r="MK8" s="320">
        <v>1</v>
      </c>
      <c r="ML8" s="320">
        <v>1</v>
      </c>
      <c r="MM8" s="320">
        <v>1</v>
      </c>
      <c r="MN8" s="320">
        <v>1</v>
      </c>
      <c r="MO8" s="320">
        <v>1</v>
      </c>
      <c r="MP8" s="320">
        <v>1</v>
      </c>
      <c r="MQ8" s="320">
        <v>1</v>
      </c>
      <c r="MR8" s="320">
        <v>1</v>
      </c>
      <c r="MS8" s="320">
        <f>VLOOKUP($B8,'Sintesi (CFI-ACN)'!$C$30:$AE$55,26,FALSE)</f>
        <v>1</v>
      </c>
      <c r="MT8" s="320">
        <f>VLOOKUP($B8,'Sintesi (CFI-ACN)'!$C$30:$AE$55,26,FALSE)</f>
        <v>1</v>
      </c>
      <c r="MU8" s="320">
        <f>VLOOKUP($B8,'Sintesi (CFI-ACN)'!$C$30:$AE$55,26,FALSE)</f>
        <v>1</v>
      </c>
      <c r="MV8" s="320">
        <f>VLOOKUP($B8,'Sintesi (CFI-ACN)'!$C$30:$AE$55,26,FALSE)</f>
        <v>1</v>
      </c>
      <c r="MW8" s="320">
        <f>VLOOKUP($B8,'Sintesi (CFI-ACN)'!$C$30:$AE$55,26,FALSE)</f>
        <v>1</v>
      </c>
      <c r="MX8" s="320">
        <f>VLOOKUP($B8,'Sintesi (CFI-ACN)'!$C$30:$AE$55,26,FALSE)</f>
        <v>1</v>
      </c>
      <c r="MY8" s="320">
        <f>VLOOKUP($B8,'Sintesi (CFI-ACN)'!$C$30:$AE$55,26,FALSE)</f>
        <v>1</v>
      </c>
      <c r="MZ8" s="320">
        <f>VLOOKUP($B8,'Sintesi (CFI-ACN)'!$C$30:$AE$55,26,FALSE)</f>
        <v>1</v>
      </c>
      <c r="NA8" s="320">
        <f>VLOOKUP($B8,'Sintesi (CFI-ACN)'!$C$30:$AE$55,26,FALSE)</f>
        <v>1</v>
      </c>
      <c r="NB8" s="320">
        <f>VLOOKUP($B8,'Sintesi (CFI-ACN)'!$C$30:$AE$55,26,FALSE)</f>
        <v>1</v>
      </c>
      <c r="NC8" s="320">
        <f>VLOOKUP($B8,'Sintesi (CFI-ACN)'!$C$30:$AE$55,26,FALSE)</f>
        <v>1</v>
      </c>
      <c r="ND8" s="320">
        <f>VLOOKUP($B8,'Sintesi (CFI-ACN)'!$C$30:$AE$55,26,FALSE)</f>
        <v>1</v>
      </c>
      <c r="NE8" s="320">
        <f>VLOOKUP($B8,'Sintesi (CFI-ACN)'!$C$30:$AE$55,26,FALSE)</f>
        <v>1</v>
      </c>
      <c r="NF8" s="320">
        <f>VLOOKUP($B8,'Sintesi (CFI-ACN)'!$C$30:$AE$55,26,FALSE)</f>
        <v>1</v>
      </c>
      <c r="NG8" s="320">
        <f>VLOOKUP($B8,'Sintesi (CFI-ACN)'!$C$30:$AE$55,26,FALSE)</f>
        <v>1</v>
      </c>
      <c r="NH8" s="320">
        <f>VLOOKUP($B8,'Sintesi (CFI-ACN)'!$C$30:$AE$55,26,FALSE)</f>
        <v>1</v>
      </c>
      <c r="NI8" s="320">
        <f>VLOOKUP($B8,'Sintesi (CFI-ACN)'!$C$30:$AE$55,26,FALSE)</f>
        <v>1</v>
      </c>
      <c r="NJ8" s="320">
        <f>VLOOKUP($B8,'Sintesi (CFI-ACN)'!$C$30:$AE$55,26,FALSE)</f>
        <v>1</v>
      </c>
      <c r="NK8" s="320">
        <f>VLOOKUP($B8,'Sintesi (CFI-ACN)'!$C$30:$AE$55,26,FALSE)</f>
        <v>1</v>
      </c>
      <c r="NL8" s="320">
        <f>VLOOKUP($B8,'Sintesi (CFI-ACN)'!$C$30:$AE$55,26,FALSE)</f>
        <v>1</v>
      </c>
      <c r="NM8" s="320">
        <f>VLOOKUP($B8,'Sintesi (CFI-ACN)'!$C$30:$AE$55,26,FALSE)</f>
        <v>1</v>
      </c>
      <c r="NN8" s="320">
        <f>VLOOKUP($B8,'Sintesi (CFI-ACN)'!$C$30:$AE$55,26,FALSE)</f>
        <v>1</v>
      </c>
      <c r="NO8" s="320">
        <f>VLOOKUP($B8,'Sintesi (CFI-ACN)'!$C$30:$AE$55,26,FALSE)</f>
        <v>1</v>
      </c>
      <c r="NP8" s="320">
        <f>VLOOKUP($B8,'Sintesi (CFI-ACN)'!$C$30:$AE$55,26,FALSE)</f>
        <v>1</v>
      </c>
      <c r="NQ8" s="320">
        <f>VLOOKUP($B8,'Sintesi (CFI-ACN)'!$C$30:$AE$55,26,FALSE)</f>
        <v>1</v>
      </c>
      <c r="NR8" s="320">
        <f>VLOOKUP($B8,'Sintesi (CFI-ACN)'!$C$30:$AE$55,26,FALSE)</f>
        <v>1</v>
      </c>
      <c r="NS8" s="320">
        <f>VLOOKUP($B8,'Sintesi (CFI-ACN)'!$C$30:$AE$55,26,FALSE)</f>
        <v>1</v>
      </c>
      <c r="NT8" s="320">
        <f>VLOOKUP($B8,'Sintesi (CFI-ACN)'!$C$30:$AE$55,26,FALSE)</f>
        <v>1</v>
      </c>
      <c r="NU8" s="320">
        <f>VLOOKUP($B8,'Sintesi (CFI-ACN)'!$C$30:$AE$55,26,FALSE)</f>
        <v>1</v>
      </c>
      <c r="NV8" s="320">
        <f>VLOOKUP($B8,'Sintesi (CFI-ACN)'!$C$30:$AE$55,26,FALSE)</f>
        <v>1</v>
      </c>
      <c r="NW8" s="320">
        <f>VLOOKUP($B8,'Sintesi (CFI-ACN)'!$C$30:$AE$55,26,FALSE)</f>
        <v>1</v>
      </c>
      <c r="NX8" s="320">
        <f>VLOOKUP($B8,'Sintesi (CFI-ACN)'!$C$30:$AE$55,26,FALSE)</f>
        <v>1</v>
      </c>
      <c r="NY8" s="320">
        <f>VLOOKUP($B8,'Sintesi (CFI-ACN)'!$C$30:$AE$55,26,FALSE)</f>
        <v>1</v>
      </c>
      <c r="NZ8" s="320">
        <f>VLOOKUP($B8,'Sintesi (CFI-ACN)'!$C$30:$AE$55,26,FALSE)</f>
        <v>1</v>
      </c>
      <c r="OA8" s="320">
        <f>VLOOKUP($B8,'Sintesi (CFI-ACN)'!$C$30:$AE$55,26,FALSE)</f>
        <v>1</v>
      </c>
      <c r="OB8" s="320">
        <f>VLOOKUP($B8,'Sintesi (CFI-ACN)'!$C$30:$AE$55,26,FALSE)</f>
        <v>1</v>
      </c>
      <c r="OC8" s="320">
        <f>VLOOKUP($B8,'Sintesi (CFI-ACN)'!$C$30:$AE$55,26,FALSE)</f>
        <v>1</v>
      </c>
      <c r="OD8" s="320">
        <f>VLOOKUP($B8,'Sintesi (CFI-ACN)'!$C$30:$AE$55,26,FALSE)</f>
        <v>1</v>
      </c>
      <c r="OE8" s="320">
        <f>VLOOKUP($B8,'Sintesi (CFI-ACN)'!$C$30:$AE$55,26,FALSE)</f>
        <v>1</v>
      </c>
      <c r="OF8" s="320">
        <f>VLOOKUP($B8,'Sintesi (CFI-ACN)'!$C$30:$AE$55,26,FALSE)</f>
        <v>1</v>
      </c>
      <c r="OG8" s="320">
        <f>VLOOKUP($B8,'Sintesi (CFI-ACN)'!$C$30:$AE$55,26,FALSE)</f>
        <v>1</v>
      </c>
      <c r="OH8" s="320">
        <f>VLOOKUP($B8,'Sintesi (CFI-ACN)'!$C$30:$AE$55,26,FALSE)</f>
        <v>1</v>
      </c>
      <c r="OI8" s="320">
        <f>VLOOKUP($B8,'Sintesi (CFI-ACN)'!$C$30:$AE$55,26,FALSE)</f>
        <v>1</v>
      </c>
      <c r="OJ8" s="320">
        <f>VLOOKUP($B8,'Sintesi (CFI-ACN)'!$C$30:$AE$55,26,FALSE)</f>
        <v>1</v>
      </c>
      <c r="OK8" s="320">
        <f>VLOOKUP($B8,'Sintesi (CFI-ACN)'!$C$30:$AE$55,26,FALSE)</f>
        <v>1</v>
      </c>
      <c r="OL8" s="320">
        <f>VLOOKUP($B8,'Sintesi (CFI-ACN)'!$C$30:$AE$55,26,FALSE)</f>
        <v>1</v>
      </c>
      <c r="OM8" s="320">
        <f>VLOOKUP($B8,'Sintesi (CFI-ACN)'!$C$30:$AE$55,26,FALSE)</f>
        <v>1</v>
      </c>
      <c r="ON8" s="320">
        <f>VLOOKUP($B8,'Sintesi (CFI-ACN)'!$C$30:$AE$55,26,FALSE)</f>
        <v>1</v>
      </c>
      <c r="OO8" s="320">
        <f>VLOOKUP($B8,'Sintesi (CFI-ACN)'!$C$30:$AE$55,26,FALSE)</f>
        <v>1</v>
      </c>
      <c r="OP8" s="320">
        <f>VLOOKUP($B8,'Sintesi (CFI-ACN)'!$C$30:$AE$55,26,FALSE)</f>
        <v>1</v>
      </c>
      <c r="OQ8" s="320">
        <f>VLOOKUP($B8,'Sintesi (CFI-ACN)'!$C$30:$AE$55,26,FALSE)</f>
        <v>1</v>
      </c>
      <c r="OR8" s="320">
        <f>VLOOKUP($B8,'Sintesi (CFI-ACN)'!$C$30:$AE$55,26,FALSE)</f>
        <v>1</v>
      </c>
      <c r="OS8" s="320">
        <f>VLOOKUP($B8,'Sintesi (CFI-ACN)'!$C$30:$AE$55,26,FALSE)</f>
        <v>1</v>
      </c>
      <c r="OT8" s="320">
        <f>VLOOKUP($B8,'Sintesi (CFI-ACN)'!$C$30:$AE$55,26,FALSE)</f>
        <v>1</v>
      </c>
      <c r="OU8" s="320">
        <f>VLOOKUP($B8,'Sintesi (CFI-ACN)'!$C$30:$AE$55,26,FALSE)</f>
        <v>1</v>
      </c>
      <c r="OV8" s="320">
        <f>VLOOKUP($B8,'Sintesi (CFI-ACN)'!$C$30:$AE$55,26,FALSE)</f>
        <v>1</v>
      </c>
      <c r="OW8" s="320">
        <f>VLOOKUP($B8,'Sintesi (CFI-ACN)'!$C$30:$AE$55,26,FALSE)</f>
        <v>1</v>
      </c>
      <c r="OX8" s="320">
        <f>VLOOKUP($B8,'Sintesi (CFI-ACN)'!$C$30:$AE$55,26,FALSE)</f>
        <v>1</v>
      </c>
      <c r="OY8" s="320">
        <f>VLOOKUP($B8,'Sintesi (CFI-ACN)'!$C$30:$AE$55,26,FALSE)</f>
        <v>1</v>
      </c>
      <c r="OZ8" s="320">
        <f>VLOOKUP($B8,'Sintesi (CFI-ACN)'!$C$30:$AE$55,26,FALSE)</f>
        <v>1</v>
      </c>
      <c r="PA8" s="320">
        <f>VLOOKUP($B8,'Sintesi (CFI-ACN)'!$C$30:$AE$55,26,FALSE)</f>
        <v>1</v>
      </c>
      <c r="PB8" s="320">
        <f>VLOOKUP($B8,'Sintesi (CFI-ACN)'!$C$30:$AE$55,26,FALSE)</f>
        <v>1</v>
      </c>
      <c r="PC8" s="320">
        <f>VLOOKUP($B8,'Sintesi (CFI-ACN)'!$C$30:$AE$55,26,FALSE)</f>
        <v>1</v>
      </c>
      <c r="PD8" s="320">
        <f>VLOOKUP($B8,'Sintesi (CFI-ACN)'!$C$30:$AE$55,26,FALSE)</f>
        <v>1</v>
      </c>
      <c r="PE8" s="320">
        <f>VLOOKUP($B8,'Sintesi (CFI-ACN)'!$C$30:$AE$55,26,FALSE)</f>
        <v>1</v>
      </c>
      <c r="PF8" s="320">
        <f>VLOOKUP($B8,'Sintesi (CFI-ACN)'!$C$30:$AE$55,26,FALSE)</f>
        <v>1</v>
      </c>
      <c r="PG8" s="320">
        <f>VLOOKUP($B8,'Sintesi (CFI-ACN)'!$C$30:$AE$55,26,FALSE)</f>
        <v>1</v>
      </c>
      <c r="PH8" s="320">
        <f>VLOOKUP($B8,'Sintesi (CFI-ACN)'!$C$30:$AE$55,26,FALSE)</f>
        <v>1</v>
      </c>
      <c r="PI8" s="320">
        <f>VLOOKUP($B8,'Sintesi (CFI-ACN)'!$C$30:$AE$55,26,FALSE)</f>
        <v>1</v>
      </c>
      <c r="PJ8" s="320">
        <f>VLOOKUP($B8,'Sintesi (CFI-ACN)'!$C$30:$AE$55,26,FALSE)</f>
        <v>1</v>
      </c>
      <c r="PK8" s="320">
        <f>VLOOKUP($B8,'Sintesi (CFI-ACN)'!$C$30:$AE$55,26,FALSE)</f>
        <v>1</v>
      </c>
      <c r="PL8" s="320">
        <f>VLOOKUP($B8,'Sintesi (CFI-ACN)'!$C$30:$AE$55,26,FALSE)</f>
        <v>1</v>
      </c>
      <c r="PM8" s="320">
        <f>VLOOKUP($B8,'Sintesi (CFI-ACN)'!$C$30:$AE$55,26,FALSE)</f>
        <v>1</v>
      </c>
      <c r="PN8" s="320">
        <f>VLOOKUP($B8,'Sintesi (CFI-ACN)'!$C$30:$AE$55,26,FALSE)</f>
        <v>1</v>
      </c>
      <c r="PO8" s="320">
        <f>VLOOKUP($B8,'Sintesi (CFI-ACN)'!$C$30:$AE$55,26,FALSE)</f>
        <v>1</v>
      </c>
      <c r="PP8" s="320">
        <f>VLOOKUP($B8,'Sintesi (CFI-ACN)'!$C$30:$AE$55,26,FALSE)</f>
        <v>1</v>
      </c>
      <c r="PQ8" s="320">
        <f>VLOOKUP($B8,'Sintesi (CFI-ACN)'!$C$30:$AE$55,26,FALSE)</f>
        <v>1</v>
      </c>
      <c r="PR8" s="320">
        <f>VLOOKUP($B8,'Sintesi (CFI-ACN)'!$C$30:$AE$55,26,FALSE)</f>
        <v>1</v>
      </c>
      <c r="PS8" s="320">
        <f>VLOOKUP($B8,'Sintesi (CFI-ACN)'!$C$30:$AE$55,26,FALSE)</f>
        <v>1</v>
      </c>
      <c r="PT8" s="320">
        <f>VLOOKUP($B8,'Sintesi (CFI-ACN)'!$C$30:$AE$55,26,FALSE)</f>
        <v>1</v>
      </c>
      <c r="PU8" s="320">
        <f>VLOOKUP($B8,'Sintesi (CFI-ACN)'!$C$30:$AE$55,26,FALSE)</f>
        <v>1</v>
      </c>
      <c r="PV8" s="320"/>
      <c r="PW8" s="320"/>
      <c r="PX8" s="320"/>
      <c r="PY8" s="321">
        <v>0</v>
      </c>
      <c r="PZ8" s="321">
        <v>0</v>
      </c>
      <c r="QA8" s="321">
        <v>0</v>
      </c>
      <c r="QB8" s="321">
        <v>0</v>
      </c>
      <c r="QC8" s="321">
        <v>0</v>
      </c>
      <c r="QD8" s="321">
        <v>0</v>
      </c>
      <c r="QE8" s="321">
        <v>0</v>
      </c>
      <c r="QF8" s="321">
        <v>0</v>
      </c>
      <c r="QG8" s="321">
        <v>0</v>
      </c>
      <c r="QH8" s="321">
        <v>0</v>
      </c>
      <c r="QI8" s="321">
        <v>0</v>
      </c>
      <c r="QJ8" s="321">
        <v>0</v>
      </c>
      <c r="QK8" s="321">
        <v>0</v>
      </c>
      <c r="QL8" s="321">
        <v>0</v>
      </c>
      <c r="QM8" s="321">
        <v>0</v>
      </c>
      <c r="QN8" s="321">
        <v>0</v>
      </c>
      <c r="QO8" s="321">
        <v>0</v>
      </c>
      <c r="QP8" s="321">
        <v>0</v>
      </c>
      <c r="QQ8" s="321">
        <v>0</v>
      </c>
      <c r="QR8" s="321">
        <v>0</v>
      </c>
      <c r="QS8" s="321">
        <v>0</v>
      </c>
      <c r="QT8" s="321">
        <v>0</v>
      </c>
      <c r="QU8" s="321">
        <v>0</v>
      </c>
      <c r="QV8" s="321">
        <f>VLOOKUP($B8,'Sintesi (CFI-ACN)'!$C$30:$AE$55,28,FALSE)</f>
        <v>0</v>
      </c>
      <c r="QW8" s="321">
        <f>VLOOKUP($B8,'Sintesi (CFI-ACN)'!$C$30:$AE$55,28,FALSE)</f>
        <v>0</v>
      </c>
      <c r="QX8" s="321">
        <f>VLOOKUP($B8,'Sintesi (CFI-ACN)'!$C$30:$AE$55,28,FALSE)</f>
        <v>0</v>
      </c>
      <c r="QY8" s="321">
        <f>VLOOKUP($B8,'Sintesi (CFI-ACN)'!$C$30:$AE$55,28,FALSE)</f>
        <v>0</v>
      </c>
      <c r="QZ8" s="321">
        <f>VLOOKUP($B8,'Sintesi (CFI-ACN)'!$C$30:$AE$55,28,FALSE)</f>
        <v>0</v>
      </c>
      <c r="RA8" s="321">
        <f>VLOOKUP($B8,'Sintesi (CFI-ACN)'!$C$30:$AE$55,28,FALSE)</f>
        <v>0</v>
      </c>
      <c r="RB8" s="321">
        <f>VLOOKUP($B8,'Sintesi (CFI-ACN)'!$C$30:$AE$55,28,FALSE)</f>
        <v>0</v>
      </c>
      <c r="RC8" s="321">
        <f>VLOOKUP($B8,'Sintesi (CFI-ACN)'!$C$30:$AE$55,28,FALSE)</f>
        <v>0</v>
      </c>
      <c r="RD8" s="321">
        <f>VLOOKUP($B8,'Sintesi (CFI-ACN)'!$C$30:$AE$55,28,FALSE)</f>
        <v>0</v>
      </c>
      <c r="RE8" s="321">
        <f>VLOOKUP($B8,'Sintesi (CFI-ACN)'!$C$30:$AE$55,28,FALSE)</f>
        <v>0</v>
      </c>
      <c r="RF8" s="321">
        <f>VLOOKUP($B8,'Sintesi (CFI-ACN)'!$C$30:$AE$55,28,FALSE)</f>
        <v>0</v>
      </c>
      <c r="RG8" s="321">
        <f>VLOOKUP($B8,'Sintesi (CFI-ACN)'!$C$30:$AE$55,28,FALSE)</f>
        <v>0</v>
      </c>
      <c r="RH8" s="321">
        <f>VLOOKUP($B8,'Sintesi (CFI-ACN)'!$C$30:$AE$55,28,FALSE)</f>
        <v>0</v>
      </c>
      <c r="RI8" s="321">
        <f>VLOOKUP($B8,'Sintesi (CFI-ACN)'!$C$30:$AE$55,28,FALSE)</f>
        <v>0</v>
      </c>
      <c r="RJ8" s="321">
        <f>VLOOKUP($B8,'Sintesi (CFI-ACN)'!$C$30:$AE$55,28,FALSE)</f>
        <v>0</v>
      </c>
      <c r="RK8" s="321">
        <f>VLOOKUP($B8,'Sintesi (CFI-ACN)'!$C$30:$AE$55,28,FALSE)</f>
        <v>0</v>
      </c>
      <c r="RL8" s="321">
        <f>VLOOKUP($B8,'Sintesi (CFI-ACN)'!$C$30:$AE$55,28,FALSE)</f>
        <v>0</v>
      </c>
      <c r="RM8" s="321">
        <f>VLOOKUP($B8,'Sintesi (CFI-ACN)'!$C$30:$AE$55,28,FALSE)</f>
        <v>0</v>
      </c>
      <c r="RN8" s="321">
        <f>VLOOKUP($B8,'Sintesi (CFI-ACN)'!$C$30:$AE$55,28,FALSE)</f>
        <v>0</v>
      </c>
      <c r="RO8" s="321">
        <f>VLOOKUP($B8,'Sintesi (CFI-ACN)'!$C$30:$AE$55,28,FALSE)</f>
        <v>0</v>
      </c>
      <c r="RP8" s="321">
        <f>VLOOKUP($B8,'Sintesi (CFI-ACN)'!$C$30:$AE$55,28,FALSE)</f>
        <v>0</v>
      </c>
      <c r="RQ8" s="321">
        <f>VLOOKUP($B8,'Sintesi (CFI-ACN)'!$C$30:$AE$55,28,FALSE)</f>
        <v>0</v>
      </c>
      <c r="RR8" s="321">
        <f>VLOOKUP($B8,'Sintesi (CFI-ACN)'!$C$30:$AE$55,28,FALSE)</f>
        <v>0</v>
      </c>
      <c r="RS8" s="321">
        <f>VLOOKUP($B8,'Sintesi (CFI-ACN)'!$C$30:$AE$55,28,FALSE)</f>
        <v>0</v>
      </c>
      <c r="RT8" s="321">
        <f>VLOOKUP($B8,'Sintesi (CFI-ACN)'!$C$30:$AE$55,28,FALSE)</f>
        <v>0</v>
      </c>
      <c r="RU8" s="321">
        <f>VLOOKUP($B8,'Sintesi (CFI-ACN)'!$C$30:$AE$55,28,FALSE)</f>
        <v>0</v>
      </c>
      <c r="RV8" s="321">
        <f>VLOOKUP($B8,'Sintesi (CFI-ACN)'!$C$30:$AE$55,28,FALSE)</f>
        <v>0</v>
      </c>
      <c r="RW8" s="321">
        <f>VLOOKUP($B8,'Sintesi (CFI-ACN)'!$C$30:$AE$55,28,FALSE)</f>
        <v>0</v>
      </c>
      <c r="RX8" s="321">
        <f>VLOOKUP($B8,'Sintesi (CFI-ACN)'!$C$30:$AE$55,28,FALSE)</f>
        <v>0</v>
      </c>
      <c r="RY8" s="321">
        <f>VLOOKUP($B8,'Sintesi (CFI-ACN)'!$C$30:$AE$55,28,FALSE)</f>
        <v>0</v>
      </c>
      <c r="RZ8" s="321">
        <f>VLOOKUP($B8,'Sintesi (CFI-ACN)'!$C$30:$AE$55,28,FALSE)</f>
        <v>0</v>
      </c>
      <c r="SA8" s="321">
        <f>VLOOKUP($B8,'Sintesi (CFI-ACN)'!$C$30:$AE$55,28,FALSE)</f>
        <v>0</v>
      </c>
      <c r="SB8" s="321">
        <f>VLOOKUP($B8,'Sintesi (CFI-ACN)'!$C$30:$AE$55,28,FALSE)</f>
        <v>0</v>
      </c>
      <c r="SC8" s="321">
        <f>VLOOKUP($B8,'Sintesi (CFI-ACN)'!$C$30:$AE$55,28,FALSE)</f>
        <v>0</v>
      </c>
      <c r="SD8" s="321">
        <f>VLOOKUP($B8,'Sintesi (CFI-ACN)'!$C$30:$AE$55,28,FALSE)</f>
        <v>0</v>
      </c>
      <c r="SE8" s="321">
        <f>VLOOKUP($B8,'Sintesi (CFI-ACN)'!$C$30:$AE$55,28,FALSE)</f>
        <v>0</v>
      </c>
      <c r="SF8" s="321">
        <f>VLOOKUP($B8,'Sintesi (CFI-ACN)'!$C$30:$AE$55,28,FALSE)</f>
        <v>0</v>
      </c>
      <c r="SG8" s="321">
        <f>VLOOKUP($B8,'Sintesi (CFI-ACN)'!$C$30:$AE$55,28,FALSE)</f>
        <v>0</v>
      </c>
      <c r="SH8" s="321">
        <f>VLOOKUP($B8,'Sintesi (CFI-ACN)'!$C$30:$AE$55,28,FALSE)</f>
        <v>0</v>
      </c>
      <c r="SI8" s="321">
        <f>VLOOKUP($B8,'Sintesi (CFI-ACN)'!$C$30:$AE$55,28,FALSE)</f>
        <v>0</v>
      </c>
      <c r="SJ8" s="321">
        <f>VLOOKUP($B8,'Sintesi (CFI-ACN)'!$C$30:$AE$55,28,FALSE)</f>
        <v>0</v>
      </c>
      <c r="SK8" s="321">
        <f>VLOOKUP($B8,'Sintesi (CFI-ACN)'!$C$30:$AE$55,28,FALSE)</f>
        <v>0</v>
      </c>
      <c r="SL8" s="321">
        <f>VLOOKUP($B8,'Sintesi (CFI-ACN)'!$C$30:$AE$55,28,FALSE)</f>
        <v>0</v>
      </c>
      <c r="SM8" s="321">
        <f>VLOOKUP($B8,'Sintesi (CFI-ACN)'!$C$30:$AE$55,28,FALSE)</f>
        <v>0</v>
      </c>
      <c r="SN8" s="321">
        <f>VLOOKUP($B8,'Sintesi (CFI-ACN)'!$C$30:$AE$55,28,FALSE)</f>
        <v>0</v>
      </c>
      <c r="SO8" s="321">
        <f>VLOOKUP($B8,'Sintesi (CFI-ACN)'!$C$30:$AE$55,28,FALSE)</f>
        <v>0</v>
      </c>
      <c r="SP8" s="321">
        <f>VLOOKUP($B8,'Sintesi (CFI-ACN)'!$C$30:$AE$55,28,FALSE)</f>
        <v>0</v>
      </c>
      <c r="SQ8" s="321">
        <f>VLOOKUP($B8,'Sintesi (CFI-ACN)'!$C$30:$AE$55,28,FALSE)</f>
        <v>0</v>
      </c>
      <c r="SR8" s="321">
        <f>VLOOKUP($B8,'Sintesi (CFI-ACN)'!$C$30:$AE$55,28,FALSE)</f>
        <v>0</v>
      </c>
      <c r="SS8" s="321">
        <f>VLOOKUP($B8,'Sintesi (CFI-ACN)'!$C$30:$AE$55,28,FALSE)</f>
        <v>0</v>
      </c>
      <c r="ST8" s="321">
        <f>VLOOKUP($B8,'Sintesi (CFI-ACN)'!$C$30:$AE$55,28,FALSE)</f>
        <v>0</v>
      </c>
      <c r="SU8" s="321">
        <f>VLOOKUP($B8,'Sintesi (CFI-ACN)'!$C$30:$AE$55,28,FALSE)</f>
        <v>0</v>
      </c>
      <c r="SV8" s="321">
        <f>VLOOKUP($B8,'Sintesi (CFI-ACN)'!$C$30:$AE$55,28,FALSE)</f>
        <v>0</v>
      </c>
      <c r="SW8" s="321">
        <f>VLOOKUP($B8,'Sintesi (CFI-ACN)'!$C$30:$AE$55,28,FALSE)</f>
        <v>0</v>
      </c>
      <c r="SX8" s="321">
        <f>VLOOKUP($B8,'Sintesi (CFI-ACN)'!$C$30:$AE$55,28,FALSE)</f>
        <v>0</v>
      </c>
      <c r="SY8" s="321">
        <f>VLOOKUP($B8,'Sintesi (CFI-ACN)'!$C$30:$AE$55,28,FALSE)</f>
        <v>0</v>
      </c>
      <c r="SZ8" s="321">
        <f>VLOOKUP($B8,'Sintesi (CFI-ACN)'!$C$30:$AE$55,28,FALSE)</f>
        <v>0</v>
      </c>
      <c r="TA8" s="321">
        <f>VLOOKUP($B8,'Sintesi (CFI-ACN)'!$C$30:$AE$55,28,FALSE)</f>
        <v>0</v>
      </c>
      <c r="TB8" s="321">
        <f>VLOOKUP($B8,'Sintesi (CFI-ACN)'!$C$30:$AE$55,28,FALSE)</f>
        <v>0</v>
      </c>
      <c r="TC8" s="321">
        <f>VLOOKUP($B8,'Sintesi (CFI-ACN)'!$C$30:$AE$55,28,FALSE)</f>
        <v>0</v>
      </c>
      <c r="TD8" s="321">
        <f>VLOOKUP($B8,'Sintesi (CFI-ACN)'!$C$30:$AE$55,28,FALSE)</f>
        <v>0</v>
      </c>
      <c r="TE8" s="321">
        <f>VLOOKUP($B8,'Sintesi (CFI-ACN)'!$C$30:$AE$55,28,FALSE)</f>
        <v>0</v>
      </c>
      <c r="TF8" s="321">
        <f>VLOOKUP($B8,'Sintesi (CFI-ACN)'!$C$30:$AE$55,28,FALSE)</f>
        <v>0</v>
      </c>
      <c r="TG8" s="321">
        <f>VLOOKUP($B8,'Sintesi (CFI-ACN)'!$C$30:$AE$55,28,FALSE)</f>
        <v>0</v>
      </c>
      <c r="TH8" s="321">
        <f>VLOOKUP($B8,'Sintesi (CFI-ACN)'!$C$30:$AE$55,28,FALSE)</f>
        <v>0</v>
      </c>
      <c r="TI8" s="321">
        <f>VLOOKUP($B8,'Sintesi (CFI-ACN)'!$C$30:$AE$55,28,FALSE)</f>
        <v>0</v>
      </c>
      <c r="TJ8" s="321">
        <f>VLOOKUP($B8,'Sintesi (CFI-ACN)'!$C$30:$AE$55,28,FALSE)</f>
        <v>0</v>
      </c>
      <c r="TK8" s="321">
        <f>VLOOKUP($B8,'Sintesi (CFI-ACN)'!$C$30:$AE$55,28,FALSE)</f>
        <v>0</v>
      </c>
      <c r="TL8" s="321">
        <f>VLOOKUP($B8,'Sintesi (CFI-ACN)'!$C$30:$AE$55,28,FALSE)</f>
        <v>0</v>
      </c>
      <c r="TM8" s="321">
        <f>VLOOKUP($B8,'Sintesi (CFI-ACN)'!$C$30:$AE$55,28,FALSE)</f>
        <v>0</v>
      </c>
      <c r="TN8" s="321">
        <f>VLOOKUP($B8,'Sintesi (CFI-ACN)'!$C$30:$AE$55,28,FALSE)</f>
        <v>0</v>
      </c>
      <c r="TO8" s="321">
        <f>VLOOKUP($B8,'Sintesi (CFI-ACN)'!$C$30:$AE$55,28,FALSE)</f>
        <v>0</v>
      </c>
      <c r="TP8" s="321">
        <f>VLOOKUP($B8,'Sintesi (CFI-ACN)'!$C$30:$AE$55,28,FALSE)</f>
        <v>0</v>
      </c>
      <c r="TQ8" s="321">
        <f>VLOOKUP($B8,'Sintesi (CFI-ACN)'!$C$30:$AE$55,28,FALSE)</f>
        <v>0</v>
      </c>
      <c r="TR8" s="321">
        <f>VLOOKUP($B8,'Sintesi (CFI-ACN)'!$C$30:$AE$55,28,FALSE)</f>
        <v>0</v>
      </c>
      <c r="TS8" s="321">
        <f>VLOOKUP($B8,'Sintesi (CFI-ACN)'!$C$30:$AE$55,28,FALSE)</f>
        <v>0</v>
      </c>
      <c r="TT8" s="321">
        <f>VLOOKUP($B8,'Sintesi (CFI-ACN)'!$C$30:$AE$55,28,FALSE)</f>
        <v>0</v>
      </c>
      <c r="TU8" s="321">
        <f>VLOOKUP($B8,'Sintesi (CFI-ACN)'!$C$30:$AE$55,28,FALSE)</f>
        <v>0</v>
      </c>
      <c r="TV8" s="321">
        <f>VLOOKUP($B8,'Sintesi (CFI-ACN)'!$C$30:$AE$55,28,FALSE)</f>
        <v>0</v>
      </c>
      <c r="TW8" s="321">
        <f>VLOOKUP($B8,'Sintesi (CFI-ACN)'!$C$30:$AE$55,28,FALSE)</f>
        <v>0</v>
      </c>
      <c r="TX8" s="321">
        <f>VLOOKUP($B8,'Sintesi (CFI-ACN)'!$C$30:$AE$55,28,FALSE)</f>
        <v>0</v>
      </c>
      <c r="TY8" s="321"/>
      <c r="TZ8" s="321"/>
      <c r="UA8" s="321"/>
      <c r="UB8" s="322">
        <v>21</v>
      </c>
      <c r="UC8" s="322">
        <v>21</v>
      </c>
      <c r="UD8" s="322">
        <v>21</v>
      </c>
      <c r="UE8" s="322">
        <v>21</v>
      </c>
      <c r="UF8" s="322">
        <v>21</v>
      </c>
      <c r="UG8" s="322">
        <v>21</v>
      </c>
      <c r="UH8" s="322">
        <v>21</v>
      </c>
      <c r="UI8" s="322">
        <v>21</v>
      </c>
      <c r="UJ8" s="322">
        <v>21</v>
      </c>
      <c r="UK8" s="322">
        <v>21</v>
      </c>
      <c r="UL8" s="322">
        <v>21</v>
      </c>
      <c r="UM8" s="322">
        <v>21</v>
      </c>
      <c r="UN8" s="322">
        <v>21</v>
      </c>
      <c r="UO8" s="322">
        <v>21</v>
      </c>
      <c r="UP8" s="322">
        <v>21</v>
      </c>
      <c r="UQ8" s="322">
        <v>21</v>
      </c>
      <c r="UR8" s="322">
        <v>21</v>
      </c>
      <c r="US8" s="322">
        <v>21</v>
      </c>
      <c r="UT8" s="322">
        <v>21</v>
      </c>
      <c r="UU8" s="322">
        <v>21</v>
      </c>
      <c r="UV8" s="322">
        <v>21</v>
      </c>
      <c r="UW8" s="322">
        <v>21</v>
      </c>
      <c r="UX8" s="322">
        <v>21</v>
      </c>
      <c r="UY8" s="322">
        <f>VLOOKUP($B8,'Sintesi (CFI-ACN)'!$C$30:$AE$55,29,FALSE)</f>
        <v>21</v>
      </c>
      <c r="UZ8" s="322">
        <f>VLOOKUP($B8,'Sintesi (CFI-ACN)'!$C$30:$AE$55,29,FALSE)</f>
        <v>21</v>
      </c>
      <c r="VA8" s="322">
        <f>VLOOKUP($B8,'Sintesi (CFI-ACN)'!$C$30:$AE$55,29,FALSE)</f>
        <v>21</v>
      </c>
      <c r="VB8" s="322">
        <f>VLOOKUP($B8,'Sintesi (CFI-ACN)'!$C$30:$AE$55,29,FALSE)</f>
        <v>21</v>
      </c>
      <c r="VC8" s="322">
        <f>VLOOKUP($B8,'Sintesi (CFI-ACN)'!$C$30:$AE$55,29,FALSE)</f>
        <v>21</v>
      </c>
      <c r="VD8" s="322">
        <f>VLOOKUP($B8,'Sintesi (CFI-ACN)'!$C$30:$AE$55,29,FALSE)</f>
        <v>21</v>
      </c>
      <c r="VE8" s="322">
        <f>VLOOKUP($B8,'Sintesi (CFI-ACN)'!$C$30:$AE$55,29,FALSE)</f>
        <v>21</v>
      </c>
      <c r="VF8" s="322">
        <f>VLOOKUP($B8,'Sintesi (CFI-ACN)'!$C$30:$AE$55,29,FALSE)</f>
        <v>21</v>
      </c>
      <c r="VG8" s="322">
        <f>VLOOKUP($B8,'Sintesi (CFI-ACN)'!$C$30:$AE$55,29,FALSE)</f>
        <v>21</v>
      </c>
      <c r="VH8" s="322">
        <f>VLOOKUP($B8,'Sintesi (CFI-ACN)'!$C$30:$AE$55,29,FALSE)</f>
        <v>21</v>
      </c>
      <c r="VI8" s="322">
        <f>VLOOKUP($B8,'Sintesi (CFI-ACN)'!$C$30:$AE$55,29,FALSE)</f>
        <v>21</v>
      </c>
      <c r="VJ8" s="322">
        <f>VLOOKUP($B8,'Sintesi (CFI-ACN)'!$C$30:$AE$55,29,FALSE)</f>
        <v>21</v>
      </c>
      <c r="VK8" s="322">
        <f>VLOOKUP($B8,'Sintesi (CFI-ACN)'!$C$30:$AE$55,29,FALSE)</f>
        <v>21</v>
      </c>
      <c r="VL8" s="322">
        <f>VLOOKUP($B8,'Sintesi (CFI-ACN)'!$C$30:$AE$55,29,FALSE)</f>
        <v>21</v>
      </c>
      <c r="VM8" s="322">
        <f>VLOOKUP($B8,'Sintesi (CFI-ACN)'!$C$30:$AE$55,29,FALSE)</f>
        <v>21</v>
      </c>
      <c r="VN8" s="322">
        <f>VLOOKUP($B8,'Sintesi (CFI-ACN)'!$C$30:$AE$55,29,FALSE)</f>
        <v>21</v>
      </c>
      <c r="VO8" s="322">
        <f>VLOOKUP($B8,'Sintesi (CFI-ACN)'!$C$30:$AE$55,29,FALSE)</f>
        <v>21</v>
      </c>
      <c r="VP8" s="322">
        <f>VLOOKUP($B8,'Sintesi (CFI-ACN)'!$C$30:$AE$55,29,FALSE)</f>
        <v>21</v>
      </c>
      <c r="VQ8" s="322">
        <f>VLOOKUP($B8,'Sintesi (CFI-ACN)'!$C$30:$AE$55,29,FALSE)</f>
        <v>21</v>
      </c>
      <c r="VR8" s="322">
        <f>VLOOKUP($B8,'Sintesi (CFI-ACN)'!$C$30:$AE$55,29,FALSE)</f>
        <v>21</v>
      </c>
      <c r="VS8" s="322">
        <f>VLOOKUP($B8,'Sintesi (CFI-ACN)'!$C$30:$AE$55,29,FALSE)</f>
        <v>21</v>
      </c>
      <c r="VT8" s="322">
        <f>VLOOKUP($B8,'Sintesi (CFI-ACN)'!$C$30:$AE$55,29,FALSE)</f>
        <v>21</v>
      </c>
      <c r="VU8" s="322">
        <f>VLOOKUP($B8,'Sintesi (CFI-ACN)'!$C$30:$AE$55,29,FALSE)</f>
        <v>21</v>
      </c>
      <c r="VV8" s="322">
        <f>VLOOKUP($B8,'Sintesi (CFI-ACN)'!$C$30:$AE$55,29,FALSE)</f>
        <v>21</v>
      </c>
      <c r="VW8" s="322">
        <f>VLOOKUP($B8,'Sintesi (CFI-ACN)'!$C$30:$AE$55,29,FALSE)</f>
        <v>21</v>
      </c>
      <c r="VX8" s="322">
        <f>VLOOKUP($B8,'Sintesi (CFI-ACN)'!$C$30:$AE$55,29,FALSE)</f>
        <v>21</v>
      </c>
      <c r="VY8" s="322">
        <f>VLOOKUP($B8,'Sintesi (CFI-ACN)'!$C$30:$AE$55,29,FALSE)</f>
        <v>21</v>
      </c>
      <c r="VZ8" s="322">
        <f>VLOOKUP($B8,'Sintesi (CFI-ACN)'!$C$30:$AE$55,29,FALSE)</f>
        <v>21</v>
      </c>
      <c r="WA8" s="322">
        <f>VLOOKUP($B8,'Sintesi (CFI-ACN)'!$C$30:$AE$55,29,FALSE)</f>
        <v>21</v>
      </c>
      <c r="WB8" s="322">
        <f>VLOOKUP($B8,'Sintesi (CFI-ACN)'!$C$30:$AE$55,29,FALSE)</f>
        <v>21</v>
      </c>
      <c r="WC8" s="322">
        <f>VLOOKUP($B8,'Sintesi (CFI-ACN)'!$C$30:$AE$55,29,FALSE)</f>
        <v>21</v>
      </c>
      <c r="WD8" s="322">
        <f>VLOOKUP($B8,'Sintesi (CFI-ACN)'!$C$30:$AE$55,29,FALSE)</f>
        <v>21</v>
      </c>
      <c r="WE8" s="322">
        <f>VLOOKUP($B8,'Sintesi (CFI-ACN)'!$C$30:$AE$55,29,FALSE)</f>
        <v>21</v>
      </c>
      <c r="WF8" s="322">
        <f>VLOOKUP($B8,'Sintesi (CFI-ACN)'!$C$30:$AE$55,29,FALSE)</f>
        <v>21</v>
      </c>
      <c r="WG8" s="322">
        <f>VLOOKUP($B8,'Sintesi (CFI-ACN)'!$C$30:$AE$55,29,FALSE)</f>
        <v>21</v>
      </c>
      <c r="WH8" s="322">
        <f>VLOOKUP($B8,'Sintesi (CFI-ACN)'!$C$30:$AE$55,29,FALSE)</f>
        <v>21</v>
      </c>
      <c r="WI8" s="322">
        <f>VLOOKUP($B8,'Sintesi (CFI-ACN)'!$C$30:$AE$55,29,FALSE)</f>
        <v>21</v>
      </c>
      <c r="WJ8" s="322">
        <f>VLOOKUP($B8,'Sintesi (CFI-ACN)'!$C$30:$AE$55,29,FALSE)</f>
        <v>21</v>
      </c>
      <c r="WK8" s="322">
        <f>VLOOKUP($B8,'Sintesi (CFI-ACN)'!$C$30:$AE$55,29,FALSE)</f>
        <v>21</v>
      </c>
      <c r="WL8" s="322">
        <f>VLOOKUP($B8,'Sintesi (CFI-ACN)'!$C$30:$AE$55,29,FALSE)</f>
        <v>21</v>
      </c>
      <c r="WM8" s="322">
        <f>VLOOKUP($B8,'Sintesi (CFI-ACN)'!$C$30:$AE$55,29,FALSE)</f>
        <v>21</v>
      </c>
      <c r="WN8" s="322">
        <f>VLOOKUP($B8,'Sintesi (CFI-ACN)'!$C$30:$AE$55,29,FALSE)</f>
        <v>21</v>
      </c>
      <c r="WO8" s="322">
        <f>VLOOKUP($B8,'Sintesi (CFI-ACN)'!$C$30:$AE$55,29,FALSE)</f>
        <v>21</v>
      </c>
      <c r="WP8" s="322">
        <f>VLOOKUP($B8,'Sintesi (CFI-ACN)'!$C$30:$AE$55,29,FALSE)</f>
        <v>21</v>
      </c>
      <c r="WQ8" s="322">
        <f>VLOOKUP($B8,'Sintesi (CFI-ACN)'!$C$30:$AE$55,29,FALSE)</f>
        <v>21</v>
      </c>
      <c r="WR8" s="322">
        <f>VLOOKUP($B8,'Sintesi (CFI-ACN)'!$C$30:$AE$55,29,FALSE)</f>
        <v>21</v>
      </c>
      <c r="WS8" s="322">
        <f>VLOOKUP($B8,'Sintesi (CFI-ACN)'!$C$30:$AE$55,29,FALSE)</f>
        <v>21</v>
      </c>
      <c r="WT8" s="322">
        <f>VLOOKUP($B8,'Sintesi (CFI-ACN)'!$C$30:$AE$55,29,FALSE)</f>
        <v>21</v>
      </c>
      <c r="WU8" s="322">
        <f>VLOOKUP($B8,'Sintesi (CFI-ACN)'!$C$30:$AE$55,29,FALSE)</f>
        <v>21</v>
      </c>
      <c r="WV8" s="322">
        <f>VLOOKUP($B8,'Sintesi (CFI-ACN)'!$C$30:$AE$55,29,FALSE)</f>
        <v>21</v>
      </c>
      <c r="WW8" s="322">
        <f>VLOOKUP($B8,'Sintesi (CFI-ACN)'!$C$30:$AE$55,29,FALSE)</f>
        <v>21</v>
      </c>
      <c r="WX8" s="322">
        <f>VLOOKUP($B8,'Sintesi (CFI-ACN)'!$C$30:$AE$55,29,FALSE)</f>
        <v>21</v>
      </c>
      <c r="WY8" s="322">
        <f>VLOOKUP($B8,'Sintesi (CFI-ACN)'!$C$30:$AE$55,29,FALSE)</f>
        <v>21</v>
      </c>
      <c r="WZ8" s="322">
        <f>VLOOKUP($B8,'Sintesi (CFI-ACN)'!$C$30:$AE$55,29,FALSE)</f>
        <v>21</v>
      </c>
      <c r="XA8" s="322">
        <f>VLOOKUP($B8,'Sintesi (CFI-ACN)'!$C$30:$AE$55,29,FALSE)</f>
        <v>21</v>
      </c>
      <c r="XB8" s="322">
        <f>VLOOKUP($B8,'Sintesi (CFI-ACN)'!$C$30:$AE$55,29,FALSE)</f>
        <v>21</v>
      </c>
      <c r="XC8" s="322">
        <f>VLOOKUP($B8,'Sintesi (CFI-ACN)'!$C$30:$AE$55,29,FALSE)</f>
        <v>21</v>
      </c>
      <c r="XD8" s="322">
        <f>VLOOKUP($B8,'Sintesi (CFI-ACN)'!$C$30:$AE$55,29,FALSE)</f>
        <v>21</v>
      </c>
      <c r="XE8" s="322">
        <f>VLOOKUP($B8,'Sintesi (CFI-ACN)'!$C$30:$AE$55,29,FALSE)</f>
        <v>21</v>
      </c>
      <c r="XF8" s="322">
        <f>VLOOKUP($B8,'Sintesi (CFI-ACN)'!$C$30:$AE$55,29,FALSE)</f>
        <v>21</v>
      </c>
      <c r="XG8" s="322">
        <f>VLOOKUP($B8,'Sintesi (CFI-ACN)'!$C$30:$AE$55,29,FALSE)</f>
        <v>21</v>
      </c>
      <c r="XH8" s="322">
        <f>VLOOKUP($B8,'Sintesi (CFI-ACN)'!$C$30:$AE$55,29,FALSE)</f>
        <v>21</v>
      </c>
      <c r="XI8" s="322">
        <f>VLOOKUP($B8,'Sintesi (CFI-ACN)'!$C$30:$AE$55,29,FALSE)</f>
        <v>21</v>
      </c>
      <c r="XJ8" s="322">
        <f>VLOOKUP($B8,'Sintesi (CFI-ACN)'!$C$30:$AE$55,29,FALSE)</f>
        <v>21</v>
      </c>
      <c r="XK8" s="322">
        <f>VLOOKUP($B8,'Sintesi (CFI-ACN)'!$C$30:$AE$55,29,FALSE)</f>
        <v>21</v>
      </c>
      <c r="XL8" s="322">
        <f>VLOOKUP($B8,'Sintesi (CFI-ACN)'!$C$30:$AE$55,29,FALSE)</f>
        <v>21</v>
      </c>
      <c r="XM8" s="322">
        <f>VLOOKUP($B8,'Sintesi (CFI-ACN)'!$C$30:$AE$55,29,FALSE)</f>
        <v>21</v>
      </c>
      <c r="XN8" s="322">
        <f>VLOOKUP($B8,'Sintesi (CFI-ACN)'!$C$30:$AE$55,29,FALSE)</f>
        <v>21</v>
      </c>
      <c r="XO8" s="322">
        <f>VLOOKUP($B8,'Sintesi (CFI-ACN)'!$C$30:$AE$55,29,FALSE)</f>
        <v>21</v>
      </c>
      <c r="XP8" s="322">
        <f>VLOOKUP($B8,'Sintesi (CFI-ACN)'!$C$30:$AE$55,29,FALSE)</f>
        <v>21</v>
      </c>
      <c r="XQ8" s="322">
        <f>VLOOKUP($B8,'Sintesi (CFI-ACN)'!$C$30:$AE$55,29,FALSE)</f>
        <v>21</v>
      </c>
      <c r="XR8" s="322">
        <f>VLOOKUP($B8,'Sintesi (CFI-ACN)'!$C$30:$AE$55,29,FALSE)</f>
        <v>21</v>
      </c>
      <c r="XS8" s="322">
        <f>VLOOKUP($B8,'Sintesi (CFI-ACN)'!$C$30:$AE$55,29,FALSE)</f>
        <v>21</v>
      </c>
      <c r="XT8" s="322">
        <f>VLOOKUP($B8,'Sintesi (CFI-ACN)'!$C$30:$AE$55,29,FALSE)</f>
        <v>21</v>
      </c>
      <c r="XU8" s="322">
        <f>VLOOKUP($B8,'Sintesi (CFI-ACN)'!$C$30:$AE$55,29,FALSE)</f>
        <v>21</v>
      </c>
      <c r="XV8" s="322">
        <f>VLOOKUP($B8,'Sintesi (CFI-ACN)'!$C$30:$AE$55,29,FALSE)</f>
        <v>21</v>
      </c>
      <c r="XW8" s="322">
        <f>VLOOKUP($B8,'Sintesi (CFI-ACN)'!$C$30:$AE$55,29,FALSE)</f>
        <v>21</v>
      </c>
      <c r="XX8" s="322">
        <f>VLOOKUP($B8,'Sintesi (CFI-ACN)'!$C$30:$AE$55,29,FALSE)</f>
        <v>21</v>
      </c>
      <c r="XY8" s="322">
        <f>VLOOKUP($B8,'Sintesi (CFI-ACN)'!$C$30:$AE$55,29,FALSE)</f>
        <v>21</v>
      </c>
      <c r="XZ8" s="322">
        <f>VLOOKUP($B8,'Sintesi (CFI-ACN)'!$C$30:$AE$55,29,FALSE)</f>
        <v>21</v>
      </c>
      <c r="YA8" s="322">
        <f>VLOOKUP($B8,'Sintesi (CFI-ACN)'!$C$30:$AE$55,29,FALSE)</f>
        <v>21</v>
      </c>
      <c r="YB8" s="322"/>
      <c r="YC8" s="322"/>
      <c r="YD8" s="322"/>
      <c r="YE8" s="501">
        <v>1</v>
      </c>
      <c r="YF8" s="501">
        <v>1</v>
      </c>
      <c r="YG8" s="501">
        <v>1</v>
      </c>
      <c r="YH8" s="501">
        <v>1</v>
      </c>
      <c r="YI8" s="501">
        <v>1</v>
      </c>
      <c r="YJ8" s="501">
        <v>1</v>
      </c>
      <c r="YK8" s="501">
        <v>1</v>
      </c>
      <c r="YL8" s="501">
        <v>1</v>
      </c>
      <c r="YM8" s="501">
        <v>1</v>
      </c>
      <c r="YN8" s="501">
        <v>1</v>
      </c>
      <c r="YO8" s="501">
        <v>1</v>
      </c>
      <c r="YP8" s="501">
        <v>1</v>
      </c>
      <c r="YQ8" s="501">
        <v>1</v>
      </c>
      <c r="YR8" s="501">
        <v>1</v>
      </c>
      <c r="YS8" s="501">
        <v>1</v>
      </c>
      <c r="YT8" s="501">
        <v>1</v>
      </c>
      <c r="YU8" s="501">
        <v>1</v>
      </c>
      <c r="YV8" s="501">
        <v>1</v>
      </c>
      <c r="YW8" s="501">
        <v>1</v>
      </c>
      <c r="YX8" s="501">
        <v>1</v>
      </c>
      <c r="YY8" s="501">
        <v>1</v>
      </c>
      <c r="YZ8" s="501">
        <v>1</v>
      </c>
      <c r="ZA8" s="501">
        <v>1</v>
      </c>
      <c r="ZB8" s="501">
        <f>VLOOKUP($B8,'Sintesi (CFI-ACN)'!$C$30:$AE$55,22,FALSE)</f>
        <v>1</v>
      </c>
      <c r="ZC8" s="501">
        <f>VLOOKUP($B8,'Sintesi (CFI-ACN)'!$C$30:$AE$55,22,FALSE)</f>
        <v>1</v>
      </c>
      <c r="ZD8" s="501">
        <f>VLOOKUP($B8,'Sintesi (CFI-ACN)'!$C$30:$AE$55,22,FALSE)</f>
        <v>1</v>
      </c>
      <c r="ZE8" s="501">
        <f>VLOOKUP($B8,'Sintesi (CFI-ACN)'!$C$30:$AE$55,22,FALSE)</f>
        <v>1</v>
      </c>
      <c r="ZF8" s="501">
        <f>VLOOKUP($B8,'Sintesi (CFI-ACN)'!$C$30:$AE$55,22,FALSE)</f>
        <v>1</v>
      </c>
      <c r="ZG8" s="501">
        <f>VLOOKUP($B8,'Sintesi (CFI-ACN)'!$C$30:$AE$55,22,FALSE)</f>
        <v>1</v>
      </c>
      <c r="ZH8" s="501">
        <f>VLOOKUP($B8,'Sintesi (CFI-ACN)'!$C$30:$AE$55,22,FALSE)</f>
        <v>1</v>
      </c>
      <c r="ZI8" s="501">
        <f>VLOOKUP($B8,'Sintesi (CFI-ACN)'!$C$30:$AE$55,22,FALSE)</f>
        <v>1</v>
      </c>
      <c r="ZJ8" s="501">
        <f>VLOOKUP($B8,'Sintesi (CFI-ACN)'!$C$30:$AE$55,22,FALSE)</f>
        <v>1</v>
      </c>
      <c r="ZK8" s="501">
        <f>VLOOKUP($B8,'Sintesi (CFI-ACN)'!$C$30:$AE$55,22,FALSE)</f>
        <v>1</v>
      </c>
      <c r="ZL8" s="501">
        <f>VLOOKUP($B8,'Sintesi (CFI-ACN)'!$C$30:$AE$55,22,FALSE)</f>
        <v>1</v>
      </c>
      <c r="ZM8" s="501">
        <f>VLOOKUP($B8,'Sintesi (CFI-ACN)'!$C$30:$AE$55,22,FALSE)</f>
        <v>1</v>
      </c>
      <c r="ZN8" s="501">
        <f>VLOOKUP($B8,'Sintesi (CFI-ACN)'!$C$30:$AE$55,22,FALSE)</f>
        <v>1</v>
      </c>
      <c r="ZO8" s="501">
        <f>VLOOKUP($B8,'Sintesi (CFI-ACN)'!$C$30:$AE$55,22,FALSE)</f>
        <v>1</v>
      </c>
      <c r="ZP8" s="501">
        <f>VLOOKUP($B8,'Sintesi (CFI-ACN)'!$C$30:$AE$55,22,FALSE)</f>
        <v>1</v>
      </c>
      <c r="ZQ8" s="501">
        <f>VLOOKUP($B8,'Sintesi (CFI-ACN)'!$C$30:$AE$55,22,FALSE)</f>
        <v>1</v>
      </c>
      <c r="ZR8" s="501">
        <f>VLOOKUP($B8,'Sintesi (CFI-ACN)'!$C$30:$AE$55,22,FALSE)</f>
        <v>1</v>
      </c>
      <c r="ZS8" s="501">
        <f>VLOOKUP($B8,'Sintesi (CFI-ACN)'!$C$30:$AE$55,22,FALSE)</f>
        <v>1</v>
      </c>
      <c r="ZT8" s="501">
        <f>VLOOKUP($B8,'Sintesi (CFI-ACN)'!$C$30:$AE$55,22,FALSE)</f>
        <v>1</v>
      </c>
      <c r="ZU8" s="501">
        <f>VLOOKUP($B8,'Sintesi (CFI-ACN)'!$C$30:$AE$55,22,FALSE)</f>
        <v>1</v>
      </c>
      <c r="ZV8" s="501">
        <f>VLOOKUP($B8,'Sintesi (CFI-ACN)'!$C$30:$AE$55,22,FALSE)</f>
        <v>1</v>
      </c>
      <c r="ZW8" s="501">
        <f>VLOOKUP($B8,'Sintesi (CFI-ACN)'!$C$30:$AE$55,22,FALSE)</f>
        <v>1</v>
      </c>
      <c r="ZX8" s="501">
        <f>VLOOKUP($B8,'Sintesi (CFI-ACN)'!$C$30:$AE$55,22,FALSE)</f>
        <v>1</v>
      </c>
      <c r="ZY8" s="501">
        <f>VLOOKUP($B8,'Sintesi (CFI-ACN)'!$C$30:$AE$55,22,FALSE)</f>
        <v>1</v>
      </c>
      <c r="ZZ8" s="501">
        <f>VLOOKUP($B8,'Sintesi (CFI-ACN)'!$C$30:$AE$55,22,FALSE)</f>
        <v>1</v>
      </c>
      <c r="AAA8" s="501">
        <f>VLOOKUP($B8,'Sintesi (CFI-ACN)'!$C$30:$AE$55,22,FALSE)</f>
        <v>1</v>
      </c>
      <c r="AAB8" s="501">
        <f>VLOOKUP($B8,'Sintesi (CFI-ACN)'!$C$30:$AE$55,22,FALSE)</f>
        <v>1</v>
      </c>
      <c r="AAC8" s="501">
        <f>VLOOKUP($B8,'Sintesi (CFI-ACN)'!$C$30:$AE$55,22,FALSE)</f>
        <v>1</v>
      </c>
      <c r="AAD8" s="501">
        <f>VLOOKUP($B8,'Sintesi (CFI-ACN)'!$C$30:$AE$55,22,FALSE)</f>
        <v>1</v>
      </c>
      <c r="AAE8" s="501">
        <f>VLOOKUP($B8,'Sintesi (CFI-ACN)'!$C$30:$AE$55,22,FALSE)</f>
        <v>1</v>
      </c>
      <c r="AAF8" s="501">
        <f>VLOOKUP($B8,'Sintesi (CFI-ACN)'!$C$30:$AE$55,22,FALSE)</f>
        <v>1</v>
      </c>
      <c r="AAG8" s="501">
        <f>VLOOKUP($B8,'Sintesi (CFI-ACN)'!$C$30:$AE$55,22,FALSE)</f>
        <v>1</v>
      </c>
      <c r="AAH8" s="501">
        <f>VLOOKUP($B8,'Sintesi (CFI-ACN)'!$C$30:$AE$55,22,FALSE)</f>
        <v>1</v>
      </c>
      <c r="AAI8" s="501">
        <f>VLOOKUP($B8,'Sintesi (CFI-ACN)'!$C$30:$AE$55,22,FALSE)</f>
        <v>1</v>
      </c>
      <c r="AAJ8" s="501">
        <f>VLOOKUP($B8,'Sintesi (CFI-ACN)'!$C$30:$AE$55,22,FALSE)</f>
        <v>1</v>
      </c>
      <c r="AAK8" s="501">
        <f>VLOOKUP($B8,'Sintesi (CFI-ACN)'!$C$30:$AE$55,22,FALSE)</f>
        <v>1</v>
      </c>
      <c r="AAL8" s="501">
        <f>VLOOKUP($B8,'Sintesi (CFI-ACN)'!$C$30:$AE$55,22,FALSE)</f>
        <v>1</v>
      </c>
      <c r="AAM8" s="501">
        <f>VLOOKUP($B8,'Sintesi (CFI-ACN)'!$C$30:$AE$55,22,FALSE)</f>
        <v>1</v>
      </c>
      <c r="AAN8" s="501">
        <f>VLOOKUP($B8,'Sintesi (CFI-ACN)'!$C$30:$AE$55,22,FALSE)</f>
        <v>1</v>
      </c>
      <c r="AAO8" s="501">
        <f>VLOOKUP($B8,'Sintesi (CFI-ACN)'!$C$30:$AE$55,22,FALSE)</f>
        <v>1</v>
      </c>
      <c r="AAP8" s="501">
        <f>VLOOKUP($B8,'Sintesi (CFI-ACN)'!$C$30:$AE$55,22,FALSE)</f>
        <v>1</v>
      </c>
      <c r="AAQ8" s="501">
        <f>VLOOKUP($B8,'Sintesi (CFI-ACN)'!$C$30:$AE$55,22,FALSE)</f>
        <v>1</v>
      </c>
      <c r="AAR8" s="501">
        <f>VLOOKUP($B8,'Sintesi (CFI-ACN)'!$C$30:$AE$55,22,FALSE)</f>
        <v>1</v>
      </c>
      <c r="AAS8" s="501">
        <f>VLOOKUP($B8,'Sintesi (CFI-ACN)'!$C$30:$AE$55,22,FALSE)</f>
        <v>1</v>
      </c>
      <c r="AAT8" s="501">
        <f>VLOOKUP($B8,'Sintesi (CFI-ACN)'!$C$30:$AE$55,22,FALSE)</f>
        <v>1</v>
      </c>
      <c r="AAU8" s="501">
        <f>VLOOKUP($B8,'Sintesi (CFI-ACN)'!$C$30:$AE$55,22,FALSE)</f>
        <v>1</v>
      </c>
      <c r="AAV8" s="501">
        <f>VLOOKUP($B8,'Sintesi (CFI-ACN)'!$C$30:$AE$55,22,FALSE)</f>
        <v>1</v>
      </c>
      <c r="AAW8" s="501">
        <f>VLOOKUP($B8,'Sintesi (CFI-ACN)'!$C$30:$AE$55,22,FALSE)</f>
        <v>1</v>
      </c>
      <c r="AAX8" s="501">
        <f>VLOOKUP($B8,'Sintesi (CFI-ACN)'!$C$30:$AE$55,22,FALSE)</f>
        <v>1</v>
      </c>
      <c r="AAY8" s="501">
        <f>VLOOKUP($B8,'Sintesi (CFI-ACN)'!$C$30:$AE$55,22,FALSE)</f>
        <v>1</v>
      </c>
      <c r="AAZ8" s="501">
        <f>VLOOKUP($B8,'Sintesi (CFI-ACN)'!$C$30:$AE$55,22,FALSE)</f>
        <v>1</v>
      </c>
      <c r="ABA8" s="501">
        <f>VLOOKUP($B8,'Sintesi (CFI-ACN)'!$C$30:$AE$55,22,FALSE)</f>
        <v>1</v>
      </c>
      <c r="ABB8" s="501">
        <f>VLOOKUP($B8,'Sintesi (CFI-ACN)'!$C$30:$AE$55,22,FALSE)</f>
        <v>1</v>
      </c>
      <c r="ABC8" s="501">
        <f>VLOOKUP($B8,'Sintesi (CFI-ACN)'!$C$30:$AE$55,22,FALSE)</f>
        <v>1</v>
      </c>
      <c r="ABD8" s="501">
        <f>VLOOKUP($B8,'Sintesi (CFI-ACN)'!$C$30:$AE$55,22,FALSE)</f>
        <v>1</v>
      </c>
      <c r="ABE8" s="501">
        <f>VLOOKUP($B8,'Sintesi (CFI-ACN)'!$C$30:$AE$55,22,FALSE)</f>
        <v>1</v>
      </c>
      <c r="ABF8" s="501">
        <f>VLOOKUP($B8,'Sintesi (CFI-ACN)'!$C$30:$AE$55,22,FALSE)</f>
        <v>1</v>
      </c>
      <c r="ABG8" s="501">
        <f>VLOOKUP($B8,'Sintesi (CFI-ACN)'!$C$30:$AE$55,22,FALSE)</f>
        <v>1</v>
      </c>
      <c r="ABH8" s="501">
        <f>VLOOKUP($B8,'Sintesi (CFI-ACN)'!$C$30:$AE$55,22,FALSE)</f>
        <v>1</v>
      </c>
      <c r="ABI8" s="501">
        <f>VLOOKUP($B8,'Sintesi (CFI-ACN)'!$C$30:$AE$55,22,FALSE)</f>
        <v>1</v>
      </c>
      <c r="ABJ8" s="501">
        <f>VLOOKUP($B8,'Sintesi (CFI-ACN)'!$C$30:$AE$55,22,FALSE)</f>
        <v>1</v>
      </c>
      <c r="ABK8" s="501">
        <f>VLOOKUP($B8,'Sintesi (CFI-ACN)'!$C$30:$AE$55,22,FALSE)</f>
        <v>1</v>
      </c>
      <c r="ABL8" s="501">
        <f>VLOOKUP($B8,'Sintesi (CFI-ACN)'!$C$30:$AE$55,22,FALSE)</f>
        <v>1</v>
      </c>
      <c r="ABM8" s="501">
        <f>VLOOKUP($B8,'Sintesi (CFI-ACN)'!$C$30:$AE$55,22,FALSE)</f>
        <v>1</v>
      </c>
      <c r="ABN8" s="501">
        <f>VLOOKUP($B8,'Sintesi (CFI-ACN)'!$C$30:$AE$55,22,FALSE)</f>
        <v>1</v>
      </c>
      <c r="ABO8" s="501">
        <f>VLOOKUP($B8,'Sintesi (CFI-ACN)'!$C$30:$AE$55,22,FALSE)</f>
        <v>1</v>
      </c>
      <c r="ABP8" s="501">
        <f>VLOOKUP($B8,'Sintesi (CFI-ACN)'!$C$30:$AE$55,22,FALSE)</f>
        <v>1</v>
      </c>
      <c r="ABQ8" s="501">
        <f>VLOOKUP($B8,'Sintesi (CFI-ACN)'!$C$30:$AE$55,22,FALSE)</f>
        <v>1</v>
      </c>
      <c r="ABR8" s="501">
        <f>VLOOKUP($B8,'Sintesi (CFI-ACN)'!$C$30:$AE$55,22,FALSE)</f>
        <v>1</v>
      </c>
      <c r="ABS8" s="501">
        <f>VLOOKUP($B8,'Sintesi (CFI-ACN)'!$C$30:$AE$55,22,FALSE)</f>
        <v>1</v>
      </c>
      <c r="ABT8" s="501">
        <f>VLOOKUP($B8,'Sintesi (CFI-ACN)'!$C$30:$AE$55,22,FALSE)</f>
        <v>1</v>
      </c>
      <c r="ABU8" s="501">
        <f>VLOOKUP($B8,'Sintesi (CFI-ACN)'!$C$30:$AE$55,22,FALSE)</f>
        <v>1</v>
      </c>
      <c r="ABV8" s="501">
        <f>VLOOKUP($B8,'Sintesi (CFI-ACN)'!$C$30:$AE$55,22,FALSE)</f>
        <v>1</v>
      </c>
      <c r="ABW8" s="501">
        <f>VLOOKUP($B8,'Sintesi (CFI-ACN)'!$C$30:$AE$55,22,FALSE)</f>
        <v>1</v>
      </c>
      <c r="ABX8" s="501">
        <f>VLOOKUP($B8,'Sintesi (CFI-ACN)'!$C$30:$AE$55,22,FALSE)</f>
        <v>1</v>
      </c>
      <c r="ABY8" s="501">
        <f>VLOOKUP($B8,'Sintesi (CFI-ACN)'!$C$30:$AE$55,22,FALSE)</f>
        <v>1</v>
      </c>
      <c r="ABZ8" s="501">
        <f>VLOOKUP($B8,'Sintesi (CFI-ACN)'!$C$30:$AE$55,22,FALSE)</f>
        <v>1</v>
      </c>
      <c r="ACA8" s="501">
        <f>VLOOKUP($B8,'Sintesi (CFI-ACN)'!$C$30:$AE$55,22,FALSE)</f>
        <v>1</v>
      </c>
      <c r="ACB8" s="501">
        <f>VLOOKUP($B8,'Sintesi (CFI-ACN)'!$C$30:$AE$55,22,FALSE)</f>
        <v>1</v>
      </c>
      <c r="ACC8" s="501">
        <f>VLOOKUP($B8,'Sintesi (CFI-ACN)'!$C$30:$AE$55,22,FALSE)</f>
        <v>1</v>
      </c>
      <c r="ACD8" s="501">
        <f>VLOOKUP($B8,'Sintesi (CFI-ACN)'!$C$30:$AE$55,22,FALSE)</f>
        <v>1</v>
      </c>
      <c r="ACE8" s="501"/>
      <c r="ACF8" s="501"/>
      <c r="ACG8" s="501"/>
      <c r="ACH8" s="86"/>
      <c r="ACI8" s="88">
        <v>0</v>
      </c>
      <c r="ACJ8" s="87">
        <v>43271</v>
      </c>
      <c r="ACK8" s="89">
        <v>43294</v>
      </c>
      <c r="ACL8" s="560">
        <v>23</v>
      </c>
      <c r="ACM8" s="560">
        <v>23</v>
      </c>
      <c r="ACN8" s="560">
        <v>23</v>
      </c>
      <c r="ACO8" s="560">
        <v>23</v>
      </c>
      <c r="ACP8" s="560">
        <v>23</v>
      </c>
      <c r="ACQ8" s="560">
        <v>23</v>
      </c>
      <c r="ACR8" s="560">
        <v>23</v>
      </c>
      <c r="ACS8" s="560">
        <v>23</v>
      </c>
      <c r="ACT8" s="560">
        <v>23</v>
      </c>
      <c r="ACU8" s="560">
        <v>23</v>
      </c>
      <c r="ACV8" s="560">
        <v>23</v>
      </c>
      <c r="ACW8" s="560">
        <v>23</v>
      </c>
      <c r="ACX8" s="560">
        <v>23</v>
      </c>
      <c r="ACY8" s="560">
        <v>23</v>
      </c>
      <c r="ACZ8" s="560">
        <v>23</v>
      </c>
      <c r="ADA8" s="560">
        <v>23</v>
      </c>
      <c r="ADB8" s="560">
        <v>23</v>
      </c>
      <c r="ADC8" s="560">
        <v>23</v>
      </c>
      <c r="ADD8" s="560">
        <v>23</v>
      </c>
      <c r="ADE8" s="560">
        <v>23</v>
      </c>
      <c r="ADF8" s="560">
        <v>23</v>
      </c>
      <c r="ADG8" s="560">
        <v>23</v>
      </c>
      <c r="ADH8" s="560">
        <v>23</v>
      </c>
      <c r="ADI8" s="560">
        <v>23</v>
      </c>
      <c r="ADJ8" s="560">
        <v>23</v>
      </c>
      <c r="ADK8" s="560">
        <v>23</v>
      </c>
      <c r="ADL8" s="560">
        <v>23</v>
      </c>
      <c r="ADM8" s="560">
        <v>23</v>
      </c>
      <c r="ADN8" s="560">
        <v>23</v>
      </c>
      <c r="ADO8" s="560">
        <v>23</v>
      </c>
      <c r="ADP8" s="560">
        <v>23</v>
      </c>
      <c r="ADQ8" s="560">
        <v>23</v>
      </c>
      <c r="ADR8" s="560">
        <v>23</v>
      </c>
      <c r="ADS8" s="560">
        <v>23</v>
      </c>
      <c r="ADT8" s="560">
        <v>23</v>
      </c>
      <c r="ADU8" s="560">
        <v>23</v>
      </c>
      <c r="ADV8" s="560">
        <v>23</v>
      </c>
      <c r="ADW8" s="560">
        <v>23</v>
      </c>
      <c r="ADX8" s="560">
        <v>23</v>
      </c>
      <c r="ADY8" s="560">
        <v>23</v>
      </c>
      <c r="ADZ8" s="560">
        <v>23</v>
      </c>
      <c r="AEA8" s="560">
        <v>23</v>
      </c>
      <c r="AEB8" s="560">
        <v>23</v>
      </c>
      <c r="AEC8" s="560">
        <v>23</v>
      </c>
      <c r="AED8" s="560">
        <v>23</v>
      </c>
      <c r="AEE8" s="80">
        <v>0</v>
      </c>
      <c r="AEF8" s="80">
        <v>0</v>
      </c>
      <c r="AEG8" s="80">
        <v>0</v>
      </c>
      <c r="AEH8" s="80">
        <v>0</v>
      </c>
      <c r="AEI8" s="80">
        <v>0</v>
      </c>
      <c r="AEJ8" s="80">
        <v>0</v>
      </c>
      <c r="AEK8" s="80">
        <v>0</v>
      </c>
      <c r="AEL8" s="80">
        <v>0</v>
      </c>
      <c r="AEM8" s="80">
        <v>0</v>
      </c>
      <c r="AEN8" s="80">
        <v>0</v>
      </c>
      <c r="AEO8" s="80">
        <v>0</v>
      </c>
      <c r="AEP8" s="80">
        <v>0</v>
      </c>
      <c r="AEQ8" s="80">
        <v>0</v>
      </c>
      <c r="AER8" s="80">
        <v>0</v>
      </c>
      <c r="AES8" s="80">
        <v>0</v>
      </c>
      <c r="AET8" s="80">
        <v>0</v>
      </c>
      <c r="AEU8" s="80">
        <v>0</v>
      </c>
      <c r="AEV8" s="80">
        <v>0</v>
      </c>
      <c r="AEW8" s="80">
        <v>0</v>
      </c>
      <c r="AEX8" s="80">
        <v>0</v>
      </c>
      <c r="AEY8" s="80">
        <v>0</v>
      </c>
      <c r="AEZ8" s="80">
        <v>0</v>
      </c>
      <c r="AFA8" s="80">
        <v>0</v>
      </c>
      <c r="AFB8" s="80">
        <v>0</v>
      </c>
      <c r="AFC8" s="80">
        <v>0</v>
      </c>
      <c r="AFD8" s="80">
        <v>0</v>
      </c>
      <c r="AFE8" s="80">
        <v>0</v>
      </c>
      <c r="AFF8" s="80">
        <v>0</v>
      </c>
      <c r="AFG8" s="80">
        <v>0</v>
      </c>
      <c r="AFH8" s="80">
        <v>0</v>
      </c>
      <c r="AFI8" s="80">
        <v>0</v>
      </c>
      <c r="AFJ8" s="80">
        <v>0</v>
      </c>
      <c r="AFK8" s="80">
        <v>0</v>
      </c>
      <c r="AFL8" s="80">
        <v>0</v>
      </c>
      <c r="AFM8" s="80">
        <v>0</v>
      </c>
      <c r="AFN8" s="80">
        <v>0</v>
      </c>
      <c r="AFO8" s="80">
        <v>0</v>
      </c>
      <c r="AFP8" s="80">
        <v>0</v>
      </c>
      <c r="AFQ8" s="80">
        <v>0</v>
      </c>
      <c r="AFR8" s="80">
        <v>0</v>
      </c>
      <c r="AFS8" s="80">
        <v>0</v>
      </c>
      <c r="AFT8" s="80">
        <v>0</v>
      </c>
      <c r="AFU8" s="80">
        <v>0</v>
      </c>
      <c r="AFV8" s="80">
        <v>0</v>
      </c>
      <c r="AFW8" s="80">
        <v>0</v>
      </c>
      <c r="AFX8" s="80">
        <v>0</v>
      </c>
      <c r="AFY8" s="80">
        <v>0</v>
      </c>
      <c r="AFZ8" s="80">
        <v>0</v>
      </c>
      <c r="AGA8" s="80">
        <v>0</v>
      </c>
      <c r="AGB8" s="80">
        <v>0</v>
      </c>
      <c r="AGC8" s="80">
        <v>0</v>
      </c>
      <c r="AGD8" s="80">
        <v>0</v>
      </c>
      <c r="AGE8" s="80">
        <v>0</v>
      </c>
      <c r="AGF8" s="80">
        <v>0</v>
      </c>
      <c r="AGG8" s="80">
        <v>0</v>
      </c>
      <c r="AGH8" s="80">
        <v>0</v>
      </c>
      <c r="AGI8" s="80">
        <v>0</v>
      </c>
      <c r="AGJ8" s="80">
        <v>0</v>
      </c>
      <c r="AGK8" s="80">
        <v>0</v>
      </c>
      <c r="AGL8" s="177"/>
      <c r="AGM8" s="177"/>
    </row>
    <row r="9" spans="1:871" s="104" customFormat="1" ht="12.75" customHeight="1" collapsed="1">
      <c r="A9" s="131" t="str">
        <f>'Sintesi (CFI-ACN)'!B33</f>
        <v>P59-Deploy &amp; Change CRMT</v>
      </c>
      <c r="B9" s="131" t="str">
        <f>'Sintesi (CFI)'!C33</f>
        <v>AO004511_YYY104</v>
      </c>
      <c r="C9" s="131" t="str">
        <f>'Sintesi Quantitativa (Overall)'!D35</f>
        <v>Prima_Attivazione_combinata</v>
      </c>
      <c r="D9" s="132">
        <f>'Sintesi (CFI-ACN)'!W33</f>
        <v>0</v>
      </c>
      <c r="E9" s="132">
        <f>'Sintesi (CFI-ACN)'!X33</f>
        <v>0</v>
      </c>
      <c r="F9" s="132">
        <f>'Sintesi (CFI-ACN)'!Y33</f>
        <v>0</v>
      </c>
      <c r="G9" s="175">
        <f>'Sintesi Quantitativa (Overall)'!E35</f>
        <v>1</v>
      </c>
      <c r="H9" s="183">
        <v>43271</v>
      </c>
      <c r="I9" s="183">
        <v>43315</v>
      </c>
      <c r="J9" s="78">
        <f t="shared" si="123"/>
        <v>33</v>
      </c>
      <c r="K9" s="78">
        <v>0</v>
      </c>
      <c r="L9" s="79">
        <v>0</v>
      </c>
      <c r="M9" s="80">
        <v>0</v>
      </c>
      <c r="N9" s="80">
        <v>0</v>
      </c>
      <c r="O9" s="80">
        <v>0</v>
      </c>
      <c r="P9" s="80">
        <v>0</v>
      </c>
      <c r="Q9" s="80">
        <v>0</v>
      </c>
      <c r="R9" s="80">
        <v>0</v>
      </c>
      <c r="S9" s="80">
        <v>0</v>
      </c>
      <c r="T9" s="80">
        <v>0</v>
      </c>
      <c r="U9" s="80">
        <v>0</v>
      </c>
      <c r="V9" s="80">
        <v>0</v>
      </c>
      <c r="W9" s="80">
        <v>0</v>
      </c>
      <c r="X9" s="80">
        <v>0</v>
      </c>
      <c r="Y9" s="80">
        <v>0</v>
      </c>
      <c r="Z9" s="80">
        <v>0</v>
      </c>
      <c r="AA9" s="80">
        <v>0</v>
      </c>
      <c r="AB9" s="80">
        <v>0</v>
      </c>
      <c r="AC9" s="80">
        <v>0</v>
      </c>
      <c r="AD9" s="80">
        <v>0</v>
      </c>
      <c r="AE9" s="80">
        <v>0</v>
      </c>
      <c r="AF9" s="80">
        <v>0</v>
      </c>
      <c r="AG9" s="80">
        <v>0</v>
      </c>
      <c r="AH9" s="80">
        <v>0</v>
      </c>
      <c r="AI9" s="80">
        <v>0</v>
      </c>
      <c r="AJ9" s="80">
        <v>0</v>
      </c>
      <c r="AK9" s="80">
        <v>0</v>
      </c>
      <c r="AL9" s="80">
        <v>0</v>
      </c>
      <c r="AM9" s="80">
        <v>0</v>
      </c>
      <c r="AN9" s="80">
        <v>0</v>
      </c>
      <c r="AO9" s="80">
        <v>0</v>
      </c>
      <c r="AP9" s="80">
        <v>0</v>
      </c>
      <c r="AQ9" s="80">
        <v>0</v>
      </c>
      <c r="AR9" s="80">
        <v>0</v>
      </c>
      <c r="AS9" s="80">
        <v>0</v>
      </c>
      <c r="AT9" s="80">
        <v>0</v>
      </c>
      <c r="AU9" s="80">
        <v>0</v>
      </c>
      <c r="AV9" s="80">
        <v>0</v>
      </c>
      <c r="AW9" s="80">
        <v>0</v>
      </c>
      <c r="AX9" s="80">
        <v>0</v>
      </c>
      <c r="AY9" s="80">
        <v>0</v>
      </c>
      <c r="AZ9" s="80">
        <v>0</v>
      </c>
      <c r="BA9" s="80">
        <v>0</v>
      </c>
      <c r="BB9" s="80">
        <v>0</v>
      </c>
      <c r="BC9" s="80">
        <v>0</v>
      </c>
      <c r="BD9" s="80">
        <v>0</v>
      </c>
      <c r="BE9" s="80">
        <v>0</v>
      </c>
      <c r="BF9" s="80">
        <v>0</v>
      </c>
      <c r="BG9" s="80">
        <v>0</v>
      </c>
      <c r="BH9" s="80">
        <v>0</v>
      </c>
      <c r="BI9" s="80">
        <v>0</v>
      </c>
      <c r="BJ9" s="80">
        <v>0</v>
      </c>
      <c r="BK9" s="80">
        <v>0</v>
      </c>
      <c r="BL9" s="80">
        <v>0</v>
      </c>
      <c r="BM9" s="80">
        <v>0</v>
      </c>
      <c r="BN9" s="80">
        <v>0</v>
      </c>
      <c r="BO9" s="80">
        <v>0</v>
      </c>
      <c r="BP9" s="80">
        <v>0</v>
      </c>
      <c r="BQ9" s="80">
        <v>0</v>
      </c>
      <c r="BR9" s="80">
        <v>0</v>
      </c>
      <c r="BS9" s="80">
        <v>0</v>
      </c>
      <c r="BT9" s="80">
        <v>0</v>
      </c>
      <c r="BU9" s="80">
        <v>0</v>
      </c>
      <c r="BV9" s="80">
        <v>0</v>
      </c>
      <c r="BW9" s="80">
        <v>0</v>
      </c>
      <c r="BX9" s="80">
        <v>0</v>
      </c>
      <c r="BY9" s="80">
        <v>0</v>
      </c>
      <c r="BZ9" s="80">
        <v>0</v>
      </c>
      <c r="CA9" s="80">
        <v>0</v>
      </c>
      <c r="CB9" s="80">
        <v>0</v>
      </c>
      <c r="CC9" s="80">
        <v>0</v>
      </c>
      <c r="CD9" s="80">
        <v>0</v>
      </c>
      <c r="CE9" s="80">
        <v>0</v>
      </c>
      <c r="CF9" s="80">
        <v>0</v>
      </c>
      <c r="CG9" s="80">
        <v>0</v>
      </c>
      <c r="CH9" s="80">
        <v>0</v>
      </c>
      <c r="CI9" s="80">
        <v>0</v>
      </c>
      <c r="CJ9" s="80">
        <v>0</v>
      </c>
      <c r="CK9" s="80">
        <v>0</v>
      </c>
      <c r="CL9" s="80">
        <v>0</v>
      </c>
      <c r="CM9" s="80">
        <v>0</v>
      </c>
      <c r="CN9" s="80">
        <v>0</v>
      </c>
      <c r="CO9" s="80">
        <v>0</v>
      </c>
      <c r="CP9" s="80">
        <v>0</v>
      </c>
      <c r="CQ9" s="80">
        <v>0</v>
      </c>
      <c r="CR9" s="80">
        <v>0</v>
      </c>
      <c r="CS9" s="80">
        <v>0</v>
      </c>
      <c r="CT9" s="80">
        <v>0</v>
      </c>
      <c r="CU9" s="80">
        <v>0</v>
      </c>
      <c r="CV9" s="80">
        <v>0</v>
      </c>
      <c r="CW9" s="80">
        <v>0</v>
      </c>
      <c r="CX9" s="80">
        <v>0</v>
      </c>
      <c r="CY9" s="80">
        <v>0</v>
      </c>
      <c r="CZ9" s="80">
        <v>0</v>
      </c>
      <c r="DA9" s="80">
        <v>0</v>
      </c>
      <c r="DB9" s="80">
        <v>0</v>
      </c>
      <c r="DC9" s="80">
        <v>0</v>
      </c>
      <c r="DD9" s="80">
        <v>0</v>
      </c>
      <c r="DE9" s="80">
        <v>0</v>
      </c>
      <c r="DF9" s="80">
        <v>0</v>
      </c>
      <c r="DG9" s="80">
        <v>0</v>
      </c>
      <c r="DH9" s="80">
        <v>0</v>
      </c>
      <c r="DI9" s="80">
        <v>0</v>
      </c>
      <c r="DJ9" s="80">
        <v>0</v>
      </c>
      <c r="DK9" s="80">
        <v>0</v>
      </c>
      <c r="DL9" s="80">
        <v>0</v>
      </c>
      <c r="DM9" s="80"/>
      <c r="DN9" s="80"/>
      <c r="DO9" s="80"/>
      <c r="DP9" s="318">
        <v>0</v>
      </c>
      <c r="DQ9" s="318">
        <v>0</v>
      </c>
      <c r="DR9" s="318">
        <v>0</v>
      </c>
      <c r="DS9" s="318">
        <v>0</v>
      </c>
      <c r="DT9" s="318">
        <v>0</v>
      </c>
      <c r="DU9" s="318">
        <v>0</v>
      </c>
      <c r="DV9" s="318">
        <v>0</v>
      </c>
      <c r="DW9" s="318">
        <v>0</v>
      </c>
      <c r="DX9" s="318">
        <v>0</v>
      </c>
      <c r="DY9" s="318">
        <v>0</v>
      </c>
      <c r="DZ9" s="318">
        <v>0</v>
      </c>
      <c r="EA9" s="318">
        <v>0</v>
      </c>
      <c r="EB9" s="318">
        <v>0</v>
      </c>
      <c r="EC9" s="318">
        <v>0</v>
      </c>
      <c r="ED9" s="318">
        <v>0</v>
      </c>
      <c r="EE9" s="318">
        <v>0</v>
      </c>
      <c r="EF9" s="318">
        <v>0</v>
      </c>
      <c r="EG9" s="318">
        <v>0</v>
      </c>
      <c r="EH9" s="318">
        <v>0</v>
      </c>
      <c r="EI9" s="318">
        <v>0</v>
      </c>
      <c r="EJ9" s="318">
        <v>0</v>
      </c>
      <c r="EK9" s="318">
        <v>0</v>
      </c>
      <c r="EL9" s="318">
        <v>0</v>
      </c>
      <c r="EM9" s="318">
        <f>VLOOKUP($B9,'Sintesi (CFI-ACN)'!$C$30:$AE$55,25,FALSE)</f>
        <v>0</v>
      </c>
      <c r="EN9" s="318">
        <f>VLOOKUP($B9,'Sintesi (CFI-ACN)'!$C$30:$AE$55,25,FALSE)</f>
        <v>0</v>
      </c>
      <c r="EO9" s="318">
        <f>VLOOKUP($B9,'Sintesi (CFI-ACN)'!$C$30:$AE$55,25,FALSE)</f>
        <v>0</v>
      </c>
      <c r="EP9" s="318">
        <f>VLOOKUP($B9,'Sintesi (CFI-ACN)'!$C$30:$AE$55,25,FALSE)</f>
        <v>0</v>
      </c>
      <c r="EQ9" s="318">
        <f>VLOOKUP($B9,'Sintesi (CFI-ACN)'!$C$30:$AE$55,25,FALSE)</f>
        <v>0</v>
      </c>
      <c r="ER9" s="318">
        <f>VLOOKUP($B9,'Sintesi (CFI-ACN)'!$C$30:$AE$55,25,FALSE)</f>
        <v>0</v>
      </c>
      <c r="ES9" s="318">
        <f>VLOOKUP($B9,'Sintesi (CFI-ACN)'!$C$30:$AE$55,25,FALSE)</f>
        <v>0</v>
      </c>
      <c r="ET9" s="318">
        <f>VLOOKUP($B9,'Sintesi (CFI-ACN)'!$C$30:$AE$55,25,FALSE)</f>
        <v>0</v>
      </c>
      <c r="EU9" s="318">
        <f>VLOOKUP($B9,'Sintesi (CFI-ACN)'!$C$30:$AE$55,25,FALSE)</f>
        <v>0</v>
      </c>
      <c r="EV9" s="318">
        <f>VLOOKUP($B9,'Sintesi (CFI-ACN)'!$C$30:$AE$55,25,FALSE)</f>
        <v>0</v>
      </c>
      <c r="EW9" s="318">
        <f>VLOOKUP($B9,'Sintesi (CFI-ACN)'!$C$30:$AE$55,25,FALSE)</f>
        <v>0</v>
      </c>
      <c r="EX9" s="318">
        <f>VLOOKUP($B9,'Sintesi (CFI-ACN)'!$C$30:$AE$55,25,FALSE)</f>
        <v>0</v>
      </c>
      <c r="EY9" s="318">
        <f>VLOOKUP($B9,'Sintesi (CFI-ACN)'!$C$30:$AE$55,25,FALSE)</f>
        <v>0</v>
      </c>
      <c r="EZ9" s="318">
        <f>VLOOKUP($B9,'Sintesi (CFI-ACN)'!$C$30:$AE$55,25,FALSE)</f>
        <v>0</v>
      </c>
      <c r="FA9" s="318">
        <f>VLOOKUP($B9,'Sintesi (CFI-ACN)'!$C$30:$AE$55,25,FALSE)</f>
        <v>0</v>
      </c>
      <c r="FB9" s="318">
        <f>VLOOKUP($B9,'Sintesi (CFI-ACN)'!$C$30:$AE$55,25,FALSE)</f>
        <v>0</v>
      </c>
      <c r="FC9" s="318">
        <f>VLOOKUP($B9,'Sintesi (CFI-ACN)'!$C$30:$AE$55,25,FALSE)</f>
        <v>0</v>
      </c>
      <c r="FD9" s="318">
        <f>VLOOKUP($B9,'Sintesi (CFI-ACN)'!$C$30:$AE$55,25,FALSE)</f>
        <v>0</v>
      </c>
      <c r="FE9" s="318">
        <f>VLOOKUP($B9,'Sintesi (CFI-ACN)'!$C$30:$AE$55,25,FALSE)</f>
        <v>0</v>
      </c>
      <c r="FF9" s="318">
        <f>VLOOKUP($B9,'Sintesi (CFI-ACN)'!$C$30:$AE$55,25,FALSE)</f>
        <v>0</v>
      </c>
      <c r="FG9" s="318">
        <f>VLOOKUP($B9,'Sintesi (CFI-ACN)'!$C$30:$AE$55,25,FALSE)</f>
        <v>0</v>
      </c>
      <c r="FH9" s="318">
        <f>VLOOKUP($B9,'Sintesi (CFI-ACN)'!$C$30:$AE$55,25,FALSE)</f>
        <v>0</v>
      </c>
      <c r="FI9" s="318">
        <f>VLOOKUP($B9,'Sintesi (CFI-ACN)'!$C$30:$AE$55,25,FALSE)</f>
        <v>0</v>
      </c>
      <c r="FJ9" s="318">
        <f>VLOOKUP($B9,'Sintesi (CFI-ACN)'!$C$30:$AE$55,25,FALSE)</f>
        <v>0</v>
      </c>
      <c r="FK9" s="318">
        <f>VLOOKUP($B9,'Sintesi (CFI-ACN)'!$C$30:$AE$55,25,FALSE)</f>
        <v>0</v>
      </c>
      <c r="FL9" s="318">
        <f>VLOOKUP($B9,'Sintesi (CFI-ACN)'!$C$30:$AE$55,25,FALSE)</f>
        <v>0</v>
      </c>
      <c r="FM9" s="318">
        <f>VLOOKUP($B9,'Sintesi (CFI-ACN)'!$C$30:$AE$55,25,FALSE)</f>
        <v>0</v>
      </c>
      <c r="FN9" s="318">
        <f>VLOOKUP($B9,'Sintesi (CFI-ACN)'!$C$30:$AE$55,25,FALSE)</f>
        <v>0</v>
      </c>
      <c r="FO9" s="318">
        <f>VLOOKUP($B9,'Sintesi (CFI-ACN)'!$C$30:$AE$55,25,FALSE)</f>
        <v>0</v>
      </c>
      <c r="FP9" s="318">
        <f>VLOOKUP($B9,'Sintesi (CFI-ACN)'!$C$30:$AE$55,25,FALSE)</f>
        <v>0</v>
      </c>
      <c r="FQ9" s="318">
        <f>VLOOKUP($B9,'Sintesi (CFI-ACN)'!$C$30:$AE$55,25,FALSE)</f>
        <v>0</v>
      </c>
      <c r="FR9" s="318">
        <f>VLOOKUP($B9,'Sintesi (CFI-ACN)'!$C$30:$AE$55,25,FALSE)</f>
        <v>0</v>
      </c>
      <c r="FS9" s="318">
        <f>VLOOKUP($B9,'Sintesi (CFI-ACN)'!$C$30:$AE$55,25,FALSE)</f>
        <v>0</v>
      </c>
      <c r="FT9" s="318">
        <f>VLOOKUP($B9,'Sintesi (CFI-ACN)'!$C$30:$AE$55,25,FALSE)</f>
        <v>0</v>
      </c>
      <c r="FU9" s="318">
        <f>VLOOKUP($B9,'Sintesi (CFI-ACN)'!$C$30:$AE$55,25,FALSE)</f>
        <v>0</v>
      </c>
      <c r="FV9" s="318">
        <f>VLOOKUP($B9,'Sintesi (CFI-ACN)'!$C$30:$AE$55,25,FALSE)</f>
        <v>0</v>
      </c>
      <c r="FW9" s="318">
        <f>VLOOKUP($B9,'Sintesi (CFI-ACN)'!$C$30:$AE$55,25,FALSE)</f>
        <v>0</v>
      </c>
      <c r="FX9" s="318">
        <f>VLOOKUP($B9,'Sintesi (CFI-ACN)'!$C$30:$AE$55,25,FALSE)</f>
        <v>0</v>
      </c>
      <c r="FY9" s="318">
        <f>VLOOKUP($B9,'Sintesi (CFI-ACN)'!$C$30:$AE$55,25,FALSE)</f>
        <v>0</v>
      </c>
      <c r="FZ9" s="318">
        <f>VLOOKUP($B9,'Sintesi (CFI-ACN)'!$C$30:$AE$55,25,FALSE)</f>
        <v>0</v>
      </c>
      <c r="GA9" s="318">
        <f>VLOOKUP($B9,'Sintesi (CFI-ACN)'!$C$30:$AE$55,25,FALSE)</f>
        <v>0</v>
      </c>
      <c r="GB9" s="318">
        <f>VLOOKUP($B9,'Sintesi (CFI-ACN)'!$C$30:$AE$55,25,FALSE)</f>
        <v>0</v>
      </c>
      <c r="GC9" s="318">
        <f>VLOOKUP($B9,'Sintesi (CFI-ACN)'!$C$30:$AE$55,25,FALSE)</f>
        <v>0</v>
      </c>
      <c r="GD9" s="318">
        <f>VLOOKUP($B9,'Sintesi (CFI-ACN)'!$C$30:$AE$55,25,FALSE)</f>
        <v>0</v>
      </c>
      <c r="GE9" s="318">
        <f>VLOOKUP($B9,'Sintesi (CFI-ACN)'!$C$30:$AE$55,25,FALSE)</f>
        <v>0</v>
      </c>
      <c r="GF9" s="318">
        <f>VLOOKUP($B9,'Sintesi (CFI-ACN)'!$C$30:$AE$55,25,FALSE)</f>
        <v>0</v>
      </c>
      <c r="GG9" s="318">
        <f>VLOOKUP($B9,'Sintesi (CFI-ACN)'!$C$30:$AE$55,25,FALSE)</f>
        <v>0</v>
      </c>
      <c r="GH9" s="318">
        <f>VLOOKUP($B9,'Sintesi (CFI-ACN)'!$C$30:$AE$55,25,FALSE)</f>
        <v>0</v>
      </c>
      <c r="GI9" s="318">
        <f>VLOOKUP($B9,'Sintesi (CFI-ACN)'!$C$30:$AE$55,25,FALSE)</f>
        <v>0</v>
      </c>
      <c r="GJ9" s="318">
        <f>VLOOKUP($B9,'Sintesi (CFI-ACN)'!$C$30:$AE$55,25,FALSE)</f>
        <v>0</v>
      </c>
      <c r="GK9" s="318">
        <f>VLOOKUP($B9,'Sintesi (CFI-ACN)'!$C$30:$AE$55,25,FALSE)</f>
        <v>0</v>
      </c>
      <c r="GL9" s="318">
        <f>VLOOKUP($B9,'Sintesi (CFI-ACN)'!$C$30:$AE$55,25,FALSE)</f>
        <v>0</v>
      </c>
      <c r="GM9" s="318">
        <f>VLOOKUP($B9,'Sintesi (CFI-ACN)'!$C$30:$AE$55,25,FALSE)</f>
        <v>0</v>
      </c>
      <c r="GN9" s="318">
        <f>VLOOKUP($B9,'Sintesi (CFI-ACN)'!$C$30:$AE$55,25,FALSE)</f>
        <v>0</v>
      </c>
      <c r="GO9" s="318">
        <f>VLOOKUP($B9,'Sintesi (CFI-ACN)'!$C$30:$AE$55,25,FALSE)</f>
        <v>0</v>
      </c>
      <c r="GP9" s="318">
        <f>VLOOKUP($B9,'Sintesi (CFI-ACN)'!$C$30:$AE$55,25,FALSE)</f>
        <v>0</v>
      </c>
      <c r="GQ9" s="318">
        <f>VLOOKUP($B9,'Sintesi (CFI-ACN)'!$C$30:$AE$55,25,FALSE)</f>
        <v>0</v>
      </c>
      <c r="GR9" s="318">
        <f>VLOOKUP($B9,'Sintesi (CFI-ACN)'!$C$30:$AE$55,25,FALSE)</f>
        <v>0</v>
      </c>
      <c r="GS9" s="318">
        <f>VLOOKUP($B9,'Sintesi (CFI-ACN)'!$C$30:$AE$55,25,FALSE)</f>
        <v>0</v>
      </c>
      <c r="GT9" s="318">
        <f>VLOOKUP($B9,'Sintesi (CFI-ACN)'!$C$30:$AE$55,25,FALSE)</f>
        <v>0</v>
      </c>
      <c r="GU9" s="318">
        <f>VLOOKUP($B9,'Sintesi (CFI-ACN)'!$C$30:$AE$55,25,FALSE)</f>
        <v>0</v>
      </c>
      <c r="GV9" s="318">
        <f>VLOOKUP($B9,'Sintesi (CFI-ACN)'!$C$30:$AE$55,25,FALSE)</f>
        <v>0</v>
      </c>
      <c r="GW9" s="318">
        <f>VLOOKUP($B9,'Sintesi (CFI-ACN)'!$C$30:$AE$55,25,FALSE)</f>
        <v>0</v>
      </c>
      <c r="GX9" s="318">
        <f>VLOOKUP($B9,'Sintesi (CFI-ACN)'!$C$30:$AE$55,25,FALSE)</f>
        <v>0</v>
      </c>
      <c r="GY9" s="318">
        <f>VLOOKUP($B9,'Sintesi (CFI-ACN)'!$C$30:$AE$55,25,FALSE)</f>
        <v>0</v>
      </c>
      <c r="GZ9" s="318">
        <f>VLOOKUP($B9,'Sintesi (CFI-ACN)'!$C$30:$AE$55,25,FALSE)</f>
        <v>0</v>
      </c>
      <c r="HA9" s="318">
        <f>VLOOKUP($B9,'Sintesi (CFI-ACN)'!$C$30:$AE$55,25,FALSE)</f>
        <v>0</v>
      </c>
      <c r="HB9" s="318">
        <f>VLOOKUP($B9,'Sintesi (CFI-ACN)'!$C$30:$AE$55,25,FALSE)</f>
        <v>0</v>
      </c>
      <c r="HC9" s="318">
        <f>VLOOKUP($B9,'Sintesi (CFI-ACN)'!$C$30:$AE$55,25,FALSE)</f>
        <v>0</v>
      </c>
      <c r="HD9" s="318">
        <f>VLOOKUP($B9,'Sintesi (CFI-ACN)'!$C$30:$AE$55,25,FALSE)</f>
        <v>0</v>
      </c>
      <c r="HE9" s="318">
        <f>VLOOKUP($B9,'Sintesi (CFI-ACN)'!$C$30:$AE$55,25,FALSE)</f>
        <v>0</v>
      </c>
      <c r="HF9" s="318">
        <f>VLOOKUP($B9,'Sintesi (CFI-ACN)'!$C$30:$AE$55,25,FALSE)</f>
        <v>0</v>
      </c>
      <c r="HG9" s="318">
        <f>VLOOKUP($B9,'Sintesi (CFI-ACN)'!$C$30:$AE$55,25,FALSE)</f>
        <v>0</v>
      </c>
      <c r="HH9" s="318">
        <f>VLOOKUP($B9,'Sintesi (CFI-ACN)'!$C$30:$AE$55,25,FALSE)</f>
        <v>0</v>
      </c>
      <c r="HI9" s="318">
        <f>VLOOKUP($B9,'Sintesi (CFI-ACN)'!$C$30:$AE$55,25,FALSE)</f>
        <v>0</v>
      </c>
      <c r="HJ9" s="318">
        <f>VLOOKUP($B9,'Sintesi (CFI-ACN)'!$C$30:$AE$55,25,FALSE)</f>
        <v>0</v>
      </c>
      <c r="HK9" s="318">
        <f>VLOOKUP($B9,'Sintesi (CFI-ACN)'!$C$30:$AE$55,25,FALSE)</f>
        <v>0</v>
      </c>
      <c r="HL9" s="318">
        <f>VLOOKUP($B9,'Sintesi (CFI-ACN)'!$C$30:$AE$55,25,FALSE)</f>
        <v>0</v>
      </c>
      <c r="HM9" s="318">
        <f>VLOOKUP($B9,'Sintesi (CFI-ACN)'!$C$30:$AE$55,25,FALSE)</f>
        <v>0</v>
      </c>
      <c r="HN9" s="318">
        <f>VLOOKUP($B9,'Sintesi (CFI-ACN)'!$C$30:$AE$55,25,FALSE)</f>
        <v>0</v>
      </c>
      <c r="HO9" s="318">
        <f>VLOOKUP($B9,'Sintesi (CFI-ACN)'!$C$30:$AE$55,25,FALSE)</f>
        <v>0</v>
      </c>
      <c r="HP9" s="318"/>
      <c r="HQ9" s="318"/>
      <c r="HR9" s="318"/>
      <c r="HS9" s="319">
        <v>0</v>
      </c>
      <c r="HT9" s="319">
        <v>0</v>
      </c>
      <c r="HU9" s="319">
        <v>0</v>
      </c>
      <c r="HV9" s="319">
        <v>0</v>
      </c>
      <c r="HW9" s="319">
        <v>0</v>
      </c>
      <c r="HX9" s="319">
        <v>0</v>
      </c>
      <c r="HY9" s="319">
        <v>0</v>
      </c>
      <c r="HZ9" s="319">
        <v>0</v>
      </c>
      <c r="IA9" s="319">
        <v>0</v>
      </c>
      <c r="IB9" s="319">
        <v>0</v>
      </c>
      <c r="IC9" s="319">
        <v>0</v>
      </c>
      <c r="ID9" s="319">
        <v>0</v>
      </c>
      <c r="IE9" s="319">
        <v>0</v>
      </c>
      <c r="IF9" s="319">
        <v>0</v>
      </c>
      <c r="IG9" s="319">
        <v>0</v>
      </c>
      <c r="IH9" s="319">
        <v>0</v>
      </c>
      <c r="II9" s="319">
        <v>0</v>
      </c>
      <c r="IJ9" s="319">
        <v>0</v>
      </c>
      <c r="IK9" s="319">
        <v>0</v>
      </c>
      <c r="IL9" s="319">
        <v>0</v>
      </c>
      <c r="IM9" s="319">
        <v>0</v>
      </c>
      <c r="IN9" s="319">
        <v>0</v>
      </c>
      <c r="IO9" s="319">
        <v>0</v>
      </c>
      <c r="IP9" s="319">
        <f>VLOOKUP($B9,'Sintesi (CFI-ACN)'!$C$30:$AE$55,27,FALSE)</f>
        <v>0</v>
      </c>
      <c r="IQ9" s="319">
        <f>VLOOKUP($B9,'Sintesi (CFI-ACN)'!$C$30:$AE$55,27,FALSE)</f>
        <v>0</v>
      </c>
      <c r="IR9" s="319">
        <f>VLOOKUP($B9,'Sintesi (CFI-ACN)'!$C$30:$AE$55,27,FALSE)</f>
        <v>0</v>
      </c>
      <c r="IS9" s="319">
        <f>VLOOKUP($B9,'Sintesi (CFI-ACN)'!$C$30:$AE$55,27,FALSE)</f>
        <v>0</v>
      </c>
      <c r="IT9" s="319">
        <f>VLOOKUP($B9,'Sintesi (CFI-ACN)'!$C$30:$AE$55,27,FALSE)</f>
        <v>0</v>
      </c>
      <c r="IU9" s="319">
        <f>VLOOKUP($B9,'Sintesi (CFI-ACN)'!$C$30:$AE$55,27,FALSE)</f>
        <v>0</v>
      </c>
      <c r="IV9" s="319">
        <f>VLOOKUP($B9,'Sintesi (CFI-ACN)'!$C$30:$AE$55,27,FALSE)</f>
        <v>0</v>
      </c>
      <c r="IW9" s="319">
        <f>VLOOKUP($B9,'Sintesi (CFI-ACN)'!$C$30:$AE$55,27,FALSE)</f>
        <v>0</v>
      </c>
      <c r="IX9" s="319">
        <f>VLOOKUP($B9,'Sintesi (CFI-ACN)'!$C$30:$AE$55,27,FALSE)</f>
        <v>0</v>
      </c>
      <c r="IY9" s="319">
        <f>VLOOKUP($B9,'Sintesi (CFI-ACN)'!$C$30:$AE$55,27,FALSE)</f>
        <v>0</v>
      </c>
      <c r="IZ9" s="319">
        <f>VLOOKUP($B9,'Sintesi (CFI-ACN)'!$C$30:$AE$55,27,FALSE)</f>
        <v>0</v>
      </c>
      <c r="JA9" s="319">
        <f>VLOOKUP($B9,'Sintesi (CFI-ACN)'!$C$30:$AE$55,27,FALSE)</f>
        <v>0</v>
      </c>
      <c r="JB9" s="319">
        <f>VLOOKUP($B9,'Sintesi (CFI-ACN)'!$C$30:$AE$55,27,FALSE)</f>
        <v>0</v>
      </c>
      <c r="JC9" s="319">
        <f>VLOOKUP($B9,'Sintesi (CFI-ACN)'!$C$30:$AE$55,27,FALSE)</f>
        <v>0</v>
      </c>
      <c r="JD9" s="319">
        <f>VLOOKUP($B9,'Sintesi (CFI-ACN)'!$C$30:$AE$55,27,FALSE)</f>
        <v>0</v>
      </c>
      <c r="JE9" s="319">
        <f>VLOOKUP($B9,'Sintesi (CFI-ACN)'!$C$30:$AE$55,27,FALSE)</f>
        <v>0</v>
      </c>
      <c r="JF9" s="319">
        <f>VLOOKUP($B9,'Sintesi (CFI-ACN)'!$C$30:$AE$55,27,FALSE)</f>
        <v>0</v>
      </c>
      <c r="JG9" s="319">
        <f>VLOOKUP($B9,'Sintesi (CFI-ACN)'!$C$30:$AE$55,27,FALSE)</f>
        <v>0</v>
      </c>
      <c r="JH9" s="319">
        <f>VLOOKUP($B9,'Sintesi (CFI-ACN)'!$C$30:$AE$55,27,FALSE)</f>
        <v>0</v>
      </c>
      <c r="JI9" s="319">
        <f>VLOOKUP($B9,'Sintesi (CFI-ACN)'!$C$30:$AE$55,27,FALSE)</f>
        <v>0</v>
      </c>
      <c r="JJ9" s="319">
        <f>VLOOKUP($B9,'Sintesi (CFI-ACN)'!$C$30:$AE$55,27,FALSE)</f>
        <v>0</v>
      </c>
      <c r="JK9" s="319">
        <f>VLOOKUP($B9,'Sintesi (CFI-ACN)'!$C$30:$AE$55,27,FALSE)</f>
        <v>0</v>
      </c>
      <c r="JL9" s="319">
        <f>VLOOKUP($B9,'Sintesi (CFI-ACN)'!$C$30:$AE$55,27,FALSE)</f>
        <v>0</v>
      </c>
      <c r="JM9" s="319">
        <f>VLOOKUP($B9,'Sintesi (CFI-ACN)'!$C$30:$AE$55,27,FALSE)</f>
        <v>0</v>
      </c>
      <c r="JN9" s="319">
        <f>VLOOKUP($B9,'Sintesi (CFI-ACN)'!$C$30:$AE$55,27,FALSE)</f>
        <v>0</v>
      </c>
      <c r="JO9" s="319">
        <f>VLOOKUP($B9,'Sintesi (CFI-ACN)'!$C$30:$AE$55,27,FALSE)</f>
        <v>0</v>
      </c>
      <c r="JP9" s="319">
        <f>VLOOKUP($B9,'Sintesi (CFI-ACN)'!$C$30:$AE$55,27,FALSE)</f>
        <v>0</v>
      </c>
      <c r="JQ9" s="319">
        <f>VLOOKUP($B9,'Sintesi (CFI-ACN)'!$C$30:$AE$55,27,FALSE)</f>
        <v>0</v>
      </c>
      <c r="JR9" s="319">
        <f>VLOOKUP($B9,'Sintesi (CFI-ACN)'!$C$30:$AE$55,27,FALSE)</f>
        <v>0</v>
      </c>
      <c r="JS9" s="319">
        <f>VLOOKUP($B9,'Sintesi (CFI-ACN)'!$C$30:$AE$55,27,FALSE)</f>
        <v>0</v>
      </c>
      <c r="JT9" s="319">
        <f>VLOOKUP($B9,'Sintesi (CFI-ACN)'!$C$30:$AE$55,27,FALSE)</f>
        <v>0</v>
      </c>
      <c r="JU9" s="319">
        <f>VLOOKUP($B9,'Sintesi (CFI-ACN)'!$C$30:$AE$55,27,FALSE)</f>
        <v>0</v>
      </c>
      <c r="JV9" s="319">
        <f>VLOOKUP($B9,'Sintesi (CFI-ACN)'!$C$30:$AE$55,27,FALSE)</f>
        <v>0</v>
      </c>
      <c r="JW9" s="319">
        <f>VLOOKUP($B9,'Sintesi (CFI-ACN)'!$C$30:$AE$55,27,FALSE)</f>
        <v>0</v>
      </c>
      <c r="JX9" s="319">
        <f>VLOOKUP($B9,'Sintesi (CFI-ACN)'!$C$30:$AE$55,27,FALSE)</f>
        <v>0</v>
      </c>
      <c r="JY9" s="319">
        <f>VLOOKUP($B9,'Sintesi (CFI-ACN)'!$C$30:$AE$55,27,FALSE)</f>
        <v>0</v>
      </c>
      <c r="JZ9" s="319">
        <f>VLOOKUP($B9,'Sintesi (CFI-ACN)'!$C$30:$AE$55,27,FALSE)</f>
        <v>0</v>
      </c>
      <c r="KA9" s="319">
        <f>VLOOKUP($B9,'Sintesi (CFI-ACN)'!$C$30:$AE$55,27,FALSE)</f>
        <v>0</v>
      </c>
      <c r="KB9" s="319">
        <f>VLOOKUP($B9,'Sintesi (CFI-ACN)'!$C$30:$AE$55,27,FALSE)</f>
        <v>0</v>
      </c>
      <c r="KC9" s="319">
        <f>VLOOKUP($B9,'Sintesi (CFI-ACN)'!$C$30:$AE$55,27,FALSE)</f>
        <v>0</v>
      </c>
      <c r="KD9" s="319">
        <f>VLOOKUP($B9,'Sintesi (CFI-ACN)'!$C$30:$AE$55,27,FALSE)</f>
        <v>0</v>
      </c>
      <c r="KE9" s="319">
        <f>VLOOKUP($B9,'Sintesi (CFI-ACN)'!$C$30:$AE$55,27,FALSE)</f>
        <v>0</v>
      </c>
      <c r="KF9" s="319">
        <f>VLOOKUP($B9,'Sintesi (CFI-ACN)'!$C$30:$AE$55,27,FALSE)</f>
        <v>0</v>
      </c>
      <c r="KG9" s="319">
        <f>VLOOKUP($B9,'Sintesi (CFI-ACN)'!$C$30:$AE$55,27,FALSE)</f>
        <v>0</v>
      </c>
      <c r="KH9" s="319">
        <f>VLOOKUP($B9,'Sintesi (CFI-ACN)'!$C$30:$AE$55,27,FALSE)</f>
        <v>0</v>
      </c>
      <c r="KI9" s="319">
        <f>VLOOKUP($B9,'Sintesi (CFI-ACN)'!$C$30:$AE$55,27,FALSE)</f>
        <v>0</v>
      </c>
      <c r="KJ9" s="319">
        <f>VLOOKUP($B9,'Sintesi (CFI-ACN)'!$C$30:$AE$55,27,FALSE)</f>
        <v>0</v>
      </c>
      <c r="KK9" s="319">
        <f>VLOOKUP($B9,'Sintesi (CFI-ACN)'!$C$30:$AE$55,27,FALSE)</f>
        <v>0</v>
      </c>
      <c r="KL9" s="319">
        <f>VLOOKUP($B9,'Sintesi (CFI-ACN)'!$C$30:$AE$55,27,FALSE)</f>
        <v>0</v>
      </c>
      <c r="KM9" s="319">
        <f>VLOOKUP($B9,'Sintesi (CFI-ACN)'!$C$30:$AE$55,27,FALSE)</f>
        <v>0</v>
      </c>
      <c r="KN9" s="319">
        <f>VLOOKUP($B9,'Sintesi (CFI-ACN)'!$C$30:$AE$55,27,FALSE)</f>
        <v>0</v>
      </c>
      <c r="KO9" s="319">
        <f>VLOOKUP($B9,'Sintesi (CFI-ACN)'!$C$30:$AE$55,27,FALSE)</f>
        <v>0</v>
      </c>
      <c r="KP9" s="319">
        <f>VLOOKUP($B9,'Sintesi (CFI-ACN)'!$C$30:$AE$55,27,FALSE)</f>
        <v>0</v>
      </c>
      <c r="KQ9" s="319">
        <f>VLOOKUP($B9,'Sintesi (CFI-ACN)'!$C$30:$AE$55,27,FALSE)</f>
        <v>0</v>
      </c>
      <c r="KR9" s="319">
        <f>VLOOKUP($B9,'Sintesi (CFI-ACN)'!$C$30:$AE$55,27,FALSE)</f>
        <v>0</v>
      </c>
      <c r="KS9" s="319">
        <f>VLOOKUP($B9,'Sintesi (CFI-ACN)'!$C$30:$AE$55,27,FALSE)</f>
        <v>0</v>
      </c>
      <c r="KT9" s="319">
        <f>VLOOKUP($B9,'Sintesi (CFI-ACN)'!$C$30:$AE$55,27,FALSE)</f>
        <v>0</v>
      </c>
      <c r="KU9" s="319">
        <f>VLOOKUP($B9,'Sintesi (CFI-ACN)'!$C$30:$AE$55,27,FALSE)</f>
        <v>0</v>
      </c>
      <c r="KV9" s="319">
        <f>VLOOKUP($B9,'Sintesi (CFI-ACN)'!$C$30:$AE$55,27,FALSE)</f>
        <v>0</v>
      </c>
      <c r="KW9" s="319">
        <f>VLOOKUP($B9,'Sintesi (CFI-ACN)'!$C$30:$AE$55,27,FALSE)</f>
        <v>0</v>
      </c>
      <c r="KX9" s="319">
        <f>VLOOKUP($B9,'Sintesi (CFI-ACN)'!$C$30:$AE$55,27,FALSE)</f>
        <v>0</v>
      </c>
      <c r="KY9" s="319">
        <f>VLOOKUP($B9,'Sintesi (CFI-ACN)'!$C$30:$AE$55,27,FALSE)</f>
        <v>0</v>
      </c>
      <c r="KZ9" s="319">
        <f>VLOOKUP($B9,'Sintesi (CFI-ACN)'!$C$30:$AE$55,27,FALSE)</f>
        <v>0</v>
      </c>
      <c r="LA9" s="319">
        <f>VLOOKUP($B9,'Sintesi (CFI-ACN)'!$C$30:$AE$55,27,FALSE)</f>
        <v>0</v>
      </c>
      <c r="LB9" s="319">
        <f>VLOOKUP($B9,'Sintesi (CFI-ACN)'!$C$30:$AE$55,27,FALSE)</f>
        <v>0</v>
      </c>
      <c r="LC9" s="319">
        <f>VLOOKUP($B9,'Sintesi (CFI-ACN)'!$C$30:$AE$55,27,FALSE)</f>
        <v>0</v>
      </c>
      <c r="LD9" s="319">
        <f>VLOOKUP($B9,'Sintesi (CFI-ACN)'!$C$30:$AE$55,27,FALSE)</f>
        <v>0</v>
      </c>
      <c r="LE9" s="319">
        <f>VLOOKUP($B9,'Sintesi (CFI-ACN)'!$C$30:$AE$55,27,FALSE)</f>
        <v>0</v>
      </c>
      <c r="LF9" s="319">
        <f>VLOOKUP($B9,'Sintesi (CFI-ACN)'!$C$30:$AE$55,27,FALSE)</f>
        <v>0</v>
      </c>
      <c r="LG9" s="319">
        <f>VLOOKUP($B9,'Sintesi (CFI-ACN)'!$C$30:$AE$55,27,FALSE)</f>
        <v>0</v>
      </c>
      <c r="LH9" s="319">
        <f>VLOOKUP($B9,'Sintesi (CFI-ACN)'!$C$30:$AE$55,27,FALSE)</f>
        <v>0</v>
      </c>
      <c r="LI9" s="319">
        <f>VLOOKUP($B9,'Sintesi (CFI-ACN)'!$C$30:$AE$55,27,FALSE)</f>
        <v>0</v>
      </c>
      <c r="LJ9" s="319">
        <f>VLOOKUP($B9,'Sintesi (CFI-ACN)'!$C$30:$AE$55,27,FALSE)</f>
        <v>0</v>
      </c>
      <c r="LK9" s="319">
        <f>VLOOKUP($B9,'Sintesi (CFI-ACN)'!$C$30:$AE$55,27,FALSE)</f>
        <v>0</v>
      </c>
      <c r="LL9" s="319">
        <f>VLOOKUP($B9,'Sintesi (CFI-ACN)'!$C$30:$AE$55,27,FALSE)</f>
        <v>0</v>
      </c>
      <c r="LM9" s="319">
        <f>VLOOKUP($B9,'Sintesi (CFI-ACN)'!$C$30:$AE$55,27,FALSE)</f>
        <v>0</v>
      </c>
      <c r="LN9" s="319">
        <f>VLOOKUP($B9,'Sintesi (CFI-ACN)'!$C$30:$AE$55,27,FALSE)</f>
        <v>0</v>
      </c>
      <c r="LO9" s="319">
        <f>VLOOKUP($B9,'Sintesi (CFI-ACN)'!$C$30:$AE$55,27,FALSE)</f>
        <v>0</v>
      </c>
      <c r="LP9" s="319">
        <f>VLOOKUP($B9,'Sintesi (CFI-ACN)'!$C$30:$AE$55,27,FALSE)</f>
        <v>0</v>
      </c>
      <c r="LQ9" s="319">
        <f>VLOOKUP($B9,'Sintesi (CFI-ACN)'!$C$30:$AE$55,27,FALSE)</f>
        <v>0</v>
      </c>
      <c r="LR9" s="319">
        <f>VLOOKUP($B9,'Sintesi (CFI-ACN)'!$C$30:$AE$55,27,FALSE)</f>
        <v>0</v>
      </c>
      <c r="LS9" s="319"/>
      <c r="LT9" s="319"/>
      <c r="LU9" s="319"/>
      <c r="LV9" s="320">
        <v>0</v>
      </c>
      <c r="LW9" s="320">
        <v>0</v>
      </c>
      <c r="LX9" s="320">
        <v>0</v>
      </c>
      <c r="LY9" s="320">
        <v>0</v>
      </c>
      <c r="LZ9" s="320">
        <v>0</v>
      </c>
      <c r="MA9" s="320">
        <v>0</v>
      </c>
      <c r="MB9" s="320">
        <v>0</v>
      </c>
      <c r="MC9" s="320">
        <v>0</v>
      </c>
      <c r="MD9" s="320">
        <v>0</v>
      </c>
      <c r="ME9" s="320">
        <v>0</v>
      </c>
      <c r="MF9" s="320">
        <v>0</v>
      </c>
      <c r="MG9" s="320">
        <v>0</v>
      </c>
      <c r="MH9" s="320">
        <v>0</v>
      </c>
      <c r="MI9" s="320">
        <v>0</v>
      </c>
      <c r="MJ9" s="320">
        <v>0</v>
      </c>
      <c r="MK9" s="320">
        <v>0</v>
      </c>
      <c r="ML9" s="320">
        <v>0</v>
      </c>
      <c r="MM9" s="320">
        <v>0</v>
      </c>
      <c r="MN9" s="320">
        <v>0</v>
      </c>
      <c r="MO9" s="320">
        <v>0</v>
      </c>
      <c r="MP9" s="320">
        <v>0</v>
      </c>
      <c r="MQ9" s="320">
        <v>0</v>
      </c>
      <c r="MR9" s="320">
        <v>0</v>
      </c>
      <c r="MS9" s="320">
        <f>VLOOKUP($B9,'Sintesi (CFI-ACN)'!$C$30:$AE$55,26,FALSE)</f>
        <v>0</v>
      </c>
      <c r="MT9" s="320">
        <f>VLOOKUP($B9,'Sintesi (CFI-ACN)'!$C$30:$AE$55,26,FALSE)</f>
        <v>0</v>
      </c>
      <c r="MU9" s="320">
        <f>VLOOKUP($B9,'Sintesi (CFI-ACN)'!$C$30:$AE$55,26,FALSE)</f>
        <v>0</v>
      </c>
      <c r="MV9" s="320">
        <f>VLOOKUP($B9,'Sintesi (CFI-ACN)'!$C$30:$AE$55,26,FALSE)</f>
        <v>0</v>
      </c>
      <c r="MW9" s="320">
        <f>VLOOKUP($B9,'Sintesi (CFI-ACN)'!$C$30:$AE$55,26,FALSE)</f>
        <v>0</v>
      </c>
      <c r="MX9" s="320">
        <f>VLOOKUP($B9,'Sintesi (CFI-ACN)'!$C$30:$AE$55,26,FALSE)</f>
        <v>0</v>
      </c>
      <c r="MY9" s="320">
        <f>VLOOKUP($B9,'Sintesi (CFI-ACN)'!$C$30:$AE$55,26,FALSE)</f>
        <v>0</v>
      </c>
      <c r="MZ9" s="320">
        <f>VLOOKUP($B9,'Sintesi (CFI-ACN)'!$C$30:$AE$55,26,FALSE)</f>
        <v>0</v>
      </c>
      <c r="NA9" s="320">
        <f>VLOOKUP($B9,'Sintesi (CFI-ACN)'!$C$30:$AE$55,26,FALSE)</f>
        <v>0</v>
      </c>
      <c r="NB9" s="320">
        <f>VLOOKUP($B9,'Sintesi (CFI-ACN)'!$C$30:$AE$55,26,FALSE)</f>
        <v>0</v>
      </c>
      <c r="NC9" s="320">
        <f>VLOOKUP($B9,'Sintesi (CFI-ACN)'!$C$30:$AE$55,26,FALSE)</f>
        <v>0</v>
      </c>
      <c r="ND9" s="320">
        <f>VLOOKUP($B9,'Sintesi (CFI-ACN)'!$C$30:$AE$55,26,FALSE)</f>
        <v>0</v>
      </c>
      <c r="NE9" s="320">
        <f>VLOOKUP($B9,'Sintesi (CFI-ACN)'!$C$30:$AE$55,26,FALSE)</f>
        <v>0</v>
      </c>
      <c r="NF9" s="320">
        <f>VLOOKUP($B9,'Sintesi (CFI-ACN)'!$C$30:$AE$55,26,FALSE)</f>
        <v>0</v>
      </c>
      <c r="NG9" s="320">
        <f>VLOOKUP($B9,'Sintesi (CFI-ACN)'!$C$30:$AE$55,26,FALSE)</f>
        <v>0</v>
      </c>
      <c r="NH9" s="320">
        <f>VLOOKUP($B9,'Sintesi (CFI-ACN)'!$C$30:$AE$55,26,FALSE)</f>
        <v>0</v>
      </c>
      <c r="NI9" s="320">
        <f>VLOOKUP($B9,'Sintesi (CFI-ACN)'!$C$30:$AE$55,26,FALSE)</f>
        <v>0</v>
      </c>
      <c r="NJ9" s="320">
        <f>VLOOKUP($B9,'Sintesi (CFI-ACN)'!$C$30:$AE$55,26,FALSE)</f>
        <v>0</v>
      </c>
      <c r="NK9" s="320">
        <f>VLOOKUP($B9,'Sintesi (CFI-ACN)'!$C$30:$AE$55,26,FALSE)</f>
        <v>0</v>
      </c>
      <c r="NL9" s="320">
        <f>VLOOKUP($B9,'Sintesi (CFI-ACN)'!$C$30:$AE$55,26,FALSE)</f>
        <v>0</v>
      </c>
      <c r="NM9" s="320">
        <f>VLOOKUP($B9,'Sintesi (CFI-ACN)'!$C$30:$AE$55,26,FALSE)</f>
        <v>0</v>
      </c>
      <c r="NN9" s="320">
        <f>VLOOKUP($B9,'Sintesi (CFI-ACN)'!$C$30:$AE$55,26,FALSE)</f>
        <v>0</v>
      </c>
      <c r="NO9" s="320">
        <f>VLOOKUP($B9,'Sintesi (CFI-ACN)'!$C$30:$AE$55,26,FALSE)</f>
        <v>0</v>
      </c>
      <c r="NP9" s="320">
        <f>VLOOKUP($B9,'Sintesi (CFI-ACN)'!$C$30:$AE$55,26,FALSE)</f>
        <v>0</v>
      </c>
      <c r="NQ9" s="320">
        <f>VLOOKUP($B9,'Sintesi (CFI-ACN)'!$C$30:$AE$55,26,FALSE)</f>
        <v>0</v>
      </c>
      <c r="NR9" s="320">
        <f>VLOOKUP($B9,'Sintesi (CFI-ACN)'!$C$30:$AE$55,26,FALSE)</f>
        <v>0</v>
      </c>
      <c r="NS9" s="320">
        <f>VLOOKUP($B9,'Sintesi (CFI-ACN)'!$C$30:$AE$55,26,FALSE)</f>
        <v>0</v>
      </c>
      <c r="NT9" s="320">
        <f>VLOOKUP($B9,'Sintesi (CFI-ACN)'!$C$30:$AE$55,26,FALSE)</f>
        <v>0</v>
      </c>
      <c r="NU9" s="320">
        <f>VLOOKUP($B9,'Sintesi (CFI-ACN)'!$C$30:$AE$55,26,FALSE)</f>
        <v>0</v>
      </c>
      <c r="NV9" s="320">
        <f>VLOOKUP($B9,'Sintesi (CFI-ACN)'!$C$30:$AE$55,26,FALSE)</f>
        <v>0</v>
      </c>
      <c r="NW9" s="320">
        <f>VLOOKUP($B9,'Sintesi (CFI-ACN)'!$C$30:$AE$55,26,FALSE)</f>
        <v>0</v>
      </c>
      <c r="NX9" s="320">
        <f>VLOOKUP($B9,'Sintesi (CFI-ACN)'!$C$30:$AE$55,26,FALSE)</f>
        <v>0</v>
      </c>
      <c r="NY9" s="320">
        <f>VLOOKUP($B9,'Sintesi (CFI-ACN)'!$C$30:$AE$55,26,FALSE)</f>
        <v>0</v>
      </c>
      <c r="NZ9" s="320">
        <f>VLOOKUP($B9,'Sintesi (CFI-ACN)'!$C$30:$AE$55,26,FALSE)</f>
        <v>0</v>
      </c>
      <c r="OA9" s="320">
        <f>VLOOKUP($B9,'Sintesi (CFI-ACN)'!$C$30:$AE$55,26,FALSE)</f>
        <v>0</v>
      </c>
      <c r="OB9" s="320">
        <f>VLOOKUP($B9,'Sintesi (CFI-ACN)'!$C$30:$AE$55,26,FALSE)</f>
        <v>0</v>
      </c>
      <c r="OC9" s="320">
        <f>VLOOKUP($B9,'Sintesi (CFI-ACN)'!$C$30:$AE$55,26,FALSE)</f>
        <v>0</v>
      </c>
      <c r="OD9" s="320">
        <f>VLOOKUP($B9,'Sintesi (CFI-ACN)'!$C$30:$AE$55,26,FALSE)</f>
        <v>0</v>
      </c>
      <c r="OE9" s="320">
        <f>VLOOKUP($B9,'Sintesi (CFI-ACN)'!$C$30:$AE$55,26,FALSE)</f>
        <v>0</v>
      </c>
      <c r="OF9" s="320">
        <f>VLOOKUP($B9,'Sintesi (CFI-ACN)'!$C$30:$AE$55,26,FALSE)</f>
        <v>0</v>
      </c>
      <c r="OG9" s="320">
        <f>VLOOKUP($B9,'Sintesi (CFI-ACN)'!$C$30:$AE$55,26,FALSE)</f>
        <v>0</v>
      </c>
      <c r="OH9" s="320">
        <f>VLOOKUP($B9,'Sintesi (CFI-ACN)'!$C$30:$AE$55,26,FALSE)</f>
        <v>0</v>
      </c>
      <c r="OI9" s="320">
        <f>VLOOKUP($B9,'Sintesi (CFI-ACN)'!$C$30:$AE$55,26,FALSE)</f>
        <v>0</v>
      </c>
      <c r="OJ9" s="320">
        <f>VLOOKUP($B9,'Sintesi (CFI-ACN)'!$C$30:$AE$55,26,FALSE)</f>
        <v>0</v>
      </c>
      <c r="OK9" s="320">
        <f>VLOOKUP($B9,'Sintesi (CFI-ACN)'!$C$30:$AE$55,26,FALSE)</f>
        <v>0</v>
      </c>
      <c r="OL9" s="320">
        <f>VLOOKUP($B9,'Sintesi (CFI-ACN)'!$C$30:$AE$55,26,FALSE)</f>
        <v>0</v>
      </c>
      <c r="OM9" s="320">
        <f>VLOOKUP($B9,'Sintesi (CFI-ACN)'!$C$30:$AE$55,26,FALSE)</f>
        <v>0</v>
      </c>
      <c r="ON9" s="320">
        <f>VLOOKUP($B9,'Sintesi (CFI-ACN)'!$C$30:$AE$55,26,FALSE)</f>
        <v>0</v>
      </c>
      <c r="OO9" s="320">
        <f>VLOOKUP($B9,'Sintesi (CFI-ACN)'!$C$30:$AE$55,26,FALSE)</f>
        <v>0</v>
      </c>
      <c r="OP9" s="320">
        <f>VLOOKUP($B9,'Sintesi (CFI-ACN)'!$C$30:$AE$55,26,FALSE)</f>
        <v>0</v>
      </c>
      <c r="OQ9" s="320">
        <f>VLOOKUP($B9,'Sintesi (CFI-ACN)'!$C$30:$AE$55,26,FALSE)</f>
        <v>0</v>
      </c>
      <c r="OR9" s="320">
        <f>VLOOKUP($B9,'Sintesi (CFI-ACN)'!$C$30:$AE$55,26,FALSE)</f>
        <v>0</v>
      </c>
      <c r="OS9" s="320">
        <f>VLOOKUP($B9,'Sintesi (CFI-ACN)'!$C$30:$AE$55,26,FALSE)</f>
        <v>0</v>
      </c>
      <c r="OT9" s="320">
        <f>VLOOKUP($B9,'Sintesi (CFI-ACN)'!$C$30:$AE$55,26,FALSE)</f>
        <v>0</v>
      </c>
      <c r="OU9" s="320">
        <f>VLOOKUP($B9,'Sintesi (CFI-ACN)'!$C$30:$AE$55,26,FALSE)</f>
        <v>0</v>
      </c>
      <c r="OV9" s="320">
        <f>VLOOKUP($B9,'Sintesi (CFI-ACN)'!$C$30:$AE$55,26,FALSE)</f>
        <v>0</v>
      </c>
      <c r="OW9" s="320">
        <f>VLOOKUP($B9,'Sintesi (CFI-ACN)'!$C$30:$AE$55,26,FALSE)</f>
        <v>0</v>
      </c>
      <c r="OX9" s="320">
        <f>VLOOKUP($B9,'Sintesi (CFI-ACN)'!$C$30:$AE$55,26,FALSE)</f>
        <v>0</v>
      </c>
      <c r="OY9" s="320">
        <f>VLOOKUP($B9,'Sintesi (CFI-ACN)'!$C$30:$AE$55,26,FALSE)</f>
        <v>0</v>
      </c>
      <c r="OZ9" s="320">
        <f>VLOOKUP($B9,'Sintesi (CFI-ACN)'!$C$30:$AE$55,26,FALSE)</f>
        <v>0</v>
      </c>
      <c r="PA9" s="320">
        <f>VLOOKUP($B9,'Sintesi (CFI-ACN)'!$C$30:$AE$55,26,FALSE)</f>
        <v>0</v>
      </c>
      <c r="PB9" s="320">
        <f>VLOOKUP($B9,'Sintesi (CFI-ACN)'!$C$30:$AE$55,26,FALSE)</f>
        <v>0</v>
      </c>
      <c r="PC9" s="320">
        <f>VLOOKUP($B9,'Sintesi (CFI-ACN)'!$C$30:$AE$55,26,FALSE)</f>
        <v>0</v>
      </c>
      <c r="PD9" s="320">
        <f>VLOOKUP($B9,'Sintesi (CFI-ACN)'!$C$30:$AE$55,26,FALSE)</f>
        <v>0</v>
      </c>
      <c r="PE9" s="320">
        <f>VLOOKUP($B9,'Sintesi (CFI-ACN)'!$C$30:$AE$55,26,FALSE)</f>
        <v>0</v>
      </c>
      <c r="PF9" s="320">
        <f>VLOOKUP($B9,'Sintesi (CFI-ACN)'!$C$30:$AE$55,26,FALSE)</f>
        <v>0</v>
      </c>
      <c r="PG9" s="320">
        <f>VLOOKUP($B9,'Sintesi (CFI-ACN)'!$C$30:$AE$55,26,FALSE)</f>
        <v>0</v>
      </c>
      <c r="PH9" s="320">
        <f>VLOOKUP($B9,'Sintesi (CFI-ACN)'!$C$30:$AE$55,26,FALSE)</f>
        <v>0</v>
      </c>
      <c r="PI9" s="320">
        <f>VLOOKUP($B9,'Sintesi (CFI-ACN)'!$C$30:$AE$55,26,FALSE)</f>
        <v>0</v>
      </c>
      <c r="PJ9" s="320">
        <f>VLOOKUP($B9,'Sintesi (CFI-ACN)'!$C$30:$AE$55,26,FALSE)</f>
        <v>0</v>
      </c>
      <c r="PK9" s="320">
        <f>VLOOKUP($B9,'Sintesi (CFI-ACN)'!$C$30:$AE$55,26,FALSE)</f>
        <v>0</v>
      </c>
      <c r="PL9" s="320">
        <f>VLOOKUP($B9,'Sintesi (CFI-ACN)'!$C$30:$AE$55,26,FALSE)</f>
        <v>0</v>
      </c>
      <c r="PM9" s="320">
        <f>VLOOKUP($B9,'Sintesi (CFI-ACN)'!$C$30:$AE$55,26,FALSE)</f>
        <v>0</v>
      </c>
      <c r="PN9" s="320">
        <f>VLOOKUP($B9,'Sintesi (CFI-ACN)'!$C$30:$AE$55,26,FALSE)</f>
        <v>0</v>
      </c>
      <c r="PO9" s="320">
        <f>VLOOKUP($B9,'Sintesi (CFI-ACN)'!$C$30:$AE$55,26,FALSE)</f>
        <v>0</v>
      </c>
      <c r="PP9" s="320">
        <f>VLOOKUP($B9,'Sintesi (CFI-ACN)'!$C$30:$AE$55,26,FALSE)</f>
        <v>0</v>
      </c>
      <c r="PQ9" s="320">
        <f>VLOOKUP($B9,'Sintesi (CFI-ACN)'!$C$30:$AE$55,26,FALSE)</f>
        <v>0</v>
      </c>
      <c r="PR9" s="320">
        <f>VLOOKUP($B9,'Sintesi (CFI-ACN)'!$C$30:$AE$55,26,FALSE)</f>
        <v>0</v>
      </c>
      <c r="PS9" s="320">
        <f>VLOOKUP($B9,'Sintesi (CFI-ACN)'!$C$30:$AE$55,26,FALSE)</f>
        <v>0</v>
      </c>
      <c r="PT9" s="320">
        <f>VLOOKUP($B9,'Sintesi (CFI-ACN)'!$C$30:$AE$55,26,FALSE)</f>
        <v>0</v>
      </c>
      <c r="PU9" s="320">
        <f>VLOOKUP($B9,'Sintesi (CFI-ACN)'!$C$30:$AE$55,26,FALSE)</f>
        <v>0</v>
      </c>
      <c r="PV9" s="320"/>
      <c r="PW9" s="320"/>
      <c r="PX9" s="320"/>
      <c r="PY9" s="321">
        <v>0</v>
      </c>
      <c r="PZ9" s="321">
        <v>0</v>
      </c>
      <c r="QA9" s="321">
        <v>0</v>
      </c>
      <c r="QB9" s="321">
        <v>0</v>
      </c>
      <c r="QC9" s="321">
        <v>0</v>
      </c>
      <c r="QD9" s="321">
        <v>0</v>
      </c>
      <c r="QE9" s="321">
        <v>0</v>
      </c>
      <c r="QF9" s="321">
        <v>0</v>
      </c>
      <c r="QG9" s="321">
        <v>0</v>
      </c>
      <c r="QH9" s="321">
        <v>0</v>
      </c>
      <c r="QI9" s="321">
        <v>0</v>
      </c>
      <c r="QJ9" s="321">
        <v>0</v>
      </c>
      <c r="QK9" s="321">
        <v>0</v>
      </c>
      <c r="QL9" s="321">
        <v>0</v>
      </c>
      <c r="QM9" s="321">
        <v>0</v>
      </c>
      <c r="QN9" s="321">
        <v>0</v>
      </c>
      <c r="QO9" s="321">
        <v>0</v>
      </c>
      <c r="QP9" s="321">
        <v>0</v>
      </c>
      <c r="QQ9" s="321">
        <v>0</v>
      </c>
      <c r="QR9" s="321">
        <v>0</v>
      </c>
      <c r="QS9" s="321">
        <v>0</v>
      </c>
      <c r="QT9" s="321">
        <v>0</v>
      </c>
      <c r="QU9" s="321">
        <v>0</v>
      </c>
      <c r="QV9" s="321">
        <f>VLOOKUP($B9,'Sintesi (CFI-ACN)'!$C$30:$AE$55,28,FALSE)</f>
        <v>0</v>
      </c>
      <c r="QW9" s="321">
        <f>VLOOKUP($B9,'Sintesi (CFI-ACN)'!$C$30:$AE$55,28,FALSE)</f>
        <v>0</v>
      </c>
      <c r="QX9" s="321">
        <f>VLOOKUP($B9,'Sintesi (CFI-ACN)'!$C$30:$AE$55,28,FALSE)</f>
        <v>0</v>
      </c>
      <c r="QY9" s="321">
        <f>VLOOKUP($B9,'Sintesi (CFI-ACN)'!$C$30:$AE$55,28,FALSE)</f>
        <v>0</v>
      </c>
      <c r="QZ9" s="321">
        <f>VLOOKUP($B9,'Sintesi (CFI-ACN)'!$C$30:$AE$55,28,FALSE)</f>
        <v>0</v>
      </c>
      <c r="RA9" s="321">
        <f>VLOOKUP($B9,'Sintesi (CFI-ACN)'!$C$30:$AE$55,28,FALSE)</f>
        <v>0</v>
      </c>
      <c r="RB9" s="321">
        <f>VLOOKUP($B9,'Sintesi (CFI-ACN)'!$C$30:$AE$55,28,FALSE)</f>
        <v>0</v>
      </c>
      <c r="RC9" s="321">
        <f>VLOOKUP($B9,'Sintesi (CFI-ACN)'!$C$30:$AE$55,28,FALSE)</f>
        <v>0</v>
      </c>
      <c r="RD9" s="321">
        <f>VLOOKUP($B9,'Sintesi (CFI-ACN)'!$C$30:$AE$55,28,FALSE)</f>
        <v>0</v>
      </c>
      <c r="RE9" s="321">
        <f>VLOOKUP($B9,'Sintesi (CFI-ACN)'!$C$30:$AE$55,28,FALSE)</f>
        <v>0</v>
      </c>
      <c r="RF9" s="321">
        <f>VLOOKUP($B9,'Sintesi (CFI-ACN)'!$C$30:$AE$55,28,FALSE)</f>
        <v>0</v>
      </c>
      <c r="RG9" s="321">
        <f>VLOOKUP($B9,'Sintesi (CFI-ACN)'!$C$30:$AE$55,28,FALSE)</f>
        <v>0</v>
      </c>
      <c r="RH9" s="321">
        <f>VLOOKUP($B9,'Sintesi (CFI-ACN)'!$C$30:$AE$55,28,FALSE)</f>
        <v>0</v>
      </c>
      <c r="RI9" s="321">
        <f>VLOOKUP($B9,'Sintesi (CFI-ACN)'!$C$30:$AE$55,28,FALSE)</f>
        <v>0</v>
      </c>
      <c r="RJ9" s="321">
        <f>VLOOKUP($B9,'Sintesi (CFI-ACN)'!$C$30:$AE$55,28,FALSE)</f>
        <v>0</v>
      </c>
      <c r="RK9" s="321">
        <f>VLOOKUP($B9,'Sintesi (CFI-ACN)'!$C$30:$AE$55,28,FALSE)</f>
        <v>0</v>
      </c>
      <c r="RL9" s="321">
        <f>VLOOKUP($B9,'Sintesi (CFI-ACN)'!$C$30:$AE$55,28,FALSE)</f>
        <v>0</v>
      </c>
      <c r="RM9" s="321">
        <f>VLOOKUP($B9,'Sintesi (CFI-ACN)'!$C$30:$AE$55,28,FALSE)</f>
        <v>0</v>
      </c>
      <c r="RN9" s="321">
        <f>VLOOKUP($B9,'Sintesi (CFI-ACN)'!$C$30:$AE$55,28,FALSE)</f>
        <v>0</v>
      </c>
      <c r="RO9" s="321">
        <f>VLOOKUP($B9,'Sintesi (CFI-ACN)'!$C$30:$AE$55,28,FALSE)</f>
        <v>0</v>
      </c>
      <c r="RP9" s="321">
        <f>VLOOKUP($B9,'Sintesi (CFI-ACN)'!$C$30:$AE$55,28,FALSE)</f>
        <v>0</v>
      </c>
      <c r="RQ9" s="321">
        <f>VLOOKUP($B9,'Sintesi (CFI-ACN)'!$C$30:$AE$55,28,FALSE)</f>
        <v>0</v>
      </c>
      <c r="RR9" s="321">
        <f>VLOOKUP($B9,'Sintesi (CFI-ACN)'!$C$30:$AE$55,28,FALSE)</f>
        <v>0</v>
      </c>
      <c r="RS9" s="321">
        <f>VLOOKUP($B9,'Sintesi (CFI-ACN)'!$C$30:$AE$55,28,FALSE)</f>
        <v>0</v>
      </c>
      <c r="RT9" s="321">
        <f>VLOOKUP($B9,'Sintesi (CFI-ACN)'!$C$30:$AE$55,28,FALSE)</f>
        <v>0</v>
      </c>
      <c r="RU9" s="321">
        <f>VLOOKUP($B9,'Sintesi (CFI-ACN)'!$C$30:$AE$55,28,FALSE)</f>
        <v>0</v>
      </c>
      <c r="RV9" s="321">
        <f>VLOOKUP($B9,'Sintesi (CFI-ACN)'!$C$30:$AE$55,28,FALSE)</f>
        <v>0</v>
      </c>
      <c r="RW9" s="321">
        <f>VLOOKUP($B9,'Sintesi (CFI-ACN)'!$C$30:$AE$55,28,FALSE)</f>
        <v>0</v>
      </c>
      <c r="RX9" s="321">
        <f>VLOOKUP($B9,'Sintesi (CFI-ACN)'!$C$30:$AE$55,28,FALSE)</f>
        <v>0</v>
      </c>
      <c r="RY9" s="321">
        <f>VLOOKUP($B9,'Sintesi (CFI-ACN)'!$C$30:$AE$55,28,FALSE)</f>
        <v>0</v>
      </c>
      <c r="RZ9" s="321">
        <f>VLOOKUP($B9,'Sintesi (CFI-ACN)'!$C$30:$AE$55,28,FALSE)</f>
        <v>0</v>
      </c>
      <c r="SA9" s="321">
        <f>VLOOKUP($B9,'Sintesi (CFI-ACN)'!$C$30:$AE$55,28,FALSE)</f>
        <v>0</v>
      </c>
      <c r="SB9" s="321">
        <f>VLOOKUP($B9,'Sintesi (CFI-ACN)'!$C$30:$AE$55,28,FALSE)</f>
        <v>0</v>
      </c>
      <c r="SC9" s="321">
        <f>VLOOKUP($B9,'Sintesi (CFI-ACN)'!$C$30:$AE$55,28,FALSE)</f>
        <v>0</v>
      </c>
      <c r="SD9" s="321">
        <f>VLOOKUP($B9,'Sintesi (CFI-ACN)'!$C$30:$AE$55,28,FALSE)</f>
        <v>0</v>
      </c>
      <c r="SE9" s="321">
        <f>VLOOKUP($B9,'Sintesi (CFI-ACN)'!$C$30:$AE$55,28,FALSE)</f>
        <v>0</v>
      </c>
      <c r="SF9" s="321">
        <f>VLOOKUP($B9,'Sintesi (CFI-ACN)'!$C$30:$AE$55,28,FALSE)</f>
        <v>0</v>
      </c>
      <c r="SG9" s="321">
        <f>VLOOKUP($B9,'Sintesi (CFI-ACN)'!$C$30:$AE$55,28,FALSE)</f>
        <v>0</v>
      </c>
      <c r="SH9" s="321">
        <f>VLOOKUP($B9,'Sintesi (CFI-ACN)'!$C$30:$AE$55,28,FALSE)</f>
        <v>0</v>
      </c>
      <c r="SI9" s="321">
        <f>VLOOKUP($B9,'Sintesi (CFI-ACN)'!$C$30:$AE$55,28,FALSE)</f>
        <v>0</v>
      </c>
      <c r="SJ9" s="321">
        <f>VLOOKUP($B9,'Sintesi (CFI-ACN)'!$C$30:$AE$55,28,FALSE)</f>
        <v>0</v>
      </c>
      <c r="SK9" s="321">
        <f>VLOOKUP($B9,'Sintesi (CFI-ACN)'!$C$30:$AE$55,28,FALSE)</f>
        <v>0</v>
      </c>
      <c r="SL9" s="321">
        <f>VLOOKUP($B9,'Sintesi (CFI-ACN)'!$C$30:$AE$55,28,FALSE)</f>
        <v>0</v>
      </c>
      <c r="SM9" s="321">
        <f>VLOOKUP($B9,'Sintesi (CFI-ACN)'!$C$30:$AE$55,28,FALSE)</f>
        <v>0</v>
      </c>
      <c r="SN9" s="321">
        <f>VLOOKUP($B9,'Sintesi (CFI-ACN)'!$C$30:$AE$55,28,FALSE)</f>
        <v>0</v>
      </c>
      <c r="SO9" s="321">
        <f>VLOOKUP($B9,'Sintesi (CFI-ACN)'!$C$30:$AE$55,28,FALSE)</f>
        <v>0</v>
      </c>
      <c r="SP9" s="321">
        <f>VLOOKUP($B9,'Sintesi (CFI-ACN)'!$C$30:$AE$55,28,FALSE)</f>
        <v>0</v>
      </c>
      <c r="SQ9" s="321">
        <f>VLOOKUP($B9,'Sintesi (CFI-ACN)'!$C$30:$AE$55,28,FALSE)</f>
        <v>0</v>
      </c>
      <c r="SR9" s="321">
        <f>VLOOKUP($B9,'Sintesi (CFI-ACN)'!$C$30:$AE$55,28,FALSE)</f>
        <v>0</v>
      </c>
      <c r="SS9" s="321">
        <f>VLOOKUP($B9,'Sintesi (CFI-ACN)'!$C$30:$AE$55,28,FALSE)</f>
        <v>0</v>
      </c>
      <c r="ST9" s="321">
        <f>VLOOKUP($B9,'Sintesi (CFI-ACN)'!$C$30:$AE$55,28,FALSE)</f>
        <v>0</v>
      </c>
      <c r="SU9" s="321">
        <f>VLOOKUP($B9,'Sintesi (CFI-ACN)'!$C$30:$AE$55,28,FALSE)</f>
        <v>0</v>
      </c>
      <c r="SV9" s="321">
        <f>VLOOKUP($B9,'Sintesi (CFI-ACN)'!$C$30:$AE$55,28,FALSE)</f>
        <v>0</v>
      </c>
      <c r="SW9" s="321">
        <f>VLOOKUP($B9,'Sintesi (CFI-ACN)'!$C$30:$AE$55,28,FALSE)</f>
        <v>0</v>
      </c>
      <c r="SX9" s="321">
        <f>VLOOKUP($B9,'Sintesi (CFI-ACN)'!$C$30:$AE$55,28,FALSE)</f>
        <v>0</v>
      </c>
      <c r="SY9" s="321">
        <f>VLOOKUP($B9,'Sintesi (CFI-ACN)'!$C$30:$AE$55,28,FALSE)</f>
        <v>0</v>
      </c>
      <c r="SZ9" s="321">
        <f>VLOOKUP($B9,'Sintesi (CFI-ACN)'!$C$30:$AE$55,28,FALSE)</f>
        <v>0</v>
      </c>
      <c r="TA9" s="321">
        <f>VLOOKUP($B9,'Sintesi (CFI-ACN)'!$C$30:$AE$55,28,FALSE)</f>
        <v>0</v>
      </c>
      <c r="TB9" s="321">
        <f>VLOOKUP($B9,'Sintesi (CFI-ACN)'!$C$30:$AE$55,28,FALSE)</f>
        <v>0</v>
      </c>
      <c r="TC9" s="321">
        <f>VLOOKUP($B9,'Sintesi (CFI-ACN)'!$C$30:$AE$55,28,FALSE)</f>
        <v>0</v>
      </c>
      <c r="TD9" s="321">
        <f>VLOOKUP($B9,'Sintesi (CFI-ACN)'!$C$30:$AE$55,28,FALSE)</f>
        <v>0</v>
      </c>
      <c r="TE9" s="321">
        <f>VLOOKUP($B9,'Sintesi (CFI-ACN)'!$C$30:$AE$55,28,FALSE)</f>
        <v>0</v>
      </c>
      <c r="TF9" s="321">
        <f>VLOOKUP($B9,'Sintesi (CFI-ACN)'!$C$30:$AE$55,28,FALSE)</f>
        <v>0</v>
      </c>
      <c r="TG9" s="321">
        <f>VLOOKUP($B9,'Sintesi (CFI-ACN)'!$C$30:$AE$55,28,FALSE)</f>
        <v>0</v>
      </c>
      <c r="TH9" s="321">
        <f>VLOOKUP($B9,'Sintesi (CFI-ACN)'!$C$30:$AE$55,28,FALSE)</f>
        <v>0</v>
      </c>
      <c r="TI9" s="321">
        <f>VLOOKUP($B9,'Sintesi (CFI-ACN)'!$C$30:$AE$55,28,FALSE)</f>
        <v>0</v>
      </c>
      <c r="TJ9" s="321">
        <f>VLOOKUP($B9,'Sintesi (CFI-ACN)'!$C$30:$AE$55,28,FALSE)</f>
        <v>0</v>
      </c>
      <c r="TK9" s="321">
        <f>VLOOKUP($B9,'Sintesi (CFI-ACN)'!$C$30:$AE$55,28,FALSE)</f>
        <v>0</v>
      </c>
      <c r="TL9" s="321">
        <f>VLOOKUP($B9,'Sintesi (CFI-ACN)'!$C$30:$AE$55,28,FALSE)</f>
        <v>0</v>
      </c>
      <c r="TM9" s="321">
        <f>VLOOKUP($B9,'Sintesi (CFI-ACN)'!$C$30:$AE$55,28,FALSE)</f>
        <v>0</v>
      </c>
      <c r="TN9" s="321">
        <f>VLOOKUP($B9,'Sintesi (CFI-ACN)'!$C$30:$AE$55,28,FALSE)</f>
        <v>0</v>
      </c>
      <c r="TO9" s="321">
        <f>VLOOKUP($B9,'Sintesi (CFI-ACN)'!$C$30:$AE$55,28,FALSE)</f>
        <v>0</v>
      </c>
      <c r="TP9" s="321">
        <f>VLOOKUP($B9,'Sintesi (CFI-ACN)'!$C$30:$AE$55,28,FALSE)</f>
        <v>0</v>
      </c>
      <c r="TQ9" s="321">
        <f>VLOOKUP($B9,'Sintesi (CFI-ACN)'!$C$30:$AE$55,28,FALSE)</f>
        <v>0</v>
      </c>
      <c r="TR9" s="321">
        <f>VLOOKUP($B9,'Sintesi (CFI-ACN)'!$C$30:$AE$55,28,FALSE)</f>
        <v>0</v>
      </c>
      <c r="TS9" s="321">
        <f>VLOOKUP($B9,'Sintesi (CFI-ACN)'!$C$30:$AE$55,28,FALSE)</f>
        <v>0</v>
      </c>
      <c r="TT9" s="321">
        <f>VLOOKUP($B9,'Sintesi (CFI-ACN)'!$C$30:$AE$55,28,FALSE)</f>
        <v>0</v>
      </c>
      <c r="TU9" s="321">
        <f>VLOOKUP($B9,'Sintesi (CFI-ACN)'!$C$30:$AE$55,28,FALSE)</f>
        <v>0</v>
      </c>
      <c r="TV9" s="321">
        <f>VLOOKUP($B9,'Sintesi (CFI-ACN)'!$C$30:$AE$55,28,FALSE)</f>
        <v>0</v>
      </c>
      <c r="TW9" s="321">
        <f>VLOOKUP($B9,'Sintesi (CFI-ACN)'!$C$30:$AE$55,28,FALSE)</f>
        <v>0</v>
      </c>
      <c r="TX9" s="321">
        <f>VLOOKUP($B9,'Sintesi (CFI-ACN)'!$C$30:$AE$55,28,FALSE)</f>
        <v>0</v>
      </c>
      <c r="TY9" s="321"/>
      <c r="TZ9" s="321"/>
      <c r="UA9" s="321"/>
      <c r="UB9" s="322">
        <v>0</v>
      </c>
      <c r="UC9" s="322">
        <v>0</v>
      </c>
      <c r="UD9" s="322">
        <v>0</v>
      </c>
      <c r="UE9" s="322">
        <v>0</v>
      </c>
      <c r="UF9" s="322">
        <v>0</v>
      </c>
      <c r="UG9" s="322">
        <v>0</v>
      </c>
      <c r="UH9" s="322">
        <v>0</v>
      </c>
      <c r="UI9" s="322">
        <v>0</v>
      </c>
      <c r="UJ9" s="322">
        <v>0</v>
      </c>
      <c r="UK9" s="322">
        <v>0</v>
      </c>
      <c r="UL9" s="322">
        <v>0</v>
      </c>
      <c r="UM9" s="322">
        <v>0</v>
      </c>
      <c r="UN9" s="322">
        <v>0</v>
      </c>
      <c r="UO9" s="322">
        <v>0</v>
      </c>
      <c r="UP9" s="322">
        <v>0</v>
      </c>
      <c r="UQ9" s="322">
        <v>0</v>
      </c>
      <c r="UR9" s="322">
        <v>0</v>
      </c>
      <c r="US9" s="322">
        <v>0</v>
      </c>
      <c r="UT9" s="322">
        <v>0</v>
      </c>
      <c r="UU9" s="322">
        <v>0</v>
      </c>
      <c r="UV9" s="322">
        <v>0</v>
      </c>
      <c r="UW9" s="322">
        <v>0</v>
      </c>
      <c r="UX9" s="322">
        <v>0</v>
      </c>
      <c r="UY9" s="322">
        <f>VLOOKUP($B9,'Sintesi (CFI-ACN)'!$C$30:$AE$55,29,FALSE)</f>
        <v>0</v>
      </c>
      <c r="UZ9" s="322">
        <f>VLOOKUP($B9,'Sintesi (CFI-ACN)'!$C$30:$AE$55,29,FALSE)</f>
        <v>0</v>
      </c>
      <c r="VA9" s="322">
        <f>VLOOKUP($B9,'Sintesi (CFI-ACN)'!$C$30:$AE$55,29,FALSE)</f>
        <v>0</v>
      </c>
      <c r="VB9" s="322">
        <f>VLOOKUP($B9,'Sintesi (CFI-ACN)'!$C$30:$AE$55,29,FALSE)</f>
        <v>0</v>
      </c>
      <c r="VC9" s="322">
        <f>VLOOKUP($B9,'Sintesi (CFI-ACN)'!$C$30:$AE$55,29,FALSE)</f>
        <v>0</v>
      </c>
      <c r="VD9" s="322">
        <f>VLOOKUP($B9,'Sintesi (CFI-ACN)'!$C$30:$AE$55,29,FALSE)</f>
        <v>0</v>
      </c>
      <c r="VE9" s="322">
        <f>VLOOKUP($B9,'Sintesi (CFI-ACN)'!$C$30:$AE$55,29,FALSE)</f>
        <v>0</v>
      </c>
      <c r="VF9" s="322">
        <f>VLOOKUP($B9,'Sintesi (CFI-ACN)'!$C$30:$AE$55,29,FALSE)</f>
        <v>0</v>
      </c>
      <c r="VG9" s="322">
        <f>VLOOKUP($B9,'Sintesi (CFI-ACN)'!$C$30:$AE$55,29,FALSE)</f>
        <v>0</v>
      </c>
      <c r="VH9" s="322">
        <f>VLOOKUP($B9,'Sintesi (CFI-ACN)'!$C$30:$AE$55,29,FALSE)</f>
        <v>0</v>
      </c>
      <c r="VI9" s="322">
        <f>VLOOKUP($B9,'Sintesi (CFI-ACN)'!$C$30:$AE$55,29,FALSE)</f>
        <v>0</v>
      </c>
      <c r="VJ9" s="322">
        <f>VLOOKUP($B9,'Sintesi (CFI-ACN)'!$C$30:$AE$55,29,FALSE)</f>
        <v>0</v>
      </c>
      <c r="VK9" s="322">
        <f>VLOOKUP($B9,'Sintesi (CFI-ACN)'!$C$30:$AE$55,29,FALSE)</f>
        <v>0</v>
      </c>
      <c r="VL9" s="322">
        <f>VLOOKUP($B9,'Sintesi (CFI-ACN)'!$C$30:$AE$55,29,FALSE)</f>
        <v>0</v>
      </c>
      <c r="VM9" s="322">
        <f>VLOOKUP($B9,'Sintesi (CFI-ACN)'!$C$30:$AE$55,29,FALSE)</f>
        <v>0</v>
      </c>
      <c r="VN9" s="322">
        <f>VLOOKUP($B9,'Sintesi (CFI-ACN)'!$C$30:$AE$55,29,FALSE)</f>
        <v>0</v>
      </c>
      <c r="VO9" s="322">
        <f>VLOOKUP($B9,'Sintesi (CFI-ACN)'!$C$30:$AE$55,29,FALSE)</f>
        <v>0</v>
      </c>
      <c r="VP9" s="322">
        <f>VLOOKUP($B9,'Sintesi (CFI-ACN)'!$C$30:$AE$55,29,FALSE)</f>
        <v>0</v>
      </c>
      <c r="VQ9" s="322">
        <f>VLOOKUP($B9,'Sintesi (CFI-ACN)'!$C$30:$AE$55,29,FALSE)</f>
        <v>0</v>
      </c>
      <c r="VR9" s="322">
        <f>VLOOKUP($B9,'Sintesi (CFI-ACN)'!$C$30:$AE$55,29,FALSE)</f>
        <v>0</v>
      </c>
      <c r="VS9" s="322">
        <f>VLOOKUP($B9,'Sintesi (CFI-ACN)'!$C$30:$AE$55,29,FALSE)</f>
        <v>0</v>
      </c>
      <c r="VT9" s="322">
        <f>VLOOKUP($B9,'Sintesi (CFI-ACN)'!$C$30:$AE$55,29,FALSE)</f>
        <v>0</v>
      </c>
      <c r="VU9" s="322">
        <f>VLOOKUP($B9,'Sintesi (CFI-ACN)'!$C$30:$AE$55,29,FALSE)</f>
        <v>0</v>
      </c>
      <c r="VV9" s="322">
        <f>VLOOKUP($B9,'Sintesi (CFI-ACN)'!$C$30:$AE$55,29,FALSE)</f>
        <v>0</v>
      </c>
      <c r="VW9" s="322">
        <f>VLOOKUP($B9,'Sintesi (CFI-ACN)'!$C$30:$AE$55,29,FALSE)</f>
        <v>0</v>
      </c>
      <c r="VX9" s="322">
        <f>VLOOKUP($B9,'Sintesi (CFI-ACN)'!$C$30:$AE$55,29,FALSE)</f>
        <v>0</v>
      </c>
      <c r="VY9" s="322">
        <f>VLOOKUP($B9,'Sintesi (CFI-ACN)'!$C$30:$AE$55,29,FALSE)</f>
        <v>0</v>
      </c>
      <c r="VZ9" s="322">
        <f>VLOOKUP($B9,'Sintesi (CFI-ACN)'!$C$30:$AE$55,29,FALSE)</f>
        <v>0</v>
      </c>
      <c r="WA9" s="322">
        <f>VLOOKUP($B9,'Sintesi (CFI-ACN)'!$C$30:$AE$55,29,FALSE)</f>
        <v>0</v>
      </c>
      <c r="WB9" s="322">
        <f>VLOOKUP($B9,'Sintesi (CFI-ACN)'!$C$30:$AE$55,29,FALSE)</f>
        <v>0</v>
      </c>
      <c r="WC9" s="322">
        <f>VLOOKUP($B9,'Sintesi (CFI-ACN)'!$C$30:$AE$55,29,FALSE)</f>
        <v>0</v>
      </c>
      <c r="WD9" s="322">
        <f>VLOOKUP($B9,'Sintesi (CFI-ACN)'!$C$30:$AE$55,29,FALSE)</f>
        <v>0</v>
      </c>
      <c r="WE9" s="322">
        <f>VLOOKUP($B9,'Sintesi (CFI-ACN)'!$C$30:$AE$55,29,FALSE)</f>
        <v>0</v>
      </c>
      <c r="WF9" s="322">
        <f>VLOOKUP($B9,'Sintesi (CFI-ACN)'!$C$30:$AE$55,29,FALSE)</f>
        <v>0</v>
      </c>
      <c r="WG9" s="322">
        <f>VLOOKUP($B9,'Sintesi (CFI-ACN)'!$C$30:$AE$55,29,FALSE)</f>
        <v>0</v>
      </c>
      <c r="WH9" s="322">
        <f>VLOOKUP($B9,'Sintesi (CFI-ACN)'!$C$30:$AE$55,29,FALSE)</f>
        <v>0</v>
      </c>
      <c r="WI9" s="322">
        <f>VLOOKUP($B9,'Sintesi (CFI-ACN)'!$C$30:$AE$55,29,FALSE)</f>
        <v>0</v>
      </c>
      <c r="WJ9" s="322">
        <f>VLOOKUP($B9,'Sintesi (CFI-ACN)'!$C$30:$AE$55,29,FALSE)</f>
        <v>0</v>
      </c>
      <c r="WK9" s="322">
        <f>VLOOKUP($B9,'Sintesi (CFI-ACN)'!$C$30:$AE$55,29,FALSE)</f>
        <v>0</v>
      </c>
      <c r="WL9" s="322">
        <f>VLOOKUP($B9,'Sintesi (CFI-ACN)'!$C$30:$AE$55,29,FALSE)</f>
        <v>0</v>
      </c>
      <c r="WM9" s="322">
        <f>VLOOKUP($B9,'Sintesi (CFI-ACN)'!$C$30:$AE$55,29,FALSE)</f>
        <v>0</v>
      </c>
      <c r="WN9" s="322">
        <f>VLOOKUP($B9,'Sintesi (CFI-ACN)'!$C$30:$AE$55,29,FALSE)</f>
        <v>0</v>
      </c>
      <c r="WO9" s="322">
        <f>VLOOKUP($B9,'Sintesi (CFI-ACN)'!$C$30:$AE$55,29,FALSE)</f>
        <v>0</v>
      </c>
      <c r="WP9" s="322">
        <f>VLOOKUP($B9,'Sintesi (CFI-ACN)'!$C$30:$AE$55,29,FALSE)</f>
        <v>0</v>
      </c>
      <c r="WQ9" s="322">
        <f>VLOOKUP($B9,'Sintesi (CFI-ACN)'!$C$30:$AE$55,29,FALSE)</f>
        <v>0</v>
      </c>
      <c r="WR9" s="322">
        <f>VLOOKUP($B9,'Sintesi (CFI-ACN)'!$C$30:$AE$55,29,FALSE)</f>
        <v>0</v>
      </c>
      <c r="WS9" s="322">
        <f>VLOOKUP($B9,'Sintesi (CFI-ACN)'!$C$30:$AE$55,29,FALSE)</f>
        <v>0</v>
      </c>
      <c r="WT9" s="322">
        <f>VLOOKUP($B9,'Sintesi (CFI-ACN)'!$C$30:$AE$55,29,FALSE)</f>
        <v>0</v>
      </c>
      <c r="WU9" s="322">
        <f>VLOOKUP($B9,'Sintesi (CFI-ACN)'!$C$30:$AE$55,29,FALSE)</f>
        <v>0</v>
      </c>
      <c r="WV9" s="322">
        <f>VLOOKUP($B9,'Sintesi (CFI-ACN)'!$C$30:$AE$55,29,FALSE)</f>
        <v>0</v>
      </c>
      <c r="WW9" s="322">
        <f>VLOOKUP($B9,'Sintesi (CFI-ACN)'!$C$30:$AE$55,29,FALSE)</f>
        <v>0</v>
      </c>
      <c r="WX9" s="322">
        <f>VLOOKUP($B9,'Sintesi (CFI-ACN)'!$C$30:$AE$55,29,FALSE)</f>
        <v>0</v>
      </c>
      <c r="WY9" s="322">
        <f>VLOOKUP($B9,'Sintesi (CFI-ACN)'!$C$30:$AE$55,29,FALSE)</f>
        <v>0</v>
      </c>
      <c r="WZ9" s="322">
        <f>VLOOKUP($B9,'Sintesi (CFI-ACN)'!$C$30:$AE$55,29,FALSE)</f>
        <v>0</v>
      </c>
      <c r="XA9" s="322">
        <f>VLOOKUP($B9,'Sintesi (CFI-ACN)'!$C$30:$AE$55,29,FALSE)</f>
        <v>0</v>
      </c>
      <c r="XB9" s="322">
        <f>VLOOKUP($B9,'Sintesi (CFI-ACN)'!$C$30:$AE$55,29,FALSE)</f>
        <v>0</v>
      </c>
      <c r="XC9" s="322">
        <f>VLOOKUP($B9,'Sintesi (CFI-ACN)'!$C$30:$AE$55,29,FALSE)</f>
        <v>0</v>
      </c>
      <c r="XD9" s="322">
        <f>VLOOKUP($B9,'Sintesi (CFI-ACN)'!$C$30:$AE$55,29,FALSE)</f>
        <v>0</v>
      </c>
      <c r="XE9" s="322">
        <f>VLOOKUP($B9,'Sintesi (CFI-ACN)'!$C$30:$AE$55,29,FALSE)</f>
        <v>0</v>
      </c>
      <c r="XF9" s="322">
        <f>VLOOKUP($B9,'Sintesi (CFI-ACN)'!$C$30:$AE$55,29,FALSE)</f>
        <v>0</v>
      </c>
      <c r="XG9" s="322">
        <f>VLOOKUP($B9,'Sintesi (CFI-ACN)'!$C$30:$AE$55,29,FALSE)</f>
        <v>0</v>
      </c>
      <c r="XH9" s="322">
        <f>VLOOKUP($B9,'Sintesi (CFI-ACN)'!$C$30:$AE$55,29,FALSE)</f>
        <v>0</v>
      </c>
      <c r="XI9" s="322">
        <f>VLOOKUP($B9,'Sintesi (CFI-ACN)'!$C$30:$AE$55,29,FALSE)</f>
        <v>0</v>
      </c>
      <c r="XJ9" s="322">
        <f>VLOOKUP($B9,'Sintesi (CFI-ACN)'!$C$30:$AE$55,29,FALSE)</f>
        <v>0</v>
      </c>
      <c r="XK9" s="322">
        <f>VLOOKUP($B9,'Sintesi (CFI-ACN)'!$C$30:$AE$55,29,FALSE)</f>
        <v>0</v>
      </c>
      <c r="XL9" s="322">
        <f>VLOOKUP($B9,'Sintesi (CFI-ACN)'!$C$30:$AE$55,29,FALSE)</f>
        <v>0</v>
      </c>
      <c r="XM9" s="322">
        <f>VLOOKUP($B9,'Sintesi (CFI-ACN)'!$C$30:$AE$55,29,FALSE)</f>
        <v>0</v>
      </c>
      <c r="XN9" s="322">
        <f>VLOOKUP($B9,'Sintesi (CFI-ACN)'!$C$30:$AE$55,29,FALSE)</f>
        <v>0</v>
      </c>
      <c r="XO9" s="322">
        <f>VLOOKUP($B9,'Sintesi (CFI-ACN)'!$C$30:$AE$55,29,FALSE)</f>
        <v>0</v>
      </c>
      <c r="XP9" s="322">
        <f>VLOOKUP($B9,'Sintesi (CFI-ACN)'!$C$30:$AE$55,29,FALSE)</f>
        <v>0</v>
      </c>
      <c r="XQ9" s="322">
        <f>VLOOKUP($B9,'Sintesi (CFI-ACN)'!$C$30:$AE$55,29,FALSE)</f>
        <v>0</v>
      </c>
      <c r="XR9" s="322">
        <f>VLOOKUP($B9,'Sintesi (CFI-ACN)'!$C$30:$AE$55,29,FALSE)</f>
        <v>0</v>
      </c>
      <c r="XS9" s="322">
        <f>VLOOKUP($B9,'Sintesi (CFI-ACN)'!$C$30:$AE$55,29,FALSE)</f>
        <v>0</v>
      </c>
      <c r="XT9" s="322">
        <f>VLOOKUP($B9,'Sintesi (CFI-ACN)'!$C$30:$AE$55,29,FALSE)</f>
        <v>0</v>
      </c>
      <c r="XU9" s="322">
        <f>VLOOKUP($B9,'Sintesi (CFI-ACN)'!$C$30:$AE$55,29,FALSE)</f>
        <v>0</v>
      </c>
      <c r="XV9" s="322">
        <f>VLOOKUP($B9,'Sintesi (CFI-ACN)'!$C$30:$AE$55,29,FALSE)</f>
        <v>0</v>
      </c>
      <c r="XW9" s="322">
        <f>VLOOKUP($B9,'Sintesi (CFI-ACN)'!$C$30:$AE$55,29,FALSE)</f>
        <v>0</v>
      </c>
      <c r="XX9" s="322">
        <f>VLOOKUP($B9,'Sintesi (CFI-ACN)'!$C$30:$AE$55,29,FALSE)</f>
        <v>0</v>
      </c>
      <c r="XY9" s="322">
        <f>VLOOKUP($B9,'Sintesi (CFI-ACN)'!$C$30:$AE$55,29,FALSE)</f>
        <v>0</v>
      </c>
      <c r="XZ9" s="322">
        <f>VLOOKUP($B9,'Sintesi (CFI-ACN)'!$C$30:$AE$55,29,FALSE)</f>
        <v>0</v>
      </c>
      <c r="YA9" s="322">
        <f>VLOOKUP($B9,'Sintesi (CFI-ACN)'!$C$30:$AE$55,29,FALSE)</f>
        <v>0</v>
      </c>
      <c r="YB9" s="322"/>
      <c r="YC9" s="322"/>
      <c r="YD9" s="322"/>
      <c r="YE9" s="501">
        <v>0</v>
      </c>
      <c r="YF9" s="501">
        <v>0</v>
      </c>
      <c r="YG9" s="501">
        <v>0</v>
      </c>
      <c r="YH9" s="501">
        <v>0</v>
      </c>
      <c r="YI9" s="501">
        <v>0</v>
      </c>
      <c r="YJ9" s="501">
        <v>0</v>
      </c>
      <c r="YK9" s="501">
        <v>0</v>
      </c>
      <c r="YL9" s="501">
        <v>0</v>
      </c>
      <c r="YM9" s="501">
        <v>0</v>
      </c>
      <c r="YN9" s="501">
        <v>0</v>
      </c>
      <c r="YO9" s="501">
        <v>0</v>
      </c>
      <c r="YP9" s="501">
        <v>0</v>
      </c>
      <c r="YQ9" s="501">
        <v>0</v>
      </c>
      <c r="YR9" s="501">
        <v>0</v>
      </c>
      <c r="YS9" s="501">
        <v>0</v>
      </c>
      <c r="YT9" s="501">
        <v>0</v>
      </c>
      <c r="YU9" s="501">
        <v>0</v>
      </c>
      <c r="YV9" s="501">
        <v>0</v>
      </c>
      <c r="YW9" s="501">
        <v>0</v>
      </c>
      <c r="YX9" s="501">
        <v>0</v>
      </c>
      <c r="YY9" s="501">
        <v>0</v>
      </c>
      <c r="YZ9" s="501">
        <v>0</v>
      </c>
      <c r="ZA9" s="501">
        <v>0</v>
      </c>
      <c r="ZB9" s="501">
        <f>VLOOKUP($B9,'Sintesi (CFI-ACN)'!$C$30:$AE$55,22,FALSE)</f>
        <v>0</v>
      </c>
      <c r="ZC9" s="501">
        <f>VLOOKUP($B9,'Sintesi (CFI-ACN)'!$C$30:$AE$55,22,FALSE)</f>
        <v>0</v>
      </c>
      <c r="ZD9" s="501">
        <f>VLOOKUP($B9,'Sintesi (CFI-ACN)'!$C$30:$AE$55,22,FALSE)</f>
        <v>0</v>
      </c>
      <c r="ZE9" s="501">
        <f>VLOOKUP($B9,'Sintesi (CFI-ACN)'!$C$30:$AE$55,22,FALSE)</f>
        <v>0</v>
      </c>
      <c r="ZF9" s="501">
        <f>VLOOKUP($B9,'Sintesi (CFI-ACN)'!$C$30:$AE$55,22,FALSE)</f>
        <v>0</v>
      </c>
      <c r="ZG9" s="501">
        <f>VLOOKUP($B9,'Sintesi (CFI-ACN)'!$C$30:$AE$55,22,FALSE)</f>
        <v>0</v>
      </c>
      <c r="ZH9" s="501">
        <f>VLOOKUP($B9,'Sintesi (CFI-ACN)'!$C$30:$AE$55,22,FALSE)</f>
        <v>0</v>
      </c>
      <c r="ZI9" s="501">
        <f>VLOOKUP($B9,'Sintesi (CFI-ACN)'!$C$30:$AE$55,22,FALSE)</f>
        <v>0</v>
      </c>
      <c r="ZJ9" s="501">
        <f>VLOOKUP($B9,'Sintesi (CFI-ACN)'!$C$30:$AE$55,22,FALSE)</f>
        <v>0</v>
      </c>
      <c r="ZK9" s="501">
        <f>VLOOKUP($B9,'Sintesi (CFI-ACN)'!$C$30:$AE$55,22,FALSE)</f>
        <v>0</v>
      </c>
      <c r="ZL9" s="501">
        <f>VLOOKUP($B9,'Sintesi (CFI-ACN)'!$C$30:$AE$55,22,FALSE)</f>
        <v>0</v>
      </c>
      <c r="ZM9" s="501">
        <f>VLOOKUP($B9,'Sintesi (CFI-ACN)'!$C$30:$AE$55,22,FALSE)</f>
        <v>0</v>
      </c>
      <c r="ZN9" s="501">
        <f>VLOOKUP($B9,'Sintesi (CFI-ACN)'!$C$30:$AE$55,22,FALSE)</f>
        <v>0</v>
      </c>
      <c r="ZO9" s="501">
        <f>VLOOKUP($B9,'Sintesi (CFI-ACN)'!$C$30:$AE$55,22,FALSE)</f>
        <v>0</v>
      </c>
      <c r="ZP9" s="501">
        <f>VLOOKUP($B9,'Sintesi (CFI-ACN)'!$C$30:$AE$55,22,FALSE)</f>
        <v>0</v>
      </c>
      <c r="ZQ9" s="501">
        <f>VLOOKUP($B9,'Sintesi (CFI-ACN)'!$C$30:$AE$55,22,FALSE)</f>
        <v>0</v>
      </c>
      <c r="ZR9" s="501">
        <f>VLOOKUP($B9,'Sintesi (CFI-ACN)'!$C$30:$AE$55,22,FALSE)</f>
        <v>0</v>
      </c>
      <c r="ZS9" s="501">
        <f>VLOOKUP($B9,'Sintesi (CFI-ACN)'!$C$30:$AE$55,22,FALSE)</f>
        <v>0</v>
      </c>
      <c r="ZT9" s="501">
        <f>VLOOKUP($B9,'Sintesi (CFI-ACN)'!$C$30:$AE$55,22,FALSE)</f>
        <v>0</v>
      </c>
      <c r="ZU9" s="501">
        <f>VLOOKUP($B9,'Sintesi (CFI-ACN)'!$C$30:$AE$55,22,FALSE)</f>
        <v>0</v>
      </c>
      <c r="ZV9" s="501">
        <f>VLOOKUP($B9,'Sintesi (CFI-ACN)'!$C$30:$AE$55,22,FALSE)</f>
        <v>0</v>
      </c>
      <c r="ZW9" s="501">
        <f>VLOOKUP($B9,'Sintesi (CFI-ACN)'!$C$30:$AE$55,22,FALSE)</f>
        <v>0</v>
      </c>
      <c r="ZX9" s="501">
        <f>VLOOKUP($B9,'Sintesi (CFI-ACN)'!$C$30:$AE$55,22,FALSE)</f>
        <v>0</v>
      </c>
      <c r="ZY9" s="501">
        <f>VLOOKUP($B9,'Sintesi (CFI-ACN)'!$C$30:$AE$55,22,FALSE)</f>
        <v>0</v>
      </c>
      <c r="ZZ9" s="501">
        <f>VLOOKUP($B9,'Sintesi (CFI-ACN)'!$C$30:$AE$55,22,FALSE)</f>
        <v>0</v>
      </c>
      <c r="AAA9" s="501">
        <f>VLOOKUP($B9,'Sintesi (CFI-ACN)'!$C$30:$AE$55,22,FALSE)</f>
        <v>0</v>
      </c>
      <c r="AAB9" s="501">
        <f>VLOOKUP($B9,'Sintesi (CFI-ACN)'!$C$30:$AE$55,22,FALSE)</f>
        <v>0</v>
      </c>
      <c r="AAC9" s="501">
        <f>VLOOKUP($B9,'Sintesi (CFI-ACN)'!$C$30:$AE$55,22,FALSE)</f>
        <v>0</v>
      </c>
      <c r="AAD9" s="501">
        <f>VLOOKUP($B9,'Sintesi (CFI-ACN)'!$C$30:$AE$55,22,FALSE)</f>
        <v>0</v>
      </c>
      <c r="AAE9" s="501">
        <f>VLOOKUP($B9,'Sintesi (CFI-ACN)'!$C$30:$AE$55,22,FALSE)</f>
        <v>0</v>
      </c>
      <c r="AAF9" s="501">
        <f>VLOOKUP($B9,'Sintesi (CFI-ACN)'!$C$30:$AE$55,22,FALSE)</f>
        <v>0</v>
      </c>
      <c r="AAG9" s="501">
        <f>VLOOKUP($B9,'Sintesi (CFI-ACN)'!$C$30:$AE$55,22,FALSE)</f>
        <v>0</v>
      </c>
      <c r="AAH9" s="501">
        <f>VLOOKUP($B9,'Sintesi (CFI-ACN)'!$C$30:$AE$55,22,FALSE)</f>
        <v>0</v>
      </c>
      <c r="AAI9" s="501">
        <f>VLOOKUP($B9,'Sintesi (CFI-ACN)'!$C$30:$AE$55,22,FALSE)</f>
        <v>0</v>
      </c>
      <c r="AAJ9" s="501">
        <f>VLOOKUP($B9,'Sintesi (CFI-ACN)'!$C$30:$AE$55,22,FALSE)</f>
        <v>0</v>
      </c>
      <c r="AAK9" s="501">
        <f>VLOOKUP($B9,'Sintesi (CFI-ACN)'!$C$30:$AE$55,22,FALSE)</f>
        <v>0</v>
      </c>
      <c r="AAL9" s="501">
        <f>VLOOKUP($B9,'Sintesi (CFI-ACN)'!$C$30:$AE$55,22,FALSE)</f>
        <v>0</v>
      </c>
      <c r="AAM9" s="501">
        <f>VLOOKUP($B9,'Sintesi (CFI-ACN)'!$C$30:$AE$55,22,FALSE)</f>
        <v>0</v>
      </c>
      <c r="AAN9" s="501">
        <f>VLOOKUP($B9,'Sintesi (CFI-ACN)'!$C$30:$AE$55,22,FALSE)</f>
        <v>0</v>
      </c>
      <c r="AAO9" s="501">
        <f>VLOOKUP($B9,'Sintesi (CFI-ACN)'!$C$30:$AE$55,22,FALSE)</f>
        <v>0</v>
      </c>
      <c r="AAP9" s="501">
        <f>VLOOKUP($B9,'Sintesi (CFI-ACN)'!$C$30:$AE$55,22,FALSE)</f>
        <v>0</v>
      </c>
      <c r="AAQ9" s="501">
        <f>VLOOKUP($B9,'Sintesi (CFI-ACN)'!$C$30:$AE$55,22,FALSE)</f>
        <v>0</v>
      </c>
      <c r="AAR9" s="501">
        <f>VLOOKUP($B9,'Sintesi (CFI-ACN)'!$C$30:$AE$55,22,FALSE)</f>
        <v>0</v>
      </c>
      <c r="AAS9" s="501">
        <f>VLOOKUP($B9,'Sintesi (CFI-ACN)'!$C$30:$AE$55,22,FALSE)</f>
        <v>0</v>
      </c>
      <c r="AAT9" s="501">
        <f>VLOOKUP($B9,'Sintesi (CFI-ACN)'!$C$30:$AE$55,22,FALSE)</f>
        <v>0</v>
      </c>
      <c r="AAU9" s="501">
        <f>VLOOKUP($B9,'Sintesi (CFI-ACN)'!$C$30:$AE$55,22,FALSE)</f>
        <v>0</v>
      </c>
      <c r="AAV9" s="501">
        <f>VLOOKUP($B9,'Sintesi (CFI-ACN)'!$C$30:$AE$55,22,FALSE)</f>
        <v>0</v>
      </c>
      <c r="AAW9" s="501">
        <f>VLOOKUP($B9,'Sintesi (CFI-ACN)'!$C$30:$AE$55,22,FALSE)</f>
        <v>0</v>
      </c>
      <c r="AAX9" s="501">
        <f>VLOOKUP($B9,'Sintesi (CFI-ACN)'!$C$30:$AE$55,22,FALSE)</f>
        <v>0</v>
      </c>
      <c r="AAY9" s="501">
        <f>VLOOKUP($B9,'Sintesi (CFI-ACN)'!$C$30:$AE$55,22,FALSE)</f>
        <v>0</v>
      </c>
      <c r="AAZ9" s="501">
        <f>VLOOKUP($B9,'Sintesi (CFI-ACN)'!$C$30:$AE$55,22,FALSE)</f>
        <v>0</v>
      </c>
      <c r="ABA9" s="501">
        <f>VLOOKUP($B9,'Sintesi (CFI-ACN)'!$C$30:$AE$55,22,FALSE)</f>
        <v>0</v>
      </c>
      <c r="ABB9" s="501">
        <f>VLOOKUP($B9,'Sintesi (CFI-ACN)'!$C$30:$AE$55,22,FALSE)</f>
        <v>0</v>
      </c>
      <c r="ABC9" s="501">
        <f>VLOOKUP($B9,'Sintesi (CFI-ACN)'!$C$30:$AE$55,22,FALSE)</f>
        <v>0</v>
      </c>
      <c r="ABD9" s="501">
        <f>VLOOKUP($B9,'Sintesi (CFI-ACN)'!$C$30:$AE$55,22,FALSE)</f>
        <v>0</v>
      </c>
      <c r="ABE9" s="501">
        <f>VLOOKUP($B9,'Sintesi (CFI-ACN)'!$C$30:$AE$55,22,FALSE)</f>
        <v>0</v>
      </c>
      <c r="ABF9" s="501">
        <f>VLOOKUP($B9,'Sintesi (CFI-ACN)'!$C$30:$AE$55,22,FALSE)</f>
        <v>0</v>
      </c>
      <c r="ABG9" s="501">
        <f>VLOOKUP($B9,'Sintesi (CFI-ACN)'!$C$30:$AE$55,22,FALSE)</f>
        <v>0</v>
      </c>
      <c r="ABH9" s="501">
        <f>VLOOKUP($B9,'Sintesi (CFI-ACN)'!$C$30:$AE$55,22,FALSE)</f>
        <v>0</v>
      </c>
      <c r="ABI9" s="501">
        <f>VLOOKUP($B9,'Sintesi (CFI-ACN)'!$C$30:$AE$55,22,FALSE)</f>
        <v>0</v>
      </c>
      <c r="ABJ9" s="501">
        <f>VLOOKUP($B9,'Sintesi (CFI-ACN)'!$C$30:$AE$55,22,FALSE)</f>
        <v>0</v>
      </c>
      <c r="ABK9" s="501">
        <f>VLOOKUP($B9,'Sintesi (CFI-ACN)'!$C$30:$AE$55,22,FALSE)</f>
        <v>0</v>
      </c>
      <c r="ABL9" s="501">
        <f>VLOOKUP($B9,'Sintesi (CFI-ACN)'!$C$30:$AE$55,22,FALSE)</f>
        <v>0</v>
      </c>
      <c r="ABM9" s="501">
        <f>VLOOKUP($B9,'Sintesi (CFI-ACN)'!$C$30:$AE$55,22,FALSE)</f>
        <v>0</v>
      </c>
      <c r="ABN9" s="501">
        <f>VLOOKUP($B9,'Sintesi (CFI-ACN)'!$C$30:$AE$55,22,FALSE)</f>
        <v>0</v>
      </c>
      <c r="ABO9" s="501">
        <f>VLOOKUP($B9,'Sintesi (CFI-ACN)'!$C$30:$AE$55,22,FALSE)</f>
        <v>0</v>
      </c>
      <c r="ABP9" s="501">
        <f>VLOOKUP($B9,'Sintesi (CFI-ACN)'!$C$30:$AE$55,22,FALSE)</f>
        <v>0</v>
      </c>
      <c r="ABQ9" s="501">
        <f>VLOOKUP($B9,'Sintesi (CFI-ACN)'!$C$30:$AE$55,22,FALSE)</f>
        <v>0</v>
      </c>
      <c r="ABR9" s="501">
        <f>VLOOKUP($B9,'Sintesi (CFI-ACN)'!$C$30:$AE$55,22,FALSE)</f>
        <v>0</v>
      </c>
      <c r="ABS9" s="501">
        <f>VLOOKUP($B9,'Sintesi (CFI-ACN)'!$C$30:$AE$55,22,FALSE)</f>
        <v>0</v>
      </c>
      <c r="ABT9" s="501">
        <f>VLOOKUP($B9,'Sintesi (CFI-ACN)'!$C$30:$AE$55,22,FALSE)</f>
        <v>0</v>
      </c>
      <c r="ABU9" s="501">
        <f>VLOOKUP($B9,'Sintesi (CFI-ACN)'!$C$30:$AE$55,22,FALSE)</f>
        <v>0</v>
      </c>
      <c r="ABV9" s="501">
        <f>VLOOKUP($B9,'Sintesi (CFI-ACN)'!$C$30:$AE$55,22,FALSE)</f>
        <v>0</v>
      </c>
      <c r="ABW9" s="501">
        <f>VLOOKUP($B9,'Sintesi (CFI-ACN)'!$C$30:$AE$55,22,FALSE)</f>
        <v>0</v>
      </c>
      <c r="ABX9" s="501">
        <f>VLOOKUP($B9,'Sintesi (CFI-ACN)'!$C$30:$AE$55,22,FALSE)</f>
        <v>0</v>
      </c>
      <c r="ABY9" s="501">
        <f>VLOOKUP($B9,'Sintesi (CFI-ACN)'!$C$30:$AE$55,22,FALSE)</f>
        <v>0</v>
      </c>
      <c r="ABZ9" s="501">
        <f>VLOOKUP($B9,'Sintesi (CFI-ACN)'!$C$30:$AE$55,22,FALSE)</f>
        <v>0</v>
      </c>
      <c r="ACA9" s="501">
        <f>VLOOKUP($B9,'Sintesi (CFI-ACN)'!$C$30:$AE$55,22,FALSE)</f>
        <v>0</v>
      </c>
      <c r="ACB9" s="501">
        <f>VLOOKUP($B9,'Sintesi (CFI-ACN)'!$C$30:$AE$55,22,FALSE)</f>
        <v>0</v>
      </c>
      <c r="ACC9" s="501">
        <f>VLOOKUP($B9,'Sintesi (CFI-ACN)'!$C$30:$AE$55,22,FALSE)</f>
        <v>0</v>
      </c>
      <c r="ACD9" s="501">
        <f>VLOOKUP($B9,'Sintesi (CFI-ACN)'!$C$30:$AE$55,22,FALSE)</f>
        <v>0</v>
      </c>
      <c r="ACE9" s="501"/>
      <c r="ACF9" s="501"/>
      <c r="ACG9" s="501"/>
      <c r="ACH9" s="86"/>
      <c r="ACI9" s="88">
        <v>0</v>
      </c>
      <c r="ACJ9" s="89">
        <v>43271</v>
      </c>
      <c r="ACK9" s="89">
        <v>43294</v>
      </c>
      <c r="ACL9" s="80">
        <v>0</v>
      </c>
      <c r="ACM9" s="80">
        <v>0</v>
      </c>
      <c r="ACN9" s="80">
        <v>0</v>
      </c>
      <c r="ACO9" s="80">
        <v>0</v>
      </c>
      <c r="ACP9" s="80">
        <v>0</v>
      </c>
      <c r="ACQ9" s="80">
        <v>0</v>
      </c>
      <c r="ACR9" s="80">
        <v>0</v>
      </c>
      <c r="ACS9" s="80">
        <v>0</v>
      </c>
      <c r="ACT9" s="80">
        <v>0</v>
      </c>
      <c r="ACU9" s="80">
        <v>0</v>
      </c>
      <c r="ACV9" s="80">
        <v>0</v>
      </c>
      <c r="ACW9" s="80">
        <v>0</v>
      </c>
      <c r="ACX9" s="80">
        <v>0</v>
      </c>
      <c r="ACY9" s="80">
        <v>0</v>
      </c>
      <c r="ACZ9" s="80">
        <v>0</v>
      </c>
      <c r="ADA9" s="80">
        <v>0</v>
      </c>
      <c r="ADB9" s="80">
        <v>0</v>
      </c>
      <c r="ADC9" s="80">
        <v>0</v>
      </c>
      <c r="ADD9" s="80">
        <v>0</v>
      </c>
      <c r="ADE9" s="80">
        <v>0</v>
      </c>
      <c r="ADF9" s="80">
        <v>0</v>
      </c>
      <c r="ADG9" s="80">
        <v>0</v>
      </c>
      <c r="ADH9" s="80">
        <v>0</v>
      </c>
      <c r="ADI9" s="80">
        <v>0</v>
      </c>
      <c r="ADJ9" s="80">
        <v>0</v>
      </c>
      <c r="ADK9" s="80">
        <v>0</v>
      </c>
      <c r="ADL9" s="80">
        <v>0</v>
      </c>
      <c r="ADM9" s="80">
        <v>0</v>
      </c>
      <c r="ADN9" s="80">
        <v>0</v>
      </c>
      <c r="ADO9" s="80">
        <v>0</v>
      </c>
      <c r="ADP9" s="80">
        <v>0</v>
      </c>
      <c r="ADQ9" s="80">
        <v>0</v>
      </c>
      <c r="ADR9" s="80">
        <v>0</v>
      </c>
      <c r="ADS9" s="80">
        <v>0</v>
      </c>
      <c r="ADT9" s="80">
        <v>0</v>
      </c>
      <c r="ADU9" s="80">
        <v>0</v>
      </c>
      <c r="ADV9" s="80">
        <v>0</v>
      </c>
      <c r="ADW9" s="80">
        <v>0</v>
      </c>
      <c r="ADX9" s="80">
        <v>0</v>
      </c>
      <c r="ADY9" s="80">
        <v>0</v>
      </c>
      <c r="ADZ9" s="80">
        <v>0</v>
      </c>
      <c r="AEA9" s="80">
        <v>0</v>
      </c>
      <c r="AEB9" s="80">
        <v>0</v>
      </c>
      <c r="AEC9" s="80">
        <v>0</v>
      </c>
      <c r="AED9" s="80">
        <v>0</v>
      </c>
      <c r="AEE9" s="80">
        <v>0</v>
      </c>
      <c r="AEF9" s="80">
        <v>0</v>
      </c>
      <c r="AEG9" s="80">
        <v>0</v>
      </c>
      <c r="AEH9" s="80">
        <v>0</v>
      </c>
      <c r="AEI9" s="80">
        <v>0</v>
      </c>
      <c r="AEJ9" s="80">
        <v>0</v>
      </c>
      <c r="AEK9" s="80">
        <v>0</v>
      </c>
      <c r="AEL9" s="80">
        <v>0</v>
      </c>
      <c r="AEM9" s="80">
        <v>0</v>
      </c>
      <c r="AEN9" s="80">
        <v>0</v>
      </c>
      <c r="AEO9" s="80">
        <v>0</v>
      </c>
      <c r="AEP9" s="80">
        <v>0</v>
      </c>
      <c r="AEQ9" s="80">
        <v>0</v>
      </c>
      <c r="AER9" s="80">
        <v>0</v>
      </c>
      <c r="AES9" s="80">
        <v>0</v>
      </c>
      <c r="AET9" s="80">
        <v>0</v>
      </c>
      <c r="AEU9" s="80">
        <v>0</v>
      </c>
      <c r="AEV9" s="80">
        <v>0</v>
      </c>
      <c r="AEW9" s="80">
        <v>0</v>
      </c>
      <c r="AEX9" s="80">
        <v>0</v>
      </c>
      <c r="AEY9" s="80">
        <v>0</v>
      </c>
      <c r="AEZ9" s="80">
        <v>0</v>
      </c>
      <c r="AFA9" s="80">
        <v>0</v>
      </c>
      <c r="AFB9" s="80">
        <v>0</v>
      </c>
      <c r="AFC9" s="80">
        <v>0</v>
      </c>
      <c r="AFD9" s="80">
        <v>0</v>
      </c>
      <c r="AFE9" s="80">
        <v>0</v>
      </c>
      <c r="AFF9" s="80">
        <v>0</v>
      </c>
      <c r="AFG9" s="80">
        <v>0</v>
      </c>
      <c r="AFH9" s="80">
        <v>0</v>
      </c>
      <c r="AFI9" s="80">
        <v>0</v>
      </c>
      <c r="AFJ9" s="80">
        <v>0</v>
      </c>
      <c r="AFK9" s="80">
        <v>0</v>
      </c>
      <c r="AFL9" s="80">
        <v>0</v>
      </c>
      <c r="AFM9" s="80">
        <v>0</v>
      </c>
      <c r="AFN9" s="80">
        <v>0</v>
      </c>
      <c r="AFO9" s="80">
        <v>0</v>
      </c>
      <c r="AFP9" s="80">
        <v>0</v>
      </c>
      <c r="AFQ9" s="80">
        <v>0</v>
      </c>
      <c r="AFR9" s="80">
        <v>0</v>
      </c>
      <c r="AFS9" s="80">
        <v>0</v>
      </c>
      <c r="AFT9" s="80">
        <v>0</v>
      </c>
      <c r="AFU9" s="80">
        <v>0</v>
      </c>
      <c r="AFV9" s="80">
        <v>0</v>
      </c>
      <c r="AFW9" s="80">
        <v>0</v>
      </c>
      <c r="AFX9" s="80">
        <v>0</v>
      </c>
      <c r="AFY9" s="80">
        <v>0</v>
      </c>
      <c r="AFZ9" s="80">
        <v>0</v>
      </c>
      <c r="AGA9" s="80">
        <v>0</v>
      </c>
      <c r="AGB9" s="80">
        <v>0</v>
      </c>
      <c r="AGC9" s="80">
        <v>0</v>
      </c>
      <c r="AGD9" s="80">
        <v>0</v>
      </c>
      <c r="AGE9" s="80">
        <v>0</v>
      </c>
      <c r="AGF9" s="80">
        <v>0</v>
      </c>
      <c r="AGG9" s="80">
        <v>0</v>
      </c>
      <c r="AGH9" s="80">
        <v>0</v>
      </c>
      <c r="AGI9" s="80">
        <v>0</v>
      </c>
      <c r="AGJ9" s="80">
        <v>0</v>
      </c>
      <c r="AGK9" s="80">
        <v>0</v>
      </c>
      <c r="AGL9" s="80"/>
      <c r="AGM9" s="80"/>
    </row>
    <row r="10" spans="1:871" s="104" customFormat="1" ht="12.75" customHeight="1" collapsed="1">
      <c r="A10" s="131" t="str">
        <f>'Sintesi (CFI-ACN)'!B34</f>
        <v>P59-Deploy &amp; Change CRMT</v>
      </c>
      <c r="B10" s="131" t="str">
        <f>'Sintesi (CFI)'!C34</f>
        <v>AO004511_YYY109</v>
      </c>
      <c r="C10" s="131" t="str">
        <f>'Sintesi Quantitativa (Overall)'!D36</f>
        <v>Ricontrattualizzazione</v>
      </c>
      <c r="D10" s="132">
        <f>'Sintesi (CFI-ACN)'!W34</f>
        <v>0</v>
      </c>
      <c r="E10" s="132">
        <f>'Sintesi (CFI-ACN)'!X34</f>
        <v>0</v>
      </c>
      <c r="F10" s="132">
        <f>'Sintesi (CFI-ACN)'!Y34</f>
        <v>0</v>
      </c>
      <c r="G10" s="175">
        <f>'Sintesi Quantitativa (Overall)'!E36</f>
        <v>1</v>
      </c>
      <c r="H10" s="183">
        <v>43271</v>
      </c>
      <c r="I10" s="183">
        <v>43315</v>
      </c>
      <c r="J10" s="78">
        <f t="shared" si="123"/>
        <v>33</v>
      </c>
      <c r="K10" s="78">
        <v>0</v>
      </c>
      <c r="L10" s="79">
        <v>0</v>
      </c>
      <c r="M10" s="80">
        <v>0</v>
      </c>
      <c r="N10" s="80">
        <v>0</v>
      </c>
      <c r="O10" s="80">
        <v>0</v>
      </c>
      <c r="P10" s="80">
        <v>0</v>
      </c>
      <c r="Q10" s="80">
        <v>0</v>
      </c>
      <c r="R10" s="80">
        <v>0</v>
      </c>
      <c r="S10" s="80">
        <v>0</v>
      </c>
      <c r="T10" s="80">
        <v>0</v>
      </c>
      <c r="U10" s="80">
        <v>0</v>
      </c>
      <c r="V10" s="80">
        <v>0</v>
      </c>
      <c r="W10" s="80">
        <v>0</v>
      </c>
      <c r="X10" s="80">
        <v>0</v>
      </c>
      <c r="Y10" s="80">
        <v>0</v>
      </c>
      <c r="Z10" s="80">
        <v>0</v>
      </c>
      <c r="AA10" s="80">
        <v>0</v>
      </c>
      <c r="AB10" s="80">
        <v>0</v>
      </c>
      <c r="AC10" s="80">
        <v>0</v>
      </c>
      <c r="AD10" s="80">
        <v>0</v>
      </c>
      <c r="AE10" s="80">
        <v>0</v>
      </c>
      <c r="AF10" s="80">
        <v>0</v>
      </c>
      <c r="AG10" s="80">
        <v>0</v>
      </c>
      <c r="AH10" s="80">
        <v>0</v>
      </c>
      <c r="AI10" s="80">
        <v>0</v>
      </c>
      <c r="AJ10" s="80">
        <v>0</v>
      </c>
      <c r="AK10" s="80">
        <v>0</v>
      </c>
      <c r="AL10" s="80">
        <v>0</v>
      </c>
      <c r="AM10" s="80">
        <v>0</v>
      </c>
      <c r="AN10" s="80">
        <v>0</v>
      </c>
      <c r="AO10" s="80">
        <v>0</v>
      </c>
      <c r="AP10" s="80">
        <v>0</v>
      </c>
      <c r="AQ10" s="80">
        <v>0</v>
      </c>
      <c r="AR10" s="80">
        <v>0</v>
      </c>
      <c r="AS10" s="80">
        <v>0</v>
      </c>
      <c r="AT10" s="80">
        <v>0</v>
      </c>
      <c r="AU10" s="80">
        <v>0</v>
      </c>
      <c r="AV10" s="80">
        <v>0</v>
      </c>
      <c r="AW10" s="80">
        <v>0</v>
      </c>
      <c r="AX10" s="80">
        <v>0</v>
      </c>
      <c r="AY10" s="80">
        <v>0</v>
      </c>
      <c r="AZ10" s="80">
        <v>0</v>
      </c>
      <c r="BA10" s="80">
        <v>0</v>
      </c>
      <c r="BB10" s="80">
        <v>0</v>
      </c>
      <c r="BC10" s="80">
        <v>0</v>
      </c>
      <c r="BD10" s="80">
        <v>0</v>
      </c>
      <c r="BE10" s="80">
        <v>0</v>
      </c>
      <c r="BF10" s="80">
        <v>0</v>
      </c>
      <c r="BG10" s="80">
        <v>0</v>
      </c>
      <c r="BH10" s="80">
        <v>0</v>
      </c>
      <c r="BI10" s="80">
        <v>0</v>
      </c>
      <c r="BJ10" s="80">
        <v>0</v>
      </c>
      <c r="BK10" s="80">
        <v>0</v>
      </c>
      <c r="BL10" s="80">
        <v>0</v>
      </c>
      <c r="BM10" s="80">
        <v>0</v>
      </c>
      <c r="BN10" s="80">
        <v>0</v>
      </c>
      <c r="BO10" s="80">
        <v>0</v>
      </c>
      <c r="BP10" s="80">
        <v>0</v>
      </c>
      <c r="BQ10" s="80">
        <v>0</v>
      </c>
      <c r="BR10" s="80">
        <v>0</v>
      </c>
      <c r="BS10" s="80">
        <v>0</v>
      </c>
      <c r="BT10" s="80">
        <v>0</v>
      </c>
      <c r="BU10" s="80">
        <v>0</v>
      </c>
      <c r="BV10" s="80">
        <v>0</v>
      </c>
      <c r="BW10" s="80">
        <v>0</v>
      </c>
      <c r="BX10" s="80">
        <v>0</v>
      </c>
      <c r="BY10" s="80">
        <v>0</v>
      </c>
      <c r="BZ10" s="80">
        <v>0</v>
      </c>
      <c r="CA10" s="80">
        <v>0</v>
      </c>
      <c r="CB10" s="80">
        <v>0</v>
      </c>
      <c r="CC10" s="80">
        <v>0</v>
      </c>
      <c r="CD10" s="80">
        <v>0</v>
      </c>
      <c r="CE10" s="80">
        <v>0</v>
      </c>
      <c r="CF10" s="80">
        <v>0</v>
      </c>
      <c r="CG10" s="80">
        <v>0</v>
      </c>
      <c r="CH10" s="80">
        <v>0</v>
      </c>
      <c r="CI10" s="80">
        <v>0</v>
      </c>
      <c r="CJ10" s="80">
        <v>0</v>
      </c>
      <c r="CK10" s="80">
        <v>0</v>
      </c>
      <c r="CL10" s="80">
        <v>0</v>
      </c>
      <c r="CM10" s="80">
        <v>0</v>
      </c>
      <c r="CN10" s="80">
        <v>0</v>
      </c>
      <c r="CO10" s="80">
        <v>0</v>
      </c>
      <c r="CP10" s="80">
        <v>0</v>
      </c>
      <c r="CQ10" s="80">
        <v>0</v>
      </c>
      <c r="CR10" s="80">
        <v>0</v>
      </c>
      <c r="CS10" s="80">
        <v>0</v>
      </c>
      <c r="CT10" s="80">
        <v>0</v>
      </c>
      <c r="CU10" s="80">
        <v>0</v>
      </c>
      <c r="CV10" s="80">
        <v>0</v>
      </c>
      <c r="CW10" s="80">
        <v>0</v>
      </c>
      <c r="CX10" s="80">
        <v>0</v>
      </c>
      <c r="CY10" s="80">
        <v>0</v>
      </c>
      <c r="CZ10" s="80">
        <v>0</v>
      </c>
      <c r="DA10" s="80">
        <v>0</v>
      </c>
      <c r="DB10" s="80">
        <v>0</v>
      </c>
      <c r="DC10" s="80">
        <v>0</v>
      </c>
      <c r="DD10" s="80">
        <v>0</v>
      </c>
      <c r="DE10" s="80">
        <v>0</v>
      </c>
      <c r="DF10" s="80">
        <v>0</v>
      </c>
      <c r="DG10" s="80">
        <v>0</v>
      </c>
      <c r="DH10" s="80">
        <v>0</v>
      </c>
      <c r="DI10" s="80">
        <v>0</v>
      </c>
      <c r="DJ10" s="80">
        <v>0</v>
      </c>
      <c r="DK10" s="80">
        <v>0</v>
      </c>
      <c r="DL10" s="80">
        <v>0</v>
      </c>
      <c r="DM10" s="80"/>
      <c r="DN10" s="80"/>
      <c r="DO10" s="80"/>
      <c r="DP10" s="318">
        <v>0</v>
      </c>
      <c r="DQ10" s="318">
        <v>0</v>
      </c>
      <c r="DR10" s="318">
        <v>0</v>
      </c>
      <c r="DS10" s="318">
        <v>0</v>
      </c>
      <c r="DT10" s="318">
        <v>0</v>
      </c>
      <c r="DU10" s="318">
        <v>0</v>
      </c>
      <c r="DV10" s="318">
        <v>0</v>
      </c>
      <c r="DW10" s="318">
        <v>0</v>
      </c>
      <c r="DX10" s="318">
        <v>0</v>
      </c>
      <c r="DY10" s="318">
        <v>0</v>
      </c>
      <c r="DZ10" s="318">
        <v>0</v>
      </c>
      <c r="EA10" s="318">
        <v>0</v>
      </c>
      <c r="EB10" s="318">
        <v>0</v>
      </c>
      <c r="EC10" s="318">
        <v>0</v>
      </c>
      <c r="ED10" s="318">
        <v>0</v>
      </c>
      <c r="EE10" s="318">
        <v>0</v>
      </c>
      <c r="EF10" s="318">
        <v>0</v>
      </c>
      <c r="EG10" s="318">
        <v>0</v>
      </c>
      <c r="EH10" s="318">
        <v>0</v>
      </c>
      <c r="EI10" s="318">
        <v>0</v>
      </c>
      <c r="EJ10" s="318">
        <v>0</v>
      </c>
      <c r="EK10" s="318">
        <v>0</v>
      </c>
      <c r="EL10" s="318">
        <v>0</v>
      </c>
      <c r="EM10" s="318">
        <f>VLOOKUP($B10,'Sintesi (CFI-ACN)'!$C$30:$AE$55,25,FALSE)</f>
        <v>0</v>
      </c>
      <c r="EN10" s="318">
        <f>VLOOKUP($B10,'Sintesi (CFI-ACN)'!$C$30:$AE$55,25,FALSE)</f>
        <v>0</v>
      </c>
      <c r="EO10" s="318">
        <f>VLOOKUP($B10,'Sintesi (CFI-ACN)'!$C$30:$AE$55,25,FALSE)</f>
        <v>0</v>
      </c>
      <c r="EP10" s="318">
        <f>VLOOKUP($B10,'Sintesi (CFI-ACN)'!$C$30:$AE$55,25,FALSE)</f>
        <v>0</v>
      </c>
      <c r="EQ10" s="318">
        <f>VLOOKUP($B10,'Sintesi (CFI-ACN)'!$C$30:$AE$55,25,FALSE)</f>
        <v>0</v>
      </c>
      <c r="ER10" s="318">
        <f>VLOOKUP($B10,'Sintesi (CFI-ACN)'!$C$30:$AE$55,25,FALSE)</f>
        <v>0</v>
      </c>
      <c r="ES10" s="318">
        <f>VLOOKUP($B10,'Sintesi (CFI-ACN)'!$C$30:$AE$55,25,FALSE)</f>
        <v>0</v>
      </c>
      <c r="ET10" s="318">
        <f>VLOOKUP($B10,'Sintesi (CFI-ACN)'!$C$30:$AE$55,25,FALSE)</f>
        <v>0</v>
      </c>
      <c r="EU10" s="318">
        <f>VLOOKUP($B10,'Sintesi (CFI-ACN)'!$C$30:$AE$55,25,FALSE)</f>
        <v>0</v>
      </c>
      <c r="EV10" s="318">
        <f>VLOOKUP($B10,'Sintesi (CFI-ACN)'!$C$30:$AE$55,25,FALSE)</f>
        <v>0</v>
      </c>
      <c r="EW10" s="318">
        <f>VLOOKUP($B10,'Sintesi (CFI-ACN)'!$C$30:$AE$55,25,FALSE)</f>
        <v>0</v>
      </c>
      <c r="EX10" s="318">
        <f>VLOOKUP($B10,'Sintesi (CFI-ACN)'!$C$30:$AE$55,25,FALSE)</f>
        <v>0</v>
      </c>
      <c r="EY10" s="318">
        <f>VLOOKUP($B10,'Sintesi (CFI-ACN)'!$C$30:$AE$55,25,FALSE)</f>
        <v>0</v>
      </c>
      <c r="EZ10" s="318">
        <f>VLOOKUP($B10,'Sintesi (CFI-ACN)'!$C$30:$AE$55,25,FALSE)</f>
        <v>0</v>
      </c>
      <c r="FA10" s="318">
        <f>VLOOKUP($B10,'Sintesi (CFI-ACN)'!$C$30:$AE$55,25,FALSE)</f>
        <v>0</v>
      </c>
      <c r="FB10" s="318">
        <f>VLOOKUP($B10,'Sintesi (CFI-ACN)'!$C$30:$AE$55,25,FALSE)</f>
        <v>0</v>
      </c>
      <c r="FC10" s="318">
        <f>VLOOKUP($B10,'Sintesi (CFI-ACN)'!$C$30:$AE$55,25,FALSE)</f>
        <v>0</v>
      </c>
      <c r="FD10" s="318">
        <f>VLOOKUP($B10,'Sintesi (CFI-ACN)'!$C$30:$AE$55,25,FALSE)</f>
        <v>0</v>
      </c>
      <c r="FE10" s="318">
        <f>VLOOKUP($B10,'Sintesi (CFI-ACN)'!$C$30:$AE$55,25,FALSE)</f>
        <v>0</v>
      </c>
      <c r="FF10" s="318">
        <f>VLOOKUP($B10,'Sintesi (CFI-ACN)'!$C$30:$AE$55,25,FALSE)</f>
        <v>0</v>
      </c>
      <c r="FG10" s="318">
        <f>VLOOKUP($B10,'Sintesi (CFI-ACN)'!$C$30:$AE$55,25,FALSE)</f>
        <v>0</v>
      </c>
      <c r="FH10" s="318">
        <f>VLOOKUP($B10,'Sintesi (CFI-ACN)'!$C$30:$AE$55,25,FALSE)</f>
        <v>0</v>
      </c>
      <c r="FI10" s="318">
        <f>VLOOKUP($B10,'Sintesi (CFI-ACN)'!$C$30:$AE$55,25,FALSE)</f>
        <v>0</v>
      </c>
      <c r="FJ10" s="318">
        <f>VLOOKUP($B10,'Sintesi (CFI-ACN)'!$C$30:$AE$55,25,FALSE)</f>
        <v>0</v>
      </c>
      <c r="FK10" s="318">
        <f>VLOOKUP($B10,'Sintesi (CFI-ACN)'!$C$30:$AE$55,25,FALSE)</f>
        <v>0</v>
      </c>
      <c r="FL10" s="318">
        <f>VLOOKUP($B10,'Sintesi (CFI-ACN)'!$C$30:$AE$55,25,FALSE)</f>
        <v>0</v>
      </c>
      <c r="FM10" s="318">
        <f>VLOOKUP($B10,'Sintesi (CFI-ACN)'!$C$30:$AE$55,25,FALSE)</f>
        <v>0</v>
      </c>
      <c r="FN10" s="318">
        <f>VLOOKUP($B10,'Sintesi (CFI-ACN)'!$C$30:$AE$55,25,FALSE)</f>
        <v>0</v>
      </c>
      <c r="FO10" s="318">
        <f>VLOOKUP($B10,'Sintesi (CFI-ACN)'!$C$30:$AE$55,25,FALSE)</f>
        <v>0</v>
      </c>
      <c r="FP10" s="318">
        <f>VLOOKUP($B10,'Sintesi (CFI-ACN)'!$C$30:$AE$55,25,FALSE)</f>
        <v>0</v>
      </c>
      <c r="FQ10" s="318">
        <f>VLOOKUP($B10,'Sintesi (CFI-ACN)'!$C$30:$AE$55,25,FALSE)</f>
        <v>0</v>
      </c>
      <c r="FR10" s="318">
        <f>VLOOKUP($B10,'Sintesi (CFI-ACN)'!$C$30:$AE$55,25,FALSE)</f>
        <v>0</v>
      </c>
      <c r="FS10" s="318">
        <f>VLOOKUP($B10,'Sintesi (CFI-ACN)'!$C$30:$AE$55,25,FALSE)</f>
        <v>0</v>
      </c>
      <c r="FT10" s="318">
        <f>VLOOKUP($B10,'Sintesi (CFI-ACN)'!$C$30:$AE$55,25,FALSE)</f>
        <v>0</v>
      </c>
      <c r="FU10" s="318">
        <f>VLOOKUP($B10,'Sintesi (CFI-ACN)'!$C$30:$AE$55,25,FALSE)</f>
        <v>0</v>
      </c>
      <c r="FV10" s="318">
        <f>VLOOKUP($B10,'Sintesi (CFI-ACN)'!$C$30:$AE$55,25,FALSE)</f>
        <v>0</v>
      </c>
      <c r="FW10" s="318">
        <f>VLOOKUP($B10,'Sintesi (CFI-ACN)'!$C$30:$AE$55,25,FALSE)</f>
        <v>0</v>
      </c>
      <c r="FX10" s="318">
        <f>VLOOKUP($B10,'Sintesi (CFI-ACN)'!$C$30:$AE$55,25,FALSE)</f>
        <v>0</v>
      </c>
      <c r="FY10" s="318">
        <f>VLOOKUP($B10,'Sintesi (CFI-ACN)'!$C$30:$AE$55,25,FALSE)</f>
        <v>0</v>
      </c>
      <c r="FZ10" s="318">
        <f>VLOOKUP($B10,'Sintesi (CFI-ACN)'!$C$30:$AE$55,25,FALSE)</f>
        <v>0</v>
      </c>
      <c r="GA10" s="318">
        <f>VLOOKUP($B10,'Sintesi (CFI-ACN)'!$C$30:$AE$55,25,FALSE)</f>
        <v>0</v>
      </c>
      <c r="GB10" s="318">
        <f>VLOOKUP($B10,'Sintesi (CFI-ACN)'!$C$30:$AE$55,25,FALSE)</f>
        <v>0</v>
      </c>
      <c r="GC10" s="318">
        <f>VLOOKUP($B10,'Sintesi (CFI-ACN)'!$C$30:$AE$55,25,FALSE)</f>
        <v>0</v>
      </c>
      <c r="GD10" s="318">
        <f>VLOOKUP($B10,'Sintesi (CFI-ACN)'!$C$30:$AE$55,25,FALSE)</f>
        <v>0</v>
      </c>
      <c r="GE10" s="318">
        <f>VLOOKUP($B10,'Sintesi (CFI-ACN)'!$C$30:$AE$55,25,FALSE)</f>
        <v>0</v>
      </c>
      <c r="GF10" s="318">
        <f>VLOOKUP($B10,'Sintesi (CFI-ACN)'!$C$30:$AE$55,25,FALSE)</f>
        <v>0</v>
      </c>
      <c r="GG10" s="318">
        <f>VLOOKUP($B10,'Sintesi (CFI-ACN)'!$C$30:$AE$55,25,FALSE)</f>
        <v>0</v>
      </c>
      <c r="GH10" s="318">
        <f>VLOOKUP($B10,'Sintesi (CFI-ACN)'!$C$30:$AE$55,25,FALSE)</f>
        <v>0</v>
      </c>
      <c r="GI10" s="318">
        <f>VLOOKUP($B10,'Sintesi (CFI-ACN)'!$C$30:$AE$55,25,FALSE)</f>
        <v>0</v>
      </c>
      <c r="GJ10" s="318">
        <f>VLOOKUP($B10,'Sintesi (CFI-ACN)'!$C$30:$AE$55,25,FALSE)</f>
        <v>0</v>
      </c>
      <c r="GK10" s="318">
        <f>VLOOKUP($B10,'Sintesi (CFI-ACN)'!$C$30:$AE$55,25,FALSE)</f>
        <v>0</v>
      </c>
      <c r="GL10" s="318">
        <f>VLOOKUP($B10,'Sintesi (CFI-ACN)'!$C$30:$AE$55,25,FALSE)</f>
        <v>0</v>
      </c>
      <c r="GM10" s="318">
        <f>VLOOKUP($B10,'Sintesi (CFI-ACN)'!$C$30:$AE$55,25,FALSE)</f>
        <v>0</v>
      </c>
      <c r="GN10" s="318">
        <f>VLOOKUP($B10,'Sintesi (CFI-ACN)'!$C$30:$AE$55,25,FALSE)</f>
        <v>0</v>
      </c>
      <c r="GO10" s="318">
        <f>VLOOKUP($B10,'Sintesi (CFI-ACN)'!$C$30:$AE$55,25,FALSE)</f>
        <v>0</v>
      </c>
      <c r="GP10" s="318">
        <f>VLOOKUP($B10,'Sintesi (CFI-ACN)'!$C$30:$AE$55,25,FALSE)</f>
        <v>0</v>
      </c>
      <c r="GQ10" s="318">
        <f>VLOOKUP($B10,'Sintesi (CFI-ACN)'!$C$30:$AE$55,25,FALSE)</f>
        <v>0</v>
      </c>
      <c r="GR10" s="318">
        <f>VLOOKUP($B10,'Sintesi (CFI-ACN)'!$C$30:$AE$55,25,FALSE)</f>
        <v>0</v>
      </c>
      <c r="GS10" s="318">
        <f>VLOOKUP($B10,'Sintesi (CFI-ACN)'!$C$30:$AE$55,25,FALSE)</f>
        <v>0</v>
      </c>
      <c r="GT10" s="318">
        <f>VLOOKUP($B10,'Sintesi (CFI-ACN)'!$C$30:$AE$55,25,FALSE)</f>
        <v>0</v>
      </c>
      <c r="GU10" s="318">
        <f>VLOOKUP($B10,'Sintesi (CFI-ACN)'!$C$30:$AE$55,25,FALSE)</f>
        <v>0</v>
      </c>
      <c r="GV10" s="318">
        <f>VLOOKUP($B10,'Sintesi (CFI-ACN)'!$C$30:$AE$55,25,FALSE)</f>
        <v>0</v>
      </c>
      <c r="GW10" s="318">
        <f>VLOOKUP($B10,'Sintesi (CFI-ACN)'!$C$30:$AE$55,25,FALSE)</f>
        <v>0</v>
      </c>
      <c r="GX10" s="318">
        <f>VLOOKUP($B10,'Sintesi (CFI-ACN)'!$C$30:$AE$55,25,FALSE)</f>
        <v>0</v>
      </c>
      <c r="GY10" s="318">
        <f>VLOOKUP($B10,'Sintesi (CFI-ACN)'!$C$30:$AE$55,25,FALSE)</f>
        <v>0</v>
      </c>
      <c r="GZ10" s="318">
        <f>VLOOKUP($B10,'Sintesi (CFI-ACN)'!$C$30:$AE$55,25,FALSE)</f>
        <v>0</v>
      </c>
      <c r="HA10" s="318">
        <f>VLOOKUP($B10,'Sintesi (CFI-ACN)'!$C$30:$AE$55,25,FALSE)</f>
        <v>0</v>
      </c>
      <c r="HB10" s="318">
        <f>VLOOKUP($B10,'Sintesi (CFI-ACN)'!$C$30:$AE$55,25,FALSE)</f>
        <v>0</v>
      </c>
      <c r="HC10" s="318">
        <f>VLOOKUP($B10,'Sintesi (CFI-ACN)'!$C$30:$AE$55,25,FALSE)</f>
        <v>0</v>
      </c>
      <c r="HD10" s="318">
        <f>VLOOKUP($B10,'Sintesi (CFI-ACN)'!$C$30:$AE$55,25,FALSE)</f>
        <v>0</v>
      </c>
      <c r="HE10" s="318">
        <f>VLOOKUP($B10,'Sintesi (CFI-ACN)'!$C$30:$AE$55,25,FALSE)</f>
        <v>0</v>
      </c>
      <c r="HF10" s="318">
        <f>VLOOKUP($B10,'Sintesi (CFI-ACN)'!$C$30:$AE$55,25,FALSE)</f>
        <v>0</v>
      </c>
      <c r="HG10" s="318">
        <f>VLOOKUP($B10,'Sintesi (CFI-ACN)'!$C$30:$AE$55,25,FALSE)</f>
        <v>0</v>
      </c>
      <c r="HH10" s="318">
        <f>VLOOKUP($B10,'Sintesi (CFI-ACN)'!$C$30:$AE$55,25,FALSE)</f>
        <v>0</v>
      </c>
      <c r="HI10" s="318">
        <f>VLOOKUP($B10,'Sintesi (CFI-ACN)'!$C$30:$AE$55,25,FALSE)</f>
        <v>0</v>
      </c>
      <c r="HJ10" s="318">
        <f>VLOOKUP($B10,'Sintesi (CFI-ACN)'!$C$30:$AE$55,25,FALSE)</f>
        <v>0</v>
      </c>
      <c r="HK10" s="318">
        <f>VLOOKUP($B10,'Sintesi (CFI-ACN)'!$C$30:$AE$55,25,FALSE)</f>
        <v>0</v>
      </c>
      <c r="HL10" s="318">
        <f>VLOOKUP($B10,'Sintesi (CFI-ACN)'!$C$30:$AE$55,25,FALSE)</f>
        <v>0</v>
      </c>
      <c r="HM10" s="318">
        <f>VLOOKUP($B10,'Sintesi (CFI-ACN)'!$C$30:$AE$55,25,FALSE)</f>
        <v>0</v>
      </c>
      <c r="HN10" s="318">
        <f>VLOOKUP($B10,'Sintesi (CFI-ACN)'!$C$30:$AE$55,25,FALSE)</f>
        <v>0</v>
      </c>
      <c r="HO10" s="318">
        <f>VLOOKUP($B10,'Sintesi (CFI-ACN)'!$C$30:$AE$55,25,FALSE)</f>
        <v>0</v>
      </c>
      <c r="HP10" s="318"/>
      <c r="HQ10" s="318"/>
      <c r="HR10" s="318"/>
      <c r="HS10" s="319">
        <v>0</v>
      </c>
      <c r="HT10" s="319">
        <v>0</v>
      </c>
      <c r="HU10" s="319">
        <v>0</v>
      </c>
      <c r="HV10" s="319">
        <v>0</v>
      </c>
      <c r="HW10" s="319">
        <v>0</v>
      </c>
      <c r="HX10" s="319">
        <v>0</v>
      </c>
      <c r="HY10" s="319">
        <v>0</v>
      </c>
      <c r="HZ10" s="319">
        <v>0</v>
      </c>
      <c r="IA10" s="319">
        <v>0</v>
      </c>
      <c r="IB10" s="319">
        <v>0</v>
      </c>
      <c r="IC10" s="319">
        <v>0</v>
      </c>
      <c r="ID10" s="319">
        <v>0</v>
      </c>
      <c r="IE10" s="319">
        <v>0</v>
      </c>
      <c r="IF10" s="319">
        <v>0</v>
      </c>
      <c r="IG10" s="319">
        <v>0</v>
      </c>
      <c r="IH10" s="319">
        <v>0</v>
      </c>
      <c r="II10" s="319">
        <v>0</v>
      </c>
      <c r="IJ10" s="319">
        <v>0</v>
      </c>
      <c r="IK10" s="319">
        <v>0</v>
      </c>
      <c r="IL10" s="319">
        <v>0</v>
      </c>
      <c r="IM10" s="319">
        <v>0</v>
      </c>
      <c r="IN10" s="319">
        <v>0</v>
      </c>
      <c r="IO10" s="319">
        <v>0</v>
      </c>
      <c r="IP10" s="319">
        <f>VLOOKUP($B10,'Sintesi (CFI-ACN)'!$C$30:$AE$55,27,FALSE)</f>
        <v>0</v>
      </c>
      <c r="IQ10" s="319">
        <f>VLOOKUP($B10,'Sintesi (CFI-ACN)'!$C$30:$AE$55,27,FALSE)</f>
        <v>0</v>
      </c>
      <c r="IR10" s="319">
        <f>VLOOKUP($B10,'Sintesi (CFI-ACN)'!$C$30:$AE$55,27,FALSE)</f>
        <v>0</v>
      </c>
      <c r="IS10" s="319">
        <f>VLOOKUP($B10,'Sintesi (CFI-ACN)'!$C$30:$AE$55,27,FALSE)</f>
        <v>0</v>
      </c>
      <c r="IT10" s="319">
        <f>VLOOKUP($B10,'Sintesi (CFI-ACN)'!$C$30:$AE$55,27,FALSE)</f>
        <v>0</v>
      </c>
      <c r="IU10" s="319">
        <f>VLOOKUP($B10,'Sintesi (CFI-ACN)'!$C$30:$AE$55,27,FALSE)</f>
        <v>0</v>
      </c>
      <c r="IV10" s="319">
        <f>VLOOKUP($B10,'Sintesi (CFI-ACN)'!$C$30:$AE$55,27,FALSE)</f>
        <v>0</v>
      </c>
      <c r="IW10" s="319">
        <f>VLOOKUP($B10,'Sintesi (CFI-ACN)'!$C$30:$AE$55,27,FALSE)</f>
        <v>0</v>
      </c>
      <c r="IX10" s="319">
        <f>VLOOKUP($B10,'Sintesi (CFI-ACN)'!$C$30:$AE$55,27,FALSE)</f>
        <v>0</v>
      </c>
      <c r="IY10" s="319">
        <f>VLOOKUP($B10,'Sintesi (CFI-ACN)'!$C$30:$AE$55,27,FALSE)</f>
        <v>0</v>
      </c>
      <c r="IZ10" s="319">
        <f>VLOOKUP($B10,'Sintesi (CFI-ACN)'!$C$30:$AE$55,27,FALSE)</f>
        <v>0</v>
      </c>
      <c r="JA10" s="319">
        <f>VLOOKUP($B10,'Sintesi (CFI-ACN)'!$C$30:$AE$55,27,FALSE)</f>
        <v>0</v>
      </c>
      <c r="JB10" s="319">
        <f>VLOOKUP($B10,'Sintesi (CFI-ACN)'!$C$30:$AE$55,27,FALSE)</f>
        <v>0</v>
      </c>
      <c r="JC10" s="319">
        <f>VLOOKUP($B10,'Sintesi (CFI-ACN)'!$C$30:$AE$55,27,FALSE)</f>
        <v>0</v>
      </c>
      <c r="JD10" s="319">
        <f>VLOOKUP($B10,'Sintesi (CFI-ACN)'!$C$30:$AE$55,27,FALSE)</f>
        <v>0</v>
      </c>
      <c r="JE10" s="319">
        <f>VLOOKUP($B10,'Sintesi (CFI-ACN)'!$C$30:$AE$55,27,FALSE)</f>
        <v>0</v>
      </c>
      <c r="JF10" s="319">
        <f>VLOOKUP($B10,'Sintesi (CFI-ACN)'!$C$30:$AE$55,27,FALSE)</f>
        <v>0</v>
      </c>
      <c r="JG10" s="319">
        <f>VLOOKUP($B10,'Sintesi (CFI-ACN)'!$C$30:$AE$55,27,FALSE)</f>
        <v>0</v>
      </c>
      <c r="JH10" s="319">
        <f>VLOOKUP($B10,'Sintesi (CFI-ACN)'!$C$30:$AE$55,27,FALSE)</f>
        <v>0</v>
      </c>
      <c r="JI10" s="319">
        <f>VLOOKUP($B10,'Sintesi (CFI-ACN)'!$C$30:$AE$55,27,FALSE)</f>
        <v>0</v>
      </c>
      <c r="JJ10" s="319">
        <f>VLOOKUP($B10,'Sintesi (CFI-ACN)'!$C$30:$AE$55,27,FALSE)</f>
        <v>0</v>
      </c>
      <c r="JK10" s="319">
        <f>VLOOKUP($B10,'Sintesi (CFI-ACN)'!$C$30:$AE$55,27,FALSE)</f>
        <v>0</v>
      </c>
      <c r="JL10" s="319">
        <f>VLOOKUP($B10,'Sintesi (CFI-ACN)'!$C$30:$AE$55,27,FALSE)</f>
        <v>0</v>
      </c>
      <c r="JM10" s="319">
        <f>VLOOKUP($B10,'Sintesi (CFI-ACN)'!$C$30:$AE$55,27,FALSE)</f>
        <v>0</v>
      </c>
      <c r="JN10" s="319">
        <f>VLOOKUP($B10,'Sintesi (CFI-ACN)'!$C$30:$AE$55,27,FALSE)</f>
        <v>0</v>
      </c>
      <c r="JO10" s="319">
        <f>VLOOKUP($B10,'Sintesi (CFI-ACN)'!$C$30:$AE$55,27,FALSE)</f>
        <v>0</v>
      </c>
      <c r="JP10" s="319">
        <f>VLOOKUP($B10,'Sintesi (CFI-ACN)'!$C$30:$AE$55,27,FALSE)</f>
        <v>0</v>
      </c>
      <c r="JQ10" s="319">
        <f>VLOOKUP($B10,'Sintesi (CFI-ACN)'!$C$30:$AE$55,27,FALSE)</f>
        <v>0</v>
      </c>
      <c r="JR10" s="319">
        <f>VLOOKUP($B10,'Sintesi (CFI-ACN)'!$C$30:$AE$55,27,FALSE)</f>
        <v>0</v>
      </c>
      <c r="JS10" s="319">
        <f>VLOOKUP($B10,'Sintesi (CFI-ACN)'!$C$30:$AE$55,27,FALSE)</f>
        <v>0</v>
      </c>
      <c r="JT10" s="319">
        <f>VLOOKUP($B10,'Sintesi (CFI-ACN)'!$C$30:$AE$55,27,FALSE)</f>
        <v>0</v>
      </c>
      <c r="JU10" s="319">
        <f>VLOOKUP($B10,'Sintesi (CFI-ACN)'!$C$30:$AE$55,27,FALSE)</f>
        <v>0</v>
      </c>
      <c r="JV10" s="319">
        <f>VLOOKUP($B10,'Sintesi (CFI-ACN)'!$C$30:$AE$55,27,FALSE)</f>
        <v>0</v>
      </c>
      <c r="JW10" s="319">
        <f>VLOOKUP($B10,'Sintesi (CFI-ACN)'!$C$30:$AE$55,27,FALSE)</f>
        <v>0</v>
      </c>
      <c r="JX10" s="319">
        <f>VLOOKUP($B10,'Sintesi (CFI-ACN)'!$C$30:$AE$55,27,FALSE)</f>
        <v>0</v>
      </c>
      <c r="JY10" s="319">
        <f>VLOOKUP($B10,'Sintesi (CFI-ACN)'!$C$30:$AE$55,27,FALSE)</f>
        <v>0</v>
      </c>
      <c r="JZ10" s="319">
        <f>VLOOKUP($B10,'Sintesi (CFI-ACN)'!$C$30:$AE$55,27,FALSE)</f>
        <v>0</v>
      </c>
      <c r="KA10" s="319">
        <f>VLOOKUP($B10,'Sintesi (CFI-ACN)'!$C$30:$AE$55,27,FALSE)</f>
        <v>0</v>
      </c>
      <c r="KB10" s="319">
        <f>VLOOKUP($B10,'Sintesi (CFI-ACN)'!$C$30:$AE$55,27,FALSE)</f>
        <v>0</v>
      </c>
      <c r="KC10" s="319">
        <f>VLOOKUP($B10,'Sintesi (CFI-ACN)'!$C$30:$AE$55,27,FALSE)</f>
        <v>0</v>
      </c>
      <c r="KD10" s="319">
        <f>VLOOKUP($B10,'Sintesi (CFI-ACN)'!$C$30:$AE$55,27,FALSE)</f>
        <v>0</v>
      </c>
      <c r="KE10" s="319">
        <f>VLOOKUP($B10,'Sintesi (CFI-ACN)'!$C$30:$AE$55,27,FALSE)</f>
        <v>0</v>
      </c>
      <c r="KF10" s="319">
        <f>VLOOKUP($B10,'Sintesi (CFI-ACN)'!$C$30:$AE$55,27,FALSE)</f>
        <v>0</v>
      </c>
      <c r="KG10" s="319">
        <f>VLOOKUP($B10,'Sintesi (CFI-ACN)'!$C$30:$AE$55,27,FALSE)</f>
        <v>0</v>
      </c>
      <c r="KH10" s="319">
        <f>VLOOKUP($B10,'Sintesi (CFI-ACN)'!$C$30:$AE$55,27,FALSE)</f>
        <v>0</v>
      </c>
      <c r="KI10" s="319">
        <f>VLOOKUP($B10,'Sintesi (CFI-ACN)'!$C$30:$AE$55,27,FALSE)</f>
        <v>0</v>
      </c>
      <c r="KJ10" s="319">
        <f>VLOOKUP($B10,'Sintesi (CFI-ACN)'!$C$30:$AE$55,27,FALSE)</f>
        <v>0</v>
      </c>
      <c r="KK10" s="319">
        <f>VLOOKUP($B10,'Sintesi (CFI-ACN)'!$C$30:$AE$55,27,FALSE)</f>
        <v>0</v>
      </c>
      <c r="KL10" s="319">
        <f>VLOOKUP($B10,'Sintesi (CFI-ACN)'!$C$30:$AE$55,27,FALSE)</f>
        <v>0</v>
      </c>
      <c r="KM10" s="319">
        <f>VLOOKUP($B10,'Sintesi (CFI-ACN)'!$C$30:$AE$55,27,FALSE)</f>
        <v>0</v>
      </c>
      <c r="KN10" s="319">
        <f>VLOOKUP($B10,'Sintesi (CFI-ACN)'!$C$30:$AE$55,27,FALSE)</f>
        <v>0</v>
      </c>
      <c r="KO10" s="319">
        <f>VLOOKUP($B10,'Sintesi (CFI-ACN)'!$C$30:$AE$55,27,FALSE)</f>
        <v>0</v>
      </c>
      <c r="KP10" s="319">
        <f>VLOOKUP($B10,'Sintesi (CFI-ACN)'!$C$30:$AE$55,27,FALSE)</f>
        <v>0</v>
      </c>
      <c r="KQ10" s="319">
        <f>VLOOKUP($B10,'Sintesi (CFI-ACN)'!$C$30:$AE$55,27,FALSE)</f>
        <v>0</v>
      </c>
      <c r="KR10" s="319">
        <f>VLOOKUP($B10,'Sintesi (CFI-ACN)'!$C$30:$AE$55,27,FALSE)</f>
        <v>0</v>
      </c>
      <c r="KS10" s="319">
        <f>VLOOKUP($B10,'Sintesi (CFI-ACN)'!$C$30:$AE$55,27,FALSE)</f>
        <v>0</v>
      </c>
      <c r="KT10" s="319">
        <f>VLOOKUP($B10,'Sintesi (CFI-ACN)'!$C$30:$AE$55,27,FALSE)</f>
        <v>0</v>
      </c>
      <c r="KU10" s="319">
        <f>VLOOKUP($B10,'Sintesi (CFI-ACN)'!$C$30:$AE$55,27,FALSE)</f>
        <v>0</v>
      </c>
      <c r="KV10" s="319">
        <f>VLOOKUP($B10,'Sintesi (CFI-ACN)'!$C$30:$AE$55,27,FALSE)</f>
        <v>0</v>
      </c>
      <c r="KW10" s="319">
        <f>VLOOKUP($B10,'Sintesi (CFI-ACN)'!$C$30:$AE$55,27,FALSE)</f>
        <v>0</v>
      </c>
      <c r="KX10" s="319">
        <f>VLOOKUP($B10,'Sintesi (CFI-ACN)'!$C$30:$AE$55,27,FALSE)</f>
        <v>0</v>
      </c>
      <c r="KY10" s="319">
        <f>VLOOKUP($B10,'Sintesi (CFI-ACN)'!$C$30:$AE$55,27,FALSE)</f>
        <v>0</v>
      </c>
      <c r="KZ10" s="319">
        <f>VLOOKUP($B10,'Sintesi (CFI-ACN)'!$C$30:$AE$55,27,FALSE)</f>
        <v>0</v>
      </c>
      <c r="LA10" s="319">
        <f>VLOOKUP($B10,'Sintesi (CFI-ACN)'!$C$30:$AE$55,27,FALSE)</f>
        <v>0</v>
      </c>
      <c r="LB10" s="319">
        <f>VLOOKUP($B10,'Sintesi (CFI-ACN)'!$C$30:$AE$55,27,FALSE)</f>
        <v>0</v>
      </c>
      <c r="LC10" s="319">
        <f>VLOOKUP($B10,'Sintesi (CFI-ACN)'!$C$30:$AE$55,27,FALSE)</f>
        <v>0</v>
      </c>
      <c r="LD10" s="319">
        <f>VLOOKUP($B10,'Sintesi (CFI-ACN)'!$C$30:$AE$55,27,FALSE)</f>
        <v>0</v>
      </c>
      <c r="LE10" s="319">
        <f>VLOOKUP($B10,'Sintesi (CFI-ACN)'!$C$30:$AE$55,27,FALSE)</f>
        <v>0</v>
      </c>
      <c r="LF10" s="319">
        <f>VLOOKUP($B10,'Sintesi (CFI-ACN)'!$C$30:$AE$55,27,FALSE)</f>
        <v>0</v>
      </c>
      <c r="LG10" s="319">
        <f>VLOOKUP($B10,'Sintesi (CFI-ACN)'!$C$30:$AE$55,27,FALSE)</f>
        <v>0</v>
      </c>
      <c r="LH10" s="319">
        <f>VLOOKUP($B10,'Sintesi (CFI-ACN)'!$C$30:$AE$55,27,FALSE)</f>
        <v>0</v>
      </c>
      <c r="LI10" s="319">
        <f>VLOOKUP($B10,'Sintesi (CFI-ACN)'!$C$30:$AE$55,27,FALSE)</f>
        <v>0</v>
      </c>
      <c r="LJ10" s="319">
        <f>VLOOKUP($B10,'Sintesi (CFI-ACN)'!$C$30:$AE$55,27,FALSE)</f>
        <v>0</v>
      </c>
      <c r="LK10" s="319">
        <f>VLOOKUP($B10,'Sintesi (CFI-ACN)'!$C$30:$AE$55,27,FALSE)</f>
        <v>0</v>
      </c>
      <c r="LL10" s="319">
        <f>VLOOKUP($B10,'Sintesi (CFI-ACN)'!$C$30:$AE$55,27,FALSE)</f>
        <v>0</v>
      </c>
      <c r="LM10" s="319">
        <f>VLOOKUP($B10,'Sintesi (CFI-ACN)'!$C$30:$AE$55,27,FALSE)</f>
        <v>0</v>
      </c>
      <c r="LN10" s="319">
        <f>VLOOKUP($B10,'Sintesi (CFI-ACN)'!$C$30:$AE$55,27,FALSE)</f>
        <v>0</v>
      </c>
      <c r="LO10" s="319">
        <f>VLOOKUP($B10,'Sintesi (CFI-ACN)'!$C$30:$AE$55,27,FALSE)</f>
        <v>0</v>
      </c>
      <c r="LP10" s="319">
        <f>VLOOKUP($B10,'Sintesi (CFI-ACN)'!$C$30:$AE$55,27,FALSE)</f>
        <v>0</v>
      </c>
      <c r="LQ10" s="319">
        <f>VLOOKUP($B10,'Sintesi (CFI-ACN)'!$C$30:$AE$55,27,FALSE)</f>
        <v>0</v>
      </c>
      <c r="LR10" s="319">
        <f>VLOOKUP($B10,'Sintesi (CFI-ACN)'!$C$30:$AE$55,27,FALSE)</f>
        <v>0</v>
      </c>
      <c r="LS10" s="319"/>
      <c r="LT10" s="319"/>
      <c r="LU10" s="319"/>
      <c r="LV10" s="320">
        <v>0</v>
      </c>
      <c r="LW10" s="320">
        <v>0</v>
      </c>
      <c r="LX10" s="320">
        <v>0</v>
      </c>
      <c r="LY10" s="320">
        <v>0</v>
      </c>
      <c r="LZ10" s="320">
        <v>0</v>
      </c>
      <c r="MA10" s="320">
        <v>0</v>
      </c>
      <c r="MB10" s="320">
        <v>0</v>
      </c>
      <c r="MC10" s="320">
        <v>0</v>
      </c>
      <c r="MD10" s="320">
        <v>0</v>
      </c>
      <c r="ME10" s="320">
        <v>0</v>
      </c>
      <c r="MF10" s="320">
        <v>0</v>
      </c>
      <c r="MG10" s="320">
        <v>0</v>
      </c>
      <c r="MH10" s="320">
        <v>0</v>
      </c>
      <c r="MI10" s="320">
        <v>0</v>
      </c>
      <c r="MJ10" s="320">
        <v>0</v>
      </c>
      <c r="MK10" s="320">
        <v>0</v>
      </c>
      <c r="ML10" s="320">
        <v>0</v>
      </c>
      <c r="MM10" s="320">
        <v>0</v>
      </c>
      <c r="MN10" s="320">
        <v>0</v>
      </c>
      <c r="MO10" s="320">
        <v>0</v>
      </c>
      <c r="MP10" s="320">
        <v>0</v>
      </c>
      <c r="MQ10" s="320">
        <v>0</v>
      </c>
      <c r="MR10" s="320">
        <v>0</v>
      </c>
      <c r="MS10" s="320">
        <f>VLOOKUP($B10,'Sintesi (CFI-ACN)'!$C$30:$AE$55,26,FALSE)</f>
        <v>0</v>
      </c>
      <c r="MT10" s="320">
        <f>VLOOKUP($B10,'Sintesi (CFI-ACN)'!$C$30:$AE$55,26,FALSE)</f>
        <v>0</v>
      </c>
      <c r="MU10" s="320">
        <f>VLOOKUP($B10,'Sintesi (CFI-ACN)'!$C$30:$AE$55,26,FALSE)</f>
        <v>0</v>
      </c>
      <c r="MV10" s="320">
        <f>VLOOKUP($B10,'Sintesi (CFI-ACN)'!$C$30:$AE$55,26,FALSE)</f>
        <v>0</v>
      </c>
      <c r="MW10" s="320">
        <f>VLOOKUP($B10,'Sintesi (CFI-ACN)'!$C$30:$AE$55,26,FALSE)</f>
        <v>0</v>
      </c>
      <c r="MX10" s="320">
        <f>VLOOKUP($B10,'Sintesi (CFI-ACN)'!$C$30:$AE$55,26,FALSE)</f>
        <v>0</v>
      </c>
      <c r="MY10" s="320">
        <f>VLOOKUP($B10,'Sintesi (CFI-ACN)'!$C$30:$AE$55,26,FALSE)</f>
        <v>0</v>
      </c>
      <c r="MZ10" s="320">
        <f>VLOOKUP($B10,'Sintesi (CFI-ACN)'!$C$30:$AE$55,26,FALSE)</f>
        <v>0</v>
      </c>
      <c r="NA10" s="320">
        <f>VLOOKUP($B10,'Sintesi (CFI-ACN)'!$C$30:$AE$55,26,FALSE)</f>
        <v>0</v>
      </c>
      <c r="NB10" s="320">
        <f>VLOOKUP($B10,'Sintesi (CFI-ACN)'!$C$30:$AE$55,26,FALSE)</f>
        <v>0</v>
      </c>
      <c r="NC10" s="320">
        <f>VLOOKUP($B10,'Sintesi (CFI-ACN)'!$C$30:$AE$55,26,FALSE)</f>
        <v>0</v>
      </c>
      <c r="ND10" s="320">
        <f>VLOOKUP($B10,'Sintesi (CFI-ACN)'!$C$30:$AE$55,26,FALSE)</f>
        <v>0</v>
      </c>
      <c r="NE10" s="320">
        <f>VLOOKUP($B10,'Sintesi (CFI-ACN)'!$C$30:$AE$55,26,FALSE)</f>
        <v>0</v>
      </c>
      <c r="NF10" s="320">
        <f>VLOOKUP($B10,'Sintesi (CFI-ACN)'!$C$30:$AE$55,26,FALSE)</f>
        <v>0</v>
      </c>
      <c r="NG10" s="320">
        <f>VLOOKUP($B10,'Sintesi (CFI-ACN)'!$C$30:$AE$55,26,FALSE)</f>
        <v>0</v>
      </c>
      <c r="NH10" s="320">
        <f>VLOOKUP($B10,'Sintesi (CFI-ACN)'!$C$30:$AE$55,26,FALSE)</f>
        <v>0</v>
      </c>
      <c r="NI10" s="320">
        <f>VLOOKUP($B10,'Sintesi (CFI-ACN)'!$C$30:$AE$55,26,FALSE)</f>
        <v>0</v>
      </c>
      <c r="NJ10" s="320">
        <f>VLOOKUP($B10,'Sintesi (CFI-ACN)'!$C$30:$AE$55,26,FALSE)</f>
        <v>0</v>
      </c>
      <c r="NK10" s="320">
        <f>VLOOKUP($B10,'Sintesi (CFI-ACN)'!$C$30:$AE$55,26,FALSE)</f>
        <v>0</v>
      </c>
      <c r="NL10" s="320">
        <f>VLOOKUP($B10,'Sintesi (CFI-ACN)'!$C$30:$AE$55,26,FALSE)</f>
        <v>0</v>
      </c>
      <c r="NM10" s="320">
        <f>VLOOKUP($B10,'Sintesi (CFI-ACN)'!$C$30:$AE$55,26,FALSE)</f>
        <v>0</v>
      </c>
      <c r="NN10" s="320">
        <f>VLOOKUP($B10,'Sintesi (CFI-ACN)'!$C$30:$AE$55,26,FALSE)</f>
        <v>0</v>
      </c>
      <c r="NO10" s="320">
        <f>VLOOKUP($B10,'Sintesi (CFI-ACN)'!$C$30:$AE$55,26,FALSE)</f>
        <v>0</v>
      </c>
      <c r="NP10" s="320">
        <f>VLOOKUP($B10,'Sintesi (CFI-ACN)'!$C$30:$AE$55,26,FALSE)</f>
        <v>0</v>
      </c>
      <c r="NQ10" s="320">
        <f>VLOOKUP($B10,'Sintesi (CFI-ACN)'!$C$30:$AE$55,26,FALSE)</f>
        <v>0</v>
      </c>
      <c r="NR10" s="320">
        <f>VLOOKUP($B10,'Sintesi (CFI-ACN)'!$C$30:$AE$55,26,FALSE)</f>
        <v>0</v>
      </c>
      <c r="NS10" s="320">
        <f>VLOOKUP($B10,'Sintesi (CFI-ACN)'!$C$30:$AE$55,26,FALSE)</f>
        <v>0</v>
      </c>
      <c r="NT10" s="320">
        <f>VLOOKUP($B10,'Sintesi (CFI-ACN)'!$C$30:$AE$55,26,FALSE)</f>
        <v>0</v>
      </c>
      <c r="NU10" s="320">
        <f>VLOOKUP($B10,'Sintesi (CFI-ACN)'!$C$30:$AE$55,26,FALSE)</f>
        <v>0</v>
      </c>
      <c r="NV10" s="320">
        <f>VLOOKUP($B10,'Sintesi (CFI-ACN)'!$C$30:$AE$55,26,FALSE)</f>
        <v>0</v>
      </c>
      <c r="NW10" s="320">
        <f>VLOOKUP($B10,'Sintesi (CFI-ACN)'!$C$30:$AE$55,26,FALSE)</f>
        <v>0</v>
      </c>
      <c r="NX10" s="320">
        <f>VLOOKUP($B10,'Sintesi (CFI-ACN)'!$C$30:$AE$55,26,FALSE)</f>
        <v>0</v>
      </c>
      <c r="NY10" s="320">
        <f>VLOOKUP($B10,'Sintesi (CFI-ACN)'!$C$30:$AE$55,26,FALSE)</f>
        <v>0</v>
      </c>
      <c r="NZ10" s="320">
        <f>VLOOKUP($B10,'Sintesi (CFI-ACN)'!$C$30:$AE$55,26,FALSE)</f>
        <v>0</v>
      </c>
      <c r="OA10" s="320">
        <f>VLOOKUP($B10,'Sintesi (CFI-ACN)'!$C$30:$AE$55,26,FALSE)</f>
        <v>0</v>
      </c>
      <c r="OB10" s="320">
        <f>VLOOKUP($B10,'Sintesi (CFI-ACN)'!$C$30:$AE$55,26,FALSE)</f>
        <v>0</v>
      </c>
      <c r="OC10" s="320">
        <f>VLOOKUP($B10,'Sintesi (CFI-ACN)'!$C$30:$AE$55,26,FALSE)</f>
        <v>0</v>
      </c>
      <c r="OD10" s="320">
        <f>VLOOKUP($B10,'Sintesi (CFI-ACN)'!$C$30:$AE$55,26,FALSE)</f>
        <v>0</v>
      </c>
      <c r="OE10" s="320">
        <f>VLOOKUP($B10,'Sintesi (CFI-ACN)'!$C$30:$AE$55,26,FALSE)</f>
        <v>0</v>
      </c>
      <c r="OF10" s="320">
        <f>VLOOKUP($B10,'Sintesi (CFI-ACN)'!$C$30:$AE$55,26,FALSE)</f>
        <v>0</v>
      </c>
      <c r="OG10" s="320">
        <f>VLOOKUP($B10,'Sintesi (CFI-ACN)'!$C$30:$AE$55,26,FALSE)</f>
        <v>0</v>
      </c>
      <c r="OH10" s="320">
        <f>VLOOKUP($B10,'Sintesi (CFI-ACN)'!$C$30:$AE$55,26,FALSE)</f>
        <v>0</v>
      </c>
      <c r="OI10" s="320">
        <f>VLOOKUP($B10,'Sintesi (CFI-ACN)'!$C$30:$AE$55,26,FALSE)</f>
        <v>0</v>
      </c>
      <c r="OJ10" s="320">
        <f>VLOOKUP($B10,'Sintesi (CFI-ACN)'!$C$30:$AE$55,26,FALSE)</f>
        <v>0</v>
      </c>
      <c r="OK10" s="320">
        <f>VLOOKUP($B10,'Sintesi (CFI-ACN)'!$C$30:$AE$55,26,FALSE)</f>
        <v>0</v>
      </c>
      <c r="OL10" s="320">
        <f>VLOOKUP($B10,'Sintesi (CFI-ACN)'!$C$30:$AE$55,26,FALSE)</f>
        <v>0</v>
      </c>
      <c r="OM10" s="320">
        <f>VLOOKUP($B10,'Sintesi (CFI-ACN)'!$C$30:$AE$55,26,FALSE)</f>
        <v>0</v>
      </c>
      <c r="ON10" s="320">
        <f>VLOOKUP($B10,'Sintesi (CFI-ACN)'!$C$30:$AE$55,26,FALSE)</f>
        <v>0</v>
      </c>
      <c r="OO10" s="320">
        <f>VLOOKUP($B10,'Sintesi (CFI-ACN)'!$C$30:$AE$55,26,FALSE)</f>
        <v>0</v>
      </c>
      <c r="OP10" s="320">
        <f>VLOOKUP($B10,'Sintesi (CFI-ACN)'!$C$30:$AE$55,26,FALSE)</f>
        <v>0</v>
      </c>
      <c r="OQ10" s="320">
        <f>VLOOKUP($B10,'Sintesi (CFI-ACN)'!$C$30:$AE$55,26,FALSE)</f>
        <v>0</v>
      </c>
      <c r="OR10" s="320">
        <f>VLOOKUP($B10,'Sintesi (CFI-ACN)'!$C$30:$AE$55,26,FALSE)</f>
        <v>0</v>
      </c>
      <c r="OS10" s="320">
        <f>VLOOKUP($B10,'Sintesi (CFI-ACN)'!$C$30:$AE$55,26,FALSE)</f>
        <v>0</v>
      </c>
      <c r="OT10" s="320">
        <f>VLOOKUP($B10,'Sintesi (CFI-ACN)'!$C$30:$AE$55,26,FALSE)</f>
        <v>0</v>
      </c>
      <c r="OU10" s="320">
        <f>VLOOKUP($B10,'Sintesi (CFI-ACN)'!$C$30:$AE$55,26,FALSE)</f>
        <v>0</v>
      </c>
      <c r="OV10" s="320">
        <f>VLOOKUP($B10,'Sintesi (CFI-ACN)'!$C$30:$AE$55,26,FALSE)</f>
        <v>0</v>
      </c>
      <c r="OW10" s="320">
        <f>VLOOKUP($B10,'Sintesi (CFI-ACN)'!$C$30:$AE$55,26,FALSE)</f>
        <v>0</v>
      </c>
      <c r="OX10" s="320">
        <f>VLOOKUP($B10,'Sintesi (CFI-ACN)'!$C$30:$AE$55,26,FALSE)</f>
        <v>0</v>
      </c>
      <c r="OY10" s="320">
        <f>VLOOKUP($B10,'Sintesi (CFI-ACN)'!$C$30:$AE$55,26,FALSE)</f>
        <v>0</v>
      </c>
      <c r="OZ10" s="320">
        <f>VLOOKUP($B10,'Sintesi (CFI-ACN)'!$C$30:$AE$55,26,FALSE)</f>
        <v>0</v>
      </c>
      <c r="PA10" s="320">
        <f>VLOOKUP($B10,'Sintesi (CFI-ACN)'!$C$30:$AE$55,26,FALSE)</f>
        <v>0</v>
      </c>
      <c r="PB10" s="320">
        <f>VLOOKUP($B10,'Sintesi (CFI-ACN)'!$C$30:$AE$55,26,FALSE)</f>
        <v>0</v>
      </c>
      <c r="PC10" s="320">
        <f>VLOOKUP($B10,'Sintesi (CFI-ACN)'!$C$30:$AE$55,26,FALSE)</f>
        <v>0</v>
      </c>
      <c r="PD10" s="320">
        <f>VLOOKUP($B10,'Sintesi (CFI-ACN)'!$C$30:$AE$55,26,FALSE)</f>
        <v>0</v>
      </c>
      <c r="PE10" s="320">
        <f>VLOOKUP($B10,'Sintesi (CFI-ACN)'!$C$30:$AE$55,26,FALSE)</f>
        <v>0</v>
      </c>
      <c r="PF10" s="320">
        <f>VLOOKUP($B10,'Sintesi (CFI-ACN)'!$C$30:$AE$55,26,FALSE)</f>
        <v>0</v>
      </c>
      <c r="PG10" s="320">
        <f>VLOOKUP($B10,'Sintesi (CFI-ACN)'!$C$30:$AE$55,26,FALSE)</f>
        <v>0</v>
      </c>
      <c r="PH10" s="320">
        <f>VLOOKUP($B10,'Sintesi (CFI-ACN)'!$C$30:$AE$55,26,FALSE)</f>
        <v>0</v>
      </c>
      <c r="PI10" s="320">
        <f>VLOOKUP($B10,'Sintesi (CFI-ACN)'!$C$30:$AE$55,26,FALSE)</f>
        <v>0</v>
      </c>
      <c r="PJ10" s="320">
        <f>VLOOKUP($B10,'Sintesi (CFI-ACN)'!$C$30:$AE$55,26,FALSE)</f>
        <v>0</v>
      </c>
      <c r="PK10" s="320">
        <f>VLOOKUP($B10,'Sintesi (CFI-ACN)'!$C$30:$AE$55,26,FALSE)</f>
        <v>0</v>
      </c>
      <c r="PL10" s="320">
        <f>VLOOKUP($B10,'Sintesi (CFI-ACN)'!$C$30:$AE$55,26,FALSE)</f>
        <v>0</v>
      </c>
      <c r="PM10" s="320">
        <f>VLOOKUP($B10,'Sintesi (CFI-ACN)'!$C$30:$AE$55,26,FALSE)</f>
        <v>0</v>
      </c>
      <c r="PN10" s="320">
        <f>VLOOKUP($B10,'Sintesi (CFI-ACN)'!$C$30:$AE$55,26,FALSE)</f>
        <v>0</v>
      </c>
      <c r="PO10" s="320">
        <f>VLOOKUP($B10,'Sintesi (CFI-ACN)'!$C$30:$AE$55,26,FALSE)</f>
        <v>0</v>
      </c>
      <c r="PP10" s="320">
        <f>VLOOKUP($B10,'Sintesi (CFI-ACN)'!$C$30:$AE$55,26,FALSE)</f>
        <v>0</v>
      </c>
      <c r="PQ10" s="320">
        <f>VLOOKUP($B10,'Sintesi (CFI-ACN)'!$C$30:$AE$55,26,FALSE)</f>
        <v>0</v>
      </c>
      <c r="PR10" s="320">
        <f>VLOOKUP($B10,'Sintesi (CFI-ACN)'!$C$30:$AE$55,26,FALSE)</f>
        <v>0</v>
      </c>
      <c r="PS10" s="320">
        <f>VLOOKUP($B10,'Sintesi (CFI-ACN)'!$C$30:$AE$55,26,FALSE)</f>
        <v>0</v>
      </c>
      <c r="PT10" s="320">
        <f>VLOOKUP($B10,'Sintesi (CFI-ACN)'!$C$30:$AE$55,26,FALSE)</f>
        <v>0</v>
      </c>
      <c r="PU10" s="320">
        <f>VLOOKUP($B10,'Sintesi (CFI-ACN)'!$C$30:$AE$55,26,FALSE)</f>
        <v>0</v>
      </c>
      <c r="PV10" s="320"/>
      <c r="PW10" s="320"/>
      <c r="PX10" s="320"/>
      <c r="PY10" s="321">
        <v>0</v>
      </c>
      <c r="PZ10" s="321">
        <v>0</v>
      </c>
      <c r="QA10" s="321">
        <v>0</v>
      </c>
      <c r="QB10" s="321">
        <v>0</v>
      </c>
      <c r="QC10" s="321">
        <v>0</v>
      </c>
      <c r="QD10" s="321">
        <v>0</v>
      </c>
      <c r="QE10" s="321">
        <v>0</v>
      </c>
      <c r="QF10" s="321">
        <v>0</v>
      </c>
      <c r="QG10" s="321">
        <v>0</v>
      </c>
      <c r="QH10" s="321">
        <v>0</v>
      </c>
      <c r="QI10" s="321">
        <v>0</v>
      </c>
      <c r="QJ10" s="321">
        <v>0</v>
      </c>
      <c r="QK10" s="321">
        <v>0</v>
      </c>
      <c r="QL10" s="321">
        <v>0</v>
      </c>
      <c r="QM10" s="321">
        <v>0</v>
      </c>
      <c r="QN10" s="321">
        <v>0</v>
      </c>
      <c r="QO10" s="321">
        <v>0</v>
      </c>
      <c r="QP10" s="321">
        <v>0</v>
      </c>
      <c r="QQ10" s="321">
        <v>0</v>
      </c>
      <c r="QR10" s="321">
        <v>0</v>
      </c>
      <c r="QS10" s="321">
        <v>0</v>
      </c>
      <c r="QT10" s="321">
        <v>0</v>
      </c>
      <c r="QU10" s="321">
        <v>0</v>
      </c>
      <c r="QV10" s="321">
        <f>VLOOKUP($B10,'Sintesi (CFI-ACN)'!$C$30:$AE$55,28,FALSE)</f>
        <v>0</v>
      </c>
      <c r="QW10" s="321">
        <f>VLOOKUP($B10,'Sintesi (CFI-ACN)'!$C$30:$AE$55,28,FALSE)</f>
        <v>0</v>
      </c>
      <c r="QX10" s="321">
        <f>VLOOKUP($B10,'Sintesi (CFI-ACN)'!$C$30:$AE$55,28,FALSE)</f>
        <v>0</v>
      </c>
      <c r="QY10" s="321">
        <f>VLOOKUP($B10,'Sintesi (CFI-ACN)'!$C$30:$AE$55,28,FALSE)</f>
        <v>0</v>
      </c>
      <c r="QZ10" s="321">
        <f>VLOOKUP($B10,'Sintesi (CFI-ACN)'!$C$30:$AE$55,28,FALSE)</f>
        <v>0</v>
      </c>
      <c r="RA10" s="321">
        <f>VLOOKUP($B10,'Sintesi (CFI-ACN)'!$C$30:$AE$55,28,FALSE)</f>
        <v>0</v>
      </c>
      <c r="RB10" s="321">
        <f>VLOOKUP($B10,'Sintesi (CFI-ACN)'!$C$30:$AE$55,28,FALSE)</f>
        <v>0</v>
      </c>
      <c r="RC10" s="321">
        <f>VLOOKUP($B10,'Sintesi (CFI-ACN)'!$C$30:$AE$55,28,FALSE)</f>
        <v>0</v>
      </c>
      <c r="RD10" s="321">
        <f>VLOOKUP($B10,'Sintesi (CFI-ACN)'!$C$30:$AE$55,28,FALSE)</f>
        <v>0</v>
      </c>
      <c r="RE10" s="321">
        <f>VLOOKUP($B10,'Sintesi (CFI-ACN)'!$C$30:$AE$55,28,FALSE)</f>
        <v>0</v>
      </c>
      <c r="RF10" s="321">
        <f>VLOOKUP($B10,'Sintesi (CFI-ACN)'!$C$30:$AE$55,28,FALSE)</f>
        <v>0</v>
      </c>
      <c r="RG10" s="321">
        <f>VLOOKUP($B10,'Sintesi (CFI-ACN)'!$C$30:$AE$55,28,FALSE)</f>
        <v>0</v>
      </c>
      <c r="RH10" s="321">
        <f>VLOOKUP($B10,'Sintesi (CFI-ACN)'!$C$30:$AE$55,28,FALSE)</f>
        <v>0</v>
      </c>
      <c r="RI10" s="321">
        <f>VLOOKUP($B10,'Sintesi (CFI-ACN)'!$C$30:$AE$55,28,FALSE)</f>
        <v>0</v>
      </c>
      <c r="RJ10" s="321">
        <f>VLOOKUP($B10,'Sintesi (CFI-ACN)'!$C$30:$AE$55,28,FALSE)</f>
        <v>0</v>
      </c>
      <c r="RK10" s="321">
        <f>VLOOKUP($B10,'Sintesi (CFI-ACN)'!$C$30:$AE$55,28,FALSE)</f>
        <v>0</v>
      </c>
      <c r="RL10" s="321">
        <f>VLOOKUP($B10,'Sintesi (CFI-ACN)'!$C$30:$AE$55,28,FALSE)</f>
        <v>0</v>
      </c>
      <c r="RM10" s="321">
        <f>VLOOKUP($B10,'Sintesi (CFI-ACN)'!$C$30:$AE$55,28,FALSE)</f>
        <v>0</v>
      </c>
      <c r="RN10" s="321">
        <f>VLOOKUP($B10,'Sintesi (CFI-ACN)'!$C$30:$AE$55,28,FALSE)</f>
        <v>0</v>
      </c>
      <c r="RO10" s="321">
        <f>VLOOKUP($B10,'Sintesi (CFI-ACN)'!$C$30:$AE$55,28,FALSE)</f>
        <v>0</v>
      </c>
      <c r="RP10" s="321">
        <f>VLOOKUP($B10,'Sintesi (CFI-ACN)'!$C$30:$AE$55,28,FALSE)</f>
        <v>0</v>
      </c>
      <c r="RQ10" s="321">
        <f>VLOOKUP($B10,'Sintesi (CFI-ACN)'!$C$30:$AE$55,28,FALSE)</f>
        <v>0</v>
      </c>
      <c r="RR10" s="321">
        <f>VLOOKUP($B10,'Sintesi (CFI-ACN)'!$C$30:$AE$55,28,FALSE)</f>
        <v>0</v>
      </c>
      <c r="RS10" s="321">
        <f>VLOOKUP($B10,'Sintesi (CFI-ACN)'!$C$30:$AE$55,28,FALSE)</f>
        <v>0</v>
      </c>
      <c r="RT10" s="321">
        <f>VLOOKUP($B10,'Sintesi (CFI-ACN)'!$C$30:$AE$55,28,FALSE)</f>
        <v>0</v>
      </c>
      <c r="RU10" s="321">
        <f>VLOOKUP($B10,'Sintesi (CFI-ACN)'!$C$30:$AE$55,28,FALSE)</f>
        <v>0</v>
      </c>
      <c r="RV10" s="321">
        <f>VLOOKUP($B10,'Sintesi (CFI-ACN)'!$C$30:$AE$55,28,FALSE)</f>
        <v>0</v>
      </c>
      <c r="RW10" s="321">
        <f>VLOOKUP($B10,'Sintesi (CFI-ACN)'!$C$30:$AE$55,28,FALSE)</f>
        <v>0</v>
      </c>
      <c r="RX10" s="321">
        <f>VLOOKUP($B10,'Sintesi (CFI-ACN)'!$C$30:$AE$55,28,FALSE)</f>
        <v>0</v>
      </c>
      <c r="RY10" s="321">
        <f>VLOOKUP($B10,'Sintesi (CFI-ACN)'!$C$30:$AE$55,28,FALSE)</f>
        <v>0</v>
      </c>
      <c r="RZ10" s="321">
        <f>VLOOKUP($B10,'Sintesi (CFI-ACN)'!$C$30:$AE$55,28,FALSE)</f>
        <v>0</v>
      </c>
      <c r="SA10" s="321">
        <f>VLOOKUP($B10,'Sintesi (CFI-ACN)'!$C$30:$AE$55,28,FALSE)</f>
        <v>0</v>
      </c>
      <c r="SB10" s="321">
        <f>VLOOKUP($B10,'Sintesi (CFI-ACN)'!$C$30:$AE$55,28,FALSE)</f>
        <v>0</v>
      </c>
      <c r="SC10" s="321">
        <f>VLOOKUP($B10,'Sintesi (CFI-ACN)'!$C$30:$AE$55,28,FALSE)</f>
        <v>0</v>
      </c>
      <c r="SD10" s="321">
        <f>VLOOKUP($B10,'Sintesi (CFI-ACN)'!$C$30:$AE$55,28,FALSE)</f>
        <v>0</v>
      </c>
      <c r="SE10" s="321">
        <f>VLOOKUP($B10,'Sintesi (CFI-ACN)'!$C$30:$AE$55,28,FALSE)</f>
        <v>0</v>
      </c>
      <c r="SF10" s="321">
        <f>VLOOKUP($B10,'Sintesi (CFI-ACN)'!$C$30:$AE$55,28,FALSE)</f>
        <v>0</v>
      </c>
      <c r="SG10" s="321">
        <f>VLOOKUP($B10,'Sintesi (CFI-ACN)'!$C$30:$AE$55,28,FALSE)</f>
        <v>0</v>
      </c>
      <c r="SH10" s="321">
        <f>VLOOKUP($B10,'Sintesi (CFI-ACN)'!$C$30:$AE$55,28,FALSE)</f>
        <v>0</v>
      </c>
      <c r="SI10" s="321">
        <f>VLOOKUP($B10,'Sintesi (CFI-ACN)'!$C$30:$AE$55,28,FALSE)</f>
        <v>0</v>
      </c>
      <c r="SJ10" s="321">
        <f>VLOOKUP($B10,'Sintesi (CFI-ACN)'!$C$30:$AE$55,28,FALSE)</f>
        <v>0</v>
      </c>
      <c r="SK10" s="321">
        <f>VLOOKUP($B10,'Sintesi (CFI-ACN)'!$C$30:$AE$55,28,FALSE)</f>
        <v>0</v>
      </c>
      <c r="SL10" s="321">
        <f>VLOOKUP($B10,'Sintesi (CFI-ACN)'!$C$30:$AE$55,28,FALSE)</f>
        <v>0</v>
      </c>
      <c r="SM10" s="321">
        <f>VLOOKUP($B10,'Sintesi (CFI-ACN)'!$C$30:$AE$55,28,FALSE)</f>
        <v>0</v>
      </c>
      <c r="SN10" s="321">
        <f>VLOOKUP($B10,'Sintesi (CFI-ACN)'!$C$30:$AE$55,28,FALSE)</f>
        <v>0</v>
      </c>
      <c r="SO10" s="321">
        <f>VLOOKUP($B10,'Sintesi (CFI-ACN)'!$C$30:$AE$55,28,FALSE)</f>
        <v>0</v>
      </c>
      <c r="SP10" s="321">
        <f>VLOOKUP($B10,'Sintesi (CFI-ACN)'!$C$30:$AE$55,28,FALSE)</f>
        <v>0</v>
      </c>
      <c r="SQ10" s="321">
        <f>VLOOKUP($B10,'Sintesi (CFI-ACN)'!$C$30:$AE$55,28,FALSE)</f>
        <v>0</v>
      </c>
      <c r="SR10" s="321">
        <f>VLOOKUP($B10,'Sintesi (CFI-ACN)'!$C$30:$AE$55,28,FALSE)</f>
        <v>0</v>
      </c>
      <c r="SS10" s="321">
        <f>VLOOKUP($B10,'Sintesi (CFI-ACN)'!$C$30:$AE$55,28,FALSE)</f>
        <v>0</v>
      </c>
      <c r="ST10" s="321">
        <f>VLOOKUP($B10,'Sintesi (CFI-ACN)'!$C$30:$AE$55,28,FALSE)</f>
        <v>0</v>
      </c>
      <c r="SU10" s="321">
        <f>VLOOKUP($B10,'Sintesi (CFI-ACN)'!$C$30:$AE$55,28,FALSE)</f>
        <v>0</v>
      </c>
      <c r="SV10" s="321">
        <f>VLOOKUP($B10,'Sintesi (CFI-ACN)'!$C$30:$AE$55,28,FALSE)</f>
        <v>0</v>
      </c>
      <c r="SW10" s="321">
        <f>VLOOKUP($B10,'Sintesi (CFI-ACN)'!$C$30:$AE$55,28,FALSE)</f>
        <v>0</v>
      </c>
      <c r="SX10" s="321">
        <f>VLOOKUP($B10,'Sintesi (CFI-ACN)'!$C$30:$AE$55,28,FALSE)</f>
        <v>0</v>
      </c>
      <c r="SY10" s="321">
        <f>VLOOKUP($B10,'Sintesi (CFI-ACN)'!$C$30:$AE$55,28,FALSE)</f>
        <v>0</v>
      </c>
      <c r="SZ10" s="321">
        <f>VLOOKUP($B10,'Sintesi (CFI-ACN)'!$C$30:$AE$55,28,FALSE)</f>
        <v>0</v>
      </c>
      <c r="TA10" s="321">
        <f>VLOOKUP($B10,'Sintesi (CFI-ACN)'!$C$30:$AE$55,28,FALSE)</f>
        <v>0</v>
      </c>
      <c r="TB10" s="321">
        <f>VLOOKUP($B10,'Sintesi (CFI-ACN)'!$C$30:$AE$55,28,FALSE)</f>
        <v>0</v>
      </c>
      <c r="TC10" s="321">
        <f>VLOOKUP($B10,'Sintesi (CFI-ACN)'!$C$30:$AE$55,28,FALSE)</f>
        <v>0</v>
      </c>
      <c r="TD10" s="321">
        <f>VLOOKUP($B10,'Sintesi (CFI-ACN)'!$C$30:$AE$55,28,FALSE)</f>
        <v>0</v>
      </c>
      <c r="TE10" s="321">
        <f>VLOOKUP($B10,'Sintesi (CFI-ACN)'!$C$30:$AE$55,28,FALSE)</f>
        <v>0</v>
      </c>
      <c r="TF10" s="321">
        <f>VLOOKUP($B10,'Sintesi (CFI-ACN)'!$C$30:$AE$55,28,FALSE)</f>
        <v>0</v>
      </c>
      <c r="TG10" s="321">
        <f>VLOOKUP($B10,'Sintesi (CFI-ACN)'!$C$30:$AE$55,28,FALSE)</f>
        <v>0</v>
      </c>
      <c r="TH10" s="321">
        <f>VLOOKUP($B10,'Sintesi (CFI-ACN)'!$C$30:$AE$55,28,FALSE)</f>
        <v>0</v>
      </c>
      <c r="TI10" s="321">
        <f>VLOOKUP($B10,'Sintesi (CFI-ACN)'!$C$30:$AE$55,28,FALSE)</f>
        <v>0</v>
      </c>
      <c r="TJ10" s="321">
        <f>VLOOKUP($B10,'Sintesi (CFI-ACN)'!$C$30:$AE$55,28,FALSE)</f>
        <v>0</v>
      </c>
      <c r="TK10" s="321">
        <f>VLOOKUP($B10,'Sintesi (CFI-ACN)'!$C$30:$AE$55,28,FALSE)</f>
        <v>0</v>
      </c>
      <c r="TL10" s="321">
        <f>VLOOKUP($B10,'Sintesi (CFI-ACN)'!$C$30:$AE$55,28,FALSE)</f>
        <v>0</v>
      </c>
      <c r="TM10" s="321">
        <f>VLOOKUP($B10,'Sintesi (CFI-ACN)'!$C$30:$AE$55,28,FALSE)</f>
        <v>0</v>
      </c>
      <c r="TN10" s="321">
        <f>VLOOKUP($B10,'Sintesi (CFI-ACN)'!$C$30:$AE$55,28,FALSE)</f>
        <v>0</v>
      </c>
      <c r="TO10" s="321">
        <f>VLOOKUP($B10,'Sintesi (CFI-ACN)'!$C$30:$AE$55,28,FALSE)</f>
        <v>0</v>
      </c>
      <c r="TP10" s="321">
        <f>VLOOKUP($B10,'Sintesi (CFI-ACN)'!$C$30:$AE$55,28,FALSE)</f>
        <v>0</v>
      </c>
      <c r="TQ10" s="321">
        <f>VLOOKUP($B10,'Sintesi (CFI-ACN)'!$C$30:$AE$55,28,FALSE)</f>
        <v>0</v>
      </c>
      <c r="TR10" s="321">
        <f>VLOOKUP($B10,'Sintesi (CFI-ACN)'!$C$30:$AE$55,28,FALSE)</f>
        <v>0</v>
      </c>
      <c r="TS10" s="321">
        <f>VLOOKUP($B10,'Sintesi (CFI-ACN)'!$C$30:$AE$55,28,FALSE)</f>
        <v>0</v>
      </c>
      <c r="TT10" s="321">
        <f>VLOOKUP($B10,'Sintesi (CFI-ACN)'!$C$30:$AE$55,28,FALSE)</f>
        <v>0</v>
      </c>
      <c r="TU10" s="321">
        <f>VLOOKUP($B10,'Sintesi (CFI-ACN)'!$C$30:$AE$55,28,FALSE)</f>
        <v>0</v>
      </c>
      <c r="TV10" s="321">
        <f>VLOOKUP($B10,'Sintesi (CFI-ACN)'!$C$30:$AE$55,28,FALSE)</f>
        <v>0</v>
      </c>
      <c r="TW10" s="321">
        <f>VLOOKUP($B10,'Sintesi (CFI-ACN)'!$C$30:$AE$55,28,FALSE)</f>
        <v>0</v>
      </c>
      <c r="TX10" s="321">
        <f>VLOOKUP($B10,'Sintesi (CFI-ACN)'!$C$30:$AE$55,28,FALSE)</f>
        <v>0</v>
      </c>
      <c r="TY10" s="321"/>
      <c r="TZ10" s="321"/>
      <c r="UA10" s="321"/>
      <c r="UB10" s="322">
        <v>0</v>
      </c>
      <c r="UC10" s="322">
        <v>0</v>
      </c>
      <c r="UD10" s="322">
        <v>0</v>
      </c>
      <c r="UE10" s="322">
        <v>0</v>
      </c>
      <c r="UF10" s="322">
        <v>0</v>
      </c>
      <c r="UG10" s="322">
        <v>0</v>
      </c>
      <c r="UH10" s="322">
        <v>0</v>
      </c>
      <c r="UI10" s="322">
        <v>0</v>
      </c>
      <c r="UJ10" s="322">
        <v>0</v>
      </c>
      <c r="UK10" s="322">
        <v>0</v>
      </c>
      <c r="UL10" s="322">
        <v>0</v>
      </c>
      <c r="UM10" s="322">
        <v>0</v>
      </c>
      <c r="UN10" s="322">
        <v>0</v>
      </c>
      <c r="UO10" s="322">
        <v>0</v>
      </c>
      <c r="UP10" s="322">
        <v>0</v>
      </c>
      <c r="UQ10" s="322">
        <v>0</v>
      </c>
      <c r="UR10" s="322">
        <v>0</v>
      </c>
      <c r="US10" s="322">
        <v>0</v>
      </c>
      <c r="UT10" s="322">
        <v>0</v>
      </c>
      <c r="UU10" s="322">
        <v>0</v>
      </c>
      <c r="UV10" s="322">
        <v>0</v>
      </c>
      <c r="UW10" s="322">
        <v>0</v>
      </c>
      <c r="UX10" s="322">
        <v>0</v>
      </c>
      <c r="UY10" s="322">
        <f>VLOOKUP($B10,'Sintesi (CFI-ACN)'!$C$30:$AE$55,29,FALSE)</f>
        <v>0</v>
      </c>
      <c r="UZ10" s="322">
        <f>VLOOKUP($B10,'Sintesi (CFI-ACN)'!$C$30:$AE$55,29,FALSE)</f>
        <v>0</v>
      </c>
      <c r="VA10" s="322">
        <f>VLOOKUP($B10,'Sintesi (CFI-ACN)'!$C$30:$AE$55,29,FALSE)</f>
        <v>0</v>
      </c>
      <c r="VB10" s="322">
        <f>VLOOKUP($B10,'Sintesi (CFI-ACN)'!$C$30:$AE$55,29,FALSE)</f>
        <v>0</v>
      </c>
      <c r="VC10" s="322">
        <f>VLOOKUP($B10,'Sintesi (CFI-ACN)'!$C$30:$AE$55,29,FALSE)</f>
        <v>0</v>
      </c>
      <c r="VD10" s="322">
        <f>VLOOKUP($B10,'Sintesi (CFI-ACN)'!$C$30:$AE$55,29,FALSE)</f>
        <v>0</v>
      </c>
      <c r="VE10" s="322">
        <f>VLOOKUP($B10,'Sintesi (CFI-ACN)'!$C$30:$AE$55,29,FALSE)</f>
        <v>0</v>
      </c>
      <c r="VF10" s="322">
        <f>VLOOKUP($B10,'Sintesi (CFI-ACN)'!$C$30:$AE$55,29,FALSE)</f>
        <v>0</v>
      </c>
      <c r="VG10" s="322">
        <f>VLOOKUP($B10,'Sintesi (CFI-ACN)'!$C$30:$AE$55,29,FALSE)</f>
        <v>0</v>
      </c>
      <c r="VH10" s="322">
        <f>VLOOKUP($B10,'Sintesi (CFI-ACN)'!$C$30:$AE$55,29,FALSE)</f>
        <v>0</v>
      </c>
      <c r="VI10" s="322">
        <f>VLOOKUP($B10,'Sintesi (CFI-ACN)'!$C$30:$AE$55,29,FALSE)</f>
        <v>0</v>
      </c>
      <c r="VJ10" s="322">
        <f>VLOOKUP($B10,'Sintesi (CFI-ACN)'!$C$30:$AE$55,29,FALSE)</f>
        <v>0</v>
      </c>
      <c r="VK10" s="322">
        <f>VLOOKUP($B10,'Sintesi (CFI-ACN)'!$C$30:$AE$55,29,FALSE)</f>
        <v>0</v>
      </c>
      <c r="VL10" s="322">
        <f>VLOOKUP($B10,'Sintesi (CFI-ACN)'!$C$30:$AE$55,29,FALSE)</f>
        <v>0</v>
      </c>
      <c r="VM10" s="322">
        <f>VLOOKUP($B10,'Sintesi (CFI-ACN)'!$C$30:$AE$55,29,FALSE)</f>
        <v>0</v>
      </c>
      <c r="VN10" s="322">
        <f>VLOOKUP($B10,'Sintesi (CFI-ACN)'!$C$30:$AE$55,29,FALSE)</f>
        <v>0</v>
      </c>
      <c r="VO10" s="322">
        <f>VLOOKUP($B10,'Sintesi (CFI-ACN)'!$C$30:$AE$55,29,FALSE)</f>
        <v>0</v>
      </c>
      <c r="VP10" s="322">
        <f>VLOOKUP($B10,'Sintesi (CFI-ACN)'!$C$30:$AE$55,29,FALSE)</f>
        <v>0</v>
      </c>
      <c r="VQ10" s="322">
        <f>VLOOKUP($B10,'Sintesi (CFI-ACN)'!$C$30:$AE$55,29,FALSE)</f>
        <v>0</v>
      </c>
      <c r="VR10" s="322">
        <f>VLOOKUP($B10,'Sintesi (CFI-ACN)'!$C$30:$AE$55,29,FALSE)</f>
        <v>0</v>
      </c>
      <c r="VS10" s="322">
        <f>VLOOKUP($B10,'Sintesi (CFI-ACN)'!$C$30:$AE$55,29,FALSE)</f>
        <v>0</v>
      </c>
      <c r="VT10" s="322">
        <f>VLOOKUP($B10,'Sintesi (CFI-ACN)'!$C$30:$AE$55,29,FALSE)</f>
        <v>0</v>
      </c>
      <c r="VU10" s="322">
        <f>VLOOKUP($B10,'Sintesi (CFI-ACN)'!$C$30:$AE$55,29,FALSE)</f>
        <v>0</v>
      </c>
      <c r="VV10" s="322">
        <f>VLOOKUP($B10,'Sintesi (CFI-ACN)'!$C$30:$AE$55,29,FALSE)</f>
        <v>0</v>
      </c>
      <c r="VW10" s="322">
        <f>VLOOKUP($B10,'Sintesi (CFI-ACN)'!$C$30:$AE$55,29,FALSE)</f>
        <v>0</v>
      </c>
      <c r="VX10" s="322">
        <f>VLOOKUP($B10,'Sintesi (CFI-ACN)'!$C$30:$AE$55,29,FALSE)</f>
        <v>0</v>
      </c>
      <c r="VY10" s="322">
        <f>VLOOKUP($B10,'Sintesi (CFI-ACN)'!$C$30:$AE$55,29,FALSE)</f>
        <v>0</v>
      </c>
      <c r="VZ10" s="322">
        <f>VLOOKUP($B10,'Sintesi (CFI-ACN)'!$C$30:$AE$55,29,FALSE)</f>
        <v>0</v>
      </c>
      <c r="WA10" s="322">
        <f>VLOOKUP($B10,'Sintesi (CFI-ACN)'!$C$30:$AE$55,29,FALSE)</f>
        <v>0</v>
      </c>
      <c r="WB10" s="322">
        <f>VLOOKUP($B10,'Sintesi (CFI-ACN)'!$C$30:$AE$55,29,FALSE)</f>
        <v>0</v>
      </c>
      <c r="WC10" s="322">
        <f>VLOOKUP($B10,'Sintesi (CFI-ACN)'!$C$30:$AE$55,29,FALSE)</f>
        <v>0</v>
      </c>
      <c r="WD10" s="322">
        <f>VLOOKUP($B10,'Sintesi (CFI-ACN)'!$C$30:$AE$55,29,FALSE)</f>
        <v>0</v>
      </c>
      <c r="WE10" s="322">
        <f>VLOOKUP($B10,'Sintesi (CFI-ACN)'!$C$30:$AE$55,29,FALSE)</f>
        <v>0</v>
      </c>
      <c r="WF10" s="322">
        <f>VLOOKUP($B10,'Sintesi (CFI-ACN)'!$C$30:$AE$55,29,FALSE)</f>
        <v>0</v>
      </c>
      <c r="WG10" s="322">
        <f>VLOOKUP($B10,'Sintesi (CFI-ACN)'!$C$30:$AE$55,29,FALSE)</f>
        <v>0</v>
      </c>
      <c r="WH10" s="322">
        <f>VLOOKUP($B10,'Sintesi (CFI-ACN)'!$C$30:$AE$55,29,FALSE)</f>
        <v>0</v>
      </c>
      <c r="WI10" s="322">
        <f>VLOOKUP($B10,'Sintesi (CFI-ACN)'!$C$30:$AE$55,29,FALSE)</f>
        <v>0</v>
      </c>
      <c r="WJ10" s="322">
        <f>VLOOKUP($B10,'Sintesi (CFI-ACN)'!$C$30:$AE$55,29,FALSE)</f>
        <v>0</v>
      </c>
      <c r="WK10" s="322">
        <f>VLOOKUP($B10,'Sintesi (CFI-ACN)'!$C$30:$AE$55,29,FALSE)</f>
        <v>0</v>
      </c>
      <c r="WL10" s="322">
        <f>VLOOKUP($B10,'Sintesi (CFI-ACN)'!$C$30:$AE$55,29,FALSE)</f>
        <v>0</v>
      </c>
      <c r="WM10" s="322">
        <f>VLOOKUP($B10,'Sintesi (CFI-ACN)'!$C$30:$AE$55,29,FALSE)</f>
        <v>0</v>
      </c>
      <c r="WN10" s="322">
        <f>VLOOKUP($B10,'Sintesi (CFI-ACN)'!$C$30:$AE$55,29,FALSE)</f>
        <v>0</v>
      </c>
      <c r="WO10" s="322">
        <f>VLOOKUP($B10,'Sintesi (CFI-ACN)'!$C$30:$AE$55,29,FALSE)</f>
        <v>0</v>
      </c>
      <c r="WP10" s="322">
        <f>VLOOKUP($B10,'Sintesi (CFI-ACN)'!$C$30:$AE$55,29,FALSE)</f>
        <v>0</v>
      </c>
      <c r="WQ10" s="322">
        <f>VLOOKUP($B10,'Sintesi (CFI-ACN)'!$C$30:$AE$55,29,FALSE)</f>
        <v>0</v>
      </c>
      <c r="WR10" s="322">
        <f>VLOOKUP($B10,'Sintesi (CFI-ACN)'!$C$30:$AE$55,29,FALSE)</f>
        <v>0</v>
      </c>
      <c r="WS10" s="322">
        <f>VLOOKUP($B10,'Sintesi (CFI-ACN)'!$C$30:$AE$55,29,FALSE)</f>
        <v>0</v>
      </c>
      <c r="WT10" s="322">
        <f>VLOOKUP($B10,'Sintesi (CFI-ACN)'!$C$30:$AE$55,29,FALSE)</f>
        <v>0</v>
      </c>
      <c r="WU10" s="322">
        <f>VLOOKUP($B10,'Sintesi (CFI-ACN)'!$C$30:$AE$55,29,FALSE)</f>
        <v>0</v>
      </c>
      <c r="WV10" s="322">
        <f>VLOOKUP($B10,'Sintesi (CFI-ACN)'!$C$30:$AE$55,29,FALSE)</f>
        <v>0</v>
      </c>
      <c r="WW10" s="322">
        <f>VLOOKUP($B10,'Sintesi (CFI-ACN)'!$C$30:$AE$55,29,FALSE)</f>
        <v>0</v>
      </c>
      <c r="WX10" s="322">
        <f>VLOOKUP($B10,'Sintesi (CFI-ACN)'!$C$30:$AE$55,29,FALSE)</f>
        <v>0</v>
      </c>
      <c r="WY10" s="322">
        <f>VLOOKUP($B10,'Sintesi (CFI-ACN)'!$C$30:$AE$55,29,FALSE)</f>
        <v>0</v>
      </c>
      <c r="WZ10" s="322">
        <f>VLOOKUP($B10,'Sintesi (CFI-ACN)'!$C$30:$AE$55,29,FALSE)</f>
        <v>0</v>
      </c>
      <c r="XA10" s="322">
        <f>VLOOKUP($B10,'Sintesi (CFI-ACN)'!$C$30:$AE$55,29,FALSE)</f>
        <v>0</v>
      </c>
      <c r="XB10" s="322">
        <f>VLOOKUP($B10,'Sintesi (CFI-ACN)'!$C$30:$AE$55,29,FALSE)</f>
        <v>0</v>
      </c>
      <c r="XC10" s="322">
        <f>VLOOKUP($B10,'Sintesi (CFI-ACN)'!$C$30:$AE$55,29,FALSE)</f>
        <v>0</v>
      </c>
      <c r="XD10" s="322">
        <f>VLOOKUP($B10,'Sintesi (CFI-ACN)'!$C$30:$AE$55,29,FALSE)</f>
        <v>0</v>
      </c>
      <c r="XE10" s="322">
        <f>VLOOKUP($B10,'Sintesi (CFI-ACN)'!$C$30:$AE$55,29,FALSE)</f>
        <v>0</v>
      </c>
      <c r="XF10" s="322">
        <f>VLOOKUP($B10,'Sintesi (CFI-ACN)'!$C$30:$AE$55,29,FALSE)</f>
        <v>0</v>
      </c>
      <c r="XG10" s="322">
        <f>VLOOKUP($B10,'Sintesi (CFI-ACN)'!$C$30:$AE$55,29,FALSE)</f>
        <v>0</v>
      </c>
      <c r="XH10" s="322">
        <f>VLOOKUP($B10,'Sintesi (CFI-ACN)'!$C$30:$AE$55,29,FALSE)</f>
        <v>0</v>
      </c>
      <c r="XI10" s="322">
        <f>VLOOKUP($B10,'Sintesi (CFI-ACN)'!$C$30:$AE$55,29,FALSE)</f>
        <v>0</v>
      </c>
      <c r="XJ10" s="322">
        <f>VLOOKUP($B10,'Sintesi (CFI-ACN)'!$C$30:$AE$55,29,FALSE)</f>
        <v>0</v>
      </c>
      <c r="XK10" s="322">
        <f>VLOOKUP($B10,'Sintesi (CFI-ACN)'!$C$30:$AE$55,29,FALSE)</f>
        <v>0</v>
      </c>
      <c r="XL10" s="322">
        <f>VLOOKUP($B10,'Sintesi (CFI-ACN)'!$C$30:$AE$55,29,FALSE)</f>
        <v>0</v>
      </c>
      <c r="XM10" s="322">
        <f>VLOOKUP($B10,'Sintesi (CFI-ACN)'!$C$30:$AE$55,29,FALSE)</f>
        <v>0</v>
      </c>
      <c r="XN10" s="322">
        <f>VLOOKUP($B10,'Sintesi (CFI-ACN)'!$C$30:$AE$55,29,FALSE)</f>
        <v>0</v>
      </c>
      <c r="XO10" s="322">
        <f>VLOOKUP($B10,'Sintesi (CFI-ACN)'!$C$30:$AE$55,29,FALSE)</f>
        <v>0</v>
      </c>
      <c r="XP10" s="322">
        <f>VLOOKUP($B10,'Sintesi (CFI-ACN)'!$C$30:$AE$55,29,FALSE)</f>
        <v>0</v>
      </c>
      <c r="XQ10" s="322">
        <f>VLOOKUP($B10,'Sintesi (CFI-ACN)'!$C$30:$AE$55,29,FALSE)</f>
        <v>0</v>
      </c>
      <c r="XR10" s="322">
        <f>VLOOKUP($B10,'Sintesi (CFI-ACN)'!$C$30:$AE$55,29,FALSE)</f>
        <v>0</v>
      </c>
      <c r="XS10" s="322">
        <f>VLOOKUP($B10,'Sintesi (CFI-ACN)'!$C$30:$AE$55,29,FALSE)</f>
        <v>0</v>
      </c>
      <c r="XT10" s="322">
        <f>VLOOKUP($B10,'Sintesi (CFI-ACN)'!$C$30:$AE$55,29,FALSE)</f>
        <v>0</v>
      </c>
      <c r="XU10" s="322">
        <f>VLOOKUP($B10,'Sintesi (CFI-ACN)'!$C$30:$AE$55,29,FALSE)</f>
        <v>0</v>
      </c>
      <c r="XV10" s="322">
        <f>VLOOKUP($B10,'Sintesi (CFI-ACN)'!$C$30:$AE$55,29,FALSE)</f>
        <v>0</v>
      </c>
      <c r="XW10" s="322">
        <f>VLOOKUP($B10,'Sintesi (CFI-ACN)'!$C$30:$AE$55,29,FALSE)</f>
        <v>0</v>
      </c>
      <c r="XX10" s="322">
        <f>VLOOKUP($B10,'Sintesi (CFI-ACN)'!$C$30:$AE$55,29,FALSE)</f>
        <v>0</v>
      </c>
      <c r="XY10" s="322">
        <f>VLOOKUP($B10,'Sintesi (CFI-ACN)'!$C$30:$AE$55,29,FALSE)</f>
        <v>0</v>
      </c>
      <c r="XZ10" s="322">
        <f>VLOOKUP($B10,'Sintesi (CFI-ACN)'!$C$30:$AE$55,29,FALSE)</f>
        <v>0</v>
      </c>
      <c r="YA10" s="322">
        <f>VLOOKUP($B10,'Sintesi (CFI-ACN)'!$C$30:$AE$55,29,FALSE)</f>
        <v>0</v>
      </c>
      <c r="YB10" s="322"/>
      <c r="YC10" s="322"/>
      <c r="YD10" s="322"/>
      <c r="YE10" s="501">
        <v>0</v>
      </c>
      <c r="YF10" s="501">
        <v>0</v>
      </c>
      <c r="YG10" s="501">
        <v>0</v>
      </c>
      <c r="YH10" s="501">
        <v>0</v>
      </c>
      <c r="YI10" s="501">
        <v>0</v>
      </c>
      <c r="YJ10" s="501">
        <v>0</v>
      </c>
      <c r="YK10" s="501">
        <v>0</v>
      </c>
      <c r="YL10" s="501">
        <v>0</v>
      </c>
      <c r="YM10" s="501">
        <v>0</v>
      </c>
      <c r="YN10" s="501">
        <v>0</v>
      </c>
      <c r="YO10" s="501">
        <v>0</v>
      </c>
      <c r="YP10" s="501">
        <v>0</v>
      </c>
      <c r="YQ10" s="501">
        <v>0</v>
      </c>
      <c r="YR10" s="501">
        <v>0</v>
      </c>
      <c r="YS10" s="501">
        <v>0</v>
      </c>
      <c r="YT10" s="501">
        <v>0</v>
      </c>
      <c r="YU10" s="501">
        <v>0</v>
      </c>
      <c r="YV10" s="501">
        <v>0</v>
      </c>
      <c r="YW10" s="501">
        <v>0</v>
      </c>
      <c r="YX10" s="501">
        <v>0</v>
      </c>
      <c r="YY10" s="501">
        <v>0</v>
      </c>
      <c r="YZ10" s="501">
        <v>0</v>
      </c>
      <c r="ZA10" s="501">
        <v>0</v>
      </c>
      <c r="ZB10" s="501">
        <f>VLOOKUP($B10,'Sintesi (CFI-ACN)'!$C$30:$AE$55,22,FALSE)</f>
        <v>0</v>
      </c>
      <c r="ZC10" s="501">
        <f>VLOOKUP($B10,'Sintesi (CFI-ACN)'!$C$30:$AE$55,22,FALSE)</f>
        <v>0</v>
      </c>
      <c r="ZD10" s="501">
        <f>VLOOKUP($B10,'Sintesi (CFI-ACN)'!$C$30:$AE$55,22,FALSE)</f>
        <v>0</v>
      </c>
      <c r="ZE10" s="501">
        <f>VLOOKUP($B10,'Sintesi (CFI-ACN)'!$C$30:$AE$55,22,FALSE)</f>
        <v>0</v>
      </c>
      <c r="ZF10" s="501">
        <f>VLOOKUP($B10,'Sintesi (CFI-ACN)'!$C$30:$AE$55,22,FALSE)</f>
        <v>0</v>
      </c>
      <c r="ZG10" s="501">
        <f>VLOOKUP($B10,'Sintesi (CFI-ACN)'!$C$30:$AE$55,22,FALSE)</f>
        <v>0</v>
      </c>
      <c r="ZH10" s="501">
        <f>VLOOKUP($B10,'Sintesi (CFI-ACN)'!$C$30:$AE$55,22,FALSE)</f>
        <v>0</v>
      </c>
      <c r="ZI10" s="501">
        <f>VLOOKUP($B10,'Sintesi (CFI-ACN)'!$C$30:$AE$55,22,FALSE)</f>
        <v>0</v>
      </c>
      <c r="ZJ10" s="501">
        <f>VLOOKUP($B10,'Sintesi (CFI-ACN)'!$C$30:$AE$55,22,FALSE)</f>
        <v>0</v>
      </c>
      <c r="ZK10" s="501">
        <f>VLOOKUP($B10,'Sintesi (CFI-ACN)'!$C$30:$AE$55,22,FALSE)</f>
        <v>0</v>
      </c>
      <c r="ZL10" s="501">
        <f>VLOOKUP($B10,'Sintesi (CFI-ACN)'!$C$30:$AE$55,22,FALSE)</f>
        <v>0</v>
      </c>
      <c r="ZM10" s="501">
        <f>VLOOKUP($B10,'Sintesi (CFI-ACN)'!$C$30:$AE$55,22,FALSE)</f>
        <v>0</v>
      </c>
      <c r="ZN10" s="501">
        <f>VLOOKUP($B10,'Sintesi (CFI-ACN)'!$C$30:$AE$55,22,FALSE)</f>
        <v>0</v>
      </c>
      <c r="ZO10" s="501">
        <f>VLOOKUP($B10,'Sintesi (CFI-ACN)'!$C$30:$AE$55,22,FALSE)</f>
        <v>0</v>
      </c>
      <c r="ZP10" s="501">
        <f>VLOOKUP($B10,'Sintesi (CFI-ACN)'!$C$30:$AE$55,22,FALSE)</f>
        <v>0</v>
      </c>
      <c r="ZQ10" s="501">
        <f>VLOOKUP($B10,'Sintesi (CFI-ACN)'!$C$30:$AE$55,22,FALSE)</f>
        <v>0</v>
      </c>
      <c r="ZR10" s="501">
        <f>VLOOKUP($B10,'Sintesi (CFI-ACN)'!$C$30:$AE$55,22,FALSE)</f>
        <v>0</v>
      </c>
      <c r="ZS10" s="501">
        <f>VLOOKUP($B10,'Sintesi (CFI-ACN)'!$C$30:$AE$55,22,FALSE)</f>
        <v>0</v>
      </c>
      <c r="ZT10" s="501">
        <f>VLOOKUP($B10,'Sintesi (CFI-ACN)'!$C$30:$AE$55,22,FALSE)</f>
        <v>0</v>
      </c>
      <c r="ZU10" s="501">
        <f>VLOOKUP($B10,'Sintesi (CFI-ACN)'!$C$30:$AE$55,22,FALSE)</f>
        <v>0</v>
      </c>
      <c r="ZV10" s="501">
        <f>VLOOKUP($B10,'Sintesi (CFI-ACN)'!$C$30:$AE$55,22,FALSE)</f>
        <v>0</v>
      </c>
      <c r="ZW10" s="501">
        <f>VLOOKUP($B10,'Sintesi (CFI-ACN)'!$C$30:$AE$55,22,FALSE)</f>
        <v>0</v>
      </c>
      <c r="ZX10" s="501">
        <f>VLOOKUP($B10,'Sintesi (CFI-ACN)'!$C$30:$AE$55,22,FALSE)</f>
        <v>0</v>
      </c>
      <c r="ZY10" s="501">
        <f>VLOOKUP($B10,'Sintesi (CFI-ACN)'!$C$30:$AE$55,22,FALSE)</f>
        <v>0</v>
      </c>
      <c r="ZZ10" s="501">
        <f>VLOOKUP($B10,'Sintesi (CFI-ACN)'!$C$30:$AE$55,22,FALSE)</f>
        <v>0</v>
      </c>
      <c r="AAA10" s="501">
        <f>VLOOKUP($B10,'Sintesi (CFI-ACN)'!$C$30:$AE$55,22,FALSE)</f>
        <v>0</v>
      </c>
      <c r="AAB10" s="501">
        <f>VLOOKUP($B10,'Sintesi (CFI-ACN)'!$C$30:$AE$55,22,FALSE)</f>
        <v>0</v>
      </c>
      <c r="AAC10" s="501">
        <f>VLOOKUP($B10,'Sintesi (CFI-ACN)'!$C$30:$AE$55,22,FALSE)</f>
        <v>0</v>
      </c>
      <c r="AAD10" s="501">
        <f>VLOOKUP($B10,'Sintesi (CFI-ACN)'!$C$30:$AE$55,22,FALSE)</f>
        <v>0</v>
      </c>
      <c r="AAE10" s="501">
        <f>VLOOKUP($B10,'Sintesi (CFI-ACN)'!$C$30:$AE$55,22,FALSE)</f>
        <v>0</v>
      </c>
      <c r="AAF10" s="501">
        <f>VLOOKUP($B10,'Sintesi (CFI-ACN)'!$C$30:$AE$55,22,FALSE)</f>
        <v>0</v>
      </c>
      <c r="AAG10" s="501">
        <f>VLOOKUP($B10,'Sintesi (CFI-ACN)'!$C$30:$AE$55,22,FALSE)</f>
        <v>0</v>
      </c>
      <c r="AAH10" s="501">
        <f>VLOOKUP($B10,'Sintesi (CFI-ACN)'!$C$30:$AE$55,22,FALSE)</f>
        <v>0</v>
      </c>
      <c r="AAI10" s="501">
        <f>VLOOKUP($B10,'Sintesi (CFI-ACN)'!$C$30:$AE$55,22,FALSE)</f>
        <v>0</v>
      </c>
      <c r="AAJ10" s="501">
        <f>VLOOKUP($B10,'Sintesi (CFI-ACN)'!$C$30:$AE$55,22,FALSE)</f>
        <v>0</v>
      </c>
      <c r="AAK10" s="501">
        <f>VLOOKUP($B10,'Sintesi (CFI-ACN)'!$C$30:$AE$55,22,FALSE)</f>
        <v>0</v>
      </c>
      <c r="AAL10" s="501">
        <f>VLOOKUP($B10,'Sintesi (CFI-ACN)'!$C$30:$AE$55,22,FALSE)</f>
        <v>0</v>
      </c>
      <c r="AAM10" s="501">
        <f>VLOOKUP($B10,'Sintesi (CFI-ACN)'!$C$30:$AE$55,22,FALSE)</f>
        <v>0</v>
      </c>
      <c r="AAN10" s="501">
        <f>VLOOKUP($B10,'Sintesi (CFI-ACN)'!$C$30:$AE$55,22,FALSE)</f>
        <v>0</v>
      </c>
      <c r="AAO10" s="501">
        <f>VLOOKUP($B10,'Sintesi (CFI-ACN)'!$C$30:$AE$55,22,FALSE)</f>
        <v>0</v>
      </c>
      <c r="AAP10" s="501">
        <f>VLOOKUP($B10,'Sintesi (CFI-ACN)'!$C$30:$AE$55,22,FALSE)</f>
        <v>0</v>
      </c>
      <c r="AAQ10" s="501">
        <f>VLOOKUP($B10,'Sintesi (CFI-ACN)'!$C$30:$AE$55,22,FALSE)</f>
        <v>0</v>
      </c>
      <c r="AAR10" s="501">
        <f>VLOOKUP($B10,'Sintesi (CFI-ACN)'!$C$30:$AE$55,22,FALSE)</f>
        <v>0</v>
      </c>
      <c r="AAS10" s="501">
        <f>VLOOKUP($B10,'Sintesi (CFI-ACN)'!$C$30:$AE$55,22,FALSE)</f>
        <v>0</v>
      </c>
      <c r="AAT10" s="501">
        <f>VLOOKUP($B10,'Sintesi (CFI-ACN)'!$C$30:$AE$55,22,FALSE)</f>
        <v>0</v>
      </c>
      <c r="AAU10" s="501">
        <f>VLOOKUP($B10,'Sintesi (CFI-ACN)'!$C$30:$AE$55,22,FALSE)</f>
        <v>0</v>
      </c>
      <c r="AAV10" s="501">
        <f>VLOOKUP($B10,'Sintesi (CFI-ACN)'!$C$30:$AE$55,22,FALSE)</f>
        <v>0</v>
      </c>
      <c r="AAW10" s="501">
        <f>VLOOKUP($B10,'Sintesi (CFI-ACN)'!$C$30:$AE$55,22,FALSE)</f>
        <v>0</v>
      </c>
      <c r="AAX10" s="501">
        <f>VLOOKUP($B10,'Sintesi (CFI-ACN)'!$C$30:$AE$55,22,FALSE)</f>
        <v>0</v>
      </c>
      <c r="AAY10" s="501">
        <f>VLOOKUP($B10,'Sintesi (CFI-ACN)'!$C$30:$AE$55,22,FALSE)</f>
        <v>0</v>
      </c>
      <c r="AAZ10" s="501">
        <f>VLOOKUP($B10,'Sintesi (CFI-ACN)'!$C$30:$AE$55,22,FALSE)</f>
        <v>0</v>
      </c>
      <c r="ABA10" s="501">
        <f>VLOOKUP($B10,'Sintesi (CFI-ACN)'!$C$30:$AE$55,22,FALSE)</f>
        <v>0</v>
      </c>
      <c r="ABB10" s="501">
        <f>VLOOKUP($B10,'Sintesi (CFI-ACN)'!$C$30:$AE$55,22,FALSE)</f>
        <v>0</v>
      </c>
      <c r="ABC10" s="501">
        <f>VLOOKUP($B10,'Sintesi (CFI-ACN)'!$C$30:$AE$55,22,FALSE)</f>
        <v>0</v>
      </c>
      <c r="ABD10" s="501">
        <f>VLOOKUP($B10,'Sintesi (CFI-ACN)'!$C$30:$AE$55,22,FALSE)</f>
        <v>0</v>
      </c>
      <c r="ABE10" s="501">
        <f>VLOOKUP($B10,'Sintesi (CFI-ACN)'!$C$30:$AE$55,22,FALSE)</f>
        <v>0</v>
      </c>
      <c r="ABF10" s="501">
        <f>VLOOKUP($B10,'Sintesi (CFI-ACN)'!$C$30:$AE$55,22,FALSE)</f>
        <v>0</v>
      </c>
      <c r="ABG10" s="501">
        <f>VLOOKUP($B10,'Sintesi (CFI-ACN)'!$C$30:$AE$55,22,FALSE)</f>
        <v>0</v>
      </c>
      <c r="ABH10" s="501">
        <f>VLOOKUP($B10,'Sintesi (CFI-ACN)'!$C$30:$AE$55,22,FALSE)</f>
        <v>0</v>
      </c>
      <c r="ABI10" s="501">
        <f>VLOOKUP($B10,'Sintesi (CFI-ACN)'!$C$30:$AE$55,22,FALSE)</f>
        <v>0</v>
      </c>
      <c r="ABJ10" s="501">
        <f>VLOOKUP($B10,'Sintesi (CFI-ACN)'!$C$30:$AE$55,22,FALSE)</f>
        <v>0</v>
      </c>
      <c r="ABK10" s="501">
        <f>VLOOKUP($B10,'Sintesi (CFI-ACN)'!$C$30:$AE$55,22,FALSE)</f>
        <v>0</v>
      </c>
      <c r="ABL10" s="501">
        <f>VLOOKUP($B10,'Sintesi (CFI-ACN)'!$C$30:$AE$55,22,FALSE)</f>
        <v>0</v>
      </c>
      <c r="ABM10" s="501">
        <f>VLOOKUP($B10,'Sintesi (CFI-ACN)'!$C$30:$AE$55,22,FALSE)</f>
        <v>0</v>
      </c>
      <c r="ABN10" s="501">
        <f>VLOOKUP($B10,'Sintesi (CFI-ACN)'!$C$30:$AE$55,22,FALSE)</f>
        <v>0</v>
      </c>
      <c r="ABO10" s="501">
        <f>VLOOKUP($B10,'Sintesi (CFI-ACN)'!$C$30:$AE$55,22,FALSE)</f>
        <v>0</v>
      </c>
      <c r="ABP10" s="501">
        <f>VLOOKUP($B10,'Sintesi (CFI-ACN)'!$C$30:$AE$55,22,FALSE)</f>
        <v>0</v>
      </c>
      <c r="ABQ10" s="501">
        <f>VLOOKUP($B10,'Sintesi (CFI-ACN)'!$C$30:$AE$55,22,FALSE)</f>
        <v>0</v>
      </c>
      <c r="ABR10" s="501">
        <f>VLOOKUP($B10,'Sintesi (CFI-ACN)'!$C$30:$AE$55,22,FALSE)</f>
        <v>0</v>
      </c>
      <c r="ABS10" s="501">
        <f>VLOOKUP($B10,'Sintesi (CFI-ACN)'!$C$30:$AE$55,22,FALSE)</f>
        <v>0</v>
      </c>
      <c r="ABT10" s="501">
        <f>VLOOKUP($B10,'Sintesi (CFI-ACN)'!$C$30:$AE$55,22,FALSE)</f>
        <v>0</v>
      </c>
      <c r="ABU10" s="501">
        <f>VLOOKUP($B10,'Sintesi (CFI-ACN)'!$C$30:$AE$55,22,FALSE)</f>
        <v>0</v>
      </c>
      <c r="ABV10" s="501">
        <f>VLOOKUP($B10,'Sintesi (CFI-ACN)'!$C$30:$AE$55,22,FALSE)</f>
        <v>0</v>
      </c>
      <c r="ABW10" s="501">
        <f>VLOOKUP($B10,'Sintesi (CFI-ACN)'!$C$30:$AE$55,22,FALSE)</f>
        <v>0</v>
      </c>
      <c r="ABX10" s="501">
        <f>VLOOKUP($B10,'Sintesi (CFI-ACN)'!$C$30:$AE$55,22,FALSE)</f>
        <v>0</v>
      </c>
      <c r="ABY10" s="501">
        <f>VLOOKUP($B10,'Sintesi (CFI-ACN)'!$C$30:$AE$55,22,FALSE)</f>
        <v>0</v>
      </c>
      <c r="ABZ10" s="501">
        <f>VLOOKUP($B10,'Sintesi (CFI-ACN)'!$C$30:$AE$55,22,FALSE)</f>
        <v>0</v>
      </c>
      <c r="ACA10" s="501">
        <f>VLOOKUP($B10,'Sintesi (CFI-ACN)'!$C$30:$AE$55,22,FALSE)</f>
        <v>0</v>
      </c>
      <c r="ACB10" s="501">
        <f>VLOOKUP($B10,'Sintesi (CFI-ACN)'!$C$30:$AE$55,22,FALSE)</f>
        <v>0</v>
      </c>
      <c r="ACC10" s="501">
        <f>VLOOKUP($B10,'Sintesi (CFI-ACN)'!$C$30:$AE$55,22,FALSE)</f>
        <v>0</v>
      </c>
      <c r="ACD10" s="501">
        <f>VLOOKUP($B10,'Sintesi (CFI-ACN)'!$C$30:$AE$55,22,FALSE)</f>
        <v>0</v>
      </c>
      <c r="ACE10" s="501"/>
      <c r="ACF10" s="501"/>
      <c r="ACG10" s="501"/>
      <c r="ACH10" s="86"/>
      <c r="ACI10" s="88">
        <v>0</v>
      </c>
      <c r="ACJ10" s="87">
        <v>43271</v>
      </c>
      <c r="ACK10" s="89">
        <v>43294</v>
      </c>
      <c r="ACL10" s="80">
        <v>0</v>
      </c>
      <c r="ACM10" s="80">
        <v>0</v>
      </c>
      <c r="ACN10" s="80">
        <v>0</v>
      </c>
      <c r="ACO10" s="80">
        <v>0</v>
      </c>
      <c r="ACP10" s="80">
        <v>0</v>
      </c>
      <c r="ACQ10" s="80">
        <v>0</v>
      </c>
      <c r="ACR10" s="80">
        <v>0</v>
      </c>
      <c r="ACS10" s="80">
        <v>0</v>
      </c>
      <c r="ACT10" s="80">
        <v>0</v>
      </c>
      <c r="ACU10" s="80">
        <v>0</v>
      </c>
      <c r="ACV10" s="80">
        <v>0</v>
      </c>
      <c r="ACW10" s="80">
        <v>0</v>
      </c>
      <c r="ACX10" s="80">
        <v>0</v>
      </c>
      <c r="ACY10" s="80">
        <v>0</v>
      </c>
      <c r="ACZ10" s="80">
        <v>0</v>
      </c>
      <c r="ADA10" s="80">
        <v>0</v>
      </c>
      <c r="ADB10" s="80">
        <v>0</v>
      </c>
      <c r="ADC10" s="80">
        <v>0</v>
      </c>
      <c r="ADD10" s="80">
        <v>0</v>
      </c>
      <c r="ADE10" s="80">
        <v>0</v>
      </c>
      <c r="ADF10" s="80">
        <v>0</v>
      </c>
      <c r="ADG10" s="80">
        <v>0</v>
      </c>
      <c r="ADH10" s="80">
        <v>0</v>
      </c>
      <c r="ADI10" s="80">
        <v>0</v>
      </c>
      <c r="ADJ10" s="80">
        <v>0</v>
      </c>
      <c r="ADK10" s="80">
        <v>0</v>
      </c>
      <c r="ADL10" s="80">
        <v>0</v>
      </c>
      <c r="ADM10" s="80">
        <v>0</v>
      </c>
      <c r="ADN10" s="80">
        <v>0</v>
      </c>
      <c r="ADO10" s="80">
        <v>0</v>
      </c>
      <c r="ADP10" s="80">
        <v>0</v>
      </c>
      <c r="ADQ10" s="80">
        <v>0</v>
      </c>
      <c r="ADR10" s="80">
        <v>0</v>
      </c>
      <c r="ADS10" s="80">
        <v>0</v>
      </c>
      <c r="ADT10" s="80">
        <v>0</v>
      </c>
      <c r="ADU10" s="80">
        <v>0</v>
      </c>
      <c r="ADV10" s="80">
        <v>0</v>
      </c>
      <c r="ADW10" s="80">
        <v>0</v>
      </c>
      <c r="ADX10" s="80">
        <v>0</v>
      </c>
      <c r="ADY10" s="80">
        <v>0</v>
      </c>
      <c r="ADZ10" s="80">
        <v>0</v>
      </c>
      <c r="AEA10" s="80">
        <v>0</v>
      </c>
      <c r="AEB10" s="80">
        <v>0</v>
      </c>
      <c r="AEC10" s="80">
        <v>0</v>
      </c>
      <c r="AED10" s="80">
        <v>0</v>
      </c>
      <c r="AEE10" s="80">
        <v>0</v>
      </c>
      <c r="AEF10" s="80">
        <v>0</v>
      </c>
      <c r="AEG10" s="80">
        <v>0</v>
      </c>
      <c r="AEH10" s="80">
        <v>0</v>
      </c>
      <c r="AEI10" s="80">
        <v>0</v>
      </c>
      <c r="AEJ10" s="80">
        <v>0</v>
      </c>
      <c r="AEK10" s="80">
        <v>0</v>
      </c>
      <c r="AEL10" s="80">
        <v>0</v>
      </c>
      <c r="AEM10" s="80">
        <v>0</v>
      </c>
      <c r="AEN10" s="80">
        <v>0</v>
      </c>
      <c r="AEO10" s="80">
        <v>0</v>
      </c>
      <c r="AEP10" s="80">
        <v>0</v>
      </c>
      <c r="AEQ10" s="80">
        <v>0</v>
      </c>
      <c r="AER10" s="80">
        <v>0</v>
      </c>
      <c r="AES10" s="80">
        <v>0</v>
      </c>
      <c r="AET10" s="80">
        <v>0</v>
      </c>
      <c r="AEU10" s="80">
        <v>0</v>
      </c>
      <c r="AEV10" s="80">
        <v>0</v>
      </c>
      <c r="AEW10" s="80">
        <v>0</v>
      </c>
      <c r="AEX10" s="80">
        <v>0</v>
      </c>
      <c r="AEY10" s="80">
        <v>0</v>
      </c>
      <c r="AEZ10" s="80">
        <v>0</v>
      </c>
      <c r="AFA10" s="80">
        <v>0</v>
      </c>
      <c r="AFB10" s="80">
        <v>0</v>
      </c>
      <c r="AFC10" s="80">
        <v>0</v>
      </c>
      <c r="AFD10" s="80">
        <v>0</v>
      </c>
      <c r="AFE10" s="80">
        <v>0</v>
      </c>
      <c r="AFF10" s="80">
        <v>0</v>
      </c>
      <c r="AFG10" s="80">
        <v>0</v>
      </c>
      <c r="AFH10" s="80">
        <v>0</v>
      </c>
      <c r="AFI10" s="80">
        <v>0</v>
      </c>
      <c r="AFJ10" s="80">
        <v>0</v>
      </c>
      <c r="AFK10" s="80">
        <v>0</v>
      </c>
      <c r="AFL10" s="80">
        <v>0</v>
      </c>
      <c r="AFM10" s="80">
        <v>0</v>
      </c>
      <c r="AFN10" s="80">
        <v>0</v>
      </c>
      <c r="AFO10" s="80">
        <v>0</v>
      </c>
      <c r="AFP10" s="80">
        <v>0</v>
      </c>
      <c r="AFQ10" s="80">
        <v>0</v>
      </c>
      <c r="AFR10" s="80">
        <v>0</v>
      </c>
      <c r="AFS10" s="80">
        <v>0</v>
      </c>
      <c r="AFT10" s="80">
        <v>0</v>
      </c>
      <c r="AFU10" s="80">
        <v>0</v>
      </c>
      <c r="AFV10" s="80">
        <v>0</v>
      </c>
      <c r="AFW10" s="80">
        <v>0</v>
      </c>
      <c r="AFX10" s="80">
        <v>0</v>
      </c>
      <c r="AFY10" s="80">
        <v>0</v>
      </c>
      <c r="AFZ10" s="80">
        <v>0</v>
      </c>
      <c r="AGA10" s="80">
        <v>0</v>
      </c>
      <c r="AGB10" s="80">
        <v>0</v>
      </c>
      <c r="AGC10" s="80">
        <v>0</v>
      </c>
      <c r="AGD10" s="80">
        <v>0</v>
      </c>
      <c r="AGE10" s="80">
        <v>0</v>
      </c>
      <c r="AGF10" s="80">
        <v>0</v>
      </c>
      <c r="AGG10" s="80">
        <v>0</v>
      </c>
      <c r="AGH10" s="80">
        <v>0</v>
      </c>
      <c r="AGI10" s="80">
        <v>0</v>
      </c>
      <c r="AGJ10" s="80">
        <v>0</v>
      </c>
      <c r="AGK10" s="80">
        <v>0</v>
      </c>
      <c r="AGL10" s="80"/>
      <c r="AGM10" s="80"/>
    </row>
    <row r="11" spans="1:871" s="104" customFormat="1" collapsed="1">
      <c r="A11" s="131" t="str">
        <f>'Sintesi (CFI-ACN)'!B35</f>
        <v>P59-Deploy &amp; Change CRMT</v>
      </c>
      <c r="B11" s="131" t="str">
        <f>'Sintesi (CFI)'!C35</f>
        <v>AO004511_YYY121</v>
      </c>
      <c r="C11" s="131" t="str">
        <f>'Sintesi Quantitativa (Overall)'!D37</f>
        <v>Agent_Desktop</v>
      </c>
      <c r="D11" s="132">
        <f>'Sintesi (CFI-ACN)'!W35</f>
        <v>11</v>
      </c>
      <c r="E11" s="132">
        <f>'Sintesi (CFI-ACN)'!X35</f>
        <v>0</v>
      </c>
      <c r="F11" s="132">
        <f>'Sintesi (CFI-ACN)'!Y35</f>
        <v>11</v>
      </c>
      <c r="G11" s="175">
        <f>'Sintesi Quantitativa (Overall)'!E37</f>
        <v>1</v>
      </c>
      <c r="H11" s="183">
        <v>43271</v>
      </c>
      <c r="I11" s="183">
        <v>43315</v>
      </c>
      <c r="J11" s="78">
        <f t="shared" si="123"/>
        <v>33</v>
      </c>
      <c r="K11" s="78">
        <v>0</v>
      </c>
      <c r="L11" s="79">
        <v>0</v>
      </c>
      <c r="M11" s="560">
        <v>11</v>
      </c>
      <c r="N11" s="560">
        <v>11</v>
      </c>
      <c r="O11" s="560">
        <v>11</v>
      </c>
      <c r="P11" s="560">
        <v>11</v>
      </c>
      <c r="Q11" s="560">
        <v>11</v>
      </c>
      <c r="R11" s="560">
        <v>11</v>
      </c>
      <c r="S11" s="560">
        <v>11</v>
      </c>
      <c r="T11" s="560">
        <v>11</v>
      </c>
      <c r="U11" s="560">
        <v>11</v>
      </c>
      <c r="V11" s="560">
        <v>11</v>
      </c>
      <c r="W11" s="560">
        <v>11</v>
      </c>
      <c r="X11" s="560">
        <v>11</v>
      </c>
      <c r="Y11" s="560">
        <v>11</v>
      </c>
      <c r="Z11" s="560">
        <v>11</v>
      </c>
      <c r="AA11" s="560">
        <v>11</v>
      </c>
      <c r="AB11" s="560">
        <v>11</v>
      </c>
      <c r="AC11" s="560">
        <v>11</v>
      </c>
      <c r="AD11" s="560">
        <v>11</v>
      </c>
      <c r="AE11" s="560">
        <v>11</v>
      </c>
      <c r="AF11" s="560">
        <v>11</v>
      </c>
      <c r="AG11" s="560">
        <v>11</v>
      </c>
      <c r="AH11" s="560">
        <v>11</v>
      </c>
      <c r="AI11" s="560">
        <v>11</v>
      </c>
      <c r="AJ11" s="560">
        <v>11</v>
      </c>
      <c r="AK11" s="560">
        <v>11</v>
      </c>
      <c r="AL11" s="560">
        <v>11</v>
      </c>
      <c r="AM11" s="560">
        <v>11</v>
      </c>
      <c r="AN11" s="560">
        <v>11</v>
      </c>
      <c r="AO11" s="560">
        <v>11</v>
      </c>
      <c r="AP11" s="560">
        <v>11</v>
      </c>
      <c r="AQ11" s="560">
        <v>11</v>
      </c>
      <c r="AR11" s="560">
        <v>11</v>
      </c>
      <c r="AS11" s="560">
        <v>11</v>
      </c>
      <c r="AT11" s="560">
        <v>11</v>
      </c>
      <c r="AU11" s="560">
        <v>11</v>
      </c>
      <c r="AV11" s="560">
        <v>11</v>
      </c>
      <c r="AW11" s="560">
        <v>11</v>
      </c>
      <c r="AX11" s="560">
        <v>11</v>
      </c>
      <c r="AY11" s="560">
        <v>11</v>
      </c>
      <c r="AZ11" s="560">
        <v>11</v>
      </c>
      <c r="BA11" s="560">
        <v>11</v>
      </c>
      <c r="BB11" s="560">
        <v>11</v>
      </c>
      <c r="BC11" s="560">
        <v>11</v>
      </c>
      <c r="BD11" s="560">
        <v>11</v>
      </c>
      <c r="BE11" s="560">
        <v>11</v>
      </c>
      <c r="BF11" s="80">
        <v>0</v>
      </c>
      <c r="BG11" s="80">
        <v>0</v>
      </c>
      <c r="BH11" s="80">
        <v>0</v>
      </c>
      <c r="BI11" s="80">
        <v>0</v>
      </c>
      <c r="BJ11" s="80">
        <v>0</v>
      </c>
      <c r="BK11" s="80">
        <v>0</v>
      </c>
      <c r="BL11" s="80">
        <v>0</v>
      </c>
      <c r="BM11" s="80">
        <v>0</v>
      </c>
      <c r="BN11" s="80">
        <v>0</v>
      </c>
      <c r="BO11" s="80">
        <v>0</v>
      </c>
      <c r="BP11" s="80">
        <v>0</v>
      </c>
      <c r="BQ11" s="80">
        <v>0</v>
      </c>
      <c r="BR11" s="80">
        <v>0</v>
      </c>
      <c r="BS11" s="80">
        <v>0</v>
      </c>
      <c r="BT11" s="80">
        <v>0</v>
      </c>
      <c r="BU11" s="80">
        <v>0</v>
      </c>
      <c r="BV11" s="80">
        <v>0</v>
      </c>
      <c r="BW11" s="80">
        <v>0</v>
      </c>
      <c r="BX11" s="80">
        <v>0</v>
      </c>
      <c r="BY11" s="80">
        <v>0</v>
      </c>
      <c r="BZ11" s="80">
        <v>0</v>
      </c>
      <c r="CA11" s="80">
        <v>0</v>
      </c>
      <c r="CB11" s="80">
        <v>0</v>
      </c>
      <c r="CC11" s="80">
        <v>0</v>
      </c>
      <c r="CD11" s="80">
        <v>0</v>
      </c>
      <c r="CE11" s="80">
        <v>0</v>
      </c>
      <c r="CF11" s="80">
        <v>0</v>
      </c>
      <c r="CG11" s="80">
        <v>0</v>
      </c>
      <c r="CH11" s="80">
        <v>0</v>
      </c>
      <c r="CI11" s="80">
        <v>0</v>
      </c>
      <c r="CJ11" s="80">
        <v>0</v>
      </c>
      <c r="CK11" s="80">
        <v>0</v>
      </c>
      <c r="CL11" s="80">
        <v>0</v>
      </c>
      <c r="CM11" s="80">
        <v>0</v>
      </c>
      <c r="CN11" s="80">
        <v>0</v>
      </c>
      <c r="CO11" s="80">
        <v>0</v>
      </c>
      <c r="CP11" s="80">
        <v>0</v>
      </c>
      <c r="CQ11" s="80">
        <v>0</v>
      </c>
      <c r="CR11" s="80">
        <v>0</v>
      </c>
      <c r="CS11" s="80">
        <v>0</v>
      </c>
      <c r="CT11" s="80">
        <v>0</v>
      </c>
      <c r="CU11" s="80">
        <v>0</v>
      </c>
      <c r="CV11" s="80">
        <v>0</v>
      </c>
      <c r="CW11" s="80">
        <v>0</v>
      </c>
      <c r="CX11" s="80">
        <v>0</v>
      </c>
      <c r="CY11" s="80">
        <v>0</v>
      </c>
      <c r="CZ11" s="80">
        <v>0</v>
      </c>
      <c r="DA11" s="80">
        <v>0</v>
      </c>
      <c r="DB11" s="80">
        <v>0</v>
      </c>
      <c r="DC11" s="80">
        <v>0</v>
      </c>
      <c r="DD11" s="80">
        <v>0</v>
      </c>
      <c r="DE11" s="80">
        <v>0</v>
      </c>
      <c r="DF11" s="80">
        <v>0</v>
      </c>
      <c r="DG11" s="80">
        <v>0</v>
      </c>
      <c r="DH11" s="80">
        <v>0</v>
      </c>
      <c r="DI11" s="80">
        <v>0</v>
      </c>
      <c r="DJ11" s="80">
        <v>0</v>
      </c>
      <c r="DK11" s="80">
        <v>0</v>
      </c>
      <c r="DL11" s="80">
        <v>0</v>
      </c>
      <c r="DM11" s="80"/>
      <c r="DN11" s="80"/>
      <c r="DO11" s="80"/>
      <c r="DP11" s="318">
        <v>0</v>
      </c>
      <c r="DQ11" s="318">
        <v>0</v>
      </c>
      <c r="DR11" s="318">
        <v>0</v>
      </c>
      <c r="DS11" s="318">
        <v>0</v>
      </c>
      <c r="DT11" s="318">
        <v>0</v>
      </c>
      <c r="DU11" s="318">
        <v>0</v>
      </c>
      <c r="DV11" s="318">
        <v>0</v>
      </c>
      <c r="DW11" s="318">
        <v>0</v>
      </c>
      <c r="DX11" s="318">
        <v>0</v>
      </c>
      <c r="DY11" s="318">
        <v>0</v>
      </c>
      <c r="DZ11" s="318">
        <v>0</v>
      </c>
      <c r="EA11" s="318">
        <v>0</v>
      </c>
      <c r="EB11" s="318">
        <v>0</v>
      </c>
      <c r="EC11" s="318">
        <v>0</v>
      </c>
      <c r="ED11" s="318">
        <v>0</v>
      </c>
      <c r="EE11" s="318">
        <v>0</v>
      </c>
      <c r="EF11" s="318">
        <v>0</v>
      </c>
      <c r="EG11" s="318">
        <v>0</v>
      </c>
      <c r="EH11" s="318">
        <v>0</v>
      </c>
      <c r="EI11" s="318">
        <v>0</v>
      </c>
      <c r="EJ11" s="318">
        <v>0</v>
      </c>
      <c r="EK11" s="318">
        <v>0</v>
      </c>
      <c r="EL11" s="318">
        <v>0</v>
      </c>
      <c r="EM11" s="318">
        <f>VLOOKUP($B11,'Sintesi (CFI-ACN)'!$C$30:$AE$55,25,FALSE)</f>
        <v>0</v>
      </c>
      <c r="EN11" s="318">
        <f>VLOOKUP($B11,'Sintesi (CFI-ACN)'!$C$30:$AE$55,25,FALSE)</f>
        <v>0</v>
      </c>
      <c r="EO11" s="318">
        <f>VLOOKUP($B11,'Sintesi (CFI-ACN)'!$C$30:$AE$55,25,FALSE)</f>
        <v>0</v>
      </c>
      <c r="EP11" s="318">
        <f>VLOOKUP($B11,'Sintesi (CFI-ACN)'!$C$30:$AE$55,25,FALSE)</f>
        <v>0</v>
      </c>
      <c r="EQ11" s="318">
        <f>VLOOKUP($B11,'Sintesi (CFI-ACN)'!$C$30:$AE$55,25,FALSE)</f>
        <v>0</v>
      </c>
      <c r="ER11" s="318">
        <f>VLOOKUP($B11,'Sintesi (CFI-ACN)'!$C$30:$AE$55,25,FALSE)</f>
        <v>0</v>
      </c>
      <c r="ES11" s="318">
        <f>VLOOKUP($B11,'Sintesi (CFI-ACN)'!$C$30:$AE$55,25,FALSE)</f>
        <v>0</v>
      </c>
      <c r="ET11" s="318">
        <f>VLOOKUP($B11,'Sintesi (CFI-ACN)'!$C$30:$AE$55,25,FALSE)</f>
        <v>0</v>
      </c>
      <c r="EU11" s="318">
        <f>VLOOKUP($B11,'Sintesi (CFI-ACN)'!$C$30:$AE$55,25,FALSE)</f>
        <v>0</v>
      </c>
      <c r="EV11" s="318">
        <f>VLOOKUP($B11,'Sintesi (CFI-ACN)'!$C$30:$AE$55,25,FALSE)</f>
        <v>0</v>
      </c>
      <c r="EW11" s="318">
        <f>VLOOKUP($B11,'Sintesi (CFI-ACN)'!$C$30:$AE$55,25,FALSE)</f>
        <v>0</v>
      </c>
      <c r="EX11" s="318">
        <f>VLOOKUP($B11,'Sintesi (CFI-ACN)'!$C$30:$AE$55,25,FALSE)</f>
        <v>0</v>
      </c>
      <c r="EY11" s="318">
        <f>VLOOKUP($B11,'Sintesi (CFI-ACN)'!$C$30:$AE$55,25,FALSE)</f>
        <v>0</v>
      </c>
      <c r="EZ11" s="318">
        <f>VLOOKUP($B11,'Sintesi (CFI-ACN)'!$C$30:$AE$55,25,FALSE)</f>
        <v>0</v>
      </c>
      <c r="FA11" s="318">
        <f>VLOOKUP($B11,'Sintesi (CFI-ACN)'!$C$30:$AE$55,25,FALSE)</f>
        <v>0</v>
      </c>
      <c r="FB11" s="318">
        <f>VLOOKUP($B11,'Sintesi (CFI-ACN)'!$C$30:$AE$55,25,FALSE)</f>
        <v>0</v>
      </c>
      <c r="FC11" s="318">
        <f>VLOOKUP($B11,'Sintesi (CFI-ACN)'!$C$30:$AE$55,25,FALSE)</f>
        <v>0</v>
      </c>
      <c r="FD11" s="318">
        <f>VLOOKUP($B11,'Sintesi (CFI-ACN)'!$C$30:$AE$55,25,FALSE)</f>
        <v>0</v>
      </c>
      <c r="FE11" s="318">
        <f>VLOOKUP($B11,'Sintesi (CFI-ACN)'!$C$30:$AE$55,25,FALSE)</f>
        <v>0</v>
      </c>
      <c r="FF11" s="318">
        <f>VLOOKUP($B11,'Sintesi (CFI-ACN)'!$C$30:$AE$55,25,FALSE)</f>
        <v>0</v>
      </c>
      <c r="FG11" s="318">
        <f>VLOOKUP($B11,'Sintesi (CFI-ACN)'!$C$30:$AE$55,25,FALSE)</f>
        <v>0</v>
      </c>
      <c r="FH11" s="318">
        <f>VLOOKUP($B11,'Sintesi (CFI-ACN)'!$C$30:$AE$55,25,FALSE)</f>
        <v>0</v>
      </c>
      <c r="FI11" s="318">
        <f>VLOOKUP($B11,'Sintesi (CFI-ACN)'!$C$30:$AE$55,25,FALSE)</f>
        <v>0</v>
      </c>
      <c r="FJ11" s="318">
        <f>VLOOKUP($B11,'Sintesi (CFI-ACN)'!$C$30:$AE$55,25,FALSE)</f>
        <v>0</v>
      </c>
      <c r="FK11" s="318">
        <f>VLOOKUP($B11,'Sintesi (CFI-ACN)'!$C$30:$AE$55,25,FALSE)</f>
        <v>0</v>
      </c>
      <c r="FL11" s="318">
        <f>VLOOKUP($B11,'Sintesi (CFI-ACN)'!$C$30:$AE$55,25,FALSE)</f>
        <v>0</v>
      </c>
      <c r="FM11" s="318">
        <f>VLOOKUP($B11,'Sintesi (CFI-ACN)'!$C$30:$AE$55,25,FALSE)</f>
        <v>0</v>
      </c>
      <c r="FN11" s="318">
        <f>VLOOKUP($B11,'Sintesi (CFI-ACN)'!$C$30:$AE$55,25,FALSE)</f>
        <v>0</v>
      </c>
      <c r="FO11" s="318">
        <f>VLOOKUP($B11,'Sintesi (CFI-ACN)'!$C$30:$AE$55,25,FALSE)</f>
        <v>0</v>
      </c>
      <c r="FP11" s="318">
        <f>VLOOKUP($B11,'Sintesi (CFI-ACN)'!$C$30:$AE$55,25,FALSE)</f>
        <v>0</v>
      </c>
      <c r="FQ11" s="318">
        <f>VLOOKUP($B11,'Sintesi (CFI-ACN)'!$C$30:$AE$55,25,FALSE)</f>
        <v>0</v>
      </c>
      <c r="FR11" s="318">
        <f>VLOOKUP($B11,'Sintesi (CFI-ACN)'!$C$30:$AE$55,25,FALSE)</f>
        <v>0</v>
      </c>
      <c r="FS11" s="318">
        <f>VLOOKUP($B11,'Sintesi (CFI-ACN)'!$C$30:$AE$55,25,FALSE)</f>
        <v>0</v>
      </c>
      <c r="FT11" s="318">
        <f>VLOOKUP($B11,'Sintesi (CFI-ACN)'!$C$30:$AE$55,25,FALSE)</f>
        <v>0</v>
      </c>
      <c r="FU11" s="318">
        <f>VLOOKUP($B11,'Sintesi (CFI-ACN)'!$C$30:$AE$55,25,FALSE)</f>
        <v>0</v>
      </c>
      <c r="FV11" s="318">
        <f>VLOOKUP($B11,'Sintesi (CFI-ACN)'!$C$30:$AE$55,25,FALSE)</f>
        <v>0</v>
      </c>
      <c r="FW11" s="318">
        <f>VLOOKUP($B11,'Sintesi (CFI-ACN)'!$C$30:$AE$55,25,FALSE)</f>
        <v>0</v>
      </c>
      <c r="FX11" s="318">
        <f>VLOOKUP($B11,'Sintesi (CFI-ACN)'!$C$30:$AE$55,25,FALSE)</f>
        <v>0</v>
      </c>
      <c r="FY11" s="318">
        <f>VLOOKUP($B11,'Sintesi (CFI-ACN)'!$C$30:$AE$55,25,FALSE)</f>
        <v>0</v>
      </c>
      <c r="FZ11" s="318">
        <f>VLOOKUP($B11,'Sintesi (CFI-ACN)'!$C$30:$AE$55,25,FALSE)</f>
        <v>0</v>
      </c>
      <c r="GA11" s="318">
        <f>VLOOKUP($B11,'Sintesi (CFI-ACN)'!$C$30:$AE$55,25,FALSE)</f>
        <v>0</v>
      </c>
      <c r="GB11" s="318">
        <f>VLOOKUP($B11,'Sintesi (CFI-ACN)'!$C$30:$AE$55,25,FALSE)</f>
        <v>0</v>
      </c>
      <c r="GC11" s="318">
        <f>VLOOKUP($B11,'Sintesi (CFI-ACN)'!$C$30:$AE$55,25,FALSE)</f>
        <v>0</v>
      </c>
      <c r="GD11" s="318">
        <f>VLOOKUP($B11,'Sintesi (CFI-ACN)'!$C$30:$AE$55,25,FALSE)</f>
        <v>0</v>
      </c>
      <c r="GE11" s="318">
        <f>VLOOKUP($B11,'Sintesi (CFI-ACN)'!$C$30:$AE$55,25,FALSE)</f>
        <v>0</v>
      </c>
      <c r="GF11" s="318">
        <f>VLOOKUP($B11,'Sintesi (CFI-ACN)'!$C$30:$AE$55,25,FALSE)</f>
        <v>0</v>
      </c>
      <c r="GG11" s="318">
        <f>VLOOKUP($B11,'Sintesi (CFI-ACN)'!$C$30:$AE$55,25,FALSE)</f>
        <v>0</v>
      </c>
      <c r="GH11" s="318">
        <f>VLOOKUP($B11,'Sintesi (CFI-ACN)'!$C$30:$AE$55,25,FALSE)</f>
        <v>0</v>
      </c>
      <c r="GI11" s="318">
        <f>VLOOKUP($B11,'Sintesi (CFI-ACN)'!$C$30:$AE$55,25,FALSE)</f>
        <v>0</v>
      </c>
      <c r="GJ11" s="318">
        <f>VLOOKUP($B11,'Sintesi (CFI-ACN)'!$C$30:$AE$55,25,FALSE)</f>
        <v>0</v>
      </c>
      <c r="GK11" s="318">
        <f>VLOOKUP($B11,'Sintesi (CFI-ACN)'!$C$30:$AE$55,25,FALSE)</f>
        <v>0</v>
      </c>
      <c r="GL11" s="318">
        <f>VLOOKUP($B11,'Sintesi (CFI-ACN)'!$C$30:$AE$55,25,FALSE)</f>
        <v>0</v>
      </c>
      <c r="GM11" s="318">
        <f>VLOOKUP($B11,'Sintesi (CFI-ACN)'!$C$30:$AE$55,25,FALSE)</f>
        <v>0</v>
      </c>
      <c r="GN11" s="318">
        <f>VLOOKUP($B11,'Sintesi (CFI-ACN)'!$C$30:$AE$55,25,FALSE)</f>
        <v>0</v>
      </c>
      <c r="GO11" s="318">
        <f>VLOOKUP($B11,'Sintesi (CFI-ACN)'!$C$30:$AE$55,25,FALSE)</f>
        <v>0</v>
      </c>
      <c r="GP11" s="318">
        <f>VLOOKUP($B11,'Sintesi (CFI-ACN)'!$C$30:$AE$55,25,FALSE)</f>
        <v>0</v>
      </c>
      <c r="GQ11" s="318">
        <f>VLOOKUP($B11,'Sintesi (CFI-ACN)'!$C$30:$AE$55,25,FALSE)</f>
        <v>0</v>
      </c>
      <c r="GR11" s="318">
        <f>VLOOKUP($B11,'Sintesi (CFI-ACN)'!$C$30:$AE$55,25,FALSE)</f>
        <v>0</v>
      </c>
      <c r="GS11" s="318">
        <f>VLOOKUP($B11,'Sintesi (CFI-ACN)'!$C$30:$AE$55,25,FALSE)</f>
        <v>0</v>
      </c>
      <c r="GT11" s="318">
        <f>VLOOKUP($B11,'Sintesi (CFI-ACN)'!$C$30:$AE$55,25,FALSE)</f>
        <v>0</v>
      </c>
      <c r="GU11" s="318">
        <f>VLOOKUP($B11,'Sintesi (CFI-ACN)'!$C$30:$AE$55,25,FALSE)</f>
        <v>0</v>
      </c>
      <c r="GV11" s="318">
        <f>VLOOKUP($B11,'Sintesi (CFI-ACN)'!$C$30:$AE$55,25,FALSE)</f>
        <v>0</v>
      </c>
      <c r="GW11" s="318">
        <f>VLOOKUP($B11,'Sintesi (CFI-ACN)'!$C$30:$AE$55,25,FALSE)</f>
        <v>0</v>
      </c>
      <c r="GX11" s="318">
        <f>VLOOKUP($B11,'Sintesi (CFI-ACN)'!$C$30:$AE$55,25,FALSE)</f>
        <v>0</v>
      </c>
      <c r="GY11" s="318">
        <f>VLOOKUP($B11,'Sintesi (CFI-ACN)'!$C$30:$AE$55,25,FALSE)</f>
        <v>0</v>
      </c>
      <c r="GZ11" s="318">
        <f>VLOOKUP($B11,'Sintesi (CFI-ACN)'!$C$30:$AE$55,25,FALSE)</f>
        <v>0</v>
      </c>
      <c r="HA11" s="318">
        <f>VLOOKUP($B11,'Sintesi (CFI-ACN)'!$C$30:$AE$55,25,FALSE)</f>
        <v>0</v>
      </c>
      <c r="HB11" s="318">
        <f>VLOOKUP($B11,'Sintesi (CFI-ACN)'!$C$30:$AE$55,25,FALSE)</f>
        <v>0</v>
      </c>
      <c r="HC11" s="318">
        <f>VLOOKUP($B11,'Sintesi (CFI-ACN)'!$C$30:$AE$55,25,FALSE)</f>
        <v>0</v>
      </c>
      <c r="HD11" s="318">
        <f>VLOOKUP($B11,'Sintesi (CFI-ACN)'!$C$30:$AE$55,25,FALSE)</f>
        <v>0</v>
      </c>
      <c r="HE11" s="318">
        <f>VLOOKUP($B11,'Sintesi (CFI-ACN)'!$C$30:$AE$55,25,FALSE)</f>
        <v>0</v>
      </c>
      <c r="HF11" s="318">
        <f>VLOOKUP($B11,'Sintesi (CFI-ACN)'!$C$30:$AE$55,25,FALSE)</f>
        <v>0</v>
      </c>
      <c r="HG11" s="318">
        <f>VLOOKUP($B11,'Sintesi (CFI-ACN)'!$C$30:$AE$55,25,FALSE)</f>
        <v>0</v>
      </c>
      <c r="HH11" s="318">
        <f>VLOOKUP($B11,'Sintesi (CFI-ACN)'!$C$30:$AE$55,25,FALSE)</f>
        <v>0</v>
      </c>
      <c r="HI11" s="318">
        <f>VLOOKUP($B11,'Sintesi (CFI-ACN)'!$C$30:$AE$55,25,FALSE)</f>
        <v>0</v>
      </c>
      <c r="HJ11" s="318">
        <f>VLOOKUP($B11,'Sintesi (CFI-ACN)'!$C$30:$AE$55,25,FALSE)</f>
        <v>0</v>
      </c>
      <c r="HK11" s="318">
        <f>VLOOKUP($B11,'Sintesi (CFI-ACN)'!$C$30:$AE$55,25,FALSE)</f>
        <v>0</v>
      </c>
      <c r="HL11" s="318">
        <f>VLOOKUP($B11,'Sintesi (CFI-ACN)'!$C$30:$AE$55,25,FALSE)</f>
        <v>0</v>
      </c>
      <c r="HM11" s="318">
        <f>VLOOKUP($B11,'Sintesi (CFI-ACN)'!$C$30:$AE$55,25,FALSE)</f>
        <v>0</v>
      </c>
      <c r="HN11" s="318">
        <f>VLOOKUP($B11,'Sintesi (CFI-ACN)'!$C$30:$AE$55,25,FALSE)</f>
        <v>0</v>
      </c>
      <c r="HO11" s="318">
        <f>VLOOKUP($B11,'Sintesi (CFI-ACN)'!$C$30:$AE$55,25,FALSE)</f>
        <v>0</v>
      </c>
      <c r="HP11" s="318"/>
      <c r="HQ11" s="318"/>
      <c r="HR11" s="318"/>
      <c r="HS11" s="319">
        <v>0</v>
      </c>
      <c r="HT11" s="319">
        <v>0</v>
      </c>
      <c r="HU11" s="319">
        <v>0</v>
      </c>
      <c r="HV11" s="319">
        <v>0</v>
      </c>
      <c r="HW11" s="319">
        <v>0</v>
      </c>
      <c r="HX11" s="319">
        <v>0</v>
      </c>
      <c r="HY11" s="319">
        <v>0</v>
      </c>
      <c r="HZ11" s="319">
        <v>0</v>
      </c>
      <c r="IA11" s="319">
        <v>0</v>
      </c>
      <c r="IB11" s="319">
        <v>0</v>
      </c>
      <c r="IC11" s="319">
        <v>0</v>
      </c>
      <c r="ID11" s="319">
        <v>0</v>
      </c>
      <c r="IE11" s="319">
        <v>0</v>
      </c>
      <c r="IF11" s="319">
        <v>0</v>
      </c>
      <c r="IG11" s="319">
        <v>0</v>
      </c>
      <c r="IH11" s="319">
        <v>0</v>
      </c>
      <c r="II11" s="319">
        <v>0</v>
      </c>
      <c r="IJ11" s="319">
        <v>0</v>
      </c>
      <c r="IK11" s="319">
        <v>0</v>
      </c>
      <c r="IL11" s="319">
        <v>0</v>
      </c>
      <c r="IM11" s="319">
        <v>0</v>
      </c>
      <c r="IN11" s="319">
        <v>0</v>
      </c>
      <c r="IO11" s="319">
        <v>0</v>
      </c>
      <c r="IP11" s="319">
        <f>VLOOKUP($B11,'Sintesi (CFI-ACN)'!$C$30:$AE$55,27,FALSE)</f>
        <v>0</v>
      </c>
      <c r="IQ11" s="319">
        <f>VLOOKUP($B11,'Sintesi (CFI-ACN)'!$C$30:$AE$55,27,FALSE)</f>
        <v>0</v>
      </c>
      <c r="IR11" s="319">
        <f>VLOOKUP($B11,'Sintesi (CFI-ACN)'!$C$30:$AE$55,27,FALSE)</f>
        <v>0</v>
      </c>
      <c r="IS11" s="319">
        <f>VLOOKUP($B11,'Sintesi (CFI-ACN)'!$C$30:$AE$55,27,FALSE)</f>
        <v>0</v>
      </c>
      <c r="IT11" s="319">
        <f>VLOOKUP($B11,'Sintesi (CFI-ACN)'!$C$30:$AE$55,27,FALSE)</f>
        <v>0</v>
      </c>
      <c r="IU11" s="319">
        <f>VLOOKUP($B11,'Sintesi (CFI-ACN)'!$C$30:$AE$55,27,FALSE)</f>
        <v>0</v>
      </c>
      <c r="IV11" s="319">
        <f>VLOOKUP($B11,'Sintesi (CFI-ACN)'!$C$30:$AE$55,27,FALSE)</f>
        <v>0</v>
      </c>
      <c r="IW11" s="319">
        <f>VLOOKUP($B11,'Sintesi (CFI-ACN)'!$C$30:$AE$55,27,FALSE)</f>
        <v>0</v>
      </c>
      <c r="IX11" s="319">
        <f>VLOOKUP($B11,'Sintesi (CFI-ACN)'!$C$30:$AE$55,27,FALSE)</f>
        <v>0</v>
      </c>
      <c r="IY11" s="319">
        <f>VLOOKUP($B11,'Sintesi (CFI-ACN)'!$C$30:$AE$55,27,FALSE)</f>
        <v>0</v>
      </c>
      <c r="IZ11" s="319">
        <f>VLOOKUP($B11,'Sintesi (CFI-ACN)'!$C$30:$AE$55,27,FALSE)</f>
        <v>0</v>
      </c>
      <c r="JA11" s="319">
        <f>VLOOKUP($B11,'Sintesi (CFI-ACN)'!$C$30:$AE$55,27,FALSE)</f>
        <v>0</v>
      </c>
      <c r="JB11" s="319">
        <f>VLOOKUP($B11,'Sintesi (CFI-ACN)'!$C$30:$AE$55,27,FALSE)</f>
        <v>0</v>
      </c>
      <c r="JC11" s="319">
        <f>VLOOKUP($B11,'Sintesi (CFI-ACN)'!$C$30:$AE$55,27,FALSE)</f>
        <v>0</v>
      </c>
      <c r="JD11" s="319">
        <f>VLOOKUP($B11,'Sintesi (CFI-ACN)'!$C$30:$AE$55,27,FALSE)</f>
        <v>0</v>
      </c>
      <c r="JE11" s="319">
        <f>VLOOKUP($B11,'Sintesi (CFI-ACN)'!$C$30:$AE$55,27,FALSE)</f>
        <v>0</v>
      </c>
      <c r="JF11" s="319">
        <f>VLOOKUP($B11,'Sintesi (CFI-ACN)'!$C$30:$AE$55,27,FALSE)</f>
        <v>0</v>
      </c>
      <c r="JG11" s="319">
        <f>VLOOKUP($B11,'Sintesi (CFI-ACN)'!$C$30:$AE$55,27,FALSE)</f>
        <v>0</v>
      </c>
      <c r="JH11" s="319">
        <f>VLOOKUP($B11,'Sintesi (CFI-ACN)'!$C$30:$AE$55,27,FALSE)</f>
        <v>0</v>
      </c>
      <c r="JI11" s="319">
        <f>VLOOKUP($B11,'Sintesi (CFI-ACN)'!$C$30:$AE$55,27,FALSE)</f>
        <v>0</v>
      </c>
      <c r="JJ11" s="319">
        <f>VLOOKUP($B11,'Sintesi (CFI-ACN)'!$C$30:$AE$55,27,FALSE)</f>
        <v>0</v>
      </c>
      <c r="JK11" s="319">
        <f>VLOOKUP($B11,'Sintesi (CFI-ACN)'!$C$30:$AE$55,27,FALSE)</f>
        <v>0</v>
      </c>
      <c r="JL11" s="319">
        <f>VLOOKUP($B11,'Sintesi (CFI-ACN)'!$C$30:$AE$55,27,FALSE)</f>
        <v>0</v>
      </c>
      <c r="JM11" s="319">
        <f>VLOOKUP($B11,'Sintesi (CFI-ACN)'!$C$30:$AE$55,27,FALSE)</f>
        <v>0</v>
      </c>
      <c r="JN11" s="319">
        <f>VLOOKUP($B11,'Sintesi (CFI-ACN)'!$C$30:$AE$55,27,FALSE)</f>
        <v>0</v>
      </c>
      <c r="JO11" s="319">
        <f>VLOOKUP($B11,'Sintesi (CFI-ACN)'!$C$30:$AE$55,27,FALSE)</f>
        <v>0</v>
      </c>
      <c r="JP11" s="319">
        <f>VLOOKUP($B11,'Sintesi (CFI-ACN)'!$C$30:$AE$55,27,FALSE)</f>
        <v>0</v>
      </c>
      <c r="JQ11" s="319">
        <f>VLOOKUP($B11,'Sintesi (CFI-ACN)'!$C$30:$AE$55,27,FALSE)</f>
        <v>0</v>
      </c>
      <c r="JR11" s="319">
        <f>VLOOKUP($B11,'Sintesi (CFI-ACN)'!$C$30:$AE$55,27,FALSE)</f>
        <v>0</v>
      </c>
      <c r="JS11" s="319">
        <f>VLOOKUP($B11,'Sintesi (CFI-ACN)'!$C$30:$AE$55,27,FALSE)</f>
        <v>0</v>
      </c>
      <c r="JT11" s="319">
        <f>VLOOKUP($B11,'Sintesi (CFI-ACN)'!$C$30:$AE$55,27,FALSE)</f>
        <v>0</v>
      </c>
      <c r="JU11" s="319">
        <f>VLOOKUP($B11,'Sintesi (CFI-ACN)'!$C$30:$AE$55,27,FALSE)</f>
        <v>0</v>
      </c>
      <c r="JV11" s="319">
        <f>VLOOKUP($B11,'Sintesi (CFI-ACN)'!$C$30:$AE$55,27,FALSE)</f>
        <v>0</v>
      </c>
      <c r="JW11" s="319">
        <f>VLOOKUP($B11,'Sintesi (CFI-ACN)'!$C$30:$AE$55,27,FALSE)</f>
        <v>0</v>
      </c>
      <c r="JX11" s="319">
        <f>VLOOKUP($B11,'Sintesi (CFI-ACN)'!$C$30:$AE$55,27,FALSE)</f>
        <v>0</v>
      </c>
      <c r="JY11" s="319">
        <f>VLOOKUP($B11,'Sintesi (CFI-ACN)'!$C$30:$AE$55,27,FALSE)</f>
        <v>0</v>
      </c>
      <c r="JZ11" s="319">
        <f>VLOOKUP($B11,'Sintesi (CFI-ACN)'!$C$30:$AE$55,27,FALSE)</f>
        <v>0</v>
      </c>
      <c r="KA11" s="319">
        <f>VLOOKUP($B11,'Sintesi (CFI-ACN)'!$C$30:$AE$55,27,FALSE)</f>
        <v>0</v>
      </c>
      <c r="KB11" s="319">
        <f>VLOOKUP($B11,'Sintesi (CFI-ACN)'!$C$30:$AE$55,27,FALSE)</f>
        <v>0</v>
      </c>
      <c r="KC11" s="319">
        <f>VLOOKUP($B11,'Sintesi (CFI-ACN)'!$C$30:$AE$55,27,FALSE)</f>
        <v>0</v>
      </c>
      <c r="KD11" s="319">
        <f>VLOOKUP($B11,'Sintesi (CFI-ACN)'!$C$30:$AE$55,27,FALSE)</f>
        <v>0</v>
      </c>
      <c r="KE11" s="319">
        <f>VLOOKUP($B11,'Sintesi (CFI-ACN)'!$C$30:$AE$55,27,FALSE)</f>
        <v>0</v>
      </c>
      <c r="KF11" s="319">
        <f>VLOOKUP($B11,'Sintesi (CFI-ACN)'!$C$30:$AE$55,27,FALSE)</f>
        <v>0</v>
      </c>
      <c r="KG11" s="319">
        <f>VLOOKUP($B11,'Sintesi (CFI-ACN)'!$C$30:$AE$55,27,FALSE)</f>
        <v>0</v>
      </c>
      <c r="KH11" s="319">
        <f>VLOOKUP($B11,'Sintesi (CFI-ACN)'!$C$30:$AE$55,27,FALSE)</f>
        <v>0</v>
      </c>
      <c r="KI11" s="319">
        <f>VLOOKUP($B11,'Sintesi (CFI-ACN)'!$C$30:$AE$55,27,FALSE)</f>
        <v>0</v>
      </c>
      <c r="KJ11" s="319">
        <f>VLOOKUP($B11,'Sintesi (CFI-ACN)'!$C$30:$AE$55,27,FALSE)</f>
        <v>0</v>
      </c>
      <c r="KK11" s="319">
        <f>VLOOKUP($B11,'Sintesi (CFI-ACN)'!$C$30:$AE$55,27,FALSE)</f>
        <v>0</v>
      </c>
      <c r="KL11" s="319">
        <f>VLOOKUP($B11,'Sintesi (CFI-ACN)'!$C$30:$AE$55,27,FALSE)</f>
        <v>0</v>
      </c>
      <c r="KM11" s="319">
        <f>VLOOKUP($B11,'Sintesi (CFI-ACN)'!$C$30:$AE$55,27,FALSE)</f>
        <v>0</v>
      </c>
      <c r="KN11" s="319">
        <f>VLOOKUP($B11,'Sintesi (CFI-ACN)'!$C$30:$AE$55,27,FALSE)</f>
        <v>0</v>
      </c>
      <c r="KO11" s="319">
        <f>VLOOKUP($B11,'Sintesi (CFI-ACN)'!$C$30:$AE$55,27,FALSE)</f>
        <v>0</v>
      </c>
      <c r="KP11" s="319">
        <f>VLOOKUP($B11,'Sintesi (CFI-ACN)'!$C$30:$AE$55,27,FALSE)</f>
        <v>0</v>
      </c>
      <c r="KQ11" s="319">
        <f>VLOOKUP($B11,'Sintesi (CFI-ACN)'!$C$30:$AE$55,27,FALSE)</f>
        <v>0</v>
      </c>
      <c r="KR11" s="319">
        <f>VLOOKUP($B11,'Sintesi (CFI-ACN)'!$C$30:$AE$55,27,FALSE)</f>
        <v>0</v>
      </c>
      <c r="KS11" s="319">
        <f>VLOOKUP($B11,'Sintesi (CFI-ACN)'!$C$30:$AE$55,27,FALSE)</f>
        <v>0</v>
      </c>
      <c r="KT11" s="319">
        <f>VLOOKUP($B11,'Sintesi (CFI-ACN)'!$C$30:$AE$55,27,FALSE)</f>
        <v>0</v>
      </c>
      <c r="KU11" s="319">
        <f>VLOOKUP($B11,'Sintesi (CFI-ACN)'!$C$30:$AE$55,27,FALSE)</f>
        <v>0</v>
      </c>
      <c r="KV11" s="319">
        <f>VLOOKUP($B11,'Sintesi (CFI-ACN)'!$C$30:$AE$55,27,FALSE)</f>
        <v>0</v>
      </c>
      <c r="KW11" s="319">
        <f>VLOOKUP($B11,'Sintesi (CFI-ACN)'!$C$30:$AE$55,27,FALSE)</f>
        <v>0</v>
      </c>
      <c r="KX11" s="319">
        <f>VLOOKUP($B11,'Sintesi (CFI-ACN)'!$C$30:$AE$55,27,FALSE)</f>
        <v>0</v>
      </c>
      <c r="KY11" s="319">
        <f>VLOOKUP($B11,'Sintesi (CFI-ACN)'!$C$30:$AE$55,27,FALSE)</f>
        <v>0</v>
      </c>
      <c r="KZ11" s="319">
        <f>VLOOKUP($B11,'Sintesi (CFI-ACN)'!$C$30:$AE$55,27,FALSE)</f>
        <v>0</v>
      </c>
      <c r="LA11" s="319">
        <f>VLOOKUP($B11,'Sintesi (CFI-ACN)'!$C$30:$AE$55,27,FALSE)</f>
        <v>0</v>
      </c>
      <c r="LB11" s="319">
        <f>VLOOKUP($B11,'Sintesi (CFI-ACN)'!$C$30:$AE$55,27,FALSE)</f>
        <v>0</v>
      </c>
      <c r="LC11" s="319">
        <f>VLOOKUP($B11,'Sintesi (CFI-ACN)'!$C$30:$AE$55,27,FALSE)</f>
        <v>0</v>
      </c>
      <c r="LD11" s="319">
        <f>VLOOKUP($B11,'Sintesi (CFI-ACN)'!$C$30:$AE$55,27,FALSE)</f>
        <v>0</v>
      </c>
      <c r="LE11" s="319">
        <f>VLOOKUP($B11,'Sintesi (CFI-ACN)'!$C$30:$AE$55,27,FALSE)</f>
        <v>0</v>
      </c>
      <c r="LF11" s="319">
        <f>VLOOKUP($B11,'Sintesi (CFI-ACN)'!$C$30:$AE$55,27,FALSE)</f>
        <v>0</v>
      </c>
      <c r="LG11" s="319">
        <f>VLOOKUP($B11,'Sintesi (CFI-ACN)'!$C$30:$AE$55,27,FALSE)</f>
        <v>0</v>
      </c>
      <c r="LH11" s="319">
        <f>VLOOKUP($B11,'Sintesi (CFI-ACN)'!$C$30:$AE$55,27,FALSE)</f>
        <v>0</v>
      </c>
      <c r="LI11" s="319">
        <f>VLOOKUP($B11,'Sintesi (CFI-ACN)'!$C$30:$AE$55,27,FALSE)</f>
        <v>0</v>
      </c>
      <c r="LJ11" s="319">
        <f>VLOOKUP($B11,'Sintesi (CFI-ACN)'!$C$30:$AE$55,27,FALSE)</f>
        <v>0</v>
      </c>
      <c r="LK11" s="319">
        <f>VLOOKUP($B11,'Sintesi (CFI-ACN)'!$C$30:$AE$55,27,FALSE)</f>
        <v>0</v>
      </c>
      <c r="LL11" s="319">
        <f>VLOOKUP($B11,'Sintesi (CFI-ACN)'!$C$30:$AE$55,27,FALSE)</f>
        <v>0</v>
      </c>
      <c r="LM11" s="319">
        <f>VLOOKUP($B11,'Sintesi (CFI-ACN)'!$C$30:$AE$55,27,FALSE)</f>
        <v>0</v>
      </c>
      <c r="LN11" s="319">
        <f>VLOOKUP($B11,'Sintesi (CFI-ACN)'!$C$30:$AE$55,27,FALSE)</f>
        <v>0</v>
      </c>
      <c r="LO11" s="319">
        <f>VLOOKUP($B11,'Sintesi (CFI-ACN)'!$C$30:$AE$55,27,FALSE)</f>
        <v>0</v>
      </c>
      <c r="LP11" s="319">
        <f>VLOOKUP($B11,'Sintesi (CFI-ACN)'!$C$30:$AE$55,27,FALSE)</f>
        <v>0</v>
      </c>
      <c r="LQ11" s="319">
        <f>VLOOKUP($B11,'Sintesi (CFI-ACN)'!$C$30:$AE$55,27,FALSE)</f>
        <v>0</v>
      </c>
      <c r="LR11" s="319">
        <f>VLOOKUP($B11,'Sintesi (CFI-ACN)'!$C$30:$AE$55,27,FALSE)</f>
        <v>0</v>
      </c>
      <c r="LS11" s="319"/>
      <c r="LT11" s="319"/>
      <c r="LU11" s="319"/>
      <c r="LV11" s="320">
        <v>0</v>
      </c>
      <c r="LW11" s="320">
        <v>0</v>
      </c>
      <c r="LX11" s="320">
        <v>0</v>
      </c>
      <c r="LY11" s="320">
        <v>0</v>
      </c>
      <c r="LZ11" s="320">
        <v>0</v>
      </c>
      <c r="MA11" s="320">
        <v>0</v>
      </c>
      <c r="MB11" s="320">
        <v>0</v>
      </c>
      <c r="MC11" s="320">
        <v>0</v>
      </c>
      <c r="MD11" s="320">
        <v>0</v>
      </c>
      <c r="ME11" s="320">
        <v>0</v>
      </c>
      <c r="MF11" s="320">
        <v>0</v>
      </c>
      <c r="MG11" s="320">
        <v>0</v>
      </c>
      <c r="MH11" s="320">
        <v>0</v>
      </c>
      <c r="MI11" s="320">
        <v>0</v>
      </c>
      <c r="MJ11" s="320">
        <v>0</v>
      </c>
      <c r="MK11" s="320">
        <v>0</v>
      </c>
      <c r="ML11" s="320">
        <v>0</v>
      </c>
      <c r="MM11" s="320">
        <v>0</v>
      </c>
      <c r="MN11" s="320">
        <v>0</v>
      </c>
      <c r="MO11" s="320">
        <v>0</v>
      </c>
      <c r="MP11" s="320">
        <v>0</v>
      </c>
      <c r="MQ11" s="320">
        <v>0</v>
      </c>
      <c r="MR11" s="320">
        <v>0</v>
      </c>
      <c r="MS11" s="320">
        <f>VLOOKUP($B11,'Sintesi (CFI-ACN)'!$C$30:$AE$55,26,FALSE)</f>
        <v>0</v>
      </c>
      <c r="MT11" s="320">
        <f>VLOOKUP($B11,'Sintesi (CFI-ACN)'!$C$30:$AE$55,26,FALSE)</f>
        <v>0</v>
      </c>
      <c r="MU11" s="320">
        <f>VLOOKUP($B11,'Sintesi (CFI-ACN)'!$C$30:$AE$55,26,FALSE)</f>
        <v>0</v>
      </c>
      <c r="MV11" s="320">
        <f>VLOOKUP($B11,'Sintesi (CFI-ACN)'!$C$30:$AE$55,26,FALSE)</f>
        <v>0</v>
      </c>
      <c r="MW11" s="320">
        <f>VLOOKUP($B11,'Sintesi (CFI-ACN)'!$C$30:$AE$55,26,FALSE)</f>
        <v>0</v>
      </c>
      <c r="MX11" s="320">
        <f>VLOOKUP($B11,'Sintesi (CFI-ACN)'!$C$30:$AE$55,26,FALSE)</f>
        <v>0</v>
      </c>
      <c r="MY11" s="320">
        <f>VLOOKUP($B11,'Sintesi (CFI-ACN)'!$C$30:$AE$55,26,FALSE)</f>
        <v>0</v>
      </c>
      <c r="MZ11" s="320">
        <f>VLOOKUP($B11,'Sintesi (CFI-ACN)'!$C$30:$AE$55,26,FALSE)</f>
        <v>0</v>
      </c>
      <c r="NA11" s="320">
        <f>VLOOKUP($B11,'Sintesi (CFI-ACN)'!$C$30:$AE$55,26,FALSE)</f>
        <v>0</v>
      </c>
      <c r="NB11" s="320">
        <f>VLOOKUP($B11,'Sintesi (CFI-ACN)'!$C$30:$AE$55,26,FALSE)</f>
        <v>0</v>
      </c>
      <c r="NC11" s="320">
        <f>VLOOKUP($B11,'Sintesi (CFI-ACN)'!$C$30:$AE$55,26,FALSE)</f>
        <v>0</v>
      </c>
      <c r="ND11" s="320">
        <f>VLOOKUP($B11,'Sintesi (CFI-ACN)'!$C$30:$AE$55,26,FALSE)</f>
        <v>0</v>
      </c>
      <c r="NE11" s="320">
        <f>VLOOKUP($B11,'Sintesi (CFI-ACN)'!$C$30:$AE$55,26,FALSE)</f>
        <v>0</v>
      </c>
      <c r="NF11" s="320">
        <f>VLOOKUP($B11,'Sintesi (CFI-ACN)'!$C$30:$AE$55,26,FALSE)</f>
        <v>0</v>
      </c>
      <c r="NG11" s="320">
        <f>VLOOKUP($B11,'Sintesi (CFI-ACN)'!$C$30:$AE$55,26,FALSE)</f>
        <v>0</v>
      </c>
      <c r="NH11" s="320">
        <f>VLOOKUP($B11,'Sintesi (CFI-ACN)'!$C$30:$AE$55,26,FALSE)</f>
        <v>0</v>
      </c>
      <c r="NI11" s="320">
        <f>VLOOKUP($B11,'Sintesi (CFI-ACN)'!$C$30:$AE$55,26,FALSE)</f>
        <v>0</v>
      </c>
      <c r="NJ11" s="320">
        <f>VLOOKUP($B11,'Sintesi (CFI-ACN)'!$C$30:$AE$55,26,FALSE)</f>
        <v>0</v>
      </c>
      <c r="NK11" s="320">
        <f>VLOOKUP($B11,'Sintesi (CFI-ACN)'!$C$30:$AE$55,26,FALSE)</f>
        <v>0</v>
      </c>
      <c r="NL11" s="320">
        <f>VLOOKUP($B11,'Sintesi (CFI-ACN)'!$C$30:$AE$55,26,FALSE)</f>
        <v>0</v>
      </c>
      <c r="NM11" s="320">
        <f>VLOOKUP($B11,'Sintesi (CFI-ACN)'!$C$30:$AE$55,26,FALSE)</f>
        <v>0</v>
      </c>
      <c r="NN11" s="320">
        <f>VLOOKUP($B11,'Sintesi (CFI-ACN)'!$C$30:$AE$55,26,FALSE)</f>
        <v>0</v>
      </c>
      <c r="NO11" s="320">
        <f>VLOOKUP($B11,'Sintesi (CFI-ACN)'!$C$30:$AE$55,26,FALSE)</f>
        <v>0</v>
      </c>
      <c r="NP11" s="320">
        <f>VLOOKUP($B11,'Sintesi (CFI-ACN)'!$C$30:$AE$55,26,FALSE)</f>
        <v>0</v>
      </c>
      <c r="NQ11" s="320">
        <f>VLOOKUP($B11,'Sintesi (CFI-ACN)'!$C$30:$AE$55,26,FALSE)</f>
        <v>0</v>
      </c>
      <c r="NR11" s="320">
        <f>VLOOKUP($B11,'Sintesi (CFI-ACN)'!$C$30:$AE$55,26,FALSE)</f>
        <v>0</v>
      </c>
      <c r="NS11" s="320">
        <f>VLOOKUP($B11,'Sintesi (CFI-ACN)'!$C$30:$AE$55,26,FALSE)</f>
        <v>0</v>
      </c>
      <c r="NT11" s="320">
        <f>VLOOKUP($B11,'Sintesi (CFI-ACN)'!$C$30:$AE$55,26,FALSE)</f>
        <v>0</v>
      </c>
      <c r="NU11" s="320">
        <f>VLOOKUP($B11,'Sintesi (CFI-ACN)'!$C$30:$AE$55,26,FALSE)</f>
        <v>0</v>
      </c>
      <c r="NV11" s="320">
        <f>VLOOKUP($B11,'Sintesi (CFI-ACN)'!$C$30:$AE$55,26,FALSE)</f>
        <v>0</v>
      </c>
      <c r="NW11" s="320">
        <f>VLOOKUP($B11,'Sintesi (CFI-ACN)'!$C$30:$AE$55,26,FALSE)</f>
        <v>0</v>
      </c>
      <c r="NX11" s="320">
        <f>VLOOKUP($B11,'Sintesi (CFI-ACN)'!$C$30:$AE$55,26,FALSE)</f>
        <v>0</v>
      </c>
      <c r="NY11" s="320">
        <f>VLOOKUP($B11,'Sintesi (CFI-ACN)'!$C$30:$AE$55,26,FALSE)</f>
        <v>0</v>
      </c>
      <c r="NZ11" s="320">
        <f>VLOOKUP($B11,'Sintesi (CFI-ACN)'!$C$30:$AE$55,26,FALSE)</f>
        <v>0</v>
      </c>
      <c r="OA11" s="320">
        <f>VLOOKUP($B11,'Sintesi (CFI-ACN)'!$C$30:$AE$55,26,FALSE)</f>
        <v>0</v>
      </c>
      <c r="OB11" s="320">
        <f>VLOOKUP($B11,'Sintesi (CFI-ACN)'!$C$30:$AE$55,26,FALSE)</f>
        <v>0</v>
      </c>
      <c r="OC11" s="320">
        <f>VLOOKUP($B11,'Sintesi (CFI-ACN)'!$C$30:$AE$55,26,FALSE)</f>
        <v>0</v>
      </c>
      <c r="OD11" s="320">
        <f>VLOOKUP($B11,'Sintesi (CFI-ACN)'!$C$30:$AE$55,26,FALSE)</f>
        <v>0</v>
      </c>
      <c r="OE11" s="320">
        <f>VLOOKUP($B11,'Sintesi (CFI-ACN)'!$C$30:$AE$55,26,FALSE)</f>
        <v>0</v>
      </c>
      <c r="OF11" s="320">
        <f>VLOOKUP($B11,'Sintesi (CFI-ACN)'!$C$30:$AE$55,26,FALSE)</f>
        <v>0</v>
      </c>
      <c r="OG11" s="320">
        <f>VLOOKUP($B11,'Sintesi (CFI-ACN)'!$C$30:$AE$55,26,FALSE)</f>
        <v>0</v>
      </c>
      <c r="OH11" s="320">
        <f>VLOOKUP($B11,'Sintesi (CFI-ACN)'!$C$30:$AE$55,26,FALSE)</f>
        <v>0</v>
      </c>
      <c r="OI11" s="320">
        <f>VLOOKUP($B11,'Sintesi (CFI-ACN)'!$C$30:$AE$55,26,FALSE)</f>
        <v>0</v>
      </c>
      <c r="OJ11" s="320">
        <f>VLOOKUP($B11,'Sintesi (CFI-ACN)'!$C$30:$AE$55,26,FALSE)</f>
        <v>0</v>
      </c>
      <c r="OK11" s="320">
        <f>VLOOKUP($B11,'Sintesi (CFI-ACN)'!$C$30:$AE$55,26,FALSE)</f>
        <v>0</v>
      </c>
      <c r="OL11" s="320">
        <f>VLOOKUP($B11,'Sintesi (CFI-ACN)'!$C$30:$AE$55,26,FALSE)</f>
        <v>0</v>
      </c>
      <c r="OM11" s="320">
        <f>VLOOKUP($B11,'Sintesi (CFI-ACN)'!$C$30:$AE$55,26,FALSE)</f>
        <v>0</v>
      </c>
      <c r="ON11" s="320">
        <f>VLOOKUP($B11,'Sintesi (CFI-ACN)'!$C$30:$AE$55,26,FALSE)</f>
        <v>0</v>
      </c>
      <c r="OO11" s="320">
        <f>VLOOKUP($B11,'Sintesi (CFI-ACN)'!$C$30:$AE$55,26,FALSE)</f>
        <v>0</v>
      </c>
      <c r="OP11" s="320">
        <f>VLOOKUP($B11,'Sintesi (CFI-ACN)'!$C$30:$AE$55,26,FALSE)</f>
        <v>0</v>
      </c>
      <c r="OQ11" s="320">
        <f>VLOOKUP($B11,'Sintesi (CFI-ACN)'!$C$30:$AE$55,26,FALSE)</f>
        <v>0</v>
      </c>
      <c r="OR11" s="320">
        <f>VLOOKUP($B11,'Sintesi (CFI-ACN)'!$C$30:$AE$55,26,FALSE)</f>
        <v>0</v>
      </c>
      <c r="OS11" s="320">
        <f>VLOOKUP($B11,'Sintesi (CFI-ACN)'!$C$30:$AE$55,26,FALSE)</f>
        <v>0</v>
      </c>
      <c r="OT11" s="320">
        <f>VLOOKUP($B11,'Sintesi (CFI-ACN)'!$C$30:$AE$55,26,FALSE)</f>
        <v>0</v>
      </c>
      <c r="OU11" s="320">
        <f>VLOOKUP($B11,'Sintesi (CFI-ACN)'!$C$30:$AE$55,26,FALSE)</f>
        <v>0</v>
      </c>
      <c r="OV11" s="320">
        <f>VLOOKUP($B11,'Sintesi (CFI-ACN)'!$C$30:$AE$55,26,FALSE)</f>
        <v>0</v>
      </c>
      <c r="OW11" s="320">
        <f>VLOOKUP($B11,'Sintesi (CFI-ACN)'!$C$30:$AE$55,26,FALSE)</f>
        <v>0</v>
      </c>
      <c r="OX11" s="320">
        <f>VLOOKUP($B11,'Sintesi (CFI-ACN)'!$C$30:$AE$55,26,FALSE)</f>
        <v>0</v>
      </c>
      <c r="OY11" s="320">
        <f>VLOOKUP($B11,'Sintesi (CFI-ACN)'!$C$30:$AE$55,26,FALSE)</f>
        <v>0</v>
      </c>
      <c r="OZ11" s="320">
        <f>VLOOKUP($B11,'Sintesi (CFI-ACN)'!$C$30:$AE$55,26,FALSE)</f>
        <v>0</v>
      </c>
      <c r="PA11" s="320">
        <f>VLOOKUP($B11,'Sintesi (CFI-ACN)'!$C$30:$AE$55,26,FALSE)</f>
        <v>0</v>
      </c>
      <c r="PB11" s="320">
        <f>VLOOKUP($B11,'Sintesi (CFI-ACN)'!$C$30:$AE$55,26,FALSE)</f>
        <v>0</v>
      </c>
      <c r="PC11" s="320">
        <f>VLOOKUP($B11,'Sintesi (CFI-ACN)'!$C$30:$AE$55,26,FALSE)</f>
        <v>0</v>
      </c>
      <c r="PD11" s="320">
        <f>VLOOKUP($B11,'Sintesi (CFI-ACN)'!$C$30:$AE$55,26,FALSE)</f>
        <v>0</v>
      </c>
      <c r="PE11" s="320">
        <f>VLOOKUP($B11,'Sintesi (CFI-ACN)'!$C$30:$AE$55,26,FALSE)</f>
        <v>0</v>
      </c>
      <c r="PF11" s="320">
        <f>VLOOKUP($B11,'Sintesi (CFI-ACN)'!$C$30:$AE$55,26,FALSE)</f>
        <v>0</v>
      </c>
      <c r="PG11" s="320">
        <f>VLOOKUP($B11,'Sintesi (CFI-ACN)'!$C$30:$AE$55,26,FALSE)</f>
        <v>0</v>
      </c>
      <c r="PH11" s="320">
        <f>VLOOKUP($B11,'Sintesi (CFI-ACN)'!$C$30:$AE$55,26,FALSE)</f>
        <v>0</v>
      </c>
      <c r="PI11" s="320">
        <f>VLOOKUP($B11,'Sintesi (CFI-ACN)'!$C$30:$AE$55,26,FALSE)</f>
        <v>0</v>
      </c>
      <c r="PJ11" s="320">
        <f>VLOOKUP($B11,'Sintesi (CFI-ACN)'!$C$30:$AE$55,26,FALSE)</f>
        <v>0</v>
      </c>
      <c r="PK11" s="320">
        <f>VLOOKUP($B11,'Sintesi (CFI-ACN)'!$C$30:$AE$55,26,FALSE)</f>
        <v>0</v>
      </c>
      <c r="PL11" s="320">
        <f>VLOOKUP($B11,'Sintesi (CFI-ACN)'!$C$30:$AE$55,26,FALSE)</f>
        <v>0</v>
      </c>
      <c r="PM11" s="320">
        <f>VLOOKUP($B11,'Sintesi (CFI-ACN)'!$C$30:$AE$55,26,FALSE)</f>
        <v>0</v>
      </c>
      <c r="PN11" s="320">
        <f>VLOOKUP($B11,'Sintesi (CFI-ACN)'!$C$30:$AE$55,26,FALSE)</f>
        <v>0</v>
      </c>
      <c r="PO11" s="320">
        <f>VLOOKUP($B11,'Sintesi (CFI-ACN)'!$C$30:$AE$55,26,FALSE)</f>
        <v>0</v>
      </c>
      <c r="PP11" s="320">
        <f>VLOOKUP($B11,'Sintesi (CFI-ACN)'!$C$30:$AE$55,26,FALSE)</f>
        <v>0</v>
      </c>
      <c r="PQ11" s="320">
        <f>VLOOKUP($B11,'Sintesi (CFI-ACN)'!$C$30:$AE$55,26,FALSE)</f>
        <v>0</v>
      </c>
      <c r="PR11" s="320">
        <f>VLOOKUP($B11,'Sintesi (CFI-ACN)'!$C$30:$AE$55,26,FALSE)</f>
        <v>0</v>
      </c>
      <c r="PS11" s="320">
        <f>VLOOKUP($B11,'Sintesi (CFI-ACN)'!$C$30:$AE$55,26,FALSE)</f>
        <v>0</v>
      </c>
      <c r="PT11" s="320">
        <f>VLOOKUP($B11,'Sintesi (CFI-ACN)'!$C$30:$AE$55,26,FALSE)</f>
        <v>0</v>
      </c>
      <c r="PU11" s="320">
        <f>VLOOKUP($B11,'Sintesi (CFI-ACN)'!$C$30:$AE$55,26,FALSE)</f>
        <v>0</v>
      </c>
      <c r="PV11" s="320"/>
      <c r="PW11" s="320"/>
      <c r="PX11" s="320"/>
      <c r="PY11" s="321">
        <v>2</v>
      </c>
      <c r="PZ11" s="321">
        <v>2</v>
      </c>
      <c r="QA11" s="321">
        <v>2</v>
      </c>
      <c r="QB11" s="321">
        <v>2</v>
      </c>
      <c r="QC11" s="321">
        <v>2</v>
      </c>
      <c r="QD11" s="321">
        <v>2</v>
      </c>
      <c r="QE11" s="321">
        <v>2</v>
      </c>
      <c r="QF11" s="321">
        <v>2</v>
      </c>
      <c r="QG11" s="321">
        <v>2</v>
      </c>
      <c r="QH11" s="321">
        <v>2</v>
      </c>
      <c r="QI11" s="321">
        <v>2</v>
      </c>
      <c r="QJ11" s="321">
        <v>2</v>
      </c>
      <c r="QK11" s="321">
        <v>2</v>
      </c>
      <c r="QL11" s="321">
        <v>2</v>
      </c>
      <c r="QM11" s="321">
        <v>2</v>
      </c>
      <c r="QN11" s="321">
        <v>2</v>
      </c>
      <c r="QO11" s="321">
        <v>2</v>
      </c>
      <c r="QP11" s="321">
        <v>2</v>
      </c>
      <c r="QQ11" s="321">
        <v>2</v>
      </c>
      <c r="QR11" s="321">
        <v>2</v>
      </c>
      <c r="QS11" s="321">
        <v>2</v>
      </c>
      <c r="QT11" s="321">
        <v>2</v>
      </c>
      <c r="QU11" s="321">
        <v>2</v>
      </c>
      <c r="QV11" s="321">
        <f>VLOOKUP($B11,'Sintesi (CFI-ACN)'!$C$30:$AE$55,28,FALSE)</f>
        <v>2</v>
      </c>
      <c r="QW11" s="321">
        <f>VLOOKUP($B11,'Sintesi (CFI-ACN)'!$C$30:$AE$55,28,FALSE)</f>
        <v>2</v>
      </c>
      <c r="QX11" s="321">
        <f>VLOOKUP($B11,'Sintesi (CFI-ACN)'!$C$30:$AE$55,28,FALSE)</f>
        <v>2</v>
      </c>
      <c r="QY11" s="321">
        <f>VLOOKUP($B11,'Sintesi (CFI-ACN)'!$C$30:$AE$55,28,FALSE)</f>
        <v>2</v>
      </c>
      <c r="QZ11" s="321">
        <f>VLOOKUP($B11,'Sintesi (CFI-ACN)'!$C$30:$AE$55,28,FALSE)</f>
        <v>2</v>
      </c>
      <c r="RA11" s="321">
        <f>VLOOKUP($B11,'Sintesi (CFI-ACN)'!$C$30:$AE$55,28,FALSE)</f>
        <v>2</v>
      </c>
      <c r="RB11" s="321">
        <f>VLOOKUP($B11,'Sintesi (CFI-ACN)'!$C$30:$AE$55,28,FALSE)</f>
        <v>2</v>
      </c>
      <c r="RC11" s="321">
        <f>VLOOKUP($B11,'Sintesi (CFI-ACN)'!$C$30:$AE$55,28,FALSE)</f>
        <v>2</v>
      </c>
      <c r="RD11" s="321">
        <f>VLOOKUP($B11,'Sintesi (CFI-ACN)'!$C$30:$AE$55,28,FALSE)</f>
        <v>2</v>
      </c>
      <c r="RE11" s="321">
        <f>VLOOKUP($B11,'Sintesi (CFI-ACN)'!$C$30:$AE$55,28,FALSE)</f>
        <v>2</v>
      </c>
      <c r="RF11" s="321">
        <f>VLOOKUP($B11,'Sintesi (CFI-ACN)'!$C$30:$AE$55,28,FALSE)</f>
        <v>2</v>
      </c>
      <c r="RG11" s="321">
        <f>VLOOKUP($B11,'Sintesi (CFI-ACN)'!$C$30:$AE$55,28,FALSE)</f>
        <v>2</v>
      </c>
      <c r="RH11" s="321">
        <f>VLOOKUP($B11,'Sintesi (CFI-ACN)'!$C$30:$AE$55,28,FALSE)</f>
        <v>2</v>
      </c>
      <c r="RI11" s="321">
        <f>VLOOKUP($B11,'Sintesi (CFI-ACN)'!$C$30:$AE$55,28,FALSE)</f>
        <v>2</v>
      </c>
      <c r="RJ11" s="321">
        <f>VLOOKUP($B11,'Sintesi (CFI-ACN)'!$C$30:$AE$55,28,FALSE)</f>
        <v>2</v>
      </c>
      <c r="RK11" s="321">
        <f>VLOOKUP($B11,'Sintesi (CFI-ACN)'!$C$30:$AE$55,28,FALSE)</f>
        <v>2</v>
      </c>
      <c r="RL11" s="321">
        <f>VLOOKUP($B11,'Sintesi (CFI-ACN)'!$C$30:$AE$55,28,FALSE)</f>
        <v>2</v>
      </c>
      <c r="RM11" s="321">
        <f>VLOOKUP($B11,'Sintesi (CFI-ACN)'!$C$30:$AE$55,28,FALSE)</f>
        <v>2</v>
      </c>
      <c r="RN11" s="321">
        <f>VLOOKUP($B11,'Sintesi (CFI-ACN)'!$C$30:$AE$55,28,FALSE)</f>
        <v>2</v>
      </c>
      <c r="RO11" s="321">
        <f>VLOOKUP($B11,'Sintesi (CFI-ACN)'!$C$30:$AE$55,28,FALSE)</f>
        <v>2</v>
      </c>
      <c r="RP11" s="321">
        <f>VLOOKUP($B11,'Sintesi (CFI-ACN)'!$C$30:$AE$55,28,FALSE)</f>
        <v>2</v>
      </c>
      <c r="RQ11" s="321">
        <f>VLOOKUP($B11,'Sintesi (CFI-ACN)'!$C$30:$AE$55,28,FALSE)</f>
        <v>2</v>
      </c>
      <c r="RR11" s="321">
        <f>VLOOKUP($B11,'Sintesi (CFI-ACN)'!$C$30:$AE$55,28,FALSE)</f>
        <v>2</v>
      </c>
      <c r="RS11" s="321">
        <f>VLOOKUP($B11,'Sintesi (CFI-ACN)'!$C$30:$AE$55,28,FALSE)</f>
        <v>2</v>
      </c>
      <c r="RT11" s="321">
        <f>VLOOKUP($B11,'Sintesi (CFI-ACN)'!$C$30:$AE$55,28,FALSE)</f>
        <v>2</v>
      </c>
      <c r="RU11" s="321">
        <f>VLOOKUP($B11,'Sintesi (CFI-ACN)'!$C$30:$AE$55,28,FALSE)</f>
        <v>2</v>
      </c>
      <c r="RV11" s="321">
        <f>VLOOKUP($B11,'Sintesi (CFI-ACN)'!$C$30:$AE$55,28,FALSE)</f>
        <v>2</v>
      </c>
      <c r="RW11" s="321">
        <f>VLOOKUP($B11,'Sintesi (CFI-ACN)'!$C$30:$AE$55,28,FALSE)</f>
        <v>2</v>
      </c>
      <c r="RX11" s="321">
        <f>VLOOKUP($B11,'Sintesi (CFI-ACN)'!$C$30:$AE$55,28,FALSE)</f>
        <v>2</v>
      </c>
      <c r="RY11" s="321">
        <f>VLOOKUP($B11,'Sintesi (CFI-ACN)'!$C$30:$AE$55,28,FALSE)</f>
        <v>2</v>
      </c>
      <c r="RZ11" s="321">
        <f>VLOOKUP($B11,'Sintesi (CFI-ACN)'!$C$30:$AE$55,28,FALSE)</f>
        <v>2</v>
      </c>
      <c r="SA11" s="321">
        <f>VLOOKUP($B11,'Sintesi (CFI-ACN)'!$C$30:$AE$55,28,FALSE)</f>
        <v>2</v>
      </c>
      <c r="SB11" s="321">
        <f>VLOOKUP($B11,'Sintesi (CFI-ACN)'!$C$30:$AE$55,28,FALSE)</f>
        <v>2</v>
      </c>
      <c r="SC11" s="321">
        <f>VLOOKUP($B11,'Sintesi (CFI-ACN)'!$C$30:$AE$55,28,FALSE)</f>
        <v>2</v>
      </c>
      <c r="SD11" s="321">
        <f>VLOOKUP($B11,'Sintesi (CFI-ACN)'!$C$30:$AE$55,28,FALSE)</f>
        <v>2</v>
      </c>
      <c r="SE11" s="321">
        <f>VLOOKUP($B11,'Sintesi (CFI-ACN)'!$C$30:$AE$55,28,FALSE)</f>
        <v>2</v>
      </c>
      <c r="SF11" s="321">
        <f>VLOOKUP($B11,'Sintesi (CFI-ACN)'!$C$30:$AE$55,28,FALSE)</f>
        <v>2</v>
      </c>
      <c r="SG11" s="321">
        <f>VLOOKUP($B11,'Sintesi (CFI-ACN)'!$C$30:$AE$55,28,FALSE)</f>
        <v>2</v>
      </c>
      <c r="SH11" s="321">
        <f>VLOOKUP($B11,'Sintesi (CFI-ACN)'!$C$30:$AE$55,28,FALSE)</f>
        <v>2</v>
      </c>
      <c r="SI11" s="321">
        <f>VLOOKUP($B11,'Sintesi (CFI-ACN)'!$C$30:$AE$55,28,FALSE)</f>
        <v>2</v>
      </c>
      <c r="SJ11" s="321">
        <f>VLOOKUP($B11,'Sintesi (CFI-ACN)'!$C$30:$AE$55,28,FALSE)</f>
        <v>2</v>
      </c>
      <c r="SK11" s="321">
        <f>VLOOKUP($B11,'Sintesi (CFI-ACN)'!$C$30:$AE$55,28,FALSE)</f>
        <v>2</v>
      </c>
      <c r="SL11" s="321">
        <f>VLOOKUP($B11,'Sintesi (CFI-ACN)'!$C$30:$AE$55,28,FALSE)</f>
        <v>2</v>
      </c>
      <c r="SM11" s="321">
        <f>VLOOKUP($B11,'Sintesi (CFI-ACN)'!$C$30:$AE$55,28,FALSE)</f>
        <v>2</v>
      </c>
      <c r="SN11" s="321">
        <f>VLOOKUP($B11,'Sintesi (CFI-ACN)'!$C$30:$AE$55,28,FALSE)</f>
        <v>2</v>
      </c>
      <c r="SO11" s="321">
        <f>VLOOKUP($B11,'Sintesi (CFI-ACN)'!$C$30:$AE$55,28,FALSE)</f>
        <v>2</v>
      </c>
      <c r="SP11" s="321">
        <f>VLOOKUP($B11,'Sintesi (CFI-ACN)'!$C$30:$AE$55,28,FALSE)</f>
        <v>2</v>
      </c>
      <c r="SQ11" s="321">
        <f>VLOOKUP($B11,'Sintesi (CFI-ACN)'!$C$30:$AE$55,28,FALSE)</f>
        <v>2</v>
      </c>
      <c r="SR11" s="321">
        <f>VLOOKUP($B11,'Sintesi (CFI-ACN)'!$C$30:$AE$55,28,FALSE)</f>
        <v>2</v>
      </c>
      <c r="SS11" s="321">
        <f>VLOOKUP($B11,'Sintesi (CFI-ACN)'!$C$30:$AE$55,28,FALSE)</f>
        <v>2</v>
      </c>
      <c r="ST11" s="321">
        <f>VLOOKUP($B11,'Sintesi (CFI-ACN)'!$C$30:$AE$55,28,FALSE)</f>
        <v>2</v>
      </c>
      <c r="SU11" s="321">
        <f>VLOOKUP($B11,'Sintesi (CFI-ACN)'!$C$30:$AE$55,28,FALSE)</f>
        <v>2</v>
      </c>
      <c r="SV11" s="321">
        <f>VLOOKUP($B11,'Sintesi (CFI-ACN)'!$C$30:$AE$55,28,FALSE)</f>
        <v>2</v>
      </c>
      <c r="SW11" s="321">
        <f>VLOOKUP($B11,'Sintesi (CFI-ACN)'!$C$30:$AE$55,28,FALSE)</f>
        <v>2</v>
      </c>
      <c r="SX11" s="321">
        <f>VLOOKUP($B11,'Sintesi (CFI-ACN)'!$C$30:$AE$55,28,FALSE)</f>
        <v>2</v>
      </c>
      <c r="SY11" s="321">
        <f>VLOOKUP($B11,'Sintesi (CFI-ACN)'!$C$30:$AE$55,28,FALSE)</f>
        <v>2</v>
      </c>
      <c r="SZ11" s="321">
        <f>VLOOKUP($B11,'Sintesi (CFI-ACN)'!$C$30:$AE$55,28,FALSE)</f>
        <v>2</v>
      </c>
      <c r="TA11" s="321">
        <f>VLOOKUP($B11,'Sintesi (CFI-ACN)'!$C$30:$AE$55,28,FALSE)</f>
        <v>2</v>
      </c>
      <c r="TB11" s="321">
        <f>VLOOKUP($B11,'Sintesi (CFI-ACN)'!$C$30:$AE$55,28,FALSE)</f>
        <v>2</v>
      </c>
      <c r="TC11" s="321">
        <f>VLOOKUP($B11,'Sintesi (CFI-ACN)'!$C$30:$AE$55,28,FALSE)</f>
        <v>2</v>
      </c>
      <c r="TD11" s="321">
        <f>VLOOKUP($B11,'Sintesi (CFI-ACN)'!$C$30:$AE$55,28,FALSE)</f>
        <v>2</v>
      </c>
      <c r="TE11" s="321">
        <f>VLOOKUP($B11,'Sintesi (CFI-ACN)'!$C$30:$AE$55,28,FALSE)</f>
        <v>2</v>
      </c>
      <c r="TF11" s="321">
        <f>VLOOKUP($B11,'Sintesi (CFI-ACN)'!$C$30:$AE$55,28,FALSE)</f>
        <v>2</v>
      </c>
      <c r="TG11" s="321">
        <f>VLOOKUP($B11,'Sintesi (CFI-ACN)'!$C$30:$AE$55,28,FALSE)</f>
        <v>2</v>
      </c>
      <c r="TH11" s="321">
        <f>VLOOKUP($B11,'Sintesi (CFI-ACN)'!$C$30:$AE$55,28,FALSE)</f>
        <v>2</v>
      </c>
      <c r="TI11" s="321">
        <f>VLOOKUP($B11,'Sintesi (CFI-ACN)'!$C$30:$AE$55,28,FALSE)</f>
        <v>2</v>
      </c>
      <c r="TJ11" s="321">
        <f>VLOOKUP($B11,'Sintesi (CFI-ACN)'!$C$30:$AE$55,28,FALSE)</f>
        <v>2</v>
      </c>
      <c r="TK11" s="321">
        <f>VLOOKUP($B11,'Sintesi (CFI-ACN)'!$C$30:$AE$55,28,FALSE)</f>
        <v>2</v>
      </c>
      <c r="TL11" s="321">
        <f>VLOOKUP($B11,'Sintesi (CFI-ACN)'!$C$30:$AE$55,28,FALSE)</f>
        <v>2</v>
      </c>
      <c r="TM11" s="321">
        <f>VLOOKUP($B11,'Sintesi (CFI-ACN)'!$C$30:$AE$55,28,FALSE)</f>
        <v>2</v>
      </c>
      <c r="TN11" s="321">
        <f>VLOOKUP($B11,'Sintesi (CFI-ACN)'!$C$30:$AE$55,28,FALSE)</f>
        <v>2</v>
      </c>
      <c r="TO11" s="321">
        <f>VLOOKUP($B11,'Sintesi (CFI-ACN)'!$C$30:$AE$55,28,FALSE)</f>
        <v>2</v>
      </c>
      <c r="TP11" s="321">
        <f>VLOOKUP($B11,'Sintesi (CFI-ACN)'!$C$30:$AE$55,28,FALSE)</f>
        <v>2</v>
      </c>
      <c r="TQ11" s="321">
        <f>VLOOKUP($B11,'Sintesi (CFI-ACN)'!$C$30:$AE$55,28,FALSE)</f>
        <v>2</v>
      </c>
      <c r="TR11" s="321">
        <f>VLOOKUP($B11,'Sintesi (CFI-ACN)'!$C$30:$AE$55,28,FALSE)</f>
        <v>2</v>
      </c>
      <c r="TS11" s="321">
        <f>VLOOKUP($B11,'Sintesi (CFI-ACN)'!$C$30:$AE$55,28,FALSE)</f>
        <v>2</v>
      </c>
      <c r="TT11" s="321">
        <f>VLOOKUP($B11,'Sintesi (CFI-ACN)'!$C$30:$AE$55,28,FALSE)</f>
        <v>2</v>
      </c>
      <c r="TU11" s="321">
        <f>VLOOKUP($B11,'Sintesi (CFI-ACN)'!$C$30:$AE$55,28,FALSE)</f>
        <v>2</v>
      </c>
      <c r="TV11" s="321">
        <f>VLOOKUP($B11,'Sintesi (CFI-ACN)'!$C$30:$AE$55,28,FALSE)</f>
        <v>2</v>
      </c>
      <c r="TW11" s="321">
        <f>VLOOKUP($B11,'Sintesi (CFI-ACN)'!$C$30:$AE$55,28,FALSE)</f>
        <v>2</v>
      </c>
      <c r="TX11" s="321">
        <f>VLOOKUP($B11,'Sintesi (CFI-ACN)'!$C$30:$AE$55,28,FALSE)</f>
        <v>2</v>
      </c>
      <c r="TY11" s="321"/>
      <c r="TZ11" s="321"/>
      <c r="UA11" s="321"/>
      <c r="UB11" s="322">
        <v>9</v>
      </c>
      <c r="UC11" s="322">
        <v>9</v>
      </c>
      <c r="UD11" s="322">
        <v>9</v>
      </c>
      <c r="UE11" s="322">
        <v>9</v>
      </c>
      <c r="UF11" s="322">
        <v>9</v>
      </c>
      <c r="UG11" s="322">
        <v>9</v>
      </c>
      <c r="UH11" s="322">
        <v>9</v>
      </c>
      <c r="UI11" s="322">
        <v>9</v>
      </c>
      <c r="UJ11" s="322">
        <v>9</v>
      </c>
      <c r="UK11" s="322">
        <v>9</v>
      </c>
      <c r="UL11" s="322">
        <v>9</v>
      </c>
      <c r="UM11" s="322">
        <v>9</v>
      </c>
      <c r="UN11" s="322">
        <v>9</v>
      </c>
      <c r="UO11" s="322">
        <v>9</v>
      </c>
      <c r="UP11" s="322">
        <v>9</v>
      </c>
      <c r="UQ11" s="322">
        <v>9</v>
      </c>
      <c r="UR11" s="322">
        <v>9</v>
      </c>
      <c r="US11" s="322">
        <v>9</v>
      </c>
      <c r="UT11" s="322">
        <v>9</v>
      </c>
      <c r="UU11" s="322">
        <v>9</v>
      </c>
      <c r="UV11" s="322">
        <v>9</v>
      </c>
      <c r="UW11" s="322">
        <v>9</v>
      </c>
      <c r="UX11" s="322">
        <v>9</v>
      </c>
      <c r="UY11" s="322">
        <f>VLOOKUP($B11,'Sintesi (CFI-ACN)'!$C$30:$AE$55,29,FALSE)</f>
        <v>9</v>
      </c>
      <c r="UZ11" s="322">
        <f>VLOOKUP($B11,'Sintesi (CFI-ACN)'!$C$30:$AE$55,29,FALSE)</f>
        <v>9</v>
      </c>
      <c r="VA11" s="322">
        <f>VLOOKUP($B11,'Sintesi (CFI-ACN)'!$C$30:$AE$55,29,FALSE)</f>
        <v>9</v>
      </c>
      <c r="VB11" s="322">
        <f>VLOOKUP($B11,'Sintesi (CFI-ACN)'!$C$30:$AE$55,29,FALSE)</f>
        <v>9</v>
      </c>
      <c r="VC11" s="322">
        <f>VLOOKUP($B11,'Sintesi (CFI-ACN)'!$C$30:$AE$55,29,FALSE)</f>
        <v>9</v>
      </c>
      <c r="VD11" s="322">
        <f>VLOOKUP($B11,'Sintesi (CFI-ACN)'!$C$30:$AE$55,29,FALSE)</f>
        <v>9</v>
      </c>
      <c r="VE11" s="322">
        <f>VLOOKUP($B11,'Sintesi (CFI-ACN)'!$C$30:$AE$55,29,FALSE)</f>
        <v>9</v>
      </c>
      <c r="VF11" s="322">
        <f>VLOOKUP($B11,'Sintesi (CFI-ACN)'!$C$30:$AE$55,29,FALSE)</f>
        <v>9</v>
      </c>
      <c r="VG11" s="322">
        <f>VLOOKUP($B11,'Sintesi (CFI-ACN)'!$C$30:$AE$55,29,FALSE)</f>
        <v>9</v>
      </c>
      <c r="VH11" s="322">
        <f>VLOOKUP($B11,'Sintesi (CFI-ACN)'!$C$30:$AE$55,29,FALSE)</f>
        <v>9</v>
      </c>
      <c r="VI11" s="322">
        <f>VLOOKUP($B11,'Sintesi (CFI-ACN)'!$C$30:$AE$55,29,FALSE)</f>
        <v>9</v>
      </c>
      <c r="VJ11" s="322">
        <f>VLOOKUP($B11,'Sintesi (CFI-ACN)'!$C$30:$AE$55,29,FALSE)</f>
        <v>9</v>
      </c>
      <c r="VK11" s="322">
        <f>VLOOKUP($B11,'Sintesi (CFI-ACN)'!$C$30:$AE$55,29,FALSE)</f>
        <v>9</v>
      </c>
      <c r="VL11" s="322">
        <f>VLOOKUP($B11,'Sintesi (CFI-ACN)'!$C$30:$AE$55,29,FALSE)</f>
        <v>9</v>
      </c>
      <c r="VM11" s="322">
        <f>VLOOKUP($B11,'Sintesi (CFI-ACN)'!$C$30:$AE$55,29,FALSE)</f>
        <v>9</v>
      </c>
      <c r="VN11" s="322">
        <f>VLOOKUP($B11,'Sintesi (CFI-ACN)'!$C$30:$AE$55,29,FALSE)</f>
        <v>9</v>
      </c>
      <c r="VO11" s="322">
        <f>VLOOKUP($B11,'Sintesi (CFI-ACN)'!$C$30:$AE$55,29,FALSE)</f>
        <v>9</v>
      </c>
      <c r="VP11" s="322">
        <f>VLOOKUP($B11,'Sintesi (CFI-ACN)'!$C$30:$AE$55,29,FALSE)</f>
        <v>9</v>
      </c>
      <c r="VQ11" s="322">
        <f>VLOOKUP($B11,'Sintesi (CFI-ACN)'!$C$30:$AE$55,29,FALSE)</f>
        <v>9</v>
      </c>
      <c r="VR11" s="322">
        <f>VLOOKUP($B11,'Sintesi (CFI-ACN)'!$C$30:$AE$55,29,FALSE)</f>
        <v>9</v>
      </c>
      <c r="VS11" s="322">
        <f>VLOOKUP($B11,'Sintesi (CFI-ACN)'!$C$30:$AE$55,29,FALSE)</f>
        <v>9</v>
      </c>
      <c r="VT11" s="322">
        <f>VLOOKUP($B11,'Sintesi (CFI-ACN)'!$C$30:$AE$55,29,FALSE)</f>
        <v>9</v>
      </c>
      <c r="VU11" s="322">
        <f>VLOOKUP($B11,'Sintesi (CFI-ACN)'!$C$30:$AE$55,29,FALSE)</f>
        <v>9</v>
      </c>
      <c r="VV11" s="322">
        <f>VLOOKUP($B11,'Sintesi (CFI-ACN)'!$C$30:$AE$55,29,FALSE)</f>
        <v>9</v>
      </c>
      <c r="VW11" s="322">
        <f>VLOOKUP($B11,'Sintesi (CFI-ACN)'!$C$30:$AE$55,29,FALSE)</f>
        <v>9</v>
      </c>
      <c r="VX11" s="322">
        <f>VLOOKUP($B11,'Sintesi (CFI-ACN)'!$C$30:$AE$55,29,FALSE)</f>
        <v>9</v>
      </c>
      <c r="VY11" s="322">
        <f>VLOOKUP($B11,'Sintesi (CFI-ACN)'!$C$30:$AE$55,29,FALSE)</f>
        <v>9</v>
      </c>
      <c r="VZ11" s="322">
        <f>VLOOKUP($B11,'Sintesi (CFI-ACN)'!$C$30:$AE$55,29,FALSE)</f>
        <v>9</v>
      </c>
      <c r="WA11" s="322">
        <f>VLOOKUP($B11,'Sintesi (CFI-ACN)'!$C$30:$AE$55,29,FALSE)</f>
        <v>9</v>
      </c>
      <c r="WB11" s="322">
        <f>VLOOKUP($B11,'Sintesi (CFI-ACN)'!$C$30:$AE$55,29,FALSE)</f>
        <v>9</v>
      </c>
      <c r="WC11" s="322">
        <f>VLOOKUP($B11,'Sintesi (CFI-ACN)'!$C$30:$AE$55,29,FALSE)</f>
        <v>9</v>
      </c>
      <c r="WD11" s="322">
        <f>VLOOKUP($B11,'Sintesi (CFI-ACN)'!$C$30:$AE$55,29,FALSE)</f>
        <v>9</v>
      </c>
      <c r="WE11" s="322">
        <f>VLOOKUP($B11,'Sintesi (CFI-ACN)'!$C$30:$AE$55,29,FALSE)</f>
        <v>9</v>
      </c>
      <c r="WF11" s="322">
        <f>VLOOKUP($B11,'Sintesi (CFI-ACN)'!$C$30:$AE$55,29,FALSE)</f>
        <v>9</v>
      </c>
      <c r="WG11" s="322">
        <f>VLOOKUP($B11,'Sintesi (CFI-ACN)'!$C$30:$AE$55,29,FALSE)</f>
        <v>9</v>
      </c>
      <c r="WH11" s="322">
        <f>VLOOKUP($B11,'Sintesi (CFI-ACN)'!$C$30:$AE$55,29,FALSE)</f>
        <v>9</v>
      </c>
      <c r="WI11" s="322">
        <f>VLOOKUP($B11,'Sintesi (CFI-ACN)'!$C$30:$AE$55,29,FALSE)</f>
        <v>9</v>
      </c>
      <c r="WJ11" s="322">
        <f>VLOOKUP($B11,'Sintesi (CFI-ACN)'!$C$30:$AE$55,29,FALSE)</f>
        <v>9</v>
      </c>
      <c r="WK11" s="322">
        <f>VLOOKUP($B11,'Sintesi (CFI-ACN)'!$C$30:$AE$55,29,FALSE)</f>
        <v>9</v>
      </c>
      <c r="WL11" s="322">
        <f>VLOOKUP($B11,'Sintesi (CFI-ACN)'!$C$30:$AE$55,29,FALSE)</f>
        <v>9</v>
      </c>
      <c r="WM11" s="322">
        <f>VLOOKUP($B11,'Sintesi (CFI-ACN)'!$C$30:$AE$55,29,FALSE)</f>
        <v>9</v>
      </c>
      <c r="WN11" s="322">
        <f>VLOOKUP($B11,'Sintesi (CFI-ACN)'!$C$30:$AE$55,29,FALSE)</f>
        <v>9</v>
      </c>
      <c r="WO11" s="322">
        <f>VLOOKUP($B11,'Sintesi (CFI-ACN)'!$C$30:$AE$55,29,FALSE)</f>
        <v>9</v>
      </c>
      <c r="WP11" s="322">
        <f>VLOOKUP($B11,'Sintesi (CFI-ACN)'!$C$30:$AE$55,29,FALSE)</f>
        <v>9</v>
      </c>
      <c r="WQ11" s="322">
        <f>VLOOKUP($B11,'Sintesi (CFI-ACN)'!$C$30:$AE$55,29,FALSE)</f>
        <v>9</v>
      </c>
      <c r="WR11" s="322">
        <f>VLOOKUP($B11,'Sintesi (CFI-ACN)'!$C$30:$AE$55,29,FALSE)</f>
        <v>9</v>
      </c>
      <c r="WS11" s="322">
        <f>VLOOKUP($B11,'Sintesi (CFI-ACN)'!$C$30:$AE$55,29,FALSE)</f>
        <v>9</v>
      </c>
      <c r="WT11" s="322">
        <f>VLOOKUP($B11,'Sintesi (CFI-ACN)'!$C$30:$AE$55,29,FALSE)</f>
        <v>9</v>
      </c>
      <c r="WU11" s="322">
        <f>VLOOKUP($B11,'Sintesi (CFI-ACN)'!$C$30:$AE$55,29,FALSE)</f>
        <v>9</v>
      </c>
      <c r="WV11" s="322">
        <f>VLOOKUP($B11,'Sintesi (CFI-ACN)'!$C$30:$AE$55,29,FALSE)</f>
        <v>9</v>
      </c>
      <c r="WW11" s="322">
        <f>VLOOKUP($B11,'Sintesi (CFI-ACN)'!$C$30:$AE$55,29,FALSE)</f>
        <v>9</v>
      </c>
      <c r="WX11" s="322">
        <f>VLOOKUP($B11,'Sintesi (CFI-ACN)'!$C$30:$AE$55,29,FALSE)</f>
        <v>9</v>
      </c>
      <c r="WY11" s="322">
        <f>VLOOKUP($B11,'Sintesi (CFI-ACN)'!$C$30:$AE$55,29,FALSE)</f>
        <v>9</v>
      </c>
      <c r="WZ11" s="322">
        <f>VLOOKUP($B11,'Sintesi (CFI-ACN)'!$C$30:$AE$55,29,FALSE)</f>
        <v>9</v>
      </c>
      <c r="XA11" s="322">
        <f>VLOOKUP($B11,'Sintesi (CFI-ACN)'!$C$30:$AE$55,29,FALSE)</f>
        <v>9</v>
      </c>
      <c r="XB11" s="322">
        <f>VLOOKUP($B11,'Sintesi (CFI-ACN)'!$C$30:$AE$55,29,FALSE)</f>
        <v>9</v>
      </c>
      <c r="XC11" s="322">
        <f>VLOOKUP($B11,'Sintesi (CFI-ACN)'!$C$30:$AE$55,29,FALSE)</f>
        <v>9</v>
      </c>
      <c r="XD11" s="322">
        <f>VLOOKUP($B11,'Sintesi (CFI-ACN)'!$C$30:$AE$55,29,FALSE)</f>
        <v>9</v>
      </c>
      <c r="XE11" s="322">
        <f>VLOOKUP($B11,'Sintesi (CFI-ACN)'!$C$30:$AE$55,29,FALSE)</f>
        <v>9</v>
      </c>
      <c r="XF11" s="322">
        <f>VLOOKUP($B11,'Sintesi (CFI-ACN)'!$C$30:$AE$55,29,FALSE)</f>
        <v>9</v>
      </c>
      <c r="XG11" s="322">
        <f>VLOOKUP($B11,'Sintesi (CFI-ACN)'!$C$30:$AE$55,29,FALSE)</f>
        <v>9</v>
      </c>
      <c r="XH11" s="322">
        <f>VLOOKUP($B11,'Sintesi (CFI-ACN)'!$C$30:$AE$55,29,FALSE)</f>
        <v>9</v>
      </c>
      <c r="XI11" s="322">
        <f>VLOOKUP($B11,'Sintesi (CFI-ACN)'!$C$30:$AE$55,29,FALSE)</f>
        <v>9</v>
      </c>
      <c r="XJ11" s="322">
        <f>VLOOKUP($B11,'Sintesi (CFI-ACN)'!$C$30:$AE$55,29,FALSE)</f>
        <v>9</v>
      </c>
      <c r="XK11" s="322">
        <f>VLOOKUP($B11,'Sintesi (CFI-ACN)'!$C$30:$AE$55,29,FALSE)</f>
        <v>9</v>
      </c>
      <c r="XL11" s="322">
        <f>VLOOKUP($B11,'Sintesi (CFI-ACN)'!$C$30:$AE$55,29,FALSE)</f>
        <v>9</v>
      </c>
      <c r="XM11" s="322">
        <f>VLOOKUP($B11,'Sintesi (CFI-ACN)'!$C$30:$AE$55,29,FALSE)</f>
        <v>9</v>
      </c>
      <c r="XN11" s="322">
        <f>VLOOKUP($B11,'Sintesi (CFI-ACN)'!$C$30:$AE$55,29,FALSE)</f>
        <v>9</v>
      </c>
      <c r="XO11" s="322">
        <f>VLOOKUP($B11,'Sintesi (CFI-ACN)'!$C$30:$AE$55,29,FALSE)</f>
        <v>9</v>
      </c>
      <c r="XP11" s="322">
        <f>VLOOKUP($B11,'Sintesi (CFI-ACN)'!$C$30:$AE$55,29,FALSE)</f>
        <v>9</v>
      </c>
      <c r="XQ11" s="322">
        <f>VLOOKUP($B11,'Sintesi (CFI-ACN)'!$C$30:$AE$55,29,FALSE)</f>
        <v>9</v>
      </c>
      <c r="XR11" s="322">
        <f>VLOOKUP($B11,'Sintesi (CFI-ACN)'!$C$30:$AE$55,29,FALSE)</f>
        <v>9</v>
      </c>
      <c r="XS11" s="322">
        <f>VLOOKUP($B11,'Sintesi (CFI-ACN)'!$C$30:$AE$55,29,FALSE)</f>
        <v>9</v>
      </c>
      <c r="XT11" s="322">
        <f>VLOOKUP($B11,'Sintesi (CFI-ACN)'!$C$30:$AE$55,29,FALSE)</f>
        <v>9</v>
      </c>
      <c r="XU11" s="322">
        <f>VLOOKUP($B11,'Sintesi (CFI-ACN)'!$C$30:$AE$55,29,FALSE)</f>
        <v>9</v>
      </c>
      <c r="XV11" s="322">
        <f>VLOOKUP($B11,'Sintesi (CFI-ACN)'!$C$30:$AE$55,29,FALSE)</f>
        <v>9</v>
      </c>
      <c r="XW11" s="322">
        <f>VLOOKUP($B11,'Sintesi (CFI-ACN)'!$C$30:$AE$55,29,FALSE)</f>
        <v>9</v>
      </c>
      <c r="XX11" s="322">
        <f>VLOOKUP($B11,'Sintesi (CFI-ACN)'!$C$30:$AE$55,29,FALSE)</f>
        <v>9</v>
      </c>
      <c r="XY11" s="322">
        <f>VLOOKUP($B11,'Sintesi (CFI-ACN)'!$C$30:$AE$55,29,FALSE)</f>
        <v>9</v>
      </c>
      <c r="XZ11" s="322">
        <f>VLOOKUP($B11,'Sintesi (CFI-ACN)'!$C$30:$AE$55,29,FALSE)</f>
        <v>9</v>
      </c>
      <c r="YA11" s="322">
        <f>VLOOKUP($B11,'Sintesi (CFI-ACN)'!$C$30:$AE$55,29,FALSE)</f>
        <v>9</v>
      </c>
      <c r="YB11" s="322"/>
      <c r="YC11" s="322"/>
      <c r="YD11" s="322"/>
      <c r="YE11" s="501">
        <v>0</v>
      </c>
      <c r="YF11" s="501">
        <v>0</v>
      </c>
      <c r="YG11" s="501">
        <v>0</v>
      </c>
      <c r="YH11" s="501">
        <v>0</v>
      </c>
      <c r="YI11" s="501">
        <v>0</v>
      </c>
      <c r="YJ11" s="501">
        <v>0</v>
      </c>
      <c r="YK11" s="501">
        <v>0</v>
      </c>
      <c r="YL11" s="501">
        <v>0</v>
      </c>
      <c r="YM11" s="501">
        <v>0</v>
      </c>
      <c r="YN11" s="501">
        <v>0</v>
      </c>
      <c r="YO11" s="501">
        <v>0</v>
      </c>
      <c r="YP11" s="501">
        <v>0</v>
      </c>
      <c r="YQ11" s="501">
        <v>0</v>
      </c>
      <c r="YR11" s="501">
        <v>0</v>
      </c>
      <c r="YS11" s="501">
        <v>0</v>
      </c>
      <c r="YT11" s="501">
        <v>0</v>
      </c>
      <c r="YU11" s="501">
        <v>0</v>
      </c>
      <c r="YV11" s="501">
        <v>0</v>
      </c>
      <c r="YW11" s="501">
        <v>0</v>
      </c>
      <c r="YX11" s="501">
        <v>0</v>
      </c>
      <c r="YY11" s="501">
        <v>0</v>
      </c>
      <c r="YZ11" s="501">
        <v>0</v>
      </c>
      <c r="ZA11" s="501">
        <v>0</v>
      </c>
      <c r="ZB11" s="501">
        <f>VLOOKUP($B11,'Sintesi (CFI-ACN)'!$C$30:$AE$55,22,FALSE)</f>
        <v>0</v>
      </c>
      <c r="ZC11" s="501">
        <f>VLOOKUP($B11,'Sintesi (CFI-ACN)'!$C$30:$AE$55,22,FALSE)</f>
        <v>0</v>
      </c>
      <c r="ZD11" s="501">
        <f>VLOOKUP($B11,'Sintesi (CFI-ACN)'!$C$30:$AE$55,22,FALSE)</f>
        <v>0</v>
      </c>
      <c r="ZE11" s="501">
        <f>VLOOKUP($B11,'Sintesi (CFI-ACN)'!$C$30:$AE$55,22,FALSE)</f>
        <v>0</v>
      </c>
      <c r="ZF11" s="501">
        <f>VLOOKUP($B11,'Sintesi (CFI-ACN)'!$C$30:$AE$55,22,FALSE)</f>
        <v>0</v>
      </c>
      <c r="ZG11" s="501">
        <f>VLOOKUP($B11,'Sintesi (CFI-ACN)'!$C$30:$AE$55,22,FALSE)</f>
        <v>0</v>
      </c>
      <c r="ZH11" s="501">
        <f>VLOOKUP($B11,'Sintesi (CFI-ACN)'!$C$30:$AE$55,22,FALSE)</f>
        <v>0</v>
      </c>
      <c r="ZI11" s="501">
        <f>VLOOKUP($B11,'Sintesi (CFI-ACN)'!$C$30:$AE$55,22,FALSE)</f>
        <v>0</v>
      </c>
      <c r="ZJ11" s="501">
        <f>VLOOKUP($B11,'Sintesi (CFI-ACN)'!$C$30:$AE$55,22,FALSE)</f>
        <v>0</v>
      </c>
      <c r="ZK11" s="501">
        <f>VLOOKUP($B11,'Sintesi (CFI-ACN)'!$C$30:$AE$55,22,FALSE)</f>
        <v>0</v>
      </c>
      <c r="ZL11" s="501">
        <f>VLOOKUP($B11,'Sintesi (CFI-ACN)'!$C$30:$AE$55,22,FALSE)</f>
        <v>0</v>
      </c>
      <c r="ZM11" s="501">
        <f>VLOOKUP($B11,'Sintesi (CFI-ACN)'!$C$30:$AE$55,22,FALSE)</f>
        <v>0</v>
      </c>
      <c r="ZN11" s="501">
        <f>VLOOKUP($B11,'Sintesi (CFI-ACN)'!$C$30:$AE$55,22,FALSE)</f>
        <v>0</v>
      </c>
      <c r="ZO11" s="501">
        <f>VLOOKUP($B11,'Sintesi (CFI-ACN)'!$C$30:$AE$55,22,FALSE)</f>
        <v>0</v>
      </c>
      <c r="ZP11" s="501">
        <f>VLOOKUP($B11,'Sintesi (CFI-ACN)'!$C$30:$AE$55,22,FALSE)</f>
        <v>0</v>
      </c>
      <c r="ZQ11" s="501">
        <f>VLOOKUP($B11,'Sintesi (CFI-ACN)'!$C$30:$AE$55,22,FALSE)</f>
        <v>0</v>
      </c>
      <c r="ZR11" s="501">
        <f>VLOOKUP($B11,'Sintesi (CFI-ACN)'!$C$30:$AE$55,22,FALSE)</f>
        <v>0</v>
      </c>
      <c r="ZS11" s="501">
        <f>VLOOKUP($B11,'Sintesi (CFI-ACN)'!$C$30:$AE$55,22,FALSE)</f>
        <v>0</v>
      </c>
      <c r="ZT11" s="501">
        <f>VLOOKUP($B11,'Sintesi (CFI-ACN)'!$C$30:$AE$55,22,FALSE)</f>
        <v>0</v>
      </c>
      <c r="ZU11" s="501">
        <f>VLOOKUP($B11,'Sintesi (CFI-ACN)'!$C$30:$AE$55,22,FALSE)</f>
        <v>0</v>
      </c>
      <c r="ZV11" s="501">
        <f>VLOOKUP($B11,'Sintesi (CFI-ACN)'!$C$30:$AE$55,22,FALSE)</f>
        <v>0</v>
      </c>
      <c r="ZW11" s="501">
        <f>VLOOKUP($B11,'Sintesi (CFI-ACN)'!$C$30:$AE$55,22,FALSE)</f>
        <v>0</v>
      </c>
      <c r="ZX11" s="501">
        <f>VLOOKUP($B11,'Sintesi (CFI-ACN)'!$C$30:$AE$55,22,FALSE)</f>
        <v>0</v>
      </c>
      <c r="ZY11" s="501">
        <f>VLOOKUP($B11,'Sintesi (CFI-ACN)'!$C$30:$AE$55,22,FALSE)</f>
        <v>0</v>
      </c>
      <c r="ZZ11" s="501">
        <f>VLOOKUP($B11,'Sintesi (CFI-ACN)'!$C$30:$AE$55,22,FALSE)</f>
        <v>0</v>
      </c>
      <c r="AAA11" s="501">
        <f>VLOOKUP($B11,'Sintesi (CFI-ACN)'!$C$30:$AE$55,22,FALSE)</f>
        <v>0</v>
      </c>
      <c r="AAB11" s="501">
        <f>VLOOKUP($B11,'Sintesi (CFI-ACN)'!$C$30:$AE$55,22,FALSE)</f>
        <v>0</v>
      </c>
      <c r="AAC11" s="501">
        <f>VLOOKUP($B11,'Sintesi (CFI-ACN)'!$C$30:$AE$55,22,FALSE)</f>
        <v>0</v>
      </c>
      <c r="AAD11" s="501">
        <f>VLOOKUP($B11,'Sintesi (CFI-ACN)'!$C$30:$AE$55,22,FALSE)</f>
        <v>0</v>
      </c>
      <c r="AAE11" s="501">
        <f>VLOOKUP($B11,'Sintesi (CFI-ACN)'!$C$30:$AE$55,22,FALSE)</f>
        <v>0</v>
      </c>
      <c r="AAF11" s="501">
        <f>VLOOKUP($B11,'Sintesi (CFI-ACN)'!$C$30:$AE$55,22,FALSE)</f>
        <v>0</v>
      </c>
      <c r="AAG11" s="501">
        <f>VLOOKUP($B11,'Sintesi (CFI-ACN)'!$C$30:$AE$55,22,FALSE)</f>
        <v>0</v>
      </c>
      <c r="AAH11" s="501">
        <f>VLOOKUP($B11,'Sintesi (CFI-ACN)'!$C$30:$AE$55,22,FALSE)</f>
        <v>0</v>
      </c>
      <c r="AAI11" s="501">
        <f>VLOOKUP($B11,'Sintesi (CFI-ACN)'!$C$30:$AE$55,22,FALSE)</f>
        <v>0</v>
      </c>
      <c r="AAJ11" s="501">
        <f>VLOOKUP($B11,'Sintesi (CFI-ACN)'!$C$30:$AE$55,22,FALSE)</f>
        <v>0</v>
      </c>
      <c r="AAK11" s="501">
        <f>VLOOKUP($B11,'Sintesi (CFI-ACN)'!$C$30:$AE$55,22,FALSE)</f>
        <v>0</v>
      </c>
      <c r="AAL11" s="501">
        <f>VLOOKUP($B11,'Sintesi (CFI-ACN)'!$C$30:$AE$55,22,FALSE)</f>
        <v>0</v>
      </c>
      <c r="AAM11" s="501">
        <f>VLOOKUP($B11,'Sintesi (CFI-ACN)'!$C$30:$AE$55,22,FALSE)</f>
        <v>0</v>
      </c>
      <c r="AAN11" s="501">
        <f>VLOOKUP($B11,'Sintesi (CFI-ACN)'!$C$30:$AE$55,22,FALSE)</f>
        <v>0</v>
      </c>
      <c r="AAO11" s="501">
        <f>VLOOKUP($B11,'Sintesi (CFI-ACN)'!$C$30:$AE$55,22,FALSE)</f>
        <v>0</v>
      </c>
      <c r="AAP11" s="501">
        <f>VLOOKUP($B11,'Sintesi (CFI-ACN)'!$C$30:$AE$55,22,FALSE)</f>
        <v>0</v>
      </c>
      <c r="AAQ11" s="501">
        <f>VLOOKUP($B11,'Sintesi (CFI-ACN)'!$C$30:$AE$55,22,FALSE)</f>
        <v>0</v>
      </c>
      <c r="AAR11" s="501">
        <f>VLOOKUP($B11,'Sintesi (CFI-ACN)'!$C$30:$AE$55,22,FALSE)</f>
        <v>0</v>
      </c>
      <c r="AAS11" s="501">
        <f>VLOOKUP($B11,'Sintesi (CFI-ACN)'!$C$30:$AE$55,22,FALSE)</f>
        <v>0</v>
      </c>
      <c r="AAT11" s="501">
        <f>VLOOKUP($B11,'Sintesi (CFI-ACN)'!$C$30:$AE$55,22,FALSE)</f>
        <v>0</v>
      </c>
      <c r="AAU11" s="501">
        <f>VLOOKUP($B11,'Sintesi (CFI-ACN)'!$C$30:$AE$55,22,FALSE)</f>
        <v>0</v>
      </c>
      <c r="AAV11" s="501">
        <f>VLOOKUP($B11,'Sintesi (CFI-ACN)'!$C$30:$AE$55,22,FALSE)</f>
        <v>0</v>
      </c>
      <c r="AAW11" s="501">
        <f>VLOOKUP($B11,'Sintesi (CFI-ACN)'!$C$30:$AE$55,22,FALSE)</f>
        <v>0</v>
      </c>
      <c r="AAX11" s="501">
        <f>VLOOKUP($B11,'Sintesi (CFI-ACN)'!$C$30:$AE$55,22,FALSE)</f>
        <v>0</v>
      </c>
      <c r="AAY11" s="501">
        <f>VLOOKUP($B11,'Sintesi (CFI-ACN)'!$C$30:$AE$55,22,FALSE)</f>
        <v>0</v>
      </c>
      <c r="AAZ11" s="501">
        <f>VLOOKUP($B11,'Sintesi (CFI-ACN)'!$C$30:$AE$55,22,FALSE)</f>
        <v>0</v>
      </c>
      <c r="ABA11" s="501">
        <f>VLOOKUP($B11,'Sintesi (CFI-ACN)'!$C$30:$AE$55,22,FALSE)</f>
        <v>0</v>
      </c>
      <c r="ABB11" s="501">
        <f>VLOOKUP($B11,'Sintesi (CFI-ACN)'!$C$30:$AE$55,22,FALSE)</f>
        <v>0</v>
      </c>
      <c r="ABC11" s="501">
        <f>VLOOKUP($B11,'Sintesi (CFI-ACN)'!$C$30:$AE$55,22,FALSE)</f>
        <v>0</v>
      </c>
      <c r="ABD11" s="501">
        <f>VLOOKUP($B11,'Sintesi (CFI-ACN)'!$C$30:$AE$55,22,FALSE)</f>
        <v>0</v>
      </c>
      <c r="ABE11" s="501">
        <f>VLOOKUP($B11,'Sintesi (CFI-ACN)'!$C$30:$AE$55,22,FALSE)</f>
        <v>0</v>
      </c>
      <c r="ABF11" s="501">
        <f>VLOOKUP($B11,'Sintesi (CFI-ACN)'!$C$30:$AE$55,22,FALSE)</f>
        <v>0</v>
      </c>
      <c r="ABG11" s="501">
        <f>VLOOKUP($B11,'Sintesi (CFI-ACN)'!$C$30:$AE$55,22,FALSE)</f>
        <v>0</v>
      </c>
      <c r="ABH11" s="501">
        <f>VLOOKUP($B11,'Sintesi (CFI-ACN)'!$C$30:$AE$55,22,FALSE)</f>
        <v>0</v>
      </c>
      <c r="ABI11" s="501">
        <f>VLOOKUP($B11,'Sintesi (CFI-ACN)'!$C$30:$AE$55,22,FALSE)</f>
        <v>0</v>
      </c>
      <c r="ABJ11" s="501">
        <f>VLOOKUP($B11,'Sintesi (CFI-ACN)'!$C$30:$AE$55,22,FALSE)</f>
        <v>0</v>
      </c>
      <c r="ABK11" s="501">
        <f>VLOOKUP($B11,'Sintesi (CFI-ACN)'!$C$30:$AE$55,22,FALSE)</f>
        <v>0</v>
      </c>
      <c r="ABL11" s="501">
        <f>VLOOKUP($B11,'Sintesi (CFI-ACN)'!$C$30:$AE$55,22,FALSE)</f>
        <v>0</v>
      </c>
      <c r="ABM11" s="501">
        <f>VLOOKUP($B11,'Sintesi (CFI-ACN)'!$C$30:$AE$55,22,FALSE)</f>
        <v>0</v>
      </c>
      <c r="ABN11" s="501">
        <f>VLOOKUP($B11,'Sintesi (CFI-ACN)'!$C$30:$AE$55,22,FALSE)</f>
        <v>0</v>
      </c>
      <c r="ABO11" s="501">
        <f>VLOOKUP($B11,'Sintesi (CFI-ACN)'!$C$30:$AE$55,22,FALSE)</f>
        <v>0</v>
      </c>
      <c r="ABP11" s="501">
        <f>VLOOKUP($B11,'Sintesi (CFI-ACN)'!$C$30:$AE$55,22,FALSE)</f>
        <v>0</v>
      </c>
      <c r="ABQ11" s="501">
        <f>VLOOKUP($B11,'Sintesi (CFI-ACN)'!$C$30:$AE$55,22,FALSE)</f>
        <v>0</v>
      </c>
      <c r="ABR11" s="501">
        <f>VLOOKUP($B11,'Sintesi (CFI-ACN)'!$C$30:$AE$55,22,FALSE)</f>
        <v>0</v>
      </c>
      <c r="ABS11" s="501">
        <f>VLOOKUP($B11,'Sintesi (CFI-ACN)'!$C$30:$AE$55,22,FALSE)</f>
        <v>0</v>
      </c>
      <c r="ABT11" s="501">
        <f>VLOOKUP($B11,'Sintesi (CFI-ACN)'!$C$30:$AE$55,22,FALSE)</f>
        <v>0</v>
      </c>
      <c r="ABU11" s="501">
        <f>VLOOKUP($B11,'Sintesi (CFI-ACN)'!$C$30:$AE$55,22,FALSE)</f>
        <v>0</v>
      </c>
      <c r="ABV11" s="501">
        <f>VLOOKUP($B11,'Sintesi (CFI-ACN)'!$C$30:$AE$55,22,FALSE)</f>
        <v>0</v>
      </c>
      <c r="ABW11" s="501">
        <f>VLOOKUP($B11,'Sintesi (CFI-ACN)'!$C$30:$AE$55,22,FALSE)</f>
        <v>0</v>
      </c>
      <c r="ABX11" s="501">
        <f>VLOOKUP($B11,'Sintesi (CFI-ACN)'!$C$30:$AE$55,22,FALSE)</f>
        <v>0</v>
      </c>
      <c r="ABY11" s="501">
        <f>VLOOKUP($B11,'Sintesi (CFI-ACN)'!$C$30:$AE$55,22,FALSE)</f>
        <v>0</v>
      </c>
      <c r="ABZ11" s="501">
        <f>VLOOKUP($B11,'Sintesi (CFI-ACN)'!$C$30:$AE$55,22,FALSE)</f>
        <v>0</v>
      </c>
      <c r="ACA11" s="501">
        <f>VLOOKUP($B11,'Sintesi (CFI-ACN)'!$C$30:$AE$55,22,FALSE)</f>
        <v>0</v>
      </c>
      <c r="ACB11" s="501">
        <f>VLOOKUP($B11,'Sintesi (CFI-ACN)'!$C$30:$AE$55,22,FALSE)</f>
        <v>0</v>
      </c>
      <c r="ACC11" s="501">
        <f>VLOOKUP($B11,'Sintesi (CFI-ACN)'!$C$30:$AE$55,22,FALSE)</f>
        <v>0</v>
      </c>
      <c r="ACD11" s="501">
        <f>VLOOKUP($B11,'Sintesi (CFI-ACN)'!$C$30:$AE$55,22,FALSE)</f>
        <v>0</v>
      </c>
      <c r="ACE11" s="501"/>
      <c r="ACF11" s="501"/>
      <c r="ACG11" s="501"/>
      <c r="ACH11" s="86"/>
      <c r="ACI11" s="88">
        <v>0</v>
      </c>
      <c r="ACJ11" s="89">
        <v>43271</v>
      </c>
      <c r="ACK11" s="89">
        <v>43294</v>
      </c>
      <c r="ACL11" s="560">
        <v>11</v>
      </c>
      <c r="ACM11" s="560">
        <v>11</v>
      </c>
      <c r="ACN11" s="560">
        <v>11</v>
      </c>
      <c r="ACO11" s="560">
        <v>11</v>
      </c>
      <c r="ACP11" s="560">
        <v>11</v>
      </c>
      <c r="ACQ11" s="560">
        <v>11</v>
      </c>
      <c r="ACR11" s="560">
        <v>11</v>
      </c>
      <c r="ACS11" s="560">
        <v>11</v>
      </c>
      <c r="ACT11" s="560">
        <v>11</v>
      </c>
      <c r="ACU11" s="560">
        <v>11</v>
      </c>
      <c r="ACV11" s="560">
        <v>11</v>
      </c>
      <c r="ACW11" s="560">
        <v>11</v>
      </c>
      <c r="ACX11" s="560">
        <v>11</v>
      </c>
      <c r="ACY11" s="560">
        <v>11</v>
      </c>
      <c r="ACZ11" s="560">
        <v>11</v>
      </c>
      <c r="ADA11" s="560">
        <v>11</v>
      </c>
      <c r="ADB11" s="560">
        <v>11</v>
      </c>
      <c r="ADC11" s="560">
        <v>11</v>
      </c>
      <c r="ADD11" s="560">
        <v>11</v>
      </c>
      <c r="ADE11" s="560">
        <v>11</v>
      </c>
      <c r="ADF11" s="560">
        <v>11</v>
      </c>
      <c r="ADG11" s="560">
        <v>11</v>
      </c>
      <c r="ADH11" s="560">
        <v>11</v>
      </c>
      <c r="ADI11" s="560">
        <v>11</v>
      </c>
      <c r="ADJ11" s="560">
        <v>11</v>
      </c>
      <c r="ADK11" s="560">
        <v>11</v>
      </c>
      <c r="ADL11" s="560">
        <v>11</v>
      </c>
      <c r="ADM11" s="560">
        <v>11</v>
      </c>
      <c r="ADN11" s="560">
        <v>11</v>
      </c>
      <c r="ADO11" s="560">
        <v>11</v>
      </c>
      <c r="ADP11" s="560">
        <v>11</v>
      </c>
      <c r="ADQ11" s="560">
        <v>11</v>
      </c>
      <c r="ADR11" s="560">
        <v>11</v>
      </c>
      <c r="ADS11" s="560">
        <v>11</v>
      </c>
      <c r="ADT11" s="560">
        <v>11</v>
      </c>
      <c r="ADU11" s="560">
        <v>11</v>
      </c>
      <c r="ADV11" s="560">
        <v>11</v>
      </c>
      <c r="ADW11" s="560">
        <v>11</v>
      </c>
      <c r="ADX11" s="560">
        <v>11</v>
      </c>
      <c r="ADY11" s="560">
        <v>11</v>
      </c>
      <c r="ADZ11" s="560">
        <v>11</v>
      </c>
      <c r="AEA11" s="560">
        <v>11</v>
      </c>
      <c r="AEB11" s="560">
        <v>11</v>
      </c>
      <c r="AEC11" s="560">
        <v>11</v>
      </c>
      <c r="AED11" s="560">
        <v>11</v>
      </c>
      <c r="AEE11" s="80">
        <v>0</v>
      </c>
      <c r="AEF11" s="80">
        <v>0</v>
      </c>
      <c r="AEG11" s="80">
        <v>0</v>
      </c>
      <c r="AEH11" s="80">
        <v>0</v>
      </c>
      <c r="AEI11" s="80">
        <v>0</v>
      </c>
      <c r="AEJ11" s="80">
        <v>0</v>
      </c>
      <c r="AEK11" s="80">
        <v>0</v>
      </c>
      <c r="AEL11" s="80">
        <v>0</v>
      </c>
      <c r="AEM11" s="80">
        <v>0</v>
      </c>
      <c r="AEN11" s="80">
        <v>0</v>
      </c>
      <c r="AEO11" s="80">
        <v>0</v>
      </c>
      <c r="AEP11" s="80">
        <v>0</v>
      </c>
      <c r="AEQ11" s="80">
        <v>0</v>
      </c>
      <c r="AER11" s="80">
        <v>0</v>
      </c>
      <c r="AES11" s="80">
        <v>0</v>
      </c>
      <c r="AET11" s="80">
        <v>0</v>
      </c>
      <c r="AEU11" s="80">
        <v>0</v>
      </c>
      <c r="AEV11" s="80">
        <v>0</v>
      </c>
      <c r="AEW11" s="80">
        <v>0</v>
      </c>
      <c r="AEX11" s="80">
        <v>0</v>
      </c>
      <c r="AEY11" s="80">
        <v>0</v>
      </c>
      <c r="AEZ11" s="80">
        <v>0</v>
      </c>
      <c r="AFA11" s="80">
        <v>0</v>
      </c>
      <c r="AFB11" s="80">
        <v>0</v>
      </c>
      <c r="AFC11" s="80">
        <v>0</v>
      </c>
      <c r="AFD11" s="80">
        <v>0</v>
      </c>
      <c r="AFE11" s="80">
        <v>0</v>
      </c>
      <c r="AFF11" s="80">
        <v>0</v>
      </c>
      <c r="AFG11" s="80">
        <v>0</v>
      </c>
      <c r="AFH11" s="80">
        <v>0</v>
      </c>
      <c r="AFI11" s="80">
        <v>0</v>
      </c>
      <c r="AFJ11" s="80">
        <v>0</v>
      </c>
      <c r="AFK11" s="80">
        <v>0</v>
      </c>
      <c r="AFL11" s="80">
        <v>0</v>
      </c>
      <c r="AFM11" s="80">
        <v>0</v>
      </c>
      <c r="AFN11" s="80">
        <v>0</v>
      </c>
      <c r="AFO11" s="80">
        <v>0</v>
      </c>
      <c r="AFP11" s="80">
        <v>0</v>
      </c>
      <c r="AFQ11" s="80">
        <v>0</v>
      </c>
      <c r="AFR11" s="80">
        <v>0</v>
      </c>
      <c r="AFS11" s="80">
        <v>0</v>
      </c>
      <c r="AFT11" s="80">
        <v>0</v>
      </c>
      <c r="AFU11" s="80">
        <v>0</v>
      </c>
      <c r="AFV11" s="80">
        <v>0</v>
      </c>
      <c r="AFW11" s="80">
        <v>0</v>
      </c>
      <c r="AFX11" s="80">
        <v>0</v>
      </c>
      <c r="AFY11" s="80">
        <v>0</v>
      </c>
      <c r="AFZ11" s="80">
        <v>0</v>
      </c>
      <c r="AGA11" s="80">
        <v>0</v>
      </c>
      <c r="AGB11" s="80">
        <v>0</v>
      </c>
      <c r="AGC11" s="80">
        <v>0</v>
      </c>
      <c r="AGD11" s="80">
        <v>0</v>
      </c>
      <c r="AGE11" s="80">
        <v>0</v>
      </c>
      <c r="AGF11" s="80">
        <v>0</v>
      </c>
      <c r="AGG11" s="80">
        <v>0</v>
      </c>
      <c r="AGH11" s="80">
        <v>0</v>
      </c>
      <c r="AGI11" s="80">
        <v>0</v>
      </c>
      <c r="AGJ11" s="80">
        <v>0</v>
      </c>
      <c r="AGK11" s="80">
        <v>0</v>
      </c>
      <c r="AGL11" s="177"/>
      <c r="AGM11" s="177"/>
    </row>
    <row r="12" spans="1:871" s="104" customFormat="1" collapsed="1">
      <c r="A12" s="131" t="str">
        <f>'Sintesi (CFI-ACN)'!B36</f>
        <v>P59-Deploy &amp; Change CRMT</v>
      </c>
      <c r="B12" s="131" t="str">
        <f>'Sintesi (CFI)'!C36</f>
        <v>AO004511_YYY127</v>
      </c>
      <c r="C12" s="131" t="str">
        <f>'Sintesi Quantitativa (Overall)'!D38</f>
        <v>Gestione Consensi e Acquisizione Prospect</v>
      </c>
      <c r="D12" s="132">
        <f>'Sintesi (CFI-ACN)'!W36</f>
        <v>2</v>
      </c>
      <c r="E12" s="132">
        <f>'Sintesi (CFI-ACN)'!X36</f>
        <v>0</v>
      </c>
      <c r="F12" s="132">
        <f>'Sintesi (CFI-ACN)'!Y36</f>
        <v>2</v>
      </c>
      <c r="G12" s="175">
        <f>'Sintesi Quantitativa (Overall)'!E38</f>
        <v>1</v>
      </c>
      <c r="H12" s="183">
        <v>43271</v>
      </c>
      <c r="I12" s="183">
        <v>43315</v>
      </c>
      <c r="J12" s="78">
        <f t="shared" si="123"/>
        <v>33</v>
      </c>
      <c r="K12" s="78">
        <v>0</v>
      </c>
      <c r="L12" s="79">
        <v>0</v>
      </c>
      <c r="M12" s="560">
        <v>0</v>
      </c>
      <c r="N12" s="560">
        <v>0</v>
      </c>
      <c r="O12" s="560">
        <v>0</v>
      </c>
      <c r="P12" s="560">
        <v>0</v>
      </c>
      <c r="Q12" s="560">
        <v>0</v>
      </c>
      <c r="R12" s="560">
        <v>0</v>
      </c>
      <c r="S12" s="560">
        <v>0</v>
      </c>
      <c r="T12" s="560">
        <v>1</v>
      </c>
      <c r="U12" s="560">
        <v>1</v>
      </c>
      <c r="V12" s="560">
        <v>1</v>
      </c>
      <c r="W12" s="560">
        <v>1</v>
      </c>
      <c r="X12" s="560">
        <v>1</v>
      </c>
      <c r="Y12" s="560">
        <v>1</v>
      </c>
      <c r="Z12" s="560">
        <v>1</v>
      </c>
      <c r="AA12" s="560">
        <v>2</v>
      </c>
      <c r="AB12" s="560">
        <v>2</v>
      </c>
      <c r="AC12" s="560">
        <v>2</v>
      </c>
      <c r="AD12" s="560">
        <v>2</v>
      </c>
      <c r="AE12" s="560">
        <v>2</v>
      </c>
      <c r="AF12" s="560">
        <v>2</v>
      </c>
      <c r="AG12" s="560">
        <v>2</v>
      </c>
      <c r="AH12" s="560">
        <v>2</v>
      </c>
      <c r="AI12" s="560">
        <v>2</v>
      </c>
      <c r="AJ12" s="560">
        <v>2</v>
      </c>
      <c r="AK12" s="560">
        <v>2</v>
      </c>
      <c r="AL12" s="560">
        <v>2</v>
      </c>
      <c r="AM12" s="560">
        <v>2</v>
      </c>
      <c r="AN12" s="560">
        <v>2</v>
      </c>
      <c r="AO12" s="560">
        <v>2</v>
      </c>
      <c r="AP12" s="560">
        <v>2</v>
      </c>
      <c r="AQ12" s="560">
        <v>2</v>
      </c>
      <c r="AR12" s="560">
        <v>2</v>
      </c>
      <c r="AS12" s="560">
        <v>2</v>
      </c>
      <c r="AT12" s="560">
        <v>2</v>
      </c>
      <c r="AU12" s="560">
        <v>2</v>
      </c>
      <c r="AV12" s="560">
        <v>2</v>
      </c>
      <c r="AW12" s="560">
        <v>2</v>
      </c>
      <c r="AX12" s="560">
        <v>2</v>
      </c>
      <c r="AY12" s="560">
        <v>2</v>
      </c>
      <c r="AZ12" s="560">
        <v>2</v>
      </c>
      <c r="BA12" s="560">
        <v>2</v>
      </c>
      <c r="BB12" s="560">
        <v>2</v>
      </c>
      <c r="BC12" s="560">
        <v>2</v>
      </c>
      <c r="BD12" s="560">
        <v>2</v>
      </c>
      <c r="BE12" s="560">
        <v>2</v>
      </c>
      <c r="BF12" s="80">
        <v>0</v>
      </c>
      <c r="BG12" s="80">
        <v>0</v>
      </c>
      <c r="BH12" s="80">
        <v>0</v>
      </c>
      <c r="BI12" s="80">
        <v>0</v>
      </c>
      <c r="BJ12" s="80">
        <v>0</v>
      </c>
      <c r="BK12" s="80">
        <v>0</v>
      </c>
      <c r="BL12" s="80">
        <v>0</v>
      </c>
      <c r="BM12" s="80">
        <v>0</v>
      </c>
      <c r="BN12" s="80">
        <v>0</v>
      </c>
      <c r="BO12" s="80">
        <v>0</v>
      </c>
      <c r="BP12" s="80">
        <v>0</v>
      </c>
      <c r="BQ12" s="80">
        <v>0</v>
      </c>
      <c r="BR12" s="80">
        <v>0</v>
      </c>
      <c r="BS12" s="80">
        <v>0</v>
      </c>
      <c r="BT12" s="80">
        <v>0</v>
      </c>
      <c r="BU12" s="80">
        <v>0</v>
      </c>
      <c r="BV12" s="80">
        <v>0</v>
      </c>
      <c r="BW12" s="80">
        <v>0</v>
      </c>
      <c r="BX12" s="80">
        <v>0</v>
      </c>
      <c r="BY12" s="80">
        <v>0</v>
      </c>
      <c r="BZ12" s="80">
        <v>0</v>
      </c>
      <c r="CA12" s="80">
        <v>0</v>
      </c>
      <c r="CB12" s="80">
        <v>0</v>
      </c>
      <c r="CC12" s="80">
        <v>0</v>
      </c>
      <c r="CD12" s="80">
        <v>0</v>
      </c>
      <c r="CE12" s="80">
        <v>0</v>
      </c>
      <c r="CF12" s="80">
        <v>0</v>
      </c>
      <c r="CG12" s="80">
        <v>0</v>
      </c>
      <c r="CH12" s="80">
        <v>0</v>
      </c>
      <c r="CI12" s="80">
        <v>0</v>
      </c>
      <c r="CJ12" s="80">
        <v>0</v>
      </c>
      <c r="CK12" s="80">
        <v>0</v>
      </c>
      <c r="CL12" s="80">
        <v>0</v>
      </c>
      <c r="CM12" s="80">
        <v>0</v>
      </c>
      <c r="CN12" s="80">
        <v>0</v>
      </c>
      <c r="CO12" s="80">
        <v>0</v>
      </c>
      <c r="CP12" s="80">
        <v>0</v>
      </c>
      <c r="CQ12" s="80">
        <v>0</v>
      </c>
      <c r="CR12" s="80">
        <v>0</v>
      </c>
      <c r="CS12" s="80">
        <v>0</v>
      </c>
      <c r="CT12" s="80">
        <v>0</v>
      </c>
      <c r="CU12" s="80">
        <v>0</v>
      </c>
      <c r="CV12" s="80">
        <v>0</v>
      </c>
      <c r="CW12" s="80">
        <v>0</v>
      </c>
      <c r="CX12" s="80">
        <v>0</v>
      </c>
      <c r="CY12" s="80">
        <v>0</v>
      </c>
      <c r="CZ12" s="80">
        <v>0</v>
      </c>
      <c r="DA12" s="80">
        <v>0</v>
      </c>
      <c r="DB12" s="80">
        <v>0</v>
      </c>
      <c r="DC12" s="80">
        <v>0</v>
      </c>
      <c r="DD12" s="80">
        <v>0</v>
      </c>
      <c r="DE12" s="80">
        <v>0</v>
      </c>
      <c r="DF12" s="80">
        <v>0</v>
      </c>
      <c r="DG12" s="80">
        <v>0</v>
      </c>
      <c r="DH12" s="80">
        <v>0</v>
      </c>
      <c r="DI12" s="80">
        <v>0</v>
      </c>
      <c r="DJ12" s="80">
        <v>0</v>
      </c>
      <c r="DK12" s="80">
        <v>0</v>
      </c>
      <c r="DL12" s="80">
        <v>0</v>
      </c>
      <c r="DM12" s="80"/>
      <c r="DN12" s="80"/>
      <c r="DO12" s="80"/>
      <c r="DP12" s="318">
        <v>0</v>
      </c>
      <c r="DQ12" s="318">
        <v>0</v>
      </c>
      <c r="DR12" s="318">
        <v>0</v>
      </c>
      <c r="DS12" s="318">
        <v>0</v>
      </c>
      <c r="DT12" s="318">
        <v>0</v>
      </c>
      <c r="DU12" s="318">
        <v>0</v>
      </c>
      <c r="DV12" s="318">
        <v>0</v>
      </c>
      <c r="DW12" s="318">
        <v>0</v>
      </c>
      <c r="DX12" s="318">
        <v>0</v>
      </c>
      <c r="DY12" s="318">
        <v>0</v>
      </c>
      <c r="DZ12" s="318">
        <v>0</v>
      </c>
      <c r="EA12" s="318">
        <v>0</v>
      </c>
      <c r="EB12" s="318">
        <v>0</v>
      </c>
      <c r="EC12" s="318">
        <v>0</v>
      </c>
      <c r="ED12" s="318">
        <v>0</v>
      </c>
      <c r="EE12" s="318">
        <v>0</v>
      </c>
      <c r="EF12" s="318">
        <v>0</v>
      </c>
      <c r="EG12" s="318">
        <v>0</v>
      </c>
      <c r="EH12" s="318">
        <v>0</v>
      </c>
      <c r="EI12" s="318">
        <v>0</v>
      </c>
      <c r="EJ12" s="318">
        <v>0</v>
      </c>
      <c r="EK12" s="318">
        <v>0</v>
      </c>
      <c r="EL12" s="318">
        <v>0</v>
      </c>
      <c r="EM12" s="318">
        <f>VLOOKUP($B12,'Sintesi (CFI-ACN)'!$C$30:$AE$55,25,FALSE)</f>
        <v>0</v>
      </c>
      <c r="EN12" s="318">
        <f>VLOOKUP($B12,'Sintesi (CFI-ACN)'!$C$30:$AE$55,25,FALSE)</f>
        <v>0</v>
      </c>
      <c r="EO12" s="318">
        <f>VLOOKUP($B12,'Sintesi (CFI-ACN)'!$C$30:$AE$55,25,FALSE)</f>
        <v>0</v>
      </c>
      <c r="EP12" s="318">
        <f>VLOOKUP($B12,'Sintesi (CFI-ACN)'!$C$30:$AE$55,25,FALSE)</f>
        <v>0</v>
      </c>
      <c r="EQ12" s="318">
        <f>VLOOKUP($B12,'Sintesi (CFI-ACN)'!$C$30:$AE$55,25,FALSE)</f>
        <v>0</v>
      </c>
      <c r="ER12" s="318">
        <f>VLOOKUP($B12,'Sintesi (CFI-ACN)'!$C$30:$AE$55,25,FALSE)</f>
        <v>0</v>
      </c>
      <c r="ES12" s="318">
        <f>VLOOKUP($B12,'Sintesi (CFI-ACN)'!$C$30:$AE$55,25,FALSE)</f>
        <v>0</v>
      </c>
      <c r="ET12" s="318">
        <f>VLOOKUP($B12,'Sintesi (CFI-ACN)'!$C$30:$AE$55,25,FALSE)</f>
        <v>0</v>
      </c>
      <c r="EU12" s="318">
        <f>VLOOKUP($B12,'Sintesi (CFI-ACN)'!$C$30:$AE$55,25,FALSE)</f>
        <v>0</v>
      </c>
      <c r="EV12" s="318">
        <f>VLOOKUP($B12,'Sintesi (CFI-ACN)'!$C$30:$AE$55,25,FALSE)</f>
        <v>0</v>
      </c>
      <c r="EW12" s="318">
        <f>VLOOKUP($B12,'Sintesi (CFI-ACN)'!$C$30:$AE$55,25,FALSE)</f>
        <v>0</v>
      </c>
      <c r="EX12" s="318">
        <f>VLOOKUP($B12,'Sintesi (CFI-ACN)'!$C$30:$AE$55,25,FALSE)</f>
        <v>0</v>
      </c>
      <c r="EY12" s="318">
        <f>VLOOKUP($B12,'Sintesi (CFI-ACN)'!$C$30:$AE$55,25,FALSE)</f>
        <v>0</v>
      </c>
      <c r="EZ12" s="318">
        <f>VLOOKUP($B12,'Sintesi (CFI-ACN)'!$C$30:$AE$55,25,FALSE)</f>
        <v>0</v>
      </c>
      <c r="FA12" s="318">
        <f>VLOOKUP($B12,'Sintesi (CFI-ACN)'!$C$30:$AE$55,25,FALSE)</f>
        <v>0</v>
      </c>
      <c r="FB12" s="318">
        <f>VLOOKUP($B12,'Sintesi (CFI-ACN)'!$C$30:$AE$55,25,FALSE)</f>
        <v>0</v>
      </c>
      <c r="FC12" s="318">
        <f>VLOOKUP($B12,'Sintesi (CFI-ACN)'!$C$30:$AE$55,25,FALSE)</f>
        <v>0</v>
      </c>
      <c r="FD12" s="318">
        <f>VLOOKUP($B12,'Sintesi (CFI-ACN)'!$C$30:$AE$55,25,FALSE)</f>
        <v>0</v>
      </c>
      <c r="FE12" s="318">
        <f>VLOOKUP($B12,'Sintesi (CFI-ACN)'!$C$30:$AE$55,25,FALSE)</f>
        <v>0</v>
      </c>
      <c r="FF12" s="318">
        <f>VLOOKUP($B12,'Sintesi (CFI-ACN)'!$C$30:$AE$55,25,FALSE)</f>
        <v>0</v>
      </c>
      <c r="FG12" s="318">
        <f>VLOOKUP($B12,'Sintesi (CFI-ACN)'!$C$30:$AE$55,25,FALSE)</f>
        <v>0</v>
      </c>
      <c r="FH12" s="318">
        <f>VLOOKUP($B12,'Sintesi (CFI-ACN)'!$C$30:$AE$55,25,FALSE)</f>
        <v>0</v>
      </c>
      <c r="FI12" s="318">
        <f>VLOOKUP($B12,'Sintesi (CFI-ACN)'!$C$30:$AE$55,25,FALSE)</f>
        <v>0</v>
      </c>
      <c r="FJ12" s="318">
        <f>VLOOKUP($B12,'Sintesi (CFI-ACN)'!$C$30:$AE$55,25,FALSE)</f>
        <v>0</v>
      </c>
      <c r="FK12" s="318">
        <f>VLOOKUP($B12,'Sintesi (CFI-ACN)'!$C$30:$AE$55,25,FALSE)</f>
        <v>0</v>
      </c>
      <c r="FL12" s="318">
        <f>VLOOKUP($B12,'Sintesi (CFI-ACN)'!$C$30:$AE$55,25,FALSE)</f>
        <v>0</v>
      </c>
      <c r="FM12" s="318">
        <f>VLOOKUP($B12,'Sintesi (CFI-ACN)'!$C$30:$AE$55,25,FALSE)</f>
        <v>0</v>
      </c>
      <c r="FN12" s="318">
        <f>VLOOKUP($B12,'Sintesi (CFI-ACN)'!$C$30:$AE$55,25,FALSE)</f>
        <v>0</v>
      </c>
      <c r="FO12" s="318">
        <f>VLOOKUP($B12,'Sintesi (CFI-ACN)'!$C$30:$AE$55,25,FALSE)</f>
        <v>0</v>
      </c>
      <c r="FP12" s="318">
        <f>VLOOKUP($B12,'Sintesi (CFI-ACN)'!$C$30:$AE$55,25,FALSE)</f>
        <v>0</v>
      </c>
      <c r="FQ12" s="318">
        <f>VLOOKUP($B12,'Sintesi (CFI-ACN)'!$C$30:$AE$55,25,FALSE)</f>
        <v>0</v>
      </c>
      <c r="FR12" s="318">
        <f>VLOOKUP($B12,'Sintesi (CFI-ACN)'!$C$30:$AE$55,25,FALSE)</f>
        <v>0</v>
      </c>
      <c r="FS12" s="318">
        <f>VLOOKUP($B12,'Sintesi (CFI-ACN)'!$C$30:$AE$55,25,FALSE)</f>
        <v>0</v>
      </c>
      <c r="FT12" s="318">
        <f>VLOOKUP($B12,'Sintesi (CFI-ACN)'!$C$30:$AE$55,25,FALSE)</f>
        <v>0</v>
      </c>
      <c r="FU12" s="318">
        <f>VLOOKUP($B12,'Sintesi (CFI-ACN)'!$C$30:$AE$55,25,FALSE)</f>
        <v>0</v>
      </c>
      <c r="FV12" s="318">
        <f>VLOOKUP($B12,'Sintesi (CFI-ACN)'!$C$30:$AE$55,25,FALSE)</f>
        <v>0</v>
      </c>
      <c r="FW12" s="318">
        <f>VLOOKUP($B12,'Sintesi (CFI-ACN)'!$C$30:$AE$55,25,FALSE)</f>
        <v>0</v>
      </c>
      <c r="FX12" s="318">
        <f>VLOOKUP($B12,'Sintesi (CFI-ACN)'!$C$30:$AE$55,25,FALSE)</f>
        <v>0</v>
      </c>
      <c r="FY12" s="318">
        <f>VLOOKUP($B12,'Sintesi (CFI-ACN)'!$C$30:$AE$55,25,FALSE)</f>
        <v>0</v>
      </c>
      <c r="FZ12" s="318">
        <f>VLOOKUP($B12,'Sintesi (CFI-ACN)'!$C$30:$AE$55,25,FALSE)</f>
        <v>0</v>
      </c>
      <c r="GA12" s="318">
        <f>VLOOKUP($B12,'Sintesi (CFI-ACN)'!$C$30:$AE$55,25,FALSE)</f>
        <v>0</v>
      </c>
      <c r="GB12" s="318">
        <f>VLOOKUP($B12,'Sintesi (CFI-ACN)'!$C$30:$AE$55,25,FALSE)</f>
        <v>0</v>
      </c>
      <c r="GC12" s="318">
        <f>VLOOKUP($B12,'Sintesi (CFI-ACN)'!$C$30:$AE$55,25,FALSE)</f>
        <v>0</v>
      </c>
      <c r="GD12" s="318">
        <f>VLOOKUP($B12,'Sintesi (CFI-ACN)'!$C$30:$AE$55,25,FALSE)</f>
        <v>0</v>
      </c>
      <c r="GE12" s="318">
        <f>VLOOKUP($B12,'Sintesi (CFI-ACN)'!$C$30:$AE$55,25,FALSE)</f>
        <v>0</v>
      </c>
      <c r="GF12" s="318">
        <f>VLOOKUP($B12,'Sintesi (CFI-ACN)'!$C$30:$AE$55,25,FALSE)</f>
        <v>0</v>
      </c>
      <c r="GG12" s="318">
        <f>VLOOKUP($B12,'Sintesi (CFI-ACN)'!$C$30:$AE$55,25,FALSE)</f>
        <v>0</v>
      </c>
      <c r="GH12" s="318">
        <f>VLOOKUP($B12,'Sintesi (CFI-ACN)'!$C$30:$AE$55,25,FALSE)</f>
        <v>0</v>
      </c>
      <c r="GI12" s="318">
        <f>VLOOKUP($B12,'Sintesi (CFI-ACN)'!$C$30:$AE$55,25,FALSE)</f>
        <v>0</v>
      </c>
      <c r="GJ12" s="318">
        <f>VLOOKUP($B12,'Sintesi (CFI-ACN)'!$C$30:$AE$55,25,FALSE)</f>
        <v>0</v>
      </c>
      <c r="GK12" s="318">
        <f>VLOOKUP($B12,'Sintesi (CFI-ACN)'!$C$30:$AE$55,25,FALSE)</f>
        <v>0</v>
      </c>
      <c r="GL12" s="318">
        <f>VLOOKUP($B12,'Sintesi (CFI-ACN)'!$C$30:$AE$55,25,FALSE)</f>
        <v>0</v>
      </c>
      <c r="GM12" s="318">
        <f>VLOOKUP($B12,'Sintesi (CFI-ACN)'!$C$30:$AE$55,25,FALSE)</f>
        <v>0</v>
      </c>
      <c r="GN12" s="318">
        <f>VLOOKUP($B12,'Sintesi (CFI-ACN)'!$C$30:$AE$55,25,FALSE)</f>
        <v>0</v>
      </c>
      <c r="GO12" s="318">
        <f>VLOOKUP($B12,'Sintesi (CFI-ACN)'!$C$30:$AE$55,25,FALSE)</f>
        <v>0</v>
      </c>
      <c r="GP12" s="318">
        <f>VLOOKUP($B12,'Sintesi (CFI-ACN)'!$C$30:$AE$55,25,FALSE)</f>
        <v>0</v>
      </c>
      <c r="GQ12" s="318">
        <f>VLOOKUP($B12,'Sintesi (CFI-ACN)'!$C$30:$AE$55,25,FALSE)</f>
        <v>0</v>
      </c>
      <c r="GR12" s="318">
        <f>VLOOKUP($B12,'Sintesi (CFI-ACN)'!$C$30:$AE$55,25,FALSE)</f>
        <v>0</v>
      </c>
      <c r="GS12" s="318">
        <f>VLOOKUP($B12,'Sintesi (CFI-ACN)'!$C$30:$AE$55,25,FALSE)</f>
        <v>0</v>
      </c>
      <c r="GT12" s="318">
        <f>VLOOKUP($B12,'Sintesi (CFI-ACN)'!$C$30:$AE$55,25,FALSE)</f>
        <v>0</v>
      </c>
      <c r="GU12" s="318">
        <f>VLOOKUP($B12,'Sintesi (CFI-ACN)'!$C$30:$AE$55,25,FALSE)</f>
        <v>0</v>
      </c>
      <c r="GV12" s="318">
        <f>VLOOKUP($B12,'Sintesi (CFI-ACN)'!$C$30:$AE$55,25,FALSE)</f>
        <v>0</v>
      </c>
      <c r="GW12" s="318">
        <f>VLOOKUP($B12,'Sintesi (CFI-ACN)'!$C$30:$AE$55,25,FALSE)</f>
        <v>0</v>
      </c>
      <c r="GX12" s="318">
        <f>VLOOKUP($B12,'Sintesi (CFI-ACN)'!$C$30:$AE$55,25,FALSE)</f>
        <v>0</v>
      </c>
      <c r="GY12" s="318">
        <f>VLOOKUP($B12,'Sintesi (CFI-ACN)'!$C$30:$AE$55,25,FALSE)</f>
        <v>0</v>
      </c>
      <c r="GZ12" s="318">
        <f>VLOOKUP($B12,'Sintesi (CFI-ACN)'!$C$30:$AE$55,25,FALSE)</f>
        <v>0</v>
      </c>
      <c r="HA12" s="318">
        <f>VLOOKUP($B12,'Sintesi (CFI-ACN)'!$C$30:$AE$55,25,FALSE)</f>
        <v>0</v>
      </c>
      <c r="HB12" s="318">
        <f>VLOOKUP($B12,'Sintesi (CFI-ACN)'!$C$30:$AE$55,25,FALSE)</f>
        <v>0</v>
      </c>
      <c r="HC12" s="318">
        <f>VLOOKUP($B12,'Sintesi (CFI-ACN)'!$C$30:$AE$55,25,FALSE)</f>
        <v>0</v>
      </c>
      <c r="HD12" s="318">
        <f>VLOOKUP($B12,'Sintesi (CFI-ACN)'!$C$30:$AE$55,25,FALSE)</f>
        <v>0</v>
      </c>
      <c r="HE12" s="318">
        <f>VLOOKUP($B12,'Sintesi (CFI-ACN)'!$C$30:$AE$55,25,FALSE)</f>
        <v>0</v>
      </c>
      <c r="HF12" s="318">
        <f>VLOOKUP($B12,'Sintesi (CFI-ACN)'!$C$30:$AE$55,25,FALSE)</f>
        <v>0</v>
      </c>
      <c r="HG12" s="318">
        <f>VLOOKUP($B12,'Sintesi (CFI-ACN)'!$C$30:$AE$55,25,FALSE)</f>
        <v>0</v>
      </c>
      <c r="HH12" s="318">
        <f>VLOOKUP($B12,'Sintesi (CFI-ACN)'!$C$30:$AE$55,25,FALSE)</f>
        <v>0</v>
      </c>
      <c r="HI12" s="318">
        <f>VLOOKUP($B12,'Sintesi (CFI-ACN)'!$C$30:$AE$55,25,FALSE)</f>
        <v>0</v>
      </c>
      <c r="HJ12" s="318">
        <f>VLOOKUP($B12,'Sintesi (CFI-ACN)'!$C$30:$AE$55,25,FALSE)</f>
        <v>0</v>
      </c>
      <c r="HK12" s="318">
        <f>VLOOKUP($B12,'Sintesi (CFI-ACN)'!$C$30:$AE$55,25,FALSE)</f>
        <v>0</v>
      </c>
      <c r="HL12" s="318">
        <f>VLOOKUP($B12,'Sintesi (CFI-ACN)'!$C$30:$AE$55,25,FALSE)</f>
        <v>0</v>
      </c>
      <c r="HM12" s="318">
        <f>VLOOKUP($B12,'Sintesi (CFI-ACN)'!$C$30:$AE$55,25,FALSE)</f>
        <v>0</v>
      </c>
      <c r="HN12" s="318">
        <f>VLOOKUP($B12,'Sintesi (CFI-ACN)'!$C$30:$AE$55,25,FALSE)</f>
        <v>0</v>
      </c>
      <c r="HO12" s="318">
        <f>VLOOKUP($B12,'Sintesi (CFI-ACN)'!$C$30:$AE$55,25,FALSE)</f>
        <v>0</v>
      </c>
      <c r="HP12" s="318"/>
      <c r="HQ12" s="318"/>
      <c r="HR12" s="318"/>
      <c r="HS12" s="319">
        <v>0</v>
      </c>
      <c r="HT12" s="319">
        <v>0</v>
      </c>
      <c r="HU12" s="319">
        <v>0</v>
      </c>
      <c r="HV12" s="319">
        <v>0</v>
      </c>
      <c r="HW12" s="319">
        <v>0</v>
      </c>
      <c r="HX12" s="319">
        <v>0</v>
      </c>
      <c r="HY12" s="319">
        <v>0</v>
      </c>
      <c r="HZ12" s="319">
        <v>0</v>
      </c>
      <c r="IA12" s="319">
        <v>0</v>
      </c>
      <c r="IB12" s="319">
        <v>0</v>
      </c>
      <c r="IC12" s="319">
        <v>0</v>
      </c>
      <c r="ID12" s="319">
        <v>0</v>
      </c>
      <c r="IE12" s="319">
        <v>0</v>
      </c>
      <c r="IF12" s="319">
        <v>0</v>
      </c>
      <c r="IG12" s="319">
        <v>0</v>
      </c>
      <c r="IH12" s="319">
        <v>0</v>
      </c>
      <c r="II12" s="319">
        <v>0</v>
      </c>
      <c r="IJ12" s="319">
        <v>0</v>
      </c>
      <c r="IK12" s="319">
        <v>0</v>
      </c>
      <c r="IL12" s="319">
        <v>0</v>
      </c>
      <c r="IM12" s="319">
        <v>0</v>
      </c>
      <c r="IN12" s="319">
        <v>0</v>
      </c>
      <c r="IO12" s="319">
        <v>0</v>
      </c>
      <c r="IP12" s="319">
        <f>VLOOKUP($B12,'Sintesi (CFI-ACN)'!$C$30:$AE$55,27,FALSE)</f>
        <v>0</v>
      </c>
      <c r="IQ12" s="319">
        <f>VLOOKUP($B12,'Sintesi (CFI-ACN)'!$C$30:$AE$55,27,FALSE)</f>
        <v>0</v>
      </c>
      <c r="IR12" s="319">
        <f>VLOOKUP($B12,'Sintesi (CFI-ACN)'!$C$30:$AE$55,27,FALSE)</f>
        <v>0</v>
      </c>
      <c r="IS12" s="319">
        <f>VLOOKUP($B12,'Sintesi (CFI-ACN)'!$C$30:$AE$55,27,FALSE)</f>
        <v>0</v>
      </c>
      <c r="IT12" s="319">
        <f>VLOOKUP($B12,'Sintesi (CFI-ACN)'!$C$30:$AE$55,27,FALSE)</f>
        <v>0</v>
      </c>
      <c r="IU12" s="319">
        <f>VLOOKUP($B12,'Sintesi (CFI-ACN)'!$C$30:$AE$55,27,FALSE)</f>
        <v>0</v>
      </c>
      <c r="IV12" s="319">
        <f>VLOOKUP($B12,'Sintesi (CFI-ACN)'!$C$30:$AE$55,27,FALSE)</f>
        <v>0</v>
      </c>
      <c r="IW12" s="319">
        <f>VLOOKUP($B12,'Sintesi (CFI-ACN)'!$C$30:$AE$55,27,FALSE)</f>
        <v>0</v>
      </c>
      <c r="IX12" s="319">
        <f>VLOOKUP($B12,'Sintesi (CFI-ACN)'!$C$30:$AE$55,27,FALSE)</f>
        <v>0</v>
      </c>
      <c r="IY12" s="319">
        <f>VLOOKUP($B12,'Sintesi (CFI-ACN)'!$C$30:$AE$55,27,FALSE)</f>
        <v>0</v>
      </c>
      <c r="IZ12" s="319">
        <f>VLOOKUP($B12,'Sintesi (CFI-ACN)'!$C$30:$AE$55,27,FALSE)</f>
        <v>0</v>
      </c>
      <c r="JA12" s="319">
        <f>VLOOKUP($B12,'Sintesi (CFI-ACN)'!$C$30:$AE$55,27,FALSE)</f>
        <v>0</v>
      </c>
      <c r="JB12" s="319">
        <f>VLOOKUP($B12,'Sintesi (CFI-ACN)'!$C$30:$AE$55,27,FALSE)</f>
        <v>0</v>
      </c>
      <c r="JC12" s="319">
        <f>VLOOKUP($B12,'Sintesi (CFI-ACN)'!$C$30:$AE$55,27,FALSE)</f>
        <v>0</v>
      </c>
      <c r="JD12" s="319">
        <f>VLOOKUP($B12,'Sintesi (CFI-ACN)'!$C$30:$AE$55,27,FALSE)</f>
        <v>0</v>
      </c>
      <c r="JE12" s="319">
        <f>VLOOKUP($B12,'Sintesi (CFI-ACN)'!$C$30:$AE$55,27,FALSE)</f>
        <v>0</v>
      </c>
      <c r="JF12" s="319">
        <f>VLOOKUP($B12,'Sintesi (CFI-ACN)'!$C$30:$AE$55,27,FALSE)</f>
        <v>0</v>
      </c>
      <c r="JG12" s="319">
        <f>VLOOKUP($B12,'Sintesi (CFI-ACN)'!$C$30:$AE$55,27,FALSE)</f>
        <v>0</v>
      </c>
      <c r="JH12" s="319">
        <f>VLOOKUP($B12,'Sintesi (CFI-ACN)'!$C$30:$AE$55,27,FALSE)</f>
        <v>0</v>
      </c>
      <c r="JI12" s="319">
        <f>VLOOKUP($B12,'Sintesi (CFI-ACN)'!$C$30:$AE$55,27,FALSE)</f>
        <v>0</v>
      </c>
      <c r="JJ12" s="319">
        <f>VLOOKUP($B12,'Sintesi (CFI-ACN)'!$C$30:$AE$55,27,FALSE)</f>
        <v>0</v>
      </c>
      <c r="JK12" s="319">
        <f>VLOOKUP($B12,'Sintesi (CFI-ACN)'!$C$30:$AE$55,27,FALSE)</f>
        <v>0</v>
      </c>
      <c r="JL12" s="319">
        <f>VLOOKUP($B12,'Sintesi (CFI-ACN)'!$C$30:$AE$55,27,FALSE)</f>
        <v>0</v>
      </c>
      <c r="JM12" s="319">
        <f>VLOOKUP($B12,'Sintesi (CFI-ACN)'!$C$30:$AE$55,27,FALSE)</f>
        <v>0</v>
      </c>
      <c r="JN12" s="319">
        <f>VLOOKUP($B12,'Sintesi (CFI-ACN)'!$C$30:$AE$55,27,FALSE)</f>
        <v>0</v>
      </c>
      <c r="JO12" s="319">
        <f>VLOOKUP($B12,'Sintesi (CFI-ACN)'!$C$30:$AE$55,27,FALSE)</f>
        <v>0</v>
      </c>
      <c r="JP12" s="319">
        <f>VLOOKUP($B12,'Sintesi (CFI-ACN)'!$C$30:$AE$55,27,FALSE)</f>
        <v>0</v>
      </c>
      <c r="JQ12" s="319">
        <f>VLOOKUP($B12,'Sintesi (CFI-ACN)'!$C$30:$AE$55,27,FALSE)</f>
        <v>0</v>
      </c>
      <c r="JR12" s="319">
        <f>VLOOKUP($B12,'Sintesi (CFI-ACN)'!$C$30:$AE$55,27,FALSE)</f>
        <v>0</v>
      </c>
      <c r="JS12" s="319">
        <f>VLOOKUP($B12,'Sintesi (CFI-ACN)'!$C$30:$AE$55,27,FALSE)</f>
        <v>0</v>
      </c>
      <c r="JT12" s="319">
        <f>VLOOKUP($B12,'Sintesi (CFI-ACN)'!$C$30:$AE$55,27,FALSE)</f>
        <v>0</v>
      </c>
      <c r="JU12" s="319">
        <f>VLOOKUP($B12,'Sintesi (CFI-ACN)'!$C$30:$AE$55,27,FALSE)</f>
        <v>0</v>
      </c>
      <c r="JV12" s="319">
        <f>VLOOKUP($B12,'Sintesi (CFI-ACN)'!$C$30:$AE$55,27,FALSE)</f>
        <v>0</v>
      </c>
      <c r="JW12" s="319">
        <f>VLOOKUP($B12,'Sintesi (CFI-ACN)'!$C$30:$AE$55,27,FALSE)</f>
        <v>0</v>
      </c>
      <c r="JX12" s="319">
        <f>VLOOKUP($B12,'Sintesi (CFI-ACN)'!$C$30:$AE$55,27,FALSE)</f>
        <v>0</v>
      </c>
      <c r="JY12" s="319">
        <f>VLOOKUP($B12,'Sintesi (CFI-ACN)'!$C$30:$AE$55,27,FALSE)</f>
        <v>0</v>
      </c>
      <c r="JZ12" s="319">
        <f>VLOOKUP($B12,'Sintesi (CFI-ACN)'!$C$30:$AE$55,27,FALSE)</f>
        <v>0</v>
      </c>
      <c r="KA12" s="319">
        <f>VLOOKUP($B12,'Sintesi (CFI-ACN)'!$C$30:$AE$55,27,FALSE)</f>
        <v>0</v>
      </c>
      <c r="KB12" s="319">
        <f>VLOOKUP($B12,'Sintesi (CFI-ACN)'!$C$30:$AE$55,27,FALSE)</f>
        <v>0</v>
      </c>
      <c r="KC12" s="319">
        <f>VLOOKUP($B12,'Sintesi (CFI-ACN)'!$C$30:$AE$55,27,FALSE)</f>
        <v>0</v>
      </c>
      <c r="KD12" s="319">
        <f>VLOOKUP($B12,'Sintesi (CFI-ACN)'!$C$30:$AE$55,27,FALSE)</f>
        <v>0</v>
      </c>
      <c r="KE12" s="319">
        <f>VLOOKUP($B12,'Sintesi (CFI-ACN)'!$C$30:$AE$55,27,FALSE)</f>
        <v>0</v>
      </c>
      <c r="KF12" s="319">
        <f>VLOOKUP($B12,'Sintesi (CFI-ACN)'!$C$30:$AE$55,27,FALSE)</f>
        <v>0</v>
      </c>
      <c r="KG12" s="319">
        <f>VLOOKUP($B12,'Sintesi (CFI-ACN)'!$C$30:$AE$55,27,FALSE)</f>
        <v>0</v>
      </c>
      <c r="KH12" s="319">
        <f>VLOOKUP($B12,'Sintesi (CFI-ACN)'!$C$30:$AE$55,27,FALSE)</f>
        <v>0</v>
      </c>
      <c r="KI12" s="319">
        <f>VLOOKUP($B12,'Sintesi (CFI-ACN)'!$C$30:$AE$55,27,FALSE)</f>
        <v>0</v>
      </c>
      <c r="KJ12" s="319">
        <f>VLOOKUP($B12,'Sintesi (CFI-ACN)'!$C$30:$AE$55,27,FALSE)</f>
        <v>0</v>
      </c>
      <c r="KK12" s="319">
        <f>VLOOKUP($B12,'Sintesi (CFI-ACN)'!$C$30:$AE$55,27,FALSE)</f>
        <v>0</v>
      </c>
      <c r="KL12" s="319">
        <f>VLOOKUP($B12,'Sintesi (CFI-ACN)'!$C$30:$AE$55,27,FALSE)</f>
        <v>0</v>
      </c>
      <c r="KM12" s="319">
        <f>VLOOKUP($B12,'Sintesi (CFI-ACN)'!$C$30:$AE$55,27,FALSE)</f>
        <v>0</v>
      </c>
      <c r="KN12" s="319">
        <f>VLOOKUP($B12,'Sintesi (CFI-ACN)'!$C$30:$AE$55,27,FALSE)</f>
        <v>0</v>
      </c>
      <c r="KO12" s="319">
        <f>VLOOKUP($B12,'Sintesi (CFI-ACN)'!$C$30:$AE$55,27,FALSE)</f>
        <v>0</v>
      </c>
      <c r="KP12" s="319">
        <f>VLOOKUP($B12,'Sintesi (CFI-ACN)'!$C$30:$AE$55,27,FALSE)</f>
        <v>0</v>
      </c>
      <c r="KQ12" s="319">
        <f>VLOOKUP($B12,'Sintesi (CFI-ACN)'!$C$30:$AE$55,27,FALSE)</f>
        <v>0</v>
      </c>
      <c r="KR12" s="319">
        <f>VLOOKUP($B12,'Sintesi (CFI-ACN)'!$C$30:$AE$55,27,FALSE)</f>
        <v>0</v>
      </c>
      <c r="KS12" s="319">
        <f>VLOOKUP($B12,'Sintesi (CFI-ACN)'!$C$30:$AE$55,27,FALSE)</f>
        <v>0</v>
      </c>
      <c r="KT12" s="319">
        <f>VLOOKUP($B12,'Sintesi (CFI-ACN)'!$C$30:$AE$55,27,FALSE)</f>
        <v>0</v>
      </c>
      <c r="KU12" s="319">
        <f>VLOOKUP($B12,'Sintesi (CFI-ACN)'!$C$30:$AE$55,27,FALSE)</f>
        <v>0</v>
      </c>
      <c r="KV12" s="319">
        <f>VLOOKUP($B12,'Sintesi (CFI-ACN)'!$C$30:$AE$55,27,FALSE)</f>
        <v>0</v>
      </c>
      <c r="KW12" s="319">
        <f>VLOOKUP($B12,'Sintesi (CFI-ACN)'!$C$30:$AE$55,27,FALSE)</f>
        <v>0</v>
      </c>
      <c r="KX12" s="319">
        <f>VLOOKUP($B12,'Sintesi (CFI-ACN)'!$C$30:$AE$55,27,FALSE)</f>
        <v>0</v>
      </c>
      <c r="KY12" s="319">
        <f>VLOOKUP($B12,'Sintesi (CFI-ACN)'!$C$30:$AE$55,27,FALSE)</f>
        <v>0</v>
      </c>
      <c r="KZ12" s="319">
        <f>VLOOKUP($B12,'Sintesi (CFI-ACN)'!$C$30:$AE$55,27,FALSE)</f>
        <v>0</v>
      </c>
      <c r="LA12" s="319">
        <f>VLOOKUP($B12,'Sintesi (CFI-ACN)'!$C$30:$AE$55,27,FALSE)</f>
        <v>0</v>
      </c>
      <c r="LB12" s="319">
        <f>VLOOKUP($B12,'Sintesi (CFI-ACN)'!$C$30:$AE$55,27,FALSE)</f>
        <v>0</v>
      </c>
      <c r="LC12" s="319">
        <f>VLOOKUP($B12,'Sintesi (CFI-ACN)'!$C$30:$AE$55,27,FALSE)</f>
        <v>0</v>
      </c>
      <c r="LD12" s="319">
        <f>VLOOKUP($B12,'Sintesi (CFI-ACN)'!$C$30:$AE$55,27,FALSE)</f>
        <v>0</v>
      </c>
      <c r="LE12" s="319">
        <f>VLOOKUP($B12,'Sintesi (CFI-ACN)'!$C$30:$AE$55,27,FALSE)</f>
        <v>0</v>
      </c>
      <c r="LF12" s="319">
        <f>VLOOKUP($B12,'Sintesi (CFI-ACN)'!$C$30:$AE$55,27,FALSE)</f>
        <v>0</v>
      </c>
      <c r="LG12" s="319">
        <f>VLOOKUP($B12,'Sintesi (CFI-ACN)'!$C$30:$AE$55,27,FALSE)</f>
        <v>0</v>
      </c>
      <c r="LH12" s="319">
        <f>VLOOKUP($B12,'Sintesi (CFI-ACN)'!$C$30:$AE$55,27,FALSE)</f>
        <v>0</v>
      </c>
      <c r="LI12" s="319">
        <f>VLOOKUP($B12,'Sintesi (CFI-ACN)'!$C$30:$AE$55,27,FALSE)</f>
        <v>0</v>
      </c>
      <c r="LJ12" s="319">
        <f>VLOOKUP($B12,'Sintesi (CFI-ACN)'!$C$30:$AE$55,27,FALSE)</f>
        <v>0</v>
      </c>
      <c r="LK12" s="319">
        <f>VLOOKUP($B12,'Sintesi (CFI-ACN)'!$C$30:$AE$55,27,FALSE)</f>
        <v>0</v>
      </c>
      <c r="LL12" s="319">
        <f>VLOOKUP($B12,'Sintesi (CFI-ACN)'!$C$30:$AE$55,27,FALSE)</f>
        <v>0</v>
      </c>
      <c r="LM12" s="319">
        <f>VLOOKUP($B12,'Sintesi (CFI-ACN)'!$C$30:$AE$55,27,FALSE)</f>
        <v>0</v>
      </c>
      <c r="LN12" s="319">
        <f>VLOOKUP($B12,'Sintesi (CFI-ACN)'!$C$30:$AE$55,27,FALSE)</f>
        <v>0</v>
      </c>
      <c r="LO12" s="319">
        <f>VLOOKUP($B12,'Sintesi (CFI-ACN)'!$C$30:$AE$55,27,FALSE)</f>
        <v>0</v>
      </c>
      <c r="LP12" s="319">
        <f>VLOOKUP($B12,'Sintesi (CFI-ACN)'!$C$30:$AE$55,27,FALSE)</f>
        <v>0</v>
      </c>
      <c r="LQ12" s="319">
        <f>VLOOKUP($B12,'Sintesi (CFI-ACN)'!$C$30:$AE$55,27,FALSE)</f>
        <v>0</v>
      </c>
      <c r="LR12" s="319">
        <f>VLOOKUP($B12,'Sintesi (CFI-ACN)'!$C$30:$AE$55,27,FALSE)</f>
        <v>0</v>
      </c>
      <c r="LS12" s="319"/>
      <c r="LT12" s="319"/>
      <c r="LU12" s="319"/>
      <c r="LV12" s="320">
        <v>0</v>
      </c>
      <c r="LW12" s="320">
        <v>0</v>
      </c>
      <c r="LX12" s="320">
        <v>0</v>
      </c>
      <c r="LY12" s="320">
        <v>0</v>
      </c>
      <c r="LZ12" s="320">
        <v>0</v>
      </c>
      <c r="MA12" s="320">
        <v>0</v>
      </c>
      <c r="MB12" s="320">
        <v>0</v>
      </c>
      <c r="MC12" s="320">
        <v>0</v>
      </c>
      <c r="MD12" s="320">
        <v>0</v>
      </c>
      <c r="ME12" s="320">
        <v>0</v>
      </c>
      <c r="MF12" s="320">
        <v>0</v>
      </c>
      <c r="MG12" s="320">
        <v>0</v>
      </c>
      <c r="MH12" s="320">
        <v>0</v>
      </c>
      <c r="MI12" s="320">
        <v>0</v>
      </c>
      <c r="MJ12" s="320">
        <v>0</v>
      </c>
      <c r="MK12" s="320">
        <v>0</v>
      </c>
      <c r="ML12" s="320">
        <v>0</v>
      </c>
      <c r="MM12" s="320">
        <v>0</v>
      </c>
      <c r="MN12" s="320">
        <v>0</v>
      </c>
      <c r="MO12" s="320">
        <v>0</v>
      </c>
      <c r="MP12" s="320">
        <v>0</v>
      </c>
      <c r="MQ12" s="320">
        <v>0</v>
      </c>
      <c r="MR12" s="320">
        <v>0</v>
      </c>
      <c r="MS12" s="320">
        <f>VLOOKUP($B12,'Sintesi (CFI-ACN)'!$C$30:$AE$55,26,FALSE)</f>
        <v>0</v>
      </c>
      <c r="MT12" s="320">
        <f>VLOOKUP($B12,'Sintesi (CFI-ACN)'!$C$30:$AE$55,26,FALSE)</f>
        <v>0</v>
      </c>
      <c r="MU12" s="320">
        <f>VLOOKUP($B12,'Sintesi (CFI-ACN)'!$C$30:$AE$55,26,FALSE)</f>
        <v>0</v>
      </c>
      <c r="MV12" s="320">
        <f>VLOOKUP($B12,'Sintesi (CFI-ACN)'!$C$30:$AE$55,26,FALSE)</f>
        <v>0</v>
      </c>
      <c r="MW12" s="320">
        <f>VLOOKUP($B12,'Sintesi (CFI-ACN)'!$C$30:$AE$55,26,FALSE)</f>
        <v>0</v>
      </c>
      <c r="MX12" s="320">
        <f>VLOOKUP($B12,'Sintesi (CFI-ACN)'!$C$30:$AE$55,26,FALSE)</f>
        <v>0</v>
      </c>
      <c r="MY12" s="320">
        <f>VLOOKUP($B12,'Sintesi (CFI-ACN)'!$C$30:$AE$55,26,FALSE)</f>
        <v>0</v>
      </c>
      <c r="MZ12" s="320">
        <f>VLOOKUP($B12,'Sintesi (CFI-ACN)'!$C$30:$AE$55,26,FALSE)</f>
        <v>0</v>
      </c>
      <c r="NA12" s="320">
        <f>VLOOKUP($B12,'Sintesi (CFI-ACN)'!$C$30:$AE$55,26,FALSE)</f>
        <v>0</v>
      </c>
      <c r="NB12" s="320">
        <f>VLOOKUP($B12,'Sintesi (CFI-ACN)'!$C$30:$AE$55,26,FALSE)</f>
        <v>0</v>
      </c>
      <c r="NC12" s="320">
        <f>VLOOKUP($B12,'Sintesi (CFI-ACN)'!$C$30:$AE$55,26,FALSE)</f>
        <v>0</v>
      </c>
      <c r="ND12" s="320">
        <f>VLOOKUP($B12,'Sintesi (CFI-ACN)'!$C$30:$AE$55,26,FALSE)</f>
        <v>0</v>
      </c>
      <c r="NE12" s="320">
        <f>VLOOKUP($B12,'Sintesi (CFI-ACN)'!$C$30:$AE$55,26,FALSE)</f>
        <v>0</v>
      </c>
      <c r="NF12" s="320">
        <f>VLOOKUP($B12,'Sintesi (CFI-ACN)'!$C$30:$AE$55,26,FALSE)</f>
        <v>0</v>
      </c>
      <c r="NG12" s="320">
        <f>VLOOKUP($B12,'Sintesi (CFI-ACN)'!$C$30:$AE$55,26,FALSE)</f>
        <v>0</v>
      </c>
      <c r="NH12" s="320">
        <f>VLOOKUP($B12,'Sintesi (CFI-ACN)'!$C$30:$AE$55,26,FALSE)</f>
        <v>0</v>
      </c>
      <c r="NI12" s="320">
        <f>VLOOKUP($B12,'Sintesi (CFI-ACN)'!$C$30:$AE$55,26,FALSE)</f>
        <v>0</v>
      </c>
      <c r="NJ12" s="320">
        <f>VLOOKUP($B12,'Sintesi (CFI-ACN)'!$C$30:$AE$55,26,FALSE)</f>
        <v>0</v>
      </c>
      <c r="NK12" s="320">
        <f>VLOOKUP($B12,'Sintesi (CFI-ACN)'!$C$30:$AE$55,26,FALSE)</f>
        <v>0</v>
      </c>
      <c r="NL12" s="320">
        <f>VLOOKUP($B12,'Sintesi (CFI-ACN)'!$C$30:$AE$55,26,FALSE)</f>
        <v>0</v>
      </c>
      <c r="NM12" s="320">
        <f>VLOOKUP($B12,'Sintesi (CFI-ACN)'!$C$30:$AE$55,26,FALSE)</f>
        <v>0</v>
      </c>
      <c r="NN12" s="320">
        <f>VLOOKUP($B12,'Sintesi (CFI-ACN)'!$C$30:$AE$55,26,FALSE)</f>
        <v>0</v>
      </c>
      <c r="NO12" s="320">
        <f>VLOOKUP($B12,'Sintesi (CFI-ACN)'!$C$30:$AE$55,26,FALSE)</f>
        <v>0</v>
      </c>
      <c r="NP12" s="320">
        <f>VLOOKUP($B12,'Sintesi (CFI-ACN)'!$C$30:$AE$55,26,FALSE)</f>
        <v>0</v>
      </c>
      <c r="NQ12" s="320">
        <f>VLOOKUP($B12,'Sintesi (CFI-ACN)'!$C$30:$AE$55,26,FALSE)</f>
        <v>0</v>
      </c>
      <c r="NR12" s="320">
        <f>VLOOKUP($B12,'Sintesi (CFI-ACN)'!$C$30:$AE$55,26,FALSE)</f>
        <v>0</v>
      </c>
      <c r="NS12" s="320">
        <f>VLOOKUP($B12,'Sintesi (CFI-ACN)'!$C$30:$AE$55,26,FALSE)</f>
        <v>0</v>
      </c>
      <c r="NT12" s="320">
        <f>VLOOKUP($B12,'Sintesi (CFI-ACN)'!$C$30:$AE$55,26,FALSE)</f>
        <v>0</v>
      </c>
      <c r="NU12" s="320">
        <f>VLOOKUP($B12,'Sintesi (CFI-ACN)'!$C$30:$AE$55,26,FALSE)</f>
        <v>0</v>
      </c>
      <c r="NV12" s="320">
        <f>VLOOKUP($B12,'Sintesi (CFI-ACN)'!$C$30:$AE$55,26,FALSE)</f>
        <v>0</v>
      </c>
      <c r="NW12" s="320">
        <f>VLOOKUP($B12,'Sintesi (CFI-ACN)'!$C$30:$AE$55,26,FALSE)</f>
        <v>0</v>
      </c>
      <c r="NX12" s="320">
        <f>VLOOKUP($B12,'Sintesi (CFI-ACN)'!$C$30:$AE$55,26,FALSE)</f>
        <v>0</v>
      </c>
      <c r="NY12" s="320">
        <f>VLOOKUP($B12,'Sintesi (CFI-ACN)'!$C$30:$AE$55,26,FALSE)</f>
        <v>0</v>
      </c>
      <c r="NZ12" s="320">
        <f>VLOOKUP($B12,'Sintesi (CFI-ACN)'!$C$30:$AE$55,26,FALSE)</f>
        <v>0</v>
      </c>
      <c r="OA12" s="320">
        <f>VLOOKUP($B12,'Sintesi (CFI-ACN)'!$C$30:$AE$55,26,FALSE)</f>
        <v>0</v>
      </c>
      <c r="OB12" s="320">
        <f>VLOOKUP($B12,'Sintesi (CFI-ACN)'!$C$30:$AE$55,26,FALSE)</f>
        <v>0</v>
      </c>
      <c r="OC12" s="320">
        <f>VLOOKUP($B12,'Sintesi (CFI-ACN)'!$C$30:$AE$55,26,FALSE)</f>
        <v>0</v>
      </c>
      <c r="OD12" s="320">
        <f>VLOOKUP($B12,'Sintesi (CFI-ACN)'!$C$30:$AE$55,26,FALSE)</f>
        <v>0</v>
      </c>
      <c r="OE12" s="320">
        <f>VLOOKUP($B12,'Sintesi (CFI-ACN)'!$C$30:$AE$55,26,FALSE)</f>
        <v>0</v>
      </c>
      <c r="OF12" s="320">
        <f>VLOOKUP($B12,'Sintesi (CFI-ACN)'!$C$30:$AE$55,26,FALSE)</f>
        <v>0</v>
      </c>
      <c r="OG12" s="320">
        <f>VLOOKUP($B12,'Sintesi (CFI-ACN)'!$C$30:$AE$55,26,FALSE)</f>
        <v>0</v>
      </c>
      <c r="OH12" s="320">
        <f>VLOOKUP($B12,'Sintesi (CFI-ACN)'!$C$30:$AE$55,26,FALSE)</f>
        <v>0</v>
      </c>
      <c r="OI12" s="320">
        <f>VLOOKUP($B12,'Sintesi (CFI-ACN)'!$C$30:$AE$55,26,FALSE)</f>
        <v>0</v>
      </c>
      <c r="OJ12" s="320">
        <f>VLOOKUP($B12,'Sintesi (CFI-ACN)'!$C$30:$AE$55,26,FALSE)</f>
        <v>0</v>
      </c>
      <c r="OK12" s="320">
        <f>VLOOKUP($B12,'Sintesi (CFI-ACN)'!$C$30:$AE$55,26,FALSE)</f>
        <v>0</v>
      </c>
      <c r="OL12" s="320">
        <f>VLOOKUP($B12,'Sintesi (CFI-ACN)'!$C$30:$AE$55,26,FALSE)</f>
        <v>0</v>
      </c>
      <c r="OM12" s="320">
        <f>VLOOKUP($B12,'Sintesi (CFI-ACN)'!$C$30:$AE$55,26,FALSE)</f>
        <v>0</v>
      </c>
      <c r="ON12" s="320">
        <f>VLOOKUP($B12,'Sintesi (CFI-ACN)'!$C$30:$AE$55,26,FALSE)</f>
        <v>0</v>
      </c>
      <c r="OO12" s="320">
        <f>VLOOKUP($B12,'Sintesi (CFI-ACN)'!$C$30:$AE$55,26,FALSE)</f>
        <v>0</v>
      </c>
      <c r="OP12" s="320">
        <f>VLOOKUP($B12,'Sintesi (CFI-ACN)'!$C$30:$AE$55,26,FALSE)</f>
        <v>0</v>
      </c>
      <c r="OQ12" s="320">
        <f>VLOOKUP($B12,'Sintesi (CFI-ACN)'!$C$30:$AE$55,26,FALSE)</f>
        <v>0</v>
      </c>
      <c r="OR12" s="320">
        <f>VLOOKUP($B12,'Sintesi (CFI-ACN)'!$C$30:$AE$55,26,FALSE)</f>
        <v>0</v>
      </c>
      <c r="OS12" s="320">
        <f>VLOOKUP($B12,'Sintesi (CFI-ACN)'!$C$30:$AE$55,26,FALSE)</f>
        <v>0</v>
      </c>
      <c r="OT12" s="320">
        <f>VLOOKUP($B12,'Sintesi (CFI-ACN)'!$C$30:$AE$55,26,FALSE)</f>
        <v>0</v>
      </c>
      <c r="OU12" s="320">
        <f>VLOOKUP($B12,'Sintesi (CFI-ACN)'!$C$30:$AE$55,26,FALSE)</f>
        <v>0</v>
      </c>
      <c r="OV12" s="320">
        <f>VLOOKUP($B12,'Sintesi (CFI-ACN)'!$C$30:$AE$55,26,FALSE)</f>
        <v>0</v>
      </c>
      <c r="OW12" s="320">
        <f>VLOOKUP($B12,'Sintesi (CFI-ACN)'!$C$30:$AE$55,26,FALSE)</f>
        <v>0</v>
      </c>
      <c r="OX12" s="320">
        <f>VLOOKUP($B12,'Sintesi (CFI-ACN)'!$C$30:$AE$55,26,FALSE)</f>
        <v>0</v>
      </c>
      <c r="OY12" s="320">
        <f>VLOOKUP($B12,'Sintesi (CFI-ACN)'!$C$30:$AE$55,26,FALSE)</f>
        <v>0</v>
      </c>
      <c r="OZ12" s="320">
        <f>VLOOKUP($B12,'Sintesi (CFI-ACN)'!$C$30:$AE$55,26,FALSE)</f>
        <v>0</v>
      </c>
      <c r="PA12" s="320">
        <f>VLOOKUP($B12,'Sintesi (CFI-ACN)'!$C$30:$AE$55,26,FALSE)</f>
        <v>0</v>
      </c>
      <c r="PB12" s="320">
        <f>VLOOKUP($B12,'Sintesi (CFI-ACN)'!$C$30:$AE$55,26,FALSE)</f>
        <v>0</v>
      </c>
      <c r="PC12" s="320">
        <f>VLOOKUP($B12,'Sintesi (CFI-ACN)'!$C$30:$AE$55,26,FALSE)</f>
        <v>0</v>
      </c>
      <c r="PD12" s="320">
        <f>VLOOKUP($B12,'Sintesi (CFI-ACN)'!$C$30:$AE$55,26,FALSE)</f>
        <v>0</v>
      </c>
      <c r="PE12" s="320">
        <f>VLOOKUP($B12,'Sintesi (CFI-ACN)'!$C$30:$AE$55,26,FALSE)</f>
        <v>0</v>
      </c>
      <c r="PF12" s="320">
        <f>VLOOKUP($B12,'Sintesi (CFI-ACN)'!$C$30:$AE$55,26,FALSE)</f>
        <v>0</v>
      </c>
      <c r="PG12" s="320">
        <f>VLOOKUP($B12,'Sintesi (CFI-ACN)'!$C$30:$AE$55,26,FALSE)</f>
        <v>0</v>
      </c>
      <c r="PH12" s="320">
        <f>VLOOKUP($B12,'Sintesi (CFI-ACN)'!$C$30:$AE$55,26,FALSE)</f>
        <v>0</v>
      </c>
      <c r="PI12" s="320">
        <f>VLOOKUP($B12,'Sintesi (CFI-ACN)'!$C$30:$AE$55,26,FALSE)</f>
        <v>0</v>
      </c>
      <c r="PJ12" s="320">
        <f>VLOOKUP($B12,'Sintesi (CFI-ACN)'!$C$30:$AE$55,26,FALSE)</f>
        <v>0</v>
      </c>
      <c r="PK12" s="320">
        <f>VLOOKUP($B12,'Sintesi (CFI-ACN)'!$C$30:$AE$55,26,FALSE)</f>
        <v>0</v>
      </c>
      <c r="PL12" s="320">
        <f>VLOOKUP($B12,'Sintesi (CFI-ACN)'!$C$30:$AE$55,26,FALSE)</f>
        <v>0</v>
      </c>
      <c r="PM12" s="320">
        <f>VLOOKUP($B12,'Sintesi (CFI-ACN)'!$C$30:$AE$55,26,FALSE)</f>
        <v>0</v>
      </c>
      <c r="PN12" s="320">
        <f>VLOOKUP($B12,'Sintesi (CFI-ACN)'!$C$30:$AE$55,26,FALSE)</f>
        <v>0</v>
      </c>
      <c r="PO12" s="320">
        <f>VLOOKUP($B12,'Sintesi (CFI-ACN)'!$C$30:$AE$55,26,FALSE)</f>
        <v>0</v>
      </c>
      <c r="PP12" s="320">
        <f>VLOOKUP($B12,'Sintesi (CFI-ACN)'!$C$30:$AE$55,26,FALSE)</f>
        <v>0</v>
      </c>
      <c r="PQ12" s="320">
        <f>VLOOKUP($B12,'Sintesi (CFI-ACN)'!$C$30:$AE$55,26,FALSE)</f>
        <v>0</v>
      </c>
      <c r="PR12" s="320">
        <f>VLOOKUP($B12,'Sintesi (CFI-ACN)'!$C$30:$AE$55,26,FALSE)</f>
        <v>0</v>
      </c>
      <c r="PS12" s="320">
        <f>VLOOKUP($B12,'Sintesi (CFI-ACN)'!$C$30:$AE$55,26,FALSE)</f>
        <v>0</v>
      </c>
      <c r="PT12" s="320">
        <f>VLOOKUP($B12,'Sintesi (CFI-ACN)'!$C$30:$AE$55,26,FALSE)</f>
        <v>0</v>
      </c>
      <c r="PU12" s="320">
        <f>VLOOKUP($B12,'Sintesi (CFI-ACN)'!$C$30:$AE$55,26,FALSE)</f>
        <v>0</v>
      </c>
      <c r="PV12" s="320"/>
      <c r="PW12" s="320"/>
      <c r="PX12" s="320"/>
      <c r="PY12" s="321">
        <v>1</v>
      </c>
      <c r="PZ12" s="321">
        <v>1</v>
      </c>
      <c r="QA12" s="321">
        <v>1</v>
      </c>
      <c r="QB12" s="321">
        <v>1</v>
      </c>
      <c r="QC12" s="321">
        <v>1</v>
      </c>
      <c r="QD12" s="321">
        <v>1</v>
      </c>
      <c r="QE12" s="321">
        <v>1</v>
      </c>
      <c r="QF12" s="321">
        <v>1</v>
      </c>
      <c r="QG12" s="321">
        <v>1</v>
      </c>
      <c r="QH12" s="321">
        <v>1</v>
      </c>
      <c r="QI12" s="321">
        <v>1</v>
      </c>
      <c r="QJ12" s="321">
        <v>1</v>
      </c>
      <c r="QK12" s="321">
        <v>1</v>
      </c>
      <c r="QL12" s="321">
        <v>1</v>
      </c>
      <c r="QM12" s="321">
        <v>1</v>
      </c>
      <c r="QN12" s="321">
        <v>1</v>
      </c>
      <c r="QO12" s="321">
        <v>1</v>
      </c>
      <c r="QP12" s="321">
        <v>1</v>
      </c>
      <c r="QQ12" s="321">
        <v>1</v>
      </c>
      <c r="QR12" s="321">
        <v>1</v>
      </c>
      <c r="QS12" s="321">
        <v>1</v>
      </c>
      <c r="QT12" s="321">
        <v>1</v>
      </c>
      <c r="QU12" s="321">
        <v>1</v>
      </c>
      <c r="QV12" s="321">
        <f>VLOOKUP($B12,'Sintesi (CFI-ACN)'!$C$30:$AE$55,28,FALSE)</f>
        <v>1</v>
      </c>
      <c r="QW12" s="321">
        <f>VLOOKUP($B12,'Sintesi (CFI-ACN)'!$C$30:$AE$55,28,FALSE)</f>
        <v>1</v>
      </c>
      <c r="QX12" s="321">
        <f>VLOOKUP($B12,'Sintesi (CFI-ACN)'!$C$30:$AE$55,28,FALSE)</f>
        <v>1</v>
      </c>
      <c r="QY12" s="321">
        <f>VLOOKUP($B12,'Sintesi (CFI-ACN)'!$C$30:$AE$55,28,FALSE)</f>
        <v>1</v>
      </c>
      <c r="QZ12" s="321">
        <f>VLOOKUP($B12,'Sintesi (CFI-ACN)'!$C$30:$AE$55,28,FALSE)</f>
        <v>1</v>
      </c>
      <c r="RA12" s="321">
        <f>VLOOKUP($B12,'Sintesi (CFI-ACN)'!$C$30:$AE$55,28,FALSE)</f>
        <v>1</v>
      </c>
      <c r="RB12" s="321">
        <f>VLOOKUP($B12,'Sintesi (CFI-ACN)'!$C$30:$AE$55,28,FALSE)</f>
        <v>1</v>
      </c>
      <c r="RC12" s="321">
        <f>VLOOKUP($B12,'Sintesi (CFI-ACN)'!$C$30:$AE$55,28,FALSE)</f>
        <v>1</v>
      </c>
      <c r="RD12" s="321">
        <f>VLOOKUP($B12,'Sintesi (CFI-ACN)'!$C$30:$AE$55,28,FALSE)</f>
        <v>1</v>
      </c>
      <c r="RE12" s="321">
        <f>VLOOKUP($B12,'Sintesi (CFI-ACN)'!$C$30:$AE$55,28,FALSE)</f>
        <v>1</v>
      </c>
      <c r="RF12" s="321">
        <f>VLOOKUP($B12,'Sintesi (CFI-ACN)'!$C$30:$AE$55,28,FALSE)</f>
        <v>1</v>
      </c>
      <c r="RG12" s="321">
        <f>VLOOKUP($B12,'Sintesi (CFI-ACN)'!$C$30:$AE$55,28,FALSE)</f>
        <v>1</v>
      </c>
      <c r="RH12" s="321">
        <f>VLOOKUP($B12,'Sintesi (CFI-ACN)'!$C$30:$AE$55,28,FALSE)</f>
        <v>1</v>
      </c>
      <c r="RI12" s="321">
        <f>VLOOKUP($B12,'Sintesi (CFI-ACN)'!$C$30:$AE$55,28,FALSE)</f>
        <v>1</v>
      </c>
      <c r="RJ12" s="321">
        <f>VLOOKUP($B12,'Sintesi (CFI-ACN)'!$C$30:$AE$55,28,FALSE)</f>
        <v>1</v>
      </c>
      <c r="RK12" s="321">
        <f>VLOOKUP($B12,'Sintesi (CFI-ACN)'!$C$30:$AE$55,28,FALSE)</f>
        <v>1</v>
      </c>
      <c r="RL12" s="321">
        <f>VLOOKUP($B12,'Sintesi (CFI-ACN)'!$C$30:$AE$55,28,FALSE)</f>
        <v>1</v>
      </c>
      <c r="RM12" s="321">
        <f>VLOOKUP($B12,'Sintesi (CFI-ACN)'!$C$30:$AE$55,28,FALSE)</f>
        <v>1</v>
      </c>
      <c r="RN12" s="321">
        <f>VLOOKUP($B12,'Sintesi (CFI-ACN)'!$C$30:$AE$55,28,FALSE)</f>
        <v>1</v>
      </c>
      <c r="RO12" s="321">
        <f>VLOOKUP($B12,'Sintesi (CFI-ACN)'!$C$30:$AE$55,28,FALSE)</f>
        <v>1</v>
      </c>
      <c r="RP12" s="321">
        <f>VLOOKUP($B12,'Sintesi (CFI-ACN)'!$C$30:$AE$55,28,FALSE)</f>
        <v>1</v>
      </c>
      <c r="RQ12" s="321">
        <f>VLOOKUP($B12,'Sintesi (CFI-ACN)'!$C$30:$AE$55,28,FALSE)</f>
        <v>1</v>
      </c>
      <c r="RR12" s="321">
        <f>VLOOKUP($B12,'Sintesi (CFI-ACN)'!$C$30:$AE$55,28,FALSE)</f>
        <v>1</v>
      </c>
      <c r="RS12" s="321">
        <f>VLOOKUP($B12,'Sintesi (CFI-ACN)'!$C$30:$AE$55,28,FALSE)</f>
        <v>1</v>
      </c>
      <c r="RT12" s="321">
        <f>VLOOKUP($B12,'Sintesi (CFI-ACN)'!$C$30:$AE$55,28,FALSE)</f>
        <v>1</v>
      </c>
      <c r="RU12" s="321">
        <f>VLOOKUP($B12,'Sintesi (CFI-ACN)'!$C$30:$AE$55,28,FALSE)</f>
        <v>1</v>
      </c>
      <c r="RV12" s="321">
        <f>VLOOKUP($B12,'Sintesi (CFI-ACN)'!$C$30:$AE$55,28,FALSE)</f>
        <v>1</v>
      </c>
      <c r="RW12" s="321">
        <f>VLOOKUP($B12,'Sintesi (CFI-ACN)'!$C$30:$AE$55,28,FALSE)</f>
        <v>1</v>
      </c>
      <c r="RX12" s="321">
        <f>VLOOKUP($B12,'Sintesi (CFI-ACN)'!$C$30:$AE$55,28,FALSE)</f>
        <v>1</v>
      </c>
      <c r="RY12" s="321">
        <f>VLOOKUP($B12,'Sintesi (CFI-ACN)'!$C$30:$AE$55,28,FALSE)</f>
        <v>1</v>
      </c>
      <c r="RZ12" s="321">
        <f>VLOOKUP($B12,'Sintesi (CFI-ACN)'!$C$30:$AE$55,28,FALSE)</f>
        <v>1</v>
      </c>
      <c r="SA12" s="321">
        <f>VLOOKUP($B12,'Sintesi (CFI-ACN)'!$C$30:$AE$55,28,FALSE)</f>
        <v>1</v>
      </c>
      <c r="SB12" s="321">
        <f>VLOOKUP($B12,'Sintesi (CFI-ACN)'!$C$30:$AE$55,28,FALSE)</f>
        <v>1</v>
      </c>
      <c r="SC12" s="321">
        <f>VLOOKUP($B12,'Sintesi (CFI-ACN)'!$C$30:$AE$55,28,FALSE)</f>
        <v>1</v>
      </c>
      <c r="SD12" s="321">
        <f>VLOOKUP($B12,'Sintesi (CFI-ACN)'!$C$30:$AE$55,28,FALSE)</f>
        <v>1</v>
      </c>
      <c r="SE12" s="321">
        <f>VLOOKUP($B12,'Sintesi (CFI-ACN)'!$C$30:$AE$55,28,FALSE)</f>
        <v>1</v>
      </c>
      <c r="SF12" s="321">
        <f>VLOOKUP($B12,'Sintesi (CFI-ACN)'!$C$30:$AE$55,28,FALSE)</f>
        <v>1</v>
      </c>
      <c r="SG12" s="321">
        <f>VLOOKUP($B12,'Sintesi (CFI-ACN)'!$C$30:$AE$55,28,FALSE)</f>
        <v>1</v>
      </c>
      <c r="SH12" s="321">
        <f>VLOOKUP($B12,'Sintesi (CFI-ACN)'!$C$30:$AE$55,28,FALSE)</f>
        <v>1</v>
      </c>
      <c r="SI12" s="321">
        <f>VLOOKUP($B12,'Sintesi (CFI-ACN)'!$C$30:$AE$55,28,FALSE)</f>
        <v>1</v>
      </c>
      <c r="SJ12" s="321">
        <f>VLOOKUP($B12,'Sintesi (CFI-ACN)'!$C$30:$AE$55,28,FALSE)</f>
        <v>1</v>
      </c>
      <c r="SK12" s="321">
        <f>VLOOKUP($B12,'Sintesi (CFI-ACN)'!$C$30:$AE$55,28,FALSE)</f>
        <v>1</v>
      </c>
      <c r="SL12" s="321">
        <f>VLOOKUP($B12,'Sintesi (CFI-ACN)'!$C$30:$AE$55,28,FALSE)</f>
        <v>1</v>
      </c>
      <c r="SM12" s="321">
        <f>VLOOKUP($B12,'Sintesi (CFI-ACN)'!$C$30:$AE$55,28,FALSE)</f>
        <v>1</v>
      </c>
      <c r="SN12" s="321">
        <f>VLOOKUP($B12,'Sintesi (CFI-ACN)'!$C$30:$AE$55,28,FALSE)</f>
        <v>1</v>
      </c>
      <c r="SO12" s="321">
        <f>VLOOKUP($B12,'Sintesi (CFI-ACN)'!$C$30:$AE$55,28,FALSE)</f>
        <v>1</v>
      </c>
      <c r="SP12" s="321">
        <f>VLOOKUP($B12,'Sintesi (CFI-ACN)'!$C$30:$AE$55,28,FALSE)</f>
        <v>1</v>
      </c>
      <c r="SQ12" s="321">
        <f>VLOOKUP($B12,'Sintesi (CFI-ACN)'!$C$30:$AE$55,28,FALSE)</f>
        <v>1</v>
      </c>
      <c r="SR12" s="321">
        <f>VLOOKUP($B12,'Sintesi (CFI-ACN)'!$C$30:$AE$55,28,FALSE)</f>
        <v>1</v>
      </c>
      <c r="SS12" s="321">
        <f>VLOOKUP($B12,'Sintesi (CFI-ACN)'!$C$30:$AE$55,28,FALSE)</f>
        <v>1</v>
      </c>
      <c r="ST12" s="321">
        <f>VLOOKUP($B12,'Sintesi (CFI-ACN)'!$C$30:$AE$55,28,FALSE)</f>
        <v>1</v>
      </c>
      <c r="SU12" s="321">
        <f>VLOOKUP($B12,'Sintesi (CFI-ACN)'!$C$30:$AE$55,28,FALSE)</f>
        <v>1</v>
      </c>
      <c r="SV12" s="321">
        <f>VLOOKUP($B12,'Sintesi (CFI-ACN)'!$C$30:$AE$55,28,FALSE)</f>
        <v>1</v>
      </c>
      <c r="SW12" s="321">
        <f>VLOOKUP($B12,'Sintesi (CFI-ACN)'!$C$30:$AE$55,28,FALSE)</f>
        <v>1</v>
      </c>
      <c r="SX12" s="321">
        <f>VLOOKUP($B12,'Sintesi (CFI-ACN)'!$C$30:$AE$55,28,FALSE)</f>
        <v>1</v>
      </c>
      <c r="SY12" s="321">
        <f>VLOOKUP($B12,'Sintesi (CFI-ACN)'!$C$30:$AE$55,28,FALSE)</f>
        <v>1</v>
      </c>
      <c r="SZ12" s="321">
        <f>VLOOKUP($B12,'Sintesi (CFI-ACN)'!$C$30:$AE$55,28,FALSE)</f>
        <v>1</v>
      </c>
      <c r="TA12" s="321">
        <f>VLOOKUP($B12,'Sintesi (CFI-ACN)'!$C$30:$AE$55,28,FALSE)</f>
        <v>1</v>
      </c>
      <c r="TB12" s="321">
        <f>VLOOKUP($B12,'Sintesi (CFI-ACN)'!$C$30:$AE$55,28,FALSE)</f>
        <v>1</v>
      </c>
      <c r="TC12" s="321">
        <f>VLOOKUP($B12,'Sintesi (CFI-ACN)'!$C$30:$AE$55,28,FALSE)</f>
        <v>1</v>
      </c>
      <c r="TD12" s="321">
        <f>VLOOKUP($B12,'Sintesi (CFI-ACN)'!$C$30:$AE$55,28,FALSE)</f>
        <v>1</v>
      </c>
      <c r="TE12" s="321">
        <f>VLOOKUP($B12,'Sintesi (CFI-ACN)'!$C$30:$AE$55,28,FALSE)</f>
        <v>1</v>
      </c>
      <c r="TF12" s="321">
        <f>VLOOKUP($B12,'Sintesi (CFI-ACN)'!$C$30:$AE$55,28,FALSE)</f>
        <v>1</v>
      </c>
      <c r="TG12" s="321">
        <f>VLOOKUP($B12,'Sintesi (CFI-ACN)'!$C$30:$AE$55,28,FALSE)</f>
        <v>1</v>
      </c>
      <c r="TH12" s="321">
        <f>VLOOKUP($B12,'Sintesi (CFI-ACN)'!$C$30:$AE$55,28,FALSE)</f>
        <v>1</v>
      </c>
      <c r="TI12" s="321">
        <f>VLOOKUP($B12,'Sintesi (CFI-ACN)'!$C$30:$AE$55,28,FALSE)</f>
        <v>1</v>
      </c>
      <c r="TJ12" s="321">
        <f>VLOOKUP($B12,'Sintesi (CFI-ACN)'!$C$30:$AE$55,28,FALSE)</f>
        <v>1</v>
      </c>
      <c r="TK12" s="321">
        <f>VLOOKUP($B12,'Sintesi (CFI-ACN)'!$C$30:$AE$55,28,FALSE)</f>
        <v>1</v>
      </c>
      <c r="TL12" s="321">
        <f>VLOOKUP($B12,'Sintesi (CFI-ACN)'!$C$30:$AE$55,28,FALSE)</f>
        <v>1</v>
      </c>
      <c r="TM12" s="321">
        <f>VLOOKUP($B12,'Sintesi (CFI-ACN)'!$C$30:$AE$55,28,FALSE)</f>
        <v>1</v>
      </c>
      <c r="TN12" s="321">
        <f>VLOOKUP($B12,'Sintesi (CFI-ACN)'!$C$30:$AE$55,28,FALSE)</f>
        <v>1</v>
      </c>
      <c r="TO12" s="321">
        <f>VLOOKUP($B12,'Sintesi (CFI-ACN)'!$C$30:$AE$55,28,FALSE)</f>
        <v>1</v>
      </c>
      <c r="TP12" s="321">
        <f>VLOOKUP($B12,'Sintesi (CFI-ACN)'!$C$30:$AE$55,28,FALSE)</f>
        <v>1</v>
      </c>
      <c r="TQ12" s="321">
        <f>VLOOKUP($B12,'Sintesi (CFI-ACN)'!$C$30:$AE$55,28,FALSE)</f>
        <v>1</v>
      </c>
      <c r="TR12" s="321">
        <f>VLOOKUP($B12,'Sintesi (CFI-ACN)'!$C$30:$AE$55,28,FALSE)</f>
        <v>1</v>
      </c>
      <c r="TS12" s="321">
        <f>VLOOKUP($B12,'Sintesi (CFI-ACN)'!$C$30:$AE$55,28,FALSE)</f>
        <v>1</v>
      </c>
      <c r="TT12" s="321">
        <f>VLOOKUP($B12,'Sintesi (CFI-ACN)'!$C$30:$AE$55,28,FALSE)</f>
        <v>1</v>
      </c>
      <c r="TU12" s="321">
        <f>VLOOKUP($B12,'Sintesi (CFI-ACN)'!$C$30:$AE$55,28,FALSE)</f>
        <v>1</v>
      </c>
      <c r="TV12" s="321">
        <f>VLOOKUP($B12,'Sintesi (CFI-ACN)'!$C$30:$AE$55,28,FALSE)</f>
        <v>1</v>
      </c>
      <c r="TW12" s="321">
        <f>VLOOKUP($B12,'Sintesi (CFI-ACN)'!$C$30:$AE$55,28,FALSE)</f>
        <v>1</v>
      </c>
      <c r="TX12" s="321">
        <f>VLOOKUP($B12,'Sintesi (CFI-ACN)'!$C$30:$AE$55,28,FALSE)</f>
        <v>1</v>
      </c>
      <c r="TY12" s="321"/>
      <c r="TZ12" s="321"/>
      <c r="UA12" s="321"/>
      <c r="UB12" s="322">
        <v>1</v>
      </c>
      <c r="UC12" s="322">
        <v>1</v>
      </c>
      <c r="UD12" s="322">
        <v>1</v>
      </c>
      <c r="UE12" s="322">
        <v>1</v>
      </c>
      <c r="UF12" s="322">
        <v>1</v>
      </c>
      <c r="UG12" s="322">
        <v>1</v>
      </c>
      <c r="UH12" s="322">
        <v>1</v>
      </c>
      <c r="UI12" s="322">
        <v>1</v>
      </c>
      <c r="UJ12" s="322">
        <v>1</v>
      </c>
      <c r="UK12" s="322">
        <v>1</v>
      </c>
      <c r="UL12" s="322">
        <v>1</v>
      </c>
      <c r="UM12" s="322">
        <v>1</v>
      </c>
      <c r="UN12" s="322">
        <v>1</v>
      </c>
      <c r="UO12" s="322">
        <v>1</v>
      </c>
      <c r="UP12" s="322">
        <v>1</v>
      </c>
      <c r="UQ12" s="322">
        <v>1</v>
      </c>
      <c r="UR12" s="322">
        <v>1</v>
      </c>
      <c r="US12" s="322">
        <v>1</v>
      </c>
      <c r="UT12" s="322">
        <v>1</v>
      </c>
      <c r="UU12" s="322">
        <v>1</v>
      </c>
      <c r="UV12" s="322">
        <v>1</v>
      </c>
      <c r="UW12" s="322">
        <v>1</v>
      </c>
      <c r="UX12" s="322">
        <v>1</v>
      </c>
      <c r="UY12" s="322">
        <f>VLOOKUP($B12,'Sintesi (CFI-ACN)'!$C$30:$AE$55,29,FALSE)</f>
        <v>1</v>
      </c>
      <c r="UZ12" s="322">
        <f>VLOOKUP($B12,'Sintesi (CFI-ACN)'!$C$30:$AE$55,29,FALSE)</f>
        <v>1</v>
      </c>
      <c r="VA12" s="322">
        <f>VLOOKUP($B12,'Sintesi (CFI-ACN)'!$C$30:$AE$55,29,FALSE)</f>
        <v>1</v>
      </c>
      <c r="VB12" s="322">
        <f>VLOOKUP($B12,'Sintesi (CFI-ACN)'!$C$30:$AE$55,29,FALSE)</f>
        <v>1</v>
      </c>
      <c r="VC12" s="322">
        <f>VLOOKUP($B12,'Sintesi (CFI-ACN)'!$C$30:$AE$55,29,FALSE)</f>
        <v>1</v>
      </c>
      <c r="VD12" s="322">
        <f>VLOOKUP($B12,'Sintesi (CFI-ACN)'!$C$30:$AE$55,29,FALSE)</f>
        <v>1</v>
      </c>
      <c r="VE12" s="322">
        <f>VLOOKUP($B12,'Sintesi (CFI-ACN)'!$C$30:$AE$55,29,FALSE)</f>
        <v>1</v>
      </c>
      <c r="VF12" s="322">
        <f>VLOOKUP($B12,'Sintesi (CFI-ACN)'!$C$30:$AE$55,29,FALSE)</f>
        <v>1</v>
      </c>
      <c r="VG12" s="322">
        <f>VLOOKUP($B12,'Sintesi (CFI-ACN)'!$C$30:$AE$55,29,FALSE)</f>
        <v>1</v>
      </c>
      <c r="VH12" s="322">
        <f>VLOOKUP($B12,'Sintesi (CFI-ACN)'!$C$30:$AE$55,29,FALSE)</f>
        <v>1</v>
      </c>
      <c r="VI12" s="322">
        <f>VLOOKUP($B12,'Sintesi (CFI-ACN)'!$C$30:$AE$55,29,FALSE)</f>
        <v>1</v>
      </c>
      <c r="VJ12" s="322">
        <f>VLOOKUP($B12,'Sintesi (CFI-ACN)'!$C$30:$AE$55,29,FALSE)</f>
        <v>1</v>
      </c>
      <c r="VK12" s="322">
        <f>VLOOKUP($B12,'Sintesi (CFI-ACN)'!$C$30:$AE$55,29,FALSE)</f>
        <v>1</v>
      </c>
      <c r="VL12" s="322">
        <f>VLOOKUP($B12,'Sintesi (CFI-ACN)'!$C$30:$AE$55,29,FALSE)</f>
        <v>1</v>
      </c>
      <c r="VM12" s="322">
        <f>VLOOKUP($B12,'Sintesi (CFI-ACN)'!$C$30:$AE$55,29,FALSE)</f>
        <v>1</v>
      </c>
      <c r="VN12" s="322">
        <f>VLOOKUP($B12,'Sintesi (CFI-ACN)'!$C$30:$AE$55,29,FALSE)</f>
        <v>1</v>
      </c>
      <c r="VO12" s="322">
        <f>VLOOKUP($B12,'Sintesi (CFI-ACN)'!$C$30:$AE$55,29,FALSE)</f>
        <v>1</v>
      </c>
      <c r="VP12" s="322">
        <f>VLOOKUP($B12,'Sintesi (CFI-ACN)'!$C$30:$AE$55,29,FALSE)</f>
        <v>1</v>
      </c>
      <c r="VQ12" s="322">
        <f>VLOOKUP($B12,'Sintesi (CFI-ACN)'!$C$30:$AE$55,29,FALSE)</f>
        <v>1</v>
      </c>
      <c r="VR12" s="322">
        <f>VLOOKUP($B12,'Sintesi (CFI-ACN)'!$C$30:$AE$55,29,FALSE)</f>
        <v>1</v>
      </c>
      <c r="VS12" s="322">
        <f>VLOOKUP($B12,'Sintesi (CFI-ACN)'!$C$30:$AE$55,29,FALSE)</f>
        <v>1</v>
      </c>
      <c r="VT12" s="322">
        <f>VLOOKUP($B12,'Sintesi (CFI-ACN)'!$C$30:$AE$55,29,FALSE)</f>
        <v>1</v>
      </c>
      <c r="VU12" s="322">
        <f>VLOOKUP($B12,'Sintesi (CFI-ACN)'!$C$30:$AE$55,29,FALSE)</f>
        <v>1</v>
      </c>
      <c r="VV12" s="322">
        <f>VLOOKUP($B12,'Sintesi (CFI-ACN)'!$C$30:$AE$55,29,FALSE)</f>
        <v>1</v>
      </c>
      <c r="VW12" s="322">
        <f>VLOOKUP($B12,'Sintesi (CFI-ACN)'!$C$30:$AE$55,29,FALSE)</f>
        <v>1</v>
      </c>
      <c r="VX12" s="322">
        <f>VLOOKUP($B12,'Sintesi (CFI-ACN)'!$C$30:$AE$55,29,FALSE)</f>
        <v>1</v>
      </c>
      <c r="VY12" s="322">
        <f>VLOOKUP($B12,'Sintesi (CFI-ACN)'!$C$30:$AE$55,29,FALSE)</f>
        <v>1</v>
      </c>
      <c r="VZ12" s="322">
        <f>VLOOKUP($B12,'Sintesi (CFI-ACN)'!$C$30:$AE$55,29,FALSE)</f>
        <v>1</v>
      </c>
      <c r="WA12" s="322">
        <f>VLOOKUP($B12,'Sintesi (CFI-ACN)'!$C$30:$AE$55,29,FALSE)</f>
        <v>1</v>
      </c>
      <c r="WB12" s="322">
        <f>VLOOKUP($B12,'Sintesi (CFI-ACN)'!$C$30:$AE$55,29,FALSE)</f>
        <v>1</v>
      </c>
      <c r="WC12" s="322">
        <f>VLOOKUP($B12,'Sintesi (CFI-ACN)'!$C$30:$AE$55,29,FALSE)</f>
        <v>1</v>
      </c>
      <c r="WD12" s="322">
        <f>VLOOKUP($B12,'Sintesi (CFI-ACN)'!$C$30:$AE$55,29,FALSE)</f>
        <v>1</v>
      </c>
      <c r="WE12" s="322">
        <f>VLOOKUP($B12,'Sintesi (CFI-ACN)'!$C$30:$AE$55,29,FALSE)</f>
        <v>1</v>
      </c>
      <c r="WF12" s="322">
        <f>VLOOKUP($B12,'Sintesi (CFI-ACN)'!$C$30:$AE$55,29,FALSE)</f>
        <v>1</v>
      </c>
      <c r="WG12" s="322">
        <f>VLOOKUP($B12,'Sintesi (CFI-ACN)'!$C$30:$AE$55,29,FALSE)</f>
        <v>1</v>
      </c>
      <c r="WH12" s="322">
        <f>VLOOKUP($B12,'Sintesi (CFI-ACN)'!$C$30:$AE$55,29,FALSE)</f>
        <v>1</v>
      </c>
      <c r="WI12" s="322">
        <f>VLOOKUP($B12,'Sintesi (CFI-ACN)'!$C$30:$AE$55,29,FALSE)</f>
        <v>1</v>
      </c>
      <c r="WJ12" s="322">
        <f>VLOOKUP($B12,'Sintesi (CFI-ACN)'!$C$30:$AE$55,29,FALSE)</f>
        <v>1</v>
      </c>
      <c r="WK12" s="322">
        <f>VLOOKUP($B12,'Sintesi (CFI-ACN)'!$C$30:$AE$55,29,FALSE)</f>
        <v>1</v>
      </c>
      <c r="WL12" s="322">
        <f>VLOOKUP($B12,'Sintesi (CFI-ACN)'!$C$30:$AE$55,29,FALSE)</f>
        <v>1</v>
      </c>
      <c r="WM12" s="322">
        <f>VLOOKUP($B12,'Sintesi (CFI-ACN)'!$C$30:$AE$55,29,FALSE)</f>
        <v>1</v>
      </c>
      <c r="WN12" s="322">
        <f>VLOOKUP($B12,'Sintesi (CFI-ACN)'!$C$30:$AE$55,29,FALSE)</f>
        <v>1</v>
      </c>
      <c r="WO12" s="322">
        <f>VLOOKUP($B12,'Sintesi (CFI-ACN)'!$C$30:$AE$55,29,FALSE)</f>
        <v>1</v>
      </c>
      <c r="WP12" s="322">
        <f>VLOOKUP($B12,'Sintesi (CFI-ACN)'!$C$30:$AE$55,29,FALSE)</f>
        <v>1</v>
      </c>
      <c r="WQ12" s="322">
        <f>VLOOKUP($B12,'Sintesi (CFI-ACN)'!$C$30:$AE$55,29,FALSE)</f>
        <v>1</v>
      </c>
      <c r="WR12" s="322">
        <f>VLOOKUP($B12,'Sintesi (CFI-ACN)'!$C$30:$AE$55,29,FALSE)</f>
        <v>1</v>
      </c>
      <c r="WS12" s="322">
        <f>VLOOKUP($B12,'Sintesi (CFI-ACN)'!$C$30:$AE$55,29,FALSE)</f>
        <v>1</v>
      </c>
      <c r="WT12" s="322">
        <f>VLOOKUP($B12,'Sintesi (CFI-ACN)'!$C$30:$AE$55,29,FALSE)</f>
        <v>1</v>
      </c>
      <c r="WU12" s="322">
        <f>VLOOKUP($B12,'Sintesi (CFI-ACN)'!$C$30:$AE$55,29,FALSE)</f>
        <v>1</v>
      </c>
      <c r="WV12" s="322">
        <f>VLOOKUP($B12,'Sintesi (CFI-ACN)'!$C$30:$AE$55,29,FALSE)</f>
        <v>1</v>
      </c>
      <c r="WW12" s="322">
        <f>VLOOKUP($B12,'Sintesi (CFI-ACN)'!$C$30:$AE$55,29,FALSE)</f>
        <v>1</v>
      </c>
      <c r="WX12" s="322">
        <f>VLOOKUP($B12,'Sintesi (CFI-ACN)'!$C$30:$AE$55,29,FALSE)</f>
        <v>1</v>
      </c>
      <c r="WY12" s="322">
        <f>VLOOKUP($B12,'Sintesi (CFI-ACN)'!$C$30:$AE$55,29,FALSE)</f>
        <v>1</v>
      </c>
      <c r="WZ12" s="322">
        <f>VLOOKUP($B12,'Sintesi (CFI-ACN)'!$C$30:$AE$55,29,FALSE)</f>
        <v>1</v>
      </c>
      <c r="XA12" s="322">
        <f>VLOOKUP($B12,'Sintesi (CFI-ACN)'!$C$30:$AE$55,29,FALSE)</f>
        <v>1</v>
      </c>
      <c r="XB12" s="322">
        <f>VLOOKUP($B12,'Sintesi (CFI-ACN)'!$C$30:$AE$55,29,FALSE)</f>
        <v>1</v>
      </c>
      <c r="XC12" s="322">
        <f>VLOOKUP($B12,'Sintesi (CFI-ACN)'!$C$30:$AE$55,29,FALSE)</f>
        <v>1</v>
      </c>
      <c r="XD12" s="322">
        <f>VLOOKUP($B12,'Sintesi (CFI-ACN)'!$C$30:$AE$55,29,FALSE)</f>
        <v>1</v>
      </c>
      <c r="XE12" s="322">
        <f>VLOOKUP($B12,'Sintesi (CFI-ACN)'!$C$30:$AE$55,29,FALSE)</f>
        <v>1</v>
      </c>
      <c r="XF12" s="322">
        <f>VLOOKUP($B12,'Sintesi (CFI-ACN)'!$C$30:$AE$55,29,FALSE)</f>
        <v>1</v>
      </c>
      <c r="XG12" s="322">
        <f>VLOOKUP($B12,'Sintesi (CFI-ACN)'!$C$30:$AE$55,29,FALSE)</f>
        <v>1</v>
      </c>
      <c r="XH12" s="322">
        <f>VLOOKUP($B12,'Sintesi (CFI-ACN)'!$C$30:$AE$55,29,FALSE)</f>
        <v>1</v>
      </c>
      <c r="XI12" s="322">
        <f>VLOOKUP($B12,'Sintesi (CFI-ACN)'!$C$30:$AE$55,29,FALSE)</f>
        <v>1</v>
      </c>
      <c r="XJ12" s="322">
        <f>VLOOKUP($B12,'Sintesi (CFI-ACN)'!$C$30:$AE$55,29,FALSE)</f>
        <v>1</v>
      </c>
      <c r="XK12" s="322">
        <f>VLOOKUP($B12,'Sintesi (CFI-ACN)'!$C$30:$AE$55,29,FALSE)</f>
        <v>1</v>
      </c>
      <c r="XL12" s="322">
        <f>VLOOKUP($B12,'Sintesi (CFI-ACN)'!$C$30:$AE$55,29,FALSE)</f>
        <v>1</v>
      </c>
      <c r="XM12" s="322">
        <f>VLOOKUP($B12,'Sintesi (CFI-ACN)'!$C$30:$AE$55,29,FALSE)</f>
        <v>1</v>
      </c>
      <c r="XN12" s="322">
        <f>VLOOKUP($B12,'Sintesi (CFI-ACN)'!$C$30:$AE$55,29,FALSE)</f>
        <v>1</v>
      </c>
      <c r="XO12" s="322">
        <f>VLOOKUP($B12,'Sintesi (CFI-ACN)'!$C$30:$AE$55,29,FALSE)</f>
        <v>1</v>
      </c>
      <c r="XP12" s="322">
        <f>VLOOKUP($B12,'Sintesi (CFI-ACN)'!$C$30:$AE$55,29,FALSE)</f>
        <v>1</v>
      </c>
      <c r="XQ12" s="322">
        <f>VLOOKUP($B12,'Sintesi (CFI-ACN)'!$C$30:$AE$55,29,FALSE)</f>
        <v>1</v>
      </c>
      <c r="XR12" s="322">
        <f>VLOOKUP($B12,'Sintesi (CFI-ACN)'!$C$30:$AE$55,29,FALSE)</f>
        <v>1</v>
      </c>
      <c r="XS12" s="322">
        <f>VLOOKUP($B12,'Sintesi (CFI-ACN)'!$C$30:$AE$55,29,FALSE)</f>
        <v>1</v>
      </c>
      <c r="XT12" s="322">
        <f>VLOOKUP($B12,'Sintesi (CFI-ACN)'!$C$30:$AE$55,29,FALSE)</f>
        <v>1</v>
      </c>
      <c r="XU12" s="322">
        <f>VLOOKUP($B12,'Sintesi (CFI-ACN)'!$C$30:$AE$55,29,FALSE)</f>
        <v>1</v>
      </c>
      <c r="XV12" s="322">
        <f>VLOOKUP($B12,'Sintesi (CFI-ACN)'!$C$30:$AE$55,29,FALSE)</f>
        <v>1</v>
      </c>
      <c r="XW12" s="322">
        <f>VLOOKUP($B12,'Sintesi (CFI-ACN)'!$C$30:$AE$55,29,FALSE)</f>
        <v>1</v>
      </c>
      <c r="XX12" s="322">
        <f>VLOOKUP($B12,'Sintesi (CFI-ACN)'!$C$30:$AE$55,29,FALSE)</f>
        <v>1</v>
      </c>
      <c r="XY12" s="322">
        <f>VLOOKUP($B12,'Sintesi (CFI-ACN)'!$C$30:$AE$55,29,FALSE)</f>
        <v>1</v>
      </c>
      <c r="XZ12" s="322">
        <f>VLOOKUP($B12,'Sintesi (CFI-ACN)'!$C$30:$AE$55,29,FALSE)</f>
        <v>1</v>
      </c>
      <c r="YA12" s="322">
        <f>VLOOKUP($B12,'Sintesi (CFI-ACN)'!$C$30:$AE$55,29,FALSE)</f>
        <v>1</v>
      </c>
      <c r="YB12" s="322"/>
      <c r="YC12" s="322"/>
      <c r="YD12" s="322"/>
      <c r="YE12" s="501">
        <v>0</v>
      </c>
      <c r="YF12" s="501">
        <v>0</v>
      </c>
      <c r="YG12" s="501">
        <v>0</v>
      </c>
      <c r="YH12" s="501">
        <v>0</v>
      </c>
      <c r="YI12" s="501">
        <v>0</v>
      </c>
      <c r="YJ12" s="501">
        <v>0</v>
      </c>
      <c r="YK12" s="501">
        <v>0</v>
      </c>
      <c r="YL12" s="501">
        <v>0</v>
      </c>
      <c r="YM12" s="501">
        <v>0</v>
      </c>
      <c r="YN12" s="501">
        <v>0</v>
      </c>
      <c r="YO12" s="501">
        <v>0</v>
      </c>
      <c r="YP12" s="501">
        <v>0</v>
      </c>
      <c r="YQ12" s="501">
        <v>0</v>
      </c>
      <c r="YR12" s="501">
        <v>0</v>
      </c>
      <c r="YS12" s="501">
        <v>0</v>
      </c>
      <c r="YT12" s="501">
        <v>0</v>
      </c>
      <c r="YU12" s="501">
        <v>0</v>
      </c>
      <c r="YV12" s="501">
        <v>0</v>
      </c>
      <c r="YW12" s="501">
        <v>0</v>
      </c>
      <c r="YX12" s="501">
        <v>0</v>
      </c>
      <c r="YY12" s="501">
        <v>0</v>
      </c>
      <c r="YZ12" s="501">
        <v>0</v>
      </c>
      <c r="ZA12" s="501">
        <v>0</v>
      </c>
      <c r="ZB12" s="501">
        <f>VLOOKUP($B12,'Sintesi (CFI-ACN)'!$C$30:$AE$55,22,FALSE)</f>
        <v>0</v>
      </c>
      <c r="ZC12" s="501">
        <f>VLOOKUP($B12,'Sintesi (CFI-ACN)'!$C$30:$AE$55,22,FALSE)</f>
        <v>0</v>
      </c>
      <c r="ZD12" s="501">
        <f>VLOOKUP($B12,'Sintesi (CFI-ACN)'!$C$30:$AE$55,22,FALSE)</f>
        <v>0</v>
      </c>
      <c r="ZE12" s="501">
        <f>VLOOKUP($B12,'Sintesi (CFI-ACN)'!$C$30:$AE$55,22,FALSE)</f>
        <v>0</v>
      </c>
      <c r="ZF12" s="501">
        <f>VLOOKUP($B12,'Sintesi (CFI-ACN)'!$C$30:$AE$55,22,FALSE)</f>
        <v>0</v>
      </c>
      <c r="ZG12" s="501">
        <f>VLOOKUP($B12,'Sintesi (CFI-ACN)'!$C$30:$AE$55,22,FALSE)</f>
        <v>0</v>
      </c>
      <c r="ZH12" s="501">
        <f>VLOOKUP($B12,'Sintesi (CFI-ACN)'!$C$30:$AE$55,22,FALSE)</f>
        <v>0</v>
      </c>
      <c r="ZI12" s="501">
        <f>VLOOKUP($B12,'Sintesi (CFI-ACN)'!$C$30:$AE$55,22,FALSE)</f>
        <v>0</v>
      </c>
      <c r="ZJ12" s="501">
        <f>VLOOKUP($B12,'Sintesi (CFI-ACN)'!$C$30:$AE$55,22,FALSE)</f>
        <v>0</v>
      </c>
      <c r="ZK12" s="501">
        <f>VLOOKUP($B12,'Sintesi (CFI-ACN)'!$C$30:$AE$55,22,FALSE)</f>
        <v>0</v>
      </c>
      <c r="ZL12" s="501">
        <f>VLOOKUP($B12,'Sintesi (CFI-ACN)'!$C$30:$AE$55,22,FALSE)</f>
        <v>0</v>
      </c>
      <c r="ZM12" s="501">
        <f>VLOOKUP($B12,'Sintesi (CFI-ACN)'!$C$30:$AE$55,22,FALSE)</f>
        <v>0</v>
      </c>
      <c r="ZN12" s="501">
        <f>VLOOKUP($B12,'Sintesi (CFI-ACN)'!$C$30:$AE$55,22,FALSE)</f>
        <v>0</v>
      </c>
      <c r="ZO12" s="501">
        <f>VLOOKUP($B12,'Sintesi (CFI-ACN)'!$C$30:$AE$55,22,FALSE)</f>
        <v>0</v>
      </c>
      <c r="ZP12" s="501">
        <f>VLOOKUP($B12,'Sintesi (CFI-ACN)'!$C$30:$AE$55,22,FALSE)</f>
        <v>0</v>
      </c>
      <c r="ZQ12" s="501">
        <f>VLOOKUP($B12,'Sintesi (CFI-ACN)'!$C$30:$AE$55,22,FALSE)</f>
        <v>0</v>
      </c>
      <c r="ZR12" s="501">
        <f>VLOOKUP($B12,'Sintesi (CFI-ACN)'!$C$30:$AE$55,22,FALSE)</f>
        <v>0</v>
      </c>
      <c r="ZS12" s="501">
        <f>VLOOKUP($B12,'Sintesi (CFI-ACN)'!$C$30:$AE$55,22,FALSE)</f>
        <v>0</v>
      </c>
      <c r="ZT12" s="501">
        <f>VLOOKUP($B12,'Sintesi (CFI-ACN)'!$C$30:$AE$55,22,FALSE)</f>
        <v>0</v>
      </c>
      <c r="ZU12" s="501">
        <f>VLOOKUP($B12,'Sintesi (CFI-ACN)'!$C$30:$AE$55,22,FALSE)</f>
        <v>0</v>
      </c>
      <c r="ZV12" s="501">
        <f>VLOOKUP($B12,'Sintesi (CFI-ACN)'!$C$30:$AE$55,22,FALSE)</f>
        <v>0</v>
      </c>
      <c r="ZW12" s="501">
        <f>VLOOKUP($B12,'Sintesi (CFI-ACN)'!$C$30:$AE$55,22,FALSE)</f>
        <v>0</v>
      </c>
      <c r="ZX12" s="501">
        <f>VLOOKUP($B12,'Sintesi (CFI-ACN)'!$C$30:$AE$55,22,FALSE)</f>
        <v>0</v>
      </c>
      <c r="ZY12" s="501">
        <f>VLOOKUP($B12,'Sintesi (CFI-ACN)'!$C$30:$AE$55,22,FALSE)</f>
        <v>0</v>
      </c>
      <c r="ZZ12" s="501">
        <f>VLOOKUP($B12,'Sintesi (CFI-ACN)'!$C$30:$AE$55,22,FALSE)</f>
        <v>0</v>
      </c>
      <c r="AAA12" s="501">
        <f>VLOOKUP($B12,'Sintesi (CFI-ACN)'!$C$30:$AE$55,22,FALSE)</f>
        <v>0</v>
      </c>
      <c r="AAB12" s="501">
        <f>VLOOKUP($B12,'Sintesi (CFI-ACN)'!$C$30:$AE$55,22,FALSE)</f>
        <v>0</v>
      </c>
      <c r="AAC12" s="501">
        <f>VLOOKUP($B12,'Sintesi (CFI-ACN)'!$C$30:$AE$55,22,FALSE)</f>
        <v>0</v>
      </c>
      <c r="AAD12" s="501">
        <f>VLOOKUP($B12,'Sintesi (CFI-ACN)'!$C$30:$AE$55,22,FALSE)</f>
        <v>0</v>
      </c>
      <c r="AAE12" s="501">
        <f>VLOOKUP($B12,'Sintesi (CFI-ACN)'!$C$30:$AE$55,22,FALSE)</f>
        <v>0</v>
      </c>
      <c r="AAF12" s="501">
        <f>VLOOKUP($B12,'Sintesi (CFI-ACN)'!$C$30:$AE$55,22,FALSE)</f>
        <v>0</v>
      </c>
      <c r="AAG12" s="501">
        <f>VLOOKUP($B12,'Sintesi (CFI-ACN)'!$C$30:$AE$55,22,FALSE)</f>
        <v>0</v>
      </c>
      <c r="AAH12" s="501">
        <f>VLOOKUP($B12,'Sintesi (CFI-ACN)'!$C$30:$AE$55,22,FALSE)</f>
        <v>0</v>
      </c>
      <c r="AAI12" s="501">
        <f>VLOOKUP($B12,'Sintesi (CFI-ACN)'!$C$30:$AE$55,22,FALSE)</f>
        <v>0</v>
      </c>
      <c r="AAJ12" s="501">
        <f>VLOOKUP($B12,'Sintesi (CFI-ACN)'!$C$30:$AE$55,22,FALSE)</f>
        <v>0</v>
      </c>
      <c r="AAK12" s="501">
        <f>VLOOKUP($B12,'Sintesi (CFI-ACN)'!$C$30:$AE$55,22,FALSE)</f>
        <v>0</v>
      </c>
      <c r="AAL12" s="501">
        <f>VLOOKUP($B12,'Sintesi (CFI-ACN)'!$C$30:$AE$55,22,FALSE)</f>
        <v>0</v>
      </c>
      <c r="AAM12" s="501">
        <f>VLOOKUP($B12,'Sintesi (CFI-ACN)'!$C$30:$AE$55,22,FALSE)</f>
        <v>0</v>
      </c>
      <c r="AAN12" s="501">
        <f>VLOOKUP($B12,'Sintesi (CFI-ACN)'!$C$30:$AE$55,22,FALSE)</f>
        <v>0</v>
      </c>
      <c r="AAO12" s="501">
        <f>VLOOKUP($B12,'Sintesi (CFI-ACN)'!$C$30:$AE$55,22,FALSE)</f>
        <v>0</v>
      </c>
      <c r="AAP12" s="501">
        <f>VLOOKUP($B12,'Sintesi (CFI-ACN)'!$C$30:$AE$55,22,FALSE)</f>
        <v>0</v>
      </c>
      <c r="AAQ12" s="501">
        <f>VLOOKUP($B12,'Sintesi (CFI-ACN)'!$C$30:$AE$55,22,FALSE)</f>
        <v>0</v>
      </c>
      <c r="AAR12" s="501">
        <f>VLOOKUP($B12,'Sintesi (CFI-ACN)'!$C$30:$AE$55,22,FALSE)</f>
        <v>0</v>
      </c>
      <c r="AAS12" s="501">
        <f>VLOOKUP($B12,'Sintesi (CFI-ACN)'!$C$30:$AE$55,22,FALSE)</f>
        <v>0</v>
      </c>
      <c r="AAT12" s="501">
        <f>VLOOKUP($B12,'Sintesi (CFI-ACN)'!$C$30:$AE$55,22,FALSE)</f>
        <v>0</v>
      </c>
      <c r="AAU12" s="501">
        <f>VLOOKUP($B12,'Sintesi (CFI-ACN)'!$C$30:$AE$55,22,FALSE)</f>
        <v>0</v>
      </c>
      <c r="AAV12" s="501">
        <f>VLOOKUP($B12,'Sintesi (CFI-ACN)'!$C$30:$AE$55,22,FALSE)</f>
        <v>0</v>
      </c>
      <c r="AAW12" s="501">
        <f>VLOOKUP($B12,'Sintesi (CFI-ACN)'!$C$30:$AE$55,22,FALSE)</f>
        <v>0</v>
      </c>
      <c r="AAX12" s="501">
        <f>VLOOKUP($B12,'Sintesi (CFI-ACN)'!$C$30:$AE$55,22,FALSE)</f>
        <v>0</v>
      </c>
      <c r="AAY12" s="501">
        <f>VLOOKUP($B12,'Sintesi (CFI-ACN)'!$C$30:$AE$55,22,FALSE)</f>
        <v>0</v>
      </c>
      <c r="AAZ12" s="501">
        <f>VLOOKUP($B12,'Sintesi (CFI-ACN)'!$C$30:$AE$55,22,FALSE)</f>
        <v>0</v>
      </c>
      <c r="ABA12" s="501">
        <f>VLOOKUP($B12,'Sintesi (CFI-ACN)'!$C$30:$AE$55,22,FALSE)</f>
        <v>0</v>
      </c>
      <c r="ABB12" s="501">
        <f>VLOOKUP($B12,'Sintesi (CFI-ACN)'!$C$30:$AE$55,22,FALSE)</f>
        <v>0</v>
      </c>
      <c r="ABC12" s="501">
        <f>VLOOKUP($B12,'Sintesi (CFI-ACN)'!$C$30:$AE$55,22,FALSE)</f>
        <v>0</v>
      </c>
      <c r="ABD12" s="501">
        <f>VLOOKUP($B12,'Sintesi (CFI-ACN)'!$C$30:$AE$55,22,FALSE)</f>
        <v>0</v>
      </c>
      <c r="ABE12" s="501">
        <f>VLOOKUP($B12,'Sintesi (CFI-ACN)'!$C$30:$AE$55,22,FALSE)</f>
        <v>0</v>
      </c>
      <c r="ABF12" s="501">
        <f>VLOOKUP($B12,'Sintesi (CFI-ACN)'!$C$30:$AE$55,22,FALSE)</f>
        <v>0</v>
      </c>
      <c r="ABG12" s="501">
        <f>VLOOKUP($B12,'Sintesi (CFI-ACN)'!$C$30:$AE$55,22,FALSE)</f>
        <v>0</v>
      </c>
      <c r="ABH12" s="501">
        <f>VLOOKUP($B12,'Sintesi (CFI-ACN)'!$C$30:$AE$55,22,FALSE)</f>
        <v>0</v>
      </c>
      <c r="ABI12" s="501">
        <f>VLOOKUP($B12,'Sintesi (CFI-ACN)'!$C$30:$AE$55,22,FALSE)</f>
        <v>0</v>
      </c>
      <c r="ABJ12" s="501">
        <f>VLOOKUP($B12,'Sintesi (CFI-ACN)'!$C$30:$AE$55,22,FALSE)</f>
        <v>0</v>
      </c>
      <c r="ABK12" s="501">
        <f>VLOOKUP($B12,'Sintesi (CFI-ACN)'!$C$30:$AE$55,22,FALSE)</f>
        <v>0</v>
      </c>
      <c r="ABL12" s="501">
        <f>VLOOKUP($B12,'Sintesi (CFI-ACN)'!$C$30:$AE$55,22,FALSE)</f>
        <v>0</v>
      </c>
      <c r="ABM12" s="501">
        <f>VLOOKUP($B12,'Sintesi (CFI-ACN)'!$C$30:$AE$55,22,FALSE)</f>
        <v>0</v>
      </c>
      <c r="ABN12" s="501">
        <f>VLOOKUP($B12,'Sintesi (CFI-ACN)'!$C$30:$AE$55,22,FALSE)</f>
        <v>0</v>
      </c>
      <c r="ABO12" s="501">
        <f>VLOOKUP($B12,'Sintesi (CFI-ACN)'!$C$30:$AE$55,22,FALSE)</f>
        <v>0</v>
      </c>
      <c r="ABP12" s="501">
        <f>VLOOKUP($B12,'Sintesi (CFI-ACN)'!$C$30:$AE$55,22,FALSE)</f>
        <v>0</v>
      </c>
      <c r="ABQ12" s="501">
        <f>VLOOKUP($B12,'Sintesi (CFI-ACN)'!$C$30:$AE$55,22,FALSE)</f>
        <v>0</v>
      </c>
      <c r="ABR12" s="501">
        <f>VLOOKUP($B12,'Sintesi (CFI-ACN)'!$C$30:$AE$55,22,FALSE)</f>
        <v>0</v>
      </c>
      <c r="ABS12" s="501">
        <f>VLOOKUP($B12,'Sintesi (CFI-ACN)'!$C$30:$AE$55,22,FALSE)</f>
        <v>0</v>
      </c>
      <c r="ABT12" s="501">
        <f>VLOOKUP($B12,'Sintesi (CFI-ACN)'!$C$30:$AE$55,22,FALSE)</f>
        <v>0</v>
      </c>
      <c r="ABU12" s="501">
        <f>VLOOKUP($B12,'Sintesi (CFI-ACN)'!$C$30:$AE$55,22,FALSE)</f>
        <v>0</v>
      </c>
      <c r="ABV12" s="501">
        <f>VLOOKUP($B12,'Sintesi (CFI-ACN)'!$C$30:$AE$55,22,FALSE)</f>
        <v>0</v>
      </c>
      <c r="ABW12" s="501">
        <f>VLOOKUP($B12,'Sintesi (CFI-ACN)'!$C$30:$AE$55,22,FALSE)</f>
        <v>0</v>
      </c>
      <c r="ABX12" s="501">
        <f>VLOOKUP($B12,'Sintesi (CFI-ACN)'!$C$30:$AE$55,22,FALSE)</f>
        <v>0</v>
      </c>
      <c r="ABY12" s="501">
        <f>VLOOKUP($B12,'Sintesi (CFI-ACN)'!$C$30:$AE$55,22,FALSE)</f>
        <v>0</v>
      </c>
      <c r="ABZ12" s="501">
        <f>VLOOKUP($B12,'Sintesi (CFI-ACN)'!$C$30:$AE$55,22,FALSE)</f>
        <v>0</v>
      </c>
      <c r="ACA12" s="501">
        <f>VLOOKUP($B12,'Sintesi (CFI-ACN)'!$C$30:$AE$55,22,FALSE)</f>
        <v>0</v>
      </c>
      <c r="ACB12" s="501">
        <f>VLOOKUP($B12,'Sintesi (CFI-ACN)'!$C$30:$AE$55,22,FALSE)</f>
        <v>0</v>
      </c>
      <c r="ACC12" s="501">
        <f>VLOOKUP($B12,'Sintesi (CFI-ACN)'!$C$30:$AE$55,22,FALSE)</f>
        <v>0</v>
      </c>
      <c r="ACD12" s="501">
        <f>VLOOKUP($B12,'Sintesi (CFI-ACN)'!$C$30:$AE$55,22,FALSE)</f>
        <v>0</v>
      </c>
      <c r="ACE12" s="501"/>
      <c r="ACF12" s="501"/>
      <c r="ACG12" s="501"/>
      <c r="ACH12" s="86"/>
      <c r="ACI12" s="88">
        <v>0</v>
      </c>
      <c r="ACJ12" s="87">
        <v>43271</v>
      </c>
      <c r="ACK12" s="89">
        <v>43294</v>
      </c>
      <c r="ACL12" s="560">
        <v>0</v>
      </c>
      <c r="ACM12" s="560">
        <v>0</v>
      </c>
      <c r="ACN12" s="560">
        <v>0</v>
      </c>
      <c r="ACO12" s="560">
        <v>0</v>
      </c>
      <c r="ACP12" s="560">
        <v>0</v>
      </c>
      <c r="ACQ12" s="560">
        <v>0</v>
      </c>
      <c r="ACR12" s="560">
        <v>0</v>
      </c>
      <c r="ACS12" s="560">
        <v>1</v>
      </c>
      <c r="ACT12" s="560">
        <v>1</v>
      </c>
      <c r="ACU12" s="560">
        <v>1</v>
      </c>
      <c r="ACV12" s="560">
        <v>1</v>
      </c>
      <c r="ACW12" s="560">
        <v>1</v>
      </c>
      <c r="ACX12" s="560">
        <v>1</v>
      </c>
      <c r="ACY12" s="560">
        <v>1</v>
      </c>
      <c r="ACZ12" s="560">
        <v>2</v>
      </c>
      <c r="ADA12" s="560">
        <v>2</v>
      </c>
      <c r="ADB12" s="560">
        <v>2</v>
      </c>
      <c r="ADC12" s="560">
        <v>2</v>
      </c>
      <c r="ADD12" s="560">
        <v>2</v>
      </c>
      <c r="ADE12" s="560">
        <v>2</v>
      </c>
      <c r="ADF12" s="560">
        <v>2</v>
      </c>
      <c r="ADG12" s="560">
        <v>2</v>
      </c>
      <c r="ADH12" s="560">
        <v>2</v>
      </c>
      <c r="ADI12" s="560">
        <v>2</v>
      </c>
      <c r="ADJ12" s="560">
        <v>2</v>
      </c>
      <c r="ADK12" s="560">
        <v>2</v>
      </c>
      <c r="ADL12" s="560">
        <v>2</v>
      </c>
      <c r="ADM12" s="560">
        <v>2</v>
      </c>
      <c r="ADN12" s="560">
        <v>2</v>
      </c>
      <c r="ADO12" s="560">
        <v>2</v>
      </c>
      <c r="ADP12" s="560">
        <v>2</v>
      </c>
      <c r="ADQ12" s="560">
        <v>2</v>
      </c>
      <c r="ADR12" s="560">
        <v>2</v>
      </c>
      <c r="ADS12" s="560">
        <v>2</v>
      </c>
      <c r="ADT12" s="560">
        <v>2</v>
      </c>
      <c r="ADU12" s="560">
        <v>2</v>
      </c>
      <c r="ADV12" s="560">
        <v>2</v>
      </c>
      <c r="ADW12" s="560">
        <v>2</v>
      </c>
      <c r="ADX12" s="560">
        <v>2</v>
      </c>
      <c r="ADY12" s="560">
        <v>2</v>
      </c>
      <c r="ADZ12" s="560">
        <v>2</v>
      </c>
      <c r="AEA12" s="560">
        <v>2</v>
      </c>
      <c r="AEB12" s="560">
        <v>2</v>
      </c>
      <c r="AEC12" s="560">
        <v>2</v>
      </c>
      <c r="AED12" s="560">
        <v>2</v>
      </c>
      <c r="AEE12" s="80">
        <v>0</v>
      </c>
      <c r="AEF12" s="80">
        <v>0</v>
      </c>
      <c r="AEG12" s="80">
        <v>0</v>
      </c>
      <c r="AEH12" s="80">
        <v>0</v>
      </c>
      <c r="AEI12" s="80">
        <v>0</v>
      </c>
      <c r="AEJ12" s="80">
        <v>0</v>
      </c>
      <c r="AEK12" s="80">
        <v>0</v>
      </c>
      <c r="AEL12" s="80">
        <v>0</v>
      </c>
      <c r="AEM12" s="80">
        <v>0</v>
      </c>
      <c r="AEN12" s="80">
        <v>0</v>
      </c>
      <c r="AEO12" s="80">
        <v>0</v>
      </c>
      <c r="AEP12" s="80">
        <v>0</v>
      </c>
      <c r="AEQ12" s="80">
        <v>0</v>
      </c>
      <c r="AER12" s="80">
        <v>0</v>
      </c>
      <c r="AES12" s="80">
        <v>0</v>
      </c>
      <c r="AET12" s="80">
        <v>0</v>
      </c>
      <c r="AEU12" s="80">
        <v>0</v>
      </c>
      <c r="AEV12" s="80">
        <v>0</v>
      </c>
      <c r="AEW12" s="80">
        <v>0</v>
      </c>
      <c r="AEX12" s="80">
        <v>0</v>
      </c>
      <c r="AEY12" s="80">
        <v>0</v>
      </c>
      <c r="AEZ12" s="80">
        <v>0</v>
      </c>
      <c r="AFA12" s="80">
        <v>0</v>
      </c>
      <c r="AFB12" s="80">
        <v>0</v>
      </c>
      <c r="AFC12" s="80">
        <v>0</v>
      </c>
      <c r="AFD12" s="80">
        <v>0</v>
      </c>
      <c r="AFE12" s="80">
        <v>0</v>
      </c>
      <c r="AFF12" s="80">
        <v>0</v>
      </c>
      <c r="AFG12" s="80">
        <v>0</v>
      </c>
      <c r="AFH12" s="80">
        <v>0</v>
      </c>
      <c r="AFI12" s="80">
        <v>0</v>
      </c>
      <c r="AFJ12" s="80">
        <v>0</v>
      </c>
      <c r="AFK12" s="80">
        <v>0</v>
      </c>
      <c r="AFL12" s="80">
        <v>0</v>
      </c>
      <c r="AFM12" s="80">
        <v>0</v>
      </c>
      <c r="AFN12" s="80">
        <v>0</v>
      </c>
      <c r="AFO12" s="80">
        <v>0</v>
      </c>
      <c r="AFP12" s="80">
        <v>0</v>
      </c>
      <c r="AFQ12" s="80">
        <v>0</v>
      </c>
      <c r="AFR12" s="80">
        <v>0</v>
      </c>
      <c r="AFS12" s="80">
        <v>0</v>
      </c>
      <c r="AFT12" s="80">
        <v>0</v>
      </c>
      <c r="AFU12" s="80">
        <v>0</v>
      </c>
      <c r="AFV12" s="80">
        <v>0</v>
      </c>
      <c r="AFW12" s="80">
        <v>0</v>
      </c>
      <c r="AFX12" s="80">
        <v>0</v>
      </c>
      <c r="AFY12" s="80">
        <v>0</v>
      </c>
      <c r="AFZ12" s="80">
        <v>0</v>
      </c>
      <c r="AGA12" s="80">
        <v>0</v>
      </c>
      <c r="AGB12" s="80">
        <v>0</v>
      </c>
      <c r="AGC12" s="80">
        <v>0</v>
      </c>
      <c r="AGD12" s="80">
        <v>0</v>
      </c>
      <c r="AGE12" s="80">
        <v>0</v>
      </c>
      <c r="AGF12" s="80">
        <v>0</v>
      </c>
      <c r="AGG12" s="80">
        <v>0</v>
      </c>
      <c r="AGH12" s="80">
        <v>0</v>
      </c>
      <c r="AGI12" s="80">
        <v>0</v>
      </c>
      <c r="AGJ12" s="80">
        <v>0</v>
      </c>
      <c r="AGK12" s="80">
        <v>0</v>
      </c>
      <c r="AGL12" s="177"/>
      <c r="AGM12" s="177"/>
    </row>
    <row r="13" spans="1:871" s="104" customFormat="1">
      <c r="A13" s="131" t="str">
        <f>'Sintesi (CFI-ACN)'!B37</f>
        <v>P59-Deploy &amp; Change CRMT</v>
      </c>
      <c r="B13" s="131" t="str">
        <f>'Sintesi (CFI)'!C37</f>
        <v>AO004511_YYY39</v>
      </c>
      <c r="C13" s="131" t="str">
        <f>'Sintesi Quantitativa (Overall)'!D39</f>
        <v>BOLLETTA_2.0</v>
      </c>
      <c r="D13" s="132">
        <f>'Sintesi (CFI-ACN)'!W37</f>
        <v>0</v>
      </c>
      <c r="E13" s="132">
        <f>'Sintesi (CFI-ACN)'!X37</f>
        <v>0</v>
      </c>
      <c r="F13" s="132">
        <f>'Sintesi (CFI-ACN)'!Y37</f>
        <v>0</v>
      </c>
      <c r="G13" s="175">
        <f>'Sintesi Quantitativa (Overall)'!E39</f>
        <v>1</v>
      </c>
      <c r="H13" s="183">
        <v>43271</v>
      </c>
      <c r="I13" s="183">
        <v>43315</v>
      </c>
      <c r="J13" s="78">
        <f t="shared" si="123"/>
        <v>33</v>
      </c>
      <c r="K13" s="78">
        <v>0</v>
      </c>
      <c r="L13" s="79">
        <v>0</v>
      </c>
      <c r="M13" s="80">
        <v>0</v>
      </c>
      <c r="N13" s="80">
        <v>0</v>
      </c>
      <c r="O13" s="80">
        <v>0</v>
      </c>
      <c r="P13" s="80">
        <v>0</v>
      </c>
      <c r="Q13" s="80">
        <v>0</v>
      </c>
      <c r="R13" s="80">
        <v>0</v>
      </c>
      <c r="S13" s="80">
        <v>0</v>
      </c>
      <c r="T13" s="80">
        <v>0</v>
      </c>
      <c r="U13" s="80">
        <v>0</v>
      </c>
      <c r="V13" s="80">
        <v>0</v>
      </c>
      <c r="W13" s="80">
        <v>0</v>
      </c>
      <c r="X13" s="80">
        <v>0</v>
      </c>
      <c r="Y13" s="80">
        <v>0</v>
      </c>
      <c r="Z13" s="80">
        <v>0</v>
      </c>
      <c r="AA13" s="80">
        <v>0</v>
      </c>
      <c r="AB13" s="80">
        <v>0</v>
      </c>
      <c r="AC13" s="80">
        <v>0</v>
      </c>
      <c r="AD13" s="80">
        <v>0</v>
      </c>
      <c r="AE13" s="80">
        <v>0</v>
      </c>
      <c r="AF13" s="80">
        <v>0</v>
      </c>
      <c r="AG13" s="80">
        <v>0</v>
      </c>
      <c r="AH13" s="80">
        <v>0</v>
      </c>
      <c r="AI13" s="80">
        <v>0</v>
      </c>
      <c r="AJ13" s="80">
        <v>0</v>
      </c>
      <c r="AK13" s="80">
        <v>0</v>
      </c>
      <c r="AL13" s="80">
        <v>0</v>
      </c>
      <c r="AM13" s="80">
        <v>0</v>
      </c>
      <c r="AN13" s="80">
        <v>0</v>
      </c>
      <c r="AO13" s="80">
        <v>0</v>
      </c>
      <c r="AP13" s="80">
        <v>0</v>
      </c>
      <c r="AQ13" s="80">
        <v>0</v>
      </c>
      <c r="AR13" s="80">
        <v>0</v>
      </c>
      <c r="AS13" s="80">
        <v>0</v>
      </c>
      <c r="AT13" s="80">
        <v>0</v>
      </c>
      <c r="AU13" s="80">
        <v>0</v>
      </c>
      <c r="AV13" s="80">
        <v>0</v>
      </c>
      <c r="AW13" s="80">
        <v>0</v>
      </c>
      <c r="AX13" s="80">
        <v>0</v>
      </c>
      <c r="AY13" s="80">
        <v>0</v>
      </c>
      <c r="AZ13" s="80">
        <v>0</v>
      </c>
      <c r="BA13" s="80">
        <v>0</v>
      </c>
      <c r="BB13" s="80">
        <v>0</v>
      </c>
      <c r="BC13" s="80">
        <v>0</v>
      </c>
      <c r="BD13" s="80">
        <v>0</v>
      </c>
      <c r="BE13" s="80">
        <v>0</v>
      </c>
      <c r="BF13" s="80">
        <v>0</v>
      </c>
      <c r="BG13" s="80">
        <v>0</v>
      </c>
      <c r="BH13" s="80">
        <v>0</v>
      </c>
      <c r="BI13" s="80">
        <v>0</v>
      </c>
      <c r="BJ13" s="80">
        <v>0</v>
      </c>
      <c r="BK13" s="80">
        <v>0</v>
      </c>
      <c r="BL13" s="80">
        <v>0</v>
      </c>
      <c r="BM13" s="80">
        <v>0</v>
      </c>
      <c r="BN13" s="80">
        <v>0</v>
      </c>
      <c r="BO13" s="80">
        <v>0</v>
      </c>
      <c r="BP13" s="80">
        <v>0</v>
      </c>
      <c r="BQ13" s="80">
        <v>0</v>
      </c>
      <c r="BR13" s="80">
        <v>0</v>
      </c>
      <c r="BS13" s="80">
        <v>0</v>
      </c>
      <c r="BT13" s="80">
        <v>0</v>
      </c>
      <c r="BU13" s="80">
        <v>0</v>
      </c>
      <c r="BV13" s="80">
        <v>0</v>
      </c>
      <c r="BW13" s="80">
        <v>0</v>
      </c>
      <c r="BX13" s="80">
        <v>0</v>
      </c>
      <c r="BY13" s="80">
        <v>0</v>
      </c>
      <c r="BZ13" s="80">
        <v>0</v>
      </c>
      <c r="CA13" s="80">
        <v>0</v>
      </c>
      <c r="CB13" s="80">
        <v>0</v>
      </c>
      <c r="CC13" s="80">
        <v>0</v>
      </c>
      <c r="CD13" s="80">
        <v>0</v>
      </c>
      <c r="CE13" s="80">
        <v>0</v>
      </c>
      <c r="CF13" s="80">
        <v>0</v>
      </c>
      <c r="CG13" s="80">
        <v>0</v>
      </c>
      <c r="CH13" s="80">
        <v>0</v>
      </c>
      <c r="CI13" s="80">
        <v>0</v>
      </c>
      <c r="CJ13" s="80">
        <v>0</v>
      </c>
      <c r="CK13" s="80">
        <v>0</v>
      </c>
      <c r="CL13" s="80">
        <v>0</v>
      </c>
      <c r="CM13" s="80">
        <v>0</v>
      </c>
      <c r="CN13" s="80">
        <v>0</v>
      </c>
      <c r="CO13" s="80">
        <v>0</v>
      </c>
      <c r="CP13" s="80">
        <v>0</v>
      </c>
      <c r="CQ13" s="80">
        <v>0</v>
      </c>
      <c r="CR13" s="80">
        <v>0</v>
      </c>
      <c r="CS13" s="80">
        <v>0</v>
      </c>
      <c r="CT13" s="80">
        <v>0</v>
      </c>
      <c r="CU13" s="80">
        <v>0</v>
      </c>
      <c r="CV13" s="80">
        <v>0</v>
      </c>
      <c r="CW13" s="80">
        <v>0</v>
      </c>
      <c r="CX13" s="80">
        <v>0</v>
      </c>
      <c r="CY13" s="80">
        <v>0</v>
      </c>
      <c r="CZ13" s="80">
        <v>0</v>
      </c>
      <c r="DA13" s="80">
        <v>0</v>
      </c>
      <c r="DB13" s="80">
        <v>0</v>
      </c>
      <c r="DC13" s="80">
        <v>0</v>
      </c>
      <c r="DD13" s="80">
        <v>0</v>
      </c>
      <c r="DE13" s="80">
        <v>0</v>
      </c>
      <c r="DF13" s="80">
        <v>0</v>
      </c>
      <c r="DG13" s="80">
        <v>0</v>
      </c>
      <c r="DH13" s="80">
        <v>0</v>
      </c>
      <c r="DI13" s="80">
        <v>0</v>
      </c>
      <c r="DJ13" s="80">
        <v>0</v>
      </c>
      <c r="DK13" s="80">
        <v>0</v>
      </c>
      <c r="DL13" s="80">
        <v>0</v>
      </c>
      <c r="DM13" s="80"/>
      <c r="DN13" s="80"/>
      <c r="DO13" s="80"/>
      <c r="DP13" s="318">
        <v>0</v>
      </c>
      <c r="DQ13" s="318">
        <v>0</v>
      </c>
      <c r="DR13" s="318">
        <v>0</v>
      </c>
      <c r="DS13" s="318">
        <v>0</v>
      </c>
      <c r="DT13" s="318">
        <v>0</v>
      </c>
      <c r="DU13" s="318">
        <v>0</v>
      </c>
      <c r="DV13" s="318">
        <v>0</v>
      </c>
      <c r="DW13" s="318">
        <v>0</v>
      </c>
      <c r="DX13" s="318">
        <v>0</v>
      </c>
      <c r="DY13" s="318">
        <v>0</v>
      </c>
      <c r="DZ13" s="318">
        <v>0</v>
      </c>
      <c r="EA13" s="318">
        <v>0</v>
      </c>
      <c r="EB13" s="318">
        <v>0</v>
      </c>
      <c r="EC13" s="318">
        <v>0</v>
      </c>
      <c r="ED13" s="318">
        <v>0</v>
      </c>
      <c r="EE13" s="318">
        <v>0</v>
      </c>
      <c r="EF13" s="318">
        <v>0</v>
      </c>
      <c r="EG13" s="318">
        <v>0</v>
      </c>
      <c r="EH13" s="318">
        <v>0</v>
      </c>
      <c r="EI13" s="318">
        <v>0</v>
      </c>
      <c r="EJ13" s="318">
        <v>0</v>
      </c>
      <c r="EK13" s="318">
        <v>0</v>
      </c>
      <c r="EL13" s="318">
        <v>0</v>
      </c>
      <c r="EM13" s="318">
        <f>VLOOKUP($B13,'Sintesi (CFI-ACN)'!$C$30:$AE$55,25,FALSE)</f>
        <v>0</v>
      </c>
      <c r="EN13" s="318">
        <f>VLOOKUP($B13,'Sintesi (CFI-ACN)'!$C$30:$AE$55,25,FALSE)</f>
        <v>0</v>
      </c>
      <c r="EO13" s="318">
        <f>VLOOKUP($B13,'Sintesi (CFI-ACN)'!$C$30:$AE$55,25,FALSE)</f>
        <v>0</v>
      </c>
      <c r="EP13" s="318">
        <f>VLOOKUP($B13,'Sintesi (CFI-ACN)'!$C$30:$AE$55,25,FALSE)</f>
        <v>0</v>
      </c>
      <c r="EQ13" s="318">
        <f>VLOOKUP($B13,'Sintesi (CFI-ACN)'!$C$30:$AE$55,25,FALSE)</f>
        <v>0</v>
      </c>
      <c r="ER13" s="318">
        <f>VLOOKUP($B13,'Sintesi (CFI-ACN)'!$C$30:$AE$55,25,FALSE)</f>
        <v>0</v>
      </c>
      <c r="ES13" s="318">
        <f>VLOOKUP($B13,'Sintesi (CFI-ACN)'!$C$30:$AE$55,25,FALSE)</f>
        <v>0</v>
      </c>
      <c r="ET13" s="318">
        <f>VLOOKUP($B13,'Sintesi (CFI-ACN)'!$C$30:$AE$55,25,FALSE)</f>
        <v>0</v>
      </c>
      <c r="EU13" s="318">
        <f>VLOOKUP($B13,'Sintesi (CFI-ACN)'!$C$30:$AE$55,25,FALSE)</f>
        <v>0</v>
      </c>
      <c r="EV13" s="318">
        <f>VLOOKUP($B13,'Sintesi (CFI-ACN)'!$C$30:$AE$55,25,FALSE)</f>
        <v>0</v>
      </c>
      <c r="EW13" s="318">
        <f>VLOOKUP($B13,'Sintesi (CFI-ACN)'!$C$30:$AE$55,25,FALSE)</f>
        <v>0</v>
      </c>
      <c r="EX13" s="318">
        <f>VLOOKUP($B13,'Sintesi (CFI-ACN)'!$C$30:$AE$55,25,FALSE)</f>
        <v>0</v>
      </c>
      <c r="EY13" s="318">
        <f>VLOOKUP($B13,'Sintesi (CFI-ACN)'!$C$30:$AE$55,25,FALSE)</f>
        <v>0</v>
      </c>
      <c r="EZ13" s="318">
        <f>VLOOKUP($B13,'Sintesi (CFI-ACN)'!$C$30:$AE$55,25,FALSE)</f>
        <v>0</v>
      </c>
      <c r="FA13" s="318">
        <f>VLOOKUP($B13,'Sintesi (CFI-ACN)'!$C$30:$AE$55,25,FALSE)</f>
        <v>0</v>
      </c>
      <c r="FB13" s="318">
        <f>VLOOKUP($B13,'Sintesi (CFI-ACN)'!$C$30:$AE$55,25,FALSE)</f>
        <v>0</v>
      </c>
      <c r="FC13" s="318">
        <f>VLOOKUP($B13,'Sintesi (CFI-ACN)'!$C$30:$AE$55,25,FALSE)</f>
        <v>0</v>
      </c>
      <c r="FD13" s="318">
        <f>VLOOKUP($B13,'Sintesi (CFI-ACN)'!$C$30:$AE$55,25,FALSE)</f>
        <v>0</v>
      </c>
      <c r="FE13" s="318">
        <f>VLOOKUP($B13,'Sintesi (CFI-ACN)'!$C$30:$AE$55,25,FALSE)</f>
        <v>0</v>
      </c>
      <c r="FF13" s="318">
        <f>VLOOKUP($B13,'Sintesi (CFI-ACN)'!$C$30:$AE$55,25,FALSE)</f>
        <v>0</v>
      </c>
      <c r="FG13" s="318">
        <f>VLOOKUP($B13,'Sintesi (CFI-ACN)'!$C$30:$AE$55,25,FALSE)</f>
        <v>0</v>
      </c>
      <c r="FH13" s="318">
        <f>VLOOKUP($B13,'Sintesi (CFI-ACN)'!$C$30:$AE$55,25,FALSE)</f>
        <v>0</v>
      </c>
      <c r="FI13" s="318">
        <f>VLOOKUP($B13,'Sintesi (CFI-ACN)'!$C$30:$AE$55,25,FALSE)</f>
        <v>0</v>
      </c>
      <c r="FJ13" s="318">
        <f>VLOOKUP($B13,'Sintesi (CFI-ACN)'!$C$30:$AE$55,25,FALSE)</f>
        <v>0</v>
      </c>
      <c r="FK13" s="318">
        <f>VLOOKUP($B13,'Sintesi (CFI-ACN)'!$C$30:$AE$55,25,FALSE)</f>
        <v>0</v>
      </c>
      <c r="FL13" s="318">
        <f>VLOOKUP($B13,'Sintesi (CFI-ACN)'!$C$30:$AE$55,25,FALSE)</f>
        <v>0</v>
      </c>
      <c r="FM13" s="318">
        <f>VLOOKUP($B13,'Sintesi (CFI-ACN)'!$C$30:$AE$55,25,FALSE)</f>
        <v>0</v>
      </c>
      <c r="FN13" s="318">
        <f>VLOOKUP($B13,'Sintesi (CFI-ACN)'!$C$30:$AE$55,25,FALSE)</f>
        <v>0</v>
      </c>
      <c r="FO13" s="318">
        <f>VLOOKUP($B13,'Sintesi (CFI-ACN)'!$C$30:$AE$55,25,FALSE)</f>
        <v>0</v>
      </c>
      <c r="FP13" s="318">
        <f>VLOOKUP($B13,'Sintesi (CFI-ACN)'!$C$30:$AE$55,25,FALSE)</f>
        <v>0</v>
      </c>
      <c r="FQ13" s="318">
        <f>VLOOKUP($B13,'Sintesi (CFI-ACN)'!$C$30:$AE$55,25,FALSE)</f>
        <v>0</v>
      </c>
      <c r="FR13" s="318">
        <f>VLOOKUP($B13,'Sintesi (CFI-ACN)'!$C$30:$AE$55,25,FALSE)</f>
        <v>0</v>
      </c>
      <c r="FS13" s="318">
        <f>VLOOKUP($B13,'Sintesi (CFI-ACN)'!$C$30:$AE$55,25,FALSE)</f>
        <v>0</v>
      </c>
      <c r="FT13" s="318">
        <f>VLOOKUP($B13,'Sintesi (CFI-ACN)'!$C$30:$AE$55,25,FALSE)</f>
        <v>0</v>
      </c>
      <c r="FU13" s="318">
        <f>VLOOKUP($B13,'Sintesi (CFI-ACN)'!$C$30:$AE$55,25,FALSE)</f>
        <v>0</v>
      </c>
      <c r="FV13" s="318">
        <f>VLOOKUP($B13,'Sintesi (CFI-ACN)'!$C$30:$AE$55,25,FALSE)</f>
        <v>0</v>
      </c>
      <c r="FW13" s="318">
        <f>VLOOKUP($B13,'Sintesi (CFI-ACN)'!$C$30:$AE$55,25,FALSE)</f>
        <v>0</v>
      </c>
      <c r="FX13" s="318">
        <f>VLOOKUP($B13,'Sintesi (CFI-ACN)'!$C$30:$AE$55,25,FALSE)</f>
        <v>0</v>
      </c>
      <c r="FY13" s="318">
        <f>VLOOKUP($B13,'Sintesi (CFI-ACN)'!$C$30:$AE$55,25,FALSE)</f>
        <v>0</v>
      </c>
      <c r="FZ13" s="318">
        <f>VLOOKUP($B13,'Sintesi (CFI-ACN)'!$C$30:$AE$55,25,FALSE)</f>
        <v>0</v>
      </c>
      <c r="GA13" s="318">
        <f>VLOOKUP($B13,'Sintesi (CFI-ACN)'!$C$30:$AE$55,25,FALSE)</f>
        <v>0</v>
      </c>
      <c r="GB13" s="318">
        <f>VLOOKUP($B13,'Sintesi (CFI-ACN)'!$C$30:$AE$55,25,FALSE)</f>
        <v>0</v>
      </c>
      <c r="GC13" s="318">
        <f>VLOOKUP($B13,'Sintesi (CFI-ACN)'!$C$30:$AE$55,25,FALSE)</f>
        <v>0</v>
      </c>
      <c r="GD13" s="318">
        <f>VLOOKUP($B13,'Sintesi (CFI-ACN)'!$C$30:$AE$55,25,FALSE)</f>
        <v>0</v>
      </c>
      <c r="GE13" s="318">
        <f>VLOOKUP($B13,'Sintesi (CFI-ACN)'!$C$30:$AE$55,25,FALSE)</f>
        <v>0</v>
      </c>
      <c r="GF13" s="318">
        <f>VLOOKUP($B13,'Sintesi (CFI-ACN)'!$C$30:$AE$55,25,FALSE)</f>
        <v>0</v>
      </c>
      <c r="GG13" s="318">
        <f>VLOOKUP($B13,'Sintesi (CFI-ACN)'!$C$30:$AE$55,25,FALSE)</f>
        <v>0</v>
      </c>
      <c r="GH13" s="318">
        <f>VLOOKUP($B13,'Sintesi (CFI-ACN)'!$C$30:$AE$55,25,FALSE)</f>
        <v>0</v>
      </c>
      <c r="GI13" s="318">
        <f>VLOOKUP($B13,'Sintesi (CFI-ACN)'!$C$30:$AE$55,25,FALSE)</f>
        <v>0</v>
      </c>
      <c r="GJ13" s="318">
        <f>VLOOKUP($B13,'Sintesi (CFI-ACN)'!$C$30:$AE$55,25,FALSE)</f>
        <v>0</v>
      </c>
      <c r="GK13" s="318">
        <f>VLOOKUP($B13,'Sintesi (CFI-ACN)'!$C$30:$AE$55,25,FALSE)</f>
        <v>0</v>
      </c>
      <c r="GL13" s="318">
        <f>VLOOKUP($B13,'Sintesi (CFI-ACN)'!$C$30:$AE$55,25,FALSE)</f>
        <v>0</v>
      </c>
      <c r="GM13" s="318">
        <f>VLOOKUP($B13,'Sintesi (CFI-ACN)'!$C$30:$AE$55,25,FALSE)</f>
        <v>0</v>
      </c>
      <c r="GN13" s="318">
        <f>VLOOKUP($B13,'Sintesi (CFI-ACN)'!$C$30:$AE$55,25,FALSE)</f>
        <v>0</v>
      </c>
      <c r="GO13" s="318">
        <f>VLOOKUP($B13,'Sintesi (CFI-ACN)'!$C$30:$AE$55,25,FALSE)</f>
        <v>0</v>
      </c>
      <c r="GP13" s="318">
        <f>VLOOKUP($B13,'Sintesi (CFI-ACN)'!$C$30:$AE$55,25,FALSE)</f>
        <v>0</v>
      </c>
      <c r="GQ13" s="318">
        <f>VLOOKUP($B13,'Sintesi (CFI-ACN)'!$C$30:$AE$55,25,FALSE)</f>
        <v>0</v>
      </c>
      <c r="GR13" s="318">
        <f>VLOOKUP($B13,'Sintesi (CFI-ACN)'!$C$30:$AE$55,25,FALSE)</f>
        <v>0</v>
      </c>
      <c r="GS13" s="318">
        <f>VLOOKUP($B13,'Sintesi (CFI-ACN)'!$C$30:$AE$55,25,FALSE)</f>
        <v>0</v>
      </c>
      <c r="GT13" s="318">
        <f>VLOOKUP($B13,'Sintesi (CFI-ACN)'!$C$30:$AE$55,25,FALSE)</f>
        <v>0</v>
      </c>
      <c r="GU13" s="318">
        <f>VLOOKUP($B13,'Sintesi (CFI-ACN)'!$C$30:$AE$55,25,FALSE)</f>
        <v>0</v>
      </c>
      <c r="GV13" s="318">
        <f>VLOOKUP($B13,'Sintesi (CFI-ACN)'!$C$30:$AE$55,25,FALSE)</f>
        <v>0</v>
      </c>
      <c r="GW13" s="318">
        <f>VLOOKUP($B13,'Sintesi (CFI-ACN)'!$C$30:$AE$55,25,FALSE)</f>
        <v>0</v>
      </c>
      <c r="GX13" s="318">
        <f>VLOOKUP($B13,'Sintesi (CFI-ACN)'!$C$30:$AE$55,25,FALSE)</f>
        <v>0</v>
      </c>
      <c r="GY13" s="318">
        <f>VLOOKUP($B13,'Sintesi (CFI-ACN)'!$C$30:$AE$55,25,FALSE)</f>
        <v>0</v>
      </c>
      <c r="GZ13" s="318">
        <f>VLOOKUP($B13,'Sintesi (CFI-ACN)'!$C$30:$AE$55,25,FALSE)</f>
        <v>0</v>
      </c>
      <c r="HA13" s="318">
        <f>VLOOKUP($B13,'Sintesi (CFI-ACN)'!$C$30:$AE$55,25,FALSE)</f>
        <v>0</v>
      </c>
      <c r="HB13" s="318">
        <f>VLOOKUP($B13,'Sintesi (CFI-ACN)'!$C$30:$AE$55,25,FALSE)</f>
        <v>0</v>
      </c>
      <c r="HC13" s="318">
        <f>VLOOKUP($B13,'Sintesi (CFI-ACN)'!$C$30:$AE$55,25,FALSE)</f>
        <v>0</v>
      </c>
      <c r="HD13" s="318">
        <f>VLOOKUP($B13,'Sintesi (CFI-ACN)'!$C$30:$AE$55,25,FALSE)</f>
        <v>0</v>
      </c>
      <c r="HE13" s="318">
        <f>VLOOKUP($B13,'Sintesi (CFI-ACN)'!$C$30:$AE$55,25,FALSE)</f>
        <v>0</v>
      </c>
      <c r="HF13" s="318">
        <f>VLOOKUP($B13,'Sintesi (CFI-ACN)'!$C$30:$AE$55,25,FALSE)</f>
        <v>0</v>
      </c>
      <c r="HG13" s="318">
        <f>VLOOKUP($B13,'Sintesi (CFI-ACN)'!$C$30:$AE$55,25,FALSE)</f>
        <v>0</v>
      </c>
      <c r="HH13" s="318">
        <f>VLOOKUP($B13,'Sintesi (CFI-ACN)'!$C$30:$AE$55,25,FALSE)</f>
        <v>0</v>
      </c>
      <c r="HI13" s="318">
        <f>VLOOKUP($B13,'Sintesi (CFI-ACN)'!$C$30:$AE$55,25,FALSE)</f>
        <v>0</v>
      </c>
      <c r="HJ13" s="318">
        <f>VLOOKUP($B13,'Sintesi (CFI-ACN)'!$C$30:$AE$55,25,FALSE)</f>
        <v>0</v>
      </c>
      <c r="HK13" s="318">
        <f>VLOOKUP($B13,'Sintesi (CFI-ACN)'!$C$30:$AE$55,25,FALSE)</f>
        <v>0</v>
      </c>
      <c r="HL13" s="318">
        <f>VLOOKUP($B13,'Sintesi (CFI-ACN)'!$C$30:$AE$55,25,FALSE)</f>
        <v>0</v>
      </c>
      <c r="HM13" s="318">
        <f>VLOOKUP($B13,'Sintesi (CFI-ACN)'!$C$30:$AE$55,25,FALSE)</f>
        <v>0</v>
      </c>
      <c r="HN13" s="318">
        <f>VLOOKUP($B13,'Sintesi (CFI-ACN)'!$C$30:$AE$55,25,FALSE)</f>
        <v>0</v>
      </c>
      <c r="HO13" s="318">
        <f>VLOOKUP($B13,'Sintesi (CFI-ACN)'!$C$30:$AE$55,25,FALSE)</f>
        <v>0</v>
      </c>
      <c r="HP13" s="318"/>
      <c r="HQ13" s="318"/>
      <c r="HR13" s="318"/>
      <c r="HS13" s="319">
        <v>0</v>
      </c>
      <c r="HT13" s="319">
        <v>0</v>
      </c>
      <c r="HU13" s="319">
        <v>0</v>
      </c>
      <c r="HV13" s="319">
        <v>0</v>
      </c>
      <c r="HW13" s="319">
        <v>0</v>
      </c>
      <c r="HX13" s="319">
        <v>0</v>
      </c>
      <c r="HY13" s="319">
        <v>0</v>
      </c>
      <c r="HZ13" s="319">
        <v>0</v>
      </c>
      <c r="IA13" s="319">
        <v>0</v>
      </c>
      <c r="IB13" s="319">
        <v>0</v>
      </c>
      <c r="IC13" s="319">
        <v>0</v>
      </c>
      <c r="ID13" s="319">
        <v>0</v>
      </c>
      <c r="IE13" s="319">
        <v>0</v>
      </c>
      <c r="IF13" s="319">
        <v>0</v>
      </c>
      <c r="IG13" s="319">
        <v>0</v>
      </c>
      <c r="IH13" s="319">
        <v>0</v>
      </c>
      <c r="II13" s="319">
        <v>0</v>
      </c>
      <c r="IJ13" s="319">
        <v>0</v>
      </c>
      <c r="IK13" s="319">
        <v>0</v>
      </c>
      <c r="IL13" s="319">
        <v>0</v>
      </c>
      <c r="IM13" s="319">
        <v>0</v>
      </c>
      <c r="IN13" s="319">
        <v>0</v>
      </c>
      <c r="IO13" s="319">
        <v>0</v>
      </c>
      <c r="IP13" s="319">
        <f>VLOOKUP($B13,'Sintesi (CFI-ACN)'!$C$30:$AE$55,27,FALSE)</f>
        <v>0</v>
      </c>
      <c r="IQ13" s="319">
        <f>VLOOKUP($B13,'Sintesi (CFI-ACN)'!$C$30:$AE$55,27,FALSE)</f>
        <v>0</v>
      </c>
      <c r="IR13" s="319">
        <f>VLOOKUP($B13,'Sintesi (CFI-ACN)'!$C$30:$AE$55,27,FALSE)</f>
        <v>0</v>
      </c>
      <c r="IS13" s="319">
        <f>VLOOKUP($B13,'Sintesi (CFI-ACN)'!$C$30:$AE$55,27,FALSE)</f>
        <v>0</v>
      </c>
      <c r="IT13" s="319">
        <f>VLOOKUP($B13,'Sintesi (CFI-ACN)'!$C$30:$AE$55,27,FALSE)</f>
        <v>0</v>
      </c>
      <c r="IU13" s="319">
        <f>VLOOKUP($B13,'Sintesi (CFI-ACN)'!$C$30:$AE$55,27,FALSE)</f>
        <v>0</v>
      </c>
      <c r="IV13" s="319">
        <f>VLOOKUP($B13,'Sintesi (CFI-ACN)'!$C$30:$AE$55,27,FALSE)</f>
        <v>0</v>
      </c>
      <c r="IW13" s="319">
        <f>VLOOKUP($B13,'Sintesi (CFI-ACN)'!$C$30:$AE$55,27,FALSE)</f>
        <v>0</v>
      </c>
      <c r="IX13" s="319">
        <f>VLOOKUP($B13,'Sintesi (CFI-ACN)'!$C$30:$AE$55,27,FALSE)</f>
        <v>0</v>
      </c>
      <c r="IY13" s="319">
        <f>VLOOKUP($B13,'Sintesi (CFI-ACN)'!$C$30:$AE$55,27,FALSE)</f>
        <v>0</v>
      </c>
      <c r="IZ13" s="319">
        <f>VLOOKUP($B13,'Sintesi (CFI-ACN)'!$C$30:$AE$55,27,FALSE)</f>
        <v>0</v>
      </c>
      <c r="JA13" s="319">
        <f>VLOOKUP($B13,'Sintesi (CFI-ACN)'!$C$30:$AE$55,27,FALSE)</f>
        <v>0</v>
      </c>
      <c r="JB13" s="319">
        <f>VLOOKUP($B13,'Sintesi (CFI-ACN)'!$C$30:$AE$55,27,FALSE)</f>
        <v>0</v>
      </c>
      <c r="JC13" s="319">
        <f>VLOOKUP($B13,'Sintesi (CFI-ACN)'!$C$30:$AE$55,27,FALSE)</f>
        <v>0</v>
      </c>
      <c r="JD13" s="319">
        <f>VLOOKUP($B13,'Sintesi (CFI-ACN)'!$C$30:$AE$55,27,FALSE)</f>
        <v>0</v>
      </c>
      <c r="JE13" s="319">
        <f>VLOOKUP($B13,'Sintesi (CFI-ACN)'!$C$30:$AE$55,27,FALSE)</f>
        <v>0</v>
      </c>
      <c r="JF13" s="319">
        <f>VLOOKUP($B13,'Sintesi (CFI-ACN)'!$C$30:$AE$55,27,FALSE)</f>
        <v>0</v>
      </c>
      <c r="JG13" s="319">
        <f>VLOOKUP($B13,'Sintesi (CFI-ACN)'!$C$30:$AE$55,27,FALSE)</f>
        <v>0</v>
      </c>
      <c r="JH13" s="319">
        <f>VLOOKUP($B13,'Sintesi (CFI-ACN)'!$C$30:$AE$55,27,FALSE)</f>
        <v>0</v>
      </c>
      <c r="JI13" s="319">
        <f>VLOOKUP($B13,'Sintesi (CFI-ACN)'!$C$30:$AE$55,27,FALSE)</f>
        <v>0</v>
      </c>
      <c r="JJ13" s="319">
        <f>VLOOKUP($B13,'Sintesi (CFI-ACN)'!$C$30:$AE$55,27,FALSE)</f>
        <v>0</v>
      </c>
      <c r="JK13" s="319">
        <f>VLOOKUP($B13,'Sintesi (CFI-ACN)'!$C$30:$AE$55,27,FALSE)</f>
        <v>0</v>
      </c>
      <c r="JL13" s="319">
        <f>VLOOKUP($B13,'Sintesi (CFI-ACN)'!$C$30:$AE$55,27,FALSE)</f>
        <v>0</v>
      </c>
      <c r="JM13" s="319">
        <f>VLOOKUP($B13,'Sintesi (CFI-ACN)'!$C$30:$AE$55,27,FALSE)</f>
        <v>0</v>
      </c>
      <c r="JN13" s="319">
        <f>VLOOKUP($B13,'Sintesi (CFI-ACN)'!$C$30:$AE$55,27,FALSE)</f>
        <v>0</v>
      </c>
      <c r="JO13" s="319">
        <f>VLOOKUP($B13,'Sintesi (CFI-ACN)'!$C$30:$AE$55,27,FALSE)</f>
        <v>0</v>
      </c>
      <c r="JP13" s="319">
        <f>VLOOKUP($B13,'Sintesi (CFI-ACN)'!$C$30:$AE$55,27,FALSE)</f>
        <v>0</v>
      </c>
      <c r="JQ13" s="319">
        <f>VLOOKUP($B13,'Sintesi (CFI-ACN)'!$C$30:$AE$55,27,FALSE)</f>
        <v>0</v>
      </c>
      <c r="JR13" s="319">
        <f>VLOOKUP($B13,'Sintesi (CFI-ACN)'!$C$30:$AE$55,27,FALSE)</f>
        <v>0</v>
      </c>
      <c r="JS13" s="319">
        <f>VLOOKUP($B13,'Sintesi (CFI-ACN)'!$C$30:$AE$55,27,FALSE)</f>
        <v>0</v>
      </c>
      <c r="JT13" s="319">
        <f>VLOOKUP($B13,'Sintesi (CFI-ACN)'!$C$30:$AE$55,27,FALSE)</f>
        <v>0</v>
      </c>
      <c r="JU13" s="319">
        <f>VLOOKUP($B13,'Sintesi (CFI-ACN)'!$C$30:$AE$55,27,FALSE)</f>
        <v>0</v>
      </c>
      <c r="JV13" s="319">
        <f>VLOOKUP($B13,'Sintesi (CFI-ACN)'!$C$30:$AE$55,27,FALSE)</f>
        <v>0</v>
      </c>
      <c r="JW13" s="319">
        <f>VLOOKUP($B13,'Sintesi (CFI-ACN)'!$C$30:$AE$55,27,FALSE)</f>
        <v>0</v>
      </c>
      <c r="JX13" s="319">
        <f>VLOOKUP($B13,'Sintesi (CFI-ACN)'!$C$30:$AE$55,27,FALSE)</f>
        <v>0</v>
      </c>
      <c r="JY13" s="319">
        <f>VLOOKUP($B13,'Sintesi (CFI-ACN)'!$C$30:$AE$55,27,FALSE)</f>
        <v>0</v>
      </c>
      <c r="JZ13" s="319">
        <f>VLOOKUP($B13,'Sintesi (CFI-ACN)'!$C$30:$AE$55,27,FALSE)</f>
        <v>0</v>
      </c>
      <c r="KA13" s="319">
        <f>VLOOKUP($B13,'Sintesi (CFI-ACN)'!$C$30:$AE$55,27,FALSE)</f>
        <v>0</v>
      </c>
      <c r="KB13" s="319">
        <f>VLOOKUP($B13,'Sintesi (CFI-ACN)'!$C$30:$AE$55,27,FALSE)</f>
        <v>0</v>
      </c>
      <c r="KC13" s="319">
        <f>VLOOKUP($B13,'Sintesi (CFI-ACN)'!$C$30:$AE$55,27,FALSE)</f>
        <v>0</v>
      </c>
      <c r="KD13" s="319">
        <f>VLOOKUP($B13,'Sintesi (CFI-ACN)'!$C$30:$AE$55,27,FALSE)</f>
        <v>0</v>
      </c>
      <c r="KE13" s="319">
        <f>VLOOKUP($B13,'Sintesi (CFI-ACN)'!$C$30:$AE$55,27,FALSE)</f>
        <v>0</v>
      </c>
      <c r="KF13" s="319">
        <f>VLOOKUP($B13,'Sintesi (CFI-ACN)'!$C$30:$AE$55,27,FALSE)</f>
        <v>0</v>
      </c>
      <c r="KG13" s="319">
        <f>VLOOKUP($B13,'Sintesi (CFI-ACN)'!$C$30:$AE$55,27,FALSE)</f>
        <v>0</v>
      </c>
      <c r="KH13" s="319">
        <f>VLOOKUP($B13,'Sintesi (CFI-ACN)'!$C$30:$AE$55,27,FALSE)</f>
        <v>0</v>
      </c>
      <c r="KI13" s="319">
        <f>VLOOKUP($B13,'Sintesi (CFI-ACN)'!$C$30:$AE$55,27,FALSE)</f>
        <v>0</v>
      </c>
      <c r="KJ13" s="319">
        <f>VLOOKUP($B13,'Sintesi (CFI-ACN)'!$C$30:$AE$55,27,FALSE)</f>
        <v>0</v>
      </c>
      <c r="KK13" s="319">
        <f>VLOOKUP($B13,'Sintesi (CFI-ACN)'!$C$30:$AE$55,27,FALSE)</f>
        <v>0</v>
      </c>
      <c r="KL13" s="319">
        <f>VLOOKUP($B13,'Sintesi (CFI-ACN)'!$C$30:$AE$55,27,FALSE)</f>
        <v>0</v>
      </c>
      <c r="KM13" s="319">
        <f>VLOOKUP($B13,'Sintesi (CFI-ACN)'!$C$30:$AE$55,27,FALSE)</f>
        <v>0</v>
      </c>
      <c r="KN13" s="319">
        <f>VLOOKUP($B13,'Sintesi (CFI-ACN)'!$C$30:$AE$55,27,FALSE)</f>
        <v>0</v>
      </c>
      <c r="KO13" s="319">
        <f>VLOOKUP($B13,'Sintesi (CFI-ACN)'!$C$30:$AE$55,27,FALSE)</f>
        <v>0</v>
      </c>
      <c r="KP13" s="319">
        <f>VLOOKUP($B13,'Sintesi (CFI-ACN)'!$C$30:$AE$55,27,FALSE)</f>
        <v>0</v>
      </c>
      <c r="KQ13" s="319">
        <f>VLOOKUP($B13,'Sintesi (CFI-ACN)'!$C$30:$AE$55,27,FALSE)</f>
        <v>0</v>
      </c>
      <c r="KR13" s="319">
        <f>VLOOKUP($B13,'Sintesi (CFI-ACN)'!$C$30:$AE$55,27,FALSE)</f>
        <v>0</v>
      </c>
      <c r="KS13" s="319">
        <f>VLOOKUP($B13,'Sintesi (CFI-ACN)'!$C$30:$AE$55,27,FALSE)</f>
        <v>0</v>
      </c>
      <c r="KT13" s="319">
        <f>VLOOKUP($B13,'Sintesi (CFI-ACN)'!$C$30:$AE$55,27,FALSE)</f>
        <v>0</v>
      </c>
      <c r="KU13" s="319">
        <f>VLOOKUP($B13,'Sintesi (CFI-ACN)'!$C$30:$AE$55,27,FALSE)</f>
        <v>0</v>
      </c>
      <c r="KV13" s="319">
        <f>VLOOKUP($B13,'Sintesi (CFI-ACN)'!$C$30:$AE$55,27,FALSE)</f>
        <v>0</v>
      </c>
      <c r="KW13" s="319">
        <f>VLOOKUP($B13,'Sintesi (CFI-ACN)'!$C$30:$AE$55,27,FALSE)</f>
        <v>0</v>
      </c>
      <c r="KX13" s="319">
        <f>VLOOKUP($B13,'Sintesi (CFI-ACN)'!$C$30:$AE$55,27,FALSE)</f>
        <v>0</v>
      </c>
      <c r="KY13" s="319">
        <f>VLOOKUP($B13,'Sintesi (CFI-ACN)'!$C$30:$AE$55,27,FALSE)</f>
        <v>0</v>
      </c>
      <c r="KZ13" s="319">
        <f>VLOOKUP($B13,'Sintesi (CFI-ACN)'!$C$30:$AE$55,27,FALSE)</f>
        <v>0</v>
      </c>
      <c r="LA13" s="319">
        <f>VLOOKUP($B13,'Sintesi (CFI-ACN)'!$C$30:$AE$55,27,FALSE)</f>
        <v>0</v>
      </c>
      <c r="LB13" s="319">
        <f>VLOOKUP($B13,'Sintesi (CFI-ACN)'!$C$30:$AE$55,27,FALSE)</f>
        <v>0</v>
      </c>
      <c r="LC13" s="319">
        <f>VLOOKUP($B13,'Sintesi (CFI-ACN)'!$C$30:$AE$55,27,FALSE)</f>
        <v>0</v>
      </c>
      <c r="LD13" s="319">
        <f>VLOOKUP($B13,'Sintesi (CFI-ACN)'!$C$30:$AE$55,27,FALSE)</f>
        <v>0</v>
      </c>
      <c r="LE13" s="319">
        <f>VLOOKUP($B13,'Sintesi (CFI-ACN)'!$C$30:$AE$55,27,FALSE)</f>
        <v>0</v>
      </c>
      <c r="LF13" s="319">
        <f>VLOOKUP($B13,'Sintesi (CFI-ACN)'!$C$30:$AE$55,27,FALSE)</f>
        <v>0</v>
      </c>
      <c r="LG13" s="319">
        <f>VLOOKUP($B13,'Sintesi (CFI-ACN)'!$C$30:$AE$55,27,FALSE)</f>
        <v>0</v>
      </c>
      <c r="LH13" s="319">
        <f>VLOOKUP($B13,'Sintesi (CFI-ACN)'!$C$30:$AE$55,27,FALSE)</f>
        <v>0</v>
      </c>
      <c r="LI13" s="319">
        <f>VLOOKUP($B13,'Sintesi (CFI-ACN)'!$C$30:$AE$55,27,FALSE)</f>
        <v>0</v>
      </c>
      <c r="LJ13" s="319">
        <f>VLOOKUP($B13,'Sintesi (CFI-ACN)'!$C$30:$AE$55,27,FALSE)</f>
        <v>0</v>
      </c>
      <c r="LK13" s="319">
        <f>VLOOKUP($B13,'Sintesi (CFI-ACN)'!$C$30:$AE$55,27,FALSE)</f>
        <v>0</v>
      </c>
      <c r="LL13" s="319">
        <f>VLOOKUP($B13,'Sintesi (CFI-ACN)'!$C$30:$AE$55,27,FALSE)</f>
        <v>0</v>
      </c>
      <c r="LM13" s="319">
        <f>VLOOKUP($B13,'Sintesi (CFI-ACN)'!$C$30:$AE$55,27,FALSE)</f>
        <v>0</v>
      </c>
      <c r="LN13" s="319">
        <f>VLOOKUP($B13,'Sintesi (CFI-ACN)'!$C$30:$AE$55,27,FALSE)</f>
        <v>0</v>
      </c>
      <c r="LO13" s="319">
        <f>VLOOKUP($B13,'Sintesi (CFI-ACN)'!$C$30:$AE$55,27,FALSE)</f>
        <v>0</v>
      </c>
      <c r="LP13" s="319">
        <f>VLOOKUP($B13,'Sintesi (CFI-ACN)'!$C$30:$AE$55,27,FALSE)</f>
        <v>0</v>
      </c>
      <c r="LQ13" s="319">
        <f>VLOOKUP($B13,'Sintesi (CFI-ACN)'!$C$30:$AE$55,27,FALSE)</f>
        <v>0</v>
      </c>
      <c r="LR13" s="319">
        <f>VLOOKUP($B13,'Sintesi (CFI-ACN)'!$C$30:$AE$55,27,FALSE)</f>
        <v>0</v>
      </c>
      <c r="LS13" s="319"/>
      <c r="LT13" s="319"/>
      <c r="LU13" s="319"/>
      <c r="LV13" s="320">
        <v>0</v>
      </c>
      <c r="LW13" s="320">
        <v>0</v>
      </c>
      <c r="LX13" s="320">
        <v>0</v>
      </c>
      <c r="LY13" s="320">
        <v>0</v>
      </c>
      <c r="LZ13" s="320">
        <v>0</v>
      </c>
      <c r="MA13" s="320">
        <v>0</v>
      </c>
      <c r="MB13" s="320">
        <v>0</v>
      </c>
      <c r="MC13" s="320">
        <v>0</v>
      </c>
      <c r="MD13" s="320">
        <v>0</v>
      </c>
      <c r="ME13" s="320">
        <v>0</v>
      </c>
      <c r="MF13" s="320">
        <v>0</v>
      </c>
      <c r="MG13" s="320">
        <v>0</v>
      </c>
      <c r="MH13" s="320">
        <v>0</v>
      </c>
      <c r="MI13" s="320">
        <v>0</v>
      </c>
      <c r="MJ13" s="320">
        <v>0</v>
      </c>
      <c r="MK13" s="320">
        <v>0</v>
      </c>
      <c r="ML13" s="320">
        <v>0</v>
      </c>
      <c r="MM13" s="320">
        <v>0</v>
      </c>
      <c r="MN13" s="320">
        <v>0</v>
      </c>
      <c r="MO13" s="320">
        <v>0</v>
      </c>
      <c r="MP13" s="320">
        <v>0</v>
      </c>
      <c r="MQ13" s="320">
        <v>0</v>
      </c>
      <c r="MR13" s="320">
        <v>0</v>
      </c>
      <c r="MS13" s="320">
        <f>VLOOKUP($B13,'Sintesi (CFI-ACN)'!$C$30:$AE$55,26,FALSE)</f>
        <v>0</v>
      </c>
      <c r="MT13" s="320">
        <f>VLOOKUP($B13,'Sintesi (CFI-ACN)'!$C$30:$AE$55,26,FALSE)</f>
        <v>0</v>
      </c>
      <c r="MU13" s="320">
        <f>VLOOKUP($B13,'Sintesi (CFI-ACN)'!$C$30:$AE$55,26,FALSE)</f>
        <v>0</v>
      </c>
      <c r="MV13" s="320">
        <f>VLOOKUP($B13,'Sintesi (CFI-ACN)'!$C$30:$AE$55,26,FALSE)</f>
        <v>0</v>
      </c>
      <c r="MW13" s="320">
        <f>VLOOKUP($B13,'Sintesi (CFI-ACN)'!$C$30:$AE$55,26,FALSE)</f>
        <v>0</v>
      </c>
      <c r="MX13" s="320">
        <f>VLOOKUP($B13,'Sintesi (CFI-ACN)'!$C$30:$AE$55,26,FALSE)</f>
        <v>0</v>
      </c>
      <c r="MY13" s="320">
        <f>VLOOKUP($B13,'Sintesi (CFI-ACN)'!$C$30:$AE$55,26,FALSE)</f>
        <v>0</v>
      </c>
      <c r="MZ13" s="320">
        <f>VLOOKUP($B13,'Sintesi (CFI-ACN)'!$C$30:$AE$55,26,FALSE)</f>
        <v>0</v>
      </c>
      <c r="NA13" s="320">
        <f>VLOOKUP($B13,'Sintesi (CFI-ACN)'!$C$30:$AE$55,26,FALSE)</f>
        <v>0</v>
      </c>
      <c r="NB13" s="320">
        <f>VLOOKUP($B13,'Sintesi (CFI-ACN)'!$C$30:$AE$55,26,FALSE)</f>
        <v>0</v>
      </c>
      <c r="NC13" s="320">
        <f>VLOOKUP($B13,'Sintesi (CFI-ACN)'!$C$30:$AE$55,26,FALSE)</f>
        <v>0</v>
      </c>
      <c r="ND13" s="320">
        <f>VLOOKUP($B13,'Sintesi (CFI-ACN)'!$C$30:$AE$55,26,FALSE)</f>
        <v>0</v>
      </c>
      <c r="NE13" s="320">
        <f>VLOOKUP($B13,'Sintesi (CFI-ACN)'!$C$30:$AE$55,26,FALSE)</f>
        <v>0</v>
      </c>
      <c r="NF13" s="320">
        <f>VLOOKUP($B13,'Sintesi (CFI-ACN)'!$C$30:$AE$55,26,FALSE)</f>
        <v>0</v>
      </c>
      <c r="NG13" s="320">
        <f>VLOOKUP($B13,'Sintesi (CFI-ACN)'!$C$30:$AE$55,26,FALSE)</f>
        <v>0</v>
      </c>
      <c r="NH13" s="320">
        <f>VLOOKUP($B13,'Sintesi (CFI-ACN)'!$C$30:$AE$55,26,FALSE)</f>
        <v>0</v>
      </c>
      <c r="NI13" s="320">
        <f>VLOOKUP($B13,'Sintesi (CFI-ACN)'!$C$30:$AE$55,26,FALSE)</f>
        <v>0</v>
      </c>
      <c r="NJ13" s="320">
        <f>VLOOKUP($B13,'Sintesi (CFI-ACN)'!$C$30:$AE$55,26,FALSE)</f>
        <v>0</v>
      </c>
      <c r="NK13" s="320">
        <f>VLOOKUP($B13,'Sintesi (CFI-ACN)'!$C$30:$AE$55,26,FALSE)</f>
        <v>0</v>
      </c>
      <c r="NL13" s="320">
        <f>VLOOKUP($B13,'Sintesi (CFI-ACN)'!$C$30:$AE$55,26,FALSE)</f>
        <v>0</v>
      </c>
      <c r="NM13" s="320">
        <f>VLOOKUP($B13,'Sintesi (CFI-ACN)'!$C$30:$AE$55,26,FALSE)</f>
        <v>0</v>
      </c>
      <c r="NN13" s="320">
        <f>VLOOKUP($B13,'Sintesi (CFI-ACN)'!$C$30:$AE$55,26,FALSE)</f>
        <v>0</v>
      </c>
      <c r="NO13" s="320">
        <f>VLOOKUP($B13,'Sintesi (CFI-ACN)'!$C$30:$AE$55,26,FALSE)</f>
        <v>0</v>
      </c>
      <c r="NP13" s="320">
        <f>VLOOKUP($B13,'Sintesi (CFI-ACN)'!$C$30:$AE$55,26,FALSE)</f>
        <v>0</v>
      </c>
      <c r="NQ13" s="320">
        <f>VLOOKUP($B13,'Sintesi (CFI-ACN)'!$C$30:$AE$55,26,FALSE)</f>
        <v>0</v>
      </c>
      <c r="NR13" s="320">
        <f>VLOOKUP($B13,'Sintesi (CFI-ACN)'!$C$30:$AE$55,26,FALSE)</f>
        <v>0</v>
      </c>
      <c r="NS13" s="320">
        <f>VLOOKUP($B13,'Sintesi (CFI-ACN)'!$C$30:$AE$55,26,FALSE)</f>
        <v>0</v>
      </c>
      <c r="NT13" s="320">
        <f>VLOOKUP($B13,'Sintesi (CFI-ACN)'!$C$30:$AE$55,26,FALSE)</f>
        <v>0</v>
      </c>
      <c r="NU13" s="320">
        <f>VLOOKUP($B13,'Sintesi (CFI-ACN)'!$C$30:$AE$55,26,FALSE)</f>
        <v>0</v>
      </c>
      <c r="NV13" s="320">
        <f>VLOOKUP($B13,'Sintesi (CFI-ACN)'!$C$30:$AE$55,26,FALSE)</f>
        <v>0</v>
      </c>
      <c r="NW13" s="320">
        <f>VLOOKUP($B13,'Sintesi (CFI-ACN)'!$C$30:$AE$55,26,FALSE)</f>
        <v>0</v>
      </c>
      <c r="NX13" s="320">
        <f>VLOOKUP($B13,'Sintesi (CFI-ACN)'!$C$30:$AE$55,26,FALSE)</f>
        <v>0</v>
      </c>
      <c r="NY13" s="320">
        <f>VLOOKUP($B13,'Sintesi (CFI-ACN)'!$C$30:$AE$55,26,FALSE)</f>
        <v>0</v>
      </c>
      <c r="NZ13" s="320">
        <f>VLOOKUP($B13,'Sintesi (CFI-ACN)'!$C$30:$AE$55,26,FALSE)</f>
        <v>0</v>
      </c>
      <c r="OA13" s="320">
        <f>VLOOKUP($B13,'Sintesi (CFI-ACN)'!$C$30:$AE$55,26,FALSE)</f>
        <v>0</v>
      </c>
      <c r="OB13" s="320">
        <f>VLOOKUP($B13,'Sintesi (CFI-ACN)'!$C$30:$AE$55,26,FALSE)</f>
        <v>0</v>
      </c>
      <c r="OC13" s="320">
        <f>VLOOKUP($B13,'Sintesi (CFI-ACN)'!$C$30:$AE$55,26,FALSE)</f>
        <v>0</v>
      </c>
      <c r="OD13" s="320">
        <f>VLOOKUP($B13,'Sintesi (CFI-ACN)'!$C$30:$AE$55,26,FALSE)</f>
        <v>0</v>
      </c>
      <c r="OE13" s="320">
        <f>VLOOKUP($B13,'Sintesi (CFI-ACN)'!$C$30:$AE$55,26,FALSE)</f>
        <v>0</v>
      </c>
      <c r="OF13" s="320">
        <f>VLOOKUP($B13,'Sintesi (CFI-ACN)'!$C$30:$AE$55,26,FALSE)</f>
        <v>0</v>
      </c>
      <c r="OG13" s="320">
        <f>VLOOKUP($B13,'Sintesi (CFI-ACN)'!$C$30:$AE$55,26,FALSE)</f>
        <v>0</v>
      </c>
      <c r="OH13" s="320">
        <f>VLOOKUP($B13,'Sintesi (CFI-ACN)'!$C$30:$AE$55,26,FALSE)</f>
        <v>0</v>
      </c>
      <c r="OI13" s="320">
        <f>VLOOKUP($B13,'Sintesi (CFI-ACN)'!$C$30:$AE$55,26,FALSE)</f>
        <v>0</v>
      </c>
      <c r="OJ13" s="320">
        <f>VLOOKUP($B13,'Sintesi (CFI-ACN)'!$C$30:$AE$55,26,FALSE)</f>
        <v>0</v>
      </c>
      <c r="OK13" s="320">
        <f>VLOOKUP($B13,'Sintesi (CFI-ACN)'!$C$30:$AE$55,26,FALSE)</f>
        <v>0</v>
      </c>
      <c r="OL13" s="320">
        <f>VLOOKUP($B13,'Sintesi (CFI-ACN)'!$C$30:$AE$55,26,FALSE)</f>
        <v>0</v>
      </c>
      <c r="OM13" s="320">
        <f>VLOOKUP($B13,'Sintesi (CFI-ACN)'!$C$30:$AE$55,26,FALSE)</f>
        <v>0</v>
      </c>
      <c r="ON13" s="320">
        <f>VLOOKUP($B13,'Sintesi (CFI-ACN)'!$C$30:$AE$55,26,FALSE)</f>
        <v>0</v>
      </c>
      <c r="OO13" s="320">
        <f>VLOOKUP($B13,'Sintesi (CFI-ACN)'!$C$30:$AE$55,26,FALSE)</f>
        <v>0</v>
      </c>
      <c r="OP13" s="320">
        <f>VLOOKUP($B13,'Sintesi (CFI-ACN)'!$C$30:$AE$55,26,FALSE)</f>
        <v>0</v>
      </c>
      <c r="OQ13" s="320">
        <f>VLOOKUP($B13,'Sintesi (CFI-ACN)'!$C$30:$AE$55,26,FALSE)</f>
        <v>0</v>
      </c>
      <c r="OR13" s="320">
        <f>VLOOKUP($B13,'Sintesi (CFI-ACN)'!$C$30:$AE$55,26,FALSE)</f>
        <v>0</v>
      </c>
      <c r="OS13" s="320">
        <f>VLOOKUP($B13,'Sintesi (CFI-ACN)'!$C$30:$AE$55,26,FALSE)</f>
        <v>0</v>
      </c>
      <c r="OT13" s="320">
        <f>VLOOKUP($B13,'Sintesi (CFI-ACN)'!$C$30:$AE$55,26,FALSE)</f>
        <v>0</v>
      </c>
      <c r="OU13" s="320">
        <f>VLOOKUP($B13,'Sintesi (CFI-ACN)'!$C$30:$AE$55,26,FALSE)</f>
        <v>0</v>
      </c>
      <c r="OV13" s="320">
        <f>VLOOKUP($B13,'Sintesi (CFI-ACN)'!$C$30:$AE$55,26,FALSE)</f>
        <v>0</v>
      </c>
      <c r="OW13" s="320">
        <f>VLOOKUP($B13,'Sintesi (CFI-ACN)'!$C$30:$AE$55,26,FALSE)</f>
        <v>0</v>
      </c>
      <c r="OX13" s="320">
        <f>VLOOKUP($B13,'Sintesi (CFI-ACN)'!$C$30:$AE$55,26,FALSE)</f>
        <v>0</v>
      </c>
      <c r="OY13" s="320">
        <f>VLOOKUP($B13,'Sintesi (CFI-ACN)'!$C$30:$AE$55,26,FALSE)</f>
        <v>0</v>
      </c>
      <c r="OZ13" s="320">
        <f>VLOOKUP($B13,'Sintesi (CFI-ACN)'!$C$30:$AE$55,26,FALSE)</f>
        <v>0</v>
      </c>
      <c r="PA13" s="320">
        <f>VLOOKUP($B13,'Sintesi (CFI-ACN)'!$C$30:$AE$55,26,FALSE)</f>
        <v>0</v>
      </c>
      <c r="PB13" s="320">
        <f>VLOOKUP($B13,'Sintesi (CFI-ACN)'!$C$30:$AE$55,26,FALSE)</f>
        <v>0</v>
      </c>
      <c r="PC13" s="320">
        <f>VLOOKUP($B13,'Sintesi (CFI-ACN)'!$C$30:$AE$55,26,FALSE)</f>
        <v>0</v>
      </c>
      <c r="PD13" s="320">
        <f>VLOOKUP($B13,'Sintesi (CFI-ACN)'!$C$30:$AE$55,26,FALSE)</f>
        <v>0</v>
      </c>
      <c r="PE13" s="320">
        <f>VLOOKUP($B13,'Sintesi (CFI-ACN)'!$C$30:$AE$55,26,FALSE)</f>
        <v>0</v>
      </c>
      <c r="PF13" s="320">
        <f>VLOOKUP($B13,'Sintesi (CFI-ACN)'!$C$30:$AE$55,26,FALSE)</f>
        <v>0</v>
      </c>
      <c r="PG13" s="320">
        <f>VLOOKUP($B13,'Sintesi (CFI-ACN)'!$C$30:$AE$55,26,FALSE)</f>
        <v>0</v>
      </c>
      <c r="PH13" s="320">
        <f>VLOOKUP($B13,'Sintesi (CFI-ACN)'!$C$30:$AE$55,26,FALSE)</f>
        <v>0</v>
      </c>
      <c r="PI13" s="320">
        <f>VLOOKUP($B13,'Sintesi (CFI-ACN)'!$C$30:$AE$55,26,FALSE)</f>
        <v>0</v>
      </c>
      <c r="PJ13" s="320">
        <f>VLOOKUP($B13,'Sintesi (CFI-ACN)'!$C$30:$AE$55,26,FALSE)</f>
        <v>0</v>
      </c>
      <c r="PK13" s="320">
        <f>VLOOKUP($B13,'Sintesi (CFI-ACN)'!$C$30:$AE$55,26,FALSE)</f>
        <v>0</v>
      </c>
      <c r="PL13" s="320">
        <f>VLOOKUP($B13,'Sintesi (CFI-ACN)'!$C$30:$AE$55,26,FALSE)</f>
        <v>0</v>
      </c>
      <c r="PM13" s="320">
        <f>VLOOKUP($B13,'Sintesi (CFI-ACN)'!$C$30:$AE$55,26,FALSE)</f>
        <v>0</v>
      </c>
      <c r="PN13" s="320">
        <f>VLOOKUP($B13,'Sintesi (CFI-ACN)'!$C$30:$AE$55,26,FALSE)</f>
        <v>0</v>
      </c>
      <c r="PO13" s="320">
        <f>VLOOKUP($B13,'Sintesi (CFI-ACN)'!$C$30:$AE$55,26,FALSE)</f>
        <v>0</v>
      </c>
      <c r="PP13" s="320">
        <f>VLOOKUP($B13,'Sintesi (CFI-ACN)'!$C$30:$AE$55,26,FALSE)</f>
        <v>0</v>
      </c>
      <c r="PQ13" s="320">
        <f>VLOOKUP($B13,'Sintesi (CFI-ACN)'!$C$30:$AE$55,26,FALSE)</f>
        <v>0</v>
      </c>
      <c r="PR13" s="320">
        <f>VLOOKUP($B13,'Sintesi (CFI-ACN)'!$C$30:$AE$55,26,FALSE)</f>
        <v>0</v>
      </c>
      <c r="PS13" s="320">
        <f>VLOOKUP($B13,'Sintesi (CFI-ACN)'!$C$30:$AE$55,26,FALSE)</f>
        <v>0</v>
      </c>
      <c r="PT13" s="320">
        <f>VLOOKUP($B13,'Sintesi (CFI-ACN)'!$C$30:$AE$55,26,FALSE)</f>
        <v>0</v>
      </c>
      <c r="PU13" s="320">
        <f>VLOOKUP($B13,'Sintesi (CFI-ACN)'!$C$30:$AE$55,26,FALSE)</f>
        <v>0</v>
      </c>
      <c r="PV13" s="320"/>
      <c r="PW13" s="320"/>
      <c r="PX13" s="320"/>
      <c r="PY13" s="321">
        <v>0</v>
      </c>
      <c r="PZ13" s="321">
        <v>0</v>
      </c>
      <c r="QA13" s="321">
        <v>0</v>
      </c>
      <c r="QB13" s="321">
        <v>0</v>
      </c>
      <c r="QC13" s="321">
        <v>0</v>
      </c>
      <c r="QD13" s="321">
        <v>0</v>
      </c>
      <c r="QE13" s="321">
        <v>0</v>
      </c>
      <c r="QF13" s="321">
        <v>0</v>
      </c>
      <c r="QG13" s="321">
        <v>0</v>
      </c>
      <c r="QH13" s="321">
        <v>0</v>
      </c>
      <c r="QI13" s="321">
        <v>0</v>
      </c>
      <c r="QJ13" s="321">
        <v>0</v>
      </c>
      <c r="QK13" s="321">
        <v>0</v>
      </c>
      <c r="QL13" s="321">
        <v>0</v>
      </c>
      <c r="QM13" s="321">
        <v>0</v>
      </c>
      <c r="QN13" s="321">
        <v>0</v>
      </c>
      <c r="QO13" s="321">
        <v>0</v>
      </c>
      <c r="QP13" s="321">
        <v>0</v>
      </c>
      <c r="QQ13" s="321">
        <v>0</v>
      </c>
      <c r="QR13" s="321">
        <v>0</v>
      </c>
      <c r="QS13" s="321">
        <v>0</v>
      </c>
      <c r="QT13" s="321">
        <v>0</v>
      </c>
      <c r="QU13" s="321">
        <v>0</v>
      </c>
      <c r="QV13" s="321">
        <f>VLOOKUP($B13,'Sintesi (CFI-ACN)'!$C$30:$AE$55,28,FALSE)</f>
        <v>0</v>
      </c>
      <c r="QW13" s="321">
        <f>VLOOKUP($B13,'Sintesi (CFI-ACN)'!$C$30:$AE$55,28,FALSE)</f>
        <v>0</v>
      </c>
      <c r="QX13" s="321">
        <f>VLOOKUP($B13,'Sintesi (CFI-ACN)'!$C$30:$AE$55,28,FALSE)</f>
        <v>0</v>
      </c>
      <c r="QY13" s="321">
        <f>VLOOKUP($B13,'Sintesi (CFI-ACN)'!$C$30:$AE$55,28,FALSE)</f>
        <v>0</v>
      </c>
      <c r="QZ13" s="321">
        <f>VLOOKUP($B13,'Sintesi (CFI-ACN)'!$C$30:$AE$55,28,FALSE)</f>
        <v>0</v>
      </c>
      <c r="RA13" s="321">
        <f>VLOOKUP($B13,'Sintesi (CFI-ACN)'!$C$30:$AE$55,28,FALSE)</f>
        <v>0</v>
      </c>
      <c r="RB13" s="321">
        <f>VLOOKUP($B13,'Sintesi (CFI-ACN)'!$C$30:$AE$55,28,FALSE)</f>
        <v>0</v>
      </c>
      <c r="RC13" s="321">
        <f>VLOOKUP($B13,'Sintesi (CFI-ACN)'!$C$30:$AE$55,28,FALSE)</f>
        <v>0</v>
      </c>
      <c r="RD13" s="321">
        <f>VLOOKUP($B13,'Sintesi (CFI-ACN)'!$C$30:$AE$55,28,FALSE)</f>
        <v>0</v>
      </c>
      <c r="RE13" s="321">
        <f>VLOOKUP($B13,'Sintesi (CFI-ACN)'!$C$30:$AE$55,28,FALSE)</f>
        <v>0</v>
      </c>
      <c r="RF13" s="321">
        <f>VLOOKUP($B13,'Sintesi (CFI-ACN)'!$C$30:$AE$55,28,FALSE)</f>
        <v>0</v>
      </c>
      <c r="RG13" s="321">
        <f>VLOOKUP($B13,'Sintesi (CFI-ACN)'!$C$30:$AE$55,28,FALSE)</f>
        <v>0</v>
      </c>
      <c r="RH13" s="321">
        <f>VLOOKUP($B13,'Sintesi (CFI-ACN)'!$C$30:$AE$55,28,FALSE)</f>
        <v>0</v>
      </c>
      <c r="RI13" s="321">
        <f>VLOOKUP($B13,'Sintesi (CFI-ACN)'!$C$30:$AE$55,28,FALSE)</f>
        <v>0</v>
      </c>
      <c r="RJ13" s="321">
        <f>VLOOKUP($B13,'Sintesi (CFI-ACN)'!$C$30:$AE$55,28,FALSE)</f>
        <v>0</v>
      </c>
      <c r="RK13" s="321">
        <f>VLOOKUP($B13,'Sintesi (CFI-ACN)'!$C$30:$AE$55,28,FALSE)</f>
        <v>0</v>
      </c>
      <c r="RL13" s="321">
        <f>VLOOKUP($B13,'Sintesi (CFI-ACN)'!$C$30:$AE$55,28,FALSE)</f>
        <v>0</v>
      </c>
      <c r="RM13" s="321">
        <f>VLOOKUP($B13,'Sintesi (CFI-ACN)'!$C$30:$AE$55,28,FALSE)</f>
        <v>0</v>
      </c>
      <c r="RN13" s="321">
        <f>VLOOKUP($B13,'Sintesi (CFI-ACN)'!$C$30:$AE$55,28,FALSE)</f>
        <v>0</v>
      </c>
      <c r="RO13" s="321">
        <f>VLOOKUP($B13,'Sintesi (CFI-ACN)'!$C$30:$AE$55,28,FALSE)</f>
        <v>0</v>
      </c>
      <c r="RP13" s="321">
        <f>VLOOKUP($B13,'Sintesi (CFI-ACN)'!$C$30:$AE$55,28,FALSE)</f>
        <v>0</v>
      </c>
      <c r="RQ13" s="321">
        <f>VLOOKUP($B13,'Sintesi (CFI-ACN)'!$C$30:$AE$55,28,FALSE)</f>
        <v>0</v>
      </c>
      <c r="RR13" s="321">
        <f>VLOOKUP($B13,'Sintesi (CFI-ACN)'!$C$30:$AE$55,28,FALSE)</f>
        <v>0</v>
      </c>
      <c r="RS13" s="321">
        <f>VLOOKUP($B13,'Sintesi (CFI-ACN)'!$C$30:$AE$55,28,FALSE)</f>
        <v>0</v>
      </c>
      <c r="RT13" s="321">
        <f>VLOOKUP($B13,'Sintesi (CFI-ACN)'!$C$30:$AE$55,28,FALSE)</f>
        <v>0</v>
      </c>
      <c r="RU13" s="321">
        <f>VLOOKUP($B13,'Sintesi (CFI-ACN)'!$C$30:$AE$55,28,FALSE)</f>
        <v>0</v>
      </c>
      <c r="RV13" s="321">
        <f>VLOOKUP($B13,'Sintesi (CFI-ACN)'!$C$30:$AE$55,28,FALSE)</f>
        <v>0</v>
      </c>
      <c r="RW13" s="321">
        <f>VLOOKUP($B13,'Sintesi (CFI-ACN)'!$C$30:$AE$55,28,FALSE)</f>
        <v>0</v>
      </c>
      <c r="RX13" s="321">
        <f>VLOOKUP($B13,'Sintesi (CFI-ACN)'!$C$30:$AE$55,28,FALSE)</f>
        <v>0</v>
      </c>
      <c r="RY13" s="321">
        <f>VLOOKUP($B13,'Sintesi (CFI-ACN)'!$C$30:$AE$55,28,FALSE)</f>
        <v>0</v>
      </c>
      <c r="RZ13" s="321">
        <f>VLOOKUP($B13,'Sintesi (CFI-ACN)'!$C$30:$AE$55,28,FALSE)</f>
        <v>0</v>
      </c>
      <c r="SA13" s="321">
        <f>VLOOKUP($B13,'Sintesi (CFI-ACN)'!$C$30:$AE$55,28,FALSE)</f>
        <v>0</v>
      </c>
      <c r="SB13" s="321">
        <f>VLOOKUP($B13,'Sintesi (CFI-ACN)'!$C$30:$AE$55,28,FALSE)</f>
        <v>0</v>
      </c>
      <c r="SC13" s="321">
        <f>VLOOKUP($B13,'Sintesi (CFI-ACN)'!$C$30:$AE$55,28,FALSE)</f>
        <v>0</v>
      </c>
      <c r="SD13" s="321">
        <f>VLOOKUP($B13,'Sintesi (CFI-ACN)'!$C$30:$AE$55,28,FALSE)</f>
        <v>0</v>
      </c>
      <c r="SE13" s="321">
        <f>VLOOKUP($B13,'Sintesi (CFI-ACN)'!$C$30:$AE$55,28,FALSE)</f>
        <v>0</v>
      </c>
      <c r="SF13" s="321">
        <f>VLOOKUP($B13,'Sintesi (CFI-ACN)'!$C$30:$AE$55,28,FALSE)</f>
        <v>0</v>
      </c>
      <c r="SG13" s="321">
        <f>VLOOKUP($B13,'Sintesi (CFI-ACN)'!$C$30:$AE$55,28,FALSE)</f>
        <v>0</v>
      </c>
      <c r="SH13" s="321">
        <f>VLOOKUP($B13,'Sintesi (CFI-ACN)'!$C$30:$AE$55,28,FALSE)</f>
        <v>0</v>
      </c>
      <c r="SI13" s="321">
        <f>VLOOKUP($B13,'Sintesi (CFI-ACN)'!$C$30:$AE$55,28,FALSE)</f>
        <v>0</v>
      </c>
      <c r="SJ13" s="321">
        <f>VLOOKUP($B13,'Sintesi (CFI-ACN)'!$C$30:$AE$55,28,FALSE)</f>
        <v>0</v>
      </c>
      <c r="SK13" s="321">
        <f>VLOOKUP($B13,'Sintesi (CFI-ACN)'!$C$30:$AE$55,28,FALSE)</f>
        <v>0</v>
      </c>
      <c r="SL13" s="321">
        <f>VLOOKUP($B13,'Sintesi (CFI-ACN)'!$C$30:$AE$55,28,FALSE)</f>
        <v>0</v>
      </c>
      <c r="SM13" s="321">
        <f>VLOOKUP($B13,'Sintesi (CFI-ACN)'!$C$30:$AE$55,28,FALSE)</f>
        <v>0</v>
      </c>
      <c r="SN13" s="321">
        <f>VLOOKUP($B13,'Sintesi (CFI-ACN)'!$C$30:$AE$55,28,FALSE)</f>
        <v>0</v>
      </c>
      <c r="SO13" s="321">
        <f>VLOOKUP($B13,'Sintesi (CFI-ACN)'!$C$30:$AE$55,28,FALSE)</f>
        <v>0</v>
      </c>
      <c r="SP13" s="321">
        <f>VLOOKUP($B13,'Sintesi (CFI-ACN)'!$C$30:$AE$55,28,FALSE)</f>
        <v>0</v>
      </c>
      <c r="SQ13" s="321">
        <f>VLOOKUP($B13,'Sintesi (CFI-ACN)'!$C$30:$AE$55,28,FALSE)</f>
        <v>0</v>
      </c>
      <c r="SR13" s="321">
        <f>VLOOKUP($B13,'Sintesi (CFI-ACN)'!$C$30:$AE$55,28,FALSE)</f>
        <v>0</v>
      </c>
      <c r="SS13" s="321">
        <f>VLOOKUP($B13,'Sintesi (CFI-ACN)'!$C$30:$AE$55,28,FALSE)</f>
        <v>0</v>
      </c>
      <c r="ST13" s="321">
        <f>VLOOKUP($B13,'Sintesi (CFI-ACN)'!$C$30:$AE$55,28,FALSE)</f>
        <v>0</v>
      </c>
      <c r="SU13" s="321">
        <f>VLOOKUP($B13,'Sintesi (CFI-ACN)'!$C$30:$AE$55,28,FALSE)</f>
        <v>0</v>
      </c>
      <c r="SV13" s="321">
        <f>VLOOKUP($B13,'Sintesi (CFI-ACN)'!$C$30:$AE$55,28,FALSE)</f>
        <v>0</v>
      </c>
      <c r="SW13" s="321">
        <f>VLOOKUP($B13,'Sintesi (CFI-ACN)'!$C$30:$AE$55,28,FALSE)</f>
        <v>0</v>
      </c>
      <c r="SX13" s="321">
        <f>VLOOKUP($B13,'Sintesi (CFI-ACN)'!$C$30:$AE$55,28,FALSE)</f>
        <v>0</v>
      </c>
      <c r="SY13" s="321">
        <f>VLOOKUP($B13,'Sintesi (CFI-ACN)'!$C$30:$AE$55,28,FALSE)</f>
        <v>0</v>
      </c>
      <c r="SZ13" s="321">
        <f>VLOOKUP($B13,'Sintesi (CFI-ACN)'!$C$30:$AE$55,28,FALSE)</f>
        <v>0</v>
      </c>
      <c r="TA13" s="321">
        <f>VLOOKUP($B13,'Sintesi (CFI-ACN)'!$C$30:$AE$55,28,FALSE)</f>
        <v>0</v>
      </c>
      <c r="TB13" s="321">
        <f>VLOOKUP($B13,'Sintesi (CFI-ACN)'!$C$30:$AE$55,28,FALSE)</f>
        <v>0</v>
      </c>
      <c r="TC13" s="321">
        <f>VLOOKUP($B13,'Sintesi (CFI-ACN)'!$C$30:$AE$55,28,FALSE)</f>
        <v>0</v>
      </c>
      <c r="TD13" s="321">
        <f>VLOOKUP($B13,'Sintesi (CFI-ACN)'!$C$30:$AE$55,28,FALSE)</f>
        <v>0</v>
      </c>
      <c r="TE13" s="321">
        <f>VLOOKUP($B13,'Sintesi (CFI-ACN)'!$C$30:$AE$55,28,FALSE)</f>
        <v>0</v>
      </c>
      <c r="TF13" s="321">
        <f>VLOOKUP($B13,'Sintesi (CFI-ACN)'!$C$30:$AE$55,28,FALSE)</f>
        <v>0</v>
      </c>
      <c r="TG13" s="321">
        <f>VLOOKUP($B13,'Sintesi (CFI-ACN)'!$C$30:$AE$55,28,FALSE)</f>
        <v>0</v>
      </c>
      <c r="TH13" s="321">
        <f>VLOOKUP($B13,'Sintesi (CFI-ACN)'!$C$30:$AE$55,28,FALSE)</f>
        <v>0</v>
      </c>
      <c r="TI13" s="321">
        <f>VLOOKUP($B13,'Sintesi (CFI-ACN)'!$C$30:$AE$55,28,FALSE)</f>
        <v>0</v>
      </c>
      <c r="TJ13" s="321">
        <f>VLOOKUP($B13,'Sintesi (CFI-ACN)'!$C$30:$AE$55,28,FALSE)</f>
        <v>0</v>
      </c>
      <c r="TK13" s="321">
        <f>VLOOKUP($B13,'Sintesi (CFI-ACN)'!$C$30:$AE$55,28,FALSE)</f>
        <v>0</v>
      </c>
      <c r="TL13" s="321">
        <f>VLOOKUP($B13,'Sintesi (CFI-ACN)'!$C$30:$AE$55,28,FALSE)</f>
        <v>0</v>
      </c>
      <c r="TM13" s="321">
        <f>VLOOKUP($B13,'Sintesi (CFI-ACN)'!$C$30:$AE$55,28,FALSE)</f>
        <v>0</v>
      </c>
      <c r="TN13" s="321">
        <f>VLOOKUP($B13,'Sintesi (CFI-ACN)'!$C$30:$AE$55,28,FALSE)</f>
        <v>0</v>
      </c>
      <c r="TO13" s="321">
        <f>VLOOKUP($B13,'Sintesi (CFI-ACN)'!$C$30:$AE$55,28,FALSE)</f>
        <v>0</v>
      </c>
      <c r="TP13" s="321">
        <f>VLOOKUP($B13,'Sintesi (CFI-ACN)'!$C$30:$AE$55,28,FALSE)</f>
        <v>0</v>
      </c>
      <c r="TQ13" s="321">
        <f>VLOOKUP($B13,'Sintesi (CFI-ACN)'!$C$30:$AE$55,28,FALSE)</f>
        <v>0</v>
      </c>
      <c r="TR13" s="321">
        <f>VLOOKUP($B13,'Sintesi (CFI-ACN)'!$C$30:$AE$55,28,FALSE)</f>
        <v>0</v>
      </c>
      <c r="TS13" s="321">
        <f>VLOOKUP($B13,'Sintesi (CFI-ACN)'!$C$30:$AE$55,28,FALSE)</f>
        <v>0</v>
      </c>
      <c r="TT13" s="321">
        <f>VLOOKUP($B13,'Sintesi (CFI-ACN)'!$C$30:$AE$55,28,FALSE)</f>
        <v>0</v>
      </c>
      <c r="TU13" s="321">
        <f>VLOOKUP($B13,'Sintesi (CFI-ACN)'!$C$30:$AE$55,28,FALSE)</f>
        <v>0</v>
      </c>
      <c r="TV13" s="321">
        <f>VLOOKUP($B13,'Sintesi (CFI-ACN)'!$C$30:$AE$55,28,FALSE)</f>
        <v>0</v>
      </c>
      <c r="TW13" s="321">
        <f>VLOOKUP($B13,'Sintesi (CFI-ACN)'!$C$30:$AE$55,28,FALSE)</f>
        <v>0</v>
      </c>
      <c r="TX13" s="321">
        <f>VLOOKUP($B13,'Sintesi (CFI-ACN)'!$C$30:$AE$55,28,FALSE)</f>
        <v>0</v>
      </c>
      <c r="TY13" s="321"/>
      <c r="TZ13" s="321"/>
      <c r="UA13" s="321"/>
      <c r="UB13" s="322">
        <v>0</v>
      </c>
      <c r="UC13" s="322">
        <v>0</v>
      </c>
      <c r="UD13" s="322">
        <v>0</v>
      </c>
      <c r="UE13" s="322">
        <v>0</v>
      </c>
      <c r="UF13" s="322">
        <v>0</v>
      </c>
      <c r="UG13" s="322">
        <v>0</v>
      </c>
      <c r="UH13" s="322">
        <v>0</v>
      </c>
      <c r="UI13" s="322">
        <v>0</v>
      </c>
      <c r="UJ13" s="322">
        <v>0</v>
      </c>
      <c r="UK13" s="322">
        <v>0</v>
      </c>
      <c r="UL13" s="322">
        <v>0</v>
      </c>
      <c r="UM13" s="322">
        <v>0</v>
      </c>
      <c r="UN13" s="322">
        <v>0</v>
      </c>
      <c r="UO13" s="322">
        <v>0</v>
      </c>
      <c r="UP13" s="322">
        <v>0</v>
      </c>
      <c r="UQ13" s="322">
        <v>0</v>
      </c>
      <c r="UR13" s="322">
        <v>0</v>
      </c>
      <c r="US13" s="322">
        <v>0</v>
      </c>
      <c r="UT13" s="322">
        <v>0</v>
      </c>
      <c r="UU13" s="322">
        <v>0</v>
      </c>
      <c r="UV13" s="322">
        <v>0</v>
      </c>
      <c r="UW13" s="322">
        <v>0</v>
      </c>
      <c r="UX13" s="322">
        <v>0</v>
      </c>
      <c r="UY13" s="322">
        <f>VLOOKUP($B13,'Sintesi (CFI-ACN)'!$C$30:$AE$55,29,FALSE)</f>
        <v>0</v>
      </c>
      <c r="UZ13" s="322">
        <f>VLOOKUP($B13,'Sintesi (CFI-ACN)'!$C$30:$AE$55,29,FALSE)</f>
        <v>0</v>
      </c>
      <c r="VA13" s="322">
        <f>VLOOKUP($B13,'Sintesi (CFI-ACN)'!$C$30:$AE$55,29,FALSE)</f>
        <v>0</v>
      </c>
      <c r="VB13" s="322">
        <f>VLOOKUP($B13,'Sintesi (CFI-ACN)'!$C$30:$AE$55,29,FALSE)</f>
        <v>0</v>
      </c>
      <c r="VC13" s="322">
        <f>VLOOKUP($B13,'Sintesi (CFI-ACN)'!$C$30:$AE$55,29,FALSE)</f>
        <v>0</v>
      </c>
      <c r="VD13" s="322">
        <f>VLOOKUP($B13,'Sintesi (CFI-ACN)'!$C$30:$AE$55,29,FALSE)</f>
        <v>0</v>
      </c>
      <c r="VE13" s="322">
        <f>VLOOKUP($B13,'Sintesi (CFI-ACN)'!$C$30:$AE$55,29,FALSE)</f>
        <v>0</v>
      </c>
      <c r="VF13" s="322">
        <f>VLOOKUP($B13,'Sintesi (CFI-ACN)'!$C$30:$AE$55,29,FALSE)</f>
        <v>0</v>
      </c>
      <c r="VG13" s="322">
        <f>VLOOKUP($B13,'Sintesi (CFI-ACN)'!$C$30:$AE$55,29,FALSE)</f>
        <v>0</v>
      </c>
      <c r="VH13" s="322">
        <f>VLOOKUP($B13,'Sintesi (CFI-ACN)'!$C$30:$AE$55,29,FALSE)</f>
        <v>0</v>
      </c>
      <c r="VI13" s="322">
        <f>VLOOKUP($B13,'Sintesi (CFI-ACN)'!$C$30:$AE$55,29,FALSE)</f>
        <v>0</v>
      </c>
      <c r="VJ13" s="322">
        <f>VLOOKUP($B13,'Sintesi (CFI-ACN)'!$C$30:$AE$55,29,FALSE)</f>
        <v>0</v>
      </c>
      <c r="VK13" s="322">
        <f>VLOOKUP($B13,'Sintesi (CFI-ACN)'!$C$30:$AE$55,29,FALSE)</f>
        <v>0</v>
      </c>
      <c r="VL13" s="322">
        <f>VLOOKUP($B13,'Sintesi (CFI-ACN)'!$C$30:$AE$55,29,FALSE)</f>
        <v>0</v>
      </c>
      <c r="VM13" s="322">
        <f>VLOOKUP($B13,'Sintesi (CFI-ACN)'!$C$30:$AE$55,29,FALSE)</f>
        <v>0</v>
      </c>
      <c r="VN13" s="322">
        <f>VLOOKUP($B13,'Sintesi (CFI-ACN)'!$C$30:$AE$55,29,FALSE)</f>
        <v>0</v>
      </c>
      <c r="VO13" s="322">
        <f>VLOOKUP($B13,'Sintesi (CFI-ACN)'!$C$30:$AE$55,29,FALSE)</f>
        <v>0</v>
      </c>
      <c r="VP13" s="322">
        <f>VLOOKUP($B13,'Sintesi (CFI-ACN)'!$C$30:$AE$55,29,FALSE)</f>
        <v>0</v>
      </c>
      <c r="VQ13" s="322">
        <f>VLOOKUP($B13,'Sintesi (CFI-ACN)'!$C$30:$AE$55,29,FALSE)</f>
        <v>0</v>
      </c>
      <c r="VR13" s="322">
        <f>VLOOKUP($B13,'Sintesi (CFI-ACN)'!$C$30:$AE$55,29,FALSE)</f>
        <v>0</v>
      </c>
      <c r="VS13" s="322">
        <f>VLOOKUP($B13,'Sintesi (CFI-ACN)'!$C$30:$AE$55,29,FALSE)</f>
        <v>0</v>
      </c>
      <c r="VT13" s="322">
        <f>VLOOKUP($B13,'Sintesi (CFI-ACN)'!$C$30:$AE$55,29,FALSE)</f>
        <v>0</v>
      </c>
      <c r="VU13" s="322">
        <f>VLOOKUP($B13,'Sintesi (CFI-ACN)'!$C$30:$AE$55,29,FALSE)</f>
        <v>0</v>
      </c>
      <c r="VV13" s="322">
        <f>VLOOKUP($B13,'Sintesi (CFI-ACN)'!$C$30:$AE$55,29,FALSE)</f>
        <v>0</v>
      </c>
      <c r="VW13" s="322">
        <f>VLOOKUP($B13,'Sintesi (CFI-ACN)'!$C$30:$AE$55,29,FALSE)</f>
        <v>0</v>
      </c>
      <c r="VX13" s="322">
        <f>VLOOKUP($B13,'Sintesi (CFI-ACN)'!$C$30:$AE$55,29,FALSE)</f>
        <v>0</v>
      </c>
      <c r="VY13" s="322">
        <f>VLOOKUP($B13,'Sintesi (CFI-ACN)'!$C$30:$AE$55,29,FALSE)</f>
        <v>0</v>
      </c>
      <c r="VZ13" s="322">
        <f>VLOOKUP($B13,'Sintesi (CFI-ACN)'!$C$30:$AE$55,29,FALSE)</f>
        <v>0</v>
      </c>
      <c r="WA13" s="322">
        <f>VLOOKUP($B13,'Sintesi (CFI-ACN)'!$C$30:$AE$55,29,FALSE)</f>
        <v>0</v>
      </c>
      <c r="WB13" s="322">
        <f>VLOOKUP($B13,'Sintesi (CFI-ACN)'!$C$30:$AE$55,29,FALSE)</f>
        <v>0</v>
      </c>
      <c r="WC13" s="322">
        <f>VLOOKUP($B13,'Sintesi (CFI-ACN)'!$C$30:$AE$55,29,FALSE)</f>
        <v>0</v>
      </c>
      <c r="WD13" s="322">
        <f>VLOOKUP($B13,'Sintesi (CFI-ACN)'!$C$30:$AE$55,29,FALSE)</f>
        <v>0</v>
      </c>
      <c r="WE13" s="322">
        <f>VLOOKUP($B13,'Sintesi (CFI-ACN)'!$C$30:$AE$55,29,FALSE)</f>
        <v>0</v>
      </c>
      <c r="WF13" s="322">
        <f>VLOOKUP($B13,'Sintesi (CFI-ACN)'!$C$30:$AE$55,29,FALSE)</f>
        <v>0</v>
      </c>
      <c r="WG13" s="322">
        <f>VLOOKUP($B13,'Sintesi (CFI-ACN)'!$C$30:$AE$55,29,FALSE)</f>
        <v>0</v>
      </c>
      <c r="WH13" s="322">
        <f>VLOOKUP($B13,'Sintesi (CFI-ACN)'!$C$30:$AE$55,29,FALSE)</f>
        <v>0</v>
      </c>
      <c r="WI13" s="322">
        <f>VLOOKUP($B13,'Sintesi (CFI-ACN)'!$C$30:$AE$55,29,FALSE)</f>
        <v>0</v>
      </c>
      <c r="WJ13" s="322">
        <f>VLOOKUP($B13,'Sintesi (CFI-ACN)'!$C$30:$AE$55,29,FALSE)</f>
        <v>0</v>
      </c>
      <c r="WK13" s="322">
        <f>VLOOKUP($B13,'Sintesi (CFI-ACN)'!$C$30:$AE$55,29,FALSE)</f>
        <v>0</v>
      </c>
      <c r="WL13" s="322">
        <f>VLOOKUP($B13,'Sintesi (CFI-ACN)'!$C$30:$AE$55,29,FALSE)</f>
        <v>0</v>
      </c>
      <c r="WM13" s="322">
        <f>VLOOKUP($B13,'Sintesi (CFI-ACN)'!$C$30:$AE$55,29,FALSE)</f>
        <v>0</v>
      </c>
      <c r="WN13" s="322">
        <f>VLOOKUP($B13,'Sintesi (CFI-ACN)'!$C$30:$AE$55,29,FALSE)</f>
        <v>0</v>
      </c>
      <c r="WO13" s="322">
        <f>VLOOKUP($B13,'Sintesi (CFI-ACN)'!$C$30:$AE$55,29,FALSE)</f>
        <v>0</v>
      </c>
      <c r="WP13" s="322">
        <f>VLOOKUP($B13,'Sintesi (CFI-ACN)'!$C$30:$AE$55,29,FALSE)</f>
        <v>0</v>
      </c>
      <c r="WQ13" s="322">
        <f>VLOOKUP($B13,'Sintesi (CFI-ACN)'!$C$30:$AE$55,29,FALSE)</f>
        <v>0</v>
      </c>
      <c r="WR13" s="322">
        <f>VLOOKUP($B13,'Sintesi (CFI-ACN)'!$C$30:$AE$55,29,FALSE)</f>
        <v>0</v>
      </c>
      <c r="WS13" s="322">
        <f>VLOOKUP($B13,'Sintesi (CFI-ACN)'!$C$30:$AE$55,29,FALSE)</f>
        <v>0</v>
      </c>
      <c r="WT13" s="322">
        <f>VLOOKUP($B13,'Sintesi (CFI-ACN)'!$C$30:$AE$55,29,FALSE)</f>
        <v>0</v>
      </c>
      <c r="WU13" s="322">
        <f>VLOOKUP($B13,'Sintesi (CFI-ACN)'!$C$30:$AE$55,29,FALSE)</f>
        <v>0</v>
      </c>
      <c r="WV13" s="322">
        <f>VLOOKUP($B13,'Sintesi (CFI-ACN)'!$C$30:$AE$55,29,FALSE)</f>
        <v>0</v>
      </c>
      <c r="WW13" s="322">
        <f>VLOOKUP($B13,'Sintesi (CFI-ACN)'!$C$30:$AE$55,29,FALSE)</f>
        <v>0</v>
      </c>
      <c r="WX13" s="322">
        <f>VLOOKUP($B13,'Sintesi (CFI-ACN)'!$C$30:$AE$55,29,FALSE)</f>
        <v>0</v>
      </c>
      <c r="WY13" s="322">
        <f>VLOOKUP($B13,'Sintesi (CFI-ACN)'!$C$30:$AE$55,29,FALSE)</f>
        <v>0</v>
      </c>
      <c r="WZ13" s="322">
        <f>VLOOKUP($B13,'Sintesi (CFI-ACN)'!$C$30:$AE$55,29,FALSE)</f>
        <v>0</v>
      </c>
      <c r="XA13" s="322">
        <f>VLOOKUP($B13,'Sintesi (CFI-ACN)'!$C$30:$AE$55,29,FALSE)</f>
        <v>0</v>
      </c>
      <c r="XB13" s="322">
        <f>VLOOKUP($B13,'Sintesi (CFI-ACN)'!$C$30:$AE$55,29,FALSE)</f>
        <v>0</v>
      </c>
      <c r="XC13" s="322">
        <f>VLOOKUP($B13,'Sintesi (CFI-ACN)'!$C$30:$AE$55,29,FALSE)</f>
        <v>0</v>
      </c>
      <c r="XD13" s="322">
        <f>VLOOKUP($B13,'Sintesi (CFI-ACN)'!$C$30:$AE$55,29,FALSE)</f>
        <v>0</v>
      </c>
      <c r="XE13" s="322">
        <f>VLOOKUP($B13,'Sintesi (CFI-ACN)'!$C$30:$AE$55,29,FALSE)</f>
        <v>0</v>
      </c>
      <c r="XF13" s="322">
        <f>VLOOKUP($B13,'Sintesi (CFI-ACN)'!$C$30:$AE$55,29,FALSE)</f>
        <v>0</v>
      </c>
      <c r="XG13" s="322">
        <f>VLOOKUP($B13,'Sintesi (CFI-ACN)'!$C$30:$AE$55,29,FALSE)</f>
        <v>0</v>
      </c>
      <c r="XH13" s="322">
        <f>VLOOKUP($B13,'Sintesi (CFI-ACN)'!$C$30:$AE$55,29,FALSE)</f>
        <v>0</v>
      </c>
      <c r="XI13" s="322">
        <f>VLOOKUP($B13,'Sintesi (CFI-ACN)'!$C$30:$AE$55,29,FALSE)</f>
        <v>0</v>
      </c>
      <c r="XJ13" s="322">
        <f>VLOOKUP($B13,'Sintesi (CFI-ACN)'!$C$30:$AE$55,29,FALSE)</f>
        <v>0</v>
      </c>
      <c r="XK13" s="322">
        <f>VLOOKUP($B13,'Sintesi (CFI-ACN)'!$C$30:$AE$55,29,FALSE)</f>
        <v>0</v>
      </c>
      <c r="XL13" s="322">
        <f>VLOOKUP($B13,'Sintesi (CFI-ACN)'!$C$30:$AE$55,29,FALSE)</f>
        <v>0</v>
      </c>
      <c r="XM13" s="322">
        <f>VLOOKUP($B13,'Sintesi (CFI-ACN)'!$C$30:$AE$55,29,FALSE)</f>
        <v>0</v>
      </c>
      <c r="XN13" s="322">
        <f>VLOOKUP($B13,'Sintesi (CFI-ACN)'!$C$30:$AE$55,29,FALSE)</f>
        <v>0</v>
      </c>
      <c r="XO13" s="322">
        <f>VLOOKUP($B13,'Sintesi (CFI-ACN)'!$C$30:$AE$55,29,FALSE)</f>
        <v>0</v>
      </c>
      <c r="XP13" s="322">
        <f>VLOOKUP($B13,'Sintesi (CFI-ACN)'!$C$30:$AE$55,29,FALSE)</f>
        <v>0</v>
      </c>
      <c r="XQ13" s="322">
        <f>VLOOKUP($B13,'Sintesi (CFI-ACN)'!$C$30:$AE$55,29,FALSE)</f>
        <v>0</v>
      </c>
      <c r="XR13" s="322">
        <f>VLOOKUP($B13,'Sintesi (CFI-ACN)'!$C$30:$AE$55,29,FALSE)</f>
        <v>0</v>
      </c>
      <c r="XS13" s="322">
        <f>VLOOKUP($B13,'Sintesi (CFI-ACN)'!$C$30:$AE$55,29,FALSE)</f>
        <v>0</v>
      </c>
      <c r="XT13" s="322">
        <f>VLOOKUP($B13,'Sintesi (CFI-ACN)'!$C$30:$AE$55,29,FALSE)</f>
        <v>0</v>
      </c>
      <c r="XU13" s="322">
        <f>VLOOKUP($B13,'Sintesi (CFI-ACN)'!$C$30:$AE$55,29,FALSE)</f>
        <v>0</v>
      </c>
      <c r="XV13" s="322">
        <f>VLOOKUP($B13,'Sintesi (CFI-ACN)'!$C$30:$AE$55,29,FALSE)</f>
        <v>0</v>
      </c>
      <c r="XW13" s="322">
        <f>VLOOKUP($B13,'Sintesi (CFI-ACN)'!$C$30:$AE$55,29,FALSE)</f>
        <v>0</v>
      </c>
      <c r="XX13" s="322">
        <f>VLOOKUP($B13,'Sintesi (CFI-ACN)'!$C$30:$AE$55,29,FALSE)</f>
        <v>0</v>
      </c>
      <c r="XY13" s="322">
        <f>VLOOKUP($B13,'Sintesi (CFI-ACN)'!$C$30:$AE$55,29,FALSE)</f>
        <v>0</v>
      </c>
      <c r="XZ13" s="322">
        <f>VLOOKUP($B13,'Sintesi (CFI-ACN)'!$C$30:$AE$55,29,FALSE)</f>
        <v>0</v>
      </c>
      <c r="YA13" s="322">
        <f>VLOOKUP($B13,'Sintesi (CFI-ACN)'!$C$30:$AE$55,29,FALSE)</f>
        <v>0</v>
      </c>
      <c r="YB13" s="322"/>
      <c r="YC13" s="322"/>
      <c r="YD13" s="322"/>
      <c r="YE13" s="501">
        <v>0</v>
      </c>
      <c r="YF13" s="501">
        <v>0</v>
      </c>
      <c r="YG13" s="501">
        <v>0</v>
      </c>
      <c r="YH13" s="501">
        <v>0</v>
      </c>
      <c r="YI13" s="501">
        <v>0</v>
      </c>
      <c r="YJ13" s="501">
        <v>0</v>
      </c>
      <c r="YK13" s="501">
        <v>0</v>
      </c>
      <c r="YL13" s="501">
        <v>0</v>
      </c>
      <c r="YM13" s="501">
        <v>0</v>
      </c>
      <c r="YN13" s="501">
        <v>0</v>
      </c>
      <c r="YO13" s="501">
        <v>0</v>
      </c>
      <c r="YP13" s="501">
        <v>0</v>
      </c>
      <c r="YQ13" s="501">
        <v>0</v>
      </c>
      <c r="YR13" s="501">
        <v>0</v>
      </c>
      <c r="YS13" s="501">
        <v>0</v>
      </c>
      <c r="YT13" s="501">
        <v>0</v>
      </c>
      <c r="YU13" s="501">
        <v>0</v>
      </c>
      <c r="YV13" s="501">
        <v>0</v>
      </c>
      <c r="YW13" s="501">
        <v>0</v>
      </c>
      <c r="YX13" s="501">
        <v>0</v>
      </c>
      <c r="YY13" s="501">
        <v>0</v>
      </c>
      <c r="YZ13" s="501">
        <v>0</v>
      </c>
      <c r="ZA13" s="501">
        <v>0</v>
      </c>
      <c r="ZB13" s="501">
        <f>VLOOKUP($B13,'Sintesi (CFI-ACN)'!$C$30:$AE$55,22,FALSE)</f>
        <v>0</v>
      </c>
      <c r="ZC13" s="501">
        <f>VLOOKUP($B13,'Sintesi (CFI-ACN)'!$C$30:$AE$55,22,FALSE)</f>
        <v>0</v>
      </c>
      <c r="ZD13" s="501">
        <f>VLOOKUP($B13,'Sintesi (CFI-ACN)'!$C$30:$AE$55,22,FALSE)</f>
        <v>0</v>
      </c>
      <c r="ZE13" s="501">
        <f>VLOOKUP($B13,'Sintesi (CFI-ACN)'!$C$30:$AE$55,22,FALSE)</f>
        <v>0</v>
      </c>
      <c r="ZF13" s="501">
        <f>VLOOKUP($B13,'Sintesi (CFI-ACN)'!$C$30:$AE$55,22,FALSE)</f>
        <v>0</v>
      </c>
      <c r="ZG13" s="501">
        <f>VLOOKUP($B13,'Sintesi (CFI-ACN)'!$C$30:$AE$55,22,FALSE)</f>
        <v>0</v>
      </c>
      <c r="ZH13" s="501">
        <f>VLOOKUP($B13,'Sintesi (CFI-ACN)'!$C$30:$AE$55,22,FALSE)</f>
        <v>0</v>
      </c>
      <c r="ZI13" s="501">
        <f>VLOOKUP($B13,'Sintesi (CFI-ACN)'!$C$30:$AE$55,22,FALSE)</f>
        <v>0</v>
      </c>
      <c r="ZJ13" s="501">
        <f>VLOOKUP($B13,'Sintesi (CFI-ACN)'!$C$30:$AE$55,22,FALSE)</f>
        <v>0</v>
      </c>
      <c r="ZK13" s="501">
        <f>VLOOKUP($B13,'Sintesi (CFI-ACN)'!$C$30:$AE$55,22,FALSE)</f>
        <v>0</v>
      </c>
      <c r="ZL13" s="501">
        <f>VLOOKUP($B13,'Sintesi (CFI-ACN)'!$C$30:$AE$55,22,FALSE)</f>
        <v>0</v>
      </c>
      <c r="ZM13" s="501">
        <f>VLOOKUP($B13,'Sintesi (CFI-ACN)'!$C$30:$AE$55,22,FALSE)</f>
        <v>0</v>
      </c>
      <c r="ZN13" s="501">
        <f>VLOOKUP($B13,'Sintesi (CFI-ACN)'!$C$30:$AE$55,22,FALSE)</f>
        <v>0</v>
      </c>
      <c r="ZO13" s="501">
        <f>VLOOKUP($B13,'Sintesi (CFI-ACN)'!$C$30:$AE$55,22,FALSE)</f>
        <v>0</v>
      </c>
      <c r="ZP13" s="501">
        <f>VLOOKUP($B13,'Sintesi (CFI-ACN)'!$C$30:$AE$55,22,FALSE)</f>
        <v>0</v>
      </c>
      <c r="ZQ13" s="501">
        <f>VLOOKUP($B13,'Sintesi (CFI-ACN)'!$C$30:$AE$55,22,FALSE)</f>
        <v>0</v>
      </c>
      <c r="ZR13" s="501">
        <f>VLOOKUP($B13,'Sintesi (CFI-ACN)'!$C$30:$AE$55,22,FALSE)</f>
        <v>0</v>
      </c>
      <c r="ZS13" s="501">
        <f>VLOOKUP($B13,'Sintesi (CFI-ACN)'!$C$30:$AE$55,22,FALSE)</f>
        <v>0</v>
      </c>
      <c r="ZT13" s="501">
        <f>VLOOKUP($B13,'Sintesi (CFI-ACN)'!$C$30:$AE$55,22,FALSE)</f>
        <v>0</v>
      </c>
      <c r="ZU13" s="501">
        <f>VLOOKUP($B13,'Sintesi (CFI-ACN)'!$C$30:$AE$55,22,FALSE)</f>
        <v>0</v>
      </c>
      <c r="ZV13" s="501">
        <f>VLOOKUP($B13,'Sintesi (CFI-ACN)'!$C$30:$AE$55,22,FALSE)</f>
        <v>0</v>
      </c>
      <c r="ZW13" s="501">
        <f>VLOOKUP($B13,'Sintesi (CFI-ACN)'!$C$30:$AE$55,22,FALSE)</f>
        <v>0</v>
      </c>
      <c r="ZX13" s="501">
        <f>VLOOKUP($B13,'Sintesi (CFI-ACN)'!$C$30:$AE$55,22,FALSE)</f>
        <v>0</v>
      </c>
      <c r="ZY13" s="501">
        <f>VLOOKUP($B13,'Sintesi (CFI-ACN)'!$C$30:$AE$55,22,FALSE)</f>
        <v>0</v>
      </c>
      <c r="ZZ13" s="501">
        <f>VLOOKUP($B13,'Sintesi (CFI-ACN)'!$C$30:$AE$55,22,FALSE)</f>
        <v>0</v>
      </c>
      <c r="AAA13" s="501">
        <f>VLOOKUP($B13,'Sintesi (CFI-ACN)'!$C$30:$AE$55,22,FALSE)</f>
        <v>0</v>
      </c>
      <c r="AAB13" s="501">
        <f>VLOOKUP($B13,'Sintesi (CFI-ACN)'!$C$30:$AE$55,22,FALSE)</f>
        <v>0</v>
      </c>
      <c r="AAC13" s="501">
        <f>VLOOKUP($B13,'Sintesi (CFI-ACN)'!$C$30:$AE$55,22,FALSE)</f>
        <v>0</v>
      </c>
      <c r="AAD13" s="501">
        <f>VLOOKUP($B13,'Sintesi (CFI-ACN)'!$C$30:$AE$55,22,FALSE)</f>
        <v>0</v>
      </c>
      <c r="AAE13" s="501">
        <f>VLOOKUP($B13,'Sintesi (CFI-ACN)'!$C$30:$AE$55,22,FALSE)</f>
        <v>0</v>
      </c>
      <c r="AAF13" s="501">
        <f>VLOOKUP($B13,'Sintesi (CFI-ACN)'!$C$30:$AE$55,22,FALSE)</f>
        <v>0</v>
      </c>
      <c r="AAG13" s="501">
        <f>VLOOKUP($B13,'Sintesi (CFI-ACN)'!$C$30:$AE$55,22,FALSE)</f>
        <v>0</v>
      </c>
      <c r="AAH13" s="501">
        <f>VLOOKUP($B13,'Sintesi (CFI-ACN)'!$C$30:$AE$55,22,FALSE)</f>
        <v>0</v>
      </c>
      <c r="AAI13" s="501">
        <f>VLOOKUP($B13,'Sintesi (CFI-ACN)'!$C$30:$AE$55,22,FALSE)</f>
        <v>0</v>
      </c>
      <c r="AAJ13" s="501">
        <f>VLOOKUP($B13,'Sintesi (CFI-ACN)'!$C$30:$AE$55,22,FALSE)</f>
        <v>0</v>
      </c>
      <c r="AAK13" s="501">
        <f>VLOOKUP($B13,'Sintesi (CFI-ACN)'!$C$30:$AE$55,22,FALSE)</f>
        <v>0</v>
      </c>
      <c r="AAL13" s="501">
        <f>VLOOKUP($B13,'Sintesi (CFI-ACN)'!$C$30:$AE$55,22,FALSE)</f>
        <v>0</v>
      </c>
      <c r="AAM13" s="501">
        <f>VLOOKUP($B13,'Sintesi (CFI-ACN)'!$C$30:$AE$55,22,FALSE)</f>
        <v>0</v>
      </c>
      <c r="AAN13" s="501">
        <f>VLOOKUP($B13,'Sintesi (CFI-ACN)'!$C$30:$AE$55,22,FALSE)</f>
        <v>0</v>
      </c>
      <c r="AAO13" s="501">
        <f>VLOOKUP($B13,'Sintesi (CFI-ACN)'!$C$30:$AE$55,22,FALSE)</f>
        <v>0</v>
      </c>
      <c r="AAP13" s="501">
        <f>VLOOKUP($B13,'Sintesi (CFI-ACN)'!$C$30:$AE$55,22,FALSE)</f>
        <v>0</v>
      </c>
      <c r="AAQ13" s="501">
        <f>VLOOKUP($B13,'Sintesi (CFI-ACN)'!$C$30:$AE$55,22,FALSE)</f>
        <v>0</v>
      </c>
      <c r="AAR13" s="501">
        <f>VLOOKUP($B13,'Sintesi (CFI-ACN)'!$C$30:$AE$55,22,FALSE)</f>
        <v>0</v>
      </c>
      <c r="AAS13" s="501">
        <f>VLOOKUP($B13,'Sintesi (CFI-ACN)'!$C$30:$AE$55,22,FALSE)</f>
        <v>0</v>
      </c>
      <c r="AAT13" s="501">
        <f>VLOOKUP($B13,'Sintesi (CFI-ACN)'!$C$30:$AE$55,22,FALSE)</f>
        <v>0</v>
      </c>
      <c r="AAU13" s="501">
        <f>VLOOKUP($B13,'Sintesi (CFI-ACN)'!$C$30:$AE$55,22,FALSE)</f>
        <v>0</v>
      </c>
      <c r="AAV13" s="501">
        <f>VLOOKUP($B13,'Sintesi (CFI-ACN)'!$C$30:$AE$55,22,FALSE)</f>
        <v>0</v>
      </c>
      <c r="AAW13" s="501">
        <f>VLOOKUP($B13,'Sintesi (CFI-ACN)'!$C$30:$AE$55,22,FALSE)</f>
        <v>0</v>
      </c>
      <c r="AAX13" s="501">
        <f>VLOOKUP($B13,'Sintesi (CFI-ACN)'!$C$30:$AE$55,22,FALSE)</f>
        <v>0</v>
      </c>
      <c r="AAY13" s="501">
        <f>VLOOKUP($B13,'Sintesi (CFI-ACN)'!$C$30:$AE$55,22,FALSE)</f>
        <v>0</v>
      </c>
      <c r="AAZ13" s="501">
        <f>VLOOKUP($B13,'Sintesi (CFI-ACN)'!$C$30:$AE$55,22,FALSE)</f>
        <v>0</v>
      </c>
      <c r="ABA13" s="501">
        <f>VLOOKUP($B13,'Sintesi (CFI-ACN)'!$C$30:$AE$55,22,FALSE)</f>
        <v>0</v>
      </c>
      <c r="ABB13" s="501">
        <f>VLOOKUP($B13,'Sintesi (CFI-ACN)'!$C$30:$AE$55,22,FALSE)</f>
        <v>0</v>
      </c>
      <c r="ABC13" s="501">
        <f>VLOOKUP($B13,'Sintesi (CFI-ACN)'!$C$30:$AE$55,22,FALSE)</f>
        <v>0</v>
      </c>
      <c r="ABD13" s="501">
        <f>VLOOKUP($B13,'Sintesi (CFI-ACN)'!$C$30:$AE$55,22,FALSE)</f>
        <v>0</v>
      </c>
      <c r="ABE13" s="501">
        <f>VLOOKUP($B13,'Sintesi (CFI-ACN)'!$C$30:$AE$55,22,FALSE)</f>
        <v>0</v>
      </c>
      <c r="ABF13" s="501">
        <f>VLOOKUP($B13,'Sintesi (CFI-ACN)'!$C$30:$AE$55,22,FALSE)</f>
        <v>0</v>
      </c>
      <c r="ABG13" s="501">
        <f>VLOOKUP($B13,'Sintesi (CFI-ACN)'!$C$30:$AE$55,22,FALSE)</f>
        <v>0</v>
      </c>
      <c r="ABH13" s="501">
        <f>VLOOKUP($B13,'Sintesi (CFI-ACN)'!$C$30:$AE$55,22,FALSE)</f>
        <v>0</v>
      </c>
      <c r="ABI13" s="501">
        <f>VLOOKUP($B13,'Sintesi (CFI-ACN)'!$C$30:$AE$55,22,FALSE)</f>
        <v>0</v>
      </c>
      <c r="ABJ13" s="501">
        <f>VLOOKUP($B13,'Sintesi (CFI-ACN)'!$C$30:$AE$55,22,FALSE)</f>
        <v>0</v>
      </c>
      <c r="ABK13" s="501">
        <f>VLOOKUP($B13,'Sintesi (CFI-ACN)'!$C$30:$AE$55,22,FALSE)</f>
        <v>0</v>
      </c>
      <c r="ABL13" s="501">
        <f>VLOOKUP($B13,'Sintesi (CFI-ACN)'!$C$30:$AE$55,22,FALSE)</f>
        <v>0</v>
      </c>
      <c r="ABM13" s="501">
        <f>VLOOKUP($B13,'Sintesi (CFI-ACN)'!$C$30:$AE$55,22,FALSE)</f>
        <v>0</v>
      </c>
      <c r="ABN13" s="501">
        <f>VLOOKUP($B13,'Sintesi (CFI-ACN)'!$C$30:$AE$55,22,FALSE)</f>
        <v>0</v>
      </c>
      <c r="ABO13" s="501">
        <f>VLOOKUP($B13,'Sintesi (CFI-ACN)'!$C$30:$AE$55,22,FALSE)</f>
        <v>0</v>
      </c>
      <c r="ABP13" s="501">
        <f>VLOOKUP($B13,'Sintesi (CFI-ACN)'!$C$30:$AE$55,22,FALSE)</f>
        <v>0</v>
      </c>
      <c r="ABQ13" s="501">
        <f>VLOOKUP($B13,'Sintesi (CFI-ACN)'!$C$30:$AE$55,22,FALSE)</f>
        <v>0</v>
      </c>
      <c r="ABR13" s="501">
        <f>VLOOKUP($B13,'Sintesi (CFI-ACN)'!$C$30:$AE$55,22,FALSE)</f>
        <v>0</v>
      </c>
      <c r="ABS13" s="501">
        <f>VLOOKUP($B13,'Sintesi (CFI-ACN)'!$C$30:$AE$55,22,FALSE)</f>
        <v>0</v>
      </c>
      <c r="ABT13" s="501">
        <f>VLOOKUP($B13,'Sintesi (CFI-ACN)'!$C$30:$AE$55,22,FALSE)</f>
        <v>0</v>
      </c>
      <c r="ABU13" s="501">
        <f>VLOOKUP($B13,'Sintesi (CFI-ACN)'!$C$30:$AE$55,22,FALSE)</f>
        <v>0</v>
      </c>
      <c r="ABV13" s="501">
        <f>VLOOKUP($B13,'Sintesi (CFI-ACN)'!$C$30:$AE$55,22,FALSE)</f>
        <v>0</v>
      </c>
      <c r="ABW13" s="501">
        <f>VLOOKUP($B13,'Sintesi (CFI-ACN)'!$C$30:$AE$55,22,FALSE)</f>
        <v>0</v>
      </c>
      <c r="ABX13" s="501">
        <f>VLOOKUP($B13,'Sintesi (CFI-ACN)'!$C$30:$AE$55,22,FALSE)</f>
        <v>0</v>
      </c>
      <c r="ABY13" s="501">
        <f>VLOOKUP($B13,'Sintesi (CFI-ACN)'!$C$30:$AE$55,22,FALSE)</f>
        <v>0</v>
      </c>
      <c r="ABZ13" s="501">
        <f>VLOOKUP($B13,'Sintesi (CFI-ACN)'!$C$30:$AE$55,22,FALSE)</f>
        <v>0</v>
      </c>
      <c r="ACA13" s="501">
        <f>VLOOKUP($B13,'Sintesi (CFI-ACN)'!$C$30:$AE$55,22,FALSE)</f>
        <v>0</v>
      </c>
      <c r="ACB13" s="501">
        <f>VLOOKUP($B13,'Sintesi (CFI-ACN)'!$C$30:$AE$55,22,FALSE)</f>
        <v>0</v>
      </c>
      <c r="ACC13" s="501">
        <f>VLOOKUP($B13,'Sintesi (CFI-ACN)'!$C$30:$AE$55,22,FALSE)</f>
        <v>0</v>
      </c>
      <c r="ACD13" s="501">
        <f>VLOOKUP($B13,'Sintesi (CFI-ACN)'!$C$30:$AE$55,22,FALSE)</f>
        <v>0</v>
      </c>
      <c r="ACE13" s="501"/>
      <c r="ACF13" s="501"/>
      <c r="ACG13" s="501"/>
      <c r="ACH13" s="86"/>
      <c r="ACI13" s="88">
        <v>0</v>
      </c>
      <c r="ACJ13" s="89">
        <v>43271</v>
      </c>
      <c r="ACK13" s="87">
        <v>43294</v>
      </c>
      <c r="ACL13" s="80">
        <v>0</v>
      </c>
      <c r="ACM13" s="80">
        <v>0</v>
      </c>
      <c r="ACN13" s="80">
        <v>0</v>
      </c>
      <c r="ACO13" s="80">
        <v>0</v>
      </c>
      <c r="ACP13" s="80">
        <v>0</v>
      </c>
      <c r="ACQ13" s="80">
        <v>0</v>
      </c>
      <c r="ACR13" s="80">
        <v>0</v>
      </c>
      <c r="ACS13" s="80">
        <v>0</v>
      </c>
      <c r="ACT13" s="80">
        <v>0</v>
      </c>
      <c r="ACU13" s="80">
        <v>0</v>
      </c>
      <c r="ACV13" s="80">
        <v>0</v>
      </c>
      <c r="ACW13" s="80">
        <v>0</v>
      </c>
      <c r="ACX13" s="80">
        <v>0</v>
      </c>
      <c r="ACY13" s="80">
        <v>0</v>
      </c>
      <c r="ACZ13" s="80">
        <v>0</v>
      </c>
      <c r="ADA13" s="80">
        <v>0</v>
      </c>
      <c r="ADB13" s="80">
        <v>0</v>
      </c>
      <c r="ADC13" s="80">
        <v>0</v>
      </c>
      <c r="ADD13" s="80">
        <v>0</v>
      </c>
      <c r="ADE13" s="80">
        <v>0</v>
      </c>
      <c r="ADF13" s="80">
        <v>0</v>
      </c>
      <c r="ADG13" s="80">
        <v>0</v>
      </c>
      <c r="ADH13" s="80">
        <v>0</v>
      </c>
      <c r="ADI13" s="80">
        <v>0</v>
      </c>
      <c r="ADJ13" s="80">
        <v>0</v>
      </c>
      <c r="ADK13" s="80">
        <v>0</v>
      </c>
      <c r="ADL13" s="80">
        <v>0</v>
      </c>
      <c r="ADM13" s="80">
        <v>0</v>
      </c>
      <c r="ADN13" s="80">
        <v>0</v>
      </c>
      <c r="ADO13" s="80">
        <v>0</v>
      </c>
      <c r="ADP13" s="80">
        <v>0</v>
      </c>
      <c r="ADQ13" s="80">
        <v>0</v>
      </c>
      <c r="ADR13" s="80">
        <v>0</v>
      </c>
      <c r="ADS13" s="80">
        <v>0</v>
      </c>
      <c r="ADT13" s="80">
        <v>0</v>
      </c>
      <c r="ADU13" s="80">
        <v>0</v>
      </c>
      <c r="ADV13" s="80">
        <v>0</v>
      </c>
      <c r="ADW13" s="80">
        <v>0</v>
      </c>
      <c r="ADX13" s="80">
        <v>0</v>
      </c>
      <c r="ADY13" s="80">
        <v>0</v>
      </c>
      <c r="ADZ13" s="80">
        <v>0</v>
      </c>
      <c r="AEA13" s="80">
        <v>0</v>
      </c>
      <c r="AEB13" s="80">
        <v>0</v>
      </c>
      <c r="AEC13" s="80">
        <v>0</v>
      </c>
      <c r="AED13" s="80">
        <v>0</v>
      </c>
      <c r="AEE13" s="80">
        <v>0</v>
      </c>
      <c r="AEF13" s="80">
        <v>0</v>
      </c>
      <c r="AEG13" s="80">
        <v>0</v>
      </c>
      <c r="AEH13" s="80">
        <v>0</v>
      </c>
      <c r="AEI13" s="80">
        <v>0</v>
      </c>
      <c r="AEJ13" s="80">
        <v>0</v>
      </c>
      <c r="AEK13" s="80">
        <v>0</v>
      </c>
      <c r="AEL13" s="80">
        <v>0</v>
      </c>
      <c r="AEM13" s="80">
        <v>0</v>
      </c>
      <c r="AEN13" s="80">
        <v>0</v>
      </c>
      <c r="AEO13" s="80">
        <v>0</v>
      </c>
      <c r="AEP13" s="80">
        <v>0</v>
      </c>
      <c r="AEQ13" s="80">
        <v>0</v>
      </c>
      <c r="AER13" s="80">
        <v>0</v>
      </c>
      <c r="AES13" s="80">
        <v>0</v>
      </c>
      <c r="AET13" s="80">
        <v>0</v>
      </c>
      <c r="AEU13" s="80">
        <v>0</v>
      </c>
      <c r="AEV13" s="80">
        <v>0</v>
      </c>
      <c r="AEW13" s="80">
        <v>0</v>
      </c>
      <c r="AEX13" s="80">
        <v>0</v>
      </c>
      <c r="AEY13" s="80">
        <v>0</v>
      </c>
      <c r="AEZ13" s="80">
        <v>0</v>
      </c>
      <c r="AFA13" s="80">
        <v>0</v>
      </c>
      <c r="AFB13" s="80">
        <v>0</v>
      </c>
      <c r="AFC13" s="80">
        <v>0</v>
      </c>
      <c r="AFD13" s="80">
        <v>0</v>
      </c>
      <c r="AFE13" s="80">
        <v>0</v>
      </c>
      <c r="AFF13" s="80">
        <v>0</v>
      </c>
      <c r="AFG13" s="80">
        <v>0</v>
      </c>
      <c r="AFH13" s="80">
        <v>0</v>
      </c>
      <c r="AFI13" s="80">
        <v>0</v>
      </c>
      <c r="AFJ13" s="80">
        <v>0</v>
      </c>
      <c r="AFK13" s="80">
        <v>0</v>
      </c>
      <c r="AFL13" s="80">
        <v>0</v>
      </c>
      <c r="AFM13" s="80">
        <v>0</v>
      </c>
      <c r="AFN13" s="80">
        <v>0</v>
      </c>
      <c r="AFO13" s="80">
        <v>0</v>
      </c>
      <c r="AFP13" s="80">
        <v>0</v>
      </c>
      <c r="AFQ13" s="80">
        <v>0</v>
      </c>
      <c r="AFR13" s="80">
        <v>0</v>
      </c>
      <c r="AFS13" s="80">
        <v>0</v>
      </c>
      <c r="AFT13" s="80">
        <v>0</v>
      </c>
      <c r="AFU13" s="80">
        <v>0</v>
      </c>
      <c r="AFV13" s="80">
        <v>0</v>
      </c>
      <c r="AFW13" s="80">
        <v>0</v>
      </c>
      <c r="AFX13" s="80">
        <v>0</v>
      </c>
      <c r="AFY13" s="80">
        <v>0</v>
      </c>
      <c r="AFZ13" s="80">
        <v>0</v>
      </c>
      <c r="AGA13" s="80">
        <v>0</v>
      </c>
      <c r="AGB13" s="80">
        <v>0</v>
      </c>
      <c r="AGC13" s="80">
        <v>0</v>
      </c>
      <c r="AGD13" s="80">
        <v>0</v>
      </c>
      <c r="AGE13" s="80">
        <v>0</v>
      </c>
      <c r="AGF13" s="80">
        <v>0</v>
      </c>
      <c r="AGG13" s="80">
        <v>0</v>
      </c>
      <c r="AGH13" s="80">
        <v>0</v>
      </c>
      <c r="AGI13" s="80">
        <v>0</v>
      </c>
      <c r="AGJ13" s="80">
        <v>0</v>
      </c>
      <c r="AGK13" s="80">
        <v>0</v>
      </c>
      <c r="AGL13" s="177"/>
      <c r="AGM13" s="177"/>
    </row>
    <row r="14" spans="1:871" s="104" customFormat="1" ht="12.75" customHeight="1">
      <c r="A14" s="131" t="str">
        <f>'Sintesi (CFI-ACN)'!B38</f>
        <v>P59-Deploy &amp; Change CRMT</v>
      </c>
      <c r="B14" s="131" t="str">
        <f>'Sintesi (CFI)'!C38</f>
        <v>AO004511_YYY40</v>
      </c>
      <c r="C14" s="131" t="str">
        <f>'Sintesi Quantitativa (Overall)'!D40</f>
        <v>DIMOSTRATO_PAGAMENTO</v>
      </c>
      <c r="D14" s="132">
        <f>'Sintesi (CFI-ACN)'!W38</f>
        <v>0</v>
      </c>
      <c r="E14" s="132">
        <f>'Sintesi (CFI-ACN)'!X38</f>
        <v>0</v>
      </c>
      <c r="F14" s="132">
        <f>'Sintesi (CFI-ACN)'!Y38</f>
        <v>0</v>
      </c>
      <c r="G14" s="175">
        <f>'Sintesi Quantitativa (Overall)'!E40</f>
        <v>1</v>
      </c>
      <c r="H14" s="183">
        <v>43271</v>
      </c>
      <c r="I14" s="183">
        <v>43315</v>
      </c>
      <c r="J14" s="78">
        <f t="shared" si="123"/>
        <v>33</v>
      </c>
      <c r="K14" s="78">
        <v>0</v>
      </c>
      <c r="L14" s="79">
        <v>0</v>
      </c>
      <c r="M14" s="80">
        <v>0</v>
      </c>
      <c r="N14" s="80">
        <v>0</v>
      </c>
      <c r="O14" s="80">
        <v>0</v>
      </c>
      <c r="P14" s="80">
        <v>0</v>
      </c>
      <c r="Q14" s="80">
        <v>0</v>
      </c>
      <c r="R14" s="80">
        <v>0</v>
      </c>
      <c r="S14" s="80">
        <v>0</v>
      </c>
      <c r="T14" s="80">
        <v>0</v>
      </c>
      <c r="U14" s="80">
        <v>0</v>
      </c>
      <c r="V14" s="80">
        <v>0</v>
      </c>
      <c r="W14" s="80">
        <v>0</v>
      </c>
      <c r="X14" s="80">
        <v>0</v>
      </c>
      <c r="Y14" s="80">
        <v>0</v>
      </c>
      <c r="Z14" s="80">
        <v>0</v>
      </c>
      <c r="AA14" s="80">
        <v>0</v>
      </c>
      <c r="AB14" s="80">
        <v>0</v>
      </c>
      <c r="AC14" s="80">
        <v>0</v>
      </c>
      <c r="AD14" s="80">
        <v>0</v>
      </c>
      <c r="AE14" s="80">
        <v>0</v>
      </c>
      <c r="AF14" s="80">
        <v>0</v>
      </c>
      <c r="AG14" s="80">
        <v>0</v>
      </c>
      <c r="AH14" s="80">
        <v>0</v>
      </c>
      <c r="AI14" s="80">
        <v>0</v>
      </c>
      <c r="AJ14" s="80">
        <v>0</v>
      </c>
      <c r="AK14" s="80">
        <v>0</v>
      </c>
      <c r="AL14" s="80">
        <v>0</v>
      </c>
      <c r="AM14" s="80">
        <v>0</v>
      </c>
      <c r="AN14" s="80">
        <v>0</v>
      </c>
      <c r="AO14" s="80">
        <v>0</v>
      </c>
      <c r="AP14" s="80">
        <v>0</v>
      </c>
      <c r="AQ14" s="80">
        <v>0</v>
      </c>
      <c r="AR14" s="80">
        <v>0</v>
      </c>
      <c r="AS14" s="80">
        <v>0</v>
      </c>
      <c r="AT14" s="80">
        <v>0</v>
      </c>
      <c r="AU14" s="80">
        <v>0</v>
      </c>
      <c r="AV14" s="80">
        <v>0</v>
      </c>
      <c r="AW14" s="80">
        <v>0</v>
      </c>
      <c r="AX14" s="80">
        <v>0</v>
      </c>
      <c r="AY14" s="80">
        <v>0</v>
      </c>
      <c r="AZ14" s="80">
        <v>0</v>
      </c>
      <c r="BA14" s="80">
        <v>0</v>
      </c>
      <c r="BB14" s="80">
        <v>0</v>
      </c>
      <c r="BC14" s="80">
        <v>0</v>
      </c>
      <c r="BD14" s="80">
        <v>0</v>
      </c>
      <c r="BE14" s="80">
        <v>0</v>
      </c>
      <c r="BF14" s="80">
        <v>0</v>
      </c>
      <c r="BG14" s="80">
        <v>0</v>
      </c>
      <c r="BH14" s="80">
        <v>0</v>
      </c>
      <c r="BI14" s="80">
        <v>0</v>
      </c>
      <c r="BJ14" s="80">
        <v>0</v>
      </c>
      <c r="BK14" s="80">
        <v>0</v>
      </c>
      <c r="BL14" s="80">
        <v>0</v>
      </c>
      <c r="BM14" s="80">
        <v>0</v>
      </c>
      <c r="BN14" s="80">
        <v>0</v>
      </c>
      <c r="BO14" s="80">
        <v>0</v>
      </c>
      <c r="BP14" s="80">
        <v>0</v>
      </c>
      <c r="BQ14" s="80">
        <v>0</v>
      </c>
      <c r="BR14" s="80">
        <v>0</v>
      </c>
      <c r="BS14" s="80">
        <v>0</v>
      </c>
      <c r="BT14" s="80">
        <v>0</v>
      </c>
      <c r="BU14" s="80">
        <v>0</v>
      </c>
      <c r="BV14" s="80">
        <v>0</v>
      </c>
      <c r="BW14" s="80">
        <v>0</v>
      </c>
      <c r="BX14" s="80">
        <v>0</v>
      </c>
      <c r="BY14" s="80">
        <v>0</v>
      </c>
      <c r="BZ14" s="80">
        <v>0</v>
      </c>
      <c r="CA14" s="80">
        <v>0</v>
      </c>
      <c r="CB14" s="80">
        <v>0</v>
      </c>
      <c r="CC14" s="80">
        <v>0</v>
      </c>
      <c r="CD14" s="80">
        <v>0</v>
      </c>
      <c r="CE14" s="80">
        <v>0</v>
      </c>
      <c r="CF14" s="80">
        <v>0</v>
      </c>
      <c r="CG14" s="80">
        <v>0</v>
      </c>
      <c r="CH14" s="80">
        <v>0</v>
      </c>
      <c r="CI14" s="80">
        <v>0</v>
      </c>
      <c r="CJ14" s="80">
        <v>0</v>
      </c>
      <c r="CK14" s="80">
        <v>0</v>
      </c>
      <c r="CL14" s="80">
        <v>0</v>
      </c>
      <c r="CM14" s="80">
        <v>0</v>
      </c>
      <c r="CN14" s="80">
        <v>0</v>
      </c>
      <c r="CO14" s="80">
        <v>0</v>
      </c>
      <c r="CP14" s="80">
        <v>0</v>
      </c>
      <c r="CQ14" s="80">
        <v>0</v>
      </c>
      <c r="CR14" s="80">
        <v>0</v>
      </c>
      <c r="CS14" s="80">
        <v>0</v>
      </c>
      <c r="CT14" s="80">
        <v>0</v>
      </c>
      <c r="CU14" s="80">
        <v>0</v>
      </c>
      <c r="CV14" s="80">
        <v>0</v>
      </c>
      <c r="CW14" s="80">
        <v>0</v>
      </c>
      <c r="CX14" s="80">
        <v>0</v>
      </c>
      <c r="CY14" s="80">
        <v>0</v>
      </c>
      <c r="CZ14" s="80">
        <v>0</v>
      </c>
      <c r="DA14" s="80">
        <v>0</v>
      </c>
      <c r="DB14" s="80">
        <v>0</v>
      </c>
      <c r="DC14" s="80">
        <v>0</v>
      </c>
      <c r="DD14" s="80">
        <v>0</v>
      </c>
      <c r="DE14" s="80">
        <v>0</v>
      </c>
      <c r="DF14" s="80">
        <v>0</v>
      </c>
      <c r="DG14" s="80">
        <v>0</v>
      </c>
      <c r="DH14" s="80">
        <v>0</v>
      </c>
      <c r="DI14" s="80">
        <v>0</v>
      </c>
      <c r="DJ14" s="80">
        <v>0</v>
      </c>
      <c r="DK14" s="80">
        <v>0</v>
      </c>
      <c r="DL14" s="80">
        <v>0</v>
      </c>
      <c r="DM14" s="80"/>
      <c r="DN14" s="80"/>
      <c r="DO14" s="80"/>
      <c r="DP14" s="318">
        <v>0</v>
      </c>
      <c r="DQ14" s="318">
        <v>0</v>
      </c>
      <c r="DR14" s="318">
        <v>0</v>
      </c>
      <c r="DS14" s="318">
        <v>0</v>
      </c>
      <c r="DT14" s="318">
        <v>0</v>
      </c>
      <c r="DU14" s="318">
        <v>0</v>
      </c>
      <c r="DV14" s="318">
        <v>0</v>
      </c>
      <c r="DW14" s="318">
        <v>0</v>
      </c>
      <c r="DX14" s="318">
        <v>0</v>
      </c>
      <c r="DY14" s="318">
        <v>0</v>
      </c>
      <c r="DZ14" s="318">
        <v>0</v>
      </c>
      <c r="EA14" s="318">
        <v>0</v>
      </c>
      <c r="EB14" s="318">
        <v>0</v>
      </c>
      <c r="EC14" s="318">
        <v>0</v>
      </c>
      <c r="ED14" s="318">
        <v>0</v>
      </c>
      <c r="EE14" s="318">
        <v>0</v>
      </c>
      <c r="EF14" s="318">
        <v>0</v>
      </c>
      <c r="EG14" s="318">
        <v>0</v>
      </c>
      <c r="EH14" s="318">
        <v>0</v>
      </c>
      <c r="EI14" s="318">
        <v>0</v>
      </c>
      <c r="EJ14" s="318">
        <v>0</v>
      </c>
      <c r="EK14" s="318">
        <v>0</v>
      </c>
      <c r="EL14" s="318">
        <v>0</v>
      </c>
      <c r="EM14" s="318">
        <f>VLOOKUP($B14,'Sintesi (CFI-ACN)'!$C$30:$AE$55,25,FALSE)</f>
        <v>0</v>
      </c>
      <c r="EN14" s="318">
        <f>VLOOKUP($B14,'Sintesi (CFI-ACN)'!$C$30:$AE$55,25,FALSE)</f>
        <v>0</v>
      </c>
      <c r="EO14" s="318">
        <f>VLOOKUP($B14,'Sintesi (CFI-ACN)'!$C$30:$AE$55,25,FALSE)</f>
        <v>0</v>
      </c>
      <c r="EP14" s="318">
        <f>VLOOKUP($B14,'Sintesi (CFI-ACN)'!$C$30:$AE$55,25,FALSE)</f>
        <v>0</v>
      </c>
      <c r="EQ14" s="318">
        <f>VLOOKUP($B14,'Sintesi (CFI-ACN)'!$C$30:$AE$55,25,FALSE)</f>
        <v>0</v>
      </c>
      <c r="ER14" s="318">
        <f>VLOOKUP($B14,'Sintesi (CFI-ACN)'!$C$30:$AE$55,25,FALSE)</f>
        <v>0</v>
      </c>
      <c r="ES14" s="318">
        <f>VLOOKUP($B14,'Sintesi (CFI-ACN)'!$C$30:$AE$55,25,FALSE)</f>
        <v>0</v>
      </c>
      <c r="ET14" s="318">
        <f>VLOOKUP($B14,'Sintesi (CFI-ACN)'!$C$30:$AE$55,25,FALSE)</f>
        <v>0</v>
      </c>
      <c r="EU14" s="318">
        <f>VLOOKUP($B14,'Sintesi (CFI-ACN)'!$C$30:$AE$55,25,FALSE)</f>
        <v>0</v>
      </c>
      <c r="EV14" s="318">
        <f>VLOOKUP($B14,'Sintesi (CFI-ACN)'!$C$30:$AE$55,25,FALSE)</f>
        <v>0</v>
      </c>
      <c r="EW14" s="318">
        <f>VLOOKUP($B14,'Sintesi (CFI-ACN)'!$C$30:$AE$55,25,FALSE)</f>
        <v>0</v>
      </c>
      <c r="EX14" s="318">
        <f>VLOOKUP($B14,'Sintesi (CFI-ACN)'!$C$30:$AE$55,25,FALSE)</f>
        <v>0</v>
      </c>
      <c r="EY14" s="318">
        <f>VLOOKUP($B14,'Sintesi (CFI-ACN)'!$C$30:$AE$55,25,FALSE)</f>
        <v>0</v>
      </c>
      <c r="EZ14" s="318">
        <f>VLOOKUP($B14,'Sintesi (CFI-ACN)'!$C$30:$AE$55,25,FALSE)</f>
        <v>0</v>
      </c>
      <c r="FA14" s="318">
        <f>VLOOKUP($B14,'Sintesi (CFI-ACN)'!$C$30:$AE$55,25,FALSE)</f>
        <v>0</v>
      </c>
      <c r="FB14" s="318">
        <f>VLOOKUP($B14,'Sintesi (CFI-ACN)'!$C$30:$AE$55,25,FALSE)</f>
        <v>0</v>
      </c>
      <c r="FC14" s="318">
        <f>VLOOKUP($B14,'Sintesi (CFI-ACN)'!$C$30:$AE$55,25,FALSE)</f>
        <v>0</v>
      </c>
      <c r="FD14" s="318">
        <f>VLOOKUP($B14,'Sintesi (CFI-ACN)'!$C$30:$AE$55,25,FALSE)</f>
        <v>0</v>
      </c>
      <c r="FE14" s="318">
        <f>VLOOKUP($B14,'Sintesi (CFI-ACN)'!$C$30:$AE$55,25,FALSE)</f>
        <v>0</v>
      </c>
      <c r="FF14" s="318">
        <f>VLOOKUP($B14,'Sintesi (CFI-ACN)'!$C$30:$AE$55,25,FALSE)</f>
        <v>0</v>
      </c>
      <c r="FG14" s="318">
        <f>VLOOKUP($B14,'Sintesi (CFI-ACN)'!$C$30:$AE$55,25,FALSE)</f>
        <v>0</v>
      </c>
      <c r="FH14" s="318">
        <f>VLOOKUP($B14,'Sintesi (CFI-ACN)'!$C$30:$AE$55,25,FALSE)</f>
        <v>0</v>
      </c>
      <c r="FI14" s="318">
        <f>VLOOKUP($B14,'Sintesi (CFI-ACN)'!$C$30:$AE$55,25,FALSE)</f>
        <v>0</v>
      </c>
      <c r="FJ14" s="318">
        <f>VLOOKUP($B14,'Sintesi (CFI-ACN)'!$C$30:$AE$55,25,FALSE)</f>
        <v>0</v>
      </c>
      <c r="FK14" s="318">
        <f>VLOOKUP($B14,'Sintesi (CFI-ACN)'!$C$30:$AE$55,25,FALSE)</f>
        <v>0</v>
      </c>
      <c r="FL14" s="318">
        <f>VLOOKUP($B14,'Sintesi (CFI-ACN)'!$C$30:$AE$55,25,FALSE)</f>
        <v>0</v>
      </c>
      <c r="FM14" s="318">
        <f>VLOOKUP($B14,'Sintesi (CFI-ACN)'!$C$30:$AE$55,25,FALSE)</f>
        <v>0</v>
      </c>
      <c r="FN14" s="318">
        <f>VLOOKUP($B14,'Sintesi (CFI-ACN)'!$C$30:$AE$55,25,FALSE)</f>
        <v>0</v>
      </c>
      <c r="FO14" s="318">
        <f>VLOOKUP($B14,'Sintesi (CFI-ACN)'!$C$30:$AE$55,25,FALSE)</f>
        <v>0</v>
      </c>
      <c r="FP14" s="318">
        <f>VLOOKUP($B14,'Sintesi (CFI-ACN)'!$C$30:$AE$55,25,FALSE)</f>
        <v>0</v>
      </c>
      <c r="FQ14" s="318">
        <f>VLOOKUP($B14,'Sintesi (CFI-ACN)'!$C$30:$AE$55,25,FALSE)</f>
        <v>0</v>
      </c>
      <c r="FR14" s="318">
        <f>VLOOKUP($B14,'Sintesi (CFI-ACN)'!$C$30:$AE$55,25,FALSE)</f>
        <v>0</v>
      </c>
      <c r="FS14" s="318">
        <f>VLOOKUP($B14,'Sintesi (CFI-ACN)'!$C$30:$AE$55,25,FALSE)</f>
        <v>0</v>
      </c>
      <c r="FT14" s="318">
        <f>VLOOKUP($B14,'Sintesi (CFI-ACN)'!$C$30:$AE$55,25,FALSE)</f>
        <v>0</v>
      </c>
      <c r="FU14" s="318">
        <f>VLOOKUP($B14,'Sintesi (CFI-ACN)'!$C$30:$AE$55,25,FALSE)</f>
        <v>0</v>
      </c>
      <c r="FV14" s="318">
        <f>VLOOKUP($B14,'Sintesi (CFI-ACN)'!$C$30:$AE$55,25,FALSE)</f>
        <v>0</v>
      </c>
      <c r="FW14" s="318">
        <f>VLOOKUP($B14,'Sintesi (CFI-ACN)'!$C$30:$AE$55,25,FALSE)</f>
        <v>0</v>
      </c>
      <c r="FX14" s="318">
        <f>VLOOKUP($B14,'Sintesi (CFI-ACN)'!$C$30:$AE$55,25,FALSE)</f>
        <v>0</v>
      </c>
      <c r="FY14" s="318">
        <f>VLOOKUP($B14,'Sintesi (CFI-ACN)'!$C$30:$AE$55,25,FALSE)</f>
        <v>0</v>
      </c>
      <c r="FZ14" s="318">
        <f>VLOOKUP($B14,'Sintesi (CFI-ACN)'!$C$30:$AE$55,25,FALSE)</f>
        <v>0</v>
      </c>
      <c r="GA14" s="318">
        <f>VLOOKUP($B14,'Sintesi (CFI-ACN)'!$C$30:$AE$55,25,FALSE)</f>
        <v>0</v>
      </c>
      <c r="GB14" s="318">
        <f>VLOOKUP($B14,'Sintesi (CFI-ACN)'!$C$30:$AE$55,25,FALSE)</f>
        <v>0</v>
      </c>
      <c r="GC14" s="318">
        <f>VLOOKUP($B14,'Sintesi (CFI-ACN)'!$C$30:$AE$55,25,FALSE)</f>
        <v>0</v>
      </c>
      <c r="GD14" s="318">
        <f>VLOOKUP($B14,'Sintesi (CFI-ACN)'!$C$30:$AE$55,25,FALSE)</f>
        <v>0</v>
      </c>
      <c r="GE14" s="318">
        <f>VLOOKUP($B14,'Sintesi (CFI-ACN)'!$C$30:$AE$55,25,FALSE)</f>
        <v>0</v>
      </c>
      <c r="GF14" s="318">
        <f>VLOOKUP($B14,'Sintesi (CFI-ACN)'!$C$30:$AE$55,25,FALSE)</f>
        <v>0</v>
      </c>
      <c r="GG14" s="318">
        <f>VLOOKUP($B14,'Sintesi (CFI-ACN)'!$C$30:$AE$55,25,FALSE)</f>
        <v>0</v>
      </c>
      <c r="GH14" s="318">
        <f>VLOOKUP($B14,'Sintesi (CFI-ACN)'!$C$30:$AE$55,25,FALSE)</f>
        <v>0</v>
      </c>
      <c r="GI14" s="318">
        <f>VLOOKUP($B14,'Sintesi (CFI-ACN)'!$C$30:$AE$55,25,FALSE)</f>
        <v>0</v>
      </c>
      <c r="GJ14" s="318">
        <f>VLOOKUP($B14,'Sintesi (CFI-ACN)'!$C$30:$AE$55,25,FALSE)</f>
        <v>0</v>
      </c>
      <c r="GK14" s="318">
        <f>VLOOKUP($B14,'Sintesi (CFI-ACN)'!$C$30:$AE$55,25,FALSE)</f>
        <v>0</v>
      </c>
      <c r="GL14" s="318">
        <f>VLOOKUP($B14,'Sintesi (CFI-ACN)'!$C$30:$AE$55,25,FALSE)</f>
        <v>0</v>
      </c>
      <c r="GM14" s="318">
        <f>VLOOKUP($B14,'Sintesi (CFI-ACN)'!$C$30:$AE$55,25,FALSE)</f>
        <v>0</v>
      </c>
      <c r="GN14" s="318">
        <f>VLOOKUP($B14,'Sintesi (CFI-ACN)'!$C$30:$AE$55,25,FALSE)</f>
        <v>0</v>
      </c>
      <c r="GO14" s="318">
        <f>VLOOKUP($B14,'Sintesi (CFI-ACN)'!$C$30:$AE$55,25,FALSE)</f>
        <v>0</v>
      </c>
      <c r="GP14" s="318">
        <f>VLOOKUP($B14,'Sintesi (CFI-ACN)'!$C$30:$AE$55,25,FALSE)</f>
        <v>0</v>
      </c>
      <c r="GQ14" s="318">
        <f>VLOOKUP($B14,'Sintesi (CFI-ACN)'!$C$30:$AE$55,25,FALSE)</f>
        <v>0</v>
      </c>
      <c r="GR14" s="318">
        <f>VLOOKUP($B14,'Sintesi (CFI-ACN)'!$C$30:$AE$55,25,FALSE)</f>
        <v>0</v>
      </c>
      <c r="GS14" s="318">
        <f>VLOOKUP($B14,'Sintesi (CFI-ACN)'!$C$30:$AE$55,25,FALSE)</f>
        <v>0</v>
      </c>
      <c r="GT14" s="318">
        <f>VLOOKUP($B14,'Sintesi (CFI-ACN)'!$C$30:$AE$55,25,FALSE)</f>
        <v>0</v>
      </c>
      <c r="GU14" s="318">
        <f>VLOOKUP($B14,'Sintesi (CFI-ACN)'!$C$30:$AE$55,25,FALSE)</f>
        <v>0</v>
      </c>
      <c r="GV14" s="318">
        <f>VLOOKUP($B14,'Sintesi (CFI-ACN)'!$C$30:$AE$55,25,FALSE)</f>
        <v>0</v>
      </c>
      <c r="GW14" s="318">
        <f>VLOOKUP($B14,'Sintesi (CFI-ACN)'!$C$30:$AE$55,25,FALSE)</f>
        <v>0</v>
      </c>
      <c r="GX14" s="318">
        <f>VLOOKUP($B14,'Sintesi (CFI-ACN)'!$C$30:$AE$55,25,FALSE)</f>
        <v>0</v>
      </c>
      <c r="GY14" s="318">
        <f>VLOOKUP($B14,'Sintesi (CFI-ACN)'!$C$30:$AE$55,25,FALSE)</f>
        <v>0</v>
      </c>
      <c r="GZ14" s="318">
        <f>VLOOKUP($B14,'Sintesi (CFI-ACN)'!$C$30:$AE$55,25,FALSE)</f>
        <v>0</v>
      </c>
      <c r="HA14" s="318">
        <f>VLOOKUP($B14,'Sintesi (CFI-ACN)'!$C$30:$AE$55,25,FALSE)</f>
        <v>0</v>
      </c>
      <c r="HB14" s="318">
        <f>VLOOKUP($B14,'Sintesi (CFI-ACN)'!$C$30:$AE$55,25,FALSE)</f>
        <v>0</v>
      </c>
      <c r="HC14" s="318">
        <f>VLOOKUP($B14,'Sintesi (CFI-ACN)'!$C$30:$AE$55,25,FALSE)</f>
        <v>0</v>
      </c>
      <c r="HD14" s="318">
        <f>VLOOKUP($B14,'Sintesi (CFI-ACN)'!$C$30:$AE$55,25,FALSE)</f>
        <v>0</v>
      </c>
      <c r="HE14" s="318">
        <f>VLOOKUP($B14,'Sintesi (CFI-ACN)'!$C$30:$AE$55,25,FALSE)</f>
        <v>0</v>
      </c>
      <c r="HF14" s="318">
        <f>VLOOKUP($B14,'Sintesi (CFI-ACN)'!$C$30:$AE$55,25,FALSE)</f>
        <v>0</v>
      </c>
      <c r="HG14" s="318">
        <f>VLOOKUP($B14,'Sintesi (CFI-ACN)'!$C$30:$AE$55,25,FALSE)</f>
        <v>0</v>
      </c>
      <c r="HH14" s="318">
        <f>VLOOKUP($B14,'Sintesi (CFI-ACN)'!$C$30:$AE$55,25,FALSE)</f>
        <v>0</v>
      </c>
      <c r="HI14" s="318">
        <f>VLOOKUP($B14,'Sintesi (CFI-ACN)'!$C$30:$AE$55,25,FALSE)</f>
        <v>0</v>
      </c>
      <c r="HJ14" s="318">
        <f>VLOOKUP($B14,'Sintesi (CFI-ACN)'!$C$30:$AE$55,25,FALSE)</f>
        <v>0</v>
      </c>
      <c r="HK14" s="318">
        <f>VLOOKUP($B14,'Sintesi (CFI-ACN)'!$C$30:$AE$55,25,FALSE)</f>
        <v>0</v>
      </c>
      <c r="HL14" s="318">
        <f>VLOOKUP($B14,'Sintesi (CFI-ACN)'!$C$30:$AE$55,25,FALSE)</f>
        <v>0</v>
      </c>
      <c r="HM14" s="318">
        <f>VLOOKUP($B14,'Sintesi (CFI-ACN)'!$C$30:$AE$55,25,FALSE)</f>
        <v>0</v>
      </c>
      <c r="HN14" s="318">
        <f>VLOOKUP($B14,'Sintesi (CFI-ACN)'!$C$30:$AE$55,25,FALSE)</f>
        <v>0</v>
      </c>
      <c r="HO14" s="318">
        <f>VLOOKUP($B14,'Sintesi (CFI-ACN)'!$C$30:$AE$55,25,FALSE)</f>
        <v>0</v>
      </c>
      <c r="HP14" s="318"/>
      <c r="HQ14" s="318"/>
      <c r="HR14" s="318"/>
      <c r="HS14" s="319">
        <v>0</v>
      </c>
      <c r="HT14" s="319">
        <v>0</v>
      </c>
      <c r="HU14" s="319">
        <v>0</v>
      </c>
      <c r="HV14" s="319">
        <v>0</v>
      </c>
      <c r="HW14" s="319">
        <v>0</v>
      </c>
      <c r="HX14" s="319">
        <v>0</v>
      </c>
      <c r="HY14" s="319">
        <v>0</v>
      </c>
      <c r="HZ14" s="319">
        <v>0</v>
      </c>
      <c r="IA14" s="319">
        <v>0</v>
      </c>
      <c r="IB14" s="319">
        <v>0</v>
      </c>
      <c r="IC14" s="319">
        <v>0</v>
      </c>
      <c r="ID14" s="319">
        <v>0</v>
      </c>
      <c r="IE14" s="319">
        <v>0</v>
      </c>
      <c r="IF14" s="319">
        <v>0</v>
      </c>
      <c r="IG14" s="319">
        <v>0</v>
      </c>
      <c r="IH14" s="319">
        <v>0</v>
      </c>
      <c r="II14" s="319">
        <v>0</v>
      </c>
      <c r="IJ14" s="319">
        <v>0</v>
      </c>
      <c r="IK14" s="319">
        <v>0</v>
      </c>
      <c r="IL14" s="319">
        <v>0</v>
      </c>
      <c r="IM14" s="319">
        <v>0</v>
      </c>
      <c r="IN14" s="319">
        <v>0</v>
      </c>
      <c r="IO14" s="319">
        <v>0</v>
      </c>
      <c r="IP14" s="319">
        <f>VLOOKUP($B14,'Sintesi (CFI-ACN)'!$C$30:$AE$55,27,FALSE)</f>
        <v>0</v>
      </c>
      <c r="IQ14" s="319">
        <f>VLOOKUP($B14,'Sintesi (CFI-ACN)'!$C$30:$AE$55,27,FALSE)</f>
        <v>0</v>
      </c>
      <c r="IR14" s="319">
        <f>VLOOKUP($B14,'Sintesi (CFI-ACN)'!$C$30:$AE$55,27,FALSE)</f>
        <v>0</v>
      </c>
      <c r="IS14" s="319">
        <f>VLOOKUP($B14,'Sintesi (CFI-ACN)'!$C$30:$AE$55,27,FALSE)</f>
        <v>0</v>
      </c>
      <c r="IT14" s="319">
        <f>VLOOKUP($B14,'Sintesi (CFI-ACN)'!$C$30:$AE$55,27,FALSE)</f>
        <v>0</v>
      </c>
      <c r="IU14" s="319">
        <f>VLOOKUP($B14,'Sintesi (CFI-ACN)'!$C$30:$AE$55,27,FALSE)</f>
        <v>0</v>
      </c>
      <c r="IV14" s="319">
        <f>VLOOKUP($B14,'Sintesi (CFI-ACN)'!$C$30:$AE$55,27,FALSE)</f>
        <v>0</v>
      </c>
      <c r="IW14" s="319">
        <f>VLOOKUP($B14,'Sintesi (CFI-ACN)'!$C$30:$AE$55,27,FALSE)</f>
        <v>0</v>
      </c>
      <c r="IX14" s="319">
        <f>VLOOKUP($B14,'Sintesi (CFI-ACN)'!$C$30:$AE$55,27,FALSE)</f>
        <v>0</v>
      </c>
      <c r="IY14" s="319">
        <f>VLOOKUP($B14,'Sintesi (CFI-ACN)'!$C$30:$AE$55,27,FALSE)</f>
        <v>0</v>
      </c>
      <c r="IZ14" s="319">
        <f>VLOOKUP($B14,'Sintesi (CFI-ACN)'!$C$30:$AE$55,27,FALSE)</f>
        <v>0</v>
      </c>
      <c r="JA14" s="319">
        <f>VLOOKUP($B14,'Sintesi (CFI-ACN)'!$C$30:$AE$55,27,FALSE)</f>
        <v>0</v>
      </c>
      <c r="JB14" s="319">
        <f>VLOOKUP($B14,'Sintesi (CFI-ACN)'!$C$30:$AE$55,27,FALSE)</f>
        <v>0</v>
      </c>
      <c r="JC14" s="319">
        <f>VLOOKUP($B14,'Sintesi (CFI-ACN)'!$C$30:$AE$55,27,FALSE)</f>
        <v>0</v>
      </c>
      <c r="JD14" s="319">
        <f>VLOOKUP($B14,'Sintesi (CFI-ACN)'!$C$30:$AE$55,27,FALSE)</f>
        <v>0</v>
      </c>
      <c r="JE14" s="319">
        <f>VLOOKUP($B14,'Sintesi (CFI-ACN)'!$C$30:$AE$55,27,FALSE)</f>
        <v>0</v>
      </c>
      <c r="JF14" s="319">
        <f>VLOOKUP($B14,'Sintesi (CFI-ACN)'!$C$30:$AE$55,27,FALSE)</f>
        <v>0</v>
      </c>
      <c r="JG14" s="319">
        <f>VLOOKUP($B14,'Sintesi (CFI-ACN)'!$C$30:$AE$55,27,FALSE)</f>
        <v>0</v>
      </c>
      <c r="JH14" s="319">
        <f>VLOOKUP($B14,'Sintesi (CFI-ACN)'!$C$30:$AE$55,27,FALSE)</f>
        <v>0</v>
      </c>
      <c r="JI14" s="319">
        <f>VLOOKUP($B14,'Sintesi (CFI-ACN)'!$C$30:$AE$55,27,FALSE)</f>
        <v>0</v>
      </c>
      <c r="JJ14" s="319">
        <f>VLOOKUP($B14,'Sintesi (CFI-ACN)'!$C$30:$AE$55,27,FALSE)</f>
        <v>0</v>
      </c>
      <c r="JK14" s="319">
        <f>VLOOKUP($B14,'Sintesi (CFI-ACN)'!$C$30:$AE$55,27,FALSE)</f>
        <v>0</v>
      </c>
      <c r="JL14" s="319">
        <f>VLOOKUP($B14,'Sintesi (CFI-ACN)'!$C$30:$AE$55,27,FALSE)</f>
        <v>0</v>
      </c>
      <c r="JM14" s="319">
        <f>VLOOKUP($B14,'Sintesi (CFI-ACN)'!$C$30:$AE$55,27,FALSE)</f>
        <v>0</v>
      </c>
      <c r="JN14" s="319">
        <f>VLOOKUP($B14,'Sintesi (CFI-ACN)'!$C$30:$AE$55,27,FALSE)</f>
        <v>0</v>
      </c>
      <c r="JO14" s="319">
        <f>VLOOKUP($B14,'Sintesi (CFI-ACN)'!$C$30:$AE$55,27,FALSE)</f>
        <v>0</v>
      </c>
      <c r="JP14" s="319">
        <f>VLOOKUP($B14,'Sintesi (CFI-ACN)'!$C$30:$AE$55,27,FALSE)</f>
        <v>0</v>
      </c>
      <c r="JQ14" s="319">
        <f>VLOOKUP($B14,'Sintesi (CFI-ACN)'!$C$30:$AE$55,27,FALSE)</f>
        <v>0</v>
      </c>
      <c r="JR14" s="319">
        <f>VLOOKUP($B14,'Sintesi (CFI-ACN)'!$C$30:$AE$55,27,FALSE)</f>
        <v>0</v>
      </c>
      <c r="JS14" s="319">
        <f>VLOOKUP($B14,'Sintesi (CFI-ACN)'!$C$30:$AE$55,27,FALSE)</f>
        <v>0</v>
      </c>
      <c r="JT14" s="319">
        <f>VLOOKUP($B14,'Sintesi (CFI-ACN)'!$C$30:$AE$55,27,FALSE)</f>
        <v>0</v>
      </c>
      <c r="JU14" s="319">
        <f>VLOOKUP($B14,'Sintesi (CFI-ACN)'!$C$30:$AE$55,27,FALSE)</f>
        <v>0</v>
      </c>
      <c r="JV14" s="319">
        <f>VLOOKUP($B14,'Sintesi (CFI-ACN)'!$C$30:$AE$55,27,FALSE)</f>
        <v>0</v>
      </c>
      <c r="JW14" s="319">
        <f>VLOOKUP($B14,'Sintesi (CFI-ACN)'!$C$30:$AE$55,27,FALSE)</f>
        <v>0</v>
      </c>
      <c r="JX14" s="319">
        <f>VLOOKUP($B14,'Sintesi (CFI-ACN)'!$C$30:$AE$55,27,FALSE)</f>
        <v>0</v>
      </c>
      <c r="JY14" s="319">
        <f>VLOOKUP($B14,'Sintesi (CFI-ACN)'!$C$30:$AE$55,27,FALSE)</f>
        <v>0</v>
      </c>
      <c r="JZ14" s="319">
        <f>VLOOKUP($B14,'Sintesi (CFI-ACN)'!$C$30:$AE$55,27,FALSE)</f>
        <v>0</v>
      </c>
      <c r="KA14" s="319">
        <f>VLOOKUP($B14,'Sintesi (CFI-ACN)'!$C$30:$AE$55,27,FALSE)</f>
        <v>0</v>
      </c>
      <c r="KB14" s="319">
        <f>VLOOKUP($B14,'Sintesi (CFI-ACN)'!$C$30:$AE$55,27,FALSE)</f>
        <v>0</v>
      </c>
      <c r="KC14" s="319">
        <f>VLOOKUP($B14,'Sintesi (CFI-ACN)'!$C$30:$AE$55,27,FALSE)</f>
        <v>0</v>
      </c>
      <c r="KD14" s="319">
        <f>VLOOKUP($B14,'Sintesi (CFI-ACN)'!$C$30:$AE$55,27,FALSE)</f>
        <v>0</v>
      </c>
      <c r="KE14" s="319">
        <f>VLOOKUP($B14,'Sintesi (CFI-ACN)'!$C$30:$AE$55,27,FALSE)</f>
        <v>0</v>
      </c>
      <c r="KF14" s="319">
        <f>VLOOKUP($B14,'Sintesi (CFI-ACN)'!$C$30:$AE$55,27,FALSE)</f>
        <v>0</v>
      </c>
      <c r="KG14" s="319">
        <f>VLOOKUP($B14,'Sintesi (CFI-ACN)'!$C$30:$AE$55,27,FALSE)</f>
        <v>0</v>
      </c>
      <c r="KH14" s="319">
        <f>VLOOKUP($B14,'Sintesi (CFI-ACN)'!$C$30:$AE$55,27,FALSE)</f>
        <v>0</v>
      </c>
      <c r="KI14" s="319">
        <f>VLOOKUP($B14,'Sintesi (CFI-ACN)'!$C$30:$AE$55,27,FALSE)</f>
        <v>0</v>
      </c>
      <c r="KJ14" s="319">
        <f>VLOOKUP($B14,'Sintesi (CFI-ACN)'!$C$30:$AE$55,27,FALSE)</f>
        <v>0</v>
      </c>
      <c r="KK14" s="319">
        <f>VLOOKUP($B14,'Sintesi (CFI-ACN)'!$C$30:$AE$55,27,FALSE)</f>
        <v>0</v>
      </c>
      <c r="KL14" s="319">
        <f>VLOOKUP($B14,'Sintesi (CFI-ACN)'!$C$30:$AE$55,27,FALSE)</f>
        <v>0</v>
      </c>
      <c r="KM14" s="319">
        <f>VLOOKUP($B14,'Sintesi (CFI-ACN)'!$C$30:$AE$55,27,FALSE)</f>
        <v>0</v>
      </c>
      <c r="KN14" s="319">
        <f>VLOOKUP($B14,'Sintesi (CFI-ACN)'!$C$30:$AE$55,27,FALSE)</f>
        <v>0</v>
      </c>
      <c r="KO14" s="319">
        <f>VLOOKUP($B14,'Sintesi (CFI-ACN)'!$C$30:$AE$55,27,FALSE)</f>
        <v>0</v>
      </c>
      <c r="KP14" s="319">
        <f>VLOOKUP($B14,'Sintesi (CFI-ACN)'!$C$30:$AE$55,27,FALSE)</f>
        <v>0</v>
      </c>
      <c r="KQ14" s="319">
        <f>VLOOKUP($B14,'Sintesi (CFI-ACN)'!$C$30:$AE$55,27,FALSE)</f>
        <v>0</v>
      </c>
      <c r="KR14" s="319">
        <f>VLOOKUP($B14,'Sintesi (CFI-ACN)'!$C$30:$AE$55,27,FALSE)</f>
        <v>0</v>
      </c>
      <c r="KS14" s="319">
        <f>VLOOKUP($B14,'Sintesi (CFI-ACN)'!$C$30:$AE$55,27,FALSE)</f>
        <v>0</v>
      </c>
      <c r="KT14" s="319">
        <f>VLOOKUP($B14,'Sintesi (CFI-ACN)'!$C$30:$AE$55,27,FALSE)</f>
        <v>0</v>
      </c>
      <c r="KU14" s="319">
        <f>VLOOKUP($B14,'Sintesi (CFI-ACN)'!$C$30:$AE$55,27,FALSE)</f>
        <v>0</v>
      </c>
      <c r="KV14" s="319">
        <f>VLOOKUP($B14,'Sintesi (CFI-ACN)'!$C$30:$AE$55,27,FALSE)</f>
        <v>0</v>
      </c>
      <c r="KW14" s="319">
        <f>VLOOKUP($B14,'Sintesi (CFI-ACN)'!$C$30:$AE$55,27,FALSE)</f>
        <v>0</v>
      </c>
      <c r="KX14" s="319">
        <f>VLOOKUP($B14,'Sintesi (CFI-ACN)'!$C$30:$AE$55,27,FALSE)</f>
        <v>0</v>
      </c>
      <c r="KY14" s="319">
        <f>VLOOKUP($B14,'Sintesi (CFI-ACN)'!$C$30:$AE$55,27,FALSE)</f>
        <v>0</v>
      </c>
      <c r="KZ14" s="319">
        <f>VLOOKUP($B14,'Sintesi (CFI-ACN)'!$C$30:$AE$55,27,FALSE)</f>
        <v>0</v>
      </c>
      <c r="LA14" s="319">
        <f>VLOOKUP($B14,'Sintesi (CFI-ACN)'!$C$30:$AE$55,27,FALSE)</f>
        <v>0</v>
      </c>
      <c r="LB14" s="319">
        <f>VLOOKUP($B14,'Sintesi (CFI-ACN)'!$C$30:$AE$55,27,FALSE)</f>
        <v>0</v>
      </c>
      <c r="LC14" s="319">
        <f>VLOOKUP($B14,'Sintesi (CFI-ACN)'!$C$30:$AE$55,27,FALSE)</f>
        <v>0</v>
      </c>
      <c r="LD14" s="319">
        <f>VLOOKUP($B14,'Sintesi (CFI-ACN)'!$C$30:$AE$55,27,FALSE)</f>
        <v>0</v>
      </c>
      <c r="LE14" s="319">
        <f>VLOOKUP($B14,'Sintesi (CFI-ACN)'!$C$30:$AE$55,27,FALSE)</f>
        <v>0</v>
      </c>
      <c r="LF14" s="319">
        <f>VLOOKUP($B14,'Sintesi (CFI-ACN)'!$C$30:$AE$55,27,FALSE)</f>
        <v>0</v>
      </c>
      <c r="LG14" s="319">
        <f>VLOOKUP($B14,'Sintesi (CFI-ACN)'!$C$30:$AE$55,27,FALSE)</f>
        <v>0</v>
      </c>
      <c r="LH14" s="319">
        <f>VLOOKUP($B14,'Sintesi (CFI-ACN)'!$C$30:$AE$55,27,FALSE)</f>
        <v>0</v>
      </c>
      <c r="LI14" s="319">
        <f>VLOOKUP($B14,'Sintesi (CFI-ACN)'!$C$30:$AE$55,27,FALSE)</f>
        <v>0</v>
      </c>
      <c r="LJ14" s="319">
        <f>VLOOKUP($B14,'Sintesi (CFI-ACN)'!$C$30:$AE$55,27,FALSE)</f>
        <v>0</v>
      </c>
      <c r="LK14" s="319">
        <f>VLOOKUP($B14,'Sintesi (CFI-ACN)'!$C$30:$AE$55,27,FALSE)</f>
        <v>0</v>
      </c>
      <c r="LL14" s="319">
        <f>VLOOKUP($B14,'Sintesi (CFI-ACN)'!$C$30:$AE$55,27,FALSE)</f>
        <v>0</v>
      </c>
      <c r="LM14" s="319">
        <f>VLOOKUP($B14,'Sintesi (CFI-ACN)'!$C$30:$AE$55,27,FALSE)</f>
        <v>0</v>
      </c>
      <c r="LN14" s="319">
        <f>VLOOKUP($B14,'Sintesi (CFI-ACN)'!$C$30:$AE$55,27,FALSE)</f>
        <v>0</v>
      </c>
      <c r="LO14" s="319">
        <f>VLOOKUP($B14,'Sintesi (CFI-ACN)'!$C$30:$AE$55,27,FALSE)</f>
        <v>0</v>
      </c>
      <c r="LP14" s="319">
        <f>VLOOKUP($B14,'Sintesi (CFI-ACN)'!$C$30:$AE$55,27,FALSE)</f>
        <v>0</v>
      </c>
      <c r="LQ14" s="319">
        <f>VLOOKUP($B14,'Sintesi (CFI-ACN)'!$C$30:$AE$55,27,FALSE)</f>
        <v>0</v>
      </c>
      <c r="LR14" s="319">
        <f>VLOOKUP($B14,'Sintesi (CFI-ACN)'!$C$30:$AE$55,27,FALSE)</f>
        <v>0</v>
      </c>
      <c r="LS14" s="319"/>
      <c r="LT14" s="319"/>
      <c r="LU14" s="319"/>
      <c r="LV14" s="320">
        <v>0</v>
      </c>
      <c r="LW14" s="320">
        <v>0</v>
      </c>
      <c r="LX14" s="320">
        <v>0</v>
      </c>
      <c r="LY14" s="320">
        <v>0</v>
      </c>
      <c r="LZ14" s="320">
        <v>0</v>
      </c>
      <c r="MA14" s="320">
        <v>0</v>
      </c>
      <c r="MB14" s="320">
        <v>0</v>
      </c>
      <c r="MC14" s="320">
        <v>0</v>
      </c>
      <c r="MD14" s="320">
        <v>0</v>
      </c>
      <c r="ME14" s="320">
        <v>0</v>
      </c>
      <c r="MF14" s="320">
        <v>0</v>
      </c>
      <c r="MG14" s="320">
        <v>0</v>
      </c>
      <c r="MH14" s="320">
        <v>0</v>
      </c>
      <c r="MI14" s="320">
        <v>0</v>
      </c>
      <c r="MJ14" s="320">
        <v>0</v>
      </c>
      <c r="MK14" s="320">
        <v>0</v>
      </c>
      <c r="ML14" s="320">
        <v>0</v>
      </c>
      <c r="MM14" s="320">
        <v>0</v>
      </c>
      <c r="MN14" s="320">
        <v>0</v>
      </c>
      <c r="MO14" s="320">
        <v>0</v>
      </c>
      <c r="MP14" s="320">
        <v>0</v>
      </c>
      <c r="MQ14" s="320">
        <v>0</v>
      </c>
      <c r="MR14" s="320">
        <v>0</v>
      </c>
      <c r="MS14" s="320">
        <f>VLOOKUP($B14,'Sintesi (CFI-ACN)'!$C$30:$AE$55,26,FALSE)</f>
        <v>0</v>
      </c>
      <c r="MT14" s="320">
        <f>VLOOKUP($B14,'Sintesi (CFI-ACN)'!$C$30:$AE$55,26,FALSE)</f>
        <v>0</v>
      </c>
      <c r="MU14" s="320">
        <f>VLOOKUP($B14,'Sintesi (CFI-ACN)'!$C$30:$AE$55,26,FALSE)</f>
        <v>0</v>
      </c>
      <c r="MV14" s="320">
        <f>VLOOKUP($B14,'Sintesi (CFI-ACN)'!$C$30:$AE$55,26,FALSE)</f>
        <v>0</v>
      </c>
      <c r="MW14" s="320">
        <f>VLOOKUP($B14,'Sintesi (CFI-ACN)'!$C$30:$AE$55,26,FALSE)</f>
        <v>0</v>
      </c>
      <c r="MX14" s="320">
        <f>VLOOKUP($B14,'Sintesi (CFI-ACN)'!$C$30:$AE$55,26,FALSE)</f>
        <v>0</v>
      </c>
      <c r="MY14" s="320">
        <f>VLOOKUP($B14,'Sintesi (CFI-ACN)'!$C$30:$AE$55,26,FALSE)</f>
        <v>0</v>
      </c>
      <c r="MZ14" s="320">
        <f>VLOOKUP($B14,'Sintesi (CFI-ACN)'!$C$30:$AE$55,26,FALSE)</f>
        <v>0</v>
      </c>
      <c r="NA14" s="320">
        <f>VLOOKUP($B14,'Sintesi (CFI-ACN)'!$C$30:$AE$55,26,FALSE)</f>
        <v>0</v>
      </c>
      <c r="NB14" s="320">
        <f>VLOOKUP($B14,'Sintesi (CFI-ACN)'!$C$30:$AE$55,26,FALSE)</f>
        <v>0</v>
      </c>
      <c r="NC14" s="320">
        <f>VLOOKUP($B14,'Sintesi (CFI-ACN)'!$C$30:$AE$55,26,FALSE)</f>
        <v>0</v>
      </c>
      <c r="ND14" s="320">
        <f>VLOOKUP($B14,'Sintesi (CFI-ACN)'!$C$30:$AE$55,26,FALSE)</f>
        <v>0</v>
      </c>
      <c r="NE14" s="320">
        <f>VLOOKUP($B14,'Sintesi (CFI-ACN)'!$C$30:$AE$55,26,FALSE)</f>
        <v>0</v>
      </c>
      <c r="NF14" s="320">
        <f>VLOOKUP($B14,'Sintesi (CFI-ACN)'!$C$30:$AE$55,26,FALSE)</f>
        <v>0</v>
      </c>
      <c r="NG14" s="320">
        <f>VLOOKUP($B14,'Sintesi (CFI-ACN)'!$C$30:$AE$55,26,FALSE)</f>
        <v>0</v>
      </c>
      <c r="NH14" s="320">
        <f>VLOOKUP($B14,'Sintesi (CFI-ACN)'!$C$30:$AE$55,26,FALSE)</f>
        <v>0</v>
      </c>
      <c r="NI14" s="320">
        <f>VLOOKUP($B14,'Sintesi (CFI-ACN)'!$C$30:$AE$55,26,FALSE)</f>
        <v>0</v>
      </c>
      <c r="NJ14" s="320">
        <f>VLOOKUP($B14,'Sintesi (CFI-ACN)'!$C$30:$AE$55,26,FALSE)</f>
        <v>0</v>
      </c>
      <c r="NK14" s="320">
        <f>VLOOKUP($B14,'Sintesi (CFI-ACN)'!$C$30:$AE$55,26,FALSE)</f>
        <v>0</v>
      </c>
      <c r="NL14" s="320">
        <f>VLOOKUP($B14,'Sintesi (CFI-ACN)'!$C$30:$AE$55,26,FALSE)</f>
        <v>0</v>
      </c>
      <c r="NM14" s="320">
        <f>VLOOKUP($B14,'Sintesi (CFI-ACN)'!$C$30:$AE$55,26,FALSE)</f>
        <v>0</v>
      </c>
      <c r="NN14" s="320">
        <f>VLOOKUP($B14,'Sintesi (CFI-ACN)'!$C$30:$AE$55,26,FALSE)</f>
        <v>0</v>
      </c>
      <c r="NO14" s="320">
        <f>VLOOKUP($B14,'Sintesi (CFI-ACN)'!$C$30:$AE$55,26,FALSE)</f>
        <v>0</v>
      </c>
      <c r="NP14" s="320">
        <f>VLOOKUP($B14,'Sintesi (CFI-ACN)'!$C$30:$AE$55,26,FALSE)</f>
        <v>0</v>
      </c>
      <c r="NQ14" s="320">
        <f>VLOOKUP($B14,'Sintesi (CFI-ACN)'!$C$30:$AE$55,26,FALSE)</f>
        <v>0</v>
      </c>
      <c r="NR14" s="320">
        <f>VLOOKUP($B14,'Sintesi (CFI-ACN)'!$C$30:$AE$55,26,FALSE)</f>
        <v>0</v>
      </c>
      <c r="NS14" s="320">
        <f>VLOOKUP($B14,'Sintesi (CFI-ACN)'!$C$30:$AE$55,26,FALSE)</f>
        <v>0</v>
      </c>
      <c r="NT14" s="320">
        <f>VLOOKUP($B14,'Sintesi (CFI-ACN)'!$C$30:$AE$55,26,FALSE)</f>
        <v>0</v>
      </c>
      <c r="NU14" s="320">
        <f>VLOOKUP($B14,'Sintesi (CFI-ACN)'!$C$30:$AE$55,26,FALSE)</f>
        <v>0</v>
      </c>
      <c r="NV14" s="320">
        <f>VLOOKUP($B14,'Sintesi (CFI-ACN)'!$C$30:$AE$55,26,FALSE)</f>
        <v>0</v>
      </c>
      <c r="NW14" s="320">
        <f>VLOOKUP($B14,'Sintesi (CFI-ACN)'!$C$30:$AE$55,26,FALSE)</f>
        <v>0</v>
      </c>
      <c r="NX14" s="320">
        <f>VLOOKUP($B14,'Sintesi (CFI-ACN)'!$C$30:$AE$55,26,FALSE)</f>
        <v>0</v>
      </c>
      <c r="NY14" s="320">
        <f>VLOOKUP($B14,'Sintesi (CFI-ACN)'!$C$30:$AE$55,26,FALSE)</f>
        <v>0</v>
      </c>
      <c r="NZ14" s="320">
        <f>VLOOKUP($B14,'Sintesi (CFI-ACN)'!$C$30:$AE$55,26,FALSE)</f>
        <v>0</v>
      </c>
      <c r="OA14" s="320">
        <f>VLOOKUP($B14,'Sintesi (CFI-ACN)'!$C$30:$AE$55,26,FALSE)</f>
        <v>0</v>
      </c>
      <c r="OB14" s="320">
        <f>VLOOKUP($B14,'Sintesi (CFI-ACN)'!$C$30:$AE$55,26,FALSE)</f>
        <v>0</v>
      </c>
      <c r="OC14" s="320">
        <f>VLOOKUP($B14,'Sintesi (CFI-ACN)'!$C$30:$AE$55,26,FALSE)</f>
        <v>0</v>
      </c>
      <c r="OD14" s="320">
        <f>VLOOKUP($B14,'Sintesi (CFI-ACN)'!$C$30:$AE$55,26,FALSE)</f>
        <v>0</v>
      </c>
      <c r="OE14" s="320">
        <f>VLOOKUP($B14,'Sintesi (CFI-ACN)'!$C$30:$AE$55,26,FALSE)</f>
        <v>0</v>
      </c>
      <c r="OF14" s="320">
        <f>VLOOKUP($B14,'Sintesi (CFI-ACN)'!$C$30:$AE$55,26,FALSE)</f>
        <v>0</v>
      </c>
      <c r="OG14" s="320">
        <f>VLOOKUP($B14,'Sintesi (CFI-ACN)'!$C$30:$AE$55,26,FALSE)</f>
        <v>0</v>
      </c>
      <c r="OH14" s="320">
        <f>VLOOKUP($B14,'Sintesi (CFI-ACN)'!$C$30:$AE$55,26,FALSE)</f>
        <v>0</v>
      </c>
      <c r="OI14" s="320">
        <f>VLOOKUP($B14,'Sintesi (CFI-ACN)'!$C$30:$AE$55,26,FALSE)</f>
        <v>0</v>
      </c>
      <c r="OJ14" s="320">
        <f>VLOOKUP($B14,'Sintesi (CFI-ACN)'!$C$30:$AE$55,26,FALSE)</f>
        <v>0</v>
      </c>
      <c r="OK14" s="320">
        <f>VLOOKUP($B14,'Sintesi (CFI-ACN)'!$C$30:$AE$55,26,FALSE)</f>
        <v>0</v>
      </c>
      <c r="OL14" s="320">
        <f>VLOOKUP($B14,'Sintesi (CFI-ACN)'!$C$30:$AE$55,26,FALSE)</f>
        <v>0</v>
      </c>
      <c r="OM14" s="320">
        <f>VLOOKUP($B14,'Sintesi (CFI-ACN)'!$C$30:$AE$55,26,FALSE)</f>
        <v>0</v>
      </c>
      <c r="ON14" s="320">
        <f>VLOOKUP($B14,'Sintesi (CFI-ACN)'!$C$30:$AE$55,26,FALSE)</f>
        <v>0</v>
      </c>
      <c r="OO14" s="320">
        <f>VLOOKUP($B14,'Sintesi (CFI-ACN)'!$C$30:$AE$55,26,FALSE)</f>
        <v>0</v>
      </c>
      <c r="OP14" s="320">
        <f>VLOOKUP($B14,'Sintesi (CFI-ACN)'!$C$30:$AE$55,26,FALSE)</f>
        <v>0</v>
      </c>
      <c r="OQ14" s="320">
        <f>VLOOKUP($B14,'Sintesi (CFI-ACN)'!$C$30:$AE$55,26,FALSE)</f>
        <v>0</v>
      </c>
      <c r="OR14" s="320">
        <f>VLOOKUP($B14,'Sintesi (CFI-ACN)'!$C$30:$AE$55,26,FALSE)</f>
        <v>0</v>
      </c>
      <c r="OS14" s="320">
        <f>VLOOKUP($B14,'Sintesi (CFI-ACN)'!$C$30:$AE$55,26,FALSE)</f>
        <v>0</v>
      </c>
      <c r="OT14" s="320">
        <f>VLOOKUP($B14,'Sintesi (CFI-ACN)'!$C$30:$AE$55,26,FALSE)</f>
        <v>0</v>
      </c>
      <c r="OU14" s="320">
        <f>VLOOKUP($B14,'Sintesi (CFI-ACN)'!$C$30:$AE$55,26,FALSE)</f>
        <v>0</v>
      </c>
      <c r="OV14" s="320">
        <f>VLOOKUP($B14,'Sintesi (CFI-ACN)'!$C$30:$AE$55,26,FALSE)</f>
        <v>0</v>
      </c>
      <c r="OW14" s="320">
        <f>VLOOKUP($B14,'Sintesi (CFI-ACN)'!$C$30:$AE$55,26,FALSE)</f>
        <v>0</v>
      </c>
      <c r="OX14" s="320">
        <f>VLOOKUP($B14,'Sintesi (CFI-ACN)'!$C$30:$AE$55,26,FALSE)</f>
        <v>0</v>
      </c>
      <c r="OY14" s="320">
        <f>VLOOKUP($B14,'Sintesi (CFI-ACN)'!$C$30:$AE$55,26,FALSE)</f>
        <v>0</v>
      </c>
      <c r="OZ14" s="320">
        <f>VLOOKUP($B14,'Sintesi (CFI-ACN)'!$C$30:$AE$55,26,FALSE)</f>
        <v>0</v>
      </c>
      <c r="PA14" s="320">
        <f>VLOOKUP($B14,'Sintesi (CFI-ACN)'!$C$30:$AE$55,26,FALSE)</f>
        <v>0</v>
      </c>
      <c r="PB14" s="320">
        <f>VLOOKUP($B14,'Sintesi (CFI-ACN)'!$C$30:$AE$55,26,FALSE)</f>
        <v>0</v>
      </c>
      <c r="PC14" s="320">
        <f>VLOOKUP($B14,'Sintesi (CFI-ACN)'!$C$30:$AE$55,26,FALSE)</f>
        <v>0</v>
      </c>
      <c r="PD14" s="320">
        <f>VLOOKUP($B14,'Sintesi (CFI-ACN)'!$C$30:$AE$55,26,FALSE)</f>
        <v>0</v>
      </c>
      <c r="PE14" s="320">
        <f>VLOOKUP($B14,'Sintesi (CFI-ACN)'!$C$30:$AE$55,26,FALSE)</f>
        <v>0</v>
      </c>
      <c r="PF14" s="320">
        <f>VLOOKUP($B14,'Sintesi (CFI-ACN)'!$C$30:$AE$55,26,FALSE)</f>
        <v>0</v>
      </c>
      <c r="PG14" s="320">
        <f>VLOOKUP($B14,'Sintesi (CFI-ACN)'!$C$30:$AE$55,26,FALSE)</f>
        <v>0</v>
      </c>
      <c r="PH14" s="320">
        <f>VLOOKUP($B14,'Sintesi (CFI-ACN)'!$C$30:$AE$55,26,FALSE)</f>
        <v>0</v>
      </c>
      <c r="PI14" s="320">
        <f>VLOOKUP($B14,'Sintesi (CFI-ACN)'!$C$30:$AE$55,26,FALSE)</f>
        <v>0</v>
      </c>
      <c r="PJ14" s="320">
        <f>VLOOKUP($B14,'Sintesi (CFI-ACN)'!$C$30:$AE$55,26,FALSE)</f>
        <v>0</v>
      </c>
      <c r="PK14" s="320">
        <f>VLOOKUP($B14,'Sintesi (CFI-ACN)'!$C$30:$AE$55,26,FALSE)</f>
        <v>0</v>
      </c>
      <c r="PL14" s="320">
        <f>VLOOKUP($B14,'Sintesi (CFI-ACN)'!$C$30:$AE$55,26,FALSE)</f>
        <v>0</v>
      </c>
      <c r="PM14" s="320">
        <f>VLOOKUP($B14,'Sintesi (CFI-ACN)'!$C$30:$AE$55,26,FALSE)</f>
        <v>0</v>
      </c>
      <c r="PN14" s="320">
        <f>VLOOKUP($B14,'Sintesi (CFI-ACN)'!$C$30:$AE$55,26,FALSE)</f>
        <v>0</v>
      </c>
      <c r="PO14" s="320">
        <f>VLOOKUP($B14,'Sintesi (CFI-ACN)'!$C$30:$AE$55,26,FALSE)</f>
        <v>0</v>
      </c>
      <c r="PP14" s="320">
        <f>VLOOKUP($B14,'Sintesi (CFI-ACN)'!$C$30:$AE$55,26,FALSE)</f>
        <v>0</v>
      </c>
      <c r="PQ14" s="320">
        <f>VLOOKUP($B14,'Sintesi (CFI-ACN)'!$C$30:$AE$55,26,FALSE)</f>
        <v>0</v>
      </c>
      <c r="PR14" s="320">
        <f>VLOOKUP($B14,'Sintesi (CFI-ACN)'!$C$30:$AE$55,26,FALSE)</f>
        <v>0</v>
      </c>
      <c r="PS14" s="320">
        <f>VLOOKUP($B14,'Sintesi (CFI-ACN)'!$C$30:$AE$55,26,FALSE)</f>
        <v>0</v>
      </c>
      <c r="PT14" s="320">
        <f>VLOOKUP($B14,'Sintesi (CFI-ACN)'!$C$30:$AE$55,26,FALSE)</f>
        <v>0</v>
      </c>
      <c r="PU14" s="320">
        <f>VLOOKUP($B14,'Sintesi (CFI-ACN)'!$C$30:$AE$55,26,FALSE)</f>
        <v>0</v>
      </c>
      <c r="PV14" s="320"/>
      <c r="PW14" s="320"/>
      <c r="PX14" s="320"/>
      <c r="PY14" s="321">
        <v>0</v>
      </c>
      <c r="PZ14" s="321">
        <v>0</v>
      </c>
      <c r="QA14" s="321">
        <v>0</v>
      </c>
      <c r="QB14" s="321">
        <v>0</v>
      </c>
      <c r="QC14" s="321">
        <v>0</v>
      </c>
      <c r="QD14" s="321">
        <v>0</v>
      </c>
      <c r="QE14" s="321">
        <v>0</v>
      </c>
      <c r="QF14" s="321">
        <v>0</v>
      </c>
      <c r="QG14" s="321">
        <v>0</v>
      </c>
      <c r="QH14" s="321">
        <v>0</v>
      </c>
      <c r="QI14" s="321">
        <v>0</v>
      </c>
      <c r="QJ14" s="321">
        <v>0</v>
      </c>
      <c r="QK14" s="321">
        <v>0</v>
      </c>
      <c r="QL14" s="321">
        <v>0</v>
      </c>
      <c r="QM14" s="321">
        <v>0</v>
      </c>
      <c r="QN14" s="321">
        <v>0</v>
      </c>
      <c r="QO14" s="321">
        <v>0</v>
      </c>
      <c r="QP14" s="321">
        <v>0</v>
      </c>
      <c r="QQ14" s="321">
        <v>0</v>
      </c>
      <c r="QR14" s="321">
        <v>0</v>
      </c>
      <c r="QS14" s="321">
        <v>0</v>
      </c>
      <c r="QT14" s="321">
        <v>0</v>
      </c>
      <c r="QU14" s="321">
        <v>0</v>
      </c>
      <c r="QV14" s="321">
        <f>VLOOKUP($B14,'Sintesi (CFI-ACN)'!$C$30:$AE$55,28,FALSE)</f>
        <v>0</v>
      </c>
      <c r="QW14" s="321">
        <f>VLOOKUP($B14,'Sintesi (CFI-ACN)'!$C$30:$AE$55,28,FALSE)</f>
        <v>0</v>
      </c>
      <c r="QX14" s="321">
        <f>VLOOKUP($B14,'Sintesi (CFI-ACN)'!$C$30:$AE$55,28,FALSE)</f>
        <v>0</v>
      </c>
      <c r="QY14" s="321">
        <f>VLOOKUP($B14,'Sintesi (CFI-ACN)'!$C$30:$AE$55,28,FALSE)</f>
        <v>0</v>
      </c>
      <c r="QZ14" s="321">
        <f>VLOOKUP($B14,'Sintesi (CFI-ACN)'!$C$30:$AE$55,28,FALSE)</f>
        <v>0</v>
      </c>
      <c r="RA14" s="321">
        <f>VLOOKUP($B14,'Sintesi (CFI-ACN)'!$C$30:$AE$55,28,FALSE)</f>
        <v>0</v>
      </c>
      <c r="RB14" s="321">
        <f>VLOOKUP($B14,'Sintesi (CFI-ACN)'!$C$30:$AE$55,28,FALSE)</f>
        <v>0</v>
      </c>
      <c r="RC14" s="321">
        <f>VLOOKUP($B14,'Sintesi (CFI-ACN)'!$C$30:$AE$55,28,FALSE)</f>
        <v>0</v>
      </c>
      <c r="RD14" s="321">
        <f>VLOOKUP($B14,'Sintesi (CFI-ACN)'!$C$30:$AE$55,28,FALSE)</f>
        <v>0</v>
      </c>
      <c r="RE14" s="321">
        <f>VLOOKUP($B14,'Sintesi (CFI-ACN)'!$C$30:$AE$55,28,FALSE)</f>
        <v>0</v>
      </c>
      <c r="RF14" s="321">
        <f>VLOOKUP($B14,'Sintesi (CFI-ACN)'!$C$30:$AE$55,28,FALSE)</f>
        <v>0</v>
      </c>
      <c r="RG14" s="321">
        <f>VLOOKUP($B14,'Sintesi (CFI-ACN)'!$C$30:$AE$55,28,FALSE)</f>
        <v>0</v>
      </c>
      <c r="RH14" s="321">
        <f>VLOOKUP($B14,'Sintesi (CFI-ACN)'!$C$30:$AE$55,28,FALSE)</f>
        <v>0</v>
      </c>
      <c r="RI14" s="321">
        <f>VLOOKUP($B14,'Sintesi (CFI-ACN)'!$C$30:$AE$55,28,FALSE)</f>
        <v>0</v>
      </c>
      <c r="RJ14" s="321">
        <f>VLOOKUP($B14,'Sintesi (CFI-ACN)'!$C$30:$AE$55,28,FALSE)</f>
        <v>0</v>
      </c>
      <c r="RK14" s="321">
        <f>VLOOKUP($B14,'Sintesi (CFI-ACN)'!$C$30:$AE$55,28,FALSE)</f>
        <v>0</v>
      </c>
      <c r="RL14" s="321">
        <f>VLOOKUP($B14,'Sintesi (CFI-ACN)'!$C$30:$AE$55,28,FALSE)</f>
        <v>0</v>
      </c>
      <c r="RM14" s="321">
        <f>VLOOKUP($B14,'Sintesi (CFI-ACN)'!$C$30:$AE$55,28,FALSE)</f>
        <v>0</v>
      </c>
      <c r="RN14" s="321">
        <f>VLOOKUP($B14,'Sintesi (CFI-ACN)'!$C$30:$AE$55,28,FALSE)</f>
        <v>0</v>
      </c>
      <c r="RO14" s="321">
        <f>VLOOKUP($B14,'Sintesi (CFI-ACN)'!$C$30:$AE$55,28,FALSE)</f>
        <v>0</v>
      </c>
      <c r="RP14" s="321">
        <f>VLOOKUP($B14,'Sintesi (CFI-ACN)'!$C$30:$AE$55,28,FALSE)</f>
        <v>0</v>
      </c>
      <c r="RQ14" s="321">
        <f>VLOOKUP($B14,'Sintesi (CFI-ACN)'!$C$30:$AE$55,28,FALSE)</f>
        <v>0</v>
      </c>
      <c r="RR14" s="321">
        <f>VLOOKUP($B14,'Sintesi (CFI-ACN)'!$C$30:$AE$55,28,FALSE)</f>
        <v>0</v>
      </c>
      <c r="RS14" s="321">
        <f>VLOOKUP($B14,'Sintesi (CFI-ACN)'!$C$30:$AE$55,28,FALSE)</f>
        <v>0</v>
      </c>
      <c r="RT14" s="321">
        <f>VLOOKUP($B14,'Sintesi (CFI-ACN)'!$C$30:$AE$55,28,FALSE)</f>
        <v>0</v>
      </c>
      <c r="RU14" s="321">
        <f>VLOOKUP($B14,'Sintesi (CFI-ACN)'!$C$30:$AE$55,28,FALSE)</f>
        <v>0</v>
      </c>
      <c r="RV14" s="321">
        <f>VLOOKUP($B14,'Sintesi (CFI-ACN)'!$C$30:$AE$55,28,FALSE)</f>
        <v>0</v>
      </c>
      <c r="RW14" s="321">
        <f>VLOOKUP($B14,'Sintesi (CFI-ACN)'!$C$30:$AE$55,28,FALSE)</f>
        <v>0</v>
      </c>
      <c r="RX14" s="321">
        <f>VLOOKUP($B14,'Sintesi (CFI-ACN)'!$C$30:$AE$55,28,FALSE)</f>
        <v>0</v>
      </c>
      <c r="RY14" s="321">
        <f>VLOOKUP($B14,'Sintesi (CFI-ACN)'!$C$30:$AE$55,28,FALSE)</f>
        <v>0</v>
      </c>
      <c r="RZ14" s="321">
        <f>VLOOKUP($B14,'Sintesi (CFI-ACN)'!$C$30:$AE$55,28,FALSE)</f>
        <v>0</v>
      </c>
      <c r="SA14" s="321">
        <f>VLOOKUP($B14,'Sintesi (CFI-ACN)'!$C$30:$AE$55,28,FALSE)</f>
        <v>0</v>
      </c>
      <c r="SB14" s="321">
        <f>VLOOKUP($B14,'Sintesi (CFI-ACN)'!$C$30:$AE$55,28,FALSE)</f>
        <v>0</v>
      </c>
      <c r="SC14" s="321">
        <f>VLOOKUP($B14,'Sintesi (CFI-ACN)'!$C$30:$AE$55,28,FALSE)</f>
        <v>0</v>
      </c>
      <c r="SD14" s="321">
        <f>VLOOKUP($B14,'Sintesi (CFI-ACN)'!$C$30:$AE$55,28,FALSE)</f>
        <v>0</v>
      </c>
      <c r="SE14" s="321">
        <f>VLOOKUP($B14,'Sintesi (CFI-ACN)'!$C$30:$AE$55,28,FALSE)</f>
        <v>0</v>
      </c>
      <c r="SF14" s="321">
        <f>VLOOKUP($B14,'Sintesi (CFI-ACN)'!$C$30:$AE$55,28,FALSE)</f>
        <v>0</v>
      </c>
      <c r="SG14" s="321">
        <f>VLOOKUP($B14,'Sintesi (CFI-ACN)'!$C$30:$AE$55,28,FALSE)</f>
        <v>0</v>
      </c>
      <c r="SH14" s="321">
        <f>VLOOKUP($B14,'Sintesi (CFI-ACN)'!$C$30:$AE$55,28,FALSE)</f>
        <v>0</v>
      </c>
      <c r="SI14" s="321">
        <f>VLOOKUP($B14,'Sintesi (CFI-ACN)'!$C$30:$AE$55,28,FALSE)</f>
        <v>0</v>
      </c>
      <c r="SJ14" s="321">
        <f>VLOOKUP($B14,'Sintesi (CFI-ACN)'!$C$30:$AE$55,28,FALSE)</f>
        <v>0</v>
      </c>
      <c r="SK14" s="321">
        <f>VLOOKUP($B14,'Sintesi (CFI-ACN)'!$C$30:$AE$55,28,FALSE)</f>
        <v>0</v>
      </c>
      <c r="SL14" s="321">
        <f>VLOOKUP($B14,'Sintesi (CFI-ACN)'!$C$30:$AE$55,28,FALSE)</f>
        <v>0</v>
      </c>
      <c r="SM14" s="321">
        <f>VLOOKUP($B14,'Sintesi (CFI-ACN)'!$C$30:$AE$55,28,FALSE)</f>
        <v>0</v>
      </c>
      <c r="SN14" s="321">
        <f>VLOOKUP($B14,'Sintesi (CFI-ACN)'!$C$30:$AE$55,28,FALSE)</f>
        <v>0</v>
      </c>
      <c r="SO14" s="321">
        <f>VLOOKUP($B14,'Sintesi (CFI-ACN)'!$C$30:$AE$55,28,FALSE)</f>
        <v>0</v>
      </c>
      <c r="SP14" s="321">
        <f>VLOOKUP($B14,'Sintesi (CFI-ACN)'!$C$30:$AE$55,28,FALSE)</f>
        <v>0</v>
      </c>
      <c r="SQ14" s="321">
        <f>VLOOKUP($B14,'Sintesi (CFI-ACN)'!$C$30:$AE$55,28,FALSE)</f>
        <v>0</v>
      </c>
      <c r="SR14" s="321">
        <f>VLOOKUP($B14,'Sintesi (CFI-ACN)'!$C$30:$AE$55,28,FALSE)</f>
        <v>0</v>
      </c>
      <c r="SS14" s="321">
        <f>VLOOKUP($B14,'Sintesi (CFI-ACN)'!$C$30:$AE$55,28,FALSE)</f>
        <v>0</v>
      </c>
      <c r="ST14" s="321">
        <f>VLOOKUP($B14,'Sintesi (CFI-ACN)'!$C$30:$AE$55,28,FALSE)</f>
        <v>0</v>
      </c>
      <c r="SU14" s="321">
        <f>VLOOKUP($B14,'Sintesi (CFI-ACN)'!$C$30:$AE$55,28,FALSE)</f>
        <v>0</v>
      </c>
      <c r="SV14" s="321">
        <f>VLOOKUP($B14,'Sintesi (CFI-ACN)'!$C$30:$AE$55,28,FALSE)</f>
        <v>0</v>
      </c>
      <c r="SW14" s="321">
        <f>VLOOKUP($B14,'Sintesi (CFI-ACN)'!$C$30:$AE$55,28,FALSE)</f>
        <v>0</v>
      </c>
      <c r="SX14" s="321">
        <f>VLOOKUP($B14,'Sintesi (CFI-ACN)'!$C$30:$AE$55,28,FALSE)</f>
        <v>0</v>
      </c>
      <c r="SY14" s="321">
        <f>VLOOKUP($B14,'Sintesi (CFI-ACN)'!$C$30:$AE$55,28,FALSE)</f>
        <v>0</v>
      </c>
      <c r="SZ14" s="321">
        <f>VLOOKUP($B14,'Sintesi (CFI-ACN)'!$C$30:$AE$55,28,FALSE)</f>
        <v>0</v>
      </c>
      <c r="TA14" s="321">
        <f>VLOOKUP($B14,'Sintesi (CFI-ACN)'!$C$30:$AE$55,28,FALSE)</f>
        <v>0</v>
      </c>
      <c r="TB14" s="321">
        <f>VLOOKUP($B14,'Sintesi (CFI-ACN)'!$C$30:$AE$55,28,FALSE)</f>
        <v>0</v>
      </c>
      <c r="TC14" s="321">
        <f>VLOOKUP($B14,'Sintesi (CFI-ACN)'!$C$30:$AE$55,28,FALSE)</f>
        <v>0</v>
      </c>
      <c r="TD14" s="321">
        <f>VLOOKUP($B14,'Sintesi (CFI-ACN)'!$C$30:$AE$55,28,FALSE)</f>
        <v>0</v>
      </c>
      <c r="TE14" s="321">
        <f>VLOOKUP($B14,'Sintesi (CFI-ACN)'!$C$30:$AE$55,28,FALSE)</f>
        <v>0</v>
      </c>
      <c r="TF14" s="321">
        <f>VLOOKUP($B14,'Sintesi (CFI-ACN)'!$C$30:$AE$55,28,FALSE)</f>
        <v>0</v>
      </c>
      <c r="TG14" s="321">
        <f>VLOOKUP($B14,'Sintesi (CFI-ACN)'!$C$30:$AE$55,28,FALSE)</f>
        <v>0</v>
      </c>
      <c r="TH14" s="321">
        <f>VLOOKUP($B14,'Sintesi (CFI-ACN)'!$C$30:$AE$55,28,FALSE)</f>
        <v>0</v>
      </c>
      <c r="TI14" s="321">
        <f>VLOOKUP($B14,'Sintesi (CFI-ACN)'!$C$30:$AE$55,28,FALSE)</f>
        <v>0</v>
      </c>
      <c r="TJ14" s="321">
        <f>VLOOKUP($B14,'Sintesi (CFI-ACN)'!$C$30:$AE$55,28,FALSE)</f>
        <v>0</v>
      </c>
      <c r="TK14" s="321">
        <f>VLOOKUP($B14,'Sintesi (CFI-ACN)'!$C$30:$AE$55,28,FALSE)</f>
        <v>0</v>
      </c>
      <c r="TL14" s="321">
        <f>VLOOKUP($B14,'Sintesi (CFI-ACN)'!$C$30:$AE$55,28,FALSE)</f>
        <v>0</v>
      </c>
      <c r="TM14" s="321">
        <f>VLOOKUP($B14,'Sintesi (CFI-ACN)'!$C$30:$AE$55,28,FALSE)</f>
        <v>0</v>
      </c>
      <c r="TN14" s="321">
        <f>VLOOKUP($B14,'Sintesi (CFI-ACN)'!$C$30:$AE$55,28,FALSE)</f>
        <v>0</v>
      </c>
      <c r="TO14" s="321">
        <f>VLOOKUP($B14,'Sintesi (CFI-ACN)'!$C$30:$AE$55,28,FALSE)</f>
        <v>0</v>
      </c>
      <c r="TP14" s="321">
        <f>VLOOKUP($B14,'Sintesi (CFI-ACN)'!$C$30:$AE$55,28,FALSE)</f>
        <v>0</v>
      </c>
      <c r="TQ14" s="321">
        <f>VLOOKUP($B14,'Sintesi (CFI-ACN)'!$C$30:$AE$55,28,FALSE)</f>
        <v>0</v>
      </c>
      <c r="TR14" s="321">
        <f>VLOOKUP($B14,'Sintesi (CFI-ACN)'!$C$30:$AE$55,28,FALSE)</f>
        <v>0</v>
      </c>
      <c r="TS14" s="321">
        <f>VLOOKUP($B14,'Sintesi (CFI-ACN)'!$C$30:$AE$55,28,FALSE)</f>
        <v>0</v>
      </c>
      <c r="TT14" s="321">
        <f>VLOOKUP($B14,'Sintesi (CFI-ACN)'!$C$30:$AE$55,28,FALSE)</f>
        <v>0</v>
      </c>
      <c r="TU14" s="321">
        <f>VLOOKUP($B14,'Sintesi (CFI-ACN)'!$C$30:$AE$55,28,FALSE)</f>
        <v>0</v>
      </c>
      <c r="TV14" s="321">
        <f>VLOOKUP($B14,'Sintesi (CFI-ACN)'!$C$30:$AE$55,28,FALSE)</f>
        <v>0</v>
      </c>
      <c r="TW14" s="321">
        <f>VLOOKUP($B14,'Sintesi (CFI-ACN)'!$C$30:$AE$55,28,FALSE)</f>
        <v>0</v>
      </c>
      <c r="TX14" s="321">
        <f>VLOOKUP($B14,'Sintesi (CFI-ACN)'!$C$30:$AE$55,28,FALSE)</f>
        <v>0</v>
      </c>
      <c r="TY14" s="321"/>
      <c r="TZ14" s="321"/>
      <c r="UA14" s="321"/>
      <c r="UB14" s="322">
        <v>0</v>
      </c>
      <c r="UC14" s="322">
        <v>0</v>
      </c>
      <c r="UD14" s="322">
        <v>0</v>
      </c>
      <c r="UE14" s="322">
        <v>0</v>
      </c>
      <c r="UF14" s="322">
        <v>0</v>
      </c>
      <c r="UG14" s="322">
        <v>0</v>
      </c>
      <c r="UH14" s="322">
        <v>0</v>
      </c>
      <c r="UI14" s="322">
        <v>0</v>
      </c>
      <c r="UJ14" s="322">
        <v>0</v>
      </c>
      <c r="UK14" s="322">
        <v>0</v>
      </c>
      <c r="UL14" s="322">
        <v>0</v>
      </c>
      <c r="UM14" s="322">
        <v>0</v>
      </c>
      <c r="UN14" s="322">
        <v>0</v>
      </c>
      <c r="UO14" s="322">
        <v>0</v>
      </c>
      <c r="UP14" s="322">
        <v>0</v>
      </c>
      <c r="UQ14" s="322">
        <v>0</v>
      </c>
      <c r="UR14" s="322">
        <v>0</v>
      </c>
      <c r="US14" s="322">
        <v>0</v>
      </c>
      <c r="UT14" s="322">
        <v>0</v>
      </c>
      <c r="UU14" s="322">
        <v>0</v>
      </c>
      <c r="UV14" s="322">
        <v>0</v>
      </c>
      <c r="UW14" s="322">
        <v>0</v>
      </c>
      <c r="UX14" s="322">
        <v>0</v>
      </c>
      <c r="UY14" s="322">
        <f>VLOOKUP($B14,'Sintesi (CFI-ACN)'!$C$30:$AE$55,29,FALSE)</f>
        <v>0</v>
      </c>
      <c r="UZ14" s="322">
        <f>VLOOKUP($B14,'Sintesi (CFI-ACN)'!$C$30:$AE$55,29,FALSE)</f>
        <v>0</v>
      </c>
      <c r="VA14" s="322">
        <f>VLOOKUP($B14,'Sintesi (CFI-ACN)'!$C$30:$AE$55,29,FALSE)</f>
        <v>0</v>
      </c>
      <c r="VB14" s="322">
        <f>VLOOKUP($B14,'Sintesi (CFI-ACN)'!$C$30:$AE$55,29,FALSE)</f>
        <v>0</v>
      </c>
      <c r="VC14" s="322">
        <f>VLOOKUP($B14,'Sintesi (CFI-ACN)'!$C$30:$AE$55,29,FALSE)</f>
        <v>0</v>
      </c>
      <c r="VD14" s="322">
        <f>VLOOKUP($B14,'Sintesi (CFI-ACN)'!$C$30:$AE$55,29,FALSE)</f>
        <v>0</v>
      </c>
      <c r="VE14" s="322">
        <f>VLOOKUP($B14,'Sintesi (CFI-ACN)'!$C$30:$AE$55,29,FALSE)</f>
        <v>0</v>
      </c>
      <c r="VF14" s="322">
        <f>VLOOKUP($B14,'Sintesi (CFI-ACN)'!$C$30:$AE$55,29,FALSE)</f>
        <v>0</v>
      </c>
      <c r="VG14" s="322">
        <f>VLOOKUP($B14,'Sintesi (CFI-ACN)'!$C$30:$AE$55,29,FALSE)</f>
        <v>0</v>
      </c>
      <c r="VH14" s="322">
        <f>VLOOKUP($B14,'Sintesi (CFI-ACN)'!$C$30:$AE$55,29,FALSE)</f>
        <v>0</v>
      </c>
      <c r="VI14" s="322">
        <f>VLOOKUP($B14,'Sintesi (CFI-ACN)'!$C$30:$AE$55,29,FALSE)</f>
        <v>0</v>
      </c>
      <c r="VJ14" s="322">
        <f>VLOOKUP($B14,'Sintesi (CFI-ACN)'!$C$30:$AE$55,29,FALSE)</f>
        <v>0</v>
      </c>
      <c r="VK14" s="322">
        <f>VLOOKUP($B14,'Sintesi (CFI-ACN)'!$C$30:$AE$55,29,FALSE)</f>
        <v>0</v>
      </c>
      <c r="VL14" s="322">
        <f>VLOOKUP($B14,'Sintesi (CFI-ACN)'!$C$30:$AE$55,29,FALSE)</f>
        <v>0</v>
      </c>
      <c r="VM14" s="322">
        <f>VLOOKUP($B14,'Sintesi (CFI-ACN)'!$C$30:$AE$55,29,FALSE)</f>
        <v>0</v>
      </c>
      <c r="VN14" s="322">
        <f>VLOOKUP($B14,'Sintesi (CFI-ACN)'!$C$30:$AE$55,29,FALSE)</f>
        <v>0</v>
      </c>
      <c r="VO14" s="322">
        <f>VLOOKUP($B14,'Sintesi (CFI-ACN)'!$C$30:$AE$55,29,FALSE)</f>
        <v>0</v>
      </c>
      <c r="VP14" s="322">
        <f>VLOOKUP($B14,'Sintesi (CFI-ACN)'!$C$30:$AE$55,29,FALSE)</f>
        <v>0</v>
      </c>
      <c r="VQ14" s="322">
        <f>VLOOKUP($B14,'Sintesi (CFI-ACN)'!$C$30:$AE$55,29,FALSE)</f>
        <v>0</v>
      </c>
      <c r="VR14" s="322">
        <f>VLOOKUP($B14,'Sintesi (CFI-ACN)'!$C$30:$AE$55,29,FALSE)</f>
        <v>0</v>
      </c>
      <c r="VS14" s="322">
        <f>VLOOKUP($B14,'Sintesi (CFI-ACN)'!$C$30:$AE$55,29,FALSE)</f>
        <v>0</v>
      </c>
      <c r="VT14" s="322">
        <f>VLOOKUP($B14,'Sintesi (CFI-ACN)'!$C$30:$AE$55,29,FALSE)</f>
        <v>0</v>
      </c>
      <c r="VU14" s="322">
        <f>VLOOKUP($B14,'Sintesi (CFI-ACN)'!$C$30:$AE$55,29,FALSE)</f>
        <v>0</v>
      </c>
      <c r="VV14" s="322">
        <f>VLOOKUP($B14,'Sintesi (CFI-ACN)'!$C$30:$AE$55,29,FALSE)</f>
        <v>0</v>
      </c>
      <c r="VW14" s="322">
        <f>VLOOKUP($B14,'Sintesi (CFI-ACN)'!$C$30:$AE$55,29,FALSE)</f>
        <v>0</v>
      </c>
      <c r="VX14" s="322">
        <f>VLOOKUP($B14,'Sintesi (CFI-ACN)'!$C$30:$AE$55,29,FALSE)</f>
        <v>0</v>
      </c>
      <c r="VY14" s="322">
        <f>VLOOKUP($B14,'Sintesi (CFI-ACN)'!$C$30:$AE$55,29,FALSE)</f>
        <v>0</v>
      </c>
      <c r="VZ14" s="322">
        <f>VLOOKUP($B14,'Sintesi (CFI-ACN)'!$C$30:$AE$55,29,FALSE)</f>
        <v>0</v>
      </c>
      <c r="WA14" s="322">
        <f>VLOOKUP($B14,'Sintesi (CFI-ACN)'!$C$30:$AE$55,29,FALSE)</f>
        <v>0</v>
      </c>
      <c r="WB14" s="322">
        <f>VLOOKUP($B14,'Sintesi (CFI-ACN)'!$C$30:$AE$55,29,FALSE)</f>
        <v>0</v>
      </c>
      <c r="WC14" s="322">
        <f>VLOOKUP($B14,'Sintesi (CFI-ACN)'!$C$30:$AE$55,29,FALSE)</f>
        <v>0</v>
      </c>
      <c r="WD14" s="322">
        <f>VLOOKUP($B14,'Sintesi (CFI-ACN)'!$C$30:$AE$55,29,FALSE)</f>
        <v>0</v>
      </c>
      <c r="WE14" s="322">
        <f>VLOOKUP($B14,'Sintesi (CFI-ACN)'!$C$30:$AE$55,29,FALSE)</f>
        <v>0</v>
      </c>
      <c r="WF14" s="322">
        <f>VLOOKUP($B14,'Sintesi (CFI-ACN)'!$C$30:$AE$55,29,FALSE)</f>
        <v>0</v>
      </c>
      <c r="WG14" s="322">
        <f>VLOOKUP($B14,'Sintesi (CFI-ACN)'!$C$30:$AE$55,29,FALSE)</f>
        <v>0</v>
      </c>
      <c r="WH14" s="322">
        <f>VLOOKUP($B14,'Sintesi (CFI-ACN)'!$C$30:$AE$55,29,FALSE)</f>
        <v>0</v>
      </c>
      <c r="WI14" s="322">
        <f>VLOOKUP($B14,'Sintesi (CFI-ACN)'!$C$30:$AE$55,29,FALSE)</f>
        <v>0</v>
      </c>
      <c r="WJ14" s="322">
        <f>VLOOKUP($B14,'Sintesi (CFI-ACN)'!$C$30:$AE$55,29,FALSE)</f>
        <v>0</v>
      </c>
      <c r="WK14" s="322">
        <f>VLOOKUP($B14,'Sintesi (CFI-ACN)'!$C$30:$AE$55,29,FALSE)</f>
        <v>0</v>
      </c>
      <c r="WL14" s="322">
        <f>VLOOKUP($B14,'Sintesi (CFI-ACN)'!$C$30:$AE$55,29,FALSE)</f>
        <v>0</v>
      </c>
      <c r="WM14" s="322">
        <f>VLOOKUP($B14,'Sintesi (CFI-ACN)'!$C$30:$AE$55,29,FALSE)</f>
        <v>0</v>
      </c>
      <c r="WN14" s="322">
        <f>VLOOKUP($B14,'Sintesi (CFI-ACN)'!$C$30:$AE$55,29,FALSE)</f>
        <v>0</v>
      </c>
      <c r="WO14" s="322">
        <f>VLOOKUP($B14,'Sintesi (CFI-ACN)'!$C$30:$AE$55,29,FALSE)</f>
        <v>0</v>
      </c>
      <c r="WP14" s="322">
        <f>VLOOKUP($B14,'Sintesi (CFI-ACN)'!$C$30:$AE$55,29,FALSE)</f>
        <v>0</v>
      </c>
      <c r="WQ14" s="322">
        <f>VLOOKUP($B14,'Sintesi (CFI-ACN)'!$C$30:$AE$55,29,FALSE)</f>
        <v>0</v>
      </c>
      <c r="WR14" s="322">
        <f>VLOOKUP($B14,'Sintesi (CFI-ACN)'!$C$30:$AE$55,29,FALSE)</f>
        <v>0</v>
      </c>
      <c r="WS14" s="322">
        <f>VLOOKUP($B14,'Sintesi (CFI-ACN)'!$C$30:$AE$55,29,FALSE)</f>
        <v>0</v>
      </c>
      <c r="WT14" s="322">
        <f>VLOOKUP($B14,'Sintesi (CFI-ACN)'!$C$30:$AE$55,29,FALSE)</f>
        <v>0</v>
      </c>
      <c r="WU14" s="322">
        <f>VLOOKUP($B14,'Sintesi (CFI-ACN)'!$C$30:$AE$55,29,FALSE)</f>
        <v>0</v>
      </c>
      <c r="WV14" s="322">
        <f>VLOOKUP($B14,'Sintesi (CFI-ACN)'!$C$30:$AE$55,29,FALSE)</f>
        <v>0</v>
      </c>
      <c r="WW14" s="322">
        <f>VLOOKUP($B14,'Sintesi (CFI-ACN)'!$C$30:$AE$55,29,FALSE)</f>
        <v>0</v>
      </c>
      <c r="WX14" s="322">
        <f>VLOOKUP($B14,'Sintesi (CFI-ACN)'!$C$30:$AE$55,29,FALSE)</f>
        <v>0</v>
      </c>
      <c r="WY14" s="322">
        <f>VLOOKUP($B14,'Sintesi (CFI-ACN)'!$C$30:$AE$55,29,FALSE)</f>
        <v>0</v>
      </c>
      <c r="WZ14" s="322">
        <f>VLOOKUP($B14,'Sintesi (CFI-ACN)'!$C$30:$AE$55,29,FALSE)</f>
        <v>0</v>
      </c>
      <c r="XA14" s="322">
        <f>VLOOKUP($B14,'Sintesi (CFI-ACN)'!$C$30:$AE$55,29,FALSE)</f>
        <v>0</v>
      </c>
      <c r="XB14" s="322">
        <f>VLOOKUP($B14,'Sintesi (CFI-ACN)'!$C$30:$AE$55,29,FALSE)</f>
        <v>0</v>
      </c>
      <c r="XC14" s="322">
        <f>VLOOKUP($B14,'Sintesi (CFI-ACN)'!$C$30:$AE$55,29,FALSE)</f>
        <v>0</v>
      </c>
      <c r="XD14" s="322">
        <f>VLOOKUP($B14,'Sintesi (CFI-ACN)'!$C$30:$AE$55,29,FALSE)</f>
        <v>0</v>
      </c>
      <c r="XE14" s="322">
        <f>VLOOKUP($B14,'Sintesi (CFI-ACN)'!$C$30:$AE$55,29,FALSE)</f>
        <v>0</v>
      </c>
      <c r="XF14" s="322">
        <f>VLOOKUP($B14,'Sintesi (CFI-ACN)'!$C$30:$AE$55,29,FALSE)</f>
        <v>0</v>
      </c>
      <c r="XG14" s="322">
        <f>VLOOKUP($B14,'Sintesi (CFI-ACN)'!$C$30:$AE$55,29,FALSE)</f>
        <v>0</v>
      </c>
      <c r="XH14" s="322">
        <f>VLOOKUP($B14,'Sintesi (CFI-ACN)'!$C$30:$AE$55,29,FALSE)</f>
        <v>0</v>
      </c>
      <c r="XI14" s="322">
        <f>VLOOKUP($B14,'Sintesi (CFI-ACN)'!$C$30:$AE$55,29,FALSE)</f>
        <v>0</v>
      </c>
      <c r="XJ14" s="322">
        <f>VLOOKUP($B14,'Sintesi (CFI-ACN)'!$C$30:$AE$55,29,FALSE)</f>
        <v>0</v>
      </c>
      <c r="XK14" s="322">
        <f>VLOOKUP($B14,'Sintesi (CFI-ACN)'!$C$30:$AE$55,29,FALSE)</f>
        <v>0</v>
      </c>
      <c r="XL14" s="322">
        <f>VLOOKUP($B14,'Sintesi (CFI-ACN)'!$C$30:$AE$55,29,FALSE)</f>
        <v>0</v>
      </c>
      <c r="XM14" s="322">
        <f>VLOOKUP($B14,'Sintesi (CFI-ACN)'!$C$30:$AE$55,29,FALSE)</f>
        <v>0</v>
      </c>
      <c r="XN14" s="322">
        <f>VLOOKUP($B14,'Sintesi (CFI-ACN)'!$C$30:$AE$55,29,FALSE)</f>
        <v>0</v>
      </c>
      <c r="XO14" s="322">
        <f>VLOOKUP($B14,'Sintesi (CFI-ACN)'!$C$30:$AE$55,29,FALSE)</f>
        <v>0</v>
      </c>
      <c r="XP14" s="322">
        <f>VLOOKUP($B14,'Sintesi (CFI-ACN)'!$C$30:$AE$55,29,FALSE)</f>
        <v>0</v>
      </c>
      <c r="XQ14" s="322">
        <f>VLOOKUP($B14,'Sintesi (CFI-ACN)'!$C$30:$AE$55,29,FALSE)</f>
        <v>0</v>
      </c>
      <c r="XR14" s="322">
        <f>VLOOKUP($B14,'Sintesi (CFI-ACN)'!$C$30:$AE$55,29,FALSE)</f>
        <v>0</v>
      </c>
      <c r="XS14" s="322">
        <f>VLOOKUP($B14,'Sintesi (CFI-ACN)'!$C$30:$AE$55,29,FALSE)</f>
        <v>0</v>
      </c>
      <c r="XT14" s="322">
        <f>VLOOKUP($B14,'Sintesi (CFI-ACN)'!$C$30:$AE$55,29,FALSE)</f>
        <v>0</v>
      </c>
      <c r="XU14" s="322">
        <f>VLOOKUP($B14,'Sintesi (CFI-ACN)'!$C$30:$AE$55,29,FALSE)</f>
        <v>0</v>
      </c>
      <c r="XV14" s="322">
        <f>VLOOKUP($B14,'Sintesi (CFI-ACN)'!$C$30:$AE$55,29,FALSE)</f>
        <v>0</v>
      </c>
      <c r="XW14" s="322">
        <f>VLOOKUP($B14,'Sintesi (CFI-ACN)'!$C$30:$AE$55,29,FALSE)</f>
        <v>0</v>
      </c>
      <c r="XX14" s="322">
        <f>VLOOKUP($B14,'Sintesi (CFI-ACN)'!$C$30:$AE$55,29,FALSE)</f>
        <v>0</v>
      </c>
      <c r="XY14" s="322">
        <f>VLOOKUP($B14,'Sintesi (CFI-ACN)'!$C$30:$AE$55,29,FALSE)</f>
        <v>0</v>
      </c>
      <c r="XZ14" s="322">
        <f>VLOOKUP($B14,'Sintesi (CFI-ACN)'!$C$30:$AE$55,29,FALSE)</f>
        <v>0</v>
      </c>
      <c r="YA14" s="322">
        <f>VLOOKUP($B14,'Sintesi (CFI-ACN)'!$C$30:$AE$55,29,FALSE)</f>
        <v>0</v>
      </c>
      <c r="YB14" s="322"/>
      <c r="YC14" s="322"/>
      <c r="YD14" s="322"/>
      <c r="YE14" s="501">
        <v>0</v>
      </c>
      <c r="YF14" s="501">
        <v>0</v>
      </c>
      <c r="YG14" s="501">
        <v>0</v>
      </c>
      <c r="YH14" s="501">
        <v>0</v>
      </c>
      <c r="YI14" s="501">
        <v>0</v>
      </c>
      <c r="YJ14" s="501">
        <v>0</v>
      </c>
      <c r="YK14" s="501">
        <v>0</v>
      </c>
      <c r="YL14" s="501">
        <v>0</v>
      </c>
      <c r="YM14" s="501">
        <v>0</v>
      </c>
      <c r="YN14" s="501">
        <v>0</v>
      </c>
      <c r="YO14" s="501">
        <v>0</v>
      </c>
      <c r="YP14" s="501">
        <v>0</v>
      </c>
      <c r="YQ14" s="501">
        <v>0</v>
      </c>
      <c r="YR14" s="501">
        <v>0</v>
      </c>
      <c r="YS14" s="501">
        <v>0</v>
      </c>
      <c r="YT14" s="501">
        <v>0</v>
      </c>
      <c r="YU14" s="501">
        <v>0</v>
      </c>
      <c r="YV14" s="501">
        <v>0</v>
      </c>
      <c r="YW14" s="501">
        <v>0</v>
      </c>
      <c r="YX14" s="501">
        <v>0</v>
      </c>
      <c r="YY14" s="501">
        <v>0</v>
      </c>
      <c r="YZ14" s="501">
        <v>0</v>
      </c>
      <c r="ZA14" s="501">
        <v>0</v>
      </c>
      <c r="ZB14" s="501">
        <f>VLOOKUP($B14,'Sintesi (CFI-ACN)'!$C$30:$AE$55,22,FALSE)</f>
        <v>0</v>
      </c>
      <c r="ZC14" s="501">
        <f>VLOOKUP($B14,'Sintesi (CFI-ACN)'!$C$30:$AE$55,22,FALSE)</f>
        <v>0</v>
      </c>
      <c r="ZD14" s="501">
        <f>VLOOKUP($B14,'Sintesi (CFI-ACN)'!$C$30:$AE$55,22,FALSE)</f>
        <v>0</v>
      </c>
      <c r="ZE14" s="501">
        <f>VLOOKUP($B14,'Sintesi (CFI-ACN)'!$C$30:$AE$55,22,FALSE)</f>
        <v>0</v>
      </c>
      <c r="ZF14" s="501">
        <f>VLOOKUP($B14,'Sintesi (CFI-ACN)'!$C$30:$AE$55,22,FALSE)</f>
        <v>0</v>
      </c>
      <c r="ZG14" s="501">
        <f>VLOOKUP($B14,'Sintesi (CFI-ACN)'!$C$30:$AE$55,22,FALSE)</f>
        <v>0</v>
      </c>
      <c r="ZH14" s="501">
        <f>VLOOKUP($B14,'Sintesi (CFI-ACN)'!$C$30:$AE$55,22,FALSE)</f>
        <v>0</v>
      </c>
      <c r="ZI14" s="501">
        <f>VLOOKUP($B14,'Sintesi (CFI-ACN)'!$C$30:$AE$55,22,FALSE)</f>
        <v>0</v>
      </c>
      <c r="ZJ14" s="501">
        <f>VLOOKUP($B14,'Sintesi (CFI-ACN)'!$C$30:$AE$55,22,FALSE)</f>
        <v>0</v>
      </c>
      <c r="ZK14" s="501">
        <f>VLOOKUP($B14,'Sintesi (CFI-ACN)'!$C$30:$AE$55,22,FALSE)</f>
        <v>0</v>
      </c>
      <c r="ZL14" s="501">
        <f>VLOOKUP($B14,'Sintesi (CFI-ACN)'!$C$30:$AE$55,22,FALSE)</f>
        <v>0</v>
      </c>
      <c r="ZM14" s="501">
        <f>VLOOKUP($B14,'Sintesi (CFI-ACN)'!$C$30:$AE$55,22,FALSE)</f>
        <v>0</v>
      </c>
      <c r="ZN14" s="501">
        <f>VLOOKUP($B14,'Sintesi (CFI-ACN)'!$C$30:$AE$55,22,FALSE)</f>
        <v>0</v>
      </c>
      <c r="ZO14" s="501">
        <f>VLOOKUP($B14,'Sintesi (CFI-ACN)'!$C$30:$AE$55,22,FALSE)</f>
        <v>0</v>
      </c>
      <c r="ZP14" s="501">
        <f>VLOOKUP($B14,'Sintesi (CFI-ACN)'!$C$30:$AE$55,22,FALSE)</f>
        <v>0</v>
      </c>
      <c r="ZQ14" s="501">
        <f>VLOOKUP($B14,'Sintesi (CFI-ACN)'!$C$30:$AE$55,22,FALSE)</f>
        <v>0</v>
      </c>
      <c r="ZR14" s="501">
        <f>VLOOKUP($B14,'Sintesi (CFI-ACN)'!$C$30:$AE$55,22,FALSE)</f>
        <v>0</v>
      </c>
      <c r="ZS14" s="501">
        <f>VLOOKUP($B14,'Sintesi (CFI-ACN)'!$C$30:$AE$55,22,FALSE)</f>
        <v>0</v>
      </c>
      <c r="ZT14" s="501">
        <f>VLOOKUP($B14,'Sintesi (CFI-ACN)'!$C$30:$AE$55,22,FALSE)</f>
        <v>0</v>
      </c>
      <c r="ZU14" s="501">
        <f>VLOOKUP($B14,'Sintesi (CFI-ACN)'!$C$30:$AE$55,22,FALSE)</f>
        <v>0</v>
      </c>
      <c r="ZV14" s="501">
        <f>VLOOKUP($B14,'Sintesi (CFI-ACN)'!$C$30:$AE$55,22,FALSE)</f>
        <v>0</v>
      </c>
      <c r="ZW14" s="501">
        <f>VLOOKUP($B14,'Sintesi (CFI-ACN)'!$C$30:$AE$55,22,FALSE)</f>
        <v>0</v>
      </c>
      <c r="ZX14" s="501">
        <f>VLOOKUP($B14,'Sintesi (CFI-ACN)'!$C$30:$AE$55,22,FALSE)</f>
        <v>0</v>
      </c>
      <c r="ZY14" s="501">
        <f>VLOOKUP($B14,'Sintesi (CFI-ACN)'!$C$30:$AE$55,22,FALSE)</f>
        <v>0</v>
      </c>
      <c r="ZZ14" s="501">
        <f>VLOOKUP($B14,'Sintesi (CFI-ACN)'!$C$30:$AE$55,22,FALSE)</f>
        <v>0</v>
      </c>
      <c r="AAA14" s="501">
        <f>VLOOKUP($B14,'Sintesi (CFI-ACN)'!$C$30:$AE$55,22,FALSE)</f>
        <v>0</v>
      </c>
      <c r="AAB14" s="501">
        <f>VLOOKUP($B14,'Sintesi (CFI-ACN)'!$C$30:$AE$55,22,FALSE)</f>
        <v>0</v>
      </c>
      <c r="AAC14" s="501">
        <f>VLOOKUP($B14,'Sintesi (CFI-ACN)'!$C$30:$AE$55,22,FALSE)</f>
        <v>0</v>
      </c>
      <c r="AAD14" s="501">
        <f>VLOOKUP($B14,'Sintesi (CFI-ACN)'!$C$30:$AE$55,22,FALSE)</f>
        <v>0</v>
      </c>
      <c r="AAE14" s="501">
        <f>VLOOKUP($B14,'Sintesi (CFI-ACN)'!$C$30:$AE$55,22,FALSE)</f>
        <v>0</v>
      </c>
      <c r="AAF14" s="501">
        <f>VLOOKUP($B14,'Sintesi (CFI-ACN)'!$C$30:$AE$55,22,FALSE)</f>
        <v>0</v>
      </c>
      <c r="AAG14" s="501">
        <f>VLOOKUP($B14,'Sintesi (CFI-ACN)'!$C$30:$AE$55,22,FALSE)</f>
        <v>0</v>
      </c>
      <c r="AAH14" s="501">
        <f>VLOOKUP($B14,'Sintesi (CFI-ACN)'!$C$30:$AE$55,22,FALSE)</f>
        <v>0</v>
      </c>
      <c r="AAI14" s="501">
        <f>VLOOKUP($B14,'Sintesi (CFI-ACN)'!$C$30:$AE$55,22,FALSE)</f>
        <v>0</v>
      </c>
      <c r="AAJ14" s="501">
        <f>VLOOKUP($B14,'Sintesi (CFI-ACN)'!$C$30:$AE$55,22,FALSE)</f>
        <v>0</v>
      </c>
      <c r="AAK14" s="501">
        <f>VLOOKUP($B14,'Sintesi (CFI-ACN)'!$C$30:$AE$55,22,FALSE)</f>
        <v>0</v>
      </c>
      <c r="AAL14" s="501">
        <f>VLOOKUP($B14,'Sintesi (CFI-ACN)'!$C$30:$AE$55,22,FALSE)</f>
        <v>0</v>
      </c>
      <c r="AAM14" s="501">
        <f>VLOOKUP($B14,'Sintesi (CFI-ACN)'!$C$30:$AE$55,22,FALSE)</f>
        <v>0</v>
      </c>
      <c r="AAN14" s="501">
        <f>VLOOKUP($B14,'Sintesi (CFI-ACN)'!$C$30:$AE$55,22,FALSE)</f>
        <v>0</v>
      </c>
      <c r="AAO14" s="501">
        <f>VLOOKUP($B14,'Sintesi (CFI-ACN)'!$C$30:$AE$55,22,FALSE)</f>
        <v>0</v>
      </c>
      <c r="AAP14" s="501">
        <f>VLOOKUP($B14,'Sintesi (CFI-ACN)'!$C$30:$AE$55,22,FALSE)</f>
        <v>0</v>
      </c>
      <c r="AAQ14" s="501">
        <f>VLOOKUP($B14,'Sintesi (CFI-ACN)'!$C$30:$AE$55,22,FALSE)</f>
        <v>0</v>
      </c>
      <c r="AAR14" s="501">
        <f>VLOOKUP($B14,'Sintesi (CFI-ACN)'!$C$30:$AE$55,22,FALSE)</f>
        <v>0</v>
      </c>
      <c r="AAS14" s="501">
        <f>VLOOKUP($B14,'Sintesi (CFI-ACN)'!$C$30:$AE$55,22,FALSE)</f>
        <v>0</v>
      </c>
      <c r="AAT14" s="501">
        <f>VLOOKUP($B14,'Sintesi (CFI-ACN)'!$C$30:$AE$55,22,FALSE)</f>
        <v>0</v>
      </c>
      <c r="AAU14" s="501">
        <f>VLOOKUP($B14,'Sintesi (CFI-ACN)'!$C$30:$AE$55,22,FALSE)</f>
        <v>0</v>
      </c>
      <c r="AAV14" s="501">
        <f>VLOOKUP($B14,'Sintesi (CFI-ACN)'!$C$30:$AE$55,22,FALSE)</f>
        <v>0</v>
      </c>
      <c r="AAW14" s="501">
        <f>VLOOKUP($B14,'Sintesi (CFI-ACN)'!$C$30:$AE$55,22,FALSE)</f>
        <v>0</v>
      </c>
      <c r="AAX14" s="501">
        <f>VLOOKUP($B14,'Sintesi (CFI-ACN)'!$C$30:$AE$55,22,FALSE)</f>
        <v>0</v>
      </c>
      <c r="AAY14" s="501">
        <f>VLOOKUP($B14,'Sintesi (CFI-ACN)'!$C$30:$AE$55,22,FALSE)</f>
        <v>0</v>
      </c>
      <c r="AAZ14" s="501">
        <f>VLOOKUP($B14,'Sintesi (CFI-ACN)'!$C$30:$AE$55,22,FALSE)</f>
        <v>0</v>
      </c>
      <c r="ABA14" s="501">
        <f>VLOOKUP($B14,'Sintesi (CFI-ACN)'!$C$30:$AE$55,22,FALSE)</f>
        <v>0</v>
      </c>
      <c r="ABB14" s="501">
        <f>VLOOKUP($B14,'Sintesi (CFI-ACN)'!$C$30:$AE$55,22,FALSE)</f>
        <v>0</v>
      </c>
      <c r="ABC14" s="501">
        <f>VLOOKUP($B14,'Sintesi (CFI-ACN)'!$C$30:$AE$55,22,FALSE)</f>
        <v>0</v>
      </c>
      <c r="ABD14" s="501">
        <f>VLOOKUP($B14,'Sintesi (CFI-ACN)'!$C$30:$AE$55,22,FALSE)</f>
        <v>0</v>
      </c>
      <c r="ABE14" s="501">
        <f>VLOOKUP($B14,'Sintesi (CFI-ACN)'!$C$30:$AE$55,22,FALSE)</f>
        <v>0</v>
      </c>
      <c r="ABF14" s="501">
        <f>VLOOKUP($B14,'Sintesi (CFI-ACN)'!$C$30:$AE$55,22,FALSE)</f>
        <v>0</v>
      </c>
      <c r="ABG14" s="501">
        <f>VLOOKUP($B14,'Sintesi (CFI-ACN)'!$C$30:$AE$55,22,FALSE)</f>
        <v>0</v>
      </c>
      <c r="ABH14" s="501">
        <f>VLOOKUP($B14,'Sintesi (CFI-ACN)'!$C$30:$AE$55,22,FALSE)</f>
        <v>0</v>
      </c>
      <c r="ABI14" s="501">
        <f>VLOOKUP($B14,'Sintesi (CFI-ACN)'!$C$30:$AE$55,22,FALSE)</f>
        <v>0</v>
      </c>
      <c r="ABJ14" s="501">
        <f>VLOOKUP($B14,'Sintesi (CFI-ACN)'!$C$30:$AE$55,22,FALSE)</f>
        <v>0</v>
      </c>
      <c r="ABK14" s="501">
        <f>VLOOKUP($B14,'Sintesi (CFI-ACN)'!$C$30:$AE$55,22,FALSE)</f>
        <v>0</v>
      </c>
      <c r="ABL14" s="501">
        <f>VLOOKUP($B14,'Sintesi (CFI-ACN)'!$C$30:$AE$55,22,FALSE)</f>
        <v>0</v>
      </c>
      <c r="ABM14" s="501">
        <f>VLOOKUP($B14,'Sintesi (CFI-ACN)'!$C$30:$AE$55,22,FALSE)</f>
        <v>0</v>
      </c>
      <c r="ABN14" s="501">
        <f>VLOOKUP($B14,'Sintesi (CFI-ACN)'!$C$30:$AE$55,22,FALSE)</f>
        <v>0</v>
      </c>
      <c r="ABO14" s="501">
        <f>VLOOKUP($B14,'Sintesi (CFI-ACN)'!$C$30:$AE$55,22,FALSE)</f>
        <v>0</v>
      </c>
      <c r="ABP14" s="501">
        <f>VLOOKUP($B14,'Sintesi (CFI-ACN)'!$C$30:$AE$55,22,FALSE)</f>
        <v>0</v>
      </c>
      <c r="ABQ14" s="501">
        <f>VLOOKUP($B14,'Sintesi (CFI-ACN)'!$C$30:$AE$55,22,FALSE)</f>
        <v>0</v>
      </c>
      <c r="ABR14" s="501">
        <f>VLOOKUP($B14,'Sintesi (CFI-ACN)'!$C$30:$AE$55,22,FALSE)</f>
        <v>0</v>
      </c>
      <c r="ABS14" s="501">
        <f>VLOOKUP($B14,'Sintesi (CFI-ACN)'!$C$30:$AE$55,22,FALSE)</f>
        <v>0</v>
      </c>
      <c r="ABT14" s="501">
        <f>VLOOKUP($B14,'Sintesi (CFI-ACN)'!$C$30:$AE$55,22,FALSE)</f>
        <v>0</v>
      </c>
      <c r="ABU14" s="501">
        <f>VLOOKUP($B14,'Sintesi (CFI-ACN)'!$C$30:$AE$55,22,FALSE)</f>
        <v>0</v>
      </c>
      <c r="ABV14" s="501">
        <f>VLOOKUP($B14,'Sintesi (CFI-ACN)'!$C$30:$AE$55,22,FALSE)</f>
        <v>0</v>
      </c>
      <c r="ABW14" s="501">
        <f>VLOOKUP($B14,'Sintesi (CFI-ACN)'!$C$30:$AE$55,22,FALSE)</f>
        <v>0</v>
      </c>
      <c r="ABX14" s="501">
        <f>VLOOKUP($B14,'Sintesi (CFI-ACN)'!$C$30:$AE$55,22,FALSE)</f>
        <v>0</v>
      </c>
      <c r="ABY14" s="501">
        <f>VLOOKUP($B14,'Sintesi (CFI-ACN)'!$C$30:$AE$55,22,FALSE)</f>
        <v>0</v>
      </c>
      <c r="ABZ14" s="501">
        <f>VLOOKUP($B14,'Sintesi (CFI-ACN)'!$C$30:$AE$55,22,FALSE)</f>
        <v>0</v>
      </c>
      <c r="ACA14" s="501">
        <f>VLOOKUP($B14,'Sintesi (CFI-ACN)'!$C$30:$AE$55,22,FALSE)</f>
        <v>0</v>
      </c>
      <c r="ACB14" s="501">
        <f>VLOOKUP($B14,'Sintesi (CFI-ACN)'!$C$30:$AE$55,22,FALSE)</f>
        <v>0</v>
      </c>
      <c r="ACC14" s="501">
        <f>VLOOKUP($B14,'Sintesi (CFI-ACN)'!$C$30:$AE$55,22,FALSE)</f>
        <v>0</v>
      </c>
      <c r="ACD14" s="501">
        <f>VLOOKUP($B14,'Sintesi (CFI-ACN)'!$C$30:$AE$55,22,FALSE)</f>
        <v>0</v>
      </c>
      <c r="ACE14" s="501"/>
      <c r="ACF14" s="501"/>
      <c r="ACG14" s="501"/>
      <c r="ACH14" s="86"/>
      <c r="ACI14" s="88">
        <v>0</v>
      </c>
      <c r="ACJ14" s="87">
        <v>43271</v>
      </c>
      <c r="ACK14" s="87">
        <v>43294</v>
      </c>
      <c r="ACL14" s="80">
        <v>0</v>
      </c>
      <c r="ACM14" s="80">
        <v>0</v>
      </c>
      <c r="ACN14" s="80">
        <v>0</v>
      </c>
      <c r="ACO14" s="80">
        <v>0</v>
      </c>
      <c r="ACP14" s="80">
        <v>0</v>
      </c>
      <c r="ACQ14" s="80">
        <v>0</v>
      </c>
      <c r="ACR14" s="80">
        <v>0</v>
      </c>
      <c r="ACS14" s="80">
        <v>0</v>
      </c>
      <c r="ACT14" s="80">
        <v>0</v>
      </c>
      <c r="ACU14" s="80">
        <v>0</v>
      </c>
      <c r="ACV14" s="80">
        <v>0</v>
      </c>
      <c r="ACW14" s="80">
        <v>0</v>
      </c>
      <c r="ACX14" s="80">
        <v>0</v>
      </c>
      <c r="ACY14" s="80">
        <v>0</v>
      </c>
      <c r="ACZ14" s="80">
        <v>0</v>
      </c>
      <c r="ADA14" s="80">
        <v>0</v>
      </c>
      <c r="ADB14" s="80">
        <v>0</v>
      </c>
      <c r="ADC14" s="80">
        <v>0</v>
      </c>
      <c r="ADD14" s="80">
        <v>0</v>
      </c>
      <c r="ADE14" s="80">
        <v>0</v>
      </c>
      <c r="ADF14" s="80">
        <v>0</v>
      </c>
      <c r="ADG14" s="80">
        <v>0</v>
      </c>
      <c r="ADH14" s="80">
        <v>0</v>
      </c>
      <c r="ADI14" s="80">
        <v>0</v>
      </c>
      <c r="ADJ14" s="80">
        <v>0</v>
      </c>
      <c r="ADK14" s="80">
        <v>0</v>
      </c>
      <c r="ADL14" s="80">
        <v>0</v>
      </c>
      <c r="ADM14" s="80">
        <v>0</v>
      </c>
      <c r="ADN14" s="80">
        <v>0</v>
      </c>
      <c r="ADO14" s="80">
        <v>0</v>
      </c>
      <c r="ADP14" s="80">
        <v>0</v>
      </c>
      <c r="ADQ14" s="80">
        <v>0</v>
      </c>
      <c r="ADR14" s="80">
        <v>0</v>
      </c>
      <c r="ADS14" s="80">
        <v>0</v>
      </c>
      <c r="ADT14" s="80">
        <v>0</v>
      </c>
      <c r="ADU14" s="80">
        <v>0</v>
      </c>
      <c r="ADV14" s="80">
        <v>0</v>
      </c>
      <c r="ADW14" s="80">
        <v>0</v>
      </c>
      <c r="ADX14" s="80">
        <v>0</v>
      </c>
      <c r="ADY14" s="80">
        <v>0</v>
      </c>
      <c r="ADZ14" s="80">
        <v>0</v>
      </c>
      <c r="AEA14" s="80">
        <v>0</v>
      </c>
      <c r="AEB14" s="80">
        <v>0</v>
      </c>
      <c r="AEC14" s="80">
        <v>0</v>
      </c>
      <c r="AED14" s="80">
        <v>0</v>
      </c>
      <c r="AEE14" s="80">
        <v>0</v>
      </c>
      <c r="AEF14" s="80">
        <v>0</v>
      </c>
      <c r="AEG14" s="80">
        <v>0</v>
      </c>
      <c r="AEH14" s="80">
        <v>0</v>
      </c>
      <c r="AEI14" s="80">
        <v>0</v>
      </c>
      <c r="AEJ14" s="80">
        <v>0</v>
      </c>
      <c r="AEK14" s="80">
        <v>0</v>
      </c>
      <c r="AEL14" s="80">
        <v>0</v>
      </c>
      <c r="AEM14" s="80">
        <v>0</v>
      </c>
      <c r="AEN14" s="80">
        <v>0</v>
      </c>
      <c r="AEO14" s="80">
        <v>0</v>
      </c>
      <c r="AEP14" s="80">
        <v>0</v>
      </c>
      <c r="AEQ14" s="80">
        <v>0</v>
      </c>
      <c r="AER14" s="80">
        <v>0</v>
      </c>
      <c r="AES14" s="80">
        <v>0</v>
      </c>
      <c r="AET14" s="80">
        <v>0</v>
      </c>
      <c r="AEU14" s="80">
        <v>0</v>
      </c>
      <c r="AEV14" s="80">
        <v>0</v>
      </c>
      <c r="AEW14" s="80">
        <v>0</v>
      </c>
      <c r="AEX14" s="80">
        <v>0</v>
      </c>
      <c r="AEY14" s="80">
        <v>0</v>
      </c>
      <c r="AEZ14" s="80">
        <v>0</v>
      </c>
      <c r="AFA14" s="80">
        <v>0</v>
      </c>
      <c r="AFB14" s="80">
        <v>0</v>
      </c>
      <c r="AFC14" s="80">
        <v>0</v>
      </c>
      <c r="AFD14" s="80">
        <v>0</v>
      </c>
      <c r="AFE14" s="80">
        <v>0</v>
      </c>
      <c r="AFF14" s="80">
        <v>0</v>
      </c>
      <c r="AFG14" s="80">
        <v>0</v>
      </c>
      <c r="AFH14" s="80">
        <v>0</v>
      </c>
      <c r="AFI14" s="80">
        <v>0</v>
      </c>
      <c r="AFJ14" s="80">
        <v>0</v>
      </c>
      <c r="AFK14" s="80">
        <v>0</v>
      </c>
      <c r="AFL14" s="80">
        <v>0</v>
      </c>
      <c r="AFM14" s="80">
        <v>0</v>
      </c>
      <c r="AFN14" s="80">
        <v>0</v>
      </c>
      <c r="AFO14" s="80">
        <v>0</v>
      </c>
      <c r="AFP14" s="80">
        <v>0</v>
      </c>
      <c r="AFQ14" s="80">
        <v>0</v>
      </c>
      <c r="AFR14" s="80">
        <v>0</v>
      </c>
      <c r="AFS14" s="80">
        <v>0</v>
      </c>
      <c r="AFT14" s="80">
        <v>0</v>
      </c>
      <c r="AFU14" s="80">
        <v>0</v>
      </c>
      <c r="AFV14" s="80">
        <v>0</v>
      </c>
      <c r="AFW14" s="80">
        <v>0</v>
      </c>
      <c r="AFX14" s="80">
        <v>0</v>
      </c>
      <c r="AFY14" s="80">
        <v>0</v>
      </c>
      <c r="AFZ14" s="80">
        <v>0</v>
      </c>
      <c r="AGA14" s="80">
        <v>0</v>
      </c>
      <c r="AGB14" s="80">
        <v>0</v>
      </c>
      <c r="AGC14" s="80">
        <v>0</v>
      </c>
      <c r="AGD14" s="80">
        <v>0</v>
      </c>
      <c r="AGE14" s="80">
        <v>0</v>
      </c>
      <c r="AGF14" s="80">
        <v>0</v>
      </c>
      <c r="AGG14" s="80">
        <v>0</v>
      </c>
      <c r="AGH14" s="80">
        <v>0</v>
      </c>
      <c r="AGI14" s="80">
        <v>0</v>
      </c>
      <c r="AGJ14" s="80">
        <v>0</v>
      </c>
      <c r="AGK14" s="80">
        <v>0</v>
      </c>
      <c r="AGL14" s="177"/>
      <c r="AGM14" s="177"/>
    </row>
    <row r="15" spans="1:871" s="104" customFormat="1" ht="12.75" customHeight="1" collapsed="1">
      <c r="A15" s="131" t="str">
        <f>'Sintesi (CFI-ACN)'!B39</f>
        <v>P59-Deploy &amp; Change CRMT</v>
      </c>
      <c r="B15" s="131" t="str">
        <f>'Sintesi (CFI)'!C39</f>
        <v>AO004511_YYY50</v>
      </c>
      <c r="C15" s="131" t="str">
        <f>'Sintesi Quantitativa (Overall)'!D41</f>
        <v>Gestione VAS</v>
      </c>
      <c r="D15" s="132">
        <f>'Sintesi (CFI-ACN)'!W39</f>
        <v>0</v>
      </c>
      <c r="E15" s="132">
        <f>'Sintesi (CFI-ACN)'!X39</f>
        <v>0</v>
      </c>
      <c r="F15" s="132">
        <f>'Sintesi (CFI-ACN)'!Y39</f>
        <v>0</v>
      </c>
      <c r="G15" s="175">
        <f>'Sintesi Quantitativa (Overall)'!E41</f>
        <v>1</v>
      </c>
      <c r="H15" s="183">
        <v>43271</v>
      </c>
      <c r="I15" s="183">
        <v>43315</v>
      </c>
      <c r="J15" s="78">
        <f t="shared" si="123"/>
        <v>33</v>
      </c>
      <c r="K15" s="78">
        <v>0</v>
      </c>
      <c r="L15" s="79">
        <v>0</v>
      </c>
      <c r="M15" s="80">
        <v>0</v>
      </c>
      <c r="N15" s="80">
        <v>0</v>
      </c>
      <c r="O15" s="80">
        <v>0</v>
      </c>
      <c r="P15" s="80">
        <v>0</v>
      </c>
      <c r="Q15" s="80">
        <v>0</v>
      </c>
      <c r="R15" s="80">
        <v>0</v>
      </c>
      <c r="S15" s="80">
        <v>0</v>
      </c>
      <c r="T15" s="80">
        <v>0</v>
      </c>
      <c r="U15" s="80">
        <v>0</v>
      </c>
      <c r="V15" s="80">
        <v>0</v>
      </c>
      <c r="W15" s="80">
        <v>0</v>
      </c>
      <c r="X15" s="80">
        <v>0</v>
      </c>
      <c r="Y15" s="80">
        <v>0</v>
      </c>
      <c r="Z15" s="80">
        <v>0</v>
      </c>
      <c r="AA15" s="80">
        <v>0</v>
      </c>
      <c r="AB15" s="80">
        <v>0</v>
      </c>
      <c r="AC15" s="80">
        <v>0</v>
      </c>
      <c r="AD15" s="80">
        <v>0</v>
      </c>
      <c r="AE15" s="80">
        <v>0</v>
      </c>
      <c r="AF15" s="80">
        <v>0</v>
      </c>
      <c r="AG15" s="80">
        <v>0</v>
      </c>
      <c r="AH15" s="80">
        <v>0</v>
      </c>
      <c r="AI15" s="80">
        <v>0</v>
      </c>
      <c r="AJ15" s="80">
        <v>0</v>
      </c>
      <c r="AK15" s="80">
        <v>0</v>
      </c>
      <c r="AL15" s="80">
        <v>0</v>
      </c>
      <c r="AM15" s="80">
        <v>0</v>
      </c>
      <c r="AN15" s="80">
        <v>0</v>
      </c>
      <c r="AO15" s="80">
        <v>0</v>
      </c>
      <c r="AP15" s="80">
        <v>0</v>
      </c>
      <c r="AQ15" s="80">
        <v>0</v>
      </c>
      <c r="AR15" s="80">
        <v>0</v>
      </c>
      <c r="AS15" s="80">
        <v>0</v>
      </c>
      <c r="AT15" s="80">
        <v>0</v>
      </c>
      <c r="AU15" s="80">
        <v>0</v>
      </c>
      <c r="AV15" s="80">
        <v>0</v>
      </c>
      <c r="AW15" s="80">
        <v>0</v>
      </c>
      <c r="AX15" s="80">
        <v>0</v>
      </c>
      <c r="AY15" s="80">
        <v>0</v>
      </c>
      <c r="AZ15" s="80">
        <v>0</v>
      </c>
      <c r="BA15" s="80">
        <v>0</v>
      </c>
      <c r="BB15" s="80">
        <v>0</v>
      </c>
      <c r="BC15" s="80">
        <v>0</v>
      </c>
      <c r="BD15" s="80">
        <v>0</v>
      </c>
      <c r="BE15" s="80">
        <v>0</v>
      </c>
      <c r="BF15" s="80">
        <v>0</v>
      </c>
      <c r="BG15" s="80">
        <v>0</v>
      </c>
      <c r="BH15" s="80">
        <v>0</v>
      </c>
      <c r="BI15" s="80">
        <v>0</v>
      </c>
      <c r="BJ15" s="80">
        <v>0</v>
      </c>
      <c r="BK15" s="80">
        <v>0</v>
      </c>
      <c r="BL15" s="80">
        <v>0</v>
      </c>
      <c r="BM15" s="80">
        <v>0</v>
      </c>
      <c r="BN15" s="80">
        <v>0</v>
      </c>
      <c r="BO15" s="80">
        <v>0</v>
      </c>
      <c r="BP15" s="80">
        <v>0</v>
      </c>
      <c r="BQ15" s="80">
        <v>0</v>
      </c>
      <c r="BR15" s="80">
        <v>0</v>
      </c>
      <c r="BS15" s="80">
        <v>0</v>
      </c>
      <c r="BT15" s="80">
        <v>0</v>
      </c>
      <c r="BU15" s="80">
        <v>0</v>
      </c>
      <c r="BV15" s="80">
        <v>0</v>
      </c>
      <c r="BW15" s="80">
        <v>0</v>
      </c>
      <c r="BX15" s="80">
        <v>0</v>
      </c>
      <c r="BY15" s="80">
        <v>0</v>
      </c>
      <c r="BZ15" s="80">
        <v>0</v>
      </c>
      <c r="CA15" s="80">
        <v>0</v>
      </c>
      <c r="CB15" s="80">
        <v>0</v>
      </c>
      <c r="CC15" s="80">
        <v>0</v>
      </c>
      <c r="CD15" s="80">
        <v>0</v>
      </c>
      <c r="CE15" s="80">
        <v>0</v>
      </c>
      <c r="CF15" s="80">
        <v>0</v>
      </c>
      <c r="CG15" s="80">
        <v>0</v>
      </c>
      <c r="CH15" s="80">
        <v>0</v>
      </c>
      <c r="CI15" s="80">
        <v>0</v>
      </c>
      <c r="CJ15" s="80">
        <v>0</v>
      </c>
      <c r="CK15" s="80">
        <v>0</v>
      </c>
      <c r="CL15" s="80">
        <v>0</v>
      </c>
      <c r="CM15" s="80">
        <v>0</v>
      </c>
      <c r="CN15" s="80">
        <v>0</v>
      </c>
      <c r="CO15" s="80">
        <v>0</v>
      </c>
      <c r="CP15" s="80">
        <v>0</v>
      </c>
      <c r="CQ15" s="80">
        <v>0</v>
      </c>
      <c r="CR15" s="80">
        <v>0</v>
      </c>
      <c r="CS15" s="80">
        <v>0</v>
      </c>
      <c r="CT15" s="80">
        <v>0</v>
      </c>
      <c r="CU15" s="80">
        <v>0</v>
      </c>
      <c r="CV15" s="80">
        <v>0</v>
      </c>
      <c r="CW15" s="80">
        <v>0</v>
      </c>
      <c r="CX15" s="80">
        <v>0</v>
      </c>
      <c r="CY15" s="80">
        <v>0</v>
      </c>
      <c r="CZ15" s="80">
        <v>0</v>
      </c>
      <c r="DA15" s="80">
        <v>0</v>
      </c>
      <c r="DB15" s="80">
        <v>0</v>
      </c>
      <c r="DC15" s="80">
        <v>0</v>
      </c>
      <c r="DD15" s="80">
        <v>0</v>
      </c>
      <c r="DE15" s="80">
        <v>0</v>
      </c>
      <c r="DF15" s="80">
        <v>0</v>
      </c>
      <c r="DG15" s="80">
        <v>0</v>
      </c>
      <c r="DH15" s="80">
        <v>0</v>
      </c>
      <c r="DI15" s="80">
        <v>0</v>
      </c>
      <c r="DJ15" s="80">
        <v>0</v>
      </c>
      <c r="DK15" s="80">
        <v>0</v>
      </c>
      <c r="DL15" s="80">
        <v>0</v>
      </c>
      <c r="DM15" s="80"/>
      <c r="DN15" s="80"/>
      <c r="DO15" s="80"/>
      <c r="DP15" s="318">
        <v>0</v>
      </c>
      <c r="DQ15" s="318">
        <v>0</v>
      </c>
      <c r="DR15" s="318">
        <v>0</v>
      </c>
      <c r="DS15" s="318">
        <v>0</v>
      </c>
      <c r="DT15" s="318">
        <v>0</v>
      </c>
      <c r="DU15" s="318">
        <v>0</v>
      </c>
      <c r="DV15" s="318">
        <v>0</v>
      </c>
      <c r="DW15" s="318">
        <v>0</v>
      </c>
      <c r="DX15" s="318">
        <v>0</v>
      </c>
      <c r="DY15" s="318">
        <v>0</v>
      </c>
      <c r="DZ15" s="318">
        <v>0</v>
      </c>
      <c r="EA15" s="318">
        <v>0</v>
      </c>
      <c r="EB15" s="318">
        <v>0</v>
      </c>
      <c r="EC15" s="318">
        <v>0</v>
      </c>
      <c r="ED15" s="318">
        <v>0</v>
      </c>
      <c r="EE15" s="318">
        <v>0</v>
      </c>
      <c r="EF15" s="318">
        <v>0</v>
      </c>
      <c r="EG15" s="318">
        <v>0</v>
      </c>
      <c r="EH15" s="318">
        <v>0</v>
      </c>
      <c r="EI15" s="318">
        <v>0</v>
      </c>
      <c r="EJ15" s="318">
        <v>0</v>
      </c>
      <c r="EK15" s="318">
        <v>0</v>
      </c>
      <c r="EL15" s="318">
        <v>0</v>
      </c>
      <c r="EM15" s="318">
        <f>VLOOKUP($B15,'Sintesi (CFI-ACN)'!$C$30:$AE$55,25,FALSE)</f>
        <v>0</v>
      </c>
      <c r="EN15" s="318">
        <f>VLOOKUP($B15,'Sintesi (CFI-ACN)'!$C$30:$AE$55,25,FALSE)</f>
        <v>0</v>
      </c>
      <c r="EO15" s="318">
        <f>VLOOKUP($B15,'Sintesi (CFI-ACN)'!$C$30:$AE$55,25,FALSE)</f>
        <v>0</v>
      </c>
      <c r="EP15" s="318">
        <f>VLOOKUP($B15,'Sintesi (CFI-ACN)'!$C$30:$AE$55,25,FALSE)</f>
        <v>0</v>
      </c>
      <c r="EQ15" s="318">
        <f>VLOOKUP($B15,'Sintesi (CFI-ACN)'!$C$30:$AE$55,25,FALSE)</f>
        <v>0</v>
      </c>
      <c r="ER15" s="318">
        <f>VLOOKUP($B15,'Sintesi (CFI-ACN)'!$C$30:$AE$55,25,FALSE)</f>
        <v>0</v>
      </c>
      <c r="ES15" s="318">
        <f>VLOOKUP($B15,'Sintesi (CFI-ACN)'!$C$30:$AE$55,25,FALSE)</f>
        <v>0</v>
      </c>
      <c r="ET15" s="318">
        <f>VLOOKUP($B15,'Sintesi (CFI-ACN)'!$C$30:$AE$55,25,FALSE)</f>
        <v>0</v>
      </c>
      <c r="EU15" s="318">
        <f>VLOOKUP($B15,'Sintesi (CFI-ACN)'!$C$30:$AE$55,25,FALSE)</f>
        <v>0</v>
      </c>
      <c r="EV15" s="318">
        <f>VLOOKUP($B15,'Sintesi (CFI-ACN)'!$C$30:$AE$55,25,FALSE)</f>
        <v>0</v>
      </c>
      <c r="EW15" s="318">
        <f>VLOOKUP($B15,'Sintesi (CFI-ACN)'!$C$30:$AE$55,25,FALSE)</f>
        <v>0</v>
      </c>
      <c r="EX15" s="318">
        <f>VLOOKUP($B15,'Sintesi (CFI-ACN)'!$C$30:$AE$55,25,FALSE)</f>
        <v>0</v>
      </c>
      <c r="EY15" s="318">
        <f>VLOOKUP($B15,'Sintesi (CFI-ACN)'!$C$30:$AE$55,25,FALSE)</f>
        <v>0</v>
      </c>
      <c r="EZ15" s="318">
        <f>VLOOKUP($B15,'Sintesi (CFI-ACN)'!$C$30:$AE$55,25,FALSE)</f>
        <v>0</v>
      </c>
      <c r="FA15" s="318">
        <f>VLOOKUP($B15,'Sintesi (CFI-ACN)'!$C$30:$AE$55,25,FALSE)</f>
        <v>0</v>
      </c>
      <c r="FB15" s="318">
        <f>VLOOKUP($B15,'Sintesi (CFI-ACN)'!$C$30:$AE$55,25,FALSE)</f>
        <v>0</v>
      </c>
      <c r="FC15" s="318">
        <f>VLOOKUP($B15,'Sintesi (CFI-ACN)'!$C$30:$AE$55,25,FALSE)</f>
        <v>0</v>
      </c>
      <c r="FD15" s="318">
        <f>VLOOKUP($B15,'Sintesi (CFI-ACN)'!$C$30:$AE$55,25,FALSE)</f>
        <v>0</v>
      </c>
      <c r="FE15" s="318">
        <f>VLOOKUP($B15,'Sintesi (CFI-ACN)'!$C$30:$AE$55,25,FALSE)</f>
        <v>0</v>
      </c>
      <c r="FF15" s="318">
        <f>VLOOKUP($B15,'Sintesi (CFI-ACN)'!$C$30:$AE$55,25,FALSE)</f>
        <v>0</v>
      </c>
      <c r="FG15" s="318">
        <f>VLOOKUP($B15,'Sintesi (CFI-ACN)'!$C$30:$AE$55,25,FALSE)</f>
        <v>0</v>
      </c>
      <c r="FH15" s="318">
        <f>VLOOKUP($B15,'Sintesi (CFI-ACN)'!$C$30:$AE$55,25,FALSE)</f>
        <v>0</v>
      </c>
      <c r="FI15" s="318">
        <f>VLOOKUP($B15,'Sintesi (CFI-ACN)'!$C$30:$AE$55,25,FALSE)</f>
        <v>0</v>
      </c>
      <c r="FJ15" s="318">
        <f>VLOOKUP($B15,'Sintesi (CFI-ACN)'!$C$30:$AE$55,25,FALSE)</f>
        <v>0</v>
      </c>
      <c r="FK15" s="318">
        <f>VLOOKUP($B15,'Sintesi (CFI-ACN)'!$C$30:$AE$55,25,FALSE)</f>
        <v>0</v>
      </c>
      <c r="FL15" s="318">
        <f>VLOOKUP($B15,'Sintesi (CFI-ACN)'!$C$30:$AE$55,25,FALSE)</f>
        <v>0</v>
      </c>
      <c r="FM15" s="318">
        <f>VLOOKUP($B15,'Sintesi (CFI-ACN)'!$C$30:$AE$55,25,FALSE)</f>
        <v>0</v>
      </c>
      <c r="FN15" s="318">
        <f>VLOOKUP($B15,'Sintesi (CFI-ACN)'!$C$30:$AE$55,25,FALSE)</f>
        <v>0</v>
      </c>
      <c r="FO15" s="318">
        <f>VLOOKUP($B15,'Sintesi (CFI-ACN)'!$C$30:$AE$55,25,FALSE)</f>
        <v>0</v>
      </c>
      <c r="FP15" s="318">
        <f>VLOOKUP($B15,'Sintesi (CFI-ACN)'!$C$30:$AE$55,25,FALSE)</f>
        <v>0</v>
      </c>
      <c r="FQ15" s="318">
        <f>VLOOKUP($B15,'Sintesi (CFI-ACN)'!$C$30:$AE$55,25,FALSE)</f>
        <v>0</v>
      </c>
      <c r="FR15" s="318">
        <f>VLOOKUP($B15,'Sintesi (CFI-ACN)'!$C$30:$AE$55,25,FALSE)</f>
        <v>0</v>
      </c>
      <c r="FS15" s="318">
        <f>VLOOKUP($B15,'Sintesi (CFI-ACN)'!$C$30:$AE$55,25,FALSE)</f>
        <v>0</v>
      </c>
      <c r="FT15" s="318">
        <f>VLOOKUP($B15,'Sintesi (CFI-ACN)'!$C$30:$AE$55,25,FALSE)</f>
        <v>0</v>
      </c>
      <c r="FU15" s="318">
        <f>VLOOKUP($B15,'Sintesi (CFI-ACN)'!$C$30:$AE$55,25,FALSE)</f>
        <v>0</v>
      </c>
      <c r="FV15" s="318">
        <f>VLOOKUP($B15,'Sintesi (CFI-ACN)'!$C$30:$AE$55,25,FALSE)</f>
        <v>0</v>
      </c>
      <c r="FW15" s="318">
        <f>VLOOKUP($B15,'Sintesi (CFI-ACN)'!$C$30:$AE$55,25,FALSE)</f>
        <v>0</v>
      </c>
      <c r="FX15" s="318">
        <f>VLOOKUP($B15,'Sintesi (CFI-ACN)'!$C$30:$AE$55,25,FALSE)</f>
        <v>0</v>
      </c>
      <c r="FY15" s="318">
        <f>VLOOKUP($B15,'Sintesi (CFI-ACN)'!$C$30:$AE$55,25,FALSE)</f>
        <v>0</v>
      </c>
      <c r="FZ15" s="318">
        <f>VLOOKUP($B15,'Sintesi (CFI-ACN)'!$C$30:$AE$55,25,FALSE)</f>
        <v>0</v>
      </c>
      <c r="GA15" s="318">
        <f>VLOOKUP($B15,'Sintesi (CFI-ACN)'!$C$30:$AE$55,25,FALSE)</f>
        <v>0</v>
      </c>
      <c r="GB15" s="318">
        <f>VLOOKUP($B15,'Sintesi (CFI-ACN)'!$C$30:$AE$55,25,FALSE)</f>
        <v>0</v>
      </c>
      <c r="GC15" s="318">
        <f>VLOOKUP($B15,'Sintesi (CFI-ACN)'!$C$30:$AE$55,25,FALSE)</f>
        <v>0</v>
      </c>
      <c r="GD15" s="318">
        <f>VLOOKUP($B15,'Sintesi (CFI-ACN)'!$C$30:$AE$55,25,FALSE)</f>
        <v>0</v>
      </c>
      <c r="GE15" s="318">
        <f>VLOOKUP($B15,'Sintesi (CFI-ACN)'!$C$30:$AE$55,25,FALSE)</f>
        <v>0</v>
      </c>
      <c r="GF15" s="318">
        <f>VLOOKUP($B15,'Sintesi (CFI-ACN)'!$C$30:$AE$55,25,FALSE)</f>
        <v>0</v>
      </c>
      <c r="GG15" s="318">
        <f>VLOOKUP($B15,'Sintesi (CFI-ACN)'!$C$30:$AE$55,25,FALSE)</f>
        <v>0</v>
      </c>
      <c r="GH15" s="318">
        <f>VLOOKUP($B15,'Sintesi (CFI-ACN)'!$C$30:$AE$55,25,FALSE)</f>
        <v>0</v>
      </c>
      <c r="GI15" s="318">
        <f>VLOOKUP($B15,'Sintesi (CFI-ACN)'!$C$30:$AE$55,25,FALSE)</f>
        <v>0</v>
      </c>
      <c r="GJ15" s="318">
        <f>VLOOKUP($B15,'Sintesi (CFI-ACN)'!$C$30:$AE$55,25,FALSE)</f>
        <v>0</v>
      </c>
      <c r="GK15" s="318">
        <f>VLOOKUP($B15,'Sintesi (CFI-ACN)'!$C$30:$AE$55,25,FALSE)</f>
        <v>0</v>
      </c>
      <c r="GL15" s="318">
        <f>VLOOKUP($B15,'Sintesi (CFI-ACN)'!$C$30:$AE$55,25,FALSE)</f>
        <v>0</v>
      </c>
      <c r="GM15" s="318">
        <f>VLOOKUP($B15,'Sintesi (CFI-ACN)'!$C$30:$AE$55,25,FALSE)</f>
        <v>0</v>
      </c>
      <c r="GN15" s="318">
        <f>VLOOKUP($B15,'Sintesi (CFI-ACN)'!$C$30:$AE$55,25,FALSE)</f>
        <v>0</v>
      </c>
      <c r="GO15" s="318">
        <f>VLOOKUP($B15,'Sintesi (CFI-ACN)'!$C$30:$AE$55,25,FALSE)</f>
        <v>0</v>
      </c>
      <c r="GP15" s="318">
        <f>VLOOKUP($B15,'Sintesi (CFI-ACN)'!$C$30:$AE$55,25,FALSE)</f>
        <v>0</v>
      </c>
      <c r="GQ15" s="318">
        <f>VLOOKUP($B15,'Sintesi (CFI-ACN)'!$C$30:$AE$55,25,FALSE)</f>
        <v>0</v>
      </c>
      <c r="GR15" s="318">
        <f>VLOOKUP($B15,'Sintesi (CFI-ACN)'!$C$30:$AE$55,25,FALSE)</f>
        <v>0</v>
      </c>
      <c r="GS15" s="318">
        <f>VLOOKUP($B15,'Sintesi (CFI-ACN)'!$C$30:$AE$55,25,FALSE)</f>
        <v>0</v>
      </c>
      <c r="GT15" s="318">
        <f>VLOOKUP($B15,'Sintesi (CFI-ACN)'!$C$30:$AE$55,25,FALSE)</f>
        <v>0</v>
      </c>
      <c r="GU15" s="318">
        <f>VLOOKUP($B15,'Sintesi (CFI-ACN)'!$C$30:$AE$55,25,FALSE)</f>
        <v>0</v>
      </c>
      <c r="GV15" s="318">
        <f>VLOOKUP($B15,'Sintesi (CFI-ACN)'!$C$30:$AE$55,25,FALSE)</f>
        <v>0</v>
      </c>
      <c r="GW15" s="318">
        <f>VLOOKUP($B15,'Sintesi (CFI-ACN)'!$C$30:$AE$55,25,FALSE)</f>
        <v>0</v>
      </c>
      <c r="GX15" s="318">
        <f>VLOOKUP($B15,'Sintesi (CFI-ACN)'!$C$30:$AE$55,25,FALSE)</f>
        <v>0</v>
      </c>
      <c r="GY15" s="318">
        <f>VLOOKUP($B15,'Sintesi (CFI-ACN)'!$C$30:$AE$55,25,FALSE)</f>
        <v>0</v>
      </c>
      <c r="GZ15" s="318">
        <f>VLOOKUP($B15,'Sintesi (CFI-ACN)'!$C$30:$AE$55,25,FALSE)</f>
        <v>0</v>
      </c>
      <c r="HA15" s="318">
        <f>VLOOKUP($B15,'Sintesi (CFI-ACN)'!$C$30:$AE$55,25,FALSE)</f>
        <v>0</v>
      </c>
      <c r="HB15" s="318">
        <f>VLOOKUP($B15,'Sintesi (CFI-ACN)'!$C$30:$AE$55,25,FALSE)</f>
        <v>0</v>
      </c>
      <c r="HC15" s="318">
        <f>VLOOKUP($B15,'Sintesi (CFI-ACN)'!$C$30:$AE$55,25,FALSE)</f>
        <v>0</v>
      </c>
      <c r="HD15" s="318">
        <f>VLOOKUP($B15,'Sintesi (CFI-ACN)'!$C$30:$AE$55,25,FALSE)</f>
        <v>0</v>
      </c>
      <c r="HE15" s="318">
        <f>VLOOKUP($B15,'Sintesi (CFI-ACN)'!$C$30:$AE$55,25,FALSE)</f>
        <v>0</v>
      </c>
      <c r="HF15" s="318">
        <f>VLOOKUP($B15,'Sintesi (CFI-ACN)'!$C$30:$AE$55,25,FALSE)</f>
        <v>0</v>
      </c>
      <c r="HG15" s="318">
        <f>VLOOKUP($B15,'Sintesi (CFI-ACN)'!$C$30:$AE$55,25,FALSE)</f>
        <v>0</v>
      </c>
      <c r="HH15" s="318">
        <f>VLOOKUP($B15,'Sintesi (CFI-ACN)'!$C$30:$AE$55,25,FALSE)</f>
        <v>0</v>
      </c>
      <c r="HI15" s="318">
        <f>VLOOKUP($B15,'Sintesi (CFI-ACN)'!$C$30:$AE$55,25,FALSE)</f>
        <v>0</v>
      </c>
      <c r="HJ15" s="318">
        <f>VLOOKUP($B15,'Sintesi (CFI-ACN)'!$C$30:$AE$55,25,FALSE)</f>
        <v>0</v>
      </c>
      <c r="HK15" s="318">
        <f>VLOOKUP($B15,'Sintesi (CFI-ACN)'!$C$30:$AE$55,25,FALSE)</f>
        <v>0</v>
      </c>
      <c r="HL15" s="318">
        <f>VLOOKUP($B15,'Sintesi (CFI-ACN)'!$C$30:$AE$55,25,FALSE)</f>
        <v>0</v>
      </c>
      <c r="HM15" s="318">
        <f>VLOOKUP($B15,'Sintesi (CFI-ACN)'!$C$30:$AE$55,25,FALSE)</f>
        <v>0</v>
      </c>
      <c r="HN15" s="318">
        <f>VLOOKUP($B15,'Sintesi (CFI-ACN)'!$C$30:$AE$55,25,FALSE)</f>
        <v>0</v>
      </c>
      <c r="HO15" s="318">
        <f>VLOOKUP($B15,'Sintesi (CFI-ACN)'!$C$30:$AE$55,25,FALSE)</f>
        <v>0</v>
      </c>
      <c r="HP15" s="318"/>
      <c r="HQ15" s="318"/>
      <c r="HR15" s="318"/>
      <c r="HS15" s="319">
        <v>0</v>
      </c>
      <c r="HT15" s="319">
        <v>0</v>
      </c>
      <c r="HU15" s="319">
        <v>0</v>
      </c>
      <c r="HV15" s="319">
        <v>0</v>
      </c>
      <c r="HW15" s="319">
        <v>0</v>
      </c>
      <c r="HX15" s="319">
        <v>0</v>
      </c>
      <c r="HY15" s="319">
        <v>0</v>
      </c>
      <c r="HZ15" s="319">
        <v>0</v>
      </c>
      <c r="IA15" s="319">
        <v>0</v>
      </c>
      <c r="IB15" s="319">
        <v>0</v>
      </c>
      <c r="IC15" s="319">
        <v>0</v>
      </c>
      <c r="ID15" s="319">
        <v>0</v>
      </c>
      <c r="IE15" s="319">
        <v>0</v>
      </c>
      <c r="IF15" s="319">
        <v>0</v>
      </c>
      <c r="IG15" s="319">
        <v>0</v>
      </c>
      <c r="IH15" s="319">
        <v>0</v>
      </c>
      <c r="II15" s="319">
        <v>0</v>
      </c>
      <c r="IJ15" s="319">
        <v>0</v>
      </c>
      <c r="IK15" s="319">
        <v>0</v>
      </c>
      <c r="IL15" s="319">
        <v>0</v>
      </c>
      <c r="IM15" s="319">
        <v>0</v>
      </c>
      <c r="IN15" s="319">
        <v>0</v>
      </c>
      <c r="IO15" s="319">
        <v>0</v>
      </c>
      <c r="IP15" s="319">
        <f>VLOOKUP($B15,'Sintesi (CFI-ACN)'!$C$30:$AE$55,27,FALSE)</f>
        <v>0</v>
      </c>
      <c r="IQ15" s="319">
        <f>VLOOKUP($B15,'Sintesi (CFI-ACN)'!$C$30:$AE$55,27,FALSE)</f>
        <v>0</v>
      </c>
      <c r="IR15" s="319">
        <f>VLOOKUP($B15,'Sintesi (CFI-ACN)'!$C$30:$AE$55,27,FALSE)</f>
        <v>0</v>
      </c>
      <c r="IS15" s="319">
        <f>VLOOKUP($B15,'Sintesi (CFI-ACN)'!$C$30:$AE$55,27,FALSE)</f>
        <v>0</v>
      </c>
      <c r="IT15" s="319">
        <f>VLOOKUP($B15,'Sintesi (CFI-ACN)'!$C$30:$AE$55,27,FALSE)</f>
        <v>0</v>
      </c>
      <c r="IU15" s="319">
        <f>VLOOKUP($B15,'Sintesi (CFI-ACN)'!$C$30:$AE$55,27,FALSE)</f>
        <v>0</v>
      </c>
      <c r="IV15" s="319">
        <f>VLOOKUP($B15,'Sintesi (CFI-ACN)'!$C$30:$AE$55,27,FALSE)</f>
        <v>0</v>
      </c>
      <c r="IW15" s="319">
        <f>VLOOKUP($B15,'Sintesi (CFI-ACN)'!$C$30:$AE$55,27,FALSE)</f>
        <v>0</v>
      </c>
      <c r="IX15" s="319">
        <f>VLOOKUP($B15,'Sintesi (CFI-ACN)'!$C$30:$AE$55,27,FALSE)</f>
        <v>0</v>
      </c>
      <c r="IY15" s="319">
        <f>VLOOKUP($B15,'Sintesi (CFI-ACN)'!$C$30:$AE$55,27,FALSE)</f>
        <v>0</v>
      </c>
      <c r="IZ15" s="319">
        <f>VLOOKUP($B15,'Sintesi (CFI-ACN)'!$C$30:$AE$55,27,FALSE)</f>
        <v>0</v>
      </c>
      <c r="JA15" s="319">
        <f>VLOOKUP($B15,'Sintesi (CFI-ACN)'!$C$30:$AE$55,27,FALSE)</f>
        <v>0</v>
      </c>
      <c r="JB15" s="319">
        <f>VLOOKUP($B15,'Sintesi (CFI-ACN)'!$C$30:$AE$55,27,FALSE)</f>
        <v>0</v>
      </c>
      <c r="JC15" s="319">
        <f>VLOOKUP($B15,'Sintesi (CFI-ACN)'!$C$30:$AE$55,27,FALSE)</f>
        <v>0</v>
      </c>
      <c r="JD15" s="319">
        <f>VLOOKUP($B15,'Sintesi (CFI-ACN)'!$C$30:$AE$55,27,FALSE)</f>
        <v>0</v>
      </c>
      <c r="JE15" s="319">
        <f>VLOOKUP($B15,'Sintesi (CFI-ACN)'!$C$30:$AE$55,27,FALSE)</f>
        <v>0</v>
      </c>
      <c r="JF15" s="319">
        <f>VLOOKUP($B15,'Sintesi (CFI-ACN)'!$C$30:$AE$55,27,FALSE)</f>
        <v>0</v>
      </c>
      <c r="JG15" s="319">
        <f>VLOOKUP($B15,'Sintesi (CFI-ACN)'!$C$30:$AE$55,27,FALSE)</f>
        <v>0</v>
      </c>
      <c r="JH15" s="319">
        <f>VLOOKUP($B15,'Sintesi (CFI-ACN)'!$C$30:$AE$55,27,FALSE)</f>
        <v>0</v>
      </c>
      <c r="JI15" s="319">
        <f>VLOOKUP($B15,'Sintesi (CFI-ACN)'!$C$30:$AE$55,27,FALSE)</f>
        <v>0</v>
      </c>
      <c r="JJ15" s="319">
        <f>VLOOKUP($B15,'Sintesi (CFI-ACN)'!$C$30:$AE$55,27,FALSE)</f>
        <v>0</v>
      </c>
      <c r="JK15" s="319">
        <f>VLOOKUP($B15,'Sintesi (CFI-ACN)'!$C$30:$AE$55,27,FALSE)</f>
        <v>0</v>
      </c>
      <c r="JL15" s="319">
        <f>VLOOKUP($B15,'Sintesi (CFI-ACN)'!$C$30:$AE$55,27,FALSE)</f>
        <v>0</v>
      </c>
      <c r="JM15" s="319">
        <f>VLOOKUP($B15,'Sintesi (CFI-ACN)'!$C$30:$AE$55,27,FALSE)</f>
        <v>0</v>
      </c>
      <c r="JN15" s="319">
        <f>VLOOKUP($B15,'Sintesi (CFI-ACN)'!$C$30:$AE$55,27,FALSE)</f>
        <v>0</v>
      </c>
      <c r="JO15" s="319">
        <f>VLOOKUP($B15,'Sintesi (CFI-ACN)'!$C$30:$AE$55,27,FALSE)</f>
        <v>0</v>
      </c>
      <c r="JP15" s="319">
        <f>VLOOKUP($B15,'Sintesi (CFI-ACN)'!$C$30:$AE$55,27,FALSE)</f>
        <v>0</v>
      </c>
      <c r="JQ15" s="319">
        <f>VLOOKUP($B15,'Sintesi (CFI-ACN)'!$C$30:$AE$55,27,FALSE)</f>
        <v>0</v>
      </c>
      <c r="JR15" s="319">
        <f>VLOOKUP($B15,'Sintesi (CFI-ACN)'!$C$30:$AE$55,27,FALSE)</f>
        <v>0</v>
      </c>
      <c r="JS15" s="319">
        <f>VLOOKUP($B15,'Sintesi (CFI-ACN)'!$C$30:$AE$55,27,FALSE)</f>
        <v>0</v>
      </c>
      <c r="JT15" s="319">
        <f>VLOOKUP($B15,'Sintesi (CFI-ACN)'!$C$30:$AE$55,27,FALSE)</f>
        <v>0</v>
      </c>
      <c r="JU15" s="319">
        <f>VLOOKUP($B15,'Sintesi (CFI-ACN)'!$C$30:$AE$55,27,FALSE)</f>
        <v>0</v>
      </c>
      <c r="JV15" s="319">
        <f>VLOOKUP($B15,'Sintesi (CFI-ACN)'!$C$30:$AE$55,27,FALSE)</f>
        <v>0</v>
      </c>
      <c r="JW15" s="319">
        <f>VLOOKUP($B15,'Sintesi (CFI-ACN)'!$C$30:$AE$55,27,FALSE)</f>
        <v>0</v>
      </c>
      <c r="JX15" s="319">
        <f>VLOOKUP($B15,'Sintesi (CFI-ACN)'!$C$30:$AE$55,27,FALSE)</f>
        <v>0</v>
      </c>
      <c r="JY15" s="319">
        <f>VLOOKUP($B15,'Sintesi (CFI-ACN)'!$C$30:$AE$55,27,FALSE)</f>
        <v>0</v>
      </c>
      <c r="JZ15" s="319">
        <f>VLOOKUP($B15,'Sintesi (CFI-ACN)'!$C$30:$AE$55,27,FALSE)</f>
        <v>0</v>
      </c>
      <c r="KA15" s="319">
        <f>VLOOKUP($B15,'Sintesi (CFI-ACN)'!$C$30:$AE$55,27,FALSE)</f>
        <v>0</v>
      </c>
      <c r="KB15" s="319">
        <f>VLOOKUP($B15,'Sintesi (CFI-ACN)'!$C$30:$AE$55,27,FALSE)</f>
        <v>0</v>
      </c>
      <c r="KC15" s="319">
        <f>VLOOKUP($B15,'Sintesi (CFI-ACN)'!$C$30:$AE$55,27,FALSE)</f>
        <v>0</v>
      </c>
      <c r="KD15" s="319">
        <f>VLOOKUP($B15,'Sintesi (CFI-ACN)'!$C$30:$AE$55,27,FALSE)</f>
        <v>0</v>
      </c>
      <c r="KE15" s="319">
        <f>VLOOKUP($B15,'Sintesi (CFI-ACN)'!$C$30:$AE$55,27,FALSE)</f>
        <v>0</v>
      </c>
      <c r="KF15" s="319">
        <f>VLOOKUP($B15,'Sintesi (CFI-ACN)'!$C$30:$AE$55,27,FALSE)</f>
        <v>0</v>
      </c>
      <c r="KG15" s="319">
        <f>VLOOKUP($B15,'Sintesi (CFI-ACN)'!$C$30:$AE$55,27,FALSE)</f>
        <v>0</v>
      </c>
      <c r="KH15" s="319">
        <f>VLOOKUP($B15,'Sintesi (CFI-ACN)'!$C$30:$AE$55,27,FALSE)</f>
        <v>0</v>
      </c>
      <c r="KI15" s="319">
        <f>VLOOKUP($B15,'Sintesi (CFI-ACN)'!$C$30:$AE$55,27,FALSE)</f>
        <v>0</v>
      </c>
      <c r="KJ15" s="319">
        <f>VLOOKUP($B15,'Sintesi (CFI-ACN)'!$C$30:$AE$55,27,FALSE)</f>
        <v>0</v>
      </c>
      <c r="KK15" s="319">
        <f>VLOOKUP($B15,'Sintesi (CFI-ACN)'!$C$30:$AE$55,27,FALSE)</f>
        <v>0</v>
      </c>
      <c r="KL15" s="319">
        <f>VLOOKUP($B15,'Sintesi (CFI-ACN)'!$C$30:$AE$55,27,FALSE)</f>
        <v>0</v>
      </c>
      <c r="KM15" s="319">
        <f>VLOOKUP($B15,'Sintesi (CFI-ACN)'!$C$30:$AE$55,27,FALSE)</f>
        <v>0</v>
      </c>
      <c r="KN15" s="319">
        <f>VLOOKUP($B15,'Sintesi (CFI-ACN)'!$C$30:$AE$55,27,FALSE)</f>
        <v>0</v>
      </c>
      <c r="KO15" s="319">
        <f>VLOOKUP($B15,'Sintesi (CFI-ACN)'!$C$30:$AE$55,27,FALSE)</f>
        <v>0</v>
      </c>
      <c r="KP15" s="319">
        <f>VLOOKUP($B15,'Sintesi (CFI-ACN)'!$C$30:$AE$55,27,FALSE)</f>
        <v>0</v>
      </c>
      <c r="KQ15" s="319">
        <f>VLOOKUP($B15,'Sintesi (CFI-ACN)'!$C$30:$AE$55,27,FALSE)</f>
        <v>0</v>
      </c>
      <c r="KR15" s="319">
        <f>VLOOKUP($B15,'Sintesi (CFI-ACN)'!$C$30:$AE$55,27,FALSE)</f>
        <v>0</v>
      </c>
      <c r="KS15" s="319">
        <f>VLOOKUP($B15,'Sintesi (CFI-ACN)'!$C$30:$AE$55,27,FALSE)</f>
        <v>0</v>
      </c>
      <c r="KT15" s="319">
        <f>VLOOKUP($B15,'Sintesi (CFI-ACN)'!$C$30:$AE$55,27,FALSE)</f>
        <v>0</v>
      </c>
      <c r="KU15" s="319">
        <f>VLOOKUP($B15,'Sintesi (CFI-ACN)'!$C$30:$AE$55,27,FALSE)</f>
        <v>0</v>
      </c>
      <c r="KV15" s="319">
        <f>VLOOKUP($B15,'Sintesi (CFI-ACN)'!$C$30:$AE$55,27,FALSE)</f>
        <v>0</v>
      </c>
      <c r="KW15" s="319">
        <f>VLOOKUP($B15,'Sintesi (CFI-ACN)'!$C$30:$AE$55,27,FALSE)</f>
        <v>0</v>
      </c>
      <c r="KX15" s="319">
        <f>VLOOKUP($B15,'Sintesi (CFI-ACN)'!$C$30:$AE$55,27,FALSE)</f>
        <v>0</v>
      </c>
      <c r="KY15" s="319">
        <f>VLOOKUP($B15,'Sintesi (CFI-ACN)'!$C$30:$AE$55,27,FALSE)</f>
        <v>0</v>
      </c>
      <c r="KZ15" s="319">
        <f>VLOOKUP($B15,'Sintesi (CFI-ACN)'!$C$30:$AE$55,27,FALSE)</f>
        <v>0</v>
      </c>
      <c r="LA15" s="319">
        <f>VLOOKUP($B15,'Sintesi (CFI-ACN)'!$C$30:$AE$55,27,FALSE)</f>
        <v>0</v>
      </c>
      <c r="LB15" s="319">
        <f>VLOOKUP($B15,'Sintesi (CFI-ACN)'!$C$30:$AE$55,27,FALSE)</f>
        <v>0</v>
      </c>
      <c r="LC15" s="319">
        <f>VLOOKUP($B15,'Sintesi (CFI-ACN)'!$C$30:$AE$55,27,FALSE)</f>
        <v>0</v>
      </c>
      <c r="LD15" s="319">
        <f>VLOOKUP($B15,'Sintesi (CFI-ACN)'!$C$30:$AE$55,27,FALSE)</f>
        <v>0</v>
      </c>
      <c r="LE15" s="319">
        <f>VLOOKUP($B15,'Sintesi (CFI-ACN)'!$C$30:$AE$55,27,FALSE)</f>
        <v>0</v>
      </c>
      <c r="LF15" s="319">
        <f>VLOOKUP($B15,'Sintesi (CFI-ACN)'!$C$30:$AE$55,27,FALSE)</f>
        <v>0</v>
      </c>
      <c r="LG15" s="319">
        <f>VLOOKUP($B15,'Sintesi (CFI-ACN)'!$C$30:$AE$55,27,FALSE)</f>
        <v>0</v>
      </c>
      <c r="LH15" s="319">
        <f>VLOOKUP($B15,'Sintesi (CFI-ACN)'!$C$30:$AE$55,27,FALSE)</f>
        <v>0</v>
      </c>
      <c r="LI15" s="319">
        <f>VLOOKUP($B15,'Sintesi (CFI-ACN)'!$C$30:$AE$55,27,FALSE)</f>
        <v>0</v>
      </c>
      <c r="LJ15" s="319">
        <f>VLOOKUP($B15,'Sintesi (CFI-ACN)'!$C$30:$AE$55,27,FALSE)</f>
        <v>0</v>
      </c>
      <c r="LK15" s="319">
        <f>VLOOKUP($B15,'Sintesi (CFI-ACN)'!$C$30:$AE$55,27,FALSE)</f>
        <v>0</v>
      </c>
      <c r="LL15" s="319">
        <f>VLOOKUP($B15,'Sintesi (CFI-ACN)'!$C$30:$AE$55,27,FALSE)</f>
        <v>0</v>
      </c>
      <c r="LM15" s="319">
        <f>VLOOKUP($B15,'Sintesi (CFI-ACN)'!$C$30:$AE$55,27,FALSE)</f>
        <v>0</v>
      </c>
      <c r="LN15" s="319">
        <f>VLOOKUP($B15,'Sintesi (CFI-ACN)'!$C$30:$AE$55,27,FALSE)</f>
        <v>0</v>
      </c>
      <c r="LO15" s="319">
        <f>VLOOKUP($B15,'Sintesi (CFI-ACN)'!$C$30:$AE$55,27,FALSE)</f>
        <v>0</v>
      </c>
      <c r="LP15" s="319">
        <f>VLOOKUP($B15,'Sintesi (CFI-ACN)'!$C$30:$AE$55,27,FALSE)</f>
        <v>0</v>
      </c>
      <c r="LQ15" s="319">
        <f>VLOOKUP($B15,'Sintesi (CFI-ACN)'!$C$30:$AE$55,27,FALSE)</f>
        <v>0</v>
      </c>
      <c r="LR15" s="319">
        <f>VLOOKUP($B15,'Sintesi (CFI-ACN)'!$C$30:$AE$55,27,FALSE)</f>
        <v>0</v>
      </c>
      <c r="LS15" s="319"/>
      <c r="LT15" s="319"/>
      <c r="LU15" s="319"/>
      <c r="LV15" s="320">
        <v>0</v>
      </c>
      <c r="LW15" s="320">
        <v>0</v>
      </c>
      <c r="LX15" s="320">
        <v>0</v>
      </c>
      <c r="LY15" s="320">
        <v>0</v>
      </c>
      <c r="LZ15" s="320">
        <v>0</v>
      </c>
      <c r="MA15" s="320">
        <v>0</v>
      </c>
      <c r="MB15" s="320">
        <v>0</v>
      </c>
      <c r="MC15" s="320">
        <v>0</v>
      </c>
      <c r="MD15" s="320">
        <v>0</v>
      </c>
      <c r="ME15" s="320">
        <v>0</v>
      </c>
      <c r="MF15" s="320">
        <v>0</v>
      </c>
      <c r="MG15" s="320">
        <v>0</v>
      </c>
      <c r="MH15" s="320">
        <v>0</v>
      </c>
      <c r="MI15" s="320">
        <v>0</v>
      </c>
      <c r="MJ15" s="320">
        <v>0</v>
      </c>
      <c r="MK15" s="320">
        <v>0</v>
      </c>
      <c r="ML15" s="320">
        <v>0</v>
      </c>
      <c r="MM15" s="320">
        <v>0</v>
      </c>
      <c r="MN15" s="320">
        <v>0</v>
      </c>
      <c r="MO15" s="320">
        <v>0</v>
      </c>
      <c r="MP15" s="320">
        <v>0</v>
      </c>
      <c r="MQ15" s="320">
        <v>0</v>
      </c>
      <c r="MR15" s="320">
        <v>0</v>
      </c>
      <c r="MS15" s="320">
        <f>VLOOKUP($B15,'Sintesi (CFI-ACN)'!$C$30:$AE$55,26,FALSE)</f>
        <v>0</v>
      </c>
      <c r="MT15" s="320">
        <f>VLOOKUP($B15,'Sintesi (CFI-ACN)'!$C$30:$AE$55,26,FALSE)</f>
        <v>0</v>
      </c>
      <c r="MU15" s="320">
        <f>VLOOKUP($B15,'Sintesi (CFI-ACN)'!$C$30:$AE$55,26,FALSE)</f>
        <v>0</v>
      </c>
      <c r="MV15" s="320">
        <f>VLOOKUP($B15,'Sintesi (CFI-ACN)'!$C$30:$AE$55,26,FALSE)</f>
        <v>0</v>
      </c>
      <c r="MW15" s="320">
        <f>VLOOKUP($B15,'Sintesi (CFI-ACN)'!$C$30:$AE$55,26,FALSE)</f>
        <v>0</v>
      </c>
      <c r="MX15" s="320">
        <f>VLOOKUP($B15,'Sintesi (CFI-ACN)'!$C$30:$AE$55,26,FALSE)</f>
        <v>0</v>
      </c>
      <c r="MY15" s="320">
        <f>VLOOKUP($B15,'Sintesi (CFI-ACN)'!$C$30:$AE$55,26,FALSE)</f>
        <v>0</v>
      </c>
      <c r="MZ15" s="320">
        <f>VLOOKUP($B15,'Sintesi (CFI-ACN)'!$C$30:$AE$55,26,FALSE)</f>
        <v>0</v>
      </c>
      <c r="NA15" s="320">
        <f>VLOOKUP($B15,'Sintesi (CFI-ACN)'!$C$30:$AE$55,26,FALSE)</f>
        <v>0</v>
      </c>
      <c r="NB15" s="320">
        <f>VLOOKUP($B15,'Sintesi (CFI-ACN)'!$C$30:$AE$55,26,FALSE)</f>
        <v>0</v>
      </c>
      <c r="NC15" s="320">
        <f>VLOOKUP($B15,'Sintesi (CFI-ACN)'!$C$30:$AE$55,26,FALSE)</f>
        <v>0</v>
      </c>
      <c r="ND15" s="320">
        <f>VLOOKUP($B15,'Sintesi (CFI-ACN)'!$C$30:$AE$55,26,FALSE)</f>
        <v>0</v>
      </c>
      <c r="NE15" s="320">
        <f>VLOOKUP($B15,'Sintesi (CFI-ACN)'!$C$30:$AE$55,26,FALSE)</f>
        <v>0</v>
      </c>
      <c r="NF15" s="320">
        <f>VLOOKUP($B15,'Sintesi (CFI-ACN)'!$C$30:$AE$55,26,FALSE)</f>
        <v>0</v>
      </c>
      <c r="NG15" s="320">
        <f>VLOOKUP($B15,'Sintesi (CFI-ACN)'!$C$30:$AE$55,26,FALSE)</f>
        <v>0</v>
      </c>
      <c r="NH15" s="320">
        <f>VLOOKUP($B15,'Sintesi (CFI-ACN)'!$C$30:$AE$55,26,FALSE)</f>
        <v>0</v>
      </c>
      <c r="NI15" s="320">
        <f>VLOOKUP($B15,'Sintesi (CFI-ACN)'!$C$30:$AE$55,26,FALSE)</f>
        <v>0</v>
      </c>
      <c r="NJ15" s="320">
        <f>VLOOKUP($B15,'Sintesi (CFI-ACN)'!$C$30:$AE$55,26,FALSE)</f>
        <v>0</v>
      </c>
      <c r="NK15" s="320">
        <f>VLOOKUP($B15,'Sintesi (CFI-ACN)'!$C$30:$AE$55,26,FALSE)</f>
        <v>0</v>
      </c>
      <c r="NL15" s="320">
        <f>VLOOKUP($B15,'Sintesi (CFI-ACN)'!$C$30:$AE$55,26,FALSE)</f>
        <v>0</v>
      </c>
      <c r="NM15" s="320">
        <f>VLOOKUP($B15,'Sintesi (CFI-ACN)'!$C$30:$AE$55,26,FALSE)</f>
        <v>0</v>
      </c>
      <c r="NN15" s="320">
        <f>VLOOKUP($B15,'Sintesi (CFI-ACN)'!$C$30:$AE$55,26,FALSE)</f>
        <v>0</v>
      </c>
      <c r="NO15" s="320">
        <f>VLOOKUP($B15,'Sintesi (CFI-ACN)'!$C$30:$AE$55,26,FALSE)</f>
        <v>0</v>
      </c>
      <c r="NP15" s="320">
        <f>VLOOKUP($B15,'Sintesi (CFI-ACN)'!$C$30:$AE$55,26,FALSE)</f>
        <v>0</v>
      </c>
      <c r="NQ15" s="320">
        <f>VLOOKUP($B15,'Sintesi (CFI-ACN)'!$C$30:$AE$55,26,FALSE)</f>
        <v>0</v>
      </c>
      <c r="NR15" s="320">
        <f>VLOOKUP($B15,'Sintesi (CFI-ACN)'!$C$30:$AE$55,26,FALSE)</f>
        <v>0</v>
      </c>
      <c r="NS15" s="320">
        <f>VLOOKUP($B15,'Sintesi (CFI-ACN)'!$C$30:$AE$55,26,FALSE)</f>
        <v>0</v>
      </c>
      <c r="NT15" s="320">
        <f>VLOOKUP($B15,'Sintesi (CFI-ACN)'!$C$30:$AE$55,26,FALSE)</f>
        <v>0</v>
      </c>
      <c r="NU15" s="320">
        <f>VLOOKUP($B15,'Sintesi (CFI-ACN)'!$C$30:$AE$55,26,FALSE)</f>
        <v>0</v>
      </c>
      <c r="NV15" s="320">
        <f>VLOOKUP($B15,'Sintesi (CFI-ACN)'!$C$30:$AE$55,26,FALSE)</f>
        <v>0</v>
      </c>
      <c r="NW15" s="320">
        <f>VLOOKUP($B15,'Sintesi (CFI-ACN)'!$C$30:$AE$55,26,FALSE)</f>
        <v>0</v>
      </c>
      <c r="NX15" s="320">
        <f>VLOOKUP($B15,'Sintesi (CFI-ACN)'!$C$30:$AE$55,26,FALSE)</f>
        <v>0</v>
      </c>
      <c r="NY15" s="320">
        <f>VLOOKUP($B15,'Sintesi (CFI-ACN)'!$C$30:$AE$55,26,FALSE)</f>
        <v>0</v>
      </c>
      <c r="NZ15" s="320">
        <f>VLOOKUP($B15,'Sintesi (CFI-ACN)'!$C$30:$AE$55,26,FALSE)</f>
        <v>0</v>
      </c>
      <c r="OA15" s="320">
        <f>VLOOKUP($B15,'Sintesi (CFI-ACN)'!$C$30:$AE$55,26,FALSE)</f>
        <v>0</v>
      </c>
      <c r="OB15" s="320">
        <f>VLOOKUP($B15,'Sintesi (CFI-ACN)'!$C$30:$AE$55,26,FALSE)</f>
        <v>0</v>
      </c>
      <c r="OC15" s="320">
        <f>VLOOKUP($B15,'Sintesi (CFI-ACN)'!$C$30:$AE$55,26,FALSE)</f>
        <v>0</v>
      </c>
      <c r="OD15" s="320">
        <f>VLOOKUP($B15,'Sintesi (CFI-ACN)'!$C$30:$AE$55,26,FALSE)</f>
        <v>0</v>
      </c>
      <c r="OE15" s="320">
        <f>VLOOKUP($B15,'Sintesi (CFI-ACN)'!$C$30:$AE$55,26,FALSE)</f>
        <v>0</v>
      </c>
      <c r="OF15" s="320">
        <f>VLOOKUP($B15,'Sintesi (CFI-ACN)'!$C$30:$AE$55,26,FALSE)</f>
        <v>0</v>
      </c>
      <c r="OG15" s="320">
        <f>VLOOKUP($B15,'Sintesi (CFI-ACN)'!$C$30:$AE$55,26,FALSE)</f>
        <v>0</v>
      </c>
      <c r="OH15" s="320">
        <f>VLOOKUP($B15,'Sintesi (CFI-ACN)'!$C$30:$AE$55,26,FALSE)</f>
        <v>0</v>
      </c>
      <c r="OI15" s="320">
        <f>VLOOKUP($B15,'Sintesi (CFI-ACN)'!$C$30:$AE$55,26,FALSE)</f>
        <v>0</v>
      </c>
      <c r="OJ15" s="320">
        <f>VLOOKUP($B15,'Sintesi (CFI-ACN)'!$C$30:$AE$55,26,FALSE)</f>
        <v>0</v>
      </c>
      <c r="OK15" s="320">
        <f>VLOOKUP($B15,'Sintesi (CFI-ACN)'!$C$30:$AE$55,26,FALSE)</f>
        <v>0</v>
      </c>
      <c r="OL15" s="320">
        <f>VLOOKUP($B15,'Sintesi (CFI-ACN)'!$C$30:$AE$55,26,FALSE)</f>
        <v>0</v>
      </c>
      <c r="OM15" s="320">
        <f>VLOOKUP($B15,'Sintesi (CFI-ACN)'!$C$30:$AE$55,26,FALSE)</f>
        <v>0</v>
      </c>
      <c r="ON15" s="320">
        <f>VLOOKUP($B15,'Sintesi (CFI-ACN)'!$C$30:$AE$55,26,FALSE)</f>
        <v>0</v>
      </c>
      <c r="OO15" s="320">
        <f>VLOOKUP($B15,'Sintesi (CFI-ACN)'!$C$30:$AE$55,26,FALSE)</f>
        <v>0</v>
      </c>
      <c r="OP15" s="320">
        <f>VLOOKUP($B15,'Sintesi (CFI-ACN)'!$C$30:$AE$55,26,FALSE)</f>
        <v>0</v>
      </c>
      <c r="OQ15" s="320">
        <f>VLOOKUP($B15,'Sintesi (CFI-ACN)'!$C$30:$AE$55,26,FALSE)</f>
        <v>0</v>
      </c>
      <c r="OR15" s="320">
        <f>VLOOKUP($B15,'Sintesi (CFI-ACN)'!$C$30:$AE$55,26,FALSE)</f>
        <v>0</v>
      </c>
      <c r="OS15" s="320">
        <f>VLOOKUP($B15,'Sintesi (CFI-ACN)'!$C$30:$AE$55,26,FALSE)</f>
        <v>0</v>
      </c>
      <c r="OT15" s="320">
        <f>VLOOKUP($B15,'Sintesi (CFI-ACN)'!$C$30:$AE$55,26,FALSE)</f>
        <v>0</v>
      </c>
      <c r="OU15" s="320">
        <f>VLOOKUP($B15,'Sintesi (CFI-ACN)'!$C$30:$AE$55,26,FALSE)</f>
        <v>0</v>
      </c>
      <c r="OV15" s="320">
        <f>VLOOKUP($B15,'Sintesi (CFI-ACN)'!$C$30:$AE$55,26,FALSE)</f>
        <v>0</v>
      </c>
      <c r="OW15" s="320">
        <f>VLOOKUP($B15,'Sintesi (CFI-ACN)'!$C$30:$AE$55,26,FALSE)</f>
        <v>0</v>
      </c>
      <c r="OX15" s="320">
        <f>VLOOKUP($B15,'Sintesi (CFI-ACN)'!$C$30:$AE$55,26,FALSE)</f>
        <v>0</v>
      </c>
      <c r="OY15" s="320">
        <f>VLOOKUP($B15,'Sintesi (CFI-ACN)'!$C$30:$AE$55,26,FALSE)</f>
        <v>0</v>
      </c>
      <c r="OZ15" s="320">
        <f>VLOOKUP($B15,'Sintesi (CFI-ACN)'!$C$30:$AE$55,26,FALSE)</f>
        <v>0</v>
      </c>
      <c r="PA15" s="320">
        <f>VLOOKUP($B15,'Sintesi (CFI-ACN)'!$C$30:$AE$55,26,FALSE)</f>
        <v>0</v>
      </c>
      <c r="PB15" s="320">
        <f>VLOOKUP($B15,'Sintesi (CFI-ACN)'!$C$30:$AE$55,26,FALSE)</f>
        <v>0</v>
      </c>
      <c r="PC15" s="320">
        <f>VLOOKUP($B15,'Sintesi (CFI-ACN)'!$C$30:$AE$55,26,FALSE)</f>
        <v>0</v>
      </c>
      <c r="PD15" s="320">
        <f>VLOOKUP($B15,'Sintesi (CFI-ACN)'!$C$30:$AE$55,26,FALSE)</f>
        <v>0</v>
      </c>
      <c r="PE15" s="320">
        <f>VLOOKUP($B15,'Sintesi (CFI-ACN)'!$C$30:$AE$55,26,FALSE)</f>
        <v>0</v>
      </c>
      <c r="PF15" s="320">
        <f>VLOOKUP($B15,'Sintesi (CFI-ACN)'!$C$30:$AE$55,26,FALSE)</f>
        <v>0</v>
      </c>
      <c r="PG15" s="320">
        <f>VLOOKUP($B15,'Sintesi (CFI-ACN)'!$C$30:$AE$55,26,FALSE)</f>
        <v>0</v>
      </c>
      <c r="PH15" s="320">
        <f>VLOOKUP($B15,'Sintesi (CFI-ACN)'!$C$30:$AE$55,26,FALSE)</f>
        <v>0</v>
      </c>
      <c r="PI15" s="320">
        <f>VLOOKUP($B15,'Sintesi (CFI-ACN)'!$C$30:$AE$55,26,FALSE)</f>
        <v>0</v>
      </c>
      <c r="PJ15" s="320">
        <f>VLOOKUP($B15,'Sintesi (CFI-ACN)'!$C$30:$AE$55,26,FALSE)</f>
        <v>0</v>
      </c>
      <c r="PK15" s="320">
        <f>VLOOKUP($B15,'Sintesi (CFI-ACN)'!$C$30:$AE$55,26,FALSE)</f>
        <v>0</v>
      </c>
      <c r="PL15" s="320">
        <f>VLOOKUP($B15,'Sintesi (CFI-ACN)'!$C$30:$AE$55,26,FALSE)</f>
        <v>0</v>
      </c>
      <c r="PM15" s="320">
        <f>VLOOKUP($B15,'Sintesi (CFI-ACN)'!$C$30:$AE$55,26,FALSE)</f>
        <v>0</v>
      </c>
      <c r="PN15" s="320">
        <f>VLOOKUP($B15,'Sintesi (CFI-ACN)'!$C$30:$AE$55,26,FALSE)</f>
        <v>0</v>
      </c>
      <c r="PO15" s="320">
        <f>VLOOKUP($B15,'Sintesi (CFI-ACN)'!$C$30:$AE$55,26,FALSE)</f>
        <v>0</v>
      </c>
      <c r="PP15" s="320">
        <f>VLOOKUP($B15,'Sintesi (CFI-ACN)'!$C$30:$AE$55,26,FALSE)</f>
        <v>0</v>
      </c>
      <c r="PQ15" s="320">
        <f>VLOOKUP($B15,'Sintesi (CFI-ACN)'!$C$30:$AE$55,26,FALSE)</f>
        <v>0</v>
      </c>
      <c r="PR15" s="320">
        <f>VLOOKUP($B15,'Sintesi (CFI-ACN)'!$C$30:$AE$55,26,FALSE)</f>
        <v>0</v>
      </c>
      <c r="PS15" s="320">
        <f>VLOOKUP($B15,'Sintesi (CFI-ACN)'!$C$30:$AE$55,26,FALSE)</f>
        <v>0</v>
      </c>
      <c r="PT15" s="320">
        <f>VLOOKUP($B15,'Sintesi (CFI-ACN)'!$C$30:$AE$55,26,FALSE)</f>
        <v>0</v>
      </c>
      <c r="PU15" s="320">
        <f>VLOOKUP($B15,'Sintesi (CFI-ACN)'!$C$30:$AE$55,26,FALSE)</f>
        <v>0</v>
      </c>
      <c r="PV15" s="320"/>
      <c r="PW15" s="320"/>
      <c r="PX15" s="320"/>
      <c r="PY15" s="321">
        <v>0</v>
      </c>
      <c r="PZ15" s="321">
        <v>0</v>
      </c>
      <c r="QA15" s="321">
        <v>0</v>
      </c>
      <c r="QB15" s="321">
        <v>0</v>
      </c>
      <c r="QC15" s="321">
        <v>0</v>
      </c>
      <c r="QD15" s="321">
        <v>0</v>
      </c>
      <c r="QE15" s="321">
        <v>0</v>
      </c>
      <c r="QF15" s="321">
        <v>0</v>
      </c>
      <c r="QG15" s="321">
        <v>0</v>
      </c>
      <c r="QH15" s="321">
        <v>0</v>
      </c>
      <c r="QI15" s="321">
        <v>0</v>
      </c>
      <c r="QJ15" s="321">
        <v>0</v>
      </c>
      <c r="QK15" s="321">
        <v>0</v>
      </c>
      <c r="QL15" s="321">
        <v>0</v>
      </c>
      <c r="QM15" s="321">
        <v>0</v>
      </c>
      <c r="QN15" s="321">
        <v>0</v>
      </c>
      <c r="QO15" s="321">
        <v>0</v>
      </c>
      <c r="QP15" s="321">
        <v>0</v>
      </c>
      <c r="QQ15" s="321">
        <v>0</v>
      </c>
      <c r="QR15" s="321">
        <v>0</v>
      </c>
      <c r="QS15" s="321">
        <v>0</v>
      </c>
      <c r="QT15" s="321">
        <v>0</v>
      </c>
      <c r="QU15" s="321">
        <v>0</v>
      </c>
      <c r="QV15" s="321">
        <f>VLOOKUP($B15,'Sintesi (CFI-ACN)'!$C$30:$AE$55,28,FALSE)</f>
        <v>0</v>
      </c>
      <c r="QW15" s="321">
        <f>VLOOKUP($B15,'Sintesi (CFI-ACN)'!$C$30:$AE$55,28,FALSE)</f>
        <v>0</v>
      </c>
      <c r="QX15" s="321">
        <f>VLOOKUP($B15,'Sintesi (CFI-ACN)'!$C$30:$AE$55,28,FALSE)</f>
        <v>0</v>
      </c>
      <c r="QY15" s="321">
        <f>VLOOKUP($B15,'Sintesi (CFI-ACN)'!$C$30:$AE$55,28,FALSE)</f>
        <v>0</v>
      </c>
      <c r="QZ15" s="321">
        <f>VLOOKUP($B15,'Sintesi (CFI-ACN)'!$C$30:$AE$55,28,FALSE)</f>
        <v>0</v>
      </c>
      <c r="RA15" s="321">
        <f>VLOOKUP($B15,'Sintesi (CFI-ACN)'!$C$30:$AE$55,28,FALSE)</f>
        <v>0</v>
      </c>
      <c r="RB15" s="321">
        <f>VLOOKUP($B15,'Sintesi (CFI-ACN)'!$C$30:$AE$55,28,FALSE)</f>
        <v>0</v>
      </c>
      <c r="RC15" s="321">
        <f>VLOOKUP($B15,'Sintesi (CFI-ACN)'!$C$30:$AE$55,28,FALSE)</f>
        <v>0</v>
      </c>
      <c r="RD15" s="321">
        <f>VLOOKUP($B15,'Sintesi (CFI-ACN)'!$C$30:$AE$55,28,FALSE)</f>
        <v>0</v>
      </c>
      <c r="RE15" s="321">
        <f>VLOOKUP($B15,'Sintesi (CFI-ACN)'!$C$30:$AE$55,28,FALSE)</f>
        <v>0</v>
      </c>
      <c r="RF15" s="321">
        <f>VLOOKUP($B15,'Sintesi (CFI-ACN)'!$C$30:$AE$55,28,FALSE)</f>
        <v>0</v>
      </c>
      <c r="RG15" s="321">
        <f>VLOOKUP($B15,'Sintesi (CFI-ACN)'!$C$30:$AE$55,28,FALSE)</f>
        <v>0</v>
      </c>
      <c r="RH15" s="321">
        <f>VLOOKUP($B15,'Sintesi (CFI-ACN)'!$C$30:$AE$55,28,FALSE)</f>
        <v>0</v>
      </c>
      <c r="RI15" s="321">
        <f>VLOOKUP($B15,'Sintesi (CFI-ACN)'!$C$30:$AE$55,28,FALSE)</f>
        <v>0</v>
      </c>
      <c r="RJ15" s="321">
        <f>VLOOKUP($B15,'Sintesi (CFI-ACN)'!$C$30:$AE$55,28,FALSE)</f>
        <v>0</v>
      </c>
      <c r="RK15" s="321">
        <f>VLOOKUP($B15,'Sintesi (CFI-ACN)'!$C$30:$AE$55,28,FALSE)</f>
        <v>0</v>
      </c>
      <c r="RL15" s="321">
        <f>VLOOKUP($B15,'Sintesi (CFI-ACN)'!$C$30:$AE$55,28,FALSE)</f>
        <v>0</v>
      </c>
      <c r="RM15" s="321">
        <f>VLOOKUP($B15,'Sintesi (CFI-ACN)'!$C$30:$AE$55,28,FALSE)</f>
        <v>0</v>
      </c>
      <c r="RN15" s="321">
        <f>VLOOKUP($B15,'Sintesi (CFI-ACN)'!$C$30:$AE$55,28,FALSE)</f>
        <v>0</v>
      </c>
      <c r="RO15" s="321">
        <f>VLOOKUP($B15,'Sintesi (CFI-ACN)'!$C$30:$AE$55,28,FALSE)</f>
        <v>0</v>
      </c>
      <c r="RP15" s="321">
        <f>VLOOKUP($B15,'Sintesi (CFI-ACN)'!$C$30:$AE$55,28,FALSE)</f>
        <v>0</v>
      </c>
      <c r="RQ15" s="321">
        <f>VLOOKUP($B15,'Sintesi (CFI-ACN)'!$C$30:$AE$55,28,FALSE)</f>
        <v>0</v>
      </c>
      <c r="RR15" s="321">
        <f>VLOOKUP($B15,'Sintesi (CFI-ACN)'!$C$30:$AE$55,28,FALSE)</f>
        <v>0</v>
      </c>
      <c r="RS15" s="321">
        <f>VLOOKUP($B15,'Sintesi (CFI-ACN)'!$C$30:$AE$55,28,FALSE)</f>
        <v>0</v>
      </c>
      <c r="RT15" s="321">
        <f>VLOOKUP($B15,'Sintesi (CFI-ACN)'!$C$30:$AE$55,28,FALSE)</f>
        <v>0</v>
      </c>
      <c r="RU15" s="321">
        <f>VLOOKUP($B15,'Sintesi (CFI-ACN)'!$C$30:$AE$55,28,FALSE)</f>
        <v>0</v>
      </c>
      <c r="RV15" s="321">
        <f>VLOOKUP($B15,'Sintesi (CFI-ACN)'!$C$30:$AE$55,28,FALSE)</f>
        <v>0</v>
      </c>
      <c r="RW15" s="321">
        <f>VLOOKUP($B15,'Sintesi (CFI-ACN)'!$C$30:$AE$55,28,FALSE)</f>
        <v>0</v>
      </c>
      <c r="RX15" s="321">
        <f>VLOOKUP($B15,'Sintesi (CFI-ACN)'!$C$30:$AE$55,28,FALSE)</f>
        <v>0</v>
      </c>
      <c r="RY15" s="321">
        <f>VLOOKUP($B15,'Sintesi (CFI-ACN)'!$C$30:$AE$55,28,FALSE)</f>
        <v>0</v>
      </c>
      <c r="RZ15" s="321">
        <f>VLOOKUP($B15,'Sintesi (CFI-ACN)'!$C$30:$AE$55,28,FALSE)</f>
        <v>0</v>
      </c>
      <c r="SA15" s="321">
        <f>VLOOKUP($B15,'Sintesi (CFI-ACN)'!$C$30:$AE$55,28,FALSE)</f>
        <v>0</v>
      </c>
      <c r="SB15" s="321">
        <f>VLOOKUP($B15,'Sintesi (CFI-ACN)'!$C$30:$AE$55,28,FALSE)</f>
        <v>0</v>
      </c>
      <c r="SC15" s="321">
        <f>VLOOKUP($B15,'Sintesi (CFI-ACN)'!$C$30:$AE$55,28,FALSE)</f>
        <v>0</v>
      </c>
      <c r="SD15" s="321">
        <f>VLOOKUP($B15,'Sintesi (CFI-ACN)'!$C$30:$AE$55,28,FALSE)</f>
        <v>0</v>
      </c>
      <c r="SE15" s="321">
        <f>VLOOKUP($B15,'Sintesi (CFI-ACN)'!$C$30:$AE$55,28,FALSE)</f>
        <v>0</v>
      </c>
      <c r="SF15" s="321">
        <f>VLOOKUP($B15,'Sintesi (CFI-ACN)'!$C$30:$AE$55,28,FALSE)</f>
        <v>0</v>
      </c>
      <c r="SG15" s="321">
        <f>VLOOKUP($B15,'Sintesi (CFI-ACN)'!$C$30:$AE$55,28,FALSE)</f>
        <v>0</v>
      </c>
      <c r="SH15" s="321">
        <f>VLOOKUP($B15,'Sintesi (CFI-ACN)'!$C$30:$AE$55,28,FALSE)</f>
        <v>0</v>
      </c>
      <c r="SI15" s="321">
        <f>VLOOKUP($B15,'Sintesi (CFI-ACN)'!$C$30:$AE$55,28,FALSE)</f>
        <v>0</v>
      </c>
      <c r="SJ15" s="321">
        <f>VLOOKUP($B15,'Sintesi (CFI-ACN)'!$C$30:$AE$55,28,FALSE)</f>
        <v>0</v>
      </c>
      <c r="SK15" s="321">
        <f>VLOOKUP($B15,'Sintesi (CFI-ACN)'!$C$30:$AE$55,28,FALSE)</f>
        <v>0</v>
      </c>
      <c r="SL15" s="321">
        <f>VLOOKUP($B15,'Sintesi (CFI-ACN)'!$C$30:$AE$55,28,FALSE)</f>
        <v>0</v>
      </c>
      <c r="SM15" s="321">
        <f>VLOOKUP($B15,'Sintesi (CFI-ACN)'!$C$30:$AE$55,28,FALSE)</f>
        <v>0</v>
      </c>
      <c r="SN15" s="321">
        <f>VLOOKUP($B15,'Sintesi (CFI-ACN)'!$C$30:$AE$55,28,FALSE)</f>
        <v>0</v>
      </c>
      <c r="SO15" s="321">
        <f>VLOOKUP($B15,'Sintesi (CFI-ACN)'!$C$30:$AE$55,28,FALSE)</f>
        <v>0</v>
      </c>
      <c r="SP15" s="321">
        <f>VLOOKUP($B15,'Sintesi (CFI-ACN)'!$C$30:$AE$55,28,FALSE)</f>
        <v>0</v>
      </c>
      <c r="SQ15" s="321">
        <f>VLOOKUP($B15,'Sintesi (CFI-ACN)'!$C$30:$AE$55,28,FALSE)</f>
        <v>0</v>
      </c>
      <c r="SR15" s="321">
        <f>VLOOKUP($B15,'Sintesi (CFI-ACN)'!$C$30:$AE$55,28,FALSE)</f>
        <v>0</v>
      </c>
      <c r="SS15" s="321">
        <f>VLOOKUP($B15,'Sintesi (CFI-ACN)'!$C$30:$AE$55,28,FALSE)</f>
        <v>0</v>
      </c>
      <c r="ST15" s="321">
        <f>VLOOKUP($B15,'Sintesi (CFI-ACN)'!$C$30:$AE$55,28,FALSE)</f>
        <v>0</v>
      </c>
      <c r="SU15" s="321">
        <f>VLOOKUP($B15,'Sintesi (CFI-ACN)'!$C$30:$AE$55,28,FALSE)</f>
        <v>0</v>
      </c>
      <c r="SV15" s="321">
        <f>VLOOKUP($B15,'Sintesi (CFI-ACN)'!$C$30:$AE$55,28,FALSE)</f>
        <v>0</v>
      </c>
      <c r="SW15" s="321">
        <f>VLOOKUP($B15,'Sintesi (CFI-ACN)'!$C$30:$AE$55,28,FALSE)</f>
        <v>0</v>
      </c>
      <c r="SX15" s="321">
        <f>VLOOKUP($B15,'Sintesi (CFI-ACN)'!$C$30:$AE$55,28,FALSE)</f>
        <v>0</v>
      </c>
      <c r="SY15" s="321">
        <f>VLOOKUP($B15,'Sintesi (CFI-ACN)'!$C$30:$AE$55,28,FALSE)</f>
        <v>0</v>
      </c>
      <c r="SZ15" s="321">
        <f>VLOOKUP($B15,'Sintesi (CFI-ACN)'!$C$30:$AE$55,28,FALSE)</f>
        <v>0</v>
      </c>
      <c r="TA15" s="321">
        <f>VLOOKUP($B15,'Sintesi (CFI-ACN)'!$C$30:$AE$55,28,FALSE)</f>
        <v>0</v>
      </c>
      <c r="TB15" s="321">
        <f>VLOOKUP($B15,'Sintesi (CFI-ACN)'!$C$30:$AE$55,28,FALSE)</f>
        <v>0</v>
      </c>
      <c r="TC15" s="321">
        <f>VLOOKUP($B15,'Sintesi (CFI-ACN)'!$C$30:$AE$55,28,FALSE)</f>
        <v>0</v>
      </c>
      <c r="TD15" s="321">
        <f>VLOOKUP($B15,'Sintesi (CFI-ACN)'!$C$30:$AE$55,28,FALSE)</f>
        <v>0</v>
      </c>
      <c r="TE15" s="321">
        <f>VLOOKUP($B15,'Sintesi (CFI-ACN)'!$C$30:$AE$55,28,FALSE)</f>
        <v>0</v>
      </c>
      <c r="TF15" s="321">
        <f>VLOOKUP($B15,'Sintesi (CFI-ACN)'!$C$30:$AE$55,28,FALSE)</f>
        <v>0</v>
      </c>
      <c r="TG15" s="321">
        <f>VLOOKUP($B15,'Sintesi (CFI-ACN)'!$C$30:$AE$55,28,FALSE)</f>
        <v>0</v>
      </c>
      <c r="TH15" s="321">
        <f>VLOOKUP($B15,'Sintesi (CFI-ACN)'!$C$30:$AE$55,28,FALSE)</f>
        <v>0</v>
      </c>
      <c r="TI15" s="321">
        <f>VLOOKUP($B15,'Sintesi (CFI-ACN)'!$C$30:$AE$55,28,FALSE)</f>
        <v>0</v>
      </c>
      <c r="TJ15" s="321">
        <f>VLOOKUP($B15,'Sintesi (CFI-ACN)'!$C$30:$AE$55,28,FALSE)</f>
        <v>0</v>
      </c>
      <c r="TK15" s="321">
        <f>VLOOKUP($B15,'Sintesi (CFI-ACN)'!$C$30:$AE$55,28,FALSE)</f>
        <v>0</v>
      </c>
      <c r="TL15" s="321">
        <f>VLOOKUP($B15,'Sintesi (CFI-ACN)'!$C$30:$AE$55,28,FALSE)</f>
        <v>0</v>
      </c>
      <c r="TM15" s="321">
        <f>VLOOKUP($B15,'Sintesi (CFI-ACN)'!$C$30:$AE$55,28,FALSE)</f>
        <v>0</v>
      </c>
      <c r="TN15" s="321">
        <f>VLOOKUP($B15,'Sintesi (CFI-ACN)'!$C$30:$AE$55,28,FALSE)</f>
        <v>0</v>
      </c>
      <c r="TO15" s="321">
        <f>VLOOKUP($B15,'Sintesi (CFI-ACN)'!$C$30:$AE$55,28,FALSE)</f>
        <v>0</v>
      </c>
      <c r="TP15" s="321">
        <f>VLOOKUP($B15,'Sintesi (CFI-ACN)'!$C$30:$AE$55,28,FALSE)</f>
        <v>0</v>
      </c>
      <c r="TQ15" s="321">
        <f>VLOOKUP($B15,'Sintesi (CFI-ACN)'!$C$30:$AE$55,28,FALSE)</f>
        <v>0</v>
      </c>
      <c r="TR15" s="321">
        <f>VLOOKUP($B15,'Sintesi (CFI-ACN)'!$C$30:$AE$55,28,FALSE)</f>
        <v>0</v>
      </c>
      <c r="TS15" s="321">
        <f>VLOOKUP($B15,'Sintesi (CFI-ACN)'!$C$30:$AE$55,28,FALSE)</f>
        <v>0</v>
      </c>
      <c r="TT15" s="321">
        <f>VLOOKUP($B15,'Sintesi (CFI-ACN)'!$C$30:$AE$55,28,FALSE)</f>
        <v>0</v>
      </c>
      <c r="TU15" s="321">
        <f>VLOOKUP($B15,'Sintesi (CFI-ACN)'!$C$30:$AE$55,28,FALSE)</f>
        <v>0</v>
      </c>
      <c r="TV15" s="321">
        <f>VLOOKUP($B15,'Sintesi (CFI-ACN)'!$C$30:$AE$55,28,FALSE)</f>
        <v>0</v>
      </c>
      <c r="TW15" s="321">
        <f>VLOOKUP($B15,'Sintesi (CFI-ACN)'!$C$30:$AE$55,28,FALSE)</f>
        <v>0</v>
      </c>
      <c r="TX15" s="321">
        <f>VLOOKUP($B15,'Sintesi (CFI-ACN)'!$C$30:$AE$55,28,FALSE)</f>
        <v>0</v>
      </c>
      <c r="TY15" s="321"/>
      <c r="TZ15" s="321"/>
      <c r="UA15" s="321"/>
      <c r="UB15" s="322">
        <v>0</v>
      </c>
      <c r="UC15" s="322">
        <v>0</v>
      </c>
      <c r="UD15" s="322">
        <v>0</v>
      </c>
      <c r="UE15" s="322">
        <v>0</v>
      </c>
      <c r="UF15" s="322">
        <v>0</v>
      </c>
      <c r="UG15" s="322">
        <v>0</v>
      </c>
      <c r="UH15" s="322">
        <v>0</v>
      </c>
      <c r="UI15" s="322">
        <v>0</v>
      </c>
      <c r="UJ15" s="322">
        <v>0</v>
      </c>
      <c r="UK15" s="322">
        <v>0</v>
      </c>
      <c r="UL15" s="322">
        <v>0</v>
      </c>
      <c r="UM15" s="322">
        <v>0</v>
      </c>
      <c r="UN15" s="322">
        <v>0</v>
      </c>
      <c r="UO15" s="322">
        <v>0</v>
      </c>
      <c r="UP15" s="322">
        <v>0</v>
      </c>
      <c r="UQ15" s="322">
        <v>0</v>
      </c>
      <c r="UR15" s="322">
        <v>0</v>
      </c>
      <c r="US15" s="322">
        <v>0</v>
      </c>
      <c r="UT15" s="322">
        <v>0</v>
      </c>
      <c r="UU15" s="322">
        <v>0</v>
      </c>
      <c r="UV15" s="322">
        <v>0</v>
      </c>
      <c r="UW15" s="322">
        <v>0</v>
      </c>
      <c r="UX15" s="322">
        <v>0</v>
      </c>
      <c r="UY15" s="322">
        <f>VLOOKUP($B15,'Sintesi (CFI-ACN)'!$C$30:$AE$55,29,FALSE)</f>
        <v>0</v>
      </c>
      <c r="UZ15" s="322">
        <f>VLOOKUP($B15,'Sintesi (CFI-ACN)'!$C$30:$AE$55,29,FALSE)</f>
        <v>0</v>
      </c>
      <c r="VA15" s="322">
        <f>VLOOKUP($B15,'Sintesi (CFI-ACN)'!$C$30:$AE$55,29,FALSE)</f>
        <v>0</v>
      </c>
      <c r="VB15" s="322">
        <f>VLOOKUP($B15,'Sintesi (CFI-ACN)'!$C$30:$AE$55,29,FALSE)</f>
        <v>0</v>
      </c>
      <c r="VC15" s="322">
        <f>VLOOKUP($B15,'Sintesi (CFI-ACN)'!$C$30:$AE$55,29,FALSE)</f>
        <v>0</v>
      </c>
      <c r="VD15" s="322">
        <f>VLOOKUP($B15,'Sintesi (CFI-ACN)'!$C$30:$AE$55,29,FALSE)</f>
        <v>0</v>
      </c>
      <c r="VE15" s="322">
        <f>VLOOKUP($B15,'Sintesi (CFI-ACN)'!$C$30:$AE$55,29,FALSE)</f>
        <v>0</v>
      </c>
      <c r="VF15" s="322">
        <f>VLOOKUP($B15,'Sintesi (CFI-ACN)'!$C$30:$AE$55,29,FALSE)</f>
        <v>0</v>
      </c>
      <c r="VG15" s="322">
        <f>VLOOKUP($B15,'Sintesi (CFI-ACN)'!$C$30:$AE$55,29,FALSE)</f>
        <v>0</v>
      </c>
      <c r="VH15" s="322">
        <f>VLOOKUP($B15,'Sintesi (CFI-ACN)'!$C$30:$AE$55,29,FALSE)</f>
        <v>0</v>
      </c>
      <c r="VI15" s="322">
        <f>VLOOKUP($B15,'Sintesi (CFI-ACN)'!$C$30:$AE$55,29,FALSE)</f>
        <v>0</v>
      </c>
      <c r="VJ15" s="322">
        <f>VLOOKUP($B15,'Sintesi (CFI-ACN)'!$C$30:$AE$55,29,FALSE)</f>
        <v>0</v>
      </c>
      <c r="VK15" s="322">
        <f>VLOOKUP($B15,'Sintesi (CFI-ACN)'!$C$30:$AE$55,29,FALSE)</f>
        <v>0</v>
      </c>
      <c r="VL15" s="322">
        <f>VLOOKUP($B15,'Sintesi (CFI-ACN)'!$C$30:$AE$55,29,FALSE)</f>
        <v>0</v>
      </c>
      <c r="VM15" s="322">
        <f>VLOOKUP($B15,'Sintesi (CFI-ACN)'!$C$30:$AE$55,29,FALSE)</f>
        <v>0</v>
      </c>
      <c r="VN15" s="322">
        <f>VLOOKUP($B15,'Sintesi (CFI-ACN)'!$C$30:$AE$55,29,FALSE)</f>
        <v>0</v>
      </c>
      <c r="VO15" s="322">
        <f>VLOOKUP($B15,'Sintesi (CFI-ACN)'!$C$30:$AE$55,29,FALSE)</f>
        <v>0</v>
      </c>
      <c r="VP15" s="322">
        <f>VLOOKUP($B15,'Sintesi (CFI-ACN)'!$C$30:$AE$55,29,FALSE)</f>
        <v>0</v>
      </c>
      <c r="VQ15" s="322">
        <f>VLOOKUP($B15,'Sintesi (CFI-ACN)'!$C$30:$AE$55,29,FALSE)</f>
        <v>0</v>
      </c>
      <c r="VR15" s="322">
        <f>VLOOKUP($B15,'Sintesi (CFI-ACN)'!$C$30:$AE$55,29,FALSE)</f>
        <v>0</v>
      </c>
      <c r="VS15" s="322">
        <f>VLOOKUP($B15,'Sintesi (CFI-ACN)'!$C$30:$AE$55,29,FALSE)</f>
        <v>0</v>
      </c>
      <c r="VT15" s="322">
        <f>VLOOKUP($B15,'Sintesi (CFI-ACN)'!$C$30:$AE$55,29,FALSE)</f>
        <v>0</v>
      </c>
      <c r="VU15" s="322">
        <f>VLOOKUP($B15,'Sintesi (CFI-ACN)'!$C$30:$AE$55,29,FALSE)</f>
        <v>0</v>
      </c>
      <c r="VV15" s="322">
        <f>VLOOKUP($B15,'Sintesi (CFI-ACN)'!$C$30:$AE$55,29,FALSE)</f>
        <v>0</v>
      </c>
      <c r="VW15" s="322">
        <f>VLOOKUP($B15,'Sintesi (CFI-ACN)'!$C$30:$AE$55,29,FALSE)</f>
        <v>0</v>
      </c>
      <c r="VX15" s="322">
        <f>VLOOKUP($B15,'Sintesi (CFI-ACN)'!$C$30:$AE$55,29,FALSE)</f>
        <v>0</v>
      </c>
      <c r="VY15" s="322">
        <f>VLOOKUP($B15,'Sintesi (CFI-ACN)'!$C$30:$AE$55,29,FALSE)</f>
        <v>0</v>
      </c>
      <c r="VZ15" s="322">
        <f>VLOOKUP($B15,'Sintesi (CFI-ACN)'!$C$30:$AE$55,29,FALSE)</f>
        <v>0</v>
      </c>
      <c r="WA15" s="322">
        <f>VLOOKUP($B15,'Sintesi (CFI-ACN)'!$C$30:$AE$55,29,FALSE)</f>
        <v>0</v>
      </c>
      <c r="WB15" s="322">
        <f>VLOOKUP($B15,'Sintesi (CFI-ACN)'!$C$30:$AE$55,29,FALSE)</f>
        <v>0</v>
      </c>
      <c r="WC15" s="322">
        <f>VLOOKUP($B15,'Sintesi (CFI-ACN)'!$C$30:$AE$55,29,FALSE)</f>
        <v>0</v>
      </c>
      <c r="WD15" s="322">
        <f>VLOOKUP($B15,'Sintesi (CFI-ACN)'!$C$30:$AE$55,29,FALSE)</f>
        <v>0</v>
      </c>
      <c r="WE15" s="322">
        <f>VLOOKUP($B15,'Sintesi (CFI-ACN)'!$C$30:$AE$55,29,FALSE)</f>
        <v>0</v>
      </c>
      <c r="WF15" s="322">
        <f>VLOOKUP($B15,'Sintesi (CFI-ACN)'!$C$30:$AE$55,29,FALSE)</f>
        <v>0</v>
      </c>
      <c r="WG15" s="322">
        <f>VLOOKUP($B15,'Sintesi (CFI-ACN)'!$C$30:$AE$55,29,FALSE)</f>
        <v>0</v>
      </c>
      <c r="WH15" s="322">
        <f>VLOOKUP($B15,'Sintesi (CFI-ACN)'!$C$30:$AE$55,29,FALSE)</f>
        <v>0</v>
      </c>
      <c r="WI15" s="322">
        <f>VLOOKUP($B15,'Sintesi (CFI-ACN)'!$C$30:$AE$55,29,FALSE)</f>
        <v>0</v>
      </c>
      <c r="WJ15" s="322">
        <f>VLOOKUP($B15,'Sintesi (CFI-ACN)'!$C$30:$AE$55,29,FALSE)</f>
        <v>0</v>
      </c>
      <c r="WK15" s="322">
        <f>VLOOKUP($B15,'Sintesi (CFI-ACN)'!$C$30:$AE$55,29,FALSE)</f>
        <v>0</v>
      </c>
      <c r="WL15" s="322">
        <f>VLOOKUP($B15,'Sintesi (CFI-ACN)'!$C$30:$AE$55,29,FALSE)</f>
        <v>0</v>
      </c>
      <c r="WM15" s="322">
        <f>VLOOKUP($B15,'Sintesi (CFI-ACN)'!$C$30:$AE$55,29,FALSE)</f>
        <v>0</v>
      </c>
      <c r="WN15" s="322">
        <f>VLOOKUP($B15,'Sintesi (CFI-ACN)'!$C$30:$AE$55,29,FALSE)</f>
        <v>0</v>
      </c>
      <c r="WO15" s="322">
        <f>VLOOKUP($B15,'Sintesi (CFI-ACN)'!$C$30:$AE$55,29,FALSE)</f>
        <v>0</v>
      </c>
      <c r="WP15" s="322">
        <f>VLOOKUP($B15,'Sintesi (CFI-ACN)'!$C$30:$AE$55,29,FALSE)</f>
        <v>0</v>
      </c>
      <c r="WQ15" s="322">
        <f>VLOOKUP($B15,'Sintesi (CFI-ACN)'!$C$30:$AE$55,29,FALSE)</f>
        <v>0</v>
      </c>
      <c r="WR15" s="322">
        <f>VLOOKUP($B15,'Sintesi (CFI-ACN)'!$C$30:$AE$55,29,FALSE)</f>
        <v>0</v>
      </c>
      <c r="WS15" s="322">
        <f>VLOOKUP($B15,'Sintesi (CFI-ACN)'!$C$30:$AE$55,29,FALSE)</f>
        <v>0</v>
      </c>
      <c r="WT15" s="322">
        <f>VLOOKUP($B15,'Sintesi (CFI-ACN)'!$C$30:$AE$55,29,FALSE)</f>
        <v>0</v>
      </c>
      <c r="WU15" s="322">
        <f>VLOOKUP($B15,'Sintesi (CFI-ACN)'!$C$30:$AE$55,29,FALSE)</f>
        <v>0</v>
      </c>
      <c r="WV15" s="322">
        <f>VLOOKUP($B15,'Sintesi (CFI-ACN)'!$C$30:$AE$55,29,FALSE)</f>
        <v>0</v>
      </c>
      <c r="WW15" s="322">
        <f>VLOOKUP($B15,'Sintesi (CFI-ACN)'!$C$30:$AE$55,29,FALSE)</f>
        <v>0</v>
      </c>
      <c r="WX15" s="322">
        <f>VLOOKUP($B15,'Sintesi (CFI-ACN)'!$C$30:$AE$55,29,FALSE)</f>
        <v>0</v>
      </c>
      <c r="WY15" s="322">
        <f>VLOOKUP($B15,'Sintesi (CFI-ACN)'!$C$30:$AE$55,29,FALSE)</f>
        <v>0</v>
      </c>
      <c r="WZ15" s="322">
        <f>VLOOKUP($B15,'Sintesi (CFI-ACN)'!$C$30:$AE$55,29,FALSE)</f>
        <v>0</v>
      </c>
      <c r="XA15" s="322">
        <f>VLOOKUP($B15,'Sintesi (CFI-ACN)'!$C$30:$AE$55,29,FALSE)</f>
        <v>0</v>
      </c>
      <c r="XB15" s="322">
        <f>VLOOKUP($B15,'Sintesi (CFI-ACN)'!$C$30:$AE$55,29,FALSE)</f>
        <v>0</v>
      </c>
      <c r="XC15" s="322">
        <f>VLOOKUP($B15,'Sintesi (CFI-ACN)'!$C$30:$AE$55,29,FALSE)</f>
        <v>0</v>
      </c>
      <c r="XD15" s="322">
        <f>VLOOKUP($B15,'Sintesi (CFI-ACN)'!$C$30:$AE$55,29,FALSE)</f>
        <v>0</v>
      </c>
      <c r="XE15" s="322">
        <f>VLOOKUP($B15,'Sintesi (CFI-ACN)'!$C$30:$AE$55,29,FALSE)</f>
        <v>0</v>
      </c>
      <c r="XF15" s="322">
        <f>VLOOKUP($B15,'Sintesi (CFI-ACN)'!$C$30:$AE$55,29,FALSE)</f>
        <v>0</v>
      </c>
      <c r="XG15" s="322">
        <f>VLOOKUP($B15,'Sintesi (CFI-ACN)'!$C$30:$AE$55,29,FALSE)</f>
        <v>0</v>
      </c>
      <c r="XH15" s="322">
        <f>VLOOKUP($B15,'Sintesi (CFI-ACN)'!$C$30:$AE$55,29,FALSE)</f>
        <v>0</v>
      </c>
      <c r="XI15" s="322">
        <f>VLOOKUP($B15,'Sintesi (CFI-ACN)'!$C$30:$AE$55,29,FALSE)</f>
        <v>0</v>
      </c>
      <c r="XJ15" s="322">
        <f>VLOOKUP($B15,'Sintesi (CFI-ACN)'!$C$30:$AE$55,29,FALSE)</f>
        <v>0</v>
      </c>
      <c r="XK15" s="322">
        <f>VLOOKUP($B15,'Sintesi (CFI-ACN)'!$C$30:$AE$55,29,FALSE)</f>
        <v>0</v>
      </c>
      <c r="XL15" s="322">
        <f>VLOOKUP($B15,'Sintesi (CFI-ACN)'!$C$30:$AE$55,29,FALSE)</f>
        <v>0</v>
      </c>
      <c r="XM15" s="322">
        <f>VLOOKUP($B15,'Sintesi (CFI-ACN)'!$C$30:$AE$55,29,FALSE)</f>
        <v>0</v>
      </c>
      <c r="XN15" s="322">
        <f>VLOOKUP($B15,'Sintesi (CFI-ACN)'!$C$30:$AE$55,29,FALSE)</f>
        <v>0</v>
      </c>
      <c r="XO15" s="322">
        <f>VLOOKUP($B15,'Sintesi (CFI-ACN)'!$C$30:$AE$55,29,FALSE)</f>
        <v>0</v>
      </c>
      <c r="XP15" s="322">
        <f>VLOOKUP($B15,'Sintesi (CFI-ACN)'!$C$30:$AE$55,29,FALSE)</f>
        <v>0</v>
      </c>
      <c r="XQ15" s="322">
        <f>VLOOKUP($B15,'Sintesi (CFI-ACN)'!$C$30:$AE$55,29,FALSE)</f>
        <v>0</v>
      </c>
      <c r="XR15" s="322">
        <f>VLOOKUP($B15,'Sintesi (CFI-ACN)'!$C$30:$AE$55,29,FALSE)</f>
        <v>0</v>
      </c>
      <c r="XS15" s="322">
        <f>VLOOKUP($B15,'Sintesi (CFI-ACN)'!$C$30:$AE$55,29,FALSE)</f>
        <v>0</v>
      </c>
      <c r="XT15" s="322">
        <f>VLOOKUP($B15,'Sintesi (CFI-ACN)'!$C$30:$AE$55,29,FALSE)</f>
        <v>0</v>
      </c>
      <c r="XU15" s="322">
        <f>VLOOKUP($B15,'Sintesi (CFI-ACN)'!$C$30:$AE$55,29,FALSE)</f>
        <v>0</v>
      </c>
      <c r="XV15" s="322">
        <f>VLOOKUP($B15,'Sintesi (CFI-ACN)'!$C$30:$AE$55,29,FALSE)</f>
        <v>0</v>
      </c>
      <c r="XW15" s="322">
        <f>VLOOKUP($B15,'Sintesi (CFI-ACN)'!$C$30:$AE$55,29,FALSE)</f>
        <v>0</v>
      </c>
      <c r="XX15" s="322">
        <f>VLOOKUP($B15,'Sintesi (CFI-ACN)'!$C$30:$AE$55,29,FALSE)</f>
        <v>0</v>
      </c>
      <c r="XY15" s="322">
        <f>VLOOKUP($B15,'Sintesi (CFI-ACN)'!$C$30:$AE$55,29,FALSE)</f>
        <v>0</v>
      </c>
      <c r="XZ15" s="322">
        <f>VLOOKUP($B15,'Sintesi (CFI-ACN)'!$C$30:$AE$55,29,FALSE)</f>
        <v>0</v>
      </c>
      <c r="YA15" s="322">
        <f>VLOOKUP($B15,'Sintesi (CFI-ACN)'!$C$30:$AE$55,29,FALSE)</f>
        <v>0</v>
      </c>
      <c r="YB15" s="322"/>
      <c r="YC15" s="322"/>
      <c r="YD15" s="322"/>
      <c r="YE15" s="501">
        <v>0</v>
      </c>
      <c r="YF15" s="501">
        <v>0</v>
      </c>
      <c r="YG15" s="501">
        <v>0</v>
      </c>
      <c r="YH15" s="501">
        <v>0</v>
      </c>
      <c r="YI15" s="501">
        <v>0</v>
      </c>
      <c r="YJ15" s="501">
        <v>0</v>
      </c>
      <c r="YK15" s="501">
        <v>0</v>
      </c>
      <c r="YL15" s="501">
        <v>0</v>
      </c>
      <c r="YM15" s="501">
        <v>0</v>
      </c>
      <c r="YN15" s="501">
        <v>0</v>
      </c>
      <c r="YO15" s="501">
        <v>0</v>
      </c>
      <c r="YP15" s="501">
        <v>0</v>
      </c>
      <c r="YQ15" s="501">
        <v>0</v>
      </c>
      <c r="YR15" s="501">
        <v>0</v>
      </c>
      <c r="YS15" s="501">
        <v>0</v>
      </c>
      <c r="YT15" s="501">
        <v>0</v>
      </c>
      <c r="YU15" s="501">
        <v>0</v>
      </c>
      <c r="YV15" s="501">
        <v>0</v>
      </c>
      <c r="YW15" s="501">
        <v>0</v>
      </c>
      <c r="YX15" s="501">
        <v>0</v>
      </c>
      <c r="YY15" s="501">
        <v>0</v>
      </c>
      <c r="YZ15" s="501">
        <v>0</v>
      </c>
      <c r="ZA15" s="501">
        <v>0</v>
      </c>
      <c r="ZB15" s="501">
        <f>VLOOKUP($B15,'Sintesi (CFI-ACN)'!$C$30:$AE$55,22,FALSE)</f>
        <v>0</v>
      </c>
      <c r="ZC15" s="501">
        <f>VLOOKUP($B15,'Sintesi (CFI-ACN)'!$C$30:$AE$55,22,FALSE)</f>
        <v>0</v>
      </c>
      <c r="ZD15" s="501">
        <f>VLOOKUP($B15,'Sintesi (CFI-ACN)'!$C$30:$AE$55,22,FALSE)</f>
        <v>0</v>
      </c>
      <c r="ZE15" s="501">
        <f>VLOOKUP($B15,'Sintesi (CFI-ACN)'!$C$30:$AE$55,22,FALSE)</f>
        <v>0</v>
      </c>
      <c r="ZF15" s="501">
        <f>VLOOKUP($B15,'Sintesi (CFI-ACN)'!$C$30:$AE$55,22,FALSE)</f>
        <v>0</v>
      </c>
      <c r="ZG15" s="501">
        <f>VLOOKUP($B15,'Sintesi (CFI-ACN)'!$C$30:$AE$55,22,FALSE)</f>
        <v>0</v>
      </c>
      <c r="ZH15" s="501">
        <f>VLOOKUP($B15,'Sintesi (CFI-ACN)'!$C$30:$AE$55,22,FALSE)</f>
        <v>0</v>
      </c>
      <c r="ZI15" s="501">
        <f>VLOOKUP($B15,'Sintesi (CFI-ACN)'!$C$30:$AE$55,22,FALSE)</f>
        <v>0</v>
      </c>
      <c r="ZJ15" s="501">
        <f>VLOOKUP($B15,'Sintesi (CFI-ACN)'!$C$30:$AE$55,22,FALSE)</f>
        <v>0</v>
      </c>
      <c r="ZK15" s="501">
        <f>VLOOKUP($B15,'Sintesi (CFI-ACN)'!$C$30:$AE$55,22,FALSE)</f>
        <v>0</v>
      </c>
      <c r="ZL15" s="501">
        <f>VLOOKUP($B15,'Sintesi (CFI-ACN)'!$C$30:$AE$55,22,FALSE)</f>
        <v>0</v>
      </c>
      <c r="ZM15" s="501">
        <f>VLOOKUP($B15,'Sintesi (CFI-ACN)'!$C$30:$AE$55,22,FALSE)</f>
        <v>0</v>
      </c>
      <c r="ZN15" s="501">
        <f>VLOOKUP($B15,'Sintesi (CFI-ACN)'!$C$30:$AE$55,22,FALSE)</f>
        <v>0</v>
      </c>
      <c r="ZO15" s="501">
        <f>VLOOKUP($B15,'Sintesi (CFI-ACN)'!$C$30:$AE$55,22,FALSE)</f>
        <v>0</v>
      </c>
      <c r="ZP15" s="501">
        <f>VLOOKUP($B15,'Sintesi (CFI-ACN)'!$C$30:$AE$55,22,FALSE)</f>
        <v>0</v>
      </c>
      <c r="ZQ15" s="501">
        <f>VLOOKUP($B15,'Sintesi (CFI-ACN)'!$C$30:$AE$55,22,FALSE)</f>
        <v>0</v>
      </c>
      <c r="ZR15" s="501">
        <f>VLOOKUP($B15,'Sintesi (CFI-ACN)'!$C$30:$AE$55,22,FALSE)</f>
        <v>0</v>
      </c>
      <c r="ZS15" s="501">
        <f>VLOOKUP($B15,'Sintesi (CFI-ACN)'!$C$30:$AE$55,22,FALSE)</f>
        <v>0</v>
      </c>
      <c r="ZT15" s="501">
        <f>VLOOKUP($B15,'Sintesi (CFI-ACN)'!$C$30:$AE$55,22,FALSE)</f>
        <v>0</v>
      </c>
      <c r="ZU15" s="501">
        <f>VLOOKUP($B15,'Sintesi (CFI-ACN)'!$C$30:$AE$55,22,FALSE)</f>
        <v>0</v>
      </c>
      <c r="ZV15" s="501">
        <f>VLOOKUP($B15,'Sintesi (CFI-ACN)'!$C$30:$AE$55,22,FALSE)</f>
        <v>0</v>
      </c>
      <c r="ZW15" s="501">
        <f>VLOOKUP($B15,'Sintesi (CFI-ACN)'!$C$30:$AE$55,22,FALSE)</f>
        <v>0</v>
      </c>
      <c r="ZX15" s="501">
        <f>VLOOKUP($B15,'Sintesi (CFI-ACN)'!$C$30:$AE$55,22,FALSE)</f>
        <v>0</v>
      </c>
      <c r="ZY15" s="501">
        <f>VLOOKUP($B15,'Sintesi (CFI-ACN)'!$C$30:$AE$55,22,FALSE)</f>
        <v>0</v>
      </c>
      <c r="ZZ15" s="501">
        <f>VLOOKUP($B15,'Sintesi (CFI-ACN)'!$C$30:$AE$55,22,FALSE)</f>
        <v>0</v>
      </c>
      <c r="AAA15" s="501">
        <f>VLOOKUP($B15,'Sintesi (CFI-ACN)'!$C$30:$AE$55,22,FALSE)</f>
        <v>0</v>
      </c>
      <c r="AAB15" s="501">
        <f>VLOOKUP($B15,'Sintesi (CFI-ACN)'!$C$30:$AE$55,22,FALSE)</f>
        <v>0</v>
      </c>
      <c r="AAC15" s="501">
        <f>VLOOKUP($B15,'Sintesi (CFI-ACN)'!$C$30:$AE$55,22,FALSE)</f>
        <v>0</v>
      </c>
      <c r="AAD15" s="501">
        <f>VLOOKUP($B15,'Sintesi (CFI-ACN)'!$C$30:$AE$55,22,FALSE)</f>
        <v>0</v>
      </c>
      <c r="AAE15" s="501">
        <f>VLOOKUP($B15,'Sintesi (CFI-ACN)'!$C$30:$AE$55,22,FALSE)</f>
        <v>0</v>
      </c>
      <c r="AAF15" s="501">
        <f>VLOOKUP($B15,'Sintesi (CFI-ACN)'!$C$30:$AE$55,22,FALSE)</f>
        <v>0</v>
      </c>
      <c r="AAG15" s="501">
        <f>VLOOKUP($B15,'Sintesi (CFI-ACN)'!$C$30:$AE$55,22,FALSE)</f>
        <v>0</v>
      </c>
      <c r="AAH15" s="501">
        <f>VLOOKUP($B15,'Sintesi (CFI-ACN)'!$C$30:$AE$55,22,FALSE)</f>
        <v>0</v>
      </c>
      <c r="AAI15" s="501">
        <f>VLOOKUP($B15,'Sintesi (CFI-ACN)'!$C$30:$AE$55,22,FALSE)</f>
        <v>0</v>
      </c>
      <c r="AAJ15" s="501">
        <f>VLOOKUP($B15,'Sintesi (CFI-ACN)'!$C$30:$AE$55,22,FALSE)</f>
        <v>0</v>
      </c>
      <c r="AAK15" s="501">
        <f>VLOOKUP($B15,'Sintesi (CFI-ACN)'!$C$30:$AE$55,22,FALSE)</f>
        <v>0</v>
      </c>
      <c r="AAL15" s="501">
        <f>VLOOKUP($B15,'Sintesi (CFI-ACN)'!$C$30:$AE$55,22,FALSE)</f>
        <v>0</v>
      </c>
      <c r="AAM15" s="501">
        <f>VLOOKUP($B15,'Sintesi (CFI-ACN)'!$C$30:$AE$55,22,FALSE)</f>
        <v>0</v>
      </c>
      <c r="AAN15" s="501">
        <f>VLOOKUP($B15,'Sintesi (CFI-ACN)'!$C$30:$AE$55,22,FALSE)</f>
        <v>0</v>
      </c>
      <c r="AAO15" s="501">
        <f>VLOOKUP($B15,'Sintesi (CFI-ACN)'!$C$30:$AE$55,22,FALSE)</f>
        <v>0</v>
      </c>
      <c r="AAP15" s="501">
        <f>VLOOKUP($B15,'Sintesi (CFI-ACN)'!$C$30:$AE$55,22,FALSE)</f>
        <v>0</v>
      </c>
      <c r="AAQ15" s="501">
        <f>VLOOKUP($B15,'Sintesi (CFI-ACN)'!$C$30:$AE$55,22,FALSE)</f>
        <v>0</v>
      </c>
      <c r="AAR15" s="501">
        <f>VLOOKUP($B15,'Sintesi (CFI-ACN)'!$C$30:$AE$55,22,FALSE)</f>
        <v>0</v>
      </c>
      <c r="AAS15" s="501">
        <f>VLOOKUP($B15,'Sintesi (CFI-ACN)'!$C$30:$AE$55,22,FALSE)</f>
        <v>0</v>
      </c>
      <c r="AAT15" s="501">
        <f>VLOOKUP($B15,'Sintesi (CFI-ACN)'!$C$30:$AE$55,22,FALSE)</f>
        <v>0</v>
      </c>
      <c r="AAU15" s="501">
        <f>VLOOKUP($B15,'Sintesi (CFI-ACN)'!$C$30:$AE$55,22,FALSE)</f>
        <v>0</v>
      </c>
      <c r="AAV15" s="501">
        <f>VLOOKUP($B15,'Sintesi (CFI-ACN)'!$C$30:$AE$55,22,FALSE)</f>
        <v>0</v>
      </c>
      <c r="AAW15" s="501">
        <f>VLOOKUP($B15,'Sintesi (CFI-ACN)'!$C$30:$AE$55,22,FALSE)</f>
        <v>0</v>
      </c>
      <c r="AAX15" s="501">
        <f>VLOOKUP($B15,'Sintesi (CFI-ACN)'!$C$30:$AE$55,22,FALSE)</f>
        <v>0</v>
      </c>
      <c r="AAY15" s="501">
        <f>VLOOKUP($B15,'Sintesi (CFI-ACN)'!$C$30:$AE$55,22,FALSE)</f>
        <v>0</v>
      </c>
      <c r="AAZ15" s="501">
        <f>VLOOKUP($B15,'Sintesi (CFI-ACN)'!$C$30:$AE$55,22,FALSE)</f>
        <v>0</v>
      </c>
      <c r="ABA15" s="501">
        <f>VLOOKUP($B15,'Sintesi (CFI-ACN)'!$C$30:$AE$55,22,FALSE)</f>
        <v>0</v>
      </c>
      <c r="ABB15" s="501">
        <f>VLOOKUP($B15,'Sintesi (CFI-ACN)'!$C$30:$AE$55,22,FALSE)</f>
        <v>0</v>
      </c>
      <c r="ABC15" s="501">
        <f>VLOOKUP($B15,'Sintesi (CFI-ACN)'!$C$30:$AE$55,22,FALSE)</f>
        <v>0</v>
      </c>
      <c r="ABD15" s="501">
        <f>VLOOKUP($B15,'Sintesi (CFI-ACN)'!$C$30:$AE$55,22,FALSE)</f>
        <v>0</v>
      </c>
      <c r="ABE15" s="501">
        <f>VLOOKUP($B15,'Sintesi (CFI-ACN)'!$C$30:$AE$55,22,FALSE)</f>
        <v>0</v>
      </c>
      <c r="ABF15" s="501">
        <f>VLOOKUP($B15,'Sintesi (CFI-ACN)'!$C$30:$AE$55,22,FALSE)</f>
        <v>0</v>
      </c>
      <c r="ABG15" s="501">
        <f>VLOOKUP($B15,'Sintesi (CFI-ACN)'!$C$30:$AE$55,22,FALSE)</f>
        <v>0</v>
      </c>
      <c r="ABH15" s="501">
        <f>VLOOKUP($B15,'Sintesi (CFI-ACN)'!$C$30:$AE$55,22,FALSE)</f>
        <v>0</v>
      </c>
      <c r="ABI15" s="501">
        <f>VLOOKUP($B15,'Sintesi (CFI-ACN)'!$C$30:$AE$55,22,FALSE)</f>
        <v>0</v>
      </c>
      <c r="ABJ15" s="501">
        <f>VLOOKUP($B15,'Sintesi (CFI-ACN)'!$C$30:$AE$55,22,FALSE)</f>
        <v>0</v>
      </c>
      <c r="ABK15" s="501">
        <f>VLOOKUP($B15,'Sintesi (CFI-ACN)'!$C$30:$AE$55,22,FALSE)</f>
        <v>0</v>
      </c>
      <c r="ABL15" s="501">
        <f>VLOOKUP($B15,'Sintesi (CFI-ACN)'!$C$30:$AE$55,22,FALSE)</f>
        <v>0</v>
      </c>
      <c r="ABM15" s="501">
        <f>VLOOKUP($B15,'Sintesi (CFI-ACN)'!$C$30:$AE$55,22,FALSE)</f>
        <v>0</v>
      </c>
      <c r="ABN15" s="501">
        <f>VLOOKUP($B15,'Sintesi (CFI-ACN)'!$C$30:$AE$55,22,FALSE)</f>
        <v>0</v>
      </c>
      <c r="ABO15" s="501">
        <f>VLOOKUP($B15,'Sintesi (CFI-ACN)'!$C$30:$AE$55,22,FALSE)</f>
        <v>0</v>
      </c>
      <c r="ABP15" s="501">
        <f>VLOOKUP($B15,'Sintesi (CFI-ACN)'!$C$30:$AE$55,22,FALSE)</f>
        <v>0</v>
      </c>
      <c r="ABQ15" s="501">
        <f>VLOOKUP($B15,'Sintesi (CFI-ACN)'!$C$30:$AE$55,22,FALSE)</f>
        <v>0</v>
      </c>
      <c r="ABR15" s="501">
        <f>VLOOKUP($B15,'Sintesi (CFI-ACN)'!$C$30:$AE$55,22,FALSE)</f>
        <v>0</v>
      </c>
      <c r="ABS15" s="501">
        <f>VLOOKUP($B15,'Sintesi (CFI-ACN)'!$C$30:$AE$55,22,FALSE)</f>
        <v>0</v>
      </c>
      <c r="ABT15" s="501">
        <f>VLOOKUP($B15,'Sintesi (CFI-ACN)'!$C$30:$AE$55,22,FALSE)</f>
        <v>0</v>
      </c>
      <c r="ABU15" s="501">
        <f>VLOOKUP($B15,'Sintesi (CFI-ACN)'!$C$30:$AE$55,22,FALSE)</f>
        <v>0</v>
      </c>
      <c r="ABV15" s="501">
        <f>VLOOKUP($B15,'Sintesi (CFI-ACN)'!$C$30:$AE$55,22,FALSE)</f>
        <v>0</v>
      </c>
      <c r="ABW15" s="501">
        <f>VLOOKUP($B15,'Sintesi (CFI-ACN)'!$C$30:$AE$55,22,FALSE)</f>
        <v>0</v>
      </c>
      <c r="ABX15" s="501">
        <f>VLOOKUP($B15,'Sintesi (CFI-ACN)'!$C$30:$AE$55,22,FALSE)</f>
        <v>0</v>
      </c>
      <c r="ABY15" s="501">
        <f>VLOOKUP($B15,'Sintesi (CFI-ACN)'!$C$30:$AE$55,22,FALSE)</f>
        <v>0</v>
      </c>
      <c r="ABZ15" s="501">
        <f>VLOOKUP($B15,'Sintesi (CFI-ACN)'!$C$30:$AE$55,22,FALSE)</f>
        <v>0</v>
      </c>
      <c r="ACA15" s="501">
        <f>VLOOKUP($B15,'Sintesi (CFI-ACN)'!$C$30:$AE$55,22,FALSE)</f>
        <v>0</v>
      </c>
      <c r="ACB15" s="501">
        <f>VLOOKUP($B15,'Sintesi (CFI-ACN)'!$C$30:$AE$55,22,FALSE)</f>
        <v>0</v>
      </c>
      <c r="ACC15" s="501">
        <f>VLOOKUP($B15,'Sintesi (CFI-ACN)'!$C$30:$AE$55,22,FALSE)</f>
        <v>0</v>
      </c>
      <c r="ACD15" s="501">
        <f>VLOOKUP($B15,'Sintesi (CFI-ACN)'!$C$30:$AE$55,22,FALSE)</f>
        <v>0</v>
      </c>
      <c r="ACE15" s="501"/>
      <c r="ACF15" s="501"/>
      <c r="ACG15" s="501"/>
      <c r="ACH15" s="86"/>
      <c r="ACI15" s="88">
        <v>0</v>
      </c>
      <c r="ACJ15" s="89">
        <v>43271</v>
      </c>
      <c r="ACK15" s="89">
        <v>43294</v>
      </c>
      <c r="ACL15" s="80">
        <v>0</v>
      </c>
      <c r="ACM15" s="80">
        <v>0</v>
      </c>
      <c r="ACN15" s="80">
        <v>0</v>
      </c>
      <c r="ACO15" s="80">
        <v>0</v>
      </c>
      <c r="ACP15" s="80">
        <v>0</v>
      </c>
      <c r="ACQ15" s="80">
        <v>0</v>
      </c>
      <c r="ACR15" s="80">
        <v>0</v>
      </c>
      <c r="ACS15" s="80">
        <v>0</v>
      </c>
      <c r="ACT15" s="80">
        <v>0</v>
      </c>
      <c r="ACU15" s="80">
        <v>0</v>
      </c>
      <c r="ACV15" s="80">
        <v>0</v>
      </c>
      <c r="ACW15" s="80">
        <v>0</v>
      </c>
      <c r="ACX15" s="80">
        <v>0</v>
      </c>
      <c r="ACY15" s="80">
        <v>0</v>
      </c>
      <c r="ACZ15" s="80">
        <v>0</v>
      </c>
      <c r="ADA15" s="80">
        <v>0</v>
      </c>
      <c r="ADB15" s="80">
        <v>0</v>
      </c>
      <c r="ADC15" s="80">
        <v>0</v>
      </c>
      <c r="ADD15" s="80">
        <v>0</v>
      </c>
      <c r="ADE15" s="80">
        <v>0</v>
      </c>
      <c r="ADF15" s="80">
        <v>0</v>
      </c>
      <c r="ADG15" s="80">
        <v>0</v>
      </c>
      <c r="ADH15" s="80">
        <v>0</v>
      </c>
      <c r="ADI15" s="80">
        <v>0</v>
      </c>
      <c r="ADJ15" s="80">
        <v>0</v>
      </c>
      <c r="ADK15" s="80">
        <v>0</v>
      </c>
      <c r="ADL15" s="80">
        <v>0</v>
      </c>
      <c r="ADM15" s="80">
        <v>0</v>
      </c>
      <c r="ADN15" s="80">
        <v>0</v>
      </c>
      <c r="ADO15" s="80">
        <v>0</v>
      </c>
      <c r="ADP15" s="80">
        <v>0</v>
      </c>
      <c r="ADQ15" s="80">
        <v>0</v>
      </c>
      <c r="ADR15" s="80">
        <v>0</v>
      </c>
      <c r="ADS15" s="80">
        <v>0</v>
      </c>
      <c r="ADT15" s="80">
        <v>0</v>
      </c>
      <c r="ADU15" s="80">
        <v>0</v>
      </c>
      <c r="ADV15" s="80">
        <v>0</v>
      </c>
      <c r="ADW15" s="80">
        <v>0</v>
      </c>
      <c r="ADX15" s="80">
        <v>0</v>
      </c>
      <c r="ADY15" s="80">
        <v>0</v>
      </c>
      <c r="ADZ15" s="80">
        <v>0</v>
      </c>
      <c r="AEA15" s="80">
        <v>0</v>
      </c>
      <c r="AEB15" s="80">
        <v>0</v>
      </c>
      <c r="AEC15" s="80">
        <v>0</v>
      </c>
      <c r="AED15" s="80">
        <v>0</v>
      </c>
      <c r="AEE15" s="80">
        <v>0</v>
      </c>
      <c r="AEF15" s="80">
        <v>0</v>
      </c>
      <c r="AEG15" s="80">
        <v>0</v>
      </c>
      <c r="AEH15" s="80">
        <v>0</v>
      </c>
      <c r="AEI15" s="80">
        <v>0</v>
      </c>
      <c r="AEJ15" s="80">
        <v>0</v>
      </c>
      <c r="AEK15" s="80">
        <v>0</v>
      </c>
      <c r="AEL15" s="80">
        <v>0</v>
      </c>
      <c r="AEM15" s="80">
        <v>0</v>
      </c>
      <c r="AEN15" s="80">
        <v>0</v>
      </c>
      <c r="AEO15" s="80">
        <v>0</v>
      </c>
      <c r="AEP15" s="80">
        <v>0</v>
      </c>
      <c r="AEQ15" s="80">
        <v>0</v>
      </c>
      <c r="AER15" s="80">
        <v>0</v>
      </c>
      <c r="AES15" s="80">
        <v>0</v>
      </c>
      <c r="AET15" s="80">
        <v>0</v>
      </c>
      <c r="AEU15" s="80">
        <v>0</v>
      </c>
      <c r="AEV15" s="80">
        <v>0</v>
      </c>
      <c r="AEW15" s="80">
        <v>0</v>
      </c>
      <c r="AEX15" s="80">
        <v>0</v>
      </c>
      <c r="AEY15" s="80">
        <v>0</v>
      </c>
      <c r="AEZ15" s="80">
        <v>0</v>
      </c>
      <c r="AFA15" s="80">
        <v>0</v>
      </c>
      <c r="AFB15" s="80">
        <v>0</v>
      </c>
      <c r="AFC15" s="80">
        <v>0</v>
      </c>
      <c r="AFD15" s="80">
        <v>0</v>
      </c>
      <c r="AFE15" s="80">
        <v>0</v>
      </c>
      <c r="AFF15" s="80">
        <v>0</v>
      </c>
      <c r="AFG15" s="80">
        <v>0</v>
      </c>
      <c r="AFH15" s="80">
        <v>0</v>
      </c>
      <c r="AFI15" s="80">
        <v>0</v>
      </c>
      <c r="AFJ15" s="80">
        <v>0</v>
      </c>
      <c r="AFK15" s="80">
        <v>0</v>
      </c>
      <c r="AFL15" s="80">
        <v>0</v>
      </c>
      <c r="AFM15" s="80">
        <v>0</v>
      </c>
      <c r="AFN15" s="80">
        <v>0</v>
      </c>
      <c r="AFO15" s="80">
        <v>0</v>
      </c>
      <c r="AFP15" s="80">
        <v>0</v>
      </c>
      <c r="AFQ15" s="80">
        <v>0</v>
      </c>
      <c r="AFR15" s="80">
        <v>0</v>
      </c>
      <c r="AFS15" s="80">
        <v>0</v>
      </c>
      <c r="AFT15" s="80">
        <v>0</v>
      </c>
      <c r="AFU15" s="80">
        <v>0</v>
      </c>
      <c r="AFV15" s="80">
        <v>0</v>
      </c>
      <c r="AFW15" s="80">
        <v>0</v>
      </c>
      <c r="AFX15" s="80">
        <v>0</v>
      </c>
      <c r="AFY15" s="80">
        <v>0</v>
      </c>
      <c r="AFZ15" s="80">
        <v>0</v>
      </c>
      <c r="AGA15" s="80">
        <v>0</v>
      </c>
      <c r="AGB15" s="80">
        <v>0</v>
      </c>
      <c r="AGC15" s="80">
        <v>0</v>
      </c>
      <c r="AGD15" s="80">
        <v>0</v>
      </c>
      <c r="AGE15" s="80">
        <v>0</v>
      </c>
      <c r="AGF15" s="80">
        <v>0</v>
      </c>
      <c r="AGG15" s="80">
        <v>0</v>
      </c>
      <c r="AGH15" s="80">
        <v>0</v>
      </c>
      <c r="AGI15" s="80">
        <v>0</v>
      </c>
      <c r="AGJ15" s="80">
        <v>0</v>
      </c>
      <c r="AGK15" s="80">
        <v>0</v>
      </c>
      <c r="AGL15" s="177"/>
      <c r="AGM15" s="177"/>
    </row>
    <row r="16" spans="1:871" s="104" customFormat="1" ht="12.75" customHeight="1" collapsed="1">
      <c r="A16" s="131" t="str">
        <f>'Sintesi (CFI-ACN)'!B40</f>
        <v>P59-Deploy &amp; Change CRMT</v>
      </c>
      <c r="B16" s="131" t="str">
        <f>'Sintesi (CFI)'!C40</f>
        <v>AO004511_YYY64</v>
      </c>
      <c r="C16" s="131" t="str">
        <f>'Sintesi Quantitativa (Overall)'!D42</f>
        <v>Piano di Rientro</v>
      </c>
      <c r="D16" s="132">
        <f>'Sintesi (CFI-ACN)'!W40</f>
        <v>6</v>
      </c>
      <c r="E16" s="132">
        <f>'Sintesi (CFI-ACN)'!X40</f>
        <v>1</v>
      </c>
      <c r="F16" s="132">
        <f>'Sintesi (CFI-ACN)'!Y40</f>
        <v>5</v>
      </c>
      <c r="G16" s="175">
        <f>'Sintesi Quantitativa (Overall)'!E42</f>
        <v>1</v>
      </c>
      <c r="H16" s="183">
        <v>43271</v>
      </c>
      <c r="I16" s="183">
        <v>43315</v>
      </c>
      <c r="J16" s="78">
        <f t="shared" si="123"/>
        <v>33</v>
      </c>
      <c r="K16" s="78">
        <v>0</v>
      </c>
      <c r="L16" s="79">
        <v>0</v>
      </c>
      <c r="M16" s="560">
        <v>6</v>
      </c>
      <c r="N16" s="560">
        <v>6</v>
      </c>
      <c r="O16" s="560">
        <v>6</v>
      </c>
      <c r="P16" s="560">
        <v>6</v>
      </c>
      <c r="Q16" s="560">
        <v>6</v>
      </c>
      <c r="R16" s="560">
        <v>6</v>
      </c>
      <c r="S16" s="560">
        <v>6</v>
      </c>
      <c r="T16" s="560">
        <v>6</v>
      </c>
      <c r="U16" s="560">
        <v>6</v>
      </c>
      <c r="V16" s="560">
        <v>6</v>
      </c>
      <c r="W16" s="560">
        <v>6</v>
      </c>
      <c r="X16" s="560">
        <v>6</v>
      </c>
      <c r="Y16" s="560">
        <v>6</v>
      </c>
      <c r="Z16" s="560">
        <v>5</v>
      </c>
      <c r="AA16" s="560">
        <v>5</v>
      </c>
      <c r="AB16" s="560">
        <v>5</v>
      </c>
      <c r="AC16" s="560">
        <v>5</v>
      </c>
      <c r="AD16" s="560">
        <v>5</v>
      </c>
      <c r="AE16" s="560">
        <v>5</v>
      </c>
      <c r="AF16" s="560">
        <v>5</v>
      </c>
      <c r="AG16" s="560">
        <v>5</v>
      </c>
      <c r="AH16" s="560">
        <v>5</v>
      </c>
      <c r="AI16" s="560">
        <v>5</v>
      </c>
      <c r="AJ16" s="560">
        <v>5</v>
      </c>
      <c r="AK16" s="560">
        <v>5</v>
      </c>
      <c r="AL16" s="560">
        <v>5</v>
      </c>
      <c r="AM16" s="560">
        <v>5</v>
      </c>
      <c r="AN16" s="560">
        <v>5</v>
      </c>
      <c r="AO16" s="560">
        <v>5</v>
      </c>
      <c r="AP16" s="560">
        <v>5</v>
      </c>
      <c r="AQ16" s="560">
        <v>5</v>
      </c>
      <c r="AR16" s="560">
        <v>5</v>
      </c>
      <c r="AS16" s="560">
        <v>5</v>
      </c>
      <c r="AT16" s="560">
        <v>5</v>
      </c>
      <c r="AU16" s="560">
        <v>5</v>
      </c>
      <c r="AV16" s="560">
        <v>5</v>
      </c>
      <c r="AW16" s="560">
        <v>5</v>
      </c>
      <c r="AX16" s="560">
        <v>5</v>
      </c>
      <c r="AY16" s="560">
        <v>5</v>
      </c>
      <c r="AZ16" s="560">
        <v>5</v>
      </c>
      <c r="BA16" s="560">
        <v>5</v>
      </c>
      <c r="BB16" s="560">
        <v>5</v>
      </c>
      <c r="BC16" s="560">
        <v>5</v>
      </c>
      <c r="BD16" s="560">
        <v>5</v>
      </c>
      <c r="BE16" s="560">
        <v>5</v>
      </c>
      <c r="BF16" s="80">
        <v>0</v>
      </c>
      <c r="BG16" s="80">
        <v>0</v>
      </c>
      <c r="BH16" s="80">
        <v>0</v>
      </c>
      <c r="BI16" s="80">
        <v>0</v>
      </c>
      <c r="BJ16" s="80">
        <v>0</v>
      </c>
      <c r="BK16" s="80">
        <v>0</v>
      </c>
      <c r="BL16" s="80">
        <v>0</v>
      </c>
      <c r="BM16" s="80">
        <v>0</v>
      </c>
      <c r="BN16" s="80">
        <v>0</v>
      </c>
      <c r="BO16" s="80">
        <v>0</v>
      </c>
      <c r="BP16" s="80">
        <v>0</v>
      </c>
      <c r="BQ16" s="80">
        <v>0</v>
      </c>
      <c r="BR16" s="80">
        <v>0</v>
      </c>
      <c r="BS16" s="80">
        <v>0</v>
      </c>
      <c r="BT16" s="80">
        <v>0</v>
      </c>
      <c r="BU16" s="80">
        <v>0</v>
      </c>
      <c r="BV16" s="80">
        <v>0</v>
      </c>
      <c r="BW16" s="80">
        <v>0</v>
      </c>
      <c r="BX16" s="80">
        <v>0</v>
      </c>
      <c r="BY16" s="80">
        <v>0</v>
      </c>
      <c r="BZ16" s="80">
        <v>0</v>
      </c>
      <c r="CA16" s="80">
        <v>0</v>
      </c>
      <c r="CB16" s="80">
        <v>0</v>
      </c>
      <c r="CC16" s="80">
        <v>0</v>
      </c>
      <c r="CD16" s="80">
        <v>0</v>
      </c>
      <c r="CE16" s="80">
        <v>0</v>
      </c>
      <c r="CF16" s="80">
        <v>0</v>
      </c>
      <c r="CG16" s="80">
        <v>0</v>
      </c>
      <c r="CH16" s="80">
        <v>0</v>
      </c>
      <c r="CI16" s="80">
        <v>0</v>
      </c>
      <c r="CJ16" s="80">
        <v>0</v>
      </c>
      <c r="CK16" s="80">
        <v>0</v>
      </c>
      <c r="CL16" s="80">
        <v>0</v>
      </c>
      <c r="CM16" s="80">
        <v>0</v>
      </c>
      <c r="CN16" s="80">
        <v>0</v>
      </c>
      <c r="CO16" s="80">
        <v>0</v>
      </c>
      <c r="CP16" s="80">
        <v>0</v>
      </c>
      <c r="CQ16" s="80">
        <v>0</v>
      </c>
      <c r="CR16" s="80">
        <v>0</v>
      </c>
      <c r="CS16" s="80">
        <v>0</v>
      </c>
      <c r="CT16" s="80">
        <v>0</v>
      </c>
      <c r="CU16" s="80">
        <v>0</v>
      </c>
      <c r="CV16" s="80">
        <v>0</v>
      </c>
      <c r="CW16" s="80">
        <v>0</v>
      </c>
      <c r="CX16" s="80">
        <v>0</v>
      </c>
      <c r="CY16" s="80">
        <v>0</v>
      </c>
      <c r="CZ16" s="80">
        <v>0</v>
      </c>
      <c r="DA16" s="80">
        <v>0</v>
      </c>
      <c r="DB16" s="80">
        <v>0</v>
      </c>
      <c r="DC16" s="80">
        <v>0</v>
      </c>
      <c r="DD16" s="80">
        <v>0</v>
      </c>
      <c r="DE16" s="80">
        <v>0</v>
      </c>
      <c r="DF16" s="80">
        <v>0</v>
      </c>
      <c r="DG16" s="80">
        <v>0</v>
      </c>
      <c r="DH16" s="80">
        <v>0</v>
      </c>
      <c r="DI16" s="80">
        <v>0</v>
      </c>
      <c r="DJ16" s="80">
        <v>0</v>
      </c>
      <c r="DK16" s="80">
        <v>0</v>
      </c>
      <c r="DL16" s="80">
        <v>0</v>
      </c>
      <c r="DM16" s="80"/>
      <c r="DN16" s="80"/>
      <c r="DO16" s="80"/>
      <c r="DP16" s="318">
        <v>0</v>
      </c>
      <c r="DQ16" s="318">
        <v>0</v>
      </c>
      <c r="DR16" s="318">
        <v>0</v>
      </c>
      <c r="DS16" s="318">
        <v>0</v>
      </c>
      <c r="DT16" s="318">
        <v>0</v>
      </c>
      <c r="DU16" s="318">
        <v>0</v>
      </c>
      <c r="DV16" s="318">
        <v>0</v>
      </c>
      <c r="DW16" s="318">
        <v>0</v>
      </c>
      <c r="DX16" s="318">
        <v>0</v>
      </c>
      <c r="DY16" s="318">
        <v>0</v>
      </c>
      <c r="DZ16" s="318">
        <v>0</v>
      </c>
      <c r="EA16" s="318">
        <v>0</v>
      </c>
      <c r="EB16" s="318">
        <v>0</v>
      </c>
      <c r="EC16" s="318">
        <v>0</v>
      </c>
      <c r="ED16" s="318">
        <v>0</v>
      </c>
      <c r="EE16" s="318">
        <v>0</v>
      </c>
      <c r="EF16" s="318">
        <v>0</v>
      </c>
      <c r="EG16" s="318">
        <v>0</v>
      </c>
      <c r="EH16" s="318">
        <v>0</v>
      </c>
      <c r="EI16" s="318">
        <v>0</v>
      </c>
      <c r="EJ16" s="318">
        <v>0</v>
      </c>
      <c r="EK16" s="318">
        <v>0</v>
      </c>
      <c r="EL16" s="318">
        <v>0</v>
      </c>
      <c r="EM16" s="318">
        <f>VLOOKUP($B16,'Sintesi (CFI-ACN)'!$C$30:$AE$55,25,FALSE)</f>
        <v>0</v>
      </c>
      <c r="EN16" s="318">
        <f>VLOOKUP($B16,'Sintesi (CFI-ACN)'!$C$30:$AE$55,25,FALSE)</f>
        <v>0</v>
      </c>
      <c r="EO16" s="318">
        <f>VLOOKUP($B16,'Sintesi (CFI-ACN)'!$C$30:$AE$55,25,FALSE)</f>
        <v>0</v>
      </c>
      <c r="EP16" s="318">
        <f>VLOOKUP($B16,'Sintesi (CFI-ACN)'!$C$30:$AE$55,25,FALSE)</f>
        <v>0</v>
      </c>
      <c r="EQ16" s="318">
        <f>VLOOKUP($B16,'Sintesi (CFI-ACN)'!$C$30:$AE$55,25,FALSE)</f>
        <v>0</v>
      </c>
      <c r="ER16" s="318">
        <f>VLOOKUP($B16,'Sintesi (CFI-ACN)'!$C$30:$AE$55,25,FALSE)</f>
        <v>0</v>
      </c>
      <c r="ES16" s="318">
        <f>VLOOKUP($B16,'Sintesi (CFI-ACN)'!$C$30:$AE$55,25,FALSE)</f>
        <v>0</v>
      </c>
      <c r="ET16" s="318">
        <f>VLOOKUP($B16,'Sintesi (CFI-ACN)'!$C$30:$AE$55,25,FALSE)</f>
        <v>0</v>
      </c>
      <c r="EU16" s="318">
        <f>VLOOKUP($B16,'Sintesi (CFI-ACN)'!$C$30:$AE$55,25,FALSE)</f>
        <v>0</v>
      </c>
      <c r="EV16" s="318">
        <f>VLOOKUP($B16,'Sintesi (CFI-ACN)'!$C$30:$AE$55,25,FALSE)</f>
        <v>0</v>
      </c>
      <c r="EW16" s="318">
        <f>VLOOKUP($B16,'Sintesi (CFI-ACN)'!$C$30:$AE$55,25,FALSE)</f>
        <v>0</v>
      </c>
      <c r="EX16" s="318">
        <f>VLOOKUP($B16,'Sintesi (CFI-ACN)'!$C$30:$AE$55,25,FALSE)</f>
        <v>0</v>
      </c>
      <c r="EY16" s="318">
        <f>VLOOKUP($B16,'Sintesi (CFI-ACN)'!$C$30:$AE$55,25,FALSE)</f>
        <v>0</v>
      </c>
      <c r="EZ16" s="318">
        <f>VLOOKUP($B16,'Sintesi (CFI-ACN)'!$C$30:$AE$55,25,FALSE)</f>
        <v>0</v>
      </c>
      <c r="FA16" s="318">
        <f>VLOOKUP($B16,'Sintesi (CFI-ACN)'!$C$30:$AE$55,25,FALSE)</f>
        <v>0</v>
      </c>
      <c r="FB16" s="318">
        <f>VLOOKUP($B16,'Sintesi (CFI-ACN)'!$C$30:$AE$55,25,FALSE)</f>
        <v>0</v>
      </c>
      <c r="FC16" s="318">
        <f>VLOOKUP($B16,'Sintesi (CFI-ACN)'!$C$30:$AE$55,25,FALSE)</f>
        <v>0</v>
      </c>
      <c r="FD16" s="318">
        <f>VLOOKUP($B16,'Sintesi (CFI-ACN)'!$C$30:$AE$55,25,FALSE)</f>
        <v>0</v>
      </c>
      <c r="FE16" s="318">
        <f>VLOOKUP($B16,'Sintesi (CFI-ACN)'!$C$30:$AE$55,25,FALSE)</f>
        <v>0</v>
      </c>
      <c r="FF16" s="318">
        <f>VLOOKUP($B16,'Sintesi (CFI-ACN)'!$C$30:$AE$55,25,FALSE)</f>
        <v>0</v>
      </c>
      <c r="FG16" s="318">
        <f>VLOOKUP($B16,'Sintesi (CFI-ACN)'!$C$30:$AE$55,25,FALSE)</f>
        <v>0</v>
      </c>
      <c r="FH16" s="318">
        <f>VLOOKUP($B16,'Sintesi (CFI-ACN)'!$C$30:$AE$55,25,FALSE)</f>
        <v>0</v>
      </c>
      <c r="FI16" s="318">
        <f>VLOOKUP($B16,'Sintesi (CFI-ACN)'!$C$30:$AE$55,25,FALSE)</f>
        <v>0</v>
      </c>
      <c r="FJ16" s="318">
        <f>VLOOKUP($B16,'Sintesi (CFI-ACN)'!$C$30:$AE$55,25,FALSE)</f>
        <v>0</v>
      </c>
      <c r="FK16" s="318">
        <f>VLOOKUP($B16,'Sintesi (CFI-ACN)'!$C$30:$AE$55,25,FALSE)</f>
        <v>0</v>
      </c>
      <c r="FL16" s="318">
        <f>VLOOKUP($B16,'Sintesi (CFI-ACN)'!$C$30:$AE$55,25,FALSE)</f>
        <v>0</v>
      </c>
      <c r="FM16" s="318">
        <f>VLOOKUP($B16,'Sintesi (CFI-ACN)'!$C$30:$AE$55,25,FALSE)</f>
        <v>0</v>
      </c>
      <c r="FN16" s="318">
        <f>VLOOKUP($B16,'Sintesi (CFI-ACN)'!$C$30:$AE$55,25,FALSE)</f>
        <v>0</v>
      </c>
      <c r="FO16" s="318">
        <f>VLOOKUP($B16,'Sintesi (CFI-ACN)'!$C$30:$AE$55,25,FALSE)</f>
        <v>0</v>
      </c>
      <c r="FP16" s="318">
        <f>VLOOKUP($B16,'Sintesi (CFI-ACN)'!$C$30:$AE$55,25,FALSE)</f>
        <v>0</v>
      </c>
      <c r="FQ16" s="318">
        <f>VLOOKUP($B16,'Sintesi (CFI-ACN)'!$C$30:$AE$55,25,FALSE)</f>
        <v>0</v>
      </c>
      <c r="FR16" s="318">
        <f>VLOOKUP($B16,'Sintesi (CFI-ACN)'!$C$30:$AE$55,25,FALSE)</f>
        <v>0</v>
      </c>
      <c r="FS16" s="318">
        <f>VLOOKUP($B16,'Sintesi (CFI-ACN)'!$C$30:$AE$55,25,FALSE)</f>
        <v>0</v>
      </c>
      <c r="FT16" s="318">
        <f>VLOOKUP($B16,'Sintesi (CFI-ACN)'!$C$30:$AE$55,25,FALSE)</f>
        <v>0</v>
      </c>
      <c r="FU16" s="318">
        <f>VLOOKUP($B16,'Sintesi (CFI-ACN)'!$C$30:$AE$55,25,FALSE)</f>
        <v>0</v>
      </c>
      <c r="FV16" s="318">
        <f>VLOOKUP($B16,'Sintesi (CFI-ACN)'!$C$30:$AE$55,25,FALSE)</f>
        <v>0</v>
      </c>
      <c r="FW16" s="318">
        <f>VLOOKUP($B16,'Sintesi (CFI-ACN)'!$C$30:$AE$55,25,FALSE)</f>
        <v>0</v>
      </c>
      <c r="FX16" s="318">
        <f>VLOOKUP($B16,'Sintesi (CFI-ACN)'!$C$30:$AE$55,25,FALSE)</f>
        <v>0</v>
      </c>
      <c r="FY16" s="318">
        <f>VLOOKUP($B16,'Sintesi (CFI-ACN)'!$C$30:$AE$55,25,FALSE)</f>
        <v>0</v>
      </c>
      <c r="FZ16" s="318">
        <f>VLOOKUP($B16,'Sintesi (CFI-ACN)'!$C$30:$AE$55,25,FALSE)</f>
        <v>0</v>
      </c>
      <c r="GA16" s="318">
        <f>VLOOKUP($B16,'Sintesi (CFI-ACN)'!$C$30:$AE$55,25,FALSE)</f>
        <v>0</v>
      </c>
      <c r="GB16" s="318">
        <f>VLOOKUP($B16,'Sintesi (CFI-ACN)'!$C$30:$AE$55,25,FALSE)</f>
        <v>0</v>
      </c>
      <c r="GC16" s="318">
        <f>VLOOKUP($B16,'Sintesi (CFI-ACN)'!$C$30:$AE$55,25,FALSE)</f>
        <v>0</v>
      </c>
      <c r="GD16" s="318">
        <f>VLOOKUP($B16,'Sintesi (CFI-ACN)'!$C$30:$AE$55,25,FALSE)</f>
        <v>0</v>
      </c>
      <c r="GE16" s="318">
        <f>VLOOKUP($B16,'Sintesi (CFI-ACN)'!$C$30:$AE$55,25,FALSE)</f>
        <v>0</v>
      </c>
      <c r="GF16" s="318">
        <f>VLOOKUP($B16,'Sintesi (CFI-ACN)'!$C$30:$AE$55,25,FALSE)</f>
        <v>0</v>
      </c>
      <c r="GG16" s="318">
        <f>VLOOKUP($B16,'Sintesi (CFI-ACN)'!$C$30:$AE$55,25,FALSE)</f>
        <v>0</v>
      </c>
      <c r="GH16" s="318">
        <f>VLOOKUP($B16,'Sintesi (CFI-ACN)'!$C$30:$AE$55,25,FALSE)</f>
        <v>0</v>
      </c>
      <c r="GI16" s="318">
        <f>VLOOKUP($B16,'Sintesi (CFI-ACN)'!$C$30:$AE$55,25,FALSE)</f>
        <v>0</v>
      </c>
      <c r="GJ16" s="318">
        <f>VLOOKUP($B16,'Sintesi (CFI-ACN)'!$C$30:$AE$55,25,FALSE)</f>
        <v>0</v>
      </c>
      <c r="GK16" s="318">
        <f>VLOOKUP($B16,'Sintesi (CFI-ACN)'!$C$30:$AE$55,25,FALSE)</f>
        <v>0</v>
      </c>
      <c r="GL16" s="318">
        <f>VLOOKUP($B16,'Sintesi (CFI-ACN)'!$C$30:$AE$55,25,FALSE)</f>
        <v>0</v>
      </c>
      <c r="GM16" s="318">
        <f>VLOOKUP($B16,'Sintesi (CFI-ACN)'!$C$30:$AE$55,25,FALSE)</f>
        <v>0</v>
      </c>
      <c r="GN16" s="318">
        <f>VLOOKUP($B16,'Sintesi (CFI-ACN)'!$C$30:$AE$55,25,FALSE)</f>
        <v>0</v>
      </c>
      <c r="GO16" s="318">
        <f>VLOOKUP($B16,'Sintesi (CFI-ACN)'!$C$30:$AE$55,25,FALSE)</f>
        <v>0</v>
      </c>
      <c r="GP16" s="318">
        <f>VLOOKUP($B16,'Sintesi (CFI-ACN)'!$C$30:$AE$55,25,FALSE)</f>
        <v>0</v>
      </c>
      <c r="GQ16" s="318">
        <f>VLOOKUP($B16,'Sintesi (CFI-ACN)'!$C$30:$AE$55,25,FALSE)</f>
        <v>0</v>
      </c>
      <c r="GR16" s="318">
        <f>VLOOKUP($B16,'Sintesi (CFI-ACN)'!$C$30:$AE$55,25,FALSE)</f>
        <v>0</v>
      </c>
      <c r="GS16" s="318">
        <f>VLOOKUP($B16,'Sintesi (CFI-ACN)'!$C$30:$AE$55,25,FALSE)</f>
        <v>0</v>
      </c>
      <c r="GT16" s="318">
        <f>VLOOKUP($B16,'Sintesi (CFI-ACN)'!$C$30:$AE$55,25,FALSE)</f>
        <v>0</v>
      </c>
      <c r="GU16" s="318">
        <f>VLOOKUP($B16,'Sintesi (CFI-ACN)'!$C$30:$AE$55,25,FALSE)</f>
        <v>0</v>
      </c>
      <c r="GV16" s="318">
        <f>VLOOKUP($B16,'Sintesi (CFI-ACN)'!$C$30:$AE$55,25,FALSE)</f>
        <v>0</v>
      </c>
      <c r="GW16" s="318">
        <f>VLOOKUP($B16,'Sintesi (CFI-ACN)'!$C$30:$AE$55,25,FALSE)</f>
        <v>0</v>
      </c>
      <c r="GX16" s="318">
        <f>VLOOKUP($B16,'Sintesi (CFI-ACN)'!$C$30:$AE$55,25,FALSE)</f>
        <v>0</v>
      </c>
      <c r="GY16" s="318">
        <f>VLOOKUP($B16,'Sintesi (CFI-ACN)'!$C$30:$AE$55,25,FALSE)</f>
        <v>0</v>
      </c>
      <c r="GZ16" s="318">
        <f>VLOOKUP($B16,'Sintesi (CFI-ACN)'!$C$30:$AE$55,25,FALSE)</f>
        <v>0</v>
      </c>
      <c r="HA16" s="318">
        <f>VLOOKUP($B16,'Sintesi (CFI-ACN)'!$C$30:$AE$55,25,FALSE)</f>
        <v>0</v>
      </c>
      <c r="HB16" s="318">
        <f>VLOOKUP($B16,'Sintesi (CFI-ACN)'!$C$30:$AE$55,25,FALSE)</f>
        <v>0</v>
      </c>
      <c r="HC16" s="318">
        <f>VLOOKUP($B16,'Sintesi (CFI-ACN)'!$C$30:$AE$55,25,FALSE)</f>
        <v>0</v>
      </c>
      <c r="HD16" s="318">
        <f>VLOOKUP($B16,'Sintesi (CFI-ACN)'!$C$30:$AE$55,25,FALSE)</f>
        <v>0</v>
      </c>
      <c r="HE16" s="318">
        <f>VLOOKUP($B16,'Sintesi (CFI-ACN)'!$C$30:$AE$55,25,FALSE)</f>
        <v>0</v>
      </c>
      <c r="HF16" s="318">
        <f>VLOOKUP($B16,'Sintesi (CFI-ACN)'!$C$30:$AE$55,25,FALSE)</f>
        <v>0</v>
      </c>
      <c r="HG16" s="318">
        <f>VLOOKUP($B16,'Sintesi (CFI-ACN)'!$C$30:$AE$55,25,FALSE)</f>
        <v>0</v>
      </c>
      <c r="HH16" s="318">
        <f>VLOOKUP($B16,'Sintesi (CFI-ACN)'!$C$30:$AE$55,25,FALSE)</f>
        <v>0</v>
      </c>
      <c r="HI16" s="318">
        <f>VLOOKUP($B16,'Sintesi (CFI-ACN)'!$C$30:$AE$55,25,FALSE)</f>
        <v>0</v>
      </c>
      <c r="HJ16" s="318">
        <f>VLOOKUP($B16,'Sintesi (CFI-ACN)'!$C$30:$AE$55,25,FALSE)</f>
        <v>0</v>
      </c>
      <c r="HK16" s="318">
        <f>VLOOKUP($B16,'Sintesi (CFI-ACN)'!$C$30:$AE$55,25,FALSE)</f>
        <v>0</v>
      </c>
      <c r="HL16" s="318">
        <f>VLOOKUP($B16,'Sintesi (CFI-ACN)'!$C$30:$AE$55,25,FALSE)</f>
        <v>0</v>
      </c>
      <c r="HM16" s="318">
        <f>VLOOKUP($B16,'Sintesi (CFI-ACN)'!$C$30:$AE$55,25,FALSE)</f>
        <v>0</v>
      </c>
      <c r="HN16" s="318">
        <f>VLOOKUP($B16,'Sintesi (CFI-ACN)'!$C$30:$AE$55,25,FALSE)</f>
        <v>0</v>
      </c>
      <c r="HO16" s="318">
        <f>VLOOKUP($B16,'Sintesi (CFI-ACN)'!$C$30:$AE$55,25,FALSE)</f>
        <v>0</v>
      </c>
      <c r="HP16" s="318"/>
      <c r="HQ16" s="318"/>
      <c r="HR16" s="318"/>
      <c r="HS16" s="319">
        <v>0</v>
      </c>
      <c r="HT16" s="319">
        <v>0</v>
      </c>
      <c r="HU16" s="319">
        <v>0</v>
      </c>
      <c r="HV16" s="319">
        <v>0</v>
      </c>
      <c r="HW16" s="319">
        <v>0</v>
      </c>
      <c r="HX16" s="319">
        <v>0</v>
      </c>
      <c r="HY16" s="319">
        <v>0</v>
      </c>
      <c r="HZ16" s="319">
        <v>0</v>
      </c>
      <c r="IA16" s="319">
        <v>0</v>
      </c>
      <c r="IB16" s="319">
        <v>0</v>
      </c>
      <c r="IC16" s="319">
        <v>0</v>
      </c>
      <c r="ID16" s="319">
        <v>0</v>
      </c>
      <c r="IE16" s="319">
        <v>0</v>
      </c>
      <c r="IF16" s="319">
        <v>0</v>
      </c>
      <c r="IG16" s="319">
        <v>0</v>
      </c>
      <c r="IH16" s="319">
        <v>0</v>
      </c>
      <c r="II16" s="319">
        <v>0</v>
      </c>
      <c r="IJ16" s="319">
        <v>0</v>
      </c>
      <c r="IK16" s="319">
        <v>0</v>
      </c>
      <c r="IL16" s="319">
        <v>0</v>
      </c>
      <c r="IM16" s="319">
        <v>0</v>
      </c>
      <c r="IN16" s="319">
        <v>0</v>
      </c>
      <c r="IO16" s="319">
        <v>0</v>
      </c>
      <c r="IP16" s="319">
        <f>VLOOKUP($B16,'Sintesi (CFI-ACN)'!$C$30:$AE$55,27,FALSE)</f>
        <v>0</v>
      </c>
      <c r="IQ16" s="319">
        <f>VLOOKUP($B16,'Sintesi (CFI-ACN)'!$C$30:$AE$55,27,FALSE)</f>
        <v>0</v>
      </c>
      <c r="IR16" s="319">
        <f>VLOOKUP($B16,'Sintesi (CFI-ACN)'!$C$30:$AE$55,27,FALSE)</f>
        <v>0</v>
      </c>
      <c r="IS16" s="319">
        <f>VLOOKUP($B16,'Sintesi (CFI-ACN)'!$C$30:$AE$55,27,FALSE)</f>
        <v>0</v>
      </c>
      <c r="IT16" s="319">
        <f>VLOOKUP($B16,'Sintesi (CFI-ACN)'!$C$30:$AE$55,27,FALSE)</f>
        <v>0</v>
      </c>
      <c r="IU16" s="319">
        <f>VLOOKUP($B16,'Sintesi (CFI-ACN)'!$C$30:$AE$55,27,FALSE)</f>
        <v>0</v>
      </c>
      <c r="IV16" s="319">
        <f>VLOOKUP($B16,'Sintesi (CFI-ACN)'!$C$30:$AE$55,27,FALSE)</f>
        <v>0</v>
      </c>
      <c r="IW16" s="319">
        <f>VLOOKUP($B16,'Sintesi (CFI-ACN)'!$C$30:$AE$55,27,FALSE)</f>
        <v>0</v>
      </c>
      <c r="IX16" s="319">
        <f>VLOOKUP($B16,'Sintesi (CFI-ACN)'!$C$30:$AE$55,27,FALSE)</f>
        <v>0</v>
      </c>
      <c r="IY16" s="319">
        <f>VLOOKUP($B16,'Sintesi (CFI-ACN)'!$C$30:$AE$55,27,FALSE)</f>
        <v>0</v>
      </c>
      <c r="IZ16" s="319">
        <f>VLOOKUP($B16,'Sintesi (CFI-ACN)'!$C$30:$AE$55,27,FALSE)</f>
        <v>0</v>
      </c>
      <c r="JA16" s="319">
        <f>VLOOKUP($B16,'Sintesi (CFI-ACN)'!$C$30:$AE$55,27,FALSE)</f>
        <v>0</v>
      </c>
      <c r="JB16" s="319">
        <f>VLOOKUP($B16,'Sintesi (CFI-ACN)'!$C$30:$AE$55,27,FALSE)</f>
        <v>0</v>
      </c>
      <c r="JC16" s="319">
        <f>VLOOKUP($B16,'Sintesi (CFI-ACN)'!$C$30:$AE$55,27,FALSE)</f>
        <v>0</v>
      </c>
      <c r="JD16" s="319">
        <f>VLOOKUP($B16,'Sintesi (CFI-ACN)'!$C$30:$AE$55,27,FALSE)</f>
        <v>0</v>
      </c>
      <c r="JE16" s="319">
        <f>VLOOKUP($B16,'Sintesi (CFI-ACN)'!$C$30:$AE$55,27,FALSE)</f>
        <v>0</v>
      </c>
      <c r="JF16" s="319">
        <f>VLOOKUP($B16,'Sintesi (CFI-ACN)'!$C$30:$AE$55,27,FALSE)</f>
        <v>0</v>
      </c>
      <c r="JG16" s="319">
        <f>VLOOKUP($B16,'Sintesi (CFI-ACN)'!$C$30:$AE$55,27,FALSE)</f>
        <v>0</v>
      </c>
      <c r="JH16" s="319">
        <f>VLOOKUP($B16,'Sintesi (CFI-ACN)'!$C$30:$AE$55,27,FALSE)</f>
        <v>0</v>
      </c>
      <c r="JI16" s="319">
        <f>VLOOKUP($B16,'Sintesi (CFI-ACN)'!$C$30:$AE$55,27,FALSE)</f>
        <v>0</v>
      </c>
      <c r="JJ16" s="319">
        <f>VLOOKUP($B16,'Sintesi (CFI-ACN)'!$C$30:$AE$55,27,FALSE)</f>
        <v>0</v>
      </c>
      <c r="JK16" s="319">
        <f>VLOOKUP($B16,'Sintesi (CFI-ACN)'!$C$30:$AE$55,27,FALSE)</f>
        <v>0</v>
      </c>
      <c r="JL16" s="319">
        <f>VLOOKUP($B16,'Sintesi (CFI-ACN)'!$C$30:$AE$55,27,FALSE)</f>
        <v>0</v>
      </c>
      <c r="JM16" s="319">
        <f>VLOOKUP($B16,'Sintesi (CFI-ACN)'!$C$30:$AE$55,27,FALSE)</f>
        <v>0</v>
      </c>
      <c r="JN16" s="319">
        <f>VLOOKUP($B16,'Sintesi (CFI-ACN)'!$C$30:$AE$55,27,FALSE)</f>
        <v>0</v>
      </c>
      <c r="JO16" s="319">
        <f>VLOOKUP($B16,'Sintesi (CFI-ACN)'!$C$30:$AE$55,27,FALSE)</f>
        <v>0</v>
      </c>
      <c r="JP16" s="319">
        <f>VLOOKUP($B16,'Sintesi (CFI-ACN)'!$C$30:$AE$55,27,FALSE)</f>
        <v>0</v>
      </c>
      <c r="JQ16" s="319">
        <f>VLOOKUP($B16,'Sintesi (CFI-ACN)'!$C$30:$AE$55,27,FALSE)</f>
        <v>0</v>
      </c>
      <c r="JR16" s="319">
        <f>VLOOKUP($B16,'Sintesi (CFI-ACN)'!$C$30:$AE$55,27,FALSE)</f>
        <v>0</v>
      </c>
      <c r="JS16" s="319">
        <f>VLOOKUP($B16,'Sintesi (CFI-ACN)'!$C$30:$AE$55,27,FALSE)</f>
        <v>0</v>
      </c>
      <c r="JT16" s="319">
        <f>VLOOKUP($B16,'Sintesi (CFI-ACN)'!$C$30:$AE$55,27,FALSE)</f>
        <v>0</v>
      </c>
      <c r="JU16" s="319">
        <f>VLOOKUP($B16,'Sintesi (CFI-ACN)'!$C$30:$AE$55,27,FALSE)</f>
        <v>0</v>
      </c>
      <c r="JV16" s="319">
        <f>VLOOKUP($B16,'Sintesi (CFI-ACN)'!$C$30:$AE$55,27,FALSE)</f>
        <v>0</v>
      </c>
      <c r="JW16" s="319">
        <f>VLOOKUP($B16,'Sintesi (CFI-ACN)'!$C$30:$AE$55,27,FALSE)</f>
        <v>0</v>
      </c>
      <c r="JX16" s="319">
        <f>VLOOKUP($B16,'Sintesi (CFI-ACN)'!$C$30:$AE$55,27,FALSE)</f>
        <v>0</v>
      </c>
      <c r="JY16" s="319">
        <f>VLOOKUP($B16,'Sintesi (CFI-ACN)'!$C$30:$AE$55,27,FALSE)</f>
        <v>0</v>
      </c>
      <c r="JZ16" s="319">
        <f>VLOOKUP($B16,'Sintesi (CFI-ACN)'!$C$30:$AE$55,27,FALSE)</f>
        <v>0</v>
      </c>
      <c r="KA16" s="319">
        <f>VLOOKUP($B16,'Sintesi (CFI-ACN)'!$C$30:$AE$55,27,FALSE)</f>
        <v>0</v>
      </c>
      <c r="KB16" s="319">
        <f>VLOOKUP($B16,'Sintesi (CFI-ACN)'!$C$30:$AE$55,27,FALSE)</f>
        <v>0</v>
      </c>
      <c r="KC16" s="319">
        <f>VLOOKUP($B16,'Sintesi (CFI-ACN)'!$C$30:$AE$55,27,FALSE)</f>
        <v>0</v>
      </c>
      <c r="KD16" s="319">
        <f>VLOOKUP($B16,'Sintesi (CFI-ACN)'!$C$30:$AE$55,27,FALSE)</f>
        <v>0</v>
      </c>
      <c r="KE16" s="319">
        <f>VLOOKUP($B16,'Sintesi (CFI-ACN)'!$C$30:$AE$55,27,FALSE)</f>
        <v>0</v>
      </c>
      <c r="KF16" s="319">
        <f>VLOOKUP($B16,'Sintesi (CFI-ACN)'!$C$30:$AE$55,27,FALSE)</f>
        <v>0</v>
      </c>
      <c r="KG16" s="319">
        <f>VLOOKUP($B16,'Sintesi (CFI-ACN)'!$C$30:$AE$55,27,FALSE)</f>
        <v>0</v>
      </c>
      <c r="KH16" s="319">
        <f>VLOOKUP($B16,'Sintesi (CFI-ACN)'!$C$30:$AE$55,27,FALSE)</f>
        <v>0</v>
      </c>
      <c r="KI16" s="319">
        <f>VLOOKUP($B16,'Sintesi (CFI-ACN)'!$C$30:$AE$55,27,FALSE)</f>
        <v>0</v>
      </c>
      <c r="KJ16" s="319">
        <f>VLOOKUP($B16,'Sintesi (CFI-ACN)'!$C$30:$AE$55,27,FALSE)</f>
        <v>0</v>
      </c>
      <c r="KK16" s="319">
        <f>VLOOKUP($B16,'Sintesi (CFI-ACN)'!$C$30:$AE$55,27,FALSE)</f>
        <v>0</v>
      </c>
      <c r="KL16" s="319">
        <f>VLOOKUP($B16,'Sintesi (CFI-ACN)'!$C$30:$AE$55,27,FALSE)</f>
        <v>0</v>
      </c>
      <c r="KM16" s="319">
        <f>VLOOKUP($B16,'Sintesi (CFI-ACN)'!$C$30:$AE$55,27,FALSE)</f>
        <v>0</v>
      </c>
      <c r="KN16" s="319">
        <f>VLOOKUP($B16,'Sintesi (CFI-ACN)'!$C$30:$AE$55,27,FALSE)</f>
        <v>0</v>
      </c>
      <c r="KO16" s="319">
        <f>VLOOKUP($B16,'Sintesi (CFI-ACN)'!$C$30:$AE$55,27,FALSE)</f>
        <v>0</v>
      </c>
      <c r="KP16" s="319">
        <f>VLOOKUP($B16,'Sintesi (CFI-ACN)'!$C$30:$AE$55,27,FALSE)</f>
        <v>0</v>
      </c>
      <c r="KQ16" s="319">
        <f>VLOOKUP($B16,'Sintesi (CFI-ACN)'!$C$30:$AE$55,27,FALSE)</f>
        <v>0</v>
      </c>
      <c r="KR16" s="319">
        <f>VLOOKUP($B16,'Sintesi (CFI-ACN)'!$C$30:$AE$55,27,FALSE)</f>
        <v>0</v>
      </c>
      <c r="KS16" s="319">
        <f>VLOOKUP($B16,'Sintesi (CFI-ACN)'!$C$30:$AE$55,27,FALSE)</f>
        <v>0</v>
      </c>
      <c r="KT16" s="319">
        <f>VLOOKUP($B16,'Sintesi (CFI-ACN)'!$C$30:$AE$55,27,FALSE)</f>
        <v>0</v>
      </c>
      <c r="KU16" s="319">
        <f>VLOOKUP($B16,'Sintesi (CFI-ACN)'!$C$30:$AE$55,27,FALSE)</f>
        <v>0</v>
      </c>
      <c r="KV16" s="319">
        <f>VLOOKUP($B16,'Sintesi (CFI-ACN)'!$C$30:$AE$55,27,FALSE)</f>
        <v>0</v>
      </c>
      <c r="KW16" s="319">
        <f>VLOOKUP($B16,'Sintesi (CFI-ACN)'!$C$30:$AE$55,27,FALSE)</f>
        <v>0</v>
      </c>
      <c r="KX16" s="319">
        <f>VLOOKUP($B16,'Sintesi (CFI-ACN)'!$C$30:$AE$55,27,FALSE)</f>
        <v>0</v>
      </c>
      <c r="KY16" s="319">
        <f>VLOOKUP($B16,'Sintesi (CFI-ACN)'!$C$30:$AE$55,27,FALSE)</f>
        <v>0</v>
      </c>
      <c r="KZ16" s="319">
        <f>VLOOKUP($B16,'Sintesi (CFI-ACN)'!$C$30:$AE$55,27,FALSE)</f>
        <v>0</v>
      </c>
      <c r="LA16" s="319">
        <f>VLOOKUP($B16,'Sintesi (CFI-ACN)'!$C$30:$AE$55,27,FALSE)</f>
        <v>0</v>
      </c>
      <c r="LB16" s="319">
        <f>VLOOKUP($B16,'Sintesi (CFI-ACN)'!$C$30:$AE$55,27,FALSE)</f>
        <v>0</v>
      </c>
      <c r="LC16" s="319">
        <f>VLOOKUP($B16,'Sintesi (CFI-ACN)'!$C$30:$AE$55,27,FALSE)</f>
        <v>0</v>
      </c>
      <c r="LD16" s="319">
        <f>VLOOKUP($B16,'Sintesi (CFI-ACN)'!$C$30:$AE$55,27,FALSE)</f>
        <v>0</v>
      </c>
      <c r="LE16" s="319">
        <f>VLOOKUP($B16,'Sintesi (CFI-ACN)'!$C$30:$AE$55,27,FALSE)</f>
        <v>0</v>
      </c>
      <c r="LF16" s="319">
        <f>VLOOKUP($B16,'Sintesi (CFI-ACN)'!$C$30:$AE$55,27,FALSE)</f>
        <v>0</v>
      </c>
      <c r="LG16" s="319">
        <f>VLOOKUP($B16,'Sintesi (CFI-ACN)'!$C$30:$AE$55,27,FALSE)</f>
        <v>0</v>
      </c>
      <c r="LH16" s="319">
        <f>VLOOKUP($B16,'Sintesi (CFI-ACN)'!$C$30:$AE$55,27,FALSE)</f>
        <v>0</v>
      </c>
      <c r="LI16" s="319">
        <f>VLOOKUP($B16,'Sintesi (CFI-ACN)'!$C$30:$AE$55,27,FALSE)</f>
        <v>0</v>
      </c>
      <c r="LJ16" s="319">
        <f>VLOOKUP($B16,'Sintesi (CFI-ACN)'!$C$30:$AE$55,27,FALSE)</f>
        <v>0</v>
      </c>
      <c r="LK16" s="319">
        <f>VLOOKUP($B16,'Sintesi (CFI-ACN)'!$C$30:$AE$55,27,FALSE)</f>
        <v>0</v>
      </c>
      <c r="LL16" s="319">
        <f>VLOOKUP($B16,'Sintesi (CFI-ACN)'!$C$30:$AE$55,27,FALSE)</f>
        <v>0</v>
      </c>
      <c r="LM16" s="319">
        <f>VLOOKUP($B16,'Sintesi (CFI-ACN)'!$C$30:$AE$55,27,FALSE)</f>
        <v>0</v>
      </c>
      <c r="LN16" s="319">
        <f>VLOOKUP($B16,'Sintesi (CFI-ACN)'!$C$30:$AE$55,27,FALSE)</f>
        <v>0</v>
      </c>
      <c r="LO16" s="319">
        <f>VLOOKUP($B16,'Sintesi (CFI-ACN)'!$C$30:$AE$55,27,FALSE)</f>
        <v>0</v>
      </c>
      <c r="LP16" s="319">
        <f>VLOOKUP($B16,'Sintesi (CFI-ACN)'!$C$30:$AE$55,27,FALSE)</f>
        <v>0</v>
      </c>
      <c r="LQ16" s="319">
        <f>VLOOKUP($B16,'Sintesi (CFI-ACN)'!$C$30:$AE$55,27,FALSE)</f>
        <v>0</v>
      </c>
      <c r="LR16" s="319">
        <f>VLOOKUP($B16,'Sintesi (CFI-ACN)'!$C$30:$AE$55,27,FALSE)</f>
        <v>0</v>
      </c>
      <c r="LS16" s="319"/>
      <c r="LT16" s="319"/>
      <c r="LU16" s="319"/>
      <c r="LV16" s="320">
        <v>0</v>
      </c>
      <c r="LW16" s="320">
        <v>0</v>
      </c>
      <c r="LX16" s="320">
        <v>0</v>
      </c>
      <c r="LY16" s="320">
        <v>0</v>
      </c>
      <c r="LZ16" s="320">
        <v>0</v>
      </c>
      <c r="MA16" s="320">
        <v>0</v>
      </c>
      <c r="MB16" s="320">
        <v>0</v>
      </c>
      <c r="MC16" s="320">
        <v>0</v>
      </c>
      <c r="MD16" s="320">
        <v>0</v>
      </c>
      <c r="ME16" s="320">
        <v>0</v>
      </c>
      <c r="MF16" s="320">
        <v>0</v>
      </c>
      <c r="MG16" s="320">
        <v>0</v>
      </c>
      <c r="MH16" s="320">
        <v>0</v>
      </c>
      <c r="MI16" s="320">
        <v>0</v>
      </c>
      <c r="MJ16" s="320">
        <v>0</v>
      </c>
      <c r="MK16" s="320">
        <v>0</v>
      </c>
      <c r="ML16" s="320">
        <v>0</v>
      </c>
      <c r="MM16" s="320">
        <v>0</v>
      </c>
      <c r="MN16" s="320">
        <v>0</v>
      </c>
      <c r="MO16" s="320">
        <v>0</v>
      </c>
      <c r="MP16" s="320">
        <v>0</v>
      </c>
      <c r="MQ16" s="320">
        <v>0</v>
      </c>
      <c r="MR16" s="320">
        <v>0</v>
      </c>
      <c r="MS16" s="320">
        <f>VLOOKUP($B16,'Sintesi (CFI-ACN)'!$C$30:$AE$55,26,FALSE)</f>
        <v>0</v>
      </c>
      <c r="MT16" s="320">
        <f>VLOOKUP($B16,'Sintesi (CFI-ACN)'!$C$30:$AE$55,26,FALSE)</f>
        <v>0</v>
      </c>
      <c r="MU16" s="320">
        <f>VLOOKUP($B16,'Sintesi (CFI-ACN)'!$C$30:$AE$55,26,FALSE)</f>
        <v>0</v>
      </c>
      <c r="MV16" s="320">
        <f>VLOOKUP($B16,'Sintesi (CFI-ACN)'!$C$30:$AE$55,26,FALSE)</f>
        <v>0</v>
      </c>
      <c r="MW16" s="320">
        <f>VLOOKUP($B16,'Sintesi (CFI-ACN)'!$C$30:$AE$55,26,FALSE)</f>
        <v>0</v>
      </c>
      <c r="MX16" s="320">
        <f>VLOOKUP($B16,'Sintesi (CFI-ACN)'!$C$30:$AE$55,26,FALSE)</f>
        <v>0</v>
      </c>
      <c r="MY16" s="320">
        <f>VLOOKUP($B16,'Sintesi (CFI-ACN)'!$C$30:$AE$55,26,FALSE)</f>
        <v>0</v>
      </c>
      <c r="MZ16" s="320">
        <f>VLOOKUP($B16,'Sintesi (CFI-ACN)'!$C$30:$AE$55,26,FALSE)</f>
        <v>0</v>
      </c>
      <c r="NA16" s="320">
        <f>VLOOKUP($B16,'Sintesi (CFI-ACN)'!$C$30:$AE$55,26,FALSE)</f>
        <v>0</v>
      </c>
      <c r="NB16" s="320">
        <f>VLOOKUP($B16,'Sintesi (CFI-ACN)'!$C$30:$AE$55,26,FALSE)</f>
        <v>0</v>
      </c>
      <c r="NC16" s="320">
        <f>VLOOKUP($B16,'Sintesi (CFI-ACN)'!$C$30:$AE$55,26,FALSE)</f>
        <v>0</v>
      </c>
      <c r="ND16" s="320">
        <f>VLOOKUP($B16,'Sintesi (CFI-ACN)'!$C$30:$AE$55,26,FALSE)</f>
        <v>0</v>
      </c>
      <c r="NE16" s="320">
        <f>VLOOKUP($B16,'Sintesi (CFI-ACN)'!$C$30:$AE$55,26,FALSE)</f>
        <v>0</v>
      </c>
      <c r="NF16" s="320">
        <f>VLOOKUP($B16,'Sintesi (CFI-ACN)'!$C$30:$AE$55,26,FALSE)</f>
        <v>0</v>
      </c>
      <c r="NG16" s="320">
        <f>VLOOKUP($B16,'Sintesi (CFI-ACN)'!$C$30:$AE$55,26,FALSE)</f>
        <v>0</v>
      </c>
      <c r="NH16" s="320">
        <f>VLOOKUP($B16,'Sintesi (CFI-ACN)'!$C$30:$AE$55,26,FALSE)</f>
        <v>0</v>
      </c>
      <c r="NI16" s="320">
        <f>VLOOKUP($B16,'Sintesi (CFI-ACN)'!$C$30:$AE$55,26,FALSE)</f>
        <v>0</v>
      </c>
      <c r="NJ16" s="320">
        <f>VLOOKUP($B16,'Sintesi (CFI-ACN)'!$C$30:$AE$55,26,FALSE)</f>
        <v>0</v>
      </c>
      <c r="NK16" s="320">
        <f>VLOOKUP($B16,'Sintesi (CFI-ACN)'!$C$30:$AE$55,26,FALSE)</f>
        <v>0</v>
      </c>
      <c r="NL16" s="320">
        <f>VLOOKUP($B16,'Sintesi (CFI-ACN)'!$C$30:$AE$55,26,FALSE)</f>
        <v>0</v>
      </c>
      <c r="NM16" s="320">
        <f>VLOOKUP($B16,'Sintesi (CFI-ACN)'!$C$30:$AE$55,26,FALSE)</f>
        <v>0</v>
      </c>
      <c r="NN16" s="320">
        <f>VLOOKUP($B16,'Sintesi (CFI-ACN)'!$C$30:$AE$55,26,FALSE)</f>
        <v>0</v>
      </c>
      <c r="NO16" s="320">
        <f>VLOOKUP($B16,'Sintesi (CFI-ACN)'!$C$30:$AE$55,26,FALSE)</f>
        <v>0</v>
      </c>
      <c r="NP16" s="320">
        <f>VLOOKUP($B16,'Sintesi (CFI-ACN)'!$C$30:$AE$55,26,FALSE)</f>
        <v>0</v>
      </c>
      <c r="NQ16" s="320">
        <f>VLOOKUP($B16,'Sintesi (CFI-ACN)'!$C$30:$AE$55,26,FALSE)</f>
        <v>0</v>
      </c>
      <c r="NR16" s="320">
        <f>VLOOKUP($B16,'Sintesi (CFI-ACN)'!$C$30:$AE$55,26,FALSE)</f>
        <v>0</v>
      </c>
      <c r="NS16" s="320">
        <f>VLOOKUP($B16,'Sintesi (CFI-ACN)'!$C$30:$AE$55,26,FALSE)</f>
        <v>0</v>
      </c>
      <c r="NT16" s="320">
        <f>VLOOKUP($B16,'Sintesi (CFI-ACN)'!$C$30:$AE$55,26,FALSE)</f>
        <v>0</v>
      </c>
      <c r="NU16" s="320">
        <f>VLOOKUP($B16,'Sintesi (CFI-ACN)'!$C$30:$AE$55,26,FALSE)</f>
        <v>0</v>
      </c>
      <c r="NV16" s="320">
        <f>VLOOKUP($B16,'Sintesi (CFI-ACN)'!$C$30:$AE$55,26,FALSE)</f>
        <v>0</v>
      </c>
      <c r="NW16" s="320">
        <f>VLOOKUP($B16,'Sintesi (CFI-ACN)'!$C$30:$AE$55,26,FALSE)</f>
        <v>0</v>
      </c>
      <c r="NX16" s="320">
        <f>VLOOKUP($B16,'Sintesi (CFI-ACN)'!$C$30:$AE$55,26,FALSE)</f>
        <v>0</v>
      </c>
      <c r="NY16" s="320">
        <f>VLOOKUP($B16,'Sintesi (CFI-ACN)'!$C$30:$AE$55,26,FALSE)</f>
        <v>0</v>
      </c>
      <c r="NZ16" s="320">
        <f>VLOOKUP($B16,'Sintesi (CFI-ACN)'!$C$30:$AE$55,26,FALSE)</f>
        <v>0</v>
      </c>
      <c r="OA16" s="320">
        <f>VLOOKUP($B16,'Sintesi (CFI-ACN)'!$C$30:$AE$55,26,FALSE)</f>
        <v>0</v>
      </c>
      <c r="OB16" s="320">
        <f>VLOOKUP($B16,'Sintesi (CFI-ACN)'!$C$30:$AE$55,26,FALSE)</f>
        <v>0</v>
      </c>
      <c r="OC16" s="320">
        <f>VLOOKUP($B16,'Sintesi (CFI-ACN)'!$C$30:$AE$55,26,FALSE)</f>
        <v>0</v>
      </c>
      <c r="OD16" s="320">
        <f>VLOOKUP($B16,'Sintesi (CFI-ACN)'!$C$30:$AE$55,26,FALSE)</f>
        <v>0</v>
      </c>
      <c r="OE16" s="320">
        <f>VLOOKUP($B16,'Sintesi (CFI-ACN)'!$C$30:$AE$55,26,FALSE)</f>
        <v>0</v>
      </c>
      <c r="OF16" s="320">
        <f>VLOOKUP($B16,'Sintesi (CFI-ACN)'!$C$30:$AE$55,26,FALSE)</f>
        <v>0</v>
      </c>
      <c r="OG16" s="320">
        <f>VLOOKUP($B16,'Sintesi (CFI-ACN)'!$C$30:$AE$55,26,FALSE)</f>
        <v>0</v>
      </c>
      <c r="OH16" s="320">
        <f>VLOOKUP($B16,'Sintesi (CFI-ACN)'!$C$30:$AE$55,26,FALSE)</f>
        <v>0</v>
      </c>
      <c r="OI16" s="320">
        <f>VLOOKUP($B16,'Sintesi (CFI-ACN)'!$C$30:$AE$55,26,FALSE)</f>
        <v>0</v>
      </c>
      <c r="OJ16" s="320">
        <f>VLOOKUP($B16,'Sintesi (CFI-ACN)'!$C$30:$AE$55,26,FALSE)</f>
        <v>0</v>
      </c>
      <c r="OK16" s="320">
        <f>VLOOKUP($B16,'Sintesi (CFI-ACN)'!$C$30:$AE$55,26,FALSE)</f>
        <v>0</v>
      </c>
      <c r="OL16" s="320">
        <f>VLOOKUP($B16,'Sintesi (CFI-ACN)'!$C$30:$AE$55,26,FALSE)</f>
        <v>0</v>
      </c>
      <c r="OM16" s="320">
        <f>VLOOKUP($B16,'Sintesi (CFI-ACN)'!$C$30:$AE$55,26,FALSE)</f>
        <v>0</v>
      </c>
      <c r="ON16" s="320">
        <f>VLOOKUP($B16,'Sintesi (CFI-ACN)'!$C$30:$AE$55,26,FALSE)</f>
        <v>0</v>
      </c>
      <c r="OO16" s="320">
        <f>VLOOKUP($B16,'Sintesi (CFI-ACN)'!$C$30:$AE$55,26,FALSE)</f>
        <v>0</v>
      </c>
      <c r="OP16" s="320">
        <f>VLOOKUP($B16,'Sintesi (CFI-ACN)'!$C$30:$AE$55,26,FALSE)</f>
        <v>0</v>
      </c>
      <c r="OQ16" s="320">
        <f>VLOOKUP($B16,'Sintesi (CFI-ACN)'!$C$30:$AE$55,26,FALSE)</f>
        <v>0</v>
      </c>
      <c r="OR16" s="320">
        <f>VLOOKUP($B16,'Sintesi (CFI-ACN)'!$C$30:$AE$55,26,FALSE)</f>
        <v>0</v>
      </c>
      <c r="OS16" s="320">
        <f>VLOOKUP($B16,'Sintesi (CFI-ACN)'!$C$30:$AE$55,26,FALSE)</f>
        <v>0</v>
      </c>
      <c r="OT16" s="320">
        <f>VLOOKUP($B16,'Sintesi (CFI-ACN)'!$C$30:$AE$55,26,FALSE)</f>
        <v>0</v>
      </c>
      <c r="OU16" s="320">
        <f>VLOOKUP($B16,'Sintesi (CFI-ACN)'!$C$30:$AE$55,26,FALSE)</f>
        <v>0</v>
      </c>
      <c r="OV16" s="320">
        <f>VLOOKUP($B16,'Sintesi (CFI-ACN)'!$C$30:$AE$55,26,FALSE)</f>
        <v>0</v>
      </c>
      <c r="OW16" s="320">
        <f>VLOOKUP($B16,'Sintesi (CFI-ACN)'!$C$30:$AE$55,26,FALSE)</f>
        <v>0</v>
      </c>
      <c r="OX16" s="320">
        <f>VLOOKUP($B16,'Sintesi (CFI-ACN)'!$C$30:$AE$55,26,FALSE)</f>
        <v>0</v>
      </c>
      <c r="OY16" s="320">
        <f>VLOOKUP($B16,'Sintesi (CFI-ACN)'!$C$30:$AE$55,26,FALSE)</f>
        <v>0</v>
      </c>
      <c r="OZ16" s="320">
        <f>VLOOKUP($B16,'Sintesi (CFI-ACN)'!$C$30:$AE$55,26,FALSE)</f>
        <v>0</v>
      </c>
      <c r="PA16" s="320">
        <f>VLOOKUP($B16,'Sintesi (CFI-ACN)'!$C$30:$AE$55,26,FALSE)</f>
        <v>0</v>
      </c>
      <c r="PB16" s="320">
        <f>VLOOKUP($B16,'Sintesi (CFI-ACN)'!$C$30:$AE$55,26,FALSE)</f>
        <v>0</v>
      </c>
      <c r="PC16" s="320">
        <f>VLOOKUP($B16,'Sintesi (CFI-ACN)'!$C$30:$AE$55,26,FALSE)</f>
        <v>0</v>
      </c>
      <c r="PD16" s="320">
        <f>VLOOKUP($B16,'Sintesi (CFI-ACN)'!$C$30:$AE$55,26,FALSE)</f>
        <v>0</v>
      </c>
      <c r="PE16" s="320">
        <f>VLOOKUP($B16,'Sintesi (CFI-ACN)'!$C$30:$AE$55,26,FALSE)</f>
        <v>0</v>
      </c>
      <c r="PF16" s="320">
        <f>VLOOKUP($B16,'Sintesi (CFI-ACN)'!$C$30:$AE$55,26,FALSE)</f>
        <v>0</v>
      </c>
      <c r="PG16" s="320">
        <f>VLOOKUP($B16,'Sintesi (CFI-ACN)'!$C$30:$AE$55,26,FALSE)</f>
        <v>0</v>
      </c>
      <c r="PH16" s="320">
        <f>VLOOKUP($B16,'Sintesi (CFI-ACN)'!$C$30:$AE$55,26,FALSE)</f>
        <v>0</v>
      </c>
      <c r="PI16" s="320">
        <f>VLOOKUP($B16,'Sintesi (CFI-ACN)'!$C$30:$AE$55,26,FALSE)</f>
        <v>0</v>
      </c>
      <c r="PJ16" s="320">
        <f>VLOOKUP($B16,'Sintesi (CFI-ACN)'!$C$30:$AE$55,26,FALSE)</f>
        <v>0</v>
      </c>
      <c r="PK16" s="320">
        <f>VLOOKUP($B16,'Sintesi (CFI-ACN)'!$C$30:$AE$55,26,FALSE)</f>
        <v>0</v>
      </c>
      <c r="PL16" s="320">
        <f>VLOOKUP($B16,'Sintesi (CFI-ACN)'!$C$30:$AE$55,26,FALSE)</f>
        <v>0</v>
      </c>
      <c r="PM16" s="320">
        <f>VLOOKUP($B16,'Sintesi (CFI-ACN)'!$C$30:$AE$55,26,FALSE)</f>
        <v>0</v>
      </c>
      <c r="PN16" s="320">
        <f>VLOOKUP($B16,'Sintesi (CFI-ACN)'!$C$30:$AE$55,26,FALSE)</f>
        <v>0</v>
      </c>
      <c r="PO16" s="320">
        <f>VLOOKUP($B16,'Sintesi (CFI-ACN)'!$C$30:$AE$55,26,FALSE)</f>
        <v>0</v>
      </c>
      <c r="PP16" s="320">
        <f>VLOOKUP($B16,'Sintesi (CFI-ACN)'!$C$30:$AE$55,26,FALSE)</f>
        <v>0</v>
      </c>
      <c r="PQ16" s="320">
        <f>VLOOKUP($B16,'Sintesi (CFI-ACN)'!$C$30:$AE$55,26,FALSE)</f>
        <v>0</v>
      </c>
      <c r="PR16" s="320">
        <f>VLOOKUP($B16,'Sintesi (CFI-ACN)'!$C$30:$AE$55,26,FALSE)</f>
        <v>0</v>
      </c>
      <c r="PS16" s="320">
        <f>VLOOKUP($B16,'Sintesi (CFI-ACN)'!$C$30:$AE$55,26,FALSE)</f>
        <v>0</v>
      </c>
      <c r="PT16" s="320">
        <f>VLOOKUP($B16,'Sintesi (CFI-ACN)'!$C$30:$AE$55,26,FALSE)</f>
        <v>0</v>
      </c>
      <c r="PU16" s="320">
        <f>VLOOKUP($B16,'Sintesi (CFI-ACN)'!$C$30:$AE$55,26,FALSE)</f>
        <v>0</v>
      </c>
      <c r="PV16" s="320"/>
      <c r="PW16" s="320"/>
      <c r="PX16" s="320"/>
      <c r="PY16" s="321">
        <v>4</v>
      </c>
      <c r="PZ16" s="321">
        <v>4</v>
      </c>
      <c r="QA16" s="321">
        <v>4</v>
      </c>
      <c r="QB16" s="321">
        <v>4</v>
      </c>
      <c r="QC16" s="321">
        <v>4</v>
      </c>
      <c r="QD16" s="321">
        <v>4</v>
      </c>
      <c r="QE16" s="321">
        <v>4</v>
      </c>
      <c r="QF16" s="321">
        <v>4</v>
      </c>
      <c r="QG16" s="321">
        <v>4</v>
      </c>
      <c r="QH16" s="321">
        <v>4</v>
      </c>
      <c r="QI16" s="321">
        <v>4</v>
      </c>
      <c r="QJ16" s="321">
        <v>4</v>
      </c>
      <c r="QK16" s="321">
        <v>4</v>
      </c>
      <c r="QL16" s="321">
        <v>4</v>
      </c>
      <c r="QM16" s="321">
        <v>4</v>
      </c>
      <c r="QN16" s="321">
        <v>4</v>
      </c>
      <c r="QO16" s="321">
        <v>4</v>
      </c>
      <c r="QP16" s="321">
        <v>4</v>
      </c>
      <c r="QQ16" s="321">
        <v>4</v>
      </c>
      <c r="QR16" s="321">
        <v>4</v>
      </c>
      <c r="QS16" s="321">
        <v>4</v>
      </c>
      <c r="QT16" s="321">
        <v>4</v>
      </c>
      <c r="QU16" s="321">
        <v>4</v>
      </c>
      <c r="QV16" s="321">
        <f>VLOOKUP($B16,'Sintesi (CFI-ACN)'!$C$30:$AE$55,28,FALSE)</f>
        <v>4</v>
      </c>
      <c r="QW16" s="321">
        <f>VLOOKUP($B16,'Sintesi (CFI-ACN)'!$C$30:$AE$55,28,FALSE)</f>
        <v>4</v>
      </c>
      <c r="QX16" s="321">
        <f>VLOOKUP($B16,'Sintesi (CFI-ACN)'!$C$30:$AE$55,28,FALSE)</f>
        <v>4</v>
      </c>
      <c r="QY16" s="321">
        <f>VLOOKUP($B16,'Sintesi (CFI-ACN)'!$C$30:$AE$55,28,FALSE)</f>
        <v>4</v>
      </c>
      <c r="QZ16" s="321">
        <f>VLOOKUP($B16,'Sintesi (CFI-ACN)'!$C$30:$AE$55,28,FALSE)</f>
        <v>4</v>
      </c>
      <c r="RA16" s="321">
        <f>VLOOKUP($B16,'Sintesi (CFI-ACN)'!$C$30:$AE$55,28,FALSE)</f>
        <v>4</v>
      </c>
      <c r="RB16" s="321">
        <f>VLOOKUP($B16,'Sintesi (CFI-ACN)'!$C$30:$AE$55,28,FALSE)</f>
        <v>4</v>
      </c>
      <c r="RC16" s="321">
        <f>VLOOKUP($B16,'Sintesi (CFI-ACN)'!$C$30:$AE$55,28,FALSE)</f>
        <v>4</v>
      </c>
      <c r="RD16" s="321">
        <f>VLOOKUP($B16,'Sintesi (CFI-ACN)'!$C$30:$AE$55,28,FALSE)</f>
        <v>4</v>
      </c>
      <c r="RE16" s="321">
        <f>VLOOKUP($B16,'Sintesi (CFI-ACN)'!$C$30:$AE$55,28,FALSE)</f>
        <v>4</v>
      </c>
      <c r="RF16" s="321">
        <f>VLOOKUP($B16,'Sintesi (CFI-ACN)'!$C$30:$AE$55,28,FALSE)</f>
        <v>4</v>
      </c>
      <c r="RG16" s="321">
        <f>VLOOKUP($B16,'Sintesi (CFI-ACN)'!$C$30:$AE$55,28,FALSE)</f>
        <v>4</v>
      </c>
      <c r="RH16" s="321">
        <f>VLOOKUP($B16,'Sintesi (CFI-ACN)'!$C$30:$AE$55,28,FALSE)</f>
        <v>4</v>
      </c>
      <c r="RI16" s="321">
        <f>VLOOKUP($B16,'Sintesi (CFI-ACN)'!$C$30:$AE$55,28,FALSE)</f>
        <v>4</v>
      </c>
      <c r="RJ16" s="321">
        <f>VLOOKUP($B16,'Sintesi (CFI-ACN)'!$C$30:$AE$55,28,FALSE)</f>
        <v>4</v>
      </c>
      <c r="RK16" s="321">
        <f>VLOOKUP($B16,'Sintesi (CFI-ACN)'!$C$30:$AE$55,28,FALSE)</f>
        <v>4</v>
      </c>
      <c r="RL16" s="321">
        <f>VLOOKUP($B16,'Sintesi (CFI-ACN)'!$C$30:$AE$55,28,FALSE)</f>
        <v>4</v>
      </c>
      <c r="RM16" s="321">
        <f>VLOOKUP($B16,'Sintesi (CFI-ACN)'!$C$30:$AE$55,28,FALSE)</f>
        <v>4</v>
      </c>
      <c r="RN16" s="321">
        <f>VLOOKUP($B16,'Sintesi (CFI-ACN)'!$C$30:$AE$55,28,FALSE)</f>
        <v>4</v>
      </c>
      <c r="RO16" s="321">
        <f>VLOOKUP($B16,'Sintesi (CFI-ACN)'!$C$30:$AE$55,28,FALSE)</f>
        <v>4</v>
      </c>
      <c r="RP16" s="321">
        <f>VLOOKUP($B16,'Sintesi (CFI-ACN)'!$C$30:$AE$55,28,FALSE)</f>
        <v>4</v>
      </c>
      <c r="RQ16" s="321">
        <f>VLOOKUP($B16,'Sintesi (CFI-ACN)'!$C$30:$AE$55,28,FALSE)</f>
        <v>4</v>
      </c>
      <c r="RR16" s="321">
        <f>VLOOKUP($B16,'Sintesi (CFI-ACN)'!$C$30:$AE$55,28,FALSE)</f>
        <v>4</v>
      </c>
      <c r="RS16" s="321">
        <f>VLOOKUP($B16,'Sintesi (CFI-ACN)'!$C$30:$AE$55,28,FALSE)</f>
        <v>4</v>
      </c>
      <c r="RT16" s="321">
        <f>VLOOKUP($B16,'Sintesi (CFI-ACN)'!$C$30:$AE$55,28,FALSE)</f>
        <v>4</v>
      </c>
      <c r="RU16" s="321">
        <f>VLOOKUP($B16,'Sintesi (CFI-ACN)'!$C$30:$AE$55,28,FALSE)</f>
        <v>4</v>
      </c>
      <c r="RV16" s="321">
        <f>VLOOKUP($B16,'Sintesi (CFI-ACN)'!$C$30:$AE$55,28,FALSE)</f>
        <v>4</v>
      </c>
      <c r="RW16" s="321">
        <f>VLOOKUP($B16,'Sintesi (CFI-ACN)'!$C$30:$AE$55,28,FALSE)</f>
        <v>4</v>
      </c>
      <c r="RX16" s="321">
        <f>VLOOKUP($B16,'Sintesi (CFI-ACN)'!$C$30:$AE$55,28,FALSE)</f>
        <v>4</v>
      </c>
      <c r="RY16" s="321">
        <f>VLOOKUP($B16,'Sintesi (CFI-ACN)'!$C$30:$AE$55,28,FALSE)</f>
        <v>4</v>
      </c>
      <c r="RZ16" s="321">
        <f>VLOOKUP($B16,'Sintesi (CFI-ACN)'!$C$30:$AE$55,28,FALSE)</f>
        <v>4</v>
      </c>
      <c r="SA16" s="321">
        <f>VLOOKUP($B16,'Sintesi (CFI-ACN)'!$C$30:$AE$55,28,FALSE)</f>
        <v>4</v>
      </c>
      <c r="SB16" s="321">
        <f>VLOOKUP($B16,'Sintesi (CFI-ACN)'!$C$30:$AE$55,28,FALSE)</f>
        <v>4</v>
      </c>
      <c r="SC16" s="321">
        <f>VLOOKUP($B16,'Sintesi (CFI-ACN)'!$C$30:$AE$55,28,FALSE)</f>
        <v>4</v>
      </c>
      <c r="SD16" s="321">
        <f>VLOOKUP($B16,'Sintesi (CFI-ACN)'!$C$30:$AE$55,28,FALSE)</f>
        <v>4</v>
      </c>
      <c r="SE16" s="321">
        <f>VLOOKUP($B16,'Sintesi (CFI-ACN)'!$C$30:$AE$55,28,FALSE)</f>
        <v>4</v>
      </c>
      <c r="SF16" s="321">
        <f>VLOOKUP($B16,'Sintesi (CFI-ACN)'!$C$30:$AE$55,28,FALSE)</f>
        <v>4</v>
      </c>
      <c r="SG16" s="321">
        <f>VLOOKUP($B16,'Sintesi (CFI-ACN)'!$C$30:$AE$55,28,FALSE)</f>
        <v>4</v>
      </c>
      <c r="SH16" s="321">
        <f>VLOOKUP($B16,'Sintesi (CFI-ACN)'!$C$30:$AE$55,28,FALSE)</f>
        <v>4</v>
      </c>
      <c r="SI16" s="321">
        <f>VLOOKUP($B16,'Sintesi (CFI-ACN)'!$C$30:$AE$55,28,FALSE)</f>
        <v>4</v>
      </c>
      <c r="SJ16" s="321">
        <f>VLOOKUP($B16,'Sintesi (CFI-ACN)'!$C$30:$AE$55,28,FALSE)</f>
        <v>4</v>
      </c>
      <c r="SK16" s="321">
        <f>VLOOKUP($B16,'Sintesi (CFI-ACN)'!$C$30:$AE$55,28,FALSE)</f>
        <v>4</v>
      </c>
      <c r="SL16" s="321">
        <f>VLOOKUP($B16,'Sintesi (CFI-ACN)'!$C$30:$AE$55,28,FALSE)</f>
        <v>4</v>
      </c>
      <c r="SM16" s="321">
        <f>VLOOKUP($B16,'Sintesi (CFI-ACN)'!$C$30:$AE$55,28,FALSE)</f>
        <v>4</v>
      </c>
      <c r="SN16" s="321">
        <f>VLOOKUP($B16,'Sintesi (CFI-ACN)'!$C$30:$AE$55,28,FALSE)</f>
        <v>4</v>
      </c>
      <c r="SO16" s="321">
        <f>VLOOKUP($B16,'Sintesi (CFI-ACN)'!$C$30:$AE$55,28,FALSE)</f>
        <v>4</v>
      </c>
      <c r="SP16" s="321">
        <f>VLOOKUP($B16,'Sintesi (CFI-ACN)'!$C$30:$AE$55,28,FALSE)</f>
        <v>4</v>
      </c>
      <c r="SQ16" s="321">
        <f>VLOOKUP($B16,'Sintesi (CFI-ACN)'!$C$30:$AE$55,28,FALSE)</f>
        <v>4</v>
      </c>
      <c r="SR16" s="321">
        <f>VLOOKUP($B16,'Sintesi (CFI-ACN)'!$C$30:$AE$55,28,FALSE)</f>
        <v>4</v>
      </c>
      <c r="SS16" s="321">
        <f>VLOOKUP($B16,'Sintesi (CFI-ACN)'!$C$30:$AE$55,28,FALSE)</f>
        <v>4</v>
      </c>
      <c r="ST16" s="321">
        <f>VLOOKUP($B16,'Sintesi (CFI-ACN)'!$C$30:$AE$55,28,FALSE)</f>
        <v>4</v>
      </c>
      <c r="SU16" s="321">
        <f>VLOOKUP($B16,'Sintesi (CFI-ACN)'!$C$30:$AE$55,28,FALSE)</f>
        <v>4</v>
      </c>
      <c r="SV16" s="321">
        <f>VLOOKUP($B16,'Sintesi (CFI-ACN)'!$C$30:$AE$55,28,FALSE)</f>
        <v>4</v>
      </c>
      <c r="SW16" s="321">
        <f>VLOOKUP($B16,'Sintesi (CFI-ACN)'!$C$30:$AE$55,28,FALSE)</f>
        <v>4</v>
      </c>
      <c r="SX16" s="321">
        <f>VLOOKUP($B16,'Sintesi (CFI-ACN)'!$C$30:$AE$55,28,FALSE)</f>
        <v>4</v>
      </c>
      <c r="SY16" s="321">
        <f>VLOOKUP($B16,'Sintesi (CFI-ACN)'!$C$30:$AE$55,28,FALSE)</f>
        <v>4</v>
      </c>
      <c r="SZ16" s="321">
        <f>VLOOKUP($B16,'Sintesi (CFI-ACN)'!$C$30:$AE$55,28,FALSE)</f>
        <v>4</v>
      </c>
      <c r="TA16" s="321">
        <f>VLOOKUP($B16,'Sintesi (CFI-ACN)'!$C$30:$AE$55,28,FALSE)</f>
        <v>4</v>
      </c>
      <c r="TB16" s="321">
        <f>VLOOKUP($B16,'Sintesi (CFI-ACN)'!$C$30:$AE$55,28,FALSE)</f>
        <v>4</v>
      </c>
      <c r="TC16" s="321">
        <f>VLOOKUP($B16,'Sintesi (CFI-ACN)'!$C$30:$AE$55,28,FALSE)</f>
        <v>4</v>
      </c>
      <c r="TD16" s="321">
        <f>VLOOKUP($B16,'Sintesi (CFI-ACN)'!$C$30:$AE$55,28,FALSE)</f>
        <v>4</v>
      </c>
      <c r="TE16" s="321">
        <f>VLOOKUP($B16,'Sintesi (CFI-ACN)'!$C$30:$AE$55,28,FALSE)</f>
        <v>4</v>
      </c>
      <c r="TF16" s="321">
        <f>VLOOKUP($B16,'Sintesi (CFI-ACN)'!$C$30:$AE$55,28,FALSE)</f>
        <v>4</v>
      </c>
      <c r="TG16" s="321">
        <f>VLOOKUP($B16,'Sintesi (CFI-ACN)'!$C$30:$AE$55,28,FALSE)</f>
        <v>4</v>
      </c>
      <c r="TH16" s="321">
        <f>VLOOKUP($B16,'Sintesi (CFI-ACN)'!$C$30:$AE$55,28,FALSE)</f>
        <v>4</v>
      </c>
      <c r="TI16" s="321">
        <f>VLOOKUP($B16,'Sintesi (CFI-ACN)'!$C$30:$AE$55,28,FALSE)</f>
        <v>4</v>
      </c>
      <c r="TJ16" s="321">
        <f>VLOOKUP($B16,'Sintesi (CFI-ACN)'!$C$30:$AE$55,28,FALSE)</f>
        <v>4</v>
      </c>
      <c r="TK16" s="321">
        <f>VLOOKUP($B16,'Sintesi (CFI-ACN)'!$C$30:$AE$55,28,FALSE)</f>
        <v>4</v>
      </c>
      <c r="TL16" s="321">
        <f>VLOOKUP($B16,'Sintesi (CFI-ACN)'!$C$30:$AE$55,28,FALSE)</f>
        <v>4</v>
      </c>
      <c r="TM16" s="321">
        <f>VLOOKUP($B16,'Sintesi (CFI-ACN)'!$C$30:$AE$55,28,FALSE)</f>
        <v>4</v>
      </c>
      <c r="TN16" s="321">
        <f>VLOOKUP($B16,'Sintesi (CFI-ACN)'!$C$30:$AE$55,28,FALSE)</f>
        <v>4</v>
      </c>
      <c r="TO16" s="321">
        <f>VLOOKUP($B16,'Sintesi (CFI-ACN)'!$C$30:$AE$55,28,FALSE)</f>
        <v>4</v>
      </c>
      <c r="TP16" s="321">
        <f>VLOOKUP($B16,'Sintesi (CFI-ACN)'!$C$30:$AE$55,28,FALSE)</f>
        <v>4</v>
      </c>
      <c r="TQ16" s="321">
        <f>VLOOKUP($B16,'Sintesi (CFI-ACN)'!$C$30:$AE$55,28,FALSE)</f>
        <v>4</v>
      </c>
      <c r="TR16" s="321">
        <f>VLOOKUP($B16,'Sintesi (CFI-ACN)'!$C$30:$AE$55,28,FALSE)</f>
        <v>4</v>
      </c>
      <c r="TS16" s="321">
        <f>VLOOKUP($B16,'Sintesi (CFI-ACN)'!$C$30:$AE$55,28,FALSE)</f>
        <v>4</v>
      </c>
      <c r="TT16" s="321">
        <f>VLOOKUP($B16,'Sintesi (CFI-ACN)'!$C$30:$AE$55,28,FALSE)</f>
        <v>4</v>
      </c>
      <c r="TU16" s="321">
        <f>VLOOKUP($B16,'Sintesi (CFI-ACN)'!$C$30:$AE$55,28,FALSE)</f>
        <v>4</v>
      </c>
      <c r="TV16" s="321">
        <f>VLOOKUP($B16,'Sintesi (CFI-ACN)'!$C$30:$AE$55,28,FALSE)</f>
        <v>4</v>
      </c>
      <c r="TW16" s="321">
        <f>VLOOKUP($B16,'Sintesi (CFI-ACN)'!$C$30:$AE$55,28,FALSE)</f>
        <v>4</v>
      </c>
      <c r="TX16" s="321">
        <f>VLOOKUP($B16,'Sintesi (CFI-ACN)'!$C$30:$AE$55,28,FALSE)</f>
        <v>4</v>
      </c>
      <c r="TY16" s="321"/>
      <c r="TZ16" s="321"/>
      <c r="UA16" s="321"/>
      <c r="UB16" s="322">
        <v>1</v>
      </c>
      <c r="UC16" s="322">
        <v>1</v>
      </c>
      <c r="UD16" s="322">
        <v>1</v>
      </c>
      <c r="UE16" s="322">
        <v>1</v>
      </c>
      <c r="UF16" s="322">
        <v>1</v>
      </c>
      <c r="UG16" s="322">
        <v>1</v>
      </c>
      <c r="UH16" s="322">
        <v>1</v>
      </c>
      <c r="UI16" s="322">
        <v>1</v>
      </c>
      <c r="UJ16" s="322">
        <v>1</v>
      </c>
      <c r="UK16" s="322">
        <v>1</v>
      </c>
      <c r="UL16" s="322">
        <v>1</v>
      </c>
      <c r="UM16" s="322">
        <v>1</v>
      </c>
      <c r="UN16" s="322">
        <v>1</v>
      </c>
      <c r="UO16" s="322">
        <v>1</v>
      </c>
      <c r="UP16" s="322">
        <v>1</v>
      </c>
      <c r="UQ16" s="322">
        <v>1</v>
      </c>
      <c r="UR16" s="322">
        <v>1</v>
      </c>
      <c r="US16" s="322">
        <v>1</v>
      </c>
      <c r="UT16" s="322">
        <v>1</v>
      </c>
      <c r="UU16" s="322">
        <v>1</v>
      </c>
      <c r="UV16" s="322">
        <v>1</v>
      </c>
      <c r="UW16" s="322">
        <v>1</v>
      </c>
      <c r="UX16" s="322">
        <v>1</v>
      </c>
      <c r="UY16" s="322">
        <f>VLOOKUP($B16,'Sintesi (CFI-ACN)'!$C$30:$AE$55,29,FALSE)</f>
        <v>1</v>
      </c>
      <c r="UZ16" s="322">
        <f>VLOOKUP($B16,'Sintesi (CFI-ACN)'!$C$30:$AE$55,29,FALSE)</f>
        <v>1</v>
      </c>
      <c r="VA16" s="322">
        <f>VLOOKUP($B16,'Sintesi (CFI-ACN)'!$C$30:$AE$55,29,FALSE)</f>
        <v>1</v>
      </c>
      <c r="VB16" s="322">
        <f>VLOOKUP($B16,'Sintesi (CFI-ACN)'!$C$30:$AE$55,29,FALSE)</f>
        <v>1</v>
      </c>
      <c r="VC16" s="322">
        <f>VLOOKUP($B16,'Sintesi (CFI-ACN)'!$C$30:$AE$55,29,FALSE)</f>
        <v>1</v>
      </c>
      <c r="VD16" s="322">
        <f>VLOOKUP($B16,'Sintesi (CFI-ACN)'!$C$30:$AE$55,29,FALSE)</f>
        <v>1</v>
      </c>
      <c r="VE16" s="322">
        <f>VLOOKUP($B16,'Sintesi (CFI-ACN)'!$C$30:$AE$55,29,FALSE)</f>
        <v>1</v>
      </c>
      <c r="VF16" s="322">
        <f>VLOOKUP($B16,'Sintesi (CFI-ACN)'!$C$30:$AE$55,29,FALSE)</f>
        <v>1</v>
      </c>
      <c r="VG16" s="322">
        <f>VLOOKUP($B16,'Sintesi (CFI-ACN)'!$C$30:$AE$55,29,FALSE)</f>
        <v>1</v>
      </c>
      <c r="VH16" s="322">
        <f>VLOOKUP($B16,'Sintesi (CFI-ACN)'!$C$30:$AE$55,29,FALSE)</f>
        <v>1</v>
      </c>
      <c r="VI16" s="322">
        <f>VLOOKUP($B16,'Sintesi (CFI-ACN)'!$C$30:$AE$55,29,FALSE)</f>
        <v>1</v>
      </c>
      <c r="VJ16" s="322">
        <f>VLOOKUP($B16,'Sintesi (CFI-ACN)'!$C$30:$AE$55,29,FALSE)</f>
        <v>1</v>
      </c>
      <c r="VK16" s="322">
        <f>VLOOKUP($B16,'Sintesi (CFI-ACN)'!$C$30:$AE$55,29,FALSE)</f>
        <v>1</v>
      </c>
      <c r="VL16" s="322">
        <f>VLOOKUP($B16,'Sintesi (CFI-ACN)'!$C$30:$AE$55,29,FALSE)</f>
        <v>1</v>
      </c>
      <c r="VM16" s="322">
        <f>VLOOKUP($B16,'Sintesi (CFI-ACN)'!$C$30:$AE$55,29,FALSE)</f>
        <v>1</v>
      </c>
      <c r="VN16" s="322">
        <f>VLOOKUP($B16,'Sintesi (CFI-ACN)'!$C$30:$AE$55,29,FALSE)</f>
        <v>1</v>
      </c>
      <c r="VO16" s="322">
        <f>VLOOKUP($B16,'Sintesi (CFI-ACN)'!$C$30:$AE$55,29,FALSE)</f>
        <v>1</v>
      </c>
      <c r="VP16" s="322">
        <f>VLOOKUP($B16,'Sintesi (CFI-ACN)'!$C$30:$AE$55,29,FALSE)</f>
        <v>1</v>
      </c>
      <c r="VQ16" s="322">
        <f>VLOOKUP($B16,'Sintesi (CFI-ACN)'!$C$30:$AE$55,29,FALSE)</f>
        <v>1</v>
      </c>
      <c r="VR16" s="322">
        <f>VLOOKUP($B16,'Sintesi (CFI-ACN)'!$C$30:$AE$55,29,FALSE)</f>
        <v>1</v>
      </c>
      <c r="VS16" s="322">
        <f>VLOOKUP($B16,'Sintesi (CFI-ACN)'!$C$30:$AE$55,29,FALSE)</f>
        <v>1</v>
      </c>
      <c r="VT16" s="322">
        <f>VLOOKUP($B16,'Sintesi (CFI-ACN)'!$C$30:$AE$55,29,FALSE)</f>
        <v>1</v>
      </c>
      <c r="VU16" s="322">
        <f>VLOOKUP($B16,'Sintesi (CFI-ACN)'!$C$30:$AE$55,29,FALSE)</f>
        <v>1</v>
      </c>
      <c r="VV16" s="322">
        <f>VLOOKUP($B16,'Sintesi (CFI-ACN)'!$C$30:$AE$55,29,FALSE)</f>
        <v>1</v>
      </c>
      <c r="VW16" s="322">
        <f>VLOOKUP($B16,'Sintesi (CFI-ACN)'!$C$30:$AE$55,29,FALSE)</f>
        <v>1</v>
      </c>
      <c r="VX16" s="322">
        <f>VLOOKUP($B16,'Sintesi (CFI-ACN)'!$C$30:$AE$55,29,FALSE)</f>
        <v>1</v>
      </c>
      <c r="VY16" s="322">
        <f>VLOOKUP($B16,'Sintesi (CFI-ACN)'!$C$30:$AE$55,29,FALSE)</f>
        <v>1</v>
      </c>
      <c r="VZ16" s="322">
        <f>VLOOKUP($B16,'Sintesi (CFI-ACN)'!$C$30:$AE$55,29,FALSE)</f>
        <v>1</v>
      </c>
      <c r="WA16" s="322">
        <f>VLOOKUP($B16,'Sintesi (CFI-ACN)'!$C$30:$AE$55,29,FALSE)</f>
        <v>1</v>
      </c>
      <c r="WB16" s="322">
        <f>VLOOKUP($B16,'Sintesi (CFI-ACN)'!$C$30:$AE$55,29,FALSE)</f>
        <v>1</v>
      </c>
      <c r="WC16" s="322">
        <f>VLOOKUP($B16,'Sintesi (CFI-ACN)'!$C$30:$AE$55,29,FALSE)</f>
        <v>1</v>
      </c>
      <c r="WD16" s="322">
        <f>VLOOKUP($B16,'Sintesi (CFI-ACN)'!$C$30:$AE$55,29,FALSE)</f>
        <v>1</v>
      </c>
      <c r="WE16" s="322">
        <f>VLOOKUP($B16,'Sintesi (CFI-ACN)'!$C$30:$AE$55,29,FALSE)</f>
        <v>1</v>
      </c>
      <c r="WF16" s="322">
        <f>VLOOKUP($B16,'Sintesi (CFI-ACN)'!$C$30:$AE$55,29,FALSE)</f>
        <v>1</v>
      </c>
      <c r="WG16" s="322">
        <f>VLOOKUP($B16,'Sintesi (CFI-ACN)'!$C$30:$AE$55,29,FALSE)</f>
        <v>1</v>
      </c>
      <c r="WH16" s="322">
        <f>VLOOKUP($B16,'Sintesi (CFI-ACN)'!$C$30:$AE$55,29,FALSE)</f>
        <v>1</v>
      </c>
      <c r="WI16" s="322">
        <f>VLOOKUP($B16,'Sintesi (CFI-ACN)'!$C$30:$AE$55,29,FALSE)</f>
        <v>1</v>
      </c>
      <c r="WJ16" s="322">
        <f>VLOOKUP($B16,'Sintesi (CFI-ACN)'!$C$30:$AE$55,29,FALSE)</f>
        <v>1</v>
      </c>
      <c r="WK16" s="322">
        <f>VLOOKUP($B16,'Sintesi (CFI-ACN)'!$C$30:$AE$55,29,FALSE)</f>
        <v>1</v>
      </c>
      <c r="WL16" s="322">
        <f>VLOOKUP($B16,'Sintesi (CFI-ACN)'!$C$30:$AE$55,29,FALSE)</f>
        <v>1</v>
      </c>
      <c r="WM16" s="322">
        <f>VLOOKUP($B16,'Sintesi (CFI-ACN)'!$C$30:$AE$55,29,FALSE)</f>
        <v>1</v>
      </c>
      <c r="WN16" s="322">
        <f>VLOOKUP($B16,'Sintesi (CFI-ACN)'!$C$30:$AE$55,29,FALSE)</f>
        <v>1</v>
      </c>
      <c r="WO16" s="322">
        <f>VLOOKUP($B16,'Sintesi (CFI-ACN)'!$C$30:$AE$55,29,FALSE)</f>
        <v>1</v>
      </c>
      <c r="WP16" s="322">
        <f>VLOOKUP($B16,'Sintesi (CFI-ACN)'!$C$30:$AE$55,29,FALSE)</f>
        <v>1</v>
      </c>
      <c r="WQ16" s="322">
        <f>VLOOKUP($B16,'Sintesi (CFI-ACN)'!$C$30:$AE$55,29,FALSE)</f>
        <v>1</v>
      </c>
      <c r="WR16" s="322">
        <f>VLOOKUP($B16,'Sintesi (CFI-ACN)'!$C$30:$AE$55,29,FALSE)</f>
        <v>1</v>
      </c>
      <c r="WS16" s="322">
        <f>VLOOKUP($B16,'Sintesi (CFI-ACN)'!$C$30:$AE$55,29,FALSE)</f>
        <v>1</v>
      </c>
      <c r="WT16" s="322">
        <f>VLOOKUP($B16,'Sintesi (CFI-ACN)'!$C$30:$AE$55,29,FALSE)</f>
        <v>1</v>
      </c>
      <c r="WU16" s="322">
        <f>VLOOKUP($B16,'Sintesi (CFI-ACN)'!$C$30:$AE$55,29,FALSE)</f>
        <v>1</v>
      </c>
      <c r="WV16" s="322">
        <f>VLOOKUP($B16,'Sintesi (CFI-ACN)'!$C$30:$AE$55,29,FALSE)</f>
        <v>1</v>
      </c>
      <c r="WW16" s="322">
        <f>VLOOKUP($B16,'Sintesi (CFI-ACN)'!$C$30:$AE$55,29,FALSE)</f>
        <v>1</v>
      </c>
      <c r="WX16" s="322">
        <f>VLOOKUP($B16,'Sintesi (CFI-ACN)'!$C$30:$AE$55,29,FALSE)</f>
        <v>1</v>
      </c>
      <c r="WY16" s="322">
        <f>VLOOKUP($B16,'Sintesi (CFI-ACN)'!$C$30:$AE$55,29,FALSE)</f>
        <v>1</v>
      </c>
      <c r="WZ16" s="322">
        <f>VLOOKUP($B16,'Sintesi (CFI-ACN)'!$C$30:$AE$55,29,FALSE)</f>
        <v>1</v>
      </c>
      <c r="XA16" s="322">
        <f>VLOOKUP($B16,'Sintesi (CFI-ACN)'!$C$30:$AE$55,29,FALSE)</f>
        <v>1</v>
      </c>
      <c r="XB16" s="322">
        <f>VLOOKUP($B16,'Sintesi (CFI-ACN)'!$C$30:$AE$55,29,FALSE)</f>
        <v>1</v>
      </c>
      <c r="XC16" s="322">
        <f>VLOOKUP($B16,'Sintesi (CFI-ACN)'!$C$30:$AE$55,29,FALSE)</f>
        <v>1</v>
      </c>
      <c r="XD16" s="322">
        <f>VLOOKUP($B16,'Sintesi (CFI-ACN)'!$C$30:$AE$55,29,FALSE)</f>
        <v>1</v>
      </c>
      <c r="XE16" s="322">
        <f>VLOOKUP($B16,'Sintesi (CFI-ACN)'!$C$30:$AE$55,29,FALSE)</f>
        <v>1</v>
      </c>
      <c r="XF16" s="322">
        <f>VLOOKUP($B16,'Sintesi (CFI-ACN)'!$C$30:$AE$55,29,FALSE)</f>
        <v>1</v>
      </c>
      <c r="XG16" s="322">
        <f>VLOOKUP($B16,'Sintesi (CFI-ACN)'!$C$30:$AE$55,29,FALSE)</f>
        <v>1</v>
      </c>
      <c r="XH16" s="322">
        <f>VLOOKUP($B16,'Sintesi (CFI-ACN)'!$C$30:$AE$55,29,FALSE)</f>
        <v>1</v>
      </c>
      <c r="XI16" s="322">
        <f>VLOOKUP($B16,'Sintesi (CFI-ACN)'!$C$30:$AE$55,29,FALSE)</f>
        <v>1</v>
      </c>
      <c r="XJ16" s="322">
        <f>VLOOKUP($B16,'Sintesi (CFI-ACN)'!$C$30:$AE$55,29,FALSE)</f>
        <v>1</v>
      </c>
      <c r="XK16" s="322">
        <f>VLOOKUP($B16,'Sintesi (CFI-ACN)'!$C$30:$AE$55,29,FALSE)</f>
        <v>1</v>
      </c>
      <c r="XL16" s="322">
        <f>VLOOKUP($B16,'Sintesi (CFI-ACN)'!$C$30:$AE$55,29,FALSE)</f>
        <v>1</v>
      </c>
      <c r="XM16" s="322">
        <f>VLOOKUP($B16,'Sintesi (CFI-ACN)'!$C$30:$AE$55,29,FALSE)</f>
        <v>1</v>
      </c>
      <c r="XN16" s="322">
        <f>VLOOKUP($B16,'Sintesi (CFI-ACN)'!$C$30:$AE$55,29,FALSE)</f>
        <v>1</v>
      </c>
      <c r="XO16" s="322">
        <f>VLOOKUP($B16,'Sintesi (CFI-ACN)'!$C$30:$AE$55,29,FALSE)</f>
        <v>1</v>
      </c>
      <c r="XP16" s="322">
        <f>VLOOKUP($B16,'Sintesi (CFI-ACN)'!$C$30:$AE$55,29,FALSE)</f>
        <v>1</v>
      </c>
      <c r="XQ16" s="322">
        <f>VLOOKUP($B16,'Sintesi (CFI-ACN)'!$C$30:$AE$55,29,FALSE)</f>
        <v>1</v>
      </c>
      <c r="XR16" s="322">
        <f>VLOOKUP($B16,'Sintesi (CFI-ACN)'!$C$30:$AE$55,29,FALSE)</f>
        <v>1</v>
      </c>
      <c r="XS16" s="322">
        <f>VLOOKUP($B16,'Sintesi (CFI-ACN)'!$C$30:$AE$55,29,FALSE)</f>
        <v>1</v>
      </c>
      <c r="XT16" s="322">
        <f>VLOOKUP($B16,'Sintesi (CFI-ACN)'!$C$30:$AE$55,29,FALSE)</f>
        <v>1</v>
      </c>
      <c r="XU16" s="322">
        <f>VLOOKUP($B16,'Sintesi (CFI-ACN)'!$C$30:$AE$55,29,FALSE)</f>
        <v>1</v>
      </c>
      <c r="XV16" s="322">
        <f>VLOOKUP($B16,'Sintesi (CFI-ACN)'!$C$30:$AE$55,29,FALSE)</f>
        <v>1</v>
      </c>
      <c r="XW16" s="322">
        <f>VLOOKUP($B16,'Sintesi (CFI-ACN)'!$C$30:$AE$55,29,FALSE)</f>
        <v>1</v>
      </c>
      <c r="XX16" s="322">
        <f>VLOOKUP($B16,'Sintesi (CFI-ACN)'!$C$30:$AE$55,29,FALSE)</f>
        <v>1</v>
      </c>
      <c r="XY16" s="322">
        <f>VLOOKUP($B16,'Sintesi (CFI-ACN)'!$C$30:$AE$55,29,FALSE)</f>
        <v>1</v>
      </c>
      <c r="XZ16" s="322">
        <f>VLOOKUP($B16,'Sintesi (CFI-ACN)'!$C$30:$AE$55,29,FALSE)</f>
        <v>1</v>
      </c>
      <c r="YA16" s="322">
        <f>VLOOKUP($B16,'Sintesi (CFI-ACN)'!$C$30:$AE$55,29,FALSE)</f>
        <v>1</v>
      </c>
      <c r="YB16" s="322"/>
      <c r="YC16" s="322"/>
      <c r="YD16" s="322"/>
      <c r="YE16" s="501">
        <v>1</v>
      </c>
      <c r="YF16" s="501">
        <v>1</v>
      </c>
      <c r="YG16" s="501">
        <v>1</v>
      </c>
      <c r="YH16" s="501">
        <v>1</v>
      </c>
      <c r="YI16" s="501">
        <v>1</v>
      </c>
      <c r="YJ16" s="501">
        <v>1</v>
      </c>
      <c r="YK16" s="501">
        <v>1</v>
      </c>
      <c r="YL16" s="501">
        <v>1</v>
      </c>
      <c r="YM16" s="501">
        <v>1</v>
      </c>
      <c r="YN16" s="501">
        <v>1</v>
      </c>
      <c r="YO16" s="501">
        <v>1</v>
      </c>
      <c r="YP16" s="501">
        <v>1</v>
      </c>
      <c r="YQ16" s="501">
        <v>1</v>
      </c>
      <c r="YR16" s="501">
        <v>1</v>
      </c>
      <c r="YS16" s="501">
        <v>1</v>
      </c>
      <c r="YT16" s="501">
        <v>1</v>
      </c>
      <c r="YU16" s="501">
        <v>1</v>
      </c>
      <c r="YV16" s="501">
        <v>1</v>
      </c>
      <c r="YW16" s="501">
        <v>1</v>
      </c>
      <c r="YX16" s="501">
        <v>1</v>
      </c>
      <c r="YY16" s="501">
        <v>1</v>
      </c>
      <c r="YZ16" s="501">
        <v>1</v>
      </c>
      <c r="ZA16" s="501">
        <v>1</v>
      </c>
      <c r="ZB16" s="501">
        <f>VLOOKUP($B16,'Sintesi (CFI-ACN)'!$C$30:$AE$55,22,FALSE)</f>
        <v>1</v>
      </c>
      <c r="ZC16" s="501">
        <f>VLOOKUP($B16,'Sintesi (CFI-ACN)'!$C$30:$AE$55,22,FALSE)</f>
        <v>1</v>
      </c>
      <c r="ZD16" s="501">
        <f>VLOOKUP($B16,'Sintesi (CFI-ACN)'!$C$30:$AE$55,22,FALSE)</f>
        <v>1</v>
      </c>
      <c r="ZE16" s="501">
        <f>VLOOKUP($B16,'Sintesi (CFI-ACN)'!$C$30:$AE$55,22,FALSE)</f>
        <v>1</v>
      </c>
      <c r="ZF16" s="501">
        <f>VLOOKUP($B16,'Sintesi (CFI-ACN)'!$C$30:$AE$55,22,FALSE)</f>
        <v>1</v>
      </c>
      <c r="ZG16" s="501">
        <f>VLOOKUP($B16,'Sintesi (CFI-ACN)'!$C$30:$AE$55,22,FALSE)</f>
        <v>1</v>
      </c>
      <c r="ZH16" s="501">
        <f>VLOOKUP($B16,'Sintesi (CFI-ACN)'!$C$30:$AE$55,22,FALSE)</f>
        <v>1</v>
      </c>
      <c r="ZI16" s="501">
        <f>VLOOKUP($B16,'Sintesi (CFI-ACN)'!$C$30:$AE$55,22,FALSE)</f>
        <v>1</v>
      </c>
      <c r="ZJ16" s="501">
        <f>VLOOKUP($B16,'Sintesi (CFI-ACN)'!$C$30:$AE$55,22,FALSE)</f>
        <v>1</v>
      </c>
      <c r="ZK16" s="501">
        <f>VLOOKUP($B16,'Sintesi (CFI-ACN)'!$C$30:$AE$55,22,FALSE)</f>
        <v>1</v>
      </c>
      <c r="ZL16" s="501">
        <f>VLOOKUP($B16,'Sintesi (CFI-ACN)'!$C$30:$AE$55,22,FALSE)</f>
        <v>1</v>
      </c>
      <c r="ZM16" s="501">
        <f>VLOOKUP($B16,'Sintesi (CFI-ACN)'!$C$30:$AE$55,22,FALSE)</f>
        <v>1</v>
      </c>
      <c r="ZN16" s="501">
        <f>VLOOKUP($B16,'Sintesi (CFI-ACN)'!$C$30:$AE$55,22,FALSE)</f>
        <v>1</v>
      </c>
      <c r="ZO16" s="501">
        <f>VLOOKUP($B16,'Sintesi (CFI-ACN)'!$C$30:$AE$55,22,FALSE)</f>
        <v>1</v>
      </c>
      <c r="ZP16" s="501">
        <f>VLOOKUP($B16,'Sintesi (CFI-ACN)'!$C$30:$AE$55,22,FALSE)</f>
        <v>1</v>
      </c>
      <c r="ZQ16" s="501">
        <f>VLOOKUP($B16,'Sintesi (CFI-ACN)'!$C$30:$AE$55,22,FALSE)</f>
        <v>1</v>
      </c>
      <c r="ZR16" s="501">
        <f>VLOOKUP($B16,'Sintesi (CFI-ACN)'!$C$30:$AE$55,22,FALSE)</f>
        <v>1</v>
      </c>
      <c r="ZS16" s="501">
        <f>VLOOKUP($B16,'Sintesi (CFI-ACN)'!$C$30:$AE$55,22,FALSE)</f>
        <v>1</v>
      </c>
      <c r="ZT16" s="501">
        <f>VLOOKUP($B16,'Sintesi (CFI-ACN)'!$C$30:$AE$55,22,FALSE)</f>
        <v>1</v>
      </c>
      <c r="ZU16" s="501">
        <f>VLOOKUP($B16,'Sintesi (CFI-ACN)'!$C$30:$AE$55,22,FALSE)</f>
        <v>1</v>
      </c>
      <c r="ZV16" s="501">
        <f>VLOOKUP($B16,'Sintesi (CFI-ACN)'!$C$30:$AE$55,22,FALSE)</f>
        <v>1</v>
      </c>
      <c r="ZW16" s="501">
        <f>VLOOKUP($B16,'Sintesi (CFI-ACN)'!$C$30:$AE$55,22,FALSE)</f>
        <v>1</v>
      </c>
      <c r="ZX16" s="501">
        <f>VLOOKUP($B16,'Sintesi (CFI-ACN)'!$C$30:$AE$55,22,FALSE)</f>
        <v>1</v>
      </c>
      <c r="ZY16" s="501">
        <f>VLOOKUP($B16,'Sintesi (CFI-ACN)'!$C$30:$AE$55,22,FALSE)</f>
        <v>1</v>
      </c>
      <c r="ZZ16" s="501">
        <f>VLOOKUP($B16,'Sintesi (CFI-ACN)'!$C$30:$AE$55,22,FALSE)</f>
        <v>1</v>
      </c>
      <c r="AAA16" s="501">
        <f>VLOOKUP($B16,'Sintesi (CFI-ACN)'!$C$30:$AE$55,22,FALSE)</f>
        <v>1</v>
      </c>
      <c r="AAB16" s="501">
        <f>VLOOKUP($B16,'Sintesi (CFI-ACN)'!$C$30:$AE$55,22,FALSE)</f>
        <v>1</v>
      </c>
      <c r="AAC16" s="501">
        <f>VLOOKUP($B16,'Sintesi (CFI-ACN)'!$C$30:$AE$55,22,FALSE)</f>
        <v>1</v>
      </c>
      <c r="AAD16" s="501">
        <f>VLOOKUP($B16,'Sintesi (CFI-ACN)'!$C$30:$AE$55,22,FALSE)</f>
        <v>1</v>
      </c>
      <c r="AAE16" s="501">
        <f>VLOOKUP($B16,'Sintesi (CFI-ACN)'!$C$30:$AE$55,22,FALSE)</f>
        <v>1</v>
      </c>
      <c r="AAF16" s="501">
        <f>VLOOKUP($B16,'Sintesi (CFI-ACN)'!$C$30:$AE$55,22,FALSE)</f>
        <v>1</v>
      </c>
      <c r="AAG16" s="501">
        <f>VLOOKUP($B16,'Sintesi (CFI-ACN)'!$C$30:$AE$55,22,FALSE)</f>
        <v>1</v>
      </c>
      <c r="AAH16" s="501">
        <f>VLOOKUP($B16,'Sintesi (CFI-ACN)'!$C$30:$AE$55,22,FALSE)</f>
        <v>1</v>
      </c>
      <c r="AAI16" s="501">
        <f>VLOOKUP($B16,'Sintesi (CFI-ACN)'!$C$30:$AE$55,22,FALSE)</f>
        <v>1</v>
      </c>
      <c r="AAJ16" s="501">
        <f>VLOOKUP($B16,'Sintesi (CFI-ACN)'!$C$30:$AE$55,22,FALSE)</f>
        <v>1</v>
      </c>
      <c r="AAK16" s="501">
        <f>VLOOKUP($B16,'Sintesi (CFI-ACN)'!$C$30:$AE$55,22,FALSE)</f>
        <v>1</v>
      </c>
      <c r="AAL16" s="501">
        <f>VLOOKUP($B16,'Sintesi (CFI-ACN)'!$C$30:$AE$55,22,FALSE)</f>
        <v>1</v>
      </c>
      <c r="AAM16" s="501">
        <f>VLOOKUP($B16,'Sintesi (CFI-ACN)'!$C$30:$AE$55,22,FALSE)</f>
        <v>1</v>
      </c>
      <c r="AAN16" s="501">
        <f>VLOOKUP($B16,'Sintesi (CFI-ACN)'!$C$30:$AE$55,22,FALSE)</f>
        <v>1</v>
      </c>
      <c r="AAO16" s="501">
        <f>VLOOKUP($B16,'Sintesi (CFI-ACN)'!$C$30:$AE$55,22,FALSE)</f>
        <v>1</v>
      </c>
      <c r="AAP16" s="501">
        <f>VLOOKUP($B16,'Sintesi (CFI-ACN)'!$C$30:$AE$55,22,FALSE)</f>
        <v>1</v>
      </c>
      <c r="AAQ16" s="501">
        <f>VLOOKUP($B16,'Sintesi (CFI-ACN)'!$C$30:$AE$55,22,FALSE)</f>
        <v>1</v>
      </c>
      <c r="AAR16" s="501">
        <f>VLOOKUP($B16,'Sintesi (CFI-ACN)'!$C$30:$AE$55,22,FALSE)</f>
        <v>1</v>
      </c>
      <c r="AAS16" s="501">
        <f>VLOOKUP($B16,'Sintesi (CFI-ACN)'!$C$30:$AE$55,22,FALSE)</f>
        <v>1</v>
      </c>
      <c r="AAT16" s="501">
        <f>VLOOKUP($B16,'Sintesi (CFI-ACN)'!$C$30:$AE$55,22,FALSE)</f>
        <v>1</v>
      </c>
      <c r="AAU16" s="501">
        <f>VLOOKUP($B16,'Sintesi (CFI-ACN)'!$C$30:$AE$55,22,FALSE)</f>
        <v>1</v>
      </c>
      <c r="AAV16" s="501">
        <f>VLOOKUP($B16,'Sintesi (CFI-ACN)'!$C$30:$AE$55,22,FALSE)</f>
        <v>1</v>
      </c>
      <c r="AAW16" s="501">
        <f>VLOOKUP($B16,'Sintesi (CFI-ACN)'!$C$30:$AE$55,22,FALSE)</f>
        <v>1</v>
      </c>
      <c r="AAX16" s="501">
        <f>VLOOKUP($B16,'Sintesi (CFI-ACN)'!$C$30:$AE$55,22,FALSE)</f>
        <v>1</v>
      </c>
      <c r="AAY16" s="501">
        <f>VLOOKUP($B16,'Sintesi (CFI-ACN)'!$C$30:$AE$55,22,FALSE)</f>
        <v>1</v>
      </c>
      <c r="AAZ16" s="501">
        <f>VLOOKUP($B16,'Sintesi (CFI-ACN)'!$C$30:$AE$55,22,FALSE)</f>
        <v>1</v>
      </c>
      <c r="ABA16" s="501">
        <f>VLOOKUP($B16,'Sintesi (CFI-ACN)'!$C$30:$AE$55,22,FALSE)</f>
        <v>1</v>
      </c>
      <c r="ABB16" s="501">
        <f>VLOOKUP($B16,'Sintesi (CFI-ACN)'!$C$30:$AE$55,22,FALSE)</f>
        <v>1</v>
      </c>
      <c r="ABC16" s="501">
        <f>VLOOKUP($B16,'Sintesi (CFI-ACN)'!$C$30:$AE$55,22,FALSE)</f>
        <v>1</v>
      </c>
      <c r="ABD16" s="501">
        <f>VLOOKUP($B16,'Sintesi (CFI-ACN)'!$C$30:$AE$55,22,FALSE)</f>
        <v>1</v>
      </c>
      <c r="ABE16" s="501">
        <f>VLOOKUP($B16,'Sintesi (CFI-ACN)'!$C$30:$AE$55,22,FALSE)</f>
        <v>1</v>
      </c>
      <c r="ABF16" s="501">
        <f>VLOOKUP($B16,'Sintesi (CFI-ACN)'!$C$30:$AE$55,22,FALSE)</f>
        <v>1</v>
      </c>
      <c r="ABG16" s="501">
        <f>VLOOKUP($B16,'Sintesi (CFI-ACN)'!$C$30:$AE$55,22,FALSE)</f>
        <v>1</v>
      </c>
      <c r="ABH16" s="501">
        <f>VLOOKUP($B16,'Sintesi (CFI-ACN)'!$C$30:$AE$55,22,FALSE)</f>
        <v>1</v>
      </c>
      <c r="ABI16" s="501">
        <f>VLOOKUP($B16,'Sintesi (CFI-ACN)'!$C$30:$AE$55,22,FALSE)</f>
        <v>1</v>
      </c>
      <c r="ABJ16" s="501">
        <f>VLOOKUP($B16,'Sintesi (CFI-ACN)'!$C$30:$AE$55,22,FALSE)</f>
        <v>1</v>
      </c>
      <c r="ABK16" s="501">
        <f>VLOOKUP($B16,'Sintesi (CFI-ACN)'!$C$30:$AE$55,22,FALSE)</f>
        <v>1</v>
      </c>
      <c r="ABL16" s="501">
        <f>VLOOKUP($B16,'Sintesi (CFI-ACN)'!$C$30:$AE$55,22,FALSE)</f>
        <v>1</v>
      </c>
      <c r="ABM16" s="501">
        <f>VLOOKUP($B16,'Sintesi (CFI-ACN)'!$C$30:$AE$55,22,FALSE)</f>
        <v>1</v>
      </c>
      <c r="ABN16" s="501">
        <f>VLOOKUP($B16,'Sintesi (CFI-ACN)'!$C$30:$AE$55,22,FALSE)</f>
        <v>1</v>
      </c>
      <c r="ABO16" s="501">
        <f>VLOOKUP($B16,'Sintesi (CFI-ACN)'!$C$30:$AE$55,22,FALSE)</f>
        <v>1</v>
      </c>
      <c r="ABP16" s="501">
        <f>VLOOKUP($B16,'Sintesi (CFI-ACN)'!$C$30:$AE$55,22,FALSE)</f>
        <v>1</v>
      </c>
      <c r="ABQ16" s="501">
        <f>VLOOKUP($B16,'Sintesi (CFI-ACN)'!$C$30:$AE$55,22,FALSE)</f>
        <v>1</v>
      </c>
      <c r="ABR16" s="501">
        <f>VLOOKUP($B16,'Sintesi (CFI-ACN)'!$C$30:$AE$55,22,FALSE)</f>
        <v>1</v>
      </c>
      <c r="ABS16" s="501">
        <f>VLOOKUP($B16,'Sintesi (CFI-ACN)'!$C$30:$AE$55,22,FALSE)</f>
        <v>1</v>
      </c>
      <c r="ABT16" s="501">
        <f>VLOOKUP($B16,'Sintesi (CFI-ACN)'!$C$30:$AE$55,22,FALSE)</f>
        <v>1</v>
      </c>
      <c r="ABU16" s="501">
        <f>VLOOKUP($B16,'Sintesi (CFI-ACN)'!$C$30:$AE$55,22,FALSE)</f>
        <v>1</v>
      </c>
      <c r="ABV16" s="501">
        <f>VLOOKUP($B16,'Sintesi (CFI-ACN)'!$C$30:$AE$55,22,FALSE)</f>
        <v>1</v>
      </c>
      <c r="ABW16" s="501">
        <f>VLOOKUP($B16,'Sintesi (CFI-ACN)'!$C$30:$AE$55,22,FALSE)</f>
        <v>1</v>
      </c>
      <c r="ABX16" s="501">
        <f>VLOOKUP($B16,'Sintesi (CFI-ACN)'!$C$30:$AE$55,22,FALSE)</f>
        <v>1</v>
      </c>
      <c r="ABY16" s="501">
        <f>VLOOKUP($B16,'Sintesi (CFI-ACN)'!$C$30:$AE$55,22,FALSE)</f>
        <v>1</v>
      </c>
      <c r="ABZ16" s="501">
        <f>VLOOKUP($B16,'Sintesi (CFI-ACN)'!$C$30:$AE$55,22,FALSE)</f>
        <v>1</v>
      </c>
      <c r="ACA16" s="501">
        <f>VLOOKUP($B16,'Sintesi (CFI-ACN)'!$C$30:$AE$55,22,FALSE)</f>
        <v>1</v>
      </c>
      <c r="ACB16" s="501">
        <f>VLOOKUP($B16,'Sintesi (CFI-ACN)'!$C$30:$AE$55,22,FALSE)</f>
        <v>1</v>
      </c>
      <c r="ACC16" s="501">
        <f>VLOOKUP($B16,'Sintesi (CFI-ACN)'!$C$30:$AE$55,22,FALSE)</f>
        <v>1</v>
      </c>
      <c r="ACD16" s="501">
        <f>VLOOKUP($B16,'Sintesi (CFI-ACN)'!$C$30:$AE$55,22,FALSE)</f>
        <v>1</v>
      </c>
      <c r="ACE16" s="501"/>
      <c r="ACF16" s="501"/>
      <c r="ACG16" s="501"/>
      <c r="ACH16" s="86"/>
      <c r="ACI16" s="88">
        <v>0</v>
      </c>
      <c r="ACJ16" s="87">
        <v>43271</v>
      </c>
      <c r="ACK16" s="89">
        <v>43294</v>
      </c>
      <c r="ACL16" s="560">
        <v>6</v>
      </c>
      <c r="ACM16" s="560">
        <v>6</v>
      </c>
      <c r="ACN16" s="560">
        <v>6</v>
      </c>
      <c r="ACO16" s="560">
        <v>6</v>
      </c>
      <c r="ACP16" s="560">
        <v>6</v>
      </c>
      <c r="ACQ16" s="560">
        <v>6</v>
      </c>
      <c r="ACR16" s="560">
        <v>6</v>
      </c>
      <c r="ACS16" s="560">
        <v>6</v>
      </c>
      <c r="ACT16" s="560">
        <v>6</v>
      </c>
      <c r="ACU16" s="560">
        <v>6</v>
      </c>
      <c r="ACV16" s="560">
        <v>6</v>
      </c>
      <c r="ACW16" s="560">
        <v>6</v>
      </c>
      <c r="ACX16" s="560">
        <v>6</v>
      </c>
      <c r="ACY16" s="560">
        <v>6</v>
      </c>
      <c r="ACZ16" s="560">
        <v>6</v>
      </c>
      <c r="ADA16" s="560">
        <v>6</v>
      </c>
      <c r="ADB16" s="560">
        <v>6</v>
      </c>
      <c r="ADC16" s="560">
        <v>6</v>
      </c>
      <c r="ADD16" s="560">
        <v>6</v>
      </c>
      <c r="ADE16" s="560">
        <v>6</v>
      </c>
      <c r="ADF16" s="560">
        <v>6</v>
      </c>
      <c r="ADG16" s="560">
        <v>6</v>
      </c>
      <c r="ADH16" s="560">
        <v>6</v>
      </c>
      <c r="ADI16" s="560">
        <v>6</v>
      </c>
      <c r="ADJ16" s="560">
        <v>6</v>
      </c>
      <c r="ADK16" s="560">
        <v>6</v>
      </c>
      <c r="ADL16" s="560">
        <v>6</v>
      </c>
      <c r="ADM16" s="560">
        <v>6</v>
      </c>
      <c r="ADN16" s="560">
        <v>6</v>
      </c>
      <c r="ADO16" s="560">
        <v>6</v>
      </c>
      <c r="ADP16" s="560">
        <v>6</v>
      </c>
      <c r="ADQ16" s="560">
        <v>6</v>
      </c>
      <c r="ADR16" s="560">
        <v>6</v>
      </c>
      <c r="ADS16" s="560">
        <v>6</v>
      </c>
      <c r="ADT16" s="560">
        <v>6</v>
      </c>
      <c r="ADU16" s="560">
        <v>6</v>
      </c>
      <c r="ADV16" s="560">
        <v>6</v>
      </c>
      <c r="ADW16" s="560">
        <v>6</v>
      </c>
      <c r="ADX16" s="560">
        <v>6</v>
      </c>
      <c r="ADY16" s="560">
        <v>6</v>
      </c>
      <c r="ADZ16" s="560">
        <v>6</v>
      </c>
      <c r="AEA16" s="560">
        <v>6</v>
      </c>
      <c r="AEB16" s="560">
        <v>6</v>
      </c>
      <c r="AEC16" s="560">
        <v>6</v>
      </c>
      <c r="AED16" s="560">
        <v>6</v>
      </c>
      <c r="AEE16" s="80">
        <v>0</v>
      </c>
      <c r="AEF16" s="80">
        <v>0</v>
      </c>
      <c r="AEG16" s="80">
        <v>0</v>
      </c>
      <c r="AEH16" s="80">
        <v>0</v>
      </c>
      <c r="AEI16" s="80">
        <v>0</v>
      </c>
      <c r="AEJ16" s="80">
        <v>0</v>
      </c>
      <c r="AEK16" s="80">
        <v>0</v>
      </c>
      <c r="AEL16" s="80">
        <v>0</v>
      </c>
      <c r="AEM16" s="80">
        <v>0</v>
      </c>
      <c r="AEN16" s="80">
        <v>0</v>
      </c>
      <c r="AEO16" s="80">
        <v>0</v>
      </c>
      <c r="AEP16" s="80">
        <v>0</v>
      </c>
      <c r="AEQ16" s="80">
        <v>0</v>
      </c>
      <c r="AER16" s="80">
        <v>0</v>
      </c>
      <c r="AES16" s="80">
        <v>0</v>
      </c>
      <c r="AET16" s="80">
        <v>0</v>
      </c>
      <c r="AEU16" s="80">
        <v>0</v>
      </c>
      <c r="AEV16" s="80">
        <v>0</v>
      </c>
      <c r="AEW16" s="80">
        <v>0</v>
      </c>
      <c r="AEX16" s="80">
        <v>0</v>
      </c>
      <c r="AEY16" s="80">
        <v>0</v>
      </c>
      <c r="AEZ16" s="80">
        <v>0</v>
      </c>
      <c r="AFA16" s="80">
        <v>0</v>
      </c>
      <c r="AFB16" s="80">
        <v>0</v>
      </c>
      <c r="AFC16" s="80">
        <v>0</v>
      </c>
      <c r="AFD16" s="80">
        <v>0</v>
      </c>
      <c r="AFE16" s="80">
        <v>0</v>
      </c>
      <c r="AFF16" s="80">
        <v>0</v>
      </c>
      <c r="AFG16" s="80">
        <v>0</v>
      </c>
      <c r="AFH16" s="80">
        <v>0</v>
      </c>
      <c r="AFI16" s="80">
        <v>0</v>
      </c>
      <c r="AFJ16" s="80">
        <v>0</v>
      </c>
      <c r="AFK16" s="80">
        <v>0</v>
      </c>
      <c r="AFL16" s="80">
        <v>0</v>
      </c>
      <c r="AFM16" s="80">
        <v>0</v>
      </c>
      <c r="AFN16" s="80">
        <v>0</v>
      </c>
      <c r="AFO16" s="80">
        <v>0</v>
      </c>
      <c r="AFP16" s="80">
        <v>0</v>
      </c>
      <c r="AFQ16" s="80">
        <v>0</v>
      </c>
      <c r="AFR16" s="80">
        <v>0</v>
      </c>
      <c r="AFS16" s="80">
        <v>0</v>
      </c>
      <c r="AFT16" s="80">
        <v>0</v>
      </c>
      <c r="AFU16" s="80">
        <v>0</v>
      </c>
      <c r="AFV16" s="80">
        <v>0</v>
      </c>
      <c r="AFW16" s="80">
        <v>0</v>
      </c>
      <c r="AFX16" s="80">
        <v>0</v>
      </c>
      <c r="AFY16" s="80">
        <v>0</v>
      </c>
      <c r="AFZ16" s="80">
        <v>0</v>
      </c>
      <c r="AGA16" s="80">
        <v>0</v>
      </c>
      <c r="AGB16" s="80">
        <v>0</v>
      </c>
      <c r="AGC16" s="80">
        <v>0</v>
      </c>
      <c r="AGD16" s="80">
        <v>0</v>
      </c>
      <c r="AGE16" s="80">
        <v>0</v>
      </c>
      <c r="AGF16" s="80">
        <v>0</v>
      </c>
      <c r="AGG16" s="80">
        <v>0</v>
      </c>
      <c r="AGH16" s="80">
        <v>0</v>
      </c>
      <c r="AGI16" s="80">
        <v>0</v>
      </c>
      <c r="AGJ16" s="80">
        <v>0</v>
      </c>
      <c r="AGK16" s="80">
        <v>0</v>
      </c>
      <c r="AGL16" s="80"/>
      <c r="AGM16" s="80"/>
    </row>
    <row r="17" spans="1:871" s="104" customFormat="1" ht="12.75" customHeight="1" collapsed="1">
      <c r="A17" s="131" t="str">
        <f>'Sintesi (CFI-ACN)'!B41</f>
        <v>P59-Deploy &amp; Change CRMT</v>
      </c>
      <c r="B17" s="131" t="str">
        <f>'Sintesi (CFI)'!C41</f>
        <v>AO004511_YYY66</v>
      </c>
      <c r="C17" s="131" t="str">
        <f>'Sintesi Quantitativa (Overall)'!D43</f>
        <v>Copia_Documenti</v>
      </c>
      <c r="D17" s="132">
        <f>'Sintesi (CFI-ACN)'!W41</f>
        <v>0</v>
      </c>
      <c r="E17" s="132">
        <f>'Sintesi (CFI-ACN)'!X41</f>
        <v>0</v>
      </c>
      <c r="F17" s="132">
        <f>'Sintesi (CFI-ACN)'!Y41</f>
        <v>0</v>
      </c>
      <c r="G17" s="175">
        <f>'Sintesi Quantitativa (Overall)'!E43</f>
        <v>1</v>
      </c>
      <c r="H17" s="183">
        <v>43271</v>
      </c>
      <c r="I17" s="183">
        <v>43315</v>
      </c>
      <c r="J17" s="78">
        <f t="shared" si="123"/>
        <v>33</v>
      </c>
      <c r="K17" s="78">
        <v>0</v>
      </c>
      <c r="L17" s="79">
        <v>0</v>
      </c>
      <c r="M17" s="80">
        <v>0</v>
      </c>
      <c r="N17" s="80">
        <v>0</v>
      </c>
      <c r="O17" s="80">
        <v>0</v>
      </c>
      <c r="P17" s="80">
        <v>0</v>
      </c>
      <c r="Q17" s="80">
        <v>0</v>
      </c>
      <c r="R17" s="80">
        <v>0</v>
      </c>
      <c r="S17" s="80">
        <v>0</v>
      </c>
      <c r="T17" s="80">
        <v>0</v>
      </c>
      <c r="U17" s="80">
        <v>0</v>
      </c>
      <c r="V17" s="80">
        <v>0</v>
      </c>
      <c r="W17" s="80">
        <v>0</v>
      </c>
      <c r="X17" s="80">
        <v>0</v>
      </c>
      <c r="Y17" s="80">
        <v>0</v>
      </c>
      <c r="Z17" s="80">
        <v>0</v>
      </c>
      <c r="AA17" s="80">
        <v>0</v>
      </c>
      <c r="AB17" s="80">
        <v>0</v>
      </c>
      <c r="AC17" s="80">
        <v>0</v>
      </c>
      <c r="AD17" s="80">
        <v>0</v>
      </c>
      <c r="AE17" s="80">
        <v>0</v>
      </c>
      <c r="AF17" s="80">
        <v>0</v>
      </c>
      <c r="AG17" s="80">
        <v>0</v>
      </c>
      <c r="AH17" s="80">
        <v>0</v>
      </c>
      <c r="AI17" s="80">
        <v>0</v>
      </c>
      <c r="AJ17" s="80">
        <v>0</v>
      </c>
      <c r="AK17" s="80">
        <v>0</v>
      </c>
      <c r="AL17" s="80">
        <v>0</v>
      </c>
      <c r="AM17" s="80">
        <v>0</v>
      </c>
      <c r="AN17" s="80">
        <v>0</v>
      </c>
      <c r="AO17" s="80">
        <v>0</v>
      </c>
      <c r="AP17" s="80">
        <v>0</v>
      </c>
      <c r="AQ17" s="80">
        <v>0</v>
      </c>
      <c r="AR17" s="80">
        <v>0</v>
      </c>
      <c r="AS17" s="80">
        <v>0</v>
      </c>
      <c r="AT17" s="80">
        <v>0</v>
      </c>
      <c r="AU17" s="80">
        <v>0</v>
      </c>
      <c r="AV17" s="80">
        <v>0</v>
      </c>
      <c r="AW17" s="80">
        <v>0</v>
      </c>
      <c r="AX17" s="80">
        <v>0</v>
      </c>
      <c r="AY17" s="80">
        <v>0</v>
      </c>
      <c r="AZ17" s="80">
        <v>0</v>
      </c>
      <c r="BA17" s="80">
        <v>0</v>
      </c>
      <c r="BB17" s="80">
        <v>0</v>
      </c>
      <c r="BC17" s="80">
        <v>0</v>
      </c>
      <c r="BD17" s="80">
        <v>0</v>
      </c>
      <c r="BE17" s="80">
        <v>0</v>
      </c>
      <c r="BF17" s="80">
        <v>0</v>
      </c>
      <c r="BG17" s="80">
        <v>0</v>
      </c>
      <c r="BH17" s="80">
        <v>0</v>
      </c>
      <c r="BI17" s="80">
        <v>0</v>
      </c>
      <c r="BJ17" s="80">
        <v>0</v>
      </c>
      <c r="BK17" s="80">
        <v>0</v>
      </c>
      <c r="BL17" s="80">
        <v>0</v>
      </c>
      <c r="BM17" s="80">
        <v>0</v>
      </c>
      <c r="BN17" s="80">
        <v>0</v>
      </c>
      <c r="BO17" s="80">
        <v>0</v>
      </c>
      <c r="BP17" s="80">
        <v>0</v>
      </c>
      <c r="BQ17" s="80">
        <v>0</v>
      </c>
      <c r="BR17" s="80">
        <v>0</v>
      </c>
      <c r="BS17" s="80">
        <v>0</v>
      </c>
      <c r="BT17" s="80">
        <v>0</v>
      </c>
      <c r="BU17" s="80">
        <v>0</v>
      </c>
      <c r="BV17" s="80">
        <v>0</v>
      </c>
      <c r="BW17" s="80">
        <v>0</v>
      </c>
      <c r="BX17" s="80">
        <v>0</v>
      </c>
      <c r="BY17" s="80">
        <v>0</v>
      </c>
      <c r="BZ17" s="80">
        <v>0</v>
      </c>
      <c r="CA17" s="80">
        <v>0</v>
      </c>
      <c r="CB17" s="80">
        <v>0</v>
      </c>
      <c r="CC17" s="80">
        <v>0</v>
      </c>
      <c r="CD17" s="80">
        <v>0</v>
      </c>
      <c r="CE17" s="80">
        <v>0</v>
      </c>
      <c r="CF17" s="80">
        <v>0</v>
      </c>
      <c r="CG17" s="80">
        <v>0</v>
      </c>
      <c r="CH17" s="80">
        <v>0</v>
      </c>
      <c r="CI17" s="80">
        <v>0</v>
      </c>
      <c r="CJ17" s="80">
        <v>0</v>
      </c>
      <c r="CK17" s="80">
        <v>0</v>
      </c>
      <c r="CL17" s="80">
        <v>0</v>
      </c>
      <c r="CM17" s="80">
        <v>0</v>
      </c>
      <c r="CN17" s="80">
        <v>0</v>
      </c>
      <c r="CO17" s="80">
        <v>0</v>
      </c>
      <c r="CP17" s="80">
        <v>0</v>
      </c>
      <c r="CQ17" s="80">
        <v>0</v>
      </c>
      <c r="CR17" s="80">
        <v>0</v>
      </c>
      <c r="CS17" s="80">
        <v>0</v>
      </c>
      <c r="CT17" s="80">
        <v>0</v>
      </c>
      <c r="CU17" s="80">
        <v>0</v>
      </c>
      <c r="CV17" s="80">
        <v>0</v>
      </c>
      <c r="CW17" s="80">
        <v>0</v>
      </c>
      <c r="CX17" s="80">
        <v>0</v>
      </c>
      <c r="CY17" s="80">
        <v>0</v>
      </c>
      <c r="CZ17" s="80">
        <v>0</v>
      </c>
      <c r="DA17" s="80">
        <v>0</v>
      </c>
      <c r="DB17" s="80">
        <v>0</v>
      </c>
      <c r="DC17" s="80">
        <v>0</v>
      </c>
      <c r="DD17" s="80">
        <v>0</v>
      </c>
      <c r="DE17" s="80">
        <v>0</v>
      </c>
      <c r="DF17" s="80">
        <v>0</v>
      </c>
      <c r="DG17" s="80">
        <v>0</v>
      </c>
      <c r="DH17" s="80">
        <v>0</v>
      </c>
      <c r="DI17" s="80">
        <v>0</v>
      </c>
      <c r="DJ17" s="80">
        <v>0</v>
      </c>
      <c r="DK17" s="80">
        <v>0</v>
      </c>
      <c r="DL17" s="80">
        <v>0</v>
      </c>
      <c r="DM17" s="80"/>
      <c r="DN17" s="80"/>
      <c r="DO17" s="80"/>
      <c r="DP17" s="318">
        <v>0</v>
      </c>
      <c r="DQ17" s="318">
        <v>0</v>
      </c>
      <c r="DR17" s="318">
        <v>0</v>
      </c>
      <c r="DS17" s="318">
        <v>0</v>
      </c>
      <c r="DT17" s="318">
        <v>0</v>
      </c>
      <c r="DU17" s="318">
        <v>0</v>
      </c>
      <c r="DV17" s="318">
        <v>0</v>
      </c>
      <c r="DW17" s="318">
        <v>0</v>
      </c>
      <c r="DX17" s="318">
        <v>0</v>
      </c>
      <c r="DY17" s="318">
        <v>0</v>
      </c>
      <c r="DZ17" s="318">
        <v>0</v>
      </c>
      <c r="EA17" s="318">
        <v>0</v>
      </c>
      <c r="EB17" s="318">
        <v>0</v>
      </c>
      <c r="EC17" s="318">
        <v>0</v>
      </c>
      <c r="ED17" s="318">
        <v>0</v>
      </c>
      <c r="EE17" s="318">
        <v>0</v>
      </c>
      <c r="EF17" s="318">
        <v>0</v>
      </c>
      <c r="EG17" s="318">
        <v>0</v>
      </c>
      <c r="EH17" s="318">
        <v>0</v>
      </c>
      <c r="EI17" s="318">
        <v>0</v>
      </c>
      <c r="EJ17" s="318">
        <v>0</v>
      </c>
      <c r="EK17" s="318">
        <v>0</v>
      </c>
      <c r="EL17" s="318">
        <v>0</v>
      </c>
      <c r="EM17" s="318">
        <f>VLOOKUP($B17,'Sintesi (CFI-ACN)'!$C$30:$AE$55,25,FALSE)</f>
        <v>0</v>
      </c>
      <c r="EN17" s="318">
        <f>VLOOKUP($B17,'Sintesi (CFI-ACN)'!$C$30:$AE$55,25,FALSE)</f>
        <v>0</v>
      </c>
      <c r="EO17" s="318">
        <f>VLOOKUP($B17,'Sintesi (CFI-ACN)'!$C$30:$AE$55,25,FALSE)</f>
        <v>0</v>
      </c>
      <c r="EP17" s="318">
        <f>VLOOKUP($B17,'Sintesi (CFI-ACN)'!$C$30:$AE$55,25,FALSE)</f>
        <v>0</v>
      </c>
      <c r="EQ17" s="318">
        <f>VLOOKUP($B17,'Sintesi (CFI-ACN)'!$C$30:$AE$55,25,FALSE)</f>
        <v>0</v>
      </c>
      <c r="ER17" s="318">
        <f>VLOOKUP($B17,'Sintesi (CFI-ACN)'!$C$30:$AE$55,25,FALSE)</f>
        <v>0</v>
      </c>
      <c r="ES17" s="318">
        <f>VLOOKUP($B17,'Sintesi (CFI-ACN)'!$C$30:$AE$55,25,FALSE)</f>
        <v>0</v>
      </c>
      <c r="ET17" s="318">
        <f>VLOOKUP($B17,'Sintesi (CFI-ACN)'!$C$30:$AE$55,25,FALSE)</f>
        <v>0</v>
      </c>
      <c r="EU17" s="318">
        <f>VLOOKUP($B17,'Sintesi (CFI-ACN)'!$C$30:$AE$55,25,FALSE)</f>
        <v>0</v>
      </c>
      <c r="EV17" s="318">
        <f>VLOOKUP($B17,'Sintesi (CFI-ACN)'!$C$30:$AE$55,25,FALSE)</f>
        <v>0</v>
      </c>
      <c r="EW17" s="318">
        <f>VLOOKUP($B17,'Sintesi (CFI-ACN)'!$C$30:$AE$55,25,FALSE)</f>
        <v>0</v>
      </c>
      <c r="EX17" s="318">
        <f>VLOOKUP($B17,'Sintesi (CFI-ACN)'!$C$30:$AE$55,25,FALSE)</f>
        <v>0</v>
      </c>
      <c r="EY17" s="318">
        <f>VLOOKUP($B17,'Sintesi (CFI-ACN)'!$C$30:$AE$55,25,FALSE)</f>
        <v>0</v>
      </c>
      <c r="EZ17" s="318">
        <f>VLOOKUP($B17,'Sintesi (CFI-ACN)'!$C$30:$AE$55,25,FALSE)</f>
        <v>0</v>
      </c>
      <c r="FA17" s="318">
        <f>VLOOKUP($B17,'Sintesi (CFI-ACN)'!$C$30:$AE$55,25,FALSE)</f>
        <v>0</v>
      </c>
      <c r="FB17" s="318">
        <f>VLOOKUP($B17,'Sintesi (CFI-ACN)'!$C$30:$AE$55,25,FALSE)</f>
        <v>0</v>
      </c>
      <c r="FC17" s="318">
        <f>VLOOKUP($B17,'Sintesi (CFI-ACN)'!$C$30:$AE$55,25,FALSE)</f>
        <v>0</v>
      </c>
      <c r="FD17" s="318">
        <f>VLOOKUP($B17,'Sintesi (CFI-ACN)'!$C$30:$AE$55,25,FALSE)</f>
        <v>0</v>
      </c>
      <c r="FE17" s="318">
        <f>VLOOKUP($B17,'Sintesi (CFI-ACN)'!$C$30:$AE$55,25,FALSE)</f>
        <v>0</v>
      </c>
      <c r="FF17" s="318">
        <f>VLOOKUP($B17,'Sintesi (CFI-ACN)'!$C$30:$AE$55,25,FALSE)</f>
        <v>0</v>
      </c>
      <c r="FG17" s="318">
        <f>VLOOKUP($B17,'Sintesi (CFI-ACN)'!$C$30:$AE$55,25,FALSE)</f>
        <v>0</v>
      </c>
      <c r="FH17" s="318">
        <f>VLOOKUP($B17,'Sintesi (CFI-ACN)'!$C$30:$AE$55,25,FALSE)</f>
        <v>0</v>
      </c>
      <c r="FI17" s="318">
        <f>VLOOKUP($B17,'Sintesi (CFI-ACN)'!$C$30:$AE$55,25,FALSE)</f>
        <v>0</v>
      </c>
      <c r="FJ17" s="318">
        <f>VLOOKUP($B17,'Sintesi (CFI-ACN)'!$C$30:$AE$55,25,FALSE)</f>
        <v>0</v>
      </c>
      <c r="FK17" s="318">
        <f>VLOOKUP($B17,'Sintesi (CFI-ACN)'!$C$30:$AE$55,25,FALSE)</f>
        <v>0</v>
      </c>
      <c r="FL17" s="318">
        <f>VLOOKUP($B17,'Sintesi (CFI-ACN)'!$C$30:$AE$55,25,FALSE)</f>
        <v>0</v>
      </c>
      <c r="FM17" s="318">
        <f>VLOOKUP($B17,'Sintesi (CFI-ACN)'!$C$30:$AE$55,25,FALSE)</f>
        <v>0</v>
      </c>
      <c r="FN17" s="318">
        <f>VLOOKUP($B17,'Sintesi (CFI-ACN)'!$C$30:$AE$55,25,FALSE)</f>
        <v>0</v>
      </c>
      <c r="FO17" s="318">
        <f>VLOOKUP($B17,'Sintesi (CFI-ACN)'!$C$30:$AE$55,25,FALSE)</f>
        <v>0</v>
      </c>
      <c r="FP17" s="318">
        <f>VLOOKUP($B17,'Sintesi (CFI-ACN)'!$C$30:$AE$55,25,FALSE)</f>
        <v>0</v>
      </c>
      <c r="FQ17" s="318">
        <f>VLOOKUP($B17,'Sintesi (CFI-ACN)'!$C$30:$AE$55,25,FALSE)</f>
        <v>0</v>
      </c>
      <c r="FR17" s="318">
        <f>VLOOKUP($B17,'Sintesi (CFI-ACN)'!$C$30:$AE$55,25,FALSE)</f>
        <v>0</v>
      </c>
      <c r="FS17" s="318">
        <f>VLOOKUP($B17,'Sintesi (CFI-ACN)'!$C$30:$AE$55,25,FALSE)</f>
        <v>0</v>
      </c>
      <c r="FT17" s="318">
        <f>VLOOKUP($B17,'Sintesi (CFI-ACN)'!$C$30:$AE$55,25,FALSE)</f>
        <v>0</v>
      </c>
      <c r="FU17" s="318">
        <f>VLOOKUP($B17,'Sintesi (CFI-ACN)'!$C$30:$AE$55,25,FALSE)</f>
        <v>0</v>
      </c>
      <c r="FV17" s="318">
        <f>VLOOKUP($B17,'Sintesi (CFI-ACN)'!$C$30:$AE$55,25,FALSE)</f>
        <v>0</v>
      </c>
      <c r="FW17" s="318">
        <f>VLOOKUP($B17,'Sintesi (CFI-ACN)'!$C$30:$AE$55,25,FALSE)</f>
        <v>0</v>
      </c>
      <c r="FX17" s="318">
        <f>VLOOKUP($B17,'Sintesi (CFI-ACN)'!$C$30:$AE$55,25,FALSE)</f>
        <v>0</v>
      </c>
      <c r="FY17" s="318">
        <f>VLOOKUP($B17,'Sintesi (CFI-ACN)'!$C$30:$AE$55,25,FALSE)</f>
        <v>0</v>
      </c>
      <c r="FZ17" s="318">
        <f>VLOOKUP($B17,'Sintesi (CFI-ACN)'!$C$30:$AE$55,25,FALSE)</f>
        <v>0</v>
      </c>
      <c r="GA17" s="318">
        <f>VLOOKUP($B17,'Sintesi (CFI-ACN)'!$C$30:$AE$55,25,FALSE)</f>
        <v>0</v>
      </c>
      <c r="GB17" s="318">
        <f>VLOOKUP($B17,'Sintesi (CFI-ACN)'!$C$30:$AE$55,25,FALSE)</f>
        <v>0</v>
      </c>
      <c r="GC17" s="318">
        <f>VLOOKUP($B17,'Sintesi (CFI-ACN)'!$C$30:$AE$55,25,FALSE)</f>
        <v>0</v>
      </c>
      <c r="GD17" s="318">
        <f>VLOOKUP($B17,'Sintesi (CFI-ACN)'!$C$30:$AE$55,25,FALSE)</f>
        <v>0</v>
      </c>
      <c r="GE17" s="318">
        <f>VLOOKUP($B17,'Sintesi (CFI-ACN)'!$C$30:$AE$55,25,FALSE)</f>
        <v>0</v>
      </c>
      <c r="GF17" s="318">
        <f>VLOOKUP($B17,'Sintesi (CFI-ACN)'!$C$30:$AE$55,25,FALSE)</f>
        <v>0</v>
      </c>
      <c r="GG17" s="318">
        <f>VLOOKUP($B17,'Sintesi (CFI-ACN)'!$C$30:$AE$55,25,FALSE)</f>
        <v>0</v>
      </c>
      <c r="GH17" s="318">
        <f>VLOOKUP($B17,'Sintesi (CFI-ACN)'!$C$30:$AE$55,25,FALSE)</f>
        <v>0</v>
      </c>
      <c r="GI17" s="318">
        <f>VLOOKUP($B17,'Sintesi (CFI-ACN)'!$C$30:$AE$55,25,FALSE)</f>
        <v>0</v>
      </c>
      <c r="GJ17" s="318">
        <f>VLOOKUP($B17,'Sintesi (CFI-ACN)'!$C$30:$AE$55,25,FALSE)</f>
        <v>0</v>
      </c>
      <c r="GK17" s="318">
        <f>VLOOKUP($B17,'Sintesi (CFI-ACN)'!$C$30:$AE$55,25,FALSE)</f>
        <v>0</v>
      </c>
      <c r="GL17" s="318">
        <f>VLOOKUP($B17,'Sintesi (CFI-ACN)'!$C$30:$AE$55,25,FALSE)</f>
        <v>0</v>
      </c>
      <c r="GM17" s="318">
        <f>VLOOKUP($B17,'Sintesi (CFI-ACN)'!$C$30:$AE$55,25,FALSE)</f>
        <v>0</v>
      </c>
      <c r="GN17" s="318">
        <f>VLOOKUP($B17,'Sintesi (CFI-ACN)'!$C$30:$AE$55,25,FALSE)</f>
        <v>0</v>
      </c>
      <c r="GO17" s="318">
        <f>VLOOKUP($B17,'Sintesi (CFI-ACN)'!$C$30:$AE$55,25,FALSE)</f>
        <v>0</v>
      </c>
      <c r="GP17" s="318">
        <f>VLOOKUP($B17,'Sintesi (CFI-ACN)'!$C$30:$AE$55,25,FALSE)</f>
        <v>0</v>
      </c>
      <c r="GQ17" s="318">
        <f>VLOOKUP($B17,'Sintesi (CFI-ACN)'!$C$30:$AE$55,25,FALSE)</f>
        <v>0</v>
      </c>
      <c r="GR17" s="318">
        <f>VLOOKUP($B17,'Sintesi (CFI-ACN)'!$C$30:$AE$55,25,FALSE)</f>
        <v>0</v>
      </c>
      <c r="GS17" s="318">
        <f>VLOOKUP($B17,'Sintesi (CFI-ACN)'!$C$30:$AE$55,25,FALSE)</f>
        <v>0</v>
      </c>
      <c r="GT17" s="318">
        <f>VLOOKUP($B17,'Sintesi (CFI-ACN)'!$C$30:$AE$55,25,FALSE)</f>
        <v>0</v>
      </c>
      <c r="GU17" s="318">
        <f>VLOOKUP($B17,'Sintesi (CFI-ACN)'!$C$30:$AE$55,25,FALSE)</f>
        <v>0</v>
      </c>
      <c r="GV17" s="318">
        <f>VLOOKUP($B17,'Sintesi (CFI-ACN)'!$C$30:$AE$55,25,FALSE)</f>
        <v>0</v>
      </c>
      <c r="GW17" s="318">
        <f>VLOOKUP($B17,'Sintesi (CFI-ACN)'!$C$30:$AE$55,25,FALSE)</f>
        <v>0</v>
      </c>
      <c r="GX17" s="318">
        <f>VLOOKUP($B17,'Sintesi (CFI-ACN)'!$C$30:$AE$55,25,FALSE)</f>
        <v>0</v>
      </c>
      <c r="GY17" s="318">
        <f>VLOOKUP($B17,'Sintesi (CFI-ACN)'!$C$30:$AE$55,25,FALSE)</f>
        <v>0</v>
      </c>
      <c r="GZ17" s="318">
        <f>VLOOKUP($B17,'Sintesi (CFI-ACN)'!$C$30:$AE$55,25,FALSE)</f>
        <v>0</v>
      </c>
      <c r="HA17" s="318">
        <f>VLOOKUP($B17,'Sintesi (CFI-ACN)'!$C$30:$AE$55,25,FALSE)</f>
        <v>0</v>
      </c>
      <c r="HB17" s="318">
        <f>VLOOKUP($B17,'Sintesi (CFI-ACN)'!$C$30:$AE$55,25,FALSE)</f>
        <v>0</v>
      </c>
      <c r="HC17" s="318">
        <f>VLOOKUP($B17,'Sintesi (CFI-ACN)'!$C$30:$AE$55,25,FALSE)</f>
        <v>0</v>
      </c>
      <c r="HD17" s="318">
        <f>VLOOKUP($B17,'Sintesi (CFI-ACN)'!$C$30:$AE$55,25,FALSE)</f>
        <v>0</v>
      </c>
      <c r="HE17" s="318">
        <f>VLOOKUP($B17,'Sintesi (CFI-ACN)'!$C$30:$AE$55,25,FALSE)</f>
        <v>0</v>
      </c>
      <c r="HF17" s="318">
        <f>VLOOKUP($B17,'Sintesi (CFI-ACN)'!$C$30:$AE$55,25,FALSE)</f>
        <v>0</v>
      </c>
      <c r="HG17" s="318">
        <f>VLOOKUP($B17,'Sintesi (CFI-ACN)'!$C$30:$AE$55,25,FALSE)</f>
        <v>0</v>
      </c>
      <c r="HH17" s="318">
        <f>VLOOKUP($B17,'Sintesi (CFI-ACN)'!$C$30:$AE$55,25,FALSE)</f>
        <v>0</v>
      </c>
      <c r="HI17" s="318">
        <f>VLOOKUP($B17,'Sintesi (CFI-ACN)'!$C$30:$AE$55,25,FALSE)</f>
        <v>0</v>
      </c>
      <c r="HJ17" s="318">
        <f>VLOOKUP($B17,'Sintesi (CFI-ACN)'!$C$30:$AE$55,25,FALSE)</f>
        <v>0</v>
      </c>
      <c r="HK17" s="318">
        <f>VLOOKUP($B17,'Sintesi (CFI-ACN)'!$C$30:$AE$55,25,FALSE)</f>
        <v>0</v>
      </c>
      <c r="HL17" s="318">
        <f>VLOOKUP($B17,'Sintesi (CFI-ACN)'!$C$30:$AE$55,25,FALSE)</f>
        <v>0</v>
      </c>
      <c r="HM17" s="318">
        <f>VLOOKUP($B17,'Sintesi (CFI-ACN)'!$C$30:$AE$55,25,FALSE)</f>
        <v>0</v>
      </c>
      <c r="HN17" s="318">
        <f>VLOOKUP($B17,'Sintesi (CFI-ACN)'!$C$30:$AE$55,25,FALSE)</f>
        <v>0</v>
      </c>
      <c r="HO17" s="318">
        <f>VLOOKUP($B17,'Sintesi (CFI-ACN)'!$C$30:$AE$55,25,FALSE)</f>
        <v>0</v>
      </c>
      <c r="HP17" s="318"/>
      <c r="HQ17" s="318"/>
      <c r="HR17" s="318"/>
      <c r="HS17" s="319">
        <v>0</v>
      </c>
      <c r="HT17" s="319">
        <v>0</v>
      </c>
      <c r="HU17" s="319">
        <v>0</v>
      </c>
      <c r="HV17" s="319">
        <v>0</v>
      </c>
      <c r="HW17" s="319">
        <v>0</v>
      </c>
      <c r="HX17" s="319">
        <v>0</v>
      </c>
      <c r="HY17" s="319">
        <v>0</v>
      </c>
      <c r="HZ17" s="319">
        <v>0</v>
      </c>
      <c r="IA17" s="319">
        <v>0</v>
      </c>
      <c r="IB17" s="319">
        <v>0</v>
      </c>
      <c r="IC17" s="319">
        <v>0</v>
      </c>
      <c r="ID17" s="319">
        <v>0</v>
      </c>
      <c r="IE17" s="319">
        <v>0</v>
      </c>
      <c r="IF17" s="319">
        <v>0</v>
      </c>
      <c r="IG17" s="319">
        <v>0</v>
      </c>
      <c r="IH17" s="319">
        <v>0</v>
      </c>
      <c r="II17" s="319">
        <v>0</v>
      </c>
      <c r="IJ17" s="319">
        <v>0</v>
      </c>
      <c r="IK17" s="319">
        <v>0</v>
      </c>
      <c r="IL17" s="319">
        <v>0</v>
      </c>
      <c r="IM17" s="319">
        <v>0</v>
      </c>
      <c r="IN17" s="319">
        <v>0</v>
      </c>
      <c r="IO17" s="319">
        <v>0</v>
      </c>
      <c r="IP17" s="319">
        <f>VLOOKUP($B17,'Sintesi (CFI-ACN)'!$C$30:$AE$55,27,FALSE)</f>
        <v>0</v>
      </c>
      <c r="IQ17" s="319">
        <f>VLOOKUP($B17,'Sintesi (CFI-ACN)'!$C$30:$AE$55,27,FALSE)</f>
        <v>0</v>
      </c>
      <c r="IR17" s="319">
        <f>VLOOKUP($B17,'Sintesi (CFI-ACN)'!$C$30:$AE$55,27,FALSE)</f>
        <v>0</v>
      </c>
      <c r="IS17" s="319">
        <f>VLOOKUP($B17,'Sintesi (CFI-ACN)'!$C$30:$AE$55,27,FALSE)</f>
        <v>0</v>
      </c>
      <c r="IT17" s="319">
        <f>VLOOKUP($B17,'Sintesi (CFI-ACN)'!$C$30:$AE$55,27,FALSE)</f>
        <v>0</v>
      </c>
      <c r="IU17" s="319">
        <f>VLOOKUP($B17,'Sintesi (CFI-ACN)'!$C$30:$AE$55,27,FALSE)</f>
        <v>0</v>
      </c>
      <c r="IV17" s="319">
        <f>VLOOKUP($B17,'Sintesi (CFI-ACN)'!$C$30:$AE$55,27,FALSE)</f>
        <v>0</v>
      </c>
      <c r="IW17" s="319">
        <f>VLOOKUP($B17,'Sintesi (CFI-ACN)'!$C$30:$AE$55,27,FALSE)</f>
        <v>0</v>
      </c>
      <c r="IX17" s="319">
        <f>VLOOKUP($B17,'Sintesi (CFI-ACN)'!$C$30:$AE$55,27,FALSE)</f>
        <v>0</v>
      </c>
      <c r="IY17" s="319">
        <f>VLOOKUP($B17,'Sintesi (CFI-ACN)'!$C$30:$AE$55,27,FALSE)</f>
        <v>0</v>
      </c>
      <c r="IZ17" s="319">
        <f>VLOOKUP($B17,'Sintesi (CFI-ACN)'!$C$30:$AE$55,27,FALSE)</f>
        <v>0</v>
      </c>
      <c r="JA17" s="319">
        <f>VLOOKUP($B17,'Sintesi (CFI-ACN)'!$C$30:$AE$55,27,FALSE)</f>
        <v>0</v>
      </c>
      <c r="JB17" s="319">
        <f>VLOOKUP($B17,'Sintesi (CFI-ACN)'!$C$30:$AE$55,27,FALSE)</f>
        <v>0</v>
      </c>
      <c r="JC17" s="319">
        <f>VLOOKUP($B17,'Sintesi (CFI-ACN)'!$C$30:$AE$55,27,FALSE)</f>
        <v>0</v>
      </c>
      <c r="JD17" s="319">
        <f>VLOOKUP($B17,'Sintesi (CFI-ACN)'!$C$30:$AE$55,27,FALSE)</f>
        <v>0</v>
      </c>
      <c r="JE17" s="319">
        <f>VLOOKUP($B17,'Sintesi (CFI-ACN)'!$C$30:$AE$55,27,FALSE)</f>
        <v>0</v>
      </c>
      <c r="JF17" s="319">
        <f>VLOOKUP($B17,'Sintesi (CFI-ACN)'!$C$30:$AE$55,27,FALSE)</f>
        <v>0</v>
      </c>
      <c r="JG17" s="319">
        <f>VLOOKUP($B17,'Sintesi (CFI-ACN)'!$C$30:$AE$55,27,FALSE)</f>
        <v>0</v>
      </c>
      <c r="JH17" s="319">
        <f>VLOOKUP($B17,'Sintesi (CFI-ACN)'!$C$30:$AE$55,27,FALSE)</f>
        <v>0</v>
      </c>
      <c r="JI17" s="319">
        <f>VLOOKUP($B17,'Sintesi (CFI-ACN)'!$C$30:$AE$55,27,FALSE)</f>
        <v>0</v>
      </c>
      <c r="JJ17" s="319">
        <f>VLOOKUP($B17,'Sintesi (CFI-ACN)'!$C$30:$AE$55,27,FALSE)</f>
        <v>0</v>
      </c>
      <c r="JK17" s="319">
        <f>VLOOKUP($B17,'Sintesi (CFI-ACN)'!$C$30:$AE$55,27,FALSE)</f>
        <v>0</v>
      </c>
      <c r="JL17" s="319">
        <f>VLOOKUP($B17,'Sintesi (CFI-ACN)'!$C$30:$AE$55,27,FALSE)</f>
        <v>0</v>
      </c>
      <c r="JM17" s="319">
        <f>VLOOKUP($B17,'Sintesi (CFI-ACN)'!$C$30:$AE$55,27,FALSE)</f>
        <v>0</v>
      </c>
      <c r="JN17" s="319">
        <f>VLOOKUP($B17,'Sintesi (CFI-ACN)'!$C$30:$AE$55,27,FALSE)</f>
        <v>0</v>
      </c>
      <c r="JO17" s="319">
        <f>VLOOKUP($B17,'Sintesi (CFI-ACN)'!$C$30:$AE$55,27,FALSE)</f>
        <v>0</v>
      </c>
      <c r="JP17" s="319">
        <f>VLOOKUP($B17,'Sintesi (CFI-ACN)'!$C$30:$AE$55,27,FALSE)</f>
        <v>0</v>
      </c>
      <c r="JQ17" s="319">
        <f>VLOOKUP($B17,'Sintesi (CFI-ACN)'!$C$30:$AE$55,27,FALSE)</f>
        <v>0</v>
      </c>
      <c r="JR17" s="319">
        <f>VLOOKUP($B17,'Sintesi (CFI-ACN)'!$C$30:$AE$55,27,FALSE)</f>
        <v>0</v>
      </c>
      <c r="JS17" s="319">
        <f>VLOOKUP($B17,'Sintesi (CFI-ACN)'!$C$30:$AE$55,27,FALSE)</f>
        <v>0</v>
      </c>
      <c r="JT17" s="319">
        <f>VLOOKUP($B17,'Sintesi (CFI-ACN)'!$C$30:$AE$55,27,FALSE)</f>
        <v>0</v>
      </c>
      <c r="JU17" s="319">
        <f>VLOOKUP($B17,'Sintesi (CFI-ACN)'!$C$30:$AE$55,27,FALSE)</f>
        <v>0</v>
      </c>
      <c r="JV17" s="319">
        <f>VLOOKUP($B17,'Sintesi (CFI-ACN)'!$C$30:$AE$55,27,FALSE)</f>
        <v>0</v>
      </c>
      <c r="JW17" s="319">
        <f>VLOOKUP($B17,'Sintesi (CFI-ACN)'!$C$30:$AE$55,27,FALSE)</f>
        <v>0</v>
      </c>
      <c r="JX17" s="319">
        <f>VLOOKUP($B17,'Sintesi (CFI-ACN)'!$C$30:$AE$55,27,FALSE)</f>
        <v>0</v>
      </c>
      <c r="JY17" s="319">
        <f>VLOOKUP($B17,'Sintesi (CFI-ACN)'!$C$30:$AE$55,27,FALSE)</f>
        <v>0</v>
      </c>
      <c r="JZ17" s="319">
        <f>VLOOKUP($B17,'Sintesi (CFI-ACN)'!$C$30:$AE$55,27,FALSE)</f>
        <v>0</v>
      </c>
      <c r="KA17" s="319">
        <f>VLOOKUP($B17,'Sintesi (CFI-ACN)'!$C$30:$AE$55,27,FALSE)</f>
        <v>0</v>
      </c>
      <c r="KB17" s="319">
        <f>VLOOKUP($B17,'Sintesi (CFI-ACN)'!$C$30:$AE$55,27,FALSE)</f>
        <v>0</v>
      </c>
      <c r="KC17" s="319">
        <f>VLOOKUP($B17,'Sintesi (CFI-ACN)'!$C$30:$AE$55,27,FALSE)</f>
        <v>0</v>
      </c>
      <c r="KD17" s="319">
        <f>VLOOKUP($B17,'Sintesi (CFI-ACN)'!$C$30:$AE$55,27,FALSE)</f>
        <v>0</v>
      </c>
      <c r="KE17" s="319">
        <f>VLOOKUP($B17,'Sintesi (CFI-ACN)'!$C$30:$AE$55,27,FALSE)</f>
        <v>0</v>
      </c>
      <c r="KF17" s="319">
        <f>VLOOKUP($B17,'Sintesi (CFI-ACN)'!$C$30:$AE$55,27,FALSE)</f>
        <v>0</v>
      </c>
      <c r="KG17" s="319">
        <f>VLOOKUP($B17,'Sintesi (CFI-ACN)'!$C$30:$AE$55,27,FALSE)</f>
        <v>0</v>
      </c>
      <c r="KH17" s="319">
        <f>VLOOKUP($B17,'Sintesi (CFI-ACN)'!$C$30:$AE$55,27,FALSE)</f>
        <v>0</v>
      </c>
      <c r="KI17" s="319">
        <f>VLOOKUP($B17,'Sintesi (CFI-ACN)'!$C$30:$AE$55,27,FALSE)</f>
        <v>0</v>
      </c>
      <c r="KJ17" s="319">
        <f>VLOOKUP($B17,'Sintesi (CFI-ACN)'!$C$30:$AE$55,27,FALSE)</f>
        <v>0</v>
      </c>
      <c r="KK17" s="319">
        <f>VLOOKUP($B17,'Sintesi (CFI-ACN)'!$C$30:$AE$55,27,FALSE)</f>
        <v>0</v>
      </c>
      <c r="KL17" s="319">
        <f>VLOOKUP($B17,'Sintesi (CFI-ACN)'!$C$30:$AE$55,27,FALSE)</f>
        <v>0</v>
      </c>
      <c r="KM17" s="319">
        <f>VLOOKUP($B17,'Sintesi (CFI-ACN)'!$C$30:$AE$55,27,FALSE)</f>
        <v>0</v>
      </c>
      <c r="KN17" s="319">
        <f>VLOOKUP($B17,'Sintesi (CFI-ACN)'!$C$30:$AE$55,27,FALSE)</f>
        <v>0</v>
      </c>
      <c r="KO17" s="319">
        <f>VLOOKUP($B17,'Sintesi (CFI-ACN)'!$C$30:$AE$55,27,FALSE)</f>
        <v>0</v>
      </c>
      <c r="KP17" s="319">
        <f>VLOOKUP($B17,'Sintesi (CFI-ACN)'!$C$30:$AE$55,27,FALSE)</f>
        <v>0</v>
      </c>
      <c r="KQ17" s="319">
        <f>VLOOKUP($B17,'Sintesi (CFI-ACN)'!$C$30:$AE$55,27,FALSE)</f>
        <v>0</v>
      </c>
      <c r="KR17" s="319">
        <f>VLOOKUP($B17,'Sintesi (CFI-ACN)'!$C$30:$AE$55,27,FALSE)</f>
        <v>0</v>
      </c>
      <c r="KS17" s="319">
        <f>VLOOKUP($B17,'Sintesi (CFI-ACN)'!$C$30:$AE$55,27,FALSE)</f>
        <v>0</v>
      </c>
      <c r="KT17" s="319">
        <f>VLOOKUP($B17,'Sintesi (CFI-ACN)'!$C$30:$AE$55,27,FALSE)</f>
        <v>0</v>
      </c>
      <c r="KU17" s="319">
        <f>VLOOKUP($B17,'Sintesi (CFI-ACN)'!$C$30:$AE$55,27,FALSE)</f>
        <v>0</v>
      </c>
      <c r="KV17" s="319">
        <f>VLOOKUP($B17,'Sintesi (CFI-ACN)'!$C$30:$AE$55,27,FALSE)</f>
        <v>0</v>
      </c>
      <c r="KW17" s="319">
        <f>VLOOKUP($B17,'Sintesi (CFI-ACN)'!$C$30:$AE$55,27,FALSE)</f>
        <v>0</v>
      </c>
      <c r="KX17" s="319">
        <f>VLOOKUP($B17,'Sintesi (CFI-ACN)'!$C$30:$AE$55,27,FALSE)</f>
        <v>0</v>
      </c>
      <c r="KY17" s="319">
        <f>VLOOKUP($B17,'Sintesi (CFI-ACN)'!$C$30:$AE$55,27,FALSE)</f>
        <v>0</v>
      </c>
      <c r="KZ17" s="319">
        <f>VLOOKUP($B17,'Sintesi (CFI-ACN)'!$C$30:$AE$55,27,FALSE)</f>
        <v>0</v>
      </c>
      <c r="LA17" s="319">
        <f>VLOOKUP($B17,'Sintesi (CFI-ACN)'!$C$30:$AE$55,27,FALSE)</f>
        <v>0</v>
      </c>
      <c r="LB17" s="319">
        <f>VLOOKUP($B17,'Sintesi (CFI-ACN)'!$C$30:$AE$55,27,FALSE)</f>
        <v>0</v>
      </c>
      <c r="LC17" s="319">
        <f>VLOOKUP($B17,'Sintesi (CFI-ACN)'!$C$30:$AE$55,27,FALSE)</f>
        <v>0</v>
      </c>
      <c r="LD17" s="319">
        <f>VLOOKUP($B17,'Sintesi (CFI-ACN)'!$C$30:$AE$55,27,FALSE)</f>
        <v>0</v>
      </c>
      <c r="LE17" s="319">
        <f>VLOOKUP($B17,'Sintesi (CFI-ACN)'!$C$30:$AE$55,27,FALSE)</f>
        <v>0</v>
      </c>
      <c r="LF17" s="319">
        <f>VLOOKUP($B17,'Sintesi (CFI-ACN)'!$C$30:$AE$55,27,FALSE)</f>
        <v>0</v>
      </c>
      <c r="LG17" s="319">
        <f>VLOOKUP($B17,'Sintesi (CFI-ACN)'!$C$30:$AE$55,27,FALSE)</f>
        <v>0</v>
      </c>
      <c r="LH17" s="319">
        <f>VLOOKUP($B17,'Sintesi (CFI-ACN)'!$C$30:$AE$55,27,FALSE)</f>
        <v>0</v>
      </c>
      <c r="LI17" s="319">
        <f>VLOOKUP($B17,'Sintesi (CFI-ACN)'!$C$30:$AE$55,27,FALSE)</f>
        <v>0</v>
      </c>
      <c r="LJ17" s="319">
        <f>VLOOKUP($B17,'Sintesi (CFI-ACN)'!$C$30:$AE$55,27,FALSE)</f>
        <v>0</v>
      </c>
      <c r="LK17" s="319">
        <f>VLOOKUP($B17,'Sintesi (CFI-ACN)'!$C$30:$AE$55,27,FALSE)</f>
        <v>0</v>
      </c>
      <c r="LL17" s="319">
        <f>VLOOKUP($B17,'Sintesi (CFI-ACN)'!$C$30:$AE$55,27,FALSE)</f>
        <v>0</v>
      </c>
      <c r="LM17" s="319">
        <f>VLOOKUP($B17,'Sintesi (CFI-ACN)'!$C$30:$AE$55,27,FALSE)</f>
        <v>0</v>
      </c>
      <c r="LN17" s="319">
        <f>VLOOKUP($B17,'Sintesi (CFI-ACN)'!$C$30:$AE$55,27,FALSE)</f>
        <v>0</v>
      </c>
      <c r="LO17" s="319">
        <f>VLOOKUP($B17,'Sintesi (CFI-ACN)'!$C$30:$AE$55,27,FALSE)</f>
        <v>0</v>
      </c>
      <c r="LP17" s="319">
        <f>VLOOKUP($B17,'Sintesi (CFI-ACN)'!$C$30:$AE$55,27,FALSE)</f>
        <v>0</v>
      </c>
      <c r="LQ17" s="319">
        <f>VLOOKUP($B17,'Sintesi (CFI-ACN)'!$C$30:$AE$55,27,FALSE)</f>
        <v>0</v>
      </c>
      <c r="LR17" s="319">
        <f>VLOOKUP($B17,'Sintesi (CFI-ACN)'!$C$30:$AE$55,27,FALSE)</f>
        <v>0</v>
      </c>
      <c r="LS17" s="319"/>
      <c r="LT17" s="319"/>
      <c r="LU17" s="319"/>
      <c r="LV17" s="320">
        <v>0</v>
      </c>
      <c r="LW17" s="320">
        <v>0</v>
      </c>
      <c r="LX17" s="320">
        <v>0</v>
      </c>
      <c r="LY17" s="320">
        <v>0</v>
      </c>
      <c r="LZ17" s="320">
        <v>0</v>
      </c>
      <c r="MA17" s="320">
        <v>0</v>
      </c>
      <c r="MB17" s="320">
        <v>0</v>
      </c>
      <c r="MC17" s="320">
        <v>0</v>
      </c>
      <c r="MD17" s="320">
        <v>0</v>
      </c>
      <c r="ME17" s="320">
        <v>0</v>
      </c>
      <c r="MF17" s="320">
        <v>0</v>
      </c>
      <c r="MG17" s="320">
        <v>0</v>
      </c>
      <c r="MH17" s="320">
        <v>0</v>
      </c>
      <c r="MI17" s="320">
        <v>0</v>
      </c>
      <c r="MJ17" s="320">
        <v>0</v>
      </c>
      <c r="MK17" s="320">
        <v>0</v>
      </c>
      <c r="ML17" s="320">
        <v>0</v>
      </c>
      <c r="MM17" s="320">
        <v>0</v>
      </c>
      <c r="MN17" s="320">
        <v>0</v>
      </c>
      <c r="MO17" s="320">
        <v>0</v>
      </c>
      <c r="MP17" s="320">
        <v>0</v>
      </c>
      <c r="MQ17" s="320">
        <v>0</v>
      </c>
      <c r="MR17" s="320">
        <v>0</v>
      </c>
      <c r="MS17" s="320">
        <f>VLOOKUP($B17,'Sintesi (CFI-ACN)'!$C$30:$AE$55,26,FALSE)</f>
        <v>0</v>
      </c>
      <c r="MT17" s="320">
        <f>VLOOKUP($B17,'Sintesi (CFI-ACN)'!$C$30:$AE$55,26,FALSE)</f>
        <v>0</v>
      </c>
      <c r="MU17" s="320">
        <f>VLOOKUP($B17,'Sintesi (CFI-ACN)'!$C$30:$AE$55,26,FALSE)</f>
        <v>0</v>
      </c>
      <c r="MV17" s="320">
        <f>VLOOKUP($B17,'Sintesi (CFI-ACN)'!$C$30:$AE$55,26,FALSE)</f>
        <v>0</v>
      </c>
      <c r="MW17" s="320">
        <f>VLOOKUP($B17,'Sintesi (CFI-ACN)'!$C$30:$AE$55,26,FALSE)</f>
        <v>0</v>
      </c>
      <c r="MX17" s="320">
        <f>VLOOKUP($B17,'Sintesi (CFI-ACN)'!$C$30:$AE$55,26,FALSE)</f>
        <v>0</v>
      </c>
      <c r="MY17" s="320">
        <f>VLOOKUP($B17,'Sintesi (CFI-ACN)'!$C$30:$AE$55,26,FALSE)</f>
        <v>0</v>
      </c>
      <c r="MZ17" s="320">
        <f>VLOOKUP($B17,'Sintesi (CFI-ACN)'!$C$30:$AE$55,26,FALSE)</f>
        <v>0</v>
      </c>
      <c r="NA17" s="320">
        <f>VLOOKUP($B17,'Sintesi (CFI-ACN)'!$C$30:$AE$55,26,FALSE)</f>
        <v>0</v>
      </c>
      <c r="NB17" s="320">
        <f>VLOOKUP($B17,'Sintesi (CFI-ACN)'!$C$30:$AE$55,26,FALSE)</f>
        <v>0</v>
      </c>
      <c r="NC17" s="320">
        <f>VLOOKUP($B17,'Sintesi (CFI-ACN)'!$C$30:$AE$55,26,FALSE)</f>
        <v>0</v>
      </c>
      <c r="ND17" s="320">
        <f>VLOOKUP($B17,'Sintesi (CFI-ACN)'!$C$30:$AE$55,26,FALSE)</f>
        <v>0</v>
      </c>
      <c r="NE17" s="320">
        <f>VLOOKUP($B17,'Sintesi (CFI-ACN)'!$C$30:$AE$55,26,FALSE)</f>
        <v>0</v>
      </c>
      <c r="NF17" s="320">
        <f>VLOOKUP($B17,'Sintesi (CFI-ACN)'!$C$30:$AE$55,26,FALSE)</f>
        <v>0</v>
      </c>
      <c r="NG17" s="320">
        <f>VLOOKUP($B17,'Sintesi (CFI-ACN)'!$C$30:$AE$55,26,FALSE)</f>
        <v>0</v>
      </c>
      <c r="NH17" s="320">
        <f>VLOOKUP($B17,'Sintesi (CFI-ACN)'!$C$30:$AE$55,26,FALSE)</f>
        <v>0</v>
      </c>
      <c r="NI17" s="320">
        <f>VLOOKUP($B17,'Sintesi (CFI-ACN)'!$C$30:$AE$55,26,FALSE)</f>
        <v>0</v>
      </c>
      <c r="NJ17" s="320">
        <f>VLOOKUP($B17,'Sintesi (CFI-ACN)'!$C$30:$AE$55,26,FALSE)</f>
        <v>0</v>
      </c>
      <c r="NK17" s="320">
        <f>VLOOKUP($B17,'Sintesi (CFI-ACN)'!$C$30:$AE$55,26,FALSE)</f>
        <v>0</v>
      </c>
      <c r="NL17" s="320">
        <f>VLOOKUP($B17,'Sintesi (CFI-ACN)'!$C$30:$AE$55,26,FALSE)</f>
        <v>0</v>
      </c>
      <c r="NM17" s="320">
        <f>VLOOKUP($B17,'Sintesi (CFI-ACN)'!$C$30:$AE$55,26,FALSE)</f>
        <v>0</v>
      </c>
      <c r="NN17" s="320">
        <f>VLOOKUP($B17,'Sintesi (CFI-ACN)'!$C$30:$AE$55,26,FALSE)</f>
        <v>0</v>
      </c>
      <c r="NO17" s="320">
        <f>VLOOKUP($B17,'Sintesi (CFI-ACN)'!$C$30:$AE$55,26,FALSE)</f>
        <v>0</v>
      </c>
      <c r="NP17" s="320">
        <f>VLOOKUP($B17,'Sintesi (CFI-ACN)'!$C$30:$AE$55,26,FALSE)</f>
        <v>0</v>
      </c>
      <c r="NQ17" s="320">
        <f>VLOOKUP($B17,'Sintesi (CFI-ACN)'!$C$30:$AE$55,26,FALSE)</f>
        <v>0</v>
      </c>
      <c r="NR17" s="320">
        <f>VLOOKUP($B17,'Sintesi (CFI-ACN)'!$C$30:$AE$55,26,FALSE)</f>
        <v>0</v>
      </c>
      <c r="NS17" s="320">
        <f>VLOOKUP($B17,'Sintesi (CFI-ACN)'!$C$30:$AE$55,26,FALSE)</f>
        <v>0</v>
      </c>
      <c r="NT17" s="320">
        <f>VLOOKUP($B17,'Sintesi (CFI-ACN)'!$C$30:$AE$55,26,FALSE)</f>
        <v>0</v>
      </c>
      <c r="NU17" s="320">
        <f>VLOOKUP($B17,'Sintesi (CFI-ACN)'!$C$30:$AE$55,26,FALSE)</f>
        <v>0</v>
      </c>
      <c r="NV17" s="320">
        <f>VLOOKUP($B17,'Sintesi (CFI-ACN)'!$C$30:$AE$55,26,FALSE)</f>
        <v>0</v>
      </c>
      <c r="NW17" s="320">
        <f>VLOOKUP($B17,'Sintesi (CFI-ACN)'!$C$30:$AE$55,26,FALSE)</f>
        <v>0</v>
      </c>
      <c r="NX17" s="320">
        <f>VLOOKUP($B17,'Sintesi (CFI-ACN)'!$C$30:$AE$55,26,FALSE)</f>
        <v>0</v>
      </c>
      <c r="NY17" s="320">
        <f>VLOOKUP($B17,'Sintesi (CFI-ACN)'!$C$30:$AE$55,26,FALSE)</f>
        <v>0</v>
      </c>
      <c r="NZ17" s="320">
        <f>VLOOKUP($B17,'Sintesi (CFI-ACN)'!$C$30:$AE$55,26,FALSE)</f>
        <v>0</v>
      </c>
      <c r="OA17" s="320">
        <f>VLOOKUP($B17,'Sintesi (CFI-ACN)'!$C$30:$AE$55,26,FALSE)</f>
        <v>0</v>
      </c>
      <c r="OB17" s="320">
        <f>VLOOKUP($B17,'Sintesi (CFI-ACN)'!$C$30:$AE$55,26,FALSE)</f>
        <v>0</v>
      </c>
      <c r="OC17" s="320">
        <f>VLOOKUP($B17,'Sintesi (CFI-ACN)'!$C$30:$AE$55,26,FALSE)</f>
        <v>0</v>
      </c>
      <c r="OD17" s="320">
        <f>VLOOKUP($B17,'Sintesi (CFI-ACN)'!$C$30:$AE$55,26,FALSE)</f>
        <v>0</v>
      </c>
      <c r="OE17" s="320">
        <f>VLOOKUP($B17,'Sintesi (CFI-ACN)'!$C$30:$AE$55,26,FALSE)</f>
        <v>0</v>
      </c>
      <c r="OF17" s="320">
        <f>VLOOKUP($B17,'Sintesi (CFI-ACN)'!$C$30:$AE$55,26,FALSE)</f>
        <v>0</v>
      </c>
      <c r="OG17" s="320">
        <f>VLOOKUP($B17,'Sintesi (CFI-ACN)'!$C$30:$AE$55,26,FALSE)</f>
        <v>0</v>
      </c>
      <c r="OH17" s="320">
        <f>VLOOKUP($B17,'Sintesi (CFI-ACN)'!$C$30:$AE$55,26,FALSE)</f>
        <v>0</v>
      </c>
      <c r="OI17" s="320">
        <f>VLOOKUP($B17,'Sintesi (CFI-ACN)'!$C$30:$AE$55,26,FALSE)</f>
        <v>0</v>
      </c>
      <c r="OJ17" s="320">
        <f>VLOOKUP($B17,'Sintesi (CFI-ACN)'!$C$30:$AE$55,26,FALSE)</f>
        <v>0</v>
      </c>
      <c r="OK17" s="320">
        <f>VLOOKUP($B17,'Sintesi (CFI-ACN)'!$C$30:$AE$55,26,FALSE)</f>
        <v>0</v>
      </c>
      <c r="OL17" s="320">
        <f>VLOOKUP($B17,'Sintesi (CFI-ACN)'!$C$30:$AE$55,26,FALSE)</f>
        <v>0</v>
      </c>
      <c r="OM17" s="320">
        <f>VLOOKUP($B17,'Sintesi (CFI-ACN)'!$C$30:$AE$55,26,FALSE)</f>
        <v>0</v>
      </c>
      <c r="ON17" s="320">
        <f>VLOOKUP($B17,'Sintesi (CFI-ACN)'!$C$30:$AE$55,26,FALSE)</f>
        <v>0</v>
      </c>
      <c r="OO17" s="320">
        <f>VLOOKUP($B17,'Sintesi (CFI-ACN)'!$C$30:$AE$55,26,FALSE)</f>
        <v>0</v>
      </c>
      <c r="OP17" s="320">
        <f>VLOOKUP($B17,'Sintesi (CFI-ACN)'!$C$30:$AE$55,26,FALSE)</f>
        <v>0</v>
      </c>
      <c r="OQ17" s="320">
        <f>VLOOKUP($B17,'Sintesi (CFI-ACN)'!$C$30:$AE$55,26,FALSE)</f>
        <v>0</v>
      </c>
      <c r="OR17" s="320">
        <f>VLOOKUP($B17,'Sintesi (CFI-ACN)'!$C$30:$AE$55,26,FALSE)</f>
        <v>0</v>
      </c>
      <c r="OS17" s="320">
        <f>VLOOKUP($B17,'Sintesi (CFI-ACN)'!$C$30:$AE$55,26,FALSE)</f>
        <v>0</v>
      </c>
      <c r="OT17" s="320">
        <f>VLOOKUP($B17,'Sintesi (CFI-ACN)'!$C$30:$AE$55,26,FALSE)</f>
        <v>0</v>
      </c>
      <c r="OU17" s="320">
        <f>VLOOKUP($B17,'Sintesi (CFI-ACN)'!$C$30:$AE$55,26,FALSE)</f>
        <v>0</v>
      </c>
      <c r="OV17" s="320">
        <f>VLOOKUP($B17,'Sintesi (CFI-ACN)'!$C$30:$AE$55,26,FALSE)</f>
        <v>0</v>
      </c>
      <c r="OW17" s="320">
        <f>VLOOKUP($B17,'Sintesi (CFI-ACN)'!$C$30:$AE$55,26,FALSE)</f>
        <v>0</v>
      </c>
      <c r="OX17" s="320">
        <f>VLOOKUP($B17,'Sintesi (CFI-ACN)'!$C$30:$AE$55,26,FALSE)</f>
        <v>0</v>
      </c>
      <c r="OY17" s="320">
        <f>VLOOKUP($B17,'Sintesi (CFI-ACN)'!$C$30:$AE$55,26,FALSE)</f>
        <v>0</v>
      </c>
      <c r="OZ17" s="320">
        <f>VLOOKUP($B17,'Sintesi (CFI-ACN)'!$C$30:$AE$55,26,FALSE)</f>
        <v>0</v>
      </c>
      <c r="PA17" s="320">
        <f>VLOOKUP($B17,'Sintesi (CFI-ACN)'!$C$30:$AE$55,26,FALSE)</f>
        <v>0</v>
      </c>
      <c r="PB17" s="320">
        <f>VLOOKUP($B17,'Sintesi (CFI-ACN)'!$C$30:$AE$55,26,FALSE)</f>
        <v>0</v>
      </c>
      <c r="PC17" s="320">
        <f>VLOOKUP($B17,'Sintesi (CFI-ACN)'!$C$30:$AE$55,26,FALSE)</f>
        <v>0</v>
      </c>
      <c r="PD17" s="320">
        <f>VLOOKUP($B17,'Sintesi (CFI-ACN)'!$C$30:$AE$55,26,FALSE)</f>
        <v>0</v>
      </c>
      <c r="PE17" s="320">
        <f>VLOOKUP($B17,'Sintesi (CFI-ACN)'!$C$30:$AE$55,26,FALSE)</f>
        <v>0</v>
      </c>
      <c r="PF17" s="320">
        <f>VLOOKUP($B17,'Sintesi (CFI-ACN)'!$C$30:$AE$55,26,FALSE)</f>
        <v>0</v>
      </c>
      <c r="PG17" s="320">
        <f>VLOOKUP($B17,'Sintesi (CFI-ACN)'!$C$30:$AE$55,26,FALSE)</f>
        <v>0</v>
      </c>
      <c r="PH17" s="320">
        <f>VLOOKUP($B17,'Sintesi (CFI-ACN)'!$C$30:$AE$55,26,FALSE)</f>
        <v>0</v>
      </c>
      <c r="PI17" s="320">
        <f>VLOOKUP($B17,'Sintesi (CFI-ACN)'!$C$30:$AE$55,26,FALSE)</f>
        <v>0</v>
      </c>
      <c r="PJ17" s="320">
        <f>VLOOKUP($B17,'Sintesi (CFI-ACN)'!$C$30:$AE$55,26,FALSE)</f>
        <v>0</v>
      </c>
      <c r="PK17" s="320">
        <f>VLOOKUP($B17,'Sintesi (CFI-ACN)'!$C$30:$AE$55,26,FALSE)</f>
        <v>0</v>
      </c>
      <c r="PL17" s="320">
        <f>VLOOKUP($B17,'Sintesi (CFI-ACN)'!$C$30:$AE$55,26,FALSE)</f>
        <v>0</v>
      </c>
      <c r="PM17" s="320">
        <f>VLOOKUP($B17,'Sintesi (CFI-ACN)'!$C$30:$AE$55,26,FALSE)</f>
        <v>0</v>
      </c>
      <c r="PN17" s="320">
        <f>VLOOKUP($B17,'Sintesi (CFI-ACN)'!$C$30:$AE$55,26,FALSE)</f>
        <v>0</v>
      </c>
      <c r="PO17" s="320">
        <f>VLOOKUP($B17,'Sintesi (CFI-ACN)'!$C$30:$AE$55,26,FALSE)</f>
        <v>0</v>
      </c>
      <c r="PP17" s="320">
        <f>VLOOKUP($B17,'Sintesi (CFI-ACN)'!$C$30:$AE$55,26,FALSE)</f>
        <v>0</v>
      </c>
      <c r="PQ17" s="320">
        <f>VLOOKUP($B17,'Sintesi (CFI-ACN)'!$C$30:$AE$55,26,FALSE)</f>
        <v>0</v>
      </c>
      <c r="PR17" s="320">
        <f>VLOOKUP($B17,'Sintesi (CFI-ACN)'!$C$30:$AE$55,26,FALSE)</f>
        <v>0</v>
      </c>
      <c r="PS17" s="320">
        <f>VLOOKUP($B17,'Sintesi (CFI-ACN)'!$C$30:$AE$55,26,FALSE)</f>
        <v>0</v>
      </c>
      <c r="PT17" s="320">
        <f>VLOOKUP($B17,'Sintesi (CFI-ACN)'!$C$30:$AE$55,26,FALSE)</f>
        <v>0</v>
      </c>
      <c r="PU17" s="320">
        <f>VLOOKUP($B17,'Sintesi (CFI-ACN)'!$C$30:$AE$55,26,FALSE)</f>
        <v>0</v>
      </c>
      <c r="PV17" s="320"/>
      <c r="PW17" s="320"/>
      <c r="PX17" s="320"/>
      <c r="PY17" s="321">
        <v>0</v>
      </c>
      <c r="PZ17" s="321">
        <v>0</v>
      </c>
      <c r="QA17" s="321">
        <v>0</v>
      </c>
      <c r="QB17" s="321">
        <v>0</v>
      </c>
      <c r="QC17" s="321">
        <v>0</v>
      </c>
      <c r="QD17" s="321">
        <v>0</v>
      </c>
      <c r="QE17" s="321">
        <v>0</v>
      </c>
      <c r="QF17" s="321">
        <v>0</v>
      </c>
      <c r="QG17" s="321">
        <v>0</v>
      </c>
      <c r="QH17" s="321">
        <v>0</v>
      </c>
      <c r="QI17" s="321">
        <v>0</v>
      </c>
      <c r="QJ17" s="321">
        <v>0</v>
      </c>
      <c r="QK17" s="321">
        <v>0</v>
      </c>
      <c r="QL17" s="321">
        <v>0</v>
      </c>
      <c r="QM17" s="321">
        <v>0</v>
      </c>
      <c r="QN17" s="321">
        <v>0</v>
      </c>
      <c r="QO17" s="321">
        <v>0</v>
      </c>
      <c r="QP17" s="321">
        <v>0</v>
      </c>
      <c r="QQ17" s="321">
        <v>0</v>
      </c>
      <c r="QR17" s="321">
        <v>0</v>
      </c>
      <c r="QS17" s="321">
        <v>0</v>
      </c>
      <c r="QT17" s="321">
        <v>0</v>
      </c>
      <c r="QU17" s="321">
        <v>0</v>
      </c>
      <c r="QV17" s="321">
        <f>VLOOKUP($B17,'Sintesi (CFI-ACN)'!$C$30:$AE$55,28,FALSE)</f>
        <v>0</v>
      </c>
      <c r="QW17" s="321">
        <f>VLOOKUP($B17,'Sintesi (CFI-ACN)'!$C$30:$AE$55,28,FALSE)</f>
        <v>0</v>
      </c>
      <c r="QX17" s="321">
        <f>VLOOKUP($B17,'Sintesi (CFI-ACN)'!$C$30:$AE$55,28,FALSE)</f>
        <v>0</v>
      </c>
      <c r="QY17" s="321">
        <f>VLOOKUP($B17,'Sintesi (CFI-ACN)'!$C$30:$AE$55,28,FALSE)</f>
        <v>0</v>
      </c>
      <c r="QZ17" s="321">
        <f>VLOOKUP($B17,'Sintesi (CFI-ACN)'!$C$30:$AE$55,28,FALSE)</f>
        <v>0</v>
      </c>
      <c r="RA17" s="321">
        <f>VLOOKUP($B17,'Sintesi (CFI-ACN)'!$C$30:$AE$55,28,FALSE)</f>
        <v>0</v>
      </c>
      <c r="RB17" s="321">
        <f>VLOOKUP($B17,'Sintesi (CFI-ACN)'!$C$30:$AE$55,28,FALSE)</f>
        <v>0</v>
      </c>
      <c r="RC17" s="321">
        <f>VLOOKUP($B17,'Sintesi (CFI-ACN)'!$C$30:$AE$55,28,FALSE)</f>
        <v>0</v>
      </c>
      <c r="RD17" s="321">
        <f>VLOOKUP($B17,'Sintesi (CFI-ACN)'!$C$30:$AE$55,28,FALSE)</f>
        <v>0</v>
      </c>
      <c r="RE17" s="321">
        <f>VLOOKUP($B17,'Sintesi (CFI-ACN)'!$C$30:$AE$55,28,FALSE)</f>
        <v>0</v>
      </c>
      <c r="RF17" s="321">
        <f>VLOOKUP($B17,'Sintesi (CFI-ACN)'!$C$30:$AE$55,28,FALSE)</f>
        <v>0</v>
      </c>
      <c r="RG17" s="321">
        <f>VLOOKUP($B17,'Sintesi (CFI-ACN)'!$C$30:$AE$55,28,FALSE)</f>
        <v>0</v>
      </c>
      <c r="RH17" s="321">
        <f>VLOOKUP($B17,'Sintesi (CFI-ACN)'!$C$30:$AE$55,28,FALSE)</f>
        <v>0</v>
      </c>
      <c r="RI17" s="321">
        <f>VLOOKUP($B17,'Sintesi (CFI-ACN)'!$C$30:$AE$55,28,FALSE)</f>
        <v>0</v>
      </c>
      <c r="RJ17" s="321">
        <f>VLOOKUP($B17,'Sintesi (CFI-ACN)'!$C$30:$AE$55,28,FALSE)</f>
        <v>0</v>
      </c>
      <c r="RK17" s="321">
        <f>VLOOKUP($B17,'Sintesi (CFI-ACN)'!$C$30:$AE$55,28,FALSE)</f>
        <v>0</v>
      </c>
      <c r="RL17" s="321">
        <f>VLOOKUP($B17,'Sintesi (CFI-ACN)'!$C$30:$AE$55,28,FALSE)</f>
        <v>0</v>
      </c>
      <c r="RM17" s="321">
        <f>VLOOKUP($B17,'Sintesi (CFI-ACN)'!$C$30:$AE$55,28,FALSE)</f>
        <v>0</v>
      </c>
      <c r="RN17" s="321">
        <f>VLOOKUP($B17,'Sintesi (CFI-ACN)'!$C$30:$AE$55,28,FALSE)</f>
        <v>0</v>
      </c>
      <c r="RO17" s="321">
        <f>VLOOKUP($B17,'Sintesi (CFI-ACN)'!$C$30:$AE$55,28,FALSE)</f>
        <v>0</v>
      </c>
      <c r="RP17" s="321">
        <f>VLOOKUP($B17,'Sintesi (CFI-ACN)'!$C$30:$AE$55,28,FALSE)</f>
        <v>0</v>
      </c>
      <c r="RQ17" s="321">
        <f>VLOOKUP($B17,'Sintesi (CFI-ACN)'!$C$30:$AE$55,28,FALSE)</f>
        <v>0</v>
      </c>
      <c r="RR17" s="321">
        <f>VLOOKUP($B17,'Sintesi (CFI-ACN)'!$C$30:$AE$55,28,FALSE)</f>
        <v>0</v>
      </c>
      <c r="RS17" s="321">
        <f>VLOOKUP($B17,'Sintesi (CFI-ACN)'!$C$30:$AE$55,28,FALSE)</f>
        <v>0</v>
      </c>
      <c r="RT17" s="321">
        <f>VLOOKUP($B17,'Sintesi (CFI-ACN)'!$C$30:$AE$55,28,FALSE)</f>
        <v>0</v>
      </c>
      <c r="RU17" s="321">
        <f>VLOOKUP($B17,'Sintesi (CFI-ACN)'!$C$30:$AE$55,28,FALSE)</f>
        <v>0</v>
      </c>
      <c r="RV17" s="321">
        <f>VLOOKUP($B17,'Sintesi (CFI-ACN)'!$C$30:$AE$55,28,FALSE)</f>
        <v>0</v>
      </c>
      <c r="RW17" s="321">
        <f>VLOOKUP($B17,'Sintesi (CFI-ACN)'!$C$30:$AE$55,28,FALSE)</f>
        <v>0</v>
      </c>
      <c r="RX17" s="321">
        <f>VLOOKUP($B17,'Sintesi (CFI-ACN)'!$C$30:$AE$55,28,FALSE)</f>
        <v>0</v>
      </c>
      <c r="RY17" s="321">
        <f>VLOOKUP($B17,'Sintesi (CFI-ACN)'!$C$30:$AE$55,28,FALSE)</f>
        <v>0</v>
      </c>
      <c r="RZ17" s="321">
        <f>VLOOKUP($B17,'Sintesi (CFI-ACN)'!$C$30:$AE$55,28,FALSE)</f>
        <v>0</v>
      </c>
      <c r="SA17" s="321">
        <f>VLOOKUP($B17,'Sintesi (CFI-ACN)'!$C$30:$AE$55,28,FALSE)</f>
        <v>0</v>
      </c>
      <c r="SB17" s="321">
        <f>VLOOKUP($B17,'Sintesi (CFI-ACN)'!$C$30:$AE$55,28,FALSE)</f>
        <v>0</v>
      </c>
      <c r="SC17" s="321">
        <f>VLOOKUP($B17,'Sintesi (CFI-ACN)'!$C$30:$AE$55,28,FALSE)</f>
        <v>0</v>
      </c>
      <c r="SD17" s="321">
        <f>VLOOKUP($B17,'Sintesi (CFI-ACN)'!$C$30:$AE$55,28,FALSE)</f>
        <v>0</v>
      </c>
      <c r="SE17" s="321">
        <f>VLOOKUP($B17,'Sintesi (CFI-ACN)'!$C$30:$AE$55,28,FALSE)</f>
        <v>0</v>
      </c>
      <c r="SF17" s="321">
        <f>VLOOKUP($B17,'Sintesi (CFI-ACN)'!$C$30:$AE$55,28,FALSE)</f>
        <v>0</v>
      </c>
      <c r="SG17" s="321">
        <f>VLOOKUP($B17,'Sintesi (CFI-ACN)'!$C$30:$AE$55,28,FALSE)</f>
        <v>0</v>
      </c>
      <c r="SH17" s="321">
        <f>VLOOKUP($B17,'Sintesi (CFI-ACN)'!$C$30:$AE$55,28,FALSE)</f>
        <v>0</v>
      </c>
      <c r="SI17" s="321">
        <f>VLOOKUP($B17,'Sintesi (CFI-ACN)'!$C$30:$AE$55,28,FALSE)</f>
        <v>0</v>
      </c>
      <c r="SJ17" s="321">
        <f>VLOOKUP($B17,'Sintesi (CFI-ACN)'!$C$30:$AE$55,28,FALSE)</f>
        <v>0</v>
      </c>
      <c r="SK17" s="321">
        <f>VLOOKUP($B17,'Sintesi (CFI-ACN)'!$C$30:$AE$55,28,FALSE)</f>
        <v>0</v>
      </c>
      <c r="SL17" s="321">
        <f>VLOOKUP($B17,'Sintesi (CFI-ACN)'!$C$30:$AE$55,28,FALSE)</f>
        <v>0</v>
      </c>
      <c r="SM17" s="321">
        <f>VLOOKUP($B17,'Sintesi (CFI-ACN)'!$C$30:$AE$55,28,FALSE)</f>
        <v>0</v>
      </c>
      <c r="SN17" s="321">
        <f>VLOOKUP($B17,'Sintesi (CFI-ACN)'!$C$30:$AE$55,28,FALSE)</f>
        <v>0</v>
      </c>
      <c r="SO17" s="321">
        <f>VLOOKUP($B17,'Sintesi (CFI-ACN)'!$C$30:$AE$55,28,FALSE)</f>
        <v>0</v>
      </c>
      <c r="SP17" s="321">
        <f>VLOOKUP($B17,'Sintesi (CFI-ACN)'!$C$30:$AE$55,28,FALSE)</f>
        <v>0</v>
      </c>
      <c r="SQ17" s="321">
        <f>VLOOKUP($B17,'Sintesi (CFI-ACN)'!$C$30:$AE$55,28,FALSE)</f>
        <v>0</v>
      </c>
      <c r="SR17" s="321">
        <f>VLOOKUP($B17,'Sintesi (CFI-ACN)'!$C$30:$AE$55,28,FALSE)</f>
        <v>0</v>
      </c>
      <c r="SS17" s="321">
        <f>VLOOKUP($B17,'Sintesi (CFI-ACN)'!$C$30:$AE$55,28,FALSE)</f>
        <v>0</v>
      </c>
      <c r="ST17" s="321">
        <f>VLOOKUP($B17,'Sintesi (CFI-ACN)'!$C$30:$AE$55,28,FALSE)</f>
        <v>0</v>
      </c>
      <c r="SU17" s="321">
        <f>VLOOKUP($B17,'Sintesi (CFI-ACN)'!$C$30:$AE$55,28,FALSE)</f>
        <v>0</v>
      </c>
      <c r="SV17" s="321">
        <f>VLOOKUP($B17,'Sintesi (CFI-ACN)'!$C$30:$AE$55,28,FALSE)</f>
        <v>0</v>
      </c>
      <c r="SW17" s="321">
        <f>VLOOKUP($B17,'Sintesi (CFI-ACN)'!$C$30:$AE$55,28,FALSE)</f>
        <v>0</v>
      </c>
      <c r="SX17" s="321">
        <f>VLOOKUP($B17,'Sintesi (CFI-ACN)'!$C$30:$AE$55,28,FALSE)</f>
        <v>0</v>
      </c>
      <c r="SY17" s="321">
        <f>VLOOKUP($B17,'Sintesi (CFI-ACN)'!$C$30:$AE$55,28,FALSE)</f>
        <v>0</v>
      </c>
      <c r="SZ17" s="321">
        <f>VLOOKUP($B17,'Sintesi (CFI-ACN)'!$C$30:$AE$55,28,FALSE)</f>
        <v>0</v>
      </c>
      <c r="TA17" s="321">
        <f>VLOOKUP($B17,'Sintesi (CFI-ACN)'!$C$30:$AE$55,28,FALSE)</f>
        <v>0</v>
      </c>
      <c r="TB17" s="321">
        <f>VLOOKUP($B17,'Sintesi (CFI-ACN)'!$C$30:$AE$55,28,FALSE)</f>
        <v>0</v>
      </c>
      <c r="TC17" s="321">
        <f>VLOOKUP($B17,'Sintesi (CFI-ACN)'!$C$30:$AE$55,28,FALSE)</f>
        <v>0</v>
      </c>
      <c r="TD17" s="321">
        <f>VLOOKUP($B17,'Sintesi (CFI-ACN)'!$C$30:$AE$55,28,FALSE)</f>
        <v>0</v>
      </c>
      <c r="TE17" s="321">
        <f>VLOOKUP($B17,'Sintesi (CFI-ACN)'!$C$30:$AE$55,28,FALSE)</f>
        <v>0</v>
      </c>
      <c r="TF17" s="321">
        <f>VLOOKUP($B17,'Sintesi (CFI-ACN)'!$C$30:$AE$55,28,FALSE)</f>
        <v>0</v>
      </c>
      <c r="TG17" s="321">
        <f>VLOOKUP($B17,'Sintesi (CFI-ACN)'!$C$30:$AE$55,28,FALSE)</f>
        <v>0</v>
      </c>
      <c r="TH17" s="321">
        <f>VLOOKUP($B17,'Sintesi (CFI-ACN)'!$C$30:$AE$55,28,FALSE)</f>
        <v>0</v>
      </c>
      <c r="TI17" s="321">
        <f>VLOOKUP($B17,'Sintesi (CFI-ACN)'!$C$30:$AE$55,28,FALSE)</f>
        <v>0</v>
      </c>
      <c r="TJ17" s="321">
        <f>VLOOKUP($B17,'Sintesi (CFI-ACN)'!$C$30:$AE$55,28,FALSE)</f>
        <v>0</v>
      </c>
      <c r="TK17" s="321">
        <f>VLOOKUP($B17,'Sintesi (CFI-ACN)'!$C$30:$AE$55,28,FALSE)</f>
        <v>0</v>
      </c>
      <c r="TL17" s="321">
        <f>VLOOKUP($B17,'Sintesi (CFI-ACN)'!$C$30:$AE$55,28,FALSE)</f>
        <v>0</v>
      </c>
      <c r="TM17" s="321">
        <f>VLOOKUP($B17,'Sintesi (CFI-ACN)'!$C$30:$AE$55,28,FALSE)</f>
        <v>0</v>
      </c>
      <c r="TN17" s="321">
        <f>VLOOKUP($B17,'Sintesi (CFI-ACN)'!$C$30:$AE$55,28,FALSE)</f>
        <v>0</v>
      </c>
      <c r="TO17" s="321">
        <f>VLOOKUP($B17,'Sintesi (CFI-ACN)'!$C$30:$AE$55,28,FALSE)</f>
        <v>0</v>
      </c>
      <c r="TP17" s="321">
        <f>VLOOKUP($B17,'Sintesi (CFI-ACN)'!$C$30:$AE$55,28,FALSE)</f>
        <v>0</v>
      </c>
      <c r="TQ17" s="321">
        <f>VLOOKUP($B17,'Sintesi (CFI-ACN)'!$C$30:$AE$55,28,FALSE)</f>
        <v>0</v>
      </c>
      <c r="TR17" s="321">
        <f>VLOOKUP($B17,'Sintesi (CFI-ACN)'!$C$30:$AE$55,28,FALSE)</f>
        <v>0</v>
      </c>
      <c r="TS17" s="321">
        <f>VLOOKUP($B17,'Sintesi (CFI-ACN)'!$C$30:$AE$55,28,FALSE)</f>
        <v>0</v>
      </c>
      <c r="TT17" s="321">
        <f>VLOOKUP($B17,'Sintesi (CFI-ACN)'!$C$30:$AE$55,28,FALSE)</f>
        <v>0</v>
      </c>
      <c r="TU17" s="321">
        <f>VLOOKUP($B17,'Sintesi (CFI-ACN)'!$C$30:$AE$55,28,FALSE)</f>
        <v>0</v>
      </c>
      <c r="TV17" s="321">
        <f>VLOOKUP($B17,'Sintesi (CFI-ACN)'!$C$30:$AE$55,28,FALSE)</f>
        <v>0</v>
      </c>
      <c r="TW17" s="321">
        <f>VLOOKUP($B17,'Sintesi (CFI-ACN)'!$C$30:$AE$55,28,FALSE)</f>
        <v>0</v>
      </c>
      <c r="TX17" s="321">
        <f>VLOOKUP($B17,'Sintesi (CFI-ACN)'!$C$30:$AE$55,28,FALSE)</f>
        <v>0</v>
      </c>
      <c r="TY17" s="321"/>
      <c r="TZ17" s="321"/>
      <c r="UA17" s="321"/>
      <c r="UB17" s="322">
        <v>0</v>
      </c>
      <c r="UC17" s="322">
        <v>0</v>
      </c>
      <c r="UD17" s="322">
        <v>0</v>
      </c>
      <c r="UE17" s="322">
        <v>0</v>
      </c>
      <c r="UF17" s="322">
        <v>0</v>
      </c>
      <c r="UG17" s="322">
        <v>0</v>
      </c>
      <c r="UH17" s="322">
        <v>0</v>
      </c>
      <c r="UI17" s="322">
        <v>0</v>
      </c>
      <c r="UJ17" s="322">
        <v>0</v>
      </c>
      <c r="UK17" s="322">
        <v>0</v>
      </c>
      <c r="UL17" s="322">
        <v>0</v>
      </c>
      <c r="UM17" s="322">
        <v>0</v>
      </c>
      <c r="UN17" s="322">
        <v>0</v>
      </c>
      <c r="UO17" s="322">
        <v>0</v>
      </c>
      <c r="UP17" s="322">
        <v>0</v>
      </c>
      <c r="UQ17" s="322">
        <v>0</v>
      </c>
      <c r="UR17" s="322">
        <v>0</v>
      </c>
      <c r="US17" s="322">
        <v>0</v>
      </c>
      <c r="UT17" s="322">
        <v>0</v>
      </c>
      <c r="UU17" s="322">
        <v>0</v>
      </c>
      <c r="UV17" s="322">
        <v>0</v>
      </c>
      <c r="UW17" s="322">
        <v>0</v>
      </c>
      <c r="UX17" s="322">
        <v>0</v>
      </c>
      <c r="UY17" s="322">
        <f>VLOOKUP($B17,'Sintesi (CFI-ACN)'!$C$30:$AE$55,29,FALSE)</f>
        <v>0</v>
      </c>
      <c r="UZ17" s="322">
        <f>VLOOKUP($B17,'Sintesi (CFI-ACN)'!$C$30:$AE$55,29,FALSE)</f>
        <v>0</v>
      </c>
      <c r="VA17" s="322">
        <f>VLOOKUP($B17,'Sintesi (CFI-ACN)'!$C$30:$AE$55,29,FALSE)</f>
        <v>0</v>
      </c>
      <c r="VB17" s="322">
        <f>VLOOKUP($B17,'Sintesi (CFI-ACN)'!$C$30:$AE$55,29,FALSE)</f>
        <v>0</v>
      </c>
      <c r="VC17" s="322">
        <f>VLOOKUP($B17,'Sintesi (CFI-ACN)'!$C$30:$AE$55,29,FALSE)</f>
        <v>0</v>
      </c>
      <c r="VD17" s="322">
        <f>VLOOKUP($B17,'Sintesi (CFI-ACN)'!$C$30:$AE$55,29,FALSE)</f>
        <v>0</v>
      </c>
      <c r="VE17" s="322">
        <f>VLOOKUP($B17,'Sintesi (CFI-ACN)'!$C$30:$AE$55,29,FALSE)</f>
        <v>0</v>
      </c>
      <c r="VF17" s="322">
        <f>VLOOKUP($B17,'Sintesi (CFI-ACN)'!$C$30:$AE$55,29,FALSE)</f>
        <v>0</v>
      </c>
      <c r="VG17" s="322">
        <f>VLOOKUP($B17,'Sintesi (CFI-ACN)'!$C$30:$AE$55,29,FALSE)</f>
        <v>0</v>
      </c>
      <c r="VH17" s="322">
        <f>VLOOKUP($B17,'Sintesi (CFI-ACN)'!$C$30:$AE$55,29,FALSE)</f>
        <v>0</v>
      </c>
      <c r="VI17" s="322">
        <f>VLOOKUP($B17,'Sintesi (CFI-ACN)'!$C$30:$AE$55,29,FALSE)</f>
        <v>0</v>
      </c>
      <c r="VJ17" s="322">
        <f>VLOOKUP($B17,'Sintesi (CFI-ACN)'!$C$30:$AE$55,29,FALSE)</f>
        <v>0</v>
      </c>
      <c r="VK17" s="322">
        <f>VLOOKUP($B17,'Sintesi (CFI-ACN)'!$C$30:$AE$55,29,FALSE)</f>
        <v>0</v>
      </c>
      <c r="VL17" s="322">
        <f>VLOOKUP($B17,'Sintesi (CFI-ACN)'!$C$30:$AE$55,29,FALSE)</f>
        <v>0</v>
      </c>
      <c r="VM17" s="322">
        <f>VLOOKUP($B17,'Sintesi (CFI-ACN)'!$C$30:$AE$55,29,FALSE)</f>
        <v>0</v>
      </c>
      <c r="VN17" s="322">
        <f>VLOOKUP($B17,'Sintesi (CFI-ACN)'!$C$30:$AE$55,29,FALSE)</f>
        <v>0</v>
      </c>
      <c r="VO17" s="322">
        <f>VLOOKUP($B17,'Sintesi (CFI-ACN)'!$C$30:$AE$55,29,FALSE)</f>
        <v>0</v>
      </c>
      <c r="VP17" s="322">
        <f>VLOOKUP($B17,'Sintesi (CFI-ACN)'!$C$30:$AE$55,29,FALSE)</f>
        <v>0</v>
      </c>
      <c r="VQ17" s="322">
        <f>VLOOKUP($B17,'Sintesi (CFI-ACN)'!$C$30:$AE$55,29,FALSE)</f>
        <v>0</v>
      </c>
      <c r="VR17" s="322">
        <f>VLOOKUP($B17,'Sintesi (CFI-ACN)'!$C$30:$AE$55,29,FALSE)</f>
        <v>0</v>
      </c>
      <c r="VS17" s="322">
        <f>VLOOKUP($B17,'Sintesi (CFI-ACN)'!$C$30:$AE$55,29,FALSE)</f>
        <v>0</v>
      </c>
      <c r="VT17" s="322">
        <f>VLOOKUP($B17,'Sintesi (CFI-ACN)'!$C$30:$AE$55,29,FALSE)</f>
        <v>0</v>
      </c>
      <c r="VU17" s="322">
        <f>VLOOKUP($B17,'Sintesi (CFI-ACN)'!$C$30:$AE$55,29,FALSE)</f>
        <v>0</v>
      </c>
      <c r="VV17" s="322">
        <f>VLOOKUP($B17,'Sintesi (CFI-ACN)'!$C$30:$AE$55,29,FALSE)</f>
        <v>0</v>
      </c>
      <c r="VW17" s="322">
        <f>VLOOKUP($B17,'Sintesi (CFI-ACN)'!$C$30:$AE$55,29,FALSE)</f>
        <v>0</v>
      </c>
      <c r="VX17" s="322">
        <f>VLOOKUP($B17,'Sintesi (CFI-ACN)'!$C$30:$AE$55,29,FALSE)</f>
        <v>0</v>
      </c>
      <c r="VY17" s="322">
        <f>VLOOKUP($B17,'Sintesi (CFI-ACN)'!$C$30:$AE$55,29,FALSE)</f>
        <v>0</v>
      </c>
      <c r="VZ17" s="322">
        <f>VLOOKUP($B17,'Sintesi (CFI-ACN)'!$C$30:$AE$55,29,FALSE)</f>
        <v>0</v>
      </c>
      <c r="WA17" s="322">
        <f>VLOOKUP($B17,'Sintesi (CFI-ACN)'!$C$30:$AE$55,29,FALSE)</f>
        <v>0</v>
      </c>
      <c r="WB17" s="322">
        <f>VLOOKUP($B17,'Sintesi (CFI-ACN)'!$C$30:$AE$55,29,FALSE)</f>
        <v>0</v>
      </c>
      <c r="WC17" s="322">
        <f>VLOOKUP($B17,'Sintesi (CFI-ACN)'!$C$30:$AE$55,29,FALSE)</f>
        <v>0</v>
      </c>
      <c r="WD17" s="322">
        <f>VLOOKUP($B17,'Sintesi (CFI-ACN)'!$C$30:$AE$55,29,FALSE)</f>
        <v>0</v>
      </c>
      <c r="WE17" s="322">
        <f>VLOOKUP($B17,'Sintesi (CFI-ACN)'!$C$30:$AE$55,29,FALSE)</f>
        <v>0</v>
      </c>
      <c r="WF17" s="322">
        <f>VLOOKUP($B17,'Sintesi (CFI-ACN)'!$C$30:$AE$55,29,FALSE)</f>
        <v>0</v>
      </c>
      <c r="WG17" s="322">
        <f>VLOOKUP($B17,'Sintesi (CFI-ACN)'!$C$30:$AE$55,29,FALSE)</f>
        <v>0</v>
      </c>
      <c r="WH17" s="322">
        <f>VLOOKUP($B17,'Sintesi (CFI-ACN)'!$C$30:$AE$55,29,FALSE)</f>
        <v>0</v>
      </c>
      <c r="WI17" s="322">
        <f>VLOOKUP($B17,'Sintesi (CFI-ACN)'!$C$30:$AE$55,29,FALSE)</f>
        <v>0</v>
      </c>
      <c r="WJ17" s="322">
        <f>VLOOKUP($B17,'Sintesi (CFI-ACN)'!$C$30:$AE$55,29,FALSE)</f>
        <v>0</v>
      </c>
      <c r="WK17" s="322">
        <f>VLOOKUP($B17,'Sintesi (CFI-ACN)'!$C$30:$AE$55,29,FALSE)</f>
        <v>0</v>
      </c>
      <c r="WL17" s="322">
        <f>VLOOKUP($B17,'Sintesi (CFI-ACN)'!$C$30:$AE$55,29,FALSE)</f>
        <v>0</v>
      </c>
      <c r="WM17" s="322">
        <f>VLOOKUP($B17,'Sintesi (CFI-ACN)'!$C$30:$AE$55,29,FALSE)</f>
        <v>0</v>
      </c>
      <c r="WN17" s="322">
        <f>VLOOKUP($B17,'Sintesi (CFI-ACN)'!$C$30:$AE$55,29,FALSE)</f>
        <v>0</v>
      </c>
      <c r="WO17" s="322">
        <f>VLOOKUP($B17,'Sintesi (CFI-ACN)'!$C$30:$AE$55,29,FALSE)</f>
        <v>0</v>
      </c>
      <c r="WP17" s="322">
        <f>VLOOKUP($B17,'Sintesi (CFI-ACN)'!$C$30:$AE$55,29,FALSE)</f>
        <v>0</v>
      </c>
      <c r="WQ17" s="322">
        <f>VLOOKUP($B17,'Sintesi (CFI-ACN)'!$C$30:$AE$55,29,FALSE)</f>
        <v>0</v>
      </c>
      <c r="WR17" s="322">
        <f>VLOOKUP($B17,'Sintesi (CFI-ACN)'!$C$30:$AE$55,29,FALSE)</f>
        <v>0</v>
      </c>
      <c r="WS17" s="322">
        <f>VLOOKUP($B17,'Sintesi (CFI-ACN)'!$C$30:$AE$55,29,FALSE)</f>
        <v>0</v>
      </c>
      <c r="WT17" s="322">
        <f>VLOOKUP($B17,'Sintesi (CFI-ACN)'!$C$30:$AE$55,29,FALSE)</f>
        <v>0</v>
      </c>
      <c r="WU17" s="322">
        <f>VLOOKUP($B17,'Sintesi (CFI-ACN)'!$C$30:$AE$55,29,FALSE)</f>
        <v>0</v>
      </c>
      <c r="WV17" s="322">
        <f>VLOOKUP($B17,'Sintesi (CFI-ACN)'!$C$30:$AE$55,29,FALSE)</f>
        <v>0</v>
      </c>
      <c r="WW17" s="322">
        <f>VLOOKUP($B17,'Sintesi (CFI-ACN)'!$C$30:$AE$55,29,FALSE)</f>
        <v>0</v>
      </c>
      <c r="WX17" s="322">
        <f>VLOOKUP($B17,'Sintesi (CFI-ACN)'!$C$30:$AE$55,29,FALSE)</f>
        <v>0</v>
      </c>
      <c r="WY17" s="322">
        <f>VLOOKUP($B17,'Sintesi (CFI-ACN)'!$C$30:$AE$55,29,FALSE)</f>
        <v>0</v>
      </c>
      <c r="WZ17" s="322">
        <f>VLOOKUP($B17,'Sintesi (CFI-ACN)'!$C$30:$AE$55,29,FALSE)</f>
        <v>0</v>
      </c>
      <c r="XA17" s="322">
        <f>VLOOKUP($B17,'Sintesi (CFI-ACN)'!$C$30:$AE$55,29,FALSE)</f>
        <v>0</v>
      </c>
      <c r="XB17" s="322">
        <f>VLOOKUP($B17,'Sintesi (CFI-ACN)'!$C$30:$AE$55,29,FALSE)</f>
        <v>0</v>
      </c>
      <c r="XC17" s="322">
        <f>VLOOKUP($B17,'Sintesi (CFI-ACN)'!$C$30:$AE$55,29,FALSE)</f>
        <v>0</v>
      </c>
      <c r="XD17" s="322">
        <f>VLOOKUP($B17,'Sintesi (CFI-ACN)'!$C$30:$AE$55,29,FALSE)</f>
        <v>0</v>
      </c>
      <c r="XE17" s="322">
        <f>VLOOKUP($B17,'Sintesi (CFI-ACN)'!$C$30:$AE$55,29,FALSE)</f>
        <v>0</v>
      </c>
      <c r="XF17" s="322">
        <f>VLOOKUP($B17,'Sintesi (CFI-ACN)'!$C$30:$AE$55,29,FALSE)</f>
        <v>0</v>
      </c>
      <c r="XG17" s="322">
        <f>VLOOKUP($B17,'Sintesi (CFI-ACN)'!$C$30:$AE$55,29,FALSE)</f>
        <v>0</v>
      </c>
      <c r="XH17" s="322">
        <f>VLOOKUP($B17,'Sintesi (CFI-ACN)'!$C$30:$AE$55,29,FALSE)</f>
        <v>0</v>
      </c>
      <c r="XI17" s="322">
        <f>VLOOKUP($B17,'Sintesi (CFI-ACN)'!$C$30:$AE$55,29,FALSE)</f>
        <v>0</v>
      </c>
      <c r="XJ17" s="322">
        <f>VLOOKUP($B17,'Sintesi (CFI-ACN)'!$C$30:$AE$55,29,FALSE)</f>
        <v>0</v>
      </c>
      <c r="XK17" s="322">
        <f>VLOOKUP($B17,'Sintesi (CFI-ACN)'!$C$30:$AE$55,29,FALSE)</f>
        <v>0</v>
      </c>
      <c r="XL17" s="322">
        <f>VLOOKUP($B17,'Sintesi (CFI-ACN)'!$C$30:$AE$55,29,FALSE)</f>
        <v>0</v>
      </c>
      <c r="XM17" s="322">
        <f>VLOOKUP($B17,'Sintesi (CFI-ACN)'!$C$30:$AE$55,29,FALSE)</f>
        <v>0</v>
      </c>
      <c r="XN17" s="322">
        <f>VLOOKUP($B17,'Sintesi (CFI-ACN)'!$C$30:$AE$55,29,FALSE)</f>
        <v>0</v>
      </c>
      <c r="XO17" s="322">
        <f>VLOOKUP($B17,'Sintesi (CFI-ACN)'!$C$30:$AE$55,29,FALSE)</f>
        <v>0</v>
      </c>
      <c r="XP17" s="322">
        <f>VLOOKUP($B17,'Sintesi (CFI-ACN)'!$C$30:$AE$55,29,FALSE)</f>
        <v>0</v>
      </c>
      <c r="XQ17" s="322">
        <f>VLOOKUP($B17,'Sintesi (CFI-ACN)'!$C$30:$AE$55,29,FALSE)</f>
        <v>0</v>
      </c>
      <c r="XR17" s="322">
        <f>VLOOKUP($B17,'Sintesi (CFI-ACN)'!$C$30:$AE$55,29,FALSE)</f>
        <v>0</v>
      </c>
      <c r="XS17" s="322">
        <f>VLOOKUP($B17,'Sintesi (CFI-ACN)'!$C$30:$AE$55,29,FALSE)</f>
        <v>0</v>
      </c>
      <c r="XT17" s="322">
        <f>VLOOKUP($B17,'Sintesi (CFI-ACN)'!$C$30:$AE$55,29,FALSE)</f>
        <v>0</v>
      </c>
      <c r="XU17" s="322">
        <f>VLOOKUP($B17,'Sintesi (CFI-ACN)'!$C$30:$AE$55,29,FALSE)</f>
        <v>0</v>
      </c>
      <c r="XV17" s="322">
        <f>VLOOKUP($B17,'Sintesi (CFI-ACN)'!$C$30:$AE$55,29,FALSE)</f>
        <v>0</v>
      </c>
      <c r="XW17" s="322">
        <f>VLOOKUP($B17,'Sintesi (CFI-ACN)'!$C$30:$AE$55,29,FALSE)</f>
        <v>0</v>
      </c>
      <c r="XX17" s="322">
        <f>VLOOKUP($B17,'Sintesi (CFI-ACN)'!$C$30:$AE$55,29,FALSE)</f>
        <v>0</v>
      </c>
      <c r="XY17" s="322">
        <f>VLOOKUP($B17,'Sintesi (CFI-ACN)'!$C$30:$AE$55,29,FALSE)</f>
        <v>0</v>
      </c>
      <c r="XZ17" s="322">
        <f>VLOOKUP($B17,'Sintesi (CFI-ACN)'!$C$30:$AE$55,29,FALSE)</f>
        <v>0</v>
      </c>
      <c r="YA17" s="322">
        <f>VLOOKUP($B17,'Sintesi (CFI-ACN)'!$C$30:$AE$55,29,FALSE)</f>
        <v>0</v>
      </c>
      <c r="YB17" s="322"/>
      <c r="YC17" s="322"/>
      <c r="YD17" s="322"/>
      <c r="YE17" s="501">
        <v>0</v>
      </c>
      <c r="YF17" s="501">
        <v>0</v>
      </c>
      <c r="YG17" s="501">
        <v>0</v>
      </c>
      <c r="YH17" s="501">
        <v>0</v>
      </c>
      <c r="YI17" s="501">
        <v>0</v>
      </c>
      <c r="YJ17" s="501">
        <v>0</v>
      </c>
      <c r="YK17" s="501">
        <v>0</v>
      </c>
      <c r="YL17" s="501">
        <v>0</v>
      </c>
      <c r="YM17" s="501">
        <v>0</v>
      </c>
      <c r="YN17" s="501">
        <v>0</v>
      </c>
      <c r="YO17" s="501">
        <v>0</v>
      </c>
      <c r="YP17" s="501">
        <v>0</v>
      </c>
      <c r="YQ17" s="501">
        <v>0</v>
      </c>
      <c r="YR17" s="501">
        <v>0</v>
      </c>
      <c r="YS17" s="501">
        <v>0</v>
      </c>
      <c r="YT17" s="501">
        <v>0</v>
      </c>
      <c r="YU17" s="501">
        <v>0</v>
      </c>
      <c r="YV17" s="501">
        <v>0</v>
      </c>
      <c r="YW17" s="501">
        <v>0</v>
      </c>
      <c r="YX17" s="501">
        <v>0</v>
      </c>
      <c r="YY17" s="501">
        <v>0</v>
      </c>
      <c r="YZ17" s="501">
        <v>0</v>
      </c>
      <c r="ZA17" s="501">
        <v>0</v>
      </c>
      <c r="ZB17" s="501">
        <f>VLOOKUP($B17,'Sintesi (CFI-ACN)'!$C$30:$AE$55,22,FALSE)</f>
        <v>0</v>
      </c>
      <c r="ZC17" s="501">
        <f>VLOOKUP($B17,'Sintesi (CFI-ACN)'!$C$30:$AE$55,22,FALSE)</f>
        <v>0</v>
      </c>
      <c r="ZD17" s="501">
        <f>VLOOKUP($B17,'Sintesi (CFI-ACN)'!$C$30:$AE$55,22,FALSE)</f>
        <v>0</v>
      </c>
      <c r="ZE17" s="501">
        <f>VLOOKUP($B17,'Sintesi (CFI-ACN)'!$C$30:$AE$55,22,FALSE)</f>
        <v>0</v>
      </c>
      <c r="ZF17" s="501">
        <f>VLOOKUP($B17,'Sintesi (CFI-ACN)'!$C$30:$AE$55,22,FALSE)</f>
        <v>0</v>
      </c>
      <c r="ZG17" s="501">
        <f>VLOOKUP($B17,'Sintesi (CFI-ACN)'!$C$30:$AE$55,22,FALSE)</f>
        <v>0</v>
      </c>
      <c r="ZH17" s="501">
        <f>VLOOKUP($B17,'Sintesi (CFI-ACN)'!$C$30:$AE$55,22,FALSE)</f>
        <v>0</v>
      </c>
      <c r="ZI17" s="501">
        <f>VLOOKUP($B17,'Sintesi (CFI-ACN)'!$C$30:$AE$55,22,FALSE)</f>
        <v>0</v>
      </c>
      <c r="ZJ17" s="501">
        <f>VLOOKUP($B17,'Sintesi (CFI-ACN)'!$C$30:$AE$55,22,FALSE)</f>
        <v>0</v>
      </c>
      <c r="ZK17" s="501">
        <f>VLOOKUP($B17,'Sintesi (CFI-ACN)'!$C$30:$AE$55,22,FALSE)</f>
        <v>0</v>
      </c>
      <c r="ZL17" s="501">
        <f>VLOOKUP($B17,'Sintesi (CFI-ACN)'!$C$30:$AE$55,22,FALSE)</f>
        <v>0</v>
      </c>
      <c r="ZM17" s="501">
        <f>VLOOKUP($B17,'Sintesi (CFI-ACN)'!$C$30:$AE$55,22,FALSE)</f>
        <v>0</v>
      </c>
      <c r="ZN17" s="501">
        <f>VLOOKUP($B17,'Sintesi (CFI-ACN)'!$C$30:$AE$55,22,FALSE)</f>
        <v>0</v>
      </c>
      <c r="ZO17" s="501">
        <f>VLOOKUP($B17,'Sintesi (CFI-ACN)'!$C$30:$AE$55,22,FALSE)</f>
        <v>0</v>
      </c>
      <c r="ZP17" s="501">
        <f>VLOOKUP($B17,'Sintesi (CFI-ACN)'!$C$30:$AE$55,22,FALSE)</f>
        <v>0</v>
      </c>
      <c r="ZQ17" s="501">
        <f>VLOOKUP($B17,'Sintesi (CFI-ACN)'!$C$30:$AE$55,22,FALSE)</f>
        <v>0</v>
      </c>
      <c r="ZR17" s="501">
        <f>VLOOKUP($B17,'Sintesi (CFI-ACN)'!$C$30:$AE$55,22,FALSE)</f>
        <v>0</v>
      </c>
      <c r="ZS17" s="501">
        <f>VLOOKUP($B17,'Sintesi (CFI-ACN)'!$C$30:$AE$55,22,FALSE)</f>
        <v>0</v>
      </c>
      <c r="ZT17" s="501">
        <f>VLOOKUP($B17,'Sintesi (CFI-ACN)'!$C$30:$AE$55,22,FALSE)</f>
        <v>0</v>
      </c>
      <c r="ZU17" s="501">
        <f>VLOOKUP($B17,'Sintesi (CFI-ACN)'!$C$30:$AE$55,22,FALSE)</f>
        <v>0</v>
      </c>
      <c r="ZV17" s="501">
        <f>VLOOKUP($B17,'Sintesi (CFI-ACN)'!$C$30:$AE$55,22,FALSE)</f>
        <v>0</v>
      </c>
      <c r="ZW17" s="501">
        <f>VLOOKUP($B17,'Sintesi (CFI-ACN)'!$C$30:$AE$55,22,FALSE)</f>
        <v>0</v>
      </c>
      <c r="ZX17" s="501">
        <f>VLOOKUP($B17,'Sintesi (CFI-ACN)'!$C$30:$AE$55,22,FALSE)</f>
        <v>0</v>
      </c>
      <c r="ZY17" s="501">
        <f>VLOOKUP($B17,'Sintesi (CFI-ACN)'!$C$30:$AE$55,22,FALSE)</f>
        <v>0</v>
      </c>
      <c r="ZZ17" s="501">
        <f>VLOOKUP($B17,'Sintesi (CFI-ACN)'!$C$30:$AE$55,22,FALSE)</f>
        <v>0</v>
      </c>
      <c r="AAA17" s="501">
        <f>VLOOKUP($B17,'Sintesi (CFI-ACN)'!$C$30:$AE$55,22,FALSE)</f>
        <v>0</v>
      </c>
      <c r="AAB17" s="501">
        <f>VLOOKUP($B17,'Sintesi (CFI-ACN)'!$C$30:$AE$55,22,FALSE)</f>
        <v>0</v>
      </c>
      <c r="AAC17" s="501">
        <f>VLOOKUP($B17,'Sintesi (CFI-ACN)'!$C$30:$AE$55,22,FALSE)</f>
        <v>0</v>
      </c>
      <c r="AAD17" s="501">
        <f>VLOOKUP($B17,'Sintesi (CFI-ACN)'!$C$30:$AE$55,22,FALSE)</f>
        <v>0</v>
      </c>
      <c r="AAE17" s="501">
        <f>VLOOKUP($B17,'Sintesi (CFI-ACN)'!$C$30:$AE$55,22,FALSE)</f>
        <v>0</v>
      </c>
      <c r="AAF17" s="501">
        <f>VLOOKUP($B17,'Sintesi (CFI-ACN)'!$C$30:$AE$55,22,FALSE)</f>
        <v>0</v>
      </c>
      <c r="AAG17" s="501">
        <f>VLOOKUP($B17,'Sintesi (CFI-ACN)'!$C$30:$AE$55,22,FALSE)</f>
        <v>0</v>
      </c>
      <c r="AAH17" s="501">
        <f>VLOOKUP($B17,'Sintesi (CFI-ACN)'!$C$30:$AE$55,22,FALSE)</f>
        <v>0</v>
      </c>
      <c r="AAI17" s="501">
        <f>VLOOKUP($B17,'Sintesi (CFI-ACN)'!$C$30:$AE$55,22,FALSE)</f>
        <v>0</v>
      </c>
      <c r="AAJ17" s="501">
        <f>VLOOKUP($B17,'Sintesi (CFI-ACN)'!$C$30:$AE$55,22,FALSE)</f>
        <v>0</v>
      </c>
      <c r="AAK17" s="501">
        <f>VLOOKUP($B17,'Sintesi (CFI-ACN)'!$C$30:$AE$55,22,FALSE)</f>
        <v>0</v>
      </c>
      <c r="AAL17" s="501">
        <f>VLOOKUP($B17,'Sintesi (CFI-ACN)'!$C$30:$AE$55,22,FALSE)</f>
        <v>0</v>
      </c>
      <c r="AAM17" s="501">
        <f>VLOOKUP($B17,'Sintesi (CFI-ACN)'!$C$30:$AE$55,22,FALSE)</f>
        <v>0</v>
      </c>
      <c r="AAN17" s="501">
        <f>VLOOKUP($B17,'Sintesi (CFI-ACN)'!$C$30:$AE$55,22,FALSE)</f>
        <v>0</v>
      </c>
      <c r="AAO17" s="501">
        <f>VLOOKUP($B17,'Sintesi (CFI-ACN)'!$C$30:$AE$55,22,FALSE)</f>
        <v>0</v>
      </c>
      <c r="AAP17" s="501">
        <f>VLOOKUP($B17,'Sintesi (CFI-ACN)'!$C$30:$AE$55,22,FALSE)</f>
        <v>0</v>
      </c>
      <c r="AAQ17" s="501">
        <f>VLOOKUP($B17,'Sintesi (CFI-ACN)'!$C$30:$AE$55,22,FALSE)</f>
        <v>0</v>
      </c>
      <c r="AAR17" s="501">
        <f>VLOOKUP($B17,'Sintesi (CFI-ACN)'!$C$30:$AE$55,22,FALSE)</f>
        <v>0</v>
      </c>
      <c r="AAS17" s="501">
        <f>VLOOKUP($B17,'Sintesi (CFI-ACN)'!$C$30:$AE$55,22,FALSE)</f>
        <v>0</v>
      </c>
      <c r="AAT17" s="501">
        <f>VLOOKUP($B17,'Sintesi (CFI-ACN)'!$C$30:$AE$55,22,FALSE)</f>
        <v>0</v>
      </c>
      <c r="AAU17" s="501">
        <f>VLOOKUP($B17,'Sintesi (CFI-ACN)'!$C$30:$AE$55,22,FALSE)</f>
        <v>0</v>
      </c>
      <c r="AAV17" s="501">
        <f>VLOOKUP($B17,'Sintesi (CFI-ACN)'!$C$30:$AE$55,22,FALSE)</f>
        <v>0</v>
      </c>
      <c r="AAW17" s="501">
        <f>VLOOKUP($B17,'Sintesi (CFI-ACN)'!$C$30:$AE$55,22,FALSE)</f>
        <v>0</v>
      </c>
      <c r="AAX17" s="501">
        <f>VLOOKUP($B17,'Sintesi (CFI-ACN)'!$C$30:$AE$55,22,FALSE)</f>
        <v>0</v>
      </c>
      <c r="AAY17" s="501">
        <f>VLOOKUP($B17,'Sintesi (CFI-ACN)'!$C$30:$AE$55,22,FALSE)</f>
        <v>0</v>
      </c>
      <c r="AAZ17" s="501">
        <f>VLOOKUP($B17,'Sintesi (CFI-ACN)'!$C$30:$AE$55,22,FALSE)</f>
        <v>0</v>
      </c>
      <c r="ABA17" s="501">
        <f>VLOOKUP($B17,'Sintesi (CFI-ACN)'!$C$30:$AE$55,22,FALSE)</f>
        <v>0</v>
      </c>
      <c r="ABB17" s="501">
        <f>VLOOKUP($B17,'Sintesi (CFI-ACN)'!$C$30:$AE$55,22,FALSE)</f>
        <v>0</v>
      </c>
      <c r="ABC17" s="501">
        <f>VLOOKUP($B17,'Sintesi (CFI-ACN)'!$C$30:$AE$55,22,FALSE)</f>
        <v>0</v>
      </c>
      <c r="ABD17" s="501">
        <f>VLOOKUP($B17,'Sintesi (CFI-ACN)'!$C$30:$AE$55,22,FALSE)</f>
        <v>0</v>
      </c>
      <c r="ABE17" s="501">
        <f>VLOOKUP($B17,'Sintesi (CFI-ACN)'!$C$30:$AE$55,22,FALSE)</f>
        <v>0</v>
      </c>
      <c r="ABF17" s="501">
        <f>VLOOKUP($B17,'Sintesi (CFI-ACN)'!$C$30:$AE$55,22,FALSE)</f>
        <v>0</v>
      </c>
      <c r="ABG17" s="501">
        <f>VLOOKUP($B17,'Sintesi (CFI-ACN)'!$C$30:$AE$55,22,FALSE)</f>
        <v>0</v>
      </c>
      <c r="ABH17" s="501">
        <f>VLOOKUP($B17,'Sintesi (CFI-ACN)'!$C$30:$AE$55,22,FALSE)</f>
        <v>0</v>
      </c>
      <c r="ABI17" s="501">
        <f>VLOOKUP($B17,'Sintesi (CFI-ACN)'!$C$30:$AE$55,22,FALSE)</f>
        <v>0</v>
      </c>
      <c r="ABJ17" s="501">
        <f>VLOOKUP($B17,'Sintesi (CFI-ACN)'!$C$30:$AE$55,22,FALSE)</f>
        <v>0</v>
      </c>
      <c r="ABK17" s="501">
        <f>VLOOKUP($B17,'Sintesi (CFI-ACN)'!$C$30:$AE$55,22,FALSE)</f>
        <v>0</v>
      </c>
      <c r="ABL17" s="501">
        <f>VLOOKUP($B17,'Sintesi (CFI-ACN)'!$C$30:$AE$55,22,FALSE)</f>
        <v>0</v>
      </c>
      <c r="ABM17" s="501">
        <f>VLOOKUP($B17,'Sintesi (CFI-ACN)'!$C$30:$AE$55,22,FALSE)</f>
        <v>0</v>
      </c>
      <c r="ABN17" s="501">
        <f>VLOOKUP($B17,'Sintesi (CFI-ACN)'!$C$30:$AE$55,22,FALSE)</f>
        <v>0</v>
      </c>
      <c r="ABO17" s="501">
        <f>VLOOKUP($B17,'Sintesi (CFI-ACN)'!$C$30:$AE$55,22,FALSE)</f>
        <v>0</v>
      </c>
      <c r="ABP17" s="501">
        <f>VLOOKUP($B17,'Sintesi (CFI-ACN)'!$C$30:$AE$55,22,FALSE)</f>
        <v>0</v>
      </c>
      <c r="ABQ17" s="501">
        <f>VLOOKUP($B17,'Sintesi (CFI-ACN)'!$C$30:$AE$55,22,FALSE)</f>
        <v>0</v>
      </c>
      <c r="ABR17" s="501">
        <f>VLOOKUP($B17,'Sintesi (CFI-ACN)'!$C$30:$AE$55,22,FALSE)</f>
        <v>0</v>
      </c>
      <c r="ABS17" s="501">
        <f>VLOOKUP($B17,'Sintesi (CFI-ACN)'!$C$30:$AE$55,22,FALSE)</f>
        <v>0</v>
      </c>
      <c r="ABT17" s="501">
        <f>VLOOKUP($B17,'Sintesi (CFI-ACN)'!$C$30:$AE$55,22,FALSE)</f>
        <v>0</v>
      </c>
      <c r="ABU17" s="501">
        <f>VLOOKUP($B17,'Sintesi (CFI-ACN)'!$C$30:$AE$55,22,FALSE)</f>
        <v>0</v>
      </c>
      <c r="ABV17" s="501">
        <f>VLOOKUP($B17,'Sintesi (CFI-ACN)'!$C$30:$AE$55,22,FALSE)</f>
        <v>0</v>
      </c>
      <c r="ABW17" s="501">
        <f>VLOOKUP($B17,'Sintesi (CFI-ACN)'!$C$30:$AE$55,22,FALSE)</f>
        <v>0</v>
      </c>
      <c r="ABX17" s="501">
        <f>VLOOKUP($B17,'Sintesi (CFI-ACN)'!$C$30:$AE$55,22,FALSE)</f>
        <v>0</v>
      </c>
      <c r="ABY17" s="501">
        <f>VLOOKUP($B17,'Sintesi (CFI-ACN)'!$C$30:$AE$55,22,FALSE)</f>
        <v>0</v>
      </c>
      <c r="ABZ17" s="501">
        <f>VLOOKUP($B17,'Sintesi (CFI-ACN)'!$C$30:$AE$55,22,FALSE)</f>
        <v>0</v>
      </c>
      <c r="ACA17" s="501">
        <f>VLOOKUP($B17,'Sintesi (CFI-ACN)'!$C$30:$AE$55,22,FALSE)</f>
        <v>0</v>
      </c>
      <c r="ACB17" s="501">
        <f>VLOOKUP($B17,'Sintesi (CFI-ACN)'!$C$30:$AE$55,22,FALSE)</f>
        <v>0</v>
      </c>
      <c r="ACC17" s="501">
        <f>VLOOKUP($B17,'Sintesi (CFI-ACN)'!$C$30:$AE$55,22,FALSE)</f>
        <v>0</v>
      </c>
      <c r="ACD17" s="501">
        <f>VLOOKUP($B17,'Sintesi (CFI-ACN)'!$C$30:$AE$55,22,FALSE)</f>
        <v>0</v>
      </c>
      <c r="ACE17" s="501"/>
      <c r="ACF17" s="501"/>
      <c r="ACG17" s="501"/>
      <c r="ACH17" s="86"/>
      <c r="ACI17" s="88">
        <v>0</v>
      </c>
      <c r="ACJ17" s="89">
        <v>43271</v>
      </c>
      <c r="ACK17" s="89">
        <v>43294</v>
      </c>
      <c r="ACL17" s="80">
        <v>0</v>
      </c>
      <c r="ACM17" s="80">
        <v>0</v>
      </c>
      <c r="ACN17" s="80">
        <v>0</v>
      </c>
      <c r="ACO17" s="80">
        <v>0</v>
      </c>
      <c r="ACP17" s="80">
        <v>0</v>
      </c>
      <c r="ACQ17" s="80">
        <v>0</v>
      </c>
      <c r="ACR17" s="80">
        <v>0</v>
      </c>
      <c r="ACS17" s="80">
        <v>0</v>
      </c>
      <c r="ACT17" s="80">
        <v>0</v>
      </c>
      <c r="ACU17" s="80">
        <v>0</v>
      </c>
      <c r="ACV17" s="80">
        <v>0</v>
      </c>
      <c r="ACW17" s="80">
        <v>0</v>
      </c>
      <c r="ACX17" s="80">
        <v>0</v>
      </c>
      <c r="ACY17" s="80">
        <v>0</v>
      </c>
      <c r="ACZ17" s="80">
        <v>0</v>
      </c>
      <c r="ADA17" s="80">
        <v>0</v>
      </c>
      <c r="ADB17" s="80">
        <v>0</v>
      </c>
      <c r="ADC17" s="80">
        <v>0</v>
      </c>
      <c r="ADD17" s="80">
        <v>0</v>
      </c>
      <c r="ADE17" s="80">
        <v>0</v>
      </c>
      <c r="ADF17" s="80">
        <v>0</v>
      </c>
      <c r="ADG17" s="80">
        <v>0</v>
      </c>
      <c r="ADH17" s="80">
        <v>0</v>
      </c>
      <c r="ADI17" s="80">
        <v>0</v>
      </c>
      <c r="ADJ17" s="80">
        <v>0</v>
      </c>
      <c r="ADK17" s="80">
        <v>0</v>
      </c>
      <c r="ADL17" s="80">
        <v>0</v>
      </c>
      <c r="ADM17" s="80">
        <v>0</v>
      </c>
      <c r="ADN17" s="80">
        <v>0</v>
      </c>
      <c r="ADO17" s="80">
        <v>0</v>
      </c>
      <c r="ADP17" s="80">
        <v>0</v>
      </c>
      <c r="ADQ17" s="80">
        <v>0</v>
      </c>
      <c r="ADR17" s="80">
        <v>0</v>
      </c>
      <c r="ADS17" s="80">
        <v>0</v>
      </c>
      <c r="ADT17" s="80">
        <v>0</v>
      </c>
      <c r="ADU17" s="80">
        <v>0</v>
      </c>
      <c r="ADV17" s="80">
        <v>0</v>
      </c>
      <c r="ADW17" s="80">
        <v>0</v>
      </c>
      <c r="ADX17" s="80">
        <v>0</v>
      </c>
      <c r="ADY17" s="80">
        <v>0</v>
      </c>
      <c r="ADZ17" s="80">
        <v>0</v>
      </c>
      <c r="AEA17" s="80">
        <v>0</v>
      </c>
      <c r="AEB17" s="80">
        <v>0</v>
      </c>
      <c r="AEC17" s="80">
        <v>0</v>
      </c>
      <c r="AED17" s="80">
        <v>0</v>
      </c>
      <c r="AEE17" s="80">
        <v>0</v>
      </c>
      <c r="AEF17" s="80">
        <v>0</v>
      </c>
      <c r="AEG17" s="80">
        <v>0</v>
      </c>
      <c r="AEH17" s="80">
        <v>0</v>
      </c>
      <c r="AEI17" s="80">
        <v>0</v>
      </c>
      <c r="AEJ17" s="80">
        <v>0</v>
      </c>
      <c r="AEK17" s="80">
        <v>0</v>
      </c>
      <c r="AEL17" s="80">
        <v>0</v>
      </c>
      <c r="AEM17" s="80">
        <v>0</v>
      </c>
      <c r="AEN17" s="80">
        <v>0</v>
      </c>
      <c r="AEO17" s="80">
        <v>0</v>
      </c>
      <c r="AEP17" s="80">
        <v>0</v>
      </c>
      <c r="AEQ17" s="80">
        <v>0</v>
      </c>
      <c r="AER17" s="80">
        <v>0</v>
      </c>
      <c r="AES17" s="80">
        <v>0</v>
      </c>
      <c r="AET17" s="80">
        <v>0</v>
      </c>
      <c r="AEU17" s="80">
        <v>0</v>
      </c>
      <c r="AEV17" s="80">
        <v>0</v>
      </c>
      <c r="AEW17" s="80">
        <v>0</v>
      </c>
      <c r="AEX17" s="80">
        <v>0</v>
      </c>
      <c r="AEY17" s="80">
        <v>0</v>
      </c>
      <c r="AEZ17" s="80">
        <v>0</v>
      </c>
      <c r="AFA17" s="80">
        <v>0</v>
      </c>
      <c r="AFB17" s="80">
        <v>0</v>
      </c>
      <c r="AFC17" s="80">
        <v>0</v>
      </c>
      <c r="AFD17" s="80">
        <v>0</v>
      </c>
      <c r="AFE17" s="80">
        <v>0</v>
      </c>
      <c r="AFF17" s="80">
        <v>0</v>
      </c>
      <c r="AFG17" s="80">
        <v>0</v>
      </c>
      <c r="AFH17" s="80">
        <v>0</v>
      </c>
      <c r="AFI17" s="80">
        <v>0</v>
      </c>
      <c r="AFJ17" s="80">
        <v>0</v>
      </c>
      <c r="AFK17" s="80">
        <v>0</v>
      </c>
      <c r="AFL17" s="80">
        <v>0</v>
      </c>
      <c r="AFM17" s="80">
        <v>0</v>
      </c>
      <c r="AFN17" s="80">
        <v>0</v>
      </c>
      <c r="AFO17" s="80">
        <v>0</v>
      </c>
      <c r="AFP17" s="80">
        <v>0</v>
      </c>
      <c r="AFQ17" s="80">
        <v>0</v>
      </c>
      <c r="AFR17" s="80">
        <v>0</v>
      </c>
      <c r="AFS17" s="80">
        <v>0</v>
      </c>
      <c r="AFT17" s="80">
        <v>0</v>
      </c>
      <c r="AFU17" s="80">
        <v>0</v>
      </c>
      <c r="AFV17" s="80">
        <v>0</v>
      </c>
      <c r="AFW17" s="80">
        <v>0</v>
      </c>
      <c r="AFX17" s="80">
        <v>0</v>
      </c>
      <c r="AFY17" s="80">
        <v>0</v>
      </c>
      <c r="AFZ17" s="80">
        <v>0</v>
      </c>
      <c r="AGA17" s="80">
        <v>0</v>
      </c>
      <c r="AGB17" s="80">
        <v>0</v>
      </c>
      <c r="AGC17" s="80">
        <v>0</v>
      </c>
      <c r="AGD17" s="80">
        <v>0</v>
      </c>
      <c r="AGE17" s="80">
        <v>0</v>
      </c>
      <c r="AGF17" s="80">
        <v>0</v>
      </c>
      <c r="AGG17" s="80">
        <v>0</v>
      </c>
      <c r="AGH17" s="80">
        <v>0</v>
      </c>
      <c r="AGI17" s="80">
        <v>0</v>
      </c>
      <c r="AGJ17" s="80">
        <v>0</v>
      </c>
      <c r="AGK17" s="80">
        <v>0</v>
      </c>
      <c r="AGL17" s="80"/>
      <c r="AGM17" s="80"/>
    </row>
    <row r="18" spans="1:871" s="104" customFormat="1" ht="12.75" customHeight="1" collapsed="1">
      <c r="A18" s="131" t="str">
        <f>'Sintesi (CFI-ACN)'!B42</f>
        <v>P59-Deploy &amp; Change CRMT</v>
      </c>
      <c r="B18" s="131" t="str">
        <f>'Sintesi (CFI)'!C42</f>
        <v>AO004511_YYY68</v>
      </c>
      <c r="C18" s="131" t="str">
        <f>'Sintesi Quantitativa (Overall)'!D44</f>
        <v>Subentro</v>
      </c>
      <c r="D18" s="132">
        <f>'Sintesi (CFI-ACN)'!W42</f>
        <v>0</v>
      </c>
      <c r="E18" s="132">
        <f>'Sintesi (CFI-ACN)'!X42</f>
        <v>0</v>
      </c>
      <c r="F18" s="132">
        <f>'Sintesi (CFI-ACN)'!Y42</f>
        <v>0</v>
      </c>
      <c r="G18" s="158">
        <v>1</v>
      </c>
      <c r="H18" s="183">
        <v>43271</v>
      </c>
      <c r="I18" s="183">
        <v>43315</v>
      </c>
      <c r="J18" s="78">
        <f t="shared" si="123"/>
        <v>33</v>
      </c>
      <c r="K18" s="78">
        <v>0</v>
      </c>
      <c r="L18" s="79">
        <v>0</v>
      </c>
      <c r="M18" s="80">
        <v>0</v>
      </c>
      <c r="N18" s="80">
        <v>0</v>
      </c>
      <c r="O18" s="80">
        <v>0</v>
      </c>
      <c r="P18" s="80">
        <v>0</v>
      </c>
      <c r="Q18" s="80">
        <v>0</v>
      </c>
      <c r="R18" s="80">
        <v>0</v>
      </c>
      <c r="S18" s="80">
        <v>0</v>
      </c>
      <c r="T18" s="80">
        <v>0</v>
      </c>
      <c r="U18" s="80">
        <v>0</v>
      </c>
      <c r="V18" s="80">
        <v>0</v>
      </c>
      <c r="W18" s="80">
        <v>0</v>
      </c>
      <c r="X18" s="80">
        <v>0</v>
      </c>
      <c r="Y18" s="80">
        <v>0</v>
      </c>
      <c r="Z18" s="80">
        <v>0</v>
      </c>
      <c r="AA18" s="80">
        <v>0</v>
      </c>
      <c r="AB18" s="80">
        <v>0</v>
      </c>
      <c r="AC18" s="80">
        <v>0</v>
      </c>
      <c r="AD18" s="80">
        <v>0</v>
      </c>
      <c r="AE18" s="80">
        <v>0</v>
      </c>
      <c r="AF18" s="80">
        <v>0</v>
      </c>
      <c r="AG18" s="80">
        <v>0</v>
      </c>
      <c r="AH18" s="80">
        <v>0</v>
      </c>
      <c r="AI18" s="80">
        <v>0</v>
      </c>
      <c r="AJ18" s="80">
        <v>0</v>
      </c>
      <c r="AK18" s="80">
        <v>0</v>
      </c>
      <c r="AL18" s="80">
        <v>0</v>
      </c>
      <c r="AM18" s="80">
        <v>0</v>
      </c>
      <c r="AN18" s="80">
        <v>0</v>
      </c>
      <c r="AO18" s="80">
        <v>0</v>
      </c>
      <c r="AP18" s="80">
        <v>0</v>
      </c>
      <c r="AQ18" s="80">
        <v>0</v>
      </c>
      <c r="AR18" s="80">
        <v>0</v>
      </c>
      <c r="AS18" s="80">
        <v>0</v>
      </c>
      <c r="AT18" s="80">
        <v>0</v>
      </c>
      <c r="AU18" s="80">
        <v>0</v>
      </c>
      <c r="AV18" s="80">
        <v>0</v>
      </c>
      <c r="AW18" s="80">
        <v>0</v>
      </c>
      <c r="AX18" s="80">
        <v>0</v>
      </c>
      <c r="AY18" s="80">
        <v>0</v>
      </c>
      <c r="AZ18" s="80">
        <v>0</v>
      </c>
      <c r="BA18" s="80">
        <v>0</v>
      </c>
      <c r="BB18" s="80">
        <v>0</v>
      </c>
      <c r="BC18" s="80">
        <v>0</v>
      </c>
      <c r="BD18" s="80">
        <v>0</v>
      </c>
      <c r="BE18" s="80">
        <v>0</v>
      </c>
      <c r="BF18" s="80">
        <v>0</v>
      </c>
      <c r="BG18" s="80">
        <v>0</v>
      </c>
      <c r="BH18" s="80">
        <v>0</v>
      </c>
      <c r="BI18" s="80">
        <v>0</v>
      </c>
      <c r="BJ18" s="80">
        <v>0</v>
      </c>
      <c r="BK18" s="80">
        <v>0</v>
      </c>
      <c r="BL18" s="80">
        <v>0</v>
      </c>
      <c r="BM18" s="80">
        <v>0</v>
      </c>
      <c r="BN18" s="80">
        <v>0</v>
      </c>
      <c r="BO18" s="80">
        <v>0</v>
      </c>
      <c r="BP18" s="80">
        <v>0</v>
      </c>
      <c r="BQ18" s="80">
        <v>0</v>
      </c>
      <c r="BR18" s="80">
        <v>0</v>
      </c>
      <c r="BS18" s="80">
        <v>0</v>
      </c>
      <c r="BT18" s="80">
        <v>0</v>
      </c>
      <c r="BU18" s="80">
        <v>0</v>
      </c>
      <c r="BV18" s="80">
        <v>0</v>
      </c>
      <c r="BW18" s="80">
        <v>0</v>
      </c>
      <c r="BX18" s="80">
        <v>0</v>
      </c>
      <c r="BY18" s="80">
        <v>0</v>
      </c>
      <c r="BZ18" s="80">
        <v>0</v>
      </c>
      <c r="CA18" s="80">
        <v>0</v>
      </c>
      <c r="CB18" s="80">
        <v>0</v>
      </c>
      <c r="CC18" s="80">
        <v>0</v>
      </c>
      <c r="CD18" s="80">
        <v>0</v>
      </c>
      <c r="CE18" s="80">
        <v>0</v>
      </c>
      <c r="CF18" s="80">
        <v>0</v>
      </c>
      <c r="CG18" s="80">
        <v>0</v>
      </c>
      <c r="CH18" s="80">
        <v>0</v>
      </c>
      <c r="CI18" s="80">
        <v>0</v>
      </c>
      <c r="CJ18" s="80">
        <v>0</v>
      </c>
      <c r="CK18" s="80">
        <v>0</v>
      </c>
      <c r="CL18" s="80">
        <v>0</v>
      </c>
      <c r="CM18" s="80">
        <v>0</v>
      </c>
      <c r="CN18" s="80">
        <v>0</v>
      </c>
      <c r="CO18" s="80">
        <v>0</v>
      </c>
      <c r="CP18" s="80">
        <v>0</v>
      </c>
      <c r="CQ18" s="80">
        <v>0</v>
      </c>
      <c r="CR18" s="80">
        <v>0</v>
      </c>
      <c r="CS18" s="80">
        <v>0</v>
      </c>
      <c r="CT18" s="80">
        <v>0</v>
      </c>
      <c r="CU18" s="80">
        <v>0</v>
      </c>
      <c r="CV18" s="80">
        <v>0</v>
      </c>
      <c r="CW18" s="80">
        <v>0</v>
      </c>
      <c r="CX18" s="80">
        <v>0</v>
      </c>
      <c r="CY18" s="80">
        <v>0</v>
      </c>
      <c r="CZ18" s="80">
        <v>0</v>
      </c>
      <c r="DA18" s="80">
        <v>0</v>
      </c>
      <c r="DB18" s="80">
        <v>0</v>
      </c>
      <c r="DC18" s="80">
        <v>0</v>
      </c>
      <c r="DD18" s="80">
        <v>0</v>
      </c>
      <c r="DE18" s="80">
        <v>0</v>
      </c>
      <c r="DF18" s="80">
        <v>0</v>
      </c>
      <c r="DG18" s="80">
        <v>0</v>
      </c>
      <c r="DH18" s="80">
        <v>0</v>
      </c>
      <c r="DI18" s="80">
        <v>0</v>
      </c>
      <c r="DJ18" s="80">
        <v>0</v>
      </c>
      <c r="DK18" s="80">
        <v>0</v>
      </c>
      <c r="DL18" s="80">
        <v>0</v>
      </c>
      <c r="DM18" s="80"/>
      <c r="DN18" s="80"/>
      <c r="DO18" s="80"/>
      <c r="DP18" s="318">
        <v>0</v>
      </c>
      <c r="DQ18" s="318">
        <v>0</v>
      </c>
      <c r="DR18" s="318">
        <v>0</v>
      </c>
      <c r="DS18" s="318">
        <v>0</v>
      </c>
      <c r="DT18" s="318">
        <v>0</v>
      </c>
      <c r="DU18" s="318">
        <v>0</v>
      </c>
      <c r="DV18" s="318">
        <v>0</v>
      </c>
      <c r="DW18" s="318">
        <v>0</v>
      </c>
      <c r="DX18" s="318">
        <v>0</v>
      </c>
      <c r="DY18" s="318">
        <v>0</v>
      </c>
      <c r="DZ18" s="318">
        <v>0</v>
      </c>
      <c r="EA18" s="318">
        <v>0</v>
      </c>
      <c r="EB18" s="318">
        <v>0</v>
      </c>
      <c r="EC18" s="318">
        <v>0</v>
      </c>
      <c r="ED18" s="318">
        <v>0</v>
      </c>
      <c r="EE18" s="318">
        <v>0</v>
      </c>
      <c r="EF18" s="318">
        <v>0</v>
      </c>
      <c r="EG18" s="318">
        <v>0</v>
      </c>
      <c r="EH18" s="318">
        <v>0</v>
      </c>
      <c r="EI18" s="318">
        <v>0</v>
      </c>
      <c r="EJ18" s="318">
        <v>0</v>
      </c>
      <c r="EK18" s="318">
        <v>0</v>
      </c>
      <c r="EL18" s="318">
        <v>0</v>
      </c>
      <c r="EM18" s="318">
        <f>VLOOKUP($B18,'Sintesi (CFI-ACN)'!$C$30:$AE$55,25,FALSE)</f>
        <v>0</v>
      </c>
      <c r="EN18" s="318">
        <f>VLOOKUP($B18,'Sintesi (CFI-ACN)'!$C$30:$AE$55,25,FALSE)</f>
        <v>0</v>
      </c>
      <c r="EO18" s="318">
        <f>VLOOKUP($B18,'Sintesi (CFI-ACN)'!$C$30:$AE$55,25,FALSE)</f>
        <v>0</v>
      </c>
      <c r="EP18" s="318">
        <f>VLOOKUP($B18,'Sintesi (CFI-ACN)'!$C$30:$AE$55,25,FALSE)</f>
        <v>0</v>
      </c>
      <c r="EQ18" s="318">
        <f>VLOOKUP($B18,'Sintesi (CFI-ACN)'!$C$30:$AE$55,25,FALSE)</f>
        <v>0</v>
      </c>
      <c r="ER18" s="318">
        <f>VLOOKUP($B18,'Sintesi (CFI-ACN)'!$C$30:$AE$55,25,FALSE)</f>
        <v>0</v>
      </c>
      <c r="ES18" s="318">
        <f>VLOOKUP($B18,'Sintesi (CFI-ACN)'!$C$30:$AE$55,25,FALSE)</f>
        <v>0</v>
      </c>
      <c r="ET18" s="318">
        <f>VLOOKUP($B18,'Sintesi (CFI-ACN)'!$C$30:$AE$55,25,FALSE)</f>
        <v>0</v>
      </c>
      <c r="EU18" s="318">
        <f>VLOOKUP($B18,'Sintesi (CFI-ACN)'!$C$30:$AE$55,25,FALSE)</f>
        <v>0</v>
      </c>
      <c r="EV18" s="318">
        <f>VLOOKUP($B18,'Sintesi (CFI-ACN)'!$C$30:$AE$55,25,FALSE)</f>
        <v>0</v>
      </c>
      <c r="EW18" s="318">
        <f>VLOOKUP($B18,'Sintesi (CFI-ACN)'!$C$30:$AE$55,25,FALSE)</f>
        <v>0</v>
      </c>
      <c r="EX18" s="318">
        <f>VLOOKUP($B18,'Sintesi (CFI-ACN)'!$C$30:$AE$55,25,FALSE)</f>
        <v>0</v>
      </c>
      <c r="EY18" s="318">
        <f>VLOOKUP($B18,'Sintesi (CFI-ACN)'!$C$30:$AE$55,25,FALSE)</f>
        <v>0</v>
      </c>
      <c r="EZ18" s="318">
        <f>VLOOKUP($B18,'Sintesi (CFI-ACN)'!$C$30:$AE$55,25,FALSE)</f>
        <v>0</v>
      </c>
      <c r="FA18" s="318">
        <f>VLOOKUP($B18,'Sintesi (CFI-ACN)'!$C$30:$AE$55,25,FALSE)</f>
        <v>0</v>
      </c>
      <c r="FB18" s="318">
        <f>VLOOKUP($B18,'Sintesi (CFI-ACN)'!$C$30:$AE$55,25,FALSE)</f>
        <v>0</v>
      </c>
      <c r="FC18" s="318">
        <f>VLOOKUP($B18,'Sintesi (CFI-ACN)'!$C$30:$AE$55,25,FALSE)</f>
        <v>0</v>
      </c>
      <c r="FD18" s="318">
        <f>VLOOKUP($B18,'Sintesi (CFI-ACN)'!$C$30:$AE$55,25,FALSE)</f>
        <v>0</v>
      </c>
      <c r="FE18" s="318">
        <f>VLOOKUP($B18,'Sintesi (CFI-ACN)'!$C$30:$AE$55,25,FALSE)</f>
        <v>0</v>
      </c>
      <c r="FF18" s="318">
        <f>VLOOKUP($B18,'Sintesi (CFI-ACN)'!$C$30:$AE$55,25,FALSE)</f>
        <v>0</v>
      </c>
      <c r="FG18" s="318">
        <f>VLOOKUP($B18,'Sintesi (CFI-ACN)'!$C$30:$AE$55,25,FALSE)</f>
        <v>0</v>
      </c>
      <c r="FH18" s="318">
        <f>VLOOKUP($B18,'Sintesi (CFI-ACN)'!$C$30:$AE$55,25,FALSE)</f>
        <v>0</v>
      </c>
      <c r="FI18" s="318">
        <f>VLOOKUP($B18,'Sintesi (CFI-ACN)'!$C$30:$AE$55,25,FALSE)</f>
        <v>0</v>
      </c>
      <c r="FJ18" s="318">
        <f>VLOOKUP($B18,'Sintesi (CFI-ACN)'!$C$30:$AE$55,25,FALSE)</f>
        <v>0</v>
      </c>
      <c r="FK18" s="318">
        <f>VLOOKUP($B18,'Sintesi (CFI-ACN)'!$C$30:$AE$55,25,FALSE)</f>
        <v>0</v>
      </c>
      <c r="FL18" s="318">
        <f>VLOOKUP($B18,'Sintesi (CFI-ACN)'!$C$30:$AE$55,25,FALSE)</f>
        <v>0</v>
      </c>
      <c r="FM18" s="318">
        <f>VLOOKUP($B18,'Sintesi (CFI-ACN)'!$C$30:$AE$55,25,FALSE)</f>
        <v>0</v>
      </c>
      <c r="FN18" s="318">
        <f>VLOOKUP($B18,'Sintesi (CFI-ACN)'!$C$30:$AE$55,25,FALSE)</f>
        <v>0</v>
      </c>
      <c r="FO18" s="318">
        <f>VLOOKUP($B18,'Sintesi (CFI-ACN)'!$C$30:$AE$55,25,FALSE)</f>
        <v>0</v>
      </c>
      <c r="FP18" s="318">
        <f>VLOOKUP($B18,'Sintesi (CFI-ACN)'!$C$30:$AE$55,25,FALSE)</f>
        <v>0</v>
      </c>
      <c r="FQ18" s="318">
        <f>VLOOKUP($B18,'Sintesi (CFI-ACN)'!$C$30:$AE$55,25,FALSE)</f>
        <v>0</v>
      </c>
      <c r="FR18" s="318">
        <f>VLOOKUP($B18,'Sintesi (CFI-ACN)'!$C$30:$AE$55,25,FALSE)</f>
        <v>0</v>
      </c>
      <c r="FS18" s="318">
        <f>VLOOKUP($B18,'Sintesi (CFI-ACN)'!$C$30:$AE$55,25,FALSE)</f>
        <v>0</v>
      </c>
      <c r="FT18" s="318">
        <f>VLOOKUP($B18,'Sintesi (CFI-ACN)'!$C$30:$AE$55,25,FALSE)</f>
        <v>0</v>
      </c>
      <c r="FU18" s="318">
        <f>VLOOKUP($B18,'Sintesi (CFI-ACN)'!$C$30:$AE$55,25,FALSE)</f>
        <v>0</v>
      </c>
      <c r="FV18" s="318">
        <f>VLOOKUP($B18,'Sintesi (CFI-ACN)'!$C$30:$AE$55,25,FALSE)</f>
        <v>0</v>
      </c>
      <c r="FW18" s="318">
        <f>VLOOKUP($B18,'Sintesi (CFI-ACN)'!$C$30:$AE$55,25,FALSE)</f>
        <v>0</v>
      </c>
      <c r="FX18" s="318">
        <f>VLOOKUP($B18,'Sintesi (CFI-ACN)'!$C$30:$AE$55,25,FALSE)</f>
        <v>0</v>
      </c>
      <c r="FY18" s="318">
        <f>VLOOKUP($B18,'Sintesi (CFI-ACN)'!$C$30:$AE$55,25,FALSE)</f>
        <v>0</v>
      </c>
      <c r="FZ18" s="318">
        <f>VLOOKUP($B18,'Sintesi (CFI-ACN)'!$C$30:$AE$55,25,FALSE)</f>
        <v>0</v>
      </c>
      <c r="GA18" s="318">
        <f>VLOOKUP($B18,'Sintesi (CFI-ACN)'!$C$30:$AE$55,25,FALSE)</f>
        <v>0</v>
      </c>
      <c r="GB18" s="318">
        <f>VLOOKUP($B18,'Sintesi (CFI-ACN)'!$C$30:$AE$55,25,FALSE)</f>
        <v>0</v>
      </c>
      <c r="GC18" s="318">
        <f>VLOOKUP($B18,'Sintesi (CFI-ACN)'!$C$30:$AE$55,25,FALSE)</f>
        <v>0</v>
      </c>
      <c r="GD18" s="318">
        <f>VLOOKUP($B18,'Sintesi (CFI-ACN)'!$C$30:$AE$55,25,FALSE)</f>
        <v>0</v>
      </c>
      <c r="GE18" s="318">
        <f>VLOOKUP($B18,'Sintesi (CFI-ACN)'!$C$30:$AE$55,25,FALSE)</f>
        <v>0</v>
      </c>
      <c r="GF18" s="318">
        <f>VLOOKUP($B18,'Sintesi (CFI-ACN)'!$C$30:$AE$55,25,FALSE)</f>
        <v>0</v>
      </c>
      <c r="GG18" s="318">
        <f>VLOOKUP($B18,'Sintesi (CFI-ACN)'!$C$30:$AE$55,25,FALSE)</f>
        <v>0</v>
      </c>
      <c r="GH18" s="318">
        <f>VLOOKUP($B18,'Sintesi (CFI-ACN)'!$C$30:$AE$55,25,FALSE)</f>
        <v>0</v>
      </c>
      <c r="GI18" s="318">
        <f>VLOOKUP($B18,'Sintesi (CFI-ACN)'!$C$30:$AE$55,25,FALSE)</f>
        <v>0</v>
      </c>
      <c r="GJ18" s="318">
        <f>VLOOKUP($B18,'Sintesi (CFI-ACN)'!$C$30:$AE$55,25,FALSE)</f>
        <v>0</v>
      </c>
      <c r="GK18" s="318">
        <f>VLOOKUP($B18,'Sintesi (CFI-ACN)'!$C$30:$AE$55,25,FALSE)</f>
        <v>0</v>
      </c>
      <c r="GL18" s="318">
        <f>VLOOKUP($B18,'Sintesi (CFI-ACN)'!$C$30:$AE$55,25,FALSE)</f>
        <v>0</v>
      </c>
      <c r="GM18" s="318">
        <f>VLOOKUP($B18,'Sintesi (CFI-ACN)'!$C$30:$AE$55,25,FALSE)</f>
        <v>0</v>
      </c>
      <c r="GN18" s="318">
        <f>VLOOKUP($B18,'Sintesi (CFI-ACN)'!$C$30:$AE$55,25,FALSE)</f>
        <v>0</v>
      </c>
      <c r="GO18" s="318">
        <f>VLOOKUP($B18,'Sintesi (CFI-ACN)'!$C$30:$AE$55,25,FALSE)</f>
        <v>0</v>
      </c>
      <c r="GP18" s="318">
        <f>VLOOKUP($B18,'Sintesi (CFI-ACN)'!$C$30:$AE$55,25,FALSE)</f>
        <v>0</v>
      </c>
      <c r="GQ18" s="318">
        <f>VLOOKUP($B18,'Sintesi (CFI-ACN)'!$C$30:$AE$55,25,FALSE)</f>
        <v>0</v>
      </c>
      <c r="GR18" s="318">
        <f>VLOOKUP($B18,'Sintesi (CFI-ACN)'!$C$30:$AE$55,25,FALSE)</f>
        <v>0</v>
      </c>
      <c r="GS18" s="318">
        <f>VLOOKUP($B18,'Sintesi (CFI-ACN)'!$C$30:$AE$55,25,FALSE)</f>
        <v>0</v>
      </c>
      <c r="GT18" s="318">
        <f>VLOOKUP($B18,'Sintesi (CFI-ACN)'!$C$30:$AE$55,25,FALSE)</f>
        <v>0</v>
      </c>
      <c r="GU18" s="318">
        <f>VLOOKUP($B18,'Sintesi (CFI-ACN)'!$C$30:$AE$55,25,FALSE)</f>
        <v>0</v>
      </c>
      <c r="GV18" s="318">
        <f>VLOOKUP($B18,'Sintesi (CFI-ACN)'!$C$30:$AE$55,25,FALSE)</f>
        <v>0</v>
      </c>
      <c r="GW18" s="318">
        <f>VLOOKUP($B18,'Sintesi (CFI-ACN)'!$C$30:$AE$55,25,FALSE)</f>
        <v>0</v>
      </c>
      <c r="GX18" s="318">
        <f>VLOOKUP($B18,'Sintesi (CFI-ACN)'!$C$30:$AE$55,25,FALSE)</f>
        <v>0</v>
      </c>
      <c r="GY18" s="318">
        <f>VLOOKUP($B18,'Sintesi (CFI-ACN)'!$C$30:$AE$55,25,FALSE)</f>
        <v>0</v>
      </c>
      <c r="GZ18" s="318">
        <f>VLOOKUP($B18,'Sintesi (CFI-ACN)'!$C$30:$AE$55,25,FALSE)</f>
        <v>0</v>
      </c>
      <c r="HA18" s="318">
        <f>VLOOKUP($B18,'Sintesi (CFI-ACN)'!$C$30:$AE$55,25,FALSE)</f>
        <v>0</v>
      </c>
      <c r="HB18" s="318">
        <f>VLOOKUP($B18,'Sintesi (CFI-ACN)'!$C$30:$AE$55,25,FALSE)</f>
        <v>0</v>
      </c>
      <c r="HC18" s="318">
        <f>VLOOKUP($B18,'Sintesi (CFI-ACN)'!$C$30:$AE$55,25,FALSE)</f>
        <v>0</v>
      </c>
      <c r="HD18" s="318">
        <f>VLOOKUP($B18,'Sintesi (CFI-ACN)'!$C$30:$AE$55,25,FALSE)</f>
        <v>0</v>
      </c>
      <c r="HE18" s="318">
        <f>VLOOKUP($B18,'Sintesi (CFI-ACN)'!$C$30:$AE$55,25,FALSE)</f>
        <v>0</v>
      </c>
      <c r="HF18" s="318">
        <f>VLOOKUP($B18,'Sintesi (CFI-ACN)'!$C$30:$AE$55,25,FALSE)</f>
        <v>0</v>
      </c>
      <c r="HG18" s="318">
        <f>VLOOKUP($B18,'Sintesi (CFI-ACN)'!$C$30:$AE$55,25,FALSE)</f>
        <v>0</v>
      </c>
      <c r="HH18" s="318">
        <f>VLOOKUP($B18,'Sintesi (CFI-ACN)'!$C$30:$AE$55,25,FALSE)</f>
        <v>0</v>
      </c>
      <c r="HI18" s="318">
        <f>VLOOKUP($B18,'Sintesi (CFI-ACN)'!$C$30:$AE$55,25,FALSE)</f>
        <v>0</v>
      </c>
      <c r="HJ18" s="318">
        <f>VLOOKUP($B18,'Sintesi (CFI-ACN)'!$C$30:$AE$55,25,FALSE)</f>
        <v>0</v>
      </c>
      <c r="HK18" s="318">
        <f>VLOOKUP($B18,'Sintesi (CFI-ACN)'!$C$30:$AE$55,25,FALSE)</f>
        <v>0</v>
      </c>
      <c r="HL18" s="318">
        <f>VLOOKUP($B18,'Sintesi (CFI-ACN)'!$C$30:$AE$55,25,FALSE)</f>
        <v>0</v>
      </c>
      <c r="HM18" s="318">
        <f>VLOOKUP($B18,'Sintesi (CFI-ACN)'!$C$30:$AE$55,25,FALSE)</f>
        <v>0</v>
      </c>
      <c r="HN18" s="318">
        <f>VLOOKUP($B18,'Sintesi (CFI-ACN)'!$C$30:$AE$55,25,FALSE)</f>
        <v>0</v>
      </c>
      <c r="HO18" s="318">
        <f>VLOOKUP($B18,'Sintesi (CFI-ACN)'!$C$30:$AE$55,25,FALSE)</f>
        <v>0</v>
      </c>
      <c r="HP18" s="318"/>
      <c r="HQ18" s="318"/>
      <c r="HR18" s="318"/>
      <c r="HS18" s="319">
        <v>0</v>
      </c>
      <c r="HT18" s="319">
        <v>0</v>
      </c>
      <c r="HU18" s="319">
        <v>0</v>
      </c>
      <c r="HV18" s="319">
        <v>0</v>
      </c>
      <c r="HW18" s="319">
        <v>0</v>
      </c>
      <c r="HX18" s="319">
        <v>0</v>
      </c>
      <c r="HY18" s="319">
        <v>0</v>
      </c>
      <c r="HZ18" s="319">
        <v>0</v>
      </c>
      <c r="IA18" s="319">
        <v>0</v>
      </c>
      <c r="IB18" s="319">
        <v>0</v>
      </c>
      <c r="IC18" s="319">
        <v>0</v>
      </c>
      <c r="ID18" s="319">
        <v>0</v>
      </c>
      <c r="IE18" s="319">
        <v>0</v>
      </c>
      <c r="IF18" s="319">
        <v>0</v>
      </c>
      <c r="IG18" s="319">
        <v>0</v>
      </c>
      <c r="IH18" s="319">
        <v>0</v>
      </c>
      <c r="II18" s="319">
        <v>0</v>
      </c>
      <c r="IJ18" s="319">
        <v>0</v>
      </c>
      <c r="IK18" s="319">
        <v>0</v>
      </c>
      <c r="IL18" s="319">
        <v>0</v>
      </c>
      <c r="IM18" s="319">
        <v>0</v>
      </c>
      <c r="IN18" s="319">
        <v>0</v>
      </c>
      <c r="IO18" s="319">
        <v>0</v>
      </c>
      <c r="IP18" s="319">
        <f>VLOOKUP($B18,'Sintesi (CFI-ACN)'!$C$30:$AE$55,27,FALSE)</f>
        <v>0</v>
      </c>
      <c r="IQ18" s="319">
        <f>VLOOKUP($B18,'Sintesi (CFI-ACN)'!$C$30:$AE$55,27,FALSE)</f>
        <v>0</v>
      </c>
      <c r="IR18" s="319">
        <f>VLOOKUP($B18,'Sintesi (CFI-ACN)'!$C$30:$AE$55,27,FALSE)</f>
        <v>0</v>
      </c>
      <c r="IS18" s="319">
        <f>VLOOKUP($B18,'Sintesi (CFI-ACN)'!$C$30:$AE$55,27,FALSE)</f>
        <v>0</v>
      </c>
      <c r="IT18" s="319">
        <f>VLOOKUP($B18,'Sintesi (CFI-ACN)'!$C$30:$AE$55,27,FALSE)</f>
        <v>0</v>
      </c>
      <c r="IU18" s="319">
        <f>VLOOKUP($B18,'Sintesi (CFI-ACN)'!$C$30:$AE$55,27,FALSE)</f>
        <v>0</v>
      </c>
      <c r="IV18" s="319">
        <f>VLOOKUP($B18,'Sintesi (CFI-ACN)'!$C$30:$AE$55,27,FALSE)</f>
        <v>0</v>
      </c>
      <c r="IW18" s="319">
        <f>VLOOKUP($B18,'Sintesi (CFI-ACN)'!$C$30:$AE$55,27,FALSE)</f>
        <v>0</v>
      </c>
      <c r="IX18" s="319">
        <f>VLOOKUP($B18,'Sintesi (CFI-ACN)'!$C$30:$AE$55,27,FALSE)</f>
        <v>0</v>
      </c>
      <c r="IY18" s="319">
        <f>VLOOKUP($B18,'Sintesi (CFI-ACN)'!$C$30:$AE$55,27,FALSE)</f>
        <v>0</v>
      </c>
      <c r="IZ18" s="319">
        <f>VLOOKUP($B18,'Sintesi (CFI-ACN)'!$C$30:$AE$55,27,FALSE)</f>
        <v>0</v>
      </c>
      <c r="JA18" s="319">
        <f>VLOOKUP($B18,'Sintesi (CFI-ACN)'!$C$30:$AE$55,27,FALSE)</f>
        <v>0</v>
      </c>
      <c r="JB18" s="319">
        <f>VLOOKUP($B18,'Sintesi (CFI-ACN)'!$C$30:$AE$55,27,FALSE)</f>
        <v>0</v>
      </c>
      <c r="JC18" s="319">
        <f>VLOOKUP($B18,'Sintesi (CFI-ACN)'!$C$30:$AE$55,27,FALSE)</f>
        <v>0</v>
      </c>
      <c r="JD18" s="319">
        <f>VLOOKUP($B18,'Sintesi (CFI-ACN)'!$C$30:$AE$55,27,FALSE)</f>
        <v>0</v>
      </c>
      <c r="JE18" s="319">
        <f>VLOOKUP($B18,'Sintesi (CFI-ACN)'!$C$30:$AE$55,27,FALSE)</f>
        <v>0</v>
      </c>
      <c r="JF18" s="319">
        <f>VLOOKUP($B18,'Sintesi (CFI-ACN)'!$C$30:$AE$55,27,FALSE)</f>
        <v>0</v>
      </c>
      <c r="JG18" s="319">
        <f>VLOOKUP($B18,'Sintesi (CFI-ACN)'!$C$30:$AE$55,27,FALSE)</f>
        <v>0</v>
      </c>
      <c r="JH18" s="319">
        <f>VLOOKUP($B18,'Sintesi (CFI-ACN)'!$C$30:$AE$55,27,FALSE)</f>
        <v>0</v>
      </c>
      <c r="JI18" s="319">
        <f>VLOOKUP($B18,'Sintesi (CFI-ACN)'!$C$30:$AE$55,27,FALSE)</f>
        <v>0</v>
      </c>
      <c r="JJ18" s="319">
        <f>VLOOKUP($B18,'Sintesi (CFI-ACN)'!$C$30:$AE$55,27,FALSE)</f>
        <v>0</v>
      </c>
      <c r="JK18" s="319">
        <f>VLOOKUP($B18,'Sintesi (CFI-ACN)'!$C$30:$AE$55,27,FALSE)</f>
        <v>0</v>
      </c>
      <c r="JL18" s="319">
        <f>VLOOKUP($B18,'Sintesi (CFI-ACN)'!$C$30:$AE$55,27,FALSE)</f>
        <v>0</v>
      </c>
      <c r="JM18" s="319">
        <f>VLOOKUP($B18,'Sintesi (CFI-ACN)'!$C$30:$AE$55,27,FALSE)</f>
        <v>0</v>
      </c>
      <c r="JN18" s="319">
        <f>VLOOKUP($B18,'Sintesi (CFI-ACN)'!$C$30:$AE$55,27,FALSE)</f>
        <v>0</v>
      </c>
      <c r="JO18" s="319">
        <f>VLOOKUP($B18,'Sintesi (CFI-ACN)'!$C$30:$AE$55,27,FALSE)</f>
        <v>0</v>
      </c>
      <c r="JP18" s="319">
        <f>VLOOKUP($B18,'Sintesi (CFI-ACN)'!$C$30:$AE$55,27,FALSE)</f>
        <v>0</v>
      </c>
      <c r="JQ18" s="319">
        <f>VLOOKUP($B18,'Sintesi (CFI-ACN)'!$C$30:$AE$55,27,FALSE)</f>
        <v>0</v>
      </c>
      <c r="JR18" s="319">
        <f>VLOOKUP($B18,'Sintesi (CFI-ACN)'!$C$30:$AE$55,27,FALSE)</f>
        <v>0</v>
      </c>
      <c r="JS18" s="319">
        <f>VLOOKUP($B18,'Sintesi (CFI-ACN)'!$C$30:$AE$55,27,FALSE)</f>
        <v>0</v>
      </c>
      <c r="JT18" s="319">
        <f>VLOOKUP($B18,'Sintesi (CFI-ACN)'!$C$30:$AE$55,27,FALSE)</f>
        <v>0</v>
      </c>
      <c r="JU18" s="319">
        <f>VLOOKUP($B18,'Sintesi (CFI-ACN)'!$C$30:$AE$55,27,FALSE)</f>
        <v>0</v>
      </c>
      <c r="JV18" s="319">
        <f>VLOOKUP($B18,'Sintesi (CFI-ACN)'!$C$30:$AE$55,27,FALSE)</f>
        <v>0</v>
      </c>
      <c r="JW18" s="319">
        <f>VLOOKUP($B18,'Sintesi (CFI-ACN)'!$C$30:$AE$55,27,FALSE)</f>
        <v>0</v>
      </c>
      <c r="JX18" s="319">
        <f>VLOOKUP($B18,'Sintesi (CFI-ACN)'!$C$30:$AE$55,27,FALSE)</f>
        <v>0</v>
      </c>
      <c r="JY18" s="319">
        <f>VLOOKUP($B18,'Sintesi (CFI-ACN)'!$C$30:$AE$55,27,FALSE)</f>
        <v>0</v>
      </c>
      <c r="JZ18" s="319">
        <f>VLOOKUP($B18,'Sintesi (CFI-ACN)'!$C$30:$AE$55,27,FALSE)</f>
        <v>0</v>
      </c>
      <c r="KA18" s="319">
        <f>VLOOKUP($B18,'Sintesi (CFI-ACN)'!$C$30:$AE$55,27,FALSE)</f>
        <v>0</v>
      </c>
      <c r="KB18" s="319">
        <f>VLOOKUP($B18,'Sintesi (CFI-ACN)'!$C$30:$AE$55,27,FALSE)</f>
        <v>0</v>
      </c>
      <c r="KC18" s="319">
        <f>VLOOKUP($B18,'Sintesi (CFI-ACN)'!$C$30:$AE$55,27,FALSE)</f>
        <v>0</v>
      </c>
      <c r="KD18" s="319">
        <f>VLOOKUP($B18,'Sintesi (CFI-ACN)'!$C$30:$AE$55,27,FALSE)</f>
        <v>0</v>
      </c>
      <c r="KE18" s="319">
        <f>VLOOKUP($B18,'Sintesi (CFI-ACN)'!$C$30:$AE$55,27,FALSE)</f>
        <v>0</v>
      </c>
      <c r="KF18" s="319">
        <f>VLOOKUP($B18,'Sintesi (CFI-ACN)'!$C$30:$AE$55,27,FALSE)</f>
        <v>0</v>
      </c>
      <c r="KG18" s="319">
        <f>VLOOKUP($B18,'Sintesi (CFI-ACN)'!$C$30:$AE$55,27,FALSE)</f>
        <v>0</v>
      </c>
      <c r="KH18" s="319">
        <f>VLOOKUP($B18,'Sintesi (CFI-ACN)'!$C$30:$AE$55,27,FALSE)</f>
        <v>0</v>
      </c>
      <c r="KI18" s="319">
        <f>VLOOKUP($B18,'Sintesi (CFI-ACN)'!$C$30:$AE$55,27,FALSE)</f>
        <v>0</v>
      </c>
      <c r="KJ18" s="319">
        <f>VLOOKUP($B18,'Sintesi (CFI-ACN)'!$C$30:$AE$55,27,FALSE)</f>
        <v>0</v>
      </c>
      <c r="KK18" s="319">
        <f>VLOOKUP($B18,'Sintesi (CFI-ACN)'!$C$30:$AE$55,27,FALSE)</f>
        <v>0</v>
      </c>
      <c r="KL18" s="319">
        <f>VLOOKUP($B18,'Sintesi (CFI-ACN)'!$C$30:$AE$55,27,FALSE)</f>
        <v>0</v>
      </c>
      <c r="KM18" s="319">
        <f>VLOOKUP($B18,'Sintesi (CFI-ACN)'!$C$30:$AE$55,27,FALSE)</f>
        <v>0</v>
      </c>
      <c r="KN18" s="319">
        <f>VLOOKUP($B18,'Sintesi (CFI-ACN)'!$C$30:$AE$55,27,FALSE)</f>
        <v>0</v>
      </c>
      <c r="KO18" s="319">
        <f>VLOOKUP($B18,'Sintesi (CFI-ACN)'!$C$30:$AE$55,27,FALSE)</f>
        <v>0</v>
      </c>
      <c r="KP18" s="319">
        <f>VLOOKUP($B18,'Sintesi (CFI-ACN)'!$C$30:$AE$55,27,FALSE)</f>
        <v>0</v>
      </c>
      <c r="KQ18" s="319">
        <f>VLOOKUP($B18,'Sintesi (CFI-ACN)'!$C$30:$AE$55,27,FALSE)</f>
        <v>0</v>
      </c>
      <c r="KR18" s="319">
        <f>VLOOKUP($B18,'Sintesi (CFI-ACN)'!$C$30:$AE$55,27,FALSE)</f>
        <v>0</v>
      </c>
      <c r="KS18" s="319">
        <f>VLOOKUP($B18,'Sintesi (CFI-ACN)'!$C$30:$AE$55,27,FALSE)</f>
        <v>0</v>
      </c>
      <c r="KT18" s="319">
        <f>VLOOKUP($B18,'Sintesi (CFI-ACN)'!$C$30:$AE$55,27,FALSE)</f>
        <v>0</v>
      </c>
      <c r="KU18" s="319">
        <f>VLOOKUP($B18,'Sintesi (CFI-ACN)'!$C$30:$AE$55,27,FALSE)</f>
        <v>0</v>
      </c>
      <c r="KV18" s="319">
        <f>VLOOKUP($B18,'Sintesi (CFI-ACN)'!$C$30:$AE$55,27,FALSE)</f>
        <v>0</v>
      </c>
      <c r="KW18" s="319">
        <f>VLOOKUP($B18,'Sintesi (CFI-ACN)'!$C$30:$AE$55,27,FALSE)</f>
        <v>0</v>
      </c>
      <c r="KX18" s="319">
        <f>VLOOKUP($B18,'Sintesi (CFI-ACN)'!$C$30:$AE$55,27,FALSE)</f>
        <v>0</v>
      </c>
      <c r="KY18" s="319">
        <f>VLOOKUP($B18,'Sintesi (CFI-ACN)'!$C$30:$AE$55,27,FALSE)</f>
        <v>0</v>
      </c>
      <c r="KZ18" s="319">
        <f>VLOOKUP($B18,'Sintesi (CFI-ACN)'!$C$30:$AE$55,27,FALSE)</f>
        <v>0</v>
      </c>
      <c r="LA18" s="319">
        <f>VLOOKUP($B18,'Sintesi (CFI-ACN)'!$C$30:$AE$55,27,FALSE)</f>
        <v>0</v>
      </c>
      <c r="LB18" s="319">
        <f>VLOOKUP($B18,'Sintesi (CFI-ACN)'!$C$30:$AE$55,27,FALSE)</f>
        <v>0</v>
      </c>
      <c r="LC18" s="319">
        <f>VLOOKUP($B18,'Sintesi (CFI-ACN)'!$C$30:$AE$55,27,FALSE)</f>
        <v>0</v>
      </c>
      <c r="LD18" s="319">
        <f>VLOOKUP($B18,'Sintesi (CFI-ACN)'!$C$30:$AE$55,27,FALSE)</f>
        <v>0</v>
      </c>
      <c r="LE18" s="319">
        <f>VLOOKUP($B18,'Sintesi (CFI-ACN)'!$C$30:$AE$55,27,FALSE)</f>
        <v>0</v>
      </c>
      <c r="LF18" s="319">
        <f>VLOOKUP($B18,'Sintesi (CFI-ACN)'!$C$30:$AE$55,27,FALSE)</f>
        <v>0</v>
      </c>
      <c r="LG18" s="319">
        <f>VLOOKUP($B18,'Sintesi (CFI-ACN)'!$C$30:$AE$55,27,FALSE)</f>
        <v>0</v>
      </c>
      <c r="LH18" s="319">
        <f>VLOOKUP($B18,'Sintesi (CFI-ACN)'!$C$30:$AE$55,27,FALSE)</f>
        <v>0</v>
      </c>
      <c r="LI18" s="319">
        <f>VLOOKUP($B18,'Sintesi (CFI-ACN)'!$C$30:$AE$55,27,FALSE)</f>
        <v>0</v>
      </c>
      <c r="LJ18" s="319">
        <f>VLOOKUP($B18,'Sintesi (CFI-ACN)'!$C$30:$AE$55,27,FALSE)</f>
        <v>0</v>
      </c>
      <c r="LK18" s="319">
        <f>VLOOKUP($B18,'Sintesi (CFI-ACN)'!$C$30:$AE$55,27,FALSE)</f>
        <v>0</v>
      </c>
      <c r="LL18" s="319">
        <f>VLOOKUP($B18,'Sintesi (CFI-ACN)'!$C$30:$AE$55,27,FALSE)</f>
        <v>0</v>
      </c>
      <c r="LM18" s="319">
        <f>VLOOKUP($B18,'Sintesi (CFI-ACN)'!$C$30:$AE$55,27,FALSE)</f>
        <v>0</v>
      </c>
      <c r="LN18" s="319">
        <f>VLOOKUP($B18,'Sintesi (CFI-ACN)'!$C$30:$AE$55,27,FALSE)</f>
        <v>0</v>
      </c>
      <c r="LO18" s="319">
        <f>VLOOKUP($B18,'Sintesi (CFI-ACN)'!$C$30:$AE$55,27,FALSE)</f>
        <v>0</v>
      </c>
      <c r="LP18" s="319">
        <f>VLOOKUP($B18,'Sintesi (CFI-ACN)'!$C$30:$AE$55,27,FALSE)</f>
        <v>0</v>
      </c>
      <c r="LQ18" s="319">
        <f>VLOOKUP($B18,'Sintesi (CFI-ACN)'!$C$30:$AE$55,27,FALSE)</f>
        <v>0</v>
      </c>
      <c r="LR18" s="319">
        <f>VLOOKUP($B18,'Sintesi (CFI-ACN)'!$C$30:$AE$55,27,FALSE)</f>
        <v>0</v>
      </c>
      <c r="LS18" s="319"/>
      <c r="LT18" s="319"/>
      <c r="LU18" s="319"/>
      <c r="LV18" s="320">
        <v>0</v>
      </c>
      <c r="LW18" s="320">
        <v>0</v>
      </c>
      <c r="LX18" s="320">
        <v>0</v>
      </c>
      <c r="LY18" s="320">
        <v>0</v>
      </c>
      <c r="LZ18" s="320">
        <v>0</v>
      </c>
      <c r="MA18" s="320">
        <v>0</v>
      </c>
      <c r="MB18" s="320">
        <v>0</v>
      </c>
      <c r="MC18" s="320">
        <v>0</v>
      </c>
      <c r="MD18" s="320">
        <v>0</v>
      </c>
      <c r="ME18" s="320">
        <v>0</v>
      </c>
      <c r="MF18" s="320">
        <v>0</v>
      </c>
      <c r="MG18" s="320">
        <v>0</v>
      </c>
      <c r="MH18" s="320">
        <v>0</v>
      </c>
      <c r="MI18" s="320">
        <v>0</v>
      </c>
      <c r="MJ18" s="320">
        <v>0</v>
      </c>
      <c r="MK18" s="320">
        <v>0</v>
      </c>
      <c r="ML18" s="320">
        <v>0</v>
      </c>
      <c r="MM18" s="320">
        <v>0</v>
      </c>
      <c r="MN18" s="320">
        <v>0</v>
      </c>
      <c r="MO18" s="320">
        <v>0</v>
      </c>
      <c r="MP18" s="320">
        <v>0</v>
      </c>
      <c r="MQ18" s="320">
        <v>0</v>
      </c>
      <c r="MR18" s="320">
        <v>0</v>
      </c>
      <c r="MS18" s="320">
        <f>VLOOKUP($B18,'Sintesi (CFI-ACN)'!$C$30:$AE$55,26,FALSE)</f>
        <v>0</v>
      </c>
      <c r="MT18" s="320">
        <f>VLOOKUP($B18,'Sintesi (CFI-ACN)'!$C$30:$AE$55,26,FALSE)</f>
        <v>0</v>
      </c>
      <c r="MU18" s="320">
        <f>VLOOKUP($B18,'Sintesi (CFI-ACN)'!$C$30:$AE$55,26,FALSE)</f>
        <v>0</v>
      </c>
      <c r="MV18" s="320">
        <f>VLOOKUP($B18,'Sintesi (CFI-ACN)'!$C$30:$AE$55,26,FALSE)</f>
        <v>0</v>
      </c>
      <c r="MW18" s="320">
        <f>VLOOKUP($B18,'Sintesi (CFI-ACN)'!$C$30:$AE$55,26,FALSE)</f>
        <v>0</v>
      </c>
      <c r="MX18" s="320">
        <f>VLOOKUP($B18,'Sintesi (CFI-ACN)'!$C$30:$AE$55,26,FALSE)</f>
        <v>0</v>
      </c>
      <c r="MY18" s="320">
        <f>VLOOKUP($B18,'Sintesi (CFI-ACN)'!$C$30:$AE$55,26,FALSE)</f>
        <v>0</v>
      </c>
      <c r="MZ18" s="320">
        <f>VLOOKUP($B18,'Sintesi (CFI-ACN)'!$C$30:$AE$55,26,FALSE)</f>
        <v>0</v>
      </c>
      <c r="NA18" s="320">
        <f>VLOOKUP($B18,'Sintesi (CFI-ACN)'!$C$30:$AE$55,26,FALSE)</f>
        <v>0</v>
      </c>
      <c r="NB18" s="320">
        <f>VLOOKUP($B18,'Sintesi (CFI-ACN)'!$C$30:$AE$55,26,FALSE)</f>
        <v>0</v>
      </c>
      <c r="NC18" s="320">
        <f>VLOOKUP($B18,'Sintesi (CFI-ACN)'!$C$30:$AE$55,26,FALSE)</f>
        <v>0</v>
      </c>
      <c r="ND18" s="320">
        <f>VLOOKUP($B18,'Sintesi (CFI-ACN)'!$C$30:$AE$55,26,FALSE)</f>
        <v>0</v>
      </c>
      <c r="NE18" s="320">
        <f>VLOOKUP($B18,'Sintesi (CFI-ACN)'!$C$30:$AE$55,26,FALSE)</f>
        <v>0</v>
      </c>
      <c r="NF18" s="320">
        <f>VLOOKUP($B18,'Sintesi (CFI-ACN)'!$C$30:$AE$55,26,FALSE)</f>
        <v>0</v>
      </c>
      <c r="NG18" s="320">
        <f>VLOOKUP($B18,'Sintesi (CFI-ACN)'!$C$30:$AE$55,26,FALSE)</f>
        <v>0</v>
      </c>
      <c r="NH18" s="320">
        <f>VLOOKUP($B18,'Sintesi (CFI-ACN)'!$C$30:$AE$55,26,FALSE)</f>
        <v>0</v>
      </c>
      <c r="NI18" s="320">
        <f>VLOOKUP($B18,'Sintesi (CFI-ACN)'!$C$30:$AE$55,26,FALSE)</f>
        <v>0</v>
      </c>
      <c r="NJ18" s="320">
        <f>VLOOKUP($B18,'Sintesi (CFI-ACN)'!$C$30:$AE$55,26,FALSE)</f>
        <v>0</v>
      </c>
      <c r="NK18" s="320">
        <f>VLOOKUP($B18,'Sintesi (CFI-ACN)'!$C$30:$AE$55,26,FALSE)</f>
        <v>0</v>
      </c>
      <c r="NL18" s="320">
        <f>VLOOKUP($B18,'Sintesi (CFI-ACN)'!$C$30:$AE$55,26,FALSE)</f>
        <v>0</v>
      </c>
      <c r="NM18" s="320">
        <f>VLOOKUP($B18,'Sintesi (CFI-ACN)'!$C$30:$AE$55,26,FALSE)</f>
        <v>0</v>
      </c>
      <c r="NN18" s="320">
        <f>VLOOKUP($B18,'Sintesi (CFI-ACN)'!$C$30:$AE$55,26,FALSE)</f>
        <v>0</v>
      </c>
      <c r="NO18" s="320">
        <f>VLOOKUP($B18,'Sintesi (CFI-ACN)'!$C$30:$AE$55,26,FALSE)</f>
        <v>0</v>
      </c>
      <c r="NP18" s="320">
        <f>VLOOKUP($B18,'Sintesi (CFI-ACN)'!$C$30:$AE$55,26,FALSE)</f>
        <v>0</v>
      </c>
      <c r="NQ18" s="320">
        <f>VLOOKUP($B18,'Sintesi (CFI-ACN)'!$C$30:$AE$55,26,FALSE)</f>
        <v>0</v>
      </c>
      <c r="NR18" s="320">
        <f>VLOOKUP($B18,'Sintesi (CFI-ACN)'!$C$30:$AE$55,26,FALSE)</f>
        <v>0</v>
      </c>
      <c r="NS18" s="320">
        <f>VLOOKUP($B18,'Sintesi (CFI-ACN)'!$C$30:$AE$55,26,FALSE)</f>
        <v>0</v>
      </c>
      <c r="NT18" s="320">
        <f>VLOOKUP($B18,'Sintesi (CFI-ACN)'!$C$30:$AE$55,26,FALSE)</f>
        <v>0</v>
      </c>
      <c r="NU18" s="320">
        <f>VLOOKUP($B18,'Sintesi (CFI-ACN)'!$C$30:$AE$55,26,FALSE)</f>
        <v>0</v>
      </c>
      <c r="NV18" s="320">
        <f>VLOOKUP($B18,'Sintesi (CFI-ACN)'!$C$30:$AE$55,26,FALSE)</f>
        <v>0</v>
      </c>
      <c r="NW18" s="320">
        <f>VLOOKUP($B18,'Sintesi (CFI-ACN)'!$C$30:$AE$55,26,FALSE)</f>
        <v>0</v>
      </c>
      <c r="NX18" s="320">
        <f>VLOOKUP($B18,'Sintesi (CFI-ACN)'!$C$30:$AE$55,26,FALSE)</f>
        <v>0</v>
      </c>
      <c r="NY18" s="320">
        <f>VLOOKUP($B18,'Sintesi (CFI-ACN)'!$C$30:$AE$55,26,FALSE)</f>
        <v>0</v>
      </c>
      <c r="NZ18" s="320">
        <f>VLOOKUP($B18,'Sintesi (CFI-ACN)'!$C$30:$AE$55,26,FALSE)</f>
        <v>0</v>
      </c>
      <c r="OA18" s="320">
        <f>VLOOKUP($B18,'Sintesi (CFI-ACN)'!$C$30:$AE$55,26,FALSE)</f>
        <v>0</v>
      </c>
      <c r="OB18" s="320">
        <f>VLOOKUP($B18,'Sintesi (CFI-ACN)'!$C$30:$AE$55,26,FALSE)</f>
        <v>0</v>
      </c>
      <c r="OC18" s="320">
        <f>VLOOKUP($B18,'Sintesi (CFI-ACN)'!$C$30:$AE$55,26,FALSE)</f>
        <v>0</v>
      </c>
      <c r="OD18" s="320">
        <f>VLOOKUP($B18,'Sintesi (CFI-ACN)'!$C$30:$AE$55,26,FALSE)</f>
        <v>0</v>
      </c>
      <c r="OE18" s="320">
        <f>VLOOKUP($B18,'Sintesi (CFI-ACN)'!$C$30:$AE$55,26,FALSE)</f>
        <v>0</v>
      </c>
      <c r="OF18" s="320">
        <f>VLOOKUP($B18,'Sintesi (CFI-ACN)'!$C$30:$AE$55,26,FALSE)</f>
        <v>0</v>
      </c>
      <c r="OG18" s="320">
        <f>VLOOKUP($B18,'Sintesi (CFI-ACN)'!$C$30:$AE$55,26,FALSE)</f>
        <v>0</v>
      </c>
      <c r="OH18" s="320">
        <f>VLOOKUP($B18,'Sintesi (CFI-ACN)'!$C$30:$AE$55,26,FALSE)</f>
        <v>0</v>
      </c>
      <c r="OI18" s="320">
        <f>VLOOKUP($B18,'Sintesi (CFI-ACN)'!$C$30:$AE$55,26,FALSE)</f>
        <v>0</v>
      </c>
      <c r="OJ18" s="320">
        <f>VLOOKUP($B18,'Sintesi (CFI-ACN)'!$C$30:$AE$55,26,FALSE)</f>
        <v>0</v>
      </c>
      <c r="OK18" s="320">
        <f>VLOOKUP($B18,'Sintesi (CFI-ACN)'!$C$30:$AE$55,26,FALSE)</f>
        <v>0</v>
      </c>
      <c r="OL18" s="320">
        <f>VLOOKUP($B18,'Sintesi (CFI-ACN)'!$C$30:$AE$55,26,FALSE)</f>
        <v>0</v>
      </c>
      <c r="OM18" s="320">
        <f>VLOOKUP($B18,'Sintesi (CFI-ACN)'!$C$30:$AE$55,26,FALSE)</f>
        <v>0</v>
      </c>
      <c r="ON18" s="320">
        <f>VLOOKUP($B18,'Sintesi (CFI-ACN)'!$C$30:$AE$55,26,FALSE)</f>
        <v>0</v>
      </c>
      <c r="OO18" s="320">
        <f>VLOOKUP($B18,'Sintesi (CFI-ACN)'!$C$30:$AE$55,26,FALSE)</f>
        <v>0</v>
      </c>
      <c r="OP18" s="320">
        <f>VLOOKUP($B18,'Sintesi (CFI-ACN)'!$C$30:$AE$55,26,FALSE)</f>
        <v>0</v>
      </c>
      <c r="OQ18" s="320">
        <f>VLOOKUP($B18,'Sintesi (CFI-ACN)'!$C$30:$AE$55,26,FALSE)</f>
        <v>0</v>
      </c>
      <c r="OR18" s="320">
        <f>VLOOKUP($B18,'Sintesi (CFI-ACN)'!$C$30:$AE$55,26,FALSE)</f>
        <v>0</v>
      </c>
      <c r="OS18" s="320">
        <f>VLOOKUP($B18,'Sintesi (CFI-ACN)'!$C$30:$AE$55,26,FALSE)</f>
        <v>0</v>
      </c>
      <c r="OT18" s="320">
        <f>VLOOKUP($B18,'Sintesi (CFI-ACN)'!$C$30:$AE$55,26,FALSE)</f>
        <v>0</v>
      </c>
      <c r="OU18" s="320">
        <f>VLOOKUP($B18,'Sintesi (CFI-ACN)'!$C$30:$AE$55,26,FALSE)</f>
        <v>0</v>
      </c>
      <c r="OV18" s="320">
        <f>VLOOKUP($B18,'Sintesi (CFI-ACN)'!$C$30:$AE$55,26,FALSE)</f>
        <v>0</v>
      </c>
      <c r="OW18" s="320">
        <f>VLOOKUP($B18,'Sintesi (CFI-ACN)'!$C$30:$AE$55,26,FALSE)</f>
        <v>0</v>
      </c>
      <c r="OX18" s="320">
        <f>VLOOKUP($B18,'Sintesi (CFI-ACN)'!$C$30:$AE$55,26,FALSE)</f>
        <v>0</v>
      </c>
      <c r="OY18" s="320">
        <f>VLOOKUP($B18,'Sintesi (CFI-ACN)'!$C$30:$AE$55,26,FALSE)</f>
        <v>0</v>
      </c>
      <c r="OZ18" s="320">
        <f>VLOOKUP($B18,'Sintesi (CFI-ACN)'!$C$30:$AE$55,26,FALSE)</f>
        <v>0</v>
      </c>
      <c r="PA18" s="320">
        <f>VLOOKUP($B18,'Sintesi (CFI-ACN)'!$C$30:$AE$55,26,FALSE)</f>
        <v>0</v>
      </c>
      <c r="PB18" s="320">
        <f>VLOOKUP($B18,'Sintesi (CFI-ACN)'!$C$30:$AE$55,26,FALSE)</f>
        <v>0</v>
      </c>
      <c r="PC18" s="320">
        <f>VLOOKUP($B18,'Sintesi (CFI-ACN)'!$C$30:$AE$55,26,FALSE)</f>
        <v>0</v>
      </c>
      <c r="PD18" s="320">
        <f>VLOOKUP($B18,'Sintesi (CFI-ACN)'!$C$30:$AE$55,26,FALSE)</f>
        <v>0</v>
      </c>
      <c r="PE18" s="320">
        <f>VLOOKUP($B18,'Sintesi (CFI-ACN)'!$C$30:$AE$55,26,FALSE)</f>
        <v>0</v>
      </c>
      <c r="PF18" s="320">
        <f>VLOOKUP($B18,'Sintesi (CFI-ACN)'!$C$30:$AE$55,26,FALSE)</f>
        <v>0</v>
      </c>
      <c r="PG18" s="320">
        <f>VLOOKUP($B18,'Sintesi (CFI-ACN)'!$C$30:$AE$55,26,FALSE)</f>
        <v>0</v>
      </c>
      <c r="PH18" s="320">
        <f>VLOOKUP($B18,'Sintesi (CFI-ACN)'!$C$30:$AE$55,26,FALSE)</f>
        <v>0</v>
      </c>
      <c r="PI18" s="320">
        <f>VLOOKUP($B18,'Sintesi (CFI-ACN)'!$C$30:$AE$55,26,FALSE)</f>
        <v>0</v>
      </c>
      <c r="PJ18" s="320">
        <f>VLOOKUP($B18,'Sintesi (CFI-ACN)'!$C$30:$AE$55,26,FALSE)</f>
        <v>0</v>
      </c>
      <c r="PK18" s="320">
        <f>VLOOKUP($B18,'Sintesi (CFI-ACN)'!$C$30:$AE$55,26,FALSE)</f>
        <v>0</v>
      </c>
      <c r="PL18" s="320">
        <f>VLOOKUP($B18,'Sintesi (CFI-ACN)'!$C$30:$AE$55,26,FALSE)</f>
        <v>0</v>
      </c>
      <c r="PM18" s="320">
        <f>VLOOKUP($B18,'Sintesi (CFI-ACN)'!$C$30:$AE$55,26,FALSE)</f>
        <v>0</v>
      </c>
      <c r="PN18" s="320">
        <f>VLOOKUP($B18,'Sintesi (CFI-ACN)'!$C$30:$AE$55,26,FALSE)</f>
        <v>0</v>
      </c>
      <c r="PO18" s="320">
        <f>VLOOKUP($B18,'Sintesi (CFI-ACN)'!$C$30:$AE$55,26,FALSE)</f>
        <v>0</v>
      </c>
      <c r="PP18" s="320">
        <f>VLOOKUP($B18,'Sintesi (CFI-ACN)'!$C$30:$AE$55,26,FALSE)</f>
        <v>0</v>
      </c>
      <c r="PQ18" s="320">
        <f>VLOOKUP($B18,'Sintesi (CFI-ACN)'!$C$30:$AE$55,26,FALSE)</f>
        <v>0</v>
      </c>
      <c r="PR18" s="320">
        <f>VLOOKUP($B18,'Sintesi (CFI-ACN)'!$C$30:$AE$55,26,FALSE)</f>
        <v>0</v>
      </c>
      <c r="PS18" s="320">
        <f>VLOOKUP($B18,'Sintesi (CFI-ACN)'!$C$30:$AE$55,26,FALSE)</f>
        <v>0</v>
      </c>
      <c r="PT18" s="320">
        <f>VLOOKUP($B18,'Sintesi (CFI-ACN)'!$C$30:$AE$55,26,FALSE)</f>
        <v>0</v>
      </c>
      <c r="PU18" s="320">
        <f>VLOOKUP($B18,'Sintesi (CFI-ACN)'!$C$30:$AE$55,26,FALSE)</f>
        <v>0</v>
      </c>
      <c r="PV18" s="320"/>
      <c r="PW18" s="320"/>
      <c r="PX18" s="320"/>
      <c r="PY18" s="321">
        <v>0</v>
      </c>
      <c r="PZ18" s="321">
        <v>0</v>
      </c>
      <c r="QA18" s="321">
        <v>0</v>
      </c>
      <c r="QB18" s="321">
        <v>0</v>
      </c>
      <c r="QC18" s="321">
        <v>0</v>
      </c>
      <c r="QD18" s="321">
        <v>0</v>
      </c>
      <c r="QE18" s="321">
        <v>0</v>
      </c>
      <c r="QF18" s="321">
        <v>0</v>
      </c>
      <c r="QG18" s="321">
        <v>0</v>
      </c>
      <c r="QH18" s="321">
        <v>0</v>
      </c>
      <c r="QI18" s="321">
        <v>0</v>
      </c>
      <c r="QJ18" s="321">
        <v>0</v>
      </c>
      <c r="QK18" s="321">
        <v>0</v>
      </c>
      <c r="QL18" s="321">
        <v>0</v>
      </c>
      <c r="QM18" s="321">
        <v>0</v>
      </c>
      <c r="QN18" s="321">
        <v>0</v>
      </c>
      <c r="QO18" s="321">
        <v>0</v>
      </c>
      <c r="QP18" s="321">
        <v>0</v>
      </c>
      <c r="QQ18" s="321">
        <v>0</v>
      </c>
      <c r="QR18" s="321">
        <v>0</v>
      </c>
      <c r="QS18" s="321">
        <v>0</v>
      </c>
      <c r="QT18" s="321">
        <v>0</v>
      </c>
      <c r="QU18" s="321">
        <v>0</v>
      </c>
      <c r="QV18" s="321">
        <f>VLOOKUP($B18,'Sintesi (CFI-ACN)'!$C$30:$AE$55,28,FALSE)</f>
        <v>0</v>
      </c>
      <c r="QW18" s="321">
        <f>VLOOKUP($B18,'Sintesi (CFI-ACN)'!$C$30:$AE$55,28,FALSE)</f>
        <v>0</v>
      </c>
      <c r="QX18" s="321">
        <f>VLOOKUP($B18,'Sintesi (CFI-ACN)'!$C$30:$AE$55,28,FALSE)</f>
        <v>0</v>
      </c>
      <c r="QY18" s="321">
        <f>VLOOKUP($B18,'Sintesi (CFI-ACN)'!$C$30:$AE$55,28,FALSE)</f>
        <v>0</v>
      </c>
      <c r="QZ18" s="321">
        <f>VLOOKUP($B18,'Sintesi (CFI-ACN)'!$C$30:$AE$55,28,FALSE)</f>
        <v>0</v>
      </c>
      <c r="RA18" s="321">
        <f>VLOOKUP($B18,'Sintesi (CFI-ACN)'!$C$30:$AE$55,28,FALSE)</f>
        <v>0</v>
      </c>
      <c r="RB18" s="321">
        <f>VLOOKUP($B18,'Sintesi (CFI-ACN)'!$C$30:$AE$55,28,FALSE)</f>
        <v>0</v>
      </c>
      <c r="RC18" s="321">
        <f>VLOOKUP($B18,'Sintesi (CFI-ACN)'!$C$30:$AE$55,28,FALSE)</f>
        <v>0</v>
      </c>
      <c r="RD18" s="321">
        <f>VLOOKUP($B18,'Sintesi (CFI-ACN)'!$C$30:$AE$55,28,FALSE)</f>
        <v>0</v>
      </c>
      <c r="RE18" s="321">
        <f>VLOOKUP($B18,'Sintesi (CFI-ACN)'!$C$30:$AE$55,28,FALSE)</f>
        <v>0</v>
      </c>
      <c r="RF18" s="321">
        <f>VLOOKUP($B18,'Sintesi (CFI-ACN)'!$C$30:$AE$55,28,FALSE)</f>
        <v>0</v>
      </c>
      <c r="RG18" s="321">
        <f>VLOOKUP($B18,'Sintesi (CFI-ACN)'!$C$30:$AE$55,28,FALSE)</f>
        <v>0</v>
      </c>
      <c r="RH18" s="321">
        <f>VLOOKUP($B18,'Sintesi (CFI-ACN)'!$C$30:$AE$55,28,FALSE)</f>
        <v>0</v>
      </c>
      <c r="RI18" s="321">
        <f>VLOOKUP($B18,'Sintesi (CFI-ACN)'!$C$30:$AE$55,28,FALSE)</f>
        <v>0</v>
      </c>
      <c r="RJ18" s="321">
        <f>VLOOKUP($B18,'Sintesi (CFI-ACN)'!$C$30:$AE$55,28,FALSE)</f>
        <v>0</v>
      </c>
      <c r="RK18" s="321">
        <f>VLOOKUP($B18,'Sintesi (CFI-ACN)'!$C$30:$AE$55,28,FALSE)</f>
        <v>0</v>
      </c>
      <c r="RL18" s="321">
        <f>VLOOKUP($B18,'Sintesi (CFI-ACN)'!$C$30:$AE$55,28,FALSE)</f>
        <v>0</v>
      </c>
      <c r="RM18" s="321">
        <f>VLOOKUP($B18,'Sintesi (CFI-ACN)'!$C$30:$AE$55,28,FALSE)</f>
        <v>0</v>
      </c>
      <c r="RN18" s="321">
        <f>VLOOKUP($B18,'Sintesi (CFI-ACN)'!$C$30:$AE$55,28,FALSE)</f>
        <v>0</v>
      </c>
      <c r="RO18" s="321">
        <f>VLOOKUP($B18,'Sintesi (CFI-ACN)'!$C$30:$AE$55,28,FALSE)</f>
        <v>0</v>
      </c>
      <c r="RP18" s="321">
        <f>VLOOKUP($B18,'Sintesi (CFI-ACN)'!$C$30:$AE$55,28,FALSE)</f>
        <v>0</v>
      </c>
      <c r="RQ18" s="321">
        <f>VLOOKUP($B18,'Sintesi (CFI-ACN)'!$C$30:$AE$55,28,FALSE)</f>
        <v>0</v>
      </c>
      <c r="RR18" s="321">
        <f>VLOOKUP($B18,'Sintesi (CFI-ACN)'!$C$30:$AE$55,28,FALSE)</f>
        <v>0</v>
      </c>
      <c r="RS18" s="321">
        <f>VLOOKUP($B18,'Sintesi (CFI-ACN)'!$C$30:$AE$55,28,FALSE)</f>
        <v>0</v>
      </c>
      <c r="RT18" s="321">
        <f>VLOOKUP($B18,'Sintesi (CFI-ACN)'!$C$30:$AE$55,28,FALSE)</f>
        <v>0</v>
      </c>
      <c r="RU18" s="321">
        <f>VLOOKUP($B18,'Sintesi (CFI-ACN)'!$C$30:$AE$55,28,FALSE)</f>
        <v>0</v>
      </c>
      <c r="RV18" s="321">
        <f>VLOOKUP($B18,'Sintesi (CFI-ACN)'!$C$30:$AE$55,28,FALSE)</f>
        <v>0</v>
      </c>
      <c r="RW18" s="321">
        <f>VLOOKUP($B18,'Sintesi (CFI-ACN)'!$C$30:$AE$55,28,FALSE)</f>
        <v>0</v>
      </c>
      <c r="RX18" s="321">
        <f>VLOOKUP($B18,'Sintesi (CFI-ACN)'!$C$30:$AE$55,28,FALSE)</f>
        <v>0</v>
      </c>
      <c r="RY18" s="321">
        <f>VLOOKUP($B18,'Sintesi (CFI-ACN)'!$C$30:$AE$55,28,FALSE)</f>
        <v>0</v>
      </c>
      <c r="RZ18" s="321">
        <f>VLOOKUP($B18,'Sintesi (CFI-ACN)'!$C$30:$AE$55,28,FALSE)</f>
        <v>0</v>
      </c>
      <c r="SA18" s="321">
        <f>VLOOKUP($B18,'Sintesi (CFI-ACN)'!$C$30:$AE$55,28,FALSE)</f>
        <v>0</v>
      </c>
      <c r="SB18" s="321">
        <f>VLOOKUP($B18,'Sintesi (CFI-ACN)'!$C$30:$AE$55,28,FALSE)</f>
        <v>0</v>
      </c>
      <c r="SC18" s="321">
        <f>VLOOKUP($B18,'Sintesi (CFI-ACN)'!$C$30:$AE$55,28,FALSE)</f>
        <v>0</v>
      </c>
      <c r="SD18" s="321">
        <f>VLOOKUP($B18,'Sintesi (CFI-ACN)'!$C$30:$AE$55,28,FALSE)</f>
        <v>0</v>
      </c>
      <c r="SE18" s="321">
        <f>VLOOKUP($B18,'Sintesi (CFI-ACN)'!$C$30:$AE$55,28,FALSE)</f>
        <v>0</v>
      </c>
      <c r="SF18" s="321">
        <f>VLOOKUP($B18,'Sintesi (CFI-ACN)'!$C$30:$AE$55,28,FALSE)</f>
        <v>0</v>
      </c>
      <c r="SG18" s="321">
        <f>VLOOKUP($B18,'Sintesi (CFI-ACN)'!$C$30:$AE$55,28,FALSE)</f>
        <v>0</v>
      </c>
      <c r="SH18" s="321">
        <f>VLOOKUP($B18,'Sintesi (CFI-ACN)'!$C$30:$AE$55,28,FALSE)</f>
        <v>0</v>
      </c>
      <c r="SI18" s="321">
        <f>VLOOKUP($B18,'Sintesi (CFI-ACN)'!$C$30:$AE$55,28,FALSE)</f>
        <v>0</v>
      </c>
      <c r="SJ18" s="321">
        <f>VLOOKUP($B18,'Sintesi (CFI-ACN)'!$C$30:$AE$55,28,FALSE)</f>
        <v>0</v>
      </c>
      <c r="SK18" s="321">
        <f>VLOOKUP($B18,'Sintesi (CFI-ACN)'!$C$30:$AE$55,28,FALSE)</f>
        <v>0</v>
      </c>
      <c r="SL18" s="321">
        <f>VLOOKUP($B18,'Sintesi (CFI-ACN)'!$C$30:$AE$55,28,FALSE)</f>
        <v>0</v>
      </c>
      <c r="SM18" s="321">
        <f>VLOOKUP($B18,'Sintesi (CFI-ACN)'!$C$30:$AE$55,28,FALSE)</f>
        <v>0</v>
      </c>
      <c r="SN18" s="321">
        <f>VLOOKUP($B18,'Sintesi (CFI-ACN)'!$C$30:$AE$55,28,FALSE)</f>
        <v>0</v>
      </c>
      <c r="SO18" s="321">
        <f>VLOOKUP($B18,'Sintesi (CFI-ACN)'!$C$30:$AE$55,28,FALSE)</f>
        <v>0</v>
      </c>
      <c r="SP18" s="321">
        <f>VLOOKUP($B18,'Sintesi (CFI-ACN)'!$C$30:$AE$55,28,FALSE)</f>
        <v>0</v>
      </c>
      <c r="SQ18" s="321">
        <f>VLOOKUP($B18,'Sintesi (CFI-ACN)'!$C$30:$AE$55,28,FALSE)</f>
        <v>0</v>
      </c>
      <c r="SR18" s="321">
        <f>VLOOKUP($B18,'Sintesi (CFI-ACN)'!$C$30:$AE$55,28,FALSE)</f>
        <v>0</v>
      </c>
      <c r="SS18" s="321">
        <f>VLOOKUP($B18,'Sintesi (CFI-ACN)'!$C$30:$AE$55,28,FALSE)</f>
        <v>0</v>
      </c>
      <c r="ST18" s="321">
        <f>VLOOKUP($B18,'Sintesi (CFI-ACN)'!$C$30:$AE$55,28,FALSE)</f>
        <v>0</v>
      </c>
      <c r="SU18" s="321">
        <f>VLOOKUP($B18,'Sintesi (CFI-ACN)'!$C$30:$AE$55,28,FALSE)</f>
        <v>0</v>
      </c>
      <c r="SV18" s="321">
        <f>VLOOKUP($B18,'Sintesi (CFI-ACN)'!$C$30:$AE$55,28,FALSE)</f>
        <v>0</v>
      </c>
      <c r="SW18" s="321">
        <f>VLOOKUP($B18,'Sintesi (CFI-ACN)'!$C$30:$AE$55,28,FALSE)</f>
        <v>0</v>
      </c>
      <c r="SX18" s="321">
        <f>VLOOKUP($B18,'Sintesi (CFI-ACN)'!$C$30:$AE$55,28,FALSE)</f>
        <v>0</v>
      </c>
      <c r="SY18" s="321">
        <f>VLOOKUP($B18,'Sintesi (CFI-ACN)'!$C$30:$AE$55,28,FALSE)</f>
        <v>0</v>
      </c>
      <c r="SZ18" s="321">
        <f>VLOOKUP($B18,'Sintesi (CFI-ACN)'!$C$30:$AE$55,28,FALSE)</f>
        <v>0</v>
      </c>
      <c r="TA18" s="321">
        <f>VLOOKUP($B18,'Sintesi (CFI-ACN)'!$C$30:$AE$55,28,FALSE)</f>
        <v>0</v>
      </c>
      <c r="TB18" s="321">
        <f>VLOOKUP($B18,'Sintesi (CFI-ACN)'!$C$30:$AE$55,28,FALSE)</f>
        <v>0</v>
      </c>
      <c r="TC18" s="321">
        <f>VLOOKUP($B18,'Sintesi (CFI-ACN)'!$C$30:$AE$55,28,FALSE)</f>
        <v>0</v>
      </c>
      <c r="TD18" s="321">
        <f>VLOOKUP($B18,'Sintesi (CFI-ACN)'!$C$30:$AE$55,28,FALSE)</f>
        <v>0</v>
      </c>
      <c r="TE18" s="321">
        <f>VLOOKUP($B18,'Sintesi (CFI-ACN)'!$C$30:$AE$55,28,FALSE)</f>
        <v>0</v>
      </c>
      <c r="TF18" s="321">
        <f>VLOOKUP($B18,'Sintesi (CFI-ACN)'!$C$30:$AE$55,28,FALSE)</f>
        <v>0</v>
      </c>
      <c r="TG18" s="321">
        <f>VLOOKUP($B18,'Sintesi (CFI-ACN)'!$C$30:$AE$55,28,FALSE)</f>
        <v>0</v>
      </c>
      <c r="TH18" s="321">
        <f>VLOOKUP($B18,'Sintesi (CFI-ACN)'!$C$30:$AE$55,28,FALSE)</f>
        <v>0</v>
      </c>
      <c r="TI18" s="321">
        <f>VLOOKUP($B18,'Sintesi (CFI-ACN)'!$C$30:$AE$55,28,FALSE)</f>
        <v>0</v>
      </c>
      <c r="TJ18" s="321">
        <f>VLOOKUP($B18,'Sintesi (CFI-ACN)'!$C$30:$AE$55,28,FALSE)</f>
        <v>0</v>
      </c>
      <c r="TK18" s="321">
        <f>VLOOKUP($B18,'Sintesi (CFI-ACN)'!$C$30:$AE$55,28,FALSE)</f>
        <v>0</v>
      </c>
      <c r="TL18" s="321">
        <f>VLOOKUP($B18,'Sintesi (CFI-ACN)'!$C$30:$AE$55,28,FALSE)</f>
        <v>0</v>
      </c>
      <c r="TM18" s="321">
        <f>VLOOKUP($B18,'Sintesi (CFI-ACN)'!$C$30:$AE$55,28,FALSE)</f>
        <v>0</v>
      </c>
      <c r="TN18" s="321">
        <f>VLOOKUP($B18,'Sintesi (CFI-ACN)'!$C$30:$AE$55,28,FALSE)</f>
        <v>0</v>
      </c>
      <c r="TO18" s="321">
        <f>VLOOKUP($B18,'Sintesi (CFI-ACN)'!$C$30:$AE$55,28,FALSE)</f>
        <v>0</v>
      </c>
      <c r="TP18" s="321">
        <f>VLOOKUP($B18,'Sintesi (CFI-ACN)'!$C$30:$AE$55,28,FALSE)</f>
        <v>0</v>
      </c>
      <c r="TQ18" s="321">
        <f>VLOOKUP($B18,'Sintesi (CFI-ACN)'!$C$30:$AE$55,28,FALSE)</f>
        <v>0</v>
      </c>
      <c r="TR18" s="321">
        <f>VLOOKUP($B18,'Sintesi (CFI-ACN)'!$C$30:$AE$55,28,FALSE)</f>
        <v>0</v>
      </c>
      <c r="TS18" s="321">
        <f>VLOOKUP($B18,'Sintesi (CFI-ACN)'!$C$30:$AE$55,28,FALSE)</f>
        <v>0</v>
      </c>
      <c r="TT18" s="321">
        <f>VLOOKUP($B18,'Sintesi (CFI-ACN)'!$C$30:$AE$55,28,FALSE)</f>
        <v>0</v>
      </c>
      <c r="TU18" s="321">
        <f>VLOOKUP($B18,'Sintesi (CFI-ACN)'!$C$30:$AE$55,28,FALSE)</f>
        <v>0</v>
      </c>
      <c r="TV18" s="321">
        <f>VLOOKUP($B18,'Sintesi (CFI-ACN)'!$C$30:$AE$55,28,FALSE)</f>
        <v>0</v>
      </c>
      <c r="TW18" s="321">
        <f>VLOOKUP($B18,'Sintesi (CFI-ACN)'!$C$30:$AE$55,28,FALSE)</f>
        <v>0</v>
      </c>
      <c r="TX18" s="321">
        <f>VLOOKUP($B18,'Sintesi (CFI-ACN)'!$C$30:$AE$55,28,FALSE)</f>
        <v>0</v>
      </c>
      <c r="TY18" s="321"/>
      <c r="TZ18" s="321"/>
      <c r="UA18" s="321"/>
      <c r="UB18" s="322">
        <v>0</v>
      </c>
      <c r="UC18" s="322">
        <v>0</v>
      </c>
      <c r="UD18" s="322">
        <v>0</v>
      </c>
      <c r="UE18" s="322">
        <v>0</v>
      </c>
      <c r="UF18" s="322">
        <v>0</v>
      </c>
      <c r="UG18" s="322">
        <v>0</v>
      </c>
      <c r="UH18" s="322">
        <v>0</v>
      </c>
      <c r="UI18" s="322">
        <v>0</v>
      </c>
      <c r="UJ18" s="322">
        <v>0</v>
      </c>
      <c r="UK18" s="322">
        <v>0</v>
      </c>
      <c r="UL18" s="322">
        <v>0</v>
      </c>
      <c r="UM18" s="322">
        <v>0</v>
      </c>
      <c r="UN18" s="322">
        <v>0</v>
      </c>
      <c r="UO18" s="322">
        <v>0</v>
      </c>
      <c r="UP18" s="322">
        <v>0</v>
      </c>
      <c r="UQ18" s="322">
        <v>0</v>
      </c>
      <c r="UR18" s="322">
        <v>0</v>
      </c>
      <c r="US18" s="322">
        <v>0</v>
      </c>
      <c r="UT18" s="322">
        <v>0</v>
      </c>
      <c r="UU18" s="322">
        <v>0</v>
      </c>
      <c r="UV18" s="322">
        <v>0</v>
      </c>
      <c r="UW18" s="322">
        <v>0</v>
      </c>
      <c r="UX18" s="322">
        <v>0</v>
      </c>
      <c r="UY18" s="322">
        <f>VLOOKUP($B18,'Sintesi (CFI-ACN)'!$C$30:$AE$55,29,FALSE)</f>
        <v>0</v>
      </c>
      <c r="UZ18" s="322">
        <f>VLOOKUP($B18,'Sintesi (CFI-ACN)'!$C$30:$AE$55,29,FALSE)</f>
        <v>0</v>
      </c>
      <c r="VA18" s="322">
        <f>VLOOKUP($B18,'Sintesi (CFI-ACN)'!$C$30:$AE$55,29,FALSE)</f>
        <v>0</v>
      </c>
      <c r="VB18" s="322">
        <f>VLOOKUP($B18,'Sintesi (CFI-ACN)'!$C$30:$AE$55,29,FALSE)</f>
        <v>0</v>
      </c>
      <c r="VC18" s="322">
        <f>VLOOKUP($B18,'Sintesi (CFI-ACN)'!$C$30:$AE$55,29,FALSE)</f>
        <v>0</v>
      </c>
      <c r="VD18" s="322">
        <f>VLOOKUP($B18,'Sintesi (CFI-ACN)'!$C$30:$AE$55,29,FALSE)</f>
        <v>0</v>
      </c>
      <c r="VE18" s="322">
        <f>VLOOKUP($B18,'Sintesi (CFI-ACN)'!$C$30:$AE$55,29,FALSE)</f>
        <v>0</v>
      </c>
      <c r="VF18" s="322">
        <f>VLOOKUP($B18,'Sintesi (CFI-ACN)'!$C$30:$AE$55,29,FALSE)</f>
        <v>0</v>
      </c>
      <c r="VG18" s="322">
        <f>VLOOKUP($B18,'Sintesi (CFI-ACN)'!$C$30:$AE$55,29,FALSE)</f>
        <v>0</v>
      </c>
      <c r="VH18" s="322">
        <f>VLOOKUP($B18,'Sintesi (CFI-ACN)'!$C$30:$AE$55,29,FALSE)</f>
        <v>0</v>
      </c>
      <c r="VI18" s="322">
        <f>VLOOKUP($B18,'Sintesi (CFI-ACN)'!$C$30:$AE$55,29,FALSE)</f>
        <v>0</v>
      </c>
      <c r="VJ18" s="322">
        <f>VLOOKUP($B18,'Sintesi (CFI-ACN)'!$C$30:$AE$55,29,FALSE)</f>
        <v>0</v>
      </c>
      <c r="VK18" s="322">
        <f>VLOOKUP($B18,'Sintesi (CFI-ACN)'!$C$30:$AE$55,29,FALSE)</f>
        <v>0</v>
      </c>
      <c r="VL18" s="322">
        <f>VLOOKUP($B18,'Sintesi (CFI-ACN)'!$C$30:$AE$55,29,FALSE)</f>
        <v>0</v>
      </c>
      <c r="VM18" s="322">
        <f>VLOOKUP($B18,'Sintesi (CFI-ACN)'!$C$30:$AE$55,29,FALSE)</f>
        <v>0</v>
      </c>
      <c r="VN18" s="322">
        <f>VLOOKUP($B18,'Sintesi (CFI-ACN)'!$C$30:$AE$55,29,FALSE)</f>
        <v>0</v>
      </c>
      <c r="VO18" s="322">
        <f>VLOOKUP($B18,'Sintesi (CFI-ACN)'!$C$30:$AE$55,29,FALSE)</f>
        <v>0</v>
      </c>
      <c r="VP18" s="322">
        <f>VLOOKUP($B18,'Sintesi (CFI-ACN)'!$C$30:$AE$55,29,FALSE)</f>
        <v>0</v>
      </c>
      <c r="VQ18" s="322">
        <f>VLOOKUP($B18,'Sintesi (CFI-ACN)'!$C$30:$AE$55,29,FALSE)</f>
        <v>0</v>
      </c>
      <c r="VR18" s="322">
        <f>VLOOKUP($B18,'Sintesi (CFI-ACN)'!$C$30:$AE$55,29,FALSE)</f>
        <v>0</v>
      </c>
      <c r="VS18" s="322">
        <f>VLOOKUP($B18,'Sintesi (CFI-ACN)'!$C$30:$AE$55,29,FALSE)</f>
        <v>0</v>
      </c>
      <c r="VT18" s="322">
        <f>VLOOKUP($B18,'Sintesi (CFI-ACN)'!$C$30:$AE$55,29,FALSE)</f>
        <v>0</v>
      </c>
      <c r="VU18" s="322">
        <f>VLOOKUP($B18,'Sintesi (CFI-ACN)'!$C$30:$AE$55,29,FALSE)</f>
        <v>0</v>
      </c>
      <c r="VV18" s="322">
        <f>VLOOKUP($B18,'Sintesi (CFI-ACN)'!$C$30:$AE$55,29,FALSE)</f>
        <v>0</v>
      </c>
      <c r="VW18" s="322">
        <f>VLOOKUP($B18,'Sintesi (CFI-ACN)'!$C$30:$AE$55,29,FALSE)</f>
        <v>0</v>
      </c>
      <c r="VX18" s="322">
        <f>VLOOKUP($B18,'Sintesi (CFI-ACN)'!$C$30:$AE$55,29,FALSE)</f>
        <v>0</v>
      </c>
      <c r="VY18" s="322">
        <f>VLOOKUP($B18,'Sintesi (CFI-ACN)'!$C$30:$AE$55,29,FALSE)</f>
        <v>0</v>
      </c>
      <c r="VZ18" s="322">
        <f>VLOOKUP($B18,'Sintesi (CFI-ACN)'!$C$30:$AE$55,29,FALSE)</f>
        <v>0</v>
      </c>
      <c r="WA18" s="322">
        <f>VLOOKUP($B18,'Sintesi (CFI-ACN)'!$C$30:$AE$55,29,FALSE)</f>
        <v>0</v>
      </c>
      <c r="WB18" s="322">
        <f>VLOOKUP($B18,'Sintesi (CFI-ACN)'!$C$30:$AE$55,29,FALSE)</f>
        <v>0</v>
      </c>
      <c r="WC18" s="322">
        <f>VLOOKUP($B18,'Sintesi (CFI-ACN)'!$C$30:$AE$55,29,FALSE)</f>
        <v>0</v>
      </c>
      <c r="WD18" s="322">
        <f>VLOOKUP($B18,'Sintesi (CFI-ACN)'!$C$30:$AE$55,29,FALSE)</f>
        <v>0</v>
      </c>
      <c r="WE18" s="322">
        <f>VLOOKUP($B18,'Sintesi (CFI-ACN)'!$C$30:$AE$55,29,FALSE)</f>
        <v>0</v>
      </c>
      <c r="WF18" s="322">
        <f>VLOOKUP($B18,'Sintesi (CFI-ACN)'!$C$30:$AE$55,29,FALSE)</f>
        <v>0</v>
      </c>
      <c r="WG18" s="322">
        <f>VLOOKUP($B18,'Sintesi (CFI-ACN)'!$C$30:$AE$55,29,FALSE)</f>
        <v>0</v>
      </c>
      <c r="WH18" s="322">
        <f>VLOOKUP($B18,'Sintesi (CFI-ACN)'!$C$30:$AE$55,29,FALSE)</f>
        <v>0</v>
      </c>
      <c r="WI18" s="322">
        <f>VLOOKUP($B18,'Sintesi (CFI-ACN)'!$C$30:$AE$55,29,FALSE)</f>
        <v>0</v>
      </c>
      <c r="WJ18" s="322">
        <f>VLOOKUP($B18,'Sintesi (CFI-ACN)'!$C$30:$AE$55,29,FALSE)</f>
        <v>0</v>
      </c>
      <c r="WK18" s="322">
        <f>VLOOKUP($B18,'Sintesi (CFI-ACN)'!$C$30:$AE$55,29,FALSE)</f>
        <v>0</v>
      </c>
      <c r="WL18" s="322">
        <f>VLOOKUP($B18,'Sintesi (CFI-ACN)'!$C$30:$AE$55,29,FALSE)</f>
        <v>0</v>
      </c>
      <c r="WM18" s="322">
        <f>VLOOKUP($B18,'Sintesi (CFI-ACN)'!$C$30:$AE$55,29,FALSE)</f>
        <v>0</v>
      </c>
      <c r="WN18" s="322">
        <f>VLOOKUP($B18,'Sintesi (CFI-ACN)'!$C$30:$AE$55,29,FALSE)</f>
        <v>0</v>
      </c>
      <c r="WO18" s="322">
        <f>VLOOKUP($B18,'Sintesi (CFI-ACN)'!$C$30:$AE$55,29,FALSE)</f>
        <v>0</v>
      </c>
      <c r="WP18" s="322">
        <f>VLOOKUP($B18,'Sintesi (CFI-ACN)'!$C$30:$AE$55,29,FALSE)</f>
        <v>0</v>
      </c>
      <c r="WQ18" s="322">
        <f>VLOOKUP($B18,'Sintesi (CFI-ACN)'!$C$30:$AE$55,29,FALSE)</f>
        <v>0</v>
      </c>
      <c r="WR18" s="322">
        <f>VLOOKUP($B18,'Sintesi (CFI-ACN)'!$C$30:$AE$55,29,FALSE)</f>
        <v>0</v>
      </c>
      <c r="WS18" s="322">
        <f>VLOOKUP($B18,'Sintesi (CFI-ACN)'!$C$30:$AE$55,29,FALSE)</f>
        <v>0</v>
      </c>
      <c r="WT18" s="322">
        <f>VLOOKUP($B18,'Sintesi (CFI-ACN)'!$C$30:$AE$55,29,FALSE)</f>
        <v>0</v>
      </c>
      <c r="WU18" s="322">
        <f>VLOOKUP($B18,'Sintesi (CFI-ACN)'!$C$30:$AE$55,29,FALSE)</f>
        <v>0</v>
      </c>
      <c r="WV18" s="322">
        <f>VLOOKUP($B18,'Sintesi (CFI-ACN)'!$C$30:$AE$55,29,FALSE)</f>
        <v>0</v>
      </c>
      <c r="WW18" s="322">
        <f>VLOOKUP($B18,'Sintesi (CFI-ACN)'!$C$30:$AE$55,29,FALSE)</f>
        <v>0</v>
      </c>
      <c r="WX18" s="322">
        <f>VLOOKUP($B18,'Sintesi (CFI-ACN)'!$C$30:$AE$55,29,FALSE)</f>
        <v>0</v>
      </c>
      <c r="WY18" s="322">
        <f>VLOOKUP($B18,'Sintesi (CFI-ACN)'!$C$30:$AE$55,29,FALSE)</f>
        <v>0</v>
      </c>
      <c r="WZ18" s="322">
        <f>VLOOKUP($B18,'Sintesi (CFI-ACN)'!$C$30:$AE$55,29,FALSE)</f>
        <v>0</v>
      </c>
      <c r="XA18" s="322">
        <f>VLOOKUP($B18,'Sintesi (CFI-ACN)'!$C$30:$AE$55,29,FALSE)</f>
        <v>0</v>
      </c>
      <c r="XB18" s="322">
        <f>VLOOKUP($B18,'Sintesi (CFI-ACN)'!$C$30:$AE$55,29,FALSE)</f>
        <v>0</v>
      </c>
      <c r="XC18" s="322">
        <f>VLOOKUP($B18,'Sintesi (CFI-ACN)'!$C$30:$AE$55,29,FALSE)</f>
        <v>0</v>
      </c>
      <c r="XD18" s="322">
        <f>VLOOKUP($B18,'Sintesi (CFI-ACN)'!$C$30:$AE$55,29,FALSE)</f>
        <v>0</v>
      </c>
      <c r="XE18" s="322">
        <f>VLOOKUP($B18,'Sintesi (CFI-ACN)'!$C$30:$AE$55,29,FALSE)</f>
        <v>0</v>
      </c>
      <c r="XF18" s="322">
        <f>VLOOKUP($B18,'Sintesi (CFI-ACN)'!$C$30:$AE$55,29,FALSE)</f>
        <v>0</v>
      </c>
      <c r="XG18" s="322">
        <f>VLOOKUP($B18,'Sintesi (CFI-ACN)'!$C$30:$AE$55,29,FALSE)</f>
        <v>0</v>
      </c>
      <c r="XH18" s="322">
        <f>VLOOKUP($B18,'Sintesi (CFI-ACN)'!$C$30:$AE$55,29,FALSE)</f>
        <v>0</v>
      </c>
      <c r="XI18" s="322">
        <f>VLOOKUP($B18,'Sintesi (CFI-ACN)'!$C$30:$AE$55,29,FALSE)</f>
        <v>0</v>
      </c>
      <c r="XJ18" s="322">
        <f>VLOOKUP($B18,'Sintesi (CFI-ACN)'!$C$30:$AE$55,29,FALSE)</f>
        <v>0</v>
      </c>
      <c r="XK18" s="322">
        <f>VLOOKUP($B18,'Sintesi (CFI-ACN)'!$C$30:$AE$55,29,FALSE)</f>
        <v>0</v>
      </c>
      <c r="XL18" s="322">
        <f>VLOOKUP($B18,'Sintesi (CFI-ACN)'!$C$30:$AE$55,29,FALSE)</f>
        <v>0</v>
      </c>
      <c r="XM18" s="322">
        <f>VLOOKUP($B18,'Sintesi (CFI-ACN)'!$C$30:$AE$55,29,FALSE)</f>
        <v>0</v>
      </c>
      <c r="XN18" s="322">
        <f>VLOOKUP($B18,'Sintesi (CFI-ACN)'!$C$30:$AE$55,29,FALSE)</f>
        <v>0</v>
      </c>
      <c r="XO18" s="322">
        <f>VLOOKUP($B18,'Sintesi (CFI-ACN)'!$C$30:$AE$55,29,FALSE)</f>
        <v>0</v>
      </c>
      <c r="XP18" s="322">
        <f>VLOOKUP($B18,'Sintesi (CFI-ACN)'!$C$30:$AE$55,29,FALSE)</f>
        <v>0</v>
      </c>
      <c r="XQ18" s="322">
        <f>VLOOKUP($B18,'Sintesi (CFI-ACN)'!$C$30:$AE$55,29,FALSE)</f>
        <v>0</v>
      </c>
      <c r="XR18" s="322">
        <f>VLOOKUP($B18,'Sintesi (CFI-ACN)'!$C$30:$AE$55,29,FALSE)</f>
        <v>0</v>
      </c>
      <c r="XS18" s="322">
        <f>VLOOKUP($B18,'Sintesi (CFI-ACN)'!$C$30:$AE$55,29,FALSE)</f>
        <v>0</v>
      </c>
      <c r="XT18" s="322">
        <f>VLOOKUP($B18,'Sintesi (CFI-ACN)'!$C$30:$AE$55,29,FALSE)</f>
        <v>0</v>
      </c>
      <c r="XU18" s="322">
        <f>VLOOKUP($B18,'Sintesi (CFI-ACN)'!$C$30:$AE$55,29,FALSE)</f>
        <v>0</v>
      </c>
      <c r="XV18" s="322">
        <f>VLOOKUP($B18,'Sintesi (CFI-ACN)'!$C$30:$AE$55,29,FALSE)</f>
        <v>0</v>
      </c>
      <c r="XW18" s="322">
        <f>VLOOKUP($B18,'Sintesi (CFI-ACN)'!$C$30:$AE$55,29,FALSE)</f>
        <v>0</v>
      </c>
      <c r="XX18" s="322">
        <f>VLOOKUP($B18,'Sintesi (CFI-ACN)'!$C$30:$AE$55,29,FALSE)</f>
        <v>0</v>
      </c>
      <c r="XY18" s="322">
        <f>VLOOKUP($B18,'Sintesi (CFI-ACN)'!$C$30:$AE$55,29,FALSE)</f>
        <v>0</v>
      </c>
      <c r="XZ18" s="322">
        <f>VLOOKUP($B18,'Sintesi (CFI-ACN)'!$C$30:$AE$55,29,FALSE)</f>
        <v>0</v>
      </c>
      <c r="YA18" s="322">
        <f>VLOOKUP($B18,'Sintesi (CFI-ACN)'!$C$30:$AE$55,29,FALSE)</f>
        <v>0</v>
      </c>
      <c r="YB18" s="322"/>
      <c r="YC18" s="322"/>
      <c r="YD18" s="322"/>
      <c r="YE18" s="501">
        <v>0</v>
      </c>
      <c r="YF18" s="501">
        <v>0</v>
      </c>
      <c r="YG18" s="501">
        <v>0</v>
      </c>
      <c r="YH18" s="501">
        <v>0</v>
      </c>
      <c r="YI18" s="501">
        <v>0</v>
      </c>
      <c r="YJ18" s="501">
        <v>0</v>
      </c>
      <c r="YK18" s="501">
        <v>0</v>
      </c>
      <c r="YL18" s="501">
        <v>0</v>
      </c>
      <c r="YM18" s="501">
        <v>0</v>
      </c>
      <c r="YN18" s="501">
        <v>0</v>
      </c>
      <c r="YO18" s="501">
        <v>0</v>
      </c>
      <c r="YP18" s="501">
        <v>0</v>
      </c>
      <c r="YQ18" s="501">
        <v>0</v>
      </c>
      <c r="YR18" s="501">
        <v>0</v>
      </c>
      <c r="YS18" s="501">
        <v>0</v>
      </c>
      <c r="YT18" s="501">
        <v>0</v>
      </c>
      <c r="YU18" s="501">
        <v>0</v>
      </c>
      <c r="YV18" s="501">
        <v>0</v>
      </c>
      <c r="YW18" s="501">
        <v>0</v>
      </c>
      <c r="YX18" s="501">
        <v>0</v>
      </c>
      <c r="YY18" s="501">
        <v>0</v>
      </c>
      <c r="YZ18" s="501">
        <v>0</v>
      </c>
      <c r="ZA18" s="501">
        <v>0</v>
      </c>
      <c r="ZB18" s="501">
        <f>VLOOKUP($B18,'Sintesi (CFI-ACN)'!$C$30:$AE$55,22,FALSE)</f>
        <v>0</v>
      </c>
      <c r="ZC18" s="501">
        <f>VLOOKUP($B18,'Sintesi (CFI-ACN)'!$C$30:$AE$55,22,FALSE)</f>
        <v>0</v>
      </c>
      <c r="ZD18" s="501">
        <f>VLOOKUP($B18,'Sintesi (CFI-ACN)'!$C$30:$AE$55,22,FALSE)</f>
        <v>0</v>
      </c>
      <c r="ZE18" s="501">
        <f>VLOOKUP($B18,'Sintesi (CFI-ACN)'!$C$30:$AE$55,22,FALSE)</f>
        <v>0</v>
      </c>
      <c r="ZF18" s="501">
        <f>VLOOKUP($B18,'Sintesi (CFI-ACN)'!$C$30:$AE$55,22,FALSE)</f>
        <v>0</v>
      </c>
      <c r="ZG18" s="501">
        <f>VLOOKUP($B18,'Sintesi (CFI-ACN)'!$C$30:$AE$55,22,FALSE)</f>
        <v>0</v>
      </c>
      <c r="ZH18" s="501">
        <f>VLOOKUP($B18,'Sintesi (CFI-ACN)'!$C$30:$AE$55,22,FALSE)</f>
        <v>0</v>
      </c>
      <c r="ZI18" s="501">
        <f>VLOOKUP($B18,'Sintesi (CFI-ACN)'!$C$30:$AE$55,22,FALSE)</f>
        <v>0</v>
      </c>
      <c r="ZJ18" s="501">
        <f>VLOOKUP($B18,'Sintesi (CFI-ACN)'!$C$30:$AE$55,22,FALSE)</f>
        <v>0</v>
      </c>
      <c r="ZK18" s="501">
        <f>VLOOKUP($B18,'Sintesi (CFI-ACN)'!$C$30:$AE$55,22,FALSE)</f>
        <v>0</v>
      </c>
      <c r="ZL18" s="501">
        <f>VLOOKUP($B18,'Sintesi (CFI-ACN)'!$C$30:$AE$55,22,FALSE)</f>
        <v>0</v>
      </c>
      <c r="ZM18" s="501">
        <f>VLOOKUP($B18,'Sintesi (CFI-ACN)'!$C$30:$AE$55,22,FALSE)</f>
        <v>0</v>
      </c>
      <c r="ZN18" s="501">
        <f>VLOOKUP($B18,'Sintesi (CFI-ACN)'!$C$30:$AE$55,22,FALSE)</f>
        <v>0</v>
      </c>
      <c r="ZO18" s="501">
        <f>VLOOKUP($B18,'Sintesi (CFI-ACN)'!$C$30:$AE$55,22,FALSE)</f>
        <v>0</v>
      </c>
      <c r="ZP18" s="501">
        <f>VLOOKUP($B18,'Sintesi (CFI-ACN)'!$C$30:$AE$55,22,FALSE)</f>
        <v>0</v>
      </c>
      <c r="ZQ18" s="501">
        <f>VLOOKUP($B18,'Sintesi (CFI-ACN)'!$C$30:$AE$55,22,FALSE)</f>
        <v>0</v>
      </c>
      <c r="ZR18" s="501">
        <f>VLOOKUP($B18,'Sintesi (CFI-ACN)'!$C$30:$AE$55,22,FALSE)</f>
        <v>0</v>
      </c>
      <c r="ZS18" s="501">
        <f>VLOOKUP($B18,'Sintesi (CFI-ACN)'!$C$30:$AE$55,22,FALSE)</f>
        <v>0</v>
      </c>
      <c r="ZT18" s="501">
        <f>VLOOKUP($B18,'Sintesi (CFI-ACN)'!$C$30:$AE$55,22,FALSE)</f>
        <v>0</v>
      </c>
      <c r="ZU18" s="501">
        <f>VLOOKUP($B18,'Sintesi (CFI-ACN)'!$C$30:$AE$55,22,FALSE)</f>
        <v>0</v>
      </c>
      <c r="ZV18" s="501">
        <f>VLOOKUP($B18,'Sintesi (CFI-ACN)'!$C$30:$AE$55,22,FALSE)</f>
        <v>0</v>
      </c>
      <c r="ZW18" s="501">
        <f>VLOOKUP($B18,'Sintesi (CFI-ACN)'!$C$30:$AE$55,22,FALSE)</f>
        <v>0</v>
      </c>
      <c r="ZX18" s="501">
        <f>VLOOKUP($B18,'Sintesi (CFI-ACN)'!$C$30:$AE$55,22,FALSE)</f>
        <v>0</v>
      </c>
      <c r="ZY18" s="501">
        <f>VLOOKUP($B18,'Sintesi (CFI-ACN)'!$C$30:$AE$55,22,FALSE)</f>
        <v>0</v>
      </c>
      <c r="ZZ18" s="501">
        <f>VLOOKUP($B18,'Sintesi (CFI-ACN)'!$C$30:$AE$55,22,FALSE)</f>
        <v>0</v>
      </c>
      <c r="AAA18" s="501">
        <f>VLOOKUP($B18,'Sintesi (CFI-ACN)'!$C$30:$AE$55,22,FALSE)</f>
        <v>0</v>
      </c>
      <c r="AAB18" s="501">
        <f>VLOOKUP($B18,'Sintesi (CFI-ACN)'!$C$30:$AE$55,22,FALSE)</f>
        <v>0</v>
      </c>
      <c r="AAC18" s="501">
        <f>VLOOKUP($B18,'Sintesi (CFI-ACN)'!$C$30:$AE$55,22,FALSE)</f>
        <v>0</v>
      </c>
      <c r="AAD18" s="501">
        <f>VLOOKUP($B18,'Sintesi (CFI-ACN)'!$C$30:$AE$55,22,FALSE)</f>
        <v>0</v>
      </c>
      <c r="AAE18" s="501">
        <f>VLOOKUP($B18,'Sintesi (CFI-ACN)'!$C$30:$AE$55,22,FALSE)</f>
        <v>0</v>
      </c>
      <c r="AAF18" s="501">
        <f>VLOOKUP($B18,'Sintesi (CFI-ACN)'!$C$30:$AE$55,22,FALSE)</f>
        <v>0</v>
      </c>
      <c r="AAG18" s="501">
        <f>VLOOKUP($B18,'Sintesi (CFI-ACN)'!$C$30:$AE$55,22,FALSE)</f>
        <v>0</v>
      </c>
      <c r="AAH18" s="501">
        <f>VLOOKUP($B18,'Sintesi (CFI-ACN)'!$C$30:$AE$55,22,FALSE)</f>
        <v>0</v>
      </c>
      <c r="AAI18" s="501">
        <f>VLOOKUP($B18,'Sintesi (CFI-ACN)'!$C$30:$AE$55,22,FALSE)</f>
        <v>0</v>
      </c>
      <c r="AAJ18" s="501">
        <f>VLOOKUP($B18,'Sintesi (CFI-ACN)'!$C$30:$AE$55,22,FALSE)</f>
        <v>0</v>
      </c>
      <c r="AAK18" s="501">
        <f>VLOOKUP($B18,'Sintesi (CFI-ACN)'!$C$30:$AE$55,22,FALSE)</f>
        <v>0</v>
      </c>
      <c r="AAL18" s="501">
        <f>VLOOKUP($B18,'Sintesi (CFI-ACN)'!$C$30:$AE$55,22,FALSE)</f>
        <v>0</v>
      </c>
      <c r="AAM18" s="501">
        <f>VLOOKUP($B18,'Sintesi (CFI-ACN)'!$C$30:$AE$55,22,FALSE)</f>
        <v>0</v>
      </c>
      <c r="AAN18" s="501">
        <f>VLOOKUP($B18,'Sintesi (CFI-ACN)'!$C$30:$AE$55,22,FALSE)</f>
        <v>0</v>
      </c>
      <c r="AAO18" s="501">
        <f>VLOOKUP($B18,'Sintesi (CFI-ACN)'!$C$30:$AE$55,22,FALSE)</f>
        <v>0</v>
      </c>
      <c r="AAP18" s="501">
        <f>VLOOKUP($B18,'Sintesi (CFI-ACN)'!$C$30:$AE$55,22,FALSE)</f>
        <v>0</v>
      </c>
      <c r="AAQ18" s="501">
        <f>VLOOKUP($B18,'Sintesi (CFI-ACN)'!$C$30:$AE$55,22,FALSE)</f>
        <v>0</v>
      </c>
      <c r="AAR18" s="501">
        <f>VLOOKUP($B18,'Sintesi (CFI-ACN)'!$C$30:$AE$55,22,FALSE)</f>
        <v>0</v>
      </c>
      <c r="AAS18" s="501">
        <f>VLOOKUP($B18,'Sintesi (CFI-ACN)'!$C$30:$AE$55,22,FALSE)</f>
        <v>0</v>
      </c>
      <c r="AAT18" s="501">
        <f>VLOOKUP($B18,'Sintesi (CFI-ACN)'!$C$30:$AE$55,22,FALSE)</f>
        <v>0</v>
      </c>
      <c r="AAU18" s="501">
        <f>VLOOKUP($B18,'Sintesi (CFI-ACN)'!$C$30:$AE$55,22,FALSE)</f>
        <v>0</v>
      </c>
      <c r="AAV18" s="501">
        <f>VLOOKUP($B18,'Sintesi (CFI-ACN)'!$C$30:$AE$55,22,FALSE)</f>
        <v>0</v>
      </c>
      <c r="AAW18" s="501">
        <f>VLOOKUP($B18,'Sintesi (CFI-ACN)'!$C$30:$AE$55,22,FALSE)</f>
        <v>0</v>
      </c>
      <c r="AAX18" s="501">
        <f>VLOOKUP($B18,'Sintesi (CFI-ACN)'!$C$30:$AE$55,22,FALSE)</f>
        <v>0</v>
      </c>
      <c r="AAY18" s="501">
        <f>VLOOKUP($B18,'Sintesi (CFI-ACN)'!$C$30:$AE$55,22,FALSE)</f>
        <v>0</v>
      </c>
      <c r="AAZ18" s="501">
        <f>VLOOKUP($B18,'Sintesi (CFI-ACN)'!$C$30:$AE$55,22,FALSE)</f>
        <v>0</v>
      </c>
      <c r="ABA18" s="501">
        <f>VLOOKUP($B18,'Sintesi (CFI-ACN)'!$C$30:$AE$55,22,FALSE)</f>
        <v>0</v>
      </c>
      <c r="ABB18" s="501">
        <f>VLOOKUP($B18,'Sintesi (CFI-ACN)'!$C$30:$AE$55,22,FALSE)</f>
        <v>0</v>
      </c>
      <c r="ABC18" s="501">
        <f>VLOOKUP($B18,'Sintesi (CFI-ACN)'!$C$30:$AE$55,22,FALSE)</f>
        <v>0</v>
      </c>
      <c r="ABD18" s="501">
        <f>VLOOKUP($B18,'Sintesi (CFI-ACN)'!$C$30:$AE$55,22,FALSE)</f>
        <v>0</v>
      </c>
      <c r="ABE18" s="501">
        <f>VLOOKUP($B18,'Sintesi (CFI-ACN)'!$C$30:$AE$55,22,FALSE)</f>
        <v>0</v>
      </c>
      <c r="ABF18" s="501">
        <f>VLOOKUP($B18,'Sintesi (CFI-ACN)'!$C$30:$AE$55,22,FALSE)</f>
        <v>0</v>
      </c>
      <c r="ABG18" s="501">
        <f>VLOOKUP($B18,'Sintesi (CFI-ACN)'!$C$30:$AE$55,22,FALSE)</f>
        <v>0</v>
      </c>
      <c r="ABH18" s="501">
        <f>VLOOKUP($B18,'Sintesi (CFI-ACN)'!$C$30:$AE$55,22,FALSE)</f>
        <v>0</v>
      </c>
      <c r="ABI18" s="501">
        <f>VLOOKUP($B18,'Sintesi (CFI-ACN)'!$C$30:$AE$55,22,FALSE)</f>
        <v>0</v>
      </c>
      <c r="ABJ18" s="501">
        <f>VLOOKUP($B18,'Sintesi (CFI-ACN)'!$C$30:$AE$55,22,FALSE)</f>
        <v>0</v>
      </c>
      <c r="ABK18" s="501">
        <f>VLOOKUP($B18,'Sintesi (CFI-ACN)'!$C$30:$AE$55,22,FALSE)</f>
        <v>0</v>
      </c>
      <c r="ABL18" s="501">
        <f>VLOOKUP($B18,'Sintesi (CFI-ACN)'!$C$30:$AE$55,22,FALSE)</f>
        <v>0</v>
      </c>
      <c r="ABM18" s="501">
        <f>VLOOKUP($B18,'Sintesi (CFI-ACN)'!$C$30:$AE$55,22,FALSE)</f>
        <v>0</v>
      </c>
      <c r="ABN18" s="501">
        <f>VLOOKUP($B18,'Sintesi (CFI-ACN)'!$C$30:$AE$55,22,FALSE)</f>
        <v>0</v>
      </c>
      <c r="ABO18" s="501">
        <f>VLOOKUP($B18,'Sintesi (CFI-ACN)'!$C$30:$AE$55,22,FALSE)</f>
        <v>0</v>
      </c>
      <c r="ABP18" s="501">
        <f>VLOOKUP($B18,'Sintesi (CFI-ACN)'!$C$30:$AE$55,22,FALSE)</f>
        <v>0</v>
      </c>
      <c r="ABQ18" s="501">
        <f>VLOOKUP($B18,'Sintesi (CFI-ACN)'!$C$30:$AE$55,22,FALSE)</f>
        <v>0</v>
      </c>
      <c r="ABR18" s="501">
        <f>VLOOKUP($B18,'Sintesi (CFI-ACN)'!$C$30:$AE$55,22,FALSE)</f>
        <v>0</v>
      </c>
      <c r="ABS18" s="501">
        <f>VLOOKUP($B18,'Sintesi (CFI-ACN)'!$C$30:$AE$55,22,FALSE)</f>
        <v>0</v>
      </c>
      <c r="ABT18" s="501">
        <f>VLOOKUP($B18,'Sintesi (CFI-ACN)'!$C$30:$AE$55,22,FALSE)</f>
        <v>0</v>
      </c>
      <c r="ABU18" s="501">
        <f>VLOOKUP($B18,'Sintesi (CFI-ACN)'!$C$30:$AE$55,22,FALSE)</f>
        <v>0</v>
      </c>
      <c r="ABV18" s="501">
        <f>VLOOKUP($B18,'Sintesi (CFI-ACN)'!$C$30:$AE$55,22,FALSE)</f>
        <v>0</v>
      </c>
      <c r="ABW18" s="501">
        <f>VLOOKUP($B18,'Sintesi (CFI-ACN)'!$C$30:$AE$55,22,FALSE)</f>
        <v>0</v>
      </c>
      <c r="ABX18" s="501">
        <f>VLOOKUP($B18,'Sintesi (CFI-ACN)'!$C$30:$AE$55,22,FALSE)</f>
        <v>0</v>
      </c>
      <c r="ABY18" s="501">
        <f>VLOOKUP($B18,'Sintesi (CFI-ACN)'!$C$30:$AE$55,22,FALSE)</f>
        <v>0</v>
      </c>
      <c r="ABZ18" s="501">
        <f>VLOOKUP($B18,'Sintesi (CFI-ACN)'!$C$30:$AE$55,22,FALSE)</f>
        <v>0</v>
      </c>
      <c r="ACA18" s="501">
        <f>VLOOKUP($B18,'Sintesi (CFI-ACN)'!$C$30:$AE$55,22,FALSE)</f>
        <v>0</v>
      </c>
      <c r="ACB18" s="501">
        <f>VLOOKUP($B18,'Sintesi (CFI-ACN)'!$C$30:$AE$55,22,FALSE)</f>
        <v>0</v>
      </c>
      <c r="ACC18" s="501">
        <f>VLOOKUP($B18,'Sintesi (CFI-ACN)'!$C$30:$AE$55,22,FALSE)</f>
        <v>0</v>
      </c>
      <c r="ACD18" s="501">
        <f>VLOOKUP($B18,'Sintesi (CFI-ACN)'!$C$30:$AE$55,22,FALSE)</f>
        <v>0</v>
      </c>
      <c r="ACE18" s="501"/>
      <c r="ACF18" s="501"/>
      <c r="ACG18" s="501"/>
      <c r="ACH18" s="86"/>
      <c r="ACI18" s="88">
        <v>0</v>
      </c>
      <c r="ACJ18" s="87">
        <v>43271</v>
      </c>
      <c r="ACK18" s="89">
        <v>43294</v>
      </c>
      <c r="ACL18" s="80">
        <v>0</v>
      </c>
      <c r="ACM18" s="80">
        <v>0</v>
      </c>
      <c r="ACN18" s="80">
        <v>0</v>
      </c>
      <c r="ACO18" s="80">
        <v>0</v>
      </c>
      <c r="ACP18" s="80">
        <v>0</v>
      </c>
      <c r="ACQ18" s="80">
        <v>0</v>
      </c>
      <c r="ACR18" s="80">
        <v>0</v>
      </c>
      <c r="ACS18" s="80">
        <v>0</v>
      </c>
      <c r="ACT18" s="80">
        <v>0</v>
      </c>
      <c r="ACU18" s="80">
        <v>0</v>
      </c>
      <c r="ACV18" s="80">
        <v>0</v>
      </c>
      <c r="ACW18" s="80">
        <v>0</v>
      </c>
      <c r="ACX18" s="80">
        <v>0</v>
      </c>
      <c r="ACY18" s="80">
        <v>0</v>
      </c>
      <c r="ACZ18" s="80">
        <v>0</v>
      </c>
      <c r="ADA18" s="80">
        <v>0</v>
      </c>
      <c r="ADB18" s="80">
        <v>0</v>
      </c>
      <c r="ADC18" s="80">
        <v>0</v>
      </c>
      <c r="ADD18" s="80">
        <v>0</v>
      </c>
      <c r="ADE18" s="80">
        <v>0</v>
      </c>
      <c r="ADF18" s="80">
        <v>0</v>
      </c>
      <c r="ADG18" s="80">
        <v>0</v>
      </c>
      <c r="ADH18" s="80">
        <v>0</v>
      </c>
      <c r="ADI18" s="80">
        <v>0</v>
      </c>
      <c r="ADJ18" s="80">
        <v>0</v>
      </c>
      <c r="ADK18" s="80">
        <v>0</v>
      </c>
      <c r="ADL18" s="80">
        <v>0</v>
      </c>
      <c r="ADM18" s="80">
        <v>0</v>
      </c>
      <c r="ADN18" s="80">
        <v>0</v>
      </c>
      <c r="ADO18" s="80">
        <v>0</v>
      </c>
      <c r="ADP18" s="80">
        <v>0</v>
      </c>
      <c r="ADQ18" s="80">
        <v>0</v>
      </c>
      <c r="ADR18" s="80">
        <v>0</v>
      </c>
      <c r="ADS18" s="80">
        <v>0</v>
      </c>
      <c r="ADT18" s="80">
        <v>0</v>
      </c>
      <c r="ADU18" s="80">
        <v>0</v>
      </c>
      <c r="ADV18" s="80">
        <v>0</v>
      </c>
      <c r="ADW18" s="80">
        <v>0</v>
      </c>
      <c r="ADX18" s="80">
        <v>0</v>
      </c>
      <c r="ADY18" s="80">
        <v>0</v>
      </c>
      <c r="ADZ18" s="80">
        <v>0</v>
      </c>
      <c r="AEA18" s="80">
        <v>0</v>
      </c>
      <c r="AEB18" s="80">
        <v>0</v>
      </c>
      <c r="AEC18" s="80">
        <v>0</v>
      </c>
      <c r="AED18" s="80">
        <v>0</v>
      </c>
      <c r="AEE18" s="80">
        <v>0</v>
      </c>
      <c r="AEF18" s="80">
        <v>0</v>
      </c>
      <c r="AEG18" s="80">
        <v>0</v>
      </c>
      <c r="AEH18" s="80">
        <v>0</v>
      </c>
      <c r="AEI18" s="80">
        <v>0</v>
      </c>
      <c r="AEJ18" s="80">
        <v>0</v>
      </c>
      <c r="AEK18" s="80">
        <v>0</v>
      </c>
      <c r="AEL18" s="80">
        <v>0</v>
      </c>
      <c r="AEM18" s="80">
        <v>0</v>
      </c>
      <c r="AEN18" s="80">
        <v>0</v>
      </c>
      <c r="AEO18" s="80">
        <v>0</v>
      </c>
      <c r="AEP18" s="80">
        <v>0</v>
      </c>
      <c r="AEQ18" s="80">
        <v>0</v>
      </c>
      <c r="AER18" s="80">
        <v>0</v>
      </c>
      <c r="AES18" s="80">
        <v>0</v>
      </c>
      <c r="AET18" s="80">
        <v>0</v>
      </c>
      <c r="AEU18" s="80">
        <v>0</v>
      </c>
      <c r="AEV18" s="80">
        <v>0</v>
      </c>
      <c r="AEW18" s="80">
        <v>0</v>
      </c>
      <c r="AEX18" s="80">
        <v>0</v>
      </c>
      <c r="AEY18" s="80">
        <v>0</v>
      </c>
      <c r="AEZ18" s="80">
        <v>0</v>
      </c>
      <c r="AFA18" s="80">
        <v>0</v>
      </c>
      <c r="AFB18" s="80">
        <v>0</v>
      </c>
      <c r="AFC18" s="80">
        <v>0</v>
      </c>
      <c r="AFD18" s="80">
        <v>0</v>
      </c>
      <c r="AFE18" s="80">
        <v>0</v>
      </c>
      <c r="AFF18" s="80">
        <v>0</v>
      </c>
      <c r="AFG18" s="80">
        <v>0</v>
      </c>
      <c r="AFH18" s="80">
        <v>0</v>
      </c>
      <c r="AFI18" s="80">
        <v>0</v>
      </c>
      <c r="AFJ18" s="80">
        <v>0</v>
      </c>
      <c r="AFK18" s="80">
        <v>0</v>
      </c>
      <c r="AFL18" s="80">
        <v>0</v>
      </c>
      <c r="AFM18" s="80">
        <v>0</v>
      </c>
      <c r="AFN18" s="80">
        <v>0</v>
      </c>
      <c r="AFO18" s="80">
        <v>0</v>
      </c>
      <c r="AFP18" s="80">
        <v>0</v>
      </c>
      <c r="AFQ18" s="80">
        <v>0</v>
      </c>
      <c r="AFR18" s="80">
        <v>0</v>
      </c>
      <c r="AFS18" s="80">
        <v>0</v>
      </c>
      <c r="AFT18" s="80">
        <v>0</v>
      </c>
      <c r="AFU18" s="80">
        <v>0</v>
      </c>
      <c r="AFV18" s="80">
        <v>0</v>
      </c>
      <c r="AFW18" s="80">
        <v>0</v>
      </c>
      <c r="AFX18" s="80">
        <v>0</v>
      </c>
      <c r="AFY18" s="80">
        <v>0</v>
      </c>
      <c r="AFZ18" s="80">
        <v>0</v>
      </c>
      <c r="AGA18" s="80">
        <v>0</v>
      </c>
      <c r="AGB18" s="80">
        <v>0</v>
      </c>
      <c r="AGC18" s="80">
        <v>0</v>
      </c>
      <c r="AGD18" s="80">
        <v>0</v>
      </c>
      <c r="AGE18" s="80">
        <v>0</v>
      </c>
      <c r="AGF18" s="80">
        <v>0</v>
      </c>
      <c r="AGG18" s="80">
        <v>0</v>
      </c>
      <c r="AGH18" s="80">
        <v>0</v>
      </c>
      <c r="AGI18" s="80">
        <v>0</v>
      </c>
      <c r="AGJ18" s="80">
        <v>0</v>
      </c>
      <c r="AGK18" s="80">
        <v>0</v>
      </c>
      <c r="AGL18" s="80"/>
      <c r="AGM18" s="80"/>
    </row>
    <row r="19" spans="1:871" s="104" customFormat="1" ht="12.75" customHeight="1" collapsed="1">
      <c r="A19" s="131" t="str">
        <f>'Sintesi (CFI-ACN)'!B43</f>
        <v>P59-Deploy &amp; Change CRMT</v>
      </c>
      <c r="B19" s="131" t="str">
        <f>'Sintesi (CFI)'!C43</f>
        <v>AO004511_YYY69</v>
      </c>
      <c r="C19" s="131" t="str">
        <f>'Sintesi Quantitativa (Overall)'!D45</f>
        <v>Subentro_Combinato</v>
      </c>
      <c r="D19" s="132">
        <f>'Sintesi (CFI-ACN)'!W43</f>
        <v>0</v>
      </c>
      <c r="E19" s="132">
        <f>'Sintesi (CFI-ACN)'!X43</f>
        <v>0</v>
      </c>
      <c r="F19" s="132">
        <f>'Sintesi (CFI-ACN)'!Y43</f>
        <v>0</v>
      </c>
      <c r="G19" s="158">
        <v>1</v>
      </c>
      <c r="H19" s="183">
        <v>43271</v>
      </c>
      <c r="I19" s="183">
        <v>43315</v>
      </c>
      <c r="J19" s="78">
        <f t="shared" si="123"/>
        <v>33</v>
      </c>
      <c r="K19" s="78">
        <v>0</v>
      </c>
      <c r="L19" s="79">
        <v>0</v>
      </c>
      <c r="M19" s="80">
        <v>0</v>
      </c>
      <c r="N19" s="80">
        <v>0</v>
      </c>
      <c r="O19" s="80">
        <v>0</v>
      </c>
      <c r="P19" s="80">
        <v>0</v>
      </c>
      <c r="Q19" s="80">
        <v>0</v>
      </c>
      <c r="R19" s="80">
        <v>0</v>
      </c>
      <c r="S19" s="80">
        <v>0</v>
      </c>
      <c r="T19" s="80">
        <v>0</v>
      </c>
      <c r="U19" s="80">
        <v>0</v>
      </c>
      <c r="V19" s="80">
        <v>0</v>
      </c>
      <c r="W19" s="80">
        <v>0</v>
      </c>
      <c r="X19" s="80">
        <v>0</v>
      </c>
      <c r="Y19" s="80">
        <v>0</v>
      </c>
      <c r="Z19" s="80">
        <v>0</v>
      </c>
      <c r="AA19" s="80">
        <v>0</v>
      </c>
      <c r="AB19" s="80">
        <v>0</v>
      </c>
      <c r="AC19" s="80">
        <v>0</v>
      </c>
      <c r="AD19" s="80">
        <v>0</v>
      </c>
      <c r="AE19" s="80">
        <v>0</v>
      </c>
      <c r="AF19" s="80">
        <v>0</v>
      </c>
      <c r="AG19" s="80">
        <v>0</v>
      </c>
      <c r="AH19" s="80">
        <v>0</v>
      </c>
      <c r="AI19" s="80">
        <v>0</v>
      </c>
      <c r="AJ19" s="80">
        <v>0</v>
      </c>
      <c r="AK19" s="80">
        <v>0</v>
      </c>
      <c r="AL19" s="80">
        <v>0</v>
      </c>
      <c r="AM19" s="80">
        <v>0</v>
      </c>
      <c r="AN19" s="80">
        <v>0</v>
      </c>
      <c r="AO19" s="80">
        <v>0</v>
      </c>
      <c r="AP19" s="80">
        <v>0</v>
      </c>
      <c r="AQ19" s="80">
        <v>0</v>
      </c>
      <c r="AR19" s="80">
        <v>0</v>
      </c>
      <c r="AS19" s="80">
        <v>0</v>
      </c>
      <c r="AT19" s="80">
        <v>0</v>
      </c>
      <c r="AU19" s="80">
        <v>0</v>
      </c>
      <c r="AV19" s="80">
        <v>0</v>
      </c>
      <c r="AW19" s="80">
        <v>0</v>
      </c>
      <c r="AX19" s="80">
        <v>0</v>
      </c>
      <c r="AY19" s="80">
        <v>0</v>
      </c>
      <c r="AZ19" s="80">
        <v>0</v>
      </c>
      <c r="BA19" s="80">
        <v>0</v>
      </c>
      <c r="BB19" s="80">
        <v>0</v>
      </c>
      <c r="BC19" s="80">
        <v>0</v>
      </c>
      <c r="BD19" s="80">
        <v>0</v>
      </c>
      <c r="BE19" s="80">
        <v>0</v>
      </c>
      <c r="BF19" s="80">
        <v>0</v>
      </c>
      <c r="BG19" s="80">
        <v>0</v>
      </c>
      <c r="BH19" s="80">
        <v>0</v>
      </c>
      <c r="BI19" s="80">
        <v>0</v>
      </c>
      <c r="BJ19" s="80">
        <v>0</v>
      </c>
      <c r="BK19" s="80">
        <v>0</v>
      </c>
      <c r="BL19" s="80">
        <v>0</v>
      </c>
      <c r="BM19" s="80">
        <v>0</v>
      </c>
      <c r="BN19" s="80">
        <v>0</v>
      </c>
      <c r="BO19" s="80">
        <v>0</v>
      </c>
      <c r="BP19" s="80">
        <v>0</v>
      </c>
      <c r="BQ19" s="80">
        <v>0</v>
      </c>
      <c r="BR19" s="80">
        <v>0</v>
      </c>
      <c r="BS19" s="80">
        <v>0</v>
      </c>
      <c r="BT19" s="80">
        <v>0</v>
      </c>
      <c r="BU19" s="80">
        <v>0</v>
      </c>
      <c r="BV19" s="80">
        <v>0</v>
      </c>
      <c r="BW19" s="80">
        <v>0</v>
      </c>
      <c r="BX19" s="80">
        <v>0</v>
      </c>
      <c r="BY19" s="80">
        <v>0</v>
      </c>
      <c r="BZ19" s="80">
        <v>0</v>
      </c>
      <c r="CA19" s="80">
        <v>0</v>
      </c>
      <c r="CB19" s="80">
        <v>0</v>
      </c>
      <c r="CC19" s="80">
        <v>0</v>
      </c>
      <c r="CD19" s="80">
        <v>0</v>
      </c>
      <c r="CE19" s="80">
        <v>0</v>
      </c>
      <c r="CF19" s="80">
        <v>0</v>
      </c>
      <c r="CG19" s="80">
        <v>0</v>
      </c>
      <c r="CH19" s="80">
        <v>0</v>
      </c>
      <c r="CI19" s="80">
        <v>0</v>
      </c>
      <c r="CJ19" s="80">
        <v>0</v>
      </c>
      <c r="CK19" s="80">
        <v>0</v>
      </c>
      <c r="CL19" s="80">
        <v>0</v>
      </c>
      <c r="CM19" s="80">
        <v>0</v>
      </c>
      <c r="CN19" s="80">
        <v>0</v>
      </c>
      <c r="CO19" s="80">
        <v>0</v>
      </c>
      <c r="CP19" s="80">
        <v>0</v>
      </c>
      <c r="CQ19" s="80">
        <v>0</v>
      </c>
      <c r="CR19" s="80">
        <v>0</v>
      </c>
      <c r="CS19" s="80">
        <v>0</v>
      </c>
      <c r="CT19" s="80">
        <v>0</v>
      </c>
      <c r="CU19" s="80">
        <v>0</v>
      </c>
      <c r="CV19" s="80">
        <v>0</v>
      </c>
      <c r="CW19" s="80">
        <v>0</v>
      </c>
      <c r="CX19" s="80">
        <v>0</v>
      </c>
      <c r="CY19" s="80">
        <v>0</v>
      </c>
      <c r="CZ19" s="80">
        <v>0</v>
      </c>
      <c r="DA19" s="80">
        <v>0</v>
      </c>
      <c r="DB19" s="80">
        <v>0</v>
      </c>
      <c r="DC19" s="80">
        <v>0</v>
      </c>
      <c r="DD19" s="80">
        <v>0</v>
      </c>
      <c r="DE19" s="80">
        <v>0</v>
      </c>
      <c r="DF19" s="80">
        <v>0</v>
      </c>
      <c r="DG19" s="80">
        <v>0</v>
      </c>
      <c r="DH19" s="80">
        <v>0</v>
      </c>
      <c r="DI19" s="80">
        <v>0</v>
      </c>
      <c r="DJ19" s="80">
        <v>0</v>
      </c>
      <c r="DK19" s="80">
        <v>0</v>
      </c>
      <c r="DL19" s="80">
        <v>0</v>
      </c>
      <c r="DM19" s="80"/>
      <c r="DN19" s="80"/>
      <c r="DO19" s="80"/>
      <c r="DP19" s="318">
        <v>0</v>
      </c>
      <c r="DQ19" s="318">
        <v>0</v>
      </c>
      <c r="DR19" s="318">
        <v>0</v>
      </c>
      <c r="DS19" s="318">
        <v>0</v>
      </c>
      <c r="DT19" s="318">
        <v>0</v>
      </c>
      <c r="DU19" s="318">
        <v>0</v>
      </c>
      <c r="DV19" s="318">
        <v>0</v>
      </c>
      <c r="DW19" s="318">
        <v>0</v>
      </c>
      <c r="DX19" s="318">
        <v>0</v>
      </c>
      <c r="DY19" s="318">
        <v>0</v>
      </c>
      <c r="DZ19" s="318">
        <v>0</v>
      </c>
      <c r="EA19" s="318">
        <v>0</v>
      </c>
      <c r="EB19" s="318">
        <v>0</v>
      </c>
      <c r="EC19" s="318">
        <v>0</v>
      </c>
      <c r="ED19" s="318">
        <v>0</v>
      </c>
      <c r="EE19" s="318">
        <v>0</v>
      </c>
      <c r="EF19" s="318">
        <v>0</v>
      </c>
      <c r="EG19" s="318">
        <v>0</v>
      </c>
      <c r="EH19" s="318">
        <v>0</v>
      </c>
      <c r="EI19" s="318">
        <v>0</v>
      </c>
      <c r="EJ19" s="318">
        <v>0</v>
      </c>
      <c r="EK19" s="318">
        <v>0</v>
      </c>
      <c r="EL19" s="318">
        <v>0</v>
      </c>
      <c r="EM19" s="318">
        <f>VLOOKUP($B19,'Sintesi (CFI-ACN)'!$C$30:$AE$55,25,FALSE)</f>
        <v>0</v>
      </c>
      <c r="EN19" s="318">
        <f>VLOOKUP($B19,'Sintesi (CFI-ACN)'!$C$30:$AE$55,25,FALSE)</f>
        <v>0</v>
      </c>
      <c r="EO19" s="318">
        <f>VLOOKUP($B19,'Sintesi (CFI-ACN)'!$C$30:$AE$55,25,FALSE)</f>
        <v>0</v>
      </c>
      <c r="EP19" s="318">
        <f>VLOOKUP($B19,'Sintesi (CFI-ACN)'!$C$30:$AE$55,25,FALSE)</f>
        <v>0</v>
      </c>
      <c r="EQ19" s="318">
        <f>VLOOKUP($B19,'Sintesi (CFI-ACN)'!$C$30:$AE$55,25,FALSE)</f>
        <v>0</v>
      </c>
      <c r="ER19" s="318">
        <f>VLOOKUP($B19,'Sintesi (CFI-ACN)'!$C$30:$AE$55,25,FALSE)</f>
        <v>0</v>
      </c>
      <c r="ES19" s="318">
        <f>VLOOKUP($B19,'Sintesi (CFI-ACN)'!$C$30:$AE$55,25,FALSE)</f>
        <v>0</v>
      </c>
      <c r="ET19" s="318">
        <f>VLOOKUP($B19,'Sintesi (CFI-ACN)'!$C$30:$AE$55,25,FALSE)</f>
        <v>0</v>
      </c>
      <c r="EU19" s="318">
        <f>VLOOKUP($B19,'Sintesi (CFI-ACN)'!$C$30:$AE$55,25,FALSE)</f>
        <v>0</v>
      </c>
      <c r="EV19" s="318">
        <f>VLOOKUP($B19,'Sintesi (CFI-ACN)'!$C$30:$AE$55,25,FALSE)</f>
        <v>0</v>
      </c>
      <c r="EW19" s="318">
        <f>VLOOKUP($B19,'Sintesi (CFI-ACN)'!$C$30:$AE$55,25,FALSE)</f>
        <v>0</v>
      </c>
      <c r="EX19" s="318">
        <f>VLOOKUP($B19,'Sintesi (CFI-ACN)'!$C$30:$AE$55,25,FALSE)</f>
        <v>0</v>
      </c>
      <c r="EY19" s="318">
        <f>VLOOKUP($B19,'Sintesi (CFI-ACN)'!$C$30:$AE$55,25,FALSE)</f>
        <v>0</v>
      </c>
      <c r="EZ19" s="318">
        <f>VLOOKUP($B19,'Sintesi (CFI-ACN)'!$C$30:$AE$55,25,FALSE)</f>
        <v>0</v>
      </c>
      <c r="FA19" s="318">
        <f>VLOOKUP($B19,'Sintesi (CFI-ACN)'!$C$30:$AE$55,25,FALSE)</f>
        <v>0</v>
      </c>
      <c r="FB19" s="318">
        <f>VLOOKUP($B19,'Sintesi (CFI-ACN)'!$C$30:$AE$55,25,FALSE)</f>
        <v>0</v>
      </c>
      <c r="FC19" s="318">
        <f>VLOOKUP($B19,'Sintesi (CFI-ACN)'!$C$30:$AE$55,25,FALSE)</f>
        <v>0</v>
      </c>
      <c r="FD19" s="318">
        <f>VLOOKUP($B19,'Sintesi (CFI-ACN)'!$C$30:$AE$55,25,FALSE)</f>
        <v>0</v>
      </c>
      <c r="FE19" s="318">
        <f>VLOOKUP($B19,'Sintesi (CFI-ACN)'!$C$30:$AE$55,25,FALSE)</f>
        <v>0</v>
      </c>
      <c r="FF19" s="318">
        <f>VLOOKUP($B19,'Sintesi (CFI-ACN)'!$C$30:$AE$55,25,FALSE)</f>
        <v>0</v>
      </c>
      <c r="FG19" s="318">
        <f>VLOOKUP($B19,'Sintesi (CFI-ACN)'!$C$30:$AE$55,25,FALSE)</f>
        <v>0</v>
      </c>
      <c r="FH19" s="318">
        <f>VLOOKUP($B19,'Sintesi (CFI-ACN)'!$C$30:$AE$55,25,FALSE)</f>
        <v>0</v>
      </c>
      <c r="FI19" s="318">
        <f>VLOOKUP($B19,'Sintesi (CFI-ACN)'!$C$30:$AE$55,25,FALSE)</f>
        <v>0</v>
      </c>
      <c r="FJ19" s="318">
        <f>VLOOKUP($B19,'Sintesi (CFI-ACN)'!$C$30:$AE$55,25,FALSE)</f>
        <v>0</v>
      </c>
      <c r="FK19" s="318">
        <f>VLOOKUP($B19,'Sintesi (CFI-ACN)'!$C$30:$AE$55,25,FALSE)</f>
        <v>0</v>
      </c>
      <c r="FL19" s="318">
        <f>VLOOKUP($B19,'Sintesi (CFI-ACN)'!$C$30:$AE$55,25,FALSE)</f>
        <v>0</v>
      </c>
      <c r="FM19" s="318">
        <f>VLOOKUP($B19,'Sintesi (CFI-ACN)'!$C$30:$AE$55,25,FALSE)</f>
        <v>0</v>
      </c>
      <c r="FN19" s="318">
        <f>VLOOKUP($B19,'Sintesi (CFI-ACN)'!$C$30:$AE$55,25,FALSE)</f>
        <v>0</v>
      </c>
      <c r="FO19" s="318">
        <f>VLOOKUP($B19,'Sintesi (CFI-ACN)'!$C$30:$AE$55,25,FALSE)</f>
        <v>0</v>
      </c>
      <c r="FP19" s="318">
        <f>VLOOKUP($B19,'Sintesi (CFI-ACN)'!$C$30:$AE$55,25,FALSE)</f>
        <v>0</v>
      </c>
      <c r="FQ19" s="318">
        <f>VLOOKUP($B19,'Sintesi (CFI-ACN)'!$C$30:$AE$55,25,FALSE)</f>
        <v>0</v>
      </c>
      <c r="FR19" s="318">
        <f>VLOOKUP($B19,'Sintesi (CFI-ACN)'!$C$30:$AE$55,25,FALSE)</f>
        <v>0</v>
      </c>
      <c r="FS19" s="318">
        <f>VLOOKUP($B19,'Sintesi (CFI-ACN)'!$C$30:$AE$55,25,FALSE)</f>
        <v>0</v>
      </c>
      <c r="FT19" s="318">
        <f>VLOOKUP($B19,'Sintesi (CFI-ACN)'!$C$30:$AE$55,25,FALSE)</f>
        <v>0</v>
      </c>
      <c r="FU19" s="318">
        <f>VLOOKUP($B19,'Sintesi (CFI-ACN)'!$C$30:$AE$55,25,FALSE)</f>
        <v>0</v>
      </c>
      <c r="FV19" s="318">
        <f>VLOOKUP($B19,'Sintesi (CFI-ACN)'!$C$30:$AE$55,25,FALSE)</f>
        <v>0</v>
      </c>
      <c r="FW19" s="318">
        <f>VLOOKUP($B19,'Sintesi (CFI-ACN)'!$C$30:$AE$55,25,FALSE)</f>
        <v>0</v>
      </c>
      <c r="FX19" s="318">
        <f>VLOOKUP($B19,'Sintesi (CFI-ACN)'!$C$30:$AE$55,25,FALSE)</f>
        <v>0</v>
      </c>
      <c r="FY19" s="318">
        <f>VLOOKUP($B19,'Sintesi (CFI-ACN)'!$C$30:$AE$55,25,FALSE)</f>
        <v>0</v>
      </c>
      <c r="FZ19" s="318">
        <f>VLOOKUP($B19,'Sintesi (CFI-ACN)'!$C$30:$AE$55,25,FALSE)</f>
        <v>0</v>
      </c>
      <c r="GA19" s="318">
        <f>VLOOKUP($B19,'Sintesi (CFI-ACN)'!$C$30:$AE$55,25,FALSE)</f>
        <v>0</v>
      </c>
      <c r="GB19" s="318">
        <f>VLOOKUP($B19,'Sintesi (CFI-ACN)'!$C$30:$AE$55,25,FALSE)</f>
        <v>0</v>
      </c>
      <c r="GC19" s="318">
        <f>VLOOKUP($B19,'Sintesi (CFI-ACN)'!$C$30:$AE$55,25,FALSE)</f>
        <v>0</v>
      </c>
      <c r="GD19" s="318">
        <f>VLOOKUP($B19,'Sintesi (CFI-ACN)'!$C$30:$AE$55,25,FALSE)</f>
        <v>0</v>
      </c>
      <c r="GE19" s="318">
        <f>VLOOKUP($B19,'Sintesi (CFI-ACN)'!$C$30:$AE$55,25,FALSE)</f>
        <v>0</v>
      </c>
      <c r="GF19" s="318">
        <f>VLOOKUP($B19,'Sintesi (CFI-ACN)'!$C$30:$AE$55,25,FALSE)</f>
        <v>0</v>
      </c>
      <c r="GG19" s="318">
        <f>VLOOKUP($B19,'Sintesi (CFI-ACN)'!$C$30:$AE$55,25,FALSE)</f>
        <v>0</v>
      </c>
      <c r="GH19" s="318">
        <f>VLOOKUP($B19,'Sintesi (CFI-ACN)'!$C$30:$AE$55,25,FALSE)</f>
        <v>0</v>
      </c>
      <c r="GI19" s="318">
        <f>VLOOKUP($B19,'Sintesi (CFI-ACN)'!$C$30:$AE$55,25,FALSE)</f>
        <v>0</v>
      </c>
      <c r="GJ19" s="318">
        <f>VLOOKUP($B19,'Sintesi (CFI-ACN)'!$C$30:$AE$55,25,FALSE)</f>
        <v>0</v>
      </c>
      <c r="GK19" s="318">
        <f>VLOOKUP($B19,'Sintesi (CFI-ACN)'!$C$30:$AE$55,25,FALSE)</f>
        <v>0</v>
      </c>
      <c r="GL19" s="318">
        <f>VLOOKUP($B19,'Sintesi (CFI-ACN)'!$C$30:$AE$55,25,FALSE)</f>
        <v>0</v>
      </c>
      <c r="GM19" s="318">
        <f>VLOOKUP($B19,'Sintesi (CFI-ACN)'!$C$30:$AE$55,25,FALSE)</f>
        <v>0</v>
      </c>
      <c r="GN19" s="318">
        <f>VLOOKUP($B19,'Sintesi (CFI-ACN)'!$C$30:$AE$55,25,FALSE)</f>
        <v>0</v>
      </c>
      <c r="GO19" s="318">
        <f>VLOOKUP($B19,'Sintesi (CFI-ACN)'!$C$30:$AE$55,25,FALSE)</f>
        <v>0</v>
      </c>
      <c r="GP19" s="318">
        <f>VLOOKUP($B19,'Sintesi (CFI-ACN)'!$C$30:$AE$55,25,FALSE)</f>
        <v>0</v>
      </c>
      <c r="GQ19" s="318">
        <f>VLOOKUP($B19,'Sintesi (CFI-ACN)'!$C$30:$AE$55,25,FALSE)</f>
        <v>0</v>
      </c>
      <c r="GR19" s="318">
        <f>VLOOKUP($B19,'Sintesi (CFI-ACN)'!$C$30:$AE$55,25,FALSE)</f>
        <v>0</v>
      </c>
      <c r="GS19" s="318">
        <f>VLOOKUP($B19,'Sintesi (CFI-ACN)'!$C$30:$AE$55,25,FALSE)</f>
        <v>0</v>
      </c>
      <c r="GT19" s="318">
        <f>VLOOKUP($B19,'Sintesi (CFI-ACN)'!$C$30:$AE$55,25,FALSE)</f>
        <v>0</v>
      </c>
      <c r="GU19" s="318">
        <f>VLOOKUP($B19,'Sintesi (CFI-ACN)'!$C$30:$AE$55,25,FALSE)</f>
        <v>0</v>
      </c>
      <c r="GV19" s="318">
        <f>VLOOKUP($B19,'Sintesi (CFI-ACN)'!$C$30:$AE$55,25,FALSE)</f>
        <v>0</v>
      </c>
      <c r="GW19" s="318">
        <f>VLOOKUP($B19,'Sintesi (CFI-ACN)'!$C$30:$AE$55,25,FALSE)</f>
        <v>0</v>
      </c>
      <c r="GX19" s="318">
        <f>VLOOKUP($B19,'Sintesi (CFI-ACN)'!$C$30:$AE$55,25,FALSE)</f>
        <v>0</v>
      </c>
      <c r="GY19" s="318">
        <f>VLOOKUP($B19,'Sintesi (CFI-ACN)'!$C$30:$AE$55,25,FALSE)</f>
        <v>0</v>
      </c>
      <c r="GZ19" s="318">
        <f>VLOOKUP($B19,'Sintesi (CFI-ACN)'!$C$30:$AE$55,25,FALSE)</f>
        <v>0</v>
      </c>
      <c r="HA19" s="318">
        <f>VLOOKUP($B19,'Sintesi (CFI-ACN)'!$C$30:$AE$55,25,FALSE)</f>
        <v>0</v>
      </c>
      <c r="HB19" s="318">
        <f>VLOOKUP($B19,'Sintesi (CFI-ACN)'!$C$30:$AE$55,25,FALSE)</f>
        <v>0</v>
      </c>
      <c r="HC19" s="318">
        <f>VLOOKUP($B19,'Sintesi (CFI-ACN)'!$C$30:$AE$55,25,FALSE)</f>
        <v>0</v>
      </c>
      <c r="HD19" s="318">
        <f>VLOOKUP($B19,'Sintesi (CFI-ACN)'!$C$30:$AE$55,25,FALSE)</f>
        <v>0</v>
      </c>
      <c r="HE19" s="318">
        <f>VLOOKUP($B19,'Sintesi (CFI-ACN)'!$C$30:$AE$55,25,FALSE)</f>
        <v>0</v>
      </c>
      <c r="HF19" s="318">
        <f>VLOOKUP($B19,'Sintesi (CFI-ACN)'!$C$30:$AE$55,25,FALSE)</f>
        <v>0</v>
      </c>
      <c r="HG19" s="318">
        <f>VLOOKUP($B19,'Sintesi (CFI-ACN)'!$C$30:$AE$55,25,FALSE)</f>
        <v>0</v>
      </c>
      <c r="HH19" s="318">
        <f>VLOOKUP($B19,'Sintesi (CFI-ACN)'!$C$30:$AE$55,25,FALSE)</f>
        <v>0</v>
      </c>
      <c r="HI19" s="318">
        <f>VLOOKUP($B19,'Sintesi (CFI-ACN)'!$C$30:$AE$55,25,FALSE)</f>
        <v>0</v>
      </c>
      <c r="HJ19" s="318">
        <f>VLOOKUP($B19,'Sintesi (CFI-ACN)'!$C$30:$AE$55,25,FALSE)</f>
        <v>0</v>
      </c>
      <c r="HK19" s="318">
        <f>VLOOKUP($B19,'Sintesi (CFI-ACN)'!$C$30:$AE$55,25,FALSE)</f>
        <v>0</v>
      </c>
      <c r="HL19" s="318">
        <f>VLOOKUP($B19,'Sintesi (CFI-ACN)'!$C$30:$AE$55,25,FALSE)</f>
        <v>0</v>
      </c>
      <c r="HM19" s="318">
        <f>VLOOKUP($B19,'Sintesi (CFI-ACN)'!$C$30:$AE$55,25,FALSE)</f>
        <v>0</v>
      </c>
      <c r="HN19" s="318">
        <f>VLOOKUP($B19,'Sintesi (CFI-ACN)'!$C$30:$AE$55,25,FALSE)</f>
        <v>0</v>
      </c>
      <c r="HO19" s="318">
        <f>VLOOKUP($B19,'Sintesi (CFI-ACN)'!$C$30:$AE$55,25,FALSE)</f>
        <v>0</v>
      </c>
      <c r="HP19" s="318"/>
      <c r="HQ19" s="318"/>
      <c r="HR19" s="318"/>
      <c r="HS19" s="319">
        <v>0</v>
      </c>
      <c r="HT19" s="319">
        <v>0</v>
      </c>
      <c r="HU19" s="319">
        <v>0</v>
      </c>
      <c r="HV19" s="319">
        <v>0</v>
      </c>
      <c r="HW19" s="319">
        <v>0</v>
      </c>
      <c r="HX19" s="319">
        <v>0</v>
      </c>
      <c r="HY19" s="319">
        <v>0</v>
      </c>
      <c r="HZ19" s="319">
        <v>0</v>
      </c>
      <c r="IA19" s="319">
        <v>0</v>
      </c>
      <c r="IB19" s="319">
        <v>0</v>
      </c>
      <c r="IC19" s="319">
        <v>0</v>
      </c>
      <c r="ID19" s="319">
        <v>0</v>
      </c>
      <c r="IE19" s="319">
        <v>0</v>
      </c>
      <c r="IF19" s="319">
        <v>0</v>
      </c>
      <c r="IG19" s="319">
        <v>0</v>
      </c>
      <c r="IH19" s="319">
        <v>0</v>
      </c>
      <c r="II19" s="319">
        <v>0</v>
      </c>
      <c r="IJ19" s="319">
        <v>0</v>
      </c>
      <c r="IK19" s="319">
        <v>0</v>
      </c>
      <c r="IL19" s="319">
        <v>0</v>
      </c>
      <c r="IM19" s="319">
        <v>0</v>
      </c>
      <c r="IN19" s="319">
        <v>0</v>
      </c>
      <c r="IO19" s="319">
        <v>0</v>
      </c>
      <c r="IP19" s="319">
        <f>VLOOKUP($B19,'Sintesi (CFI-ACN)'!$C$30:$AE$55,27,FALSE)</f>
        <v>0</v>
      </c>
      <c r="IQ19" s="319">
        <f>VLOOKUP($B19,'Sintesi (CFI-ACN)'!$C$30:$AE$55,27,FALSE)</f>
        <v>0</v>
      </c>
      <c r="IR19" s="319">
        <f>VLOOKUP($B19,'Sintesi (CFI-ACN)'!$C$30:$AE$55,27,FALSE)</f>
        <v>0</v>
      </c>
      <c r="IS19" s="319">
        <f>VLOOKUP($B19,'Sintesi (CFI-ACN)'!$C$30:$AE$55,27,FALSE)</f>
        <v>0</v>
      </c>
      <c r="IT19" s="319">
        <f>VLOOKUP($B19,'Sintesi (CFI-ACN)'!$C$30:$AE$55,27,FALSE)</f>
        <v>0</v>
      </c>
      <c r="IU19" s="319">
        <f>VLOOKUP($B19,'Sintesi (CFI-ACN)'!$C$30:$AE$55,27,FALSE)</f>
        <v>0</v>
      </c>
      <c r="IV19" s="319">
        <f>VLOOKUP($B19,'Sintesi (CFI-ACN)'!$C$30:$AE$55,27,FALSE)</f>
        <v>0</v>
      </c>
      <c r="IW19" s="319">
        <f>VLOOKUP($B19,'Sintesi (CFI-ACN)'!$C$30:$AE$55,27,FALSE)</f>
        <v>0</v>
      </c>
      <c r="IX19" s="319">
        <f>VLOOKUP($B19,'Sintesi (CFI-ACN)'!$C$30:$AE$55,27,FALSE)</f>
        <v>0</v>
      </c>
      <c r="IY19" s="319">
        <f>VLOOKUP($B19,'Sintesi (CFI-ACN)'!$C$30:$AE$55,27,FALSE)</f>
        <v>0</v>
      </c>
      <c r="IZ19" s="319">
        <f>VLOOKUP($B19,'Sintesi (CFI-ACN)'!$C$30:$AE$55,27,FALSE)</f>
        <v>0</v>
      </c>
      <c r="JA19" s="319">
        <f>VLOOKUP($B19,'Sintesi (CFI-ACN)'!$C$30:$AE$55,27,FALSE)</f>
        <v>0</v>
      </c>
      <c r="JB19" s="319">
        <f>VLOOKUP($B19,'Sintesi (CFI-ACN)'!$C$30:$AE$55,27,FALSE)</f>
        <v>0</v>
      </c>
      <c r="JC19" s="319">
        <f>VLOOKUP($B19,'Sintesi (CFI-ACN)'!$C$30:$AE$55,27,FALSE)</f>
        <v>0</v>
      </c>
      <c r="JD19" s="319">
        <f>VLOOKUP($B19,'Sintesi (CFI-ACN)'!$C$30:$AE$55,27,FALSE)</f>
        <v>0</v>
      </c>
      <c r="JE19" s="319">
        <f>VLOOKUP($B19,'Sintesi (CFI-ACN)'!$C$30:$AE$55,27,FALSE)</f>
        <v>0</v>
      </c>
      <c r="JF19" s="319">
        <f>VLOOKUP($B19,'Sintesi (CFI-ACN)'!$C$30:$AE$55,27,FALSE)</f>
        <v>0</v>
      </c>
      <c r="JG19" s="319">
        <f>VLOOKUP($B19,'Sintesi (CFI-ACN)'!$C$30:$AE$55,27,FALSE)</f>
        <v>0</v>
      </c>
      <c r="JH19" s="319">
        <f>VLOOKUP($B19,'Sintesi (CFI-ACN)'!$C$30:$AE$55,27,FALSE)</f>
        <v>0</v>
      </c>
      <c r="JI19" s="319">
        <f>VLOOKUP($B19,'Sintesi (CFI-ACN)'!$C$30:$AE$55,27,FALSE)</f>
        <v>0</v>
      </c>
      <c r="JJ19" s="319">
        <f>VLOOKUP($B19,'Sintesi (CFI-ACN)'!$C$30:$AE$55,27,FALSE)</f>
        <v>0</v>
      </c>
      <c r="JK19" s="319">
        <f>VLOOKUP($B19,'Sintesi (CFI-ACN)'!$C$30:$AE$55,27,FALSE)</f>
        <v>0</v>
      </c>
      <c r="JL19" s="319">
        <f>VLOOKUP($B19,'Sintesi (CFI-ACN)'!$C$30:$AE$55,27,FALSE)</f>
        <v>0</v>
      </c>
      <c r="JM19" s="319">
        <f>VLOOKUP($B19,'Sintesi (CFI-ACN)'!$C$30:$AE$55,27,FALSE)</f>
        <v>0</v>
      </c>
      <c r="JN19" s="319">
        <f>VLOOKUP($B19,'Sintesi (CFI-ACN)'!$C$30:$AE$55,27,FALSE)</f>
        <v>0</v>
      </c>
      <c r="JO19" s="319">
        <f>VLOOKUP($B19,'Sintesi (CFI-ACN)'!$C$30:$AE$55,27,FALSE)</f>
        <v>0</v>
      </c>
      <c r="JP19" s="319">
        <f>VLOOKUP($B19,'Sintesi (CFI-ACN)'!$C$30:$AE$55,27,FALSE)</f>
        <v>0</v>
      </c>
      <c r="JQ19" s="319">
        <f>VLOOKUP($B19,'Sintesi (CFI-ACN)'!$C$30:$AE$55,27,FALSE)</f>
        <v>0</v>
      </c>
      <c r="JR19" s="319">
        <f>VLOOKUP($B19,'Sintesi (CFI-ACN)'!$C$30:$AE$55,27,FALSE)</f>
        <v>0</v>
      </c>
      <c r="JS19" s="319">
        <f>VLOOKUP($B19,'Sintesi (CFI-ACN)'!$C$30:$AE$55,27,FALSE)</f>
        <v>0</v>
      </c>
      <c r="JT19" s="319">
        <f>VLOOKUP($B19,'Sintesi (CFI-ACN)'!$C$30:$AE$55,27,FALSE)</f>
        <v>0</v>
      </c>
      <c r="JU19" s="319">
        <f>VLOOKUP($B19,'Sintesi (CFI-ACN)'!$C$30:$AE$55,27,FALSE)</f>
        <v>0</v>
      </c>
      <c r="JV19" s="319">
        <f>VLOOKUP($B19,'Sintesi (CFI-ACN)'!$C$30:$AE$55,27,FALSE)</f>
        <v>0</v>
      </c>
      <c r="JW19" s="319">
        <f>VLOOKUP($B19,'Sintesi (CFI-ACN)'!$C$30:$AE$55,27,FALSE)</f>
        <v>0</v>
      </c>
      <c r="JX19" s="319">
        <f>VLOOKUP($B19,'Sintesi (CFI-ACN)'!$C$30:$AE$55,27,FALSE)</f>
        <v>0</v>
      </c>
      <c r="JY19" s="319">
        <f>VLOOKUP($B19,'Sintesi (CFI-ACN)'!$C$30:$AE$55,27,FALSE)</f>
        <v>0</v>
      </c>
      <c r="JZ19" s="319">
        <f>VLOOKUP($B19,'Sintesi (CFI-ACN)'!$C$30:$AE$55,27,FALSE)</f>
        <v>0</v>
      </c>
      <c r="KA19" s="319">
        <f>VLOOKUP($B19,'Sintesi (CFI-ACN)'!$C$30:$AE$55,27,FALSE)</f>
        <v>0</v>
      </c>
      <c r="KB19" s="319">
        <f>VLOOKUP($B19,'Sintesi (CFI-ACN)'!$C$30:$AE$55,27,FALSE)</f>
        <v>0</v>
      </c>
      <c r="KC19" s="319">
        <f>VLOOKUP($B19,'Sintesi (CFI-ACN)'!$C$30:$AE$55,27,FALSE)</f>
        <v>0</v>
      </c>
      <c r="KD19" s="319">
        <f>VLOOKUP($B19,'Sintesi (CFI-ACN)'!$C$30:$AE$55,27,FALSE)</f>
        <v>0</v>
      </c>
      <c r="KE19" s="319">
        <f>VLOOKUP($B19,'Sintesi (CFI-ACN)'!$C$30:$AE$55,27,FALSE)</f>
        <v>0</v>
      </c>
      <c r="KF19" s="319">
        <f>VLOOKUP($B19,'Sintesi (CFI-ACN)'!$C$30:$AE$55,27,FALSE)</f>
        <v>0</v>
      </c>
      <c r="KG19" s="319">
        <f>VLOOKUP($B19,'Sintesi (CFI-ACN)'!$C$30:$AE$55,27,FALSE)</f>
        <v>0</v>
      </c>
      <c r="KH19" s="319">
        <f>VLOOKUP($B19,'Sintesi (CFI-ACN)'!$C$30:$AE$55,27,FALSE)</f>
        <v>0</v>
      </c>
      <c r="KI19" s="319">
        <f>VLOOKUP($B19,'Sintesi (CFI-ACN)'!$C$30:$AE$55,27,FALSE)</f>
        <v>0</v>
      </c>
      <c r="KJ19" s="319">
        <f>VLOOKUP($B19,'Sintesi (CFI-ACN)'!$C$30:$AE$55,27,FALSE)</f>
        <v>0</v>
      </c>
      <c r="KK19" s="319">
        <f>VLOOKUP($B19,'Sintesi (CFI-ACN)'!$C$30:$AE$55,27,FALSE)</f>
        <v>0</v>
      </c>
      <c r="KL19" s="319">
        <f>VLOOKUP($B19,'Sintesi (CFI-ACN)'!$C$30:$AE$55,27,FALSE)</f>
        <v>0</v>
      </c>
      <c r="KM19" s="319">
        <f>VLOOKUP($B19,'Sintesi (CFI-ACN)'!$C$30:$AE$55,27,FALSE)</f>
        <v>0</v>
      </c>
      <c r="KN19" s="319">
        <f>VLOOKUP($B19,'Sintesi (CFI-ACN)'!$C$30:$AE$55,27,FALSE)</f>
        <v>0</v>
      </c>
      <c r="KO19" s="319">
        <f>VLOOKUP($B19,'Sintesi (CFI-ACN)'!$C$30:$AE$55,27,FALSE)</f>
        <v>0</v>
      </c>
      <c r="KP19" s="319">
        <f>VLOOKUP($B19,'Sintesi (CFI-ACN)'!$C$30:$AE$55,27,FALSE)</f>
        <v>0</v>
      </c>
      <c r="KQ19" s="319">
        <f>VLOOKUP($B19,'Sintesi (CFI-ACN)'!$C$30:$AE$55,27,FALSE)</f>
        <v>0</v>
      </c>
      <c r="KR19" s="319">
        <f>VLOOKUP($B19,'Sintesi (CFI-ACN)'!$C$30:$AE$55,27,FALSE)</f>
        <v>0</v>
      </c>
      <c r="KS19" s="319">
        <f>VLOOKUP($B19,'Sintesi (CFI-ACN)'!$C$30:$AE$55,27,FALSE)</f>
        <v>0</v>
      </c>
      <c r="KT19" s="319">
        <f>VLOOKUP($B19,'Sintesi (CFI-ACN)'!$C$30:$AE$55,27,FALSE)</f>
        <v>0</v>
      </c>
      <c r="KU19" s="319">
        <f>VLOOKUP($B19,'Sintesi (CFI-ACN)'!$C$30:$AE$55,27,FALSE)</f>
        <v>0</v>
      </c>
      <c r="KV19" s="319">
        <f>VLOOKUP($B19,'Sintesi (CFI-ACN)'!$C$30:$AE$55,27,FALSE)</f>
        <v>0</v>
      </c>
      <c r="KW19" s="319">
        <f>VLOOKUP($B19,'Sintesi (CFI-ACN)'!$C$30:$AE$55,27,FALSE)</f>
        <v>0</v>
      </c>
      <c r="KX19" s="319">
        <f>VLOOKUP($B19,'Sintesi (CFI-ACN)'!$C$30:$AE$55,27,FALSE)</f>
        <v>0</v>
      </c>
      <c r="KY19" s="319">
        <f>VLOOKUP($B19,'Sintesi (CFI-ACN)'!$C$30:$AE$55,27,FALSE)</f>
        <v>0</v>
      </c>
      <c r="KZ19" s="319">
        <f>VLOOKUP($B19,'Sintesi (CFI-ACN)'!$C$30:$AE$55,27,FALSE)</f>
        <v>0</v>
      </c>
      <c r="LA19" s="319">
        <f>VLOOKUP($B19,'Sintesi (CFI-ACN)'!$C$30:$AE$55,27,FALSE)</f>
        <v>0</v>
      </c>
      <c r="LB19" s="319">
        <f>VLOOKUP($B19,'Sintesi (CFI-ACN)'!$C$30:$AE$55,27,FALSE)</f>
        <v>0</v>
      </c>
      <c r="LC19" s="319">
        <f>VLOOKUP($B19,'Sintesi (CFI-ACN)'!$C$30:$AE$55,27,FALSE)</f>
        <v>0</v>
      </c>
      <c r="LD19" s="319">
        <f>VLOOKUP($B19,'Sintesi (CFI-ACN)'!$C$30:$AE$55,27,FALSE)</f>
        <v>0</v>
      </c>
      <c r="LE19" s="319">
        <f>VLOOKUP($B19,'Sintesi (CFI-ACN)'!$C$30:$AE$55,27,FALSE)</f>
        <v>0</v>
      </c>
      <c r="LF19" s="319">
        <f>VLOOKUP($B19,'Sintesi (CFI-ACN)'!$C$30:$AE$55,27,FALSE)</f>
        <v>0</v>
      </c>
      <c r="LG19" s="319">
        <f>VLOOKUP($B19,'Sintesi (CFI-ACN)'!$C$30:$AE$55,27,FALSE)</f>
        <v>0</v>
      </c>
      <c r="LH19" s="319">
        <f>VLOOKUP($B19,'Sintesi (CFI-ACN)'!$C$30:$AE$55,27,FALSE)</f>
        <v>0</v>
      </c>
      <c r="LI19" s="319">
        <f>VLOOKUP($B19,'Sintesi (CFI-ACN)'!$C$30:$AE$55,27,FALSE)</f>
        <v>0</v>
      </c>
      <c r="LJ19" s="319">
        <f>VLOOKUP($B19,'Sintesi (CFI-ACN)'!$C$30:$AE$55,27,FALSE)</f>
        <v>0</v>
      </c>
      <c r="LK19" s="319">
        <f>VLOOKUP($B19,'Sintesi (CFI-ACN)'!$C$30:$AE$55,27,FALSE)</f>
        <v>0</v>
      </c>
      <c r="LL19" s="319">
        <f>VLOOKUP($B19,'Sintesi (CFI-ACN)'!$C$30:$AE$55,27,FALSE)</f>
        <v>0</v>
      </c>
      <c r="LM19" s="319">
        <f>VLOOKUP($B19,'Sintesi (CFI-ACN)'!$C$30:$AE$55,27,FALSE)</f>
        <v>0</v>
      </c>
      <c r="LN19" s="319">
        <f>VLOOKUP($B19,'Sintesi (CFI-ACN)'!$C$30:$AE$55,27,FALSE)</f>
        <v>0</v>
      </c>
      <c r="LO19" s="319">
        <f>VLOOKUP($B19,'Sintesi (CFI-ACN)'!$C$30:$AE$55,27,FALSE)</f>
        <v>0</v>
      </c>
      <c r="LP19" s="319">
        <f>VLOOKUP($B19,'Sintesi (CFI-ACN)'!$C$30:$AE$55,27,FALSE)</f>
        <v>0</v>
      </c>
      <c r="LQ19" s="319">
        <f>VLOOKUP($B19,'Sintesi (CFI-ACN)'!$C$30:$AE$55,27,FALSE)</f>
        <v>0</v>
      </c>
      <c r="LR19" s="319">
        <f>VLOOKUP($B19,'Sintesi (CFI-ACN)'!$C$30:$AE$55,27,FALSE)</f>
        <v>0</v>
      </c>
      <c r="LS19" s="319"/>
      <c r="LT19" s="319"/>
      <c r="LU19" s="319"/>
      <c r="LV19" s="320">
        <v>0</v>
      </c>
      <c r="LW19" s="320">
        <v>0</v>
      </c>
      <c r="LX19" s="320">
        <v>0</v>
      </c>
      <c r="LY19" s="320">
        <v>0</v>
      </c>
      <c r="LZ19" s="320">
        <v>0</v>
      </c>
      <c r="MA19" s="320">
        <v>0</v>
      </c>
      <c r="MB19" s="320">
        <v>0</v>
      </c>
      <c r="MC19" s="320">
        <v>0</v>
      </c>
      <c r="MD19" s="320">
        <v>0</v>
      </c>
      <c r="ME19" s="320">
        <v>0</v>
      </c>
      <c r="MF19" s="320">
        <v>0</v>
      </c>
      <c r="MG19" s="320">
        <v>0</v>
      </c>
      <c r="MH19" s="320">
        <v>0</v>
      </c>
      <c r="MI19" s="320">
        <v>0</v>
      </c>
      <c r="MJ19" s="320">
        <v>0</v>
      </c>
      <c r="MK19" s="320">
        <v>0</v>
      </c>
      <c r="ML19" s="320">
        <v>0</v>
      </c>
      <c r="MM19" s="320">
        <v>0</v>
      </c>
      <c r="MN19" s="320">
        <v>0</v>
      </c>
      <c r="MO19" s="320">
        <v>0</v>
      </c>
      <c r="MP19" s="320">
        <v>0</v>
      </c>
      <c r="MQ19" s="320">
        <v>0</v>
      </c>
      <c r="MR19" s="320">
        <v>0</v>
      </c>
      <c r="MS19" s="320">
        <f>VLOOKUP($B19,'Sintesi (CFI-ACN)'!$C$30:$AE$55,26,FALSE)</f>
        <v>0</v>
      </c>
      <c r="MT19" s="320">
        <f>VLOOKUP($B19,'Sintesi (CFI-ACN)'!$C$30:$AE$55,26,FALSE)</f>
        <v>0</v>
      </c>
      <c r="MU19" s="320">
        <f>VLOOKUP($B19,'Sintesi (CFI-ACN)'!$C$30:$AE$55,26,FALSE)</f>
        <v>0</v>
      </c>
      <c r="MV19" s="320">
        <f>VLOOKUP($B19,'Sintesi (CFI-ACN)'!$C$30:$AE$55,26,FALSE)</f>
        <v>0</v>
      </c>
      <c r="MW19" s="320">
        <f>VLOOKUP($B19,'Sintesi (CFI-ACN)'!$C$30:$AE$55,26,FALSE)</f>
        <v>0</v>
      </c>
      <c r="MX19" s="320">
        <f>VLOOKUP($B19,'Sintesi (CFI-ACN)'!$C$30:$AE$55,26,FALSE)</f>
        <v>0</v>
      </c>
      <c r="MY19" s="320">
        <f>VLOOKUP($B19,'Sintesi (CFI-ACN)'!$C$30:$AE$55,26,FALSE)</f>
        <v>0</v>
      </c>
      <c r="MZ19" s="320">
        <f>VLOOKUP($B19,'Sintesi (CFI-ACN)'!$C$30:$AE$55,26,FALSE)</f>
        <v>0</v>
      </c>
      <c r="NA19" s="320">
        <f>VLOOKUP($B19,'Sintesi (CFI-ACN)'!$C$30:$AE$55,26,FALSE)</f>
        <v>0</v>
      </c>
      <c r="NB19" s="320">
        <f>VLOOKUP($B19,'Sintesi (CFI-ACN)'!$C$30:$AE$55,26,FALSE)</f>
        <v>0</v>
      </c>
      <c r="NC19" s="320">
        <f>VLOOKUP($B19,'Sintesi (CFI-ACN)'!$C$30:$AE$55,26,FALSE)</f>
        <v>0</v>
      </c>
      <c r="ND19" s="320">
        <f>VLOOKUP($B19,'Sintesi (CFI-ACN)'!$C$30:$AE$55,26,FALSE)</f>
        <v>0</v>
      </c>
      <c r="NE19" s="320">
        <f>VLOOKUP($B19,'Sintesi (CFI-ACN)'!$C$30:$AE$55,26,FALSE)</f>
        <v>0</v>
      </c>
      <c r="NF19" s="320">
        <f>VLOOKUP($B19,'Sintesi (CFI-ACN)'!$C$30:$AE$55,26,FALSE)</f>
        <v>0</v>
      </c>
      <c r="NG19" s="320">
        <f>VLOOKUP($B19,'Sintesi (CFI-ACN)'!$C$30:$AE$55,26,FALSE)</f>
        <v>0</v>
      </c>
      <c r="NH19" s="320">
        <f>VLOOKUP($B19,'Sintesi (CFI-ACN)'!$C$30:$AE$55,26,FALSE)</f>
        <v>0</v>
      </c>
      <c r="NI19" s="320">
        <f>VLOOKUP($B19,'Sintesi (CFI-ACN)'!$C$30:$AE$55,26,FALSE)</f>
        <v>0</v>
      </c>
      <c r="NJ19" s="320">
        <f>VLOOKUP($B19,'Sintesi (CFI-ACN)'!$C$30:$AE$55,26,FALSE)</f>
        <v>0</v>
      </c>
      <c r="NK19" s="320">
        <f>VLOOKUP($B19,'Sintesi (CFI-ACN)'!$C$30:$AE$55,26,FALSE)</f>
        <v>0</v>
      </c>
      <c r="NL19" s="320">
        <f>VLOOKUP($B19,'Sintesi (CFI-ACN)'!$C$30:$AE$55,26,FALSE)</f>
        <v>0</v>
      </c>
      <c r="NM19" s="320">
        <f>VLOOKUP($B19,'Sintesi (CFI-ACN)'!$C$30:$AE$55,26,FALSE)</f>
        <v>0</v>
      </c>
      <c r="NN19" s="320">
        <f>VLOOKUP($B19,'Sintesi (CFI-ACN)'!$C$30:$AE$55,26,FALSE)</f>
        <v>0</v>
      </c>
      <c r="NO19" s="320">
        <f>VLOOKUP($B19,'Sintesi (CFI-ACN)'!$C$30:$AE$55,26,FALSE)</f>
        <v>0</v>
      </c>
      <c r="NP19" s="320">
        <f>VLOOKUP($B19,'Sintesi (CFI-ACN)'!$C$30:$AE$55,26,FALSE)</f>
        <v>0</v>
      </c>
      <c r="NQ19" s="320">
        <f>VLOOKUP($B19,'Sintesi (CFI-ACN)'!$C$30:$AE$55,26,FALSE)</f>
        <v>0</v>
      </c>
      <c r="NR19" s="320">
        <f>VLOOKUP($B19,'Sintesi (CFI-ACN)'!$C$30:$AE$55,26,FALSE)</f>
        <v>0</v>
      </c>
      <c r="NS19" s="320">
        <f>VLOOKUP($B19,'Sintesi (CFI-ACN)'!$C$30:$AE$55,26,FALSE)</f>
        <v>0</v>
      </c>
      <c r="NT19" s="320">
        <f>VLOOKUP($B19,'Sintesi (CFI-ACN)'!$C$30:$AE$55,26,FALSE)</f>
        <v>0</v>
      </c>
      <c r="NU19" s="320">
        <f>VLOOKUP($B19,'Sintesi (CFI-ACN)'!$C$30:$AE$55,26,FALSE)</f>
        <v>0</v>
      </c>
      <c r="NV19" s="320">
        <f>VLOOKUP($B19,'Sintesi (CFI-ACN)'!$C$30:$AE$55,26,FALSE)</f>
        <v>0</v>
      </c>
      <c r="NW19" s="320">
        <f>VLOOKUP($B19,'Sintesi (CFI-ACN)'!$C$30:$AE$55,26,FALSE)</f>
        <v>0</v>
      </c>
      <c r="NX19" s="320">
        <f>VLOOKUP($B19,'Sintesi (CFI-ACN)'!$C$30:$AE$55,26,FALSE)</f>
        <v>0</v>
      </c>
      <c r="NY19" s="320">
        <f>VLOOKUP($B19,'Sintesi (CFI-ACN)'!$C$30:$AE$55,26,FALSE)</f>
        <v>0</v>
      </c>
      <c r="NZ19" s="320">
        <f>VLOOKUP($B19,'Sintesi (CFI-ACN)'!$C$30:$AE$55,26,FALSE)</f>
        <v>0</v>
      </c>
      <c r="OA19" s="320">
        <f>VLOOKUP($B19,'Sintesi (CFI-ACN)'!$C$30:$AE$55,26,FALSE)</f>
        <v>0</v>
      </c>
      <c r="OB19" s="320">
        <f>VLOOKUP($B19,'Sintesi (CFI-ACN)'!$C$30:$AE$55,26,FALSE)</f>
        <v>0</v>
      </c>
      <c r="OC19" s="320">
        <f>VLOOKUP($B19,'Sintesi (CFI-ACN)'!$C$30:$AE$55,26,FALSE)</f>
        <v>0</v>
      </c>
      <c r="OD19" s="320">
        <f>VLOOKUP($B19,'Sintesi (CFI-ACN)'!$C$30:$AE$55,26,FALSE)</f>
        <v>0</v>
      </c>
      <c r="OE19" s="320">
        <f>VLOOKUP($B19,'Sintesi (CFI-ACN)'!$C$30:$AE$55,26,FALSE)</f>
        <v>0</v>
      </c>
      <c r="OF19" s="320">
        <f>VLOOKUP($B19,'Sintesi (CFI-ACN)'!$C$30:$AE$55,26,FALSE)</f>
        <v>0</v>
      </c>
      <c r="OG19" s="320">
        <f>VLOOKUP($B19,'Sintesi (CFI-ACN)'!$C$30:$AE$55,26,FALSE)</f>
        <v>0</v>
      </c>
      <c r="OH19" s="320">
        <f>VLOOKUP($B19,'Sintesi (CFI-ACN)'!$C$30:$AE$55,26,FALSE)</f>
        <v>0</v>
      </c>
      <c r="OI19" s="320">
        <f>VLOOKUP($B19,'Sintesi (CFI-ACN)'!$C$30:$AE$55,26,FALSE)</f>
        <v>0</v>
      </c>
      <c r="OJ19" s="320">
        <f>VLOOKUP($B19,'Sintesi (CFI-ACN)'!$C$30:$AE$55,26,FALSE)</f>
        <v>0</v>
      </c>
      <c r="OK19" s="320">
        <f>VLOOKUP($B19,'Sintesi (CFI-ACN)'!$C$30:$AE$55,26,FALSE)</f>
        <v>0</v>
      </c>
      <c r="OL19" s="320">
        <f>VLOOKUP($B19,'Sintesi (CFI-ACN)'!$C$30:$AE$55,26,FALSE)</f>
        <v>0</v>
      </c>
      <c r="OM19" s="320">
        <f>VLOOKUP($B19,'Sintesi (CFI-ACN)'!$C$30:$AE$55,26,FALSE)</f>
        <v>0</v>
      </c>
      <c r="ON19" s="320">
        <f>VLOOKUP($B19,'Sintesi (CFI-ACN)'!$C$30:$AE$55,26,FALSE)</f>
        <v>0</v>
      </c>
      <c r="OO19" s="320">
        <f>VLOOKUP($B19,'Sintesi (CFI-ACN)'!$C$30:$AE$55,26,FALSE)</f>
        <v>0</v>
      </c>
      <c r="OP19" s="320">
        <f>VLOOKUP($B19,'Sintesi (CFI-ACN)'!$C$30:$AE$55,26,FALSE)</f>
        <v>0</v>
      </c>
      <c r="OQ19" s="320">
        <f>VLOOKUP($B19,'Sintesi (CFI-ACN)'!$C$30:$AE$55,26,FALSE)</f>
        <v>0</v>
      </c>
      <c r="OR19" s="320">
        <f>VLOOKUP($B19,'Sintesi (CFI-ACN)'!$C$30:$AE$55,26,FALSE)</f>
        <v>0</v>
      </c>
      <c r="OS19" s="320">
        <f>VLOOKUP($B19,'Sintesi (CFI-ACN)'!$C$30:$AE$55,26,FALSE)</f>
        <v>0</v>
      </c>
      <c r="OT19" s="320">
        <f>VLOOKUP($B19,'Sintesi (CFI-ACN)'!$C$30:$AE$55,26,FALSE)</f>
        <v>0</v>
      </c>
      <c r="OU19" s="320">
        <f>VLOOKUP($B19,'Sintesi (CFI-ACN)'!$C$30:$AE$55,26,FALSE)</f>
        <v>0</v>
      </c>
      <c r="OV19" s="320">
        <f>VLOOKUP($B19,'Sintesi (CFI-ACN)'!$C$30:$AE$55,26,FALSE)</f>
        <v>0</v>
      </c>
      <c r="OW19" s="320">
        <f>VLOOKUP($B19,'Sintesi (CFI-ACN)'!$C$30:$AE$55,26,FALSE)</f>
        <v>0</v>
      </c>
      <c r="OX19" s="320">
        <f>VLOOKUP($B19,'Sintesi (CFI-ACN)'!$C$30:$AE$55,26,FALSE)</f>
        <v>0</v>
      </c>
      <c r="OY19" s="320">
        <f>VLOOKUP($B19,'Sintesi (CFI-ACN)'!$C$30:$AE$55,26,FALSE)</f>
        <v>0</v>
      </c>
      <c r="OZ19" s="320">
        <f>VLOOKUP($B19,'Sintesi (CFI-ACN)'!$C$30:$AE$55,26,FALSE)</f>
        <v>0</v>
      </c>
      <c r="PA19" s="320">
        <f>VLOOKUP($B19,'Sintesi (CFI-ACN)'!$C$30:$AE$55,26,FALSE)</f>
        <v>0</v>
      </c>
      <c r="PB19" s="320">
        <f>VLOOKUP($B19,'Sintesi (CFI-ACN)'!$C$30:$AE$55,26,FALSE)</f>
        <v>0</v>
      </c>
      <c r="PC19" s="320">
        <f>VLOOKUP($B19,'Sintesi (CFI-ACN)'!$C$30:$AE$55,26,FALSE)</f>
        <v>0</v>
      </c>
      <c r="PD19" s="320">
        <f>VLOOKUP($B19,'Sintesi (CFI-ACN)'!$C$30:$AE$55,26,FALSE)</f>
        <v>0</v>
      </c>
      <c r="PE19" s="320">
        <f>VLOOKUP($B19,'Sintesi (CFI-ACN)'!$C$30:$AE$55,26,FALSE)</f>
        <v>0</v>
      </c>
      <c r="PF19" s="320">
        <f>VLOOKUP($B19,'Sintesi (CFI-ACN)'!$C$30:$AE$55,26,FALSE)</f>
        <v>0</v>
      </c>
      <c r="PG19" s="320">
        <f>VLOOKUP($B19,'Sintesi (CFI-ACN)'!$C$30:$AE$55,26,FALSE)</f>
        <v>0</v>
      </c>
      <c r="PH19" s="320">
        <f>VLOOKUP($B19,'Sintesi (CFI-ACN)'!$C$30:$AE$55,26,FALSE)</f>
        <v>0</v>
      </c>
      <c r="PI19" s="320">
        <f>VLOOKUP($B19,'Sintesi (CFI-ACN)'!$C$30:$AE$55,26,FALSE)</f>
        <v>0</v>
      </c>
      <c r="PJ19" s="320">
        <f>VLOOKUP($B19,'Sintesi (CFI-ACN)'!$C$30:$AE$55,26,FALSE)</f>
        <v>0</v>
      </c>
      <c r="PK19" s="320">
        <f>VLOOKUP($B19,'Sintesi (CFI-ACN)'!$C$30:$AE$55,26,FALSE)</f>
        <v>0</v>
      </c>
      <c r="PL19" s="320">
        <f>VLOOKUP($B19,'Sintesi (CFI-ACN)'!$C$30:$AE$55,26,FALSE)</f>
        <v>0</v>
      </c>
      <c r="PM19" s="320">
        <f>VLOOKUP($B19,'Sintesi (CFI-ACN)'!$C$30:$AE$55,26,FALSE)</f>
        <v>0</v>
      </c>
      <c r="PN19" s="320">
        <f>VLOOKUP($B19,'Sintesi (CFI-ACN)'!$C$30:$AE$55,26,FALSE)</f>
        <v>0</v>
      </c>
      <c r="PO19" s="320">
        <f>VLOOKUP($B19,'Sintesi (CFI-ACN)'!$C$30:$AE$55,26,FALSE)</f>
        <v>0</v>
      </c>
      <c r="PP19" s="320">
        <f>VLOOKUP($B19,'Sintesi (CFI-ACN)'!$C$30:$AE$55,26,FALSE)</f>
        <v>0</v>
      </c>
      <c r="PQ19" s="320">
        <f>VLOOKUP($B19,'Sintesi (CFI-ACN)'!$C$30:$AE$55,26,FALSE)</f>
        <v>0</v>
      </c>
      <c r="PR19" s="320">
        <f>VLOOKUP($B19,'Sintesi (CFI-ACN)'!$C$30:$AE$55,26,FALSE)</f>
        <v>0</v>
      </c>
      <c r="PS19" s="320">
        <f>VLOOKUP($B19,'Sintesi (CFI-ACN)'!$C$30:$AE$55,26,FALSE)</f>
        <v>0</v>
      </c>
      <c r="PT19" s="320">
        <f>VLOOKUP($B19,'Sintesi (CFI-ACN)'!$C$30:$AE$55,26,FALSE)</f>
        <v>0</v>
      </c>
      <c r="PU19" s="320">
        <f>VLOOKUP($B19,'Sintesi (CFI-ACN)'!$C$30:$AE$55,26,FALSE)</f>
        <v>0</v>
      </c>
      <c r="PV19" s="320"/>
      <c r="PW19" s="320"/>
      <c r="PX19" s="320"/>
      <c r="PY19" s="321">
        <v>0</v>
      </c>
      <c r="PZ19" s="321">
        <v>0</v>
      </c>
      <c r="QA19" s="321">
        <v>0</v>
      </c>
      <c r="QB19" s="321">
        <v>0</v>
      </c>
      <c r="QC19" s="321">
        <v>0</v>
      </c>
      <c r="QD19" s="321">
        <v>0</v>
      </c>
      <c r="QE19" s="321">
        <v>0</v>
      </c>
      <c r="QF19" s="321">
        <v>0</v>
      </c>
      <c r="QG19" s="321">
        <v>0</v>
      </c>
      <c r="QH19" s="321">
        <v>0</v>
      </c>
      <c r="QI19" s="321">
        <v>0</v>
      </c>
      <c r="QJ19" s="321">
        <v>0</v>
      </c>
      <c r="QK19" s="321">
        <v>0</v>
      </c>
      <c r="QL19" s="321">
        <v>0</v>
      </c>
      <c r="QM19" s="321">
        <v>0</v>
      </c>
      <c r="QN19" s="321">
        <v>0</v>
      </c>
      <c r="QO19" s="321">
        <v>0</v>
      </c>
      <c r="QP19" s="321">
        <v>0</v>
      </c>
      <c r="QQ19" s="321">
        <v>0</v>
      </c>
      <c r="QR19" s="321">
        <v>0</v>
      </c>
      <c r="QS19" s="321">
        <v>0</v>
      </c>
      <c r="QT19" s="321">
        <v>0</v>
      </c>
      <c r="QU19" s="321">
        <v>0</v>
      </c>
      <c r="QV19" s="321">
        <f>VLOOKUP($B19,'Sintesi (CFI-ACN)'!$C$30:$AE$55,28,FALSE)</f>
        <v>0</v>
      </c>
      <c r="QW19" s="321">
        <f>VLOOKUP($B19,'Sintesi (CFI-ACN)'!$C$30:$AE$55,28,FALSE)</f>
        <v>0</v>
      </c>
      <c r="QX19" s="321">
        <f>VLOOKUP($B19,'Sintesi (CFI-ACN)'!$C$30:$AE$55,28,FALSE)</f>
        <v>0</v>
      </c>
      <c r="QY19" s="321">
        <f>VLOOKUP($B19,'Sintesi (CFI-ACN)'!$C$30:$AE$55,28,FALSE)</f>
        <v>0</v>
      </c>
      <c r="QZ19" s="321">
        <f>VLOOKUP($B19,'Sintesi (CFI-ACN)'!$C$30:$AE$55,28,FALSE)</f>
        <v>0</v>
      </c>
      <c r="RA19" s="321">
        <f>VLOOKUP($B19,'Sintesi (CFI-ACN)'!$C$30:$AE$55,28,FALSE)</f>
        <v>0</v>
      </c>
      <c r="RB19" s="321">
        <f>VLOOKUP($B19,'Sintesi (CFI-ACN)'!$C$30:$AE$55,28,FALSE)</f>
        <v>0</v>
      </c>
      <c r="RC19" s="321">
        <f>VLOOKUP($B19,'Sintesi (CFI-ACN)'!$C$30:$AE$55,28,FALSE)</f>
        <v>0</v>
      </c>
      <c r="RD19" s="321">
        <f>VLOOKUP($B19,'Sintesi (CFI-ACN)'!$C$30:$AE$55,28,FALSE)</f>
        <v>0</v>
      </c>
      <c r="RE19" s="321">
        <f>VLOOKUP($B19,'Sintesi (CFI-ACN)'!$C$30:$AE$55,28,FALSE)</f>
        <v>0</v>
      </c>
      <c r="RF19" s="321">
        <f>VLOOKUP($B19,'Sintesi (CFI-ACN)'!$C$30:$AE$55,28,FALSE)</f>
        <v>0</v>
      </c>
      <c r="RG19" s="321">
        <f>VLOOKUP($B19,'Sintesi (CFI-ACN)'!$C$30:$AE$55,28,FALSE)</f>
        <v>0</v>
      </c>
      <c r="RH19" s="321">
        <f>VLOOKUP($B19,'Sintesi (CFI-ACN)'!$C$30:$AE$55,28,FALSE)</f>
        <v>0</v>
      </c>
      <c r="RI19" s="321">
        <f>VLOOKUP($B19,'Sintesi (CFI-ACN)'!$C$30:$AE$55,28,FALSE)</f>
        <v>0</v>
      </c>
      <c r="RJ19" s="321">
        <f>VLOOKUP($B19,'Sintesi (CFI-ACN)'!$C$30:$AE$55,28,FALSE)</f>
        <v>0</v>
      </c>
      <c r="RK19" s="321">
        <f>VLOOKUP($B19,'Sintesi (CFI-ACN)'!$C$30:$AE$55,28,FALSE)</f>
        <v>0</v>
      </c>
      <c r="RL19" s="321">
        <f>VLOOKUP($B19,'Sintesi (CFI-ACN)'!$C$30:$AE$55,28,FALSE)</f>
        <v>0</v>
      </c>
      <c r="RM19" s="321">
        <f>VLOOKUP($B19,'Sintesi (CFI-ACN)'!$C$30:$AE$55,28,FALSE)</f>
        <v>0</v>
      </c>
      <c r="RN19" s="321">
        <f>VLOOKUP($B19,'Sintesi (CFI-ACN)'!$C$30:$AE$55,28,FALSE)</f>
        <v>0</v>
      </c>
      <c r="RO19" s="321">
        <f>VLOOKUP($B19,'Sintesi (CFI-ACN)'!$C$30:$AE$55,28,FALSE)</f>
        <v>0</v>
      </c>
      <c r="RP19" s="321">
        <f>VLOOKUP($B19,'Sintesi (CFI-ACN)'!$C$30:$AE$55,28,FALSE)</f>
        <v>0</v>
      </c>
      <c r="RQ19" s="321">
        <f>VLOOKUP($B19,'Sintesi (CFI-ACN)'!$C$30:$AE$55,28,FALSE)</f>
        <v>0</v>
      </c>
      <c r="RR19" s="321">
        <f>VLOOKUP($B19,'Sintesi (CFI-ACN)'!$C$30:$AE$55,28,FALSE)</f>
        <v>0</v>
      </c>
      <c r="RS19" s="321">
        <f>VLOOKUP($B19,'Sintesi (CFI-ACN)'!$C$30:$AE$55,28,FALSE)</f>
        <v>0</v>
      </c>
      <c r="RT19" s="321">
        <f>VLOOKUP($B19,'Sintesi (CFI-ACN)'!$C$30:$AE$55,28,FALSE)</f>
        <v>0</v>
      </c>
      <c r="RU19" s="321">
        <f>VLOOKUP($B19,'Sintesi (CFI-ACN)'!$C$30:$AE$55,28,FALSE)</f>
        <v>0</v>
      </c>
      <c r="RV19" s="321">
        <f>VLOOKUP($B19,'Sintesi (CFI-ACN)'!$C$30:$AE$55,28,FALSE)</f>
        <v>0</v>
      </c>
      <c r="RW19" s="321">
        <f>VLOOKUP($B19,'Sintesi (CFI-ACN)'!$C$30:$AE$55,28,FALSE)</f>
        <v>0</v>
      </c>
      <c r="RX19" s="321">
        <f>VLOOKUP($B19,'Sintesi (CFI-ACN)'!$C$30:$AE$55,28,FALSE)</f>
        <v>0</v>
      </c>
      <c r="RY19" s="321">
        <f>VLOOKUP($B19,'Sintesi (CFI-ACN)'!$C$30:$AE$55,28,FALSE)</f>
        <v>0</v>
      </c>
      <c r="RZ19" s="321">
        <f>VLOOKUP($B19,'Sintesi (CFI-ACN)'!$C$30:$AE$55,28,FALSE)</f>
        <v>0</v>
      </c>
      <c r="SA19" s="321">
        <f>VLOOKUP($B19,'Sintesi (CFI-ACN)'!$C$30:$AE$55,28,FALSE)</f>
        <v>0</v>
      </c>
      <c r="SB19" s="321">
        <f>VLOOKUP($B19,'Sintesi (CFI-ACN)'!$C$30:$AE$55,28,FALSE)</f>
        <v>0</v>
      </c>
      <c r="SC19" s="321">
        <f>VLOOKUP($B19,'Sintesi (CFI-ACN)'!$C$30:$AE$55,28,FALSE)</f>
        <v>0</v>
      </c>
      <c r="SD19" s="321">
        <f>VLOOKUP($B19,'Sintesi (CFI-ACN)'!$C$30:$AE$55,28,FALSE)</f>
        <v>0</v>
      </c>
      <c r="SE19" s="321">
        <f>VLOOKUP($B19,'Sintesi (CFI-ACN)'!$C$30:$AE$55,28,FALSE)</f>
        <v>0</v>
      </c>
      <c r="SF19" s="321">
        <f>VLOOKUP($B19,'Sintesi (CFI-ACN)'!$C$30:$AE$55,28,FALSE)</f>
        <v>0</v>
      </c>
      <c r="SG19" s="321">
        <f>VLOOKUP($B19,'Sintesi (CFI-ACN)'!$C$30:$AE$55,28,FALSE)</f>
        <v>0</v>
      </c>
      <c r="SH19" s="321">
        <f>VLOOKUP($B19,'Sintesi (CFI-ACN)'!$C$30:$AE$55,28,FALSE)</f>
        <v>0</v>
      </c>
      <c r="SI19" s="321">
        <f>VLOOKUP($B19,'Sintesi (CFI-ACN)'!$C$30:$AE$55,28,FALSE)</f>
        <v>0</v>
      </c>
      <c r="SJ19" s="321">
        <f>VLOOKUP($B19,'Sintesi (CFI-ACN)'!$C$30:$AE$55,28,FALSE)</f>
        <v>0</v>
      </c>
      <c r="SK19" s="321">
        <f>VLOOKUP($B19,'Sintesi (CFI-ACN)'!$C$30:$AE$55,28,FALSE)</f>
        <v>0</v>
      </c>
      <c r="SL19" s="321">
        <f>VLOOKUP($B19,'Sintesi (CFI-ACN)'!$C$30:$AE$55,28,FALSE)</f>
        <v>0</v>
      </c>
      <c r="SM19" s="321">
        <f>VLOOKUP($B19,'Sintesi (CFI-ACN)'!$C$30:$AE$55,28,FALSE)</f>
        <v>0</v>
      </c>
      <c r="SN19" s="321">
        <f>VLOOKUP($B19,'Sintesi (CFI-ACN)'!$C$30:$AE$55,28,FALSE)</f>
        <v>0</v>
      </c>
      <c r="SO19" s="321">
        <f>VLOOKUP($B19,'Sintesi (CFI-ACN)'!$C$30:$AE$55,28,FALSE)</f>
        <v>0</v>
      </c>
      <c r="SP19" s="321">
        <f>VLOOKUP($B19,'Sintesi (CFI-ACN)'!$C$30:$AE$55,28,FALSE)</f>
        <v>0</v>
      </c>
      <c r="SQ19" s="321">
        <f>VLOOKUP($B19,'Sintesi (CFI-ACN)'!$C$30:$AE$55,28,FALSE)</f>
        <v>0</v>
      </c>
      <c r="SR19" s="321">
        <f>VLOOKUP($B19,'Sintesi (CFI-ACN)'!$C$30:$AE$55,28,FALSE)</f>
        <v>0</v>
      </c>
      <c r="SS19" s="321">
        <f>VLOOKUP($B19,'Sintesi (CFI-ACN)'!$C$30:$AE$55,28,FALSE)</f>
        <v>0</v>
      </c>
      <c r="ST19" s="321">
        <f>VLOOKUP($B19,'Sintesi (CFI-ACN)'!$C$30:$AE$55,28,FALSE)</f>
        <v>0</v>
      </c>
      <c r="SU19" s="321">
        <f>VLOOKUP($B19,'Sintesi (CFI-ACN)'!$C$30:$AE$55,28,FALSE)</f>
        <v>0</v>
      </c>
      <c r="SV19" s="321">
        <f>VLOOKUP($B19,'Sintesi (CFI-ACN)'!$C$30:$AE$55,28,FALSE)</f>
        <v>0</v>
      </c>
      <c r="SW19" s="321">
        <f>VLOOKUP($B19,'Sintesi (CFI-ACN)'!$C$30:$AE$55,28,FALSE)</f>
        <v>0</v>
      </c>
      <c r="SX19" s="321">
        <f>VLOOKUP($B19,'Sintesi (CFI-ACN)'!$C$30:$AE$55,28,FALSE)</f>
        <v>0</v>
      </c>
      <c r="SY19" s="321">
        <f>VLOOKUP($B19,'Sintesi (CFI-ACN)'!$C$30:$AE$55,28,FALSE)</f>
        <v>0</v>
      </c>
      <c r="SZ19" s="321">
        <f>VLOOKUP($B19,'Sintesi (CFI-ACN)'!$C$30:$AE$55,28,FALSE)</f>
        <v>0</v>
      </c>
      <c r="TA19" s="321">
        <f>VLOOKUP($B19,'Sintesi (CFI-ACN)'!$C$30:$AE$55,28,FALSE)</f>
        <v>0</v>
      </c>
      <c r="TB19" s="321">
        <f>VLOOKUP($B19,'Sintesi (CFI-ACN)'!$C$30:$AE$55,28,FALSE)</f>
        <v>0</v>
      </c>
      <c r="TC19" s="321">
        <f>VLOOKUP($B19,'Sintesi (CFI-ACN)'!$C$30:$AE$55,28,FALSE)</f>
        <v>0</v>
      </c>
      <c r="TD19" s="321">
        <f>VLOOKUP($B19,'Sintesi (CFI-ACN)'!$C$30:$AE$55,28,FALSE)</f>
        <v>0</v>
      </c>
      <c r="TE19" s="321">
        <f>VLOOKUP($B19,'Sintesi (CFI-ACN)'!$C$30:$AE$55,28,FALSE)</f>
        <v>0</v>
      </c>
      <c r="TF19" s="321">
        <f>VLOOKUP($B19,'Sintesi (CFI-ACN)'!$C$30:$AE$55,28,FALSE)</f>
        <v>0</v>
      </c>
      <c r="TG19" s="321">
        <f>VLOOKUP($B19,'Sintesi (CFI-ACN)'!$C$30:$AE$55,28,FALSE)</f>
        <v>0</v>
      </c>
      <c r="TH19" s="321">
        <f>VLOOKUP($B19,'Sintesi (CFI-ACN)'!$C$30:$AE$55,28,FALSE)</f>
        <v>0</v>
      </c>
      <c r="TI19" s="321">
        <f>VLOOKUP($B19,'Sintesi (CFI-ACN)'!$C$30:$AE$55,28,FALSE)</f>
        <v>0</v>
      </c>
      <c r="TJ19" s="321">
        <f>VLOOKUP($B19,'Sintesi (CFI-ACN)'!$C$30:$AE$55,28,FALSE)</f>
        <v>0</v>
      </c>
      <c r="TK19" s="321">
        <f>VLOOKUP($B19,'Sintesi (CFI-ACN)'!$C$30:$AE$55,28,FALSE)</f>
        <v>0</v>
      </c>
      <c r="TL19" s="321">
        <f>VLOOKUP($B19,'Sintesi (CFI-ACN)'!$C$30:$AE$55,28,FALSE)</f>
        <v>0</v>
      </c>
      <c r="TM19" s="321">
        <f>VLOOKUP($B19,'Sintesi (CFI-ACN)'!$C$30:$AE$55,28,FALSE)</f>
        <v>0</v>
      </c>
      <c r="TN19" s="321">
        <f>VLOOKUP($B19,'Sintesi (CFI-ACN)'!$C$30:$AE$55,28,FALSE)</f>
        <v>0</v>
      </c>
      <c r="TO19" s="321">
        <f>VLOOKUP($B19,'Sintesi (CFI-ACN)'!$C$30:$AE$55,28,FALSE)</f>
        <v>0</v>
      </c>
      <c r="TP19" s="321">
        <f>VLOOKUP($B19,'Sintesi (CFI-ACN)'!$C$30:$AE$55,28,FALSE)</f>
        <v>0</v>
      </c>
      <c r="TQ19" s="321">
        <f>VLOOKUP($B19,'Sintesi (CFI-ACN)'!$C$30:$AE$55,28,FALSE)</f>
        <v>0</v>
      </c>
      <c r="TR19" s="321">
        <f>VLOOKUP($B19,'Sintesi (CFI-ACN)'!$C$30:$AE$55,28,FALSE)</f>
        <v>0</v>
      </c>
      <c r="TS19" s="321">
        <f>VLOOKUP($B19,'Sintesi (CFI-ACN)'!$C$30:$AE$55,28,FALSE)</f>
        <v>0</v>
      </c>
      <c r="TT19" s="321">
        <f>VLOOKUP($B19,'Sintesi (CFI-ACN)'!$C$30:$AE$55,28,FALSE)</f>
        <v>0</v>
      </c>
      <c r="TU19" s="321">
        <f>VLOOKUP($B19,'Sintesi (CFI-ACN)'!$C$30:$AE$55,28,FALSE)</f>
        <v>0</v>
      </c>
      <c r="TV19" s="321">
        <f>VLOOKUP($B19,'Sintesi (CFI-ACN)'!$C$30:$AE$55,28,FALSE)</f>
        <v>0</v>
      </c>
      <c r="TW19" s="321">
        <f>VLOOKUP($B19,'Sintesi (CFI-ACN)'!$C$30:$AE$55,28,FALSE)</f>
        <v>0</v>
      </c>
      <c r="TX19" s="321">
        <f>VLOOKUP($B19,'Sintesi (CFI-ACN)'!$C$30:$AE$55,28,FALSE)</f>
        <v>0</v>
      </c>
      <c r="TY19" s="321"/>
      <c r="TZ19" s="321"/>
      <c r="UA19" s="321"/>
      <c r="UB19" s="322">
        <v>0</v>
      </c>
      <c r="UC19" s="322">
        <v>0</v>
      </c>
      <c r="UD19" s="322">
        <v>0</v>
      </c>
      <c r="UE19" s="322">
        <v>0</v>
      </c>
      <c r="UF19" s="322">
        <v>0</v>
      </c>
      <c r="UG19" s="322">
        <v>0</v>
      </c>
      <c r="UH19" s="322">
        <v>0</v>
      </c>
      <c r="UI19" s="322">
        <v>0</v>
      </c>
      <c r="UJ19" s="322">
        <v>0</v>
      </c>
      <c r="UK19" s="322">
        <v>0</v>
      </c>
      <c r="UL19" s="322">
        <v>0</v>
      </c>
      <c r="UM19" s="322">
        <v>0</v>
      </c>
      <c r="UN19" s="322">
        <v>0</v>
      </c>
      <c r="UO19" s="322">
        <v>0</v>
      </c>
      <c r="UP19" s="322">
        <v>0</v>
      </c>
      <c r="UQ19" s="322">
        <v>0</v>
      </c>
      <c r="UR19" s="322">
        <v>0</v>
      </c>
      <c r="US19" s="322">
        <v>0</v>
      </c>
      <c r="UT19" s="322">
        <v>0</v>
      </c>
      <c r="UU19" s="322">
        <v>0</v>
      </c>
      <c r="UV19" s="322">
        <v>0</v>
      </c>
      <c r="UW19" s="322">
        <v>0</v>
      </c>
      <c r="UX19" s="322">
        <v>0</v>
      </c>
      <c r="UY19" s="322">
        <f>VLOOKUP($B19,'Sintesi (CFI-ACN)'!$C$30:$AE$55,29,FALSE)</f>
        <v>0</v>
      </c>
      <c r="UZ19" s="322">
        <f>VLOOKUP($B19,'Sintesi (CFI-ACN)'!$C$30:$AE$55,29,FALSE)</f>
        <v>0</v>
      </c>
      <c r="VA19" s="322">
        <f>VLOOKUP($B19,'Sintesi (CFI-ACN)'!$C$30:$AE$55,29,FALSE)</f>
        <v>0</v>
      </c>
      <c r="VB19" s="322">
        <f>VLOOKUP($B19,'Sintesi (CFI-ACN)'!$C$30:$AE$55,29,FALSE)</f>
        <v>0</v>
      </c>
      <c r="VC19" s="322">
        <f>VLOOKUP($B19,'Sintesi (CFI-ACN)'!$C$30:$AE$55,29,FALSE)</f>
        <v>0</v>
      </c>
      <c r="VD19" s="322">
        <f>VLOOKUP($B19,'Sintesi (CFI-ACN)'!$C$30:$AE$55,29,FALSE)</f>
        <v>0</v>
      </c>
      <c r="VE19" s="322">
        <f>VLOOKUP($B19,'Sintesi (CFI-ACN)'!$C$30:$AE$55,29,FALSE)</f>
        <v>0</v>
      </c>
      <c r="VF19" s="322">
        <f>VLOOKUP($B19,'Sintesi (CFI-ACN)'!$C$30:$AE$55,29,FALSE)</f>
        <v>0</v>
      </c>
      <c r="VG19" s="322">
        <f>VLOOKUP($B19,'Sintesi (CFI-ACN)'!$C$30:$AE$55,29,FALSE)</f>
        <v>0</v>
      </c>
      <c r="VH19" s="322">
        <f>VLOOKUP($B19,'Sintesi (CFI-ACN)'!$C$30:$AE$55,29,FALSE)</f>
        <v>0</v>
      </c>
      <c r="VI19" s="322">
        <f>VLOOKUP($B19,'Sintesi (CFI-ACN)'!$C$30:$AE$55,29,FALSE)</f>
        <v>0</v>
      </c>
      <c r="VJ19" s="322">
        <f>VLOOKUP($B19,'Sintesi (CFI-ACN)'!$C$30:$AE$55,29,FALSE)</f>
        <v>0</v>
      </c>
      <c r="VK19" s="322">
        <f>VLOOKUP($B19,'Sintesi (CFI-ACN)'!$C$30:$AE$55,29,FALSE)</f>
        <v>0</v>
      </c>
      <c r="VL19" s="322">
        <f>VLOOKUP($B19,'Sintesi (CFI-ACN)'!$C$30:$AE$55,29,FALSE)</f>
        <v>0</v>
      </c>
      <c r="VM19" s="322">
        <f>VLOOKUP($B19,'Sintesi (CFI-ACN)'!$C$30:$AE$55,29,FALSE)</f>
        <v>0</v>
      </c>
      <c r="VN19" s="322">
        <f>VLOOKUP($B19,'Sintesi (CFI-ACN)'!$C$30:$AE$55,29,FALSE)</f>
        <v>0</v>
      </c>
      <c r="VO19" s="322">
        <f>VLOOKUP($B19,'Sintesi (CFI-ACN)'!$C$30:$AE$55,29,FALSE)</f>
        <v>0</v>
      </c>
      <c r="VP19" s="322">
        <f>VLOOKUP($B19,'Sintesi (CFI-ACN)'!$C$30:$AE$55,29,FALSE)</f>
        <v>0</v>
      </c>
      <c r="VQ19" s="322">
        <f>VLOOKUP($B19,'Sintesi (CFI-ACN)'!$C$30:$AE$55,29,FALSE)</f>
        <v>0</v>
      </c>
      <c r="VR19" s="322">
        <f>VLOOKUP($B19,'Sintesi (CFI-ACN)'!$C$30:$AE$55,29,FALSE)</f>
        <v>0</v>
      </c>
      <c r="VS19" s="322">
        <f>VLOOKUP($B19,'Sintesi (CFI-ACN)'!$C$30:$AE$55,29,FALSE)</f>
        <v>0</v>
      </c>
      <c r="VT19" s="322">
        <f>VLOOKUP($B19,'Sintesi (CFI-ACN)'!$C$30:$AE$55,29,FALSE)</f>
        <v>0</v>
      </c>
      <c r="VU19" s="322">
        <f>VLOOKUP($B19,'Sintesi (CFI-ACN)'!$C$30:$AE$55,29,FALSE)</f>
        <v>0</v>
      </c>
      <c r="VV19" s="322">
        <f>VLOOKUP($B19,'Sintesi (CFI-ACN)'!$C$30:$AE$55,29,FALSE)</f>
        <v>0</v>
      </c>
      <c r="VW19" s="322">
        <f>VLOOKUP($B19,'Sintesi (CFI-ACN)'!$C$30:$AE$55,29,FALSE)</f>
        <v>0</v>
      </c>
      <c r="VX19" s="322">
        <f>VLOOKUP($B19,'Sintesi (CFI-ACN)'!$C$30:$AE$55,29,FALSE)</f>
        <v>0</v>
      </c>
      <c r="VY19" s="322">
        <f>VLOOKUP($B19,'Sintesi (CFI-ACN)'!$C$30:$AE$55,29,FALSE)</f>
        <v>0</v>
      </c>
      <c r="VZ19" s="322">
        <f>VLOOKUP($B19,'Sintesi (CFI-ACN)'!$C$30:$AE$55,29,FALSE)</f>
        <v>0</v>
      </c>
      <c r="WA19" s="322">
        <f>VLOOKUP($B19,'Sintesi (CFI-ACN)'!$C$30:$AE$55,29,FALSE)</f>
        <v>0</v>
      </c>
      <c r="WB19" s="322">
        <f>VLOOKUP($B19,'Sintesi (CFI-ACN)'!$C$30:$AE$55,29,FALSE)</f>
        <v>0</v>
      </c>
      <c r="WC19" s="322">
        <f>VLOOKUP($B19,'Sintesi (CFI-ACN)'!$C$30:$AE$55,29,FALSE)</f>
        <v>0</v>
      </c>
      <c r="WD19" s="322">
        <f>VLOOKUP($B19,'Sintesi (CFI-ACN)'!$C$30:$AE$55,29,FALSE)</f>
        <v>0</v>
      </c>
      <c r="WE19" s="322">
        <f>VLOOKUP($B19,'Sintesi (CFI-ACN)'!$C$30:$AE$55,29,FALSE)</f>
        <v>0</v>
      </c>
      <c r="WF19" s="322">
        <f>VLOOKUP($B19,'Sintesi (CFI-ACN)'!$C$30:$AE$55,29,FALSE)</f>
        <v>0</v>
      </c>
      <c r="WG19" s="322">
        <f>VLOOKUP($B19,'Sintesi (CFI-ACN)'!$C$30:$AE$55,29,FALSE)</f>
        <v>0</v>
      </c>
      <c r="WH19" s="322">
        <f>VLOOKUP($B19,'Sintesi (CFI-ACN)'!$C$30:$AE$55,29,FALSE)</f>
        <v>0</v>
      </c>
      <c r="WI19" s="322">
        <f>VLOOKUP($B19,'Sintesi (CFI-ACN)'!$C$30:$AE$55,29,FALSE)</f>
        <v>0</v>
      </c>
      <c r="WJ19" s="322">
        <f>VLOOKUP($B19,'Sintesi (CFI-ACN)'!$C$30:$AE$55,29,FALSE)</f>
        <v>0</v>
      </c>
      <c r="WK19" s="322">
        <f>VLOOKUP($B19,'Sintesi (CFI-ACN)'!$C$30:$AE$55,29,FALSE)</f>
        <v>0</v>
      </c>
      <c r="WL19" s="322">
        <f>VLOOKUP($B19,'Sintesi (CFI-ACN)'!$C$30:$AE$55,29,FALSE)</f>
        <v>0</v>
      </c>
      <c r="WM19" s="322">
        <f>VLOOKUP($B19,'Sintesi (CFI-ACN)'!$C$30:$AE$55,29,FALSE)</f>
        <v>0</v>
      </c>
      <c r="WN19" s="322">
        <f>VLOOKUP($B19,'Sintesi (CFI-ACN)'!$C$30:$AE$55,29,FALSE)</f>
        <v>0</v>
      </c>
      <c r="WO19" s="322">
        <f>VLOOKUP($B19,'Sintesi (CFI-ACN)'!$C$30:$AE$55,29,FALSE)</f>
        <v>0</v>
      </c>
      <c r="WP19" s="322">
        <f>VLOOKUP($B19,'Sintesi (CFI-ACN)'!$C$30:$AE$55,29,FALSE)</f>
        <v>0</v>
      </c>
      <c r="WQ19" s="322">
        <f>VLOOKUP($B19,'Sintesi (CFI-ACN)'!$C$30:$AE$55,29,FALSE)</f>
        <v>0</v>
      </c>
      <c r="WR19" s="322">
        <f>VLOOKUP($B19,'Sintesi (CFI-ACN)'!$C$30:$AE$55,29,FALSE)</f>
        <v>0</v>
      </c>
      <c r="WS19" s="322">
        <f>VLOOKUP($B19,'Sintesi (CFI-ACN)'!$C$30:$AE$55,29,FALSE)</f>
        <v>0</v>
      </c>
      <c r="WT19" s="322">
        <f>VLOOKUP($B19,'Sintesi (CFI-ACN)'!$C$30:$AE$55,29,FALSE)</f>
        <v>0</v>
      </c>
      <c r="WU19" s="322">
        <f>VLOOKUP($B19,'Sintesi (CFI-ACN)'!$C$30:$AE$55,29,FALSE)</f>
        <v>0</v>
      </c>
      <c r="WV19" s="322">
        <f>VLOOKUP($B19,'Sintesi (CFI-ACN)'!$C$30:$AE$55,29,FALSE)</f>
        <v>0</v>
      </c>
      <c r="WW19" s="322">
        <f>VLOOKUP($B19,'Sintesi (CFI-ACN)'!$C$30:$AE$55,29,FALSE)</f>
        <v>0</v>
      </c>
      <c r="WX19" s="322">
        <f>VLOOKUP($B19,'Sintesi (CFI-ACN)'!$C$30:$AE$55,29,FALSE)</f>
        <v>0</v>
      </c>
      <c r="WY19" s="322">
        <f>VLOOKUP($B19,'Sintesi (CFI-ACN)'!$C$30:$AE$55,29,FALSE)</f>
        <v>0</v>
      </c>
      <c r="WZ19" s="322">
        <f>VLOOKUP($B19,'Sintesi (CFI-ACN)'!$C$30:$AE$55,29,FALSE)</f>
        <v>0</v>
      </c>
      <c r="XA19" s="322">
        <f>VLOOKUP($B19,'Sintesi (CFI-ACN)'!$C$30:$AE$55,29,FALSE)</f>
        <v>0</v>
      </c>
      <c r="XB19" s="322">
        <f>VLOOKUP($B19,'Sintesi (CFI-ACN)'!$C$30:$AE$55,29,FALSE)</f>
        <v>0</v>
      </c>
      <c r="XC19" s="322">
        <f>VLOOKUP($B19,'Sintesi (CFI-ACN)'!$C$30:$AE$55,29,FALSE)</f>
        <v>0</v>
      </c>
      <c r="XD19" s="322">
        <f>VLOOKUP($B19,'Sintesi (CFI-ACN)'!$C$30:$AE$55,29,FALSE)</f>
        <v>0</v>
      </c>
      <c r="XE19" s="322">
        <f>VLOOKUP($B19,'Sintesi (CFI-ACN)'!$C$30:$AE$55,29,FALSE)</f>
        <v>0</v>
      </c>
      <c r="XF19" s="322">
        <f>VLOOKUP($B19,'Sintesi (CFI-ACN)'!$C$30:$AE$55,29,FALSE)</f>
        <v>0</v>
      </c>
      <c r="XG19" s="322">
        <f>VLOOKUP($B19,'Sintesi (CFI-ACN)'!$C$30:$AE$55,29,FALSE)</f>
        <v>0</v>
      </c>
      <c r="XH19" s="322">
        <f>VLOOKUP($B19,'Sintesi (CFI-ACN)'!$C$30:$AE$55,29,FALSE)</f>
        <v>0</v>
      </c>
      <c r="XI19" s="322">
        <f>VLOOKUP($B19,'Sintesi (CFI-ACN)'!$C$30:$AE$55,29,FALSE)</f>
        <v>0</v>
      </c>
      <c r="XJ19" s="322">
        <f>VLOOKUP($B19,'Sintesi (CFI-ACN)'!$C$30:$AE$55,29,FALSE)</f>
        <v>0</v>
      </c>
      <c r="XK19" s="322">
        <f>VLOOKUP($B19,'Sintesi (CFI-ACN)'!$C$30:$AE$55,29,FALSE)</f>
        <v>0</v>
      </c>
      <c r="XL19" s="322">
        <f>VLOOKUP($B19,'Sintesi (CFI-ACN)'!$C$30:$AE$55,29,FALSE)</f>
        <v>0</v>
      </c>
      <c r="XM19" s="322">
        <f>VLOOKUP($B19,'Sintesi (CFI-ACN)'!$C$30:$AE$55,29,FALSE)</f>
        <v>0</v>
      </c>
      <c r="XN19" s="322">
        <f>VLOOKUP($B19,'Sintesi (CFI-ACN)'!$C$30:$AE$55,29,FALSE)</f>
        <v>0</v>
      </c>
      <c r="XO19" s="322">
        <f>VLOOKUP($B19,'Sintesi (CFI-ACN)'!$C$30:$AE$55,29,FALSE)</f>
        <v>0</v>
      </c>
      <c r="XP19" s="322">
        <f>VLOOKUP($B19,'Sintesi (CFI-ACN)'!$C$30:$AE$55,29,FALSE)</f>
        <v>0</v>
      </c>
      <c r="XQ19" s="322">
        <f>VLOOKUP($B19,'Sintesi (CFI-ACN)'!$C$30:$AE$55,29,FALSE)</f>
        <v>0</v>
      </c>
      <c r="XR19" s="322">
        <f>VLOOKUP($B19,'Sintesi (CFI-ACN)'!$C$30:$AE$55,29,FALSE)</f>
        <v>0</v>
      </c>
      <c r="XS19" s="322">
        <f>VLOOKUP($B19,'Sintesi (CFI-ACN)'!$C$30:$AE$55,29,FALSE)</f>
        <v>0</v>
      </c>
      <c r="XT19" s="322">
        <f>VLOOKUP($B19,'Sintesi (CFI-ACN)'!$C$30:$AE$55,29,FALSE)</f>
        <v>0</v>
      </c>
      <c r="XU19" s="322">
        <f>VLOOKUP($B19,'Sintesi (CFI-ACN)'!$C$30:$AE$55,29,FALSE)</f>
        <v>0</v>
      </c>
      <c r="XV19" s="322">
        <f>VLOOKUP($B19,'Sintesi (CFI-ACN)'!$C$30:$AE$55,29,FALSE)</f>
        <v>0</v>
      </c>
      <c r="XW19" s="322">
        <f>VLOOKUP($B19,'Sintesi (CFI-ACN)'!$C$30:$AE$55,29,FALSE)</f>
        <v>0</v>
      </c>
      <c r="XX19" s="322">
        <f>VLOOKUP($B19,'Sintesi (CFI-ACN)'!$C$30:$AE$55,29,FALSE)</f>
        <v>0</v>
      </c>
      <c r="XY19" s="322">
        <f>VLOOKUP($B19,'Sintesi (CFI-ACN)'!$C$30:$AE$55,29,FALSE)</f>
        <v>0</v>
      </c>
      <c r="XZ19" s="322">
        <f>VLOOKUP($B19,'Sintesi (CFI-ACN)'!$C$30:$AE$55,29,FALSE)</f>
        <v>0</v>
      </c>
      <c r="YA19" s="322">
        <f>VLOOKUP($B19,'Sintesi (CFI-ACN)'!$C$30:$AE$55,29,FALSE)</f>
        <v>0</v>
      </c>
      <c r="YB19" s="322"/>
      <c r="YC19" s="322"/>
      <c r="YD19" s="322"/>
      <c r="YE19" s="501">
        <v>0</v>
      </c>
      <c r="YF19" s="501">
        <v>0</v>
      </c>
      <c r="YG19" s="501">
        <v>0</v>
      </c>
      <c r="YH19" s="501">
        <v>0</v>
      </c>
      <c r="YI19" s="501">
        <v>0</v>
      </c>
      <c r="YJ19" s="501">
        <v>0</v>
      </c>
      <c r="YK19" s="501">
        <v>0</v>
      </c>
      <c r="YL19" s="501">
        <v>0</v>
      </c>
      <c r="YM19" s="501">
        <v>0</v>
      </c>
      <c r="YN19" s="501">
        <v>0</v>
      </c>
      <c r="YO19" s="501">
        <v>0</v>
      </c>
      <c r="YP19" s="501">
        <v>0</v>
      </c>
      <c r="YQ19" s="501">
        <v>0</v>
      </c>
      <c r="YR19" s="501">
        <v>0</v>
      </c>
      <c r="YS19" s="501">
        <v>0</v>
      </c>
      <c r="YT19" s="501">
        <v>0</v>
      </c>
      <c r="YU19" s="501">
        <v>0</v>
      </c>
      <c r="YV19" s="501">
        <v>0</v>
      </c>
      <c r="YW19" s="501">
        <v>0</v>
      </c>
      <c r="YX19" s="501">
        <v>0</v>
      </c>
      <c r="YY19" s="501">
        <v>0</v>
      </c>
      <c r="YZ19" s="501">
        <v>0</v>
      </c>
      <c r="ZA19" s="501">
        <v>0</v>
      </c>
      <c r="ZB19" s="501">
        <f>VLOOKUP($B19,'Sintesi (CFI-ACN)'!$C$30:$AE$55,22,FALSE)</f>
        <v>0</v>
      </c>
      <c r="ZC19" s="501">
        <f>VLOOKUP($B19,'Sintesi (CFI-ACN)'!$C$30:$AE$55,22,FALSE)</f>
        <v>0</v>
      </c>
      <c r="ZD19" s="501">
        <f>VLOOKUP($B19,'Sintesi (CFI-ACN)'!$C$30:$AE$55,22,FALSE)</f>
        <v>0</v>
      </c>
      <c r="ZE19" s="501">
        <f>VLOOKUP($B19,'Sintesi (CFI-ACN)'!$C$30:$AE$55,22,FALSE)</f>
        <v>0</v>
      </c>
      <c r="ZF19" s="501">
        <f>VLOOKUP($B19,'Sintesi (CFI-ACN)'!$C$30:$AE$55,22,FALSE)</f>
        <v>0</v>
      </c>
      <c r="ZG19" s="501">
        <f>VLOOKUP($B19,'Sintesi (CFI-ACN)'!$C$30:$AE$55,22,FALSE)</f>
        <v>0</v>
      </c>
      <c r="ZH19" s="501">
        <f>VLOOKUP($B19,'Sintesi (CFI-ACN)'!$C$30:$AE$55,22,FALSE)</f>
        <v>0</v>
      </c>
      <c r="ZI19" s="501">
        <f>VLOOKUP($B19,'Sintesi (CFI-ACN)'!$C$30:$AE$55,22,FALSE)</f>
        <v>0</v>
      </c>
      <c r="ZJ19" s="501">
        <f>VLOOKUP($B19,'Sintesi (CFI-ACN)'!$C$30:$AE$55,22,FALSE)</f>
        <v>0</v>
      </c>
      <c r="ZK19" s="501">
        <f>VLOOKUP($B19,'Sintesi (CFI-ACN)'!$C$30:$AE$55,22,FALSE)</f>
        <v>0</v>
      </c>
      <c r="ZL19" s="501">
        <f>VLOOKUP($B19,'Sintesi (CFI-ACN)'!$C$30:$AE$55,22,FALSE)</f>
        <v>0</v>
      </c>
      <c r="ZM19" s="501">
        <f>VLOOKUP($B19,'Sintesi (CFI-ACN)'!$C$30:$AE$55,22,FALSE)</f>
        <v>0</v>
      </c>
      <c r="ZN19" s="501">
        <f>VLOOKUP($B19,'Sintesi (CFI-ACN)'!$C$30:$AE$55,22,FALSE)</f>
        <v>0</v>
      </c>
      <c r="ZO19" s="501">
        <f>VLOOKUP($B19,'Sintesi (CFI-ACN)'!$C$30:$AE$55,22,FALSE)</f>
        <v>0</v>
      </c>
      <c r="ZP19" s="501">
        <f>VLOOKUP($B19,'Sintesi (CFI-ACN)'!$C$30:$AE$55,22,FALSE)</f>
        <v>0</v>
      </c>
      <c r="ZQ19" s="501">
        <f>VLOOKUP($B19,'Sintesi (CFI-ACN)'!$C$30:$AE$55,22,FALSE)</f>
        <v>0</v>
      </c>
      <c r="ZR19" s="501">
        <f>VLOOKUP($B19,'Sintesi (CFI-ACN)'!$C$30:$AE$55,22,FALSE)</f>
        <v>0</v>
      </c>
      <c r="ZS19" s="501">
        <f>VLOOKUP($B19,'Sintesi (CFI-ACN)'!$C$30:$AE$55,22,FALSE)</f>
        <v>0</v>
      </c>
      <c r="ZT19" s="501">
        <f>VLOOKUP($B19,'Sintesi (CFI-ACN)'!$C$30:$AE$55,22,FALSE)</f>
        <v>0</v>
      </c>
      <c r="ZU19" s="501">
        <f>VLOOKUP($B19,'Sintesi (CFI-ACN)'!$C$30:$AE$55,22,FALSE)</f>
        <v>0</v>
      </c>
      <c r="ZV19" s="501">
        <f>VLOOKUP($B19,'Sintesi (CFI-ACN)'!$C$30:$AE$55,22,FALSE)</f>
        <v>0</v>
      </c>
      <c r="ZW19" s="501">
        <f>VLOOKUP($B19,'Sintesi (CFI-ACN)'!$C$30:$AE$55,22,FALSE)</f>
        <v>0</v>
      </c>
      <c r="ZX19" s="501">
        <f>VLOOKUP($B19,'Sintesi (CFI-ACN)'!$C$30:$AE$55,22,FALSE)</f>
        <v>0</v>
      </c>
      <c r="ZY19" s="501">
        <f>VLOOKUP($B19,'Sintesi (CFI-ACN)'!$C$30:$AE$55,22,FALSE)</f>
        <v>0</v>
      </c>
      <c r="ZZ19" s="501">
        <f>VLOOKUP($B19,'Sintesi (CFI-ACN)'!$C$30:$AE$55,22,FALSE)</f>
        <v>0</v>
      </c>
      <c r="AAA19" s="501">
        <f>VLOOKUP($B19,'Sintesi (CFI-ACN)'!$C$30:$AE$55,22,FALSE)</f>
        <v>0</v>
      </c>
      <c r="AAB19" s="501">
        <f>VLOOKUP($B19,'Sintesi (CFI-ACN)'!$C$30:$AE$55,22,FALSE)</f>
        <v>0</v>
      </c>
      <c r="AAC19" s="501">
        <f>VLOOKUP($B19,'Sintesi (CFI-ACN)'!$C$30:$AE$55,22,FALSE)</f>
        <v>0</v>
      </c>
      <c r="AAD19" s="501">
        <f>VLOOKUP($B19,'Sintesi (CFI-ACN)'!$C$30:$AE$55,22,FALSE)</f>
        <v>0</v>
      </c>
      <c r="AAE19" s="501">
        <f>VLOOKUP($B19,'Sintesi (CFI-ACN)'!$C$30:$AE$55,22,FALSE)</f>
        <v>0</v>
      </c>
      <c r="AAF19" s="501">
        <f>VLOOKUP($B19,'Sintesi (CFI-ACN)'!$C$30:$AE$55,22,FALSE)</f>
        <v>0</v>
      </c>
      <c r="AAG19" s="501">
        <f>VLOOKUP($B19,'Sintesi (CFI-ACN)'!$C$30:$AE$55,22,FALSE)</f>
        <v>0</v>
      </c>
      <c r="AAH19" s="501">
        <f>VLOOKUP($B19,'Sintesi (CFI-ACN)'!$C$30:$AE$55,22,FALSE)</f>
        <v>0</v>
      </c>
      <c r="AAI19" s="501">
        <f>VLOOKUP($B19,'Sintesi (CFI-ACN)'!$C$30:$AE$55,22,FALSE)</f>
        <v>0</v>
      </c>
      <c r="AAJ19" s="501">
        <f>VLOOKUP($B19,'Sintesi (CFI-ACN)'!$C$30:$AE$55,22,FALSE)</f>
        <v>0</v>
      </c>
      <c r="AAK19" s="501">
        <f>VLOOKUP($B19,'Sintesi (CFI-ACN)'!$C$30:$AE$55,22,FALSE)</f>
        <v>0</v>
      </c>
      <c r="AAL19" s="501">
        <f>VLOOKUP($B19,'Sintesi (CFI-ACN)'!$C$30:$AE$55,22,FALSE)</f>
        <v>0</v>
      </c>
      <c r="AAM19" s="501">
        <f>VLOOKUP($B19,'Sintesi (CFI-ACN)'!$C$30:$AE$55,22,FALSE)</f>
        <v>0</v>
      </c>
      <c r="AAN19" s="501">
        <f>VLOOKUP($B19,'Sintesi (CFI-ACN)'!$C$30:$AE$55,22,FALSE)</f>
        <v>0</v>
      </c>
      <c r="AAO19" s="501">
        <f>VLOOKUP($B19,'Sintesi (CFI-ACN)'!$C$30:$AE$55,22,FALSE)</f>
        <v>0</v>
      </c>
      <c r="AAP19" s="501">
        <f>VLOOKUP($B19,'Sintesi (CFI-ACN)'!$C$30:$AE$55,22,FALSE)</f>
        <v>0</v>
      </c>
      <c r="AAQ19" s="501">
        <f>VLOOKUP($B19,'Sintesi (CFI-ACN)'!$C$30:$AE$55,22,FALSE)</f>
        <v>0</v>
      </c>
      <c r="AAR19" s="501">
        <f>VLOOKUP($B19,'Sintesi (CFI-ACN)'!$C$30:$AE$55,22,FALSE)</f>
        <v>0</v>
      </c>
      <c r="AAS19" s="501">
        <f>VLOOKUP($B19,'Sintesi (CFI-ACN)'!$C$30:$AE$55,22,FALSE)</f>
        <v>0</v>
      </c>
      <c r="AAT19" s="501">
        <f>VLOOKUP($B19,'Sintesi (CFI-ACN)'!$C$30:$AE$55,22,FALSE)</f>
        <v>0</v>
      </c>
      <c r="AAU19" s="501">
        <f>VLOOKUP($B19,'Sintesi (CFI-ACN)'!$C$30:$AE$55,22,FALSE)</f>
        <v>0</v>
      </c>
      <c r="AAV19" s="501">
        <f>VLOOKUP($B19,'Sintesi (CFI-ACN)'!$C$30:$AE$55,22,FALSE)</f>
        <v>0</v>
      </c>
      <c r="AAW19" s="501">
        <f>VLOOKUP($B19,'Sintesi (CFI-ACN)'!$C$30:$AE$55,22,FALSE)</f>
        <v>0</v>
      </c>
      <c r="AAX19" s="501">
        <f>VLOOKUP($B19,'Sintesi (CFI-ACN)'!$C$30:$AE$55,22,FALSE)</f>
        <v>0</v>
      </c>
      <c r="AAY19" s="501">
        <f>VLOOKUP($B19,'Sintesi (CFI-ACN)'!$C$30:$AE$55,22,FALSE)</f>
        <v>0</v>
      </c>
      <c r="AAZ19" s="501">
        <f>VLOOKUP($B19,'Sintesi (CFI-ACN)'!$C$30:$AE$55,22,FALSE)</f>
        <v>0</v>
      </c>
      <c r="ABA19" s="501">
        <f>VLOOKUP($B19,'Sintesi (CFI-ACN)'!$C$30:$AE$55,22,FALSE)</f>
        <v>0</v>
      </c>
      <c r="ABB19" s="501">
        <f>VLOOKUP($B19,'Sintesi (CFI-ACN)'!$C$30:$AE$55,22,FALSE)</f>
        <v>0</v>
      </c>
      <c r="ABC19" s="501">
        <f>VLOOKUP($B19,'Sintesi (CFI-ACN)'!$C$30:$AE$55,22,FALSE)</f>
        <v>0</v>
      </c>
      <c r="ABD19" s="501">
        <f>VLOOKUP($B19,'Sintesi (CFI-ACN)'!$C$30:$AE$55,22,FALSE)</f>
        <v>0</v>
      </c>
      <c r="ABE19" s="501">
        <f>VLOOKUP($B19,'Sintesi (CFI-ACN)'!$C$30:$AE$55,22,FALSE)</f>
        <v>0</v>
      </c>
      <c r="ABF19" s="501">
        <f>VLOOKUP($B19,'Sintesi (CFI-ACN)'!$C$30:$AE$55,22,FALSE)</f>
        <v>0</v>
      </c>
      <c r="ABG19" s="501">
        <f>VLOOKUP($B19,'Sintesi (CFI-ACN)'!$C$30:$AE$55,22,FALSE)</f>
        <v>0</v>
      </c>
      <c r="ABH19" s="501">
        <f>VLOOKUP($B19,'Sintesi (CFI-ACN)'!$C$30:$AE$55,22,FALSE)</f>
        <v>0</v>
      </c>
      <c r="ABI19" s="501">
        <f>VLOOKUP($B19,'Sintesi (CFI-ACN)'!$C$30:$AE$55,22,FALSE)</f>
        <v>0</v>
      </c>
      <c r="ABJ19" s="501">
        <f>VLOOKUP($B19,'Sintesi (CFI-ACN)'!$C$30:$AE$55,22,FALSE)</f>
        <v>0</v>
      </c>
      <c r="ABK19" s="501">
        <f>VLOOKUP($B19,'Sintesi (CFI-ACN)'!$C$30:$AE$55,22,FALSE)</f>
        <v>0</v>
      </c>
      <c r="ABL19" s="501">
        <f>VLOOKUP($B19,'Sintesi (CFI-ACN)'!$C$30:$AE$55,22,FALSE)</f>
        <v>0</v>
      </c>
      <c r="ABM19" s="501">
        <f>VLOOKUP($B19,'Sintesi (CFI-ACN)'!$C$30:$AE$55,22,FALSE)</f>
        <v>0</v>
      </c>
      <c r="ABN19" s="501">
        <f>VLOOKUP($B19,'Sintesi (CFI-ACN)'!$C$30:$AE$55,22,FALSE)</f>
        <v>0</v>
      </c>
      <c r="ABO19" s="501">
        <f>VLOOKUP($B19,'Sintesi (CFI-ACN)'!$C$30:$AE$55,22,FALSE)</f>
        <v>0</v>
      </c>
      <c r="ABP19" s="501">
        <f>VLOOKUP($B19,'Sintesi (CFI-ACN)'!$C$30:$AE$55,22,FALSE)</f>
        <v>0</v>
      </c>
      <c r="ABQ19" s="501">
        <f>VLOOKUP($B19,'Sintesi (CFI-ACN)'!$C$30:$AE$55,22,FALSE)</f>
        <v>0</v>
      </c>
      <c r="ABR19" s="501">
        <f>VLOOKUP($B19,'Sintesi (CFI-ACN)'!$C$30:$AE$55,22,FALSE)</f>
        <v>0</v>
      </c>
      <c r="ABS19" s="501">
        <f>VLOOKUP($B19,'Sintesi (CFI-ACN)'!$C$30:$AE$55,22,FALSE)</f>
        <v>0</v>
      </c>
      <c r="ABT19" s="501">
        <f>VLOOKUP($B19,'Sintesi (CFI-ACN)'!$C$30:$AE$55,22,FALSE)</f>
        <v>0</v>
      </c>
      <c r="ABU19" s="501">
        <f>VLOOKUP($B19,'Sintesi (CFI-ACN)'!$C$30:$AE$55,22,FALSE)</f>
        <v>0</v>
      </c>
      <c r="ABV19" s="501">
        <f>VLOOKUP($B19,'Sintesi (CFI-ACN)'!$C$30:$AE$55,22,FALSE)</f>
        <v>0</v>
      </c>
      <c r="ABW19" s="501">
        <f>VLOOKUP($B19,'Sintesi (CFI-ACN)'!$C$30:$AE$55,22,FALSE)</f>
        <v>0</v>
      </c>
      <c r="ABX19" s="501">
        <f>VLOOKUP($B19,'Sintesi (CFI-ACN)'!$C$30:$AE$55,22,FALSE)</f>
        <v>0</v>
      </c>
      <c r="ABY19" s="501">
        <f>VLOOKUP($B19,'Sintesi (CFI-ACN)'!$C$30:$AE$55,22,FALSE)</f>
        <v>0</v>
      </c>
      <c r="ABZ19" s="501">
        <f>VLOOKUP($B19,'Sintesi (CFI-ACN)'!$C$30:$AE$55,22,FALSE)</f>
        <v>0</v>
      </c>
      <c r="ACA19" s="501">
        <f>VLOOKUP($B19,'Sintesi (CFI-ACN)'!$C$30:$AE$55,22,FALSE)</f>
        <v>0</v>
      </c>
      <c r="ACB19" s="501">
        <f>VLOOKUP($B19,'Sintesi (CFI-ACN)'!$C$30:$AE$55,22,FALSE)</f>
        <v>0</v>
      </c>
      <c r="ACC19" s="501">
        <f>VLOOKUP($B19,'Sintesi (CFI-ACN)'!$C$30:$AE$55,22,FALSE)</f>
        <v>0</v>
      </c>
      <c r="ACD19" s="501">
        <f>VLOOKUP($B19,'Sintesi (CFI-ACN)'!$C$30:$AE$55,22,FALSE)</f>
        <v>0</v>
      </c>
      <c r="ACE19" s="501"/>
      <c r="ACF19" s="501"/>
      <c r="ACG19" s="501"/>
      <c r="ACH19" s="86"/>
      <c r="ACI19" s="88">
        <v>0</v>
      </c>
      <c r="ACJ19" s="89">
        <v>43271</v>
      </c>
      <c r="ACK19" s="89">
        <v>43294</v>
      </c>
      <c r="ACL19" s="80">
        <v>0</v>
      </c>
      <c r="ACM19" s="80">
        <v>0</v>
      </c>
      <c r="ACN19" s="80">
        <v>0</v>
      </c>
      <c r="ACO19" s="80">
        <v>0</v>
      </c>
      <c r="ACP19" s="80">
        <v>0</v>
      </c>
      <c r="ACQ19" s="80">
        <v>0</v>
      </c>
      <c r="ACR19" s="80">
        <v>0</v>
      </c>
      <c r="ACS19" s="80">
        <v>0</v>
      </c>
      <c r="ACT19" s="80">
        <v>0</v>
      </c>
      <c r="ACU19" s="80">
        <v>0</v>
      </c>
      <c r="ACV19" s="80">
        <v>0</v>
      </c>
      <c r="ACW19" s="80">
        <v>0</v>
      </c>
      <c r="ACX19" s="80">
        <v>0</v>
      </c>
      <c r="ACY19" s="80">
        <v>0</v>
      </c>
      <c r="ACZ19" s="80">
        <v>0</v>
      </c>
      <c r="ADA19" s="80">
        <v>0</v>
      </c>
      <c r="ADB19" s="80">
        <v>0</v>
      </c>
      <c r="ADC19" s="80">
        <v>0</v>
      </c>
      <c r="ADD19" s="80">
        <v>0</v>
      </c>
      <c r="ADE19" s="80">
        <v>0</v>
      </c>
      <c r="ADF19" s="80">
        <v>0</v>
      </c>
      <c r="ADG19" s="80">
        <v>0</v>
      </c>
      <c r="ADH19" s="80">
        <v>0</v>
      </c>
      <c r="ADI19" s="80">
        <v>0</v>
      </c>
      <c r="ADJ19" s="80">
        <v>0</v>
      </c>
      <c r="ADK19" s="80">
        <v>0</v>
      </c>
      <c r="ADL19" s="80">
        <v>0</v>
      </c>
      <c r="ADM19" s="80">
        <v>0</v>
      </c>
      <c r="ADN19" s="80">
        <v>0</v>
      </c>
      <c r="ADO19" s="80">
        <v>0</v>
      </c>
      <c r="ADP19" s="80">
        <v>0</v>
      </c>
      <c r="ADQ19" s="80">
        <v>0</v>
      </c>
      <c r="ADR19" s="80">
        <v>0</v>
      </c>
      <c r="ADS19" s="80">
        <v>0</v>
      </c>
      <c r="ADT19" s="80">
        <v>0</v>
      </c>
      <c r="ADU19" s="80">
        <v>0</v>
      </c>
      <c r="ADV19" s="80">
        <v>0</v>
      </c>
      <c r="ADW19" s="80">
        <v>0</v>
      </c>
      <c r="ADX19" s="80">
        <v>0</v>
      </c>
      <c r="ADY19" s="80">
        <v>0</v>
      </c>
      <c r="ADZ19" s="80">
        <v>0</v>
      </c>
      <c r="AEA19" s="80">
        <v>0</v>
      </c>
      <c r="AEB19" s="80">
        <v>0</v>
      </c>
      <c r="AEC19" s="80">
        <v>0</v>
      </c>
      <c r="AED19" s="80">
        <v>0</v>
      </c>
      <c r="AEE19" s="80">
        <v>0</v>
      </c>
      <c r="AEF19" s="80">
        <v>0</v>
      </c>
      <c r="AEG19" s="80">
        <v>0</v>
      </c>
      <c r="AEH19" s="80">
        <v>0</v>
      </c>
      <c r="AEI19" s="80">
        <v>0</v>
      </c>
      <c r="AEJ19" s="80">
        <v>0</v>
      </c>
      <c r="AEK19" s="80">
        <v>0</v>
      </c>
      <c r="AEL19" s="80">
        <v>0</v>
      </c>
      <c r="AEM19" s="80">
        <v>0</v>
      </c>
      <c r="AEN19" s="80">
        <v>0</v>
      </c>
      <c r="AEO19" s="80">
        <v>0</v>
      </c>
      <c r="AEP19" s="80">
        <v>0</v>
      </c>
      <c r="AEQ19" s="80">
        <v>0</v>
      </c>
      <c r="AER19" s="80">
        <v>0</v>
      </c>
      <c r="AES19" s="80">
        <v>0</v>
      </c>
      <c r="AET19" s="80">
        <v>0</v>
      </c>
      <c r="AEU19" s="80">
        <v>0</v>
      </c>
      <c r="AEV19" s="80">
        <v>0</v>
      </c>
      <c r="AEW19" s="80">
        <v>0</v>
      </c>
      <c r="AEX19" s="80">
        <v>0</v>
      </c>
      <c r="AEY19" s="80">
        <v>0</v>
      </c>
      <c r="AEZ19" s="80">
        <v>0</v>
      </c>
      <c r="AFA19" s="80">
        <v>0</v>
      </c>
      <c r="AFB19" s="80">
        <v>0</v>
      </c>
      <c r="AFC19" s="80">
        <v>0</v>
      </c>
      <c r="AFD19" s="80">
        <v>0</v>
      </c>
      <c r="AFE19" s="80">
        <v>0</v>
      </c>
      <c r="AFF19" s="80">
        <v>0</v>
      </c>
      <c r="AFG19" s="80">
        <v>0</v>
      </c>
      <c r="AFH19" s="80">
        <v>0</v>
      </c>
      <c r="AFI19" s="80">
        <v>0</v>
      </c>
      <c r="AFJ19" s="80">
        <v>0</v>
      </c>
      <c r="AFK19" s="80">
        <v>0</v>
      </c>
      <c r="AFL19" s="80">
        <v>0</v>
      </c>
      <c r="AFM19" s="80">
        <v>0</v>
      </c>
      <c r="AFN19" s="80">
        <v>0</v>
      </c>
      <c r="AFO19" s="80">
        <v>0</v>
      </c>
      <c r="AFP19" s="80">
        <v>0</v>
      </c>
      <c r="AFQ19" s="80">
        <v>0</v>
      </c>
      <c r="AFR19" s="80">
        <v>0</v>
      </c>
      <c r="AFS19" s="80">
        <v>0</v>
      </c>
      <c r="AFT19" s="80">
        <v>0</v>
      </c>
      <c r="AFU19" s="80">
        <v>0</v>
      </c>
      <c r="AFV19" s="80">
        <v>0</v>
      </c>
      <c r="AFW19" s="80">
        <v>0</v>
      </c>
      <c r="AFX19" s="80">
        <v>0</v>
      </c>
      <c r="AFY19" s="80">
        <v>0</v>
      </c>
      <c r="AFZ19" s="80">
        <v>0</v>
      </c>
      <c r="AGA19" s="80">
        <v>0</v>
      </c>
      <c r="AGB19" s="80">
        <v>0</v>
      </c>
      <c r="AGC19" s="80">
        <v>0</v>
      </c>
      <c r="AGD19" s="80">
        <v>0</v>
      </c>
      <c r="AGE19" s="80">
        <v>0</v>
      </c>
      <c r="AGF19" s="80">
        <v>0</v>
      </c>
      <c r="AGG19" s="80">
        <v>0</v>
      </c>
      <c r="AGH19" s="80">
        <v>0</v>
      </c>
      <c r="AGI19" s="80">
        <v>0</v>
      </c>
      <c r="AGJ19" s="80">
        <v>0</v>
      </c>
      <c r="AGK19" s="80">
        <v>0</v>
      </c>
      <c r="AGL19" s="80"/>
      <c r="AGM19" s="80"/>
    </row>
    <row r="20" spans="1:871" s="104" customFormat="1" ht="15.75" customHeight="1">
      <c r="A20" s="131" t="str">
        <f>'Sintesi (CFI-ACN)'!B44</f>
        <v>P59-Deploy &amp; Change CRMT</v>
      </c>
      <c r="B20" s="131" t="str">
        <f>'Sintesi (CFI)'!C44</f>
        <v>AO004511_YYY70</v>
      </c>
      <c r="C20" s="131" t="str">
        <f>'Sintesi Quantitativa (Overall)'!D46</f>
        <v>SWA</v>
      </c>
      <c r="D20" s="132">
        <f>'Sintesi (CFI-ACN)'!W44</f>
        <v>0</v>
      </c>
      <c r="E20" s="132">
        <f>'Sintesi (CFI-ACN)'!X44</f>
        <v>0</v>
      </c>
      <c r="F20" s="132">
        <f>'Sintesi (CFI-ACN)'!Y44</f>
        <v>0</v>
      </c>
      <c r="G20" s="158">
        <v>1</v>
      </c>
      <c r="H20" s="183">
        <v>43271</v>
      </c>
      <c r="I20" s="183">
        <v>43315</v>
      </c>
      <c r="J20" s="78">
        <f t="shared" si="123"/>
        <v>33</v>
      </c>
      <c r="K20" s="78">
        <v>0</v>
      </c>
      <c r="L20" s="79">
        <v>0</v>
      </c>
      <c r="M20" s="80">
        <v>0</v>
      </c>
      <c r="N20" s="80">
        <v>0</v>
      </c>
      <c r="O20" s="80">
        <v>0</v>
      </c>
      <c r="P20" s="80">
        <v>0</v>
      </c>
      <c r="Q20" s="80">
        <v>0</v>
      </c>
      <c r="R20" s="80">
        <v>0</v>
      </c>
      <c r="S20" s="80">
        <v>0</v>
      </c>
      <c r="T20" s="80">
        <v>0</v>
      </c>
      <c r="U20" s="80">
        <v>0</v>
      </c>
      <c r="V20" s="80">
        <v>0</v>
      </c>
      <c r="W20" s="80">
        <v>0</v>
      </c>
      <c r="X20" s="80">
        <v>0</v>
      </c>
      <c r="Y20" s="80">
        <v>0</v>
      </c>
      <c r="Z20" s="80">
        <v>0</v>
      </c>
      <c r="AA20" s="80">
        <v>0</v>
      </c>
      <c r="AB20" s="80">
        <v>0</v>
      </c>
      <c r="AC20" s="80">
        <v>0</v>
      </c>
      <c r="AD20" s="80">
        <v>0</v>
      </c>
      <c r="AE20" s="80">
        <v>0</v>
      </c>
      <c r="AF20" s="80">
        <v>0</v>
      </c>
      <c r="AG20" s="80">
        <v>0</v>
      </c>
      <c r="AH20" s="80">
        <v>0</v>
      </c>
      <c r="AI20" s="80">
        <v>0</v>
      </c>
      <c r="AJ20" s="80">
        <v>0</v>
      </c>
      <c r="AK20" s="80">
        <v>0</v>
      </c>
      <c r="AL20" s="80">
        <v>0</v>
      </c>
      <c r="AM20" s="80">
        <v>0</v>
      </c>
      <c r="AN20" s="80">
        <v>0</v>
      </c>
      <c r="AO20" s="80">
        <v>0</v>
      </c>
      <c r="AP20" s="80">
        <v>0</v>
      </c>
      <c r="AQ20" s="80">
        <v>0</v>
      </c>
      <c r="AR20" s="80">
        <v>0</v>
      </c>
      <c r="AS20" s="80">
        <v>0</v>
      </c>
      <c r="AT20" s="80">
        <v>0</v>
      </c>
      <c r="AU20" s="80">
        <v>0</v>
      </c>
      <c r="AV20" s="80">
        <v>0</v>
      </c>
      <c r="AW20" s="80">
        <v>0</v>
      </c>
      <c r="AX20" s="80">
        <v>0</v>
      </c>
      <c r="AY20" s="80">
        <v>0</v>
      </c>
      <c r="AZ20" s="80">
        <v>0</v>
      </c>
      <c r="BA20" s="80">
        <v>0</v>
      </c>
      <c r="BB20" s="80">
        <v>0</v>
      </c>
      <c r="BC20" s="80">
        <v>0</v>
      </c>
      <c r="BD20" s="80">
        <v>0</v>
      </c>
      <c r="BE20" s="80">
        <v>0</v>
      </c>
      <c r="BF20" s="80">
        <v>0</v>
      </c>
      <c r="BG20" s="80">
        <v>0</v>
      </c>
      <c r="BH20" s="80">
        <v>0</v>
      </c>
      <c r="BI20" s="80">
        <v>0</v>
      </c>
      <c r="BJ20" s="80">
        <v>0</v>
      </c>
      <c r="BK20" s="80">
        <v>0</v>
      </c>
      <c r="BL20" s="80">
        <v>0</v>
      </c>
      <c r="BM20" s="80">
        <v>0</v>
      </c>
      <c r="BN20" s="80">
        <v>0</v>
      </c>
      <c r="BO20" s="80">
        <v>0</v>
      </c>
      <c r="BP20" s="80">
        <v>0</v>
      </c>
      <c r="BQ20" s="80">
        <v>0</v>
      </c>
      <c r="BR20" s="80">
        <v>0</v>
      </c>
      <c r="BS20" s="80">
        <v>0</v>
      </c>
      <c r="BT20" s="80">
        <v>0</v>
      </c>
      <c r="BU20" s="80">
        <v>0</v>
      </c>
      <c r="BV20" s="80">
        <v>0</v>
      </c>
      <c r="BW20" s="80">
        <v>0</v>
      </c>
      <c r="BX20" s="80">
        <v>0</v>
      </c>
      <c r="BY20" s="80">
        <v>0</v>
      </c>
      <c r="BZ20" s="80">
        <v>0</v>
      </c>
      <c r="CA20" s="80">
        <v>0</v>
      </c>
      <c r="CB20" s="80">
        <v>0</v>
      </c>
      <c r="CC20" s="80">
        <v>0</v>
      </c>
      <c r="CD20" s="80">
        <v>0</v>
      </c>
      <c r="CE20" s="80">
        <v>0</v>
      </c>
      <c r="CF20" s="80">
        <v>0</v>
      </c>
      <c r="CG20" s="80">
        <v>0</v>
      </c>
      <c r="CH20" s="80">
        <v>0</v>
      </c>
      <c r="CI20" s="80">
        <v>0</v>
      </c>
      <c r="CJ20" s="80">
        <v>0</v>
      </c>
      <c r="CK20" s="80">
        <v>0</v>
      </c>
      <c r="CL20" s="80">
        <v>0</v>
      </c>
      <c r="CM20" s="80">
        <v>0</v>
      </c>
      <c r="CN20" s="80">
        <v>0</v>
      </c>
      <c r="CO20" s="80">
        <v>0</v>
      </c>
      <c r="CP20" s="80">
        <v>0</v>
      </c>
      <c r="CQ20" s="80">
        <v>0</v>
      </c>
      <c r="CR20" s="80">
        <v>0</v>
      </c>
      <c r="CS20" s="80">
        <v>0</v>
      </c>
      <c r="CT20" s="80">
        <v>0</v>
      </c>
      <c r="CU20" s="80">
        <v>0</v>
      </c>
      <c r="CV20" s="80">
        <v>0</v>
      </c>
      <c r="CW20" s="80">
        <v>0</v>
      </c>
      <c r="CX20" s="80">
        <v>0</v>
      </c>
      <c r="CY20" s="80">
        <v>0</v>
      </c>
      <c r="CZ20" s="80">
        <v>0</v>
      </c>
      <c r="DA20" s="80">
        <v>0</v>
      </c>
      <c r="DB20" s="80">
        <v>0</v>
      </c>
      <c r="DC20" s="80">
        <v>0</v>
      </c>
      <c r="DD20" s="80">
        <v>0</v>
      </c>
      <c r="DE20" s="80">
        <v>0</v>
      </c>
      <c r="DF20" s="80">
        <v>0</v>
      </c>
      <c r="DG20" s="80">
        <v>0</v>
      </c>
      <c r="DH20" s="80">
        <v>0</v>
      </c>
      <c r="DI20" s="80">
        <v>0</v>
      </c>
      <c r="DJ20" s="80">
        <v>0</v>
      </c>
      <c r="DK20" s="80">
        <v>0</v>
      </c>
      <c r="DL20" s="80">
        <v>0</v>
      </c>
      <c r="DM20" s="80"/>
      <c r="DN20" s="80"/>
      <c r="DO20" s="80"/>
      <c r="DP20" s="318">
        <v>0</v>
      </c>
      <c r="DQ20" s="318">
        <v>0</v>
      </c>
      <c r="DR20" s="318">
        <v>0</v>
      </c>
      <c r="DS20" s="318">
        <v>0</v>
      </c>
      <c r="DT20" s="318">
        <v>0</v>
      </c>
      <c r="DU20" s="318">
        <v>0</v>
      </c>
      <c r="DV20" s="318">
        <v>0</v>
      </c>
      <c r="DW20" s="318">
        <v>0</v>
      </c>
      <c r="DX20" s="318">
        <v>0</v>
      </c>
      <c r="DY20" s="318">
        <v>0</v>
      </c>
      <c r="DZ20" s="318">
        <v>0</v>
      </c>
      <c r="EA20" s="318">
        <v>0</v>
      </c>
      <c r="EB20" s="318">
        <v>0</v>
      </c>
      <c r="EC20" s="318">
        <v>0</v>
      </c>
      <c r="ED20" s="318">
        <v>0</v>
      </c>
      <c r="EE20" s="318">
        <v>0</v>
      </c>
      <c r="EF20" s="318">
        <v>0</v>
      </c>
      <c r="EG20" s="318">
        <v>0</v>
      </c>
      <c r="EH20" s="318">
        <v>0</v>
      </c>
      <c r="EI20" s="318">
        <v>0</v>
      </c>
      <c r="EJ20" s="318">
        <v>0</v>
      </c>
      <c r="EK20" s="318">
        <v>0</v>
      </c>
      <c r="EL20" s="318">
        <v>0</v>
      </c>
      <c r="EM20" s="318">
        <f>VLOOKUP($B20,'Sintesi (CFI-ACN)'!$C$30:$AE$55,25,FALSE)</f>
        <v>0</v>
      </c>
      <c r="EN20" s="318">
        <f>VLOOKUP($B20,'Sintesi (CFI-ACN)'!$C$30:$AE$55,25,FALSE)</f>
        <v>0</v>
      </c>
      <c r="EO20" s="318">
        <f>VLOOKUP($B20,'Sintesi (CFI-ACN)'!$C$30:$AE$55,25,FALSE)</f>
        <v>0</v>
      </c>
      <c r="EP20" s="318">
        <f>VLOOKUP($B20,'Sintesi (CFI-ACN)'!$C$30:$AE$55,25,FALSE)</f>
        <v>0</v>
      </c>
      <c r="EQ20" s="318">
        <f>VLOOKUP($B20,'Sintesi (CFI-ACN)'!$C$30:$AE$55,25,FALSE)</f>
        <v>0</v>
      </c>
      <c r="ER20" s="318">
        <f>VLOOKUP($B20,'Sintesi (CFI-ACN)'!$C$30:$AE$55,25,FALSE)</f>
        <v>0</v>
      </c>
      <c r="ES20" s="318">
        <f>VLOOKUP($B20,'Sintesi (CFI-ACN)'!$C$30:$AE$55,25,FALSE)</f>
        <v>0</v>
      </c>
      <c r="ET20" s="318">
        <f>VLOOKUP($B20,'Sintesi (CFI-ACN)'!$C$30:$AE$55,25,FALSE)</f>
        <v>0</v>
      </c>
      <c r="EU20" s="318">
        <f>VLOOKUP($B20,'Sintesi (CFI-ACN)'!$C$30:$AE$55,25,FALSE)</f>
        <v>0</v>
      </c>
      <c r="EV20" s="318">
        <f>VLOOKUP($B20,'Sintesi (CFI-ACN)'!$C$30:$AE$55,25,FALSE)</f>
        <v>0</v>
      </c>
      <c r="EW20" s="318">
        <f>VLOOKUP($B20,'Sintesi (CFI-ACN)'!$C$30:$AE$55,25,FALSE)</f>
        <v>0</v>
      </c>
      <c r="EX20" s="318">
        <f>VLOOKUP($B20,'Sintesi (CFI-ACN)'!$C$30:$AE$55,25,FALSE)</f>
        <v>0</v>
      </c>
      <c r="EY20" s="318">
        <f>VLOOKUP($B20,'Sintesi (CFI-ACN)'!$C$30:$AE$55,25,FALSE)</f>
        <v>0</v>
      </c>
      <c r="EZ20" s="318">
        <f>VLOOKUP($B20,'Sintesi (CFI-ACN)'!$C$30:$AE$55,25,FALSE)</f>
        <v>0</v>
      </c>
      <c r="FA20" s="318">
        <f>VLOOKUP($B20,'Sintesi (CFI-ACN)'!$C$30:$AE$55,25,FALSE)</f>
        <v>0</v>
      </c>
      <c r="FB20" s="318">
        <f>VLOOKUP($B20,'Sintesi (CFI-ACN)'!$C$30:$AE$55,25,FALSE)</f>
        <v>0</v>
      </c>
      <c r="FC20" s="318">
        <f>VLOOKUP($B20,'Sintesi (CFI-ACN)'!$C$30:$AE$55,25,FALSE)</f>
        <v>0</v>
      </c>
      <c r="FD20" s="318">
        <f>VLOOKUP($B20,'Sintesi (CFI-ACN)'!$C$30:$AE$55,25,FALSE)</f>
        <v>0</v>
      </c>
      <c r="FE20" s="318">
        <f>VLOOKUP($B20,'Sintesi (CFI-ACN)'!$C$30:$AE$55,25,FALSE)</f>
        <v>0</v>
      </c>
      <c r="FF20" s="318">
        <f>VLOOKUP($B20,'Sintesi (CFI-ACN)'!$C$30:$AE$55,25,FALSE)</f>
        <v>0</v>
      </c>
      <c r="FG20" s="318">
        <f>VLOOKUP($B20,'Sintesi (CFI-ACN)'!$C$30:$AE$55,25,FALSE)</f>
        <v>0</v>
      </c>
      <c r="FH20" s="318">
        <f>VLOOKUP($B20,'Sintesi (CFI-ACN)'!$C$30:$AE$55,25,FALSE)</f>
        <v>0</v>
      </c>
      <c r="FI20" s="318">
        <f>VLOOKUP($B20,'Sintesi (CFI-ACN)'!$C$30:$AE$55,25,FALSE)</f>
        <v>0</v>
      </c>
      <c r="FJ20" s="318">
        <f>VLOOKUP($B20,'Sintesi (CFI-ACN)'!$C$30:$AE$55,25,FALSE)</f>
        <v>0</v>
      </c>
      <c r="FK20" s="318">
        <f>VLOOKUP($B20,'Sintesi (CFI-ACN)'!$C$30:$AE$55,25,FALSE)</f>
        <v>0</v>
      </c>
      <c r="FL20" s="318">
        <f>VLOOKUP($B20,'Sintesi (CFI-ACN)'!$C$30:$AE$55,25,FALSE)</f>
        <v>0</v>
      </c>
      <c r="FM20" s="318">
        <f>VLOOKUP($B20,'Sintesi (CFI-ACN)'!$C$30:$AE$55,25,FALSE)</f>
        <v>0</v>
      </c>
      <c r="FN20" s="318">
        <f>VLOOKUP($B20,'Sintesi (CFI-ACN)'!$C$30:$AE$55,25,FALSE)</f>
        <v>0</v>
      </c>
      <c r="FO20" s="318">
        <f>VLOOKUP($B20,'Sintesi (CFI-ACN)'!$C$30:$AE$55,25,FALSE)</f>
        <v>0</v>
      </c>
      <c r="FP20" s="318">
        <f>VLOOKUP($B20,'Sintesi (CFI-ACN)'!$C$30:$AE$55,25,FALSE)</f>
        <v>0</v>
      </c>
      <c r="FQ20" s="318">
        <f>VLOOKUP($B20,'Sintesi (CFI-ACN)'!$C$30:$AE$55,25,FALSE)</f>
        <v>0</v>
      </c>
      <c r="FR20" s="318">
        <f>VLOOKUP($B20,'Sintesi (CFI-ACN)'!$C$30:$AE$55,25,FALSE)</f>
        <v>0</v>
      </c>
      <c r="FS20" s="318">
        <f>VLOOKUP($B20,'Sintesi (CFI-ACN)'!$C$30:$AE$55,25,FALSE)</f>
        <v>0</v>
      </c>
      <c r="FT20" s="318">
        <f>VLOOKUP($B20,'Sintesi (CFI-ACN)'!$C$30:$AE$55,25,FALSE)</f>
        <v>0</v>
      </c>
      <c r="FU20" s="318">
        <f>VLOOKUP($B20,'Sintesi (CFI-ACN)'!$C$30:$AE$55,25,FALSE)</f>
        <v>0</v>
      </c>
      <c r="FV20" s="318">
        <f>VLOOKUP($B20,'Sintesi (CFI-ACN)'!$C$30:$AE$55,25,FALSE)</f>
        <v>0</v>
      </c>
      <c r="FW20" s="318">
        <f>VLOOKUP($B20,'Sintesi (CFI-ACN)'!$C$30:$AE$55,25,FALSE)</f>
        <v>0</v>
      </c>
      <c r="FX20" s="318">
        <f>VLOOKUP($B20,'Sintesi (CFI-ACN)'!$C$30:$AE$55,25,FALSE)</f>
        <v>0</v>
      </c>
      <c r="FY20" s="318">
        <f>VLOOKUP($B20,'Sintesi (CFI-ACN)'!$C$30:$AE$55,25,FALSE)</f>
        <v>0</v>
      </c>
      <c r="FZ20" s="318">
        <f>VLOOKUP($B20,'Sintesi (CFI-ACN)'!$C$30:$AE$55,25,FALSE)</f>
        <v>0</v>
      </c>
      <c r="GA20" s="318">
        <f>VLOOKUP($B20,'Sintesi (CFI-ACN)'!$C$30:$AE$55,25,FALSE)</f>
        <v>0</v>
      </c>
      <c r="GB20" s="318">
        <f>VLOOKUP($B20,'Sintesi (CFI-ACN)'!$C$30:$AE$55,25,FALSE)</f>
        <v>0</v>
      </c>
      <c r="GC20" s="318">
        <f>VLOOKUP($B20,'Sintesi (CFI-ACN)'!$C$30:$AE$55,25,FALSE)</f>
        <v>0</v>
      </c>
      <c r="GD20" s="318">
        <f>VLOOKUP($B20,'Sintesi (CFI-ACN)'!$C$30:$AE$55,25,FALSE)</f>
        <v>0</v>
      </c>
      <c r="GE20" s="318">
        <f>VLOOKUP($B20,'Sintesi (CFI-ACN)'!$C$30:$AE$55,25,FALSE)</f>
        <v>0</v>
      </c>
      <c r="GF20" s="318">
        <f>VLOOKUP($B20,'Sintesi (CFI-ACN)'!$C$30:$AE$55,25,FALSE)</f>
        <v>0</v>
      </c>
      <c r="GG20" s="318">
        <f>VLOOKUP($B20,'Sintesi (CFI-ACN)'!$C$30:$AE$55,25,FALSE)</f>
        <v>0</v>
      </c>
      <c r="GH20" s="318">
        <f>VLOOKUP($B20,'Sintesi (CFI-ACN)'!$C$30:$AE$55,25,FALSE)</f>
        <v>0</v>
      </c>
      <c r="GI20" s="318">
        <f>VLOOKUP($B20,'Sintesi (CFI-ACN)'!$C$30:$AE$55,25,FALSE)</f>
        <v>0</v>
      </c>
      <c r="GJ20" s="318">
        <f>VLOOKUP($B20,'Sintesi (CFI-ACN)'!$C$30:$AE$55,25,FALSE)</f>
        <v>0</v>
      </c>
      <c r="GK20" s="318">
        <f>VLOOKUP($B20,'Sintesi (CFI-ACN)'!$C$30:$AE$55,25,FALSE)</f>
        <v>0</v>
      </c>
      <c r="GL20" s="318">
        <f>VLOOKUP($B20,'Sintesi (CFI-ACN)'!$C$30:$AE$55,25,FALSE)</f>
        <v>0</v>
      </c>
      <c r="GM20" s="318">
        <f>VLOOKUP($B20,'Sintesi (CFI-ACN)'!$C$30:$AE$55,25,FALSE)</f>
        <v>0</v>
      </c>
      <c r="GN20" s="318">
        <f>VLOOKUP($B20,'Sintesi (CFI-ACN)'!$C$30:$AE$55,25,FALSE)</f>
        <v>0</v>
      </c>
      <c r="GO20" s="318">
        <f>VLOOKUP($B20,'Sintesi (CFI-ACN)'!$C$30:$AE$55,25,FALSE)</f>
        <v>0</v>
      </c>
      <c r="GP20" s="318">
        <f>VLOOKUP($B20,'Sintesi (CFI-ACN)'!$C$30:$AE$55,25,FALSE)</f>
        <v>0</v>
      </c>
      <c r="GQ20" s="318">
        <f>VLOOKUP($B20,'Sintesi (CFI-ACN)'!$C$30:$AE$55,25,FALSE)</f>
        <v>0</v>
      </c>
      <c r="GR20" s="318">
        <f>VLOOKUP($B20,'Sintesi (CFI-ACN)'!$C$30:$AE$55,25,FALSE)</f>
        <v>0</v>
      </c>
      <c r="GS20" s="318">
        <f>VLOOKUP($B20,'Sintesi (CFI-ACN)'!$C$30:$AE$55,25,FALSE)</f>
        <v>0</v>
      </c>
      <c r="GT20" s="318">
        <f>VLOOKUP($B20,'Sintesi (CFI-ACN)'!$C$30:$AE$55,25,FALSE)</f>
        <v>0</v>
      </c>
      <c r="GU20" s="318">
        <f>VLOOKUP($B20,'Sintesi (CFI-ACN)'!$C$30:$AE$55,25,FALSE)</f>
        <v>0</v>
      </c>
      <c r="GV20" s="318">
        <f>VLOOKUP($B20,'Sintesi (CFI-ACN)'!$C$30:$AE$55,25,FALSE)</f>
        <v>0</v>
      </c>
      <c r="GW20" s="318">
        <f>VLOOKUP($B20,'Sintesi (CFI-ACN)'!$C$30:$AE$55,25,FALSE)</f>
        <v>0</v>
      </c>
      <c r="GX20" s="318">
        <f>VLOOKUP($B20,'Sintesi (CFI-ACN)'!$C$30:$AE$55,25,FALSE)</f>
        <v>0</v>
      </c>
      <c r="GY20" s="318">
        <f>VLOOKUP($B20,'Sintesi (CFI-ACN)'!$C$30:$AE$55,25,FALSE)</f>
        <v>0</v>
      </c>
      <c r="GZ20" s="318">
        <f>VLOOKUP($B20,'Sintesi (CFI-ACN)'!$C$30:$AE$55,25,FALSE)</f>
        <v>0</v>
      </c>
      <c r="HA20" s="318">
        <f>VLOOKUP($B20,'Sintesi (CFI-ACN)'!$C$30:$AE$55,25,FALSE)</f>
        <v>0</v>
      </c>
      <c r="HB20" s="318">
        <f>VLOOKUP($B20,'Sintesi (CFI-ACN)'!$C$30:$AE$55,25,FALSE)</f>
        <v>0</v>
      </c>
      <c r="HC20" s="318">
        <f>VLOOKUP($B20,'Sintesi (CFI-ACN)'!$C$30:$AE$55,25,FALSE)</f>
        <v>0</v>
      </c>
      <c r="HD20" s="318">
        <f>VLOOKUP($B20,'Sintesi (CFI-ACN)'!$C$30:$AE$55,25,FALSE)</f>
        <v>0</v>
      </c>
      <c r="HE20" s="318">
        <f>VLOOKUP($B20,'Sintesi (CFI-ACN)'!$C$30:$AE$55,25,FALSE)</f>
        <v>0</v>
      </c>
      <c r="HF20" s="318">
        <f>VLOOKUP($B20,'Sintesi (CFI-ACN)'!$C$30:$AE$55,25,FALSE)</f>
        <v>0</v>
      </c>
      <c r="HG20" s="318">
        <f>VLOOKUP($B20,'Sintesi (CFI-ACN)'!$C$30:$AE$55,25,FALSE)</f>
        <v>0</v>
      </c>
      <c r="HH20" s="318">
        <f>VLOOKUP($B20,'Sintesi (CFI-ACN)'!$C$30:$AE$55,25,FALSE)</f>
        <v>0</v>
      </c>
      <c r="HI20" s="318">
        <f>VLOOKUP($B20,'Sintesi (CFI-ACN)'!$C$30:$AE$55,25,FALSE)</f>
        <v>0</v>
      </c>
      <c r="HJ20" s="318">
        <f>VLOOKUP($B20,'Sintesi (CFI-ACN)'!$C$30:$AE$55,25,FALSE)</f>
        <v>0</v>
      </c>
      <c r="HK20" s="318">
        <f>VLOOKUP($B20,'Sintesi (CFI-ACN)'!$C$30:$AE$55,25,FALSE)</f>
        <v>0</v>
      </c>
      <c r="HL20" s="318">
        <f>VLOOKUP($B20,'Sintesi (CFI-ACN)'!$C$30:$AE$55,25,FALSE)</f>
        <v>0</v>
      </c>
      <c r="HM20" s="318">
        <f>VLOOKUP($B20,'Sintesi (CFI-ACN)'!$C$30:$AE$55,25,FALSE)</f>
        <v>0</v>
      </c>
      <c r="HN20" s="318">
        <f>VLOOKUP($B20,'Sintesi (CFI-ACN)'!$C$30:$AE$55,25,FALSE)</f>
        <v>0</v>
      </c>
      <c r="HO20" s="318">
        <f>VLOOKUP($B20,'Sintesi (CFI-ACN)'!$C$30:$AE$55,25,FALSE)</f>
        <v>0</v>
      </c>
      <c r="HP20" s="318"/>
      <c r="HQ20" s="318"/>
      <c r="HR20" s="318"/>
      <c r="HS20" s="319">
        <v>0</v>
      </c>
      <c r="HT20" s="319">
        <v>0</v>
      </c>
      <c r="HU20" s="319">
        <v>0</v>
      </c>
      <c r="HV20" s="319">
        <v>0</v>
      </c>
      <c r="HW20" s="319">
        <v>0</v>
      </c>
      <c r="HX20" s="319">
        <v>0</v>
      </c>
      <c r="HY20" s="319">
        <v>0</v>
      </c>
      <c r="HZ20" s="319">
        <v>0</v>
      </c>
      <c r="IA20" s="319">
        <v>0</v>
      </c>
      <c r="IB20" s="319">
        <v>0</v>
      </c>
      <c r="IC20" s="319">
        <v>0</v>
      </c>
      <c r="ID20" s="319">
        <v>0</v>
      </c>
      <c r="IE20" s="319">
        <v>0</v>
      </c>
      <c r="IF20" s="319">
        <v>0</v>
      </c>
      <c r="IG20" s="319">
        <v>0</v>
      </c>
      <c r="IH20" s="319">
        <v>0</v>
      </c>
      <c r="II20" s="319">
        <v>0</v>
      </c>
      <c r="IJ20" s="319">
        <v>0</v>
      </c>
      <c r="IK20" s="319">
        <v>0</v>
      </c>
      <c r="IL20" s="319">
        <v>0</v>
      </c>
      <c r="IM20" s="319">
        <v>0</v>
      </c>
      <c r="IN20" s="319">
        <v>0</v>
      </c>
      <c r="IO20" s="319">
        <v>0</v>
      </c>
      <c r="IP20" s="319">
        <f>VLOOKUP($B20,'Sintesi (CFI-ACN)'!$C$30:$AE$55,27,FALSE)</f>
        <v>0</v>
      </c>
      <c r="IQ20" s="319">
        <f>VLOOKUP($B20,'Sintesi (CFI-ACN)'!$C$30:$AE$55,27,FALSE)</f>
        <v>0</v>
      </c>
      <c r="IR20" s="319">
        <f>VLOOKUP($B20,'Sintesi (CFI-ACN)'!$C$30:$AE$55,27,FALSE)</f>
        <v>0</v>
      </c>
      <c r="IS20" s="319">
        <f>VLOOKUP($B20,'Sintesi (CFI-ACN)'!$C$30:$AE$55,27,FALSE)</f>
        <v>0</v>
      </c>
      <c r="IT20" s="319">
        <f>VLOOKUP($B20,'Sintesi (CFI-ACN)'!$C$30:$AE$55,27,FALSE)</f>
        <v>0</v>
      </c>
      <c r="IU20" s="319">
        <f>VLOOKUP($B20,'Sintesi (CFI-ACN)'!$C$30:$AE$55,27,FALSE)</f>
        <v>0</v>
      </c>
      <c r="IV20" s="319">
        <f>VLOOKUP($B20,'Sintesi (CFI-ACN)'!$C$30:$AE$55,27,FALSE)</f>
        <v>0</v>
      </c>
      <c r="IW20" s="319">
        <f>VLOOKUP($B20,'Sintesi (CFI-ACN)'!$C$30:$AE$55,27,FALSE)</f>
        <v>0</v>
      </c>
      <c r="IX20" s="319">
        <f>VLOOKUP($B20,'Sintesi (CFI-ACN)'!$C$30:$AE$55,27,FALSE)</f>
        <v>0</v>
      </c>
      <c r="IY20" s="319">
        <f>VLOOKUP($B20,'Sintesi (CFI-ACN)'!$C$30:$AE$55,27,FALSE)</f>
        <v>0</v>
      </c>
      <c r="IZ20" s="319">
        <f>VLOOKUP($B20,'Sintesi (CFI-ACN)'!$C$30:$AE$55,27,FALSE)</f>
        <v>0</v>
      </c>
      <c r="JA20" s="319">
        <f>VLOOKUP($B20,'Sintesi (CFI-ACN)'!$C$30:$AE$55,27,FALSE)</f>
        <v>0</v>
      </c>
      <c r="JB20" s="319">
        <f>VLOOKUP($B20,'Sintesi (CFI-ACN)'!$C$30:$AE$55,27,FALSE)</f>
        <v>0</v>
      </c>
      <c r="JC20" s="319">
        <f>VLOOKUP($B20,'Sintesi (CFI-ACN)'!$C$30:$AE$55,27,FALSE)</f>
        <v>0</v>
      </c>
      <c r="JD20" s="319">
        <f>VLOOKUP($B20,'Sintesi (CFI-ACN)'!$C$30:$AE$55,27,FALSE)</f>
        <v>0</v>
      </c>
      <c r="JE20" s="319">
        <f>VLOOKUP($B20,'Sintesi (CFI-ACN)'!$C$30:$AE$55,27,FALSE)</f>
        <v>0</v>
      </c>
      <c r="JF20" s="319">
        <f>VLOOKUP($B20,'Sintesi (CFI-ACN)'!$C$30:$AE$55,27,FALSE)</f>
        <v>0</v>
      </c>
      <c r="JG20" s="319">
        <f>VLOOKUP($B20,'Sintesi (CFI-ACN)'!$C$30:$AE$55,27,FALSE)</f>
        <v>0</v>
      </c>
      <c r="JH20" s="319">
        <f>VLOOKUP($B20,'Sintesi (CFI-ACN)'!$C$30:$AE$55,27,FALSE)</f>
        <v>0</v>
      </c>
      <c r="JI20" s="319">
        <f>VLOOKUP($B20,'Sintesi (CFI-ACN)'!$C$30:$AE$55,27,FALSE)</f>
        <v>0</v>
      </c>
      <c r="JJ20" s="319">
        <f>VLOOKUP($B20,'Sintesi (CFI-ACN)'!$C$30:$AE$55,27,FALSE)</f>
        <v>0</v>
      </c>
      <c r="JK20" s="319">
        <f>VLOOKUP($B20,'Sintesi (CFI-ACN)'!$C$30:$AE$55,27,FALSE)</f>
        <v>0</v>
      </c>
      <c r="JL20" s="319">
        <f>VLOOKUP($B20,'Sintesi (CFI-ACN)'!$C$30:$AE$55,27,FALSE)</f>
        <v>0</v>
      </c>
      <c r="JM20" s="319">
        <f>VLOOKUP($B20,'Sintesi (CFI-ACN)'!$C$30:$AE$55,27,FALSE)</f>
        <v>0</v>
      </c>
      <c r="JN20" s="319">
        <f>VLOOKUP($B20,'Sintesi (CFI-ACN)'!$C$30:$AE$55,27,FALSE)</f>
        <v>0</v>
      </c>
      <c r="JO20" s="319">
        <f>VLOOKUP($B20,'Sintesi (CFI-ACN)'!$C$30:$AE$55,27,FALSE)</f>
        <v>0</v>
      </c>
      <c r="JP20" s="319">
        <f>VLOOKUP($B20,'Sintesi (CFI-ACN)'!$C$30:$AE$55,27,FALSE)</f>
        <v>0</v>
      </c>
      <c r="JQ20" s="319">
        <f>VLOOKUP($B20,'Sintesi (CFI-ACN)'!$C$30:$AE$55,27,FALSE)</f>
        <v>0</v>
      </c>
      <c r="JR20" s="319">
        <f>VLOOKUP($B20,'Sintesi (CFI-ACN)'!$C$30:$AE$55,27,FALSE)</f>
        <v>0</v>
      </c>
      <c r="JS20" s="319">
        <f>VLOOKUP($B20,'Sintesi (CFI-ACN)'!$C$30:$AE$55,27,FALSE)</f>
        <v>0</v>
      </c>
      <c r="JT20" s="319">
        <f>VLOOKUP($B20,'Sintesi (CFI-ACN)'!$C$30:$AE$55,27,FALSE)</f>
        <v>0</v>
      </c>
      <c r="JU20" s="319">
        <f>VLOOKUP($B20,'Sintesi (CFI-ACN)'!$C$30:$AE$55,27,FALSE)</f>
        <v>0</v>
      </c>
      <c r="JV20" s="319">
        <f>VLOOKUP($B20,'Sintesi (CFI-ACN)'!$C$30:$AE$55,27,FALSE)</f>
        <v>0</v>
      </c>
      <c r="JW20" s="319">
        <f>VLOOKUP($B20,'Sintesi (CFI-ACN)'!$C$30:$AE$55,27,FALSE)</f>
        <v>0</v>
      </c>
      <c r="JX20" s="319">
        <f>VLOOKUP($B20,'Sintesi (CFI-ACN)'!$C$30:$AE$55,27,FALSE)</f>
        <v>0</v>
      </c>
      <c r="JY20" s="319">
        <f>VLOOKUP($B20,'Sintesi (CFI-ACN)'!$C$30:$AE$55,27,FALSE)</f>
        <v>0</v>
      </c>
      <c r="JZ20" s="319">
        <f>VLOOKUP($B20,'Sintesi (CFI-ACN)'!$C$30:$AE$55,27,FALSE)</f>
        <v>0</v>
      </c>
      <c r="KA20" s="319">
        <f>VLOOKUP($B20,'Sintesi (CFI-ACN)'!$C$30:$AE$55,27,FALSE)</f>
        <v>0</v>
      </c>
      <c r="KB20" s="319">
        <f>VLOOKUP($B20,'Sintesi (CFI-ACN)'!$C$30:$AE$55,27,FALSE)</f>
        <v>0</v>
      </c>
      <c r="KC20" s="319">
        <f>VLOOKUP($B20,'Sintesi (CFI-ACN)'!$C$30:$AE$55,27,FALSE)</f>
        <v>0</v>
      </c>
      <c r="KD20" s="319">
        <f>VLOOKUP($B20,'Sintesi (CFI-ACN)'!$C$30:$AE$55,27,FALSE)</f>
        <v>0</v>
      </c>
      <c r="KE20" s="319">
        <f>VLOOKUP($B20,'Sintesi (CFI-ACN)'!$C$30:$AE$55,27,FALSE)</f>
        <v>0</v>
      </c>
      <c r="KF20" s="319">
        <f>VLOOKUP($B20,'Sintesi (CFI-ACN)'!$C$30:$AE$55,27,FALSE)</f>
        <v>0</v>
      </c>
      <c r="KG20" s="319">
        <f>VLOOKUP($B20,'Sintesi (CFI-ACN)'!$C$30:$AE$55,27,FALSE)</f>
        <v>0</v>
      </c>
      <c r="KH20" s="319">
        <f>VLOOKUP($B20,'Sintesi (CFI-ACN)'!$C$30:$AE$55,27,FALSE)</f>
        <v>0</v>
      </c>
      <c r="KI20" s="319">
        <f>VLOOKUP($B20,'Sintesi (CFI-ACN)'!$C$30:$AE$55,27,FALSE)</f>
        <v>0</v>
      </c>
      <c r="KJ20" s="319">
        <f>VLOOKUP($B20,'Sintesi (CFI-ACN)'!$C$30:$AE$55,27,FALSE)</f>
        <v>0</v>
      </c>
      <c r="KK20" s="319">
        <f>VLOOKUP($B20,'Sintesi (CFI-ACN)'!$C$30:$AE$55,27,FALSE)</f>
        <v>0</v>
      </c>
      <c r="KL20" s="319">
        <f>VLOOKUP($B20,'Sintesi (CFI-ACN)'!$C$30:$AE$55,27,FALSE)</f>
        <v>0</v>
      </c>
      <c r="KM20" s="319">
        <f>VLOOKUP($B20,'Sintesi (CFI-ACN)'!$C$30:$AE$55,27,FALSE)</f>
        <v>0</v>
      </c>
      <c r="KN20" s="319">
        <f>VLOOKUP($B20,'Sintesi (CFI-ACN)'!$C$30:$AE$55,27,FALSE)</f>
        <v>0</v>
      </c>
      <c r="KO20" s="319">
        <f>VLOOKUP($B20,'Sintesi (CFI-ACN)'!$C$30:$AE$55,27,FALSE)</f>
        <v>0</v>
      </c>
      <c r="KP20" s="319">
        <f>VLOOKUP($B20,'Sintesi (CFI-ACN)'!$C$30:$AE$55,27,FALSE)</f>
        <v>0</v>
      </c>
      <c r="KQ20" s="319">
        <f>VLOOKUP($B20,'Sintesi (CFI-ACN)'!$C$30:$AE$55,27,FALSE)</f>
        <v>0</v>
      </c>
      <c r="KR20" s="319">
        <f>VLOOKUP($B20,'Sintesi (CFI-ACN)'!$C$30:$AE$55,27,FALSE)</f>
        <v>0</v>
      </c>
      <c r="KS20" s="319">
        <f>VLOOKUP($B20,'Sintesi (CFI-ACN)'!$C$30:$AE$55,27,FALSE)</f>
        <v>0</v>
      </c>
      <c r="KT20" s="319">
        <f>VLOOKUP($B20,'Sintesi (CFI-ACN)'!$C$30:$AE$55,27,FALSE)</f>
        <v>0</v>
      </c>
      <c r="KU20" s="319">
        <f>VLOOKUP($B20,'Sintesi (CFI-ACN)'!$C$30:$AE$55,27,FALSE)</f>
        <v>0</v>
      </c>
      <c r="KV20" s="319">
        <f>VLOOKUP($B20,'Sintesi (CFI-ACN)'!$C$30:$AE$55,27,FALSE)</f>
        <v>0</v>
      </c>
      <c r="KW20" s="319">
        <f>VLOOKUP($B20,'Sintesi (CFI-ACN)'!$C$30:$AE$55,27,FALSE)</f>
        <v>0</v>
      </c>
      <c r="KX20" s="319">
        <f>VLOOKUP($B20,'Sintesi (CFI-ACN)'!$C$30:$AE$55,27,FALSE)</f>
        <v>0</v>
      </c>
      <c r="KY20" s="319">
        <f>VLOOKUP($B20,'Sintesi (CFI-ACN)'!$C$30:$AE$55,27,FALSE)</f>
        <v>0</v>
      </c>
      <c r="KZ20" s="319">
        <f>VLOOKUP($B20,'Sintesi (CFI-ACN)'!$C$30:$AE$55,27,FALSE)</f>
        <v>0</v>
      </c>
      <c r="LA20" s="319">
        <f>VLOOKUP($B20,'Sintesi (CFI-ACN)'!$C$30:$AE$55,27,FALSE)</f>
        <v>0</v>
      </c>
      <c r="LB20" s="319">
        <f>VLOOKUP($B20,'Sintesi (CFI-ACN)'!$C$30:$AE$55,27,FALSE)</f>
        <v>0</v>
      </c>
      <c r="LC20" s="319">
        <f>VLOOKUP($B20,'Sintesi (CFI-ACN)'!$C$30:$AE$55,27,FALSE)</f>
        <v>0</v>
      </c>
      <c r="LD20" s="319">
        <f>VLOOKUP($B20,'Sintesi (CFI-ACN)'!$C$30:$AE$55,27,FALSE)</f>
        <v>0</v>
      </c>
      <c r="LE20" s="319">
        <f>VLOOKUP($B20,'Sintesi (CFI-ACN)'!$C$30:$AE$55,27,FALSE)</f>
        <v>0</v>
      </c>
      <c r="LF20" s="319">
        <f>VLOOKUP($B20,'Sintesi (CFI-ACN)'!$C$30:$AE$55,27,FALSE)</f>
        <v>0</v>
      </c>
      <c r="LG20" s="319">
        <f>VLOOKUP($B20,'Sintesi (CFI-ACN)'!$C$30:$AE$55,27,FALSE)</f>
        <v>0</v>
      </c>
      <c r="LH20" s="319">
        <f>VLOOKUP($B20,'Sintesi (CFI-ACN)'!$C$30:$AE$55,27,FALSE)</f>
        <v>0</v>
      </c>
      <c r="LI20" s="319">
        <f>VLOOKUP($B20,'Sintesi (CFI-ACN)'!$C$30:$AE$55,27,FALSE)</f>
        <v>0</v>
      </c>
      <c r="LJ20" s="319">
        <f>VLOOKUP($B20,'Sintesi (CFI-ACN)'!$C$30:$AE$55,27,FALSE)</f>
        <v>0</v>
      </c>
      <c r="LK20" s="319">
        <f>VLOOKUP($B20,'Sintesi (CFI-ACN)'!$C$30:$AE$55,27,FALSE)</f>
        <v>0</v>
      </c>
      <c r="LL20" s="319">
        <f>VLOOKUP($B20,'Sintesi (CFI-ACN)'!$C$30:$AE$55,27,FALSE)</f>
        <v>0</v>
      </c>
      <c r="LM20" s="319">
        <f>VLOOKUP($B20,'Sintesi (CFI-ACN)'!$C$30:$AE$55,27,FALSE)</f>
        <v>0</v>
      </c>
      <c r="LN20" s="319">
        <f>VLOOKUP($B20,'Sintesi (CFI-ACN)'!$C$30:$AE$55,27,FALSE)</f>
        <v>0</v>
      </c>
      <c r="LO20" s="319">
        <f>VLOOKUP($B20,'Sintesi (CFI-ACN)'!$C$30:$AE$55,27,FALSE)</f>
        <v>0</v>
      </c>
      <c r="LP20" s="319">
        <f>VLOOKUP($B20,'Sintesi (CFI-ACN)'!$C$30:$AE$55,27,FALSE)</f>
        <v>0</v>
      </c>
      <c r="LQ20" s="319">
        <f>VLOOKUP($B20,'Sintesi (CFI-ACN)'!$C$30:$AE$55,27,FALSE)</f>
        <v>0</v>
      </c>
      <c r="LR20" s="319">
        <f>VLOOKUP($B20,'Sintesi (CFI-ACN)'!$C$30:$AE$55,27,FALSE)</f>
        <v>0</v>
      </c>
      <c r="LS20" s="319"/>
      <c r="LT20" s="319"/>
      <c r="LU20" s="319"/>
      <c r="LV20" s="320">
        <v>0</v>
      </c>
      <c r="LW20" s="320">
        <v>0</v>
      </c>
      <c r="LX20" s="320">
        <v>0</v>
      </c>
      <c r="LY20" s="320">
        <v>0</v>
      </c>
      <c r="LZ20" s="320">
        <v>0</v>
      </c>
      <c r="MA20" s="320">
        <v>0</v>
      </c>
      <c r="MB20" s="320">
        <v>0</v>
      </c>
      <c r="MC20" s="320">
        <v>0</v>
      </c>
      <c r="MD20" s="320">
        <v>0</v>
      </c>
      <c r="ME20" s="320">
        <v>0</v>
      </c>
      <c r="MF20" s="320">
        <v>0</v>
      </c>
      <c r="MG20" s="320">
        <v>0</v>
      </c>
      <c r="MH20" s="320">
        <v>0</v>
      </c>
      <c r="MI20" s="320">
        <v>0</v>
      </c>
      <c r="MJ20" s="320">
        <v>0</v>
      </c>
      <c r="MK20" s="320">
        <v>0</v>
      </c>
      <c r="ML20" s="320">
        <v>0</v>
      </c>
      <c r="MM20" s="320">
        <v>0</v>
      </c>
      <c r="MN20" s="320">
        <v>0</v>
      </c>
      <c r="MO20" s="320">
        <v>0</v>
      </c>
      <c r="MP20" s="320">
        <v>0</v>
      </c>
      <c r="MQ20" s="320">
        <v>0</v>
      </c>
      <c r="MR20" s="320">
        <v>0</v>
      </c>
      <c r="MS20" s="320">
        <f>VLOOKUP($B20,'Sintesi (CFI-ACN)'!$C$30:$AE$55,26,FALSE)</f>
        <v>0</v>
      </c>
      <c r="MT20" s="320">
        <f>VLOOKUP($B20,'Sintesi (CFI-ACN)'!$C$30:$AE$55,26,FALSE)</f>
        <v>0</v>
      </c>
      <c r="MU20" s="320">
        <f>VLOOKUP($B20,'Sintesi (CFI-ACN)'!$C$30:$AE$55,26,FALSE)</f>
        <v>0</v>
      </c>
      <c r="MV20" s="320">
        <f>VLOOKUP($B20,'Sintesi (CFI-ACN)'!$C$30:$AE$55,26,FALSE)</f>
        <v>0</v>
      </c>
      <c r="MW20" s="320">
        <f>VLOOKUP($B20,'Sintesi (CFI-ACN)'!$C$30:$AE$55,26,FALSE)</f>
        <v>0</v>
      </c>
      <c r="MX20" s="320">
        <f>VLOOKUP($B20,'Sintesi (CFI-ACN)'!$C$30:$AE$55,26,FALSE)</f>
        <v>0</v>
      </c>
      <c r="MY20" s="320">
        <f>VLOOKUP($B20,'Sintesi (CFI-ACN)'!$C$30:$AE$55,26,FALSE)</f>
        <v>0</v>
      </c>
      <c r="MZ20" s="320">
        <f>VLOOKUP($B20,'Sintesi (CFI-ACN)'!$C$30:$AE$55,26,FALSE)</f>
        <v>0</v>
      </c>
      <c r="NA20" s="320">
        <f>VLOOKUP($B20,'Sintesi (CFI-ACN)'!$C$30:$AE$55,26,FALSE)</f>
        <v>0</v>
      </c>
      <c r="NB20" s="320">
        <f>VLOOKUP($B20,'Sintesi (CFI-ACN)'!$C$30:$AE$55,26,FALSE)</f>
        <v>0</v>
      </c>
      <c r="NC20" s="320">
        <f>VLOOKUP($B20,'Sintesi (CFI-ACN)'!$C$30:$AE$55,26,FALSE)</f>
        <v>0</v>
      </c>
      <c r="ND20" s="320">
        <f>VLOOKUP($B20,'Sintesi (CFI-ACN)'!$C$30:$AE$55,26,FALSE)</f>
        <v>0</v>
      </c>
      <c r="NE20" s="320">
        <f>VLOOKUP($B20,'Sintesi (CFI-ACN)'!$C$30:$AE$55,26,FALSE)</f>
        <v>0</v>
      </c>
      <c r="NF20" s="320">
        <f>VLOOKUP($B20,'Sintesi (CFI-ACN)'!$C$30:$AE$55,26,FALSE)</f>
        <v>0</v>
      </c>
      <c r="NG20" s="320">
        <f>VLOOKUP($B20,'Sintesi (CFI-ACN)'!$C$30:$AE$55,26,FALSE)</f>
        <v>0</v>
      </c>
      <c r="NH20" s="320">
        <f>VLOOKUP($B20,'Sintesi (CFI-ACN)'!$C$30:$AE$55,26,FALSE)</f>
        <v>0</v>
      </c>
      <c r="NI20" s="320">
        <f>VLOOKUP($B20,'Sintesi (CFI-ACN)'!$C$30:$AE$55,26,FALSE)</f>
        <v>0</v>
      </c>
      <c r="NJ20" s="320">
        <f>VLOOKUP($B20,'Sintesi (CFI-ACN)'!$C$30:$AE$55,26,FALSE)</f>
        <v>0</v>
      </c>
      <c r="NK20" s="320">
        <f>VLOOKUP($B20,'Sintesi (CFI-ACN)'!$C$30:$AE$55,26,FALSE)</f>
        <v>0</v>
      </c>
      <c r="NL20" s="320">
        <f>VLOOKUP($B20,'Sintesi (CFI-ACN)'!$C$30:$AE$55,26,FALSE)</f>
        <v>0</v>
      </c>
      <c r="NM20" s="320">
        <f>VLOOKUP($B20,'Sintesi (CFI-ACN)'!$C$30:$AE$55,26,FALSE)</f>
        <v>0</v>
      </c>
      <c r="NN20" s="320">
        <f>VLOOKUP($B20,'Sintesi (CFI-ACN)'!$C$30:$AE$55,26,FALSE)</f>
        <v>0</v>
      </c>
      <c r="NO20" s="320">
        <f>VLOOKUP($B20,'Sintesi (CFI-ACN)'!$C$30:$AE$55,26,FALSE)</f>
        <v>0</v>
      </c>
      <c r="NP20" s="320">
        <f>VLOOKUP($B20,'Sintesi (CFI-ACN)'!$C$30:$AE$55,26,FALSE)</f>
        <v>0</v>
      </c>
      <c r="NQ20" s="320">
        <f>VLOOKUP($B20,'Sintesi (CFI-ACN)'!$C$30:$AE$55,26,FALSE)</f>
        <v>0</v>
      </c>
      <c r="NR20" s="320">
        <f>VLOOKUP($B20,'Sintesi (CFI-ACN)'!$C$30:$AE$55,26,FALSE)</f>
        <v>0</v>
      </c>
      <c r="NS20" s="320">
        <f>VLOOKUP($B20,'Sintesi (CFI-ACN)'!$C$30:$AE$55,26,FALSE)</f>
        <v>0</v>
      </c>
      <c r="NT20" s="320">
        <f>VLOOKUP($B20,'Sintesi (CFI-ACN)'!$C$30:$AE$55,26,FALSE)</f>
        <v>0</v>
      </c>
      <c r="NU20" s="320">
        <f>VLOOKUP($B20,'Sintesi (CFI-ACN)'!$C$30:$AE$55,26,FALSE)</f>
        <v>0</v>
      </c>
      <c r="NV20" s="320">
        <f>VLOOKUP($B20,'Sintesi (CFI-ACN)'!$C$30:$AE$55,26,FALSE)</f>
        <v>0</v>
      </c>
      <c r="NW20" s="320">
        <f>VLOOKUP($B20,'Sintesi (CFI-ACN)'!$C$30:$AE$55,26,FALSE)</f>
        <v>0</v>
      </c>
      <c r="NX20" s="320">
        <f>VLOOKUP($B20,'Sintesi (CFI-ACN)'!$C$30:$AE$55,26,FALSE)</f>
        <v>0</v>
      </c>
      <c r="NY20" s="320">
        <f>VLOOKUP($B20,'Sintesi (CFI-ACN)'!$C$30:$AE$55,26,FALSE)</f>
        <v>0</v>
      </c>
      <c r="NZ20" s="320">
        <f>VLOOKUP($B20,'Sintesi (CFI-ACN)'!$C$30:$AE$55,26,FALSE)</f>
        <v>0</v>
      </c>
      <c r="OA20" s="320">
        <f>VLOOKUP($B20,'Sintesi (CFI-ACN)'!$C$30:$AE$55,26,FALSE)</f>
        <v>0</v>
      </c>
      <c r="OB20" s="320">
        <f>VLOOKUP($B20,'Sintesi (CFI-ACN)'!$C$30:$AE$55,26,FALSE)</f>
        <v>0</v>
      </c>
      <c r="OC20" s="320">
        <f>VLOOKUP($B20,'Sintesi (CFI-ACN)'!$C$30:$AE$55,26,FALSE)</f>
        <v>0</v>
      </c>
      <c r="OD20" s="320">
        <f>VLOOKUP($B20,'Sintesi (CFI-ACN)'!$C$30:$AE$55,26,FALSE)</f>
        <v>0</v>
      </c>
      <c r="OE20" s="320">
        <f>VLOOKUP($B20,'Sintesi (CFI-ACN)'!$C$30:$AE$55,26,FALSE)</f>
        <v>0</v>
      </c>
      <c r="OF20" s="320">
        <f>VLOOKUP($B20,'Sintesi (CFI-ACN)'!$C$30:$AE$55,26,FALSE)</f>
        <v>0</v>
      </c>
      <c r="OG20" s="320">
        <f>VLOOKUP($B20,'Sintesi (CFI-ACN)'!$C$30:$AE$55,26,FALSE)</f>
        <v>0</v>
      </c>
      <c r="OH20" s="320">
        <f>VLOOKUP($B20,'Sintesi (CFI-ACN)'!$C$30:$AE$55,26,FALSE)</f>
        <v>0</v>
      </c>
      <c r="OI20" s="320">
        <f>VLOOKUP($B20,'Sintesi (CFI-ACN)'!$C$30:$AE$55,26,FALSE)</f>
        <v>0</v>
      </c>
      <c r="OJ20" s="320">
        <f>VLOOKUP($B20,'Sintesi (CFI-ACN)'!$C$30:$AE$55,26,FALSE)</f>
        <v>0</v>
      </c>
      <c r="OK20" s="320">
        <f>VLOOKUP($B20,'Sintesi (CFI-ACN)'!$C$30:$AE$55,26,FALSE)</f>
        <v>0</v>
      </c>
      <c r="OL20" s="320">
        <f>VLOOKUP($B20,'Sintesi (CFI-ACN)'!$C$30:$AE$55,26,FALSE)</f>
        <v>0</v>
      </c>
      <c r="OM20" s="320">
        <f>VLOOKUP($B20,'Sintesi (CFI-ACN)'!$C$30:$AE$55,26,FALSE)</f>
        <v>0</v>
      </c>
      <c r="ON20" s="320">
        <f>VLOOKUP($B20,'Sintesi (CFI-ACN)'!$C$30:$AE$55,26,FALSE)</f>
        <v>0</v>
      </c>
      <c r="OO20" s="320">
        <f>VLOOKUP($B20,'Sintesi (CFI-ACN)'!$C$30:$AE$55,26,FALSE)</f>
        <v>0</v>
      </c>
      <c r="OP20" s="320">
        <f>VLOOKUP($B20,'Sintesi (CFI-ACN)'!$C$30:$AE$55,26,FALSE)</f>
        <v>0</v>
      </c>
      <c r="OQ20" s="320">
        <f>VLOOKUP($B20,'Sintesi (CFI-ACN)'!$C$30:$AE$55,26,FALSE)</f>
        <v>0</v>
      </c>
      <c r="OR20" s="320">
        <f>VLOOKUP($B20,'Sintesi (CFI-ACN)'!$C$30:$AE$55,26,FALSE)</f>
        <v>0</v>
      </c>
      <c r="OS20" s="320">
        <f>VLOOKUP($B20,'Sintesi (CFI-ACN)'!$C$30:$AE$55,26,FALSE)</f>
        <v>0</v>
      </c>
      <c r="OT20" s="320">
        <f>VLOOKUP($B20,'Sintesi (CFI-ACN)'!$C$30:$AE$55,26,FALSE)</f>
        <v>0</v>
      </c>
      <c r="OU20" s="320">
        <f>VLOOKUP($B20,'Sintesi (CFI-ACN)'!$C$30:$AE$55,26,FALSE)</f>
        <v>0</v>
      </c>
      <c r="OV20" s="320">
        <f>VLOOKUP($B20,'Sintesi (CFI-ACN)'!$C$30:$AE$55,26,FALSE)</f>
        <v>0</v>
      </c>
      <c r="OW20" s="320">
        <f>VLOOKUP($B20,'Sintesi (CFI-ACN)'!$C$30:$AE$55,26,FALSE)</f>
        <v>0</v>
      </c>
      <c r="OX20" s="320">
        <f>VLOOKUP($B20,'Sintesi (CFI-ACN)'!$C$30:$AE$55,26,FALSE)</f>
        <v>0</v>
      </c>
      <c r="OY20" s="320">
        <f>VLOOKUP($B20,'Sintesi (CFI-ACN)'!$C$30:$AE$55,26,FALSE)</f>
        <v>0</v>
      </c>
      <c r="OZ20" s="320">
        <f>VLOOKUP($B20,'Sintesi (CFI-ACN)'!$C$30:$AE$55,26,FALSE)</f>
        <v>0</v>
      </c>
      <c r="PA20" s="320">
        <f>VLOOKUP($B20,'Sintesi (CFI-ACN)'!$C$30:$AE$55,26,FALSE)</f>
        <v>0</v>
      </c>
      <c r="PB20" s="320">
        <f>VLOOKUP($B20,'Sintesi (CFI-ACN)'!$C$30:$AE$55,26,FALSE)</f>
        <v>0</v>
      </c>
      <c r="PC20" s="320">
        <f>VLOOKUP($B20,'Sintesi (CFI-ACN)'!$C$30:$AE$55,26,FALSE)</f>
        <v>0</v>
      </c>
      <c r="PD20" s="320">
        <f>VLOOKUP($B20,'Sintesi (CFI-ACN)'!$C$30:$AE$55,26,FALSE)</f>
        <v>0</v>
      </c>
      <c r="PE20" s="320">
        <f>VLOOKUP($B20,'Sintesi (CFI-ACN)'!$C$30:$AE$55,26,FALSE)</f>
        <v>0</v>
      </c>
      <c r="PF20" s="320">
        <f>VLOOKUP($B20,'Sintesi (CFI-ACN)'!$C$30:$AE$55,26,FALSE)</f>
        <v>0</v>
      </c>
      <c r="PG20" s="320">
        <f>VLOOKUP($B20,'Sintesi (CFI-ACN)'!$C$30:$AE$55,26,FALSE)</f>
        <v>0</v>
      </c>
      <c r="PH20" s="320">
        <f>VLOOKUP($B20,'Sintesi (CFI-ACN)'!$C$30:$AE$55,26,FALSE)</f>
        <v>0</v>
      </c>
      <c r="PI20" s="320">
        <f>VLOOKUP($B20,'Sintesi (CFI-ACN)'!$C$30:$AE$55,26,FALSE)</f>
        <v>0</v>
      </c>
      <c r="PJ20" s="320">
        <f>VLOOKUP($B20,'Sintesi (CFI-ACN)'!$C$30:$AE$55,26,FALSE)</f>
        <v>0</v>
      </c>
      <c r="PK20" s="320">
        <f>VLOOKUP($B20,'Sintesi (CFI-ACN)'!$C$30:$AE$55,26,FALSE)</f>
        <v>0</v>
      </c>
      <c r="PL20" s="320">
        <f>VLOOKUP($B20,'Sintesi (CFI-ACN)'!$C$30:$AE$55,26,FALSE)</f>
        <v>0</v>
      </c>
      <c r="PM20" s="320">
        <f>VLOOKUP($B20,'Sintesi (CFI-ACN)'!$C$30:$AE$55,26,FALSE)</f>
        <v>0</v>
      </c>
      <c r="PN20" s="320">
        <f>VLOOKUP($B20,'Sintesi (CFI-ACN)'!$C$30:$AE$55,26,FALSE)</f>
        <v>0</v>
      </c>
      <c r="PO20" s="320">
        <f>VLOOKUP($B20,'Sintesi (CFI-ACN)'!$C$30:$AE$55,26,FALSE)</f>
        <v>0</v>
      </c>
      <c r="PP20" s="320">
        <f>VLOOKUP($B20,'Sintesi (CFI-ACN)'!$C$30:$AE$55,26,FALSE)</f>
        <v>0</v>
      </c>
      <c r="PQ20" s="320">
        <f>VLOOKUP($B20,'Sintesi (CFI-ACN)'!$C$30:$AE$55,26,FALSE)</f>
        <v>0</v>
      </c>
      <c r="PR20" s="320">
        <f>VLOOKUP($B20,'Sintesi (CFI-ACN)'!$C$30:$AE$55,26,FALSE)</f>
        <v>0</v>
      </c>
      <c r="PS20" s="320">
        <f>VLOOKUP($B20,'Sintesi (CFI-ACN)'!$C$30:$AE$55,26,FALSE)</f>
        <v>0</v>
      </c>
      <c r="PT20" s="320">
        <f>VLOOKUP($B20,'Sintesi (CFI-ACN)'!$C$30:$AE$55,26,FALSE)</f>
        <v>0</v>
      </c>
      <c r="PU20" s="320">
        <f>VLOOKUP($B20,'Sintesi (CFI-ACN)'!$C$30:$AE$55,26,FALSE)</f>
        <v>0</v>
      </c>
      <c r="PV20" s="320"/>
      <c r="PW20" s="320"/>
      <c r="PX20" s="320"/>
      <c r="PY20" s="321">
        <v>0</v>
      </c>
      <c r="PZ20" s="321">
        <v>0</v>
      </c>
      <c r="QA20" s="321">
        <v>0</v>
      </c>
      <c r="QB20" s="321">
        <v>0</v>
      </c>
      <c r="QC20" s="321">
        <v>0</v>
      </c>
      <c r="QD20" s="321">
        <v>0</v>
      </c>
      <c r="QE20" s="321">
        <v>0</v>
      </c>
      <c r="QF20" s="321">
        <v>0</v>
      </c>
      <c r="QG20" s="321">
        <v>0</v>
      </c>
      <c r="QH20" s="321">
        <v>0</v>
      </c>
      <c r="QI20" s="321">
        <v>0</v>
      </c>
      <c r="QJ20" s="321">
        <v>0</v>
      </c>
      <c r="QK20" s="321">
        <v>0</v>
      </c>
      <c r="QL20" s="321">
        <v>0</v>
      </c>
      <c r="QM20" s="321">
        <v>0</v>
      </c>
      <c r="QN20" s="321">
        <v>0</v>
      </c>
      <c r="QO20" s="321">
        <v>0</v>
      </c>
      <c r="QP20" s="321">
        <v>0</v>
      </c>
      <c r="QQ20" s="321">
        <v>0</v>
      </c>
      <c r="QR20" s="321">
        <v>0</v>
      </c>
      <c r="QS20" s="321">
        <v>0</v>
      </c>
      <c r="QT20" s="321">
        <v>0</v>
      </c>
      <c r="QU20" s="321">
        <v>0</v>
      </c>
      <c r="QV20" s="321">
        <f>VLOOKUP($B20,'Sintesi (CFI-ACN)'!$C$30:$AE$55,28,FALSE)</f>
        <v>0</v>
      </c>
      <c r="QW20" s="321">
        <f>VLOOKUP($B20,'Sintesi (CFI-ACN)'!$C$30:$AE$55,28,FALSE)</f>
        <v>0</v>
      </c>
      <c r="QX20" s="321">
        <f>VLOOKUP($B20,'Sintesi (CFI-ACN)'!$C$30:$AE$55,28,FALSE)</f>
        <v>0</v>
      </c>
      <c r="QY20" s="321">
        <f>VLOOKUP($B20,'Sintesi (CFI-ACN)'!$C$30:$AE$55,28,FALSE)</f>
        <v>0</v>
      </c>
      <c r="QZ20" s="321">
        <f>VLOOKUP($B20,'Sintesi (CFI-ACN)'!$C$30:$AE$55,28,FALSE)</f>
        <v>0</v>
      </c>
      <c r="RA20" s="321">
        <f>VLOOKUP($B20,'Sintesi (CFI-ACN)'!$C$30:$AE$55,28,FALSE)</f>
        <v>0</v>
      </c>
      <c r="RB20" s="321">
        <f>VLOOKUP($B20,'Sintesi (CFI-ACN)'!$C$30:$AE$55,28,FALSE)</f>
        <v>0</v>
      </c>
      <c r="RC20" s="321">
        <f>VLOOKUP($B20,'Sintesi (CFI-ACN)'!$C$30:$AE$55,28,FALSE)</f>
        <v>0</v>
      </c>
      <c r="RD20" s="321">
        <f>VLOOKUP($B20,'Sintesi (CFI-ACN)'!$C$30:$AE$55,28,FALSE)</f>
        <v>0</v>
      </c>
      <c r="RE20" s="321">
        <f>VLOOKUP($B20,'Sintesi (CFI-ACN)'!$C$30:$AE$55,28,FALSE)</f>
        <v>0</v>
      </c>
      <c r="RF20" s="321">
        <f>VLOOKUP($B20,'Sintesi (CFI-ACN)'!$C$30:$AE$55,28,FALSE)</f>
        <v>0</v>
      </c>
      <c r="RG20" s="321">
        <f>VLOOKUP($B20,'Sintesi (CFI-ACN)'!$C$30:$AE$55,28,FALSE)</f>
        <v>0</v>
      </c>
      <c r="RH20" s="321">
        <f>VLOOKUP($B20,'Sintesi (CFI-ACN)'!$C$30:$AE$55,28,FALSE)</f>
        <v>0</v>
      </c>
      <c r="RI20" s="321">
        <f>VLOOKUP($B20,'Sintesi (CFI-ACN)'!$C$30:$AE$55,28,FALSE)</f>
        <v>0</v>
      </c>
      <c r="RJ20" s="321">
        <f>VLOOKUP($B20,'Sintesi (CFI-ACN)'!$C$30:$AE$55,28,FALSE)</f>
        <v>0</v>
      </c>
      <c r="RK20" s="321">
        <f>VLOOKUP($B20,'Sintesi (CFI-ACN)'!$C$30:$AE$55,28,FALSE)</f>
        <v>0</v>
      </c>
      <c r="RL20" s="321">
        <f>VLOOKUP($B20,'Sintesi (CFI-ACN)'!$C$30:$AE$55,28,FALSE)</f>
        <v>0</v>
      </c>
      <c r="RM20" s="321">
        <f>VLOOKUP($B20,'Sintesi (CFI-ACN)'!$C$30:$AE$55,28,FALSE)</f>
        <v>0</v>
      </c>
      <c r="RN20" s="321">
        <f>VLOOKUP($B20,'Sintesi (CFI-ACN)'!$C$30:$AE$55,28,FALSE)</f>
        <v>0</v>
      </c>
      <c r="RO20" s="321">
        <f>VLOOKUP($B20,'Sintesi (CFI-ACN)'!$C$30:$AE$55,28,FALSE)</f>
        <v>0</v>
      </c>
      <c r="RP20" s="321">
        <f>VLOOKUP($B20,'Sintesi (CFI-ACN)'!$C$30:$AE$55,28,FALSE)</f>
        <v>0</v>
      </c>
      <c r="RQ20" s="321">
        <f>VLOOKUP($B20,'Sintesi (CFI-ACN)'!$C$30:$AE$55,28,FALSE)</f>
        <v>0</v>
      </c>
      <c r="RR20" s="321">
        <f>VLOOKUP($B20,'Sintesi (CFI-ACN)'!$C$30:$AE$55,28,FALSE)</f>
        <v>0</v>
      </c>
      <c r="RS20" s="321">
        <f>VLOOKUP($B20,'Sintesi (CFI-ACN)'!$C$30:$AE$55,28,FALSE)</f>
        <v>0</v>
      </c>
      <c r="RT20" s="321">
        <f>VLOOKUP($B20,'Sintesi (CFI-ACN)'!$C$30:$AE$55,28,FALSE)</f>
        <v>0</v>
      </c>
      <c r="RU20" s="321">
        <f>VLOOKUP($B20,'Sintesi (CFI-ACN)'!$C$30:$AE$55,28,FALSE)</f>
        <v>0</v>
      </c>
      <c r="RV20" s="321">
        <f>VLOOKUP($B20,'Sintesi (CFI-ACN)'!$C$30:$AE$55,28,FALSE)</f>
        <v>0</v>
      </c>
      <c r="RW20" s="321">
        <f>VLOOKUP($B20,'Sintesi (CFI-ACN)'!$C$30:$AE$55,28,FALSE)</f>
        <v>0</v>
      </c>
      <c r="RX20" s="321">
        <f>VLOOKUP($B20,'Sintesi (CFI-ACN)'!$C$30:$AE$55,28,FALSE)</f>
        <v>0</v>
      </c>
      <c r="RY20" s="321">
        <f>VLOOKUP($B20,'Sintesi (CFI-ACN)'!$C$30:$AE$55,28,FALSE)</f>
        <v>0</v>
      </c>
      <c r="RZ20" s="321">
        <f>VLOOKUP($B20,'Sintesi (CFI-ACN)'!$C$30:$AE$55,28,FALSE)</f>
        <v>0</v>
      </c>
      <c r="SA20" s="321">
        <f>VLOOKUP($B20,'Sintesi (CFI-ACN)'!$C$30:$AE$55,28,FALSE)</f>
        <v>0</v>
      </c>
      <c r="SB20" s="321">
        <f>VLOOKUP($B20,'Sintesi (CFI-ACN)'!$C$30:$AE$55,28,FALSE)</f>
        <v>0</v>
      </c>
      <c r="SC20" s="321">
        <f>VLOOKUP($B20,'Sintesi (CFI-ACN)'!$C$30:$AE$55,28,FALSE)</f>
        <v>0</v>
      </c>
      <c r="SD20" s="321">
        <f>VLOOKUP($B20,'Sintesi (CFI-ACN)'!$C$30:$AE$55,28,FALSE)</f>
        <v>0</v>
      </c>
      <c r="SE20" s="321">
        <f>VLOOKUP($B20,'Sintesi (CFI-ACN)'!$C$30:$AE$55,28,FALSE)</f>
        <v>0</v>
      </c>
      <c r="SF20" s="321">
        <f>VLOOKUP($B20,'Sintesi (CFI-ACN)'!$C$30:$AE$55,28,FALSE)</f>
        <v>0</v>
      </c>
      <c r="SG20" s="321">
        <f>VLOOKUP($B20,'Sintesi (CFI-ACN)'!$C$30:$AE$55,28,FALSE)</f>
        <v>0</v>
      </c>
      <c r="SH20" s="321">
        <f>VLOOKUP($B20,'Sintesi (CFI-ACN)'!$C$30:$AE$55,28,FALSE)</f>
        <v>0</v>
      </c>
      <c r="SI20" s="321">
        <f>VLOOKUP($B20,'Sintesi (CFI-ACN)'!$C$30:$AE$55,28,FALSE)</f>
        <v>0</v>
      </c>
      <c r="SJ20" s="321">
        <f>VLOOKUP($B20,'Sintesi (CFI-ACN)'!$C$30:$AE$55,28,FALSE)</f>
        <v>0</v>
      </c>
      <c r="SK20" s="321">
        <f>VLOOKUP($B20,'Sintesi (CFI-ACN)'!$C$30:$AE$55,28,FALSE)</f>
        <v>0</v>
      </c>
      <c r="SL20" s="321">
        <f>VLOOKUP($B20,'Sintesi (CFI-ACN)'!$C$30:$AE$55,28,FALSE)</f>
        <v>0</v>
      </c>
      <c r="SM20" s="321">
        <f>VLOOKUP($B20,'Sintesi (CFI-ACN)'!$C$30:$AE$55,28,FALSE)</f>
        <v>0</v>
      </c>
      <c r="SN20" s="321">
        <f>VLOOKUP($B20,'Sintesi (CFI-ACN)'!$C$30:$AE$55,28,FALSE)</f>
        <v>0</v>
      </c>
      <c r="SO20" s="321">
        <f>VLOOKUP($B20,'Sintesi (CFI-ACN)'!$C$30:$AE$55,28,FALSE)</f>
        <v>0</v>
      </c>
      <c r="SP20" s="321">
        <f>VLOOKUP($B20,'Sintesi (CFI-ACN)'!$C$30:$AE$55,28,FALSE)</f>
        <v>0</v>
      </c>
      <c r="SQ20" s="321">
        <f>VLOOKUP($B20,'Sintesi (CFI-ACN)'!$C$30:$AE$55,28,FALSE)</f>
        <v>0</v>
      </c>
      <c r="SR20" s="321">
        <f>VLOOKUP($B20,'Sintesi (CFI-ACN)'!$C$30:$AE$55,28,FALSE)</f>
        <v>0</v>
      </c>
      <c r="SS20" s="321">
        <f>VLOOKUP($B20,'Sintesi (CFI-ACN)'!$C$30:$AE$55,28,FALSE)</f>
        <v>0</v>
      </c>
      <c r="ST20" s="321">
        <f>VLOOKUP($B20,'Sintesi (CFI-ACN)'!$C$30:$AE$55,28,FALSE)</f>
        <v>0</v>
      </c>
      <c r="SU20" s="321">
        <f>VLOOKUP($B20,'Sintesi (CFI-ACN)'!$C$30:$AE$55,28,FALSE)</f>
        <v>0</v>
      </c>
      <c r="SV20" s="321">
        <f>VLOOKUP($B20,'Sintesi (CFI-ACN)'!$C$30:$AE$55,28,FALSE)</f>
        <v>0</v>
      </c>
      <c r="SW20" s="321">
        <f>VLOOKUP($B20,'Sintesi (CFI-ACN)'!$C$30:$AE$55,28,FALSE)</f>
        <v>0</v>
      </c>
      <c r="SX20" s="321">
        <f>VLOOKUP($B20,'Sintesi (CFI-ACN)'!$C$30:$AE$55,28,FALSE)</f>
        <v>0</v>
      </c>
      <c r="SY20" s="321">
        <f>VLOOKUP($B20,'Sintesi (CFI-ACN)'!$C$30:$AE$55,28,FALSE)</f>
        <v>0</v>
      </c>
      <c r="SZ20" s="321">
        <f>VLOOKUP($B20,'Sintesi (CFI-ACN)'!$C$30:$AE$55,28,FALSE)</f>
        <v>0</v>
      </c>
      <c r="TA20" s="321">
        <f>VLOOKUP($B20,'Sintesi (CFI-ACN)'!$C$30:$AE$55,28,FALSE)</f>
        <v>0</v>
      </c>
      <c r="TB20" s="321">
        <f>VLOOKUP($B20,'Sintesi (CFI-ACN)'!$C$30:$AE$55,28,FALSE)</f>
        <v>0</v>
      </c>
      <c r="TC20" s="321">
        <f>VLOOKUP($B20,'Sintesi (CFI-ACN)'!$C$30:$AE$55,28,FALSE)</f>
        <v>0</v>
      </c>
      <c r="TD20" s="321">
        <f>VLOOKUP($B20,'Sintesi (CFI-ACN)'!$C$30:$AE$55,28,FALSE)</f>
        <v>0</v>
      </c>
      <c r="TE20" s="321">
        <f>VLOOKUP($B20,'Sintesi (CFI-ACN)'!$C$30:$AE$55,28,FALSE)</f>
        <v>0</v>
      </c>
      <c r="TF20" s="321">
        <f>VLOOKUP($B20,'Sintesi (CFI-ACN)'!$C$30:$AE$55,28,FALSE)</f>
        <v>0</v>
      </c>
      <c r="TG20" s="321">
        <f>VLOOKUP($B20,'Sintesi (CFI-ACN)'!$C$30:$AE$55,28,FALSE)</f>
        <v>0</v>
      </c>
      <c r="TH20" s="321">
        <f>VLOOKUP($B20,'Sintesi (CFI-ACN)'!$C$30:$AE$55,28,FALSE)</f>
        <v>0</v>
      </c>
      <c r="TI20" s="321">
        <f>VLOOKUP($B20,'Sintesi (CFI-ACN)'!$C$30:$AE$55,28,FALSE)</f>
        <v>0</v>
      </c>
      <c r="TJ20" s="321">
        <f>VLOOKUP($B20,'Sintesi (CFI-ACN)'!$C$30:$AE$55,28,FALSE)</f>
        <v>0</v>
      </c>
      <c r="TK20" s="321">
        <f>VLOOKUP($B20,'Sintesi (CFI-ACN)'!$C$30:$AE$55,28,FALSE)</f>
        <v>0</v>
      </c>
      <c r="TL20" s="321">
        <f>VLOOKUP($B20,'Sintesi (CFI-ACN)'!$C$30:$AE$55,28,FALSE)</f>
        <v>0</v>
      </c>
      <c r="TM20" s="321">
        <f>VLOOKUP($B20,'Sintesi (CFI-ACN)'!$C$30:$AE$55,28,FALSE)</f>
        <v>0</v>
      </c>
      <c r="TN20" s="321">
        <f>VLOOKUP($B20,'Sintesi (CFI-ACN)'!$C$30:$AE$55,28,FALSE)</f>
        <v>0</v>
      </c>
      <c r="TO20" s="321">
        <f>VLOOKUP($B20,'Sintesi (CFI-ACN)'!$C$30:$AE$55,28,FALSE)</f>
        <v>0</v>
      </c>
      <c r="TP20" s="321">
        <f>VLOOKUP($B20,'Sintesi (CFI-ACN)'!$C$30:$AE$55,28,FALSE)</f>
        <v>0</v>
      </c>
      <c r="TQ20" s="321">
        <f>VLOOKUP($B20,'Sintesi (CFI-ACN)'!$C$30:$AE$55,28,FALSE)</f>
        <v>0</v>
      </c>
      <c r="TR20" s="321">
        <f>VLOOKUP($B20,'Sintesi (CFI-ACN)'!$C$30:$AE$55,28,FALSE)</f>
        <v>0</v>
      </c>
      <c r="TS20" s="321">
        <f>VLOOKUP($B20,'Sintesi (CFI-ACN)'!$C$30:$AE$55,28,FALSE)</f>
        <v>0</v>
      </c>
      <c r="TT20" s="321">
        <f>VLOOKUP($B20,'Sintesi (CFI-ACN)'!$C$30:$AE$55,28,FALSE)</f>
        <v>0</v>
      </c>
      <c r="TU20" s="321">
        <f>VLOOKUP($B20,'Sintesi (CFI-ACN)'!$C$30:$AE$55,28,FALSE)</f>
        <v>0</v>
      </c>
      <c r="TV20" s="321">
        <f>VLOOKUP($B20,'Sintesi (CFI-ACN)'!$C$30:$AE$55,28,FALSE)</f>
        <v>0</v>
      </c>
      <c r="TW20" s="321">
        <f>VLOOKUP($B20,'Sintesi (CFI-ACN)'!$C$30:$AE$55,28,FALSE)</f>
        <v>0</v>
      </c>
      <c r="TX20" s="321">
        <f>VLOOKUP($B20,'Sintesi (CFI-ACN)'!$C$30:$AE$55,28,FALSE)</f>
        <v>0</v>
      </c>
      <c r="TY20" s="321"/>
      <c r="TZ20" s="321"/>
      <c r="UA20" s="321"/>
      <c r="UB20" s="322">
        <v>0</v>
      </c>
      <c r="UC20" s="322">
        <v>0</v>
      </c>
      <c r="UD20" s="322">
        <v>0</v>
      </c>
      <c r="UE20" s="322">
        <v>0</v>
      </c>
      <c r="UF20" s="322">
        <v>0</v>
      </c>
      <c r="UG20" s="322">
        <v>0</v>
      </c>
      <c r="UH20" s="322">
        <v>0</v>
      </c>
      <c r="UI20" s="322">
        <v>0</v>
      </c>
      <c r="UJ20" s="322">
        <v>0</v>
      </c>
      <c r="UK20" s="322">
        <v>0</v>
      </c>
      <c r="UL20" s="322">
        <v>0</v>
      </c>
      <c r="UM20" s="322">
        <v>0</v>
      </c>
      <c r="UN20" s="322">
        <v>0</v>
      </c>
      <c r="UO20" s="322">
        <v>0</v>
      </c>
      <c r="UP20" s="322">
        <v>0</v>
      </c>
      <c r="UQ20" s="322">
        <v>0</v>
      </c>
      <c r="UR20" s="322">
        <v>0</v>
      </c>
      <c r="US20" s="322">
        <v>0</v>
      </c>
      <c r="UT20" s="322">
        <v>0</v>
      </c>
      <c r="UU20" s="322">
        <v>0</v>
      </c>
      <c r="UV20" s="322">
        <v>0</v>
      </c>
      <c r="UW20" s="322">
        <v>0</v>
      </c>
      <c r="UX20" s="322">
        <v>0</v>
      </c>
      <c r="UY20" s="322">
        <f>VLOOKUP($B20,'Sintesi (CFI-ACN)'!$C$30:$AE$55,29,FALSE)</f>
        <v>0</v>
      </c>
      <c r="UZ20" s="322">
        <f>VLOOKUP($B20,'Sintesi (CFI-ACN)'!$C$30:$AE$55,29,FALSE)</f>
        <v>0</v>
      </c>
      <c r="VA20" s="322">
        <f>VLOOKUP($B20,'Sintesi (CFI-ACN)'!$C$30:$AE$55,29,FALSE)</f>
        <v>0</v>
      </c>
      <c r="VB20" s="322">
        <f>VLOOKUP($B20,'Sintesi (CFI-ACN)'!$C$30:$AE$55,29,FALSE)</f>
        <v>0</v>
      </c>
      <c r="VC20" s="322">
        <f>VLOOKUP($B20,'Sintesi (CFI-ACN)'!$C$30:$AE$55,29,FALSE)</f>
        <v>0</v>
      </c>
      <c r="VD20" s="322">
        <f>VLOOKUP($B20,'Sintesi (CFI-ACN)'!$C$30:$AE$55,29,FALSE)</f>
        <v>0</v>
      </c>
      <c r="VE20" s="322">
        <f>VLOOKUP($B20,'Sintesi (CFI-ACN)'!$C$30:$AE$55,29,FALSE)</f>
        <v>0</v>
      </c>
      <c r="VF20" s="322">
        <f>VLOOKUP($B20,'Sintesi (CFI-ACN)'!$C$30:$AE$55,29,FALSE)</f>
        <v>0</v>
      </c>
      <c r="VG20" s="322">
        <f>VLOOKUP($B20,'Sintesi (CFI-ACN)'!$C$30:$AE$55,29,FALSE)</f>
        <v>0</v>
      </c>
      <c r="VH20" s="322">
        <f>VLOOKUP($B20,'Sintesi (CFI-ACN)'!$C$30:$AE$55,29,FALSE)</f>
        <v>0</v>
      </c>
      <c r="VI20" s="322">
        <f>VLOOKUP($B20,'Sintesi (CFI-ACN)'!$C$30:$AE$55,29,FALSE)</f>
        <v>0</v>
      </c>
      <c r="VJ20" s="322">
        <f>VLOOKUP($B20,'Sintesi (CFI-ACN)'!$C$30:$AE$55,29,FALSE)</f>
        <v>0</v>
      </c>
      <c r="VK20" s="322">
        <f>VLOOKUP($B20,'Sintesi (CFI-ACN)'!$C$30:$AE$55,29,FALSE)</f>
        <v>0</v>
      </c>
      <c r="VL20" s="322">
        <f>VLOOKUP($B20,'Sintesi (CFI-ACN)'!$C$30:$AE$55,29,FALSE)</f>
        <v>0</v>
      </c>
      <c r="VM20" s="322">
        <f>VLOOKUP($B20,'Sintesi (CFI-ACN)'!$C$30:$AE$55,29,FALSE)</f>
        <v>0</v>
      </c>
      <c r="VN20" s="322">
        <f>VLOOKUP($B20,'Sintesi (CFI-ACN)'!$C$30:$AE$55,29,FALSE)</f>
        <v>0</v>
      </c>
      <c r="VO20" s="322">
        <f>VLOOKUP($B20,'Sintesi (CFI-ACN)'!$C$30:$AE$55,29,FALSE)</f>
        <v>0</v>
      </c>
      <c r="VP20" s="322">
        <f>VLOOKUP($B20,'Sintesi (CFI-ACN)'!$C$30:$AE$55,29,FALSE)</f>
        <v>0</v>
      </c>
      <c r="VQ20" s="322">
        <f>VLOOKUP($B20,'Sintesi (CFI-ACN)'!$C$30:$AE$55,29,FALSE)</f>
        <v>0</v>
      </c>
      <c r="VR20" s="322">
        <f>VLOOKUP($B20,'Sintesi (CFI-ACN)'!$C$30:$AE$55,29,FALSE)</f>
        <v>0</v>
      </c>
      <c r="VS20" s="322">
        <f>VLOOKUP($B20,'Sintesi (CFI-ACN)'!$C$30:$AE$55,29,FALSE)</f>
        <v>0</v>
      </c>
      <c r="VT20" s="322">
        <f>VLOOKUP($B20,'Sintesi (CFI-ACN)'!$C$30:$AE$55,29,FALSE)</f>
        <v>0</v>
      </c>
      <c r="VU20" s="322">
        <f>VLOOKUP($B20,'Sintesi (CFI-ACN)'!$C$30:$AE$55,29,FALSE)</f>
        <v>0</v>
      </c>
      <c r="VV20" s="322">
        <f>VLOOKUP($B20,'Sintesi (CFI-ACN)'!$C$30:$AE$55,29,FALSE)</f>
        <v>0</v>
      </c>
      <c r="VW20" s="322">
        <f>VLOOKUP($B20,'Sintesi (CFI-ACN)'!$C$30:$AE$55,29,FALSE)</f>
        <v>0</v>
      </c>
      <c r="VX20" s="322">
        <f>VLOOKUP($B20,'Sintesi (CFI-ACN)'!$C$30:$AE$55,29,FALSE)</f>
        <v>0</v>
      </c>
      <c r="VY20" s="322">
        <f>VLOOKUP($B20,'Sintesi (CFI-ACN)'!$C$30:$AE$55,29,FALSE)</f>
        <v>0</v>
      </c>
      <c r="VZ20" s="322">
        <f>VLOOKUP($B20,'Sintesi (CFI-ACN)'!$C$30:$AE$55,29,FALSE)</f>
        <v>0</v>
      </c>
      <c r="WA20" s="322">
        <f>VLOOKUP($B20,'Sintesi (CFI-ACN)'!$C$30:$AE$55,29,FALSE)</f>
        <v>0</v>
      </c>
      <c r="WB20" s="322">
        <f>VLOOKUP($B20,'Sintesi (CFI-ACN)'!$C$30:$AE$55,29,FALSE)</f>
        <v>0</v>
      </c>
      <c r="WC20" s="322">
        <f>VLOOKUP($B20,'Sintesi (CFI-ACN)'!$C$30:$AE$55,29,FALSE)</f>
        <v>0</v>
      </c>
      <c r="WD20" s="322">
        <f>VLOOKUP($B20,'Sintesi (CFI-ACN)'!$C$30:$AE$55,29,FALSE)</f>
        <v>0</v>
      </c>
      <c r="WE20" s="322">
        <f>VLOOKUP($B20,'Sintesi (CFI-ACN)'!$C$30:$AE$55,29,FALSE)</f>
        <v>0</v>
      </c>
      <c r="WF20" s="322">
        <f>VLOOKUP($B20,'Sintesi (CFI-ACN)'!$C$30:$AE$55,29,FALSE)</f>
        <v>0</v>
      </c>
      <c r="WG20" s="322">
        <f>VLOOKUP($B20,'Sintesi (CFI-ACN)'!$C$30:$AE$55,29,FALSE)</f>
        <v>0</v>
      </c>
      <c r="WH20" s="322">
        <f>VLOOKUP($B20,'Sintesi (CFI-ACN)'!$C$30:$AE$55,29,FALSE)</f>
        <v>0</v>
      </c>
      <c r="WI20" s="322">
        <f>VLOOKUP($B20,'Sintesi (CFI-ACN)'!$C$30:$AE$55,29,FALSE)</f>
        <v>0</v>
      </c>
      <c r="WJ20" s="322">
        <f>VLOOKUP($B20,'Sintesi (CFI-ACN)'!$C$30:$AE$55,29,FALSE)</f>
        <v>0</v>
      </c>
      <c r="WK20" s="322">
        <f>VLOOKUP($B20,'Sintesi (CFI-ACN)'!$C$30:$AE$55,29,FALSE)</f>
        <v>0</v>
      </c>
      <c r="WL20" s="322">
        <f>VLOOKUP($B20,'Sintesi (CFI-ACN)'!$C$30:$AE$55,29,FALSE)</f>
        <v>0</v>
      </c>
      <c r="WM20" s="322">
        <f>VLOOKUP($B20,'Sintesi (CFI-ACN)'!$C$30:$AE$55,29,FALSE)</f>
        <v>0</v>
      </c>
      <c r="WN20" s="322">
        <f>VLOOKUP($B20,'Sintesi (CFI-ACN)'!$C$30:$AE$55,29,FALSE)</f>
        <v>0</v>
      </c>
      <c r="WO20" s="322">
        <f>VLOOKUP($B20,'Sintesi (CFI-ACN)'!$C$30:$AE$55,29,FALSE)</f>
        <v>0</v>
      </c>
      <c r="WP20" s="322">
        <f>VLOOKUP($B20,'Sintesi (CFI-ACN)'!$C$30:$AE$55,29,FALSE)</f>
        <v>0</v>
      </c>
      <c r="WQ20" s="322">
        <f>VLOOKUP($B20,'Sintesi (CFI-ACN)'!$C$30:$AE$55,29,FALSE)</f>
        <v>0</v>
      </c>
      <c r="WR20" s="322">
        <f>VLOOKUP($B20,'Sintesi (CFI-ACN)'!$C$30:$AE$55,29,FALSE)</f>
        <v>0</v>
      </c>
      <c r="WS20" s="322">
        <f>VLOOKUP($B20,'Sintesi (CFI-ACN)'!$C$30:$AE$55,29,FALSE)</f>
        <v>0</v>
      </c>
      <c r="WT20" s="322">
        <f>VLOOKUP($B20,'Sintesi (CFI-ACN)'!$C$30:$AE$55,29,FALSE)</f>
        <v>0</v>
      </c>
      <c r="WU20" s="322">
        <f>VLOOKUP($B20,'Sintesi (CFI-ACN)'!$C$30:$AE$55,29,FALSE)</f>
        <v>0</v>
      </c>
      <c r="WV20" s="322">
        <f>VLOOKUP($B20,'Sintesi (CFI-ACN)'!$C$30:$AE$55,29,FALSE)</f>
        <v>0</v>
      </c>
      <c r="WW20" s="322">
        <f>VLOOKUP($B20,'Sintesi (CFI-ACN)'!$C$30:$AE$55,29,FALSE)</f>
        <v>0</v>
      </c>
      <c r="WX20" s="322">
        <f>VLOOKUP($B20,'Sintesi (CFI-ACN)'!$C$30:$AE$55,29,FALSE)</f>
        <v>0</v>
      </c>
      <c r="WY20" s="322">
        <f>VLOOKUP($B20,'Sintesi (CFI-ACN)'!$C$30:$AE$55,29,FALSE)</f>
        <v>0</v>
      </c>
      <c r="WZ20" s="322">
        <f>VLOOKUP($B20,'Sintesi (CFI-ACN)'!$C$30:$AE$55,29,FALSE)</f>
        <v>0</v>
      </c>
      <c r="XA20" s="322">
        <f>VLOOKUP($B20,'Sintesi (CFI-ACN)'!$C$30:$AE$55,29,FALSE)</f>
        <v>0</v>
      </c>
      <c r="XB20" s="322">
        <f>VLOOKUP($B20,'Sintesi (CFI-ACN)'!$C$30:$AE$55,29,FALSE)</f>
        <v>0</v>
      </c>
      <c r="XC20" s="322">
        <f>VLOOKUP($B20,'Sintesi (CFI-ACN)'!$C$30:$AE$55,29,FALSE)</f>
        <v>0</v>
      </c>
      <c r="XD20" s="322">
        <f>VLOOKUP($B20,'Sintesi (CFI-ACN)'!$C$30:$AE$55,29,FALSE)</f>
        <v>0</v>
      </c>
      <c r="XE20" s="322">
        <f>VLOOKUP($B20,'Sintesi (CFI-ACN)'!$C$30:$AE$55,29,FALSE)</f>
        <v>0</v>
      </c>
      <c r="XF20" s="322">
        <f>VLOOKUP($B20,'Sintesi (CFI-ACN)'!$C$30:$AE$55,29,FALSE)</f>
        <v>0</v>
      </c>
      <c r="XG20" s="322">
        <f>VLOOKUP($B20,'Sintesi (CFI-ACN)'!$C$30:$AE$55,29,FALSE)</f>
        <v>0</v>
      </c>
      <c r="XH20" s="322">
        <f>VLOOKUP($B20,'Sintesi (CFI-ACN)'!$C$30:$AE$55,29,FALSE)</f>
        <v>0</v>
      </c>
      <c r="XI20" s="322">
        <f>VLOOKUP($B20,'Sintesi (CFI-ACN)'!$C$30:$AE$55,29,FALSE)</f>
        <v>0</v>
      </c>
      <c r="XJ20" s="322">
        <f>VLOOKUP($B20,'Sintesi (CFI-ACN)'!$C$30:$AE$55,29,FALSE)</f>
        <v>0</v>
      </c>
      <c r="XK20" s="322">
        <f>VLOOKUP($B20,'Sintesi (CFI-ACN)'!$C$30:$AE$55,29,FALSE)</f>
        <v>0</v>
      </c>
      <c r="XL20" s="322">
        <f>VLOOKUP($B20,'Sintesi (CFI-ACN)'!$C$30:$AE$55,29,FALSE)</f>
        <v>0</v>
      </c>
      <c r="XM20" s="322">
        <f>VLOOKUP($B20,'Sintesi (CFI-ACN)'!$C$30:$AE$55,29,FALSE)</f>
        <v>0</v>
      </c>
      <c r="XN20" s="322">
        <f>VLOOKUP($B20,'Sintesi (CFI-ACN)'!$C$30:$AE$55,29,FALSE)</f>
        <v>0</v>
      </c>
      <c r="XO20" s="322">
        <f>VLOOKUP($B20,'Sintesi (CFI-ACN)'!$C$30:$AE$55,29,FALSE)</f>
        <v>0</v>
      </c>
      <c r="XP20" s="322">
        <f>VLOOKUP($B20,'Sintesi (CFI-ACN)'!$C$30:$AE$55,29,FALSE)</f>
        <v>0</v>
      </c>
      <c r="XQ20" s="322">
        <f>VLOOKUP($B20,'Sintesi (CFI-ACN)'!$C$30:$AE$55,29,FALSE)</f>
        <v>0</v>
      </c>
      <c r="XR20" s="322">
        <f>VLOOKUP($B20,'Sintesi (CFI-ACN)'!$C$30:$AE$55,29,FALSE)</f>
        <v>0</v>
      </c>
      <c r="XS20" s="322">
        <f>VLOOKUP($B20,'Sintesi (CFI-ACN)'!$C$30:$AE$55,29,FALSE)</f>
        <v>0</v>
      </c>
      <c r="XT20" s="322">
        <f>VLOOKUP($B20,'Sintesi (CFI-ACN)'!$C$30:$AE$55,29,FALSE)</f>
        <v>0</v>
      </c>
      <c r="XU20" s="322">
        <f>VLOOKUP($B20,'Sintesi (CFI-ACN)'!$C$30:$AE$55,29,FALSE)</f>
        <v>0</v>
      </c>
      <c r="XV20" s="322">
        <f>VLOOKUP($B20,'Sintesi (CFI-ACN)'!$C$30:$AE$55,29,FALSE)</f>
        <v>0</v>
      </c>
      <c r="XW20" s="322">
        <f>VLOOKUP($B20,'Sintesi (CFI-ACN)'!$C$30:$AE$55,29,FALSE)</f>
        <v>0</v>
      </c>
      <c r="XX20" s="322">
        <f>VLOOKUP($B20,'Sintesi (CFI-ACN)'!$C$30:$AE$55,29,FALSE)</f>
        <v>0</v>
      </c>
      <c r="XY20" s="322">
        <f>VLOOKUP($B20,'Sintesi (CFI-ACN)'!$C$30:$AE$55,29,FALSE)</f>
        <v>0</v>
      </c>
      <c r="XZ20" s="322">
        <f>VLOOKUP($B20,'Sintesi (CFI-ACN)'!$C$30:$AE$55,29,FALSE)</f>
        <v>0</v>
      </c>
      <c r="YA20" s="322">
        <f>VLOOKUP($B20,'Sintesi (CFI-ACN)'!$C$30:$AE$55,29,FALSE)</f>
        <v>0</v>
      </c>
      <c r="YB20" s="322"/>
      <c r="YC20" s="322"/>
      <c r="YD20" s="322"/>
      <c r="YE20" s="501">
        <v>0</v>
      </c>
      <c r="YF20" s="501">
        <v>0</v>
      </c>
      <c r="YG20" s="501">
        <v>0</v>
      </c>
      <c r="YH20" s="501">
        <v>0</v>
      </c>
      <c r="YI20" s="501">
        <v>0</v>
      </c>
      <c r="YJ20" s="501">
        <v>0</v>
      </c>
      <c r="YK20" s="501">
        <v>0</v>
      </c>
      <c r="YL20" s="501">
        <v>0</v>
      </c>
      <c r="YM20" s="501">
        <v>0</v>
      </c>
      <c r="YN20" s="501">
        <v>0</v>
      </c>
      <c r="YO20" s="501">
        <v>0</v>
      </c>
      <c r="YP20" s="501">
        <v>0</v>
      </c>
      <c r="YQ20" s="501">
        <v>0</v>
      </c>
      <c r="YR20" s="501">
        <v>0</v>
      </c>
      <c r="YS20" s="501">
        <v>0</v>
      </c>
      <c r="YT20" s="501">
        <v>0</v>
      </c>
      <c r="YU20" s="501">
        <v>0</v>
      </c>
      <c r="YV20" s="501">
        <v>0</v>
      </c>
      <c r="YW20" s="501">
        <v>0</v>
      </c>
      <c r="YX20" s="501">
        <v>0</v>
      </c>
      <c r="YY20" s="501">
        <v>0</v>
      </c>
      <c r="YZ20" s="501">
        <v>0</v>
      </c>
      <c r="ZA20" s="501">
        <v>0</v>
      </c>
      <c r="ZB20" s="501">
        <f>VLOOKUP($B20,'Sintesi (CFI-ACN)'!$C$30:$AE$55,22,FALSE)</f>
        <v>0</v>
      </c>
      <c r="ZC20" s="501">
        <f>VLOOKUP($B20,'Sintesi (CFI-ACN)'!$C$30:$AE$55,22,FALSE)</f>
        <v>0</v>
      </c>
      <c r="ZD20" s="501">
        <f>VLOOKUP($B20,'Sintesi (CFI-ACN)'!$C$30:$AE$55,22,FALSE)</f>
        <v>0</v>
      </c>
      <c r="ZE20" s="501">
        <f>VLOOKUP($B20,'Sintesi (CFI-ACN)'!$C$30:$AE$55,22,FALSE)</f>
        <v>0</v>
      </c>
      <c r="ZF20" s="501">
        <f>VLOOKUP($B20,'Sintesi (CFI-ACN)'!$C$30:$AE$55,22,FALSE)</f>
        <v>0</v>
      </c>
      <c r="ZG20" s="501">
        <f>VLOOKUP($B20,'Sintesi (CFI-ACN)'!$C$30:$AE$55,22,FALSE)</f>
        <v>0</v>
      </c>
      <c r="ZH20" s="501">
        <f>VLOOKUP($B20,'Sintesi (CFI-ACN)'!$C$30:$AE$55,22,FALSE)</f>
        <v>0</v>
      </c>
      <c r="ZI20" s="501">
        <f>VLOOKUP($B20,'Sintesi (CFI-ACN)'!$C$30:$AE$55,22,FALSE)</f>
        <v>0</v>
      </c>
      <c r="ZJ20" s="501">
        <f>VLOOKUP($B20,'Sintesi (CFI-ACN)'!$C$30:$AE$55,22,FALSE)</f>
        <v>0</v>
      </c>
      <c r="ZK20" s="501">
        <f>VLOOKUP($B20,'Sintesi (CFI-ACN)'!$C$30:$AE$55,22,FALSE)</f>
        <v>0</v>
      </c>
      <c r="ZL20" s="501">
        <f>VLOOKUP($B20,'Sintesi (CFI-ACN)'!$C$30:$AE$55,22,FALSE)</f>
        <v>0</v>
      </c>
      <c r="ZM20" s="501">
        <f>VLOOKUP($B20,'Sintesi (CFI-ACN)'!$C$30:$AE$55,22,FALSE)</f>
        <v>0</v>
      </c>
      <c r="ZN20" s="501">
        <f>VLOOKUP($B20,'Sintesi (CFI-ACN)'!$C$30:$AE$55,22,FALSE)</f>
        <v>0</v>
      </c>
      <c r="ZO20" s="501">
        <f>VLOOKUP($B20,'Sintesi (CFI-ACN)'!$C$30:$AE$55,22,FALSE)</f>
        <v>0</v>
      </c>
      <c r="ZP20" s="501">
        <f>VLOOKUP($B20,'Sintesi (CFI-ACN)'!$C$30:$AE$55,22,FALSE)</f>
        <v>0</v>
      </c>
      <c r="ZQ20" s="501">
        <f>VLOOKUP($B20,'Sintesi (CFI-ACN)'!$C$30:$AE$55,22,FALSE)</f>
        <v>0</v>
      </c>
      <c r="ZR20" s="501">
        <f>VLOOKUP($B20,'Sintesi (CFI-ACN)'!$C$30:$AE$55,22,FALSE)</f>
        <v>0</v>
      </c>
      <c r="ZS20" s="501">
        <f>VLOOKUP($B20,'Sintesi (CFI-ACN)'!$C$30:$AE$55,22,FALSE)</f>
        <v>0</v>
      </c>
      <c r="ZT20" s="501">
        <f>VLOOKUP($B20,'Sintesi (CFI-ACN)'!$C$30:$AE$55,22,FALSE)</f>
        <v>0</v>
      </c>
      <c r="ZU20" s="501">
        <f>VLOOKUP($B20,'Sintesi (CFI-ACN)'!$C$30:$AE$55,22,FALSE)</f>
        <v>0</v>
      </c>
      <c r="ZV20" s="501">
        <f>VLOOKUP($B20,'Sintesi (CFI-ACN)'!$C$30:$AE$55,22,FALSE)</f>
        <v>0</v>
      </c>
      <c r="ZW20" s="501">
        <f>VLOOKUP($B20,'Sintesi (CFI-ACN)'!$C$30:$AE$55,22,FALSE)</f>
        <v>0</v>
      </c>
      <c r="ZX20" s="501">
        <f>VLOOKUP($B20,'Sintesi (CFI-ACN)'!$C$30:$AE$55,22,FALSE)</f>
        <v>0</v>
      </c>
      <c r="ZY20" s="501">
        <f>VLOOKUP($B20,'Sintesi (CFI-ACN)'!$C$30:$AE$55,22,FALSE)</f>
        <v>0</v>
      </c>
      <c r="ZZ20" s="501">
        <f>VLOOKUP($B20,'Sintesi (CFI-ACN)'!$C$30:$AE$55,22,FALSE)</f>
        <v>0</v>
      </c>
      <c r="AAA20" s="501">
        <f>VLOOKUP($B20,'Sintesi (CFI-ACN)'!$C$30:$AE$55,22,FALSE)</f>
        <v>0</v>
      </c>
      <c r="AAB20" s="501">
        <f>VLOOKUP($B20,'Sintesi (CFI-ACN)'!$C$30:$AE$55,22,FALSE)</f>
        <v>0</v>
      </c>
      <c r="AAC20" s="501">
        <f>VLOOKUP($B20,'Sintesi (CFI-ACN)'!$C$30:$AE$55,22,FALSE)</f>
        <v>0</v>
      </c>
      <c r="AAD20" s="501">
        <f>VLOOKUP($B20,'Sintesi (CFI-ACN)'!$C$30:$AE$55,22,FALSE)</f>
        <v>0</v>
      </c>
      <c r="AAE20" s="501">
        <f>VLOOKUP($B20,'Sintesi (CFI-ACN)'!$C$30:$AE$55,22,FALSE)</f>
        <v>0</v>
      </c>
      <c r="AAF20" s="501">
        <f>VLOOKUP($B20,'Sintesi (CFI-ACN)'!$C$30:$AE$55,22,FALSE)</f>
        <v>0</v>
      </c>
      <c r="AAG20" s="501">
        <f>VLOOKUP($B20,'Sintesi (CFI-ACN)'!$C$30:$AE$55,22,FALSE)</f>
        <v>0</v>
      </c>
      <c r="AAH20" s="501">
        <f>VLOOKUP($B20,'Sintesi (CFI-ACN)'!$C$30:$AE$55,22,FALSE)</f>
        <v>0</v>
      </c>
      <c r="AAI20" s="501">
        <f>VLOOKUP($B20,'Sintesi (CFI-ACN)'!$C$30:$AE$55,22,FALSE)</f>
        <v>0</v>
      </c>
      <c r="AAJ20" s="501">
        <f>VLOOKUP($B20,'Sintesi (CFI-ACN)'!$C$30:$AE$55,22,FALSE)</f>
        <v>0</v>
      </c>
      <c r="AAK20" s="501">
        <f>VLOOKUP($B20,'Sintesi (CFI-ACN)'!$C$30:$AE$55,22,FALSE)</f>
        <v>0</v>
      </c>
      <c r="AAL20" s="501">
        <f>VLOOKUP($B20,'Sintesi (CFI-ACN)'!$C$30:$AE$55,22,FALSE)</f>
        <v>0</v>
      </c>
      <c r="AAM20" s="501">
        <f>VLOOKUP($B20,'Sintesi (CFI-ACN)'!$C$30:$AE$55,22,FALSE)</f>
        <v>0</v>
      </c>
      <c r="AAN20" s="501">
        <f>VLOOKUP($B20,'Sintesi (CFI-ACN)'!$C$30:$AE$55,22,FALSE)</f>
        <v>0</v>
      </c>
      <c r="AAO20" s="501">
        <f>VLOOKUP($B20,'Sintesi (CFI-ACN)'!$C$30:$AE$55,22,FALSE)</f>
        <v>0</v>
      </c>
      <c r="AAP20" s="501">
        <f>VLOOKUP($B20,'Sintesi (CFI-ACN)'!$C$30:$AE$55,22,FALSE)</f>
        <v>0</v>
      </c>
      <c r="AAQ20" s="501">
        <f>VLOOKUP($B20,'Sintesi (CFI-ACN)'!$C$30:$AE$55,22,FALSE)</f>
        <v>0</v>
      </c>
      <c r="AAR20" s="501">
        <f>VLOOKUP($B20,'Sintesi (CFI-ACN)'!$C$30:$AE$55,22,FALSE)</f>
        <v>0</v>
      </c>
      <c r="AAS20" s="501">
        <f>VLOOKUP($B20,'Sintesi (CFI-ACN)'!$C$30:$AE$55,22,FALSE)</f>
        <v>0</v>
      </c>
      <c r="AAT20" s="501">
        <f>VLOOKUP($B20,'Sintesi (CFI-ACN)'!$C$30:$AE$55,22,FALSE)</f>
        <v>0</v>
      </c>
      <c r="AAU20" s="501">
        <f>VLOOKUP($B20,'Sintesi (CFI-ACN)'!$C$30:$AE$55,22,FALSE)</f>
        <v>0</v>
      </c>
      <c r="AAV20" s="501">
        <f>VLOOKUP($B20,'Sintesi (CFI-ACN)'!$C$30:$AE$55,22,FALSE)</f>
        <v>0</v>
      </c>
      <c r="AAW20" s="501">
        <f>VLOOKUP($B20,'Sintesi (CFI-ACN)'!$C$30:$AE$55,22,FALSE)</f>
        <v>0</v>
      </c>
      <c r="AAX20" s="501">
        <f>VLOOKUP($B20,'Sintesi (CFI-ACN)'!$C$30:$AE$55,22,FALSE)</f>
        <v>0</v>
      </c>
      <c r="AAY20" s="501">
        <f>VLOOKUP($B20,'Sintesi (CFI-ACN)'!$C$30:$AE$55,22,FALSE)</f>
        <v>0</v>
      </c>
      <c r="AAZ20" s="501">
        <f>VLOOKUP($B20,'Sintesi (CFI-ACN)'!$C$30:$AE$55,22,FALSE)</f>
        <v>0</v>
      </c>
      <c r="ABA20" s="501">
        <f>VLOOKUP($B20,'Sintesi (CFI-ACN)'!$C$30:$AE$55,22,FALSE)</f>
        <v>0</v>
      </c>
      <c r="ABB20" s="501">
        <f>VLOOKUP($B20,'Sintesi (CFI-ACN)'!$C$30:$AE$55,22,FALSE)</f>
        <v>0</v>
      </c>
      <c r="ABC20" s="501">
        <f>VLOOKUP($B20,'Sintesi (CFI-ACN)'!$C$30:$AE$55,22,FALSE)</f>
        <v>0</v>
      </c>
      <c r="ABD20" s="501">
        <f>VLOOKUP($B20,'Sintesi (CFI-ACN)'!$C$30:$AE$55,22,FALSE)</f>
        <v>0</v>
      </c>
      <c r="ABE20" s="501">
        <f>VLOOKUP($B20,'Sintesi (CFI-ACN)'!$C$30:$AE$55,22,FALSE)</f>
        <v>0</v>
      </c>
      <c r="ABF20" s="501">
        <f>VLOOKUP($B20,'Sintesi (CFI-ACN)'!$C$30:$AE$55,22,FALSE)</f>
        <v>0</v>
      </c>
      <c r="ABG20" s="501">
        <f>VLOOKUP($B20,'Sintesi (CFI-ACN)'!$C$30:$AE$55,22,FALSE)</f>
        <v>0</v>
      </c>
      <c r="ABH20" s="501">
        <f>VLOOKUP($B20,'Sintesi (CFI-ACN)'!$C$30:$AE$55,22,FALSE)</f>
        <v>0</v>
      </c>
      <c r="ABI20" s="501">
        <f>VLOOKUP($B20,'Sintesi (CFI-ACN)'!$C$30:$AE$55,22,FALSE)</f>
        <v>0</v>
      </c>
      <c r="ABJ20" s="501">
        <f>VLOOKUP($B20,'Sintesi (CFI-ACN)'!$C$30:$AE$55,22,FALSE)</f>
        <v>0</v>
      </c>
      <c r="ABK20" s="501">
        <f>VLOOKUP($B20,'Sintesi (CFI-ACN)'!$C$30:$AE$55,22,FALSE)</f>
        <v>0</v>
      </c>
      <c r="ABL20" s="501">
        <f>VLOOKUP($B20,'Sintesi (CFI-ACN)'!$C$30:$AE$55,22,FALSE)</f>
        <v>0</v>
      </c>
      <c r="ABM20" s="501">
        <f>VLOOKUP($B20,'Sintesi (CFI-ACN)'!$C$30:$AE$55,22,FALSE)</f>
        <v>0</v>
      </c>
      <c r="ABN20" s="501">
        <f>VLOOKUP($B20,'Sintesi (CFI-ACN)'!$C$30:$AE$55,22,FALSE)</f>
        <v>0</v>
      </c>
      <c r="ABO20" s="501">
        <f>VLOOKUP($B20,'Sintesi (CFI-ACN)'!$C$30:$AE$55,22,FALSE)</f>
        <v>0</v>
      </c>
      <c r="ABP20" s="501">
        <f>VLOOKUP($B20,'Sintesi (CFI-ACN)'!$C$30:$AE$55,22,FALSE)</f>
        <v>0</v>
      </c>
      <c r="ABQ20" s="501">
        <f>VLOOKUP($B20,'Sintesi (CFI-ACN)'!$C$30:$AE$55,22,FALSE)</f>
        <v>0</v>
      </c>
      <c r="ABR20" s="501">
        <f>VLOOKUP($B20,'Sintesi (CFI-ACN)'!$C$30:$AE$55,22,FALSE)</f>
        <v>0</v>
      </c>
      <c r="ABS20" s="501">
        <f>VLOOKUP($B20,'Sintesi (CFI-ACN)'!$C$30:$AE$55,22,FALSE)</f>
        <v>0</v>
      </c>
      <c r="ABT20" s="501">
        <f>VLOOKUP($B20,'Sintesi (CFI-ACN)'!$C$30:$AE$55,22,FALSE)</f>
        <v>0</v>
      </c>
      <c r="ABU20" s="501">
        <f>VLOOKUP($B20,'Sintesi (CFI-ACN)'!$C$30:$AE$55,22,FALSE)</f>
        <v>0</v>
      </c>
      <c r="ABV20" s="501">
        <f>VLOOKUP($B20,'Sintesi (CFI-ACN)'!$C$30:$AE$55,22,FALSE)</f>
        <v>0</v>
      </c>
      <c r="ABW20" s="501">
        <f>VLOOKUP($B20,'Sintesi (CFI-ACN)'!$C$30:$AE$55,22,FALSE)</f>
        <v>0</v>
      </c>
      <c r="ABX20" s="501">
        <f>VLOOKUP($B20,'Sintesi (CFI-ACN)'!$C$30:$AE$55,22,FALSE)</f>
        <v>0</v>
      </c>
      <c r="ABY20" s="501">
        <f>VLOOKUP($B20,'Sintesi (CFI-ACN)'!$C$30:$AE$55,22,FALSE)</f>
        <v>0</v>
      </c>
      <c r="ABZ20" s="501">
        <f>VLOOKUP($B20,'Sintesi (CFI-ACN)'!$C$30:$AE$55,22,FALSE)</f>
        <v>0</v>
      </c>
      <c r="ACA20" s="501">
        <f>VLOOKUP($B20,'Sintesi (CFI-ACN)'!$C$30:$AE$55,22,FALSE)</f>
        <v>0</v>
      </c>
      <c r="ACB20" s="501">
        <f>VLOOKUP($B20,'Sintesi (CFI-ACN)'!$C$30:$AE$55,22,FALSE)</f>
        <v>0</v>
      </c>
      <c r="ACC20" s="501">
        <f>VLOOKUP($B20,'Sintesi (CFI-ACN)'!$C$30:$AE$55,22,FALSE)</f>
        <v>0</v>
      </c>
      <c r="ACD20" s="501">
        <f>VLOOKUP($B20,'Sintesi (CFI-ACN)'!$C$30:$AE$55,22,FALSE)</f>
        <v>0</v>
      </c>
      <c r="ACE20" s="501"/>
      <c r="ACF20" s="501"/>
      <c r="ACG20" s="501"/>
      <c r="ACH20" s="86"/>
      <c r="ACI20" s="88">
        <v>0</v>
      </c>
      <c r="ACJ20" s="87">
        <v>43271</v>
      </c>
      <c r="ACK20" s="89">
        <v>43294</v>
      </c>
      <c r="ACL20" s="80">
        <v>0</v>
      </c>
      <c r="ACM20" s="80">
        <v>0</v>
      </c>
      <c r="ACN20" s="80">
        <v>0</v>
      </c>
      <c r="ACO20" s="80">
        <v>0</v>
      </c>
      <c r="ACP20" s="80">
        <v>0</v>
      </c>
      <c r="ACQ20" s="80">
        <v>0</v>
      </c>
      <c r="ACR20" s="80">
        <v>0</v>
      </c>
      <c r="ACS20" s="80">
        <v>0</v>
      </c>
      <c r="ACT20" s="80">
        <v>0</v>
      </c>
      <c r="ACU20" s="80">
        <v>0</v>
      </c>
      <c r="ACV20" s="80">
        <v>0</v>
      </c>
      <c r="ACW20" s="80">
        <v>0</v>
      </c>
      <c r="ACX20" s="80">
        <v>0</v>
      </c>
      <c r="ACY20" s="80">
        <v>0</v>
      </c>
      <c r="ACZ20" s="80">
        <v>0</v>
      </c>
      <c r="ADA20" s="80">
        <v>0</v>
      </c>
      <c r="ADB20" s="80">
        <v>0</v>
      </c>
      <c r="ADC20" s="80">
        <v>0</v>
      </c>
      <c r="ADD20" s="80">
        <v>0</v>
      </c>
      <c r="ADE20" s="80">
        <v>0</v>
      </c>
      <c r="ADF20" s="80">
        <v>0</v>
      </c>
      <c r="ADG20" s="80">
        <v>0</v>
      </c>
      <c r="ADH20" s="80">
        <v>0</v>
      </c>
      <c r="ADI20" s="80">
        <v>0</v>
      </c>
      <c r="ADJ20" s="80">
        <v>0</v>
      </c>
      <c r="ADK20" s="80">
        <v>0</v>
      </c>
      <c r="ADL20" s="80">
        <v>0</v>
      </c>
      <c r="ADM20" s="80">
        <v>0</v>
      </c>
      <c r="ADN20" s="80">
        <v>0</v>
      </c>
      <c r="ADO20" s="80">
        <v>0</v>
      </c>
      <c r="ADP20" s="80">
        <v>0</v>
      </c>
      <c r="ADQ20" s="80">
        <v>0</v>
      </c>
      <c r="ADR20" s="80">
        <v>0</v>
      </c>
      <c r="ADS20" s="80">
        <v>0</v>
      </c>
      <c r="ADT20" s="80">
        <v>0</v>
      </c>
      <c r="ADU20" s="80">
        <v>0</v>
      </c>
      <c r="ADV20" s="80">
        <v>0</v>
      </c>
      <c r="ADW20" s="80">
        <v>0</v>
      </c>
      <c r="ADX20" s="80">
        <v>0</v>
      </c>
      <c r="ADY20" s="80">
        <v>0</v>
      </c>
      <c r="ADZ20" s="80">
        <v>0</v>
      </c>
      <c r="AEA20" s="80">
        <v>0</v>
      </c>
      <c r="AEB20" s="80">
        <v>0</v>
      </c>
      <c r="AEC20" s="80">
        <v>0</v>
      </c>
      <c r="AED20" s="80">
        <v>0</v>
      </c>
      <c r="AEE20" s="80">
        <v>0</v>
      </c>
      <c r="AEF20" s="80">
        <v>0</v>
      </c>
      <c r="AEG20" s="80">
        <v>0</v>
      </c>
      <c r="AEH20" s="80">
        <v>0</v>
      </c>
      <c r="AEI20" s="80">
        <v>0</v>
      </c>
      <c r="AEJ20" s="80">
        <v>0</v>
      </c>
      <c r="AEK20" s="80">
        <v>0</v>
      </c>
      <c r="AEL20" s="80">
        <v>0</v>
      </c>
      <c r="AEM20" s="80">
        <v>0</v>
      </c>
      <c r="AEN20" s="80">
        <v>0</v>
      </c>
      <c r="AEO20" s="80">
        <v>0</v>
      </c>
      <c r="AEP20" s="80">
        <v>0</v>
      </c>
      <c r="AEQ20" s="80">
        <v>0</v>
      </c>
      <c r="AER20" s="80">
        <v>0</v>
      </c>
      <c r="AES20" s="80">
        <v>0</v>
      </c>
      <c r="AET20" s="80">
        <v>0</v>
      </c>
      <c r="AEU20" s="80">
        <v>0</v>
      </c>
      <c r="AEV20" s="80">
        <v>0</v>
      </c>
      <c r="AEW20" s="80">
        <v>0</v>
      </c>
      <c r="AEX20" s="80">
        <v>0</v>
      </c>
      <c r="AEY20" s="80">
        <v>0</v>
      </c>
      <c r="AEZ20" s="80">
        <v>0</v>
      </c>
      <c r="AFA20" s="80">
        <v>0</v>
      </c>
      <c r="AFB20" s="80">
        <v>0</v>
      </c>
      <c r="AFC20" s="80">
        <v>0</v>
      </c>
      <c r="AFD20" s="80">
        <v>0</v>
      </c>
      <c r="AFE20" s="80">
        <v>0</v>
      </c>
      <c r="AFF20" s="80">
        <v>0</v>
      </c>
      <c r="AFG20" s="80">
        <v>0</v>
      </c>
      <c r="AFH20" s="80">
        <v>0</v>
      </c>
      <c r="AFI20" s="80">
        <v>0</v>
      </c>
      <c r="AFJ20" s="80">
        <v>0</v>
      </c>
      <c r="AFK20" s="80">
        <v>0</v>
      </c>
      <c r="AFL20" s="80">
        <v>0</v>
      </c>
      <c r="AFM20" s="80">
        <v>0</v>
      </c>
      <c r="AFN20" s="80">
        <v>0</v>
      </c>
      <c r="AFO20" s="80">
        <v>0</v>
      </c>
      <c r="AFP20" s="80">
        <v>0</v>
      </c>
      <c r="AFQ20" s="80">
        <v>0</v>
      </c>
      <c r="AFR20" s="80">
        <v>0</v>
      </c>
      <c r="AFS20" s="80">
        <v>0</v>
      </c>
      <c r="AFT20" s="80">
        <v>0</v>
      </c>
      <c r="AFU20" s="80">
        <v>0</v>
      </c>
      <c r="AFV20" s="80">
        <v>0</v>
      </c>
      <c r="AFW20" s="80">
        <v>0</v>
      </c>
      <c r="AFX20" s="80">
        <v>0</v>
      </c>
      <c r="AFY20" s="80">
        <v>0</v>
      </c>
      <c r="AFZ20" s="80">
        <v>0</v>
      </c>
      <c r="AGA20" s="80">
        <v>0</v>
      </c>
      <c r="AGB20" s="80">
        <v>0</v>
      </c>
      <c r="AGC20" s="80">
        <v>0</v>
      </c>
      <c r="AGD20" s="80">
        <v>0</v>
      </c>
      <c r="AGE20" s="80">
        <v>0</v>
      </c>
      <c r="AGF20" s="80">
        <v>0</v>
      </c>
      <c r="AGG20" s="80">
        <v>0</v>
      </c>
      <c r="AGH20" s="80">
        <v>0</v>
      </c>
      <c r="AGI20" s="80">
        <v>0</v>
      </c>
      <c r="AGJ20" s="80">
        <v>0</v>
      </c>
      <c r="AGK20" s="80">
        <v>0</v>
      </c>
      <c r="AGL20" s="80"/>
      <c r="AGM20" s="80"/>
    </row>
    <row r="21" spans="1:871" s="104" customFormat="1" ht="12.75" customHeight="1" collapsed="1">
      <c r="A21" s="131" t="str">
        <f>'Sintesi (CFI-ACN)'!B45</f>
        <v>P59-Deploy &amp; Change CRMT</v>
      </c>
      <c r="B21" s="131" t="str">
        <f>'Sintesi (CFI)'!C45</f>
        <v>AO004511_YYY72</v>
      </c>
      <c r="C21" s="131" t="str">
        <f>'Sintesi Quantitativa (Overall)'!D47</f>
        <v>VARIAZIONE_ANAGRAFICA_MOGE</v>
      </c>
      <c r="D21" s="132">
        <f>'Sintesi (CFI-ACN)'!W45</f>
        <v>0</v>
      </c>
      <c r="E21" s="132">
        <f>'Sintesi (CFI-ACN)'!X45</f>
        <v>0</v>
      </c>
      <c r="F21" s="132">
        <f>'Sintesi (CFI-ACN)'!Y45</f>
        <v>0</v>
      </c>
      <c r="G21" s="158">
        <v>0</v>
      </c>
      <c r="H21" s="183">
        <v>43271</v>
      </c>
      <c r="I21" s="183">
        <v>43315</v>
      </c>
      <c r="J21" s="78">
        <f t="shared" si="123"/>
        <v>33</v>
      </c>
      <c r="K21" s="78">
        <v>0</v>
      </c>
      <c r="L21" s="79">
        <v>0</v>
      </c>
      <c r="M21" s="80">
        <v>0</v>
      </c>
      <c r="N21" s="80">
        <v>0</v>
      </c>
      <c r="O21" s="80">
        <v>0</v>
      </c>
      <c r="P21" s="80">
        <v>0</v>
      </c>
      <c r="Q21" s="80">
        <v>0</v>
      </c>
      <c r="R21" s="80">
        <v>0</v>
      </c>
      <c r="S21" s="80">
        <v>0</v>
      </c>
      <c r="T21" s="80">
        <v>0</v>
      </c>
      <c r="U21" s="80">
        <v>0</v>
      </c>
      <c r="V21" s="80">
        <v>0</v>
      </c>
      <c r="W21" s="80">
        <v>0</v>
      </c>
      <c r="X21" s="80">
        <v>0</v>
      </c>
      <c r="Y21" s="80">
        <v>0</v>
      </c>
      <c r="Z21" s="80">
        <v>0</v>
      </c>
      <c r="AA21" s="80">
        <v>0</v>
      </c>
      <c r="AB21" s="80">
        <v>0</v>
      </c>
      <c r="AC21" s="80">
        <v>0</v>
      </c>
      <c r="AD21" s="80">
        <v>0</v>
      </c>
      <c r="AE21" s="80">
        <v>0</v>
      </c>
      <c r="AF21" s="80">
        <v>0</v>
      </c>
      <c r="AG21" s="80">
        <v>0</v>
      </c>
      <c r="AH21" s="80">
        <v>0</v>
      </c>
      <c r="AI21" s="80">
        <v>0</v>
      </c>
      <c r="AJ21" s="80">
        <v>0</v>
      </c>
      <c r="AK21" s="80">
        <v>0</v>
      </c>
      <c r="AL21" s="80">
        <v>0</v>
      </c>
      <c r="AM21" s="80">
        <v>0</v>
      </c>
      <c r="AN21" s="80">
        <v>0</v>
      </c>
      <c r="AO21" s="80">
        <v>0</v>
      </c>
      <c r="AP21" s="80">
        <v>0</v>
      </c>
      <c r="AQ21" s="80">
        <v>0</v>
      </c>
      <c r="AR21" s="80">
        <v>0</v>
      </c>
      <c r="AS21" s="80">
        <v>0</v>
      </c>
      <c r="AT21" s="80">
        <v>0</v>
      </c>
      <c r="AU21" s="80">
        <v>0</v>
      </c>
      <c r="AV21" s="80">
        <v>0</v>
      </c>
      <c r="AW21" s="80">
        <v>0</v>
      </c>
      <c r="AX21" s="80">
        <v>0</v>
      </c>
      <c r="AY21" s="80">
        <v>0</v>
      </c>
      <c r="AZ21" s="80">
        <v>0</v>
      </c>
      <c r="BA21" s="80">
        <v>0</v>
      </c>
      <c r="BB21" s="80">
        <v>0</v>
      </c>
      <c r="BC21" s="80">
        <v>0</v>
      </c>
      <c r="BD21" s="80">
        <v>0</v>
      </c>
      <c r="BE21" s="80">
        <v>0</v>
      </c>
      <c r="BF21" s="80">
        <v>0</v>
      </c>
      <c r="BG21" s="80">
        <v>0</v>
      </c>
      <c r="BH21" s="80">
        <v>0</v>
      </c>
      <c r="BI21" s="80">
        <v>0</v>
      </c>
      <c r="BJ21" s="80">
        <v>0</v>
      </c>
      <c r="BK21" s="80">
        <v>0</v>
      </c>
      <c r="BL21" s="80">
        <v>0</v>
      </c>
      <c r="BM21" s="80">
        <v>0</v>
      </c>
      <c r="BN21" s="80">
        <v>0</v>
      </c>
      <c r="BO21" s="80">
        <v>0</v>
      </c>
      <c r="BP21" s="80">
        <v>0</v>
      </c>
      <c r="BQ21" s="80">
        <v>0</v>
      </c>
      <c r="BR21" s="80">
        <v>0</v>
      </c>
      <c r="BS21" s="80">
        <v>0</v>
      </c>
      <c r="BT21" s="80">
        <v>0</v>
      </c>
      <c r="BU21" s="80">
        <v>0</v>
      </c>
      <c r="BV21" s="80">
        <v>0</v>
      </c>
      <c r="BW21" s="80">
        <v>0</v>
      </c>
      <c r="BX21" s="80">
        <v>0</v>
      </c>
      <c r="BY21" s="80">
        <v>0</v>
      </c>
      <c r="BZ21" s="80">
        <v>0</v>
      </c>
      <c r="CA21" s="80">
        <v>0</v>
      </c>
      <c r="CB21" s="80">
        <v>0</v>
      </c>
      <c r="CC21" s="80">
        <v>0</v>
      </c>
      <c r="CD21" s="80">
        <v>0</v>
      </c>
      <c r="CE21" s="80">
        <v>0</v>
      </c>
      <c r="CF21" s="80">
        <v>0</v>
      </c>
      <c r="CG21" s="80">
        <v>0</v>
      </c>
      <c r="CH21" s="80">
        <v>0</v>
      </c>
      <c r="CI21" s="80">
        <v>0</v>
      </c>
      <c r="CJ21" s="80">
        <v>0</v>
      </c>
      <c r="CK21" s="80">
        <v>0</v>
      </c>
      <c r="CL21" s="80">
        <v>0</v>
      </c>
      <c r="CM21" s="80">
        <v>0</v>
      </c>
      <c r="CN21" s="80">
        <v>0</v>
      </c>
      <c r="CO21" s="80">
        <v>0</v>
      </c>
      <c r="CP21" s="80">
        <v>0</v>
      </c>
      <c r="CQ21" s="80">
        <v>0</v>
      </c>
      <c r="CR21" s="80">
        <v>0</v>
      </c>
      <c r="CS21" s="80">
        <v>0</v>
      </c>
      <c r="CT21" s="80">
        <v>0</v>
      </c>
      <c r="CU21" s="80">
        <v>0</v>
      </c>
      <c r="CV21" s="80">
        <v>0</v>
      </c>
      <c r="CW21" s="80">
        <v>0</v>
      </c>
      <c r="CX21" s="80">
        <v>0</v>
      </c>
      <c r="CY21" s="80">
        <v>0</v>
      </c>
      <c r="CZ21" s="80">
        <v>0</v>
      </c>
      <c r="DA21" s="80">
        <v>0</v>
      </c>
      <c r="DB21" s="80">
        <v>0</v>
      </c>
      <c r="DC21" s="80">
        <v>0</v>
      </c>
      <c r="DD21" s="80">
        <v>0</v>
      </c>
      <c r="DE21" s="80">
        <v>0</v>
      </c>
      <c r="DF21" s="80">
        <v>0</v>
      </c>
      <c r="DG21" s="80">
        <v>0</v>
      </c>
      <c r="DH21" s="80">
        <v>0</v>
      </c>
      <c r="DI21" s="80">
        <v>0</v>
      </c>
      <c r="DJ21" s="80">
        <v>0</v>
      </c>
      <c r="DK21" s="80">
        <v>0</v>
      </c>
      <c r="DL21" s="80">
        <v>0</v>
      </c>
      <c r="DM21" s="80"/>
      <c r="DN21" s="80"/>
      <c r="DO21" s="80"/>
      <c r="DP21" s="318">
        <v>0</v>
      </c>
      <c r="DQ21" s="318">
        <v>0</v>
      </c>
      <c r="DR21" s="318">
        <v>0</v>
      </c>
      <c r="DS21" s="318">
        <v>0</v>
      </c>
      <c r="DT21" s="318">
        <v>0</v>
      </c>
      <c r="DU21" s="318">
        <v>0</v>
      </c>
      <c r="DV21" s="318">
        <v>0</v>
      </c>
      <c r="DW21" s="318">
        <v>0</v>
      </c>
      <c r="DX21" s="318">
        <v>0</v>
      </c>
      <c r="DY21" s="318">
        <v>0</v>
      </c>
      <c r="DZ21" s="318">
        <v>0</v>
      </c>
      <c r="EA21" s="318">
        <v>0</v>
      </c>
      <c r="EB21" s="318">
        <v>0</v>
      </c>
      <c r="EC21" s="318">
        <v>0</v>
      </c>
      <c r="ED21" s="318">
        <v>0</v>
      </c>
      <c r="EE21" s="318">
        <v>0</v>
      </c>
      <c r="EF21" s="318">
        <v>0</v>
      </c>
      <c r="EG21" s="318">
        <v>0</v>
      </c>
      <c r="EH21" s="318">
        <v>0</v>
      </c>
      <c r="EI21" s="318">
        <v>0</v>
      </c>
      <c r="EJ21" s="318">
        <v>0</v>
      </c>
      <c r="EK21" s="318">
        <v>0</v>
      </c>
      <c r="EL21" s="318">
        <v>0</v>
      </c>
      <c r="EM21" s="318">
        <f>VLOOKUP($B21,'Sintesi (CFI-ACN)'!$C$30:$AE$55,25,FALSE)</f>
        <v>0</v>
      </c>
      <c r="EN21" s="318">
        <f>VLOOKUP($B21,'Sintesi (CFI-ACN)'!$C$30:$AE$55,25,FALSE)</f>
        <v>0</v>
      </c>
      <c r="EO21" s="318">
        <f>VLOOKUP($B21,'Sintesi (CFI-ACN)'!$C$30:$AE$55,25,FALSE)</f>
        <v>0</v>
      </c>
      <c r="EP21" s="318">
        <f>VLOOKUP($B21,'Sintesi (CFI-ACN)'!$C$30:$AE$55,25,FALSE)</f>
        <v>0</v>
      </c>
      <c r="EQ21" s="318">
        <f>VLOOKUP($B21,'Sintesi (CFI-ACN)'!$C$30:$AE$55,25,FALSE)</f>
        <v>0</v>
      </c>
      <c r="ER21" s="318">
        <f>VLOOKUP($B21,'Sintesi (CFI-ACN)'!$C$30:$AE$55,25,FALSE)</f>
        <v>0</v>
      </c>
      <c r="ES21" s="318">
        <f>VLOOKUP($B21,'Sintesi (CFI-ACN)'!$C$30:$AE$55,25,FALSE)</f>
        <v>0</v>
      </c>
      <c r="ET21" s="318">
        <f>VLOOKUP($B21,'Sintesi (CFI-ACN)'!$C$30:$AE$55,25,FALSE)</f>
        <v>0</v>
      </c>
      <c r="EU21" s="318">
        <f>VLOOKUP($B21,'Sintesi (CFI-ACN)'!$C$30:$AE$55,25,FALSE)</f>
        <v>0</v>
      </c>
      <c r="EV21" s="318">
        <f>VLOOKUP($B21,'Sintesi (CFI-ACN)'!$C$30:$AE$55,25,FALSE)</f>
        <v>0</v>
      </c>
      <c r="EW21" s="318">
        <f>VLOOKUP($B21,'Sintesi (CFI-ACN)'!$C$30:$AE$55,25,FALSE)</f>
        <v>0</v>
      </c>
      <c r="EX21" s="318">
        <f>VLOOKUP($B21,'Sintesi (CFI-ACN)'!$C$30:$AE$55,25,FALSE)</f>
        <v>0</v>
      </c>
      <c r="EY21" s="318">
        <f>VLOOKUP($B21,'Sintesi (CFI-ACN)'!$C$30:$AE$55,25,FALSE)</f>
        <v>0</v>
      </c>
      <c r="EZ21" s="318">
        <f>VLOOKUP($B21,'Sintesi (CFI-ACN)'!$C$30:$AE$55,25,FALSE)</f>
        <v>0</v>
      </c>
      <c r="FA21" s="318">
        <f>VLOOKUP($B21,'Sintesi (CFI-ACN)'!$C$30:$AE$55,25,FALSE)</f>
        <v>0</v>
      </c>
      <c r="FB21" s="318">
        <f>VLOOKUP($B21,'Sintesi (CFI-ACN)'!$C$30:$AE$55,25,FALSE)</f>
        <v>0</v>
      </c>
      <c r="FC21" s="318">
        <f>VLOOKUP($B21,'Sintesi (CFI-ACN)'!$C$30:$AE$55,25,FALSE)</f>
        <v>0</v>
      </c>
      <c r="FD21" s="318">
        <f>VLOOKUP($B21,'Sintesi (CFI-ACN)'!$C$30:$AE$55,25,FALSE)</f>
        <v>0</v>
      </c>
      <c r="FE21" s="318">
        <f>VLOOKUP($B21,'Sintesi (CFI-ACN)'!$C$30:$AE$55,25,FALSE)</f>
        <v>0</v>
      </c>
      <c r="FF21" s="318">
        <f>VLOOKUP($B21,'Sintesi (CFI-ACN)'!$C$30:$AE$55,25,FALSE)</f>
        <v>0</v>
      </c>
      <c r="FG21" s="318">
        <f>VLOOKUP($B21,'Sintesi (CFI-ACN)'!$C$30:$AE$55,25,FALSE)</f>
        <v>0</v>
      </c>
      <c r="FH21" s="318">
        <f>VLOOKUP($B21,'Sintesi (CFI-ACN)'!$C$30:$AE$55,25,FALSE)</f>
        <v>0</v>
      </c>
      <c r="FI21" s="318">
        <f>VLOOKUP($B21,'Sintesi (CFI-ACN)'!$C$30:$AE$55,25,FALSE)</f>
        <v>0</v>
      </c>
      <c r="FJ21" s="318">
        <f>VLOOKUP($B21,'Sintesi (CFI-ACN)'!$C$30:$AE$55,25,FALSE)</f>
        <v>0</v>
      </c>
      <c r="FK21" s="318">
        <f>VLOOKUP($B21,'Sintesi (CFI-ACN)'!$C$30:$AE$55,25,FALSE)</f>
        <v>0</v>
      </c>
      <c r="FL21" s="318">
        <f>VLOOKUP($B21,'Sintesi (CFI-ACN)'!$C$30:$AE$55,25,FALSE)</f>
        <v>0</v>
      </c>
      <c r="FM21" s="318">
        <f>VLOOKUP($B21,'Sintesi (CFI-ACN)'!$C$30:$AE$55,25,FALSE)</f>
        <v>0</v>
      </c>
      <c r="FN21" s="318">
        <f>VLOOKUP($B21,'Sintesi (CFI-ACN)'!$C$30:$AE$55,25,FALSE)</f>
        <v>0</v>
      </c>
      <c r="FO21" s="318">
        <f>VLOOKUP($B21,'Sintesi (CFI-ACN)'!$C$30:$AE$55,25,FALSE)</f>
        <v>0</v>
      </c>
      <c r="FP21" s="318">
        <f>VLOOKUP($B21,'Sintesi (CFI-ACN)'!$C$30:$AE$55,25,FALSE)</f>
        <v>0</v>
      </c>
      <c r="FQ21" s="318">
        <f>VLOOKUP($B21,'Sintesi (CFI-ACN)'!$C$30:$AE$55,25,FALSE)</f>
        <v>0</v>
      </c>
      <c r="FR21" s="318">
        <f>VLOOKUP($B21,'Sintesi (CFI-ACN)'!$C$30:$AE$55,25,FALSE)</f>
        <v>0</v>
      </c>
      <c r="FS21" s="318">
        <f>VLOOKUP($B21,'Sintesi (CFI-ACN)'!$C$30:$AE$55,25,FALSE)</f>
        <v>0</v>
      </c>
      <c r="FT21" s="318">
        <f>VLOOKUP($B21,'Sintesi (CFI-ACN)'!$C$30:$AE$55,25,FALSE)</f>
        <v>0</v>
      </c>
      <c r="FU21" s="318">
        <f>VLOOKUP($B21,'Sintesi (CFI-ACN)'!$C$30:$AE$55,25,FALSE)</f>
        <v>0</v>
      </c>
      <c r="FV21" s="318">
        <f>VLOOKUP($B21,'Sintesi (CFI-ACN)'!$C$30:$AE$55,25,FALSE)</f>
        <v>0</v>
      </c>
      <c r="FW21" s="318">
        <f>VLOOKUP($B21,'Sintesi (CFI-ACN)'!$C$30:$AE$55,25,FALSE)</f>
        <v>0</v>
      </c>
      <c r="FX21" s="318">
        <f>VLOOKUP($B21,'Sintesi (CFI-ACN)'!$C$30:$AE$55,25,FALSE)</f>
        <v>0</v>
      </c>
      <c r="FY21" s="318">
        <f>VLOOKUP($B21,'Sintesi (CFI-ACN)'!$C$30:$AE$55,25,FALSE)</f>
        <v>0</v>
      </c>
      <c r="FZ21" s="318">
        <f>VLOOKUP($B21,'Sintesi (CFI-ACN)'!$C$30:$AE$55,25,FALSE)</f>
        <v>0</v>
      </c>
      <c r="GA21" s="318">
        <f>VLOOKUP($B21,'Sintesi (CFI-ACN)'!$C$30:$AE$55,25,FALSE)</f>
        <v>0</v>
      </c>
      <c r="GB21" s="318">
        <f>VLOOKUP($B21,'Sintesi (CFI-ACN)'!$C$30:$AE$55,25,FALSE)</f>
        <v>0</v>
      </c>
      <c r="GC21" s="318">
        <f>VLOOKUP($B21,'Sintesi (CFI-ACN)'!$C$30:$AE$55,25,FALSE)</f>
        <v>0</v>
      </c>
      <c r="GD21" s="318">
        <f>VLOOKUP($B21,'Sintesi (CFI-ACN)'!$C$30:$AE$55,25,FALSE)</f>
        <v>0</v>
      </c>
      <c r="GE21" s="318">
        <f>VLOOKUP($B21,'Sintesi (CFI-ACN)'!$C$30:$AE$55,25,FALSE)</f>
        <v>0</v>
      </c>
      <c r="GF21" s="318">
        <f>VLOOKUP($B21,'Sintesi (CFI-ACN)'!$C$30:$AE$55,25,FALSE)</f>
        <v>0</v>
      </c>
      <c r="GG21" s="318">
        <f>VLOOKUP($B21,'Sintesi (CFI-ACN)'!$C$30:$AE$55,25,FALSE)</f>
        <v>0</v>
      </c>
      <c r="GH21" s="318">
        <f>VLOOKUP($B21,'Sintesi (CFI-ACN)'!$C$30:$AE$55,25,FALSE)</f>
        <v>0</v>
      </c>
      <c r="GI21" s="318">
        <f>VLOOKUP($B21,'Sintesi (CFI-ACN)'!$C$30:$AE$55,25,FALSE)</f>
        <v>0</v>
      </c>
      <c r="GJ21" s="318">
        <f>VLOOKUP($B21,'Sintesi (CFI-ACN)'!$C$30:$AE$55,25,FALSE)</f>
        <v>0</v>
      </c>
      <c r="GK21" s="318">
        <f>VLOOKUP($B21,'Sintesi (CFI-ACN)'!$C$30:$AE$55,25,FALSE)</f>
        <v>0</v>
      </c>
      <c r="GL21" s="318">
        <f>VLOOKUP($B21,'Sintesi (CFI-ACN)'!$C$30:$AE$55,25,FALSE)</f>
        <v>0</v>
      </c>
      <c r="GM21" s="318">
        <f>VLOOKUP($B21,'Sintesi (CFI-ACN)'!$C$30:$AE$55,25,FALSE)</f>
        <v>0</v>
      </c>
      <c r="GN21" s="318">
        <f>VLOOKUP($B21,'Sintesi (CFI-ACN)'!$C$30:$AE$55,25,FALSE)</f>
        <v>0</v>
      </c>
      <c r="GO21" s="318">
        <f>VLOOKUP($B21,'Sintesi (CFI-ACN)'!$C$30:$AE$55,25,FALSE)</f>
        <v>0</v>
      </c>
      <c r="GP21" s="318">
        <f>VLOOKUP($B21,'Sintesi (CFI-ACN)'!$C$30:$AE$55,25,FALSE)</f>
        <v>0</v>
      </c>
      <c r="GQ21" s="318">
        <f>VLOOKUP($B21,'Sintesi (CFI-ACN)'!$C$30:$AE$55,25,FALSE)</f>
        <v>0</v>
      </c>
      <c r="GR21" s="318">
        <f>VLOOKUP($B21,'Sintesi (CFI-ACN)'!$C$30:$AE$55,25,FALSE)</f>
        <v>0</v>
      </c>
      <c r="GS21" s="318">
        <f>VLOOKUP($B21,'Sintesi (CFI-ACN)'!$C$30:$AE$55,25,FALSE)</f>
        <v>0</v>
      </c>
      <c r="GT21" s="318">
        <f>VLOOKUP($B21,'Sintesi (CFI-ACN)'!$C$30:$AE$55,25,FALSE)</f>
        <v>0</v>
      </c>
      <c r="GU21" s="318">
        <f>VLOOKUP($B21,'Sintesi (CFI-ACN)'!$C$30:$AE$55,25,FALSE)</f>
        <v>0</v>
      </c>
      <c r="GV21" s="318">
        <f>VLOOKUP($B21,'Sintesi (CFI-ACN)'!$C$30:$AE$55,25,FALSE)</f>
        <v>0</v>
      </c>
      <c r="GW21" s="318">
        <f>VLOOKUP($B21,'Sintesi (CFI-ACN)'!$C$30:$AE$55,25,FALSE)</f>
        <v>0</v>
      </c>
      <c r="GX21" s="318">
        <f>VLOOKUP($B21,'Sintesi (CFI-ACN)'!$C$30:$AE$55,25,FALSE)</f>
        <v>0</v>
      </c>
      <c r="GY21" s="318">
        <f>VLOOKUP($B21,'Sintesi (CFI-ACN)'!$C$30:$AE$55,25,FALSE)</f>
        <v>0</v>
      </c>
      <c r="GZ21" s="318">
        <f>VLOOKUP($B21,'Sintesi (CFI-ACN)'!$C$30:$AE$55,25,FALSE)</f>
        <v>0</v>
      </c>
      <c r="HA21" s="318">
        <f>VLOOKUP($B21,'Sintesi (CFI-ACN)'!$C$30:$AE$55,25,FALSE)</f>
        <v>0</v>
      </c>
      <c r="HB21" s="318">
        <f>VLOOKUP($B21,'Sintesi (CFI-ACN)'!$C$30:$AE$55,25,FALSE)</f>
        <v>0</v>
      </c>
      <c r="HC21" s="318">
        <f>VLOOKUP($B21,'Sintesi (CFI-ACN)'!$C$30:$AE$55,25,FALSE)</f>
        <v>0</v>
      </c>
      <c r="HD21" s="318">
        <f>VLOOKUP($B21,'Sintesi (CFI-ACN)'!$C$30:$AE$55,25,FALSE)</f>
        <v>0</v>
      </c>
      <c r="HE21" s="318">
        <f>VLOOKUP($B21,'Sintesi (CFI-ACN)'!$C$30:$AE$55,25,FALSE)</f>
        <v>0</v>
      </c>
      <c r="HF21" s="318">
        <f>VLOOKUP($B21,'Sintesi (CFI-ACN)'!$C$30:$AE$55,25,FALSE)</f>
        <v>0</v>
      </c>
      <c r="HG21" s="318">
        <f>VLOOKUP($B21,'Sintesi (CFI-ACN)'!$C$30:$AE$55,25,FALSE)</f>
        <v>0</v>
      </c>
      <c r="HH21" s="318">
        <f>VLOOKUP($B21,'Sintesi (CFI-ACN)'!$C$30:$AE$55,25,FALSE)</f>
        <v>0</v>
      </c>
      <c r="HI21" s="318">
        <f>VLOOKUP($B21,'Sintesi (CFI-ACN)'!$C$30:$AE$55,25,FALSE)</f>
        <v>0</v>
      </c>
      <c r="HJ21" s="318">
        <f>VLOOKUP($B21,'Sintesi (CFI-ACN)'!$C$30:$AE$55,25,FALSE)</f>
        <v>0</v>
      </c>
      <c r="HK21" s="318">
        <f>VLOOKUP($B21,'Sintesi (CFI-ACN)'!$C$30:$AE$55,25,FALSE)</f>
        <v>0</v>
      </c>
      <c r="HL21" s="318">
        <f>VLOOKUP($B21,'Sintesi (CFI-ACN)'!$C$30:$AE$55,25,FALSE)</f>
        <v>0</v>
      </c>
      <c r="HM21" s="318">
        <f>VLOOKUP($B21,'Sintesi (CFI-ACN)'!$C$30:$AE$55,25,FALSE)</f>
        <v>0</v>
      </c>
      <c r="HN21" s="318">
        <f>VLOOKUP($B21,'Sintesi (CFI-ACN)'!$C$30:$AE$55,25,FALSE)</f>
        <v>0</v>
      </c>
      <c r="HO21" s="318">
        <f>VLOOKUP($B21,'Sintesi (CFI-ACN)'!$C$30:$AE$55,25,FALSE)</f>
        <v>0</v>
      </c>
      <c r="HP21" s="318"/>
      <c r="HQ21" s="318"/>
      <c r="HR21" s="318"/>
      <c r="HS21" s="319">
        <v>0</v>
      </c>
      <c r="HT21" s="319">
        <v>0</v>
      </c>
      <c r="HU21" s="319">
        <v>0</v>
      </c>
      <c r="HV21" s="319">
        <v>0</v>
      </c>
      <c r="HW21" s="319">
        <v>0</v>
      </c>
      <c r="HX21" s="319">
        <v>0</v>
      </c>
      <c r="HY21" s="319">
        <v>0</v>
      </c>
      <c r="HZ21" s="319">
        <v>0</v>
      </c>
      <c r="IA21" s="319">
        <v>0</v>
      </c>
      <c r="IB21" s="319">
        <v>0</v>
      </c>
      <c r="IC21" s="319">
        <v>0</v>
      </c>
      <c r="ID21" s="319">
        <v>0</v>
      </c>
      <c r="IE21" s="319">
        <v>0</v>
      </c>
      <c r="IF21" s="319">
        <v>0</v>
      </c>
      <c r="IG21" s="319">
        <v>0</v>
      </c>
      <c r="IH21" s="319">
        <v>0</v>
      </c>
      <c r="II21" s="319">
        <v>0</v>
      </c>
      <c r="IJ21" s="319">
        <v>0</v>
      </c>
      <c r="IK21" s="319">
        <v>0</v>
      </c>
      <c r="IL21" s="319">
        <v>0</v>
      </c>
      <c r="IM21" s="319">
        <v>0</v>
      </c>
      <c r="IN21" s="319">
        <v>0</v>
      </c>
      <c r="IO21" s="319">
        <v>0</v>
      </c>
      <c r="IP21" s="319">
        <f>VLOOKUP($B21,'Sintesi (CFI-ACN)'!$C$30:$AE$55,27,FALSE)</f>
        <v>0</v>
      </c>
      <c r="IQ21" s="319">
        <f>VLOOKUP($B21,'Sintesi (CFI-ACN)'!$C$30:$AE$55,27,FALSE)</f>
        <v>0</v>
      </c>
      <c r="IR21" s="319">
        <f>VLOOKUP($B21,'Sintesi (CFI-ACN)'!$C$30:$AE$55,27,FALSE)</f>
        <v>0</v>
      </c>
      <c r="IS21" s="319">
        <f>VLOOKUP($B21,'Sintesi (CFI-ACN)'!$C$30:$AE$55,27,FALSE)</f>
        <v>0</v>
      </c>
      <c r="IT21" s="319">
        <f>VLOOKUP($B21,'Sintesi (CFI-ACN)'!$C$30:$AE$55,27,FALSE)</f>
        <v>0</v>
      </c>
      <c r="IU21" s="319">
        <f>VLOOKUP($B21,'Sintesi (CFI-ACN)'!$C$30:$AE$55,27,FALSE)</f>
        <v>0</v>
      </c>
      <c r="IV21" s="319">
        <f>VLOOKUP($B21,'Sintesi (CFI-ACN)'!$C$30:$AE$55,27,FALSE)</f>
        <v>0</v>
      </c>
      <c r="IW21" s="319">
        <f>VLOOKUP($B21,'Sintesi (CFI-ACN)'!$C$30:$AE$55,27,FALSE)</f>
        <v>0</v>
      </c>
      <c r="IX21" s="319">
        <f>VLOOKUP($B21,'Sintesi (CFI-ACN)'!$C$30:$AE$55,27,FALSE)</f>
        <v>0</v>
      </c>
      <c r="IY21" s="319">
        <f>VLOOKUP($B21,'Sintesi (CFI-ACN)'!$C$30:$AE$55,27,FALSE)</f>
        <v>0</v>
      </c>
      <c r="IZ21" s="319">
        <f>VLOOKUP($B21,'Sintesi (CFI-ACN)'!$C$30:$AE$55,27,FALSE)</f>
        <v>0</v>
      </c>
      <c r="JA21" s="319">
        <f>VLOOKUP($B21,'Sintesi (CFI-ACN)'!$C$30:$AE$55,27,FALSE)</f>
        <v>0</v>
      </c>
      <c r="JB21" s="319">
        <f>VLOOKUP($B21,'Sintesi (CFI-ACN)'!$C$30:$AE$55,27,FALSE)</f>
        <v>0</v>
      </c>
      <c r="JC21" s="319">
        <f>VLOOKUP($B21,'Sintesi (CFI-ACN)'!$C$30:$AE$55,27,FALSE)</f>
        <v>0</v>
      </c>
      <c r="JD21" s="319">
        <f>VLOOKUP($B21,'Sintesi (CFI-ACN)'!$C$30:$AE$55,27,FALSE)</f>
        <v>0</v>
      </c>
      <c r="JE21" s="319">
        <f>VLOOKUP($B21,'Sintesi (CFI-ACN)'!$C$30:$AE$55,27,FALSE)</f>
        <v>0</v>
      </c>
      <c r="JF21" s="319">
        <f>VLOOKUP($B21,'Sintesi (CFI-ACN)'!$C$30:$AE$55,27,FALSE)</f>
        <v>0</v>
      </c>
      <c r="JG21" s="319">
        <f>VLOOKUP($B21,'Sintesi (CFI-ACN)'!$C$30:$AE$55,27,FALSE)</f>
        <v>0</v>
      </c>
      <c r="JH21" s="319">
        <f>VLOOKUP($B21,'Sintesi (CFI-ACN)'!$C$30:$AE$55,27,FALSE)</f>
        <v>0</v>
      </c>
      <c r="JI21" s="319">
        <f>VLOOKUP($B21,'Sintesi (CFI-ACN)'!$C$30:$AE$55,27,FALSE)</f>
        <v>0</v>
      </c>
      <c r="JJ21" s="319">
        <f>VLOOKUP($B21,'Sintesi (CFI-ACN)'!$C$30:$AE$55,27,FALSE)</f>
        <v>0</v>
      </c>
      <c r="JK21" s="319">
        <f>VLOOKUP($B21,'Sintesi (CFI-ACN)'!$C$30:$AE$55,27,FALSE)</f>
        <v>0</v>
      </c>
      <c r="JL21" s="319">
        <f>VLOOKUP($B21,'Sintesi (CFI-ACN)'!$C$30:$AE$55,27,FALSE)</f>
        <v>0</v>
      </c>
      <c r="JM21" s="319">
        <f>VLOOKUP($B21,'Sintesi (CFI-ACN)'!$C$30:$AE$55,27,FALSE)</f>
        <v>0</v>
      </c>
      <c r="JN21" s="319">
        <f>VLOOKUP($B21,'Sintesi (CFI-ACN)'!$C$30:$AE$55,27,FALSE)</f>
        <v>0</v>
      </c>
      <c r="JO21" s="319">
        <f>VLOOKUP($B21,'Sintesi (CFI-ACN)'!$C$30:$AE$55,27,FALSE)</f>
        <v>0</v>
      </c>
      <c r="JP21" s="319">
        <f>VLOOKUP($B21,'Sintesi (CFI-ACN)'!$C$30:$AE$55,27,FALSE)</f>
        <v>0</v>
      </c>
      <c r="JQ21" s="319">
        <f>VLOOKUP($B21,'Sintesi (CFI-ACN)'!$C$30:$AE$55,27,FALSE)</f>
        <v>0</v>
      </c>
      <c r="JR21" s="319">
        <f>VLOOKUP($B21,'Sintesi (CFI-ACN)'!$C$30:$AE$55,27,FALSE)</f>
        <v>0</v>
      </c>
      <c r="JS21" s="319">
        <f>VLOOKUP($B21,'Sintesi (CFI-ACN)'!$C$30:$AE$55,27,FALSE)</f>
        <v>0</v>
      </c>
      <c r="JT21" s="319">
        <f>VLOOKUP($B21,'Sintesi (CFI-ACN)'!$C$30:$AE$55,27,FALSE)</f>
        <v>0</v>
      </c>
      <c r="JU21" s="319">
        <f>VLOOKUP($B21,'Sintesi (CFI-ACN)'!$C$30:$AE$55,27,FALSE)</f>
        <v>0</v>
      </c>
      <c r="JV21" s="319">
        <f>VLOOKUP($B21,'Sintesi (CFI-ACN)'!$C$30:$AE$55,27,FALSE)</f>
        <v>0</v>
      </c>
      <c r="JW21" s="319">
        <f>VLOOKUP($B21,'Sintesi (CFI-ACN)'!$C$30:$AE$55,27,FALSE)</f>
        <v>0</v>
      </c>
      <c r="JX21" s="319">
        <f>VLOOKUP($B21,'Sintesi (CFI-ACN)'!$C$30:$AE$55,27,FALSE)</f>
        <v>0</v>
      </c>
      <c r="JY21" s="319">
        <f>VLOOKUP($B21,'Sintesi (CFI-ACN)'!$C$30:$AE$55,27,FALSE)</f>
        <v>0</v>
      </c>
      <c r="JZ21" s="319">
        <f>VLOOKUP($B21,'Sintesi (CFI-ACN)'!$C$30:$AE$55,27,FALSE)</f>
        <v>0</v>
      </c>
      <c r="KA21" s="319">
        <f>VLOOKUP($B21,'Sintesi (CFI-ACN)'!$C$30:$AE$55,27,FALSE)</f>
        <v>0</v>
      </c>
      <c r="KB21" s="319">
        <f>VLOOKUP($B21,'Sintesi (CFI-ACN)'!$C$30:$AE$55,27,FALSE)</f>
        <v>0</v>
      </c>
      <c r="KC21" s="319">
        <f>VLOOKUP($B21,'Sintesi (CFI-ACN)'!$C$30:$AE$55,27,FALSE)</f>
        <v>0</v>
      </c>
      <c r="KD21" s="319">
        <f>VLOOKUP($B21,'Sintesi (CFI-ACN)'!$C$30:$AE$55,27,FALSE)</f>
        <v>0</v>
      </c>
      <c r="KE21" s="319">
        <f>VLOOKUP($B21,'Sintesi (CFI-ACN)'!$C$30:$AE$55,27,FALSE)</f>
        <v>0</v>
      </c>
      <c r="KF21" s="319">
        <f>VLOOKUP($B21,'Sintesi (CFI-ACN)'!$C$30:$AE$55,27,FALSE)</f>
        <v>0</v>
      </c>
      <c r="KG21" s="319">
        <f>VLOOKUP($B21,'Sintesi (CFI-ACN)'!$C$30:$AE$55,27,FALSE)</f>
        <v>0</v>
      </c>
      <c r="KH21" s="319">
        <f>VLOOKUP($B21,'Sintesi (CFI-ACN)'!$C$30:$AE$55,27,FALSE)</f>
        <v>0</v>
      </c>
      <c r="KI21" s="319">
        <f>VLOOKUP($B21,'Sintesi (CFI-ACN)'!$C$30:$AE$55,27,FALSE)</f>
        <v>0</v>
      </c>
      <c r="KJ21" s="319">
        <f>VLOOKUP($B21,'Sintesi (CFI-ACN)'!$C$30:$AE$55,27,FALSE)</f>
        <v>0</v>
      </c>
      <c r="KK21" s="319">
        <f>VLOOKUP($B21,'Sintesi (CFI-ACN)'!$C$30:$AE$55,27,FALSE)</f>
        <v>0</v>
      </c>
      <c r="KL21" s="319">
        <f>VLOOKUP($B21,'Sintesi (CFI-ACN)'!$C$30:$AE$55,27,FALSE)</f>
        <v>0</v>
      </c>
      <c r="KM21" s="319">
        <f>VLOOKUP($B21,'Sintesi (CFI-ACN)'!$C$30:$AE$55,27,FALSE)</f>
        <v>0</v>
      </c>
      <c r="KN21" s="319">
        <f>VLOOKUP($B21,'Sintesi (CFI-ACN)'!$C$30:$AE$55,27,FALSE)</f>
        <v>0</v>
      </c>
      <c r="KO21" s="319">
        <f>VLOOKUP($B21,'Sintesi (CFI-ACN)'!$C$30:$AE$55,27,FALSE)</f>
        <v>0</v>
      </c>
      <c r="KP21" s="319">
        <f>VLOOKUP($B21,'Sintesi (CFI-ACN)'!$C$30:$AE$55,27,FALSE)</f>
        <v>0</v>
      </c>
      <c r="KQ21" s="319">
        <f>VLOOKUP($B21,'Sintesi (CFI-ACN)'!$C$30:$AE$55,27,FALSE)</f>
        <v>0</v>
      </c>
      <c r="KR21" s="319">
        <f>VLOOKUP($B21,'Sintesi (CFI-ACN)'!$C$30:$AE$55,27,FALSE)</f>
        <v>0</v>
      </c>
      <c r="KS21" s="319">
        <f>VLOOKUP($B21,'Sintesi (CFI-ACN)'!$C$30:$AE$55,27,FALSE)</f>
        <v>0</v>
      </c>
      <c r="KT21" s="319">
        <f>VLOOKUP($B21,'Sintesi (CFI-ACN)'!$C$30:$AE$55,27,FALSE)</f>
        <v>0</v>
      </c>
      <c r="KU21" s="319">
        <f>VLOOKUP($B21,'Sintesi (CFI-ACN)'!$C$30:$AE$55,27,FALSE)</f>
        <v>0</v>
      </c>
      <c r="KV21" s="319">
        <f>VLOOKUP($B21,'Sintesi (CFI-ACN)'!$C$30:$AE$55,27,FALSE)</f>
        <v>0</v>
      </c>
      <c r="KW21" s="319">
        <f>VLOOKUP($B21,'Sintesi (CFI-ACN)'!$C$30:$AE$55,27,FALSE)</f>
        <v>0</v>
      </c>
      <c r="KX21" s="319">
        <f>VLOOKUP($B21,'Sintesi (CFI-ACN)'!$C$30:$AE$55,27,FALSE)</f>
        <v>0</v>
      </c>
      <c r="KY21" s="319">
        <f>VLOOKUP($B21,'Sintesi (CFI-ACN)'!$C$30:$AE$55,27,FALSE)</f>
        <v>0</v>
      </c>
      <c r="KZ21" s="319">
        <f>VLOOKUP($B21,'Sintesi (CFI-ACN)'!$C$30:$AE$55,27,FALSE)</f>
        <v>0</v>
      </c>
      <c r="LA21" s="319">
        <f>VLOOKUP($B21,'Sintesi (CFI-ACN)'!$C$30:$AE$55,27,FALSE)</f>
        <v>0</v>
      </c>
      <c r="LB21" s="319">
        <f>VLOOKUP($B21,'Sintesi (CFI-ACN)'!$C$30:$AE$55,27,FALSE)</f>
        <v>0</v>
      </c>
      <c r="LC21" s="319">
        <f>VLOOKUP($B21,'Sintesi (CFI-ACN)'!$C$30:$AE$55,27,FALSE)</f>
        <v>0</v>
      </c>
      <c r="LD21" s="319">
        <f>VLOOKUP($B21,'Sintesi (CFI-ACN)'!$C$30:$AE$55,27,FALSE)</f>
        <v>0</v>
      </c>
      <c r="LE21" s="319">
        <f>VLOOKUP($B21,'Sintesi (CFI-ACN)'!$C$30:$AE$55,27,FALSE)</f>
        <v>0</v>
      </c>
      <c r="LF21" s="319">
        <f>VLOOKUP($B21,'Sintesi (CFI-ACN)'!$C$30:$AE$55,27,FALSE)</f>
        <v>0</v>
      </c>
      <c r="LG21" s="319">
        <f>VLOOKUP($B21,'Sintesi (CFI-ACN)'!$C$30:$AE$55,27,FALSE)</f>
        <v>0</v>
      </c>
      <c r="LH21" s="319">
        <f>VLOOKUP($B21,'Sintesi (CFI-ACN)'!$C$30:$AE$55,27,FALSE)</f>
        <v>0</v>
      </c>
      <c r="LI21" s="319">
        <f>VLOOKUP($B21,'Sintesi (CFI-ACN)'!$C$30:$AE$55,27,FALSE)</f>
        <v>0</v>
      </c>
      <c r="LJ21" s="319">
        <f>VLOOKUP($B21,'Sintesi (CFI-ACN)'!$C$30:$AE$55,27,FALSE)</f>
        <v>0</v>
      </c>
      <c r="LK21" s="319">
        <f>VLOOKUP($B21,'Sintesi (CFI-ACN)'!$C$30:$AE$55,27,FALSE)</f>
        <v>0</v>
      </c>
      <c r="LL21" s="319">
        <f>VLOOKUP($B21,'Sintesi (CFI-ACN)'!$C$30:$AE$55,27,FALSE)</f>
        <v>0</v>
      </c>
      <c r="LM21" s="319">
        <f>VLOOKUP($B21,'Sintesi (CFI-ACN)'!$C$30:$AE$55,27,FALSE)</f>
        <v>0</v>
      </c>
      <c r="LN21" s="319">
        <f>VLOOKUP($B21,'Sintesi (CFI-ACN)'!$C$30:$AE$55,27,FALSE)</f>
        <v>0</v>
      </c>
      <c r="LO21" s="319">
        <f>VLOOKUP($B21,'Sintesi (CFI-ACN)'!$C$30:$AE$55,27,FALSE)</f>
        <v>0</v>
      </c>
      <c r="LP21" s="319">
        <f>VLOOKUP($B21,'Sintesi (CFI-ACN)'!$C$30:$AE$55,27,FALSE)</f>
        <v>0</v>
      </c>
      <c r="LQ21" s="319">
        <f>VLOOKUP($B21,'Sintesi (CFI-ACN)'!$C$30:$AE$55,27,FALSE)</f>
        <v>0</v>
      </c>
      <c r="LR21" s="319">
        <f>VLOOKUP($B21,'Sintesi (CFI-ACN)'!$C$30:$AE$55,27,FALSE)</f>
        <v>0</v>
      </c>
      <c r="LS21" s="319"/>
      <c r="LT21" s="319"/>
      <c r="LU21" s="319"/>
      <c r="LV21" s="320">
        <v>0</v>
      </c>
      <c r="LW21" s="320">
        <v>0</v>
      </c>
      <c r="LX21" s="320">
        <v>0</v>
      </c>
      <c r="LY21" s="320">
        <v>0</v>
      </c>
      <c r="LZ21" s="320">
        <v>0</v>
      </c>
      <c r="MA21" s="320">
        <v>0</v>
      </c>
      <c r="MB21" s="320">
        <v>0</v>
      </c>
      <c r="MC21" s="320">
        <v>0</v>
      </c>
      <c r="MD21" s="320">
        <v>0</v>
      </c>
      <c r="ME21" s="320">
        <v>0</v>
      </c>
      <c r="MF21" s="320">
        <v>0</v>
      </c>
      <c r="MG21" s="320">
        <v>0</v>
      </c>
      <c r="MH21" s="320">
        <v>0</v>
      </c>
      <c r="MI21" s="320">
        <v>0</v>
      </c>
      <c r="MJ21" s="320">
        <v>0</v>
      </c>
      <c r="MK21" s="320">
        <v>0</v>
      </c>
      <c r="ML21" s="320">
        <v>0</v>
      </c>
      <c r="MM21" s="320">
        <v>0</v>
      </c>
      <c r="MN21" s="320">
        <v>0</v>
      </c>
      <c r="MO21" s="320">
        <v>0</v>
      </c>
      <c r="MP21" s="320">
        <v>0</v>
      </c>
      <c r="MQ21" s="320">
        <v>0</v>
      </c>
      <c r="MR21" s="320">
        <v>0</v>
      </c>
      <c r="MS21" s="320">
        <f>VLOOKUP($B21,'Sintesi (CFI-ACN)'!$C$30:$AE$55,26,FALSE)</f>
        <v>0</v>
      </c>
      <c r="MT21" s="320">
        <f>VLOOKUP($B21,'Sintesi (CFI-ACN)'!$C$30:$AE$55,26,FALSE)</f>
        <v>0</v>
      </c>
      <c r="MU21" s="320">
        <f>VLOOKUP($B21,'Sintesi (CFI-ACN)'!$C$30:$AE$55,26,FALSE)</f>
        <v>0</v>
      </c>
      <c r="MV21" s="320">
        <f>VLOOKUP($B21,'Sintesi (CFI-ACN)'!$C$30:$AE$55,26,FALSE)</f>
        <v>0</v>
      </c>
      <c r="MW21" s="320">
        <f>VLOOKUP($B21,'Sintesi (CFI-ACN)'!$C$30:$AE$55,26,FALSE)</f>
        <v>0</v>
      </c>
      <c r="MX21" s="320">
        <f>VLOOKUP($B21,'Sintesi (CFI-ACN)'!$C$30:$AE$55,26,FALSE)</f>
        <v>0</v>
      </c>
      <c r="MY21" s="320">
        <f>VLOOKUP($B21,'Sintesi (CFI-ACN)'!$C$30:$AE$55,26,FALSE)</f>
        <v>0</v>
      </c>
      <c r="MZ21" s="320">
        <f>VLOOKUP($B21,'Sintesi (CFI-ACN)'!$C$30:$AE$55,26,FALSE)</f>
        <v>0</v>
      </c>
      <c r="NA21" s="320">
        <f>VLOOKUP($B21,'Sintesi (CFI-ACN)'!$C$30:$AE$55,26,FALSE)</f>
        <v>0</v>
      </c>
      <c r="NB21" s="320">
        <f>VLOOKUP($B21,'Sintesi (CFI-ACN)'!$C$30:$AE$55,26,FALSE)</f>
        <v>0</v>
      </c>
      <c r="NC21" s="320">
        <f>VLOOKUP($B21,'Sintesi (CFI-ACN)'!$C$30:$AE$55,26,FALSE)</f>
        <v>0</v>
      </c>
      <c r="ND21" s="320">
        <f>VLOOKUP($B21,'Sintesi (CFI-ACN)'!$C$30:$AE$55,26,FALSE)</f>
        <v>0</v>
      </c>
      <c r="NE21" s="320">
        <f>VLOOKUP($B21,'Sintesi (CFI-ACN)'!$C$30:$AE$55,26,FALSE)</f>
        <v>0</v>
      </c>
      <c r="NF21" s="320">
        <f>VLOOKUP($B21,'Sintesi (CFI-ACN)'!$C$30:$AE$55,26,FALSE)</f>
        <v>0</v>
      </c>
      <c r="NG21" s="320">
        <f>VLOOKUP($B21,'Sintesi (CFI-ACN)'!$C$30:$AE$55,26,FALSE)</f>
        <v>0</v>
      </c>
      <c r="NH21" s="320">
        <f>VLOOKUP($B21,'Sintesi (CFI-ACN)'!$C$30:$AE$55,26,FALSE)</f>
        <v>0</v>
      </c>
      <c r="NI21" s="320">
        <f>VLOOKUP($B21,'Sintesi (CFI-ACN)'!$C$30:$AE$55,26,FALSE)</f>
        <v>0</v>
      </c>
      <c r="NJ21" s="320">
        <f>VLOOKUP($B21,'Sintesi (CFI-ACN)'!$C$30:$AE$55,26,FALSE)</f>
        <v>0</v>
      </c>
      <c r="NK21" s="320">
        <f>VLOOKUP($B21,'Sintesi (CFI-ACN)'!$C$30:$AE$55,26,FALSE)</f>
        <v>0</v>
      </c>
      <c r="NL21" s="320">
        <f>VLOOKUP($B21,'Sintesi (CFI-ACN)'!$C$30:$AE$55,26,FALSE)</f>
        <v>0</v>
      </c>
      <c r="NM21" s="320">
        <f>VLOOKUP($B21,'Sintesi (CFI-ACN)'!$C$30:$AE$55,26,FALSE)</f>
        <v>0</v>
      </c>
      <c r="NN21" s="320">
        <f>VLOOKUP($B21,'Sintesi (CFI-ACN)'!$C$30:$AE$55,26,FALSE)</f>
        <v>0</v>
      </c>
      <c r="NO21" s="320">
        <f>VLOOKUP($B21,'Sintesi (CFI-ACN)'!$C$30:$AE$55,26,FALSE)</f>
        <v>0</v>
      </c>
      <c r="NP21" s="320">
        <f>VLOOKUP($B21,'Sintesi (CFI-ACN)'!$C$30:$AE$55,26,FALSE)</f>
        <v>0</v>
      </c>
      <c r="NQ21" s="320">
        <f>VLOOKUP($B21,'Sintesi (CFI-ACN)'!$C$30:$AE$55,26,FALSE)</f>
        <v>0</v>
      </c>
      <c r="NR21" s="320">
        <f>VLOOKUP($B21,'Sintesi (CFI-ACN)'!$C$30:$AE$55,26,FALSE)</f>
        <v>0</v>
      </c>
      <c r="NS21" s="320">
        <f>VLOOKUP($B21,'Sintesi (CFI-ACN)'!$C$30:$AE$55,26,FALSE)</f>
        <v>0</v>
      </c>
      <c r="NT21" s="320">
        <f>VLOOKUP($B21,'Sintesi (CFI-ACN)'!$C$30:$AE$55,26,FALSE)</f>
        <v>0</v>
      </c>
      <c r="NU21" s="320">
        <f>VLOOKUP($B21,'Sintesi (CFI-ACN)'!$C$30:$AE$55,26,FALSE)</f>
        <v>0</v>
      </c>
      <c r="NV21" s="320">
        <f>VLOOKUP($B21,'Sintesi (CFI-ACN)'!$C$30:$AE$55,26,FALSE)</f>
        <v>0</v>
      </c>
      <c r="NW21" s="320">
        <f>VLOOKUP($B21,'Sintesi (CFI-ACN)'!$C$30:$AE$55,26,FALSE)</f>
        <v>0</v>
      </c>
      <c r="NX21" s="320">
        <f>VLOOKUP($B21,'Sintesi (CFI-ACN)'!$C$30:$AE$55,26,FALSE)</f>
        <v>0</v>
      </c>
      <c r="NY21" s="320">
        <f>VLOOKUP($B21,'Sintesi (CFI-ACN)'!$C$30:$AE$55,26,FALSE)</f>
        <v>0</v>
      </c>
      <c r="NZ21" s="320">
        <f>VLOOKUP($B21,'Sintesi (CFI-ACN)'!$C$30:$AE$55,26,FALSE)</f>
        <v>0</v>
      </c>
      <c r="OA21" s="320">
        <f>VLOOKUP($B21,'Sintesi (CFI-ACN)'!$C$30:$AE$55,26,FALSE)</f>
        <v>0</v>
      </c>
      <c r="OB21" s="320">
        <f>VLOOKUP($B21,'Sintesi (CFI-ACN)'!$C$30:$AE$55,26,FALSE)</f>
        <v>0</v>
      </c>
      <c r="OC21" s="320">
        <f>VLOOKUP($B21,'Sintesi (CFI-ACN)'!$C$30:$AE$55,26,FALSE)</f>
        <v>0</v>
      </c>
      <c r="OD21" s="320">
        <f>VLOOKUP($B21,'Sintesi (CFI-ACN)'!$C$30:$AE$55,26,FALSE)</f>
        <v>0</v>
      </c>
      <c r="OE21" s="320">
        <f>VLOOKUP($B21,'Sintesi (CFI-ACN)'!$C$30:$AE$55,26,FALSE)</f>
        <v>0</v>
      </c>
      <c r="OF21" s="320">
        <f>VLOOKUP($B21,'Sintesi (CFI-ACN)'!$C$30:$AE$55,26,FALSE)</f>
        <v>0</v>
      </c>
      <c r="OG21" s="320">
        <f>VLOOKUP($B21,'Sintesi (CFI-ACN)'!$C$30:$AE$55,26,FALSE)</f>
        <v>0</v>
      </c>
      <c r="OH21" s="320">
        <f>VLOOKUP($B21,'Sintesi (CFI-ACN)'!$C$30:$AE$55,26,FALSE)</f>
        <v>0</v>
      </c>
      <c r="OI21" s="320">
        <f>VLOOKUP($B21,'Sintesi (CFI-ACN)'!$C$30:$AE$55,26,FALSE)</f>
        <v>0</v>
      </c>
      <c r="OJ21" s="320">
        <f>VLOOKUP($B21,'Sintesi (CFI-ACN)'!$C$30:$AE$55,26,FALSE)</f>
        <v>0</v>
      </c>
      <c r="OK21" s="320">
        <f>VLOOKUP($B21,'Sintesi (CFI-ACN)'!$C$30:$AE$55,26,FALSE)</f>
        <v>0</v>
      </c>
      <c r="OL21" s="320">
        <f>VLOOKUP($B21,'Sintesi (CFI-ACN)'!$C$30:$AE$55,26,FALSE)</f>
        <v>0</v>
      </c>
      <c r="OM21" s="320">
        <f>VLOOKUP($B21,'Sintesi (CFI-ACN)'!$C$30:$AE$55,26,FALSE)</f>
        <v>0</v>
      </c>
      <c r="ON21" s="320">
        <f>VLOOKUP($B21,'Sintesi (CFI-ACN)'!$C$30:$AE$55,26,FALSE)</f>
        <v>0</v>
      </c>
      <c r="OO21" s="320">
        <f>VLOOKUP($B21,'Sintesi (CFI-ACN)'!$C$30:$AE$55,26,FALSE)</f>
        <v>0</v>
      </c>
      <c r="OP21" s="320">
        <f>VLOOKUP($B21,'Sintesi (CFI-ACN)'!$C$30:$AE$55,26,FALSE)</f>
        <v>0</v>
      </c>
      <c r="OQ21" s="320">
        <f>VLOOKUP($B21,'Sintesi (CFI-ACN)'!$C$30:$AE$55,26,FALSE)</f>
        <v>0</v>
      </c>
      <c r="OR21" s="320">
        <f>VLOOKUP($B21,'Sintesi (CFI-ACN)'!$C$30:$AE$55,26,FALSE)</f>
        <v>0</v>
      </c>
      <c r="OS21" s="320">
        <f>VLOOKUP($B21,'Sintesi (CFI-ACN)'!$C$30:$AE$55,26,FALSE)</f>
        <v>0</v>
      </c>
      <c r="OT21" s="320">
        <f>VLOOKUP($B21,'Sintesi (CFI-ACN)'!$C$30:$AE$55,26,FALSE)</f>
        <v>0</v>
      </c>
      <c r="OU21" s="320">
        <f>VLOOKUP($B21,'Sintesi (CFI-ACN)'!$C$30:$AE$55,26,FALSE)</f>
        <v>0</v>
      </c>
      <c r="OV21" s="320">
        <f>VLOOKUP($B21,'Sintesi (CFI-ACN)'!$C$30:$AE$55,26,FALSE)</f>
        <v>0</v>
      </c>
      <c r="OW21" s="320">
        <f>VLOOKUP($B21,'Sintesi (CFI-ACN)'!$C$30:$AE$55,26,FALSE)</f>
        <v>0</v>
      </c>
      <c r="OX21" s="320">
        <f>VLOOKUP($B21,'Sintesi (CFI-ACN)'!$C$30:$AE$55,26,FALSE)</f>
        <v>0</v>
      </c>
      <c r="OY21" s="320">
        <f>VLOOKUP($B21,'Sintesi (CFI-ACN)'!$C$30:$AE$55,26,FALSE)</f>
        <v>0</v>
      </c>
      <c r="OZ21" s="320">
        <f>VLOOKUP($B21,'Sintesi (CFI-ACN)'!$C$30:$AE$55,26,FALSE)</f>
        <v>0</v>
      </c>
      <c r="PA21" s="320">
        <f>VLOOKUP($B21,'Sintesi (CFI-ACN)'!$C$30:$AE$55,26,FALSE)</f>
        <v>0</v>
      </c>
      <c r="PB21" s="320">
        <f>VLOOKUP($B21,'Sintesi (CFI-ACN)'!$C$30:$AE$55,26,FALSE)</f>
        <v>0</v>
      </c>
      <c r="PC21" s="320">
        <f>VLOOKUP($B21,'Sintesi (CFI-ACN)'!$C$30:$AE$55,26,FALSE)</f>
        <v>0</v>
      </c>
      <c r="PD21" s="320">
        <f>VLOOKUP($B21,'Sintesi (CFI-ACN)'!$C$30:$AE$55,26,FALSE)</f>
        <v>0</v>
      </c>
      <c r="PE21" s="320">
        <f>VLOOKUP($B21,'Sintesi (CFI-ACN)'!$C$30:$AE$55,26,FALSE)</f>
        <v>0</v>
      </c>
      <c r="PF21" s="320">
        <f>VLOOKUP($B21,'Sintesi (CFI-ACN)'!$C$30:$AE$55,26,FALSE)</f>
        <v>0</v>
      </c>
      <c r="PG21" s="320">
        <f>VLOOKUP($B21,'Sintesi (CFI-ACN)'!$C$30:$AE$55,26,FALSE)</f>
        <v>0</v>
      </c>
      <c r="PH21" s="320">
        <f>VLOOKUP($B21,'Sintesi (CFI-ACN)'!$C$30:$AE$55,26,FALSE)</f>
        <v>0</v>
      </c>
      <c r="PI21" s="320">
        <f>VLOOKUP($B21,'Sintesi (CFI-ACN)'!$C$30:$AE$55,26,FALSE)</f>
        <v>0</v>
      </c>
      <c r="PJ21" s="320">
        <f>VLOOKUP($B21,'Sintesi (CFI-ACN)'!$C$30:$AE$55,26,FALSE)</f>
        <v>0</v>
      </c>
      <c r="PK21" s="320">
        <f>VLOOKUP($B21,'Sintesi (CFI-ACN)'!$C$30:$AE$55,26,FALSE)</f>
        <v>0</v>
      </c>
      <c r="PL21" s="320">
        <f>VLOOKUP($B21,'Sintesi (CFI-ACN)'!$C$30:$AE$55,26,FALSE)</f>
        <v>0</v>
      </c>
      <c r="PM21" s="320">
        <f>VLOOKUP($B21,'Sintesi (CFI-ACN)'!$C$30:$AE$55,26,FALSE)</f>
        <v>0</v>
      </c>
      <c r="PN21" s="320">
        <f>VLOOKUP($B21,'Sintesi (CFI-ACN)'!$C$30:$AE$55,26,FALSE)</f>
        <v>0</v>
      </c>
      <c r="PO21" s="320">
        <f>VLOOKUP($B21,'Sintesi (CFI-ACN)'!$C$30:$AE$55,26,FALSE)</f>
        <v>0</v>
      </c>
      <c r="PP21" s="320">
        <f>VLOOKUP($B21,'Sintesi (CFI-ACN)'!$C$30:$AE$55,26,FALSE)</f>
        <v>0</v>
      </c>
      <c r="PQ21" s="320">
        <f>VLOOKUP($B21,'Sintesi (CFI-ACN)'!$C$30:$AE$55,26,FALSE)</f>
        <v>0</v>
      </c>
      <c r="PR21" s="320">
        <f>VLOOKUP($B21,'Sintesi (CFI-ACN)'!$C$30:$AE$55,26,FALSE)</f>
        <v>0</v>
      </c>
      <c r="PS21" s="320">
        <f>VLOOKUP($B21,'Sintesi (CFI-ACN)'!$C$30:$AE$55,26,FALSE)</f>
        <v>0</v>
      </c>
      <c r="PT21" s="320">
        <f>VLOOKUP($B21,'Sintesi (CFI-ACN)'!$C$30:$AE$55,26,FALSE)</f>
        <v>0</v>
      </c>
      <c r="PU21" s="320">
        <f>VLOOKUP($B21,'Sintesi (CFI-ACN)'!$C$30:$AE$55,26,FALSE)</f>
        <v>0</v>
      </c>
      <c r="PV21" s="320"/>
      <c r="PW21" s="320"/>
      <c r="PX21" s="320"/>
      <c r="PY21" s="321">
        <v>0</v>
      </c>
      <c r="PZ21" s="321">
        <v>0</v>
      </c>
      <c r="QA21" s="321">
        <v>0</v>
      </c>
      <c r="QB21" s="321">
        <v>0</v>
      </c>
      <c r="QC21" s="321">
        <v>0</v>
      </c>
      <c r="QD21" s="321">
        <v>0</v>
      </c>
      <c r="QE21" s="321">
        <v>0</v>
      </c>
      <c r="QF21" s="321">
        <v>0</v>
      </c>
      <c r="QG21" s="321">
        <v>0</v>
      </c>
      <c r="QH21" s="321">
        <v>0</v>
      </c>
      <c r="QI21" s="321">
        <v>0</v>
      </c>
      <c r="QJ21" s="321">
        <v>0</v>
      </c>
      <c r="QK21" s="321">
        <v>0</v>
      </c>
      <c r="QL21" s="321">
        <v>0</v>
      </c>
      <c r="QM21" s="321">
        <v>0</v>
      </c>
      <c r="QN21" s="321">
        <v>0</v>
      </c>
      <c r="QO21" s="321">
        <v>0</v>
      </c>
      <c r="QP21" s="321">
        <v>0</v>
      </c>
      <c r="QQ21" s="321">
        <v>0</v>
      </c>
      <c r="QR21" s="321">
        <v>0</v>
      </c>
      <c r="QS21" s="321">
        <v>0</v>
      </c>
      <c r="QT21" s="321">
        <v>0</v>
      </c>
      <c r="QU21" s="321">
        <v>0</v>
      </c>
      <c r="QV21" s="321">
        <f>VLOOKUP($B21,'Sintesi (CFI-ACN)'!$C$30:$AE$55,28,FALSE)</f>
        <v>0</v>
      </c>
      <c r="QW21" s="321">
        <f>VLOOKUP($B21,'Sintesi (CFI-ACN)'!$C$30:$AE$55,28,FALSE)</f>
        <v>0</v>
      </c>
      <c r="QX21" s="321">
        <f>VLOOKUP($B21,'Sintesi (CFI-ACN)'!$C$30:$AE$55,28,FALSE)</f>
        <v>0</v>
      </c>
      <c r="QY21" s="321">
        <f>VLOOKUP($B21,'Sintesi (CFI-ACN)'!$C$30:$AE$55,28,FALSE)</f>
        <v>0</v>
      </c>
      <c r="QZ21" s="321">
        <f>VLOOKUP($B21,'Sintesi (CFI-ACN)'!$C$30:$AE$55,28,FALSE)</f>
        <v>0</v>
      </c>
      <c r="RA21" s="321">
        <f>VLOOKUP($B21,'Sintesi (CFI-ACN)'!$C$30:$AE$55,28,FALSE)</f>
        <v>0</v>
      </c>
      <c r="RB21" s="321">
        <f>VLOOKUP($B21,'Sintesi (CFI-ACN)'!$C$30:$AE$55,28,FALSE)</f>
        <v>0</v>
      </c>
      <c r="RC21" s="321">
        <f>VLOOKUP($B21,'Sintesi (CFI-ACN)'!$C$30:$AE$55,28,FALSE)</f>
        <v>0</v>
      </c>
      <c r="RD21" s="321">
        <f>VLOOKUP($B21,'Sintesi (CFI-ACN)'!$C$30:$AE$55,28,FALSE)</f>
        <v>0</v>
      </c>
      <c r="RE21" s="321">
        <f>VLOOKUP($B21,'Sintesi (CFI-ACN)'!$C$30:$AE$55,28,FALSE)</f>
        <v>0</v>
      </c>
      <c r="RF21" s="321">
        <f>VLOOKUP($B21,'Sintesi (CFI-ACN)'!$C$30:$AE$55,28,FALSE)</f>
        <v>0</v>
      </c>
      <c r="RG21" s="321">
        <f>VLOOKUP($B21,'Sintesi (CFI-ACN)'!$C$30:$AE$55,28,FALSE)</f>
        <v>0</v>
      </c>
      <c r="RH21" s="321">
        <f>VLOOKUP($B21,'Sintesi (CFI-ACN)'!$C$30:$AE$55,28,FALSE)</f>
        <v>0</v>
      </c>
      <c r="RI21" s="321">
        <f>VLOOKUP($B21,'Sintesi (CFI-ACN)'!$C$30:$AE$55,28,FALSE)</f>
        <v>0</v>
      </c>
      <c r="RJ21" s="321">
        <f>VLOOKUP($B21,'Sintesi (CFI-ACN)'!$C$30:$AE$55,28,FALSE)</f>
        <v>0</v>
      </c>
      <c r="RK21" s="321">
        <f>VLOOKUP($B21,'Sintesi (CFI-ACN)'!$C$30:$AE$55,28,FALSE)</f>
        <v>0</v>
      </c>
      <c r="RL21" s="321">
        <f>VLOOKUP($B21,'Sintesi (CFI-ACN)'!$C$30:$AE$55,28,FALSE)</f>
        <v>0</v>
      </c>
      <c r="RM21" s="321">
        <f>VLOOKUP($B21,'Sintesi (CFI-ACN)'!$C$30:$AE$55,28,FALSE)</f>
        <v>0</v>
      </c>
      <c r="RN21" s="321">
        <f>VLOOKUP($B21,'Sintesi (CFI-ACN)'!$C$30:$AE$55,28,FALSE)</f>
        <v>0</v>
      </c>
      <c r="RO21" s="321">
        <f>VLOOKUP($B21,'Sintesi (CFI-ACN)'!$C$30:$AE$55,28,FALSE)</f>
        <v>0</v>
      </c>
      <c r="RP21" s="321">
        <f>VLOOKUP($B21,'Sintesi (CFI-ACN)'!$C$30:$AE$55,28,FALSE)</f>
        <v>0</v>
      </c>
      <c r="RQ21" s="321">
        <f>VLOOKUP($B21,'Sintesi (CFI-ACN)'!$C$30:$AE$55,28,FALSE)</f>
        <v>0</v>
      </c>
      <c r="RR21" s="321">
        <f>VLOOKUP($B21,'Sintesi (CFI-ACN)'!$C$30:$AE$55,28,FALSE)</f>
        <v>0</v>
      </c>
      <c r="RS21" s="321">
        <f>VLOOKUP($B21,'Sintesi (CFI-ACN)'!$C$30:$AE$55,28,FALSE)</f>
        <v>0</v>
      </c>
      <c r="RT21" s="321">
        <f>VLOOKUP($B21,'Sintesi (CFI-ACN)'!$C$30:$AE$55,28,FALSE)</f>
        <v>0</v>
      </c>
      <c r="RU21" s="321">
        <f>VLOOKUP($B21,'Sintesi (CFI-ACN)'!$C$30:$AE$55,28,FALSE)</f>
        <v>0</v>
      </c>
      <c r="RV21" s="321">
        <f>VLOOKUP($B21,'Sintesi (CFI-ACN)'!$C$30:$AE$55,28,FALSE)</f>
        <v>0</v>
      </c>
      <c r="RW21" s="321">
        <f>VLOOKUP($B21,'Sintesi (CFI-ACN)'!$C$30:$AE$55,28,FALSE)</f>
        <v>0</v>
      </c>
      <c r="RX21" s="321">
        <f>VLOOKUP($B21,'Sintesi (CFI-ACN)'!$C$30:$AE$55,28,FALSE)</f>
        <v>0</v>
      </c>
      <c r="RY21" s="321">
        <f>VLOOKUP($B21,'Sintesi (CFI-ACN)'!$C$30:$AE$55,28,FALSE)</f>
        <v>0</v>
      </c>
      <c r="RZ21" s="321">
        <f>VLOOKUP($B21,'Sintesi (CFI-ACN)'!$C$30:$AE$55,28,FALSE)</f>
        <v>0</v>
      </c>
      <c r="SA21" s="321">
        <f>VLOOKUP($B21,'Sintesi (CFI-ACN)'!$C$30:$AE$55,28,FALSE)</f>
        <v>0</v>
      </c>
      <c r="SB21" s="321">
        <f>VLOOKUP($B21,'Sintesi (CFI-ACN)'!$C$30:$AE$55,28,FALSE)</f>
        <v>0</v>
      </c>
      <c r="SC21" s="321">
        <f>VLOOKUP($B21,'Sintesi (CFI-ACN)'!$C$30:$AE$55,28,FALSE)</f>
        <v>0</v>
      </c>
      <c r="SD21" s="321">
        <f>VLOOKUP($B21,'Sintesi (CFI-ACN)'!$C$30:$AE$55,28,FALSE)</f>
        <v>0</v>
      </c>
      <c r="SE21" s="321">
        <f>VLOOKUP($B21,'Sintesi (CFI-ACN)'!$C$30:$AE$55,28,FALSE)</f>
        <v>0</v>
      </c>
      <c r="SF21" s="321">
        <f>VLOOKUP($B21,'Sintesi (CFI-ACN)'!$C$30:$AE$55,28,FALSE)</f>
        <v>0</v>
      </c>
      <c r="SG21" s="321">
        <f>VLOOKUP($B21,'Sintesi (CFI-ACN)'!$C$30:$AE$55,28,FALSE)</f>
        <v>0</v>
      </c>
      <c r="SH21" s="321">
        <f>VLOOKUP($B21,'Sintesi (CFI-ACN)'!$C$30:$AE$55,28,FALSE)</f>
        <v>0</v>
      </c>
      <c r="SI21" s="321">
        <f>VLOOKUP($B21,'Sintesi (CFI-ACN)'!$C$30:$AE$55,28,FALSE)</f>
        <v>0</v>
      </c>
      <c r="SJ21" s="321">
        <f>VLOOKUP($B21,'Sintesi (CFI-ACN)'!$C$30:$AE$55,28,FALSE)</f>
        <v>0</v>
      </c>
      <c r="SK21" s="321">
        <f>VLOOKUP($B21,'Sintesi (CFI-ACN)'!$C$30:$AE$55,28,FALSE)</f>
        <v>0</v>
      </c>
      <c r="SL21" s="321">
        <f>VLOOKUP($B21,'Sintesi (CFI-ACN)'!$C$30:$AE$55,28,FALSE)</f>
        <v>0</v>
      </c>
      <c r="SM21" s="321">
        <f>VLOOKUP($B21,'Sintesi (CFI-ACN)'!$C$30:$AE$55,28,FALSE)</f>
        <v>0</v>
      </c>
      <c r="SN21" s="321">
        <f>VLOOKUP($B21,'Sintesi (CFI-ACN)'!$C$30:$AE$55,28,FALSE)</f>
        <v>0</v>
      </c>
      <c r="SO21" s="321">
        <f>VLOOKUP($B21,'Sintesi (CFI-ACN)'!$C$30:$AE$55,28,FALSE)</f>
        <v>0</v>
      </c>
      <c r="SP21" s="321">
        <f>VLOOKUP($B21,'Sintesi (CFI-ACN)'!$C$30:$AE$55,28,FALSE)</f>
        <v>0</v>
      </c>
      <c r="SQ21" s="321">
        <f>VLOOKUP($B21,'Sintesi (CFI-ACN)'!$C$30:$AE$55,28,FALSE)</f>
        <v>0</v>
      </c>
      <c r="SR21" s="321">
        <f>VLOOKUP($B21,'Sintesi (CFI-ACN)'!$C$30:$AE$55,28,FALSE)</f>
        <v>0</v>
      </c>
      <c r="SS21" s="321">
        <f>VLOOKUP($B21,'Sintesi (CFI-ACN)'!$C$30:$AE$55,28,FALSE)</f>
        <v>0</v>
      </c>
      <c r="ST21" s="321">
        <f>VLOOKUP($B21,'Sintesi (CFI-ACN)'!$C$30:$AE$55,28,FALSE)</f>
        <v>0</v>
      </c>
      <c r="SU21" s="321">
        <f>VLOOKUP($B21,'Sintesi (CFI-ACN)'!$C$30:$AE$55,28,FALSE)</f>
        <v>0</v>
      </c>
      <c r="SV21" s="321">
        <f>VLOOKUP($B21,'Sintesi (CFI-ACN)'!$C$30:$AE$55,28,FALSE)</f>
        <v>0</v>
      </c>
      <c r="SW21" s="321">
        <f>VLOOKUP($B21,'Sintesi (CFI-ACN)'!$C$30:$AE$55,28,FALSE)</f>
        <v>0</v>
      </c>
      <c r="SX21" s="321">
        <f>VLOOKUP($B21,'Sintesi (CFI-ACN)'!$C$30:$AE$55,28,FALSE)</f>
        <v>0</v>
      </c>
      <c r="SY21" s="321">
        <f>VLOOKUP($B21,'Sintesi (CFI-ACN)'!$C$30:$AE$55,28,FALSE)</f>
        <v>0</v>
      </c>
      <c r="SZ21" s="321">
        <f>VLOOKUP($B21,'Sintesi (CFI-ACN)'!$C$30:$AE$55,28,FALSE)</f>
        <v>0</v>
      </c>
      <c r="TA21" s="321">
        <f>VLOOKUP($B21,'Sintesi (CFI-ACN)'!$C$30:$AE$55,28,FALSE)</f>
        <v>0</v>
      </c>
      <c r="TB21" s="321">
        <f>VLOOKUP($B21,'Sintesi (CFI-ACN)'!$C$30:$AE$55,28,FALSE)</f>
        <v>0</v>
      </c>
      <c r="TC21" s="321">
        <f>VLOOKUP($B21,'Sintesi (CFI-ACN)'!$C$30:$AE$55,28,FALSE)</f>
        <v>0</v>
      </c>
      <c r="TD21" s="321">
        <f>VLOOKUP($B21,'Sintesi (CFI-ACN)'!$C$30:$AE$55,28,FALSE)</f>
        <v>0</v>
      </c>
      <c r="TE21" s="321">
        <f>VLOOKUP($B21,'Sintesi (CFI-ACN)'!$C$30:$AE$55,28,FALSE)</f>
        <v>0</v>
      </c>
      <c r="TF21" s="321">
        <f>VLOOKUP($B21,'Sintesi (CFI-ACN)'!$C$30:$AE$55,28,FALSE)</f>
        <v>0</v>
      </c>
      <c r="TG21" s="321">
        <f>VLOOKUP($B21,'Sintesi (CFI-ACN)'!$C$30:$AE$55,28,FALSE)</f>
        <v>0</v>
      </c>
      <c r="TH21" s="321">
        <f>VLOOKUP($B21,'Sintesi (CFI-ACN)'!$C$30:$AE$55,28,FALSE)</f>
        <v>0</v>
      </c>
      <c r="TI21" s="321">
        <f>VLOOKUP($B21,'Sintesi (CFI-ACN)'!$C$30:$AE$55,28,FALSE)</f>
        <v>0</v>
      </c>
      <c r="TJ21" s="321">
        <f>VLOOKUP($B21,'Sintesi (CFI-ACN)'!$C$30:$AE$55,28,FALSE)</f>
        <v>0</v>
      </c>
      <c r="TK21" s="321">
        <f>VLOOKUP($B21,'Sintesi (CFI-ACN)'!$C$30:$AE$55,28,FALSE)</f>
        <v>0</v>
      </c>
      <c r="TL21" s="321">
        <f>VLOOKUP($B21,'Sintesi (CFI-ACN)'!$C$30:$AE$55,28,FALSE)</f>
        <v>0</v>
      </c>
      <c r="TM21" s="321">
        <f>VLOOKUP($B21,'Sintesi (CFI-ACN)'!$C$30:$AE$55,28,FALSE)</f>
        <v>0</v>
      </c>
      <c r="TN21" s="321">
        <f>VLOOKUP($B21,'Sintesi (CFI-ACN)'!$C$30:$AE$55,28,FALSE)</f>
        <v>0</v>
      </c>
      <c r="TO21" s="321">
        <f>VLOOKUP($B21,'Sintesi (CFI-ACN)'!$C$30:$AE$55,28,FALSE)</f>
        <v>0</v>
      </c>
      <c r="TP21" s="321">
        <f>VLOOKUP($B21,'Sintesi (CFI-ACN)'!$C$30:$AE$55,28,FALSE)</f>
        <v>0</v>
      </c>
      <c r="TQ21" s="321">
        <f>VLOOKUP($B21,'Sintesi (CFI-ACN)'!$C$30:$AE$55,28,FALSE)</f>
        <v>0</v>
      </c>
      <c r="TR21" s="321">
        <f>VLOOKUP($B21,'Sintesi (CFI-ACN)'!$C$30:$AE$55,28,FALSE)</f>
        <v>0</v>
      </c>
      <c r="TS21" s="321">
        <f>VLOOKUP($B21,'Sintesi (CFI-ACN)'!$C$30:$AE$55,28,FALSE)</f>
        <v>0</v>
      </c>
      <c r="TT21" s="321">
        <f>VLOOKUP($B21,'Sintesi (CFI-ACN)'!$C$30:$AE$55,28,FALSE)</f>
        <v>0</v>
      </c>
      <c r="TU21" s="321">
        <f>VLOOKUP($B21,'Sintesi (CFI-ACN)'!$C$30:$AE$55,28,FALSE)</f>
        <v>0</v>
      </c>
      <c r="TV21" s="321">
        <f>VLOOKUP($B21,'Sintesi (CFI-ACN)'!$C$30:$AE$55,28,FALSE)</f>
        <v>0</v>
      </c>
      <c r="TW21" s="321">
        <f>VLOOKUP($B21,'Sintesi (CFI-ACN)'!$C$30:$AE$55,28,FALSE)</f>
        <v>0</v>
      </c>
      <c r="TX21" s="321">
        <f>VLOOKUP($B21,'Sintesi (CFI-ACN)'!$C$30:$AE$55,28,FALSE)</f>
        <v>0</v>
      </c>
      <c r="TY21" s="321"/>
      <c r="TZ21" s="321"/>
      <c r="UA21" s="321"/>
      <c r="UB21" s="322">
        <v>0</v>
      </c>
      <c r="UC21" s="322">
        <v>0</v>
      </c>
      <c r="UD21" s="322">
        <v>0</v>
      </c>
      <c r="UE21" s="322">
        <v>0</v>
      </c>
      <c r="UF21" s="322">
        <v>0</v>
      </c>
      <c r="UG21" s="322">
        <v>0</v>
      </c>
      <c r="UH21" s="322">
        <v>0</v>
      </c>
      <c r="UI21" s="322">
        <v>0</v>
      </c>
      <c r="UJ21" s="322">
        <v>0</v>
      </c>
      <c r="UK21" s="322">
        <v>0</v>
      </c>
      <c r="UL21" s="322">
        <v>0</v>
      </c>
      <c r="UM21" s="322">
        <v>0</v>
      </c>
      <c r="UN21" s="322">
        <v>0</v>
      </c>
      <c r="UO21" s="322">
        <v>0</v>
      </c>
      <c r="UP21" s="322">
        <v>0</v>
      </c>
      <c r="UQ21" s="322">
        <v>0</v>
      </c>
      <c r="UR21" s="322">
        <v>0</v>
      </c>
      <c r="US21" s="322">
        <v>0</v>
      </c>
      <c r="UT21" s="322">
        <v>0</v>
      </c>
      <c r="UU21" s="322">
        <v>0</v>
      </c>
      <c r="UV21" s="322">
        <v>0</v>
      </c>
      <c r="UW21" s="322">
        <v>0</v>
      </c>
      <c r="UX21" s="322">
        <v>0</v>
      </c>
      <c r="UY21" s="322">
        <f>VLOOKUP($B21,'Sintesi (CFI-ACN)'!$C$30:$AE$55,29,FALSE)</f>
        <v>0</v>
      </c>
      <c r="UZ21" s="322">
        <f>VLOOKUP($B21,'Sintesi (CFI-ACN)'!$C$30:$AE$55,29,FALSE)</f>
        <v>0</v>
      </c>
      <c r="VA21" s="322">
        <f>VLOOKUP($B21,'Sintesi (CFI-ACN)'!$C$30:$AE$55,29,FALSE)</f>
        <v>0</v>
      </c>
      <c r="VB21" s="322">
        <f>VLOOKUP($B21,'Sintesi (CFI-ACN)'!$C$30:$AE$55,29,FALSE)</f>
        <v>0</v>
      </c>
      <c r="VC21" s="322">
        <f>VLOOKUP($B21,'Sintesi (CFI-ACN)'!$C$30:$AE$55,29,FALSE)</f>
        <v>0</v>
      </c>
      <c r="VD21" s="322">
        <f>VLOOKUP($B21,'Sintesi (CFI-ACN)'!$C$30:$AE$55,29,FALSE)</f>
        <v>0</v>
      </c>
      <c r="VE21" s="322">
        <f>VLOOKUP($B21,'Sintesi (CFI-ACN)'!$C$30:$AE$55,29,FALSE)</f>
        <v>0</v>
      </c>
      <c r="VF21" s="322">
        <f>VLOOKUP($B21,'Sintesi (CFI-ACN)'!$C$30:$AE$55,29,FALSE)</f>
        <v>0</v>
      </c>
      <c r="VG21" s="322">
        <f>VLOOKUP($B21,'Sintesi (CFI-ACN)'!$C$30:$AE$55,29,FALSE)</f>
        <v>0</v>
      </c>
      <c r="VH21" s="322">
        <f>VLOOKUP($B21,'Sintesi (CFI-ACN)'!$C$30:$AE$55,29,FALSE)</f>
        <v>0</v>
      </c>
      <c r="VI21" s="322">
        <f>VLOOKUP($B21,'Sintesi (CFI-ACN)'!$C$30:$AE$55,29,FALSE)</f>
        <v>0</v>
      </c>
      <c r="VJ21" s="322">
        <f>VLOOKUP($B21,'Sintesi (CFI-ACN)'!$C$30:$AE$55,29,FALSE)</f>
        <v>0</v>
      </c>
      <c r="VK21" s="322">
        <f>VLOOKUP($B21,'Sintesi (CFI-ACN)'!$C$30:$AE$55,29,FALSE)</f>
        <v>0</v>
      </c>
      <c r="VL21" s="322">
        <f>VLOOKUP($B21,'Sintesi (CFI-ACN)'!$C$30:$AE$55,29,FALSE)</f>
        <v>0</v>
      </c>
      <c r="VM21" s="322">
        <f>VLOOKUP($B21,'Sintesi (CFI-ACN)'!$C$30:$AE$55,29,FALSE)</f>
        <v>0</v>
      </c>
      <c r="VN21" s="322">
        <f>VLOOKUP($B21,'Sintesi (CFI-ACN)'!$C$30:$AE$55,29,FALSE)</f>
        <v>0</v>
      </c>
      <c r="VO21" s="322">
        <f>VLOOKUP($B21,'Sintesi (CFI-ACN)'!$C$30:$AE$55,29,FALSE)</f>
        <v>0</v>
      </c>
      <c r="VP21" s="322">
        <f>VLOOKUP($B21,'Sintesi (CFI-ACN)'!$C$30:$AE$55,29,FALSE)</f>
        <v>0</v>
      </c>
      <c r="VQ21" s="322">
        <f>VLOOKUP($B21,'Sintesi (CFI-ACN)'!$C$30:$AE$55,29,FALSE)</f>
        <v>0</v>
      </c>
      <c r="VR21" s="322">
        <f>VLOOKUP($B21,'Sintesi (CFI-ACN)'!$C$30:$AE$55,29,FALSE)</f>
        <v>0</v>
      </c>
      <c r="VS21" s="322">
        <f>VLOOKUP($B21,'Sintesi (CFI-ACN)'!$C$30:$AE$55,29,FALSE)</f>
        <v>0</v>
      </c>
      <c r="VT21" s="322">
        <f>VLOOKUP($B21,'Sintesi (CFI-ACN)'!$C$30:$AE$55,29,FALSE)</f>
        <v>0</v>
      </c>
      <c r="VU21" s="322">
        <f>VLOOKUP($B21,'Sintesi (CFI-ACN)'!$C$30:$AE$55,29,FALSE)</f>
        <v>0</v>
      </c>
      <c r="VV21" s="322">
        <f>VLOOKUP($B21,'Sintesi (CFI-ACN)'!$C$30:$AE$55,29,FALSE)</f>
        <v>0</v>
      </c>
      <c r="VW21" s="322">
        <f>VLOOKUP($B21,'Sintesi (CFI-ACN)'!$C$30:$AE$55,29,FALSE)</f>
        <v>0</v>
      </c>
      <c r="VX21" s="322">
        <f>VLOOKUP($B21,'Sintesi (CFI-ACN)'!$C$30:$AE$55,29,FALSE)</f>
        <v>0</v>
      </c>
      <c r="VY21" s="322">
        <f>VLOOKUP($B21,'Sintesi (CFI-ACN)'!$C$30:$AE$55,29,FALSE)</f>
        <v>0</v>
      </c>
      <c r="VZ21" s="322">
        <f>VLOOKUP($B21,'Sintesi (CFI-ACN)'!$C$30:$AE$55,29,FALSE)</f>
        <v>0</v>
      </c>
      <c r="WA21" s="322">
        <f>VLOOKUP($B21,'Sintesi (CFI-ACN)'!$C$30:$AE$55,29,FALSE)</f>
        <v>0</v>
      </c>
      <c r="WB21" s="322">
        <f>VLOOKUP($B21,'Sintesi (CFI-ACN)'!$C$30:$AE$55,29,FALSE)</f>
        <v>0</v>
      </c>
      <c r="WC21" s="322">
        <f>VLOOKUP($B21,'Sintesi (CFI-ACN)'!$C$30:$AE$55,29,FALSE)</f>
        <v>0</v>
      </c>
      <c r="WD21" s="322">
        <f>VLOOKUP($B21,'Sintesi (CFI-ACN)'!$C$30:$AE$55,29,FALSE)</f>
        <v>0</v>
      </c>
      <c r="WE21" s="322">
        <f>VLOOKUP($B21,'Sintesi (CFI-ACN)'!$C$30:$AE$55,29,FALSE)</f>
        <v>0</v>
      </c>
      <c r="WF21" s="322">
        <f>VLOOKUP($B21,'Sintesi (CFI-ACN)'!$C$30:$AE$55,29,FALSE)</f>
        <v>0</v>
      </c>
      <c r="WG21" s="322">
        <f>VLOOKUP($B21,'Sintesi (CFI-ACN)'!$C$30:$AE$55,29,FALSE)</f>
        <v>0</v>
      </c>
      <c r="WH21" s="322">
        <f>VLOOKUP($B21,'Sintesi (CFI-ACN)'!$C$30:$AE$55,29,FALSE)</f>
        <v>0</v>
      </c>
      <c r="WI21" s="322">
        <f>VLOOKUP($B21,'Sintesi (CFI-ACN)'!$C$30:$AE$55,29,FALSE)</f>
        <v>0</v>
      </c>
      <c r="WJ21" s="322">
        <f>VLOOKUP($B21,'Sintesi (CFI-ACN)'!$C$30:$AE$55,29,FALSE)</f>
        <v>0</v>
      </c>
      <c r="WK21" s="322">
        <f>VLOOKUP($B21,'Sintesi (CFI-ACN)'!$C$30:$AE$55,29,FALSE)</f>
        <v>0</v>
      </c>
      <c r="WL21" s="322">
        <f>VLOOKUP($B21,'Sintesi (CFI-ACN)'!$C$30:$AE$55,29,FALSE)</f>
        <v>0</v>
      </c>
      <c r="WM21" s="322">
        <f>VLOOKUP($B21,'Sintesi (CFI-ACN)'!$C$30:$AE$55,29,FALSE)</f>
        <v>0</v>
      </c>
      <c r="WN21" s="322">
        <f>VLOOKUP($B21,'Sintesi (CFI-ACN)'!$C$30:$AE$55,29,FALSE)</f>
        <v>0</v>
      </c>
      <c r="WO21" s="322">
        <f>VLOOKUP($B21,'Sintesi (CFI-ACN)'!$C$30:$AE$55,29,FALSE)</f>
        <v>0</v>
      </c>
      <c r="WP21" s="322">
        <f>VLOOKUP($B21,'Sintesi (CFI-ACN)'!$C$30:$AE$55,29,FALSE)</f>
        <v>0</v>
      </c>
      <c r="WQ21" s="322">
        <f>VLOOKUP($B21,'Sintesi (CFI-ACN)'!$C$30:$AE$55,29,FALSE)</f>
        <v>0</v>
      </c>
      <c r="WR21" s="322">
        <f>VLOOKUP($B21,'Sintesi (CFI-ACN)'!$C$30:$AE$55,29,FALSE)</f>
        <v>0</v>
      </c>
      <c r="WS21" s="322">
        <f>VLOOKUP($B21,'Sintesi (CFI-ACN)'!$C$30:$AE$55,29,FALSE)</f>
        <v>0</v>
      </c>
      <c r="WT21" s="322">
        <f>VLOOKUP($B21,'Sintesi (CFI-ACN)'!$C$30:$AE$55,29,FALSE)</f>
        <v>0</v>
      </c>
      <c r="WU21" s="322">
        <f>VLOOKUP($B21,'Sintesi (CFI-ACN)'!$C$30:$AE$55,29,FALSE)</f>
        <v>0</v>
      </c>
      <c r="WV21" s="322">
        <f>VLOOKUP($B21,'Sintesi (CFI-ACN)'!$C$30:$AE$55,29,FALSE)</f>
        <v>0</v>
      </c>
      <c r="WW21" s="322">
        <f>VLOOKUP($B21,'Sintesi (CFI-ACN)'!$C$30:$AE$55,29,FALSE)</f>
        <v>0</v>
      </c>
      <c r="WX21" s="322">
        <f>VLOOKUP($B21,'Sintesi (CFI-ACN)'!$C$30:$AE$55,29,FALSE)</f>
        <v>0</v>
      </c>
      <c r="WY21" s="322">
        <f>VLOOKUP($B21,'Sintesi (CFI-ACN)'!$C$30:$AE$55,29,FALSE)</f>
        <v>0</v>
      </c>
      <c r="WZ21" s="322">
        <f>VLOOKUP($B21,'Sintesi (CFI-ACN)'!$C$30:$AE$55,29,FALSE)</f>
        <v>0</v>
      </c>
      <c r="XA21" s="322">
        <f>VLOOKUP($B21,'Sintesi (CFI-ACN)'!$C$30:$AE$55,29,FALSE)</f>
        <v>0</v>
      </c>
      <c r="XB21" s="322">
        <f>VLOOKUP($B21,'Sintesi (CFI-ACN)'!$C$30:$AE$55,29,FALSE)</f>
        <v>0</v>
      </c>
      <c r="XC21" s="322">
        <f>VLOOKUP($B21,'Sintesi (CFI-ACN)'!$C$30:$AE$55,29,FALSE)</f>
        <v>0</v>
      </c>
      <c r="XD21" s="322">
        <f>VLOOKUP($B21,'Sintesi (CFI-ACN)'!$C$30:$AE$55,29,FALSE)</f>
        <v>0</v>
      </c>
      <c r="XE21" s="322">
        <f>VLOOKUP($B21,'Sintesi (CFI-ACN)'!$C$30:$AE$55,29,FALSE)</f>
        <v>0</v>
      </c>
      <c r="XF21" s="322">
        <f>VLOOKUP($B21,'Sintesi (CFI-ACN)'!$C$30:$AE$55,29,FALSE)</f>
        <v>0</v>
      </c>
      <c r="XG21" s="322">
        <f>VLOOKUP($B21,'Sintesi (CFI-ACN)'!$C$30:$AE$55,29,FALSE)</f>
        <v>0</v>
      </c>
      <c r="XH21" s="322">
        <f>VLOOKUP($B21,'Sintesi (CFI-ACN)'!$C$30:$AE$55,29,FALSE)</f>
        <v>0</v>
      </c>
      <c r="XI21" s="322">
        <f>VLOOKUP($B21,'Sintesi (CFI-ACN)'!$C$30:$AE$55,29,FALSE)</f>
        <v>0</v>
      </c>
      <c r="XJ21" s="322">
        <f>VLOOKUP($B21,'Sintesi (CFI-ACN)'!$C$30:$AE$55,29,FALSE)</f>
        <v>0</v>
      </c>
      <c r="XK21" s="322">
        <f>VLOOKUP($B21,'Sintesi (CFI-ACN)'!$C$30:$AE$55,29,FALSE)</f>
        <v>0</v>
      </c>
      <c r="XL21" s="322">
        <f>VLOOKUP($B21,'Sintesi (CFI-ACN)'!$C$30:$AE$55,29,FALSE)</f>
        <v>0</v>
      </c>
      <c r="XM21" s="322">
        <f>VLOOKUP($B21,'Sintesi (CFI-ACN)'!$C$30:$AE$55,29,FALSE)</f>
        <v>0</v>
      </c>
      <c r="XN21" s="322">
        <f>VLOOKUP($B21,'Sintesi (CFI-ACN)'!$C$30:$AE$55,29,FALSE)</f>
        <v>0</v>
      </c>
      <c r="XO21" s="322">
        <f>VLOOKUP($B21,'Sintesi (CFI-ACN)'!$C$30:$AE$55,29,FALSE)</f>
        <v>0</v>
      </c>
      <c r="XP21" s="322">
        <f>VLOOKUP($B21,'Sintesi (CFI-ACN)'!$C$30:$AE$55,29,FALSE)</f>
        <v>0</v>
      </c>
      <c r="XQ21" s="322">
        <f>VLOOKUP($B21,'Sintesi (CFI-ACN)'!$C$30:$AE$55,29,FALSE)</f>
        <v>0</v>
      </c>
      <c r="XR21" s="322">
        <f>VLOOKUP($B21,'Sintesi (CFI-ACN)'!$C$30:$AE$55,29,FALSE)</f>
        <v>0</v>
      </c>
      <c r="XS21" s="322">
        <f>VLOOKUP($B21,'Sintesi (CFI-ACN)'!$C$30:$AE$55,29,FALSE)</f>
        <v>0</v>
      </c>
      <c r="XT21" s="322">
        <f>VLOOKUP($B21,'Sintesi (CFI-ACN)'!$C$30:$AE$55,29,FALSE)</f>
        <v>0</v>
      </c>
      <c r="XU21" s="322">
        <f>VLOOKUP($B21,'Sintesi (CFI-ACN)'!$C$30:$AE$55,29,FALSE)</f>
        <v>0</v>
      </c>
      <c r="XV21" s="322">
        <f>VLOOKUP($B21,'Sintesi (CFI-ACN)'!$C$30:$AE$55,29,FALSE)</f>
        <v>0</v>
      </c>
      <c r="XW21" s="322">
        <f>VLOOKUP($B21,'Sintesi (CFI-ACN)'!$C$30:$AE$55,29,FALSE)</f>
        <v>0</v>
      </c>
      <c r="XX21" s="322">
        <f>VLOOKUP($B21,'Sintesi (CFI-ACN)'!$C$30:$AE$55,29,FALSE)</f>
        <v>0</v>
      </c>
      <c r="XY21" s="322">
        <f>VLOOKUP($B21,'Sintesi (CFI-ACN)'!$C$30:$AE$55,29,FALSE)</f>
        <v>0</v>
      </c>
      <c r="XZ21" s="322">
        <f>VLOOKUP($B21,'Sintesi (CFI-ACN)'!$C$30:$AE$55,29,FALSE)</f>
        <v>0</v>
      </c>
      <c r="YA21" s="322">
        <f>VLOOKUP($B21,'Sintesi (CFI-ACN)'!$C$30:$AE$55,29,FALSE)</f>
        <v>0</v>
      </c>
      <c r="YB21" s="322"/>
      <c r="YC21" s="322"/>
      <c r="YD21" s="322"/>
      <c r="YE21" s="501">
        <v>0</v>
      </c>
      <c r="YF21" s="501">
        <v>0</v>
      </c>
      <c r="YG21" s="501">
        <v>0</v>
      </c>
      <c r="YH21" s="501">
        <v>0</v>
      </c>
      <c r="YI21" s="501">
        <v>0</v>
      </c>
      <c r="YJ21" s="501">
        <v>0</v>
      </c>
      <c r="YK21" s="501">
        <v>0</v>
      </c>
      <c r="YL21" s="501">
        <v>0</v>
      </c>
      <c r="YM21" s="501">
        <v>0</v>
      </c>
      <c r="YN21" s="501">
        <v>0</v>
      </c>
      <c r="YO21" s="501">
        <v>0</v>
      </c>
      <c r="YP21" s="501">
        <v>0</v>
      </c>
      <c r="YQ21" s="501">
        <v>0</v>
      </c>
      <c r="YR21" s="501">
        <v>0</v>
      </c>
      <c r="YS21" s="501">
        <v>0</v>
      </c>
      <c r="YT21" s="501">
        <v>0</v>
      </c>
      <c r="YU21" s="501">
        <v>0</v>
      </c>
      <c r="YV21" s="501">
        <v>0</v>
      </c>
      <c r="YW21" s="501">
        <v>0</v>
      </c>
      <c r="YX21" s="501">
        <v>0</v>
      </c>
      <c r="YY21" s="501">
        <v>0</v>
      </c>
      <c r="YZ21" s="501">
        <v>0</v>
      </c>
      <c r="ZA21" s="501">
        <v>0</v>
      </c>
      <c r="ZB21" s="501">
        <f>VLOOKUP($B21,'Sintesi (CFI-ACN)'!$C$30:$AE$55,22,FALSE)</f>
        <v>0</v>
      </c>
      <c r="ZC21" s="501">
        <f>VLOOKUP($B21,'Sintesi (CFI-ACN)'!$C$30:$AE$55,22,FALSE)</f>
        <v>0</v>
      </c>
      <c r="ZD21" s="501">
        <f>VLOOKUP($B21,'Sintesi (CFI-ACN)'!$C$30:$AE$55,22,FALSE)</f>
        <v>0</v>
      </c>
      <c r="ZE21" s="501">
        <f>VLOOKUP($B21,'Sintesi (CFI-ACN)'!$C$30:$AE$55,22,FALSE)</f>
        <v>0</v>
      </c>
      <c r="ZF21" s="501">
        <f>VLOOKUP($B21,'Sintesi (CFI-ACN)'!$C$30:$AE$55,22,FALSE)</f>
        <v>0</v>
      </c>
      <c r="ZG21" s="501">
        <f>VLOOKUP($B21,'Sintesi (CFI-ACN)'!$C$30:$AE$55,22,FALSE)</f>
        <v>0</v>
      </c>
      <c r="ZH21" s="501">
        <f>VLOOKUP($B21,'Sintesi (CFI-ACN)'!$C$30:$AE$55,22,FALSE)</f>
        <v>0</v>
      </c>
      <c r="ZI21" s="501">
        <f>VLOOKUP($B21,'Sintesi (CFI-ACN)'!$C$30:$AE$55,22,FALSE)</f>
        <v>0</v>
      </c>
      <c r="ZJ21" s="501">
        <f>VLOOKUP($B21,'Sintesi (CFI-ACN)'!$C$30:$AE$55,22,FALSE)</f>
        <v>0</v>
      </c>
      <c r="ZK21" s="501">
        <f>VLOOKUP($B21,'Sintesi (CFI-ACN)'!$C$30:$AE$55,22,FALSE)</f>
        <v>0</v>
      </c>
      <c r="ZL21" s="501">
        <f>VLOOKUP($B21,'Sintesi (CFI-ACN)'!$C$30:$AE$55,22,FALSE)</f>
        <v>0</v>
      </c>
      <c r="ZM21" s="501">
        <f>VLOOKUP($B21,'Sintesi (CFI-ACN)'!$C$30:$AE$55,22,FALSE)</f>
        <v>0</v>
      </c>
      <c r="ZN21" s="501">
        <f>VLOOKUP($B21,'Sintesi (CFI-ACN)'!$C$30:$AE$55,22,FALSE)</f>
        <v>0</v>
      </c>
      <c r="ZO21" s="501">
        <f>VLOOKUP($B21,'Sintesi (CFI-ACN)'!$C$30:$AE$55,22,FALSE)</f>
        <v>0</v>
      </c>
      <c r="ZP21" s="501">
        <f>VLOOKUP($B21,'Sintesi (CFI-ACN)'!$C$30:$AE$55,22,FALSE)</f>
        <v>0</v>
      </c>
      <c r="ZQ21" s="501">
        <f>VLOOKUP($B21,'Sintesi (CFI-ACN)'!$C$30:$AE$55,22,FALSE)</f>
        <v>0</v>
      </c>
      <c r="ZR21" s="501">
        <f>VLOOKUP($B21,'Sintesi (CFI-ACN)'!$C$30:$AE$55,22,FALSE)</f>
        <v>0</v>
      </c>
      <c r="ZS21" s="501">
        <f>VLOOKUP($B21,'Sintesi (CFI-ACN)'!$C$30:$AE$55,22,FALSE)</f>
        <v>0</v>
      </c>
      <c r="ZT21" s="501">
        <f>VLOOKUP($B21,'Sintesi (CFI-ACN)'!$C$30:$AE$55,22,FALSE)</f>
        <v>0</v>
      </c>
      <c r="ZU21" s="501">
        <f>VLOOKUP($B21,'Sintesi (CFI-ACN)'!$C$30:$AE$55,22,FALSE)</f>
        <v>0</v>
      </c>
      <c r="ZV21" s="501">
        <f>VLOOKUP($B21,'Sintesi (CFI-ACN)'!$C$30:$AE$55,22,FALSE)</f>
        <v>0</v>
      </c>
      <c r="ZW21" s="501">
        <f>VLOOKUP($B21,'Sintesi (CFI-ACN)'!$C$30:$AE$55,22,FALSE)</f>
        <v>0</v>
      </c>
      <c r="ZX21" s="501">
        <f>VLOOKUP($B21,'Sintesi (CFI-ACN)'!$C$30:$AE$55,22,FALSE)</f>
        <v>0</v>
      </c>
      <c r="ZY21" s="501">
        <f>VLOOKUP($B21,'Sintesi (CFI-ACN)'!$C$30:$AE$55,22,FALSE)</f>
        <v>0</v>
      </c>
      <c r="ZZ21" s="501">
        <f>VLOOKUP($B21,'Sintesi (CFI-ACN)'!$C$30:$AE$55,22,FALSE)</f>
        <v>0</v>
      </c>
      <c r="AAA21" s="501">
        <f>VLOOKUP($B21,'Sintesi (CFI-ACN)'!$C$30:$AE$55,22,FALSE)</f>
        <v>0</v>
      </c>
      <c r="AAB21" s="501">
        <f>VLOOKUP($B21,'Sintesi (CFI-ACN)'!$C$30:$AE$55,22,FALSE)</f>
        <v>0</v>
      </c>
      <c r="AAC21" s="501">
        <f>VLOOKUP($B21,'Sintesi (CFI-ACN)'!$C$30:$AE$55,22,FALSE)</f>
        <v>0</v>
      </c>
      <c r="AAD21" s="501">
        <f>VLOOKUP($B21,'Sintesi (CFI-ACN)'!$C$30:$AE$55,22,FALSE)</f>
        <v>0</v>
      </c>
      <c r="AAE21" s="501">
        <f>VLOOKUP($B21,'Sintesi (CFI-ACN)'!$C$30:$AE$55,22,FALSE)</f>
        <v>0</v>
      </c>
      <c r="AAF21" s="501">
        <f>VLOOKUP($B21,'Sintesi (CFI-ACN)'!$C$30:$AE$55,22,FALSE)</f>
        <v>0</v>
      </c>
      <c r="AAG21" s="501">
        <f>VLOOKUP($B21,'Sintesi (CFI-ACN)'!$C$30:$AE$55,22,FALSE)</f>
        <v>0</v>
      </c>
      <c r="AAH21" s="501">
        <f>VLOOKUP($B21,'Sintesi (CFI-ACN)'!$C$30:$AE$55,22,FALSE)</f>
        <v>0</v>
      </c>
      <c r="AAI21" s="501">
        <f>VLOOKUP($B21,'Sintesi (CFI-ACN)'!$C$30:$AE$55,22,FALSE)</f>
        <v>0</v>
      </c>
      <c r="AAJ21" s="501">
        <f>VLOOKUP($B21,'Sintesi (CFI-ACN)'!$C$30:$AE$55,22,FALSE)</f>
        <v>0</v>
      </c>
      <c r="AAK21" s="501">
        <f>VLOOKUP($B21,'Sintesi (CFI-ACN)'!$C$30:$AE$55,22,FALSE)</f>
        <v>0</v>
      </c>
      <c r="AAL21" s="501">
        <f>VLOOKUP($B21,'Sintesi (CFI-ACN)'!$C$30:$AE$55,22,FALSE)</f>
        <v>0</v>
      </c>
      <c r="AAM21" s="501">
        <f>VLOOKUP($B21,'Sintesi (CFI-ACN)'!$C$30:$AE$55,22,FALSE)</f>
        <v>0</v>
      </c>
      <c r="AAN21" s="501">
        <f>VLOOKUP($B21,'Sintesi (CFI-ACN)'!$C$30:$AE$55,22,FALSE)</f>
        <v>0</v>
      </c>
      <c r="AAO21" s="501">
        <f>VLOOKUP($B21,'Sintesi (CFI-ACN)'!$C$30:$AE$55,22,FALSE)</f>
        <v>0</v>
      </c>
      <c r="AAP21" s="501">
        <f>VLOOKUP($B21,'Sintesi (CFI-ACN)'!$C$30:$AE$55,22,FALSE)</f>
        <v>0</v>
      </c>
      <c r="AAQ21" s="501">
        <f>VLOOKUP($B21,'Sintesi (CFI-ACN)'!$C$30:$AE$55,22,FALSE)</f>
        <v>0</v>
      </c>
      <c r="AAR21" s="501">
        <f>VLOOKUP($B21,'Sintesi (CFI-ACN)'!$C$30:$AE$55,22,FALSE)</f>
        <v>0</v>
      </c>
      <c r="AAS21" s="501">
        <f>VLOOKUP($B21,'Sintesi (CFI-ACN)'!$C$30:$AE$55,22,FALSE)</f>
        <v>0</v>
      </c>
      <c r="AAT21" s="501">
        <f>VLOOKUP($B21,'Sintesi (CFI-ACN)'!$C$30:$AE$55,22,FALSE)</f>
        <v>0</v>
      </c>
      <c r="AAU21" s="501">
        <f>VLOOKUP($B21,'Sintesi (CFI-ACN)'!$C$30:$AE$55,22,FALSE)</f>
        <v>0</v>
      </c>
      <c r="AAV21" s="501">
        <f>VLOOKUP($B21,'Sintesi (CFI-ACN)'!$C$30:$AE$55,22,FALSE)</f>
        <v>0</v>
      </c>
      <c r="AAW21" s="501">
        <f>VLOOKUP($B21,'Sintesi (CFI-ACN)'!$C$30:$AE$55,22,FALSE)</f>
        <v>0</v>
      </c>
      <c r="AAX21" s="501">
        <f>VLOOKUP($B21,'Sintesi (CFI-ACN)'!$C$30:$AE$55,22,FALSE)</f>
        <v>0</v>
      </c>
      <c r="AAY21" s="501">
        <f>VLOOKUP($B21,'Sintesi (CFI-ACN)'!$C$30:$AE$55,22,FALSE)</f>
        <v>0</v>
      </c>
      <c r="AAZ21" s="501">
        <f>VLOOKUP($B21,'Sintesi (CFI-ACN)'!$C$30:$AE$55,22,FALSE)</f>
        <v>0</v>
      </c>
      <c r="ABA21" s="501">
        <f>VLOOKUP($B21,'Sintesi (CFI-ACN)'!$C$30:$AE$55,22,FALSE)</f>
        <v>0</v>
      </c>
      <c r="ABB21" s="501">
        <f>VLOOKUP($B21,'Sintesi (CFI-ACN)'!$C$30:$AE$55,22,FALSE)</f>
        <v>0</v>
      </c>
      <c r="ABC21" s="501">
        <f>VLOOKUP($B21,'Sintesi (CFI-ACN)'!$C$30:$AE$55,22,FALSE)</f>
        <v>0</v>
      </c>
      <c r="ABD21" s="501">
        <f>VLOOKUP($B21,'Sintesi (CFI-ACN)'!$C$30:$AE$55,22,FALSE)</f>
        <v>0</v>
      </c>
      <c r="ABE21" s="501">
        <f>VLOOKUP($B21,'Sintesi (CFI-ACN)'!$C$30:$AE$55,22,FALSE)</f>
        <v>0</v>
      </c>
      <c r="ABF21" s="501">
        <f>VLOOKUP($B21,'Sintesi (CFI-ACN)'!$C$30:$AE$55,22,FALSE)</f>
        <v>0</v>
      </c>
      <c r="ABG21" s="501">
        <f>VLOOKUP($B21,'Sintesi (CFI-ACN)'!$C$30:$AE$55,22,FALSE)</f>
        <v>0</v>
      </c>
      <c r="ABH21" s="501">
        <f>VLOOKUP($B21,'Sintesi (CFI-ACN)'!$C$30:$AE$55,22,FALSE)</f>
        <v>0</v>
      </c>
      <c r="ABI21" s="501">
        <f>VLOOKUP($B21,'Sintesi (CFI-ACN)'!$C$30:$AE$55,22,FALSE)</f>
        <v>0</v>
      </c>
      <c r="ABJ21" s="501">
        <f>VLOOKUP($B21,'Sintesi (CFI-ACN)'!$C$30:$AE$55,22,FALSE)</f>
        <v>0</v>
      </c>
      <c r="ABK21" s="501">
        <f>VLOOKUP($B21,'Sintesi (CFI-ACN)'!$C$30:$AE$55,22,FALSE)</f>
        <v>0</v>
      </c>
      <c r="ABL21" s="501">
        <f>VLOOKUP($B21,'Sintesi (CFI-ACN)'!$C$30:$AE$55,22,FALSE)</f>
        <v>0</v>
      </c>
      <c r="ABM21" s="501">
        <f>VLOOKUP($B21,'Sintesi (CFI-ACN)'!$C$30:$AE$55,22,FALSE)</f>
        <v>0</v>
      </c>
      <c r="ABN21" s="501">
        <f>VLOOKUP($B21,'Sintesi (CFI-ACN)'!$C$30:$AE$55,22,FALSE)</f>
        <v>0</v>
      </c>
      <c r="ABO21" s="501">
        <f>VLOOKUP($B21,'Sintesi (CFI-ACN)'!$C$30:$AE$55,22,FALSE)</f>
        <v>0</v>
      </c>
      <c r="ABP21" s="501">
        <f>VLOOKUP($B21,'Sintesi (CFI-ACN)'!$C$30:$AE$55,22,FALSE)</f>
        <v>0</v>
      </c>
      <c r="ABQ21" s="501">
        <f>VLOOKUP($B21,'Sintesi (CFI-ACN)'!$C$30:$AE$55,22,FALSE)</f>
        <v>0</v>
      </c>
      <c r="ABR21" s="501">
        <f>VLOOKUP($B21,'Sintesi (CFI-ACN)'!$C$30:$AE$55,22,FALSE)</f>
        <v>0</v>
      </c>
      <c r="ABS21" s="501">
        <f>VLOOKUP($B21,'Sintesi (CFI-ACN)'!$C$30:$AE$55,22,FALSE)</f>
        <v>0</v>
      </c>
      <c r="ABT21" s="501">
        <f>VLOOKUP($B21,'Sintesi (CFI-ACN)'!$C$30:$AE$55,22,FALSE)</f>
        <v>0</v>
      </c>
      <c r="ABU21" s="501">
        <f>VLOOKUP($B21,'Sintesi (CFI-ACN)'!$C$30:$AE$55,22,FALSE)</f>
        <v>0</v>
      </c>
      <c r="ABV21" s="501">
        <f>VLOOKUP($B21,'Sintesi (CFI-ACN)'!$C$30:$AE$55,22,FALSE)</f>
        <v>0</v>
      </c>
      <c r="ABW21" s="501">
        <f>VLOOKUP($B21,'Sintesi (CFI-ACN)'!$C$30:$AE$55,22,FALSE)</f>
        <v>0</v>
      </c>
      <c r="ABX21" s="501">
        <f>VLOOKUP($B21,'Sintesi (CFI-ACN)'!$C$30:$AE$55,22,FALSE)</f>
        <v>0</v>
      </c>
      <c r="ABY21" s="501">
        <f>VLOOKUP($B21,'Sintesi (CFI-ACN)'!$C$30:$AE$55,22,FALSE)</f>
        <v>0</v>
      </c>
      <c r="ABZ21" s="501">
        <f>VLOOKUP($B21,'Sintesi (CFI-ACN)'!$C$30:$AE$55,22,FALSE)</f>
        <v>0</v>
      </c>
      <c r="ACA21" s="501">
        <f>VLOOKUP($B21,'Sintesi (CFI-ACN)'!$C$30:$AE$55,22,FALSE)</f>
        <v>0</v>
      </c>
      <c r="ACB21" s="501">
        <f>VLOOKUP($B21,'Sintesi (CFI-ACN)'!$C$30:$AE$55,22,FALSE)</f>
        <v>0</v>
      </c>
      <c r="ACC21" s="501">
        <f>VLOOKUP($B21,'Sintesi (CFI-ACN)'!$C$30:$AE$55,22,FALSE)</f>
        <v>0</v>
      </c>
      <c r="ACD21" s="501">
        <f>VLOOKUP($B21,'Sintesi (CFI-ACN)'!$C$30:$AE$55,22,FALSE)</f>
        <v>0</v>
      </c>
      <c r="ACE21" s="501"/>
      <c r="ACF21" s="501"/>
      <c r="ACG21" s="501"/>
      <c r="ACH21" s="86"/>
      <c r="ACI21" s="88">
        <v>0</v>
      </c>
      <c r="ACJ21" s="89">
        <v>43271</v>
      </c>
      <c r="ACK21" s="89">
        <v>43294</v>
      </c>
      <c r="ACL21" s="80">
        <v>0</v>
      </c>
      <c r="ACM21" s="80">
        <v>0</v>
      </c>
      <c r="ACN21" s="80">
        <v>0</v>
      </c>
      <c r="ACO21" s="80">
        <v>0</v>
      </c>
      <c r="ACP21" s="80">
        <v>0</v>
      </c>
      <c r="ACQ21" s="80">
        <v>0</v>
      </c>
      <c r="ACR21" s="80">
        <v>0</v>
      </c>
      <c r="ACS21" s="80">
        <v>0</v>
      </c>
      <c r="ACT21" s="80">
        <v>0</v>
      </c>
      <c r="ACU21" s="80">
        <v>0</v>
      </c>
      <c r="ACV21" s="80">
        <v>0</v>
      </c>
      <c r="ACW21" s="80">
        <v>0</v>
      </c>
      <c r="ACX21" s="80">
        <v>0</v>
      </c>
      <c r="ACY21" s="80">
        <v>0</v>
      </c>
      <c r="ACZ21" s="80">
        <v>0</v>
      </c>
      <c r="ADA21" s="80">
        <v>0</v>
      </c>
      <c r="ADB21" s="80">
        <v>0</v>
      </c>
      <c r="ADC21" s="80">
        <v>0</v>
      </c>
      <c r="ADD21" s="80">
        <v>0</v>
      </c>
      <c r="ADE21" s="80">
        <v>0</v>
      </c>
      <c r="ADF21" s="80">
        <v>0</v>
      </c>
      <c r="ADG21" s="80">
        <v>0</v>
      </c>
      <c r="ADH21" s="80">
        <v>0</v>
      </c>
      <c r="ADI21" s="80">
        <v>0</v>
      </c>
      <c r="ADJ21" s="80">
        <v>0</v>
      </c>
      <c r="ADK21" s="80">
        <v>0</v>
      </c>
      <c r="ADL21" s="80">
        <v>0</v>
      </c>
      <c r="ADM21" s="80">
        <v>0</v>
      </c>
      <c r="ADN21" s="80">
        <v>0</v>
      </c>
      <c r="ADO21" s="80">
        <v>0</v>
      </c>
      <c r="ADP21" s="80">
        <v>0</v>
      </c>
      <c r="ADQ21" s="80">
        <v>0</v>
      </c>
      <c r="ADR21" s="80">
        <v>0</v>
      </c>
      <c r="ADS21" s="80">
        <v>0</v>
      </c>
      <c r="ADT21" s="80">
        <v>0</v>
      </c>
      <c r="ADU21" s="80">
        <v>0</v>
      </c>
      <c r="ADV21" s="80">
        <v>0</v>
      </c>
      <c r="ADW21" s="80">
        <v>0</v>
      </c>
      <c r="ADX21" s="80">
        <v>0</v>
      </c>
      <c r="ADY21" s="80">
        <v>0</v>
      </c>
      <c r="ADZ21" s="80">
        <v>0</v>
      </c>
      <c r="AEA21" s="80">
        <v>0</v>
      </c>
      <c r="AEB21" s="80">
        <v>0</v>
      </c>
      <c r="AEC21" s="80">
        <v>0</v>
      </c>
      <c r="AED21" s="80">
        <v>0</v>
      </c>
      <c r="AEE21" s="80">
        <v>0</v>
      </c>
      <c r="AEF21" s="80">
        <v>0</v>
      </c>
      <c r="AEG21" s="80">
        <v>0</v>
      </c>
      <c r="AEH21" s="80">
        <v>0</v>
      </c>
      <c r="AEI21" s="80">
        <v>0</v>
      </c>
      <c r="AEJ21" s="80">
        <v>0</v>
      </c>
      <c r="AEK21" s="80">
        <v>0</v>
      </c>
      <c r="AEL21" s="80">
        <v>0</v>
      </c>
      <c r="AEM21" s="80">
        <v>0</v>
      </c>
      <c r="AEN21" s="80">
        <v>0</v>
      </c>
      <c r="AEO21" s="80">
        <v>0</v>
      </c>
      <c r="AEP21" s="80">
        <v>0</v>
      </c>
      <c r="AEQ21" s="80">
        <v>0</v>
      </c>
      <c r="AER21" s="80">
        <v>0</v>
      </c>
      <c r="AES21" s="80">
        <v>0</v>
      </c>
      <c r="AET21" s="80">
        <v>0</v>
      </c>
      <c r="AEU21" s="80">
        <v>0</v>
      </c>
      <c r="AEV21" s="80">
        <v>0</v>
      </c>
      <c r="AEW21" s="80">
        <v>0</v>
      </c>
      <c r="AEX21" s="80">
        <v>0</v>
      </c>
      <c r="AEY21" s="80">
        <v>0</v>
      </c>
      <c r="AEZ21" s="80">
        <v>0</v>
      </c>
      <c r="AFA21" s="80">
        <v>0</v>
      </c>
      <c r="AFB21" s="80">
        <v>0</v>
      </c>
      <c r="AFC21" s="80">
        <v>0</v>
      </c>
      <c r="AFD21" s="80">
        <v>0</v>
      </c>
      <c r="AFE21" s="80">
        <v>0</v>
      </c>
      <c r="AFF21" s="80">
        <v>0</v>
      </c>
      <c r="AFG21" s="80">
        <v>0</v>
      </c>
      <c r="AFH21" s="80">
        <v>0</v>
      </c>
      <c r="AFI21" s="80">
        <v>0</v>
      </c>
      <c r="AFJ21" s="80">
        <v>0</v>
      </c>
      <c r="AFK21" s="80">
        <v>0</v>
      </c>
      <c r="AFL21" s="80">
        <v>0</v>
      </c>
      <c r="AFM21" s="80">
        <v>0</v>
      </c>
      <c r="AFN21" s="80">
        <v>0</v>
      </c>
      <c r="AFO21" s="80">
        <v>0</v>
      </c>
      <c r="AFP21" s="80">
        <v>0</v>
      </c>
      <c r="AFQ21" s="80">
        <v>0</v>
      </c>
      <c r="AFR21" s="80">
        <v>0</v>
      </c>
      <c r="AFS21" s="80">
        <v>0</v>
      </c>
      <c r="AFT21" s="80">
        <v>0</v>
      </c>
      <c r="AFU21" s="80">
        <v>0</v>
      </c>
      <c r="AFV21" s="80">
        <v>0</v>
      </c>
      <c r="AFW21" s="80">
        <v>0</v>
      </c>
      <c r="AFX21" s="80">
        <v>0</v>
      </c>
      <c r="AFY21" s="80">
        <v>0</v>
      </c>
      <c r="AFZ21" s="80">
        <v>0</v>
      </c>
      <c r="AGA21" s="80">
        <v>0</v>
      </c>
      <c r="AGB21" s="80">
        <v>0</v>
      </c>
      <c r="AGC21" s="80">
        <v>0</v>
      </c>
      <c r="AGD21" s="80">
        <v>0</v>
      </c>
      <c r="AGE21" s="80">
        <v>0</v>
      </c>
      <c r="AGF21" s="80">
        <v>0</v>
      </c>
      <c r="AGG21" s="80">
        <v>0</v>
      </c>
      <c r="AGH21" s="80">
        <v>0</v>
      </c>
      <c r="AGI21" s="80">
        <v>0</v>
      </c>
      <c r="AGJ21" s="80">
        <v>0</v>
      </c>
      <c r="AGK21" s="80">
        <v>0</v>
      </c>
      <c r="AGL21" s="80"/>
      <c r="AGM21" s="80"/>
    </row>
    <row r="22" spans="1:871" s="104" customFormat="1" ht="12.75" customHeight="1" collapsed="1">
      <c r="A22" s="131" t="str">
        <f>'Sintesi (CFI-ACN)'!B46</f>
        <v>P59-Deploy &amp; Change CRMT</v>
      </c>
      <c r="B22" s="131" t="str">
        <f>'Sintesi (CFI)'!C46</f>
        <v>AO004511_YYY74</v>
      </c>
      <c r="C22" s="131" t="str">
        <f>'Sintesi Quantitativa (Overall)'!D48</f>
        <v>Variazione Indirizzo Fatturazione</v>
      </c>
      <c r="D22" s="132">
        <f>'Sintesi (CFI-ACN)'!W46</f>
        <v>7</v>
      </c>
      <c r="E22" s="132">
        <f>'Sintesi (CFI-ACN)'!X46</f>
        <v>1</v>
      </c>
      <c r="F22" s="132">
        <f>'Sintesi (CFI-ACN)'!Y46</f>
        <v>6</v>
      </c>
      <c r="G22" s="158">
        <v>0</v>
      </c>
      <c r="H22" s="183">
        <v>43271</v>
      </c>
      <c r="I22" s="183">
        <v>43315</v>
      </c>
      <c r="J22" s="78">
        <f t="shared" si="123"/>
        <v>33</v>
      </c>
      <c r="K22" s="78">
        <v>0</v>
      </c>
      <c r="L22" s="79">
        <v>0</v>
      </c>
      <c r="M22" s="560">
        <v>7</v>
      </c>
      <c r="N22" s="560">
        <v>7</v>
      </c>
      <c r="O22" s="560">
        <v>7</v>
      </c>
      <c r="P22" s="560">
        <v>7</v>
      </c>
      <c r="Q22" s="560">
        <v>7</v>
      </c>
      <c r="R22" s="560">
        <v>7</v>
      </c>
      <c r="S22" s="560">
        <v>7</v>
      </c>
      <c r="T22" s="560">
        <v>7</v>
      </c>
      <c r="U22" s="560">
        <v>7</v>
      </c>
      <c r="V22" s="560">
        <v>7</v>
      </c>
      <c r="W22" s="560">
        <v>7</v>
      </c>
      <c r="X22" s="560">
        <v>7</v>
      </c>
      <c r="Y22" s="560">
        <v>7</v>
      </c>
      <c r="Z22" s="560">
        <v>6</v>
      </c>
      <c r="AA22" s="560">
        <v>6</v>
      </c>
      <c r="AB22" s="560">
        <v>6</v>
      </c>
      <c r="AC22" s="560">
        <v>6</v>
      </c>
      <c r="AD22" s="560">
        <v>6</v>
      </c>
      <c r="AE22" s="560">
        <v>6</v>
      </c>
      <c r="AF22" s="560">
        <v>6</v>
      </c>
      <c r="AG22" s="560">
        <v>6</v>
      </c>
      <c r="AH22" s="560">
        <v>6</v>
      </c>
      <c r="AI22" s="560">
        <v>6</v>
      </c>
      <c r="AJ22" s="560">
        <v>6</v>
      </c>
      <c r="AK22" s="560">
        <v>6</v>
      </c>
      <c r="AL22" s="560">
        <v>6</v>
      </c>
      <c r="AM22" s="560">
        <v>6</v>
      </c>
      <c r="AN22" s="560">
        <v>6</v>
      </c>
      <c r="AO22" s="560">
        <v>6</v>
      </c>
      <c r="AP22" s="560">
        <v>6</v>
      </c>
      <c r="AQ22" s="560">
        <v>6</v>
      </c>
      <c r="AR22" s="560">
        <v>6</v>
      </c>
      <c r="AS22" s="560">
        <v>6</v>
      </c>
      <c r="AT22" s="560">
        <v>6</v>
      </c>
      <c r="AU22" s="560">
        <v>6</v>
      </c>
      <c r="AV22" s="560">
        <v>6</v>
      </c>
      <c r="AW22" s="560">
        <v>6</v>
      </c>
      <c r="AX22" s="560">
        <v>6</v>
      </c>
      <c r="AY22" s="560">
        <v>6</v>
      </c>
      <c r="AZ22" s="560">
        <v>6</v>
      </c>
      <c r="BA22" s="560">
        <v>6</v>
      </c>
      <c r="BB22" s="560">
        <v>6</v>
      </c>
      <c r="BC22" s="560">
        <v>6</v>
      </c>
      <c r="BD22" s="560">
        <v>6</v>
      </c>
      <c r="BE22" s="560">
        <v>6</v>
      </c>
      <c r="BF22" s="80">
        <v>0</v>
      </c>
      <c r="BG22" s="80">
        <v>0</v>
      </c>
      <c r="BH22" s="80">
        <v>0</v>
      </c>
      <c r="BI22" s="80">
        <v>0</v>
      </c>
      <c r="BJ22" s="80">
        <v>0</v>
      </c>
      <c r="BK22" s="80">
        <v>0</v>
      </c>
      <c r="BL22" s="80">
        <v>0</v>
      </c>
      <c r="BM22" s="80">
        <v>0</v>
      </c>
      <c r="BN22" s="80">
        <v>0</v>
      </c>
      <c r="BO22" s="80">
        <v>0</v>
      </c>
      <c r="BP22" s="80">
        <v>0</v>
      </c>
      <c r="BQ22" s="80">
        <v>0</v>
      </c>
      <c r="BR22" s="80">
        <v>0</v>
      </c>
      <c r="BS22" s="80">
        <v>0</v>
      </c>
      <c r="BT22" s="80">
        <v>0</v>
      </c>
      <c r="BU22" s="80">
        <v>0</v>
      </c>
      <c r="BV22" s="80">
        <v>0</v>
      </c>
      <c r="BW22" s="80">
        <v>0</v>
      </c>
      <c r="BX22" s="80">
        <v>0</v>
      </c>
      <c r="BY22" s="80">
        <v>0</v>
      </c>
      <c r="BZ22" s="80">
        <v>0</v>
      </c>
      <c r="CA22" s="80">
        <v>0</v>
      </c>
      <c r="CB22" s="80">
        <v>0</v>
      </c>
      <c r="CC22" s="80">
        <v>0</v>
      </c>
      <c r="CD22" s="80">
        <v>0</v>
      </c>
      <c r="CE22" s="80">
        <v>0</v>
      </c>
      <c r="CF22" s="80">
        <v>0</v>
      </c>
      <c r="CG22" s="80">
        <v>0</v>
      </c>
      <c r="CH22" s="80">
        <v>0</v>
      </c>
      <c r="CI22" s="80">
        <v>0</v>
      </c>
      <c r="CJ22" s="80">
        <v>0</v>
      </c>
      <c r="CK22" s="80">
        <v>0</v>
      </c>
      <c r="CL22" s="80">
        <v>0</v>
      </c>
      <c r="CM22" s="80">
        <v>0</v>
      </c>
      <c r="CN22" s="80">
        <v>0</v>
      </c>
      <c r="CO22" s="80">
        <v>0</v>
      </c>
      <c r="CP22" s="80">
        <v>0</v>
      </c>
      <c r="CQ22" s="80">
        <v>0</v>
      </c>
      <c r="CR22" s="80">
        <v>0</v>
      </c>
      <c r="CS22" s="80">
        <v>0</v>
      </c>
      <c r="CT22" s="80">
        <v>0</v>
      </c>
      <c r="CU22" s="80">
        <v>0</v>
      </c>
      <c r="CV22" s="80">
        <v>0</v>
      </c>
      <c r="CW22" s="80">
        <v>0</v>
      </c>
      <c r="CX22" s="80">
        <v>0</v>
      </c>
      <c r="CY22" s="80">
        <v>0</v>
      </c>
      <c r="CZ22" s="80">
        <v>0</v>
      </c>
      <c r="DA22" s="80">
        <v>0</v>
      </c>
      <c r="DB22" s="80">
        <v>0</v>
      </c>
      <c r="DC22" s="80">
        <v>0</v>
      </c>
      <c r="DD22" s="80">
        <v>0</v>
      </c>
      <c r="DE22" s="80">
        <v>0</v>
      </c>
      <c r="DF22" s="80">
        <v>0</v>
      </c>
      <c r="DG22" s="80">
        <v>0</v>
      </c>
      <c r="DH22" s="80">
        <v>0</v>
      </c>
      <c r="DI22" s="80">
        <v>0</v>
      </c>
      <c r="DJ22" s="80">
        <v>0</v>
      </c>
      <c r="DK22" s="80">
        <v>0</v>
      </c>
      <c r="DL22" s="80">
        <v>0</v>
      </c>
      <c r="DM22" s="80"/>
      <c r="DN22" s="80"/>
      <c r="DO22" s="80"/>
      <c r="DP22" s="318">
        <v>0</v>
      </c>
      <c r="DQ22" s="318">
        <v>0</v>
      </c>
      <c r="DR22" s="318">
        <v>0</v>
      </c>
      <c r="DS22" s="318">
        <v>0</v>
      </c>
      <c r="DT22" s="318">
        <v>0</v>
      </c>
      <c r="DU22" s="318">
        <v>0</v>
      </c>
      <c r="DV22" s="318">
        <v>0</v>
      </c>
      <c r="DW22" s="318">
        <v>0</v>
      </c>
      <c r="DX22" s="318">
        <v>0</v>
      </c>
      <c r="DY22" s="318">
        <v>0</v>
      </c>
      <c r="DZ22" s="318">
        <v>0</v>
      </c>
      <c r="EA22" s="318">
        <v>0</v>
      </c>
      <c r="EB22" s="318">
        <v>0</v>
      </c>
      <c r="EC22" s="318">
        <v>0</v>
      </c>
      <c r="ED22" s="318">
        <v>0</v>
      </c>
      <c r="EE22" s="318">
        <v>0</v>
      </c>
      <c r="EF22" s="318">
        <v>0</v>
      </c>
      <c r="EG22" s="318">
        <v>0</v>
      </c>
      <c r="EH22" s="318">
        <v>0</v>
      </c>
      <c r="EI22" s="318">
        <v>0</v>
      </c>
      <c r="EJ22" s="318">
        <v>0</v>
      </c>
      <c r="EK22" s="318">
        <v>0</v>
      </c>
      <c r="EL22" s="318">
        <v>0</v>
      </c>
      <c r="EM22" s="318">
        <f>VLOOKUP($B22,'Sintesi (CFI-ACN)'!$C$30:$AE$55,25,FALSE)</f>
        <v>0</v>
      </c>
      <c r="EN22" s="318">
        <f>VLOOKUP($B22,'Sintesi (CFI-ACN)'!$C$30:$AE$55,25,FALSE)</f>
        <v>0</v>
      </c>
      <c r="EO22" s="318">
        <f>VLOOKUP($B22,'Sintesi (CFI-ACN)'!$C$30:$AE$55,25,FALSE)</f>
        <v>0</v>
      </c>
      <c r="EP22" s="318">
        <f>VLOOKUP($B22,'Sintesi (CFI-ACN)'!$C$30:$AE$55,25,FALSE)</f>
        <v>0</v>
      </c>
      <c r="EQ22" s="318">
        <f>VLOOKUP($B22,'Sintesi (CFI-ACN)'!$C$30:$AE$55,25,FALSE)</f>
        <v>0</v>
      </c>
      <c r="ER22" s="318">
        <f>VLOOKUP($B22,'Sintesi (CFI-ACN)'!$C$30:$AE$55,25,FALSE)</f>
        <v>0</v>
      </c>
      <c r="ES22" s="318">
        <f>VLOOKUP($B22,'Sintesi (CFI-ACN)'!$C$30:$AE$55,25,FALSE)</f>
        <v>0</v>
      </c>
      <c r="ET22" s="318">
        <f>VLOOKUP($B22,'Sintesi (CFI-ACN)'!$C$30:$AE$55,25,FALSE)</f>
        <v>0</v>
      </c>
      <c r="EU22" s="318">
        <f>VLOOKUP($B22,'Sintesi (CFI-ACN)'!$C$30:$AE$55,25,FALSE)</f>
        <v>0</v>
      </c>
      <c r="EV22" s="318">
        <f>VLOOKUP($B22,'Sintesi (CFI-ACN)'!$C$30:$AE$55,25,FALSE)</f>
        <v>0</v>
      </c>
      <c r="EW22" s="318">
        <f>VLOOKUP($B22,'Sintesi (CFI-ACN)'!$C$30:$AE$55,25,FALSE)</f>
        <v>0</v>
      </c>
      <c r="EX22" s="318">
        <f>VLOOKUP($B22,'Sintesi (CFI-ACN)'!$C$30:$AE$55,25,FALSE)</f>
        <v>0</v>
      </c>
      <c r="EY22" s="318">
        <f>VLOOKUP($B22,'Sintesi (CFI-ACN)'!$C$30:$AE$55,25,FALSE)</f>
        <v>0</v>
      </c>
      <c r="EZ22" s="318">
        <f>VLOOKUP($B22,'Sintesi (CFI-ACN)'!$C$30:$AE$55,25,FALSE)</f>
        <v>0</v>
      </c>
      <c r="FA22" s="318">
        <f>VLOOKUP($B22,'Sintesi (CFI-ACN)'!$C$30:$AE$55,25,FALSE)</f>
        <v>0</v>
      </c>
      <c r="FB22" s="318">
        <f>VLOOKUP($B22,'Sintesi (CFI-ACN)'!$C$30:$AE$55,25,FALSE)</f>
        <v>0</v>
      </c>
      <c r="FC22" s="318">
        <f>VLOOKUP($B22,'Sintesi (CFI-ACN)'!$C$30:$AE$55,25,FALSE)</f>
        <v>0</v>
      </c>
      <c r="FD22" s="318">
        <f>VLOOKUP($B22,'Sintesi (CFI-ACN)'!$C$30:$AE$55,25,FALSE)</f>
        <v>0</v>
      </c>
      <c r="FE22" s="318">
        <f>VLOOKUP($B22,'Sintesi (CFI-ACN)'!$C$30:$AE$55,25,FALSE)</f>
        <v>0</v>
      </c>
      <c r="FF22" s="318">
        <f>VLOOKUP($B22,'Sintesi (CFI-ACN)'!$C$30:$AE$55,25,FALSE)</f>
        <v>0</v>
      </c>
      <c r="FG22" s="318">
        <f>VLOOKUP($B22,'Sintesi (CFI-ACN)'!$C$30:$AE$55,25,FALSE)</f>
        <v>0</v>
      </c>
      <c r="FH22" s="318">
        <f>VLOOKUP($B22,'Sintesi (CFI-ACN)'!$C$30:$AE$55,25,FALSE)</f>
        <v>0</v>
      </c>
      <c r="FI22" s="318">
        <f>VLOOKUP($B22,'Sintesi (CFI-ACN)'!$C$30:$AE$55,25,FALSE)</f>
        <v>0</v>
      </c>
      <c r="FJ22" s="318">
        <f>VLOOKUP($B22,'Sintesi (CFI-ACN)'!$C$30:$AE$55,25,FALSE)</f>
        <v>0</v>
      </c>
      <c r="FK22" s="318">
        <f>VLOOKUP($B22,'Sintesi (CFI-ACN)'!$C$30:$AE$55,25,FALSE)</f>
        <v>0</v>
      </c>
      <c r="FL22" s="318">
        <f>VLOOKUP($B22,'Sintesi (CFI-ACN)'!$C$30:$AE$55,25,FALSE)</f>
        <v>0</v>
      </c>
      <c r="FM22" s="318">
        <f>VLOOKUP($B22,'Sintesi (CFI-ACN)'!$C$30:$AE$55,25,FALSE)</f>
        <v>0</v>
      </c>
      <c r="FN22" s="318">
        <f>VLOOKUP($B22,'Sintesi (CFI-ACN)'!$C$30:$AE$55,25,FALSE)</f>
        <v>0</v>
      </c>
      <c r="FO22" s="318">
        <f>VLOOKUP($B22,'Sintesi (CFI-ACN)'!$C$30:$AE$55,25,FALSE)</f>
        <v>0</v>
      </c>
      <c r="FP22" s="318">
        <f>VLOOKUP($B22,'Sintesi (CFI-ACN)'!$C$30:$AE$55,25,FALSE)</f>
        <v>0</v>
      </c>
      <c r="FQ22" s="318">
        <f>VLOOKUP($B22,'Sintesi (CFI-ACN)'!$C$30:$AE$55,25,FALSE)</f>
        <v>0</v>
      </c>
      <c r="FR22" s="318">
        <f>VLOOKUP($B22,'Sintesi (CFI-ACN)'!$C$30:$AE$55,25,FALSE)</f>
        <v>0</v>
      </c>
      <c r="FS22" s="318">
        <f>VLOOKUP($B22,'Sintesi (CFI-ACN)'!$C$30:$AE$55,25,FALSE)</f>
        <v>0</v>
      </c>
      <c r="FT22" s="318">
        <f>VLOOKUP($B22,'Sintesi (CFI-ACN)'!$C$30:$AE$55,25,FALSE)</f>
        <v>0</v>
      </c>
      <c r="FU22" s="318">
        <f>VLOOKUP($B22,'Sintesi (CFI-ACN)'!$C$30:$AE$55,25,FALSE)</f>
        <v>0</v>
      </c>
      <c r="FV22" s="318">
        <f>VLOOKUP($B22,'Sintesi (CFI-ACN)'!$C$30:$AE$55,25,FALSE)</f>
        <v>0</v>
      </c>
      <c r="FW22" s="318">
        <f>VLOOKUP($B22,'Sintesi (CFI-ACN)'!$C$30:$AE$55,25,FALSE)</f>
        <v>0</v>
      </c>
      <c r="FX22" s="318">
        <f>VLOOKUP($B22,'Sintesi (CFI-ACN)'!$C$30:$AE$55,25,FALSE)</f>
        <v>0</v>
      </c>
      <c r="FY22" s="318">
        <f>VLOOKUP($B22,'Sintesi (CFI-ACN)'!$C$30:$AE$55,25,FALSE)</f>
        <v>0</v>
      </c>
      <c r="FZ22" s="318">
        <f>VLOOKUP($B22,'Sintesi (CFI-ACN)'!$C$30:$AE$55,25,FALSE)</f>
        <v>0</v>
      </c>
      <c r="GA22" s="318">
        <f>VLOOKUP($B22,'Sintesi (CFI-ACN)'!$C$30:$AE$55,25,FALSE)</f>
        <v>0</v>
      </c>
      <c r="GB22" s="318">
        <f>VLOOKUP($B22,'Sintesi (CFI-ACN)'!$C$30:$AE$55,25,FALSE)</f>
        <v>0</v>
      </c>
      <c r="GC22" s="318">
        <f>VLOOKUP($B22,'Sintesi (CFI-ACN)'!$C$30:$AE$55,25,FALSE)</f>
        <v>0</v>
      </c>
      <c r="GD22" s="318">
        <f>VLOOKUP($B22,'Sintesi (CFI-ACN)'!$C$30:$AE$55,25,FALSE)</f>
        <v>0</v>
      </c>
      <c r="GE22" s="318">
        <f>VLOOKUP($B22,'Sintesi (CFI-ACN)'!$C$30:$AE$55,25,FALSE)</f>
        <v>0</v>
      </c>
      <c r="GF22" s="318">
        <f>VLOOKUP($B22,'Sintesi (CFI-ACN)'!$C$30:$AE$55,25,FALSE)</f>
        <v>0</v>
      </c>
      <c r="GG22" s="318">
        <f>VLOOKUP($B22,'Sintesi (CFI-ACN)'!$C$30:$AE$55,25,FALSE)</f>
        <v>0</v>
      </c>
      <c r="GH22" s="318">
        <f>VLOOKUP($B22,'Sintesi (CFI-ACN)'!$C$30:$AE$55,25,FALSE)</f>
        <v>0</v>
      </c>
      <c r="GI22" s="318">
        <f>VLOOKUP($B22,'Sintesi (CFI-ACN)'!$C$30:$AE$55,25,FALSE)</f>
        <v>0</v>
      </c>
      <c r="GJ22" s="318">
        <f>VLOOKUP($B22,'Sintesi (CFI-ACN)'!$C$30:$AE$55,25,FALSE)</f>
        <v>0</v>
      </c>
      <c r="GK22" s="318">
        <f>VLOOKUP($B22,'Sintesi (CFI-ACN)'!$C$30:$AE$55,25,FALSE)</f>
        <v>0</v>
      </c>
      <c r="GL22" s="318">
        <f>VLOOKUP($B22,'Sintesi (CFI-ACN)'!$C$30:$AE$55,25,FALSE)</f>
        <v>0</v>
      </c>
      <c r="GM22" s="318">
        <f>VLOOKUP($B22,'Sintesi (CFI-ACN)'!$C$30:$AE$55,25,FALSE)</f>
        <v>0</v>
      </c>
      <c r="GN22" s="318">
        <f>VLOOKUP($B22,'Sintesi (CFI-ACN)'!$C$30:$AE$55,25,FALSE)</f>
        <v>0</v>
      </c>
      <c r="GO22" s="318">
        <f>VLOOKUP($B22,'Sintesi (CFI-ACN)'!$C$30:$AE$55,25,FALSE)</f>
        <v>0</v>
      </c>
      <c r="GP22" s="318">
        <f>VLOOKUP($B22,'Sintesi (CFI-ACN)'!$C$30:$AE$55,25,FALSE)</f>
        <v>0</v>
      </c>
      <c r="GQ22" s="318">
        <f>VLOOKUP($B22,'Sintesi (CFI-ACN)'!$C$30:$AE$55,25,FALSE)</f>
        <v>0</v>
      </c>
      <c r="GR22" s="318">
        <f>VLOOKUP($B22,'Sintesi (CFI-ACN)'!$C$30:$AE$55,25,FALSE)</f>
        <v>0</v>
      </c>
      <c r="GS22" s="318">
        <f>VLOOKUP($B22,'Sintesi (CFI-ACN)'!$C$30:$AE$55,25,FALSE)</f>
        <v>0</v>
      </c>
      <c r="GT22" s="318">
        <f>VLOOKUP($B22,'Sintesi (CFI-ACN)'!$C$30:$AE$55,25,FALSE)</f>
        <v>0</v>
      </c>
      <c r="GU22" s="318">
        <f>VLOOKUP($B22,'Sintesi (CFI-ACN)'!$C$30:$AE$55,25,FALSE)</f>
        <v>0</v>
      </c>
      <c r="GV22" s="318">
        <f>VLOOKUP($B22,'Sintesi (CFI-ACN)'!$C$30:$AE$55,25,FALSE)</f>
        <v>0</v>
      </c>
      <c r="GW22" s="318">
        <f>VLOOKUP($B22,'Sintesi (CFI-ACN)'!$C$30:$AE$55,25,FALSE)</f>
        <v>0</v>
      </c>
      <c r="GX22" s="318">
        <f>VLOOKUP($B22,'Sintesi (CFI-ACN)'!$C$30:$AE$55,25,FALSE)</f>
        <v>0</v>
      </c>
      <c r="GY22" s="318">
        <f>VLOOKUP($B22,'Sintesi (CFI-ACN)'!$C$30:$AE$55,25,FALSE)</f>
        <v>0</v>
      </c>
      <c r="GZ22" s="318">
        <f>VLOOKUP($B22,'Sintesi (CFI-ACN)'!$C$30:$AE$55,25,FALSE)</f>
        <v>0</v>
      </c>
      <c r="HA22" s="318">
        <f>VLOOKUP($B22,'Sintesi (CFI-ACN)'!$C$30:$AE$55,25,FALSE)</f>
        <v>0</v>
      </c>
      <c r="HB22" s="318">
        <f>VLOOKUP($B22,'Sintesi (CFI-ACN)'!$C$30:$AE$55,25,FALSE)</f>
        <v>0</v>
      </c>
      <c r="HC22" s="318">
        <f>VLOOKUP($B22,'Sintesi (CFI-ACN)'!$C$30:$AE$55,25,FALSE)</f>
        <v>0</v>
      </c>
      <c r="HD22" s="318">
        <f>VLOOKUP($B22,'Sintesi (CFI-ACN)'!$C$30:$AE$55,25,FALSE)</f>
        <v>0</v>
      </c>
      <c r="HE22" s="318">
        <f>VLOOKUP($B22,'Sintesi (CFI-ACN)'!$C$30:$AE$55,25,FALSE)</f>
        <v>0</v>
      </c>
      <c r="HF22" s="318">
        <f>VLOOKUP($B22,'Sintesi (CFI-ACN)'!$C$30:$AE$55,25,FALSE)</f>
        <v>0</v>
      </c>
      <c r="HG22" s="318">
        <f>VLOOKUP($B22,'Sintesi (CFI-ACN)'!$C$30:$AE$55,25,FALSE)</f>
        <v>0</v>
      </c>
      <c r="HH22" s="318">
        <f>VLOOKUP($B22,'Sintesi (CFI-ACN)'!$C$30:$AE$55,25,FALSE)</f>
        <v>0</v>
      </c>
      <c r="HI22" s="318">
        <f>VLOOKUP($B22,'Sintesi (CFI-ACN)'!$C$30:$AE$55,25,FALSE)</f>
        <v>0</v>
      </c>
      <c r="HJ22" s="318">
        <f>VLOOKUP($B22,'Sintesi (CFI-ACN)'!$C$30:$AE$55,25,FALSE)</f>
        <v>0</v>
      </c>
      <c r="HK22" s="318">
        <f>VLOOKUP($B22,'Sintesi (CFI-ACN)'!$C$30:$AE$55,25,FALSE)</f>
        <v>0</v>
      </c>
      <c r="HL22" s="318">
        <f>VLOOKUP($B22,'Sintesi (CFI-ACN)'!$C$30:$AE$55,25,FALSE)</f>
        <v>0</v>
      </c>
      <c r="HM22" s="318">
        <f>VLOOKUP($B22,'Sintesi (CFI-ACN)'!$C$30:$AE$55,25,FALSE)</f>
        <v>0</v>
      </c>
      <c r="HN22" s="318">
        <f>VLOOKUP($B22,'Sintesi (CFI-ACN)'!$C$30:$AE$55,25,FALSE)</f>
        <v>0</v>
      </c>
      <c r="HO22" s="318">
        <f>VLOOKUP($B22,'Sintesi (CFI-ACN)'!$C$30:$AE$55,25,FALSE)</f>
        <v>0</v>
      </c>
      <c r="HP22" s="318"/>
      <c r="HQ22" s="318"/>
      <c r="HR22" s="318"/>
      <c r="HS22" s="319">
        <v>0</v>
      </c>
      <c r="HT22" s="319">
        <v>0</v>
      </c>
      <c r="HU22" s="319">
        <v>0</v>
      </c>
      <c r="HV22" s="319">
        <v>0</v>
      </c>
      <c r="HW22" s="319">
        <v>0</v>
      </c>
      <c r="HX22" s="319">
        <v>0</v>
      </c>
      <c r="HY22" s="319">
        <v>0</v>
      </c>
      <c r="HZ22" s="319">
        <v>0</v>
      </c>
      <c r="IA22" s="319">
        <v>0</v>
      </c>
      <c r="IB22" s="319">
        <v>0</v>
      </c>
      <c r="IC22" s="319">
        <v>0</v>
      </c>
      <c r="ID22" s="319">
        <v>0</v>
      </c>
      <c r="IE22" s="319">
        <v>0</v>
      </c>
      <c r="IF22" s="319">
        <v>0</v>
      </c>
      <c r="IG22" s="319">
        <v>0</v>
      </c>
      <c r="IH22" s="319">
        <v>0</v>
      </c>
      <c r="II22" s="319">
        <v>0</v>
      </c>
      <c r="IJ22" s="319">
        <v>0</v>
      </c>
      <c r="IK22" s="319">
        <v>0</v>
      </c>
      <c r="IL22" s="319">
        <v>0</v>
      </c>
      <c r="IM22" s="319">
        <v>0</v>
      </c>
      <c r="IN22" s="319">
        <v>0</v>
      </c>
      <c r="IO22" s="319">
        <v>0</v>
      </c>
      <c r="IP22" s="319">
        <f>VLOOKUP($B22,'Sintesi (CFI-ACN)'!$C$30:$AE$55,27,FALSE)</f>
        <v>0</v>
      </c>
      <c r="IQ22" s="319">
        <f>VLOOKUP($B22,'Sintesi (CFI-ACN)'!$C$30:$AE$55,27,FALSE)</f>
        <v>0</v>
      </c>
      <c r="IR22" s="319">
        <f>VLOOKUP($B22,'Sintesi (CFI-ACN)'!$C$30:$AE$55,27,FALSE)</f>
        <v>0</v>
      </c>
      <c r="IS22" s="319">
        <f>VLOOKUP($B22,'Sintesi (CFI-ACN)'!$C$30:$AE$55,27,FALSE)</f>
        <v>0</v>
      </c>
      <c r="IT22" s="319">
        <f>VLOOKUP($B22,'Sintesi (CFI-ACN)'!$C$30:$AE$55,27,FALSE)</f>
        <v>0</v>
      </c>
      <c r="IU22" s="319">
        <f>VLOOKUP($B22,'Sintesi (CFI-ACN)'!$C$30:$AE$55,27,FALSE)</f>
        <v>0</v>
      </c>
      <c r="IV22" s="319">
        <f>VLOOKUP($B22,'Sintesi (CFI-ACN)'!$C$30:$AE$55,27,FALSE)</f>
        <v>0</v>
      </c>
      <c r="IW22" s="319">
        <f>VLOOKUP($B22,'Sintesi (CFI-ACN)'!$C$30:$AE$55,27,FALSE)</f>
        <v>0</v>
      </c>
      <c r="IX22" s="319">
        <f>VLOOKUP($B22,'Sintesi (CFI-ACN)'!$C$30:$AE$55,27,FALSE)</f>
        <v>0</v>
      </c>
      <c r="IY22" s="319">
        <f>VLOOKUP($B22,'Sintesi (CFI-ACN)'!$C$30:$AE$55,27,FALSE)</f>
        <v>0</v>
      </c>
      <c r="IZ22" s="319">
        <f>VLOOKUP($B22,'Sintesi (CFI-ACN)'!$C$30:$AE$55,27,FALSE)</f>
        <v>0</v>
      </c>
      <c r="JA22" s="319">
        <f>VLOOKUP($B22,'Sintesi (CFI-ACN)'!$C$30:$AE$55,27,FALSE)</f>
        <v>0</v>
      </c>
      <c r="JB22" s="319">
        <f>VLOOKUP($B22,'Sintesi (CFI-ACN)'!$C$30:$AE$55,27,FALSE)</f>
        <v>0</v>
      </c>
      <c r="JC22" s="319">
        <f>VLOOKUP($B22,'Sintesi (CFI-ACN)'!$C$30:$AE$55,27,FALSE)</f>
        <v>0</v>
      </c>
      <c r="JD22" s="319">
        <f>VLOOKUP($B22,'Sintesi (CFI-ACN)'!$C$30:$AE$55,27,FALSE)</f>
        <v>0</v>
      </c>
      <c r="JE22" s="319">
        <f>VLOOKUP($B22,'Sintesi (CFI-ACN)'!$C$30:$AE$55,27,FALSE)</f>
        <v>0</v>
      </c>
      <c r="JF22" s="319">
        <f>VLOOKUP($B22,'Sintesi (CFI-ACN)'!$C$30:$AE$55,27,FALSE)</f>
        <v>0</v>
      </c>
      <c r="JG22" s="319">
        <f>VLOOKUP($B22,'Sintesi (CFI-ACN)'!$C$30:$AE$55,27,FALSE)</f>
        <v>0</v>
      </c>
      <c r="JH22" s="319">
        <f>VLOOKUP($B22,'Sintesi (CFI-ACN)'!$C$30:$AE$55,27,FALSE)</f>
        <v>0</v>
      </c>
      <c r="JI22" s="319">
        <f>VLOOKUP($B22,'Sintesi (CFI-ACN)'!$C$30:$AE$55,27,FALSE)</f>
        <v>0</v>
      </c>
      <c r="JJ22" s="319">
        <f>VLOOKUP($B22,'Sintesi (CFI-ACN)'!$C$30:$AE$55,27,FALSE)</f>
        <v>0</v>
      </c>
      <c r="JK22" s="319">
        <f>VLOOKUP($B22,'Sintesi (CFI-ACN)'!$C$30:$AE$55,27,FALSE)</f>
        <v>0</v>
      </c>
      <c r="JL22" s="319">
        <f>VLOOKUP($B22,'Sintesi (CFI-ACN)'!$C$30:$AE$55,27,FALSE)</f>
        <v>0</v>
      </c>
      <c r="JM22" s="319">
        <f>VLOOKUP($B22,'Sintesi (CFI-ACN)'!$C$30:$AE$55,27,FALSE)</f>
        <v>0</v>
      </c>
      <c r="JN22" s="319">
        <f>VLOOKUP($B22,'Sintesi (CFI-ACN)'!$C$30:$AE$55,27,FALSE)</f>
        <v>0</v>
      </c>
      <c r="JO22" s="319">
        <f>VLOOKUP($B22,'Sintesi (CFI-ACN)'!$C$30:$AE$55,27,FALSE)</f>
        <v>0</v>
      </c>
      <c r="JP22" s="319">
        <f>VLOOKUP($B22,'Sintesi (CFI-ACN)'!$C$30:$AE$55,27,FALSE)</f>
        <v>0</v>
      </c>
      <c r="JQ22" s="319">
        <f>VLOOKUP($B22,'Sintesi (CFI-ACN)'!$C$30:$AE$55,27,FALSE)</f>
        <v>0</v>
      </c>
      <c r="JR22" s="319">
        <f>VLOOKUP($B22,'Sintesi (CFI-ACN)'!$C$30:$AE$55,27,FALSE)</f>
        <v>0</v>
      </c>
      <c r="JS22" s="319">
        <f>VLOOKUP($B22,'Sintesi (CFI-ACN)'!$C$30:$AE$55,27,FALSE)</f>
        <v>0</v>
      </c>
      <c r="JT22" s="319">
        <f>VLOOKUP($B22,'Sintesi (CFI-ACN)'!$C$30:$AE$55,27,FALSE)</f>
        <v>0</v>
      </c>
      <c r="JU22" s="319">
        <f>VLOOKUP($B22,'Sintesi (CFI-ACN)'!$C$30:$AE$55,27,FALSE)</f>
        <v>0</v>
      </c>
      <c r="JV22" s="319">
        <f>VLOOKUP($B22,'Sintesi (CFI-ACN)'!$C$30:$AE$55,27,FALSE)</f>
        <v>0</v>
      </c>
      <c r="JW22" s="319">
        <f>VLOOKUP($B22,'Sintesi (CFI-ACN)'!$C$30:$AE$55,27,FALSE)</f>
        <v>0</v>
      </c>
      <c r="JX22" s="319">
        <f>VLOOKUP($B22,'Sintesi (CFI-ACN)'!$C$30:$AE$55,27,FALSE)</f>
        <v>0</v>
      </c>
      <c r="JY22" s="319">
        <f>VLOOKUP($B22,'Sintesi (CFI-ACN)'!$C$30:$AE$55,27,FALSE)</f>
        <v>0</v>
      </c>
      <c r="JZ22" s="319">
        <f>VLOOKUP($B22,'Sintesi (CFI-ACN)'!$C$30:$AE$55,27,FALSE)</f>
        <v>0</v>
      </c>
      <c r="KA22" s="319">
        <f>VLOOKUP($B22,'Sintesi (CFI-ACN)'!$C$30:$AE$55,27,FALSE)</f>
        <v>0</v>
      </c>
      <c r="KB22" s="319">
        <f>VLOOKUP($B22,'Sintesi (CFI-ACN)'!$C$30:$AE$55,27,FALSE)</f>
        <v>0</v>
      </c>
      <c r="KC22" s="319">
        <f>VLOOKUP($B22,'Sintesi (CFI-ACN)'!$C$30:$AE$55,27,FALSE)</f>
        <v>0</v>
      </c>
      <c r="KD22" s="319">
        <f>VLOOKUP($B22,'Sintesi (CFI-ACN)'!$C$30:$AE$55,27,FALSE)</f>
        <v>0</v>
      </c>
      <c r="KE22" s="319">
        <f>VLOOKUP($B22,'Sintesi (CFI-ACN)'!$C$30:$AE$55,27,FALSE)</f>
        <v>0</v>
      </c>
      <c r="KF22" s="319">
        <f>VLOOKUP($B22,'Sintesi (CFI-ACN)'!$C$30:$AE$55,27,FALSE)</f>
        <v>0</v>
      </c>
      <c r="KG22" s="319">
        <f>VLOOKUP($B22,'Sintesi (CFI-ACN)'!$C$30:$AE$55,27,FALSE)</f>
        <v>0</v>
      </c>
      <c r="KH22" s="319">
        <f>VLOOKUP($B22,'Sintesi (CFI-ACN)'!$C$30:$AE$55,27,FALSE)</f>
        <v>0</v>
      </c>
      <c r="KI22" s="319">
        <f>VLOOKUP($B22,'Sintesi (CFI-ACN)'!$C$30:$AE$55,27,FALSE)</f>
        <v>0</v>
      </c>
      <c r="KJ22" s="319">
        <f>VLOOKUP($B22,'Sintesi (CFI-ACN)'!$C$30:$AE$55,27,FALSE)</f>
        <v>0</v>
      </c>
      <c r="KK22" s="319">
        <f>VLOOKUP($B22,'Sintesi (CFI-ACN)'!$C$30:$AE$55,27,FALSE)</f>
        <v>0</v>
      </c>
      <c r="KL22" s="319">
        <f>VLOOKUP($B22,'Sintesi (CFI-ACN)'!$C$30:$AE$55,27,FALSE)</f>
        <v>0</v>
      </c>
      <c r="KM22" s="319">
        <f>VLOOKUP($B22,'Sintesi (CFI-ACN)'!$C$30:$AE$55,27,FALSE)</f>
        <v>0</v>
      </c>
      <c r="KN22" s="319">
        <f>VLOOKUP($B22,'Sintesi (CFI-ACN)'!$C$30:$AE$55,27,FALSE)</f>
        <v>0</v>
      </c>
      <c r="KO22" s="319">
        <f>VLOOKUP($B22,'Sintesi (CFI-ACN)'!$C$30:$AE$55,27,FALSE)</f>
        <v>0</v>
      </c>
      <c r="KP22" s="319">
        <f>VLOOKUP($B22,'Sintesi (CFI-ACN)'!$C$30:$AE$55,27,FALSE)</f>
        <v>0</v>
      </c>
      <c r="KQ22" s="319">
        <f>VLOOKUP($B22,'Sintesi (CFI-ACN)'!$C$30:$AE$55,27,FALSE)</f>
        <v>0</v>
      </c>
      <c r="KR22" s="319">
        <f>VLOOKUP($B22,'Sintesi (CFI-ACN)'!$C$30:$AE$55,27,FALSE)</f>
        <v>0</v>
      </c>
      <c r="KS22" s="319">
        <f>VLOOKUP($B22,'Sintesi (CFI-ACN)'!$C$30:$AE$55,27,FALSE)</f>
        <v>0</v>
      </c>
      <c r="KT22" s="319">
        <f>VLOOKUP($B22,'Sintesi (CFI-ACN)'!$C$30:$AE$55,27,FALSE)</f>
        <v>0</v>
      </c>
      <c r="KU22" s="319">
        <f>VLOOKUP($B22,'Sintesi (CFI-ACN)'!$C$30:$AE$55,27,FALSE)</f>
        <v>0</v>
      </c>
      <c r="KV22" s="319">
        <f>VLOOKUP($B22,'Sintesi (CFI-ACN)'!$C$30:$AE$55,27,FALSE)</f>
        <v>0</v>
      </c>
      <c r="KW22" s="319">
        <f>VLOOKUP($B22,'Sintesi (CFI-ACN)'!$C$30:$AE$55,27,FALSE)</f>
        <v>0</v>
      </c>
      <c r="KX22" s="319">
        <f>VLOOKUP($B22,'Sintesi (CFI-ACN)'!$C$30:$AE$55,27,FALSE)</f>
        <v>0</v>
      </c>
      <c r="KY22" s="319">
        <f>VLOOKUP($B22,'Sintesi (CFI-ACN)'!$C$30:$AE$55,27,FALSE)</f>
        <v>0</v>
      </c>
      <c r="KZ22" s="319">
        <f>VLOOKUP($B22,'Sintesi (CFI-ACN)'!$C$30:$AE$55,27,FALSE)</f>
        <v>0</v>
      </c>
      <c r="LA22" s="319">
        <f>VLOOKUP($B22,'Sintesi (CFI-ACN)'!$C$30:$AE$55,27,FALSE)</f>
        <v>0</v>
      </c>
      <c r="LB22" s="319">
        <f>VLOOKUP($B22,'Sintesi (CFI-ACN)'!$C$30:$AE$55,27,FALSE)</f>
        <v>0</v>
      </c>
      <c r="LC22" s="319">
        <f>VLOOKUP($B22,'Sintesi (CFI-ACN)'!$C$30:$AE$55,27,FALSE)</f>
        <v>0</v>
      </c>
      <c r="LD22" s="319">
        <f>VLOOKUP($B22,'Sintesi (CFI-ACN)'!$C$30:$AE$55,27,FALSE)</f>
        <v>0</v>
      </c>
      <c r="LE22" s="319">
        <f>VLOOKUP($B22,'Sintesi (CFI-ACN)'!$C$30:$AE$55,27,FALSE)</f>
        <v>0</v>
      </c>
      <c r="LF22" s="319">
        <f>VLOOKUP($B22,'Sintesi (CFI-ACN)'!$C$30:$AE$55,27,FALSE)</f>
        <v>0</v>
      </c>
      <c r="LG22" s="319">
        <f>VLOOKUP($B22,'Sintesi (CFI-ACN)'!$C$30:$AE$55,27,FALSE)</f>
        <v>0</v>
      </c>
      <c r="LH22" s="319">
        <f>VLOOKUP($B22,'Sintesi (CFI-ACN)'!$C$30:$AE$55,27,FALSE)</f>
        <v>0</v>
      </c>
      <c r="LI22" s="319">
        <f>VLOOKUP($B22,'Sintesi (CFI-ACN)'!$C$30:$AE$55,27,FALSE)</f>
        <v>0</v>
      </c>
      <c r="LJ22" s="319">
        <f>VLOOKUP($B22,'Sintesi (CFI-ACN)'!$C$30:$AE$55,27,FALSE)</f>
        <v>0</v>
      </c>
      <c r="LK22" s="319">
        <f>VLOOKUP($B22,'Sintesi (CFI-ACN)'!$C$30:$AE$55,27,FALSE)</f>
        <v>0</v>
      </c>
      <c r="LL22" s="319">
        <f>VLOOKUP($B22,'Sintesi (CFI-ACN)'!$C$30:$AE$55,27,FALSE)</f>
        <v>0</v>
      </c>
      <c r="LM22" s="319">
        <f>VLOOKUP($B22,'Sintesi (CFI-ACN)'!$C$30:$AE$55,27,FALSE)</f>
        <v>0</v>
      </c>
      <c r="LN22" s="319">
        <f>VLOOKUP($B22,'Sintesi (CFI-ACN)'!$C$30:$AE$55,27,FALSE)</f>
        <v>0</v>
      </c>
      <c r="LO22" s="319">
        <f>VLOOKUP($B22,'Sintesi (CFI-ACN)'!$C$30:$AE$55,27,FALSE)</f>
        <v>0</v>
      </c>
      <c r="LP22" s="319">
        <f>VLOOKUP($B22,'Sintesi (CFI-ACN)'!$C$30:$AE$55,27,FALSE)</f>
        <v>0</v>
      </c>
      <c r="LQ22" s="319">
        <f>VLOOKUP($B22,'Sintesi (CFI-ACN)'!$C$30:$AE$55,27,FALSE)</f>
        <v>0</v>
      </c>
      <c r="LR22" s="319">
        <f>VLOOKUP($B22,'Sintesi (CFI-ACN)'!$C$30:$AE$55,27,FALSE)</f>
        <v>0</v>
      </c>
      <c r="LS22" s="319"/>
      <c r="LT22" s="319"/>
      <c r="LU22" s="319"/>
      <c r="LV22" s="320">
        <v>1</v>
      </c>
      <c r="LW22" s="320">
        <v>1</v>
      </c>
      <c r="LX22" s="320">
        <v>1</v>
      </c>
      <c r="LY22" s="320">
        <v>1</v>
      </c>
      <c r="LZ22" s="320">
        <v>1</v>
      </c>
      <c r="MA22" s="320">
        <v>1</v>
      </c>
      <c r="MB22" s="320">
        <v>1</v>
      </c>
      <c r="MC22" s="320">
        <v>1</v>
      </c>
      <c r="MD22" s="320">
        <v>1</v>
      </c>
      <c r="ME22" s="320">
        <v>1</v>
      </c>
      <c r="MF22" s="320">
        <v>1</v>
      </c>
      <c r="MG22" s="320">
        <v>1</v>
      </c>
      <c r="MH22" s="320">
        <v>1</v>
      </c>
      <c r="MI22" s="320">
        <v>1</v>
      </c>
      <c r="MJ22" s="320">
        <v>1</v>
      </c>
      <c r="MK22" s="320">
        <v>1</v>
      </c>
      <c r="ML22" s="320">
        <v>1</v>
      </c>
      <c r="MM22" s="320">
        <v>1</v>
      </c>
      <c r="MN22" s="320">
        <v>1</v>
      </c>
      <c r="MO22" s="320">
        <v>1</v>
      </c>
      <c r="MP22" s="320">
        <v>1</v>
      </c>
      <c r="MQ22" s="320">
        <v>1</v>
      </c>
      <c r="MR22" s="320">
        <v>1</v>
      </c>
      <c r="MS22" s="320">
        <f>VLOOKUP($B22,'Sintesi (CFI-ACN)'!$C$30:$AE$55,26,FALSE)</f>
        <v>1</v>
      </c>
      <c r="MT22" s="320">
        <f>VLOOKUP($B22,'Sintesi (CFI-ACN)'!$C$30:$AE$55,26,FALSE)</f>
        <v>1</v>
      </c>
      <c r="MU22" s="320">
        <f>VLOOKUP($B22,'Sintesi (CFI-ACN)'!$C$30:$AE$55,26,FALSE)</f>
        <v>1</v>
      </c>
      <c r="MV22" s="320">
        <f>VLOOKUP($B22,'Sintesi (CFI-ACN)'!$C$30:$AE$55,26,FALSE)</f>
        <v>1</v>
      </c>
      <c r="MW22" s="320">
        <f>VLOOKUP($B22,'Sintesi (CFI-ACN)'!$C$30:$AE$55,26,FALSE)</f>
        <v>1</v>
      </c>
      <c r="MX22" s="320">
        <f>VLOOKUP($B22,'Sintesi (CFI-ACN)'!$C$30:$AE$55,26,FALSE)</f>
        <v>1</v>
      </c>
      <c r="MY22" s="320">
        <f>VLOOKUP($B22,'Sintesi (CFI-ACN)'!$C$30:$AE$55,26,FALSE)</f>
        <v>1</v>
      </c>
      <c r="MZ22" s="320">
        <f>VLOOKUP($B22,'Sintesi (CFI-ACN)'!$C$30:$AE$55,26,FALSE)</f>
        <v>1</v>
      </c>
      <c r="NA22" s="320">
        <f>VLOOKUP($B22,'Sintesi (CFI-ACN)'!$C$30:$AE$55,26,FALSE)</f>
        <v>1</v>
      </c>
      <c r="NB22" s="320">
        <f>VLOOKUP($B22,'Sintesi (CFI-ACN)'!$C$30:$AE$55,26,FALSE)</f>
        <v>1</v>
      </c>
      <c r="NC22" s="320">
        <f>VLOOKUP($B22,'Sintesi (CFI-ACN)'!$C$30:$AE$55,26,FALSE)</f>
        <v>1</v>
      </c>
      <c r="ND22" s="320">
        <f>VLOOKUP($B22,'Sintesi (CFI-ACN)'!$C$30:$AE$55,26,FALSE)</f>
        <v>1</v>
      </c>
      <c r="NE22" s="320">
        <f>VLOOKUP($B22,'Sintesi (CFI-ACN)'!$C$30:$AE$55,26,FALSE)</f>
        <v>1</v>
      </c>
      <c r="NF22" s="320">
        <f>VLOOKUP($B22,'Sintesi (CFI-ACN)'!$C$30:$AE$55,26,FALSE)</f>
        <v>1</v>
      </c>
      <c r="NG22" s="320">
        <f>VLOOKUP($B22,'Sintesi (CFI-ACN)'!$C$30:$AE$55,26,FALSE)</f>
        <v>1</v>
      </c>
      <c r="NH22" s="320">
        <f>VLOOKUP($B22,'Sintesi (CFI-ACN)'!$C$30:$AE$55,26,FALSE)</f>
        <v>1</v>
      </c>
      <c r="NI22" s="320">
        <f>VLOOKUP($B22,'Sintesi (CFI-ACN)'!$C$30:$AE$55,26,FALSE)</f>
        <v>1</v>
      </c>
      <c r="NJ22" s="320">
        <f>VLOOKUP($B22,'Sintesi (CFI-ACN)'!$C$30:$AE$55,26,FALSE)</f>
        <v>1</v>
      </c>
      <c r="NK22" s="320">
        <f>VLOOKUP($B22,'Sintesi (CFI-ACN)'!$C$30:$AE$55,26,FALSE)</f>
        <v>1</v>
      </c>
      <c r="NL22" s="320">
        <f>VLOOKUP($B22,'Sintesi (CFI-ACN)'!$C$30:$AE$55,26,FALSE)</f>
        <v>1</v>
      </c>
      <c r="NM22" s="320">
        <f>VLOOKUP($B22,'Sintesi (CFI-ACN)'!$C$30:$AE$55,26,FALSE)</f>
        <v>1</v>
      </c>
      <c r="NN22" s="320">
        <f>VLOOKUP($B22,'Sintesi (CFI-ACN)'!$C$30:$AE$55,26,FALSE)</f>
        <v>1</v>
      </c>
      <c r="NO22" s="320">
        <f>VLOOKUP($B22,'Sintesi (CFI-ACN)'!$C$30:$AE$55,26,FALSE)</f>
        <v>1</v>
      </c>
      <c r="NP22" s="320">
        <f>VLOOKUP($B22,'Sintesi (CFI-ACN)'!$C$30:$AE$55,26,FALSE)</f>
        <v>1</v>
      </c>
      <c r="NQ22" s="320">
        <f>VLOOKUP($B22,'Sintesi (CFI-ACN)'!$C$30:$AE$55,26,FALSE)</f>
        <v>1</v>
      </c>
      <c r="NR22" s="320">
        <f>VLOOKUP($B22,'Sintesi (CFI-ACN)'!$C$30:$AE$55,26,FALSE)</f>
        <v>1</v>
      </c>
      <c r="NS22" s="320">
        <f>VLOOKUP($B22,'Sintesi (CFI-ACN)'!$C$30:$AE$55,26,FALSE)</f>
        <v>1</v>
      </c>
      <c r="NT22" s="320">
        <f>VLOOKUP($B22,'Sintesi (CFI-ACN)'!$C$30:$AE$55,26,FALSE)</f>
        <v>1</v>
      </c>
      <c r="NU22" s="320">
        <f>VLOOKUP($B22,'Sintesi (CFI-ACN)'!$C$30:$AE$55,26,FALSE)</f>
        <v>1</v>
      </c>
      <c r="NV22" s="320">
        <f>VLOOKUP($B22,'Sintesi (CFI-ACN)'!$C$30:$AE$55,26,FALSE)</f>
        <v>1</v>
      </c>
      <c r="NW22" s="320">
        <f>VLOOKUP($B22,'Sintesi (CFI-ACN)'!$C$30:$AE$55,26,FALSE)</f>
        <v>1</v>
      </c>
      <c r="NX22" s="320">
        <f>VLOOKUP($B22,'Sintesi (CFI-ACN)'!$C$30:$AE$55,26,FALSE)</f>
        <v>1</v>
      </c>
      <c r="NY22" s="320">
        <f>VLOOKUP($B22,'Sintesi (CFI-ACN)'!$C$30:$AE$55,26,FALSE)</f>
        <v>1</v>
      </c>
      <c r="NZ22" s="320">
        <f>VLOOKUP($B22,'Sintesi (CFI-ACN)'!$C$30:$AE$55,26,FALSE)</f>
        <v>1</v>
      </c>
      <c r="OA22" s="320">
        <f>VLOOKUP($B22,'Sintesi (CFI-ACN)'!$C$30:$AE$55,26,FALSE)</f>
        <v>1</v>
      </c>
      <c r="OB22" s="320">
        <f>VLOOKUP($B22,'Sintesi (CFI-ACN)'!$C$30:$AE$55,26,FALSE)</f>
        <v>1</v>
      </c>
      <c r="OC22" s="320">
        <f>VLOOKUP($B22,'Sintesi (CFI-ACN)'!$C$30:$AE$55,26,FALSE)</f>
        <v>1</v>
      </c>
      <c r="OD22" s="320">
        <f>VLOOKUP($B22,'Sintesi (CFI-ACN)'!$C$30:$AE$55,26,FALSE)</f>
        <v>1</v>
      </c>
      <c r="OE22" s="320">
        <f>VLOOKUP($B22,'Sintesi (CFI-ACN)'!$C$30:$AE$55,26,FALSE)</f>
        <v>1</v>
      </c>
      <c r="OF22" s="320">
        <f>VLOOKUP($B22,'Sintesi (CFI-ACN)'!$C$30:$AE$55,26,FALSE)</f>
        <v>1</v>
      </c>
      <c r="OG22" s="320">
        <f>VLOOKUP($B22,'Sintesi (CFI-ACN)'!$C$30:$AE$55,26,FALSE)</f>
        <v>1</v>
      </c>
      <c r="OH22" s="320">
        <f>VLOOKUP($B22,'Sintesi (CFI-ACN)'!$C$30:$AE$55,26,FALSE)</f>
        <v>1</v>
      </c>
      <c r="OI22" s="320">
        <f>VLOOKUP($B22,'Sintesi (CFI-ACN)'!$C$30:$AE$55,26,FALSE)</f>
        <v>1</v>
      </c>
      <c r="OJ22" s="320">
        <f>VLOOKUP($B22,'Sintesi (CFI-ACN)'!$C$30:$AE$55,26,FALSE)</f>
        <v>1</v>
      </c>
      <c r="OK22" s="320">
        <f>VLOOKUP($B22,'Sintesi (CFI-ACN)'!$C$30:$AE$55,26,FALSE)</f>
        <v>1</v>
      </c>
      <c r="OL22" s="320">
        <f>VLOOKUP($B22,'Sintesi (CFI-ACN)'!$C$30:$AE$55,26,FALSE)</f>
        <v>1</v>
      </c>
      <c r="OM22" s="320">
        <f>VLOOKUP($B22,'Sintesi (CFI-ACN)'!$C$30:$AE$55,26,FALSE)</f>
        <v>1</v>
      </c>
      <c r="ON22" s="320">
        <f>VLOOKUP($B22,'Sintesi (CFI-ACN)'!$C$30:$AE$55,26,FALSE)</f>
        <v>1</v>
      </c>
      <c r="OO22" s="320">
        <f>VLOOKUP($B22,'Sintesi (CFI-ACN)'!$C$30:$AE$55,26,FALSE)</f>
        <v>1</v>
      </c>
      <c r="OP22" s="320">
        <f>VLOOKUP($B22,'Sintesi (CFI-ACN)'!$C$30:$AE$55,26,FALSE)</f>
        <v>1</v>
      </c>
      <c r="OQ22" s="320">
        <f>VLOOKUP($B22,'Sintesi (CFI-ACN)'!$C$30:$AE$55,26,FALSE)</f>
        <v>1</v>
      </c>
      <c r="OR22" s="320">
        <f>VLOOKUP($B22,'Sintesi (CFI-ACN)'!$C$30:$AE$55,26,FALSE)</f>
        <v>1</v>
      </c>
      <c r="OS22" s="320">
        <f>VLOOKUP($B22,'Sintesi (CFI-ACN)'!$C$30:$AE$55,26,FALSE)</f>
        <v>1</v>
      </c>
      <c r="OT22" s="320">
        <f>VLOOKUP($B22,'Sintesi (CFI-ACN)'!$C$30:$AE$55,26,FALSE)</f>
        <v>1</v>
      </c>
      <c r="OU22" s="320">
        <f>VLOOKUP($B22,'Sintesi (CFI-ACN)'!$C$30:$AE$55,26,FALSE)</f>
        <v>1</v>
      </c>
      <c r="OV22" s="320">
        <f>VLOOKUP($B22,'Sintesi (CFI-ACN)'!$C$30:$AE$55,26,FALSE)</f>
        <v>1</v>
      </c>
      <c r="OW22" s="320">
        <f>VLOOKUP($B22,'Sintesi (CFI-ACN)'!$C$30:$AE$55,26,FALSE)</f>
        <v>1</v>
      </c>
      <c r="OX22" s="320">
        <f>VLOOKUP($B22,'Sintesi (CFI-ACN)'!$C$30:$AE$55,26,FALSE)</f>
        <v>1</v>
      </c>
      <c r="OY22" s="320">
        <f>VLOOKUP($B22,'Sintesi (CFI-ACN)'!$C$30:$AE$55,26,FALSE)</f>
        <v>1</v>
      </c>
      <c r="OZ22" s="320">
        <f>VLOOKUP($B22,'Sintesi (CFI-ACN)'!$C$30:$AE$55,26,FALSE)</f>
        <v>1</v>
      </c>
      <c r="PA22" s="320">
        <f>VLOOKUP($B22,'Sintesi (CFI-ACN)'!$C$30:$AE$55,26,FALSE)</f>
        <v>1</v>
      </c>
      <c r="PB22" s="320">
        <f>VLOOKUP($B22,'Sintesi (CFI-ACN)'!$C$30:$AE$55,26,FALSE)</f>
        <v>1</v>
      </c>
      <c r="PC22" s="320">
        <f>VLOOKUP($B22,'Sintesi (CFI-ACN)'!$C$30:$AE$55,26,FALSE)</f>
        <v>1</v>
      </c>
      <c r="PD22" s="320">
        <f>VLOOKUP($B22,'Sintesi (CFI-ACN)'!$C$30:$AE$55,26,FALSE)</f>
        <v>1</v>
      </c>
      <c r="PE22" s="320">
        <f>VLOOKUP($B22,'Sintesi (CFI-ACN)'!$C$30:$AE$55,26,FALSE)</f>
        <v>1</v>
      </c>
      <c r="PF22" s="320">
        <f>VLOOKUP($B22,'Sintesi (CFI-ACN)'!$C$30:$AE$55,26,FALSE)</f>
        <v>1</v>
      </c>
      <c r="PG22" s="320">
        <f>VLOOKUP($B22,'Sintesi (CFI-ACN)'!$C$30:$AE$55,26,FALSE)</f>
        <v>1</v>
      </c>
      <c r="PH22" s="320">
        <f>VLOOKUP($B22,'Sintesi (CFI-ACN)'!$C$30:$AE$55,26,FALSE)</f>
        <v>1</v>
      </c>
      <c r="PI22" s="320">
        <f>VLOOKUP($B22,'Sintesi (CFI-ACN)'!$C$30:$AE$55,26,FALSE)</f>
        <v>1</v>
      </c>
      <c r="PJ22" s="320">
        <f>VLOOKUP($B22,'Sintesi (CFI-ACN)'!$C$30:$AE$55,26,FALSE)</f>
        <v>1</v>
      </c>
      <c r="PK22" s="320">
        <f>VLOOKUP($B22,'Sintesi (CFI-ACN)'!$C$30:$AE$55,26,FALSE)</f>
        <v>1</v>
      </c>
      <c r="PL22" s="320">
        <f>VLOOKUP($B22,'Sintesi (CFI-ACN)'!$C$30:$AE$55,26,FALSE)</f>
        <v>1</v>
      </c>
      <c r="PM22" s="320">
        <f>VLOOKUP($B22,'Sintesi (CFI-ACN)'!$C$30:$AE$55,26,FALSE)</f>
        <v>1</v>
      </c>
      <c r="PN22" s="320">
        <f>VLOOKUP($B22,'Sintesi (CFI-ACN)'!$C$30:$AE$55,26,FALSE)</f>
        <v>1</v>
      </c>
      <c r="PO22" s="320">
        <f>VLOOKUP($B22,'Sintesi (CFI-ACN)'!$C$30:$AE$55,26,FALSE)</f>
        <v>1</v>
      </c>
      <c r="PP22" s="320">
        <f>VLOOKUP($B22,'Sintesi (CFI-ACN)'!$C$30:$AE$55,26,FALSE)</f>
        <v>1</v>
      </c>
      <c r="PQ22" s="320">
        <f>VLOOKUP($B22,'Sintesi (CFI-ACN)'!$C$30:$AE$55,26,FALSE)</f>
        <v>1</v>
      </c>
      <c r="PR22" s="320">
        <f>VLOOKUP($B22,'Sintesi (CFI-ACN)'!$C$30:$AE$55,26,FALSE)</f>
        <v>1</v>
      </c>
      <c r="PS22" s="320">
        <f>VLOOKUP($B22,'Sintesi (CFI-ACN)'!$C$30:$AE$55,26,FALSE)</f>
        <v>1</v>
      </c>
      <c r="PT22" s="320">
        <f>VLOOKUP($B22,'Sintesi (CFI-ACN)'!$C$30:$AE$55,26,FALSE)</f>
        <v>1</v>
      </c>
      <c r="PU22" s="320">
        <f>VLOOKUP($B22,'Sintesi (CFI-ACN)'!$C$30:$AE$55,26,FALSE)</f>
        <v>1</v>
      </c>
      <c r="PV22" s="320"/>
      <c r="PW22" s="320"/>
      <c r="PX22" s="320"/>
      <c r="PY22" s="321">
        <v>0</v>
      </c>
      <c r="PZ22" s="321">
        <v>0</v>
      </c>
      <c r="QA22" s="321">
        <v>0</v>
      </c>
      <c r="QB22" s="321">
        <v>0</v>
      </c>
      <c r="QC22" s="321">
        <v>0</v>
      </c>
      <c r="QD22" s="321">
        <v>0</v>
      </c>
      <c r="QE22" s="321">
        <v>0</v>
      </c>
      <c r="QF22" s="321">
        <v>0</v>
      </c>
      <c r="QG22" s="321">
        <v>0</v>
      </c>
      <c r="QH22" s="321">
        <v>0</v>
      </c>
      <c r="QI22" s="321">
        <v>0</v>
      </c>
      <c r="QJ22" s="321">
        <v>0</v>
      </c>
      <c r="QK22" s="321">
        <v>0</v>
      </c>
      <c r="QL22" s="321">
        <v>0</v>
      </c>
      <c r="QM22" s="321">
        <v>0</v>
      </c>
      <c r="QN22" s="321">
        <v>0</v>
      </c>
      <c r="QO22" s="321">
        <v>0</v>
      </c>
      <c r="QP22" s="321">
        <v>0</v>
      </c>
      <c r="QQ22" s="321">
        <v>0</v>
      </c>
      <c r="QR22" s="321">
        <v>0</v>
      </c>
      <c r="QS22" s="321">
        <v>0</v>
      </c>
      <c r="QT22" s="321">
        <v>0</v>
      </c>
      <c r="QU22" s="321">
        <v>0</v>
      </c>
      <c r="QV22" s="321">
        <f>VLOOKUP($B22,'Sintesi (CFI-ACN)'!$C$30:$AE$55,28,FALSE)</f>
        <v>0</v>
      </c>
      <c r="QW22" s="321">
        <f>VLOOKUP($B22,'Sintesi (CFI-ACN)'!$C$30:$AE$55,28,FALSE)</f>
        <v>0</v>
      </c>
      <c r="QX22" s="321">
        <f>VLOOKUP($B22,'Sintesi (CFI-ACN)'!$C$30:$AE$55,28,FALSE)</f>
        <v>0</v>
      </c>
      <c r="QY22" s="321">
        <f>VLOOKUP($B22,'Sintesi (CFI-ACN)'!$C$30:$AE$55,28,FALSE)</f>
        <v>0</v>
      </c>
      <c r="QZ22" s="321">
        <f>VLOOKUP($B22,'Sintesi (CFI-ACN)'!$C$30:$AE$55,28,FALSE)</f>
        <v>0</v>
      </c>
      <c r="RA22" s="321">
        <f>VLOOKUP($B22,'Sintesi (CFI-ACN)'!$C$30:$AE$55,28,FALSE)</f>
        <v>0</v>
      </c>
      <c r="RB22" s="321">
        <f>VLOOKUP($B22,'Sintesi (CFI-ACN)'!$C$30:$AE$55,28,FALSE)</f>
        <v>0</v>
      </c>
      <c r="RC22" s="321">
        <f>VLOOKUP($B22,'Sintesi (CFI-ACN)'!$C$30:$AE$55,28,FALSE)</f>
        <v>0</v>
      </c>
      <c r="RD22" s="321">
        <f>VLOOKUP($B22,'Sintesi (CFI-ACN)'!$C$30:$AE$55,28,FALSE)</f>
        <v>0</v>
      </c>
      <c r="RE22" s="321">
        <f>VLOOKUP($B22,'Sintesi (CFI-ACN)'!$C$30:$AE$55,28,FALSE)</f>
        <v>0</v>
      </c>
      <c r="RF22" s="321">
        <f>VLOOKUP($B22,'Sintesi (CFI-ACN)'!$C$30:$AE$55,28,FALSE)</f>
        <v>0</v>
      </c>
      <c r="RG22" s="321">
        <f>VLOOKUP($B22,'Sintesi (CFI-ACN)'!$C$30:$AE$55,28,FALSE)</f>
        <v>0</v>
      </c>
      <c r="RH22" s="321">
        <f>VLOOKUP($B22,'Sintesi (CFI-ACN)'!$C$30:$AE$55,28,FALSE)</f>
        <v>0</v>
      </c>
      <c r="RI22" s="321">
        <f>VLOOKUP($B22,'Sintesi (CFI-ACN)'!$C$30:$AE$55,28,FALSE)</f>
        <v>0</v>
      </c>
      <c r="RJ22" s="321">
        <f>VLOOKUP($B22,'Sintesi (CFI-ACN)'!$C$30:$AE$55,28,FALSE)</f>
        <v>0</v>
      </c>
      <c r="RK22" s="321">
        <f>VLOOKUP($B22,'Sintesi (CFI-ACN)'!$C$30:$AE$55,28,FALSE)</f>
        <v>0</v>
      </c>
      <c r="RL22" s="321">
        <f>VLOOKUP($B22,'Sintesi (CFI-ACN)'!$C$30:$AE$55,28,FALSE)</f>
        <v>0</v>
      </c>
      <c r="RM22" s="321">
        <f>VLOOKUP($B22,'Sintesi (CFI-ACN)'!$C$30:$AE$55,28,FALSE)</f>
        <v>0</v>
      </c>
      <c r="RN22" s="321">
        <f>VLOOKUP($B22,'Sintesi (CFI-ACN)'!$C$30:$AE$55,28,FALSE)</f>
        <v>0</v>
      </c>
      <c r="RO22" s="321">
        <f>VLOOKUP($B22,'Sintesi (CFI-ACN)'!$C$30:$AE$55,28,FALSE)</f>
        <v>0</v>
      </c>
      <c r="RP22" s="321">
        <f>VLOOKUP($B22,'Sintesi (CFI-ACN)'!$C$30:$AE$55,28,FALSE)</f>
        <v>0</v>
      </c>
      <c r="RQ22" s="321">
        <f>VLOOKUP($B22,'Sintesi (CFI-ACN)'!$C$30:$AE$55,28,FALSE)</f>
        <v>0</v>
      </c>
      <c r="RR22" s="321">
        <f>VLOOKUP($B22,'Sintesi (CFI-ACN)'!$C$30:$AE$55,28,FALSE)</f>
        <v>0</v>
      </c>
      <c r="RS22" s="321">
        <f>VLOOKUP($B22,'Sintesi (CFI-ACN)'!$C$30:$AE$55,28,FALSE)</f>
        <v>0</v>
      </c>
      <c r="RT22" s="321">
        <f>VLOOKUP($B22,'Sintesi (CFI-ACN)'!$C$30:$AE$55,28,FALSE)</f>
        <v>0</v>
      </c>
      <c r="RU22" s="321">
        <f>VLOOKUP($B22,'Sintesi (CFI-ACN)'!$C$30:$AE$55,28,FALSE)</f>
        <v>0</v>
      </c>
      <c r="RV22" s="321">
        <f>VLOOKUP($B22,'Sintesi (CFI-ACN)'!$C$30:$AE$55,28,FALSE)</f>
        <v>0</v>
      </c>
      <c r="RW22" s="321">
        <f>VLOOKUP($B22,'Sintesi (CFI-ACN)'!$C$30:$AE$55,28,FALSE)</f>
        <v>0</v>
      </c>
      <c r="RX22" s="321">
        <f>VLOOKUP($B22,'Sintesi (CFI-ACN)'!$C$30:$AE$55,28,FALSE)</f>
        <v>0</v>
      </c>
      <c r="RY22" s="321">
        <f>VLOOKUP($B22,'Sintesi (CFI-ACN)'!$C$30:$AE$55,28,FALSE)</f>
        <v>0</v>
      </c>
      <c r="RZ22" s="321">
        <f>VLOOKUP($B22,'Sintesi (CFI-ACN)'!$C$30:$AE$55,28,FALSE)</f>
        <v>0</v>
      </c>
      <c r="SA22" s="321">
        <f>VLOOKUP($B22,'Sintesi (CFI-ACN)'!$C$30:$AE$55,28,FALSE)</f>
        <v>0</v>
      </c>
      <c r="SB22" s="321">
        <f>VLOOKUP($B22,'Sintesi (CFI-ACN)'!$C$30:$AE$55,28,FALSE)</f>
        <v>0</v>
      </c>
      <c r="SC22" s="321">
        <f>VLOOKUP($B22,'Sintesi (CFI-ACN)'!$C$30:$AE$55,28,FALSE)</f>
        <v>0</v>
      </c>
      <c r="SD22" s="321">
        <f>VLOOKUP($B22,'Sintesi (CFI-ACN)'!$C$30:$AE$55,28,FALSE)</f>
        <v>0</v>
      </c>
      <c r="SE22" s="321">
        <f>VLOOKUP($B22,'Sintesi (CFI-ACN)'!$C$30:$AE$55,28,FALSE)</f>
        <v>0</v>
      </c>
      <c r="SF22" s="321">
        <f>VLOOKUP($B22,'Sintesi (CFI-ACN)'!$C$30:$AE$55,28,FALSE)</f>
        <v>0</v>
      </c>
      <c r="SG22" s="321">
        <f>VLOOKUP($B22,'Sintesi (CFI-ACN)'!$C$30:$AE$55,28,FALSE)</f>
        <v>0</v>
      </c>
      <c r="SH22" s="321">
        <f>VLOOKUP($B22,'Sintesi (CFI-ACN)'!$C$30:$AE$55,28,FALSE)</f>
        <v>0</v>
      </c>
      <c r="SI22" s="321">
        <f>VLOOKUP($B22,'Sintesi (CFI-ACN)'!$C$30:$AE$55,28,FALSE)</f>
        <v>0</v>
      </c>
      <c r="SJ22" s="321">
        <f>VLOOKUP($B22,'Sintesi (CFI-ACN)'!$C$30:$AE$55,28,FALSE)</f>
        <v>0</v>
      </c>
      <c r="SK22" s="321">
        <f>VLOOKUP($B22,'Sintesi (CFI-ACN)'!$C$30:$AE$55,28,FALSE)</f>
        <v>0</v>
      </c>
      <c r="SL22" s="321">
        <f>VLOOKUP($B22,'Sintesi (CFI-ACN)'!$C$30:$AE$55,28,FALSE)</f>
        <v>0</v>
      </c>
      <c r="SM22" s="321">
        <f>VLOOKUP($B22,'Sintesi (CFI-ACN)'!$C$30:$AE$55,28,FALSE)</f>
        <v>0</v>
      </c>
      <c r="SN22" s="321">
        <f>VLOOKUP($B22,'Sintesi (CFI-ACN)'!$C$30:$AE$55,28,FALSE)</f>
        <v>0</v>
      </c>
      <c r="SO22" s="321">
        <f>VLOOKUP($B22,'Sintesi (CFI-ACN)'!$C$30:$AE$55,28,FALSE)</f>
        <v>0</v>
      </c>
      <c r="SP22" s="321">
        <f>VLOOKUP($B22,'Sintesi (CFI-ACN)'!$C$30:$AE$55,28,FALSE)</f>
        <v>0</v>
      </c>
      <c r="SQ22" s="321">
        <f>VLOOKUP($B22,'Sintesi (CFI-ACN)'!$C$30:$AE$55,28,FALSE)</f>
        <v>0</v>
      </c>
      <c r="SR22" s="321">
        <f>VLOOKUP($B22,'Sintesi (CFI-ACN)'!$C$30:$AE$55,28,FALSE)</f>
        <v>0</v>
      </c>
      <c r="SS22" s="321">
        <f>VLOOKUP($B22,'Sintesi (CFI-ACN)'!$C$30:$AE$55,28,FALSE)</f>
        <v>0</v>
      </c>
      <c r="ST22" s="321">
        <f>VLOOKUP($B22,'Sintesi (CFI-ACN)'!$C$30:$AE$55,28,FALSE)</f>
        <v>0</v>
      </c>
      <c r="SU22" s="321">
        <f>VLOOKUP($B22,'Sintesi (CFI-ACN)'!$C$30:$AE$55,28,FALSE)</f>
        <v>0</v>
      </c>
      <c r="SV22" s="321">
        <f>VLOOKUP($B22,'Sintesi (CFI-ACN)'!$C$30:$AE$55,28,FALSE)</f>
        <v>0</v>
      </c>
      <c r="SW22" s="321">
        <f>VLOOKUP($B22,'Sintesi (CFI-ACN)'!$C$30:$AE$55,28,FALSE)</f>
        <v>0</v>
      </c>
      <c r="SX22" s="321">
        <f>VLOOKUP($B22,'Sintesi (CFI-ACN)'!$C$30:$AE$55,28,FALSE)</f>
        <v>0</v>
      </c>
      <c r="SY22" s="321">
        <f>VLOOKUP($B22,'Sintesi (CFI-ACN)'!$C$30:$AE$55,28,FALSE)</f>
        <v>0</v>
      </c>
      <c r="SZ22" s="321">
        <f>VLOOKUP($B22,'Sintesi (CFI-ACN)'!$C$30:$AE$55,28,FALSE)</f>
        <v>0</v>
      </c>
      <c r="TA22" s="321">
        <f>VLOOKUP($B22,'Sintesi (CFI-ACN)'!$C$30:$AE$55,28,FALSE)</f>
        <v>0</v>
      </c>
      <c r="TB22" s="321">
        <f>VLOOKUP($B22,'Sintesi (CFI-ACN)'!$C$30:$AE$55,28,FALSE)</f>
        <v>0</v>
      </c>
      <c r="TC22" s="321">
        <f>VLOOKUP($B22,'Sintesi (CFI-ACN)'!$C$30:$AE$55,28,FALSE)</f>
        <v>0</v>
      </c>
      <c r="TD22" s="321">
        <f>VLOOKUP($B22,'Sintesi (CFI-ACN)'!$C$30:$AE$55,28,FALSE)</f>
        <v>0</v>
      </c>
      <c r="TE22" s="321">
        <f>VLOOKUP($B22,'Sintesi (CFI-ACN)'!$C$30:$AE$55,28,FALSE)</f>
        <v>0</v>
      </c>
      <c r="TF22" s="321">
        <f>VLOOKUP($B22,'Sintesi (CFI-ACN)'!$C$30:$AE$55,28,FALSE)</f>
        <v>0</v>
      </c>
      <c r="TG22" s="321">
        <f>VLOOKUP($B22,'Sintesi (CFI-ACN)'!$C$30:$AE$55,28,FALSE)</f>
        <v>0</v>
      </c>
      <c r="TH22" s="321">
        <f>VLOOKUP($B22,'Sintesi (CFI-ACN)'!$C$30:$AE$55,28,FALSE)</f>
        <v>0</v>
      </c>
      <c r="TI22" s="321">
        <f>VLOOKUP($B22,'Sintesi (CFI-ACN)'!$C$30:$AE$55,28,FALSE)</f>
        <v>0</v>
      </c>
      <c r="TJ22" s="321">
        <f>VLOOKUP($B22,'Sintesi (CFI-ACN)'!$C$30:$AE$55,28,FALSE)</f>
        <v>0</v>
      </c>
      <c r="TK22" s="321">
        <f>VLOOKUP($B22,'Sintesi (CFI-ACN)'!$C$30:$AE$55,28,FALSE)</f>
        <v>0</v>
      </c>
      <c r="TL22" s="321">
        <f>VLOOKUP($B22,'Sintesi (CFI-ACN)'!$C$30:$AE$55,28,FALSE)</f>
        <v>0</v>
      </c>
      <c r="TM22" s="321">
        <f>VLOOKUP($B22,'Sintesi (CFI-ACN)'!$C$30:$AE$55,28,FALSE)</f>
        <v>0</v>
      </c>
      <c r="TN22" s="321">
        <f>VLOOKUP($B22,'Sintesi (CFI-ACN)'!$C$30:$AE$55,28,FALSE)</f>
        <v>0</v>
      </c>
      <c r="TO22" s="321">
        <f>VLOOKUP($B22,'Sintesi (CFI-ACN)'!$C$30:$AE$55,28,FALSE)</f>
        <v>0</v>
      </c>
      <c r="TP22" s="321">
        <f>VLOOKUP($B22,'Sintesi (CFI-ACN)'!$C$30:$AE$55,28,FALSE)</f>
        <v>0</v>
      </c>
      <c r="TQ22" s="321">
        <f>VLOOKUP($B22,'Sintesi (CFI-ACN)'!$C$30:$AE$55,28,FALSE)</f>
        <v>0</v>
      </c>
      <c r="TR22" s="321">
        <f>VLOOKUP($B22,'Sintesi (CFI-ACN)'!$C$30:$AE$55,28,FALSE)</f>
        <v>0</v>
      </c>
      <c r="TS22" s="321">
        <f>VLOOKUP($B22,'Sintesi (CFI-ACN)'!$C$30:$AE$55,28,FALSE)</f>
        <v>0</v>
      </c>
      <c r="TT22" s="321">
        <f>VLOOKUP($B22,'Sintesi (CFI-ACN)'!$C$30:$AE$55,28,FALSE)</f>
        <v>0</v>
      </c>
      <c r="TU22" s="321">
        <f>VLOOKUP($B22,'Sintesi (CFI-ACN)'!$C$30:$AE$55,28,FALSE)</f>
        <v>0</v>
      </c>
      <c r="TV22" s="321">
        <f>VLOOKUP($B22,'Sintesi (CFI-ACN)'!$C$30:$AE$55,28,FALSE)</f>
        <v>0</v>
      </c>
      <c r="TW22" s="321">
        <f>VLOOKUP($B22,'Sintesi (CFI-ACN)'!$C$30:$AE$55,28,FALSE)</f>
        <v>0</v>
      </c>
      <c r="TX22" s="321">
        <f>VLOOKUP($B22,'Sintesi (CFI-ACN)'!$C$30:$AE$55,28,FALSE)</f>
        <v>0</v>
      </c>
      <c r="TY22" s="321"/>
      <c r="TZ22" s="321"/>
      <c r="UA22" s="321"/>
      <c r="UB22" s="322">
        <v>5</v>
      </c>
      <c r="UC22" s="322">
        <v>5</v>
      </c>
      <c r="UD22" s="322">
        <v>5</v>
      </c>
      <c r="UE22" s="322">
        <v>5</v>
      </c>
      <c r="UF22" s="322">
        <v>5</v>
      </c>
      <c r="UG22" s="322">
        <v>5</v>
      </c>
      <c r="UH22" s="322">
        <v>5</v>
      </c>
      <c r="UI22" s="322">
        <v>5</v>
      </c>
      <c r="UJ22" s="322">
        <v>5</v>
      </c>
      <c r="UK22" s="322">
        <v>5</v>
      </c>
      <c r="UL22" s="322">
        <v>5</v>
      </c>
      <c r="UM22" s="322">
        <v>5</v>
      </c>
      <c r="UN22" s="322">
        <v>5</v>
      </c>
      <c r="UO22" s="322">
        <v>5</v>
      </c>
      <c r="UP22" s="322">
        <v>5</v>
      </c>
      <c r="UQ22" s="322">
        <v>5</v>
      </c>
      <c r="UR22" s="322">
        <v>5</v>
      </c>
      <c r="US22" s="322">
        <v>5</v>
      </c>
      <c r="UT22" s="322">
        <v>5</v>
      </c>
      <c r="UU22" s="322">
        <v>5</v>
      </c>
      <c r="UV22" s="322">
        <v>5</v>
      </c>
      <c r="UW22" s="322">
        <v>5</v>
      </c>
      <c r="UX22" s="322">
        <v>5</v>
      </c>
      <c r="UY22" s="322">
        <f>VLOOKUP($B22,'Sintesi (CFI-ACN)'!$C$30:$AE$55,29,FALSE)</f>
        <v>5</v>
      </c>
      <c r="UZ22" s="322">
        <f>VLOOKUP($B22,'Sintesi (CFI-ACN)'!$C$30:$AE$55,29,FALSE)</f>
        <v>5</v>
      </c>
      <c r="VA22" s="322">
        <f>VLOOKUP($B22,'Sintesi (CFI-ACN)'!$C$30:$AE$55,29,FALSE)</f>
        <v>5</v>
      </c>
      <c r="VB22" s="322">
        <f>VLOOKUP($B22,'Sintesi (CFI-ACN)'!$C$30:$AE$55,29,FALSE)</f>
        <v>5</v>
      </c>
      <c r="VC22" s="322">
        <f>VLOOKUP($B22,'Sintesi (CFI-ACN)'!$C$30:$AE$55,29,FALSE)</f>
        <v>5</v>
      </c>
      <c r="VD22" s="322">
        <f>VLOOKUP($B22,'Sintesi (CFI-ACN)'!$C$30:$AE$55,29,FALSE)</f>
        <v>5</v>
      </c>
      <c r="VE22" s="322">
        <f>VLOOKUP($B22,'Sintesi (CFI-ACN)'!$C$30:$AE$55,29,FALSE)</f>
        <v>5</v>
      </c>
      <c r="VF22" s="322">
        <f>VLOOKUP($B22,'Sintesi (CFI-ACN)'!$C$30:$AE$55,29,FALSE)</f>
        <v>5</v>
      </c>
      <c r="VG22" s="322">
        <f>VLOOKUP($B22,'Sintesi (CFI-ACN)'!$C$30:$AE$55,29,FALSE)</f>
        <v>5</v>
      </c>
      <c r="VH22" s="322">
        <f>VLOOKUP($B22,'Sintesi (CFI-ACN)'!$C$30:$AE$55,29,FALSE)</f>
        <v>5</v>
      </c>
      <c r="VI22" s="322">
        <f>VLOOKUP($B22,'Sintesi (CFI-ACN)'!$C$30:$AE$55,29,FALSE)</f>
        <v>5</v>
      </c>
      <c r="VJ22" s="322">
        <f>VLOOKUP($B22,'Sintesi (CFI-ACN)'!$C$30:$AE$55,29,FALSE)</f>
        <v>5</v>
      </c>
      <c r="VK22" s="322">
        <f>VLOOKUP($B22,'Sintesi (CFI-ACN)'!$C$30:$AE$55,29,FALSE)</f>
        <v>5</v>
      </c>
      <c r="VL22" s="322">
        <f>VLOOKUP($B22,'Sintesi (CFI-ACN)'!$C$30:$AE$55,29,FALSE)</f>
        <v>5</v>
      </c>
      <c r="VM22" s="322">
        <f>VLOOKUP($B22,'Sintesi (CFI-ACN)'!$C$30:$AE$55,29,FALSE)</f>
        <v>5</v>
      </c>
      <c r="VN22" s="322">
        <f>VLOOKUP($B22,'Sintesi (CFI-ACN)'!$C$30:$AE$55,29,FALSE)</f>
        <v>5</v>
      </c>
      <c r="VO22" s="322">
        <f>VLOOKUP($B22,'Sintesi (CFI-ACN)'!$C$30:$AE$55,29,FALSE)</f>
        <v>5</v>
      </c>
      <c r="VP22" s="322">
        <f>VLOOKUP($B22,'Sintesi (CFI-ACN)'!$C$30:$AE$55,29,FALSE)</f>
        <v>5</v>
      </c>
      <c r="VQ22" s="322">
        <f>VLOOKUP($B22,'Sintesi (CFI-ACN)'!$C$30:$AE$55,29,FALSE)</f>
        <v>5</v>
      </c>
      <c r="VR22" s="322">
        <f>VLOOKUP($B22,'Sintesi (CFI-ACN)'!$C$30:$AE$55,29,FALSE)</f>
        <v>5</v>
      </c>
      <c r="VS22" s="322">
        <f>VLOOKUP($B22,'Sintesi (CFI-ACN)'!$C$30:$AE$55,29,FALSE)</f>
        <v>5</v>
      </c>
      <c r="VT22" s="322">
        <f>VLOOKUP($B22,'Sintesi (CFI-ACN)'!$C$30:$AE$55,29,FALSE)</f>
        <v>5</v>
      </c>
      <c r="VU22" s="322">
        <f>VLOOKUP($B22,'Sintesi (CFI-ACN)'!$C$30:$AE$55,29,FALSE)</f>
        <v>5</v>
      </c>
      <c r="VV22" s="322">
        <f>VLOOKUP($B22,'Sintesi (CFI-ACN)'!$C$30:$AE$55,29,FALSE)</f>
        <v>5</v>
      </c>
      <c r="VW22" s="322">
        <f>VLOOKUP($B22,'Sintesi (CFI-ACN)'!$C$30:$AE$55,29,FALSE)</f>
        <v>5</v>
      </c>
      <c r="VX22" s="322">
        <f>VLOOKUP($B22,'Sintesi (CFI-ACN)'!$C$30:$AE$55,29,FALSE)</f>
        <v>5</v>
      </c>
      <c r="VY22" s="322">
        <f>VLOOKUP($B22,'Sintesi (CFI-ACN)'!$C$30:$AE$55,29,FALSE)</f>
        <v>5</v>
      </c>
      <c r="VZ22" s="322">
        <f>VLOOKUP($B22,'Sintesi (CFI-ACN)'!$C$30:$AE$55,29,FALSE)</f>
        <v>5</v>
      </c>
      <c r="WA22" s="322">
        <f>VLOOKUP($B22,'Sintesi (CFI-ACN)'!$C$30:$AE$55,29,FALSE)</f>
        <v>5</v>
      </c>
      <c r="WB22" s="322">
        <f>VLOOKUP($B22,'Sintesi (CFI-ACN)'!$C$30:$AE$55,29,FALSE)</f>
        <v>5</v>
      </c>
      <c r="WC22" s="322">
        <f>VLOOKUP($B22,'Sintesi (CFI-ACN)'!$C$30:$AE$55,29,FALSE)</f>
        <v>5</v>
      </c>
      <c r="WD22" s="322">
        <f>VLOOKUP($B22,'Sintesi (CFI-ACN)'!$C$30:$AE$55,29,FALSE)</f>
        <v>5</v>
      </c>
      <c r="WE22" s="322">
        <f>VLOOKUP($B22,'Sintesi (CFI-ACN)'!$C$30:$AE$55,29,FALSE)</f>
        <v>5</v>
      </c>
      <c r="WF22" s="322">
        <f>VLOOKUP($B22,'Sintesi (CFI-ACN)'!$C$30:$AE$55,29,FALSE)</f>
        <v>5</v>
      </c>
      <c r="WG22" s="322">
        <f>VLOOKUP($B22,'Sintesi (CFI-ACN)'!$C$30:$AE$55,29,FALSE)</f>
        <v>5</v>
      </c>
      <c r="WH22" s="322">
        <f>VLOOKUP($B22,'Sintesi (CFI-ACN)'!$C$30:$AE$55,29,FALSE)</f>
        <v>5</v>
      </c>
      <c r="WI22" s="322">
        <f>VLOOKUP($B22,'Sintesi (CFI-ACN)'!$C$30:$AE$55,29,FALSE)</f>
        <v>5</v>
      </c>
      <c r="WJ22" s="322">
        <f>VLOOKUP($B22,'Sintesi (CFI-ACN)'!$C$30:$AE$55,29,FALSE)</f>
        <v>5</v>
      </c>
      <c r="WK22" s="322">
        <f>VLOOKUP($B22,'Sintesi (CFI-ACN)'!$C$30:$AE$55,29,FALSE)</f>
        <v>5</v>
      </c>
      <c r="WL22" s="322">
        <f>VLOOKUP($B22,'Sintesi (CFI-ACN)'!$C$30:$AE$55,29,FALSE)</f>
        <v>5</v>
      </c>
      <c r="WM22" s="322">
        <f>VLOOKUP($B22,'Sintesi (CFI-ACN)'!$C$30:$AE$55,29,FALSE)</f>
        <v>5</v>
      </c>
      <c r="WN22" s="322">
        <f>VLOOKUP($B22,'Sintesi (CFI-ACN)'!$C$30:$AE$55,29,FALSE)</f>
        <v>5</v>
      </c>
      <c r="WO22" s="322">
        <f>VLOOKUP($B22,'Sintesi (CFI-ACN)'!$C$30:$AE$55,29,FALSE)</f>
        <v>5</v>
      </c>
      <c r="WP22" s="322">
        <f>VLOOKUP($B22,'Sintesi (CFI-ACN)'!$C$30:$AE$55,29,FALSE)</f>
        <v>5</v>
      </c>
      <c r="WQ22" s="322">
        <f>VLOOKUP($B22,'Sintesi (CFI-ACN)'!$C$30:$AE$55,29,FALSE)</f>
        <v>5</v>
      </c>
      <c r="WR22" s="322">
        <f>VLOOKUP($B22,'Sintesi (CFI-ACN)'!$C$30:$AE$55,29,FALSE)</f>
        <v>5</v>
      </c>
      <c r="WS22" s="322">
        <f>VLOOKUP($B22,'Sintesi (CFI-ACN)'!$C$30:$AE$55,29,FALSE)</f>
        <v>5</v>
      </c>
      <c r="WT22" s="322">
        <f>VLOOKUP($B22,'Sintesi (CFI-ACN)'!$C$30:$AE$55,29,FALSE)</f>
        <v>5</v>
      </c>
      <c r="WU22" s="322">
        <f>VLOOKUP($B22,'Sintesi (CFI-ACN)'!$C$30:$AE$55,29,FALSE)</f>
        <v>5</v>
      </c>
      <c r="WV22" s="322">
        <f>VLOOKUP($B22,'Sintesi (CFI-ACN)'!$C$30:$AE$55,29,FALSE)</f>
        <v>5</v>
      </c>
      <c r="WW22" s="322">
        <f>VLOOKUP($B22,'Sintesi (CFI-ACN)'!$C$30:$AE$55,29,FALSE)</f>
        <v>5</v>
      </c>
      <c r="WX22" s="322">
        <f>VLOOKUP($B22,'Sintesi (CFI-ACN)'!$C$30:$AE$55,29,FALSE)</f>
        <v>5</v>
      </c>
      <c r="WY22" s="322">
        <f>VLOOKUP($B22,'Sintesi (CFI-ACN)'!$C$30:$AE$55,29,FALSE)</f>
        <v>5</v>
      </c>
      <c r="WZ22" s="322">
        <f>VLOOKUP($B22,'Sintesi (CFI-ACN)'!$C$30:$AE$55,29,FALSE)</f>
        <v>5</v>
      </c>
      <c r="XA22" s="322">
        <f>VLOOKUP($B22,'Sintesi (CFI-ACN)'!$C$30:$AE$55,29,FALSE)</f>
        <v>5</v>
      </c>
      <c r="XB22" s="322">
        <f>VLOOKUP($B22,'Sintesi (CFI-ACN)'!$C$30:$AE$55,29,FALSE)</f>
        <v>5</v>
      </c>
      <c r="XC22" s="322">
        <f>VLOOKUP($B22,'Sintesi (CFI-ACN)'!$C$30:$AE$55,29,FALSE)</f>
        <v>5</v>
      </c>
      <c r="XD22" s="322">
        <f>VLOOKUP($B22,'Sintesi (CFI-ACN)'!$C$30:$AE$55,29,FALSE)</f>
        <v>5</v>
      </c>
      <c r="XE22" s="322">
        <f>VLOOKUP($B22,'Sintesi (CFI-ACN)'!$C$30:$AE$55,29,FALSE)</f>
        <v>5</v>
      </c>
      <c r="XF22" s="322">
        <f>VLOOKUP($B22,'Sintesi (CFI-ACN)'!$C$30:$AE$55,29,FALSE)</f>
        <v>5</v>
      </c>
      <c r="XG22" s="322">
        <f>VLOOKUP($B22,'Sintesi (CFI-ACN)'!$C$30:$AE$55,29,FALSE)</f>
        <v>5</v>
      </c>
      <c r="XH22" s="322">
        <f>VLOOKUP($B22,'Sintesi (CFI-ACN)'!$C$30:$AE$55,29,FALSE)</f>
        <v>5</v>
      </c>
      <c r="XI22" s="322">
        <f>VLOOKUP($B22,'Sintesi (CFI-ACN)'!$C$30:$AE$55,29,FALSE)</f>
        <v>5</v>
      </c>
      <c r="XJ22" s="322">
        <f>VLOOKUP($B22,'Sintesi (CFI-ACN)'!$C$30:$AE$55,29,FALSE)</f>
        <v>5</v>
      </c>
      <c r="XK22" s="322">
        <f>VLOOKUP($B22,'Sintesi (CFI-ACN)'!$C$30:$AE$55,29,FALSE)</f>
        <v>5</v>
      </c>
      <c r="XL22" s="322">
        <f>VLOOKUP($B22,'Sintesi (CFI-ACN)'!$C$30:$AE$55,29,FALSE)</f>
        <v>5</v>
      </c>
      <c r="XM22" s="322">
        <f>VLOOKUP($B22,'Sintesi (CFI-ACN)'!$C$30:$AE$55,29,FALSE)</f>
        <v>5</v>
      </c>
      <c r="XN22" s="322">
        <f>VLOOKUP($B22,'Sintesi (CFI-ACN)'!$C$30:$AE$55,29,FALSE)</f>
        <v>5</v>
      </c>
      <c r="XO22" s="322">
        <f>VLOOKUP($B22,'Sintesi (CFI-ACN)'!$C$30:$AE$55,29,FALSE)</f>
        <v>5</v>
      </c>
      <c r="XP22" s="322">
        <f>VLOOKUP($B22,'Sintesi (CFI-ACN)'!$C$30:$AE$55,29,FALSE)</f>
        <v>5</v>
      </c>
      <c r="XQ22" s="322">
        <f>VLOOKUP($B22,'Sintesi (CFI-ACN)'!$C$30:$AE$55,29,FALSE)</f>
        <v>5</v>
      </c>
      <c r="XR22" s="322">
        <f>VLOOKUP($B22,'Sintesi (CFI-ACN)'!$C$30:$AE$55,29,FALSE)</f>
        <v>5</v>
      </c>
      <c r="XS22" s="322">
        <f>VLOOKUP($B22,'Sintesi (CFI-ACN)'!$C$30:$AE$55,29,FALSE)</f>
        <v>5</v>
      </c>
      <c r="XT22" s="322">
        <f>VLOOKUP($B22,'Sintesi (CFI-ACN)'!$C$30:$AE$55,29,FALSE)</f>
        <v>5</v>
      </c>
      <c r="XU22" s="322">
        <f>VLOOKUP($B22,'Sintesi (CFI-ACN)'!$C$30:$AE$55,29,FALSE)</f>
        <v>5</v>
      </c>
      <c r="XV22" s="322">
        <f>VLOOKUP($B22,'Sintesi (CFI-ACN)'!$C$30:$AE$55,29,FALSE)</f>
        <v>5</v>
      </c>
      <c r="XW22" s="322">
        <f>VLOOKUP($B22,'Sintesi (CFI-ACN)'!$C$30:$AE$55,29,FALSE)</f>
        <v>5</v>
      </c>
      <c r="XX22" s="322">
        <f>VLOOKUP($B22,'Sintesi (CFI-ACN)'!$C$30:$AE$55,29,FALSE)</f>
        <v>5</v>
      </c>
      <c r="XY22" s="322">
        <f>VLOOKUP($B22,'Sintesi (CFI-ACN)'!$C$30:$AE$55,29,FALSE)</f>
        <v>5</v>
      </c>
      <c r="XZ22" s="322">
        <f>VLOOKUP($B22,'Sintesi (CFI-ACN)'!$C$30:$AE$55,29,FALSE)</f>
        <v>5</v>
      </c>
      <c r="YA22" s="322">
        <f>VLOOKUP($B22,'Sintesi (CFI-ACN)'!$C$30:$AE$55,29,FALSE)</f>
        <v>5</v>
      </c>
      <c r="YB22" s="322"/>
      <c r="YC22" s="322"/>
      <c r="YD22" s="322"/>
      <c r="YE22" s="501">
        <v>1</v>
      </c>
      <c r="YF22" s="501">
        <v>1</v>
      </c>
      <c r="YG22" s="501">
        <v>1</v>
      </c>
      <c r="YH22" s="501">
        <v>1</v>
      </c>
      <c r="YI22" s="501">
        <v>1</v>
      </c>
      <c r="YJ22" s="501">
        <v>1</v>
      </c>
      <c r="YK22" s="501">
        <v>1</v>
      </c>
      <c r="YL22" s="501">
        <v>1</v>
      </c>
      <c r="YM22" s="501">
        <v>1</v>
      </c>
      <c r="YN22" s="501">
        <v>1</v>
      </c>
      <c r="YO22" s="501">
        <v>1</v>
      </c>
      <c r="YP22" s="501">
        <v>1</v>
      </c>
      <c r="YQ22" s="501">
        <v>1</v>
      </c>
      <c r="YR22" s="501">
        <v>1</v>
      </c>
      <c r="YS22" s="501">
        <v>1</v>
      </c>
      <c r="YT22" s="501">
        <v>1</v>
      </c>
      <c r="YU22" s="501">
        <v>1</v>
      </c>
      <c r="YV22" s="501">
        <v>1</v>
      </c>
      <c r="YW22" s="501">
        <v>1</v>
      </c>
      <c r="YX22" s="501">
        <v>1</v>
      </c>
      <c r="YY22" s="501">
        <v>1</v>
      </c>
      <c r="YZ22" s="501">
        <v>1</v>
      </c>
      <c r="ZA22" s="501">
        <v>1</v>
      </c>
      <c r="ZB22" s="501">
        <f>VLOOKUP($B22,'Sintesi (CFI-ACN)'!$C$30:$AE$55,22,FALSE)</f>
        <v>1</v>
      </c>
      <c r="ZC22" s="501">
        <f>VLOOKUP($B22,'Sintesi (CFI-ACN)'!$C$30:$AE$55,22,FALSE)</f>
        <v>1</v>
      </c>
      <c r="ZD22" s="501">
        <f>VLOOKUP($B22,'Sintesi (CFI-ACN)'!$C$30:$AE$55,22,FALSE)</f>
        <v>1</v>
      </c>
      <c r="ZE22" s="501">
        <f>VLOOKUP($B22,'Sintesi (CFI-ACN)'!$C$30:$AE$55,22,FALSE)</f>
        <v>1</v>
      </c>
      <c r="ZF22" s="501">
        <f>VLOOKUP($B22,'Sintesi (CFI-ACN)'!$C$30:$AE$55,22,FALSE)</f>
        <v>1</v>
      </c>
      <c r="ZG22" s="501">
        <f>VLOOKUP($B22,'Sintesi (CFI-ACN)'!$C$30:$AE$55,22,FALSE)</f>
        <v>1</v>
      </c>
      <c r="ZH22" s="501">
        <f>VLOOKUP($B22,'Sintesi (CFI-ACN)'!$C$30:$AE$55,22,FALSE)</f>
        <v>1</v>
      </c>
      <c r="ZI22" s="501">
        <f>VLOOKUP($B22,'Sintesi (CFI-ACN)'!$C$30:$AE$55,22,FALSE)</f>
        <v>1</v>
      </c>
      <c r="ZJ22" s="501">
        <f>VLOOKUP($B22,'Sintesi (CFI-ACN)'!$C$30:$AE$55,22,FALSE)</f>
        <v>1</v>
      </c>
      <c r="ZK22" s="501">
        <f>VLOOKUP($B22,'Sintesi (CFI-ACN)'!$C$30:$AE$55,22,FALSE)</f>
        <v>1</v>
      </c>
      <c r="ZL22" s="501">
        <f>VLOOKUP($B22,'Sintesi (CFI-ACN)'!$C$30:$AE$55,22,FALSE)</f>
        <v>1</v>
      </c>
      <c r="ZM22" s="501">
        <f>VLOOKUP($B22,'Sintesi (CFI-ACN)'!$C$30:$AE$55,22,FALSE)</f>
        <v>1</v>
      </c>
      <c r="ZN22" s="501">
        <f>VLOOKUP($B22,'Sintesi (CFI-ACN)'!$C$30:$AE$55,22,FALSE)</f>
        <v>1</v>
      </c>
      <c r="ZO22" s="501">
        <f>VLOOKUP($B22,'Sintesi (CFI-ACN)'!$C$30:$AE$55,22,FALSE)</f>
        <v>1</v>
      </c>
      <c r="ZP22" s="501">
        <f>VLOOKUP($B22,'Sintesi (CFI-ACN)'!$C$30:$AE$55,22,FALSE)</f>
        <v>1</v>
      </c>
      <c r="ZQ22" s="501">
        <f>VLOOKUP($B22,'Sintesi (CFI-ACN)'!$C$30:$AE$55,22,FALSE)</f>
        <v>1</v>
      </c>
      <c r="ZR22" s="501">
        <f>VLOOKUP($B22,'Sintesi (CFI-ACN)'!$C$30:$AE$55,22,FALSE)</f>
        <v>1</v>
      </c>
      <c r="ZS22" s="501">
        <f>VLOOKUP($B22,'Sintesi (CFI-ACN)'!$C$30:$AE$55,22,FALSE)</f>
        <v>1</v>
      </c>
      <c r="ZT22" s="501">
        <f>VLOOKUP($B22,'Sintesi (CFI-ACN)'!$C$30:$AE$55,22,FALSE)</f>
        <v>1</v>
      </c>
      <c r="ZU22" s="501">
        <f>VLOOKUP($B22,'Sintesi (CFI-ACN)'!$C$30:$AE$55,22,FALSE)</f>
        <v>1</v>
      </c>
      <c r="ZV22" s="501">
        <f>VLOOKUP($B22,'Sintesi (CFI-ACN)'!$C$30:$AE$55,22,FALSE)</f>
        <v>1</v>
      </c>
      <c r="ZW22" s="501">
        <f>VLOOKUP($B22,'Sintesi (CFI-ACN)'!$C$30:$AE$55,22,FALSE)</f>
        <v>1</v>
      </c>
      <c r="ZX22" s="501">
        <f>VLOOKUP($B22,'Sintesi (CFI-ACN)'!$C$30:$AE$55,22,FALSE)</f>
        <v>1</v>
      </c>
      <c r="ZY22" s="501">
        <f>VLOOKUP($B22,'Sintesi (CFI-ACN)'!$C$30:$AE$55,22,FALSE)</f>
        <v>1</v>
      </c>
      <c r="ZZ22" s="501">
        <f>VLOOKUP($B22,'Sintesi (CFI-ACN)'!$C$30:$AE$55,22,FALSE)</f>
        <v>1</v>
      </c>
      <c r="AAA22" s="501">
        <f>VLOOKUP($B22,'Sintesi (CFI-ACN)'!$C$30:$AE$55,22,FALSE)</f>
        <v>1</v>
      </c>
      <c r="AAB22" s="501">
        <f>VLOOKUP($B22,'Sintesi (CFI-ACN)'!$C$30:$AE$55,22,FALSE)</f>
        <v>1</v>
      </c>
      <c r="AAC22" s="501">
        <f>VLOOKUP($B22,'Sintesi (CFI-ACN)'!$C$30:$AE$55,22,FALSE)</f>
        <v>1</v>
      </c>
      <c r="AAD22" s="501">
        <f>VLOOKUP($B22,'Sintesi (CFI-ACN)'!$C$30:$AE$55,22,FALSE)</f>
        <v>1</v>
      </c>
      <c r="AAE22" s="501">
        <f>VLOOKUP($B22,'Sintesi (CFI-ACN)'!$C$30:$AE$55,22,FALSE)</f>
        <v>1</v>
      </c>
      <c r="AAF22" s="501">
        <f>VLOOKUP($B22,'Sintesi (CFI-ACN)'!$C$30:$AE$55,22,FALSE)</f>
        <v>1</v>
      </c>
      <c r="AAG22" s="501">
        <f>VLOOKUP($B22,'Sintesi (CFI-ACN)'!$C$30:$AE$55,22,FALSE)</f>
        <v>1</v>
      </c>
      <c r="AAH22" s="501">
        <f>VLOOKUP($B22,'Sintesi (CFI-ACN)'!$C$30:$AE$55,22,FALSE)</f>
        <v>1</v>
      </c>
      <c r="AAI22" s="501">
        <f>VLOOKUP($B22,'Sintesi (CFI-ACN)'!$C$30:$AE$55,22,FALSE)</f>
        <v>1</v>
      </c>
      <c r="AAJ22" s="501">
        <f>VLOOKUP($B22,'Sintesi (CFI-ACN)'!$C$30:$AE$55,22,FALSE)</f>
        <v>1</v>
      </c>
      <c r="AAK22" s="501">
        <f>VLOOKUP($B22,'Sintesi (CFI-ACN)'!$C$30:$AE$55,22,FALSE)</f>
        <v>1</v>
      </c>
      <c r="AAL22" s="501">
        <f>VLOOKUP($B22,'Sintesi (CFI-ACN)'!$C$30:$AE$55,22,FALSE)</f>
        <v>1</v>
      </c>
      <c r="AAM22" s="501">
        <f>VLOOKUP($B22,'Sintesi (CFI-ACN)'!$C$30:$AE$55,22,FALSE)</f>
        <v>1</v>
      </c>
      <c r="AAN22" s="501">
        <f>VLOOKUP($B22,'Sintesi (CFI-ACN)'!$C$30:$AE$55,22,FALSE)</f>
        <v>1</v>
      </c>
      <c r="AAO22" s="501">
        <f>VLOOKUP($B22,'Sintesi (CFI-ACN)'!$C$30:$AE$55,22,FALSE)</f>
        <v>1</v>
      </c>
      <c r="AAP22" s="501">
        <f>VLOOKUP($B22,'Sintesi (CFI-ACN)'!$C$30:$AE$55,22,FALSE)</f>
        <v>1</v>
      </c>
      <c r="AAQ22" s="501">
        <f>VLOOKUP($B22,'Sintesi (CFI-ACN)'!$C$30:$AE$55,22,FALSE)</f>
        <v>1</v>
      </c>
      <c r="AAR22" s="501">
        <f>VLOOKUP($B22,'Sintesi (CFI-ACN)'!$C$30:$AE$55,22,FALSE)</f>
        <v>1</v>
      </c>
      <c r="AAS22" s="501">
        <f>VLOOKUP($B22,'Sintesi (CFI-ACN)'!$C$30:$AE$55,22,FALSE)</f>
        <v>1</v>
      </c>
      <c r="AAT22" s="501">
        <f>VLOOKUP($B22,'Sintesi (CFI-ACN)'!$C$30:$AE$55,22,FALSE)</f>
        <v>1</v>
      </c>
      <c r="AAU22" s="501">
        <f>VLOOKUP($B22,'Sintesi (CFI-ACN)'!$C$30:$AE$55,22,FALSE)</f>
        <v>1</v>
      </c>
      <c r="AAV22" s="501">
        <f>VLOOKUP($B22,'Sintesi (CFI-ACN)'!$C$30:$AE$55,22,FALSE)</f>
        <v>1</v>
      </c>
      <c r="AAW22" s="501">
        <f>VLOOKUP($B22,'Sintesi (CFI-ACN)'!$C$30:$AE$55,22,FALSE)</f>
        <v>1</v>
      </c>
      <c r="AAX22" s="501">
        <f>VLOOKUP($B22,'Sintesi (CFI-ACN)'!$C$30:$AE$55,22,FALSE)</f>
        <v>1</v>
      </c>
      <c r="AAY22" s="501">
        <f>VLOOKUP($B22,'Sintesi (CFI-ACN)'!$C$30:$AE$55,22,FALSE)</f>
        <v>1</v>
      </c>
      <c r="AAZ22" s="501">
        <f>VLOOKUP($B22,'Sintesi (CFI-ACN)'!$C$30:$AE$55,22,FALSE)</f>
        <v>1</v>
      </c>
      <c r="ABA22" s="501">
        <f>VLOOKUP($B22,'Sintesi (CFI-ACN)'!$C$30:$AE$55,22,FALSE)</f>
        <v>1</v>
      </c>
      <c r="ABB22" s="501">
        <f>VLOOKUP($B22,'Sintesi (CFI-ACN)'!$C$30:$AE$55,22,FALSE)</f>
        <v>1</v>
      </c>
      <c r="ABC22" s="501">
        <f>VLOOKUP($B22,'Sintesi (CFI-ACN)'!$C$30:$AE$55,22,FALSE)</f>
        <v>1</v>
      </c>
      <c r="ABD22" s="501">
        <f>VLOOKUP($B22,'Sintesi (CFI-ACN)'!$C$30:$AE$55,22,FALSE)</f>
        <v>1</v>
      </c>
      <c r="ABE22" s="501">
        <f>VLOOKUP($B22,'Sintesi (CFI-ACN)'!$C$30:$AE$55,22,FALSE)</f>
        <v>1</v>
      </c>
      <c r="ABF22" s="501">
        <f>VLOOKUP($B22,'Sintesi (CFI-ACN)'!$C$30:$AE$55,22,FALSE)</f>
        <v>1</v>
      </c>
      <c r="ABG22" s="501">
        <f>VLOOKUP($B22,'Sintesi (CFI-ACN)'!$C$30:$AE$55,22,FALSE)</f>
        <v>1</v>
      </c>
      <c r="ABH22" s="501">
        <f>VLOOKUP($B22,'Sintesi (CFI-ACN)'!$C$30:$AE$55,22,FALSE)</f>
        <v>1</v>
      </c>
      <c r="ABI22" s="501">
        <f>VLOOKUP($B22,'Sintesi (CFI-ACN)'!$C$30:$AE$55,22,FALSE)</f>
        <v>1</v>
      </c>
      <c r="ABJ22" s="501">
        <f>VLOOKUP($B22,'Sintesi (CFI-ACN)'!$C$30:$AE$55,22,FALSE)</f>
        <v>1</v>
      </c>
      <c r="ABK22" s="501">
        <f>VLOOKUP($B22,'Sintesi (CFI-ACN)'!$C$30:$AE$55,22,FALSE)</f>
        <v>1</v>
      </c>
      <c r="ABL22" s="501">
        <f>VLOOKUP($B22,'Sintesi (CFI-ACN)'!$C$30:$AE$55,22,FALSE)</f>
        <v>1</v>
      </c>
      <c r="ABM22" s="501">
        <f>VLOOKUP($B22,'Sintesi (CFI-ACN)'!$C$30:$AE$55,22,FALSE)</f>
        <v>1</v>
      </c>
      <c r="ABN22" s="501">
        <f>VLOOKUP($B22,'Sintesi (CFI-ACN)'!$C$30:$AE$55,22,FALSE)</f>
        <v>1</v>
      </c>
      <c r="ABO22" s="501">
        <f>VLOOKUP($B22,'Sintesi (CFI-ACN)'!$C$30:$AE$55,22,FALSE)</f>
        <v>1</v>
      </c>
      <c r="ABP22" s="501">
        <f>VLOOKUP($B22,'Sintesi (CFI-ACN)'!$C$30:$AE$55,22,FALSE)</f>
        <v>1</v>
      </c>
      <c r="ABQ22" s="501">
        <f>VLOOKUP($B22,'Sintesi (CFI-ACN)'!$C$30:$AE$55,22,FALSE)</f>
        <v>1</v>
      </c>
      <c r="ABR22" s="501">
        <f>VLOOKUP($B22,'Sintesi (CFI-ACN)'!$C$30:$AE$55,22,FALSE)</f>
        <v>1</v>
      </c>
      <c r="ABS22" s="501">
        <f>VLOOKUP($B22,'Sintesi (CFI-ACN)'!$C$30:$AE$55,22,FALSE)</f>
        <v>1</v>
      </c>
      <c r="ABT22" s="501">
        <f>VLOOKUP($B22,'Sintesi (CFI-ACN)'!$C$30:$AE$55,22,FALSE)</f>
        <v>1</v>
      </c>
      <c r="ABU22" s="501">
        <f>VLOOKUP($B22,'Sintesi (CFI-ACN)'!$C$30:$AE$55,22,FALSE)</f>
        <v>1</v>
      </c>
      <c r="ABV22" s="501">
        <f>VLOOKUP($B22,'Sintesi (CFI-ACN)'!$C$30:$AE$55,22,FALSE)</f>
        <v>1</v>
      </c>
      <c r="ABW22" s="501">
        <f>VLOOKUP($B22,'Sintesi (CFI-ACN)'!$C$30:$AE$55,22,FALSE)</f>
        <v>1</v>
      </c>
      <c r="ABX22" s="501">
        <f>VLOOKUP($B22,'Sintesi (CFI-ACN)'!$C$30:$AE$55,22,FALSE)</f>
        <v>1</v>
      </c>
      <c r="ABY22" s="501">
        <f>VLOOKUP($B22,'Sintesi (CFI-ACN)'!$C$30:$AE$55,22,FALSE)</f>
        <v>1</v>
      </c>
      <c r="ABZ22" s="501">
        <f>VLOOKUP($B22,'Sintesi (CFI-ACN)'!$C$30:$AE$55,22,FALSE)</f>
        <v>1</v>
      </c>
      <c r="ACA22" s="501">
        <f>VLOOKUP($B22,'Sintesi (CFI-ACN)'!$C$30:$AE$55,22,FALSE)</f>
        <v>1</v>
      </c>
      <c r="ACB22" s="501">
        <f>VLOOKUP($B22,'Sintesi (CFI-ACN)'!$C$30:$AE$55,22,FALSE)</f>
        <v>1</v>
      </c>
      <c r="ACC22" s="501">
        <f>VLOOKUP($B22,'Sintesi (CFI-ACN)'!$C$30:$AE$55,22,FALSE)</f>
        <v>1</v>
      </c>
      <c r="ACD22" s="501">
        <f>VLOOKUP($B22,'Sintesi (CFI-ACN)'!$C$30:$AE$55,22,FALSE)</f>
        <v>1</v>
      </c>
      <c r="ACE22" s="501"/>
      <c r="ACF22" s="501"/>
      <c r="ACG22" s="501"/>
      <c r="ACH22" s="86"/>
      <c r="ACI22" s="88">
        <v>0</v>
      </c>
      <c r="ACJ22" s="87">
        <v>43271</v>
      </c>
      <c r="ACK22" s="89">
        <v>43294</v>
      </c>
      <c r="ACL22" s="560">
        <v>7</v>
      </c>
      <c r="ACM22" s="560">
        <v>7</v>
      </c>
      <c r="ACN22" s="560">
        <v>7</v>
      </c>
      <c r="ACO22" s="560">
        <v>7</v>
      </c>
      <c r="ACP22" s="560">
        <v>7</v>
      </c>
      <c r="ACQ22" s="560">
        <v>7</v>
      </c>
      <c r="ACR22" s="560">
        <v>7</v>
      </c>
      <c r="ACS22" s="560">
        <v>7</v>
      </c>
      <c r="ACT22" s="560">
        <v>7</v>
      </c>
      <c r="ACU22" s="560">
        <v>7</v>
      </c>
      <c r="ACV22" s="560">
        <v>7</v>
      </c>
      <c r="ACW22" s="560">
        <v>7</v>
      </c>
      <c r="ACX22" s="560">
        <v>7</v>
      </c>
      <c r="ACY22" s="560">
        <v>7</v>
      </c>
      <c r="ACZ22" s="560">
        <v>7</v>
      </c>
      <c r="ADA22" s="560">
        <v>7</v>
      </c>
      <c r="ADB22" s="560">
        <v>7</v>
      </c>
      <c r="ADC22" s="560">
        <v>7</v>
      </c>
      <c r="ADD22" s="560">
        <v>7</v>
      </c>
      <c r="ADE22" s="560">
        <v>7</v>
      </c>
      <c r="ADF22" s="560">
        <v>7</v>
      </c>
      <c r="ADG22" s="560">
        <v>7</v>
      </c>
      <c r="ADH22" s="560">
        <v>7</v>
      </c>
      <c r="ADI22" s="560">
        <v>7</v>
      </c>
      <c r="ADJ22" s="560">
        <v>7</v>
      </c>
      <c r="ADK22" s="560">
        <v>7</v>
      </c>
      <c r="ADL22" s="560">
        <v>7</v>
      </c>
      <c r="ADM22" s="560">
        <v>7</v>
      </c>
      <c r="ADN22" s="560">
        <v>7</v>
      </c>
      <c r="ADO22" s="560">
        <v>7</v>
      </c>
      <c r="ADP22" s="560">
        <v>7</v>
      </c>
      <c r="ADQ22" s="560">
        <v>7</v>
      </c>
      <c r="ADR22" s="560">
        <v>7</v>
      </c>
      <c r="ADS22" s="560">
        <v>7</v>
      </c>
      <c r="ADT22" s="560">
        <v>7</v>
      </c>
      <c r="ADU22" s="560">
        <v>7</v>
      </c>
      <c r="ADV22" s="560">
        <v>7</v>
      </c>
      <c r="ADW22" s="560">
        <v>7</v>
      </c>
      <c r="ADX22" s="560">
        <v>7</v>
      </c>
      <c r="ADY22" s="560">
        <v>7</v>
      </c>
      <c r="ADZ22" s="560">
        <v>7</v>
      </c>
      <c r="AEA22" s="560">
        <v>7</v>
      </c>
      <c r="AEB22" s="560">
        <v>7</v>
      </c>
      <c r="AEC22" s="560">
        <v>7</v>
      </c>
      <c r="AED22" s="560">
        <v>7</v>
      </c>
      <c r="AEE22" s="80">
        <v>0</v>
      </c>
      <c r="AEF22" s="80">
        <v>0</v>
      </c>
      <c r="AEG22" s="80">
        <v>0</v>
      </c>
      <c r="AEH22" s="80">
        <v>0</v>
      </c>
      <c r="AEI22" s="80">
        <v>0</v>
      </c>
      <c r="AEJ22" s="80">
        <v>0</v>
      </c>
      <c r="AEK22" s="80">
        <v>0</v>
      </c>
      <c r="AEL22" s="80">
        <v>0</v>
      </c>
      <c r="AEM22" s="80">
        <v>0</v>
      </c>
      <c r="AEN22" s="80">
        <v>0</v>
      </c>
      <c r="AEO22" s="80">
        <v>0</v>
      </c>
      <c r="AEP22" s="80">
        <v>0</v>
      </c>
      <c r="AEQ22" s="80">
        <v>0</v>
      </c>
      <c r="AER22" s="80">
        <v>0</v>
      </c>
      <c r="AES22" s="80">
        <v>0</v>
      </c>
      <c r="AET22" s="80">
        <v>0</v>
      </c>
      <c r="AEU22" s="80">
        <v>0</v>
      </c>
      <c r="AEV22" s="80">
        <v>0</v>
      </c>
      <c r="AEW22" s="80">
        <v>0</v>
      </c>
      <c r="AEX22" s="80">
        <v>0</v>
      </c>
      <c r="AEY22" s="80">
        <v>0</v>
      </c>
      <c r="AEZ22" s="80">
        <v>0</v>
      </c>
      <c r="AFA22" s="80">
        <v>0</v>
      </c>
      <c r="AFB22" s="80">
        <v>0</v>
      </c>
      <c r="AFC22" s="80">
        <v>0</v>
      </c>
      <c r="AFD22" s="80">
        <v>0</v>
      </c>
      <c r="AFE22" s="80">
        <v>0</v>
      </c>
      <c r="AFF22" s="80">
        <v>0</v>
      </c>
      <c r="AFG22" s="80">
        <v>0</v>
      </c>
      <c r="AFH22" s="80">
        <v>0</v>
      </c>
      <c r="AFI22" s="80">
        <v>0</v>
      </c>
      <c r="AFJ22" s="80">
        <v>0</v>
      </c>
      <c r="AFK22" s="80">
        <v>0</v>
      </c>
      <c r="AFL22" s="80">
        <v>0</v>
      </c>
      <c r="AFM22" s="80">
        <v>0</v>
      </c>
      <c r="AFN22" s="80">
        <v>0</v>
      </c>
      <c r="AFO22" s="80">
        <v>0</v>
      </c>
      <c r="AFP22" s="80">
        <v>0</v>
      </c>
      <c r="AFQ22" s="80">
        <v>0</v>
      </c>
      <c r="AFR22" s="80">
        <v>0</v>
      </c>
      <c r="AFS22" s="80">
        <v>0</v>
      </c>
      <c r="AFT22" s="80">
        <v>0</v>
      </c>
      <c r="AFU22" s="80">
        <v>0</v>
      </c>
      <c r="AFV22" s="80">
        <v>0</v>
      </c>
      <c r="AFW22" s="80">
        <v>0</v>
      </c>
      <c r="AFX22" s="80">
        <v>0</v>
      </c>
      <c r="AFY22" s="80">
        <v>0</v>
      </c>
      <c r="AFZ22" s="80">
        <v>0</v>
      </c>
      <c r="AGA22" s="80">
        <v>0</v>
      </c>
      <c r="AGB22" s="80">
        <v>0</v>
      </c>
      <c r="AGC22" s="80">
        <v>0</v>
      </c>
      <c r="AGD22" s="80">
        <v>0</v>
      </c>
      <c r="AGE22" s="80">
        <v>0</v>
      </c>
      <c r="AGF22" s="80">
        <v>0</v>
      </c>
      <c r="AGG22" s="80">
        <v>0</v>
      </c>
      <c r="AGH22" s="80">
        <v>0</v>
      </c>
      <c r="AGI22" s="80">
        <v>0</v>
      </c>
      <c r="AGJ22" s="80">
        <v>0</v>
      </c>
      <c r="AGK22" s="80">
        <v>0</v>
      </c>
      <c r="AGL22" s="80"/>
      <c r="AGM22" s="80"/>
    </row>
    <row r="23" spans="1:871" s="104" customFormat="1" ht="12.75" customHeight="1" collapsed="1">
      <c r="A23" s="131" t="str">
        <f>'Sintesi (CFI-ACN)'!B47</f>
        <v>P59-Deploy &amp; Change CRMT</v>
      </c>
      <c r="B23" s="131" t="str">
        <f>'Sintesi (CFI)'!C47</f>
        <v>AO004511_YYY77</v>
      </c>
      <c r="C23" s="131" t="str">
        <f>'Sintesi Quantitativa (Overall)'!D49</f>
        <v>VSA</v>
      </c>
      <c r="D23" s="132">
        <f>'Sintesi (CFI-ACN)'!W47</f>
        <v>0</v>
      </c>
      <c r="E23" s="132">
        <f>'Sintesi (CFI-ACN)'!X47</f>
        <v>0</v>
      </c>
      <c r="F23" s="132">
        <f>'Sintesi (CFI-ACN)'!Y47</f>
        <v>0</v>
      </c>
      <c r="G23" s="158">
        <v>0</v>
      </c>
      <c r="H23" s="183">
        <v>43271</v>
      </c>
      <c r="I23" s="183">
        <v>43315</v>
      </c>
      <c r="J23" s="78">
        <f t="shared" si="123"/>
        <v>33</v>
      </c>
      <c r="K23" s="78">
        <v>0</v>
      </c>
      <c r="L23" s="79">
        <v>0</v>
      </c>
      <c r="M23" s="80">
        <v>0</v>
      </c>
      <c r="N23" s="80">
        <v>0</v>
      </c>
      <c r="O23" s="80">
        <v>0</v>
      </c>
      <c r="P23" s="80">
        <v>0</v>
      </c>
      <c r="Q23" s="80">
        <v>0</v>
      </c>
      <c r="R23" s="80">
        <v>0</v>
      </c>
      <c r="S23" s="80">
        <v>0</v>
      </c>
      <c r="T23" s="80">
        <v>0</v>
      </c>
      <c r="U23" s="80">
        <v>0</v>
      </c>
      <c r="V23" s="80">
        <v>0</v>
      </c>
      <c r="W23" s="80">
        <v>0</v>
      </c>
      <c r="X23" s="80">
        <v>0</v>
      </c>
      <c r="Y23" s="80">
        <v>0</v>
      </c>
      <c r="Z23" s="80">
        <v>0</v>
      </c>
      <c r="AA23" s="80">
        <v>0</v>
      </c>
      <c r="AB23" s="80">
        <v>0</v>
      </c>
      <c r="AC23" s="80">
        <v>0</v>
      </c>
      <c r="AD23" s="80">
        <v>0</v>
      </c>
      <c r="AE23" s="80">
        <v>0</v>
      </c>
      <c r="AF23" s="80">
        <v>0</v>
      </c>
      <c r="AG23" s="80">
        <v>0</v>
      </c>
      <c r="AH23" s="80">
        <v>0</v>
      </c>
      <c r="AI23" s="80">
        <v>0</v>
      </c>
      <c r="AJ23" s="80">
        <v>0</v>
      </c>
      <c r="AK23" s="80">
        <v>0</v>
      </c>
      <c r="AL23" s="80">
        <v>0</v>
      </c>
      <c r="AM23" s="80">
        <v>0</v>
      </c>
      <c r="AN23" s="80">
        <v>0</v>
      </c>
      <c r="AO23" s="80">
        <v>0</v>
      </c>
      <c r="AP23" s="80">
        <v>0</v>
      </c>
      <c r="AQ23" s="80">
        <v>0</v>
      </c>
      <c r="AR23" s="80">
        <v>0</v>
      </c>
      <c r="AS23" s="80">
        <v>0</v>
      </c>
      <c r="AT23" s="80">
        <v>0</v>
      </c>
      <c r="AU23" s="80">
        <v>0</v>
      </c>
      <c r="AV23" s="80">
        <v>0</v>
      </c>
      <c r="AW23" s="80">
        <v>0</v>
      </c>
      <c r="AX23" s="80">
        <v>0</v>
      </c>
      <c r="AY23" s="80">
        <v>0</v>
      </c>
      <c r="AZ23" s="80">
        <v>0</v>
      </c>
      <c r="BA23" s="80">
        <v>0</v>
      </c>
      <c r="BB23" s="80">
        <v>0</v>
      </c>
      <c r="BC23" s="80">
        <v>0</v>
      </c>
      <c r="BD23" s="80">
        <v>0</v>
      </c>
      <c r="BE23" s="80">
        <v>0</v>
      </c>
      <c r="BF23" s="80">
        <v>0</v>
      </c>
      <c r="BG23" s="80">
        <v>0</v>
      </c>
      <c r="BH23" s="80">
        <v>0</v>
      </c>
      <c r="BI23" s="80">
        <v>0</v>
      </c>
      <c r="BJ23" s="80">
        <v>0</v>
      </c>
      <c r="BK23" s="80">
        <v>0</v>
      </c>
      <c r="BL23" s="80">
        <v>0</v>
      </c>
      <c r="BM23" s="80">
        <v>0</v>
      </c>
      <c r="BN23" s="80">
        <v>0</v>
      </c>
      <c r="BO23" s="80">
        <v>0</v>
      </c>
      <c r="BP23" s="80">
        <v>0</v>
      </c>
      <c r="BQ23" s="80">
        <v>0</v>
      </c>
      <c r="BR23" s="80">
        <v>0</v>
      </c>
      <c r="BS23" s="80">
        <v>0</v>
      </c>
      <c r="BT23" s="80">
        <v>0</v>
      </c>
      <c r="BU23" s="80">
        <v>0</v>
      </c>
      <c r="BV23" s="80">
        <v>0</v>
      </c>
      <c r="BW23" s="80">
        <v>0</v>
      </c>
      <c r="BX23" s="80">
        <v>0</v>
      </c>
      <c r="BY23" s="80">
        <v>0</v>
      </c>
      <c r="BZ23" s="80">
        <v>0</v>
      </c>
      <c r="CA23" s="80">
        <v>0</v>
      </c>
      <c r="CB23" s="80">
        <v>0</v>
      </c>
      <c r="CC23" s="80">
        <v>0</v>
      </c>
      <c r="CD23" s="80">
        <v>0</v>
      </c>
      <c r="CE23" s="80">
        <v>0</v>
      </c>
      <c r="CF23" s="80">
        <v>0</v>
      </c>
      <c r="CG23" s="80">
        <v>0</v>
      </c>
      <c r="CH23" s="80">
        <v>0</v>
      </c>
      <c r="CI23" s="80">
        <v>0</v>
      </c>
      <c r="CJ23" s="80">
        <v>0</v>
      </c>
      <c r="CK23" s="80">
        <v>0</v>
      </c>
      <c r="CL23" s="80">
        <v>0</v>
      </c>
      <c r="CM23" s="80">
        <v>0</v>
      </c>
      <c r="CN23" s="80">
        <v>0</v>
      </c>
      <c r="CO23" s="80">
        <v>0</v>
      </c>
      <c r="CP23" s="80">
        <v>0</v>
      </c>
      <c r="CQ23" s="80">
        <v>0</v>
      </c>
      <c r="CR23" s="80">
        <v>0</v>
      </c>
      <c r="CS23" s="80">
        <v>0</v>
      </c>
      <c r="CT23" s="80">
        <v>0</v>
      </c>
      <c r="CU23" s="80">
        <v>0</v>
      </c>
      <c r="CV23" s="80">
        <v>0</v>
      </c>
      <c r="CW23" s="80">
        <v>0</v>
      </c>
      <c r="CX23" s="80">
        <v>0</v>
      </c>
      <c r="CY23" s="80">
        <v>0</v>
      </c>
      <c r="CZ23" s="80">
        <v>0</v>
      </c>
      <c r="DA23" s="80">
        <v>0</v>
      </c>
      <c r="DB23" s="80">
        <v>0</v>
      </c>
      <c r="DC23" s="80">
        <v>0</v>
      </c>
      <c r="DD23" s="80">
        <v>0</v>
      </c>
      <c r="DE23" s="80">
        <v>0</v>
      </c>
      <c r="DF23" s="80">
        <v>0</v>
      </c>
      <c r="DG23" s="80">
        <v>0</v>
      </c>
      <c r="DH23" s="80">
        <v>0</v>
      </c>
      <c r="DI23" s="80">
        <v>0</v>
      </c>
      <c r="DJ23" s="80">
        <v>0</v>
      </c>
      <c r="DK23" s="80">
        <v>0</v>
      </c>
      <c r="DL23" s="80">
        <v>0</v>
      </c>
      <c r="DM23" s="80"/>
      <c r="DN23" s="80"/>
      <c r="DO23" s="80"/>
      <c r="DP23" s="318">
        <v>0</v>
      </c>
      <c r="DQ23" s="318">
        <v>0</v>
      </c>
      <c r="DR23" s="318">
        <v>0</v>
      </c>
      <c r="DS23" s="318">
        <v>0</v>
      </c>
      <c r="DT23" s="318">
        <v>0</v>
      </c>
      <c r="DU23" s="318">
        <v>0</v>
      </c>
      <c r="DV23" s="318">
        <v>0</v>
      </c>
      <c r="DW23" s="318">
        <v>0</v>
      </c>
      <c r="DX23" s="318">
        <v>0</v>
      </c>
      <c r="DY23" s="318">
        <v>0</v>
      </c>
      <c r="DZ23" s="318">
        <v>0</v>
      </c>
      <c r="EA23" s="318">
        <v>0</v>
      </c>
      <c r="EB23" s="318">
        <v>0</v>
      </c>
      <c r="EC23" s="318">
        <v>0</v>
      </c>
      <c r="ED23" s="318">
        <v>0</v>
      </c>
      <c r="EE23" s="318">
        <v>0</v>
      </c>
      <c r="EF23" s="318">
        <v>0</v>
      </c>
      <c r="EG23" s="318">
        <v>0</v>
      </c>
      <c r="EH23" s="318">
        <v>0</v>
      </c>
      <c r="EI23" s="318">
        <v>0</v>
      </c>
      <c r="EJ23" s="318">
        <v>0</v>
      </c>
      <c r="EK23" s="318">
        <v>0</v>
      </c>
      <c r="EL23" s="318">
        <v>0</v>
      </c>
      <c r="EM23" s="318">
        <f>VLOOKUP($B23,'Sintesi (CFI-ACN)'!$C$30:$AE$55,25,FALSE)</f>
        <v>0</v>
      </c>
      <c r="EN23" s="318">
        <f>VLOOKUP($B23,'Sintesi (CFI-ACN)'!$C$30:$AE$55,25,FALSE)</f>
        <v>0</v>
      </c>
      <c r="EO23" s="318">
        <f>VLOOKUP($B23,'Sintesi (CFI-ACN)'!$C$30:$AE$55,25,FALSE)</f>
        <v>0</v>
      </c>
      <c r="EP23" s="318">
        <f>VLOOKUP($B23,'Sintesi (CFI-ACN)'!$C$30:$AE$55,25,FALSE)</f>
        <v>0</v>
      </c>
      <c r="EQ23" s="318">
        <f>VLOOKUP($B23,'Sintesi (CFI-ACN)'!$C$30:$AE$55,25,FALSE)</f>
        <v>0</v>
      </c>
      <c r="ER23" s="318">
        <f>VLOOKUP($B23,'Sintesi (CFI-ACN)'!$C$30:$AE$55,25,FALSE)</f>
        <v>0</v>
      </c>
      <c r="ES23" s="318">
        <f>VLOOKUP($B23,'Sintesi (CFI-ACN)'!$C$30:$AE$55,25,FALSE)</f>
        <v>0</v>
      </c>
      <c r="ET23" s="318">
        <f>VLOOKUP($B23,'Sintesi (CFI-ACN)'!$C$30:$AE$55,25,FALSE)</f>
        <v>0</v>
      </c>
      <c r="EU23" s="318">
        <f>VLOOKUP($B23,'Sintesi (CFI-ACN)'!$C$30:$AE$55,25,FALSE)</f>
        <v>0</v>
      </c>
      <c r="EV23" s="318">
        <f>VLOOKUP($B23,'Sintesi (CFI-ACN)'!$C$30:$AE$55,25,FALSE)</f>
        <v>0</v>
      </c>
      <c r="EW23" s="318">
        <f>VLOOKUP($B23,'Sintesi (CFI-ACN)'!$C$30:$AE$55,25,FALSE)</f>
        <v>0</v>
      </c>
      <c r="EX23" s="318">
        <f>VLOOKUP($B23,'Sintesi (CFI-ACN)'!$C$30:$AE$55,25,FALSE)</f>
        <v>0</v>
      </c>
      <c r="EY23" s="318">
        <f>VLOOKUP($B23,'Sintesi (CFI-ACN)'!$C$30:$AE$55,25,FALSE)</f>
        <v>0</v>
      </c>
      <c r="EZ23" s="318">
        <f>VLOOKUP($B23,'Sintesi (CFI-ACN)'!$C$30:$AE$55,25,FALSE)</f>
        <v>0</v>
      </c>
      <c r="FA23" s="318">
        <f>VLOOKUP($B23,'Sintesi (CFI-ACN)'!$C$30:$AE$55,25,FALSE)</f>
        <v>0</v>
      </c>
      <c r="FB23" s="318">
        <f>VLOOKUP($B23,'Sintesi (CFI-ACN)'!$C$30:$AE$55,25,FALSE)</f>
        <v>0</v>
      </c>
      <c r="FC23" s="318">
        <f>VLOOKUP($B23,'Sintesi (CFI-ACN)'!$C$30:$AE$55,25,FALSE)</f>
        <v>0</v>
      </c>
      <c r="FD23" s="318">
        <f>VLOOKUP($B23,'Sintesi (CFI-ACN)'!$C$30:$AE$55,25,FALSE)</f>
        <v>0</v>
      </c>
      <c r="FE23" s="318">
        <f>VLOOKUP($B23,'Sintesi (CFI-ACN)'!$C$30:$AE$55,25,FALSE)</f>
        <v>0</v>
      </c>
      <c r="FF23" s="318">
        <f>VLOOKUP($B23,'Sintesi (CFI-ACN)'!$C$30:$AE$55,25,FALSE)</f>
        <v>0</v>
      </c>
      <c r="FG23" s="318">
        <f>VLOOKUP($B23,'Sintesi (CFI-ACN)'!$C$30:$AE$55,25,FALSE)</f>
        <v>0</v>
      </c>
      <c r="FH23" s="318">
        <f>VLOOKUP($B23,'Sintesi (CFI-ACN)'!$C$30:$AE$55,25,FALSE)</f>
        <v>0</v>
      </c>
      <c r="FI23" s="318">
        <f>VLOOKUP($B23,'Sintesi (CFI-ACN)'!$C$30:$AE$55,25,FALSE)</f>
        <v>0</v>
      </c>
      <c r="FJ23" s="318">
        <f>VLOOKUP($B23,'Sintesi (CFI-ACN)'!$C$30:$AE$55,25,FALSE)</f>
        <v>0</v>
      </c>
      <c r="FK23" s="318">
        <f>VLOOKUP($B23,'Sintesi (CFI-ACN)'!$C$30:$AE$55,25,FALSE)</f>
        <v>0</v>
      </c>
      <c r="FL23" s="318">
        <f>VLOOKUP($B23,'Sintesi (CFI-ACN)'!$C$30:$AE$55,25,FALSE)</f>
        <v>0</v>
      </c>
      <c r="FM23" s="318">
        <f>VLOOKUP($B23,'Sintesi (CFI-ACN)'!$C$30:$AE$55,25,FALSE)</f>
        <v>0</v>
      </c>
      <c r="FN23" s="318">
        <f>VLOOKUP($B23,'Sintesi (CFI-ACN)'!$C$30:$AE$55,25,FALSE)</f>
        <v>0</v>
      </c>
      <c r="FO23" s="318">
        <f>VLOOKUP($B23,'Sintesi (CFI-ACN)'!$C$30:$AE$55,25,FALSE)</f>
        <v>0</v>
      </c>
      <c r="FP23" s="318">
        <f>VLOOKUP($B23,'Sintesi (CFI-ACN)'!$C$30:$AE$55,25,FALSE)</f>
        <v>0</v>
      </c>
      <c r="FQ23" s="318">
        <f>VLOOKUP($B23,'Sintesi (CFI-ACN)'!$C$30:$AE$55,25,FALSE)</f>
        <v>0</v>
      </c>
      <c r="FR23" s="318">
        <f>VLOOKUP($B23,'Sintesi (CFI-ACN)'!$C$30:$AE$55,25,FALSE)</f>
        <v>0</v>
      </c>
      <c r="FS23" s="318">
        <f>VLOOKUP($B23,'Sintesi (CFI-ACN)'!$C$30:$AE$55,25,FALSE)</f>
        <v>0</v>
      </c>
      <c r="FT23" s="318">
        <f>VLOOKUP($B23,'Sintesi (CFI-ACN)'!$C$30:$AE$55,25,FALSE)</f>
        <v>0</v>
      </c>
      <c r="FU23" s="318">
        <f>VLOOKUP($B23,'Sintesi (CFI-ACN)'!$C$30:$AE$55,25,FALSE)</f>
        <v>0</v>
      </c>
      <c r="FV23" s="318">
        <f>VLOOKUP($B23,'Sintesi (CFI-ACN)'!$C$30:$AE$55,25,FALSE)</f>
        <v>0</v>
      </c>
      <c r="FW23" s="318">
        <f>VLOOKUP($B23,'Sintesi (CFI-ACN)'!$C$30:$AE$55,25,FALSE)</f>
        <v>0</v>
      </c>
      <c r="FX23" s="318">
        <f>VLOOKUP($B23,'Sintesi (CFI-ACN)'!$C$30:$AE$55,25,FALSE)</f>
        <v>0</v>
      </c>
      <c r="FY23" s="318">
        <f>VLOOKUP($B23,'Sintesi (CFI-ACN)'!$C$30:$AE$55,25,FALSE)</f>
        <v>0</v>
      </c>
      <c r="FZ23" s="318">
        <f>VLOOKUP($B23,'Sintesi (CFI-ACN)'!$C$30:$AE$55,25,FALSE)</f>
        <v>0</v>
      </c>
      <c r="GA23" s="318">
        <f>VLOOKUP($B23,'Sintesi (CFI-ACN)'!$C$30:$AE$55,25,FALSE)</f>
        <v>0</v>
      </c>
      <c r="GB23" s="318">
        <f>VLOOKUP($B23,'Sintesi (CFI-ACN)'!$C$30:$AE$55,25,FALSE)</f>
        <v>0</v>
      </c>
      <c r="GC23" s="318">
        <f>VLOOKUP($B23,'Sintesi (CFI-ACN)'!$C$30:$AE$55,25,FALSE)</f>
        <v>0</v>
      </c>
      <c r="GD23" s="318">
        <f>VLOOKUP($B23,'Sintesi (CFI-ACN)'!$C$30:$AE$55,25,FALSE)</f>
        <v>0</v>
      </c>
      <c r="GE23" s="318">
        <f>VLOOKUP($B23,'Sintesi (CFI-ACN)'!$C$30:$AE$55,25,FALSE)</f>
        <v>0</v>
      </c>
      <c r="GF23" s="318">
        <f>VLOOKUP($B23,'Sintesi (CFI-ACN)'!$C$30:$AE$55,25,FALSE)</f>
        <v>0</v>
      </c>
      <c r="GG23" s="318">
        <f>VLOOKUP($B23,'Sintesi (CFI-ACN)'!$C$30:$AE$55,25,FALSE)</f>
        <v>0</v>
      </c>
      <c r="GH23" s="318">
        <f>VLOOKUP($B23,'Sintesi (CFI-ACN)'!$C$30:$AE$55,25,FALSE)</f>
        <v>0</v>
      </c>
      <c r="GI23" s="318">
        <f>VLOOKUP($B23,'Sintesi (CFI-ACN)'!$C$30:$AE$55,25,FALSE)</f>
        <v>0</v>
      </c>
      <c r="GJ23" s="318">
        <f>VLOOKUP($B23,'Sintesi (CFI-ACN)'!$C$30:$AE$55,25,FALSE)</f>
        <v>0</v>
      </c>
      <c r="GK23" s="318">
        <f>VLOOKUP($B23,'Sintesi (CFI-ACN)'!$C$30:$AE$55,25,FALSE)</f>
        <v>0</v>
      </c>
      <c r="GL23" s="318">
        <f>VLOOKUP($B23,'Sintesi (CFI-ACN)'!$C$30:$AE$55,25,FALSE)</f>
        <v>0</v>
      </c>
      <c r="GM23" s="318">
        <f>VLOOKUP($B23,'Sintesi (CFI-ACN)'!$C$30:$AE$55,25,FALSE)</f>
        <v>0</v>
      </c>
      <c r="GN23" s="318">
        <f>VLOOKUP($B23,'Sintesi (CFI-ACN)'!$C$30:$AE$55,25,FALSE)</f>
        <v>0</v>
      </c>
      <c r="GO23" s="318">
        <f>VLOOKUP($B23,'Sintesi (CFI-ACN)'!$C$30:$AE$55,25,FALSE)</f>
        <v>0</v>
      </c>
      <c r="GP23" s="318">
        <f>VLOOKUP($B23,'Sintesi (CFI-ACN)'!$C$30:$AE$55,25,FALSE)</f>
        <v>0</v>
      </c>
      <c r="GQ23" s="318">
        <f>VLOOKUP($B23,'Sintesi (CFI-ACN)'!$C$30:$AE$55,25,FALSE)</f>
        <v>0</v>
      </c>
      <c r="GR23" s="318">
        <f>VLOOKUP($B23,'Sintesi (CFI-ACN)'!$C$30:$AE$55,25,FALSE)</f>
        <v>0</v>
      </c>
      <c r="GS23" s="318">
        <f>VLOOKUP($B23,'Sintesi (CFI-ACN)'!$C$30:$AE$55,25,FALSE)</f>
        <v>0</v>
      </c>
      <c r="GT23" s="318">
        <f>VLOOKUP($B23,'Sintesi (CFI-ACN)'!$C$30:$AE$55,25,FALSE)</f>
        <v>0</v>
      </c>
      <c r="GU23" s="318">
        <f>VLOOKUP($B23,'Sintesi (CFI-ACN)'!$C$30:$AE$55,25,FALSE)</f>
        <v>0</v>
      </c>
      <c r="GV23" s="318">
        <f>VLOOKUP($B23,'Sintesi (CFI-ACN)'!$C$30:$AE$55,25,FALSE)</f>
        <v>0</v>
      </c>
      <c r="GW23" s="318">
        <f>VLOOKUP($B23,'Sintesi (CFI-ACN)'!$C$30:$AE$55,25,FALSE)</f>
        <v>0</v>
      </c>
      <c r="GX23" s="318">
        <f>VLOOKUP($B23,'Sintesi (CFI-ACN)'!$C$30:$AE$55,25,FALSE)</f>
        <v>0</v>
      </c>
      <c r="GY23" s="318">
        <f>VLOOKUP($B23,'Sintesi (CFI-ACN)'!$C$30:$AE$55,25,FALSE)</f>
        <v>0</v>
      </c>
      <c r="GZ23" s="318">
        <f>VLOOKUP($B23,'Sintesi (CFI-ACN)'!$C$30:$AE$55,25,FALSE)</f>
        <v>0</v>
      </c>
      <c r="HA23" s="318">
        <f>VLOOKUP($B23,'Sintesi (CFI-ACN)'!$C$30:$AE$55,25,FALSE)</f>
        <v>0</v>
      </c>
      <c r="HB23" s="318">
        <f>VLOOKUP($B23,'Sintesi (CFI-ACN)'!$C$30:$AE$55,25,FALSE)</f>
        <v>0</v>
      </c>
      <c r="HC23" s="318">
        <f>VLOOKUP($B23,'Sintesi (CFI-ACN)'!$C$30:$AE$55,25,FALSE)</f>
        <v>0</v>
      </c>
      <c r="HD23" s="318">
        <f>VLOOKUP($B23,'Sintesi (CFI-ACN)'!$C$30:$AE$55,25,FALSE)</f>
        <v>0</v>
      </c>
      <c r="HE23" s="318">
        <f>VLOOKUP($B23,'Sintesi (CFI-ACN)'!$C$30:$AE$55,25,FALSE)</f>
        <v>0</v>
      </c>
      <c r="HF23" s="318">
        <f>VLOOKUP($B23,'Sintesi (CFI-ACN)'!$C$30:$AE$55,25,FALSE)</f>
        <v>0</v>
      </c>
      <c r="HG23" s="318">
        <f>VLOOKUP($B23,'Sintesi (CFI-ACN)'!$C$30:$AE$55,25,FALSE)</f>
        <v>0</v>
      </c>
      <c r="HH23" s="318">
        <f>VLOOKUP($B23,'Sintesi (CFI-ACN)'!$C$30:$AE$55,25,FALSE)</f>
        <v>0</v>
      </c>
      <c r="HI23" s="318">
        <f>VLOOKUP($B23,'Sintesi (CFI-ACN)'!$C$30:$AE$55,25,FALSE)</f>
        <v>0</v>
      </c>
      <c r="HJ23" s="318">
        <f>VLOOKUP($B23,'Sintesi (CFI-ACN)'!$C$30:$AE$55,25,FALSE)</f>
        <v>0</v>
      </c>
      <c r="HK23" s="318">
        <f>VLOOKUP($B23,'Sintesi (CFI-ACN)'!$C$30:$AE$55,25,FALSE)</f>
        <v>0</v>
      </c>
      <c r="HL23" s="318">
        <f>VLOOKUP($B23,'Sintesi (CFI-ACN)'!$C$30:$AE$55,25,FALSE)</f>
        <v>0</v>
      </c>
      <c r="HM23" s="318">
        <f>VLOOKUP($B23,'Sintesi (CFI-ACN)'!$C$30:$AE$55,25,FALSE)</f>
        <v>0</v>
      </c>
      <c r="HN23" s="318">
        <f>VLOOKUP($B23,'Sintesi (CFI-ACN)'!$C$30:$AE$55,25,FALSE)</f>
        <v>0</v>
      </c>
      <c r="HO23" s="318">
        <f>VLOOKUP($B23,'Sintesi (CFI-ACN)'!$C$30:$AE$55,25,FALSE)</f>
        <v>0</v>
      </c>
      <c r="HP23" s="318"/>
      <c r="HQ23" s="318"/>
      <c r="HR23" s="318"/>
      <c r="HS23" s="319">
        <v>0</v>
      </c>
      <c r="HT23" s="319">
        <v>0</v>
      </c>
      <c r="HU23" s="319">
        <v>0</v>
      </c>
      <c r="HV23" s="319">
        <v>0</v>
      </c>
      <c r="HW23" s="319">
        <v>0</v>
      </c>
      <c r="HX23" s="319">
        <v>0</v>
      </c>
      <c r="HY23" s="319">
        <v>0</v>
      </c>
      <c r="HZ23" s="319">
        <v>0</v>
      </c>
      <c r="IA23" s="319">
        <v>0</v>
      </c>
      <c r="IB23" s="319">
        <v>0</v>
      </c>
      <c r="IC23" s="319">
        <v>0</v>
      </c>
      <c r="ID23" s="319">
        <v>0</v>
      </c>
      <c r="IE23" s="319">
        <v>0</v>
      </c>
      <c r="IF23" s="319">
        <v>0</v>
      </c>
      <c r="IG23" s="319">
        <v>0</v>
      </c>
      <c r="IH23" s="319">
        <v>0</v>
      </c>
      <c r="II23" s="319">
        <v>0</v>
      </c>
      <c r="IJ23" s="319">
        <v>0</v>
      </c>
      <c r="IK23" s="319">
        <v>0</v>
      </c>
      <c r="IL23" s="319">
        <v>0</v>
      </c>
      <c r="IM23" s="319">
        <v>0</v>
      </c>
      <c r="IN23" s="319">
        <v>0</v>
      </c>
      <c r="IO23" s="319">
        <v>0</v>
      </c>
      <c r="IP23" s="319">
        <f>VLOOKUP($B23,'Sintesi (CFI-ACN)'!$C$30:$AE$55,27,FALSE)</f>
        <v>0</v>
      </c>
      <c r="IQ23" s="319">
        <f>VLOOKUP($B23,'Sintesi (CFI-ACN)'!$C$30:$AE$55,27,FALSE)</f>
        <v>0</v>
      </c>
      <c r="IR23" s="319">
        <f>VLOOKUP($B23,'Sintesi (CFI-ACN)'!$C$30:$AE$55,27,FALSE)</f>
        <v>0</v>
      </c>
      <c r="IS23" s="319">
        <f>VLOOKUP($B23,'Sintesi (CFI-ACN)'!$C$30:$AE$55,27,FALSE)</f>
        <v>0</v>
      </c>
      <c r="IT23" s="319">
        <f>VLOOKUP($B23,'Sintesi (CFI-ACN)'!$C$30:$AE$55,27,FALSE)</f>
        <v>0</v>
      </c>
      <c r="IU23" s="319">
        <f>VLOOKUP($B23,'Sintesi (CFI-ACN)'!$C$30:$AE$55,27,FALSE)</f>
        <v>0</v>
      </c>
      <c r="IV23" s="319">
        <f>VLOOKUP($B23,'Sintesi (CFI-ACN)'!$C$30:$AE$55,27,FALSE)</f>
        <v>0</v>
      </c>
      <c r="IW23" s="319">
        <f>VLOOKUP($B23,'Sintesi (CFI-ACN)'!$C$30:$AE$55,27,FALSE)</f>
        <v>0</v>
      </c>
      <c r="IX23" s="319">
        <f>VLOOKUP($B23,'Sintesi (CFI-ACN)'!$C$30:$AE$55,27,FALSE)</f>
        <v>0</v>
      </c>
      <c r="IY23" s="319">
        <f>VLOOKUP($B23,'Sintesi (CFI-ACN)'!$C$30:$AE$55,27,FALSE)</f>
        <v>0</v>
      </c>
      <c r="IZ23" s="319">
        <f>VLOOKUP($B23,'Sintesi (CFI-ACN)'!$C$30:$AE$55,27,FALSE)</f>
        <v>0</v>
      </c>
      <c r="JA23" s="319">
        <f>VLOOKUP($B23,'Sintesi (CFI-ACN)'!$C$30:$AE$55,27,FALSE)</f>
        <v>0</v>
      </c>
      <c r="JB23" s="319">
        <f>VLOOKUP($B23,'Sintesi (CFI-ACN)'!$C$30:$AE$55,27,FALSE)</f>
        <v>0</v>
      </c>
      <c r="JC23" s="319">
        <f>VLOOKUP($B23,'Sintesi (CFI-ACN)'!$C$30:$AE$55,27,FALSE)</f>
        <v>0</v>
      </c>
      <c r="JD23" s="319">
        <f>VLOOKUP($B23,'Sintesi (CFI-ACN)'!$C$30:$AE$55,27,FALSE)</f>
        <v>0</v>
      </c>
      <c r="JE23" s="319">
        <f>VLOOKUP($B23,'Sintesi (CFI-ACN)'!$C$30:$AE$55,27,FALSE)</f>
        <v>0</v>
      </c>
      <c r="JF23" s="319">
        <f>VLOOKUP($B23,'Sintesi (CFI-ACN)'!$C$30:$AE$55,27,FALSE)</f>
        <v>0</v>
      </c>
      <c r="JG23" s="319">
        <f>VLOOKUP($B23,'Sintesi (CFI-ACN)'!$C$30:$AE$55,27,FALSE)</f>
        <v>0</v>
      </c>
      <c r="JH23" s="319">
        <f>VLOOKUP($B23,'Sintesi (CFI-ACN)'!$C$30:$AE$55,27,FALSE)</f>
        <v>0</v>
      </c>
      <c r="JI23" s="319">
        <f>VLOOKUP($B23,'Sintesi (CFI-ACN)'!$C$30:$AE$55,27,FALSE)</f>
        <v>0</v>
      </c>
      <c r="JJ23" s="319">
        <f>VLOOKUP($B23,'Sintesi (CFI-ACN)'!$C$30:$AE$55,27,FALSE)</f>
        <v>0</v>
      </c>
      <c r="JK23" s="319">
        <f>VLOOKUP($B23,'Sintesi (CFI-ACN)'!$C$30:$AE$55,27,FALSE)</f>
        <v>0</v>
      </c>
      <c r="JL23" s="319">
        <f>VLOOKUP($B23,'Sintesi (CFI-ACN)'!$C$30:$AE$55,27,FALSE)</f>
        <v>0</v>
      </c>
      <c r="JM23" s="319">
        <f>VLOOKUP($B23,'Sintesi (CFI-ACN)'!$C$30:$AE$55,27,FALSE)</f>
        <v>0</v>
      </c>
      <c r="JN23" s="319">
        <f>VLOOKUP($B23,'Sintesi (CFI-ACN)'!$C$30:$AE$55,27,FALSE)</f>
        <v>0</v>
      </c>
      <c r="JO23" s="319">
        <f>VLOOKUP($B23,'Sintesi (CFI-ACN)'!$C$30:$AE$55,27,FALSE)</f>
        <v>0</v>
      </c>
      <c r="JP23" s="319">
        <f>VLOOKUP($B23,'Sintesi (CFI-ACN)'!$C$30:$AE$55,27,FALSE)</f>
        <v>0</v>
      </c>
      <c r="JQ23" s="319">
        <f>VLOOKUP($B23,'Sintesi (CFI-ACN)'!$C$30:$AE$55,27,FALSE)</f>
        <v>0</v>
      </c>
      <c r="JR23" s="319">
        <f>VLOOKUP($B23,'Sintesi (CFI-ACN)'!$C$30:$AE$55,27,FALSE)</f>
        <v>0</v>
      </c>
      <c r="JS23" s="319">
        <f>VLOOKUP($B23,'Sintesi (CFI-ACN)'!$C$30:$AE$55,27,FALSE)</f>
        <v>0</v>
      </c>
      <c r="JT23" s="319">
        <f>VLOOKUP($B23,'Sintesi (CFI-ACN)'!$C$30:$AE$55,27,FALSE)</f>
        <v>0</v>
      </c>
      <c r="JU23" s="319">
        <f>VLOOKUP($B23,'Sintesi (CFI-ACN)'!$C$30:$AE$55,27,FALSE)</f>
        <v>0</v>
      </c>
      <c r="JV23" s="319">
        <f>VLOOKUP($B23,'Sintesi (CFI-ACN)'!$C$30:$AE$55,27,FALSE)</f>
        <v>0</v>
      </c>
      <c r="JW23" s="319">
        <f>VLOOKUP($B23,'Sintesi (CFI-ACN)'!$C$30:$AE$55,27,FALSE)</f>
        <v>0</v>
      </c>
      <c r="JX23" s="319">
        <f>VLOOKUP($B23,'Sintesi (CFI-ACN)'!$C$30:$AE$55,27,FALSE)</f>
        <v>0</v>
      </c>
      <c r="JY23" s="319">
        <f>VLOOKUP($B23,'Sintesi (CFI-ACN)'!$C$30:$AE$55,27,FALSE)</f>
        <v>0</v>
      </c>
      <c r="JZ23" s="319">
        <f>VLOOKUP($B23,'Sintesi (CFI-ACN)'!$C$30:$AE$55,27,FALSE)</f>
        <v>0</v>
      </c>
      <c r="KA23" s="319">
        <f>VLOOKUP($B23,'Sintesi (CFI-ACN)'!$C$30:$AE$55,27,FALSE)</f>
        <v>0</v>
      </c>
      <c r="KB23" s="319">
        <f>VLOOKUP($B23,'Sintesi (CFI-ACN)'!$C$30:$AE$55,27,FALSE)</f>
        <v>0</v>
      </c>
      <c r="KC23" s="319">
        <f>VLOOKUP($B23,'Sintesi (CFI-ACN)'!$C$30:$AE$55,27,FALSE)</f>
        <v>0</v>
      </c>
      <c r="KD23" s="319">
        <f>VLOOKUP($B23,'Sintesi (CFI-ACN)'!$C$30:$AE$55,27,FALSE)</f>
        <v>0</v>
      </c>
      <c r="KE23" s="319">
        <f>VLOOKUP($B23,'Sintesi (CFI-ACN)'!$C$30:$AE$55,27,FALSE)</f>
        <v>0</v>
      </c>
      <c r="KF23" s="319">
        <f>VLOOKUP($B23,'Sintesi (CFI-ACN)'!$C$30:$AE$55,27,FALSE)</f>
        <v>0</v>
      </c>
      <c r="KG23" s="319">
        <f>VLOOKUP($B23,'Sintesi (CFI-ACN)'!$C$30:$AE$55,27,FALSE)</f>
        <v>0</v>
      </c>
      <c r="KH23" s="319">
        <f>VLOOKUP($B23,'Sintesi (CFI-ACN)'!$C$30:$AE$55,27,FALSE)</f>
        <v>0</v>
      </c>
      <c r="KI23" s="319">
        <f>VLOOKUP($B23,'Sintesi (CFI-ACN)'!$C$30:$AE$55,27,FALSE)</f>
        <v>0</v>
      </c>
      <c r="KJ23" s="319">
        <f>VLOOKUP($B23,'Sintesi (CFI-ACN)'!$C$30:$AE$55,27,FALSE)</f>
        <v>0</v>
      </c>
      <c r="KK23" s="319">
        <f>VLOOKUP($B23,'Sintesi (CFI-ACN)'!$C$30:$AE$55,27,FALSE)</f>
        <v>0</v>
      </c>
      <c r="KL23" s="319">
        <f>VLOOKUP($B23,'Sintesi (CFI-ACN)'!$C$30:$AE$55,27,FALSE)</f>
        <v>0</v>
      </c>
      <c r="KM23" s="319">
        <f>VLOOKUP($B23,'Sintesi (CFI-ACN)'!$C$30:$AE$55,27,FALSE)</f>
        <v>0</v>
      </c>
      <c r="KN23" s="319">
        <f>VLOOKUP($B23,'Sintesi (CFI-ACN)'!$C$30:$AE$55,27,FALSE)</f>
        <v>0</v>
      </c>
      <c r="KO23" s="319">
        <f>VLOOKUP($B23,'Sintesi (CFI-ACN)'!$C$30:$AE$55,27,FALSE)</f>
        <v>0</v>
      </c>
      <c r="KP23" s="319">
        <f>VLOOKUP($B23,'Sintesi (CFI-ACN)'!$C$30:$AE$55,27,FALSE)</f>
        <v>0</v>
      </c>
      <c r="KQ23" s="319">
        <f>VLOOKUP($B23,'Sintesi (CFI-ACN)'!$C$30:$AE$55,27,FALSE)</f>
        <v>0</v>
      </c>
      <c r="KR23" s="319">
        <f>VLOOKUP($B23,'Sintesi (CFI-ACN)'!$C$30:$AE$55,27,FALSE)</f>
        <v>0</v>
      </c>
      <c r="KS23" s="319">
        <f>VLOOKUP($B23,'Sintesi (CFI-ACN)'!$C$30:$AE$55,27,FALSE)</f>
        <v>0</v>
      </c>
      <c r="KT23" s="319">
        <f>VLOOKUP($B23,'Sintesi (CFI-ACN)'!$C$30:$AE$55,27,FALSE)</f>
        <v>0</v>
      </c>
      <c r="KU23" s="319">
        <f>VLOOKUP($B23,'Sintesi (CFI-ACN)'!$C$30:$AE$55,27,FALSE)</f>
        <v>0</v>
      </c>
      <c r="KV23" s="319">
        <f>VLOOKUP($B23,'Sintesi (CFI-ACN)'!$C$30:$AE$55,27,FALSE)</f>
        <v>0</v>
      </c>
      <c r="KW23" s="319">
        <f>VLOOKUP($B23,'Sintesi (CFI-ACN)'!$C$30:$AE$55,27,FALSE)</f>
        <v>0</v>
      </c>
      <c r="KX23" s="319">
        <f>VLOOKUP($B23,'Sintesi (CFI-ACN)'!$C$30:$AE$55,27,FALSE)</f>
        <v>0</v>
      </c>
      <c r="KY23" s="319">
        <f>VLOOKUP($B23,'Sintesi (CFI-ACN)'!$C$30:$AE$55,27,FALSE)</f>
        <v>0</v>
      </c>
      <c r="KZ23" s="319">
        <f>VLOOKUP($B23,'Sintesi (CFI-ACN)'!$C$30:$AE$55,27,FALSE)</f>
        <v>0</v>
      </c>
      <c r="LA23" s="319">
        <f>VLOOKUP($B23,'Sintesi (CFI-ACN)'!$C$30:$AE$55,27,FALSE)</f>
        <v>0</v>
      </c>
      <c r="LB23" s="319">
        <f>VLOOKUP($B23,'Sintesi (CFI-ACN)'!$C$30:$AE$55,27,FALSE)</f>
        <v>0</v>
      </c>
      <c r="LC23" s="319">
        <f>VLOOKUP($B23,'Sintesi (CFI-ACN)'!$C$30:$AE$55,27,FALSE)</f>
        <v>0</v>
      </c>
      <c r="LD23" s="319">
        <f>VLOOKUP($B23,'Sintesi (CFI-ACN)'!$C$30:$AE$55,27,FALSE)</f>
        <v>0</v>
      </c>
      <c r="LE23" s="319">
        <f>VLOOKUP($B23,'Sintesi (CFI-ACN)'!$C$30:$AE$55,27,FALSE)</f>
        <v>0</v>
      </c>
      <c r="LF23" s="319">
        <f>VLOOKUP($B23,'Sintesi (CFI-ACN)'!$C$30:$AE$55,27,FALSE)</f>
        <v>0</v>
      </c>
      <c r="LG23" s="319">
        <f>VLOOKUP($B23,'Sintesi (CFI-ACN)'!$C$30:$AE$55,27,FALSE)</f>
        <v>0</v>
      </c>
      <c r="LH23" s="319">
        <f>VLOOKUP($B23,'Sintesi (CFI-ACN)'!$C$30:$AE$55,27,FALSE)</f>
        <v>0</v>
      </c>
      <c r="LI23" s="319">
        <f>VLOOKUP($B23,'Sintesi (CFI-ACN)'!$C$30:$AE$55,27,FALSE)</f>
        <v>0</v>
      </c>
      <c r="LJ23" s="319">
        <f>VLOOKUP($B23,'Sintesi (CFI-ACN)'!$C$30:$AE$55,27,FALSE)</f>
        <v>0</v>
      </c>
      <c r="LK23" s="319">
        <f>VLOOKUP($B23,'Sintesi (CFI-ACN)'!$C$30:$AE$55,27,FALSE)</f>
        <v>0</v>
      </c>
      <c r="LL23" s="319">
        <f>VLOOKUP($B23,'Sintesi (CFI-ACN)'!$C$30:$AE$55,27,FALSE)</f>
        <v>0</v>
      </c>
      <c r="LM23" s="319">
        <f>VLOOKUP($B23,'Sintesi (CFI-ACN)'!$C$30:$AE$55,27,FALSE)</f>
        <v>0</v>
      </c>
      <c r="LN23" s="319">
        <f>VLOOKUP($B23,'Sintesi (CFI-ACN)'!$C$30:$AE$55,27,FALSE)</f>
        <v>0</v>
      </c>
      <c r="LO23" s="319">
        <f>VLOOKUP($B23,'Sintesi (CFI-ACN)'!$C$30:$AE$55,27,FALSE)</f>
        <v>0</v>
      </c>
      <c r="LP23" s="319">
        <f>VLOOKUP($B23,'Sintesi (CFI-ACN)'!$C$30:$AE$55,27,FALSE)</f>
        <v>0</v>
      </c>
      <c r="LQ23" s="319">
        <f>VLOOKUP($B23,'Sintesi (CFI-ACN)'!$C$30:$AE$55,27,FALSE)</f>
        <v>0</v>
      </c>
      <c r="LR23" s="319">
        <f>VLOOKUP($B23,'Sintesi (CFI-ACN)'!$C$30:$AE$55,27,FALSE)</f>
        <v>0</v>
      </c>
      <c r="LS23" s="319"/>
      <c r="LT23" s="319"/>
      <c r="LU23" s="319"/>
      <c r="LV23" s="320">
        <v>0</v>
      </c>
      <c r="LW23" s="320">
        <v>0</v>
      </c>
      <c r="LX23" s="320">
        <v>0</v>
      </c>
      <c r="LY23" s="320">
        <v>0</v>
      </c>
      <c r="LZ23" s="320">
        <v>0</v>
      </c>
      <c r="MA23" s="320">
        <v>0</v>
      </c>
      <c r="MB23" s="320">
        <v>0</v>
      </c>
      <c r="MC23" s="320">
        <v>0</v>
      </c>
      <c r="MD23" s="320">
        <v>0</v>
      </c>
      <c r="ME23" s="320">
        <v>0</v>
      </c>
      <c r="MF23" s="320">
        <v>0</v>
      </c>
      <c r="MG23" s="320">
        <v>0</v>
      </c>
      <c r="MH23" s="320">
        <v>0</v>
      </c>
      <c r="MI23" s="320">
        <v>0</v>
      </c>
      <c r="MJ23" s="320">
        <v>0</v>
      </c>
      <c r="MK23" s="320">
        <v>0</v>
      </c>
      <c r="ML23" s="320">
        <v>0</v>
      </c>
      <c r="MM23" s="320">
        <v>0</v>
      </c>
      <c r="MN23" s="320">
        <v>0</v>
      </c>
      <c r="MO23" s="320">
        <v>0</v>
      </c>
      <c r="MP23" s="320">
        <v>0</v>
      </c>
      <c r="MQ23" s="320">
        <v>0</v>
      </c>
      <c r="MR23" s="320">
        <v>0</v>
      </c>
      <c r="MS23" s="320">
        <f>VLOOKUP($B23,'Sintesi (CFI-ACN)'!$C$30:$AE$55,26,FALSE)</f>
        <v>0</v>
      </c>
      <c r="MT23" s="320">
        <f>VLOOKUP($B23,'Sintesi (CFI-ACN)'!$C$30:$AE$55,26,FALSE)</f>
        <v>0</v>
      </c>
      <c r="MU23" s="320">
        <f>VLOOKUP($B23,'Sintesi (CFI-ACN)'!$C$30:$AE$55,26,FALSE)</f>
        <v>0</v>
      </c>
      <c r="MV23" s="320">
        <f>VLOOKUP($B23,'Sintesi (CFI-ACN)'!$C$30:$AE$55,26,FALSE)</f>
        <v>0</v>
      </c>
      <c r="MW23" s="320">
        <f>VLOOKUP($B23,'Sintesi (CFI-ACN)'!$C$30:$AE$55,26,FALSE)</f>
        <v>0</v>
      </c>
      <c r="MX23" s="320">
        <f>VLOOKUP($B23,'Sintesi (CFI-ACN)'!$C$30:$AE$55,26,FALSE)</f>
        <v>0</v>
      </c>
      <c r="MY23" s="320">
        <f>VLOOKUP($B23,'Sintesi (CFI-ACN)'!$C$30:$AE$55,26,FALSE)</f>
        <v>0</v>
      </c>
      <c r="MZ23" s="320">
        <f>VLOOKUP($B23,'Sintesi (CFI-ACN)'!$C$30:$AE$55,26,FALSE)</f>
        <v>0</v>
      </c>
      <c r="NA23" s="320">
        <f>VLOOKUP($B23,'Sintesi (CFI-ACN)'!$C$30:$AE$55,26,FALSE)</f>
        <v>0</v>
      </c>
      <c r="NB23" s="320">
        <f>VLOOKUP($B23,'Sintesi (CFI-ACN)'!$C$30:$AE$55,26,FALSE)</f>
        <v>0</v>
      </c>
      <c r="NC23" s="320">
        <f>VLOOKUP($B23,'Sintesi (CFI-ACN)'!$C$30:$AE$55,26,FALSE)</f>
        <v>0</v>
      </c>
      <c r="ND23" s="320">
        <f>VLOOKUP($B23,'Sintesi (CFI-ACN)'!$C$30:$AE$55,26,FALSE)</f>
        <v>0</v>
      </c>
      <c r="NE23" s="320">
        <f>VLOOKUP($B23,'Sintesi (CFI-ACN)'!$C$30:$AE$55,26,FALSE)</f>
        <v>0</v>
      </c>
      <c r="NF23" s="320">
        <f>VLOOKUP($B23,'Sintesi (CFI-ACN)'!$C$30:$AE$55,26,FALSE)</f>
        <v>0</v>
      </c>
      <c r="NG23" s="320">
        <f>VLOOKUP($B23,'Sintesi (CFI-ACN)'!$C$30:$AE$55,26,FALSE)</f>
        <v>0</v>
      </c>
      <c r="NH23" s="320">
        <f>VLOOKUP($B23,'Sintesi (CFI-ACN)'!$C$30:$AE$55,26,FALSE)</f>
        <v>0</v>
      </c>
      <c r="NI23" s="320">
        <f>VLOOKUP($B23,'Sintesi (CFI-ACN)'!$C$30:$AE$55,26,FALSE)</f>
        <v>0</v>
      </c>
      <c r="NJ23" s="320">
        <f>VLOOKUP($B23,'Sintesi (CFI-ACN)'!$C$30:$AE$55,26,FALSE)</f>
        <v>0</v>
      </c>
      <c r="NK23" s="320">
        <f>VLOOKUP($B23,'Sintesi (CFI-ACN)'!$C$30:$AE$55,26,FALSE)</f>
        <v>0</v>
      </c>
      <c r="NL23" s="320">
        <f>VLOOKUP($B23,'Sintesi (CFI-ACN)'!$C$30:$AE$55,26,FALSE)</f>
        <v>0</v>
      </c>
      <c r="NM23" s="320">
        <f>VLOOKUP($B23,'Sintesi (CFI-ACN)'!$C$30:$AE$55,26,FALSE)</f>
        <v>0</v>
      </c>
      <c r="NN23" s="320">
        <f>VLOOKUP($B23,'Sintesi (CFI-ACN)'!$C$30:$AE$55,26,FALSE)</f>
        <v>0</v>
      </c>
      <c r="NO23" s="320">
        <f>VLOOKUP($B23,'Sintesi (CFI-ACN)'!$C$30:$AE$55,26,FALSE)</f>
        <v>0</v>
      </c>
      <c r="NP23" s="320">
        <f>VLOOKUP($B23,'Sintesi (CFI-ACN)'!$C$30:$AE$55,26,FALSE)</f>
        <v>0</v>
      </c>
      <c r="NQ23" s="320">
        <f>VLOOKUP($B23,'Sintesi (CFI-ACN)'!$C$30:$AE$55,26,FALSE)</f>
        <v>0</v>
      </c>
      <c r="NR23" s="320">
        <f>VLOOKUP($B23,'Sintesi (CFI-ACN)'!$C$30:$AE$55,26,FALSE)</f>
        <v>0</v>
      </c>
      <c r="NS23" s="320">
        <f>VLOOKUP($B23,'Sintesi (CFI-ACN)'!$C$30:$AE$55,26,FALSE)</f>
        <v>0</v>
      </c>
      <c r="NT23" s="320">
        <f>VLOOKUP($B23,'Sintesi (CFI-ACN)'!$C$30:$AE$55,26,FALSE)</f>
        <v>0</v>
      </c>
      <c r="NU23" s="320">
        <f>VLOOKUP($B23,'Sintesi (CFI-ACN)'!$C$30:$AE$55,26,FALSE)</f>
        <v>0</v>
      </c>
      <c r="NV23" s="320">
        <f>VLOOKUP($B23,'Sintesi (CFI-ACN)'!$C$30:$AE$55,26,FALSE)</f>
        <v>0</v>
      </c>
      <c r="NW23" s="320">
        <f>VLOOKUP($B23,'Sintesi (CFI-ACN)'!$C$30:$AE$55,26,FALSE)</f>
        <v>0</v>
      </c>
      <c r="NX23" s="320">
        <f>VLOOKUP($B23,'Sintesi (CFI-ACN)'!$C$30:$AE$55,26,FALSE)</f>
        <v>0</v>
      </c>
      <c r="NY23" s="320">
        <f>VLOOKUP($B23,'Sintesi (CFI-ACN)'!$C$30:$AE$55,26,FALSE)</f>
        <v>0</v>
      </c>
      <c r="NZ23" s="320">
        <f>VLOOKUP($B23,'Sintesi (CFI-ACN)'!$C$30:$AE$55,26,FALSE)</f>
        <v>0</v>
      </c>
      <c r="OA23" s="320">
        <f>VLOOKUP($B23,'Sintesi (CFI-ACN)'!$C$30:$AE$55,26,FALSE)</f>
        <v>0</v>
      </c>
      <c r="OB23" s="320">
        <f>VLOOKUP($B23,'Sintesi (CFI-ACN)'!$C$30:$AE$55,26,FALSE)</f>
        <v>0</v>
      </c>
      <c r="OC23" s="320">
        <f>VLOOKUP($B23,'Sintesi (CFI-ACN)'!$C$30:$AE$55,26,FALSE)</f>
        <v>0</v>
      </c>
      <c r="OD23" s="320">
        <f>VLOOKUP($B23,'Sintesi (CFI-ACN)'!$C$30:$AE$55,26,FALSE)</f>
        <v>0</v>
      </c>
      <c r="OE23" s="320">
        <f>VLOOKUP($B23,'Sintesi (CFI-ACN)'!$C$30:$AE$55,26,FALSE)</f>
        <v>0</v>
      </c>
      <c r="OF23" s="320">
        <f>VLOOKUP($B23,'Sintesi (CFI-ACN)'!$C$30:$AE$55,26,FALSE)</f>
        <v>0</v>
      </c>
      <c r="OG23" s="320">
        <f>VLOOKUP($B23,'Sintesi (CFI-ACN)'!$C$30:$AE$55,26,FALSE)</f>
        <v>0</v>
      </c>
      <c r="OH23" s="320">
        <f>VLOOKUP($B23,'Sintesi (CFI-ACN)'!$C$30:$AE$55,26,FALSE)</f>
        <v>0</v>
      </c>
      <c r="OI23" s="320">
        <f>VLOOKUP($B23,'Sintesi (CFI-ACN)'!$C$30:$AE$55,26,FALSE)</f>
        <v>0</v>
      </c>
      <c r="OJ23" s="320">
        <f>VLOOKUP($B23,'Sintesi (CFI-ACN)'!$C$30:$AE$55,26,FALSE)</f>
        <v>0</v>
      </c>
      <c r="OK23" s="320">
        <f>VLOOKUP($B23,'Sintesi (CFI-ACN)'!$C$30:$AE$55,26,FALSE)</f>
        <v>0</v>
      </c>
      <c r="OL23" s="320">
        <f>VLOOKUP($B23,'Sintesi (CFI-ACN)'!$C$30:$AE$55,26,FALSE)</f>
        <v>0</v>
      </c>
      <c r="OM23" s="320">
        <f>VLOOKUP($B23,'Sintesi (CFI-ACN)'!$C$30:$AE$55,26,FALSE)</f>
        <v>0</v>
      </c>
      <c r="ON23" s="320">
        <f>VLOOKUP($B23,'Sintesi (CFI-ACN)'!$C$30:$AE$55,26,FALSE)</f>
        <v>0</v>
      </c>
      <c r="OO23" s="320">
        <f>VLOOKUP($B23,'Sintesi (CFI-ACN)'!$C$30:$AE$55,26,FALSE)</f>
        <v>0</v>
      </c>
      <c r="OP23" s="320">
        <f>VLOOKUP($B23,'Sintesi (CFI-ACN)'!$C$30:$AE$55,26,FALSE)</f>
        <v>0</v>
      </c>
      <c r="OQ23" s="320">
        <f>VLOOKUP($B23,'Sintesi (CFI-ACN)'!$C$30:$AE$55,26,FALSE)</f>
        <v>0</v>
      </c>
      <c r="OR23" s="320">
        <f>VLOOKUP($B23,'Sintesi (CFI-ACN)'!$C$30:$AE$55,26,FALSE)</f>
        <v>0</v>
      </c>
      <c r="OS23" s="320">
        <f>VLOOKUP($B23,'Sintesi (CFI-ACN)'!$C$30:$AE$55,26,FALSE)</f>
        <v>0</v>
      </c>
      <c r="OT23" s="320">
        <f>VLOOKUP($B23,'Sintesi (CFI-ACN)'!$C$30:$AE$55,26,FALSE)</f>
        <v>0</v>
      </c>
      <c r="OU23" s="320">
        <f>VLOOKUP($B23,'Sintesi (CFI-ACN)'!$C$30:$AE$55,26,FALSE)</f>
        <v>0</v>
      </c>
      <c r="OV23" s="320">
        <f>VLOOKUP($B23,'Sintesi (CFI-ACN)'!$C$30:$AE$55,26,FALSE)</f>
        <v>0</v>
      </c>
      <c r="OW23" s="320">
        <f>VLOOKUP($B23,'Sintesi (CFI-ACN)'!$C$30:$AE$55,26,FALSE)</f>
        <v>0</v>
      </c>
      <c r="OX23" s="320">
        <f>VLOOKUP($B23,'Sintesi (CFI-ACN)'!$C$30:$AE$55,26,FALSE)</f>
        <v>0</v>
      </c>
      <c r="OY23" s="320">
        <f>VLOOKUP($B23,'Sintesi (CFI-ACN)'!$C$30:$AE$55,26,FALSE)</f>
        <v>0</v>
      </c>
      <c r="OZ23" s="320">
        <f>VLOOKUP($B23,'Sintesi (CFI-ACN)'!$C$30:$AE$55,26,FALSE)</f>
        <v>0</v>
      </c>
      <c r="PA23" s="320">
        <f>VLOOKUP($B23,'Sintesi (CFI-ACN)'!$C$30:$AE$55,26,FALSE)</f>
        <v>0</v>
      </c>
      <c r="PB23" s="320">
        <f>VLOOKUP($B23,'Sintesi (CFI-ACN)'!$C$30:$AE$55,26,FALSE)</f>
        <v>0</v>
      </c>
      <c r="PC23" s="320">
        <f>VLOOKUP($B23,'Sintesi (CFI-ACN)'!$C$30:$AE$55,26,FALSE)</f>
        <v>0</v>
      </c>
      <c r="PD23" s="320">
        <f>VLOOKUP($B23,'Sintesi (CFI-ACN)'!$C$30:$AE$55,26,FALSE)</f>
        <v>0</v>
      </c>
      <c r="PE23" s="320">
        <f>VLOOKUP($B23,'Sintesi (CFI-ACN)'!$C$30:$AE$55,26,FALSE)</f>
        <v>0</v>
      </c>
      <c r="PF23" s="320">
        <f>VLOOKUP($B23,'Sintesi (CFI-ACN)'!$C$30:$AE$55,26,FALSE)</f>
        <v>0</v>
      </c>
      <c r="PG23" s="320">
        <f>VLOOKUP($B23,'Sintesi (CFI-ACN)'!$C$30:$AE$55,26,FALSE)</f>
        <v>0</v>
      </c>
      <c r="PH23" s="320">
        <f>VLOOKUP($B23,'Sintesi (CFI-ACN)'!$C$30:$AE$55,26,FALSE)</f>
        <v>0</v>
      </c>
      <c r="PI23" s="320">
        <f>VLOOKUP($B23,'Sintesi (CFI-ACN)'!$C$30:$AE$55,26,FALSE)</f>
        <v>0</v>
      </c>
      <c r="PJ23" s="320">
        <f>VLOOKUP($B23,'Sintesi (CFI-ACN)'!$C$30:$AE$55,26,FALSE)</f>
        <v>0</v>
      </c>
      <c r="PK23" s="320">
        <f>VLOOKUP($B23,'Sintesi (CFI-ACN)'!$C$30:$AE$55,26,FALSE)</f>
        <v>0</v>
      </c>
      <c r="PL23" s="320">
        <f>VLOOKUP($B23,'Sintesi (CFI-ACN)'!$C$30:$AE$55,26,FALSE)</f>
        <v>0</v>
      </c>
      <c r="PM23" s="320">
        <f>VLOOKUP($B23,'Sintesi (CFI-ACN)'!$C$30:$AE$55,26,FALSE)</f>
        <v>0</v>
      </c>
      <c r="PN23" s="320">
        <f>VLOOKUP($B23,'Sintesi (CFI-ACN)'!$C$30:$AE$55,26,FALSE)</f>
        <v>0</v>
      </c>
      <c r="PO23" s="320">
        <f>VLOOKUP($B23,'Sintesi (CFI-ACN)'!$C$30:$AE$55,26,FALSE)</f>
        <v>0</v>
      </c>
      <c r="PP23" s="320">
        <f>VLOOKUP($B23,'Sintesi (CFI-ACN)'!$C$30:$AE$55,26,FALSE)</f>
        <v>0</v>
      </c>
      <c r="PQ23" s="320">
        <f>VLOOKUP($B23,'Sintesi (CFI-ACN)'!$C$30:$AE$55,26,FALSE)</f>
        <v>0</v>
      </c>
      <c r="PR23" s="320">
        <f>VLOOKUP($B23,'Sintesi (CFI-ACN)'!$C$30:$AE$55,26,FALSE)</f>
        <v>0</v>
      </c>
      <c r="PS23" s="320">
        <f>VLOOKUP($B23,'Sintesi (CFI-ACN)'!$C$30:$AE$55,26,FALSE)</f>
        <v>0</v>
      </c>
      <c r="PT23" s="320">
        <f>VLOOKUP($B23,'Sintesi (CFI-ACN)'!$C$30:$AE$55,26,FALSE)</f>
        <v>0</v>
      </c>
      <c r="PU23" s="320">
        <f>VLOOKUP($B23,'Sintesi (CFI-ACN)'!$C$30:$AE$55,26,FALSE)</f>
        <v>0</v>
      </c>
      <c r="PV23" s="320"/>
      <c r="PW23" s="320"/>
      <c r="PX23" s="320"/>
      <c r="PY23" s="321">
        <v>0</v>
      </c>
      <c r="PZ23" s="321">
        <v>0</v>
      </c>
      <c r="QA23" s="321">
        <v>0</v>
      </c>
      <c r="QB23" s="321">
        <v>0</v>
      </c>
      <c r="QC23" s="321">
        <v>0</v>
      </c>
      <c r="QD23" s="321">
        <v>0</v>
      </c>
      <c r="QE23" s="321">
        <v>0</v>
      </c>
      <c r="QF23" s="321">
        <v>0</v>
      </c>
      <c r="QG23" s="321">
        <v>0</v>
      </c>
      <c r="QH23" s="321">
        <v>0</v>
      </c>
      <c r="QI23" s="321">
        <v>0</v>
      </c>
      <c r="QJ23" s="321">
        <v>0</v>
      </c>
      <c r="QK23" s="321">
        <v>0</v>
      </c>
      <c r="QL23" s="321">
        <v>0</v>
      </c>
      <c r="QM23" s="321">
        <v>0</v>
      </c>
      <c r="QN23" s="321">
        <v>0</v>
      </c>
      <c r="QO23" s="321">
        <v>0</v>
      </c>
      <c r="QP23" s="321">
        <v>0</v>
      </c>
      <c r="QQ23" s="321">
        <v>0</v>
      </c>
      <c r="QR23" s="321">
        <v>0</v>
      </c>
      <c r="QS23" s="321">
        <v>0</v>
      </c>
      <c r="QT23" s="321">
        <v>0</v>
      </c>
      <c r="QU23" s="321">
        <v>0</v>
      </c>
      <c r="QV23" s="321">
        <f>VLOOKUP($B23,'Sintesi (CFI-ACN)'!$C$30:$AE$55,28,FALSE)</f>
        <v>0</v>
      </c>
      <c r="QW23" s="321">
        <f>VLOOKUP($B23,'Sintesi (CFI-ACN)'!$C$30:$AE$55,28,FALSE)</f>
        <v>0</v>
      </c>
      <c r="QX23" s="321">
        <f>VLOOKUP($B23,'Sintesi (CFI-ACN)'!$C$30:$AE$55,28,FALSE)</f>
        <v>0</v>
      </c>
      <c r="QY23" s="321">
        <f>VLOOKUP($B23,'Sintesi (CFI-ACN)'!$C$30:$AE$55,28,FALSE)</f>
        <v>0</v>
      </c>
      <c r="QZ23" s="321">
        <f>VLOOKUP($B23,'Sintesi (CFI-ACN)'!$C$30:$AE$55,28,FALSE)</f>
        <v>0</v>
      </c>
      <c r="RA23" s="321">
        <f>VLOOKUP($B23,'Sintesi (CFI-ACN)'!$C$30:$AE$55,28,FALSE)</f>
        <v>0</v>
      </c>
      <c r="RB23" s="321">
        <f>VLOOKUP($B23,'Sintesi (CFI-ACN)'!$C$30:$AE$55,28,FALSE)</f>
        <v>0</v>
      </c>
      <c r="RC23" s="321">
        <f>VLOOKUP($B23,'Sintesi (CFI-ACN)'!$C$30:$AE$55,28,FALSE)</f>
        <v>0</v>
      </c>
      <c r="RD23" s="321">
        <f>VLOOKUP($B23,'Sintesi (CFI-ACN)'!$C$30:$AE$55,28,FALSE)</f>
        <v>0</v>
      </c>
      <c r="RE23" s="321">
        <f>VLOOKUP($B23,'Sintesi (CFI-ACN)'!$C$30:$AE$55,28,FALSE)</f>
        <v>0</v>
      </c>
      <c r="RF23" s="321">
        <f>VLOOKUP($B23,'Sintesi (CFI-ACN)'!$C$30:$AE$55,28,FALSE)</f>
        <v>0</v>
      </c>
      <c r="RG23" s="321">
        <f>VLOOKUP($B23,'Sintesi (CFI-ACN)'!$C$30:$AE$55,28,FALSE)</f>
        <v>0</v>
      </c>
      <c r="RH23" s="321">
        <f>VLOOKUP($B23,'Sintesi (CFI-ACN)'!$C$30:$AE$55,28,FALSE)</f>
        <v>0</v>
      </c>
      <c r="RI23" s="321">
        <f>VLOOKUP($B23,'Sintesi (CFI-ACN)'!$C$30:$AE$55,28,FALSE)</f>
        <v>0</v>
      </c>
      <c r="RJ23" s="321">
        <f>VLOOKUP($B23,'Sintesi (CFI-ACN)'!$C$30:$AE$55,28,FALSE)</f>
        <v>0</v>
      </c>
      <c r="RK23" s="321">
        <f>VLOOKUP($B23,'Sintesi (CFI-ACN)'!$C$30:$AE$55,28,FALSE)</f>
        <v>0</v>
      </c>
      <c r="RL23" s="321">
        <f>VLOOKUP($B23,'Sintesi (CFI-ACN)'!$C$30:$AE$55,28,FALSE)</f>
        <v>0</v>
      </c>
      <c r="RM23" s="321">
        <f>VLOOKUP($B23,'Sintesi (CFI-ACN)'!$C$30:$AE$55,28,FALSE)</f>
        <v>0</v>
      </c>
      <c r="RN23" s="321">
        <f>VLOOKUP($B23,'Sintesi (CFI-ACN)'!$C$30:$AE$55,28,FALSE)</f>
        <v>0</v>
      </c>
      <c r="RO23" s="321">
        <f>VLOOKUP($B23,'Sintesi (CFI-ACN)'!$C$30:$AE$55,28,FALSE)</f>
        <v>0</v>
      </c>
      <c r="RP23" s="321">
        <f>VLOOKUP($B23,'Sintesi (CFI-ACN)'!$C$30:$AE$55,28,FALSE)</f>
        <v>0</v>
      </c>
      <c r="RQ23" s="321">
        <f>VLOOKUP($B23,'Sintesi (CFI-ACN)'!$C$30:$AE$55,28,FALSE)</f>
        <v>0</v>
      </c>
      <c r="RR23" s="321">
        <f>VLOOKUP($B23,'Sintesi (CFI-ACN)'!$C$30:$AE$55,28,FALSE)</f>
        <v>0</v>
      </c>
      <c r="RS23" s="321">
        <f>VLOOKUP($B23,'Sintesi (CFI-ACN)'!$C$30:$AE$55,28,FALSE)</f>
        <v>0</v>
      </c>
      <c r="RT23" s="321">
        <f>VLOOKUP($B23,'Sintesi (CFI-ACN)'!$C$30:$AE$55,28,FALSE)</f>
        <v>0</v>
      </c>
      <c r="RU23" s="321">
        <f>VLOOKUP($B23,'Sintesi (CFI-ACN)'!$C$30:$AE$55,28,FALSE)</f>
        <v>0</v>
      </c>
      <c r="RV23" s="321">
        <f>VLOOKUP($B23,'Sintesi (CFI-ACN)'!$C$30:$AE$55,28,FALSE)</f>
        <v>0</v>
      </c>
      <c r="RW23" s="321">
        <f>VLOOKUP($B23,'Sintesi (CFI-ACN)'!$C$30:$AE$55,28,FALSE)</f>
        <v>0</v>
      </c>
      <c r="RX23" s="321">
        <f>VLOOKUP($B23,'Sintesi (CFI-ACN)'!$C$30:$AE$55,28,FALSE)</f>
        <v>0</v>
      </c>
      <c r="RY23" s="321">
        <f>VLOOKUP($B23,'Sintesi (CFI-ACN)'!$C$30:$AE$55,28,FALSE)</f>
        <v>0</v>
      </c>
      <c r="RZ23" s="321">
        <f>VLOOKUP($B23,'Sintesi (CFI-ACN)'!$C$30:$AE$55,28,FALSE)</f>
        <v>0</v>
      </c>
      <c r="SA23" s="321">
        <f>VLOOKUP($B23,'Sintesi (CFI-ACN)'!$C$30:$AE$55,28,FALSE)</f>
        <v>0</v>
      </c>
      <c r="SB23" s="321">
        <f>VLOOKUP($B23,'Sintesi (CFI-ACN)'!$C$30:$AE$55,28,FALSE)</f>
        <v>0</v>
      </c>
      <c r="SC23" s="321">
        <f>VLOOKUP($B23,'Sintesi (CFI-ACN)'!$C$30:$AE$55,28,FALSE)</f>
        <v>0</v>
      </c>
      <c r="SD23" s="321">
        <f>VLOOKUP($B23,'Sintesi (CFI-ACN)'!$C$30:$AE$55,28,FALSE)</f>
        <v>0</v>
      </c>
      <c r="SE23" s="321">
        <f>VLOOKUP($B23,'Sintesi (CFI-ACN)'!$C$30:$AE$55,28,FALSE)</f>
        <v>0</v>
      </c>
      <c r="SF23" s="321">
        <f>VLOOKUP($B23,'Sintesi (CFI-ACN)'!$C$30:$AE$55,28,FALSE)</f>
        <v>0</v>
      </c>
      <c r="SG23" s="321">
        <f>VLOOKUP($B23,'Sintesi (CFI-ACN)'!$C$30:$AE$55,28,FALSE)</f>
        <v>0</v>
      </c>
      <c r="SH23" s="321">
        <f>VLOOKUP($B23,'Sintesi (CFI-ACN)'!$C$30:$AE$55,28,FALSE)</f>
        <v>0</v>
      </c>
      <c r="SI23" s="321">
        <f>VLOOKUP($B23,'Sintesi (CFI-ACN)'!$C$30:$AE$55,28,FALSE)</f>
        <v>0</v>
      </c>
      <c r="SJ23" s="321">
        <f>VLOOKUP($B23,'Sintesi (CFI-ACN)'!$C$30:$AE$55,28,FALSE)</f>
        <v>0</v>
      </c>
      <c r="SK23" s="321">
        <f>VLOOKUP($B23,'Sintesi (CFI-ACN)'!$C$30:$AE$55,28,FALSE)</f>
        <v>0</v>
      </c>
      <c r="SL23" s="321">
        <f>VLOOKUP($B23,'Sintesi (CFI-ACN)'!$C$30:$AE$55,28,FALSE)</f>
        <v>0</v>
      </c>
      <c r="SM23" s="321">
        <f>VLOOKUP($B23,'Sintesi (CFI-ACN)'!$C$30:$AE$55,28,FALSE)</f>
        <v>0</v>
      </c>
      <c r="SN23" s="321">
        <f>VLOOKUP($B23,'Sintesi (CFI-ACN)'!$C$30:$AE$55,28,FALSE)</f>
        <v>0</v>
      </c>
      <c r="SO23" s="321">
        <f>VLOOKUP($B23,'Sintesi (CFI-ACN)'!$C$30:$AE$55,28,FALSE)</f>
        <v>0</v>
      </c>
      <c r="SP23" s="321">
        <f>VLOOKUP($B23,'Sintesi (CFI-ACN)'!$C$30:$AE$55,28,FALSE)</f>
        <v>0</v>
      </c>
      <c r="SQ23" s="321">
        <f>VLOOKUP($B23,'Sintesi (CFI-ACN)'!$C$30:$AE$55,28,FALSE)</f>
        <v>0</v>
      </c>
      <c r="SR23" s="321">
        <f>VLOOKUP($B23,'Sintesi (CFI-ACN)'!$C$30:$AE$55,28,FALSE)</f>
        <v>0</v>
      </c>
      <c r="SS23" s="321">
        <f>VLOOKUP($B23,'Sintesi (CFI-ACN)'!$C$30:$AE$55,28,FALSE)</f>
        <v>0</v>
      </c>
      <c r="ST23" s="321">
        <f>VLOOKUP($B23,'Sintesi (CFI-ACN)'!$C$30:$AE$55,28,FALSE)</f>
        <v>0</v>
      </c>
      <c r="SU23" s="321">
        <f>VLOOKUP($B23,'Sintesi (CFI-ACN)'!$C$30:$AE$55,28,FALSE)</f>
        <v>0</v>
      </c>
      <c r="SV23" s="321">
        <f>VLOOKUP($B23,'Sintesi (CFI-ACN)'!$C$30:$AE$55,28,FALSE)</f>
        <v>0</v>
      </c>
      <c r="SW23" s="321">
        <f>VLOOKUP($B23,'Sintesi (CFI-ACN)'!$C$30:$AE$55,28,FALSE)</f>
        <v>0</v>
      </c>
      <c r="SX23" s="321">
        <f>VLOOKUP($B23,'Sintesi (CFI-ACN)'!$C$30:$AE$55,28,FALSE)</f>
        <v>0</v>
      </c>
      <c r="SY23" s="321">
        <f>VLOOKUP($B23,'Sintesi (CFI-ACN)'!$C$30:$AE$55,28,FALSE)</f>
        <v>0</v>
      </c>
      <c r="SZ23" s="321">
        <f>VLOOKUP($B23,'Sintesi (CFI-ACN)'!$C$30:$AE$55,28,FALSE)</f>
        <v>0</v>
      </c>
      <c r="TA23" s="321">
        <f>VLOOKUP($B23,'Sintesi (CFI-ACN)'!$C$30:$AE$55,28,FALSE)</f>
        <v>0</v>
      </c>
      <c r="TB23" s="321">
        <f>VLOOKUP($B23,'Sintesi (CFI-ACN)'!$C$30:$AE$55,28,FALSE)</f>
        <v>0</v>
      </c>
      <c r="TC23" s="321">
        <f>VLOOKUP($B23,'Sintesi (CFI-ACN)'!$C$30:$AE$55,28,FALSE)</f>
        <v>0</v>
      </c>
      <c r="TD23" s="321">
        <f>VLOOKUP($B23,'Sintesi (CFI-ACN)'!$C$30:$AE$55,28,FALSE)</f>
        <v>0</v>
      </c>
      <c r="TE23" s="321">
        <f>VLOOKUP($B23,'Sintesi (CFI-ACN)'!$C$30:$AE$55,28,FALSE)</f>
        <v>0</v>
      </c>
      <c r="TF23" s="321">
        <f>VLOOKUP($B23,'Sintesi (CFI-ACN)'!$C$30:$AE$55,28,FALSE)</f>
        <v>0</v>
      </c>
      <c r="TG23" s="321">
        <f>VLOOKUP($B23,'Sintesi (CFI-ACN)'!$C$30:$AE$55,28,FALSE)</f>
        <v>0</v>
      </c>
      <c r="TH23" s="321">
        <f>VLOOKUP($B23,'Sintesi (CFI-ACN)'!$C$30:$AE$55,28,FALSE)</f>
        <v>0</v>
      </c>
      <c r="TI23" s="321">
        <f>VLOOKUP($B23,'Sintesi (CFI-ACN)'!$C$30:$AE$55,28,FALSE)</f>
        <v>0</v>
      </c>
      <c r="TJ23" s="321">
        <f>VLOOKUP($B23,'Sintesi (CFI-ACN)'!$C$30:$AE$55,28,FALSE)</f>
        <v>0</v>
      </c>
      <c r="TK23" s="321">
        <f>VLOOKUP($B23,'Sintesi (CFI-ACN)'!$C$30:$AE$55,28,FALSE)</f>
        <v>0</v>
      </c>
      <c r="TL23" s="321">
        <f>VLOOKUP($B23,'Sintesi (CFI-ACN)'!$C$30:$AE$55,28,FALSE)</f>
        <v>0</v>
      </c>
      <c r="TM23" s="321">
        <f>VLOOKUP($B23,'Sintesi (CFI-ACN)'!$C$30:$AE$55,28,FALSE)</f>
        <v>0</v>
      </c>
      <c r="TN23" s="321">
        <f>VLOOKUP($B23,'Sintesi (CFI-ACN)'!$C$30:$AE$55,28,FALSE)</f>
        <v>0</v>
      </c>
      <c r="TO23" s="321">
        <f>VLOOKUP($B23,'Sintesi (CFI-ACN)'!$C$30:$AE$55,28,FALSE)</f>
        <v>0</v>
      </c>
      <c r="TP23" s="321">
        <f>VLOOKUP($B23,'Sintesi (CFI-ACN)'!$C$30:$AE$55,28,FALSE)</f>
        <v>0</v>
      </c>
      <c r="TQ23" s="321">
        <f>VLOOKUP($B23,'Sintesi (CFI-ACN)'!$C$30:$AE$55,28,FALSE)</f>
        <v>0</v>
      </c>
      <c r="TR23" s="321">
        <f>VLOOKUP($B23,'Sintesi (CFI-ACN)'!$C$30:$AE$55,28,FALSE)</f>
        <v>0</v>
      </c>
      <c r="TS23" s="321">
        <f>VLOOKUP($B23,'Sintesi (CFI-ACN)'!$C$30:$AE$55,28,FALSE)</f>
        <v>0</v>
      </c>
      <c r="TT23" s="321">
        <f>VLOOKUP($B23,'Sintesi (CFI-ACN)'!$C$30:$AE$55,28,FALSE)</f>
        <v>0</v>
      </c>
      <c r="TU23" s="321">
        <f>VLOOKUP($B23,'Sintesi (CFI-ACN)'!$C$30:$AE$55,28,FALSE)</f>
        <v>0</v>
      </c>
      <c r="TV23" s="321">
        <f>VLOOKUP($B23,'Sintesi (CFI-ACN)'!$C$30:$AE$55,28,FALSE)</f>
        <v>0</v>
      </c>
      <c r="TW23" s="321">
        <f>VLOOKUP($B23,'Sintesi (CFI-ACN)'!$C$30:$AE$55,28,FALSE)</f>
        <v>0</v>
      </c>
      <c r="TX23" s="321">
        <f>VLOOKUP($B23,'Sintesi (CFI-ACN)'!$C$30:$AE$55,28,FALSE)</f>
        <v>0</v>
      </c>
      <c r="TY23" s="321"/>
      <c r="TZ23" s="321"/>
      <c r="UA23" s="321"/>
      <c r="UB23" s="322">
        <v>0</v>
      </c>
      <c r="UC23" s="322">
        <v>0</v>
      </c>
      <c r="UD23" s="322">
        <v>0</v>
      </c>
      <c r="UE23" s="322">
        <v>0</v>
      </c>
      <c r="UF23" s="322">
        <v>0</v>
      </c>
      <c r="UG23" s="322">
        <v>0</v>
      </c>
      <c r="UH23" s="322">
        <v>0</v>
      </c>
      <c r="UI23" s="322">
        <v>0</v>
      </c>
      <c r="UJ23" s="322">
        <v>0</v>
      </c>
      <c r="UK23" s="322">
        <v>0</v>
      </c>
      <c r="UL23" s="322">
        <v>0</v>
      </c>
      <c r="UM23" s="322">
        <v>0</v>
      </c>
      <c r="UN23" s="322">
        <v>0</v>
      </c>
      <c r="UO23" s="322">
        <v>0</v>
      </c>
      <c r="UP23" s="322">
        <v>0</v>
      </c>
      <c r="UQ23" s="322">
        <v>0</v>
      </c>
      <c r="UR23" s="322">
        <v>0</v>
      </c>
      <c r="US23" s="322">
        <v>0</v>
      </c>
      <c r="UT23" s="322">
        <v>0</v>
      </c>
      <c r="UU23" s="322">
        <v>0</v>
      </c>
      <c r="UV23" s="322">
        <v>0</v>
      </c>
      <c r="UW23" s="322">
        <v>0</v>
      </c>
      <c r="UX23" s="322">
        <v>0</v>
      </c>
      <c r="UY23" s="322">
        <f>VLOOKUP($B23,'Sintesi (CFI-ACN)'!$C$30:$AE$55,29,FALSE)</f>
        <v>0</v>
      </c>
      <c r="UZ23" s="322">
        <f>VLOOKUP($B23,'Sintesi (CFI-ACN)'!$C$30:$AE$55,29,FALSE)</f>
        <v>0</v>
      </c>
      <c r="VA23" s="322">
        <f>VLOOKUP($B23,'Sintesi (CFI-ACN)'!$C$30:$AE$55,29,FALSE)</f>
        <v>0</v>
      </c>
      <c r="VB23" s="322">
        <f>VLOOKUP($B23,'Sintesi (CFI-ACN)'!$C$30:$AE$55,29,FALSE)</f>
        <v>0</v>
      </c>
      <c r="VC23" s="322">
        <f>VLOOKUP($B23,'Sintesi (CFI-ACN)'!$C$30:$AE$55,29,FALSE)</f>
        <v>0</v>
      </c>
      <c r="VD23" s="322">
        <f>VLOOKUP($B23,'Sintesi (CFI-ACN)'!$C$30:$AE$55,29,FALSE)</f>
        <v>0</v>
      </c>
      <c r="VE23" s="322">
        <f>VLOOKUP($B23,'Sintesi (CFI-ACN)'!$C$30:$AE$55,29,FALSE)</f>
        <v>0</v>
      </c>
      <c r="VF23" s="322">
        <f>VLOOKUP($B23,'Sintesi (CFI-ACN)'!$C$30:$AE$55,29,FALSE)</f>
        <v>0</v>
      </c>
      <c r="VG23" s="322">
        <f>VLOOKUP($B23,'Sintesi (CFI-ACN)'!$C$30:$AE$55,29,FALSE)</f>
        <v>0</v>
      </c>
      <c r="VH23" s="322">
        <f>VLOOKUP($B23,'Sintesi (CFI-ACN)'!$C$30:$AE$55,29,FALSE)</f>
        <v>0</v>
      </c>
      <c r="VI23" s="322">
        <f>VLOOKUP($B23,'Sintesi (CFI-ACN)'!$C$30:$AE$55,29,FALSE)</f>
        <v>0</v>
      </c>
      <c r="VJ23" s="322">
        <f>VLOOKUP($B23,'Sintesi (CFI-ACN)'!$C$30:$AE$55,29,FALSE)</f>
        <v>0</v>
      </c>
      <c r="VK23" s="322">
        <f>VLOOKUP($B23,'Sintesi (CFI-ACN)'!$C$30:$AE$55,29,FALSE)</f>
        <v>0</v>
      </c>
      <c r="VL23" s="322">
        <f>VLOOKUP($B23,'Sintesi (CFI-ACN)'!$C$30:$AE$55,29,FALSE)</f>
        <v>0</v>
      </c>
      <c r="VM23" s="322">
        <f>VLOOKUP($B23,'Sintesi (CFI-ACN)'!$C$30:$AE$55,29,FALSE)</f>
        <v>0</v>
      </c>
      <c r="VN23" s="322">
        <f>VLOOKUP($B23,'Sintesi (CFI-ACN)'!$C$30:$AE$55,29,FALSE)</f>
        <v>0</v>
      </c>
      <c r="VO23" s="322">
        <f>VLOOKUP($B23,'Sintesi (CFI-ACN)'!$C$30:$AE$55,29,FALSE)</f>
        <v>0</v>
      </c>
      <c r="VP23" s="322">
        <f>VLOOKUP($B23,'Sintesi (CFI-ACN)'!$C$30:$AE$55,29,FALSE)</f>
        <v>0</v>
      </c>
      <c r="VQ23" s="322">
        <f>VLOOKUP($B23,'Sintesi (CFI-ACN)'!$C$30:$AE$55,29,FALSE)</f>
        <v>0</v>
      </c>
      <c r="VR23" s="322">
        <f>VLOOKUP($B23,'Sintesi (CFI-ACN)'!$C$30:$AE$55,29,FALSE)</f>
        <v>0</v>
      </c>
      <c r="VS23" s="322">
        <f>VLOOKUP($B23,'Sintesi (CFI-ACN)'!$C$30:$AE$55,29,FALSE)</f>
        <v>0</v>
      </c>
      <c r="VT23" s="322">
        <f>VLOOKUP($B23,'Sintesi (CFI-ACN)'!$C$30:$AE$55,29,FALSE)</f>
        <v>0</v>
      </c>
      <c r="VU23" s="322">
        <f>VLOOKUP($B23,'Sintesi (CFI-ACN)'!$C$30:$AE$55,29,FALSE)</f>
        <v>0</v>
      </c>
      <c r="VV23" s="322">
        <f>VLOOKUP($B23,'Sintesi (CFI-ACN)'!$C$30:$AE$55,29,FALSE)</f>
        <v>0</v>
      </c>
      <c r="VW23" s="322">
        <f>VLOOKUP($B23,'Sintesi (CFI-ACN)'!$C$30:$AE$55,29,FALSE)</f>
        <v>0</v>
      </c>
      <c r="VX23" s="322">
        <f>VLOOKUP($B23,'Sintesi (CFI-ACN)'!$C$30:$AE$55,29,FALSE)</f>
        <v>0</v>
      </c>
      <c r="VY23" s="322">
        <f>VLOOKUP($B23,'Sintesi (CFI-ACN)'!$C$30:$AE$55,29,FALSE)</f>
        <v>0</v>
      </c>
      <c r="VZ23" s="322">
        <f>VLOOKUP($B23,'Sintesi (CFI-ACN)'!$C$30:$AE$55,29,FALSE)</f>
        <v>0</v>
      </c>
      <c r="WA23" s="322">
        <f>VLOOKUP($B23,'Sintesi (CFI-ACN)'!$C$30:$AE$55,29,FALSE)</f>
        <v>0</v>
      </c>
      <c r="WB23" s="322">
        <f>VLOOKUP($B23,'Sintesi (CFI-ACN)'!$C$30:$AE$55,29,FALSE)</f>
        <v>0</v>
      </c>
      <c r="WC23" s="322">
        <f>VLOOKUP($B23,'Sintesi (CFI-ACN)'!$C$30:$AE$55,29,FALSE)</f>
        <v>0</v>
      </c>
      <c r="WD23" s="322">
        <f>VLOOKUP($B23,'Sintesi (CFI-ACN)'!$C$30:$AE$55,29,FALSE)</f>
        <v>0</v>
      </c>
      <c r="WE23" s="322">
        <f>VLOOKUP($B23,'Sintesi (CFI-ACN)'!$C$30:$AE$55,29,FALSE)</f>
        <v>0</v>
      </c>
      <c r="WF23" s="322">
        <f>VLOOKUP($B23,'Sintesi (CFI-ACN)'!$C$30:$AE$55,29,FALSE)</f>
        <v>0</v>
      </c>
      <c r="WG23" s="322">
        <f>VLOOKUP($B23,'Sintesi (CFI-ACN)'!$C$30:$AE$55,29,FALSE)</f>
        <v>0</v>
      </c>
      <c r="WH23" s="322">
        <f>VLOOKUP($B23,'Sintesi (CFI-ACN)'!$C$30:$AE$55,29,FALSE)</f>
        <v>0</v>
      </c>
      <c r="WI23" s="322">
        <f>VLOOKUP($B23,'Sintesi (CFI-ACN)'!$C$30:$AE$55,29,FALSE)</f>
        <v>0</v>
      </c>
      <c r="WJ23" s="322">
        <f>VLOOKUP($B23,'Sintesi (CFI-ACN)'!$C$30:$AE$55,29,FALSE)</f>
        <v>0</v>
      </c>
      <c r="WK23" s="322">
        <f>VLOOKUP($B23,'Sintesi (CFI-ACN)'!$C$30:$AE$55,29,FALSE)</f>
        <v>0</v>
      </c>
      <c r="WL23" s="322">
        <f>VLOOKUP($B23,'Sintesi (CFI-ACN)'!$C$30:$AE$55,29,FALSE)</f>
        <v>0</v>
      </c>
      <c r="WM23" s="322">
        <f>VLOOKUP($B23,'Sintesi (CFI-ACN)'!$C$30:$AE$55,29,FALSE)</f>
        <v>0</v>
      </c>
      <c r="WN23" s="322">
        <f>VLOOKUP($B23,'Sintesi (CFI-ACN)'!$C$30:$AE$55,29,FALSE)</f>
        <v>0</v>
      </c>
      <c r="WO23" s="322">
        <f>VLOOKUP($B23,'Sintesi (CFI-ACN)'!$C$30:$AE$55,29,FALSE)</f>
        <v>0</v>
      </c>
      <c r="WP23" s="322">
        <f>VLOOKUP($B23,'Sintesi (CFI-ACN)'!$C$30:$AE$55,29,FALSE)</f>
        <v>0</v>
      </c>
      <c r="WQ23" s="322">
        <f>VLOOKUP($B23,'Sintesi (CFI-ACN)'!$C$30:$AE$55,29,FALSE)</f>
        <v>0</v>
      </c>
      <c r="WR23" s="322">
        <f>VLOOKUP($B23,'Sintesi (CFI-ACN)'!$C$30:$AE$55,29,FALSE)</f>
        <v>0</v>
      </c>
      <c r="WS23" s="322">
        <f>VLOOKUP($B23,'Sintesi (CFI-ACN)'!$C$30:$AE$55,29,FALSE)</f>
        <v>0</v>
      </c>
      <c r="WT23" s="322">
        <f>VLOOKUP($B23,'Sintesi (CFI-ACN)'!$C$30:$AE$55,29,FALSE)</f>
        <v>0</v>
      </c>
      <c r="WU23" s="322">
        <f>VLOOKUP($B23,'Sintesi (CFI-ACN)'!$C$30:$AE$55,29,FALSE)</f>
        <v>0</v>
      </c>
      <c r="WV23" s="322">
        <f>VLOOKUP($B23,'Sintesi (CFI-ACN)'!$C$30:$AE$55,29,FALSE)</f>
        <v>0</v>
      </c>
      <c r="WW23" s="322">
        <f>VLOOKUP($B23,'Sintesi (CFI-ACN)'!$C$30:$AE$55,29,FALSE)</f>
        <v>0</v>
      </c>
      <c r="WX23" s="322">
        <f>VLOOKUP($B23,'Sintesi (CFI-ACN)'!$C$30:$AE$55,29,FALSE)</f>
        <v>0</v>
      </c>
      <c r="WY23" s="322">
        <f>VLOOKUP($B23,'Sintesi (CFI-ACN)'!$C$30:$AE$55,29,FALSE)</f>
        <v>0</v>
      </c>
      <c r="WZ23" s="322">
        <f>VLOOKUP($B23,'Sintesi (CFI-ACN)'!$C$30:$AE$55,29,FALSE)</f>
        <v>0</v>
      </c>
      <c r="XA23" s="322">
        <f>VLOOKUP($B23,'Sintesi (CFI-ACN)'!$C$30:$AE$55,29,FALSE)</f>
        <v>0</v>
      </c>
      <c r="XB23" s="322">
        <f>VLOOKUP($B23,'Sintesi (CFI-ACN)'!$C$30:$AE$55,29,FALSE)</f>
        <v>0</v>
      </c>
      <c r="XC23" s="322">
        <f>VLOOKUP($B23,'Sintesi (CFI-ACN)'!$C$30:$AE$55,29,FALSE)</f>
        <v>0</v>
      </c>
      <c r="XD23" s="322">
        <f>VLOOKUP($B23,'Sintesi (CFI-ACN)'!$C$30:$AE$55,29,FALSE)</f>
        <v>0</v>
      </c>
      <c r="XE23" s="322">
        <f>VLOOKUP($B23,'Sintesi (CFI-ACN)'!$C$30:$AE$55,29,FALSE)</f>
        <v>0</v>
      </c>
      <c r="XF23" s="322">
        <f>VLOOKUP($B23,'Sintesi (CFI-ACN)'!$C$30:$AE$55,29,FALSE)</f>
        <v>0</v>
      </c>
      <c r="XG23" s="322">
        <f>VLOOKUP($B23,'Sintesi (CFI-ACN)'!$C$30:$AE$55,29,FALSE)</f>
        <v>0</v>
      </c>
      <c r="XH23" s="322">
        <f>VLOOKUP($B23,'Sintesi (CFI-ACN)'!$C$30:$AE$55,29,FALSE)</f>
        <v>0</v>
      </c>
      <c r="XI23" s="322">
        <f>VLOOKUP($B23,'Sintesi (CFI-ACN)'!$C$30:$AE$55,29,FALSE)</f>
        <v>0</v>
      </c>
      <c r="XJ23" s="322">
        <f>VLOOKUP($B23,'Sintesi (CFI-ACN)'!$C$30:$AE$55,29,FALSE)</f>
        <v>0</v>
      </c>
      <c r="XK23" s="322">
        <f>VLOOKUP($B23,'Sintesi (CFI-ACN)'!$C$30:$AE$55,29,FALSE)</f>
        <v>0</v>
      </c>
      <c r="XL23" s="322">
        <f>VLOOKUP($B23,'Sintesi (CFI-ACN)'!$C$30:$AE$55,29,FALSE)</f>
        <v>0</v>
      </c>
      <c r="XM23" s="322">
        <f>VLOOKUP($B23,'Sintesi (CFI-ACN)'!$C$30:$AE$55,29,FALSE)</f>
        <v>0</v>
      </c>
      <c r="XN23" s="322">
        <f>VLOOKUP($B23,'Sintesi (CFI-ACN)'!$C$30:$AE$55,29,FALSE)</f>
        <v>0</v>
      </c>
      <c r="XO23" s="322">
        <f>VLOOKUP($B23,'Sintesi (CFI-ACN)'!$C$30:$AE$55,29,FALSE)</f>
        <v>0</v>
      </c>
      <c r="XP23" s="322">
        <f>VLOOKUP($B23,'Sintesi (CFI-ACN)'!$C$30:$AE$55,29,FALSE)</f>
        <v>0</v>
      </c>
      <c r="XQ23" s="322">
        <f>VLOOKUP($B23,'Sintesi (CFI-ACN)'!$C$30:$AE$55,29,FALSE)</f>
        <v>0</v>
      </c>
      <c r="XR23" s="322">
        <f>VLOOKUP($B23,'Sintesi (CFI-ACN)'!$C$30:$AE$55,29,FALSE)</f>
        <v>0</v>
      </c>
      <c r="XS23" s="322">
        <f>VLOOKUP($B23,'Sintesi (CFI-ACN)'!$C$30:$AE$55,29,FALSE)</f>
        <v>0</v>
      </c>
      <c r="XT23" s="322">
        <f>VLOOKUP($B23,'Sintesi (CFI-ACN)'!$C$30:$AE$55,29,FALSE)</f>
        <v>0</v>
      </c>
      <c r="XU23" s="322">
        <f>VLOOKUP($B23,'Sintesi (CFI-ACN)'!$C$30:$AE$55,29,FALSE)</f>
        <v>0</v>
      </c>
      <c r="XV23" s="322">
        <f>VLOOKUP($B23,'Sintesi (CFI-ACN)'!$C$30:$AE$55,29,FALSE)</f>
        <v>0</v>
      </c>
      <c r="XW23" s="322">
        <f>VLOOKUP($B23,'Sintesi (CFI-ACN)'!$C$30:$AE$55,29,FALSE)</f>
        <v>0</v>
      </c>
      <c r="XX23" s="322">
        <f>VLOOKUP($B23,'Sintesi (CFI-ACN)'!$C$30:$AE$55,29,FALSE)</f>
        <v>0</v>
      </c>
      <c r="XY23" s="322">
        <f>VLOOKUP($B23,'Sintesi (CFI-ACN)'!$C$30:$AE$55,29,FALSE)</f>
        <v>0</v>
      </c>
      <c r="XZ23" s="322">
        <f>VLOOKUP($B23,'Sintesi (CFI-ACN)'!$C$30:$AE$55,29,FALSE)</f>
        <v>0</v>
      </c>
      <c r="YA23" s="322">
        <f>VLOOKUP($B23,'Sintesi (CFI-ACN)'!$C$30:$AE$55,29,FALSE)</f>
        <v>0</v>
      </c>
      <c r="YB23" s="322"/>
      <c r="YC23" s="322"/>
      <c r="YD23" s="322"/>
      <c r="YE23" s="501">
        <v>0</v>
      </c>
      <c r="YF23" s="501">
        <v>0</v>
      </c>
      <c r="YG23" s="501">
        <v>0</v>
      </c>
      <c r="YH23" s="501">
        <v>0</v>
      </c>
      <c r="YI23" s="501">
        <v>0</v>
      </c>
      <c r="YJ23" s="501">
        <v>0</v>
      </c>
      <c r="YK23" s="501">
        <v>0</v>
      </c>
      <c r="YL23" s="501">
        <v>0</v>
      </c>
      <c r="YM23" s="501">
        <v>0</v>
      </c>
      <c r="YN23" s="501">
        <v>0</v>
      </c>
      <c r="YO23" s="501">
        <v>0</v>
      </c>
      <c r="YP23" s="501">
        <v>0</v>
      </c>
      <c r="YQ23" s="501">
        <v>0</v>
      </c>
      <c r="YR23" s="501">
        <v>0</v>
      </c>
      <c r="YS23" s="501">
        <v>0</v>
      </c>
      <c r="YT23" s="501">
        <v>0</v>
      </c>
      <c r="YU23" s="501">
        <v>0</v>
      </c>
      <c r="YV23" s="501">
        <v>0</v>
      </c>
      <c r="YW23" s="501">
        <v>0</v>
      </c>
      <c r="YX23" s="501">
        <v>0</v>
      </c>
      <c r="YY23" s="501">
        <v>0</v>
      </c>
      <c r="YZ23" s="501">
        <v>0</v>
      </c>
      <c r="ZA23" s="501">
        <v>0</v>
      </c>
      <c r="ZB23" s="501">
        <f>VLOOKUP($B23,'Sintesi (CFI-ACN)'!$C$30:$AE$55,22,FALSE)</f>
        <v>0</v>
      </c>
      <c r="ZC23" s="501">
        <f>VLOOKUP($B23,'Sintesi (CFI-ACN)'!$C$30:$AE$55,22,FALSE)</f>
        <v>0</v>
      </c>
      <c r="ZD23" s="501">
        <f>VLOOKUP($B23,'Sintesi (CFI-ACN)'!$C$30:$AE$55,22,FALSE)</f>
        <v>0</v>
      </c>
      <c r="ZE23" s="501">
        <f>VLOOKUP($B23,'Sintesi (CFI-ACN)'!$C$30:$AE$55,22,FALSE)</f>
        <v>0</v>
      </c>
      <c r="ZF23" s="501">
        <f>VLOOKUP($B23,'Sintesi (CFI-ACN)'!$C$30:$AE$55,22,FALSE)</f>
        <v>0</v>
      </c>
      <c r="ZG23" s="501">
        <f>VLOOKUP($B23,'Sintesi (CFI-ACN)'!$C$30:$AE$55,22,FALSE)</f>
        <v>0</v>
      </c>
      <c r="ZH23" s="501">
        <f>VLOOKUP($B23,'Sintesi (CFI-ACN)'!$C$30:$AE$55,22,FALSE)</f>
        <v>0</v>
      </c>
      <c r="ZI23" s="501">
        <f>VLOOKUP($B23,'Sintesi (CFI-ACN)'!$C$30:$AE$55,22,FALSE)</f>
        <v>0</v>
      </c>
      <c r="ZJ23" s="501">
        <f>VLOOKUP($B23,'Sintesi (CFI-ACN)'!$C$30:$AE$55,22,FALSE)</f>
        <v>0</v>
      </c>
      <c r="ZK23" s="501">
        <f>VLOOKUP($B23,'Sintesi (CFI-ACN)'!$C$30:$AE$55,22,FALSE)</f>
        <v>0</v>
      </c>
      <c r="ZL23" s="501">
        <f>VLOOKUP($B23,'Sintesi (CFI-ACN)'!$C$30:$AE$55,22,FALSE)</f>
        <v>0</v>
      </c>
      <c r="ZM23" s="501">
        <f>VLOOKUP($B23,'Sintesi (CFI-ACN)'!$C$30:$AE$55,22,FALSE)</f>
        <v>0</v>
      </c>
      <c r="ZN23" s="501">
        <f>VLOOKUP($B23,'Sintesi (CFI-ACN)'!$C$30:$AE$55,22,FALSE)</f>
        <v>0</v>
      </c>
      <c r="ZO23" s="501">
        <f>VLOOKUP($B23,'Sintesi (CFI-ACN)'!$C$30:$AE$55,22,FALSE)</f>
        <v>0</v>
      </c>
      <c r="ZP23" s="501">
        <f>VLOOKUP($B23,'Sintesi (CFI-ACN)'!$C$30:$AE$55,22,FALSE)</f>
        <v>0</v>
      </c>
      <c r="ZQ23" s="501">
        <f>VLOOKUP($B23,'Sintesi (CFI-ACN)'!$C$30:$AE$55,22,FALSE)</f>
        <v>0</v>
      </c>
      <c r="ZR23" s="501">
        <f>VLOOKUP($B23,'Sintesi (CFI-ACN)'!$C$30:$AE$55,22,FALSE)</f>
        <v>0</v>
      </c>
      <c r="ZS23" s="501">
        <f>VLOOKUP($B23,'Sintesi (CFI-ACN)'!$C$30:$AE$55,22,FALSE)</f>
        <v>0</v>
      </c>
      <c r="ZT23" s="501">
        <f>VLOOKUP($B23,'Sintesi (CFI-ACN)'!$C$30:$AE$55,22,FALSE)</f>
        <v>0</v>
      </c>
      <c r="ZU23" s="501">
        <f>VLOOKUP($B23,'Sintesi (CFI-ACN)'!$C$30:$AE$55,22,FALSE)</f>
        <v>0</v>
      </c>
      <c r="ZV23" s="501">
        <f>VLOOKUP($B23,'Sintesi (CFI-ACN)'!$C$30:$AE$55,22,FALSE)</f>
        <v>0</v>
      </c>
      <c r="ZW23" s="501">
        <f>VLOOKUP($B23,'Sintesi (CFI-ACN)'!$C$30:$AE$55,22,FALSE)</f>
        <v>0</v>
      </c>
      <c r="ZX23" s="501">
        <f>VLOOKUP($B23,'Sintesi (CFI-ACN)'!$C$30:$AE$55,22,FALSE)</f>
        <v>0</v>
      </c>
      <c r="ZY23" s="501">
        <f>VLOOKUP($B23,'Sintesi (CFI-ACN)'!$C$30:$AE$55,22,FALSE)</f>
        <v>0</v>
      </c>
      <c r="ZZ23" s="501">
        <f>VLOOKUP($B23,'Sintesi (CFI-ACN)'!$C$30:$AE$55,22,FALSE)</f>
        <v>0</v>
      </c>
      <c r="AAA23" s="501">
        <f>VLOOKUP($B23,'Sintesi (CFI-ACN)'!$C$30:$AE$55,22,FALSE)</f>
        <v>0</v>
      </c>
      <c r="AAB23" s="501">
        <f>VLOOKUP($B23,'Sintesi (CFI-ACN)'!$C$30:$AE$55,22,FALSE)</f>
        <v>0</v>
      </c>
      <c r="AAC23" s="501">
        <f>VLOOKUP($B23,'Sintesi (CFI-ACN)'!$C$30:$AE$55,22,FALSE)</f>
        <v>0</v>
      </c>
      <c r="AAD23" s="501">
        <f>VLOOKUP($B23,'Sintesi (CFI-ACN)'!$C$30:$AE$55,22,FALSE)</f>
        <v>0</v>
      </c>
      <c r="AAE23" s="501">
        <f>VLOOKUP($B23,'Sintesi (CFI-ACN)'!$C$30:$AE$55,22,FALSE)</f>
        <v>0</v>
      </c>
      <c r="AAF23" s="501">
        <f>VLOOKUP($B23,'Sintesi (CFI-ACN)'!$C$30:$AE$55,22,FALSE)</f>
        <v>0</v>
      </c>
      <c r="AAG23" s="501">
        <f>VLOOKUP($B23,'Sintesi (CFI-ACN)'!$C$30:$AE$55,22,FALSE)</f>
        <v>0</v>
      </c>
      <c r="AAH23" s="501">
        <f>VLOOKUP($B23,'Sintesi (CFI-ACN)'!$C$30:$AE$55,22,FALSE)</f>
        <v>0</v>
      </c>
      <c r="AAI23" s="501">
        <f>VLOOKUP($B23,'Sintesi (CFI-ACN)'!$C$30:$AE$55,22,FALSE)</f>
        <v>0</v>
      </c>
      <c r="AAJ23" s="501">
        <f>VLOOKUP($B23,'Sintesi (CFI-ACN)'!$C$30:$AE$55,22,FALSE)</f>
        <v>0</v>
      </c>
      <c r="AAK23" s="501">
        <f>VLOOKUP($B23,'Sintesi (CFI-ACN)'!$C$30:$AE$55,22,FALSE)</f>
        <v>0</v>
      </c>
      <c r="AAL23" s="501">
        <f>VLOOKUP($B23,'Sintesi (CFI-ACN)'!$C$30:$AE$55,22,FALSE)</f>
        <v>0</v>
      </c>
      <c r="AAM23" s="501">
        <f>VLOOKUP($B23,'Sintesi (CFI-ACN)'!$C$30:$AE$55,22,FALSE)</f>
        <v>0</v>
      </c>
      <c r="AAN23" s="501">
        <f>VLOOKUP($B23,'Sintesi (CFI-ACN)'!$C$30:$AE$55,22,FALSE)</f>
        <v>0</v>
      </c>
      <c r="AAO23" s="501">
        <f>VLOOKUP($B23,'Sintesi (CFI-ACN)'!$C$30:$AE$55,22,FALSE)</f>
        <v>0</v>
      </c>
      <c r="AAP23" s="501">
        <f>VLOOKUP($B23,'Sintesi (CFI-ACN)'!$C$30:$AE$55,22,FALSE)</f>
        <v>0</v>
      </c>
      <c r="AAQ23" s="501">
        <f>VLOOKUP($B23,'Sintesi (CFI-ACN)'!$C$30:$AE$55,22,FALSE)</f>
        <v>0</v>
      </c>
      <c r="AAR23" s="501">
        <f>VLOOKUP($B23,'Sintesi (CFI-ACN)'!$C$30:$AE$55,22,FALSE)</f>
        <v>0</v>
      </c>
      <c r="AAS23" s="501">
        <f>VLOOKUP($B23,'Sintesi (CFI-ACN)'!$C$30:$AE$55,22,FALSE)</f>
        <v>0</v>
      </c>
      <c r="AAT23" s="501">
        <f>VLOOKUP($B23,'Sintesi (CFI-ACN)'!$C$30:$AE$55,22,FALSE)</f>
        <v>0</v>
      </c>
      <c r="AAU23" s="501">
        <f>VLOOKUP($B23,'Sintesi (CFI-ACN)'!$C$30:$AE$55,22,FALSE)</f>
        <v>0</v>
      </c>
      <c r="AAV23" s="501">
        <f>VLOOKUP($B23,'Sintesi (CFI-ACN)'!$C$30:$AE$55,22,FALSE)</f>
        <v>0</v>
      </c>
      <c r="AAW23" s="501">
        <f>VLOOKUP($B23,'Sintesi (CFI-ACN)'!$C$30:$AE$55,22,FALSE)</f>
        <v>0</v>
      </c>
      <c r="AAX23" s="501">
        <f>VLOOKUP($B23,'Sintesi (CFI-ACN)'!$C$30:$AE$55,22,FALSE)</f>
        <v>0</v>
      </c>
      <c r="AAY23" s="501">
        <f>VLOOKUP($B23,'Sintesi (CFI-ACN)'!$C$30:$AE$55,22,FALSE)</f>
        <v>0</v>
      </c>
      <c r="AAZ23" s="501">
        <f>VLOOKUP($B23,'Sintesi (CFI-ACN)'!$C$30:$AE$55,22,FALSE)</f>
        <v>0</v>
      </c>
      <c r="ABA23" s="501">
        <f>VLOOKUP($B23,'Sintesi (CFI-ACN)'!$C$30:$AE$55,22,FALSE)</f>
        <v>0</v>
      </c>
      <c r="ABB23" s="501">
        <f>VLOOKUP($B23,'Sintesi (CFI-ACN)'!$C$30:$AE$55,22,FALSE)</f>
        <v>0</v>
      </c>
      <c r="ABC23" s="501">
        <f>VLOOKUP($B23,'Sintesi (CFI-ACN)'!$C$30:$AE$55,22,FALSE)</f>
        <v>0</v>
      </c>
      <c r="ABD23" s="501">
        <f>VLOOKUP($B23,'Sintesi (CFI-ACN)'!$C$30:$AE$55,22,FALSE)</f>
        <v>0</v>
      </c>
      <c r="ABE23" s="501">
        <f>VLOOKUP($B23,'Sintesi (CFI-ACN)'!$C$30:$AE$55,22,FALSE)</f>
        <v>0</v>
      </c>
      <c r="ABF23" s="501">
        <f>VLOOKUP($B23,'Sintesi (CFI-ACN)'!$C$30:$AE$55,22,FALSE)</f>
        <v>0</v>
      </c>
      <c r="ABG23" s="501">
        <f>VLOOKUP($B23,'Sintesi (CFI-ACN)'!$C$30:$AE$55,22,FALSE)</f>
        <v>0</v>
      </c>
      <c r="ABH23" s="501">
        <f>VLOOKUP($B23,'Sintesi (CFI-ACN)'!$C$30:$AE$55,22,FALSE)</f>
        <v>0</v>
      </c>
      <c r="ABI23" s="501">
        <f>VLOOKUP($B23,'Sintesi (CFI-ACN)'!$C$30:$AE$55,22,FALSE)</f>
        <v>0</v>
      </c>
      <c r="ABJ23" s="501">
        <f>VLOOKUP($B23,'Sintesi (CFI-ACN)'!$C$30:$AE$55,22,FALSE)</f>
        <v>0</v>
      </c>
      <c r="ABK23" s="501">
        <f>VLOOKUP($B23,'Sintesi (CFI-ACN)'!$C$30:$AE$55,22,FALSE)</f>
        <v>0</v>
      </c>
      <c r="ABL23" s="501">
        <f>VLOOKUP($B23,'Sintesi (CFI-ACN)'!$C$30:$AE$55,22,FALSE)</f>
        <v>0</v>
      </c>
      <c r="ABM23" s="501">
        <f>VLOOKUP($B23,'Sintesi (CFI-ACN)'!$C$30:$AE$55,22,FALSE)</f>
        <v>0</v>
      </c>
      <c r="ABN23" s="501">
        <f>VLOOKUP($B23,'Sintesi (CFI-ACN)'!$C$30:$AE$55,22,FALSE)</f>
        <v>0</v>
      </c>
      <c r="ABO23" s="501">
        <f>VLOOKUP($B23,'Sintesi (CFI-ACN)'!$C$30:$AE$55,22,FALSE)</f>
        <v>0</v>
      </c>
      <c r="ABP23" s="501">
        <f>VLOOKUP($B23,'Sintesi (CFI-ACN)'!$C$30:$AE$55,22,FALSE)</f>
        <v>0</v>
      </c>
      <c r="ABQ23" s="501">
        <f>VLOOKUP($B23,'Sintesi (CFI-ACN)'!$C$30:$AE$55,22,FALSE)</f>
        <v>0</v>
      </c>
      <c r="ABR23" s="501">
        <f>VLOOKUP($B23,'Sintesi (CFI-ACN)'!$C$30:$AE$55,22,FALSE)</f>
        <v>0</v>
      </c>
      <c r="ABS23" s="501">
        <f>VLOOKUP($B23,'Sintesi (CFI-ACN)'!$C$30:$AE$55,22,FALSE)</f>
        <v>0</v>
      </c>
      <c r="ABT23" s="501">
        <f>VLOOKUP($B23,'Sintesi (CFI-ACN)'!$C$30:$AE$55,22,FALSE)</f>
        <v>0</v>
      </c>
      <c r="ABU23" s="501">
        <f>VLOOKUP($B23,'Sintesi (CFI-ACN)'!$C$30:$AE$55,22,FALSE)</f>
        <v>0</v>
      </c>
      <c r="ABV23" s="501">
        <f>VLOOKUP($B23,'Sintesi (CFI-ACN)'!$C$30:$AE$55,22,FALSE)</f>
        <v>0</v>
      </c>
      <c r="ABW23" s="501">
        <f>VLOOKUP($B23,'Sintesi (CFI-ACN)'!$C$30:$AE$55,22,FALSE)</f>
        <v>0</v>
      </c>
      <c r="ABX23" s="501">
        <f>VLOOKUP($B23,'Sintesi (CFI-ACN)'!$C$30:$AE$55,22,FALSE)</f>
        <v>0</v>
      </c>
      <c r="ABY23" s="501">
        <f>VLOOKUP($B23,'Sintesi (CFI-ACN)'!$C$30:$AE$55,22,FALSE)</f>
        <v>0</v>
      </c>
      <c r="ABZ23" s="501">
        <f>VLOOKUP($B23,'Sintesi (CFI-ACN)'!$C$30:$AE$55,22,FALSE)</f>
        <v>0</v>
      </c>
      <c r="ACA23" s="501">
        <f>VLOOKUP($B23,'Sintesi (CFI-ACN)'!$C$30:$AE$55,22,FALSE)</f>
        <v>0</v>
      </c>
      <c r="ACB23" s="501">
        <f>VLOOKUP($B23,'Sintesi (CFI-ACN)'!$C$30:$AE$55,22,FALSE)</f>
        <v>0</v>
      </c>
      <c r="ACC23" s="501">
        <f>VLOOKUP($B23,'Sintesi (CFI-ACN)'!$C$30:$AE$55,22,FALSE)</f>
        <v>0</v>
      </c>
      <c r="ACD23" s="501">
        <f>VLOOKUP($B23,'Sintesi (CFI-ACN)'!$C$30:$AE$55,22,FALSE)</f>
        <v>0</v>
      </c>
      <c r="ACE23" s="501"/>
      <c r="ACF23" s="501"/>
      <c r="ACG23" s="501"/>
      <c r="ACH23" s="86"/>
      <c r="ACI23" s="88">
        <v>0</v>
      </c>
      <c r="ACJ23" s="89">
        <v>43271</v>
      </c>
      <c r="ACK23" s="89">
        <v>43294</v>
      </c>
      <c r="ACL23" s="80">
        <v>0</v>
      </c>
      <c r="ACM23" s="80">
        <v>0</v>
      </c>
      <c r="ACN23" s="80">
        <v>0</v>
      </c>
      <c r="ACO23" s="80">
        <v>0</v>
      </c>
      <c r="ACP23" s="80">
        <v>0</v>
      </c>
      <c r="ACQ23" s="80">
        <v>0</v>
      </c>
      <c r="ACR23" s="80">
        <v>0</v>
      </c>
      <c r="ACS23" s="80">
        <v>0</v>
      </c>
      <c r="ACT23" s="80">
        <v>0</v>
      </c>
      <c r="ACU23" s="80">
        <v>0</v>
      </c>
      <c r="ACV23" s="80">
        <v>0</v>
      </c>
      <c r="ACW23" s="80">
        <v>0</v>
      </c>
      <c r="ACX23" s="80">
        <v>0</v>
      </c>
      <c r="ACY23" s="80">
        <v>0</v>
      </c>
      <c r="ACZ23" s="80">
        <v>0</v>
      </c>
      <c r="ADA23" s="80">
        <v>0</v>
      </c>
      <c r="ADB23" s="80">
        <v>0</v>
      </c>
      <c r="ADC23" s="80">
        <v>0</v>
      </c>
      <c r="ADD23" s="80">
        <v>0</v>
      </c>
      <c r="ADE23" s="80">
        <v>0</v>
      </c>
      <c r="ADF23" s="80">
        <v>0</v>
      </c>
      <c r="ADG23" s="80">
        <v>0</v>
      </c>
      <c r="ADH23" s="80">
        <v>0</v>
      </c>
      <c r="ADI23" s="80">
        <v>0</v>
      </c>
      <c r="ADJ23" s="80">
        <v>0</v>
      </c>
      <c r="ADK23" s="80">
        <v>0</v>
      </c>
      <c r="ADL23" s="80">
        <v>0</v>
      </c>
      <c r="ADM23" s="80">
        <v>0</v>
      </c>
      <c r="ADN23" s="80">
        <v>0</v>
      </c>
      <c r="ADO23" s="80">
        <v>0</v>
      </c>
      <c r="ADP23" s="80">
        <v>0</v>
      </c>
      <c r="ADQ23" s="80">
        <v>0</v>
      </c>
      <c r="ADR23" s="80">
        <v>0</v>
      </c>
      <c r="ADS23" s="80">
        <v>0</v>
      </c>
      <c r="ADT23" s="80">
        <v>0</v>
      </c>
      <c r="ADU23" s="80">
        <v>0</v>
      </c>
      <c r="ADV23" s="80">
        <v>0</v>
      </c>
      <c r="ADW23" s="80">
        <v>0</v>
      </c>
      <c r="ADX23" s="80">
        <v>0</v>
      </c>
      <c r="ADY23" s="80">
        <v>0</v>
      </c>
      <c r="ADZ23" s="80">
        <v>0</v>
      </c>
      <c r="AEA23" s="80">
        <v>0</v>
      </c>
      <c r="AEB23" s="80">
        <v>0</v>
      </c>
      <c r="AEC23" s="80">
        <v>0</v>
      </c>
      <c r="AED23" s="80">
        <v>0</v>
      </c>
      <c r="AEE23" s="80">
        <v>0</v>
      </c>
      <c r="AEF23" s="80">
        <v>0</v>
      </c>
      <c r="AEG23" s="80">
        <v>0</v>
      </c>
      <c r="AEH23" s="80">
        <v>0</v>
      </c>
      <c r="AEI23" s="80">
        <v>0</v>
      </c>
      <c r="AEJ23" s="80">
        <v>0</v>
      </c>
      <c r="AEK23" s="80">
        <v>0</v>
      </c>
      <c r="AEL23" s="80">
        <v>0</v>
      </c>
      <c r="AEM23" s="80">
        <v>0</v>
      </c>
      <c r="AEN23" s="80">
        <v>0</v>
      </c>
      <c r="AEO23" s="80">
        <v>0</v>
      </c>
      <c r="AEP23" s="80">
        <v>0</v>
      </c>
      <c r="AEQ23" s="80">
        <v>0</v>
      </c>
      <c r="AER23" s="80">
        <v>0</v>
      </c>
      <c r="AES23" s="80">
        <v>0</v>
      </c>
      <c r="AET23" s="80">
        <v>0</v>
      </c>
      <c r="AEU23" s="80">
        <v>0</v>
      </c>
      <c r="AEV23" s="80">
        <v>0</v>
      </c>
      <c r="AEW23" s="80">
        <v>0</v>
      </c>
      <c r="AEX23" s="80">
        <v>0</v>
      </c>
      <c r="AEY23" s="80">
        <v>0</v>
      </c>
      <c r="AEZ23" s="80">
        <v>0</v>
      </c>
      <c r="AFA23" s="80">
        <v>0</v>
      </c>
      <c r="AFB23" s="80">
        <v>0</v>
      </c>
      <c r="AFC23" s="80">
        <v>0</v>
      </c>
      <c r="AFD23" s="80">
        <v>0</v>
      </c>
      <c r="AFE23" s="80">
        <v>0</v>
      </c>
      <c r="AFF23" s="80">
        <v>0</v>
      </c>
      <c r="AFG23" s="80">
        <v>0</v>
      </c>
      <c r="AFH23" s="80">
        <v>0</v>
      </c>
      <c r="AFI23" s="80">
        <v>0</v>
      </c>
      <c r="AFJ23" s="80">
        <v>0</v>
      </c>
      <c r="AFK23" s="80">
        <v>0</v>
      </c>
      <c r="AFL23" s="80">
        <v>0</v>
      </c>
      <c r="AFM23" s="80">
        <v>0</v>
      </c>
      <c r="AFN23" s="80">
        <v>0</v>
      </c>
      <c r="AFO23" s="80">
        <v>0</v>
      </c>
      <c r="AFP23" s="80">
        <v>0</v>
      </c>
      <c r="AFQ23" s="80">
        <v>0</v>
      </c>
      <c r="AFR23" s="80">
        <v>0</v>
      </c>
      <c r="AFS23" s="80">
        <v>0</v>
      </c>
      <c r="AFT23" s="80">
        <v>0</v>
      </c>
      <c r="AFU23" s="80">
        <v>0</v>
      </c>
      <c r="AFV23" s="80">
        <v>0</v>
      </c>
      <c r="AFW23" s="80">
        <v>0</v>
      </c>
      <c r="AFX23" s="80">
        <v>0</v>
      </c>
      <c r="AFY23" s="80">
        <v>0</v>
      </c>
      <c r="AFZ23" s="80">
        <v>0</v>
      </c>
      <c r="AGA23" s="80">
        <v>0</v>
      </c>
      <c r="AGB23" s="80">
        <v>0</v>
      </c>
      <c r="AGC23" s="80">
        <v>0</v>
      </c>
      <c r="AGD23" s="80">
        <v>0</v>
      </c>
      <c r="AGE23" s="80">
        <v>0</v>
      </c>
      <c r="AGF23" s="80">
        <v>0</v>
      </c>
      <c r="AGG23" s="80">
        <v>0</v>
      </c>
      <c r="AGH23" s="80">
        <v>0</v>
      </c>
      <c r="AGI23" s="80">
        <v>0</v>
      </c>
      <c r="AGJ23" s="80">
        <v>0</v>
      </c>
      <c r="AGK23" s="80">
        <v>0</v>
      </c>
      <c r="AGL23" s="80"/>
      <c r="AGM23" s="80"/>
    </row>
    <row r="24" spans="1:871" s="104" customFormat="1" ht="13.5" customHeight="1">
      <c r="A24" s="548" t="str">
        <f>'Sintesi (CA)'!B49</f>
        <v/>
      </c>
      <c r="B24" s="548" t="str">
        <f>'Sintesi (CFI)'!C48</f>
        <v/>
      </c>
      <c r="C24" s="548" t="str">
        <f>'Sintesi Quantitativa (Overall)'!D50</f>
        <v/>
      </c>
      <c r="D24" s="549">
        <f>'Sintesi (CFI-ACN)'!W48</f>
        <v>0</v>
      </c>
      <c r="E24" s="549">
        <f>'Sintesi (CFI-ACN)'!X48</f>
        <v>0</v>
      </c>
      <c r="F24" s="549">
        <f>'Sintesi (CFI-ACN)'!Y48</f>
        <v>0</v>
      </c>
      <c r="G24" s="550">
        <v>0</v>
      </c>
      <c r="H24" s="551"/>
      <c r="I24" s="551"/>
      <c r="J24" s="552">
        <f t="shared" si="123"/>
        <v>0</v>
      </c>
      <c r="K24" s="552">
        <v>0</v>
      </c>
      <c r="L24" s="553">
        <v>0</v>
      </c>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c r="BJ24" s="554"/>
      <c r="BK24" s="554"/>
      <c r="BL24" s="554"/>
      <c r="BM24" s="554"/>
      <c r="BN24" s="554"/>
      <c r="BO24" s="554"/>
      <c r="BP24" s="554"/>
      <c r="BQ24" s="554"/>
      <c r="BR24" s="554"/>
      <c r="BS24" s="554"/>
      <c r="BT24" s="554"/>
      <c r="BU24" s="554"/>
      <c r="BV24" s="554"/>
      <c r="BW24" s="554"/>
      <c r="BX24" s="554"/>
      <c r="BY24" s="554"/>
      <c r="BZ24" s="554"/>
      <c r="CA24" s="554"/>
      <c r="CB24" s="554"/>
      <c r="CC24" s="554"/>
      <c r="CD24" s="554"/>
      <c r="CE24" s="554"/>
      <c r="CF24" s="554"/>
      <c r="CG24" s="554"/>
      <c r="CH24" s="554"/>
      <c r="CI24" s="554"/>
      <c r="CJ24" s="554"/>
      <c r="CK24" s="554"/>
      <c r="CL24" s="554"/>
      <c r="CM24" s="554"/>
      <c r="CN24" s="554"/>
      <c r="CO24" s="554"/>
      <c r="CP24" s="554"/>
      <c r="CQ24" s="554"/>
      <c r="CR24" s="554"/>
      <c r="CS24" s="554"/>
      <c r="CT24" s="554"/>
      <c r="CU24" s="554"/>
      <c r="CV24" s="554"/>
      <c r="CW24" s="554"/>
      <c r="CX24" s="554"/>
      <c r="CY24" s="554"/>
      <c r="CZ24" s="554"/>
      <c r="DA24" s="554"/>
      <c r="DB24" s="554"/>
      <c r="DC24" s="554"/>
      <c r="DD24" s="554"/>
      <c r="DE24" s="554"/>
      <c r="DF24" s="554"/>
      <c r="DG24" s="554"/>
      <c r="DH24" s="554"/>
      <c r="DI24" s="554"/>
      <c r="DJ24" s="554"/>
      <c r="DK24" s="554"/>
      <c r="DL24" s="554"/>
      <c r="DM24" s="554"/>
      <c r="DN24" s="554"/>
      <c r="DO24" s="554"/>
      <c r="DP24" s="86">
        <v>0</v>
      </c>
      <c r="DQ24" s="86">
        <v>0</v>
      </c>
      <c r="DR24" s="86">
        <v>0</v>
      </c>
      <c r="DS24" s="86">
        <v>0</v>
      </c>
      <c r="DT24" s="86">
        <v>0</v>
      </c>
      <c r="DU24" s="86">
        <v>0</v>
      </c>
      <c r="DV24" s="86">
        <v>0</v>
      </c>
      <c r="DW24" s="86">
        <v>0</v>
      </c>
      <c r="DX24" s="86">
        <v>0</v>
      </c>
      <c r="DY24" s="86">
        <v>0</v>
      </c>
      <c r="DZ24" s="86">
        <v>0</v>
      </c>
      <c r="EA24" s="86">
        <v>0</v>
      </c>
      <c r="EB24" s="86">
        <v>0</v>
      </c>
      <c r="EC24" s="86">
        <v>0</v>
      </c>
      <c r="ED24" s="86">
        <v>0</v>
      </c>
      <c r="EE24" s="86">
        <v>0</v>
      </c>
      <c r="EF24" s="86">
        <v>0</v>
      </c>
      <c r="EG24" s="86">
        <v>0</v>
      </c>
      <c r="EH24" s="86">
        <v>0</v>
      </c>
      <c r="EI24" s="86">
        <v>0</v>
      </c>
      <c r="EJ24" s="86">
        <v>0</v>
      </c>
      <c r="EK24" s="86">
        <v>0</v>
      </c>
      <c r="EL24" s="86">
        <v>0</v>
      </c>
      <c r="EM24" s="86">
        <v>0</v>
      </c>
      <c r="EN24" s="86">
        <v>0</v>
      </c>
      <c r="EO24" s="86">
        <v>0</v>
      </c>
      <c r="EP24" s="86">
        <v>0</v>
      </c>
      <c r="EQ24" s="86">
        <v>0</v>
      </c>
      <c r="ER24" s="86">
        <v>0</v>
      </c>
      <c r="ES24" s="86">
        <v>0</v>
      </c>
      <c r="ET24" s="86">
        <v>0</v>
      </c>
      <c r="EU24" s="86">
        <v>0</v>
      </c>
      <c r="EV24" s="86">
        <v>0</v>
      </c>
      <c r="EW24" s="86">
        <v>0</v>
      </c>
      <c r="EX24" s="86">
        <v>0</v>
      </c>
      <c r="EY24" s="86">
        <v>0</v>
      </c>
      <c r="EZ24" s="86">
        <v>0</v>
      </c>
      <c r="FA24" s="86">
        <v>0</v>
      </c>
      <c r="FB24" s="86">
        <v>0</v>
      </c>
      <c r="FC24" s="86">
        <v>0</v>
      </c>
      <c r="FD24" s="86">
        <v>0</v>
      </c>
      <c r="FE24" s="86">
        <v>0</v>
      </c>
      <c r="FF24" s="86">
        <v>0</v>
      </c>
      <c r="FG24" s="86">
        <v>0</v>
      </c>
      <c r="FH24" s="86">
        <v>0</v>
      </c>
      <c r="FI24" s="86">
        <v>0</v>
      </c>
      <c r="FJ24" s="86">
        <v>0</v>
      </c>
      <c r="FK24" s="86">
        <v>0</v>
      </c>
      <c r="FL24" s="86">
        <v>0</v>
      </c>
      <c r="FM24" s="86">
        <v>0</v>
      </c>
      <c r="FN24" s="86">
        <v>0</v>
      </c>
      <c r="FO24" s="86">
        <v>0</v>
      </c>
      <c r="FP24" s="86">
        <v>0</v>
      </c>
      <c r="FQ24" s="86">
        <v>0</v>
      </c>
      <c r="FR24" s="86">
        <v>0</v>
      </c>
      <c r="FS24" s="86">
        <v>0</v>
      </c>
      <c r="FT24" s="86">
        <v>0</v>
      </c>
      <c r="FU24" s="86">
        <v>0</v>
      </c>
      <c r="FV24" s="86">
        <v>0</v>
      </c>
      <c r="FW24" s="86">
        <v>0</v>
      </c>
      <c r="FX24" s="86">
        <v>0</v>
      </c>
      <c r="FY24" s="86">
        <v>0</v>
      </c>
      <c r="FZ24" s="86">
        <v>0</v>
      </c>
      <c r="GA24" s="86">
        <v>0</v>
      </c>
      <c r="GB24" s="86">
        <v>0</v>
      </c>
      <c r="GC24" s="86">
        <v>0</v>
      </c>
      <c r="GD24" s="86">
        <v>0</v>
      </c>
      <c r="GE24" s="86">
        <v>0</v>
      </c>
      <c r="GF24" s="86">
        <v>0</v>
      </c>
      <c r="GG24" s="86">
        <v>0</v>
      </c>
      <c r="GH24" s="86">
        <v>0</v>
      </c>
      <c r="GI24" s="86">
        <v>0</v>
      </c>
      <c r="GJ24" s="86">
        <f>VLOOKUP($B24,'Sintesi (CFI-ACN)'!$C$30:$AE$55,25,FALSE)</f>
        <v>0</v>
      </c>
      <c r="GK24" s="86">
        <f>VLOOKUP($B24,'Sintesi (CFI-ACN)'!$C$30:$AE$55,25,FALSE)</f>
        <v>0</v>
      </c>
      <c r="GL24" s="86">
        <f>VLOOKUP($B24,'Sintesi (CFI-ACN)'!$C$30:$AE$55,25,FALSE)</f>
        <v>0</v>
      </c>
      <c r="GM24" s="86">
        <f>VLOOKUP($B24,'Sintesi (CFI-ACN)'!$C$30:$AE$55,25,FALSE)</f>
        <v>0</v>
      </c>
      <c r="GN24" s="86">
        <f>VLOOKUP($B24,'Sintesi (CFI-ACN)'!$C$30:$AE$55,25,FALSE)</f>
        <v>0</v>
      </c>
      <c r="GO24" s="86">
        <f>VLOOKUP($B24,'Sintesi (CFI-ACN)'!$C$30:$AE$55,25,FALSE)</f>
        <v>0</v>
      </c>
      <c r="GP24" s="86">
        <f>VLOOKUP($B24,'Sintesi (CFI-ACN)'!$C$30:$AE$55,25,FALSE)</f>
        <v>0</v>
      </c>
      <c r="GQ24" s="86">
        <f>VLOOKUP($B24,'Sintesi (CFI-ACN)'!$C$30:$AE$55,25,FALSE)</f>
        <v>0</v>
      </c>
      <c r="GR24" s="86">
        <f>VLOOKUP($B24,'Sintesi (CFI-ACN)'!$C$30:$AE$55,25,FALSE)</f>
        <v>0</v>
      </c>
      <c r="GS24" s="86">
        <f>VLOOKUP($B24,'Sintesi (CFI-ACN)'!$C$30:$AE$55,25,FALSE)</f>
        <v>0</v>
      </c>
      <c r="GT24" s="86">
        <f>VLOOKUP($B24,'Sintesi (CFI-ACN)'!$C$30:$AE$55,25,FALSE)</f>
        <v>0</v>
      </c>
      <c r="GU24" s="86">
        <f>VLOOKUP($B24,'Sintesi (CFI-ACN)'!$C$30:$AE$55,25,FALSE)</f>
        <v>0</v>
      </c>
      <c r="GV24" s="86">
        <f>VLOOKUP($B24,'Sintesi (CFI-ACN)'!$C$30:$AE$55,25,FALSE)</f>
        <v>0</v>
      </c>
      <c r="GW24" s="86">
        <f>VLOOKUP($B24,'Sintesi (CFI-ACN)'!$C$30:$AE$55,25,FALSE)</f>
        <v>0</v>
      </c>
      <c r="GX24" s="86">
        <f>VLOOKUP($B24,'Sintesi (CFI-ACN)'!$C$30:$AE$55,25,FALSE)</f>
        <v>0</v>
      </c>
      <c r="GY24" s="86">
        <f>VLOOKUP($B24,'Sintesi (CFI-ACN)'!$C$30:$AE$55,25,FALSE)</f>
        <v>0</v>
      </c>
      <c r="GZ24" s="86">
        <f>VLOOKUP($B24,'Sintesi (CFI-ACN)'!$C$30:$AE$55,25,FALSE)</f>
        <v>0</v>
      </c>
      <c r="HA24" s="86">
        <f>VLOOKUP($B24,'Sintesi (CFI-ACN)'!$C$30:$AE$55,25,FALSE)</f>
        <v>0</v>
      </c>
      <c r="HB24" s="86">
        <f>VLOOKUP($B24,'Sintesi (CFI-ACN)'!$C$30:$AE$55,25,FALSE)</f>
        <v>0</v>
      </c>
      <c r="HC24" s="86">
        <f>VLOOKUP($B24,'Sintesi (CFI-ACN)'!$C$30:$AE$55,25,FALSE)</f>
        <v>0</v>
      </c>
      <c r="HD24" s="86">
        <f>VLOOKUP($B24,'Sintesi (CFI-ACN)'!$C$30:$AE$55,25,FALSE)</f>
        <v>0</v>
      </c>
      <c r="HE24" s="86">
        <f>VLOOKUP($B24,'Sintesi (CFI-ACN)'!$C$30:$AE$55,25,FALSE)</f>
        <v>0</v>
      </c>
      <c r="HF24" s="86">
        <f>VLOOKUP($B24,'Sintesi (CFI-ACN)'!$C$30:$AE$55,25,FALSE)</f>
        <v>0</v>
      </c>
      <c r="HG24" s="86">
        <f>VLOOKUP($B24,'Sintesi (CFI-ACN)'!$C$30:$AE$55,25,FALSE)</f>
        <v>0</v>
      </c>
      <c r="HH24" s="86">
        <f>VLOOKUP($B24,'Sintesi (CFI-ACN)'!$C$30:$AE$55,25,FALSE)</f>
        <v>0</v>
      </c>
      <c r="HI24" s="86">
        <f>VLOOKUP($B24,'Sintesi (CFI-ACN)'!$C$30:$AE$55,25,FALSE)</f>
        <v>0</v>
      </c>
      <c r="HJ24" s="86">
        <f>VLOOKUP($B24,'Sintesi (CFI-ACN)'!$C$30:$AE$55,25,FALSE)</f>
        <v>0</v>
      </c>
      <c r="HK24" s="86">
        <f>VLOOKUP($B24,'Sintesi (CFI-ACN)'!$C$30:$AE$55,25,FALSE)</f>
        <v>0</v>
      </c>
      <c r="HL24" s="86">
        <f>VLOOKUP($B24,'Sintesi (CFI-ACN)'!$C$30:$AE$55,25,FALSE)</f>
        <v>0</v>
      </c>
      <c r="HM24" s="86">
        <f>VLOOKUP($B24,'Sintesi (CFI-ACN)'!$C$30:$AE$55,25,FALSE)</f>
        <v>0</v>
      </c>
      <c r="HN24" s="86">
        <f>VLOOKUP($B24,'Sintesi (CFI-ACN)'!$C$30:$AE$55,25,FALSE)</f>
        <v>0</v>
      </c>
      <c r="HO24" s="86">
        <f>VLOOKUP($B24,'Sintesi (CFI-ACN)'!$C$30:$AE$55,25,FALSE)</f>
        <v>0</v>
      </c>
      <c r="HP24" s="86"/>
      <c r="HQ24" s="86"/>
      <c r="HR24" s="86"/>
      <c r="HS24" s="86">
        <v>0</v>
      </c>
      <c r="HT24" s="86">
        <v>0</v>
      </c>
      <c r="HU24" s="86">
        <v>0</v>
      </c>
      <c r="HV24" s="86">
        <v>0</v>
      </c>
      <c r="HW24" s="86">
        <v>0</v>
      </c>
      <c r="HX24" s="86">
        <v>0</v>
      </c>
      <c r="HY24" s="86">
        <v>0</v>
      </c>
      <c r="HZ24" s="86">
        <v>0</v>
      </c>
      <c r="IA24" s="86">
        <v>0</v>
      </c>
      <c r="IB24" s="86">
        <v>0</v>
      </c>
      <c r="IC24" s="86">
        <v>0</v>
      </c>
      <c r="ID24" s="86">
        <v>0</v>
      </c>
      <c r="IE24" s="86">
        <v>0</v>
      </c>
      <c r="IF24" s="86">
        <v>0</v>
      </c>
      <c r="IG24" s="86">
        <v>0</v>
      </c>
      <c r="IH24" s="86">
        <v>0</v>
      </c>
      <c r="II24" s="86">
        <v>0</v>
      </c>
      <c r="IJ24" s="86">
        <v>0</v>
      </c>
      <c r="IK24" s="86">
        <v>0</v>
      </c>
      <c r="IL24" s="86">
        <v>0</v>
      </c>
      <c r="IM24" s="86">
        <v>0</v>
      </c>
      <c r="IN24" s="86">
        <v>0</v>
      </c>
      <c r="IO24" s="86">
        <v>0</v>
      </c>
      <c r="IP24" s="86">
        <v>0</v>
      </c>
      <c r="IQ24" s="86">
        <v>0</v>
      </c>
      <c r="IR24" s="86">
        <v>0</v>
      </c>
      <c r="IS24" s="86">
        <v>0</v>
      </c>
      <c r="IT24" s="86">
        <v>0</v>
      </c>
      <c r="IU24" s="86">
        <v>0</v>
      </c>
      <c r="IV24" s="86">
        <v>0</v>
      </c>
      <c r="IW24" s="86">
        <v>0</v>
      </c>
      <c r="IX24" s="86">
        <v>0</v>
      </c>
      <c r="IY24" s="86">
        <v>0</v>
      </c>
      <c r="IZ24" s="86">
        <v>0</v>
      </c>
      <c r="JA24" s="86">
        <v>0</v>
      </c>
      <c r="JB24" s="86">
        <v>0</v>
      </c>
      <c r="JC24" s="86">
        <v>0</v>
      </c>
      <c r="JD24" s="86">
        <v>0</v>
      </c>
      <c r="JE24" s="86">
        <v>0</v>
      </c>
      <c r="JF24" s="86">
        <v>0</v>
      </c>
      <c r="JG24" s="86">
        <v>0</v>
      </c>
      <c r="JH24" s="86">
        <v>0</v>
      </c>
      <c r="JI24" s="86">
        <v>0</v>
      </c>
      <c r="JJ24" s="86">
        <v>0</v>
      </c>
      <c r="JK24" s="86">
        <v>0</v>
      </c>
      <c r="JL24" s="86">
        <v>0</v>
      </c>
      <c r="JM24" s="86">
        <v>0</v>
      </c>
      <c r="JN24" s="86">
        <v>0</v>
      </c>
      <c r="JO24" s="86">
        <v>0</v>
      </c>
      <c r="JP24" s="86">
        <v>0</v>
      </c>
      <c r="JQ24" s="86">
        <v>0</v>
      </c>
      <c r="JR24" s="86">
        <v>0</v>
      </c>
      <c r="JS24" s="86">
        <v>0</v>
      </c>
      <c r="JT24" s="86">
        <v>0</v>
      </c>
      <c r="JU24" s="86">
        <v>0</v>
      </c>
      <c r="JV24" s="86">
        <v>0</v>
      </c>
      <c r="JW24" s="86">
        <v>0</v>
      </c>
      <c r="JX24" s="86">
        <v>0</v>
      </c>
      <c r="JY24" s="86">
        <v>0</v>
      </c>
      <c r="JZ24" s="86">
        <v>0</v>
      </c>
      <c r="KA24" s="86">
        <v>0</v>
      </c>
      <c r="KB24" s="86">
        <v>0</v>
      </c>
      <c r="KC24" s="86">
        <v>0</v>
      </c>
      <c r="KD24" s="86">
        <v>0</v>
      </c>
      <c r="KE24" s="86">
        <v>0</v>
      </c>
      <c r="KF24" s="86">
        <v>0</v>
      </c>
      <c r="KG24" s="86">
        <v>0</v>
      </c>
      <c r="KH24" s="86">
        <v>0</v>
      </c>
      <c r="KI24" s="86">
        <v>0</v>
      </c>
      <c r="KJ24" s="86">
        <v>0</v>
      </c>
      <c r="KK24" s="86">
        <v>0</v>
      </c>
      <c r="KL24" s="86">
        <v>0</v>
      </c>
      <c r="KM24" s="86">
        <f>VLOOKUP($B24,'Sintesi (CFI-ACN)'!$C$30:$AE$55,27,FALSE)</f>
        <v>0</v>
      </c>
      <c r="KN24" s="86">
        <f>VLOOKUP($B24,'Sintesi (CFI-ACN)'!$C$30:$AE$55,27,FALSE)</f>
        <v>0</v>
      </c>
      <c r="KO24" s="86">
        <f>VLOOKUP($B24,'Sintesi (CFI-ACN)'!$C$30:$AE$55,27,FALSE)</f>
        <v>0</v>
      </c>
      <c r="KP24" s="86">
        <f>VLOOKUP($B24,'Sintesi (CFI-ACN)'!$C$30:$AE$55,27,FALSE)</f>
        <v>0</v>
      </c>
      <c r="KQ24" s="86">
        <f>VLOOKUP($B24,'Sintesi (CFI-ACN)'!$C$30:$AE$55,27,FALSE)</f>
        <v>0</v>
      </c>
      <c r="KR24" s="86">
        <f>VLOOKUP($B24,'Sintesi (CFI-ACN)'!$C$30:$AE$55,27,FALSE)</f>
        <v>0</v>
      </c>
      <c r="KS24" s="86">
        <f>VLOOKUP($B24,'Sintesi (CFI-ACN)'!$C$30:$AE$55,27,FALSE)</f>
        <v>0</v>
      </c>
      <c r="KT24" s="86">
        <f>VLOOKUP($B24,'Sintesi (CFI-ACN)'!$C$30:$AE$55,27,FALSE)</f>
        <v>0</v>
      </c>
      <c r="KU24" s="86">
        <f>VLOOKUP($B24,'Sintesi (CFI-ACN)'!$C$30:$AE$55,27,FALSE)</f>
        <v>0</v>
      </c>
      <c r="KV24" s="86">
        <f>VLOOKUP($B24,'Sintesi (CFI-ACN)'!$C$30:$AE$55,27,FALSE)</f>
        <v>0</v>
      </c>
      <c r="KW24" s="86">
        <f>VLOOKUP($B24,'Sintesi (CFI-ACN)'!$C$30:$AE$55,27,FALSE)</f>
        <v>0</v>
      </c>
      <c r="KX24" s="86">
        <f>VLOOKUP($B24,'Sintesi (CFI-ACN)'!$C$30:$AE$55,27,FALSE)</f>
        <v>0</v>
      </c>
      <c r="KY24" s="86">
        <f>VLOOKUP($B24,'Sintesi (CFI-ACN)'!$C$30:$AE$55,27,FALSE)</f>
        <v>0</v>
      </c>
      <c r="KZ24" s="86">
        <f>VLOOKUP($B24,'Sintesi (CFI-ACN)'!$C$30:$AE$55,27,FALSE)</f>
        <v>0</v>
      </c>
      <c r="LA24" s="86">
        <f>VLOOKUP($B24,'Sintesi (CFI-ACN)'!$C$30:$AE$55,27,FALSE)</f>
        <v>0</v>
      </c>
      <c r="LB24" s="86">
        <f>VLOOKUP($B24,'Sintesi (CFI-ACN)'!$C$30:$AE$55,27,FALSE)</f>
        <v>0</v>
      </c>
      <c r="LC24" s="86">
        <f>VLOOKUP($B24,'Sintesi (CFI-ACN)'!$C$30:$AE$55,27,FALSE)</f>
        <v>0</v>
      </c>
      <c r="LD24" s="86">
        <f>VLOOKUP($B24,'Sintesi (CFI-ACN)'!$C$30:$AE$55,27,FALSE)</f>
        <v>0</v>
      </c>
      <c r="LE24" s="86">
        <f>VLOOKUP($B24,'Sintesi (CFI-ACN)'!$C$30:$AE$55,27,FALSE)</f>
        <v>0</v>
      </c>
      <c r="LF24" s="86">
        <f>VLOOKUP($B24,'Sintesi (CFI-ACN)'!$C$30:$AE$55,27,FALSE)</f>
        <v>0</v>
      </c>
      <c r="LG24" s="86">
        <f>VLOOKUP($B24,'Sintesi (CFI-ACN)'!$C$30:$AE$55,27,FALSE)</f>
        <v>0</v>
      </c>
      <c r="LH24" s="86">
        <f>VLOOKUP($B24,'Sintesi (CFI-ACN)'!$C$30:$AE$55,27,FALSE)</f>
        <v>0</v>
      </c>
      <c r="LI24" s="86">
        <f>VLOOKUP($B24,'Sintesi (CFI-ACN)'!$C$30:$AE$55,27,FALSE)</f>
        <v>0</v>
      </c>
      <c r="LJ24" s="86">
        <f>VLOOKUP($B24,'Sintesi (CFI-ACN)'!$C$30:$AE$55,27,FALSE)</f>
        <v>0</v>
      </c>
      <c r="LK24" s="86">
        <f>VLOOKUP($B24,'Sintesi (CFI-ACN)'!$C$30:$AE$55,27,FALSE)</f>
        <v>0</v>
      </c>
      <c r="LL24" s="86">
        <f>VLOOKUP($B24,'Sintesi (CFI-ACN)'!$C$30:$AE$55,27,FALSE)</f>
        <v>0</v>
      </c>
      <c r="LM24" s="86">
        <f>VLOOKUP($B24,'Sintesi (CFI-ACN)'!$C$30:$AE$55,27,FALSE)</f>
        <v>0</v>
      </c>
      <c r="LN24" s="86">
        <f>VLOOKUP($B24,'Sintesi (CFI-ACN)'!$C$30:$AE$55,27,FALSE)</f>
        <v>0</v>
      </c>
      <c r="LO24" s="86">
        <f>VLOOKUP($B24,'Sintesi (CFI-ACN)'!$C$30:$AE$55,27,FALSE)</f>
        <v>0</v>
      </c>
      <c r="LP24" s="86">
        <f>VLOOKUP($B24,'Sintesi (CFI-ACN)'!$C$30:$AE$55,27,FALSE)</f>
        <v>0</v>
      </c>
      <c r="LQ24" s="86">
        <f>VLOOKUP($B24,'Sintesi (CFI-ACN)'!$C$30:$AE$55,27,FALSE)</f>
        <v>0</v>
      </c>
      <c r="LR24" s="86">
        <f>VLOOKUP($B24,'Sintesi (CFI-ACN)'!$C$30:$AE$55,27,FALSE)</f>
        <v>0</v>
      </c>
      <c r="LS24" s="86"/>
      <c r="LT24" s="86"/>
      <c r="LU24" s="86"/>
      <c r="LV24" s="86">
        <v>0</v>
      </c>
      <c r="LW24" s="86">
        <v>0</v>
      </c>
      <c r="LX24" s="86">
        <v>0</v>
      </c>
      <c r="LY24" s="86">
        <v>0</v>
      </c>
      <c r="LZ24" s="86">
        <v>0</v>
      </c>
      <c r="MA24" s="86">
        <v>0</v>
      </c>
      <c r="MB24" s="86">
        <v>0</v>
      </c>
      <c r="MC24" s="86">
        <v>0</v>
      </c>
      <c r="MD24" s="86">
        <v>0</v>
      </c>
      <c r="ME24" s="86">
        <v>0</v>
      </c>
      <c r="MF24" s="86">
        <v>0</v>
      </c>
      <c r="MG24" s="86">
        <v>0</v>
      </c>
      <c r="MH24" s="86">
        <v>0</v>
      </c>
      <c r="MI24" s="86">
        <v>0</v>
      </c>
      <c r="MJ24" s="86">
        <v>0</v>
      </c>
      <c r="MK24" s="86">
        <v>0</v>
      </c>
      <c r="ML24" s="86">
        <v>0</v>
      </c>
      <c r="MM24" s="86">
        <v>0</v>
      </c>
      <c r="MN24" s="86">
        <v>0</v>
      </c>
      <c r="MO24" s="86">
        <v>0</v>
      </c>
      <c r="MP24" s="86">
        <v>0</v>
      </c>
      <c r="MQ24" s="86">
        <v>0</v>
      </c>
      <c r="MR24" s="86">
        <v>0</v>
      </c>
      <c r="MS24" s="86">
        <v>0</v>
      </c>
      <c r="MT24" s="86">
        <v>0</v>
      </c>
      <c r="MU24" s="86">
        <v>0</v>
      </c>
      <c r="MV24" s="86">
        <v>0</v>
      </c>
      <c r="MW24" s="86">
        <v>0</v>
      </c>
      <c r="MX24" s="86">
        <v>0</v>
      </c>
      <c r="MY24" s="86">
        <v>0</v>
      </c>
      <c r="MZ24" s="86">
        <v>0</v>
      </c>
      <c r="NA24" s="86">
        <v>0</v>
      </c>
      <c r="NB24" s="86">
        <v>0</v>
      </c>
      <c r="NC24" s="86">
        <v>0</v>
      </c>
      <c r="ND24" s="86">
        <v>0</v>
      </c>
      <c r="NE24" s="86">
        <v>0</v>
      </c>
      <c r="NF24" s="86">
        <v>0</v>
      </c>
      <c r="NG24" s="86">
        <v>0</v>
      </c>
      <c r="NH24" s="86">
        <v>0</v>
      </c>
      <c r="NI24" s="86">
        <v>0</v>
      </c>
      <c r="NJ24" s="86">
        <v>0</v>
      </c>
      <c r="NK24" s="86">
        <v>0</v>
      </c>
      <c r="NL24" s="86">
        <v>0</v>
      </c>
      <c r="NM24" s="86">
        <v>0</v>
      </c>
      <c r="NN24" s="86">
        <v>0</v>
      </c>
      <c r="NO24" s="86">
        <v>0</v>
      </c>
      <c r="NP24" s="86">
        <v>0</v>
      </c>
      <c r="NQ24" s="86">
        <v>0</v>
      </c>
      <c r="NR24" s="86">
        <v>0</v>
      </c>
      <c r="NS24" s="86">
        <v>0</v>
      </c>
      <c r="NT24" s="86">
        <v>0</v>
      </c>
      <c r="NU24" s="86">
        <v>0</v>
      </c>
      <c r="NV24" s="86">
        <v>0</v>
      </c>
      <c r="NW24" s="86">
        <v>0</v>
      </c>
      <c r="NX24" s="86">
        <v>0</v>
      </c>
      <c r="NY24" s="86">
        <v>0</v>
      </c>
      <c r="NZ24" s="86">
        <v>0</v>
      </c>
      <c r="OA24" s="86">
        <v>0</v>
      </c>
      <c r="OB24" s="86">
        <v>0</v>
      </c>
      <c r="OC24" s="86">
        <v>0</v>
      </c>
      <c r="OD24" s="86">
        <v>0</v>
      </c>
      <c r="OE24" s="86">
        <v>0</v>
      </c>
      <c r="OF24" s="86">
        <v>0</v>
      </c>
      <c r="OG24" s="86">
        <v>0</v>
      </c>
      <c r="OH24" s="86">
        <v>0</v>
      </c>
      <c r="OI24" s="86">
        <v>0</v>
      </c>
      <c r="OJ24" s="86">
        <v>0</v>
      </c>
      <c r="OK24" s="86">
        <v>0</v>
      </c>
      <c r="OL24" s="86">
        <v>0</v>
      </c>
      <c r="OM24" s="86">
        <v>0</v>
      </c>
      <c r="ON24" s="86">
        <v>0</v>
      </c>
      <c r="OO24" s="86">
        <v>0</v>
      </c>
      <c r="OP24" s="86">
        <f>VLOOKUP($B24,'Sintesi (CFI-ACN)'!$C$30:$AE$55,26,FALSE)</f>
        <v>0</v>
      </c>
      <c r="OQ24" s="86">
        <f>VLOOKUP($B24,'Sintesi (CFI-ACN)'!$C$30:$AE$55,26,FALSE)</f>
        <v>0</v>
      </c>
      <c r="OR24" s="86">
        <f>VLOOKUP($B24,'Sintesi (CFI-ACN)'!$C$30:$AE$55,26,FALSE)</f>
        <v>0</v>
      </c>
      <c r="OS24" s="86">
        <f>VLOOKUP($B24,'Sintesi (CFI-ACN)'!$C$30:$AE$55,26,FALSE)</f>
        <v>0</v>
      </c>
      <c r="OT24" s="86">
        <f>VLOOKUP($B24,'Sintesi (CFI-ACN)'!$C$30:$AE$55,26,FALSE)</f>
        <v>0</v>
      </c>
      <c r="OU24" s="86">
        <f>VLOOKUP($B24,'Sintesi (CFI-ACN)'!$C$30:$AE$55,26,FALSE)</f>
        <v>0</v>
      </c>
      <c r="OV24" s="86">
        <f>VLOOKUP($B24,'Sintesi (CFI-ACN)'!$C$30:$AE$55,26,FALSE)</f>
        <v>0</v>
      </c>
      <c r="OW24" s="86">
        <f>VLOOKUP($B24,'Sintesi (CFI-ACN)'!$C$30:$AE$55,26,FALSE)</f>
        <v>0</v>
      </c>
      <c r="OX24" s="86">
        <f>VLOOKUP($B24,'Sintesi (CFI-ACN)'!$C$30:$AE$55,26,FALSE)</f>
        <v>0</v>
      </c>
      <c r="OY24" s="86">
        <f>VLOOKUP($B24,'Sintesi (CFI-ACN)'!$C$30:$AE$55,26,FALSE)</f>
        <v>0</v>
      </c>
      <c r="OZ24" s="86">
        <f>VLOOKUP($B24,'Sintesi (CFI-ACN)'!$C$30:$AE$55,26,FALSE)</f>
        <v>0</v>
      </c>
      <c r="PA24" s="86">
        <f>VLOOKUP($B24,'Sintesi (CFI-ACN)'!$C$30:$AE$55,26,FALSE)</f>
        <v>0</v>
      </c>
      <c r="PB24" s="86">
        <f>VLOOKUP($B24,'Sintesi (CFI-ACN)'!$C$30:$AE$55,26,FALSE)</f>
        <v>0</v>
      </c>
      <c r="PC24" s="86">
        <f>VLOOKUP($B24,'Sintesi (CFI-ACN)'!$C$30:$AE$55,26,FALSE)</f>
        <v>0</v>
      </c>
      <c r="PD24" s="86">
        <f>VLOOKUP($B24,'Sintesi (CFI-ACN)'!$C$30:$AE$55,26,FALSE)</f>
        <v>0</v>
      </c>
      <c r="PE24" s="86">
        <f>VLOOKUP($B24,'Sintesi (CFI-ACN)'!$C$30:$AE$55,26,FALSE)</f>
        <v>0</v>
      </c>
      <c r="PF24" s="86">
        <f>VLOOKUP($B24,'Sintesi (CFI-ACN)'!$C$30:$AE$55,26,FALSE)</f>
        <v>0</v>
      </c>
      <c r="PG24" s="86">
        <f>VLOOKUP($B24,'Sintesi (CFI-ACN)'!$C$30:$AE$55,26,FALSE)</f>
        <v>0</v>
      </c>
      <c r="PH24" s="86">
        <f>VLOOKUP($B24,'Sintesi (CFI-ACN)'!$C$30:$AE$55,26,FALSE)</f>
        <v>0</v>
      </c>
      <c r="PI24" s="86">
        <f>VLOOKUP($B24,'Sintesi (CFI-ACN)'!$C$30:$AE$55,26,FALSE)</f>
        <v>0</v>
      </c>
      <c r="PJ24" s="86">
        <f>VLOOKUP($B24,'Sintesi (CFI-ACN)'!$C$30:$AE$55,26,FALSE)</f>
        <v>0</v>
      </c>
      <c r="PK24" s="86">
        <f>VLOOKUP($B24,'Sintesi (CFI-ACN)'!$C$30:$AE$55,26,FALSE)</f>
        <v>0</v>
      </c>
      <c r="PL24" s="86">
        <f>VLOOKUP($B24,'Sintesi (CFI-ACN)'!$C$30:$AE$55,26,FALSE)</f>
        <v>0</v>
      </c>
      <c r="PM24" s="86">
        <f>VLOOKUP($B24,'Sintesi (CFI-ACN)'!$C$30:$AE$55,26,FALSE)</f>
        <v>0</v>
      </c>
      <c r="PN24" s="86">
        <f>VLOOKUP($B24,'Sintesi (CFI-ACN)'!$C$30:$AE$55,26,FALSE)</f>
        <v>0</v>
      </c>
      <c r="PO24" s="86">
        <f>VLOOKUP($B24,'Sintesi (CFI-ACN)'!$C$30:$AE$55,26,FALSE)</f>
        <v>0</v>
      </c>
      <c r="PP24" s="86">
        <f>VLOOKUP($B24,'Sintesi (CFI-ACN)'!$C$30:$AE$55,26,FALSE)</f>
        <v>0</v>
      </c>
      <c r="PQ24" s="86">
        <f>VLOOKUP($B24,'Sintesi (CFI-ACN)'!$C$30:$AE$55,26,FALSE)</f>
        <v>0</v>
      </c>
      <c r="PR24" s="86">
        <f>VLOOKUP($B24,'Sintesi (CFI-ACN)'!$C$30:$AE$55,26,FALSE)</f>
        <v>0</v>
      </c>
      <c r="PS24" s="86">
        <f>VLOOKUP($B24,'Sintesi (CFI-ACN)'!$C$30:$AE$55,26,FALSE)</f>
        <v>0</v>
      </c>
      <c r="PT24" s="86">
        <f>VLOOKUP($B24,'Sintesi (CFI-ACN)'!$C$30:$AE$55,26,FALSE)</f>
        <v>0</v>
      </c>
      <c r="PU24" s="86">
        <f>VLOOKUP($B24,'Sintesi (CFI-ACN)'!$C$30:$AE$55,26,FALSE)</f>
        <v>0</v>
      </c>
      <c r="PV24" s="86"/>
      <c r="PW24" s="86"/>
      <c r="PX24" s="86"/>
      <c r="PY24" s="86">
        <v>0</v>
      </c>
      <c r="PZ24" s="86">
        <v>0</v>
      </c>
      <c r="QA24" s="86">
        <v>0</v>
      </c>
      <c r="QB24" s="86">
        <v>0</v>
      </c>
      <c r="QC24" s="86">
        <v>0</v>
      </c>
      <c r="QD24" s="86">
        <v>0</v>
      </c>
      <c r="QE24" s="86">
        <v>0</v>
      </c>
      <c r="QF24" s="86">
        <v>0</v>
      </c>
      <c r="QG24" s="86">
        <v>0</v>
      </c>
      <c r="QH24" s="86">
        <v>0</v>
      </c>
      <c r="QI24" s="86">
        <v>0</v>
      </c>
      <c r="QJ24" s="86">
        <v>0</v>
      </c>
      <c r="QK24" s="86">
        <v>0</v>
      </c>
      <c r="QL24" s="86">
        <v>0</v>
      </c>
      <c r="QM24" s="86">
        <v>0</v>
      </c>
      <c r="QN24" s="86">
        <v>0</v>
      </c>
      <c r="QO24" s="86">
        <v>0</v>
      </c>
      <c r="QP24" s="86">
        <v>0</v>
      </c>
      <c r="QQ24" s="86">
        <v>0</v>
      </c>
      <c r="QR24" s="86">
        <v>0</v>
      </c>
      <c r="QS24" s="86">
        <v>0</v>
      </c>
      <c r="QT24" s="86">
        <v>0</v>
      </c>
      <c r="QU24" s="86">
        <v>0</v>
      </c>
      <c r="QV24" s="86">
        <v>0</v>
      </c>
      <c r="QW24" s="86">
        <v>0</v>
      </c>
      <c r="QX24" s="86">
        <v>0</v>
      </c>
      <c r="QY24" s="86">
        <v>0</v>
      </c>
      <c r="QZ24" s="86">
        <v>0</v>
      </c>
      <c r="RA24" s="86">
        <v>0</v>
      </c>
      <c r="RB24" s="86">
        <v>0</v>
      </c>
      <c r="RC24" s="86">
        <v>0</v>
      </c>
      <c r="RD24" s="86">
        <v>0</v>
      </c>
      <c r="RE24" s="86">
        <v>0</v>
      </c>
      <c r="RF24" s="86">
        <v>0</v>
      </c>
      <c r="RG24" s="86">
        <v>0</v>
      </c>
      <c r="RH24" s="86">
        <v>0</v>
      </c>
      <c r="RI24" s="86">
        <v>0</v>
      </c>
      <c r="RJ24" s="86">
        <v>0</v>
      </c>
      <c r="RK24" s="86">
        <v>0</v>
      </c>
      <c r="RL24" s="86">
        <v>0</v>
      </c>
      <c r="RM24" s="86">
        <v>0</v>
      </c>
      <c r="RN24" s="86">
        <v>0</v>
      </c>
      <c r="RO24" s="86">
        <v>0</v>
      </c>
      <c r="RP24" s="86">
        <v>0</v>
      </c>
      <c r="RQ24" s="86">
        <v>0</v>
      </c>
      <c r="RR24" s="86">
        <v>0</v>
      </c>
      <c r="RS24" s="86">
        <v>0</v>
      </c>
      <c r="RT24" s="86">
        <v>0</v>
      </c>
      <c r="RU24" s="86">
        <v>0</v>
      </c>
      <c r="RV24" s="86">
        <v>0</v>
      </c>
      <c r="RW24" s="86">
        <v>0</v>
      </c>
      <c r="RX24" s="86">
        <v>0</v>
      </c>
      <c r="RY24" s="86">
        <v>0</v>
      </c>
      <c r="RZ24" s="86">
        <v>0</v>
      </c>
      <c r="SA24" s="86">
        <v>0</v>
      </c>
      <c r="SB24" s="86">
        <v>0</v>
      </c>
      <c r="SC24" s="86">
        <v>0</v>
      </c>
      <c r="SD24" s="86">
        <v>0</v>
      </c>
      <c r="SE24" s="86">
        <v>0</v>
      </c>
      <c r="SF24" s="86">
        <v>0</v>
      </c>
      <c r="SG24" s="86">
        <v>0</v>
      </c>
      <c r="SH24" s="86">
        <v>0</v>
      </c>
      <c r="SI24" s="86">
        <v>0</v>
      </c>
      <c r="SJ24" s="86">
        <v>0</v>
      </c>
      <c r="SK24" s="86">
        <v>0</v>
      </c>
      <c r="SL24" s="86">
        <v>0</v>
      </c>
      <c r="SM24" s="86">
        <v>0</v>
      </c>
      <c r="SN24" s="86">
        <v>0</v>
      </c>
      <c r="SO24" s="86">
        <v>0</v>
      </c>
      <c r="SP24" s="86">
        <v>0</v>
      </c>
      <c r="SQ24" s="86">
        <v>0</v>
      </c>
      <c r="SR24" s="86">
        <v>0</v>
      </c>
      <c r="SS24" s="86">
        <f>VLOOKUP($B24,'Sintesi (CFI-ACN)'!$C$30:$AE$55,28,FALSE)</f>
        <v>0</v>
      </c>
      <c r="ST24" s="86">
        <f>VLOOKUP($B24,'Sintesi (CFI-ACN)'!$C$30:$AE$55,28,FALSE)</f>
        <v>0</v>
      </c>
      <c r="SU24" s="86">
        <f>VLOOKUP($B24,'Sintesi (CFI-ACN)'!$C$30:$AE$55,28,FALSE)</f>
        <v>0</v>
      </c>
      <c r="SV24" s="86">
        <f>VLOOKUP($B24,'Sintesi (CFI-ACN)'!$C$30:$AE$55,28,FALSE)</f>
        <v>0</v>
      </c>
      <c r="SW24" s="86">
        <f>VLOOKUP($B24,'Sintesi (CFI-ACN)'!$C$30:$AE$55,28,FALSE)</f>
        <v>0</v>
      </c>
      <c r="SX24" s="86">
        <f>VLOOKUP($B24,'Sintesi (CFI-ACN)'!$C$30:$AE$55,28,FALSE)</f>
        <v>0</v>
      </c>
      <c r="SY24" s="86">
        <f>VLOOKUP($B24,'Sintesi (CFI-ACN)'!$C$30:$AE$55,28,FALSE)</f>
        <v>0</v>
      </c>
      <c r="SZ24" s="86">
        <f>VLOOKUP($B24,'Sintesi (CFI-ACN)'!$C$30:$AE$55,28,FALSE)</f>
        <v>0</v>
      </c>
      <c r="TA24" s="86">
        <f>VLOOKUP($B24,'Sintesi (CFI-ACN)'!$C$30:$AE$55,28,FALSE)</f>
        <v>0</v>
      </c>
      <c r="TB24" s="86">
        <f>VLOOKUP($B24,'Sintesi (CFI-ACN)'!$C$30:$AE$55,28,FALSE)</f>
        <v>0</v>
      </c>
      <c r="TC24" s="86">
        <f>VLOOKUP($B24,'Sintesi (CFI-ACN)'!$C$30:$AE$55,28,FALSE)</f>
        <v>0</v>
      </c>
      <c r="TD24" s="86">
        <f>VLOOKUP($B24,'Sintesi (CFI-ACN)'!$C$30:$AE$55,28,FALSE)</f>
        <v>0</v>
      </c>
      <c r="TE24" s="86">
        <f>VLOOKUP($B24,'Sintesi (CFI-ACN)'!$C$30:$AE$55,28,FALSE)</f>
        <v>0</v>
      </c>
      <c r="TF24" s="86">
        <f>VLOOKUP($B24,'Sintesi (CFI-ACN)'!$C$30:$AE$55,28,FALSE)</f>
        <v>0</v>
      </c>
      <c r="TG24" s="86">
        <f>VLOOKUP($B24,'Sintesi (CFI-ACN)'!$C$30:$AE$55,28,FALSE)</f>
        <v>0</v>
      </c>
      <c r="TH24" s="86">
        <f>VLOOKUP($B24,'Sintesi (CFI-ACN)'!$C$30:$AE$55,28,FALSE)</f>
        <v>0</v>
      </c>
      <c r="TI24" s="86">
        <f>VLOOKUP($B24,'Sintesi (CFI-ACN)'!$C$30:$AE$55,28,FALSE)</f>
        <v>0</v>
      </c>
      <c r="TJ24" s="86">
        <f>VLOOKUP($B24,'Sintesi (CFI-ACN)'!$C$30:$AE$55,28,FALSE)</f>
        <v>0</v>
      </c>
      <c r="TK24" s="86">
        <f>VLOOKUP($B24,'Sintesi (CFI-ACN)'!$C$30:$AE$55,28,FALSE)</f>
        <v>0</v>
      </c>
      <c r="TL24" s="86">
        <f>VLOOKUP($B24,'Sintesi (CFI-ACN)'!$C$30:$AE$55,28,FALSE)</f>
        <v>0</v>
      </c>
      <c r="TM24" s="86">
        <f>VLOOKUP($B24,'Sintesi (CFI-ACN)'!$C$30:$AE$55,28,FALSE)</f>
        <v>0</v>
      </c>
      <c r="TN24" s="86">
        <f>VLOOKUP($B24,'Sintesi (CFI-ACN)'!$C$30:$AE$55,28,FALSE)</f>
        <v>0</v>
      </c>
      <c r="TO24" s="86">
        <f>VLOOKUP($B24,'Sintesi (CFI-ACN)'!$C$30:$AE$55,28,FALSE)</f>
        <v>0</v>
      </c>
      <c r="TP24" s="86">
        <f>VLOOKUP($B24,'Sintesi (CFI-ACN)'!$C$30:$AE$55,28,FALSE)</f>
        <v>0</v>
      </c>
      <c r="TQ24" s="86">
        <f>VLOOKUP($B24,'Sintesi (CFI-ACN)'!$C$30:$AE$55,28,FALSE)</f>
        <v>0</v>
      </c>
      <c r="TR24" s="86">
        <f>VLOOKUP($B24,'Sintesi (CFI-ACN)'!$C$30:$AE$55,28,FALSE)</f>
        <v>0</v>
      </c>
      <c r="TS24" s="86">
        <f>VLOOKUP($B24,'Sintesi (CFI-ACN)'!$C$30:$AE$55,28,FALSE)</f>
        <v>0</v>
      </c>
      <c r="TT24" s="86">
        <f>VLOOKUP($B24,'Sintesi (CFI-ACN)'!$C$30:$AE$55,28,FALSE)</f>
        <v>0</v>
      </c>
      <c r="TU24" s="86">
        <f>VLOOKUP($B24,'Sintesi (CFI-ACN)'!$C$30:$AE$55,28,FALSE)</f>
        <v>0</v>
      </c>
      <c r="TV24" s="86">
        <f>VLOOKUP($B24,'Sintesi (CFI-ACN)'!$C$30:$AE$55,28,FALSE)</f>
        <v>0</v>
      </c>
      <c r="TW24" s="86">
        <f>VLOOKUP($B24,'Sintesi (CFI-ACN)'!$C$30:$AE$55,28,FALSE)</f>
        <v>0</v>
      </c>
      <c r="TX24" s="86">
        <f>VLOOKUP($B24,'Sintesi (CFI-ACN)'!$C$30:$AE$55,28,FALSE)</f>
        <v>0</v>
      </c>
      <c r="TY24" s="86"/>
      <c r="TZ24" s="86"/>
      <c r="UA24" s="86"/>
      <c r="UB24" s="86">
        <v>0</v>
      </c>
      <c r="UC24" s="86">
        <v>0</v>
      </c>
      <c r="UD24" s="86">
        <v>0</v>
      </c>
      <c r="UE24" s="86">
        <v>0</v>
      </c>
      <c r="UF24" s="86">
        <v>0</v>
      </c>
      <c r="UG24" s="86">
        <v>0</v>
      </c>
      <c r="UH24" s="86">
        <v>0</v>
      </c>
      <c r="UI24" s="86">
        <v>0</v>
      </c>
      <c r="UJ24" s="86">
        <v>0</v>
      </c>
      <c r="UK24" s="86">
        <v>0</v>
      </c>
      <c r="UL24" s="86">
        <v>0</v>
      </c>
      <c r="UM24" s="86">
        <v>0</v>
      </c>
      <c r="UN24" s="86">
        <v>0</v>
      </c>
      <c r="UO24" s="86">
        <v>0</v>
      </c>
      <c r="UP24" s="86">
        <v>0</v>
      </c>
      <c r="UQ24" s="86">
        <v>0</v>
      </c>
      <c r="UR24" s="86">
        <v>0</v>
      </c>
      <c r="US24" s="86">
        <v>0</v>
      </c>
      <c r="UT24" s="86">
        <v>0</v>
      </c>
      <c r="UU24" s="86">
        <v>0</v>
      </c>
      <c r="UV24" s="86">
        <v>0</v>
      </c>
      <c r="UW24" s="86">
        <v>0</v>
      </c>
      <c r="UX24" s="86">
        <v>0</v>
      </c>
      <c r="UY24" s="86">
        <v>0</v>
      </c>
      <c r="UZ24" s="86">
        <v>0</v>
      </c>
      <c r="VA24" s="86">
        <v>0</v>
      </c>
      <c r="VB24" s="86">
        <v>0</v>
      </c>
      <c r="VC24" s="86">
        <v>0</v>
      </c>
      <c r="VD24" s="86">
        <v>0</v>
      </c>
      <c r="VE24" s="86">
        <v>0</v>
      </c>
      <c r="VF24" s="86">
        <v>0</v>
      </c>
      <c r="VG24" s="86">
        <v>0</v>
      </c>
      <c r="VH24" s="86">
        <v>0</v>
      </c>
      <c r="VI24" s="86">
        <v>0</v>
      </c>
      <c r="VJ24" s="86">
        <v>0</v>
      </c>
      <c r="VK24" s="86">
        <v>0</v>
      </c>
      <c r="VL24" s="86">
        <v>0</v>
      </c>
      <c r="VM24" s="86">
        <v>0</v>
      </c>
      <c r="VN24" s="86">
        <v>0</v>
      </c>
      <c r="VO24" s="86">
        <v>0</v>
      </c>
      <c r="VP24" s="86">
        <v>0</v>
      </c>
      <c r="VQ24" s="86">
        <v>0</v>
      </c>
      <c r="VR24" s="86">
        <v>0</v>
      </c>
      <c r="VS24" s="86">
        <v>0</v>
      </c>
      <c r="VT24" s="86">
        <v>0</v>
      </c>
      <c r="VU24" s="86">
        <v>0</v>
      </c>
      <c r="VV24" s="86">
        <v>0</v>
      </c>
      <c r="VW24" s="86">
        <v>0</v>
      </c>
      <c r="VX24" s="86">
        <v>0</v>
      </c>
      <c r="VY24" s="86">
        <v>0</v>
      </c>
      <c r="VZ24" s="86">
        <v>0</v>
      </c>
      <c r="WA24" s="86">
        <v>0</v>
      </c>
      <c r="WB24" s="86">
        <v>0</v>
      </c>
      <c r="WC24" s="86">
        <v>0</v>
      </c>
      <c r="WD24" s="86">
        <v>0</v>
      </c>
      <c r="WE24" s="86">
        <v>0</v>
      </c>
      <c r="WF24" s="86">
        <v>0</v>
      </c>
      <c r="WG24" s="86">
        <v>0</v>
      </c>
      <c r="WH24" s="86">
        <v>0</v>
      </c>
      <c r="WI24" s="86">
        <v>0</v>
      </c>
      <c r="WJ24" s="86">
        <v>0</v>
      </c>
      <c r="WK24" s="86">
        <v>0</v>
      </c>
      <c r="WL24" s="86">
        <v>0</v>
      </c>
      <c r="WM24" s="86">
        <v>0</v>
      </c>
      <c r="WN24" s="86">
        <v>0</v>
      </c>
      <c r="WO24" s="86">
        <v>0</v>
      </c>
      <c r="WP24" s="86">
        <v>0</v>
      </c>
      <c r="WQ24" s="86">
        <v>0</v>
      </c>
      <c r="WR24" s="86">
        <v>0</v>
      </c>
      <c r="WS24" s="86">
        <v>0</v>
      </c>
      <c r="WT24" s="86">
        <v>0</v>
      </c>
      <c r="WU24" s="86">
        <v>0</v>
      </c>
      <c r="WV24" s="86">
        <f>VLOOKUP($B24,'Sintesi (CFI-ACN)'!$C$30:$AE$55,29,FALSE)</f>
        <v>0</v>
      </c>
      <c r="WW24" s="86">
        <f>VLOOKUP($B24,'Sintesi (CFI-ACN)'!$C$30:$AE$55,29,FALSE)</f>
        <v>0</v>
      </c>
      <c r="WX24" s="86">
        <f>VLOOKUP($B24,'Sintesi (CFI-ACN)'!$C$30:$AE$55,29,FALSE)</f>
        <v>0</v>
      </c>
      <c r="WY24" s="86">
        <f>VLOOKUP($B24,'Sintesi (CFI-ACN)'!$C$30:$AE$55,29,FALSE)</f>
        <v>0</v>
      </c>
      <c r="WZ24" s="86">
        <f>VLOOKUP($B24,'Sintesi (CFI-ACN)'!$C$30:$AE$55,29,FALSE)</f>
        <v>0</v>
      </c>
      <c r="XA24" s="86">
        <f>VLOOKUP($B24,'Sintesi (CFI-ACN)'!$C$30:$AE$55,29,FALSE)</f>
        <v>0</v>
      </c>
      <c r="XB24" s="86">
        <f>VLOOKUP($B24,'Sintesi (CFI-ACN)'!$C$30:$AE$55,29,FALSE)</f>
        <v>0</v>
      </c>
      <c r="XC24" s="86">
        <f>VLOOKUP($B24,'Sintesi (CFI-ACN)'!$C$30:$AE$55,29,FALSE)</f>
        <v>0</v>
      </c>
      <c r="XD24" s="86">
        <f>VLOOKUP($B24,'Sintesi (CFI-ACN)'!$C$30:$AE$55,29,FALSE)</f>
        <v>0</v>
      </c>
      <c r="XE24" s="86">
        <f>VLOOKUP($B24,'Sintesi (CFI-ACN)'!$C$30:$AE$55,29,FALSE)</f>
        <v>0</v>
      </c>
      <c r="XF24" s="86">
        <f>VLOOKUP($B24,'Sintesi (CFI-ACN)'!$C$30:$AE$55,29,FALSE)</f>
        <v>0</v>
      </c>
      <c r="XG24" s="86">
        <f>VLOOKUP($B24,'Sintesi (CFI-ACN)'!$C$30:$AE$55,29,FALSE)</f>
        <v>0</v>
      </c>
      <c r="XH24" s="86">
        <f>VLOOKUP($B24,'Sintesi (CFI-ACN)'!$C$30:$AE$55,29,FALSE)</f>
        <v>0</v>
      </c>
      <c r="XI24" s="86">
        <f>VLOOKUP($B24,'Sintesi (CFI-ACN)'!$C$30:$AE$55,29,FALSE)</f>
        <v>0</v>
      </c>
      <c r="XJ24" s="86">
        <f>VLOOKUP($B24,'Sintesi (CFI-ACN)'!$C$30:$AE$55,29,FALSE)</f>
        <v>0</v>
      </c>
      <c r="XK24" s="86">
        <f>VLOOKUP($B24,'Sintesi (CFI-ACN)'!$C$30:$AE$55,29,FALSE)</f>
        <v>0</v>
      </c>
      <c r="XL24" s="86">
        <f>VLOOKUP($B24,'Sintesi (CFI-ACN)'!$C$30:$AE$55,29,FALSE)</f>
        <v>0</v>
      </c>
      <c r="XM24" s="86">
        <f>VLOOKUP($B24,'Sintesi (CFI-ACN)'!$C$30:$AE$55,29,FALSE)</f>
        <v>0</v>
      </c>
      <c r="XN24" s="86">
        <f>VLOOKUP($B24,'Sintesi (CFI-ACN)'!$C$30:$AE$55,29,FALSE)</f>
        <v>0</v>
      </c>
      <c r="XO24" s="86">
        <f>VLOOKUP($B24,'Sintesi (CFI-ACN)'!$C$30:$AE$55,29,FALSE)</f>
        <v>0</v>
      </c>
      <c r="XP24" s="86">
        <f>VLOOKUP($B24,'Sintesi (CFI-ACN)'!$C$30:$AE$55,29,FALSE)</f>
        <v>0</v>
      </c>
      <c r="XQ24" s="86">
        <f>VLOOKUP($B24,'Sintesi (CFI-ACN)'!$C$30:$AE$55,29,FALSE)</f>
        <v>0</v>
      </c>
      <c r="XR24" s="86">
        <f>VLOOKUP($B24,'Sintesi (CFI-ACN)'!$C$30:$AE$55,29,FALSE)</f>
        <v>0</v>
      </c>
      <c r="XS24" s="86">
        <f>VLOOKUP($B24,'Sintesi (CFI-ACN)'!$C$30:$AE$55,29,FALSE)</f>
        <v>0</v>
      </c>
      <c r="XT24" s="86">
        <f>VLOOKUP($B24,'Sintesi (CFI-ACN)'!$C$30:$AE$55,29,FALSE)</f>
        <v>0</v>
      </c>
      <c r="XU24" s="86">
        <f>VLOOKUP($B24,'Sintesi (CFI-ACN)'!$C$30:$AE$55,29,FALSE)</f>
        <v>0</v>
      </c>
      <c r="XV24" s="86">
        <f>VLOOKUP($B24,'Sintesi (CFI-ACN)'!$C$30:$AE$55,29,FALSE)</f>
        <v>0</v>
      </c>
      <c r="XW24" s="86">
        <f>VLOOKUP($B24,'Sintesi (CFI-ACN)'!$C$30:$AE$55,29,FALSE)</f>
        <v>0</v>
      </c>
      <c r="XX24" s="86">
        <f>VLOOKUP($B24,'Sintesi (CFI-ACN)'!$C$30:$AE$55,29,FALSE)</f>
        <v>0</v>
      </c>
      <c r="XY24" s="86">
        <f>VLOOKUP($B24,'Sintesi (CFI-ACN)'!$C$30:$AE$55,29,FALSE)</f>
        <v>0</v>
      </c>
      <c r="XZ24" s="86">
        <f>VLOOKUP($B24,'Sintesi (CFI-ACN)'!$C$30:$AE$55,29,FALSE)</f>
        <v>0</v>
      </c>
      <c r="YA24" s="86">
        <f>VLOOKUP($B24,'Sintesi (CFI-ACN)'!$C$30:$AE$55,29,FALSE)</f>
        <v>0</v>
      </c>
      <c r="YB24" s="86"/>
      <c r="YC24" s="86"/>
      <c r="YD24" s="86"/>
      <c r="YE24" s="86">
        <v>0</v>
      </c>
      <c r="YF24" s="86">
        <v>0</v>
      </c>
      <c r="YG24" s="86">
        <v>0</v>
      </c>
      <c r="YH24" s="86">
        <v>0</v>
      </c>
      <c r="YI24" s="86">
        <v>0</v>
      </c>
      <c r="YJ24" s="86">
        <v>0</v>
      </c>
      <c r="YK24" s="86">
        <v>0</v>
      </c>
      <c r="YL24" s="86">
        <v>0</v>
      </c>
      <c r="YM24" s="86">
        <v>0</v>
      </c>
      <c r="YN24" s="86">
        <v>0</v>
      </c>
      <c r="YO24" s="86">
        <v>0</v>
      </c>
      <c r="YP24" s="86">
        <v>0</v>
      </c>
      <c r="YQ24" s="86">
        <v>0</v>
      </c>
      <c r="YR24" s="86">
        <v>0</v>
      </c>
      <c r="YS24" s="86">
        <v>0</v>
      </c>
      <c r="YT24" s="86">
        <v>0</v>
      </c>
      <c r="YU24" s="86">
        <v>0</v>
      </c>
      <c r="YV24" s="86">
        <v>0</v>
      </c>
      <c r="YW24" s="86">
        <v>0</v>
      </c>
      <c r="YX24" s="86">
        <v>0</v>
      </c>
      <c r="YY24" s="86">
        <v>0</v>
      </c>
      <c r="YZ24" s="86">
        <v>0</v>
      </c>
      <c r="ZA24" s="86">
        <v>0</v>
      </c>
      <c r="ZB24" s="86">
        <v>0</v>
      </c>
      <c r="ZC24" s="86">
        <v>0</v>
      </c>
      <c r="ZD24" s="86">
        <v>0</v>
      </c>
      <c r="ZE24" s="86">
        <v>0</v>
      </c>
      <c r="ZF24" s="86">
        <v>0</v>
      </c>
      <c r="ZG24" s="86">
        <v>0</v>
      </c>
      <c r="ZH24" s="86">
        <v>0</v>
      </c>
      <c r="ZI24" s="86">
        <v>0</v>
      </c>
      <c r="ZJ24" s="86">
        <v>0</v>
      </c>
      <c r="ZK24" s="86">
        <v>0</v>
      </c>
      <c r="ZL24" s="86">
        <v>0</v>
      </c>
      <c r="ZM24" s="86">
        <v>0</v>
      </c>
      <c r="ZN24" s="86">
        <v>0</v>
      </c>
      <c r="ZO24" s="86">
        <v>0</v>
      </c>
      <c r="ZP24" s="86">
        <v>0</v>
      </c>
      <c r="ZQ24" s="86">
        <v>0</v>
      </c>
      <c r="ZR24" s="86">
        <v>0</v>
      </c>
      <c r="ZS24" s="86">
        <v>0</v>
      </c>
      <c r="ZT24" s="86">
        <v>0</v>
      </c>
      <c r="ZU24" s="86">
        <v>0</v>
      </c>
      <c r="ZV24" s="86">
        <v>0</v>
      </c>
      <c r="ZW24" s="86">
        <v>0</v>
      </c>
      <c r="ZX24" s="86">
        <v>0</v>
      </c>
      <c r="ZY24" s="86">
        <v>0</v>
      </c>
      <c r="ZZ24" s="86">
        <v>0</v>
      </c>
      <c r="AAA24" s="86">
        <v>0</v>
      </c>
      <c r="AAB24" s="86">
        <v>0</v>
      </c>
      <c r="AAC24" s="86">
        <v>0</v>
      </c>
      <c r="AAD24" s="86">
        <v>0</v>
      </c>
      <c r="AAE24" s="86">
        <v>0</v>
      </c>
      <c r="AAF24" s="86">
        <v>0</v>
      </c>
      <c r="AAG24" s="86">
        <v>0</v>
      </c>
      <c r="AAH24" s="86">
        <v>0</v>
      </c>
      <c r="AAI24" s="86">
        <v>0</v>
      </c>
      <c r="AAJ24" s="86">
        <v>0</v>
      </c>
      <c r="AAK24" s="86">
        <v>0</v>
      </c>
      <c r="AAL24" s="86">
        <v>0</v>
      </c>
      <c r="AAM24" s="86">
        <v>0</v>
      </c>
      <c r="AAN24" s="86">
        <v>0</v>
      </c>
      <c r="AAO24" s="86">
        <v>0</v>
      </c>
      <c r="AAP24" s="86">
        <v>0</v>
      </c>
      <c r="AAQ24" s="86">
        <v>0</v>
      </c>
      <c r="AAR24" s="86">
        <v>0</v>
      </c>
      <c r="AAS24" s="86">
        <v>0</v>
      </c>
      <c r="AAT24" s="86">
        <v>0</v>
      </c>
      <c r="AAU24" s="86">
        <v>0</v>
      </c>
      <c r="AAV24" s="86">
        <v>0</v>
      </c>
      <c r="AAW24" s="86">
        <v>0</v>
      </c>
      <c r="AAX24" s="86">
        <v>0</v>
      </c>
      <c r="AAY24" s="86">
        <f>VLOOKUP($B24,'Sintesi (CFI-ACN)'!$C$30:$AE$55,22,FALSE)</f>
        <v>0</v>
      </c>
      <c r="AAZ24" s="86">
        <f>VLOOKUP($B24,'Sintesi (CFI-ACN)'!$C$30:$AE$55,22,FALSE)</f>
        <v>0</v>
      </c>
      <c r="ABA24" s="86">
        <f>VLOOKUP($B24,'Sintesi (CFI-ACN)'!$C$30:$AE$55,22,FALSE)</f>
        <v>0</v>
      </c>
      <c r="ABB24" s="86">
        <f>VLOOKUP($B24,'Sintesi (CFI-ACN)'!$C$30:$AE$55,22,FALSE)</f>
        <v>0</v>
      </c>
      <c r="ABC24" s="86">
        <f>VLOOKUP($B24,'Sintesi (CFI-ACN)'!$C$30:$AE$55,22,FALSE)</f>
        <v>0</v>
      </c>
      <c r="ABD24" s="86">
        <f>VLOOKUP($B24,'Sintesi (CFI-ACN)'!$C$30:$AE$55,22,FALSE)</f>
        <v>0</v>
      </c>
      <c r="ABE24" s="86">
        <f>VLOOKUP($B24,'Sintesi (CFI-ACN)'!$C$30:$AE$55,22,FALSE)</f>
        <v>0</v>
      </c>
      <c r="ABF24" s="86">
        <f>VLOOKUP($B24,'Sintesi (CFI-ACN)'!$C$30:$AE$55,22,FALSE)</f>
        <v>0</v>
      </c>
      <c r="ABG24" s="86">
        <f>VLOOKUP($B24,'Sintesi (CFI-ACN)'!$C$30:$AE$55,22,FALSE)</f>
        <v>0</v>
      </c>
      <c r="ABH24" s="86">
        <f>VLOOKUP($B24,'Sintesi (CFI-ACN)'!$C$30:$AE$55,22,FALSE)</f>
        <v>0</v>
      </c>
      <c r="ABI24" s="86">
        <f>VLOOKUP($B24,'Sintesi (CFI-ACN)'!$C$30:$AE$55,22,FALSE)</f>
        <v>0</v>
      </c>
      <c r="ABJ24" s="86">
        <f>VLOOKUP($B24,'Sintesi (CFI-ACN)'!$C$30:$AE$55,22,FALSE)</f>
        <v>0</v>
      </c>
      <c r="ABK24" s="86">
        <f>VLOOKUP($B24,'Sintesi (CFI-ACN)'!$C$30:$AE$55,22,FALSE)</f>
        <v>0</v>
      </c>
      <c r="ABL24" s="86">
        <f>VLOOKUP($B24,'Sintesi (CFI-ACN)'!$C$30:$AE$55,22,FALSE)</f>
        <v>0</v>
      </c>
      <c r="ABM24" s="86">
        <f>VLOOKUP($B24,'Sintesi (CFI-ACN)'!$C$30:$AE$55,22,FALSE)</f>
        <v>0</v>
      </c>
      <c r="ABN24" s="86">
        <f>VLOOKUP($B24,'Sintesi (CFI-ACN)'!$C$30:$AE$55,22,FALSE)</f>
        <v>0</v>
      </c>
      <c r="ABO24" s="86">
        <f>VLOOKUP($B24,'Sintesi (CFI-ACN)'!$C$30:$AE$55,22,FALSE)</f>
        <v>0</v>
      </c>
      <c r="ABP24" s="86">
        <f>VLOOKUP($B24,'Sintesi (CFI-ACN)'!$C$30:$AE$55,22,FALSE)</f>
        <v>0</v>
      </c>
      <c r="ABQ24" s="86">
        <f>VLOOKUP($B24,'Sintesi (CFI-ACN)'!$C$30:$AE$55,22,FALSE)</f>
        <v>0</v>
      </c>
      <c r="ABR24" s="86">
        <f>VLOOKUP($B24,'Sintesi (CFI-ACN)'!$C$30:$AE$55,22,FALSE)</f>
        <v>0</v>
      </c>
      <c r="ABS24" s="86">
        <f>VLOOKUP($B24,'Sintesi (CFI-ACN)'!$C$30:$AE$55,22,FALSE)</f>
        <v>0</v>
      </c>
      <c r="ABT24" s="86">
        <f>VLOOKUP($B24,'Sintesi (CFI-ACN)'!$C$30:$AE$55,22,FALSE)</f>
        <v>0</v>
      </c>
      <c r="ABU24" s="86">
        <f>VLOOKUP($B24,'Sintesi (CFI-ACN)'!$C$30:$AE$55,22,FALSE)</f>
        <v>0</v>
      </c>
      <c r="ABV24" s="86">
        <f>VLOOKUP($B24,'Sintesi (CFI-ACN)'!$C$30:$AE$55,22,FALSE)</f>
        <v>0</v>
      </c>
      <c r="ABW24" s="86">
        <f>VLOOKUP($B24,'Sintesi (CFI-ACN)'!$C$30:$AE$55,22,FALSE)</f>
        <v>0</v>
      </c>
      <c r="ABX24" s="86">
        <f>VLOOKUP($B24,'Sintesi (CFI-ACN)'!$C$30:$AE$55,22,FALSE)</f>
        <v>0</v>
      </c>
      <c r="ABY24" s="86">
        <f>VLOOKUP($B24,'Sintesi (CFI-ACN)'!$C$30:$AE$55,22,FALSE)</f>
        <v>0</v>
      </c>
      <c r="ABZ24" s="86">
        <f>VLOOKUP($B24,'Sintesi (CFI-ACN)'!$C$30:$AE$55,22,FALSE)</f>
        <v>0</v>
      </c>
      <c r="ACA24" s="86">
        <f>VLOOKUP($B24,'Sintesi (CFI-ACN)'!$C$30:$AE$55,22,FALSE)</f>
        <v>0</v>
      </c>
      <c r="ACB24" s="86">
        <f>VLOOKUP($B24,'Sintesi (CFI-ACN)'!$C$30:$AE$55,22,FALSE)</f>
        <v>0</v>
      </c>
      <c r="ACC24" s="86">
        <f>VLOOKUP($B24,'Sintesi (CFI-ACN)'!$C$30:$AE$55,22,FALSE)</f>
        <v>0</v>
      </c>
      <c r="ACD24" s="86">
        <f>VLOOKUP($B24,'Sintesi (CFI-ACN)'!$C$30:$AE$55,22,FALSE)</f>
        <v>0</v>
      </c>
      <c r="ACE24" s="86"/>
      <c r="ACF24" s="86"/>
      <c r="ACG24" s="86"/>
      <c r="ACH24" s="86"/>
      <c r="ACI24" s="555">
        <v>0</v>
      </c>
      <c r="ACJ24" s="551"/>
      <c r="ACK24" s="556"/>
      <c r="ACL24" s="554"/>
      <c r="ACM24" s="554"/>
      <c r="ACN24" s="554"/>
      <c r="ACO24" s="554"/>
      <c r="ACP24" s="554"/>
      <c r="ACQ24" s="554"/>
      <c r="ACR24" s="554"/>
      <c r="ACS24" s="554"/>
      <c r="ACT24" s="554"/>
      <c r="ACU24" s="554"/>
      <c r="ACV24" s="554"/>
      <c r="ACW24" s="554"/>
      <c r="ACX24" s="554"/>
      <c r="ACY24" s="554"/>
      <c r="ACZ24" s="554"/>
      <c r="ADA24" s="554"/>
      <c r="ADB24" s="554"/>
      <c r="ADC24" s="554"/>
      <c r="ADD24" s="554"/>
      <c r="ADE24" s="554"/>
      <c r="ADF24" s="554"/>
      <c r="ADG24" s="554"/>
      <c r="ADH24" s="554"/>
      <c r="ADI24" s="554"/>
      <c r="ADJ24" s="554"/>
      <c r="ADK24" s="554"/>
      <c r="ADL24" s="554"/>
      <c r="ADM24" s="554"/>
      <c r="ADN24" s="554"/>
      <c r="ADO24" s="554"/>
      <c r="ADP24" s="554"/>
      <c r="ADQ24" s="554"/>
      <c r="ADR24" s="554"/>
      <c r="ADS24" s="554"/>
      <c r="ADT24" s="554"/>
      <c r="ADU24" s="554"/>
      <c r="ADV24" s="554"/>
      <c r="ADW24" s="554"/>
      <c r="ADX24" s="554"/>
      <c r="ADY24" s="554"/>
      <c r="ADZ24" s="554"/>
      <c r="AEA24" s="554"/>
      <c r="AEB24" s="554"/>
      <c r="AEC24" s="554"/>
      <c r="AED24" s="554"/>
      <c r="AEE24" s="554"/>
      <c r="AEF24" s="554"/>
      <c r="AEG24" s="554"/>
      <c r="AEH24" s="554"/>
      <c r="AEI24" s="554"/>
      <c r="AEJ24" s="554"/>
      <c r="AEK24" s="554"/>
      <c r="AEL24" s="554"/>
      <c r="AEM24" s="554"/>
      <c r="AEN24" s="554"/>
      <c r="AEO24" s="554"/>
      <c r="AEP24" s="554"/>
      <c r="AEQ24" s="554"/>
      <c r="AER24" s="554"/>
      <c r="AES24" s="554"/>
      <c r="AET24" s="554"/>
      <c r="AEU24" s="554"/>
      <c r="AEV24" s="554"/>
      <c r="AEW24" s="554"/>
      <c r="AEX24" s="554"/>
      <c r="AEY24" s="554"/>
      <c r="AEZ24" s="554"/>
      <c r="AFA24" s="554"/>
      <c r="AFB24" s="554"/>
      <c r="AFC24" s="554"/>
      <c r="AFD24" s="554"/>
      <c r="AFE24" s="554"/>
      <c r="AFF24" s="554"/>
      <c r="AFG24" s="554"/>
      <c r="AFH24" s="554"/>
      <c r="AFI24" s="554"/>
      <c r="AFJ24" s="554"/>
      <c r="AFK24" s="554"/>
      <c r="AFL24" s="554"/>
      <c r="AFM24" s="554"/>
      <c r="AFN24" s="554"/>
      <c r="AFO24" s="554"/>
      <c r="AFP24" s="554"/>
      <c r="AFQ24" s="554"/>
      <c r="AFR24" s="554"/>
      <c r="AFS24" s="554"/>
      <c r="AFT24" s="554"/>
      <c r="AFU24" s="554"/>
      <c r="AFV24" s="554"/>
      <c r="AFW24" s="554"/>
      <c r="AFX24" s="554"/>
      <c r="AFY24" s="554"/>
      <c r="AFZ24" s="554"/>
      <c r="AGA24" s="554"/>
      <c r="AGB24" s="554"/>
      <c r="AGC24" s="554"/>
      <c r="AGD24" s="554"/>
      <c r="AGE24" s="554"/>
      <c r="AGF24" s="554"/>
      <c r="AGG24" s="554"/>
      <c r="AGH24" s="554"/>
      <c r="AGI24" s="554"/>
      <c r="AGJ24" s="554"/>
      <c r="AGK24" s="554"/>
      <c r="AGL24" s="554"/>
      <c r="AGM24" s="554"/>
    </row>
    <row r="25" spans="1:871" s="104" customFormat="1" ht="12.75" customHeight="1" collapsed="1">
      <c r="A25" s="131" t="str">
        <f>'Sintesi (CA)'!B50</f>
        <v/>
      </c>
      <c r="B25" s="131" t="str">
        <f>'Sintesi (CFI)'!C49</f>
        <v/>
      </c>
      <c r="C25" s="131" t="str">
        <f>'Sintesi Quantitativa (Overall)'!D51</f>
        <v/>
      </c>
      <c r="D25" s="132">
        <f>'Sintesi (CFI-ACN)'!W49</f>
        <v>0</v>
      </c>
      <c r="E25" s="132">
        <f>'Sintesi (CFI-ACN)'!X49</f>
        <v>0</v>
      </c>
      <c r="F25" s="132">
        <f>'Sintesi (CFI-ACN)'!Y49</f>
        <v>0</v>
      </c>
      <c r="G25" s="158">
        <v>0</v>
      </c>
      <c r="H25" s="183"/>
      <c r="I25" s="183"/>
      <c r="J25" s="78">
        <f t="shared" si="123"/>
        <v>0</v>
      </c>
      <c r="K25" s="78">
        <v>0</v>
      </c>
      <c r="L25" s="79">
        <v>0</v>
      </c>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80"/>
      <c r="DE25" s="80"/>
      <c r="DF25" s="80"/>
      <c r="DG25" s="80"/>
      <c r="DH25" s="80"/>
      <c r="DI25" s="80"/>
      <c r="DJ25" s="80"/>
      <c r="DK25" s="80"/>
      <c r="DL25" s="80"/>
      <c r="DM25" s="80"/>
      <c r="DN25" s="80"/>
      <c r="DO25" s="80"/>
      <c r="DP25" s="318">
        <v>0</v>
      </c>
      <c r="DQ25" s="318">
        <v>0</v>
      </c>
      <c r="DR25" s="318">
        <v>0</v>
      </c>
      <c r="DS25" s="318">
        <v>0</v>
      </c>
      <c r="DT25" s="318">
        <v>0</v>
      </c>
      <c r="DU25" s="318">
        <v>0</v>
      </c>
      <c r="DV25" s="318">
        <v>0</v>
      </c>
      <c r="DW25" s="318">
        <v>0</v>
      </c>
      <c r="DX25" s="318">
        <v>0</v>
      </c>
      <c r="DY25" s="318">
        <v>0</v>
      </c>
      <c r="DZ25" s="318">
        <v>0</v>
      </c>
      <c r="EA25" s="318">
        <v>0</v>
      </c>
      <c r="EB25" s="318">
        <v>0</v>
      </c>
      <c r="EC25" s="318">
        <v>0</v>
      </c>
      <c r="ED25" s="318">
        <v>0</v>
      </c>
      <c r="EE25" s="318">
        <v>0</v>
      </c>
      <c r="EF25" s="318">
        <v>0</v>
      </c>
      <c r="EG25" s="318">
        <v>0</v>
      </c>
      <c r="EH25" s="318">
        <v>0</v>
      </c>
      <c r="EI25" s="318">
        <v>0</v>
      </c>
      <c r="EJ25" s="318">
        <v>0</v>
      </c>
      <c r="EK25" s="318">
        <v>0</v>
      </c>
      <c r="EL25" s="318">
        <v>0</v>
      </c>
      <c r="EM25" s="318">
        <v>0</v>
      </c>
      <c r="EN25" s="318">
        <v>0</v>
      </c>
      <c r="EO25" s="318">
        <v>0</v>
      </c>
      <c r="EP25" s="318">
        <v>0</v>
      </c>
      <c r="EQ25" s="318">
        <v>0</v>
      </c>
      <c r="ER25" s="318">
        <v>0</v>
      </c>
      <c r="ES25" s="318">
        <v>0</v>
      </c>
      <c r="ET25" s="318">
        <v>0</v>
      </c>
      <c r="EU25" s="318">
        <v>0</v>
      </c>
      <c r="EV25" s="318">
        <v>0</v>
      </c>
      <c r="EW25" s="318">
        <v>0</v>
      </c>
      <c r="EX25" s="318">
        <v>0</v>
      </c>
      <c r="EY25" s="318">
        <v>0</v>
      </c>
      <c r="EZ25" s="318">
        <v>0</v>
      </c>
      <c r="FA25" s="318">
        <v>0</v>
      </c>
      <c r="FB25" s="318">
        <v>0</v>
      </c>
      <c r="FC25" s="318">
        <v>0</v>
      </c>
      <c r="FD25" s="318">
        <v>0</v>
      </c>
      <c r="FE25" s="318">
        <v>0</v>
      </c>
      <c r="FF25" s="318">
        <v>0</v>
      </c>
      <c r="FG25" s="318">
        <v>0</v>
      </c>
      <c r="FH25" s="318">
        <v>0</v>
      </c>
      <c r="FI25" s="318">
        <v>0</v>
      </c>
      <c r="FJ25" s="318">
        <v>0</v>
      </c>
      <c r="FK25" s="318">
        <v>0</v>
      </c>
      <c r="FL25" s="318">
        <v>0</v>
      </c>
      <c r="FM25" s="318">
        <v>0</v>
      </c>
      <c r="FN25" s="318">
        <v>0</v>
      </c>
      <c r="FO25" s="318">
        <v>0</v>
      </c>
      <c r="FP25" s="318">
        <v>0</v>
      </c>
      <c r="FQ25" s="318">
        <v>0</v>
      </c>
      <c r="FR25" s="318">
        <v>0</v>
      </c>
      <c r="FS25" s="318">
        <v>0</v>
      </c>
      <c r="FT25" s="318">
        <v>0</v>
      </c>
      <c r="FU25" s="318">
        <v>0</v>
      </c>
      <c r="FV25" s="318">
        <v>0</v>
      </c>
      <c r="FW25" s="318">
        <v>0</v>
      </c>
      <c r="FX25" s="318">
        <v>0</v>
      </c>
      <c r="FY25" s="318">
        <v>0</v>
      </c>
      <c r="FZ25" s="318">
        <v>0</v>
      </c>
      <c r="GA25" s="318">
        <v>0</v>
      </c>
      <c r="GB25" s="318">
        <v>0</v>
      </c>
      <c r="GC25" s="318">
        <v>0</v>
      </c>
      <c r="GD25" s="318">
        <v>0</v>
      </c>
      <c r="GE25" s="318">
        <v>0</v>
      </c>
      <c r="GF25" s="318">
        <v>0</v>
      </c>
      <c r="GG25" s="318">
        <v>0</v>
      </c>
      <c r="GH25" s="318">
        <v>0</v>
      </c>
      <c r="GI25" s="318">
        <v>0</v>
      </c>
      <c r="GJ25" s="318">
        <f>VLOOKUP($B25,'Sintesi (CFI-ACN)'!$C$30:$AE$55,25,FALSE)</f>
        <v>0</v>
      </c>
      <c r="GK25" s="318">
        <f>VLOOKUP($B25,'Sintesi (CFI-ACN)'!$C$30:$AE$55,25,FALSE)</f>
        <v>0</v>
      </c>
      <c r="GL25" s="318">
        <f>VLOOKUP($B25,'Sintesi (CFI-ACN)'!$C$30:$AE$55,25,FALSE)</f>
        <v>0</v>
      </c>
      <c r="GM25" s="318">
        <f>VLOOKUP($B25,'Sintesi (CFI-ACN)'!$C$30:$AE$55,25,FALSE)</f>
        <v>0</v>
      </c>
      <c r="GN25" s="318">
        <f>VLOOKUP($B25,'Sintesi (CFI-ACN)'!$C$30:$AE$55,25,FALSE)</f>
        <v>0</v>
      </c>
      <c r="GO25" s="318">
        <f>VLOOKUP($B25,'Sintesi (CFI-ACN)'!$C$30:$AE$55,25,FALSE)</f>
        <v>0</v>
      </c>
      <c r="GP25" s="318">
        <f>VLOOKUP($B25,'Sintesi (CFI-ACN)'!$C$30:$AE$55,25,FALSE)</f>
        <v>0</v>
      </c>
      <c r="GQ25" s="318">
        <f>VLOOKUP($B25,'Sintesi (CFI-ACN)'!$C$30:$AE$55,25,FALSE)</f>
        <v>0</v>
      </c>
      <c r="GR25" s="318">
        <f>VLOOKUP($B25,'Sintesi (CFI-ACN)'!$C$30:$AE$55,25,FALSE)</f>
        <v>0</v>
      </c>
      <c r="GS25" s="318">
        <f>VLOOKUP($B25,'Sintesi (CFI-ACN)'!$C$30:$AE$55,25,FALSE)</f>
        <v>0</v>
      </c>
      <c r="GT25" s="318">
        <f>VLOOKUP($B25,'Sintesi (CFI-ACN)'!$C$30:$AE$55,25,FALSE)</f>
        <v>0</v>
      </c>
      <c r="GU25" s="318">
        <f>VLOOKUP($B25,'Sintesi (CFI-ACN)'!$C$30:$AE$55,25,FALSE)</f>
        <v>0</v>
      </c>
      <c r="GV25" s="318">
        <f>VLOOKUP($B25,'Sintesi (CFI-ACN)'!$C$30:$AE$55,25,FALSE)</f>
        <v>0</v>
      </c>
      <c r="GW25" s="318">
        <f>VLOOKUP($B25,'Sintesi (CFI-ACN)'!$C$30:$AE$55,25,FALSE)</f>
        <v>0</v>
      </c>
      <c r="GX25" s="318">
        <f>VLOOKUP($B25,'Sintesi (CFI-ACN)'!$C$30:$AE$55,25,FALSE)</f>
        <v>0</v>
      </c>
      <c r="GY25" s="318">
        <f>VLOOKUP($B25,'Sintesi (CFI-ACN)'!$C$30:$AE$55,25,FALSE)</f>
        <v>0</v>
      </c>
      <c r="GZ25" s="318">
        <f>VLOOKUP($B25,'Sintesi (CFI-ACN)'!$C$30:$AE$55,25,FALSE)</f>
        <v>0</v>
      </c>
      <c r="HA25" s="318">
        <f>VLOOKUP($B25,'Sintesi (CFI-ACN)'!$C$30:$AE$55,25,FALSE)</f>
        <v>0</v>
      </c>
      <c r="HB25" s="318">
        <f>VLOOKUP($B25,'Sintesi (CFI-ACN)'!$C$30:$AE$55,25,FALSE)</f>
        <v>0</v>
      </c>
      <c r="HC25" s="318">
        <f>VLOOKUP($B25,'Sintesi (CFI-ACN)'!$C$30:$AE$55,25,FALSE)</f>
        <v>0</v>
      </c>
      <c r="HD25" s="318">
        <f>VLOOKUP($B25,'Sintesi (CFI-ACN)'!$C$30:$AE$55,25,FALSE)</f>
        <v>0</v>
      </c>
      <c r="HE25" s="318">
        <f>VLOOKUP($B25,'Sintesi (CFI-ACN)'!$C$30:$AE$55,25,FALSE)</f>
        <v>0</v>
      </c>
      <c r="HF25" s="318">
        <f>VLOOKUP($B25,'Sintesi (CFI-ACN)'!$C$30:$AE$55,25,FALSE)</f>
        <v>0</v>
      </c>
      <c r="HG25" s="318">
        <f>VLOOKUP($B25,'Sintesi (CFI-ACN)'!$C$30:$AE$55,25,FALSE)</f>
        <v>0</v>
      </c>
      <c r="HH25" s="318">
        <f>VLOOKUP($B25,'Sintesi (CFI-ACN)'!$C$30:$AE$55,25,FALSE)</f>
        <v>0</v>
      </c>
      <c r="HI25" s="318">
        <f>VLOOKUP($B25,'Sintesi (CFI-ACN)'!$C$30:$AE$55,25,FALSE)</f>
        <v>0</v>
      </c>
      <c r="HJ25" s="318">
        <f>VLOOKUP($B25,'Sintesi (CFI-ACN)'!$C$30:$AE$55,25,FALSE)</f>
        <v>0</v>
      </c>
      <c r="HK25" s="318">
        <f>VLOOKUP($B25,'Sintesi (CFI-ACN)'!$C$30:$AE$55,25,FALSE)</f>
        <v>0</v>
      </c>
      <c r="HL25" s="318">
        <f>VLOOKUP($B25,'Sintesi (CFI-ACN)'!$C$30:$AE$55,25,FALSE)</f>
        <v>0</v>
      </c>
      <c r="HM25" s="318">
        <f>VLOOKUP($B25,'Sintesi (CFI-ACN)'!$C$30:$AE$55,25,FALSE)</f>
        <v>0</v>
      </c>
      <c r="HN25" s="318">
        <f>VLOOKUP($B25,'Sintesi (CFI-ACN)'!$C$30:$AE$55,25,FALSE)</f>
        <v>0</v>
      </c>
      <c r="HO25" s="318">
        <f>VLOOKUP($B25,'Sintesi (CFI-ACN)'!$C$30:$AE$55,25,FALSE)</f>
        <v>0</v>
      </c>
      <c r="HP25" s="318"/>
      <c r="HQ25" s="318"/>
      <c r="HR25" s="318"/>
      <c r="HS25" s="319">
        <v>0</v>
      </c>
      <c r="HT25" s="319">
        <v>0</v>
      </c>
      <c r="HU25" s="319">
        <v>0</v>
      </c>
      <c r="HV25" s="319">
        <v>0</v>
      </c>
      <c r="HW25" s="319">
        <v>0</v>
      </c>
      <c r="HX25" s="319">
        <v>0</v>
      </c>
      <c r="HY25" s="319">
        <v>0</v>
      </c>
      <c r="HZ25" s="319">
        <v>0</v>
      </c>
      <c r="IA25" s="319">
        <v>0</v>
      </c>
      <c r="IB25" s="319">
        <v>0</v>
      </c>
      <c r="IC25" s="319">
        <v>0</v>
      </c>
      <c r="ID25" s="319">
        <v>0</v>
      </c>
      <c r="IE25" s="319">
        <v>0</v>
      </c>
      <c r="IF25" s="319">
        <v>0</v>
      </c>
      <c r="IG25" s="319">
        <v>0</v>
      </c>
      <c r="IH25" s="319">
        <v>0</v>
      </c>
      <c r="II25" s="319">
        <v>0</v>
      </c>
      <c r="IJ25" s="319">
        <v>0</v>
      </c>
      <c r="IK25" s="319">
        <v>0</v>
      </c>
      <c r="IL25" s="319">
        <v>0</v>
      </c>
      <c r="IM25" s="319">
        <v>0</v>
      </c>
      <c r="IN25" s="319">
        <v>0</v>
      </c>
      <c r="IO25" s="319">
        <v>0</v>
      </c>
      <c r="IP25" s="319">
        <v>0</v>
      </c>
      <c r="IQ25" s="319">
        <v>0</v>
      </c>
      <c r="IR25" s="319">
        <v>0</v>
      </c>
      <c r="IS25" s="319">
        <v>0</v>
      </c>
      <c r="IT25" s="319">
        <v>0</v>
      </c>
      <c r="IU25" s="319">
        <v>0</v>
      </c>
      <c r="IV25" s="319">
        <v>0</v>
      </c>
      <c r="IW25" s="319">
        <v>0</v>
      </c>
      <c r="IX25" s="319">
        <v>0</v>
      </c>
      <c r="IY25" s="319">
        <v>0</v>
      </c>
      <c r="IZ25" s="319">
        <v>0</v>
      </c>
      <c r="JA25" s="319">
        <v>0</v>
      </c>
      <c r="JB25" s="319">
        <v>0</v>
      </c>
      <c r="JC25" s="319">
        <v>0</v>
      </c>
      <c r="JD25" s="319">
        <v>0</v>
      </c>
      <c r="JE25" s="319">
        <v>0</v>
      </c>
      <c r="JF25" s="319">
        <v>0</v>
      </c>
      <c r="JG25" s="319">
        <v>0</v>
      </c>
      <c r="JH25" s="319">
        <v>0</v>
      </c>
      <c r="JI25" s="319">
        <v>0</v>
      </c>
      <c r="JJ25" s="319">
        <v>0</v>
      </c>
      <c r="JK25" s="319">
        <v>0</v>
      </c>
      <c r="JL25" s="319">
        <v>0</v>
      </c>
      <c r="JM25" s="319">
        <v>0</v>
      </c>
      <c r="JN25" s="319">
        <v>0</v>
      </c>
      <c r="JO25" s="319">
        <v>0</v>
      </c>
      <c r="JP25" s="319">
        <v>0</v>
      </c>
      <c r="JQ25" s="319">
        <v>0</v>
      </c>
      <c r="JR25" s="319">
        <v>0</v>
      </c>
      <c r="JS25" s="319">
        <v>0</v>
      </c>
      <c r="JT25" s="319">
        <v>0</v>
      </c>
      <c r="JU25" s="319">
        <v>0</v>
      </c>
      <c r="JV25" s="319">
        <v>0</v>
      </c>
      <c r="JW25" s="319">
        <v>0</v>
      </c>
      <c r="JX25" s="319">
        <v>0</v>
      </c>
      <c r="JY25" s="319">
        <v>0</v>
      </c>
      <c r="JZ25" s="319">
        <v>0</v>
      </c>
      <c r="KA25" s="319">
        <v>0</v>
      </c>
      <c r="KB25" s="319">
        <v>0</v>
      </c>
      <c r="KC25" s="319">
        <v>0</v>
      </c>
      <c r="KD25" s="319">
        <v>0</v>
      </c>
      <c r="KE25" s="319">
        <v>0</v>
      </c>
      <c r="KF25" s="319">
        <v>0</v>
      </c>
      <c r="KG25" s="319">
        <v>0</v>
      </c>
      <c r="KH25" s="319">
        <v>0</v>
      </c>
      <c r="KI25" s="319">
        <v>0</v>
      </c>
      <c r="KJ25" s="319">
        <v>0</v>
      </c>
      <c r="KK25" s="319">
        <v>0</v>
      </c>
      <c r="KL25" s="319">
        <v>0</v>
      </c>
      <c r="KM25" s="319">
        <f>VLOOKUP($B25,'Sintesi (CFI-ACN)'!$C$30:$AE$55,27,FALSE)</f>
        <v>0</v>
      </c>
      <c r="KN25" s="319">
        <f>VLOOKUP($B25,'Sintesi (CFI-ACN)'!$C$30:$AE$55,27,FALSE)</f>
        <v>0</v>
      </c>
      <c r="KO25" s="319">
        <f>VLOOKUP($B25,'Sintesi (CFI-ACN)'!$C$30:$AE$55,27,FALSE)</f>
        <v>0</v>
      </c>
      <c r="KP25" s="319">
        <f>VLOOKUP($B25,'Sintesi (CFI-ACN)'!$C$30:$AE$55,27,FALSE)</f>
        <v>0</v>
      </c>
      <c r="KQ25" s="319">
        <f>VLOOKUP($B25,'Sintesi (CFI-ACN)'!$C$30:$AE$55,27,FALSE)</f>
        <v>0</v>
      </c>
      <c r="KR25" s="319">
        <f>VLOOKUP($B25,'Sintesi (CFI-ACN)'!$C$30:$AE$55,27,FALSE)</f>
        <v>0</v>
      </c>
      <c r="KS25" s="319">
        <f>VLOOKUP($B25,'Sintesi (CFI-ACN)'!$C$30:$AE$55,27,FALSE)</f>
        <v>0</v>
      </c>
      <c r="KT25" s="319">
        <f>VLOOKUP($B25,'Sintesi (CFI-ACN)'!$C$30:$AE$55,27,FALSE)</f>
        <v>0</v>
      </c>
      <c r="KU25" s="319">
        <f>VLOOKUP($B25,'Sintesi (CFI-ACN)'!$C$30:$AE$55,27,FALSE)</f>
        <v>0</v>
      </c>
      <c r="KV25" s="319">
        <f>VLOOKUP($B25,'Sintesi (CFI-ACN)'!$C$30:$AE$55,27,FALSE)</f>
        <v>0</v>
      </c>
      <c r="KW25" s="319">
        <f>VLOOKUP($B25,'Sintesi (CFI-ACN)'!$C$30:$AE$55,27,FALSE)</f>
        <v>0</v>
      </c>
      <c r="KX25" s="319">
        <f>VLOOKUP($B25,'Sintesi (CFI-ACN)'!$C$30:$AE$55,27,FALSE)</f>
        <v>0</v>
      </c>
      <c r="KY25" s="319">
        <f>VLOOKUP($B25,'Sintesi (CFI-ACN)'!$C$30:$AE$55,27,FALSE)</f>
        <v>0</v>
      </c>
      <c r="KZ25" s="319">
        <f>VLOOKUP($B25,'Sintesi (CFI-ACN)'!$C$30:$AE$55,27,FALSE)</f>
        <v>0</v>
      </c>
      <c r="LA25" s="319">
        <f>VLOOKUP($B25,'Sintesi (CFI-ACN)'!$C$30:$AE$55,27,FALSE)</f>
        <v>0</v>
      </c>
      <c r="LB25" s="319">
        <f>VLOOKUP($B25,'Sintesi (CFI-ACN)'!$C$30:$AE$55,27,FALSE)</f>
        <v>0</v>
      </c>
      <c r="LC25" s="319">
        <f>VLOOKUP($B25,'Sintesi (CFI-ACN)'!$C$30:$AE$55,27,FALSE)</f>
        <v>0</v>
      </c>
      <c r="LD25" s="319">
        <f>VLOOKUP($B25,'Sintesi (CFI-ACN)'!$C$30:$AE$55,27,FALSE)</f>
        <v>0</v>
      </c>
      <c r="LE25" s="319">
        <f>VLOOKUP($B25,'Sintesi (CFI-ACN)'!$C$30:$AE$55,27,FALSE)</f>
        <v>0</v>
      </c>
      <c r="LF25" s="319">
        <f>VLOOKUP($B25,'Sintesi (CFI-ACN)'!$C$30:$AE$55,27,FALSE)</f>
        <v>0</v>
      </c>
      <c r="LG25" s="319">
        <f>VLOOKUP($B25,'Sintesi (CFI-ACN)'!$C$30:$AE$55,27,FALSE)</f>
        <v>0</v>
      </c>
      <c r="LH25" s="319">
        <f>VLOOKUP($B25,'Sintesi (CFI-ACN)'!$C$30:$AE$55,27,FALSE)</f>
        <v>0</v>
      </c>
      <c r="LI25" s="319">
        <f>VLOOKUP($B25,'Sintesi (CFI-ACN)'!$C$30:$AE$55,27,FALSE)</f>
        <v>0</v>
      </c>
      <c r="LJ25" s="319">
        <f>VLOOKUP($B25,'Sintesi (CFI-ACN)'!$C$30:$AE$55,27,FALSE)</f>
        <v>0</v>
      </c>
      <c r="LK25" s="319">
        <f>VLOOKUP($B25,'Sintesi (CFI-ACN)'!$C$30:$AE$55,27,FALSE)</f>
        <v>0</v>
      </c>
      <c r="LL25" s="319">
        <f>VLOOKUP($B25,'Sintesi (CFI-ACN)'!$C$30:$AE$55,27,FALSE)</f>
        <v>0</v>
      </c>
      <c r="LM25" s="319">
        <f>VLOOKUP($B25,'Sintesi (CFI-ACN)'!$C$30:$AE$55,27,FALSE)</f>
        <v>0</v>
      </c>
      <c r="LN25" s="319">
        <f>VLOOKUP($B25,'Sintesi (CFI-ACN)'!$C$30:$AE$55,27,FALSE)</f>
        <v>0</v>
      </c>
      <c r="LO25" s="319">
        <f>VLOOKUP($B25,'Sintesi (CFI-ACN)'!$C$30:$AE$55,27,FALSE)</f>
        <v>0</v>
      </c>
      <c r="LP25" s="319">
        <f>VLOOKUP($B25,'Sintesi (CFI-ACN)'!$C$30:$AE$55,27,FALSE)</f>
        <v>0</v>
      </c>
      <c r="LQ25" s="319">
        <f>VLOOKUP($B25,'Sintesi (CFI-ACN)'!$C$30:$AE$55,27,FALSE)</f>
        <v>0</v>
      </c>
      <c r="LR25" s="319">
        <f>VLOOKUP($B25,'Sintesi (CFI-ACN)'!$C$30:$AE$55,27,FALSE)</f>
        <v>0</v>
      </c>
      <c r="LS25" s="319"/>
      <c r="LT25" s="319"/>
      <c r="LU25" s="319"/>
      <c r="LV25" s="320">
        <v>0</v>
      </c>
      <c r="LW25" s="320">
        <v>0</v>
      </c>
      <c r="LX25" s="320">
        <v>0</v>
      </c>
      <c r="LY25" s="320">
        <v>0</v>
      </c>
      <c r="LZ25" s="320">
        <v>0</v>
      </c>
      <c r="MA25" s="320">
        <v>0</v>
      </c>
      <c r="MB25" s="320">
        <v>0</v>
      </c>
      <c r="MC25" s="320">
        <v>0</v>
      </c>
      <c r="MD25" s="320">
        <v>0</v>
      </c>
      <c r="ME25" s="320">
        <v>0</v>
      </c>
      <c r="MF25" s="320">
        <v>0</v>
      </c>
      <c r="MG25" s="320">
        <v>0</v>
      </c>
      <c r="MH25" s="320">
        <v>0</v>
      </c>
      <c r="MI25" s="320">
        <v>0</v>
      </c>
      <c r="MJ25" s="320">
        <v>0</v>
      </c>
      <c r="MK25" s="320">
        <v>0</v>
      </c>
      <c r="ML25" s="320">
        <v>0</v>
      </c>
      <c r="MM25" s="320">
        <v>0</v>
      </c>
      <c r="MN25" s="320">
        <v>0</v>
      </c>
      <c r="MO25" s="320">
        <v>0</v>
      </c>
      <c r="MP25" s="320">
        <v>0</v>
      </c>
      <c r="MQ25" s="320">
        <v>0</v>
      </c>
      <c r="MR25" s="320">
        <v>0</v>
      </c>
      <c r="MS25" s="320">
        <v>0</v>
      </c>
      <c r="MT25" s="320">
        <v>0</v>
      </c>
      <c r="MU25" s="320">
        <v>0</v>
      </c>
      <c r="MV25" s="320">
        <v>0</v>
      </c>
      <c r="MW25" s="320">
        <v>0</v>
      </c>
      <c r="MX25" s="320">
        <v>0</v>
      </c>
      <c r="MY25" s="320">
        <v>0</v>
      </c>
      <c r="MZ25" s="320">
        <v>0</v>
      </c>
      <c r="NA25" s="320">
        <v>0</v>
      </c>
      <c r="NB25" s="320">
        <v>0</v>
      </c>
      <c r="NC25" s="320">
        <v>0</v>
      </c>
      <c r="ND25" s="320">
        <v>0</v>
      </c>
      <c r="NE25" s="320">
        <v>0</v>
      </c>
      <c r="NF25" s="320">
        <v>0</v>
      </c>
      <c r="NG25" s="320">
        <v>0</v>
      </c>
      <c r="NH25" s="320">
        <v>0</v>
      </c>
      <c r="NI25" s="320">
        <v>0</v>
      </c>
      <c r="NJ25" s="320">
        <v>0</v>
      </c>
      <c r="NK25" s="320">
        <v>0</v>
      </c>
      <c r="NL25" s="320">
        <v>0</v>
      </c>
      <c r="NM25" s="320">
        <v>0</v>
      </c>
      <c r="NN25" s="320">
        <v>0</v>
      </c>
      <c r="NO25" s="320">
        <v>0</v>
      </c>
      <c r="NP25" s="320">
        <v>0</v>
      </c>
      <c r="NQ25" s="320">
        <v>0</v>
      </c>
      <c r="NR25" s="320">
        <v>0</v>
      </c>
      <c r="NS25" s="320">
        <v>0</v>
      </c>
      <c r="NT25" s="320">
        <v>0</v>
      </c>
      <c r="NU25" s="320">
        <v>0</v>
      </c>
      <c r="NV25" s="320">
        <v>0</v>
      </c>
      <c r="NW25" s="320">
        <v>0</v>
      </c>
      <c r="NX25" s="320">
        <v>0</v>
      </c>
      <c r="NY25" s="320">
        <v>0</v>
      </c>
      <c r="NZ25" s="320">
        <v>0</v>
      </c>
      <c r="OA25" s="320">
        <v>0</v>
      </c>
      <c r="OB25" s="320">
        <v>0</v>
      </c>
      <c r="OC25" s="320">
        <v>0</v>
      </c>
      <c r="OD25" s="320">
        <v>0</v>
      </c>
      <c r="OE25" s="320">
        <v>0</v>
      </c>
      <c r="OF25" s="320">
        <v>0</v>
      </c>
      <c r="OG25" s="320">
        <v>0</v>
      </c>
      <c r="OH25" s="320">
        <v>0</v>
      </c>
      <c r="OI25" s="320">
        <v>0</v>
      </c>
      <c r="OJ25" s="320">
        <v>0</v>
      </c>
      <c r="OK25" s="320">
        <v>0</v>
      </c>
      <c r="OL25" s="320">
        <v>0</v>
      </c>
      <c r="OM25" s="320">
        <v>0</v>
      </c>
      <c r="ON25" s="320">
        <v>0</v>
      </c>
      <c r="OO25" s="320">
        <v>0</v>
      </c>
      <c r="OP25" s="320">
        <f>VLOOKUP($B25,'Sintesi (CFI-ACN)'!$C$30:$AE$55,26,FALSE)</f>
        <v>0</v>
      </c>
      <c r="OQ25" s="320">
        <f>VLOOKUP($B25,'Sintesi (CFI-ACN)'!$C$30:$AE$55,26,FALSE)</f>
        <v>0</v>
      </c>
      <c r="OR25" s="320">
        <f>VLOOKUP($B25,'Sintesi (CFI-ACN)'!$C$30:$AE$55,26,FALSE)</f>
        <v>0</v>
      </c>
      <c r="OS25" s="320">
        <f>VLOOKUP($B25,'Sintesi (CFI-ACN)'!$C$30:$AE$55,26,FALSE)</f>
        <v>0</v>
      </c>
      <c r="OT25" s="320">
        <f>VLOOKUP($B25,'Sintesi (CFI-ACN)'!$C$30:$AE$55,26,FALSE)</f>
        <v>0</v>
      </c>
      <c r="OU25" s="320">
        <f>VLOOKUP($B25,'Sintesi (CFI-ACN)'!$C$30:$AE$55,26,FALSE)</f>
        <v>0</v>
      </c>
      <c r="OV25" s="320">
        <f>VLOOKUP($B25,'Sintesi (CFI-ACN)'!$C$30:$AE$55,26,FALSE)</f>
        <v>0</v>
      </c>
      <c r="OW25" s="320">
        <f>VLOOKUP($B25,'Sintesi (CFI-ACN)'!$C$30:$AE$55,26,FALSE)</f>
        <v>0</v>
      </c>
      <c r="OX25" s="320">
        <f>VLOOKUP($B25,'Sintesi (CFI-ACN)'!$C$30:$AE$55,26,FALSE)</f>
        <v>0</v>
      </c>
      <c r="OY25" s="320">
        <f>VLOOKUP($B25,'Sintesi (CFI-ACN)'!$C$30:$AE$55,26,FALSE)</f>
        <v>0</v>
      </c>
      <c r="OZ25" s="320">
        <f>VLOOKUP($B25,'Sintesi (CFI-ACN)'!$C$30:$AE$55,26,FALSE)</f>
        <v>0</v>
      </c>
      <c r="PA25" s="320">
        <f>VLOOKUP($B25,'Sintesi (CFI-ACN)'!$C$30:$AE$55,26,FALSE)</f>
        <v>0</v>
      </c>
      <c r="PB25" s="320">
        <f>VLOOKUP($B25,'Sintesi (CFI-ACN)'!$C$30:$AE$55,26,FALSE)</f>
        <v>0</v>
      </c>
      <c r="PC25" s="320">
        <f>VLOOKUP($B25,'Sintesi (CFI-ACN)'!$C$30:$AE$55,26,FALSE)</f>
        <v>0</v>
      </c>
      <c r="PD25" s="320">
        <f>VLOOKUP($B25,'Sintesi (CFI-ACN)'!$C$30:$AE$55,26,FALSE)</f>
        <v>0</v>
      </c>
      <c r="PE25" s="320">
        <f>VLOOKUP($B25,'Sintesi (CFI-ACN)'!$C$30:$AE$55,26,FALSE)</f>
        <v>0</v>
      </c>
      <c r="PF25" s="320">
        <f>VLOOKUP($B25,'Sintesi (CFI-ACN)'!$C$30:$AE$55,26,FALSE)</f>
        <v>0</v>
      </c>
      <c r="PG25" s="320">
        <f>VLOOKUP($B25,'Sintesi (CFI-ACN)'!$C$30:$AE$55,26,FALSE)</f>
        <v>0</v>
      </c>
      <c r="PH25" s="320">
        <f>VLOOKUP($B25,'Sintesi (CFI-ACN)'!$C$30:$AE$55,26,FALSE)</f>
        <v>0</v>
      </c>
      <c r="PI25" s="320">
        <f>VLOOKUP($B25,'Sintesi (CFI-ACN)'!$C$30:$AE$55,26,FALSE)</f>
        <v>0</v>
      </c>
      <c r="PJ25" s="320">
        <f>VLOOKUP($B25,'Sintesi (CFI-ACN)'!$C$30:$AE$55,26,FALSE)</f>
        <v>0</v>
      </c>
      <c r="PK25" s="320">
        <f>VLOOKUP($B25,'Sintesi (CFI-ACN)'!$C$30:$AE$55,26,FALSE)</f>
        <v>0</v>
      </c>
      <c r="PL25" s="320">
        <f>VLOOKUP($B25,'Sintesi (CFI-ACN)'!$C$30:$AE$55,26,FALSE)</f>
        <v>0</v>
      </c>
      <c r="PM25" s="320">
        <f>VLOOKUP($B25,'Sintesi (CFI-ACN)'!$C$30:$AE$55,26,FALSE)</f>
        <v>0</v>
      </c>
      <c r="PN25" s="320">
        <f>VLOOKUP($B25,'Sintesi (CFI-ACN)'!$C$30:$AE$55,26,FALSE)</f>
        <v>0</v>
      </c>
      <c r="PO25" s="320">
        <f>VLOOKUP($B25,'Sintesi (CFI-ACN)'!$C$30:$AE$55,26,FALSE)</f>
        <v>0</v>
      </c>
      <c r="PP25" s="320">
        <f>VLOOKUP($B25,'Sintesi (CFI-ACN)'!$C$30:$AE$55,26,FALSE)</f>
        <v>0</v>
      </c>
      <c r="PQ25" s="320">
        <f>VLOOKUP($B25,'Sintesi (CFI-ACN)'!$C$30:$AE$55,26,FALSE)</f>
        <v>0</v>
      </c>
      <c r="PR25" s="320">
        <f>VLOOKUP($B25,'Sintesi (CFI-ACN)'!$C$30:$AE$55,26,FALSE)</f>
        <v>0</v>
      </c>
      <c r="PS25" s="320">
        <f>VLOOKUP($B25,'Sintesi (CFI-ACN)'!$C$30:$AE$55,26,FALSE)</f>
        <v>0</v>
      </c>
      <c r="PT25" s="320">
        <f>VLOOKUP($B25,'Sintesi (CFI-ACN)'!$C$30:$AE$55,26,FALSE)</f>
        <v>0</v>
      </c>
      <c r="PU25" s="320">
        <f>VLOOKUP($B25,'Sintesi (CFI-ACN)'!$C$30:$AE$55,26,FALSE)</f>
        <v>0</v>
      </c>
      <c r="PV25" s="320"/>
      <c r="PW25" s="320"/>
      <c r="PX25" s="320"/>
      <c r="PY25" s="321">
        <v>0</v>
      </c>
      <c r="PZ25" s="321">
        <v>0</v>
      </c>
      <c r="QA25" s="321">
        <v>0</v>
      </c>
      <c r="QB25" s="321">
        <v>0</v>
      </c>
      <c r="QC25" s="321">
        <v>0</v>
      </c>
      <c r="QD25" s="321">
        <v>0</v>
      </c>
      <c r="QE25" s="321">
        <v>0</v>
      </c>
      <c r="QF25" s="321">
        <v>0</v>
      </c>
      <c r="QG25" s="321">
        <v>0</v>
      </c>
      <c r="QH25" s="321">
        <v>0</v>
      </c>
      <c r="QI25" s="321">
        <v>0</v>
      </c>
      <c r="QJ25" s="321">
        <v>0</v>
      </c>
      <c r="QK25" s="321">
        <v>0</v>
      </c>
      <c r="QL25" s="321">
        <v>0</v>
      </c>
      <c r="QM25" s="321">
        <v>0</v>
      </c>
      <c r="QN25" s="321">
        <v>0</v>
      </c>
      <c r="QO25" s="321">
        <v>0</v>
      </c>
      <c r="QP25" s="321">
        <v>0</v>
      </c>
      <c r="QQ25" s="321">
        <v>0</v>
      </c>
      <c r="QR25" s="321">
        <v>0</v>
      </c>
      <c r="QS25" s="321">
        <v>0</v>
      </c>
      <c r="QT25" s="321">
        <v>0</v>
      </c>
      <c r="QU25" s="321">
        <v>0</v>
      </c>
      <c r="QV25" s="321">
        <v>0</v>
      </c>
      <c r="QW25" s="321">
        <v>0</v>
      </c>
      <c r="QX25" s="321">
        <v>0</v>
      </c>
      <c r="QY25" s="321">
        <v>0</v>
      </c>
      <c r="QZ25" s="321">
        <v>0</v>
      </c>
      <c r="RA25" s="321">
        <v>0</v>
      </c>
      <c r="RB25" s="321">
        <v>0</v>
      </c>
      <c r="RC25" s="321">
        <v>0</v>
      </c>
      <c r="RD25" s="321">
        <v>0</v>
      </c>
      <c r="RE25" s="321">
        <v>0</v>
      </c>
      <c r="RF25" s="321">
        <v>0</v>
      </c>
      <c r="RG25" s="321">
        <v>0</v>
      </c>
      <c r="RH25" s="321">
        <v>0</v>
      </c>
      <c r="RI25" s="321">
        <v>0</v>
      </c>
      <c r="RJ25" s="321">
        <v>0</v>
      </c>
      <c r="RK25" s="321">
        <v>0</v>
      </c>
      <c r="RL25" s="321">
        <v>0</v>
      </c>
      <c r="RM25" s="321">
        <v>0</v>
      </c>
      <c r="RN25" s="321">
        <v>0</v>
      </c>
      <c r="RO25" s="321">
        <v>0</v>
      </c>
      <c r="RP25" s="321">
        <v>0</v>
      </c>
      <c r="RQ25" s="321">
        <v>0</v>
      </c>
      <c r="RR25" s="321">
        <v>0</v>
      </c>
      <c r="RS25" s="321">
        <v>0</v>
      </c>
      <c r="RT25" s="321">
        <v>0</v>
      </c>
      <c r="RU25" s="321">
        <v>0</v>
      </c>
      <c r="RV25" s="321">
        <v>0</v>
      </c>
      <c r="RW25" s="321">
        <v>0</v>
      </c>
      <c r="RX25" s="321">
        <v>0</v>
      </c>
      <c r="RY25" s="321">
        <v>0</v>
      </c>
      <c r="RZ25" s="321">
        <v>0</v>
      </c>
      <c r="SA25" s="321">
        <v>0</v>
      </c>
      <c r="SB25" s="321">
        <v>0</v>
      </c>
      <c r="SC25" s="321">
        <v>0</v>
      </c>
      <c r="SD25" s="321">
        <v>0</v>
      </c>
      <c r="SE25" s="321">
        <v>0</v>
      </c>
      <c r="SF25" s="321">
        <v>0</v>
      </c>
      <c r="SG25" s="321">
        <v>0</v>
      </c>
      <c r="SH25" s="321">
        <v>0</v>
      </c>
      <c r="SI25" s="321">
        <v>0</v>
      </c>
      <c r="SJ25" s="321">
        <v>0</v>
      </c>
      <c r="SK25" s="321">
        <v>0</v>
      </c>
      <c r="SL25" s="321">
        <v>0</v>
      </c>
      <c r="SM25" s="321">
        <v>0</v>
      </c>
      <c r="SN25" s="321">
        <v>0</v>
      </c>
      <c r="SO25" s="321">
        <v>0</v>
      </c>
      <c r="SP25" s="321">
        <v>0</v>
      </c>
      <c r="SQ25" s="321">
        <v>0</v>
      </c>
      <c r="SR25" s="321">
        <v>0</v>
      </c>
      <c r="SS25" s="321">
        <f>VLOOKUP($B25,'Sintesi (CFI-ACN)'!$C$30:$AE$55,28,FALSE)</f>
        <v>0</v>
      </c>
      <c r="ST25" s="321">
        <f>VLOOKUP($B25,'Sintesi (CFI-ACN)'!$C$30:$AE$55,28,FALSE)</f>
        <v>0</v>
      </c>
      <c r="SU25" s="321">
        <f>VLOOKUP($B25,'Sintesi (CFI-ACN)'!$C$30:$AE$55,28,FALSE)</f>
        <v>0</v>
      </c>
      <c r="SV25" s="321">
        <f>VLOOKUP($B25,'Sintesi (CFI-ACN)'!$C$30:$AE$55,28,FALSE)</f>
        <v>0</v>
      </c>
      <c r="SW25" s="321">
        <f>VLOOKUP($B25,'Sintesi (CFI-ACN)'!$C$30:$AE$55,28,FALSE)</f>
        <v>0</v>
      </c>
      <c r="SX25" s="321">
        <f>VLOOKUP($B25,'Sintesi (CFI-ACN)'!$C$30:$AE$55,28,FALSE)</f>
        <v>0</v>
      </c>
      <c r="SY25" s="321">
        <f>VLOOKUP($B25,'Sintesi (CFI-ACN)'!$C$30:$AE$55,28,FALSE)</f>
        <v>0</v>
      </c>
      <c r="SZ25" s="321">
        <f>VLOOKUP($B25,'Sintesi (CFI-ACN)'!$C$30:$AE$55,28,FALSE)</f>
        <v>0</v>
      </c>
      <c r="TA25" s="321">
        <f>VLOOKUP($B25,'Sintesi (CFI-ACN)'!$C$30:$AE$55,28,FALSE)</f>
        <v>0</v>
      </c>
      <c r="TB25" s="321">
        <f>VLOOKUP($B25,'Sintesi (CFI-ACN)'!$C$30:$AE$55,28,FALSE)</f>
        <v>0</v>
      </c>
      <c r="TC25" s="321">
        <f>VLOOKUP($B25,'Sintesi (CFI-ACN)'!$C$30:$AE$55,28,FALSE)</f>
        <v>0</v>
      </c>
      <c r="TD25" s="321">
        <f>VLOOKUP($B25,'Sintesi (CFI-ACN)'!$C$30:$AE$55,28,FALSE)</f>
        <v>0</v>
      </c>
      <c r="TE25" s="321">
        <f>VLOOKUP($B25,'Sintesi (CFI-ACN)'!$C$30:$AE$55,28,FALSE)</f>
        <v>0</v>
      </c>
      <c r="TF25" s="321">
        <f>VLOOKUP($B25,'Sintesi (CFI-ACN)'!$C$30:$AE$55,28,FALSE)</f>
        <v>0</v>
      </c>
      <c r="TG25" s="321">
        <f>VLOOKUP($B25,'Sintesi (CFI-ACN)'!$C$30:$AE$55,28,FALSE)</f>
        <v>0</v>
      </c>
      <c r="TH25" s="321">
        <f>VLOOKUP($B25,'Sintesi (CFI-ACN)'!$C$30:$AE$55,28,FALSE)</f>
        <v>0</v>
      </c>
      <c r="TI25" s="321">
        <f>VLOOKUP($B25,'Sintesi (CFI-ACN)'!$C$30:$AE$55,28,FALSE)</f>
        <v>0</v>
      </c>
      <c r="TJ25" s="321">
        <f>VLOOKUP($B25,'Sintesi (CFI-ACN)'!$C$30:$AE$55,28,FALSE)</f>
        <v>0</v>
      </c>
      <c r="TK25" s="321">
        <f>VLOOKUP($B25,'Sintesi (CFI-ACN)'!$C$30:$AE$55,28,FALSE)</f>
        <v>0</v>
      </c>
      <c r="TL25" s="321">
        <f>VLOOKUP($B25,'Sintesi (CFI-ACN)'!$C$30:$AE$55,28,FALSE)</f>
        <v>0</v>
      </c>
      <c r="TM25" s="321">
        <f>VLOOKUP($B25,'Sintesi (CFI-ACN)'!$C$30:$AE$55,28,FALSE)</f>
        <v>0</v>
      </c>
      <c r="TN25" s="321">
        <f>VLOOKUP($B25,'Sintesi (CFI-ACN)'!$C$30:$AE$55,28,FALSE)</f>
        <v>0</v>
      </c>
      <c r="TO25" s="321">
        <f>VLOOKUP($B25,'Sintesi (CFI-ACN)'!$C$30:$AE$55,28,FALSE)</f>
        <v>0</v>
      </c>
      <c r="TP25" s="321">
        <f>VLOOKUP($B25,'Sintesi (CFI-ACN)'!$C$30:$AE$55,28,FALSE)</f>
        <v>0</v>
      </c>
      <c r="TQ25" s="321">
        <f>VLOOKUP($B25,'Sintesi (CFI-ACN)'!$C$30:$AE$55,28,FALSE)</f>
        <v>0</v>
      </c>
      <c r="TR25" s="321">
        <f>VLOOKUP($B25,'Sintesi (CFI-ACN)'!$C$30:$AE$55,28,FALSE)</f>
        <v>0</v>
      </c>
      <c r="TS25" s="321">
        <f>VLOOKUP($B25,'Sintesi (CFI-ACN)'!$C$30:$AE$55,28,FALSE)</f>
        <v>0</v>
      </c>
      <c r="TT25" s="321">
        <f>VLOOKUP($B25,'Sintesi (CFI-ACN)'!$C$30:$AE$55,28,FALSE)</f>
        <v>0</v>
      </c>
      <c r="TU25" s="321">
        <f>VLOOKUP($B25,'Sintesi (CFI-ACN)'!$C$30:$AE$55,28,FALSE)</f>
        <v>0</v>
      </c>
      <c r="TV25" s="321">
        <f>VLOOKUP($B25,'Sintesi (CFI-ACN)'!$C$30:$AE$55,28,FALSE)</f>
        <v>0</v>
      </c>
      <c r="TW25" s="321">
        <f>VLOOKUP($B25,'Sintesi (CFI-ACN)'!$C$30:$AE$55,28,FALSE)</f>
        <v>0</v>
      </c>
      <c r="TX25" s="321">
        <f>VLOOKUP($B25,'Sintesi (CFI-ACN)'!$C$30:$AE$55,28,FALSE)</f>
        <v>0</v>
      </c>
      <c r="TY25" s="321"/>
      <c r="TZ25" s="321"/>
      <c r="UA25" s="321"/>
      <c r="UB25" s="322">
        <v>0</v>
      </c>
      <c r="UC25" s="322">
        <v>0</v>
      </c>
      <c r="UD25" s="322">
        <v>0</v>
      </c>
      <c r="UE25" s="322">
        <v>0</v>
      </c>
      <c r="UF25" s="322">
        <v>0</v>
      </c>
      <c r="UG25" s="322">
        <v>0</v>
      </c>
      <c r="UH25" s="322">
        <v>0</v>
      </c>
      <c r="UI25" s="322">
        <v>0</v>
      </c>
      <c r="UJ25" s="322">
        <v>0</v>
      </c>
      <c r="UK25" s="322">
        <v>0</v>
      </c>
      <c r="UL25" s="322">
        <v>0</v>
      </c>
      <c r="UM25" s="322">
        <v>0</v>
      </c>
      <c r="UN25" s="322">
        <v>0</v>
      </c>
      <c r="UO25" s="322">
        <v>0</v>
      </c>
      <c r="UP25" s="322">
        <v>0</v>
      </c>
      <c r="UQ25" s="322">
        <v>0</v>
      </c>
      <c r="UR25" s="322">
        <v>0</v>
      </c>
      <c r="US25" s="322">
        <v>0</v>
      </c>
      <c r="UT25" s="322">
        <v>0</v>
      </c>
      <c r="UU25" s="322">
        <v>0</v>
      </c>
      <c r="UV25" s="322">
        <v>0</v>
      </c>
      <c r="UW25" s="322">
        <v>0</v>
      </c>
      <c r="UX25" s="322">
        <v>0</v>
      </c>
      <c r="UY25" s="322">
        <v>0</v>
      </c>
      <c r="UZ25" s="322">
        <v>0</v>
      </c>
      <c r="VA25" s="322">
        <v>0</v>
      </c>
      <c r="VB25" s="322">
        <v>0</v>
      </c>
      <c r="VC25" s="322">
        <v>0</v>
      </c>
      <c r="VD25" s="322">
        <v>0</v>
      </c>
      <c r="VE25" s="322">
        <v>0</v>
      </c>
      <c r="VF25" s="322">
        <v>0</v>
      </c>
      <c r="VG25" s="322">
        <v>0</v>
      </c>
      <c r="VH25" s="322">
        <v>0</v>
      </c>
      <c r="VI25" s="322">
        <v>0</v>
      </c>
      <c r="VJ25" s="322">
        <v>0</v>
      </c>
      <c r="VK25" s="322">
        <v>0</v>
      </c>
      <c r="VL25" s="322">
        <v>0</v>
      </c>
      <c r="VM25" s="322">
        <v>0</v>
      </c>
      <c r="VN25" s="322">
        <v>0</v>
      </c>
      <c r="VO25" s="322">
        <v>0</v>
      </c>
      <c r="VP25" s="322">
        <v>0</v>
      </c>
      <c r="VQ25" s="322">
        <v>0</v>
      </c>
      <c r="VR25" s="322">
        <v>0</v>
      </c>
      <c r="VS25" s="322">
        <v>0</v>
      </c>
      <c r="VT25" s="322">
        <v>0</v>
      </c>
      <c r="VU25" s="322">
        <v>0</v>
      </c>
      <c r="VV25" s="322">
        <v>0</v>
      </c>
      <c r="VW25" s="322">
        <v>0</v>
      </c>
      <c r="VX25" s="322">
        <v>0</v>
      </c>
      <c r="VY25" s="322">
        <v>0</v>
      </c>
      <c r="VZ25" s="322">
        <v>0</v>
      </c>
      <c r="WA25" s="322">
        <v>0</v>
      </c>
      <c r="WB25" s="322">
        <v>0</v>
      </c>
      <c r="WC25" s="322">
        <v>0</v>
      </c>
      <c r="WD25" s="322">
        <v>0</v>
      </c>
      <c r="WE25" s="322">
        <v>0</v>
      </c>
      <c r="WF25" s="322">
        <v>0</v>
      </c>
      <c r="WG25" s="322">
        <v>0</v>
      </c>
      <c r="WH25" s="322">
        <v>0</v>
      </c>
      <c r="WI25" s="322">
        <v>0</v>
      </c>
      <c r="WJ25" s="322">
        <v>0</v>
      </c>
      <c r="WK25" s="322">
        <v>0</v>
      </c>
      <c r="WL25" s="322">
        <v>0</v>
      </c>
      <c r="WM25" s="322">
        <v>0</v>
      </c>
      <c r="WN25" s="322">
        <v>0</v>
      </c>
      <c r="WO25" s="322">
        <v>0</v>
      </c>
      <c r="WP25" s="322">
        <v>0</v>
      </c>
      <c r="WQ25" s="322">
        <v>0</v>
      </c>
      <c r="WR25" s="322">
        <v>0</v>
      </c>
      <c r="WS25" s="322">
        <v>0</v>
      </c>
      <c r="WT25" s="322">
        <v>0</v>
      </c>
      <c r="WU25" s="322">
        <v>0</v>
      </c>
      <c r="WV25" s="322">
        <f>VLOOKUP($B25,'Sintesi (CFI-ACN)'!$C$30:$AE$55,29,FALSE)</f>
        <v>0</v>
      </c>
      <c r="WW25" s="322">
        <f>VLOOKUP($B25,'Sintesi (CFI-ACN)'!$C$30:$AE$55,29,FALSE)</f>
        <v>0</v>
      </c>
      <c r="WX25" s="322">
        <f>VLOOKUP($B25,'Sintesi (CFI-ACN)'!$C$30:$AE$55,29,FALSE)</f>
        <v>0</v>
      </c>
      <c r="WY25" s="322">
        <f>VLOOKUP($B25,'Sintesi (CFI-ACN)'!$C$30:$AE$55,29,FALSE)</f>
        <v>0</v>
      </c>
      <c r="WZ25" s="322">
        <f>VLOOKUP($B25,'Sintesi (CFI-ACN)'!$C$30:$AE$55,29,FALSE)</f>
        <v>0</v>
      </c>
      <c r="XA25" s="322">
        <f>VLOOKUP($B25,'Sintesi (CFI-ACN)'!$C$30:$AE$55,29,FALSE)</f>
        <v>0</v>
      </c>
      <c r="XB25" s="322">
        <f>VLOOKUP($B25,'Sintesi (CFI-ACN)'!$C$30:$AE$55,29,FALSE)</f>
        <v>0</v>
      </c>
      <c r="XC25" s="322">
        <f>VLOOKUP($B25,'Sintesi (CFI-ACN)'!$C$30:$AE$55,29,FALSE)</f>
        <v>0</v>
      </c>
      <c r="XD25" s="322">
        <f>VLOOKUP($B25,'Sintesi (CFI-ACN)'!$C$30:$AE$55,29,FALSE)</f>
        <v>0</v>
      </c>
      <c r="XE25" s="322">
        <f>VLOOKUP($B25,'Sintesi (CFI-ACN)'!$C$30:$AE$55,29,FALSE)</f>
        <v>0</v>
      </c>
      <c r="XF25" s="322">
        <f>VLOOKUP($B25,'Sintesi (CFI-ACN)'!$C$30:$AE$55,29,FALSE)</f>
        <v>0</v>
      </c>
      <c r="XG25" s="322">
        <f>VLOOKUP($B25,'Sintesi (CFI-ACN)'!$C$30:$AE$55,29,FALSE)</f>
        <v>0</v>
      </c>
      <c r="XH25" s="322">
        <f>VLOOKUP($B25,'Sintesi (CFI-ACN)'!$C$30:$AE$55,29,FALSE)</f>
        <v>0</v>
      </c>
      <c r="XI25" s="322">
        <f>VLOOKUP($B25,'Sintesi (CFI-ACN)'!$C$30:$AE$55,29,FALSE)</f>
        <v>0</v>
      </c>
      <c r="XJ25" s="322">
        <f>VLOOKUP($B25,'Sintesi (CFI-ACN)'!$C$30:$AE$55,29,FALSE)</f>
        <v>0</v>
      </c>
      <c r="XK25" s="322">
        <f>VLOOKUP($B25,'Sintesi (CFI-ACN)'!$C$30:$AE$55,29,FALSE)</f>
        <v>0</v>
      </c>
      <c r="XL25" s="322">
        <f>VLOOKUP($B25,'Sintesi (CFI-ACN)'!$C$30:$AE$55,29,FALSE)</f>
        <v>0</v>
      </c>
      <c r="XM25" s="322">
        <f>VLOOKUP($B25,'Sintesi (CFI-ACN)'!$C$30:$AE$55,29,FALSE)</f>
        <v>0</v>
      </c>
      <c r="XN25" s="322">
        <f>VLOOKUP($B25,'Sintesi (CFI-ACN)'!$C$30:$AE$55,29,FALSE)</f>
        <v>0</v>
      </c>
      <c r="XO25" s="322">
        <f>VLOOKUP($B25,'Sintesi (CFI-ACN)'!$C$30:$AE$55,29,FALSE)</f>
        <v>0</v>
      </c>
      <c r="XP25" s="322">
        <f>VLOOKUP($B25,'Sintesi (CFI-ACN)'!$C$30:$AE$55,29,FALSE)</f>
        <v>0</v>
      </c>
      <c r="XQ25" s="322">
        <f>VLOOKUP($B25,'Sintesi (CFI-ACN)'!$C$30:$AE$55,29,FALSE)</f>
        <v>0</v>
      </c>
      <c r="XR25" s="322">
        <f>VLOOKUP($B25,'Sintesi (CFI-ACN)'!$C$30:$AE$55,29,FALSE)</f>
        <v>0</v>
      </c>
      <c r="XS25" s="322">
        <f>VLOOKUP($B25,'Sintesi (CFI-ACN)'!$C$30:$AE$55,29,FALSE)</f>
        <v>0</v>
      </c>
      <c r="XT25" s="322">
        <f>VLOOKUP($B25,'Sintesi (CFI-ACN)'!$C$30:$AE$55,29,FALSE)</f>
        <v>0</v>
      </c>
      <c r="XU25" s="322">
        <f>VLOOKUP($B25,'Sintesi (CFI-ACN)'!$C$30:$AE$55,29,FALSE)</f>
        <v>0</v>
      </c>
      <c r="XV25" s="322">
        <f>VLOOKUP($B25,'Sintesi (CFI-ACN)'!$C$30:$AE$55,29,FALSE)</f>
        <v>0</v>
      </c>
      <c r="XW25" s="322">
        <f>VLOOKUP($B25,'Sintesi (CFI-ACN)'!$C$30:$AE$55,29,FALSE)</f>
        <v>0</v>
      </c>
      <c r="XX25" s="322">
        <f>VLOOKUP($B25,'Sintesi (CFI-ACN)'!$C$30:$AE$55,29,FALSE)</f>
        <v>0</v>
      </c>
      <c r="XY25" s="322">
        <f>VLOOKUP($B25,'Sintesi (CFI-ACN)'!$C$30:$AE$55,29,FALSE)</f>
        <v>0</v>
      </c>
      <c r="XZ25" s="322">
        <f>VLOOKUP($B25,'Sintesi (CFI-ACN)'!$C$30:$AE$55,29,FALSE)</f>
        <v>0</v>
      </c>
      <c r="YA25" s="322">
        <f>VLOOKUP($B25,'Sintesi (CFI-ACN)'!$C$30:$AE$55,29,FALSE)</f>
        <v>0</v>
      </c>
      <c r="YB25" s="322"/>
      <c r="YC25" s="322"/>
      <c r="YD25" s="322"/>
      <c r="YE25" s="501">
        <v>0</v>
      </c>
      <c r="YF25" s="501">
        <v>0</v>
      </c>
      <c r="YG25" s="501">
        <v>0</v>
      </c>
      <c r="YH25" s="501">
        <v>0</v>
      </c>
      <c r="YI25" s="501">
        <v>0</v>
      </c>
      <c r="YJ25" s="501">
        <v>0</v>
      </c>
      <c r="YK25" s="501">
        <v>0</v>
      </c>
      <c r="YL25" s="501">
        <v>0</v>
      </c>
      <c r="YM25" s="501">
        <v>0</v>
      </c>
      <c r="YN25" s="501">
        <v>0</v>
      </c>
      <c r="YO25" s="501">
        <v>0</v>
      </c>
      <c r="YP25" s="501">
        <v>0</v>
      </c>
      <c r="YQ25" s="501">
        <v>0</v>
      </c>
      <c r="YR25" s="501">
        <v>0</v>
      </c>
      <c r="YS25" s="501">
        <v>0</v>
      </c>
      <c r="YT25" s="501">
        <v>0</v>
      </c>
      <c r="YU25" s="501">
        <v>0</v>
      </c>
      <c r="YV25" s="501">
        <v>0</v>
      </c>
      <c r="YW25" s="501">
        <v>0</v>
      </c>
      <c r="YX25" s="501">
        <v>0</v>
      </c>
      <c r="YY25" s="501">
        <v>0</v>
      </c>
      <c r="YZ25" s="501">
        <v>0</v>
      </c>
      <c r="ZA25" s="501">
        <v>0</v>
      </c>
      <c r="ZB25" s="501">
        <v>0</v>
      </c>
      <c r="ZC25" s="501">
        <v>0</v>
      </c>
      <c r="ZD25" s="501">
        <v>0</v>
      </c>
      <c r="ZE25" s="501">
        <v>0</v>
      </c>
      <c r="ZF25" s="501">
        <v>0</v>
      </c>
      <c r="ZG25" s="501">
        <v>0</v>
      </c>
      <c r="ZH25" s="501">
        <v>0</v>
      </c>
      <c r="ZI25" s="501">
        <v>0</v>
      </c>
      <c r="ZJ25" s="501">
        <v>0</v>
      </c>
      <c r="ZK25" s="501">
        <v>0</v>
      </c>
      <c r="ZL25" s="501">
        <v>0</v>
      </c>
      <c r="ZM25" s="501">
        <v>0</v>
      </c>
      <c r="ZN25" s="501">
        <v>0</v>
      </c>
      <c r="ZO25" s="501">
        <v>0</v>
      </c>
      <c r="ZP25" s="501">
        <v>0</v>
      </c>
      <c r="ZQ25" s="501">
        <v>0</v>
      </c>
      <c r="ZR25" s="501">
        <v>0</v>
      </c>
      <c r="ZS25" s="501">
        <v>0</v>
      </c>
      <c r="ZT25" s="501">
        <v>0</v>
      </c>
      <c r="ZU25" s="501">
        <v>0</v>
      </c>
      <c r="ZV25" s="501">
        <v>0</v>
      </c>
      <c r="ZW25" s="501">
        <v>0</v>
      </c>
      <c r="ZX25" s="501">
        <v>0</v>
      </c>
      <c r="ZY25" s="501">
        <v>0</v>
      </c>
      <c r="ZZ25" s="501">
        <v>0</v>
      </c>
      <c r="AAA25" s="501">
        <v>0</v>
      </c>
      <c r="AAB25" s="501">
        <v>0</v>
      </c>
      <c r="AAC25" s="501">
        <v>0</v>
      </c>
      <c r="AAD25" s="501">
        <v>0</v>
      </c>
      <c r="AAE25" s="501">
        <v>0</v>
      </c>
      <c r="AAF25" s="501">
        <v>0</v>
      </c>
      <c r="AAG25" s="501">
        <v>0</v>
      </c>
      <c r="AAH25" s="501">
        <v>0</v>
      </c>
      <c r="AAI25" s="501">
        <v>0</v>
      </c>
      <c r="AAJ25" s="501">
        <v>0</v>
      </c>
      <c r="AAK25" s="501">
        <v>0</v>
      </c>
      <c r="AAL25" s="501">
        <v>0</v>
      </c>
      <c r="AAM25" s="501">
        <v>0</v>
      </c>
      <c r="AAN25" s="501">
        <v>0</v>
      </c>
      <c r="AAO25" s="501">
        <v>0</v>
      </c>
      <c r="AAP25" s="501">
        <v>0</v>
      </c>
      <c r="AAQ25" s="501">
        <v>0</v>
      </c>
      <c r="AAR25" s="501">
        <v>0</v>
      </c>
      <c r="AAS25" s="501">
        <v>0</v>
      </c>
      <c r="AAT25" s="501">
        <v>0</v>
      </c>
      <c r="AAU25" s="501">
        <v>0</v>
      </c>
      <c r="AAV25" s="501">
        <v>0</v>
      </c>
      <c r="AAW25" s="501">
        <v>0</v>
      </c>
      <c r="AAX25" s="501">
        <v>0</v>
      </c>
      <c r="AAY25" s="501">
        <f>VLOOKUP($B25,'Sintesi (CFI-ACN)'!$C$30:$AE$55,22,FALSE)</f>
        <v>0</v>
      </c>
      <c r="AAZ25" s="501">
        <f>VLOOKUP($B25,'Sintesi (CFI-ACN)'!$C$30:$AE$55,22,FALSE)</f>
        <v>0</v>
      </c>
      <c r="ABA25" s="501">
        <f>VLOOKUP($B25,'Sintesi (CFI-ACN)'!$C$30:$AE$55,22,FALSE)</f>
        <v>0</v>
      </c>
      <c r="ABB25" s="501">
        <f>VLOOKUP($B25,'Sintesi (CFI-ACN)'!$C$30:$AE$55,22,FALSE)</f>
        <v>0</v>
      </c>
      <c r="ABC25" s="501">
        <f>VLOOKUP($B25,'Sintesi (CFI-ACN)'!$C$30:$AE$55,22,FALSE)</f>
        <v>0</v>
      </c>
      <c r="ABD25" s="501">
        <f>VLOOKUP($B25,'Sintesi (CFI-ACN)'!$C$30:$AE$55,22,FALSE)</f>
        <v>0</v>
      </c>
      <c r="ABE25" s="501">
        <f>VLOOKUP($B25,'Sintesi (CFI-ACN)'!$C$30:$AE$55,22,FALSE)</f>
        <v>0</v>
      </c>
      <c r="ABF25" s="501">
        <f>VLOOKUP($B25,'Sintesi (CFI-ACN)'!$C$30:$AE$55,22,FALSE)</f>
        <v>0</v>
      </c>
      <c r="ABG25" s="501">
        <f>VLOOKUP($B25,'Sintesi (CFI-ACN)'!$C$30:$AE$55,22,FALSE)</f>
        <v>0</v>
      </c>
      <c r="ABH25" s="501">
        <f>VLOOKUP($B25,'Sintesi (CFI-ACN)'!$C$30:$AE$55,22,FALSE)</f>
        <v>0</v>
      </c>
      <c r="ABI25" s="501">
        <f>VLOOKUP($B25,'Sintesi (CFI-ACN)'!$C$30:$AE$55,22,FALSE)</f>
        <v>0</v>
      </c>
      <c r="ABJ25" s="501">
        <f>VLOOKUP($B25,'Sintesi (CFI-ACN)'!$C$30:$AE$55,22,FALSE)</f>
        <v>0</v>
      </c>
      <c r="ABK25" s="501">
        <f>VLOOKUP($B25,'Sintesi (CFI-ACN)'!$C$30:$AE$55,22,FALSE)</f>
        <v>0</v>
      </c>
      <c r="ABL25" s="501">
        <f>VLOOKUP($B25,'Sintesi (CFI-ACN)'!$C$30:$AE$55,22,FALSE)</f>
        <v>0</v>
      </c>
      <c r="ABM25" s="501">
        <f>VLOOKUP($B25,'Sintesi (CFI-ACN)'!$C$30:$AE$55,22,FALSE)</f>
        <v>0</v>
      </c>
      <c r="ABN25" s="501">
        <f>VLOOKUP($B25,'Sintesi (CFI-ACN)'!$C$30:$AE$55,22,FALSE)</f>
        <v>0</v>
      </c>
      <c r="ABO25" s="501">
        <f>VLOOKUP($B25,'Sintesi (CFI-ACN)'!$C$30:$AE$55,22,FALSE)</f>
        <v>0</v>
      </c>
      <c r="ABP25" s="501">
        <f>VLOOKUP($B25,'Sintesi (CFI-ACN)'!$C$30:$AE$55,22,FALSE)</f>
        <v>0</v>
      </c>
      <c r="ABQ25" s="501">
        <f>VLOOKUP($B25,'Sintesi (CFI-ACN)'!$C$30:$AE$55,22,FALSE)</f>
        <v>0</v>
      </c>
      <c r="ABR25" s="501">
        <f>VLOOKUP($B25,'Sintesi (CFI-ACN)'!$C$30:$AE$55,22,FALSE)</f>
        <v>0</v>
      </c>
      <c r="ABS25" s="501">
        <f>VLOOKUP($B25,'Sintesi (CFI-ACN)'!$C$30:$AE$55,22,FALSE)</f>
        <v>0</v>
      </c>
      <c r="ABT25" s="501">
        <f>VLOOKUP($B25,'Sintesi (CFI-ACN)'!$C$30:$AE$55,22,FALSE)</f>
        <v>0</v>
      </c>
      <c r="ABU25" s="501">
        <f>VLOOKUP($B25,'Sintesi (CFI-ACN)'!$C$30:$AE$55,22,FALSE)</f>
        <v>0</v>
      </c>
      <c r="ABV25" s="501">
        <f>VLOOKUP($B25,'Sintesi (CFI-ACN)'!$C$30:$AE$55,22,FALSE)</f>
        <v>0</v>
      </c>
      <c r="ABW25" s="501">
        <f>VLOOKUP($B25,'Sintesi (CFI-ACN)'!$C$30:$AE$55,22,FALSE)</f>
        <v>0</v>
      </c>
      <c r="ABX25" s="501">
        <f>VLOOKUP($B25,'Sintesi (CFI-ACN)'!$C$30:$AE$55,22,FALSE)</f>
        <v>0</v>
      </c>
      <c r="ABY25" s="501">
        <f>VLOOKUP($B25,'Sintesi (CFI-ACN)'!$C$30:$AE$55,22,FALSE)</f>
        <v>0</v>
      </c>
      <c r="ABZ25" s="501">
        <f>VLOOKUP($B25,'Sintesi (CFI-ACN)'!$C$30:$AE$55,22,FALSE)</f>
        <v>0</v>
      </c>
      <c r="ACA25" s="501">
        <f>VLOOKUP($B25,'Sintesi (CFI-ACN)'!$C$30:$AE$55,22,FALSE)</f>
        <v>0</v>
      </c>
      <c r="ACB25" s="501">
        <f>VLOOKUP($B25,'Sintesi (CFI-ACN)'!$C$30:$AE$55,22,FALSE)</f>
        <v>0</v>
      </c>
      <c r="ACC25" s="501">
        <f>VLOOKUP($B25,'Sintesi (CFI-ACN)'!$C$30:$AE$55,22,FALSE)</f>
        <v>0</v>
      </c>
      <c r="ACD25" s="501">
        <f>VLOOKUP($B25,'Sintesi (CFI-ACN)'!$C$30:$AE$55,22,FALSE)</f>
        <v>0</v>
      </c>
      <c r="ACE25" s="501"/>
      <c r="ACF25" s="501"/>
      <c r="ACG25" s="501"/>
      <c r="ACH25" s="86"/>
      <c r="ACI25" s="88">
        <v>0</v>
      </c>
      <c r="ACJ25" s="87"/>
      <c r="ACK25" s="89"/>
      <c r="ACL25" s="177"/>
      <c r="ACM25" s="177"/>
      <c r="ACN25" s="177"/>
      <c r="ACO25" s="177"/>
      <c r="ACP25" s="177"/>
      <c r="ACQ25" s="177"/>
      <c r="ACR25" s="177"/>
      <c r="ACS25" s="80"/>
      <c r="ACT25" s="80"/>
      <c r="ACU25" s="80"/>
      <c r="ACV25" s="80"/>
      <c r="ACW25" s="80"/>
      <c r="ACX25" s="80"/>
      <c r="ACY25" s="80"/>
      <c r="ACZ25" s="80"/>
      <c r="ADA25" s="80"/>
      <c r="ADB25" s="80"/>
      <c r="ADC25" s="80"/>
      <c r="ADD25" s="80"/>
      <c r="ADE25" s="80"/>
      <c r="ADF25" s="80"/>
      <c r="ADG25" s="80"/>
      <c r="ADH25" s="80"/>
      <c r="ADI25" s="80"/>
      <c r="ADJ25" s="80"/>
      <c r="ADK25" s="80"/>
      <c r="ADL25" s="80"/>
      <c r="ADM25" s="80"/>
      <c r="ADN25" s="80"/>
      <c r="ADO25" s="80"/>
      <c r="ADP25" s="80"/>
      <c r="ADQ25" s="80"/>
      <c r="ADR25" s="80"/>
      <c r="ADS25" s="80"/>
      <c r="ADT25" s="80"/>
      <c r="ADU25" s="80"/>
      <c r="ADV25" s="80"/>
      <c r="ADW25" s="80"/>
      <c r="ADX25" s="80"/>
      <c r="ADY25" s="80"/>
      <c r="ADZ25" s="80"/>
      <c r="AEA25" s="80"/>
      <c r="AEB25" s="80"/>
      <c r="AEC25" s="80"/>
      <c r="AED25" s="80"/>
      <c r="AEE25" s="80"/>
      <c r="AEF25" s="80"/>
      <c r="AEG25" s="80"/>
      <c r="AEH25" s="80"/>
      <c r="AEI25" s="80"/>
      <c r="AEJ25" s="80"/>
      <c r="AEK25" s="80"/>
      <c r="AEL25" s="80"/>
      <c r="AEM25" s="80"/>
      <c r="AEN25" s="80"/>
      <c r="AEO25" s="80"/>
      <c r="AEP25" s="80"/>
      <c r="AEQ25" s="80"/>
      <c r="AER25" s="80"/>
      <c r="AES25" s="80"/>
      <c r="AET25" s="80"/>
      <c r="AEU25" s="80"/>
      <c r="AEV25" s="80"/>
      <c r="AEW25" s="80"/>
      <c r="AEX25" s="80"/>
      <c r="AEY25" s="80"/>
      <c r="AEZ25" s="80"/>
      <c r="AFA25" s="80"/>
      <c r="AFB25" s="80"/>
      <c r="AFC25" s="80"/>
      <c r="AFD25" s="80"/>
      <c r="AFE25" s="80"/>
      <c r="AFF25" s="80"/>
      <c r="AFG25" s="80"/>
      <c r="AFH25" s="80"/>
      <c r="AFI25" s="80"/>
      <c r="AFJ25" s="80"/>
      <c r="AFK25" s="80"/>
      <c r="AFL25" s="80"/>
      <c r="AFM25" s="80"/>
      <c r="AFN25" s="80"/>
      <c r="AFO25" s="80"/>
      <c r="AFP25" s="80"/>
      <c r="AFQ25" s="80"/>
      <c r="AFR25" s="80"/>
      <c r="AFS25" s="80"/>
      <c r="AFT25" s="80"/>
      <c r="AFU25" s="80"/>
      <c r="AFV25" s="80"/>
      <c r="AFW25" s="80"/>
      <c r="AFX25" s="80"/>
      <c r="AFY25" s="80"/>
      <c r="AFZ25" s="80"/>
      <c r="AGA25" s="80"/>
      <c r="AGB25" s="80"/>
      <c r="AGC25" s="80"/>
      <c r="AGD25" s="80"/>
      <c r="AGE25" s="80"/>
      <c r="AGF25" s="80"/>
      <c r="AGG25" s="80"/>
      <c r="AGH25" s="80"/>
      <c r="AGI25" s="80"/>
      <c r="AGJ25" s="80"/>
      <c r="AGK25" s="80"/>
      <c r="AGL25" s="80"/>
      <c r="AGM25" s="80"/>
    </row>
    <row r="26" spans="1:871" s="104" customFormat="1" ht="12.75" customHeight="1" collapsed="1">
      <c r="A26" s="131" t="str">
        <f>'Sintesi (CA)'!B51</f>
        <v/>
      </c>
      <c r="B26" s="131" t="str">
        <f>'Sintesi (CFI)'!C50</f>
        <v/>
      </c>
      <c r="C26" s="131" t="str">
        <f>'Sintesi Quantitativa (Overall)'!D52</f>
        <v/>
      </c>
      <c r="D26" s="132">
        <f>'Sintesi (CFI-ACN)'!W50</f>
        <v>0</v>
      </c>
      <c r="E26" s="132">
        <f>'Sintesi (CFI-ACN)'!X50</f>
        <v>0</v>
      </c>
      <c r="F26" s="132">
        <f>'Sintesi (CFI-ACN)'!Y50</f>
        <v>0</v>
      </c>
      <c r="G26" s="158">
        <v>0</v>
      </c>
      <c r="H26" s="183"/>
      <c r="I26" s="183"/>
      <c r="J26" s="78">
        <f t="shared" si="123"/>
        <v>0</v>
      </c>
      <c r="K26" s="78">
        <v>0</v>
      </c>
      <c r="L26" s="79">
        <v>0</v>
      </c>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80"/>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318">
        <v>0</v>
      </c>
      <c r="DQ26" s="318">
        <v>0</v>
      </c>
      <c r="DR26" s="318">
        <v>0</v>
      </c>
      <c r="DS26" s="318">
        <v>0</v>
      </c>
      <c r="DT26" s="318">
        <v>0</v>
      </c>
      <c r="DU26" s="318">
        <v>0</v>
      </c>
      <c r="DV26" s="318">
        <v>0</v>
      </c>
      <c r="DW26" s="318">
        <v>0</v>
      </c>
      <c r="DX26" s="318">
        <v>0</v>
      </c>
      <c r="DY26" s="318">
        <v>0</v>
      </c>
      <c r="DZ26" s="318">
        <v>0</v>
      </c>
      <c r="EA26" s="318">
        <v>0</v>
      </c>
      <c r="EB26" s="318">
        <v>0</v>
      </c>
      <c r="EC26" s="318">
        <v>0</v>
      </c>
      <c r="ED26" s="318">
        <v>0</v>
      </c>
      <c r="EE26" s="318">
        <v>0</v>
      </c>
      <c r="EF26" s="318">
        <v>0</v>
      </c>
      <c r="EG26" s="318">
        <v>0</v>
      </c>
      <c r="EH26" s="318">
        <v>0</v>
      </c>
      <c r="EI26" s="318">
        <v>0</v>
      </c>
      <c r="EJ26" s="318">
        <v>0</v>
      </c>
      <c r="EK26" s="318">
        <v>0</v>
      </c>
      <c r="EL26" s="318">
        <v>0</v>
      </c>
      <c r="EM26" s="318">
        <v>0</v>
      </c>
      <c r="EN26" s="318">
        <v>0</v>
      </c>
      <c r="EO26" s="318">
        <v>0</v>
      </c>
      <c r="EP26" s="318">
        <v>0</v>
      </c>
      <c r="EQ26" s="318">
        <v>0</v>
      </c>
      <c r="ER26" s="318">
        <v>0</v>
      </c>
      <c r="ES26" s="318">
        <v>0</v>
      </c>
      <c r="ET26" s="318">
        <v>0</v>
      </c>
      <c r="EU26" s="318">
        <v>0</v>
      </c>
      <c r="EV26" s="318">
        <v>0</v>
      </c>
      <c r="EW26" s="318">
        <v>0</v>
      </c>
      <c r="EX26" s="318">
        <v>0</v>
      </c>
      <c r="EY26" s="318">
        <v>0</v>
      </c>
      <c r="EZ26" s="318">
        <v>0</v>
      </c>
      <c r="FA26" s="318">
        <v>0</v>
      </c>
      <c r="FB26" s="318">
        <v>0</v>
      </c>
      <c r="FC26" s="318">
        <v>0</v>
      </c>
      <c r="FD26" s="318">
        <v>0</v>
      </c>
      <c r="FE26" s="318">
        <v>0</v>
      </c>
      <c r="FF26" s="318">
        <v>0</v>
      </c>
      <c r="FG26" s="318">
        <v>0</v>
      </c>
      <c r="FH26" s="318">
        <v>0</v>
      </c>
      <c r="FI26" s="318">
        <v>0</v>
      </c>
      <c r="FJ26" s="318">
        <v>0</v>
      </c>
      <c r="FK26" s="318">
        <v>0</v>
      </c>
      <c r="FL26" s="318">
        <v>0</v>
      </c>
      <c r="FM26" s="318">
        <v>0</v>
      </c>
      <c r="FN26" s="318">
        <v>0</v>
      </c>
      <c r="FO26" s="318">
        <v>0</v>
      </c>
      <c r="FP26" s="318">
        <v>0</v>
      </c>
      <c r="FQ26" s="318">
        <v>0</v>
      </c>
      <c r="FR26" s="318">
        <v>0</v>
      </c>
      <c r="FS26" s="318">
        <v>0</v>
      </c>
      <c r="FT26" s="318">
        <v>0</v>
      </c>
      <c r="FU26" s="318">
        <v>0</v>
      </c>
      <c r="FV26" s="318">
        <v>0</v>
      </c>
      <c r="FW26" s="318">
        <v>0</v>
      </c>
      <c r="FX26" s="318">
        <v>0</v>
      </c>
      <c r="FY26" s="318">
        <v>0</v>
      </c>
      <c r="FZ26" s="318">
        <v>0</v>
      </c>
      <c r="GA26" s="318">
        <v>0</v>
      </c>
      <c r="GB26" s="318">
        <v>0</v>
      </c>
      <c r="GC26" s="318">
        <v>0</v>
      </c>
      <c r="GD26" s="318">
        <v>0</v>
      </c>
      <c r="GE26" s="318">
        <v>0</v>
      </c>
      <c r="GF26" s="318">
        <v>0</v>
      </c>
      <c r="GG26" s="318">
        <v>0</v>
      </c>
      <c r="GH26" s="318">
        <v>0</v>
      </c>
      <c r="GI26" s="318">
        <v>0</v>
      </c>
      <c r="GJ26" s="318">
        <f>VLOOKUP($B26,'Sintesi (CFI-ACN)'!$C$30:$AE$55,25,FALSE)</f>
        <v>0</v>
      </c>
      <c r="GK26" s="318">
        <f>VLOOKUP($B26,'Sintesi (CFI-ACN)'!$C$30:$AE$55,25,FALSE)</f>
        <v>0</v>
      </c>
      <c r="GL26" s="318">
        <f>VLOOKUP($B26,'Sintesi (CFI-ACN)'!$C$30:$AE$55,25,FALSE)</f>
        <v>0</v>
      </c>
      <c r="GM26" s="318">
        <f>VLOOKUP($B26,'Sintesi (CFI-ACN)'!$C$30:$AE$55,25,FALSE)</f>
        <v>0</v>
      </c>
      <c r="GN26" s="318">
        <f>VLOOKUP($B26,'Sintesi (CFI-ACN)'!$C$30:$AE$55,25,FALSE)</f>
        <v>0</v>
      </c>
      <c r="GO26" s="318">
        <f>VLOOKUP($B26,'Sintesi (CFI-ACN)'!$C$30:$AE$55,25,FALSE)</f>
        <v>0</v>
      </c>
      <c r="GP26" s="318">
        <f>VLOOKUP($B26,'Sintesi (CFI-ACN)'!$C$30:$AE$55,25,FALSE)</f>
        <v>0</v>
      </c>
      <c r="GQ26" s="318">
        <f>VLOOKUP($B26,'Sintesi (CFI-ACN)'!$C$30:$AE$55,25,FALSE)</f>
        <v>0</v>
      </c>
      <c r="GR26" s="318">
        <f>VLOOKUP($B26,'Sintesi (CFI-ACN)'!$C$30:$AE$55,25,FALSE)</f>
        <v>0</v>
      </c>
      <c r="GS26" s="318">
        <f>VLOOKUP($B26,'Sintesi (CFI-ACN)'!$C$30:$AE$55,25,FALSE)</f>
        <v>0</v>
      </c>
      <c r="GT26" s="318">
        <f>VLOOKUP($B26,'Sintesi (CFI-ACN)'!$C$30:$AE$55,25,FALSE)</f>
        <v>0</v>
      </c>
      <c r="GU26" s="318">
        <f>VLOOKUP($B26,'Sintesi (CFI-ACN)'!$C$30:$AE$55,25,FALSE)</f>
        <v>0</v>
      </c>
      <c r="GV26" s="318">
        <f>VLOOKUP($B26,'Sintesi (CFI-ACN)'!$C$30:$AE$55,25,FALSE)</f>
        <v>0</v>
      </c>
      <c r="GW26" s="318">
        <f>VLOOKUP($B26,'Sintesi (CFI-ACN)'!$C$30:$AE$55,25,FALSE)</f>
        <v>0</v>
      </c>
      <c r="GX26" s="318">
        <f>VLOOKUP($B26,'Sintesi (CFI-ACN)'!$C$30:$AE$55,25,FALSE)</f>
        <v>0</v>
      </c>
      <c r="GY26" s="318">
        <f>VLOOKUP($B26,'Sintesi (CFI-ACN)'!$C$30:$AE$55,25,FALSE)</f>
        <v>0</v>
      </c>
      <c r="GZ26" s="318">
        <f>VLOOKUP($B26,'Sintesi (CFI-ACN)'!$C$30:$AE$55,25,FALSE)</f>
        <v>0</v>
      </c>
      <c r="HA26" s="318">
        <f>VLOOKUP($B26,'Sintesi (CFI-ACN)'!$C$30:$AE$55,25,FALSE)</f>
        <v>0</v>
      </c>
      <c r="HB26" s="318">
        <f>VLOOKUP($B26,'Sintesi (CFI-ACN)'!$C$30:$AE$55,25,FALSE)</f>
        <v>0</v>
      </c>
      <c r="HC26" s="318">
        <f>VLOOKUP($B26,'Sintesi (CFI-ACN)'!$C$30:$AE$55,25,FALSE)</f>
        <v>0</v>
      </c>
      <c r="HD26" s="318">
        <f>VLOOKUP($B26,'Sintesi (CFI-ACN)'!$C$30:$AE$55,25,FALSE)</f>
        <v>0</v>
      </c>
      <c r="HE26" s="318">
        <f>VLOOKUP($B26,'Sintesi (CFI-ACN)'!$C$30:$AE$55,25,FALSE)</f>
        <v>0</v>
      </c>
      <c r="HF26" s="318">
        <f>VLOOKUP($B26,'Sintesi (CFI-ACN)'!$C$30:$AE$55,25,FALSE)</f>
        <v>0</v>
      </c>
      <c r="HG26" s="318">
        <f>VLOOKUP($B26,'Sintesi (CFI-ACN)'!$C$30:$AE$55,25,FALSE)</f>
        <v>0</v>
      </c>
      <c r="HH26" s="318">
        <f>VLOOKUP($B26,'Sintesi (CFI-ACN)'!$C$30:$AE$55,25,FALSE)</f>
        <v>0</v>
      </c>
      <c r="HI26" s="318">
        <f>VLOOKUP($B26,'Sintesi (CFI-ACN)'!$C$30:$AE$55,25,FALSE)</f>
        <v>0</v>
      </c>
      <c r="HJ26" s="318">
        <f>VLOOKUP($B26,'Sintesi (CFI-ACN)'!$C$30:$AE$55,25,FALSE)</f>
        <v>0</v>
      </c>
      <c r="HK26" s="318">
        <f>VLOOKUP($B26,'Sintesi (CFI-ACN)'!$C$30:$AE$55,25,FALSE)</f>
        <v>0</v>
      </c>
      <c r="HL26" s="318">
        <f>VLOOKUP($B26,'Sintesi (CFI-ACN)'!$C$30:$AE$55,25,FALSE)</f>
        <v>0</v>
      </c>
      <c r="HM26" s="318">
        <f>VLOOKUP($B26,'Sintesi (CFI-ACN)'!$C$30:$AE$55,25,FALSE)</f>
        <v>0</v>
      </c>
      <c r="HN26" s="318">
        <f>VLOOKUP($B26,'Sintesi (CFI-ACN)'!$C$30:$AE$55,25,FALSE)</f>
        <v>0</v>
      </c>
      <c r="HO26" s="318">
        <f>VLOOKUP($B26,'Sintesi (CFI-ACN)'!$C$30:$AE$55,25,FALSE)</f>
        <v>0</v>
      </c>
      <c r="HP26" s="318"/>
      <c r="HQ26" s="318"/>
      <c r="HR26" s="318"/>
      <c r="HS26" s="319">
        <v>0</v>
      </c>
      <c r="HT26" s="319">
        <v>0</v>
      </c>
      <c r="HU26" s="319">
        <v>0</v>
      </c>
      <c r="HV26" s="319">
        <v>0</v>
      </c>
      <c r="HW26" s="319">
        <v>0</v>
      </c>
      <c r="HX26" s="319">
        <v>0</v>
      </c>
      <c r="HY26" s="319">
        <v>0</v>
      </c>
      <c r="HZ26" s="319">
        <v>0</v>
      </c>
      <c r="IA26" s="319">
        <v>0</v>
      </c>
      <c r="IB26" s="319">
        <v>0</v>
      </c>
      <c r="IC26" s="319">
        <v>0</v>
      </c>
      <c r="ID26" s="319">
        <v>0</v>
      </c>
      <c r="IE26" s="319">
        <v>0</v>
      </c>
      <c r="IF26" s="319">
        <v>0</v>
      </c>
      <c r="IG26" s="319">
        <v>0</v>
      </c>
      <c r="IH26" s="319">
        <v>0</v>
      </c>
      <c r="II26" s="319">
        <v>0</v>
      </c>
      <c r="IJ26" s="319">
        <v>0</v>
      </c>
      <c r="IK26" s="319">
        <v>0</v>
      </c>
      <c r="IL26" s="319">
        <v>0</v>
      </c>
      <c r="IM26" s="319">
        <v>0</v>
      </c>
      <c r="IN26" s="319">
        <v>0</v>
      </c>
      <c r="IO26" s="319">
        <v>0</v>
      </c>
      <c r="IP26" s="319">
        <v>0</v>
      </c>
      <c r="IQ26" s="319">
        <v>0</v>
      </c>
      <c r="IR26" s="319">
        <v>0</v>
      </c>
      <c r="IS26" s="319">
        <v>0</v>
      </c>
      <c r="IT26" s="319">
        <v>0</v>
      </c>
      <c r="IU26" s="319">
        <v>0</v>
      </c>
      <c r="IV26" s="319">
        <v>0</v>
      </c>
      <c r="IW26" s="319">
        <v>0</v>
      </c>
      <c r="IX26" s="319">
        <v>0</v>
      </c>
      <c r="IY26" s="319">
        <v>0</v>
      </c>
      <c r="IZ26" s="319">
        <v>0</v>
      </c>
      <c r="JA26" s="319">
        <v>0</v>
      </c>
      <c r="JB26" s="319">
        <v>0</v>
      </c>
      <c r="JC26" s="319">
        <v>0</v>
      </c>
      <c r="JD26" s="319">
        <v>0</v>
      </c>
      <c r="JE26" s="319">
        <v>0</v>
      </c>
      <c r="JF26" s="319">
        <v>0</v>
      </c>
      <c r="JG26" s="319">
        <v>0</v>
      </c>
      <c r="JH26" s="319">
        <v>0</v>
      </c>
      <c r="JI26" s="319">
        <v>0</v>
      </c>
      <c r="JJ26" s="319">
        <v>0</v>
      </c>
      <c r="JK26" s="319">
        <v>0</v>
      </c>
      <c r="JL26" s="319">
        <v>0</v>
      </c>
      <c r="JM26" s="319">
        <v>0</v>
      </c>
      <c r="JN26" s="319">
        <v>0</v>
      </c>
      <c r="JO26" s="319">
        <v>0</v>
      </c>
      <c r="JP26" s="319">
        <v>0</v>
      </c>
      <c r="JQ26" s="319">
        <v>0</v>
      </c>
      <c r="JR26" s="319">
        <v>0</v>
      </c>
      <c r="JS26" s="319">
        <v>0</v>
      </c>
      <c r="JT26" s="319">
        <v>0</v>
      </c>
      <c r="JU26" s="319">
        <v>0</v>
      </c>
      <c r="JV26" s="319">
        <v>0</v>
      </c>
      <c r="JW26" s="319">
        <v>0</v>
      </c>
      <c r="JX26" s="319">
        <v>0</v>
      </c>
      <c r="JY26" s="319">
        <v>0</v>
      </c>
      <c r="JZ26" s="319">
        <v>0</v>
      </c>
      <c r="KA26" s="319">
        <v>0</v>
      </c>
      <c r="KB26" s="319">
        <v>0</v>
      </c>
      <c r="KC26" s="319">
        <v>0</v>
      </c>
      <c r="KD26" s="319">
        <v>0</v>
      </c>
      <c r="KE26" s="319">
        <v>0</v>
      </c>
      <c r="KF26" s="319">
        <v>0</v>
      </c>
      <c r="KG26" s="319">
        <v>0</v>
      </c>
      <c r="KH26" s="319">
        <v>0</v>
      </c>
      <c r="KI26" s="319">
        <v>0</v>
      </c>
      <c r="KJ26" s="319">
        <v>0</v>
      </c>
      <c r="KK26" s="319">
        <v>0</v>
      </c>
      <c r="KL26" s="319">
        <v>0</v>
      </c>
      <c r="KM26" s="319">
        <f>VLOOKUP($B26,'Sintesi (CFI-ACN)'!$C$30:$AE$55,27,FALSE)</f>
        <v>0</v>
      </c>
      <c r="KN26" s="319">
        <f>VLOOKUP($B26,'Sintesi (CFI-ACN)'!$C$30:$AE$55,27,FALSE)</f>
        <v>0</v>
      </c>
      <c r="KO26" s="319">
        <f>VLOOKUP($B26,'Sintesi (CFI-ACN)'!$C$30:$AE$55,27,FALSE)</f>
        <v>0</v>
      </c>
      <c r="KP26" s="319">
        <f>VLOOKUP($B26,'Sintesi (CFI-ACN)'!$C$30:$AE$55,27,FALSE)</f>
        <v>0</v>
      </c>
      <c r="KQ26" s="319">
        <f>VLOOKUP($B26,'Sintesi (CFI-ACN)'!$C$30:$AE$55,27,FALSE)</f>
        <v>0</v>
      </c>
      <c r="KR26" s="319">
        <f>VLOOKUP($B26,'Sintesi (CFI-ACN)'!$C$30:$AE$55,27,FALSE)</f>
        <v>0</v>
      </c>
      <c r="KS26" s="319">
        <f>VLOOKUP($B26,'Sintesi (CFI-ACN)'!$C$30:$AE$55,27,FALSE)</f>
        <v>0</v>
      </c>
      <c r="KT26" s="319">
        <f>VLOOKUP($B26,'Sintesi (CFI-ACN)'!$C$30:$AE$55,27,FALSE)</f>
        <v>0</v>
      </c>
      <c r="KU26" s="319">
        <f>VLOOKUP($B26,'Sintesi (CFI-ACN)'!$C$30:$AE$55,27,FALSE)</f>
        <v>0</v>
      </c>
      <c r="KV26" s="319">
        <f>VLOOKUP($B26,'Sintesi (CFI-ACN)'!$C$30:$AE$55,27,FALSE)</f>
        <v>0</v>
      </c>
      <c r="KW26" s="319">
        <f>VLOOKUP($B26,'Sintesi (CFI-ACN)'!$C$30:$AE$55,27,FALSE)</f>
        <v>0</v>
      </c>
      <c r="KX26" s="319">
        <f>VLOOKUP($B26,'Sintesi (CFI-ACN)'!$C$30:$AE$55,27,FALSE)</f>
        <v>0</v>
      </c>
      <c r="KY26" s="319">
        <f>VLOOKUP($B26,'Sintesi (CFI-ACN)'!$C$30:$AE$55,27,FALSE)</f>
        <v>0</v>
      </c>
      <c r="KZ26" s="319">
        <f>VLOOKUP($B26,'Sintesi (CFI-ACN)'!$C$30:$AE$55,27,FALSE)</f>
        <v>0</v>
      </c>
      <c r="LA26" s="319">
        <f>VLOOKUP($B26,'Sintesi (CFI-ACN)'!$C$30:$AE$55,27,FALSE)</f>
        <v>0</v>
      </c>
      <c r="LB26" s="319">
        <f>VLOOKUP($B26,'Sintesi (CFI-ACN)'!$C$30:$AE$55,27,FALSE)</f>
        <v>0</v>
      </c>
      <c r="LC26" s="319">
        <f>VLOOKUP($B26,'Sintesi (CFI-ACN)'!$C$30:$AE$55,27,FALSE)</f>
        <v>0</v>
      </c>
      <c r="LD26" s="319">
        <f>VLOOKUP($B26,'Sintesi (CFI-ACN)'!$C$30:$AE$55,27,FALSE)</f>
        <v>0</v>
      </c>
      <c r="LE26" s="319">
        <f>VLOOKUP($B26,'Sintesi (CFI-ACN)'!$C$30:$AE$55,27,FALSE)</f>
        <v>0</v>
      </c>
      <c r="LF26" s="319">
        <f>VLOOKUP($B26,'Sintesi (CFI-ACN)'!$C$30:$AE$55,27,FALSE)</f>
        <v>0</v>
      </c>
      <c r="LG26" s="319">
        <f>VLOOKUP($B26,'Sintesi (CFI-ACN)'!$C$30:$AE$55,27,FALSE)</f>
        <v>0</v>
      </c>
      <c r="LH26" s="319">
        <f>VLOOKUP($B26,'Sintesi (CFI-ACN)'!$C$30:$AE$55,27,FALSE)</f>
        <v>0</v>
      </c>
      <c r="LI26" s="319">
        <f>VLOOKUP($B26,'Sintesi (CFI-ACN)'!$C$30:$AE$55,27,FALSE)</f>
        <v>0</v>
      </c>
      <c r="LJ26" s="319">
        <f>VLOOKUP($B26,'Sintesi (CFI-ACN)'!$C$30:$AE$55,27,FALSE)</f>
        <v>0</v>
      </c>
      <c r="LK26" s="319">
        <f>VLOOKUP($B26,'Sintesi (CFI-ACN)'!$C$30:$AE$55,27,FALSE)</f>
        <v>0</v>
      </c>
      <c r="LL26" s="319">
        <f>VLOOKUP($B26,'Sintesi (CFI-ACN)'!$C$30:$AE$55,27,FALSE)</f>
        <v>0</v>
      </c>
      <c r="LM26" s="319">
        <f>VLOOKUP($B26,'Sintesi (CFI-ACN)'!$C$30:$AE$55,27,FALSE)</f>
        <v>0</v>
      </c>
      <c r="LN26" s="319">
        <f>VLOOKUP($B26,'Sintesi (CFI-ACN)'!$C$30:$AE$55,27,FALSE)</f>
        <v>0</v>
      </c>
      <c r="LO26" s="319">
        <f>VLOOKUP($B26,'Sintesi (CFI-ACN)'!$C$30:$AE$55,27,FALSE)</f>
        <v>0</v>
      </c>
      <c r="LP26" s="319">
        <f>VLOOKUP($B26,'Sintesi (CFI-ACN)'!$C$30:$AE$55,27,FALSE)</f>
        <v>0</v>
      </c>
      <c r="LQ26" s="319">
        <f>VLOOKUP($B26,'Sintesi (CFI-ACN)'!$C$30:$AE$55,27,FALSE)</f>
        <v>0</v>
      </c>
      <c r="LR26" s="319">
        <f>VLOOKUP($B26,'Sintesi (CFI-ACN)'!$C$30:$AE$55,27,FALSE)</f>
        <v>0</v>
      </c>
      <c r="LS26" s="319"/>
      <c r="LT26" s="319"/>
      <c r="LU26" s="319"/>
      <c r="LV26" s="320">
        <v>0</v>
      </c>
      <c r="LW26" s="320">
        <v>0</v>
      </c>
      <c r="LX26" s="320">
        <v>0</v>
      </c>
      <c r="LY26" s="320">
        <v>0</v>
      </c>
      <c r="LZ26" s="320">
        <v>0</v>
      </c>
      <c r="MA26" s="320">
        <v>0</v>
      </c>
      <c r="MB26" s="320">
        <v>0</v>
      </c>
      <c r="MC26" s="320">
        <v>0</v>
      </c>
      <c r="MD26" s="320">
        <v>0</v>
      </c>
      <c r="ME26" s="320">
        <v>0</v>
      </c>
      <c r="MF26" s="320">
        <v>0</v>
      </c>
      <c r="MG26" s="320">
        <v>0</v>
      </c>
      <c r="MH26" s="320">
        <v>0</v>
      </c>
      <c r="MI26" s="320">
        <v>0</v>
      </c>
      <c r="MJ26" s="320">
        <v>0</v>
      </c>
      <c r="MK26" s="320">
        <v>0</v>
      </c>
      <c r="ML26" s="320">
        <v>0</v>
      </c>
      <c r="MM26" s="320">
        <v>0</v>
      </c>
      <c r="MN26" s="320">
        <v>0</v>
      </c>
      <c r="MO26" s="320">
        <v>0</v>
      </c>
      <c r="MP26" s="320">
        <v>0</v>
      </c>
      <c r="MQ26" s="320">
        <v>0</v>
      </c>
      <c r="MR26" s="320">
        <v>0</v>
      </c>
      <c r="MS26" s="320">
        <v>0</v>
      </c>
      <c r="MT26" s="320">
        <v>0</v>
      </c>
      <c r="MU26" s="320">
        <v>0</v>
      </c>
      <c r="MV26" s="320">
        <v>0</v>
      </c>
      <c r="MW26" s="320">
        <v>0</v>
      </c>
      <c r="MX26" s="320">
        <v>0</v>
      </c>
      <c r="MY26" s="320">
        <v>0</v>
      </c>
      <c r="MZ26" s="320">
        <v>0</v>
      </c>
      <c r="NA26" s="320">
        <v>0</v>
      </c>
      <c r="NB26" s="320">
        <v>0</v>
      </c>
      <c r="NC26" s="320">
        <v>0</v>
      </c>
      <c r="ND26" s="320">
        <v>0</v>
      </c>
      <c r="NE26" s="320">
        <v>0</v>
      </c>
      <c r="NF26" s="320">
        <v>0</v>
      </c>
      <c r="NG26" s="320">
        <v>0</v>
      </c>
      <c r="NH26" s="320">
        <v>0</v>
      </c>
      <c r="NI26" s="320">
        <v>0</v>
      </c>
      <c r="NJ26" s="320">
        <v>0</v>
      </c>
      <c r="NK26" s="320">
        <v>0</v>
      </c>
      <c r="NL26" s="320">
        <v>0</v>
      </c>
      <c r="NM26" s="320">
        <v>0</v>
      </c>
      <c r="NN26" s="320">
        <v>0</v>
      </c>
      <c r="NO26" s="320">
        <v>0</v>
      </c>
      <c r="NP26" s="320">
        <v>0</v>
      </c>
      <c r="NQ26" s="320">
        <v>0</v>
      </c>
      <c r="NR26" s="320">
        <v>0</v>
      </c>
      <c r="NS26" s="320">
        <v>0</v>
      </c>
      <c r="NT26" s="320">
        <v>0</v>
      </c>
      <c r="NU26" s="320">
        <v>0</v>
      </c>
      <c r="NV26" s="320">
        <v>0</v>
      </c>
      <c r="NW26" s="320">
        <v>0</v>
      </c>
      <c r="NX26" s="320">
        <v>0</v>
      </c>
      <c r="NY26" s="320">
        <v>0</v>
      </c>
      <c r="NZ26" s="320">
        <v>0</v>
      </c>
      <c r="OA26" s="320">
        <v>0</v>
      </c>
      <c r="OB26" s="320">
        <v>0</v>
      </c>
      <c r="OC26" s="320">
        <v>0</v>
      </c>
      <c r="OD26" s="320">
        <v>0</v>
      </c>
      <c r="OE26" s="320">
        <v>0</v>
      </c>
      <c r="OF26" s="320">
        <v>0</v>
      </c>
      <c r="OG26" s="320">
        <v>0</v>
      </c>
      <c r="OH26" s="320">
        <v>0</v>
      </c>
      <c r="OI26" s="320">
        <v>0</v>
      </c>
      <c r="OJ26" s="320">
        <v>0</v>
      </c>
      <c r="OK26" s="320">
        <v>0</v>
      </c>
      <c r="OL26" s="320">
        <v>0</v>
      </c>
      <c r="OM26" s="320">
        <v>0</v>
      </c>
      <c r="ON26" s="320">
        <v>0</v>
      </c>
      <c r="OO26" s="320">
        <v>0</v>
      </c>
      <c r="OP26" s="320">
        <f>VLOOKUP($B26,'Sintesi (CFI-ACN)'!$C$30:$AE$55,26,FALSE)</f>
        <v>0</v>
      </c>
      <c r="OQ26" s="320">
        <f>VLOOKUP($B26,'Sintesi (CFI-ACN)'!$C$30:$AE$55,26,FALSE)</f>
        <v>0</v>
      </c>
      <c r="OR26" s="320">
        <f>VLOOKUP($B26,'Sintesi (CFI-ACN)'!$C$30:$AE$55,26,FALSE)</f>
        <v>0</v>
      </c>
      <c r="OS26" s="320">
        <f>VLOOKUP($B26,'Sintesi (CFI-ACN)'!$C$30:$AE$55,26,FALSE)</f>
        <v>0</v>
      </c>
      <c r="OT26" s="320">
        <f>VLOOKUP($B26,'Sintesi (CFI-ACN)'!$C$30:$AE$55,26,FALSE)</f>
        <v>0</v>
      </c>
      <c r="OU26" s="320">
        <f>VLOOKUP($B26,'Sintesi (CFI-ACN)'!$C$30:$AE$55,26,FALSE)</f>
        <v>0</v>
      </c>
      <c r="OV26" s="320">
        <f>VLOOKUP($B26,'Sintesi (CFI-ACN)'!$C$30:$AE$55,26,FALSE)</f>
        <v>0</v>
      </c>
      <c r="OW26" s="320">
        <f>VLOOKUP($B26,'Sintesi (CFI-ACN)'!$C$30:$AE$55,26,FALSE)</f>
        <v>0</v>
      </c>
      <c r="OX26" s="320">
        <f>VLOOKUP($B26,'Sintesi (CFI-ACN)'!$C$30:$AE$55,26,FALSE)</f>
        <v>0</v>
      </c>
      <c r="OY26" s="320">
        <f>VLOOKUP($B26,'Sintesi (CFI-ACN)'!$C$30:$AE$55,26,FALSE)</f>
        <v>0</v>
      </c>
      <c r="OZ26" s="320">
        <f>VLOOKUP($B26,'Sintesi (CFI-ACN)'!$C$30:$AE$55,26,FALSE)</f>
        <v>0</v>
      </c>
      <c r="PA26" s="320">
        <f>VLOOKUP($B26,'Sintesi (CFI-ACN)'!$C$30:$AE$55,26,FALSE)</f>
        <v>0</v>
      </c>
      <c r="PB26" s="320">
        <f>VLOOKUP($B26,'Sintesi (CFI-ACN)'!$C$30:$AE$55,26,FALSE)</f>
        <v>0</v>
      </c>
      <c r="PC26" s="320">
        <f>VLOOKUP($B26,'Sintesi (CFI-ACN)'!$C$30:$AE$55,26,FALSE)</f>
        <v>0</v>
      </c>
      <c r="PD26" s="320">
        <f>VLOOKUP($B26,'Sintesi (CFI-ACN)'!$C$30:$AE$55,26,FALSE)</f>
        <v>0</v>
      </c>
      <c r="PE26" s="320">
        <f>VLOOKUP($B26,'Sintesi (CFI-ACN)'!$C$30:$AE$55,26,FALSE)</f>
        <v>0</v>
      </c>
      <c r="PF26" s="320">
        <f>VLOOKUP($B26,'Sintesi (CFI-ACN)'!$C$30:$AE$55,26,FALSE)</f>
        <v>0</v>
      </c>
      <c r="PG26" s="320">
        <f>VLOOKUP($B26,'Sintesi (CFI-ACN)'!$C$30:$AE$55,26,FALSE)</f>
        <v>0</v>
      </c>
      <c r="PH26" s="320">
        <f>VLOOKUP($B26,'Sintesi (CFI-ACN)'!$C$30:$AE$55,26,FALSE)</f>
        <v>0</v>
      </c>
      <c r="PI26" s="320">
        <f>VLOOKUP($B26,'Sintesi (CFI-ACN)'!$C$30:$AE$55,26,FALSE)</f>
        <v>0</v>
      </c>
      <c r="PJ26" s="320">
        <f>VLOOKUP($B26,'Sintesi (CFI-ACN)'!$C$30:$AE$55,26,FALSE)</f>
        <v>0</v>
      </c>
      <c r="PK26" s="320">
        <f>VLOOKUP($B26,'Sintesi (CFI-ACN)'!$C$30:$AE$55,26,FALSE)</f>
        <v>0</v>
      </c>
      <c r="PL26" s="320">
        <f>VLOOKUP($B26,'Sintesi (CFI-ACN)'!$C$30:$AE$55,26,FALSE)</f>
        <v>0</v>
      </c>
      <c r="PM26" s="320">
        <f>VLOOKUP($B26,'Sintesi (CFI-ACN)'!$C$30:$AE$55,26,FALSE)</f>
        <v>0</v>
      </c>
      <c r="PN26" s="320">
        <f>VLOOKUP($B26,'Sintesi (CFI-ACN)'!$C$30:$AE$55,26,FALSE)</f>
        <v>0</v>
      </c>
      <c r="PO26" s="320">
        <f>VLOOKUP($B26,'Sintesi (CFI-ACN)'!$C$30:$AE$55,26,FALSE)</f>
        <v>0</v>
      </c>
      <c r="PP26" s="320">
        <f>VLOOKUP($B26,'Sintesi (CFI-ACN)'!$C$30:$AE$55,26,FALSE)</f>
        <v>0</v>
      </c>
      <c r="PQ26" s="320">
        <f>VLOOKUP($B26,'Sintesi (CFI-ACN)'!$C$30:$AE$55,26,FALSE)</f>
        <v>0</v>
      </c>
      <c r="PR26" s="320">
        <f>VLOOKUP($B26,'Sintesi (CFI-ACN)'!$C$30:$AE$55,26,FALSE)</f>
        <v>0</v>
      </c>
      <c r="PS26" s="320">
        <f>VLOOKUP($B26,'Sintesi (CFI-ACN)'!$C$30:$AE$55,26,FALSE)</f>
        <v>0</v>
      </c>
      <c r="PT26" s="320">
        <f>VLOOKUP($B26,'Sintesi (CFI-ACN)'!$C$30:$AE$55,26,FALSE)</f>
        <v>0</v>
      </c>
      <c r="PU26" s="320">
        <f>VLOOKUP($B26,'Sintesi (CFI-ACN)'!$C$30:$AE$55,26,FALSE)</f>
        <v>0</v>
      </c>
      <c r="PV26" s="320"/>
      <c r="PW26" s="320"/>
      <c r="PX26" s="320"/>
      <c r="PY26" s="321">
        <v>0</v>
      </c>
      <c r="PZ26" s="321">
        <v>0</v>
      </c>
      <c r="QA26" s="321">
        <v>0</v>
      </c>
      <c r="QB26" s="321">
        <v>0</v>
      </c>
      <c r="QC26" s="321">
        <v>0</v>
      </c>
      <c r="QD26" s="321">
        <v>0</v>
      </c>
      <c r="QE26" s="321">
        <v>0</v>
      </c>
      <c r="QF26" s="321">
        <v>0</v>
      </c>
      <c r="QG26" s="321">
        <v>0</v>
      </c>
      <c r="QH26" s="321">
        <v>0</v>
      </c>
      <c r="QI26" s="321">
        <v>0</v>
      </c>
      <c r="QJ26" s="321">
        <v>0</v>
      </c>
      <c r="QK26" s="321">
        <v>0</v>
      </c>
      <c r="QL26" s="321">
        <v>0</v>
      </c>
      <c r="QM26" s="321">
        <v>0</v>
      </c>
      <c r="QN26" s="321">
        <v>0</v>
      </c>
      <c r="QO26" s="321">
        <v>0</v>
      </c>
      <c r="QP26" s="321">
        <v>0</v>
      </c>
      <c r="QQ26" s="321">
        <v>0</v>
      </c>
      <c r="QR26" s="321">
        <v>0</v>
      </c>
      <c r="QS26" s="321">
        <v>0</v>
      </c>
      <c r="QT26" s="321">
        <v>0</v>
      </c>
      <c r="QU26" s="321">
        <v>0</v>
      </c>
      <c r="QV26" s="321">
        <v>0</v>
      </c>
      <c r="QW26" s="321">
        <v>0</v>
      </c>
      <c r="QX26" s="321">
        <v>0</v>
      </c>
      <c r="QY26" s="321">
        <v>0</v>
      </c>
      <c r="QZ26" s="321">
        <v>0</v>
      </c>
      <c r="RA26" s="321">
        <v>0</v>
      </c>
      <c r="RB26" s="321">
        <v>0</v>
      </c>
      <c r="RC26" s="321">
        <v>0</v>
      </c>
      <c r="RD26" s="321">
        <v>0</v>
      </c>
      <c r="RE26" s="321">
        <v>0</v>
      </c>
      <c r="RF26" s="321">
        <v>0</v>
      </c>
      <c r="RG26" s="321">
        <v>0</v>
      </c>
      <c r="RH26" s="321">
        <v>0</v>
      </c>
      <c r="RI26" s="321">
        <v>0</v>
      </c>
      <c r="RJ26" s="321">
        <v>0</v>
      </c>
      <c r="RK26" s="321">
        <v>0</v>
      </c>
      <c r="RL26" s="321">
        <v>0</v>
      </c>
      <c r="RM26" s="321">
        <v>0</v>
      </c>
      <c r="RN26" s="321">
        <v>0</v>
      </c>
      <c r="RO26" s="321">
        <v>0</v>
      </c>
      <c r="RP26" s="321">
        <v>0</v>
      </c>
      <c r="RQ26" s="321">
        <v>0</v>
      </c>
      <c r="RR26" s="321">
        <v>0</v>
      </c>
      <c r="RS26" s="321">
        <v>0</v>
      </c>
      <c r="RT26" s="321">
        <v>0</v>
      </c>
      <c r="RU26" s="321">
        <v>0</v>
      </c>
      <c r="RV26" s="321">
        <v>0</v>
      </c>
      <c r="RW26" s="321">
        <v>0</v>
      </c>
      <c r="RX26" s="321">
        <v>0</v>
      </c>
      <c r="RY26" s="321">
        <v>0</v>
      </c>
      <c r="RZ26" s="321">
        <v>0</v>
      </c>
      <c r="SA26" s="321">
        <v>0</v>
      </c>
      <c r="SB26" s="321">
        <v>0</v>
      </c>
      <c r="SC26" s="321">
        <v>0</v>
      </c>
      <c r="SD26" s="321">
        <v>0</v>
      </c>
      <c r="SE26" s="321">
        <v>0</v>
      </c>
      <c r="SF26" s="321">
        <v>0</v>
      </c>
      <c r="SG26" s="321">
        <v>0</v>
      </c>
      <c r="SH26" s="321">
        <v>0</v>
      </c>
      <c r="SI26" s="321">
        <v>0</v>
      </c>
      <c r="SJ26" s="321">
        <v>0</v>
      </c>
      <c r="SK26" s="321">
        <v>0</v>
      </c>
      <c r="SL26" s="321">
        <v>0</v>
      </c>
      <c r="SM26" s="321">
        <v>0</v>
      </c>
      <c r="SN26" s="321">
        <v>0</v>
      </c>
      <c r="SO26" s="321">
        <v>0</v>
      </c>
      <c r="SP26" s="321">
        <v>0</v>
      </c>
      <c r="SQ26" s="321">
        <v>0</v>
      </c>
      <c r="SR26" s="321">
        <v>0</v>
      </c>
      <c r="SS26" s="321">
        <f>VLOOKUP($B26,'Sintesi (CFI-ACN)'!$C$30:$AE$55,28,FALSE)</f>
        <v>0</v>
      </c>
      <c r="ST26" s="321">
        <f>VLOOKUP($B26,'Sintesi (CFI-ACN)'!$C$30:$AE$55,28,FALSE)</f>
        <v>0</v>
      </c>
      <c r="SU26" s="321">
        <f>VLOOKUP($B26,'Sintesi (CFI-ACN)'!$C$30:$AE$55,28,FALSE)</f>
        <v>0</v>
      </c>
      <c r="SV26" s="321">
        <f>VLOOKUP($B26,'Sintesi (CFI-ACN)'!$C$30:$AE$55,28,FALSE)</f>
        <v>0</v>
      </c>
      <c r="SW26" s="321">
        <f>VLOOKUP($B26,'Sintesi (CFI-ACN)'!$C$30:$AE$55,28,FALSE)</f>
        <v>0</v>
      </c>
      <c r="SX26" s="321">
        <f>VLOOKUP($B26,'Sintesi (CFI-ACN)'!$C$30:$AE$55,28,FALSE)</f>
        <v>0</v>
      </c>
      <c r="SY26" s="321">
        <f>VLOOKUP($B26,'Sintesi (CFI-ACN)'!$C$30:$AE$55,28,FALSE)</f>
        <v>0</v>
      </c>
      <c r="SZ26" s="321">
        <f>VLOOKUP($B26,'Sintesi (CFI-ACN)'!$C$30:$AE$55,28,FALSE)</f>
        <v>0</v>
      </c>
      <c r="TA26" s="321">
        <f>VLOOKUP($B26,'Sintesi (CFI-ACN)'!$C$30:$AE$55,28,FALSE)</f>
        <v>0</v>
      </c>
      <c r="TB26" s="321">
        <f>VLOOKUP($B26,'Sintesi (CFI-ACN)'!$C$30:$AE$55,28,FALSE)</f>
        <v>0</v>
      </c>
      <c r="TC26" s="321">
        <f>VLOOKUP($B26,'Sintesi (CFI-ACN)'!$C$30:$AE$55,28,FALSE)</f>
        <v>0</v>
      </c>
      <c r="TD26" s="321">
        <f>VLOOKUP($B26,'Sintesi (CFI-ACN)'!$C$30:$AE$55,28,FALSE)</f>
        <v>0</v>
      </c>
      <c r="TE26" s="321">
        <f>VLOOKUP($B26,'Sintesi (CFI-ACN)'!$C$30:$AE$55,28,FALSE)</f>
        <v>0</v>
      </c>
      <c r="TF26" s="321">
        <f>VLOOKUP($B26,'Sintesi (CFI-ACN)'!$C$30:$AE$55,28,FALSE)</f>
        <v>0</v>
      </c>
      <c r="TG26" s="321">
        <f>VLOOKUP($B26,'Sintesi (CFI-ACN)'!$C$30:$AE$55,28,FALSE)</f>
        <v>0</v>
      </c>
      <c r="TH26" s="321">
        <f>VLOOKUP($B26,'Sintesi (CFI-ACN)'!$C$30:$AE$55,28,FALSE)</f>
        <v>0</v>
      </c>
      <c r="TI26" s="321">
        <f>VLOOKUP($B26,'Sintesi (CFI-ACN)'!$C$30:$AE$55,28,FALSE)</f>
        <v>0</v>
      </c>
      <c r="TJ26" s="321">
        <f>VLOOKUP($B26,'Sintesi (CFI-ACN)'!$C$30:$AE$55,28,FALSE)</f>
        <v>0</v>
      </c>
      <c r="TK26" s="321">
        <f>VLOOKUP($B26,'Sintesi (CFI-ACN)'!$C$30:$AE$55,28,FALSE)</f>
        <v>0</v>
      </c>
      <c r="TL26" s="321">
        <f>VLOOKUP($B26,'Sintesi (CFI-ACN)'!$C$30:$AE$55,28,FALSE)</f>
        <v>0</v>
      </c>
      <c r="TM26" s="321">
        <f>VLOOKUP($B26,'Sintesi (CFI-ACN)'!$C$30:$AE$55,28,FALSE)</f>
        <v>0</v>
      </c>
      <c r="TN26" s="321">
        <f>VLOOKUP($B26,'Sintesi (CFI-ACN)'!$C$30:$AE$55,28,FALSE)</f>
        <v>0</v>
      </c>
      <c r="TO26" s="321">
        <f>VLOOKUP($B26,'Sintesi (CFI-ACN)'!$C$30:$AE$55,28,FALSE)</f>
        <v>0</v>
      </c>
      <c r="TP26" s="321">
        <f>VLOOKUP($B26,'Sintesi (CFI-ACN)'!$C$30:$AE$55,28,FALSE)</f>
        <v>0</v>
      </c>
      <c r="TQ26" s="321">
        <f>VLOOKUP($B26,'Sintesi (CFI-ACN)'!$C$30:$AE$55,28,FALSE)</f>
        <v>0</v>
      </c>
      <c r="TR26" s="321">
        <f>VLOOKUP($B26,'Sintesi (CFI-ACN)'!$C$30:$AE$55,28,FALSE)</f>
        <v>0</v>
      </c>
      <c r="TS26" s="321">
        <f>VLOOKUP($B26,'Sintesi (CFI-ACN)'!$C$30:$AE$55,28,FALSE)</f>
        <v>0</v>
      </c>
      <c r="TT26" s="321">
        <f>VLOOKUP($B26,'Sintesi (CFI-ACN)'!$C$30:$AE$55,28,FALSE)</f>
        <v>0</v>
      </c>
      <c r="TU26" s="321">
        <f>VLOOKUP($B26,'Sintesi (CFI-ACN)'!$C$30:$AE$55,28,FALSE)</f>
        <v>0</v>
      </c>
      <c r="TV26" s="321">
        <f>VLOOKUP($B26,'Sintesi (CFI-ACN)'!$C$30:$AE$55,28,FALSE)</f>
        <v>0</v>
      </c>
      <c r="TW26" s="321">
        <f>VLOOKUP($B26,'Sintesi (CFI-ACN)'!$C$30:$AE$55,28,FALSE)</f>
        <v>0</v>
      </c>
      <c r="TX26" s="321">
        <f>VLOOKUP($B26,'Sintesi (CFI-ACN)'!$C$30:$AE$55,28,FALSE)</f>
        <v>0</v>
      </c>
      <c r="TY26" s="321"/>
      <c r="TZ26" s="321"/>
      <c r="UA26" s="321"/>
      <c r="UB26" s="322">
        <v>0</v>
      </c>
      <c r="UC26" s="322">
        <v>0</v>
      </c>
      <c r="UD26" s="322">
        <v>0</v>
      </c>
      <c r="UE26" s="322">
        <v>0</v>
      </c>
      <c r="UF26" s="322">
        <v>0</v>
      </c>
      <c r="UG26" s="322">
        <v>0</v>
      </c>
      <c r="UH26" s="322">
        <v>0</v>
      </c>
      <c r="UI26" s="322">
        <v>0</v>
      </c>
      <c r="UJ26" s="322">
        <v>0</v>
      </c>
      <c r="UK26" s="322">
        <v>0</v>
      </c>
      <c r="UL26" s="322">
        <v>0</v>
      </c>
      <c r="UM26" s="322">
        <v>0</v>
      </c>
      <c r="UN26" s="322">
        <v>0</v>
      </c>
      <c r="UO26" s="322">
        <v>0</v>
      </c>
      <c r="UP26" s="322">
        <v>0</v>
      </c>
      <c r="UQ26" s="322">
        <v>0</v>
      </c>
      <c r="UR26" s="322">
        <v>0</v>
      </c>
      <c r="US26" s="322">
        <v>0</v>
      </c>
      <c r="UT26" s="322">
        <v>0</v>
      </c>
      <c r="UU26" s="322">
        <v>0</v>
      </c>
      <c r="UV26" s="322">
        <v>0</v>
      </c>
      <c r="UW26" s="322">
        <v>0</v>
      </c>
      <c r="UX26" s="322">
        <v>0</v>
      </c>
      <c r="UY26" s="322">
        <v>0</v>
      </c>
      <c r="UZ26" s="322">
        <v>0</v>
      </c>
      <c r="VA26" s="322">
        <v>0</v>
      </c>
      <c r="VB26" s="322">
        <v>0</v>
      </c>
      <c r="VC26" s="322">
        <v>0</v>
      </c>
      <c r="VD26" s="322">
        <v>0</v>
      </c>
      <c r="VE26" s="322">
        <v>0</v>
      </c>
      <c r="VF26" s="322">
        <v>0</v>
      </c>
      <c r="VG26" s="322">
        <v>0</v>
      </c>
      <c r="VH26" s="322">
        <v>0</v>
      </c>
      <c r="VI26" s="322">
        <v>0</v>
      </c>
      <c r="VJ26" s="322">
        <v>0</v>
      </c>
      <c r="VK26" s="322">
        <v>0</v>
      </c>
      <c r="VL26" s="322">
        <v>0</v>
      </c>
      <c r="VM26" s="322">
        <v>0</v>
      </c>
      <c r="VN26" s="322">
        <v>0</v>
      </c>
      <c r="VO26" s="322">
        <v>0</v>
      </c>
      <c r="VP26" s="322">
        <v>0</v>
      </c>
      <c r="VQ26" s="322">
        <v>0</v>
      </c>
      <c r="VR26" s="322">
        <v>0</v>
      </c>
      <c r="VS26" s="322">
        <v>0</v>
      </c>
      <c r="VT26" s="322">
        <v>0</v>
      </c>
      <c r="VU26" s="322">
        <v>0</v>
      </c>
      <c r="VV26" s="322">
        <v>0</v>
      </c>
      <c r="VW26" s="322">
        <v>0</v>
      </c>
      <c r="VX26" s="322">
        <v>0</v>
      </c>
      <c r="VY26" s="322">
        <v>0</v>
      </c>
      <c r="VZ26" s="322">
        <v>0</v>
      </c>
      <c r="WA26" s="322">
        <v>0</v>
      </c>
      <c r="WB26" s="322">
        <v>0</v>
      </c>
      <c r="WC26" s="322">
        <v>0</v>
      </c>
      <c r="WD26" s="322">
        <v>0</v>
      </c>
      <c r="WE26" s="322">
        <v>0</v>
      </c>
      <c r="WF26" s="322">
        <v>0</v>
      </c>
      <c r="WG26" s="322">
        <v>0</v>
      </c>
      <c r="WH26" s="322">
        <v>0</v>
      </c>
      <c r="WI26" s="322">
        <v>0</v>
      </c>
      <c r="WJ26" s="322">
        <v>0</v>
      </c>
      <c r="WK26" s="322">
        <v>0</v>
      </c>
      <c r="WL26" s="322">
        <v>0</v>
      </c>
      <c r="WM26" s="322">
        <v>0</v>
      </c>
      <c r="WN26" s="322">
        <v>0</v>
      </c>
      <c r="WO26" s="322">
        <v>0</v>
      </c>
      <c r="WP26" s="322">
        <v>0</v>
      </c>
      <c r="WQ26" s="322">
        <v>0</v>
      </c>
      <c r="WR26" s="322">
        <v>0</v>
      </c>
      <c r="WS26" s="322">
        <v>0</v>
      </c>
      <c r="WT26" s="322">
        <v>0</v>
      </c>
      <c r="WU26" s="322">
        <v>0</v>
      </c>
      <c r="WV26" s="322">
        <f>VLOOKUP($B26,'Sintesi (CFI-ACN)'!$C$30:$AE$55,29,FALSE)</f>
        <v>0</v>
      </c>
      <c r="WW26" s="322">
        <f>VLOOKUP($B26,'Sintesi (CFI-ACN)'!$C$30:$AE$55,29,FALSE)</f>
        <v>0</v>
      </c>
      <c r="WX26" s="322">
        <f>VLOOKUP($B26,'Sintesi (CFI-ACN)'!$C$30:$AE$55,29,FALSE)</f>
        <v>0</v>
      </c>
      <c r="WY26" s="322">
        <f>VLOOKUP($B26,'Sintesi (CFI-ACN)'!$C$30:$AE$55,29,FALSE)</f>
        <v>0</v>
      </c>
      <c r="WZ26" s="322">
        <f>VLOOKUP($B26,'Sintesi (CFI-ACN)'!$C$30:$AE$55,29,FALSE)</f>
        <v>0</v>
      </c>
      <c r="XA26" s="322">
        <f>VLOOKUP($B26,'Sintesi (CFI-ACN)'!$C$30:$AE$55,29,FALSE)</f>
        <v>0</v>
      </c>
      <c r="XB26" s="322">
        <f>VLOOKUP($B26,'Sintesi (CFI-ACN)'!$C$30:$AE$55,29,FALSE)</f>
        <v>0</v>
      </c>
      <c r="XC26" s="322">
        <f>VLOOKUP($B26,'Sintesi (CFI-ACN)'!$C$30:$AE$55,29,FALSE)</f>
        <v>0</v>
      </c>
      <c r="XD26" s="322">
        <f>VLOOKUP($B26,'Sintesi (CFI-ACN)'!$C$30:$AE$55,29,FALSE)</f>
        <v>0</v>
      </c>
      <c r="XE26" s="322">
        <f>VLOOKUP($B26,'Sintesi (CFI-ACN)'!$C$30:$AE$55,29,FALSE)</f>
        <v>0</v>
      </c>
      <c r="XF26" s="322">
        <f>VLOOKUP($B26,'Sintesi (CFI-ACN)'!$C$30:$AE$55,29,FALSE)</f>
        <v>0</v>
      </c>
      <c r="XG26" s="322">
        <f>VLOOKUP($B26,'Sintesi (CFI-ACN)'!$C$30:$AE$55,29,FALSE)</f>
        <v>0</v>
      </c>
      <c r="XH26" s="322">
        <f>VLOOKUP($B26,'Sintesi (CFI-ACN)'!$C$30:$AE$55,29,FALSE)</f>
        <v>0</v>
      </c>
      <c r="XI26" s="322">
        <f>VLOOKUP($B26,'Sintesi (CFI-ACN)'!$C$30:$AE$55,29,FALSE)</f>
        <v>0</v>
      </c>
      <c r="XJ26" s="322">
        <f>VLOOKUP($B26,'Sintesi (CFI-ACN)'!$C$30:$AE$55,29,FALSE)</f>
        <v>0</v>
      </c>
      <c r="XK26" s="322">
        <f>VLOOKUP($B26,'Sintesi (CFI-ACN)'!$C$30:$AE$55,29,FALSE)</f>
        <v>0</v>
      </c>
      <c r="XL26" s="322">
        <f>VLOOKUP($B26,'Sintesi (CFI-ACN)'!$C$30:$AE$55,29,FALSE)</f>
        <v>0</v>
      </c>
      <c r="XM26" s="322">
        <f>VLOOKUP($B26,'Sintesi (CFI-ACN)'!$C$30:$AE$55,29,FALSE)</f>
        <v>0</v>
      </c>
      <c r="XN26" s="322">
        <f>VLOOKUP($B26,'Sintesi (CFI-ACN)'!$C$30:$AE$55,29,FALSE)</f>
        <v>0</v>
      </c>
      <c r="XO26" s="322">
        <f>VLOOKUP($B26,'Sintesi (CFI-ACN)'!$C$30:$AE$55,29,FALSE)</f>
        <v>0</v>
      </c>
      <c r="XP26" s="322">
        <f>VLOOKUP($B26,'Sintesi (CFI-ACN)'!$C$30:$AE$55,29,FALSE)</f>
        <v>0</v>
      </c>
      <c r="XQ26" s="322">
        <f>VLOOKUP($B26,'Sintesi (CFI-ACN)'!$C$30:$AE$55,29,FALSE)</f>
        <v>0</v>
      </c>
      <c r="XR26" s="322">
        <f>VLOOKUP($B26,'Sintesi (CFI-ACN)'!$C$30:$AE$55,29,FALSE)</f>
        <v>0</v>
      </c>
      <c r="XS26" s="322">
        <f>VLOOKUP($B26,'Sintesi (CFI-ACN)'!$C$30:$AE$55,29,FALSE)</f>
        <v>0</v>
      </c>
      <c r="XT26" s="322">
        <f>VLOOKUP($B26,'Sintesi (CFI-ACN)'!$C$30:$AE$55,29,FALSE)</f>
        <v>0</v>
      </c>
      <c r="XU26" s="322">
        <f>VLOOKUP($B26,'Sintesi (CFI-ACN)'!$C$30:$AE$55,29,FALSE)</f>
        <v>0</v>
      </c>
      <c r="XV26" s="322">
        <f>VLOOKUP($B26,'Sintesi (CFI-ACN)'!$C$30:$AE$55,29,FALSE)</f>
        <v>0</v>
      </c>
      <c r="XW26" s="322">
        <f>VLOOKUP($B26,'Sintesi (CFI-ACN)'!$C$30:$AE$55,29,FALSE)</f>
        <v>0</v>
      </c>
      <c r="XX26" s="322">
        <f>VLOOKUP($B26,'Sintesi (CFI-ACN)'!$C$30:$AE$55,29,FALSE)</f>
        <v>0</v>
      </c>
      <c r="XY26" s="322">
        <f>VLOOKUP($B26,'Sintesi (CFI-ACN)'!$C$30:$AE$55,29,FALSE)</f>
        <v>0</v>
      </c>
      <c r="XZ26" s="322">
        <f>VLOOKUP($B26,'Sintesi (CFI-ACN)'!$C$30:$AE$55,29,FALSE)</f>
        <v>0</v>
      </c>
      <c r="YA26" s="322">
        <f>VLOOKUP($B26,'Sintesi (CFI-ACN)'!$C$30:$AE$55,29,FALSE)</f>
        <v>0</v>
      </c>
      <c r="YB26" s="322"/>
      <c r="YC26" s="322"/>
      <c r="YD26" s="322"/>
      <c r="YE26" s="501">
        <v>0</v>
      </c>
      <c r="YF26" s="501">
        <v>0</v>
      </c>
      <c r="YG26" s="501">
        <v>0</v>
      </c>
      <c r="YH26" s="501">
        <v>0</v>
      </c>
      <c r="YI26" s="501">
        <v>0</v>
      </c>
      <c r="YJ26" s="501">
        <v>0</v>
      </c>
      <c r="YK26" s="501">
        <v>0</v>
      </c>
      <c r="YL26" s="501">
        <v>0</v>
      </c>
      <c r="YM26" s="501">
        <v>0</v>
      </c>
      <c r="YN26" s="501">
        <v>0</v>
      </c>
      <c r="YO26" s="501">
        <v>0</v>
      </c>
      <c r="YP26" s="501">
        <v>0</v>
      </c>
      <c r="YQ26" s="501">
        <v>0</v>
      </c>
      <c r="YR26" s="501">
        <v>0</v>
      </c>
      <c r="YS26" s="501">
        <v>0</v>
      </c>
      <c r="YT26" s="501">
        <v>0</v>
      </c>
      <c r="YU26" s="501">
        <v>0</v>
      </c>
      <c r="YV26" s="501">
        <v>0</v>
      </c>
      <c r="YW26" s="501">
        <v>0</v>
      </c>
      <c r="YX26" s="501">
        <v>0</v>
      </c>
      <c r="YY26" s="501">
        <v>0</v>
      </c>
      <c r="YZ26" s="501">
        <v>0</v>
      </c>
      <c r="ZA26" s="501">
        <v>0</v>
      </c>
      <c r="ZB26" s="501">
        <v>0</v>
      </c>
      <c r="ZC26" s="501">
        <v>0</v>
      </c>
      <c r="ZD26" s="501">
        <v>0</v>
      </c>
      <c r="ZE26" s="501">
        <v>0</v>
      </c>
      <c r="ZF26" s="501">
        <v>0</v>
      </c>
      <c r="ZG26" s="501">
        <v>0</v>
      </c>
      <c r="ZH26" s="501">
        <v>0</v>
      </c>
      <c r="ZI26" s="501">
        <v>0</v>
      </c>
      <c r="ZJ26" s="501">
        <v>0</v>
      </c>
      <c r="ZK26" s="501">
        <v>0</v>
      </c>
      <c r="ZL26" s="501">
        <v>0</v>
      </c>
      <c r="ZM26" s="501">
        <v>0</v>
      </c>
      <c r="ZN26" s="501">
        <v>0</v>
      </c>
      <c r="ZO26" s="501">
        <v>0</v>
      </c>
      <c r="ZP26" s="501">
        <v>0</v>
      </c>
      <c r="ZQ26" s="501">
        <v>0</v>
      </c>
      <c r="ZR26" s="501">
        <v>0</v>
      </c>
      <c r="ZS26" s="501">
        <v>0</v>
      </c>
      <c r="ZT26" s="501">
        <v>0</v>
      </c>
      <c r="ZU26" s="501">
        <v>0</v>
      </c>
      <c r="ZV26" s="501">
        <v>0</v>
      </c>
      <c r="ZW26" s="501">
        <v>0</v>
      </c>
      <c r="ZX26" s="501">
        <v>0</v>
      </c>
      <c r="ZY26" s="501">
        <v>0</v>
      </c>
      <c r="ZZ26" s="501">
        <v>0</v>
      </c>
      <c r="AAA26" s="501">
        <v>0</v>
      </c>
      <c r="AAB26" s="501">
        <v>0</v>
      </c>
      <c r="AAC26" s="501">
        <v>0</v>
      </c>
      <c r="AAD26" s="501">
        <v>0</v>
      </c>
      <c r="AAE26" s="501">
        <v>0</v>
      </c>
      <c r="AAF26" s="501">
        <v>0</v>
      </c>
      <c r="AAG26" s="501">
        <v>0</v>
      </c>
      <c r="AAH26" s="501">
        <v>0</v>
      </c>
      <c r="AAI26" s="501">
        <v>0</v>
      </c>
      <c r="AAJ26" s="501">
        <v>0</v>
      </c>
      <c r="AAK26" s="501">
        <v>0</v>
      </c>
      <c r="AAL26" s="501">
        <v>0</v>
      </c>
      <c r="AAM26" s="501">
        <v>0</v>
      </c>
      <c r="AAN26" s="501">
        <v>0</v>
      </c>
      <c r="AAO26" s="501">
        <v>0</v>
      </c>
      <c r="AAP26" s="501">
        <v>0</v>
      </c>
      <c r="AAQ26" s="501">
        <v>0</v>
      </c>
      <c r="AAR26" s="501">
        <v>0</v>
      </c>
      <c r="AAS26" s="501">
        <v>0</v>
      </c>
      <c r="AAT26" s="501">
        <v>0</v>
      </c>
      <c r="AAU26" s="501">
        <v>0</v>
      </c>
      <c r="AAV26" s="501">
        <v>0</v>
      </c>
      <c r="AAW26" s="501">
        <v>0</v>
      </c>
      <c r="AAX26" s="501">
        <v>0</v>
      </c>
      <c r="AAY26" s="501">
        <f>VLOOKUP($B26,'Sintesi (CFI-ACN)'!$C$30:$AE$55,22,FALSE)</f>
        <v>0</v>
      </c>
      <c r="AAZ26" s="501">
        <f>VLOOKUP($B26,'Sintesi (CFI-ACN)'!$C$30:$AE$55,22,FALSE)</f>
        <v>0</v>
      </c>
      <c r="ABA26" s="501">
        <f>VLOOKUP($B26,'Sintesi (CFI-ACN)'!$C$30:$AE$55,22,FALSE)</f>
        <v>0</v>
      </c>
      <c r="ABB26" s="501">
        <f>VLOOKUP($B26,'Sintesi (CFI-ACN)'!$C$30:$AE$55,22,FALSE)</f>
        <v>0</v>
      </c>
      <c r="ABC26" s="501">
        <f>VLOOKUP($B26,'Sintesi (CFI-ACN)'!$C$30:$AE$55,22,FALSE)</f>
        <v>0</v>
      </c>
      <c r="ABD26" s="501">
        <f>VLOOKUP($B26,'Sintesi (CFI-ACN)'!$C$30:$AE$55,22,FALSE)</f>
        <v>0</v>
      </c>
      <c r="ABE26" s="501">
        <f>VLOOKUP($B26,'Sintesi (CFI-ACN)'!$C$30:$AE$55,22,FALSE)</f>
        <v>0</v>
      </c>
      <c r="ABF26" s="501">
        <f>VLOOKUP($B26,'Sintesi (CFI-ACN)'!$C$30:$AE$55,22,FALSE)</f>
        <v>0</v>
      </c>
      <c r="ABG26" s="501">
        <f>VLOOKUP($B26,'Sintesi (CFI-ACN)'!$C$30:$AE$55,22,FALSE)</f>
        <v>0</v>
      </c>
      <c r="ABH26" s="501">
        <f>VLOOKUP($B26,'Sintesi (CFI-ACN)'!$C$30:$AE$55,22,FALSE)</f>
        <v>0</v>
      </c>
      <c r="ABI26" s="501">
        <f>VLOOKUP($B26,'Sintesi (CFI-ACN)'!$C$30:$AE$55,22,FALSE)</f>
        <v>0</v>
      </c>
      <c r="ABJ26" s="501">
        <f>VLOOKUP($B26,'Sintesi (CFI-ACN)'!$C$30:$AE$55,22,FALSE)</f>
        <v>0</v>
      </c>
      <c r="ABK26" s="501">
        <f>VLOOKUP($B26,'Sintesi (CFI-ACN)'!$C$30:$AE$55,22,FALSE)</f>
        <v>0</v>
      </c>
      <c r="ABL26" s="501">
        <f>VLOOKUP($B26,'Sintesi (CFI-ACN)'!$C$30:$AE$55,22,FALSE)</f>
        <v>0</v>
      </c>
      <c r="ABM26" s="501">
        <f>VLOOKUP($B26,'Sintesi (CFI-ACN)'!$C$30:$AE$55,22,FALSE)</f>
        <v>0</v>
      </c>
      <c r="ABN26" s="501">
        <f>VLOOKUP($B26,'Sintesi (CFI-ACN)'!$C$30:$AE$55,22,FALSE)</f>
        <v>0</v>
      </c>
      <c r="ABO26" s="501">
        <f>VLOOKUP($B26,'Sintesi (CFI-ACN)'!$C$30:$AE$55,22,FALSE)</f>
        <v>0</v>
      </c>
      <c r="ABP26" s="501">
        <f>VLOOKUP($B26,'Sintesi (CFI-ACN)'!$C$30:$AE$55,22,FALSE)</f>
        <v>0</v>
      </c>
      <c r="ABQ26" s="501">
        <f>VLOOKUP($B26,'Sintesi (CFI-ACN)'!$C$30:$AE$55,22,FALSE)</f>
        <v>0</v>
      </c>
      <c r="ABR26" s="501">
        <f>VLOOKUP($B26,'Sintesi (CFI-ACN)'!$C$30:$AE$55,22,FALSE)</f>
        <v>0</v>
      </c>
      <c r="ABS26" s="501">
        <f>VLOOKUP($B26,'Sintesi (CFI-ACN)'!$C$30:$AE$55,22,FALSE)</f>
        <v>0</v>
      </c>
      <c r="ABT26" s="501">
        <f>VLOOKUP($B26,'Sintesi (CFI-ACN)'!$C$30:$AE$55,22,FALSE)</f>
        <v>0</v>
      </c>
      <c r="ABU26" s="501">
        <f>VLOOKUP($B26,'Sintesi (CFI-ACN)'!$C$30:$AE$55,22,FALSE)</f>
        <v>0</v>
      </c>
      <c r="ABV26" s="501">
        <f>VLOOKUP($B26,'Sintesi (CFI-ACN)'!$C$30:$AE$55,22,FALSE)</f>
        <v>0</v>
      </c>
      <c r="ABW26" s="501">
        <f>VLOOKUP($B26,'Sintesi (CFI-ACN)'!$C$30:$AE$55,22,FALSE)</f>
        <v>0</v>
      </c>
      <c r="ABX26" s="501">
        <f>VLOOKUP($B26,'Sintesi (CFI-ACN)'!$C$30:$AE$55,22,FALSE)</f>
        <v>0</v>
      </c>
      <c r="ABY26" s="501">
        <f>VLOOKUP($B26,'Sintesi (CFI-ACN)'!$C$30:$AE$55,22,FALSE)</f>
        <v>0</v>
      </c>
      <c r="ABZ26" s="501">
        <f>VLOOKUP($B26,'Sintesi (CFI-ACN)'!$C$30:$AE$55,22,FALSE)</f>
        <v>0</v>
      </c>
      <c r="ACA26" s="501">
        <f>VLOOKUP($B26,'Sintesi (CFI-ACN)'!$C$30:$AE$55,22,FALSE)</f>
        <v>0</v>
      </c>
      <c r="ACB26" s="501">
        <f>VLOOKUP($B26,'Sintesi (CFI-ACN)'!$C$30:$AE$55,22,FALSE)</f>
        <v>0</v>
      </c>
      <c r="ACC26" s="501">
        <f>VLOOKUP($B26,'Sintesi (CFI-ACN)'!$C$30:$AE$55,22,FALSE)</f>
        <v>0</v>
      </c>
      <c r="ACD26" s="501">
        <f>VLOOKUP($B26,'Sintesi (CFI-ACN)'!$C$30:$AE$55,22,FALSE)</f>
        <v>0</v>
      </c>
      <c r="ACE26" s="501"/>
      <c r="ACF26" s="501"/>
      <c r="ACG26" s="501"/>
      <c r="ACH26" s="86"/>
      <c r="ACI26" s="88">
        <v>0</v>
      </c>
      <c r="ACJ26" s="87"/>
      <c r="ACK26" s="89"/>
      <c r="ACL26" s="177"/>
      <c r="ACM26" s="177"/>
      <c r="ACN26" s="177"/>
      <c r="ACO26" s="177"/>
      <c r="ACP26" s="177"/>
      <c r="ACQ26" s="177"/>
      <c r="ACR26" s="177"/>
      <c r="ACS26" s="80"/>
      <c r="ACT26" s="80"/>
      <c r="ACU26" s="80"/>
      <c r="ACV26" s="80"/>
      <c r="ACW26" s="80"/>
      <c r="ACX26" s="80"/>
      <c r="ACY26" s="80"/>
      <c r="ACZ26" s="80"/>
      <c r="ADA26" s="80"/>
      <c r="ADB26" s="80"/>
      <c r="ADC26" s="80"/>
      <c r="ADD26" s="80"/>
      <c r="ADE26" s="80"/>
      <c r="ADF26" s="80"/>
      <c r="ADG26" s="80"/>
      <c r="ADH26" s="80"/>
      <c r="ADI26" s="80"/>
      <c r="ADJ26" s="80"/>
      <c r="ADK26" s="80"/>
      <c r="ADL26" s="80"/>
      <c r="ADM26" s="80"/>
      <c r="ADN26" s="80"/>
      <c r="ADO26" s="80"/>
      <c r="ADP26" s="80"/>
      <c r="ADQ26" s="80"/>
      <c r="ADR26" s="80"/>
      <c r="ADS26" s="80"/>
      <c r="ADT26" s="80"/>
      <c r="ADU26" s="80"/>
      <c r="ADV26" s="80"/>
      <c r="ADW26" s="80"/>
      <c r="ADX26" s="80"/>
      <c r="ADY26" s="80"/>
      <c r="ADZ26" s="80"/>
      <c r="AEA26" s="80"/>
      <c r="AEB26" s="80"/>
      <c r="AEC26" s="80"/>
      <c r="AED26" s="80"/>
      <c r="AEE26" s="80"/>
      <c r="AEF26" s="80"/>
      <c r="AEG26" s="80"/>
      <c r="AEH26" s="80"/>
      <c r="AEI26" s="80"/>
      <c r="AEJ26" s="80"/>
      <c r="AEK26" s="80"/>
      <c r="AEL26" s="80"/>
      <c r="AEM26" s="80"/>
      <c r="AEN26" s="80"/>
      <c r="AEO26" s="80"/>
      <c r="AEP26" s="80"/>
      <c r="AEQ26" s="80"/>
      <c r="AER26" s="80"/>
      <c r="AES26" s="80"/>
      <c r="AET26" s="80"/>
      <c r="AEU26" s="80"/>
      <c r="AEV26" s="80"/>
      <c r="AEW26" s="80"/>
      <c r="AEX26" s="80"/>
      <c r="AEY26" s="80"/>
      <c r="AEZ26" s="80"/>
      <c r="AFA26" s="80"/>
      <c r="AFB26" s="80"/>
      <c r="AFC26" s="80"/>
      <c r="AFD26" s="80"/>
      <c r="AFE26" s="80"/>
      <c r="AFF26" s="80"/>
      <c r="AFG26" s="80"/>
      <c r="AFH26" s="80"/>
      <c r="AFI26" s="80"/>
      <c r="AFJ26" s="80"/>
      <c r="AFK26" s="80"/>
      <c r="AFL26" s="80"/>
      <c r="AFM26" s="80"/>
      <c r="AFN26" s="80"/>
      <c r="AFO26" s="80"/>
      <c r="AFP26" s="80"/>
      <c r="AFQ26" s="80"/>
      <c r="AFR26" s="80"/>
      <c r="AFS26" s="80"/>
      <c r="AFT26" s="80"/>
      <c r="AFU26" s="80"/>
      <c r="AFV26" s="80"/>
      <c r="AFW26" s="80"/>
      <c r="AFX26" s="80"/>
      <c r="AFY26" s="80"/>
      <c r="AFZ26" s="80"/>
      <c r="AGA26" s="80"/>
      <c r="AGB26" s="80"/>
      <c r="AGC26" s="80"/>
      <c r="AGD26" s="80"/>
      <c r="AGE26" s="80"/>
      <c r="AGF26" s="80"/>
      <c r="AGG26" s="80"/>
      <c r="AGH26" s="80"/>
      <c r="AGI26" s="80"/>
      <c r="AGJ26" s="80"/>
      <c r="AGK26" s="80"/>
      <c r="AGL26" s="80"/>
      <c r="AGM26" s="80"/>
    </row>
    <row r="27" spans="1:871" s="104" customFormat="1">
      <c r="A27" s="131" t="str">
        <f>'Sintesi (CA)'!B52</f>
        <v/>
      </c>
      <c r="B27" s="131" t="str">
        <f>'Sintesi (CFI)'!C51</f>
        <v/>
      </c>
      <c r="C27" s="131" t="str">
        <f>'Sintesi Quantitativa (Overall)'!D53</f>
        <v/>
      </c>
      <c r="D27" s="132">
        <f>'Sintesi (CFI-ACN)'!W51</f>
        <v>0</v>
      </c>
      <c r="E27" s="132">
        <f>'Sintesi (CFI-ACN)'!X51</f>
        <v>0</v>
      </c>
      <c r="F27" s="132">
        <f>'Sintesi (CFI-ACN)'!Y51</f>
        <v>0</v>
      </c>
      <c r="G27" s="158">
        <v>0</v>
      </c>
      <c r="H27" s="183"/>
      <c r="I27" s="183"/>
      <c r="J27" s="78">
        <f t="shared" si="123"/>
        <v>0</v>
      </c>
      <c r="K27" s="78">
        <v>0</v>
      </c>
      <c r="L27" s="79">
        <v>0</v>
      </c>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80"/>
      <c r="AL27" s="80"/>
      <c r="AM27" s="80"/>
      <c r="AN27" s="80"/>
      <c r="AO27" s="80"/>
      <c r="AP27" s="80"/>
      <c r="AQ27" s="80"/>
      <c r="AR27" s="80"/>
      <c r="AS27" s="80"/>
      <c r="AT27" s="80"/>
      <c r="AU27" s="80"/>
      <c r="AV27" s="80"/>
      <c r="AW27" s="80"/>
      <c r="AX27" s="80"/>
      <c r="AY27" s="80"/>
      <c r="AZ27" s="80"/>
      <c r="BA27" s="80"/>
      <c r="BB27" s="80"/>
      <c r="BC27" s="80"/>
      <c r="BD27" s="80"/>
      <c r="BE27" s="80"/>
      <c r="BF27" s="80"/>
      <c r="BG27" s="80"/>
      <c r="BH27" s="80"/>
      <c r="BI27" s="80"/>
      <c r="BJ27" s="80"/>
      <c r="BK27" s="80"/>
      <c r="BL27" s="80"/>
      <c r="BM27" s="80"/>
      <c r="BN27" s="80"/>
      <c r="BO27" s="80"/>
      <c r="BP27" s="80"/>
      <c r="BQ27" s="80"/>
      <c r="BR27" s="80"/>
      <c r="BS27" s="80"/>
      <c r="BT27" s="80"/>
      <c r="BU27" s="80"/>
      <c r="BV27" s="80"/>
      <c r="BW27" s="80"/>
      <c r="BX27" s="80"/>
      <c r="BY27" s="80"/>
      <c r="BZ27" s="80"/>
      <c r="CA27" s="80"/>
      <c r="CB27" s="80"/>
      <c r="CC27" s="80"/>
      <c r="CD27" s="80"/>
      <c r="CE27" s="80"/>
      <c r="CF27" s="80"/>
      <c r="CG27" s="80"/>
      <c r="CH27" s="80"/>
      <c r="CI27" s="80"/>
      <c r="CJ27" s="80"/>
      <c r="CK27" s="80"/>
      <c r="CL27" s="80"/>
      <c r="CM27" s="80"/>
      <c r="CN27" s="80"/>
      <c r="CO27" s="80"/>
      <c r="CP27" s="80"/>
      <c r="CQ27" s="80"/>
      <c r="CR27" s="80"/>
      <c r="CS27" s="80"/>
      <c r="CT27" s="80"/>
      <c r="CU27" s="80"/>
      <c r="CV27" s="80"/>
      <c r="CW27" s="80"/>
      <c r="CX27" s="80"/>
      <c r="CY27" s="80"/>
      <c r="CZ27" s="80"/>
      <c r="DA27" s="80"/>
      <c r="DB27" s="80"/>
      <c r="DC27" s="80"/>
      <c r="DD27" s="80"/>
      <c r="DE27" s="80"/>
      <c r="DF27" s="80"/>
      <c r="DG27" s="80"/>
      <c r="DH27" s="80"/>
      <c r="DI27" s="80"/>
      <c r="DJ27" s="80"/>
      <c r="DK27" s="80"/>
      <c r="DL27" s="80"/>
      <c r="DM27" s="80"/>
      <c r="DN27" s="80"/>
      <c r="DO27" s="80"/>
      <c r="DP27" s="318">
        <v>0</v>
      </c>
      <c r="DQ27" s="318">
        <v>0</v>
      </c>
      <c r="DR27" s="318">
        <v>0</v>
      </c>
      <c r="DS27" s="318">
        <v>0</v>
      </c>
      <c r="DT27" s="318">
        <v>0</v>
      </c>
      <c r="DU27" s="318">
        <v>0</v>
      </c>
      <c r="DV27" s="318">
        <v>0</v>
      </c>
      <c r="DW27" s="318">
        <v>0</v>
      </c>
      <c r="DX27" s="318">
        <v>0</v>
      </c>
      <c r="DY27" s="318">
        <v>0</v>
      </c>
      <c r="DZ27" s="318">
        <v>0</v>
      </c>
      <c r="EA27" s="318">
        <v>0</v>
      </c>
      <c r="EB27" s="318">
        <v>0</v>
      </c>
      <c r="EC27" s="318">
        <v>0</v>
      </c>
      <c r="ED27" s="318">
        <v>0</v>
      </c>
      <c r="EE27" s="318">
        <v>0</v>
      </c>
      <c r="EF27" s="318">
        <v>0</v>
      </c>
      <c r="EG27" s="318">
        <v>0</v>
      </c>
      <c r="EH27" s="318">
        <v>0</v>
      </c>
      <c r="EI27" s="318">
        <v>0</v>
      </c>
      <c r="EJ27" s="318">
        <v>0</v>
      </c>
      <c r="EK27" s="318">
        <v>0</v>
      </c>
      <c r="EL27" s="318">
        <v>0</v>
      </c>
      <c r="EM27" s="318">
        <v>0</v>
      </c>
      <c r="EN27" s="318">
        <v>0</v>
      </c>
      <c r="EO27" s="318">
        <v>0</v>
      </c>
      <c r="EP27" s="318">
        <v>0</v>
      </c>
      <c r="EQ27" s="318">
        <v>0</v>
      </c>
      <c r="ER27" s="318">
        <v>0</v>
      </c>
      <c r="ES27" s="318">
        <v>0</v>
      </c>
      <c r="ET27" s="318">
        <v>0</v>
      </c>
      <c r="EU27" s="318">
        <v>0</v>
      </c>
      <c r="EV27" s="318">
        <v>0</v>
      </c>
      <c r="EW27" s="318">
        <v>0</v>
      </c>
      <c r="EX27" s="318">
        <v>0</v>
      </c>
      <c r="EY27" s="318">
        <v>0</v>
      </c>
      <c r="EZ27" s="318">
        <v>0</v>
      </c>
      <c r="FA27" s="318">
        <v>0</v>
      </c>
      <c r="FB27" s="318">
        <v>0</v>
      </c>
      <c r="FC27" s="318">
        <v>0</v>
      </c>
      <c r="FD27" s="318">
        <v>0</v>
      </c>
      <c r="FE27" s="318">
        <v>0</v>
      </c>
      <c r="FF27" s="318">
        <v>0</v>
      </c>
      <c r="FG27" s="318">
        <v>0</v>
      </c>
      <c r="FH27" s="318">
        <v>0</v>
      </c>
      <c r="FI27" s="318">
        <v>0</v>
      </c>
      <c r="FJ27" s="318">
        <v>0</v>
      </c>
      <c r="FK27" s="318">
        <v>0</v>
      </c>
      <c r="FL27" s="318">
        <v>0</v>
      </c>
      <c r="FM27" s="318">
        <v>0</v>
      </c>
      <c r="FN27" s="318">
        <v>0</v>
      </c>
      <c r="FO27" s="318">
        <v>0</v>
      </c>
      <c r="FP27" s="318">
        <v>0</v>
      </c>
      <c r="FQ27" s="318">
        <v>0</v>
      </c>
      <c r="FR27" s="318">
        <v>0</v>
      </c>
      <c r="FS27" s="318">
        <v>0</v>
      </c>
      <c r="FT27" s="318">
        <v>0</v>
      </c>
      <c r="FU27" s="318">
        <v>0</v>
      </c>
      <c r="FV27" s="318">
        <v>0</v>
      </c>
      <c r="FW27" s="318">
        <v>0</v>
      </c>
      <c r="FX27" s="318">
        <v>0</v>
      </c>
      <c r="FY27" s="318">
        <v>0</v>
      </c>
      <c r="FZ27" s="318">
        <v>0</v>
      </c>
      <c r="GA27" s="318">
        <v>0</v>
      </c>
      <c r="GB27" s="318">
        <v>0</v>
      </c>
      <c r="GC27" s="318">
        <v>0</v>
      </c>
      <c r="GD27" s="318">
        <v>0</v>
      </c>
      <c r="GE27" s="318">
        <v>0</v>
      </c>
      <c r="GF27" s="318">
        <v>0</v>
      </c>
      <c r="GG27" s="318">
        <v>0</v>
      </c>
      <c r="GH27" s="318">
        <v>0</v>
      </c>
      <c r="GI27" s="318">
        <v>0</v>
      </c>
      <c r="GJ27" s="318">
        <f>VLOOKUP($B27,'Sintesi (CFI-ACN)'!$C$30:$AE$55,25,FALSE)</f>
        <v>0</v>
      </c>
      <c r="GK27" s="318">
        <f>VLOOKUP($B27,'Sintesi (CFI-ACN)'!$C$30:$AE$55,25,FALSE)</f>
        <v>0</v>
      </c>
      <c r="GL27" s="318">
        <f>VLOOKUP($B27,'Sintesi (CFI-ACN)'!$C$30:$AE$55,25,FALSE)</f>
        <v>0</v>
      </c>
      <c r="GM27" s="318">
        <f>VLOOKUP($B27,'Sintesi (CFI-ACN)'!$C$30:$AE$55,25,FALSE)</f>
        <v>0</v>
      </c>
      <c r="GN27" s="318">
        <f>VLOOKUP($B27,'Sintesi (CFI-ACN)'!$C$30:$AE$55,25,FALSE)</f>
        <v>0</v>
      </c>
      <c r="GO27" s="318">
        <f>VLOOKUP($B27,'Sintesi (CFI-ACN)'!$C$30:$AE$55,25,FALSE)</f>
        <v>0</v>
      </c>
      <c r="GP27" s="318">
        <f>VLOOKUP($B27,'Sintesi (CFI-ACN)'!$C$30:$AE$55,25,FALSE)</f>
        <v>0</v>
      </c>
      <c r="GQ27" s="318">
        <f>VLOOKUP($B27,'Sintesi (CFI-ACN)'!$C$30:$AE$55,25,FALSE)</f>
        <v>0</v>
      </c>
      <c r="GR27" s="318">
        <f>VLOOKUP($B27,'Sintesi (CFI-ACN)'!$C$30:$AE$55,25,FALSE)</f>
        <v>0</v>
      </c>
      <c r="GS27" s="318">
        <f>VLOOKUP($B27,'Sintesi (CFI-ACN)'!$C$30:$AE$55,25,FALSE)</f>
        <v>0</v>
      </c>
      <c r="GT27" s="318">
        <f>VLOOKUP($B27,'Sintesi (CFI-ACN)'!$C$30:$AE$55,25,FALSE)</f>
        <v>0</v>
      </c>
      <c r="GU27" s="318">
        <f>VLOOKUP($B27,'Sintesi (CFI-ACN)'!$C$30:$AE$55,25,FALSE)</f>
        <v>0</v>
      </c>
      <c r="GV27" s="318">
        <f>VLOOKUP($B27,'Sintesi (CFI-ACN)'!$C$30:$AE$55,25,FALSE)</f>
        <v>0</v>
      </c>
      <c r="GW27" s="318">
        <f>VLOOKUP($B27,'Sintesi (CFI-ACN)'!$C$30:$AE$55,25,FALSE)</f>
        <v>0</v>
      </c>
      <c r="GX27" s="318">
        <f>VLOOKUP($B27,'Sintesi (CFI-ACN)'!$C$30:$AE$55,25,FALSE)</f>
        <v>0</v>
      </c>
      <c r="GY27" s="318">
        <f>VLOOKUP($B27,'Sintesi (CFI-ACN)'!$C$30:$AE$55,25,FALSE)</f>
        <v>0</v>
      </c>
      <c r="GZ27" s="318">
        <f>VLOOKUP($B27,'Sintesi (CFI-ACN)'!$C$30:$AE$55,25,FALSE)</f>
        <v>0</v>
      </c>
      <c r="HA27" s="318">
        <f>VLOOKUP($B27,'Sintesi (CFI-ACN)'!$C$30:$AE$55,25,FALSE)</f>
        <v>0</v>
      </c>
      <c r="HB27" s="318">
        <f>VLOOKUP($B27,'Sintesi (CFI-ACN)'!$C$30:$AE$55,25,FALSE)</f>
        <v>0</v>
      </c>
      <c r="HC27" s="318">
        <f>VLOOKUP($B27,'Sintesi (CFI-ACN)'!$C$30:$AE$55,25,FALSE)</f>
        <v>0</v>
      </c>
      <c r="HD27" s="318">
        <f>VLOOKUP($B27,'Sintesi (CFI-ACN)'!$C$30:$AE$55,25,FALSE)</f>
        <v>0</v>
      </c>
      <c r="HE27" s="318">
        <f>VLOOKUP($B27,'Sintesi (CFI-ACN)'!$C$30:$AE$55,25,FALSE)</f>
        <v>0</v>
      </c>
      <c r="HF27" s="318">
        <f>VLOOKUP($B27,'Sintesi (CFI-ACN)'!$C$30:$AE$55,25,FALSE)</f>
        <v>0</v>
      </c>
      <c r="HG27" s="318">
        <f>VLOOKUP($B27,'Sintesi (CFI-ACN)'!$C$30:$AE$55,25,FALSE)</f>
        <v>0</v>
      </c>
      <c r="HH27" s="318">
        <f>VLOOKUP($B27,'Sintesi (CFI-ACN)'!$C$30:$AE$55,25,FALSE)</f>
        <v>0</v>
      </c>
      <c r="HI27" s="318">
        <f>VLOOKUP($B27,'Sintesi (CFI-ACN)'!$C$30:$AE$55,25,FALSE)</f>
        <v>0</v>
      </c>
      <c r="HJ27" s="318">
        <f>VLOOKUP($B27,'Sintesi (CFI-ACN)'!$C$30:$AE$55,25,FALSE)</f>
        <v>0</v>
      </c>
      <c r="HK27" s="318">
        <f>VLOOKUP($B27,'Sintesi (CFI-ACN)'!$C$30:$AE$55,25,FALSE)</f>
        <v>0</v>
      </c>
      <c r="HL27" s="318">
        <f>VLOOKUP($B27,'Sintesi (CFI-ACN)'!$C$30:$AE$55,25,FALSE)</f>
        <v>0</v>
      </c>
      <c r="HM27" s="318">
        <f>VLOOKUP($B27,'Sintesi (CFI-ACN)'!$C$30:$AE$55,25,FALSE)</f>
        <v>0</v>
      </c>
      <c r="HN27" s="318">
        <f>VLOOKUP($B27,'Sintesi (CFI-ACN)'!$C$30:$AE$55,25,FALSE)</f>
        <v>0</v>
      </c>
      <c r="HO27" s="318">
        <f>VLOOKUP($B27,'Sintesi (CFI-ACN)'!$C$30:$AE$55,25,FALSE)</f>
        <v>0</v>
      </c>
      <c r="HP27" s="318"/>
      <c r="HQ27" s="318"/>
      <c r="HR27" s="318"/>
      <c r="HS27" s="319">
        <v>0</v>
      </c>
      <c r="HT27" s="319">
        <v>0</v>
      </c>
      <c r="HU27" s="319">
        <v>0</v>
      </c>
      <c r="HV27" s="319">
        <v>0</v>
      </c>
      <c r="HW27" s="319">
        <v>0</v>
      </c>
      <c r="HX27" s="319">
        <v>0</v>
      </c>
      <c r="HY27" s="319">
        <v>0</v>
      </c>
      <c r="HZ27" s="319">
        <v>0</v>
      </c>
      <c r="IA27" s="319">
        <v>0</v>
      </c>
      <c r="IB27" s="319">
        <v>0</v>
      </c>
      <c r="IC27" s="319">
        <v>0</v>
      </c>
      <c r="ID27" s="319">
        <v>0</v>
      </c>
      <c r="IE27" s="319">
        <v>0</v>
      </c>
      <c r="IF27" s="319">
        <v>0</v>
      </c>
      <c r="IG27" s="319">
        <v>0</v>
      </c>
      <c r="IH27" s="319">
        <v>0</v>
      </c>
      <c r="II27" s="319">
        <v>0</v>
      </c>
      <c r="IJ27" s="319">
        <v>0</v>
      </c>
      <c r="IK27" s="319">
        <v>0</v>
      </c>
      <c r="IL27" s="319">
        <v>0</v>
      </c>
      <c r="IM27" s="319">
        <v>0</v>
      </c>
      <c r="IN27" s="319">
        <v>0</v>
      </c>
      <c r="IO27" s="319">
        <v>0</v>
      </c>
      <c r="IP27" s="319">
        <v>0</v>
      </c>
      <c r="IQ27" s="319">
        <v>0</v>
      </c>
      <c r="IR27" s="319">
        <v>0</v>
      </c>
      <c r="IS27" s="319">
        <v>0</v>
      </c>
      <c r="IT27" s="319">
        <v>0</v>
      </c>
      <c r="IU27" s="319">
        <v>0</v>
      </c>
      <c r="IV27" s="319">
        <v>0</v>
      </c>
      <c r="IW27" s="319">
        <v>0</v>
      </c>
      <c r="IX27" s="319">
        <v>0</v>
      </c>
      <c r="IY27" s="319">
        <v>0</v>
      </c>
      <c r="IZ27" s="319">
        <v>0</v>
      </c>
      <c r="JA27" s="319">
        <v>0</v>
      </c>
      <c r="JB27" s="319">
        <v>0</v>
      </c>
      <c r="JC27" s="319">
        <v>0</v>
      </c>
      <c r="JD27" s="319">
        <v>0</v>
      </c>
      <c r="JE27" s="319">
        <v>0</v>
      </c>
      <c r="JF27" s="319">
        <v>0</v>
      </c>
      <c r="JG27" s="319">
        <v>0</v>
      </c>
      <c r="JH27" s="319">
        <v>0</v>
      </c>
      <c r="JI27" s="319">
        <v>0</v>
      </c>
      <c r="JJ27" s="319">
        <v>0</v>
      </c>
      <c r="JK27" s="319">
        <v>0</v>
      </c>
      <c r="JL27" s="319">
        <v>0</v>
      </c>
      <c r="JM27" s="319">
        <v>0</v>
      </c>
      <c r="JN27" s="319">
        <v>0</v>
      </c>
      <c r="JO27" s="319">
        <v>0</v>
      </c>
      <c r="JP27" s="319">
        <v>0</v>
      </c>
      <c r="JQ27" s="319">
        <v>0</v>
      </c>
      <c r="JR27" s="319">
        <v>0</v>
      </c>
      <c r="JS27" s="319">
        <v>0</v>
      </c>
      <c r="JT27" s="319">
        <v>0</v>
      </c>
      <c r="JU27" s="319">
        <v>0</v>
      </c>
      <c r="JV27" s="319">
        <v>0</v>
      </c>
      <c r="JW27" s="319">
        <v>0</v>
      </c>
      <c r="JX27" s="319">
        <v>0</v>
      </c>
      <c r="JY27" s="319">
        <v>0</v>
      </c>
      <c r="JZ27" s="319">
        <v>0</v>
      </c>
      <c r="KA27" s="319">
        <v>0</v>
      </c>
      <c r="KB27" s="319">
        <v>0</v>
      </c>
      <c r="KC27" s="319">
        <v>0</v>
      </c>
      <c r="KD27" s="319">
        <v>0</v>
      </c>
      <c r="KE27" s="319">
        <v>0</v>
      </c>
      <c r="KF27" s="319">
        <v>0</v>
      </c>
      <c r="KG27" s="319">
        <v>0</v>
      </c>
      <c r="KH27" s="319">
        <v>0</v>
      </c>
      <c r="KI27" s="319">
        <v>0</v>
      </c>
      <c r="KJ27" s="319">
        <v>0</v>
      </c>
      <c r="KK27" s="319">
        <v>0</v>
      </c>
      <c r="KL27" s="319">
        <v>0</v>
      </c>
      <c r="KM27" s="319">
        <f>VLOOKUP($B27,'Sintesi (CFI-ACN)'!$C$30:$AE$55,27,FALSE)</f>
        <v>0</v>
      </c>
      <c r="KN27" s="319">
        <f>VLOOKUP($B27,'Sintesi (CFI-ACN)'!$C$30:$AE$55,27,FALSE)</f>
        <v>0</v>
      </c>
      <c r="KO27" s="319">
        <f>VLOOKUP($B27,'Sintesi (CFI-ACN)'!$C$30:$AE$55,27,FALSE)</f>
        <v>0</v>
      </c>
      <c r="KP27" s="319">
        <f>VLOOKUP($B27,'Sintesi (CFI-ACN)'!$C$30:$AE$55,27,FALSE)</f>
        <v>0</v>
      </c>
      <c r="KQ27" s="319">
        <f>VLOOKUP($B27,'Sintesi (CFI-ACN)'!$C$30:$AE$55,27,FALSE)</f>
        <v>0</v>
      </c>
      <c r="KR27" s="319">
        <f>VLOOKUP($B27,'Sintesi (CFI-ACN)'!$C$30:$AE$55,27,FALSE)</f>
        <v>0</v>
      </c>
      <c r="KS27" s="319">
        <f>VLOOKUP($B27,'Sintesi (CFI-ACN)'!$C$30:$AE$55,27,FALSE)</f>
        <v>0</v>
      </c>
      <c r="KT27" s="319">
        <f>VLOOKUP($B27,'Sintesi (CFI-ACN)'!$C$30:$AE$55,27,FALSE)</f>
        <v>0</v>
      </c>
      <c r="KU27" s="319">
        <f>VLOOKUP($B27,'Sintesi (CFI-ACN)'!$C$30:$AE$55,27,FALSE)</f>
        <v>0</v>
      </c>
      <c r="KV27" s="319">
        <f>VLOOKUP($B27,'Sintesi (CFI-ACN)'!$C$30:$AE$55,27,FALSE)</f>
        <v>0</v>
      </c>
      <c r="KW27" s="319">
        <f>VLOOKUP($B27,'Sintesi (CFI-ACN)'!$C$30:$AE$55,27,FALSE)</f>
        <v>0</v>
      </c>
      <c r="KX27" s="319">
        <f>VLOOKUP($B27,'Sintesi (CFI-ACN)'!$C$30:$AE$55,27,FALSE)</f>
        <v>0</v>
      </c>
      <c r="KY27" s="319">
        <f>VLOOKUP($B27,'Sintesi (CFI-ACN)'!$C$30:$AE$55,27,FALSE)</f>
        <v>0</v>
      </c>
      <c r="KZ27" s="319">
        <f>VLOOKUP($B27,'Sintesi (CFI-ACN)'!$C$30:$AE$55,27,FALSE)</f>
        <v>0</v>
      </c>
      <c r="LA27" s="319">
        <f>VLOOKUP($B27,'Sintesi (CFI-ACN)'!$C$30:$AE$55,27,FALSE)</f>
        <v>0</v>
      </c>
      <c r="LB27" s="319">
        <f>VLOOKUP($B27,'Sintesi (CFI-ACN)'!$C$30:$AE$55,27,FALSE)</f>
        <v>0</v>
      </c>
      <c r="LC27" s="319">
        <f>VLOOKUP($B27,'Sintesi (CFI-ACN)'!$C$30:$AE$55,27,FALSE)</f>
        <v>0</v>
      </c>
      <c r="LD27" s="319">
        <f>VLOOKUP($B27,'Sintesi (CFI-ACN)'!$C$30:$AE$55,27,FALSE)</f>
        <v>0</v>
      </c>
      <c r="LE27" s="319">
        <f>VLOOKUP($B27,'Sintesi (CFI-ACN)'!$C$30:$AE$55,27,FALSE)</f>
        <v>0</v>
      </c>
      <c r="LF27" s="319">
        <f>VLOOKUP($B27,'Sintesi (CFI-ACN)'!$C$30:$AE$55,27,FALSE)</f>
        <v>0</v>
      </c>
      <c r="LG27" s="319">
        <f>VLOOKUP($B27,'Sintesi (CFI-ACN)'!$C$30:$AE$55,27,FALSE)</f>
        <v>0</v>
      </c>
      <c r="LH27" s="319">
        <f>VLOOKUP($B27,'Sintesi (CFI-ACN)'!$C$30:$AE$55,27,FALSE)</f>
        <v>0</v>
      </c>
      <c r="LI27" s="319">
        <f>VLOOKUP($B27,'Sintesi (CFI-ACN)'!$C$30:$AE$55,27,FALSE)</f>
        <v>0</v>
      </c>
      <c r="LJ27" s="319">
        <f>VLOOKUP($B27,'Sintesi (CFI-ACN)'!$C$30:$AE$55,27,FALSE)</f>
        <v>0</v>
      </c>
      <c r="LK27" s="319">
        <f>VLOOKUP($B27,'Sintesi (CFI-ACN)'!$C$30:$AE$55,27,FALSE)</f>
        <v>0</v>
      </c>
      <c r="LL27" s="319">
        <f>VLOOKUP($B27,'Sintesi (CFI-ACN)'!$C$30:$AE$55,27,FALSE)</f>
        <v>0</v>
      </c>
      <c r="LM27" s="319">
        <f>VLOOKUP($B27,'Sintesi (CFI-ACN)'!$C$30:$AE$55,27,FALSE)</f>
        <v>0</v>
      </c>
      <c r="LN27" s="319">
        <f>VLOOKUP($B27,'Sintesi (CFI-ACN)'!$C$30:$AE$55,27,FALSE)</f>
        <v>0</v>
      </c>
      <c r="LO27" s="319">
        <f>VLOOKUP($B27,'Sintesi (CFI-ACN)'!$C$30:$AE$55,27,FALSE)</f>
        <v>0</v>
      </c>
      <c r="LP27" s="319">
        <f>VLOOKUP($B27,'Sintesi (CFI-ACN)'!$C$30:$AE$55,27,FALSE)</f>
        <v>0</v>
      </c>
      <c r="LQ27" s="319">
        <f>VLOOKUP($B27,'Sintesi (CFI-ACN)'!$C$30:$AE$55,27,FALSE)</f>
        <v>0</v>
      </c>
      <c r="LR27" s="319">
        <f>VLOOKUP($B27,'Sintesi (CFI-ACN)'!$C$30:$AE$55,27,FALSE)</f>
        <v>0</v>
      </c>
      <c r="LS27" s="319"/>
      <c r="LT27" s="319"/>
      <c r="LU27" s="319"/>
      <c r="LV27" s="320">
        <v>0</v>
      </c>
      <c r="LW27" s="320">
        <v>0</v>
      </c>
      <c r="LX27" s="320">
        <v>0</v>
      </c>
      <c r="LY27" s="320">
        <v>0</v>
      </c>
      <c r="LZ27" s="320">
        <v>0</v>
      </c>
      <c r="MA27" s="320">
        <v>0</v>
      </c>
      <c r="MB27" s="320">
        <v>0</v>
      </c>
      <c r="MC27" s="320">
        <v>0</v>
      </c>
      <c r="MD27" s="320">
        <v>0</v>
      </c>
      <c r="ME27" s="320">
        <v>0</v>
      </c>
      <c r="MF27" s="320">
        <v>0</v>
      </c>
      <c r="MG27" s="320">
        <v>0</v>
      </c>
      <c r="MH27" s="320">
        <v>0</v>
      </c>
      <c r="MI27" s="320">
        <v>0</v>
      </c>
      <c r="MJ27" s="320">
        <v>0</v>
      </c>
      <c r="MK27" s="320">
        <v>0</v>
      </c>
      <c r="ML27" s="320">
        <v>0</v>
      </c>
      <c r="MM27" s="320">
        <v>0</v>
      </c>
      <c r="MN27" s="320">
        <v>0</v>
      </c>
      <c r="MO27" s="320">
        <v>0</v>
      </c>
      <c r="MP27" s="320">
        <v>0</v>
      </c>
      <c r="MQ27" s="320">
        <v>0</v>
      </c>
      <c r="MR27" s="320">
        <v>0</v>
      </c>
      <c r="MS27" s="320">
        <v>0</v>
      </c>
      <c r="MT27" s="320">
        <v>0</v>
      </c>
      <c r="MU27" s="320">
        <v>0</v>
      </c>
      <c r="MV27" s="320">
        <v>0</v>
      </c>
      <c r="MW27" s="320">
        <v>0</v>
      </c>
      <c r="MX27" s="320">
        <v>0</v>
      </c>
      <c r="MY27" s="320">
        <v>0</v>
      </c>
      <c r="MZ27" s="320">
        <v>0</v>
      </c>
      <c r="NA27" s="320">
        <v>0</v>
      </c>
      <c r="NB27" s="320">
        <v>0</v>
      </c>
      <c r="NC27" s="320">
        <v>0</v>
      </c>
      <c r="ND27" s="320">
        <v>0</v>
      </c>
      <c r="NE27" s="320">
        <v>0</v>
      </c>
      <c r="NF27" s="320">
        <v>0</v>
      </c>
      <c r="NG27" s="320">
        <v>0</v>
      </c>
      <c r="NH27" s="320">
        <v>0</v>
      </c>
      <c r="NI27" s="320">
        <v>0</v>
      </c>
      <c r="NJ27" s="320">
        <v>0</v>
      </c>
      <c r="NK27" s="320">
        <v>0</v>
      </c>
      <c r="NL27" s="320">
        <v>0</v>
      </c>
      <c r="NM27" s="320">
        <v>0</v>
      </c>
      <c r="NN27" s="320">
        <v>0</v>
      </c>
      <c r="NO27" s="320">
        <v>0</v>
      </c>
      <c r="NP27" s="320">
        <v>0</v>
      </c>
      <c r="NQ27" s="320">
        <v>0</v>
      </c>
      <c r="NR27" s="320">
        <v>0</v>
      </c>
      <c r="NS27" s="320">
        <v>0</v>
      </c>
      <c r="NT27" s="320">
        <v>0</v>
      </c>
      <c r="NU27" s="320">
        <v>0</v>
      </c>
      <c r="NV27" s="320">
        <v>0</v>
      </c>
      <c r="NW27" s="320">
        <v>0</v>
      </c>
      <c r="NX27" s="320">
        <v>0</v>
      </c>
      <c r="NY27" s="320">
        <v>0</v>
      </c>
      <c r="NZ27" s="320">
        <v>0</v>
      </c>
      <c r="OA27" s="320">
        <v>0</v>
      </c>
      <c r="OB27" s="320">
        <v>0</v>
      </c>
      <c r="OC27" s="320">
        <v>0</v>
      </c>
      <c r="OD27" s="320">
        <v>0</v>
      </c>
      <c r="OE27" s="320">
        <v>0</v>
      </c>
      <c r="OF27" s="320">
        <v>0</v>
      </c>
      <c r="OG27" s="320">
        <v>0</v>
      </c>
      <c r="OH27" s="320">
        <v>0</v>
      </c>
      <c r="OI27" s="320">
        <v>0</v>
      </c>
      <c r="OJ27" s="320">
        <v>0</v>
      </c>
      <c r="OK27" s="320">
        <v>0</v>
      </c>
      <c r="OL27" s="320">
        <v>0</v>
      </c>
      <c r="OM27" s="320">
        <v>0</v>
      </c>
      <c r="ON27" s="320">
        <v>0</v>
      </c>
      <c r="OO27" s="320">
        <v>0</v>
      </c>
      <c r="OP27" s="320">
        <f>VLOOKUP($B27,'Sintesi (CFI-ACN)'!$C$30:$AE$55,26,FALSE)</f>
        <v>0</v>
      </c>
      <c r="OQ27" s="320">
        <f>VLOOKUP($B27,'Sintesi (CFI-ACN)'!$C$30:$AE$55,26,FALSE)</f>
        <v>0</v>
      </c>
      <c r="OR27" s="320">
        <f>VLOOKUP($B27,'Sintesi (CFI-ACN)'!$C$30:$AE$55,26,FALSE)</f>
        <v>0</v>
      </c>
      <c r="OS27" s="320">
        <f>VLOOKUP($B27,'Sintesi (CFI-ACN)'!$C$30:$AE$55,26,FALSE)</f>
        <v>0</v>
      </c>
      <c r="OT27" s="320">
        <f>VLOOKUP($B27,'Sintesi (CFI-ACN)'!$C$30:$AE$55,26,FALSE)</f>
        <v>0</v>
      </c>
      <c r="OU27" s="320">
        <f>VLOOKUP($B27,'Sintesi (CFI-ACN)'!$C$30:$AE$55,26,FALSE)</f>
        <v>0</v>
      </c>
      <c r="OV27" s="320">
        <f>VLOOKUP($B27,'Sintesi (CFI-ACN)'!$C$30:$AE$55,26,FALSE)</f>
        <v>0</v>
      </c>
      <c r="OW27" s="320">
        <f>VLOOKUP($B27,'Sintesi (CFI-ACN)'!$C$30:$AE$55,26,FALSE)</f>
        <v>0</v>
      </c>
      <c r="OX27" s="320">
        <f>VLOOKUP($B27,'Sintesi (CFI-ACN)'!$C$30:$AE$55,26,FALSE)</f>
        <v>0</v>
      </c>
      <c r="OY27" s="320">
        <f>VLOOKUP($B27,'Sintesi (CFI-ACN)'!$C$30:$AE$55,26,FALSE)</f>
        <v>0</v>
      </c>
      <c r="OZ27" s="320">
        <f>VLOOKUP($B27,'Sintesi (CFI-ACN)'!$C$30:$AE$55,26,FALSE)</f>
        <v>0</v>
      </c>
      <c r="PA27" s="320">
        <f>VLOOKUP($B27,'Sintesi (CFI-ACN)'!$C$30:$AE$55,26,FALSE)</f>
        <v>0</v>
      </c>
      <c r="PB27" s="320">
        <f>VLOOKUP($B27,'Sintesi (CFI-ACN)'!$C$30:$AE$55,26,FALSE)</f>
        <v>0</v>
      </c>
      <c r="PC27" s="320">
        <f>VLOOKUP($B27,'Sintesi (CFI-ACN)'!$C$30:$AE$55,26,FALSE)</f>
        <v>0</v>
      </c>
      <c r="PD27" s="320">
        <f>VLOOKUP($B27,'Sintesi (CFI-ACN)'!$C$30:$AE$55,26,FALSE)</f>
        <v>0</v>
      </c>
      <c r="PE27" s="320">
        <f>VLOOKUP($B27,'Sintesi (CFI-ACN)'!$C$30:$AE$55,26,FALSE)</f>
        <v>0</v>
      </c>
      <c r="PF27" s="320">
        <f>VLOOKUP($B27,'Sintesi (CFI-ACN)'!$C$30:$AE$55,26,FALSE)</f>
        <v>0</v>
      </c>
      <c r="PG27" s="320">
        <f>VLOOKUP($B27,'Sintesi (CFI-ACN)'!$C$30:$AE$55,26,FALSE)</f>
        <v>0</v>
      </c>
      <c r="PH27" s="320">
        <f>VLOOKUP($B27,'Sintesi (CFI-ACN)'!$C$30:$AE$55,26,FALSE)</f>
        <v>0</v>
      </c>
      <c r="PI27" s="320">
        <f>VLOOKUP($B27,'Sintesi (CFI-ACN)'!$C$30:$AE$55,26,FALSE)</f>
        <v>0</v>
      </c>
      <c r="PJ27" s="320">
        <f>VLOOKUP($B27,'Sintesi (CFI-ACN)'!$C$30:$AE$55,26,FALSE)</f>
        <v>0</v>
      </c>
      <c r="PK27" s="320">
        <f>VLOOKUP($B27,'Sintesi (CFI-ACN)'!$C$30:$AE$55,26,FALSE)</f>
        <v>0</v>
      </c>
      <c r="PL27" s="320">
        <f>VLOOKUP($B27,'Sintesi (CFI-ACN)'!$C$30:$AE$55,26,FALSE)</f>
        <v>0</v>
      </c>
      <c r="PM27" s="320">
        <f>VLOOKUP($B27,'Sintesi (CFI-ACN)'!$C$30:$AE$55,26,FALSE)</f>
        <v>0</v>
      </c>
      <c r="PN27" s="320">
        <f>VLOOKUP($B27,'Sintesi (CFI-ACN)'!$C$30:$AE$55,26,FALSE)</f>
        <v>0</v>
      </c>
      <c r="PO27" s="320">
        <f>VLOOKUP($B27,'Sintesi (CFI-ACN)'!$C$30:$AE$55,26,FALSE)</f>
        <v>0</v>
      </c>
      <c r="PP27" s="320">
        <f>VLOOKUP($B27,'Sintesi (CFI-ACN)'!$C$30:$AE$55,26,FALSE)</f>
        <v>0</v>
      </c>
      <c r="PQ27" s="320">
        <f>VLOOKUP($B27,'Sintesi (CFI-ACN)'!$C$30:$AE$55,26,FALSE)</f>
        <v>0</v>
      </c>
      <c r="PR27" s="320">
        <f>VLOOKUP($B27,'Sintesi (CFI-ACN)'!$C$30:$AE$55,26,FALSE)</f>
        <v>0</v>
      </c>
      <c r="PS27" s="320">
        <f>VLOOKUP($B27,'Sintesi (CFI-ACN)'!$C$30:$AE$55,26,FALSE)</f>
        <v>0</v>
      </c>
      <c r="PT27" s="320">
        <f>VLOOKUP($B27,'Sintesi (CFI-ACN)'!$C$30:$AE$55,26,FALSE)</f>
        <v>0</v>
      </c>
      <c r="PU27" s="320">
        <f>VLOOKUP($B27,'Sintesi (CFI-ACN)'!$C$30:$AE$55,26,FALSE)</f>
        <v>0</v>
      </c>
      <c r="PV27" s="320"/>
      <c r="PW27" s="320"/>
      <c r="PX27" s="320"/>
      <c r="PY27" s="321">
        <v>0</v>
      </c>
      <c r="PZ27" s="321">
        <v>0</v>
      </c>
      <c r="QA27" s="321">
        <v>0</v>
      </c>
      <c r="QB27" s="321">
        <v>0</v>
      </c>
      <c r="QC27" s="321">
        <v>0</v>
      </c>
      <c r="QD27" s="321">
        <v>0</v>
      </c>
      <c r="QE27" s="321">
        <v>0</v>
      </c>
      <c r="QF27" s="321">
        <v>0</v>
      </c>
      <c r="QG27" s="321">
        <v>0</v>
      </c>
      <c r="QH27" s="321">
        <v>0</v>
      </c>
      <c r="QI27" s="321">
        <v>0</v>
      </c>
      <c r="QJ27" s="321">
        <v>0</v>
      </c>
      <c r="QK27" s="321">
        <v>0</v>
      </c>
      <c r="QL27" s="321">
        <v>0</v>
      </c>
      <c r="QM27" s="321">
        <v>0</v>
      </c>
      <c r="QN27" s="321">
        <v>0</v>
      </c>
      <c r="QO27" s="321">
        <v>0</v>
      </c>
      <c r="QP27" s="321">
        <v>0</v>
      </c>
      <c r="QQ27" s="321">
        <v>0</v>
      </c>
      <c r="QR27" s="321">
        <v>0</v>
      </c>
      <c r="QS27" s="321">
        <v>0</v>
      </c>
      <c r="QT27" s="321">
        <v>0</v>
      </c>
      <c r="QU27" s="321">
        <v>0</v>
      </c>
      <c r="QV27" s="321">
        <v>0</v>
      </c>
      <c r="QW27" s="321">
        <v>0</v>
      </c>
      <c r="QX27" s="321">
        <v>0</v>
      </c>
      <c r="QY27" s="321">
        <v>0</v>
      </c>
      <c r="QZ27" s="321">
        <v>0</v>
      </c>
      <c r="RA27" s="321">
        <v>0</v>
      </c>
      <c r="RB27" s="321">
        <v>0</v>
      </c>
      <c r="RC27" s="321">
        <v>0</v>
      </c>
      <c r="RD27" s="321">
        <v>0</v>
      </c>
      <c r="RE27" s="321">
        <v>0</v>
      </c>
      <c r="RF27" s="321">
        <v>0</v>
      </c>
      <c r="RG27" s="321">
        <v>0</v>
      </c>
      <c r="RH27" s="321">
        <v>0</v>
      </c>
      <c r="RI27" s="321">
        <v>0</v>
      </c>
      <c r="RJ27" s="321">
        <v>0</v>
      </c>
      <c r="RK27" s="321">
        <v>0</v>
      </c>
      <c r="RL27" s="321">
        <v>0</v>
      </c>
      <c r="RM27" s="321">
        <v>0</v>
      </c>
      <c r="RN27" s="321">
        <v>0</v>
      </c>
      <c r="RO27" s="321">
        <v>0</v>
      </c>
      <c r="RP27" s="321">
        <v>0</v>
      </c>
      <c r="RQ27" s="321">
        <v>0</v>
      </c>
      <c r="RR27" s="321">
        <v>0</v>
      </c>
      <c r="RS27" s="321">
        <v>0</v>
      </c>
      <c r="RT27" s="321">
        <v>0</v>
      </c>
      <c r="RU27" s="321">
        <v>0</v>
      </c>
      <c r="RV27" s="321">
        <v>0</v>
      </c>
      <c r="RW27" s="321">
        <v>0</v>
      </c>
      <c r="RX27" s="321">
        <v>0</v>
      </c>
      <c r="RY27" s="321">
        <v>0</v>
      </c>
      <c r="RZ27" s="321">
        <v>0</v>
      </c>
      <c r="SA27" s="321">
        <v>0</v>
      </c>
      <c r="SB27" s="321">
        <v>0</v>
      </c>
      <c r="SC27" s="321">
        <v>0</v>
      </c>
      <c r="SD27" s="321">
        <v>0</v>
      </c>
      <c r="SE27" s="321">
        <v>0</v>
      </c>
      <c r="SF27" s="321">
        <v>0</v>
      </c>
      <c r="SG27" s="321">
        <v>0</v>
      </c>
      <c r="SH27" s="321">
        <v>0</v>
      </c>
      <c r="SI27" s="321">
        <v>0</v>
      </c>
      <c r="SJ27" s="321">
        <v>0</v>
      </c>
      <c r="SK27" s="321">
        <v>0</v>
      </c>
      <c r="SL27" s="321">
        <v>0</v>
      </c>
      <c r="SM27" s="321">
        <v>0</v>
      </c>
      <c r="SN27" s="321">
        <v>0</v>
      </c>
      <c r="SO27" s="321">
        <v>0</v>
      </c>
      <c r="SP27" s="321">
        <v>0</v>
      </c>
      <c r="SQ27" s="321">
        <v>0</v>
      </c>
      <c r="SR27" s="321">
        <v>0</v>
      </c>
      <c r="SS27" s="321">
        <f>VLOOKUP($B27,'Sintesi (CFI-ACN)'!$C$30:$AE$55,28,FALSE)</f>
        <v>0</v>
      </c>
      <c r="ST27" s="321">
        <f>VLOOKUP($B27,'Sintesi (CFI-ACN)'!$C$30:$AE$55,28,FALSE)</f>
        <v>0</v>
      </c>
      <c r="SU27" s="321">
        <f>VLOOKUP($B27,'Sintesi (CFI-ACN)'!$C$30:$AE$55,28,FALSE)</f>
        <v>0</v>
      </c>
      <c r="SV27" s="321">
        <f>VLOOKUP($B27,'Sintesi (CFI-ACN)'!$C$30:$AE$55,28,FALSE)</f>
        <v>0</v>
      </c>
      <c r="SW27" s="321">
        <f>VLOOKUP($B27,'Sintesi (CFI-ACN)'!$C$30:$AE$55,28,FALSE)</f>
        <v>0</v>
      </c>
      <c r="SX27" s="321">
        <f>VLOOKUP($B27,'Sintesi (CFI-ACN)'!$C$30:$AE$55,28,FALSE)</f>
        <v>0</v>
      </c>
      <c r="SY27" s="321">
        <f>VLOOKUP($B27,'Sintesi (CFI-ACN)'!$C$30:$AE$55,28,FALSE)</f>
        <v>0</v>
      </c>
      <c r="SZ27" s="321">
        <f>VLOOKUP($B27,'Sintesi (CFI-ACN)'!$C$30:$AE$55,28,FALSE)</f>
        <v>0</v>
      </c>
      <c r="TA27" s="321">
        <f>VLOOKUP($B27,'Sintesi (CFI-ACN)'!$C$30:$AE$55,28,FALSE)</f>
        <v>0</v>
      </c>
      <c r="TB27" s="321">
        <f>VLOOKUP($B27,'Sintesi (CFI-ACN)'!$C$30:$AE$55,28,FALSE)</f>
        <v>0</v>
      </c>
      <c r="TC27" s="321">
        <f>VLOOKUP($B27,'Sintesi (CFI-ACN)'!$C$30:$AE$55,28,FALSE)</f>
        <v>0</v>
      </c>
      <c r="TD27" s="321">
        <f>VLOOKUP($B27,'Sintesi (CFI-ACN)'!$C$30:$AE$55,28,FALSE)</f>
        <v>0</v>
      </c>
      <c r="TE27" s="321">
        <f>VLOOKUP($B27,'Sintesi (CFI-ACN)'!$C$30:$AE$55,28,FALSE)</f>
        <v>0</v>
      </c>
      <c r="TF27" s="321">
        <f>VLOOKUP($B27,'Sintesi (CFI-ACN)'!$C$30:$AE$55,28,FALSE)</f>
        <v>0</v>
      </c>
      <c r="TG27" s="321">
        <f>VLOOKUP($B27,'Sintesi (CFI-ACN)'!$C$30:$AE$55,28,FALSE)</f>
        <v>0</v>
      </c>
      <c r="TH27" s="321">
        <f>VLOOKUP($B27,'Sintesi (CFI-ACN)'!$C$30:$AE$55,28,FALSE)</f>
        <v>0</v>
      </c>
      <c r="TI27" s="321">
        <f>VLOOKUP($B27,'Sintesi (CFI-ACN)'!$C$30:$AE$55,28,FALSE)</f>
        <v>0</v>
      </c>
      <c r="TJ27" s="321">
        <f>VLOOKUP($B27,'Sintesi (CFI-ACN)'!$C$30:$AE$55,28,FALSE)</f>
        <v>0</v>
      </c>
      <c r="TK27" s="321">
        <f>VLOOKUP($B27,'Sintesi (CFI-ACN)'!$C$30:$AE$55,28,FALSE)</f>
        <v>0</v>
      </c>
      <c r="TL27" s="321">
        <f>VLOOKUP($B27,'Sintesi (CFI-ACN)'!$C$30:$AE$55,28,FALSE)</f>
        <v>0</v>
      </c>
      <c r="TM27" s="321">
        <f>VLOOKUP($B27,'Sintesi (CFI-ACN)'!$C$30:$AE$55,28,FALSE)</f>
        <v>0</v>
      </c>
      <c r="TN27" s="321">
        <f>VLOOKUP($B27,'Sintesi (CFI-ACN)'!$C$30:$AE$55,28,FALSE)</f>
        <v>0</v>
      </c>
      <c r="TO27" s="321">
        <f>VLOOKUP($B27,'Sintesi (CFI-ACN)'!$C$30:$AE$55,28,FALSE)</f>
        <v>0</v>
      </c>
      <c r="TP27" s="321">
        <f>VLOOKUP($B27,'Sintesi (CFI-ACN)'!$C$30:$AE$55,28,FALSE)</f>
        <v>0</v>
      </c>
      <c r="TQ27" s="321">
        <f>VLOOKUP($B27,'Sintesi (CFI-ACN)'!$C$30:$AE$55,28,FALSE)</f>
        <v>0</v>
      </c>
      <c r="TR27" s="321">
        <f>VLOOKUP($B27,'Sintesi (CFI-ACN)'!$C$30:$AE$55,28,FALSE)</f>
        <v>0</v>
      </c>
      <c r="TS27" s="321">
        <f>VLOOKUP($B27,'Sintesi (CFI-ACN)'!$C$30:$AE$55,28,FALSE)</f>
        <v>0</v>
      </c>
      <c r="TT27" s="321">
        <f>VLOOKUP($B27,'Sintesi (CFI-ACN)'!$C$30:$AE$55,28,FALSE)</f>
        <v>0</v>
      </c>
      <c r="TU27" s="321">
        <f>VLOOKUP($B27,'Sintesi (CFI-ACN)'!$C$30:$AE$55,28,FALSE)</f>
        <v>0</v>
      </c>
      <c r="TV27" s="321">
        <f>VLOOKUP($B27,'Sintesi (CFI-ACN)'!$C$30:$AE$55,28,FALSE)</f>
        <v>0</v>
      </c>
      <c r="TW27" s="321">
        <f>VLOOKUP($B27,'Sintesi (CFI-ACN)'!$C$30:$AE$55,28,FALSE)</f>
        <v>0</v>
      </c>
      <c r="TX27" s="321">
        <f>VLOOKUP($B27,'Sintesi (CFI-ACN)'!$C$30:$AE$55,28,FALSE)</f>
        <v>0</v>
      </c>
      <c r="TY27" s="321"/>
      <c r="TZ27" s="321"/>
      <c r="UA27" s="321"/>
      <c r="UB27" s="322">
        <v>0</v>
      </c>
      <c r="UC27" s="322">
        <v>0</v>
      </c>
      <c r="UD27" s="322">
        <v>0</v>
      </c>
      <c r="UE27" s="322">
        <v>0</v>
      </c>
      <c r="UF27" s="322">
        <v>0</v>
      </c>
      <c r="UG27" s="322">
        <v>0</v>
      </c>
      <c r="UH27" s="322">
        <v>0</v>
      </c>
      <c r="UI27" s="322">
        <v>0</v>
      </c>
      <c r="UJ27" s="322">
        <v>0</v>
      </c>
      <c r="UK27" s="322">
        <v>0</v>
      </c>
      <c r="UL27" s="322">
        <v>0</v>
      </c>
      <c r="UM27" s="322">
        <v>0</v>
      </c>
      <c r="UN27" s="322">
        <v>0</v>
      </c>
      <c r="UO27" s="322">
        <v>0</v>
      </c>
      <c r="UP27" s="322">
        <v>0</v>
      </c>
      <c r="UQ27" s="322">
        <v>0</v>
      </c>
      <c r="UR27" s="322">
        <v>0</v>
      </c>
      <c r="US27" s="322">
        <v>0</v>
      </c>
      <c r="UT27" s="322">
        <v>0</v>
      </c>
      <c r="UU27" s="322">
        <v>0</v>
      </c>
      <c r="UV27" s="322">
        <v>0</v>
      </c>
      <c r="UW27" s="322">
        <v>0</v>
      </c>
      <c r="UX27" s="322">
        <v>0</v>
      </c>
      <c r="UY27" s="322">
        <v>0</v>
      </c>
      <c r="UZ27" s="322">
        <v>0</v>
      </c>
      <c r="VA27" s="322">
        <v>0</v>
      </c>
      <c r="VB27" s="322">
        <v>0</v>
      </c>
      <c r="VC27" s="322">
        <v>0</v>
      </c>
      <c r="VD27" s="322">
        <v>0</v>
      </c>
      <c r="VE27" s="322">
        <v>0</v>
      </c>
      <c r="VF27" s="322">
        <v>0</v>
      </c>
      <c r="VG27" s="322">
        <v>0</v>
      </c>
      <c r="VH27" s="322">
        <v>0</v>
      </c>
      <c r="VI27" s="322">
        <v>0</v>
      </c>
      <c r="VJ27" s="322">
        <v>0</v>
      </c>
      <c r="VK27" s="322">
        <v>0</v>
      </c>
      <c r="VL27" s="322">
        <v>0</v>
      </c>
      <c r="VM27" s="322">
        <v>0</v>
      </c>
      <c r="VN27" s="322">
        <v>0</v>
      </c>
      <c r="VO27" s="322">
        <v>0</v>
      </c>
      <c r="VP27" s="322">
        <v>0</v>
      </c>
      <c r="VQ27" s="322">
        <v>0</v>
      </c>
      <c r="VR27" s="322">
        <v>0</v>
      </c>
      <c r="VS27" s="322">
        <v>0</v>
      </c>
      <c r="VT27" s="322">
        <v>0</v>
      </c>
      <c r="VU27" s="322">
        <v>0</v>
      </c>
      <c r="VV27" s="322">
        <v>0</v>
      </c>
      <c r="VW27" s="322">
        <v>0</v>
      </c>
      <c r="VX27" s="322">
        <v>0</v>
      </c>
      <c r="VY27" s="322">
        <v>0</v>
      </c>
      <c r="VZ27" s="322">
        <v>0</v>
      </c>
      <c r="WA27" s="322">
        <v>0</v>
      </c>
      <c r="WB27" s="322">
        <v>0</v>
      </c>
      <c r="WC27" s="322">
        <v>0</v>
      </c>
      <c r="WD27" s="322">
        <v>0</v>
      </c>
      <c r="WE27" s="322">
        <v>0</v>
      </c>
      <c r="WF27" s="322">
        <v>0</v>
      </c>
      <c r="WG27" s="322">
        <v>0</v>
      </c>
      <c r="WH27" s="322">
        <v>0</v>
      </c>
      <c r="WI27" s="322">
        <v>0</v>
      </c>
      <c r="WJ27" s="322">
        <v>0</v>
      </c>
      <c r="WK27" s="322">
        <v>0</v>
      </c>
      <c r="WL27" s="322">
        <v>0</v>
      </c>
      <c r="WM27" s="322">
        <v>0</v>
      </c>
      <c r="WN27" s="322">
        <v>0</v>
      </c>
      <c r="WO27" s="322">
        <v>0</v>
      </c>
      <c r="WP27" s="322">
        <v>0</v>
      </c>
      <c r="WQ27" s="322">
        <v>0</v>
      </c>
      <c r="WR27" s="322">
        <v>0</v>
      </c>
      <c r="WS27" s="322">
        <v>0</v>
      </c>
      <c r="WT27" s="322">
        <v>0</v>
      </c>
      <c r="WU27" s="322">
        <v>0</v>
      </c>
      <c r="WV27" s="322">
        <f>VLOOKUP($B27,'Sintesi (CFI-ACN)'!$C$30:$AE$55,29,FALSE)</f>
        <v>0</v>
      </c>
      <c r="WW27" s="322">
        <f>VLOOKUP($B27,'Sintesi (CFI-ACN)'!$C$30:$AE$55,29,FALSE)</f>
        <v>0</v>
      </c>
      <c r="WX27" s="322">
        <f>VLOOKUP($B27,'Sintesi (CFI-ACN)'!$C$30:$AE$55,29,FALSE)</f>
        <v>0</v>
      </c>
      <c r="WY27" s="322">
        <f>VLOOKUP($B27,'Sintesi (CFI-ACN)'!$C$30:$AE$55,29,FALSE)</f>
        <v>0</v>
      </c>
      <c r="WZ27" s="322">
        <f>VLOOKUP($B27,'Sintesi (CFI-ACN)'!$C$30:$AE$55,29,FALSE)</f>
        <v>0</v>
      </c>
      <c r="XA27" s="322">
        <f>VLOOKUP($B27,'Sintesi (CFI-ACN)'!$C$30:$AE$55,29,FALSE)</f>
        <v>0</v>
      </c>
      <c r="XB27" s="322">
        <f>VLOOKUP($B27,'Sintesi (CFI-ACN)'!$C$30:$AE$55,29,FALSE)</f>
        <v>0</v>
      </c>
      <c r="XC27" s="322">
        <f>VLOOKUP($B27,'Sintesi (CFI-ACN)'!$C$30:$AE$55,29,FALSE)</f>
        <v>0</v>
      </c>
      <c r="XD27" s="322">
        <f>VLOOKUP($B27,'Sintesi (CFI-ACN)'!$C$30:$AE$55,29,FALSE)</f>
        <v>0</v>
      </c>
      <c r="XE27" s="322">
        <f>VLOOKUP($B27,'Sintesi (CFI-ACN)'!$C$30:$AE$55,29,FALSE)</f>
        <v>0</v>
      </c>
      <c r="XF27" s="322">
        <f>VLOOKUP($B27,'Sintesi (CFI-ACN)'!$C$30:$AE$55,29,FALSE)</f>
        <v>0</v>
      </c>
      <c r="XG27" s="322">
        <f>VLOOKUP($B27,'Sintesi (CFI-ACN)'!$C$30:$AE$55,29,FALSE)</f>
        <v>0</v>
      </c>
      <c r="XH27" s="322">
        <f>VLOOKUP($B27,'Sintesi (CFI-ACN)'!$C$30:$AE$55,29,FALSE)</f>
        <v>0</v>
      </c>
      <c r="XI27" s="322">
        <f>VLOOKUP($B27,'Sintesi (CFI-ACN)'!$C$30:$AE$55,29,FALSE)</f>
        <v>0</v>
      </c>
      <c r="XJ27" s="322">
        <f>VLOOKUP($B27,'Sintesi (CFI-ACN)'!$C$30:$AE$55,29,FALSE)</f>
        <v>0</v>
      </c>
      <c r="XK27" s="322">
        <f>VLOOKUP($B27,'Sintesi (CFI-ACN)'!$C$30:$AE$55,29,FALSE)</f>
        <v>0</v>
      </c>
      <c r="XL27" s="322">
        <f>VLOOKUP($B27,'Sintesi (CFI-ACN)'!$C$30:$AE$55,29,FALSE)</f>
        <v>0</v>
      </c>
      <c r="XM27" s="322">
        <f>VLOOKUP($B27,'Sintesi (CFI-ACN)'!$C$30:$AE$55,29,FALSE)</f>
        <v>0</v>
      </c>
      <c r="XN27" s="322">
        <f>VLOOKUP($B27,'Sintesi (CFI-ACN)'!$C$30:$AE$55,29,FALSE)</f>
        <v>0</v>
      </c>
      <c r="XO27" s="322">
        <f>VLOOKUP($B27,'Sintesi (CFI-ACN)'!$C$30:$AE$55,29,FALSE)</f>
        <v>0</v>
      </c>
      <c r="XP27" s="322">
        <f>VLOOKUP($B27,'Sintesi (CFI-ACN)'!$C$30:$AE$55,29,FALSE)</f>
        <v>0</v>
      </c>
      <c r="XQ27" s="322">
        <f>VLOOKUP($B27,'Sintesi (CFI-ACN)'!$C$30:$AE$55,29,FALSE)</f>
        <v>0</v>
      </c>
      <c r="XR27" s="322">
        <f>VLOOKUP($B27,'Sintesi (CFI-ACN)'!$C$30:$AE$55,29,FALSE)</f>
        <v>0</v>
      </c>
      <c r="XS27" s="322">
        <f>VLOOKUP($B27,'Sintesi (CFI-ACN)'!$C$30:$AE$55,29,FALSE)</f>
        <v>0</v>
      </c>
      <c r="XT27" s="322">
        <f>VLOOKUP($B27,'Sintesi (CFI-ACN)'!$C$30:$AE$55,29,FALSE)</f>
        <v>0</v>
      </c>
      <c r="XU27" s="322">
        <f>VLOOKUP($B27,'Sintesi (CFI-ACN)'!$C$30:$AE$55,29,FALSE)</f>
        <v>0</v>
      </c>
      <c r="XV27" s="322">
        <f>VLOOKUP($B27,'Sintesi (CFI-ACN)'!$C$30:$AE$55,29,FALSE)</f>
        <v>0</v>
      </c>
      <c r="XW27" s="322">
        <f>VLOOKUP($B27,'Sintesi (CFI-ACN)'!$C$30:$AE$55,29,FALSE)</f>
        <v>0</v>
      </c>
      <c r="XX27" s="322">
        <f>VLOOKUP($B27,'Sintesi (CFI-ACN)'!$C$30:$AE$55,29,FALSE)</f>
        <v>0</v>
      </c>
      <c r="XY27" s="322">
        <f>VLOOKUP($B27,'Sintesi (CFI-ACN)'!$C$30:$AE$55,29,FALSE)</f>
        <v>0</v>
      </c>
      <c r="XZ27" s="322">
        <f>VLOOKUP($B27,'Sintesi (CFI-ACN)'!$C$30:$AE$55,29,FALSE)</f>
        <v>0</v>
      </c>
      <c r="YA27" s="322">
        <f>VLOOKUP($B27,'Sintesi (CFI-ACN)'!$C$30:$AE$55,29,FALSE)</f>
        <v>0</v>
      </c>
      <c r="YB27" s="322"/>
      <c r="YC27" s="322"/>
      <c r="YD27" s="322"/>
      <c r="YE27" s="501">
        <v>0</v>
      </c>
      <c r="YF27" s="501">
        <v>0</v>
      </c>
      <c r="YG27" s="501">
        <v>0</v>
      </c>
      <c r="YH27" s="501">
        <v>0</v>
      </c>
      <c r="YI27" s="501">
        <v>0</v>
      </c>
      <c r="YJ27" s="501">
        <v>0</v>
      </c>
      <c r="YK27" s="501">
        <v>0</v>
      </c>
      <c r="YL27" s="501">
        <v>0</v>
      </c>
      <c r="YM27" s="501">
        <v>0</v>
      </c>
      <c r="YN27" s="501">
        <v>0</v>
      </c>
      <c r="YO27" s="501">
        <v>0</v>
      </c>
      <c r="YP27" s="501">
        <v>0</v>
      </c>
      <c r="YQ27" s="501">
        <v>0</v>
      </c>
      <c r="YR27" s="501">
        <v>0</v>
      </c>
      <c r="YS27" s="501">
        <v>0</v>
      </c>
      <c r="YT27" s="501">
        <v>0</v>
      </c>
      <c r="YU27" s="501">
        <v>0</v>
      </c>
      <c r="YV27" s="501">
        <v>0</v>
      </c>
      <c r="YW27" s="501">
        <v>0</v>
      </c>
      <c r="YX27" s="501">
        <v>0</v>
      </c>
      <c r="YY27" s="501">
        <v>0</v>
      </c>
      <c r="YZ27" s="501">
        <v>0</v>
      </c>
      <c r="ZA27" s="501">
        <v>0</v>
      </c>
      <c r="ZB27" s="501">
        <v>0</v>
      </c>
      <c r="ZC27" s="501">
        <v>0</v>
      </c>
      <c r="ZD27" s="501">
        <v>0</v>
      </c>
      <c r="ZE27" s="501">
        <v>0</v>
      </c>
      <c r="ZF27" s="501">
        <v>0</v>
      </c>
      <c r="ZG27" s="501">
        <v>0</v>
      </c>
      <c r="ZH27" s="501">
        <v>0</v>
      </c>
      <c r="ZI27" s="501">
        <v>0</v>
      </c>
      <c r="ZJ27" s="501">
        <v>0</v>
      </c>
      <c r="ZK27" s="501">
        <v>0</v>
      </c>
      <c r="ZL27" s="501">
        <v>0</v>
      </c>
      <c r="ZM27" s="501">
        <v>0</v>
      </c>
      <c r="ZN27" s="501">
        <v>0</v>
      </c>
      <c r="ZO27" s="501">
        <v>0</v>
      </c>
      <c r="ZP27" s="501">
        <v>0</v>
      </c>
      <c r="ZQ27" s="501">
        <v>0</v>
      </c>
      <c r="ZR27" s="501">
        <v>0</v>
      </c>
      <c r="ZS27" s="501">
        <v>0</v>
      </c>
      <c r="ZT27" s="501">
        <v>0</v>
      </c>
      <c r="ZU27" s="501">
        <v>0</v>
      </c>
      <c r="ZV27" s="501">
        <v>0</v>
      </c>
      <c r="ZW27" s="501">
        <v>0</v>
      </c>
      <c r="ZX27" s="501">
        <v>0</v>
      </c>
      <c r="ZY27" s="501">
        <v>0</v>
      </c>
      <c r="ZZ27" s="501">
        <v>0</v>
      </c>
      <c r="AAA27" s="501">
        <v>0</v>
      </c>
      <c r="AAB27" s="501">
        <v>0</v>
      </c>
      <c r="AAC27" s="501">
        <v>0</v>
      </c>
      <c r="AAD27" s="501">
        <v>0</v>
      </c>
      <c r="AAE27" s="501">
        <v>0</v>
      </c>
      <c r="AAF27" s="501">
        <v>0</v>
      </c>
      <c r="AAG27" s="501">
        <v>0</v>
      </c>
      <c r="AAH27" s="501">
        <v>0</v>
      </c>
      <c r="AAI27" s="501">
        <v>0</v>
      </c>
      <c r="AAJ27" s="501">
        <v>0</v>
      </c>
      <c r="AAK27" s="501">
        <v>0</v>
      </c>
      <c r="AAL27" s="501">
        <v>0</v>
      </c>
      <c r="AAM27" s="501">
        <v>0</v>
      </c>
      <c r="AAN27" s="501">
        <v>0</v>
      </c>
      <c r="AAO27" s="501">
        <v>0</v>
      </c>
      <c r="AAP27" s="501">
        <v>0</v>
      </c>
      <c r="AAQ27" s="501">
        <v>0</v>
      </c>
      <c r="AAR27" s="501">
        <v>0</v>
      </c>
      <c r="AAS27" s="501">
        <v>0</v>
      </c>
      <c r="AAT27" s="501">
        <v>0</v>
      </c>
      <c r="AAU27" s="501">
        <v>0</v>
      </c>
      <c r="AAV27" s="501">
        <v>0</v>
      </c>
      <c r="AAW27" s="501">
        <v>0</v>
      </c>
      <c r="AAX27" s="501">
        <v>0</v>
      </c>
      <c r="AAY27" s="501">
        <f>VLOOKUP($B27,'Sintesi (CFI-ACN)'!$C$30:$AE$55,22,FALSE)</f>
        <v>0</v>
      </c>
      <c r="AAZ27" s="501">
        <f>VLOOKUP($B27,'Sintesi (CFI-ACN)'!$C$30:$AE$55,22,FALSE)</f>
        <v>0</v>
      </c>
      <c r="ABA27" s="501">
        <f>VLOOKUP($B27,'Sintesi (CFI-ACN)'!$C$30:$AE$55,22,FALSE)</f>
        <v>0</v>
      </c>
      <c r="ABB27" s="501">
        <f>VLOOKUP($B27,'Sintesi (CFI-ACN)'!$C$30:$AE$55,22,FALSE)</f>
        <v>0</v>
      </c>
      <c r="ABC27" s="501">
        <f>VLOOKUP($B27,'Sintesi (CFI-ACN)'!$C$30:$AE$55,22,FALSE)</f>
        <v>0</v>
      </c>
      <c r="ABD27" s="501">
        <f>VLOOKUP($B27,'Sintesi (CFI-ACN)'!$C$30:$AE$55,22,FALSE)</f>
        <v>0</v>
      </c>
      <c r="ABE27" s="501">
        <f>VLOOKUP($B27,'Sintesi (CFI-ACN)'!$C$30:$AE$55,22,FALSE)</f>
        <v>0</v>
      </c>
      <c r="ABF27" s="501">
        <f>VLOOKUP($B27,'Sintesi (CFI-ACN)'!$C$30:$AE$55,22,FALSE)</f>
        <v>0</v>
      </c>
      <c r="ABG27" s="501">
        <f>VLOOKUP($B27,'Sintesi (CFI-ACN)'!$C$30:$AE$55,22,FALSE)</f>
        <v>0</v>
      </c>
      <c r="ABH27" s="501">
        <f>VLOOKUP($B27,'Sintesi (CFI-ACN)'!$C$30:$AE$55,22,FALSE)</f>
        <v>0</v>
      </c>
      <c r="ABI27" s="501">
        <f>VLOOKUP($B27,'Sintesi (CFI-ACN)'!$C$30:$AE$55,22,FALSE)</f>
        <v>0</v>
      </c>
      <c r="ABJ27" s="501">
        <f>VLOOKUP($B27,'Sintesi (CFI-ACN)'!$C$30:$AE$55,22,FALSE)</f>
        <v>0</v>
      </c>
      <c r="ABK27" s="501">
        <f>VLOOKUP($B27,'Sintesi (CFI-ACN)'!$C$30:$AE$55,22,FALSE)</f>
        <v>0</v>
      </c>
      <c r="ABL27" s="501">
        <f>VLOOKUP($B27,'Sintesi (CFI-ACN)'!$C$30:$AE$55,22,FALSE)</f>
        <v>0</v>
      </c>
      <c r="ABM27" s="501">
        <f>VLOOKUP($B27,'Sintesi (CFI-ACN)'!$C$30:$AE$55,22,FALSE)</f>
        <v>0</v>
      </c>
      <c r="ABN27" s="501">
        <f>VLOOKUP($B27,'Sintesi (CFI-ACN)'!$C$30:$AE$55,22,FALSE)</f>
        <v>0</v>
      </c>
      <c r="ABO27" s="501">
        <f>VLOOKUP($B27,'Sintesi (CFI-ACN)'!$C$30:$AE$55,22,FALSE)</f>
        <v>0</v>
      </c>
      <c r="ABP27" s="501">
        <f>VLOOKUP($B27,'Sintesi (CFI-ACN)'!$C$30:$AE$55,22,FALSE)</f>
        <v>0</v>
      </c>
      <c r="ABQ27" s="501">
        <f>VLOOKUP($B27,'Sintesi (CFI-ACN)'!$C$30:$AE$55,22,FALSE)</f>
        <v>0</v>
      </c>
      <c r="ABR27" s="501">
        <f>VLOOKUP($B27,'Sintesi (CFI-ACN)'!$C$30:$AE$55,22,FALSE)</f>
        <v>0</v>
      </c>
      <c r="ABS27" s="501">
        <f>VLOOKUP($B27,'Sintesi (CFI-ACN)'!$C$30:$AE$55,22,FALSE)</f>
        <v>0</v>
      </c>
      <c r="ABT27" s="501">
        <f>VLOOKUP($B27,'Sintesi (CFI-ACN)'!$C$30:$AE$55,22,FALSE)</f>
        <v>0</v>
      </c>
      <c r="ABU27" s="501">
        <f>VLOOKUP($B27,'Sintesi (CFI-ACN)'!$C$30:$AE$55,22,FALSE)</f>
        <v>0</v>
      </c>
      <c r="ABV27" s="501">
        <f>VLOOKUP($B27,'Sintesi (CFI-ACN)'!$C$30:$AE$55,22,FALSE)</f>
        <v>0</v>
      </c>
      <c r="ABW27" s="501">
        <f>VLOOKUP($B27,'Sintesi (CFI-ACN)'!$C$30:$AE$55,22,FALSE)</f>
        <v>0</v>
      </c>
      <c r="ABX27" s="501">
        <f>VLOOKUP($B27,'Sintesi (CFI-ACN)'!$C$30:$AE$55,22,FALSE)</f>
        <v>0</v>
      </c>
      <c r="ABY27" s="501">
        <f>VLOOKUP($B27,'Sintesi (CFI-ACN)'!$C$30:$AE$55,22,FALSE)</f>
        <v>0</v>
      </c>
      <c r="ABZ27" s="501">
        <f>VLOOKUP($B27,'Sintesi (CFI-ACN)'!$C$30:$AE$55,22,FALSE)</f>
        <v>0</v>
      </c>
      <c r="ACA27" s="501">
        <f>VLOOKUP($B27,'Sintesi (CFI-ACN)'!$C$30:$AE$55,22,FALSE)</f>
        <v>0</v>
      </c>
      <c r="ACB27" s="501">
        <f>VLOOKUP($B27,'Sintesi (CFI-ACN)'!$C$30:$AE$55,22,FALSE)</f>
        <v>0</v>
      </c>
      <c r="ACC27" s="501">
        <f>VLOOKUP($B27,'Sintesi (CFI-ACN)'!$C$30:$AE$55,22,FALSE)</f>
        <v>0</v>
      </c>
      <c r="ACD27" s="501">
        <f>VLOOKUP($B27,'Sintesi (CFI-ACN)'!$C$30:$AE$55,22,FALSE)</f>
        <v>0</v>
      </c>
      <c r="ACE27" s="501"/>
      <c r="ACF27" s="501"/>
      <c r="ACG27" s="501"/>
      <c r="ACH27" s="86"/>
      <c r="ACI27" s="88">
        <v>0</v>
      </c>
      <c r="ACJ27" s="87"/>
      <c r="ACK27" s="89"/>
      <c r="ACL27" s="177"/>
      <c r="ACM27" s="177"/>
      <c r="ACN27" s="177"/>
      <c r="ACO27" s="177"/>
      <c r="ACP27" s="177"/>
      <c r="ACQ27" s="177"/>
      <c r="ACR27" s="177"/>
      <c r="ACS27" s="80"/>
      <c r="ACT27" s="80"/>
      <c r="ACU27" s="80"/>
      <c r="ACV27" s="80"/>
      <c r="ACW27" s="80"/>
      <c r="ACX27" s="80"/>
      <c r="ACY27" s="80"/>
      <c r="ACZ27" s="80"/>
      <c r="ADA27" s="80"/>
      <c r="ADB27" s="80"/>
      <c r="ADC27" s="80"/>
      <c r="ADD27" s="80"/>
      <c r="ADE27" s="80"/>
      <c r="ADF27" s="80"/>
      <c r="ADG27" s="80"/>
      <c r="ADH27" s="80"/>
      <c r="ADI27" s="80"/>
      <c r="ADJ27" s="80"/>
      <c r="ADK27" s="80"/>
      <c r="ADL27" s="80"/>
      <c r="ADM27" s="80"/>
      <c r="ADN27" s="80"/>
      <c r="ADO27" s="80"/>
      <c r="ADP27" s="80"/>
      <c r="ADQ27" s="80"/>
      <c r="ADR27" s="80"/>
      <c r="ADS27" s="80"/>
      <c r="ADT27" s="80"/>
      <c r="ADU27" s="80"/>
      <c r="ADV27" s="80"/>
      <c r="ADW27" s="80"/>
      <c r="ADX27" s="80"/>
      <c r="ADY27" s="80"/>
      <c r="ADZ27" s="80"/>
      <c r="AEA27" s="80"/>
      <c r="AEB27" s="80"/>
      <c r="AEC27" s="80"/>
      <c r="AED27" s="80"/>
      <c r="AEE27" s="80"/>
      <c r="AEF27" s="80"/>
      <c r="AEG27" s="80"/>
      <c r="AEH27" s="80"/>
      <c r="AEI27" s="80"/>
      <c r="AEJ27" s="80"/>
      <c r="AEK27" s="80"/>
      <c r="AEL27" s="80"/>
      <c r="AEM27" s="80"/>
      <c r="AEN27" s="80"/>
      <c r="AEO27" s="80"/>
      <c r="AEP27" s="80"/>
      <c r="AEQ27" s="80"/>
      <c r="AER27" s="80"/>
      <c r="AES27" s="80"/>
      <c r="AET27" s="80"/>
      <c r="AEU27" s="80"/>
      <c r="AEV27" s="80"/>
      <c r="AEW27" s="80"/>
      <c r="AEX27" s="80"/>
      <c r="AEY27" s="80"/>
      <c r="AEZ27" s="80"/>
      <c r="AFA27" s="80"/>
      <c r="AFB27" s="80"/>
      <c r="AFC27" s="80"/>
      <c r="AFD27" s="80"/>
      <c r="AFE27" s="80"/>
      <c r="AFF27" s="80"/>
      <c r="AFG27" s="80"/>
      <c r="AFH27" s="80"/>
      <c r="AFI27" s="80"/>
      <c r="AFJ27" s="80"/>
      <c r="AFK27" s="80"/>
      <c r="AFL27" s="80"/>
      <c r="AFM27" s="80"/>
      <c r="AFN27" s="80"/>
      <c r="AFO27" s="80"/>
      <c r="AFP27" s="80"/>
      <c r="AFQ27" s="80"/>
      <c r="AFR27" s="80"/>
      <c r="AFS27" s="80"/>
      <c r="AFT27" s="80"/>
      <c r="AFU27" s="80"/>
      <c r="AFV27" s="80"/>
      <c r="AFW27" s="80"/>
      <c r="AFX27" s="80"/>
      <c r="AFY27" s="80"/>
      <c r="AFZ27" s="80"/>
      <c r="AGA27" s="80"/>
      <c r="AGB27" s="80"/>
      <c r="AGC27" s="80"/>
      <c r="AGD27" s="80"/>
      <c r="AGE27" s="80"/>
      <c r="AGF27" s="80"/>
      <c r="AGG27" s="80"/>
      <c r="AGH27" s="80"/>
      <c r="AGI27" s="80"/>
      <c r="AGJ27" s="80"/>
      <c r="AGK27" s="80"/>
      <c r="AGL27" s="80"/>
      <c r="AGM27" s="80"/>
    </row>
    <row r="28" spans="1:871" s="104" customFormat="1" ht="12.75" customHeight="1" collapsed="1">
      <c r="A28" s="131" t="str">
        <f>'Sintesi (CA)'!B53</f>
        <v/>
      </c>
      <c r="B28" s="131" t="str">
        <f>'Sintesi (CFI)'!C52</f>
        <v/>
      </c>
      <c r="C28" s="131" t="str">
        <f>'Sintesi Quantitativa (Overall)'!D54</f>
        <v/>
      </c>
      <c r="D28" s="132">
        <f>'Sintesi (CFI-ACN)'!W52</f>
        <v>0</v>
      </c>
      <c r="E28" s="132">
        <f>'Sintesi (CFI-ACN)'!X52</f>
        <v>0</v>
      </c>
      <c r="F28" s="132">
        <f>'Sintesi (CFI-ACN)'!Y52</f>
        <v>0</v>
      </c>
      <c r="G28" s="158">
        <v>0</v>
      </c>
      <c r="H28" s="183"/>
      <c r="I28" s="183"/>
      <c r="J28" s="78">
        <f t="shared" si="123"/>
        <v>0</v>
      </c>
      <c r="K28" s="78">
        <v>0</v>
      </c>
      <c r="L28" s="79">
        <v>0</v>
      </c>
      <c r="M28" s="80"/>
      <c r="N28" s="80"/>
      <c r="O28" s="80"/>
      <c r="P28" s="80"/>
      <c r="Q28" s="80"/>
      <c r="R28" s="80"/>
      <c r="S28" s="80"/>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318">
        <v>0</v>
      </c>
      <c r="DQ28" s="318">
        <v>0</v>
      </c>
      <c r="DR28" s="318">
        <v>0</v>
      </c>
      <c r="DS28" s="318">
        <v>0</v>
      </c>
      <c r="DT28" s="318">
        <v>0</v>
      </c>
      <c r="DU28" s="318">
        <v>0</v>
      </c>
      <c r="DV28" s="318">
        <v>0</v>
      </c>
      <c r="DW28" s="318">
        <v>0</v>
      </c>
      <c r="DX28" s="318">
        <v>0</v>
      </c>
      <c r="DY28" s="318">
        <v>0</v>
      </c>
      <c r="DZ28" s="318">
        <v>0</v>
      </c>
      <c r="EA28" s="318">
        <v>0</v>
      </c>
      <c r="EB28" s="318">
        <v>0</v>
      </c>
      <c r="EC28" s="318">
        <v>0</v>
      </c>
      <c r="ED28" s="318">
        <v>0</v>
      </c>
      <c r="EE28" s="318">
        <v>0</v>
      </c>
      <c r="EF28" s="318">
        <v>0</v>
      </c>
      <c r="EG28" s="318">
        <v>0</v>
      </c>
      <c r="EH28" s="318">
        <v>0</v>
      </c>
      <c r="EI28" s="318">
        <v>0</v>
      </c>
      <c r="EJ28" s="318">
        <v>0</v>
      </c>
      <c r="EK28" s="318">
        <v>0</v>
      </c>
      <c r="EL28" s="318">
        <v>0</v>
      </c>
      <c r="EM28" s="318">
        <v>0</v>
      </c>
      <c r="EN28" s="318">
        <v>0</v>
      </c>
      <c r="EO28" s="318">
        <v>0</v>
      </c>
      <c r="EP28" s="318">
        <v>0</v>
      </c>
      <c r="EQ28" s="318">
        <v>0</v>
      </c>
      <c r="ER28" s="318">
        <v>0</v>
      </c>
      <c r="ES28" s="318">
        <v>0</v>
      </c>
      <c r="ET28" s="318">
        <v>0</v>
      </c>
      <c r="EU28" s="318">
        <v>0</v>
      </c>
      <c r="EV28" s="318">
        <v>0</v>
      </c>
      <c r="EW28" s="318">
        <v>0</v>
      </c>
      <c r="EX28" s="318">
        <v>0</v>
      </c>
      <c r="EY28" s="318">
        <v>0</v>
      </c>
      <c r="EZ28" s="318">
        <v>0</v>
      </c>
      <c r="FA28" s="318">
        <v>0</v>
      </c>
      <c r="FB28" s="318">
        <v>0</v>
      </c>
      <c r="FC28" s="318">
        <v>0</v>
      </c>
      <c r="FD28" s="318">
        <v>0</v>
      </c>
      <c r="FE28" s="318">
        <v>0</v>
      </c>
      <c r="FF28" s="318">
        <v>0</v>
      </c>
      <c r="FG28" s="318">
        <v>0</v>
      </c>
      <c r="FH28" s="318">
        <v>0</v>
      </c>
      <c r="FI28" s="318">
        <v>0</v>
      </c>
      <c r="FJ28" s="318">
        <v>0</v>
      </c>
      <c r="FK28" s="318">
        <v>0</v>
      </c>
      <c r="FL28" s="318">
        <v>0</v>
      </c>
      <c r="FM28" s="318">
        <v>0</v>
      </c>
      <c r="FN28" s="318">
        <v>0</v>
      </c>
      <c r="FO28" s="318">
        <v>0</v>
      </c>
      <c r="FP28" s="318">
        <v>0</v>
      </c>
      <c r="FQ28" s="318">
        <v>0</v>
      </c>
      <c r="FR28" s="318">
        <v>0</v>
      </c>
      <c r="FS28" s="318">
        <v>0</v>
      </c>
      <c r="FT28" s="318">
        <v>0</v>
      </c>
      <c r="FU28" s="318">
        <v>0</v>
      </c>
      <c r="FV28" s="318">
        <v>0</v>
      </c>
      <c r="FW28" s="318">
        <v>0</v>
      </c>
      <c r="FX28" s="318">
        <v>0</v>
      </c>
      <c r="FY28" s="318">
        <v>0</v>
      </c>
      <c r="FZ28" s="318">
        <v>0</v>
      </c>
      <c r="GA28" s="318">
        <v>0</v>
      </c>
      <c r="GB28" s="318">
        <v>0</v>
      </c>
      <c r="GC28" s="318">
        <v>0</v>
      </c>
      <c r="GD28" s="318">
        <v>0</v>
      </c>
      <c r="GE28" s="318">
        <v>0</v>
      </c>
      <c r="GF28" s="318">
        <v>0</v>
      </c>
      <c r="GG28" s="318">
        <v>0</v>
      </c>
      <c r="GH28" s="318">
        <v>0</v>
      </c>
      <c r="GI28" s="318">
        <v>0</v>
      </c>
      <c r="GJ28" s="318">
        <f>VLOOKUP($B28,'Sintesi (CFI-ACN)'!$C$30:$AE$55,25,FALSE)</f>
        <v>0</v>
      </c>
      <c r="GK28" s="318">
        <f>VLOOKUP($B28,'Sintesi (CFI-ACN)'!$C$30:$AE$55,25,FALSE)</f>
        <v>0</v>
      </c>
      <c r="GL28" s="318">
        <f>VLOOKUP($B28,'Sintesi (CFI-ACN)'!$C$30:$AE$55,25,FALSE)</f>
        <v>0</v>
      </c>
      <c r="GM28" s="318">
        <f>VLOOKUP($B28,'Sintesi (CFI-ACN)'!$C$30:$AE$55,25,FALSE)</f>
        <v>0</v>
      </c>
      <c r="GN28" s="318">
        <f>VLOOKUP($B28,'Sintesi (CFI-ACN)'!$C$30:$AE$55,25,FALSE)</f>
        <v>0</v>
      </c>
      <c r="GO28" s="318">
        <f>VLOOKUP($B28,'Sintesi (CFI-ACN)'!$C$30:$AE$55,25,FALSE)</f>
        <v>0</v>
      </c>
      <c r="GP28" s="318">
        <f>VLOOKUP($B28,'Sintesi (CFI-ACN)'!$C$30:$AE$55,25,FALSE)</f>
        <v>0</v>
      </c>
      <c r="GQ28" s="318">
        <f>VLOOKUP($B28,'Sintesi (CFI-ACN)'!$C$30:$AE$55,25,FALSE)</f>
        <v>0</v>
      </c>
      <c r="GR28" s="318">
        <f>VLOOKUP($B28,'Sintesi (CFI-ACN)'!$C$30:$AE$55,25,FALSE)</f>
        <v>0</v>
      </c>
      <c r="GS28" s="318">
        <f>VLOOKUP($B28,'Sintesi (CFI-ACN)'!$C$30:$AE$55,25,FALSE)</f>
        <v>0</v>
      </c>
      <c r="GT28" s="318">
        <f>VLOOKUP($B28,'Sintesi (CFI-ACN)'!$C$30:$AE$55,25,FALSE)</f>
        <v>0</v>
      </c>
      <c r="GU28" s="318">
        <f>VLOOKUP($B28,'Sintesi (CFI-ACN)'!$C$30:$AE$55,25,FALSE)</f>
        <v>0</v>
      </c>
      <c r="GV28" s="318">
        <f>VLOOKUP($B28,'Sintesi (CFI-ACN)'!$C$30:$AE$55,25,FALSE)</f>
        <v>0</v>
      </c>
      <c r="GW28" s="318">
        <f>VLOOKUP($B28,'Sintesi (CFI-ACN)'!$C$30:$AE$55,25,FALSE)</f>
        <v>0</v>
      </c>
      <c r="GX28" s="318">
        <f>VLOOKUP($B28,'Sintesi (CFI-ACN)'!$C$30:$AE$55,25,FALSE)</f>
        <v>0</v>
      </c>
      <c r="GY28" s="318">
        <f>VLOOKUP($B28,'Sintesi (CFI-ACN)'!$C$30:$AE$55,25,FALSE)</f>
        <v>0</v>
      </c>
      <c r="GZ28" s="318">
        <f>VLOOKUP($B28,'Sintesi (CFI-ACN)'!$C$30:$AE$55,25,FALSE)</f>
        <v>0</v>
      </c>
      <c r="HA28" s="318">
        <f>VLOOKUP($B28,'Sintesi (CFI-ACN)'!$C$30:$AE$55,25,FALSE)</f>
        <v>0</v>
      </c>
      <c r="HB28" s="318">
        <f>VLOOKUP($B28,'Sintesi (CFI-ACN)'!$C$30:$AE$55,25,FALSE)</f>
        <v>0</v>
      </c>
      <c r="HC28" s="318">
        <f>VLOOKUP($B28,'Sintesi (CFI-ACN)'!$C$30:$AE$55,25,FALSE)</f>
        <v>0</v>
      </c>
      <c r="HD28" s="318">
        <f>VLOOKUP($B28,'Sintesi (CFI-ACN)'!$C$30:$AE$55,25,FALSE)</f>
        <v>0</v>
      </c>
      <c r="HE28" s="318">
        <f>VLOOKUP($B28,'Sintesi (CFI-ACN)'!$C$30:$AE$55,25,FALSE)</f>
        <v>0</v>
      </c>
      <c r="HF28" s="318">
        <f>VLOOKUP($B28,'Sintesi (CFI-ACN)'!$C$30:$AE$55,25,FALSE)</f>
        <v>0</v>
      </c>
      <c r="HG28" s="318">
        <f>VLOOKUP($B28,'Sintesi (CFI-ACN)'!$C$30:$AE$55,25,FALSE)</f>
        <v>0</v>
      </c>
      <c r="HH28" s="318">
        <f>VLOOKUP($B28,'Sintesi (CFI-ACN)'!$C$30:$AE$55,25,FALSE)</f>
        <v>0</v>
      </c>
      <c r="HI28" s="318">
        <f>VLOOKUP($B28,'Sintesi (CFI-ACN)'!$C$30:$AE$55,25,FALSE)</f>
        <v>0</v>
      </c>
      <c r="HJ28" s="318">
        <f>VLOOKUP($B28,'Sintesi (CFI-ACN)'!$C$30:$AE$55,25,FALSE)</f>
        <v>0</v>
      </c>
      <c r="HK28" s="318">
        <f>VLOOKUP($B28,'Sintesi (CFI-ACN)'!$C$30:$AE$55,25,FALSE)</f>
        <v>0</v>
      </c>
      <c r="HL28" s="318">
        <f>VLOOKUP($B28,'Sintesi (CFI-ACN)'!$C$30:$AE$55,25,FALSE)</f>
        <v>0</v>
      </c>
      <c r="HM28" s="318">
        <f>VLOOKUP($B28,'Sintesi (CFI-ACN)'!$C$30:$AE$55,25,FALSE)</f>
        <v>0</v>
      </c>
      <c r="HN28" s="318">
        <f>VLOOKUP($B28,'Sintesi (CFI-ACN)'!$C$30:$AE$55,25,FALSE)</f>
        <v>0</v>
      </c>
      <c r="HO28" s="318">
        <f>VLOOKUP($B28,'Sintesi (CFI-ACN)'!$C$30:$AE$55,25,FALSE)</f>
        <v>0</v>
      </c>
      <c r="HP28" s="318"/>
      <c r="HQ28" s="318"/>
      <c r="HR28" s="318"/>
      <c r="HS28" s="319">
        <v>0</v>
      </c>
      <c r="HT28" s="319">
        <v>0</v>
      </c>
      <c r="HU28" s="319">
        <v>0</v>
      </c>
      <c r="HV28" s="319">
        <v>0</v>
      </c>
      <c r="HW28" s="319">
        <v>0</v>
      </c>
      <c r="HX28" s="319">
        <v>0</v>
      </c>
      <c r="HY28" s="319">
        <v>0</v>
      </c>
      <c r="HZ28" s="319">
        <v>0</v>
      </c>
      <c r="IA28" s="319">
        <v>0</v>
      </c>
      <c r="IB28" s="319">
        <v>0</v>
      </c>
      <c r="IC28" s="319">
        <v>0</v>
      </c>
      <c r="ID28" s="319">
        <v>0</v>
      </c>
      <c r="IE28" s="319">
        <v>0</v>
      </c>
      <c r="IF28" s="319">
        <v>0</v>
      </c>
      <c r="IG28" s="319">
        <v>0</v>
      </c>
      <c r="IH28" s="319">
        <v>0</v>
      </c>
      <c r="II28" s="319">
        <v>0</v>
      </c>
      <c r="IJ28" s="319">
        <v>0</v>
      </c>
      <c r="IK28" s="319">
        <v>0</v>
      </c>
      <c r="IL28" s="319">
        <v>0</v>
      </c>
      <c r="IM28" s="319">
        <v>0</v>
      </c>
      <c r="IN28" s="319">
        <v>0</v>
      </c>
      <c r="IO28" s="319">
        <v>0</v>
      </c>
      <c r="IP28" s="319">
        <v>0</v>
      </c>
      <c r="IQ28" s="319">
        <v>0</v>
      </c>
      <c r="IR28" s="319">
        <v>0</v>
      </c>
      <c r="IS28" s="319">
        <v>0</v>
      </c>
      <c r="IT28" s="319">
        <v>0</v>
      </c>
      <c r="IU28" s="319">
        <v>0</v>
      </c>
      <c r="IV28" s="319">
        <v>0</v>
      </c>
      <c r="IW28" s="319">
        <v>0</v>
      </c>
      <c r="IX28" s="319">
        <v>0</v>
      </c>
      <c r="IY28" s="319">
        <v>0</v>
      </c>
      <c r="IZ28" s="319">
        <v>0</v>
      </c>
      <c r="JA28" s="319">
        <v>0</v>
      </c>
      <c r="JB28" s="319">
        <v>0</v>
      </c>
      <c r="JC28" s="319">
        <v>0</v>
      </c>
      <c r="JD28" s="319">
        <v>0</v>
      </c>
      <c r="JE28" s="319">
        <v>0</v>
      </c>
      <c r="JF28" s="319">
        <v>0</v>
      </c>
      <c r="JG28" s="319">
        <v>0</v>
      </c>
      <c r="JH28" s="319">
        <v>0</v>
      </c>
      <c r="JI28" s="319">
        <v>0</v>
      </c>
      <c r="JJ28" s="319">
        <v>0</v>
      </c>
      <c r="JK28" s="319">
        <v>0</v>
      </c>
      <c r="JL28" s="319">
        <v>0</v>
      </c>
      <c r="JM28" s="319">
        <v>0</v>
      </c>
      <c r="JN28" s="319">
        <v>0</v>
      </c>
      <c r="JO28" s="319">
        <v>0</v>
      </c>
      <c r="JP28" s="319">
        <v>0</v>
      </c>
      <c r="JQ28" s="319">
        <v>0</v>
      </c>
      <c r="JR28" s="319">
        <v>0</v>
      </c>
      <c r="JS28" s="319">
        <v>0</v>
      </c>
      <c r="JT28" s="319">
        <v>0</v>
      </c>
      <c r="JU28" s="319">
        <v>0</v>
      </c>
      <c r="JV28" s="319">
        <v>0</v>
      </c>
      <c r="JW28" s="319">
        <v>0</v>
      </c>
      <c r="JX28" s="319">
        <v>0</v>
      </c>
      <c r="JY28" s="319">
        <v>0</v>
      </c>
      <c r="JZ28" s="319">
        <v>0</v>
      </c>
      <c r="KA28" s="319">
        <v>0</v>
      </c>
      <c r="KB28" s="319">
        <v>0</v>
      </c>
      <c r="KC28" s="319">
        <v>0</v>
      </c>
      <c r="KD28" s="319">
        <v>0</v>
      </c>
      <c r="KE28" s="319">
        <v>0</v>
      </c>
      <c r="KF28" s="319">
        <v>0</v>
      </c>
      <c r="KG28" s="319">
        <v>0</v>
      </c>
      <c r="KH28" s="319">
        <v>0</v>
      </c>
      <c r="KI28" s="319">
        <v>0</v>
      </c>
      <c r="KJ28" s="319">
        <v>0</v>
      </c>
      <c r="KK28" s="319">
        <v>0</v>
      </c>
      <c r="KL28" s="319">
        <v>0</v>
      </c>
      <c r="KM28" s="319">
        <f>VLOOKUP($B28,'Sintesi (CFI-ACN)'!$C$30:$AE$55,27,FALSE)</f>
        <v>0</v>
      </c>
      <c r="KN28" s="319">
        <f>VLOOKUP($B28,'Sintesi (CFI-ACN)'!$C$30:$AE$55,27,FALSE)</f>
        <v>0</v>
      </c>
      <c r="KO28" s="319">
        <f>VLOOKUP($B28,'Sintesi (CFI-ACN)'!$C$30:$AE$55,27,FALSE)</f>
        <v>0</v>
      </c>
      <c r="KP28" s="319">
        <f>VLOOKUP($B28,'Sintesi (CFI-ACN)'!$C$30:$AE$55,27,FALSE)</f>
        <v>0</v>
      </c>
      <c r="KQ28" s="319">
        <f>VLOOKUP($B28,'Sintesi (CFI-ACN)'!$C$30:$AE$55,27,FALSE)</f>
        <v>0</v>
      </c>
      <c r="KR28" s="319">
        <f>VLOOKUP($B28,'Sintesi (CFI-ACN)'!$C$30:$AE$55,27,FALSE)</f>
        <v>0</v>
      </c>
      <c r="KS28" s="319">
        <f>VLOOKUP($B28,'Sintesi (CFI-ACN)'!$C$30:$AE$55,27,FALSE)</f>
        <v>0</v>
      </c>
      <c r="KT28" s="319">
        <f>VLOOKUP($B28,'Sintesi (CFI-ACN)'!$C$30:$AE$55,27,FALSE)</f>
        <v>0</v>
      </c>
      <c r="KU28" s="319">
        <f>VLOOKUP($B28,'Sintesi (CFI-ACN)'!$C$30:$AE$55,27,FALSE)</f>
        <v>0</v>
      </c>
      <c r="KV28" s="319">
        <f>VLOOKUP($B28,'Sintesi (CFI-ACN)'!$C$30:$AE$55,27,FALSE)</f>
        <v>0</v>
      </c>
      <c r="KW28" s="319">
        <f>VLOOKUP($B28,'Sintesi (CFI-ACN)'!$C$30:$AE$55,27,FALSE)</f>
        <v>0</v>
      </c>
      <c r="KX28" s="319">
        <f>VLOOKUP($B28,'Sintesi (CFI-ACN)'!$C$30:$AE$55,27,FALSE)</f>
        <v>0</v>
      </c>
      <c r="KY28" s="319">
        <f>VLOOKUP($B28,'Sintesi (CFI-ACN)'!$C$30:$AE$55,27,FALSE)</f>
        <v>0</v>
      </c>
      <c r="KZ28" s="319">
        <f>VLOOKUP($B28,'Sintesi (CFI-ACN)'!$C$30:$AE$55,27,FALSE)</f>
        <v>0</v>
      </c>
      <c r="LA28" s="319">
        <f>VLOOKUP($B28,'Sintesi (CFI-ACN)'!$C$30:$AE$55,27,FALSE)</f>
        <v>0</v>
      </c>
      <c r="LB28" s="319">
        <f>VLOOKUP($B28,'Sintesi (CFI-ACN)'!$C$30:$AE$55,27,FALSE)</f>
        <v>0</v>
      </c>
      <c r="LC28" s="319">
        <f>VLOOKUP($B28,'Sintesi (CFI-ACN)'!$C$30:$AE$55,27,FALSE)</f>
        <v>0</v>
      </c>
      <c r="LD28" s="319">
        <f>VLOOKUP($B28,'Sintesi (CFI-ACN)'!$C$30:$AE$55,27,FALSE)</f>
        <v>0</v>
      </c>
      <c r="LE28" s="319">
        <f>VLOOKUP($B28,'Sintesi (CFI-ACN)'!$C$30:$AE$55,27,FALSE)</f>
        <v>0</v>
      </c>
      <c r="LF28" s="319">
        <f>VLOOKUP($B28,'Sintesi (CFI-ACN)'!$C$30:$AE$55,27,FALSE)</f>
        <v>0</v>
      </c>
      <c r="LG28" s="319">
        <f>VLOOKUP($B28,'Sintesi (CFI-ACN)'!$C$30:$AE$55,27,FALSE)</f>
        <v>0</v>
      </c>
      <c r="LH28" s="319">
        <f>VLOOKUP($B28,'Sintesi (CFI-ACN)'!$C$30:$AE$55,27,FALSE)</f>
        <v>0</v>
      </c>
      <c r="LI28" s="319">
        <f>VLOOKUP($B28,'Sintesi (CFI-ACN)'!$C$30:$AE$55,27,FALSE)</f>
        <v>0</v>
      </c>
      <c r="LJ28" s="319">
        <f>VLOOKUP($B28,'Sintesi (CFI-ACN)'!$C$30:$AE$55,27,FALSE)</f>
        <v>0</v>
      </c>
      <c r="LK28" s="319">
        <f>VLOOKUP($B28,'Sintesi (CFI-ACN)'!$C$30:$AE$55,27,FALSE)</f>
        <v>0</v>
      </c>
      <c r="LL28" s="319">
        <f>VLOOKUP($B28,'Sintesi (CFI-ACN)'!$C$30:$AE$55,27,FALSE)</f>
        <v>0</v>
      </c>
      <c r="LM28" s="319">
        <f>VLOOKUP($B28,'Sintesi (CFI-ACN)'!$C$30:$AE$55,27,FALSE)</f>
        <v>0</v>
      </c>
      <c r="LN28" s="319">
        <f>VLOOKUP($B28,'Sintesi (CFI-ACN)'!$C$30:$AE$55,27,FALSE)</f>
        <v>0</v>
      </c>
      <c r="LO28" s="319">
        <f>VLOOKUP($B28,'Sintesi (CFI-ACN)'!$C$30:$AE$55,27,FALSE)</f>
        <v>0</v>
      </c>
      <c r="LP28" s="319">
        <f>VLOOKUP($B28,'Sintesi (CFI-ACN)'!$C$30:$AE$55,27,FALSE)</f>
        <v>0</v>
      </c>
      <c r="LQ28" s="319">
        <f>VLOOKUP($B28,'Sintesi (CFI-ACN)'!$C$30:$AE$55,27,FALSE)</f>
        <v>0</v>
      </c>
      <c r="LR28" s="319">
        <f>VLOOKUP($B28,'Sintesi (CFI-ACN)'!$C$30:$AE$55,27,FALSE)</f>
        <v>0</v>
      </c>
      <c r="LS28" s="319"/>
      <c r="LT28" s="319"/>
      <c r="LU28" s="319"/>
      <c r="LV28" s="320">
        <v>0</v>
      </c>
      <c r="LW28" s="320">
        <v>0</v>
      </c>
      <c r="LX28" s="320">
        <v>0</v>
      </c>
      <c r="LY28" s="320">
        <v>0</v>
      </c>
      <c r="LZ28" s="320">
        <v>0</v>
      </c>
      <c r="MA28" s="320">
        <v>0</v>
      </c>
      <c r="MB28" s="320">
        <v>0</v>
      </c>
      <c r="MC28" s="320">
        <v>0</v>
      </c>
      <c r="MD28" s="320">
        <v>0</v>
      </c>
      <c r="ME28" s="320">
        <v>0</v>
      </c>
      <c r="MF28" s="320">
        <v>0</v>
      </c>
      <c r="MG28" s="320">
        <v>0</v>
      </c>
      <c r="MH28" s="320">
        <v>0</v>
      </c>
      <c r="MI28" s="320">
        <v>0</v>
      </c>
      <c r="MJ28" s="320">
        <v>0</v>
      </c>
      <c r="MK28" s="320">
        <v>0</v>
      </c>
      <c r="ML28" s="320">
        <v>0</v>
      </c>
      <c r="MM28" s="320">
        <v>0</v>
      </c>
      <c r="MN28" s="320">
        <v>0</v>
      </c>
      <c r="MO28" s="320">
        <v>0</v>
      </c>
      <c r="MP28" s="320">
        <v>0</v>
      </c>
      <c r="MQ28" s="320">
        <v>0</v>
      </c>
      <c r="MR28" s="320">
        <v>0</v>
      </c>
      <c r="MS28" s="320">
        <v>0</v>
      </c>
      <c r="MT28" s="320">
        <v>0</v>
      </c>
      <c r="MU28" s="320">
        <v>0</v>
      </c>
      <c r="MV28" s="320">
        <v>0</v>
      </c>
      <c r="MW28" s="320">
        <v>0</v>
      </c>
      <c r="MX28" s="320">
        <v>0</v>
      </c>
      <c r="MY28" s="320">
        <v>0</v>
      </c>
      <c r="MZ28" s="320">
        <v>0</v>
      </c>
      <c r="NA28" s="320">
        <v>0</v>
      </c>
      <c r="NB28" s="320">
        <v>0</v>
      </c>
      <c r="NC28" s="320">
        <v>0</v>
      </c>
      <c r="ND28" s="320">
        <v>0</v>
      </c>
      <c r="NE28" s="320">
        <v>0</v>
      </c>
      <c r="NF28" s="320">
        <v>0</v>
      </c>
      <c r="NG28" s="320">
        <v>0</v>
      </c>
      <c r="NH28" s="320">
        <v>0</v>
      </c>
      <c r="NI28" s="320">
        <v>0</v>
      </c>
      <c r="NJ28" s="320">
        <v>0</v>
      </c>
      <c r="NK28" s="320">
        <v>0</v>
      </c>
      <c r="NL28" s="320">
        <v>0</v>
      </c>
      <c r="NM28" s="320">
        <v>0</v>
      </c>
      <c r="NN28" s="320">
        <v>0</v>
      </c>
      <c r="NO28" s="320">
        <v>0</v>
      </c>
      <c r="NP28" s="320">
        <v>0</v>
      </c>
      <c r="NQ28" s="320">
        <v>0</v>
      </c>
      <c r="NR28" s="320">
        <v>0</v>
      </c>
      <c r="NS28" s="320">
        <v>0</v>
      </c>
      <c r="NT28" s="320">
        <v>0</v>
      </c>
      <c r="NU28" s="320">
        <v>0</v>
      </c>
      <c r="NV28" s="320">
        <v>0</v>
      </c>
      <c r="NW28" s="320">
        <v>0</v>
      </c>
      <c r="NX28" s="320">
        <v>0</v>
      </c>
      <c r="NY28" s="320">
        <v>0</v>
      </c>
      <c r="NZ28" s="320">
        <v>0</v>
      </c>
      <c r="OA28" s="320">
        <v>0</v>
      </c>
      <c r="OB28" s="320">
        <v>0</v>
      </c>
      <c r="OC28" s="320">
        <v>0</v>
      </c>
      <c r="OD28" s="320">
        <v>0</v>
      </c>
      <c r="OE28" s="320">
        <v>0</v>
      </c>
      <c r="OF28" s="320">
        <v>0</v>
      </c>
      <c r="OG28" s="320">
        <v>0</v>
      </c>
      <c r="OH28" s="320">
        <v>0</v>
      </c>
      <c r="OI28" s="320">
        <v>0</v>
      </c>
      <c r="OJ28" s="320">
        <v>0</v>
      </c>
      <c r="OK28" s="320">
        <v>0</v>
      </c>
      <c r="OL28" s="320">
        <v>0</v>
      </c>
      <c r="OM28" s="320">
        <v>0</v>
      </c>
      <c r="ON28" s="320">
        <v>0</v>
      </c>
      <c r="OO28" s="320">
        <v>0</v>
      </c>
      <c r="OP28" s="320">
        <f>VLOOKUP($B28,'Sintesi (CFI-ACN)'!$C$30:$AE$55,26,FALSE)</f>
        <v>0</v>
      </c>
      <c r="OQ28" s="320">
        <f>VLOOKUP($B28,'Sintesi (CFI-ACN)'!$C$30:$AE$55,26,FALSE)</f>
        <v>0</v>
      </c>
      <c r="OR28" s="320">
        <f>VLOOKUP($B28,'Sintesi (CFI-ACN)'!$C$30:$AE$55,26,FALSE)</f>
        <v>0</v>
      </c>
      <c r="OS28" s="320">
        <f>VLOOKUP($B28,'Sintesi (CFI-ACN)'!$C$30:$AE$55,26,FALSE)</f>
        <v>0</v>
      </c>
      <c r="OT28" s="320">
        <f>VLOOKUP($B28,'Sintesi (CFI-ACN)'!$C$30:$AE$55,26,FALSE)</f>
        <v>0</v>
      </c>
      <c r="OU28" s="320">
        <f>VLOOKUP($B28,'Sintesi (CFI-ACN)'!$C$30:$AE$55,26,FALSE)</f>
        <v>0</v>
      </c>
      <c r="OV28" s="320">
        <f>VLOOKUP($B28,'Sintesi (CFI-ACN)'!$C$30:$AE$55,26,FALSE)</f>
        <v>0</v>
      </c>
      <c r="OW28" s="320">
        <f>VLOOKUP($B28,'Sintesi (CFI-ACN)'!$C$30:$AE$55,26,FALSE)</f>
        <v>0</v>
      </c>
      <c r="OX28" s="320">
        <f>VLOOKUP($B28,'Sintesi (CFI-ACN)'!$C$30:$AE$55,26,FALSE)</f>
        <v>0</v>
      </c>
      <c r="OY28" s="320">
        <f>VLOOKUP($B28,'Sintesi (CFI-ACN)'!$C$30:$AE$55,26,FALSE)</f>
        <v>0</v>
      </c>
      <c r="OZ28" s="320">
        <f>VLOOKUP($B28,'Sintesi (CFI-ACN)'!$C$30:$AE$55,26,FALSE)</f>
        <v>0</v>
      </c>
      <c r="PA28" s="320">
        <f>VLOOKUP($B28,'Sintesi (CFI-ACN)'!$C$30:$AE$55,26,FALSE)</f>
        <v>0</v>
      </c>
      <c r="PB28" s="320">
        <f>VLOOKUP($B28,'Sintesi (CFI-ACN)'!$C$30:$AE$55,26,FALSE)</f>
        <v>0</v>
      </c>
      <c r="PC28" s="320">
        <f>VLOOKUP($B28,'Sintesi (CFI-ACN)'!$C$30:$AE$55,26,FALSE)</f>
        <v>0</v>
      </c>
      <c r="PD28" s="320">
        <f>VLOOKUP($B28,'Sintesi (CFI-ACN)'!$C$30:$AE$55,26,FALSE)</f>
        <v>0</v>
      </c>
      <c r="PE28" s="320">
        <f>VLOOKUP($B28,'Sintesi (CFI-ACN)'!$C$30:$AE$55,26,FALSE)</f>
        <v>0</v>
      </c>
      <c r="PF28" s="320">
        <f>VLOOKUP($B28,'Sintesi (CFI-ACN)'!$C$30:$AE$55,26,FALSE)</f>
        <v>0</v>
      </c>
      <c r="PG28" s="320">
        <f>VLOOKUP($B28,'Sintesi (CFI-ACN)'!$C$30:$AE$55,26,FALSE)</f>
        <v>0</v>
      </c>
      <c r="PH28" s="320">
        <f>VLOOKUP($B28,'Sintesi (CFI-ACN)'!$C$30:$AE$55,26,FALSE)</f>
        <v>0</v>
      </c>
      <c r="PI28" s="320">
        <f>VLOOKUP($B28,'Sintesi (CFI-ACN)'!$C$30:$AE$55,26,FALSE)</f>
        <v>0</v>
      </c>
      <c r="PJ28" s="320">
        <f>VLOOKUP($B28,'Sintesi (CFI-ACN)'!$C$30:$AE$55,26,FALSE)</f>
        <v>0</v>
      </c>
      <c r="PK28" s="320">
        <f>VLOOKUP($B28,'Sintesi (CFI-ACN)'!$C$30:$AE$55,26,FALSE)</f>
        <v>0</v>
      </c>
      <c r="PL28" s="320">
        <f>VLOOKUP($B28,'Sintesi (CFI-ACN)'!$C$30:$AE$55,26,FALSE)</f>
        <v>0</v>
      </c>
      <c r="PM28" s="320">
        <f>VLOOKUP($B28,'Sintesi (CFI-ACN)'!$C$30:$AE$55,26,FALSE)</f>
        <v>0</v>
      </c>
      <c r="PN28" s="320">
        <f>VLOOKUP($B28,'Sintesi (CFI-ACN)'!$C$30:$AE$55,26,FALSE)</f>
        <v>0</v>
      </c>
      <c r="PO28" s="320">
        <f>VLOOKUP($B28,'Sintesi (CFI-ACN)'!$C$30:$AE$55,26,FALSE)</f>
        <v>0</v>
      </c>
      <c r="PP28" s="320">
        <f>VLOOKUP($B28,'Sintesi (CFI-ACN)'!$C$30:$AE$55,26,FALSE)</f>
        <v>0</v>
      </c>
      <c r="PQ28" s="320">
        <f>VLOOKUP($B28,'Sintesi (CFI-ACN)'!$C$30:$AE$55,26,FALSE)</f>
        <v>0</v>
      </c>
      <c r="PR28" s="320">
        <f>VLOOKUP($B28,'Sintesi (CFI-ACN)'!$C$30:$AE$55,26,FALSE)</f>
        <v>0</v>
      </c>
      <c r="PS28" s="320">
        <f>VLOOKUP($B28,'Sintesi (CFI-ACN)'!$C$30:$AE$55,26,FALSE)</f>
        <v>0</v>
      </c>
      <c r="PT28" s="320">
        <f>VLOOKUP($B28,'Sintesi (CFI-ACN)'!$C$30:$AE$55,26,FALSE)</f>
        <v>0</v>
      </c>
      <c r="PU28" s="320">
        <f>VLOOKUP($B28,'Sintesi (CFI-ACN)'!$C$30:$AE$55,26,FALSE)</f>
        <v>0</v>
      </c>
      <c r="PV28" s="320"/>
      <c r="PW28" s="320"/>
      <c r="PX28" s="320"/>
      <c r="PY28" s="321">
        <v>0</v>
      </c>
      <c r="PZ28" s="321">
        <v>0</v>
      </c>
      <c r="QA28" s="321">
        <v>0</v>
      </c>
      <c r="QB28" s="321">
        <v>0</v>
      </c>
      <c r="QC28" s="321">
        <v>0</v>
      </c>
      <c r="QD28" s="321">
        <v>0</v>
      </c>
      <c r="QE28" s="321">
        <v>0</v>
      </c>
      <c r="QF28" s="321">
        <v>0</v>
      </c>
      <c r="QG28" s="321">
        <v>0</v>
      </c>
      <c r="QH28" s="321">
        <v>0</v>
      </c>
      <c r="QI28" s="321">
        <v>0</v>
      </c>
      <c r="QJ28" s="321">
        <v>0</v>
      </c>
      <c r="QK28" s="321">
        <v>0</v>
      </c>
      <c r="QL28" s="321">
        <v>0</v>
      </c>
      <c r="QM28" s="321">
        <v>0</v>
      </c>
      <c r="QN28" s="321">
        <v>0</v>
      </c>
      <c r="QO28" s="321">
        <v>0</v>
      </c>
      <c r="QP28" s="321">
        <v>0</v>
      </c>
      <c r="QQ28" s="321">
        <v>0</v>
      </c>
      <c r="QR28" s="321">
        <v>0</v>
      </c>
      <c r="QS28" s="321">
        <v>0</v>
      </c>
      <c r="QT28" s="321">
        <v>0</v>
      </c>
      <c r="QU28" s="321">
        <v>0</v>
      </c>
      <c r="QV28" s="321">
        <v>0</v>
      </c>
      <c r="QW28" s="321">
        <v>0</v>
      </c>
      <c r="QX28" s="321">
        <v>0</v>
      </c>
      <c r="QY28" s="321">
        <v>0</v>
      </c>
      <c r="QZ28" s="321">
        <v>0</v>
      </c>
      <c r="RA28" s="321">
        <v>0</v>
      </c>
      <c r="RB28" s="321">
        <v>0</v>
      </c>
      <c r="RC28" s="321">
        <v>0</v>
      </c>
      <c r="RD28" s="321">
        <v>0</v>
      </c>
      <c r="RE28" s="321">
        <v>0</v>
      </c>
      <c r="RF28" s="321">
        <v>0</v>
      </c>
      <c r="RG28" s="321">
        <v>0</v>
      </c>
      <c r="RH28" s="321">
        <v>0</v>
      </c>
      <c r="RI28" s="321">
        <v>0</v>
      </c>
      <c r="RJ28" s="321">
        <v>0</v>
      </c>
      <c r="RK28" s="321">
        <v>0</v>
      </c>
      <c r="RL28" s="321">
        <v>0</v>
      </c>
      <c r="RM28" s="321">
        <v>0</v>
      </c>
      <c r="RN28" s="321">
        <v>0</v>
      </c>
      <c r="RO28" s="321">
        <v>0</v>
      </c>
      <c r="RP28" s="321">
        <v>0</v>
      </c>
      <c r="RQ28" s="321">
        <v>0</v>
      </c>
      <c r="RR28" s="321">
        <v>0</v>
      </c>
      <c r="RS28" s="321">
        <v>0</v>
      </c>
      <c r="RT28" s="321">
        <v>0</v>
      </c>
      <c r="RU28" s="321">
        <v>0</v>
      </c>
      <c r="RV28" s="321">
        <v>0</v>
      </c>
      <c r="RW28" s="321">
        <v>0</v>
      </c>
      <c r="RX28" s="321">
        <v>0</v>
      </c>
      <c r="RY28" s="321">
        <v>0</v>
      </c>
      <c r="RZ28" s="321">
        <v>0</v>
      </c>
      <c r="SA28" s="321">
        <v>0</v>
      </c>
      <c r="SB28" s="321">
        <v>0</v>
      </c>
      <c r="SC28" s="321">
        <v>0</v>
      </c>
      <c r="SD28" s="321">
        <v>0</v>
      </c>
      <c r="SE28" s="321">
        <v>0</v>
      </c>
      <c r="SF28" s="321">
        <v>0</v>
      </c>
      <c r="SG28" s="321">
        <v>0</v>
      </c>
      <c r="SH28" s="321">
        <v>0</v>
      </c>
      <c r="SI28" s="321">
        <v>0</v>
      </c>
      <c r="SJ28" s="321">
        <v>0</v>
      </c>
      <c r="SK28" s="321">
        <v>0</v>
      </c>
      <c r="SL28" s="321">
        <v>0</v>
      </c>
      <c r="SM28" s="321">
        <v>0</v>
      </c>
      <c r="SN28" s="321">
        <v>0</v>
      </c>
      <c r="SO28" s="321">
        <v>0</v>
      </c>
      <c r="SP28" s="321">
        <v>0</v>
      </c>
      <c r="SQ28" s="321">
        <v>0</v>
      </c>
      <c r="SR28" s="321">
        <v>0</v>
      </c>
      <c r="SS28" s="321">
        <f>VLOOKUP($B28,'Sintesi (CFI-ACN)'!$C$30:$AE$55,28,FALSE)</f>
        <v>0</v>
      </c>
      <c r="ST28" s="321">
        <f>VLOOKUP($B28,'Sintesi (CFI-ACN)'!$C$30:$AE$55,28,FALSE)</f>
        <v>0</v>
      </c>
      <c r="SU28" s="321">
        <f>VLOOKUP($B28,'Sintesi (CFI-ACN)'!$C$30:$AE$55,28,FALSE)</f>
        <v>0</v>
      </c>
      <c r="SV28" s="321">
        <f>VLOOKUP($B28,'Sintesi (CFI-ACN)'!$C$30:$AE$55,28,FALSE)</f>
        <v>0</v>
      </c>
      <c r="SW28" s="321">
        <f>VLOOKUP($B28,'Sintesi (CFI-ACN)'!$C$30:$AE$55,28,FALSE)</f>
        <v>0</v>
      </c>
      <c r="SX28" s="321">
        <f>VLOOKUP($B28,'Sintesi (CFI-ACN)'!$C$30:$AE$55,28,FALSE)</f>
        <v>0</v>
      </c>
      <c r="SY28" s="321">
        <f>VLOOKUP($B28,'Sintesi (CFI-ACN)'!$C$30:$AE$55,28,FALSE)</f>
        <v>0</v>
      </c>
      <c r="SZ28" s="321">
        <f>VLOOKUP($B28,'Sintesi (CFI-ACN)'!$C$30:$AE$55,28,FALSE)</f>
        <v>0</v>
      </c>
      <c r="TA28" s="321">
        <f>VLOOKUP($B28,'Sintesi (CFI-ACN)'!$C$30:$AE$55,28,FALSE)</f>
        <v>0</v>
      </c>
      <c r="TB28" s="321">
        <f>VLOOKUP($B28,'Sintesi (CFI-ACN)'!$C$30:$AE$55,28,FALSE)</f>
        <v>0</v>
      </c>
      <c r="TC28" s="321">
        <f>VLOOKUP($B28,'Sintesi (CFI-ACN)'!$C$30:$AE$55,28,FALSE)</f>
        <v>0</v>
      </c>
      <c r="TD28" s="321">
        <f>VLOOKUP($B28,'Sintesi (CFI-ACN)'!$C$30:$AE$55,28,FALSE)</f>
        <v>0</v>
      </c>
      <c r="TE28" s="321">
        <f>VLOOKUP($B28,'Sintesi (CFI-ACN)'!$C$30:$AE$55,28,FALSE)</f>
        <v>0</v>
      </c>
      <c r="TF28" s="321">
        <f>VLOOKUP($B28,'Sintesi (CFI-ACN)'!$C$30:$AE$55,28,FALSE)</f>
        <v>0</v>
      </c>
      <c r="TG28" s="321">
        <f>VLOOKUP($B28,'Sintesi (CFI-ACN)'!$C$30:$AE$55,28,FALSE)</f>
        <v>0</v>
      </c>
      <c r="TH28" s="321">
        <f>VLOOKUP($B28,'Sintesi (CFI-ACN)'!$C$30:$AE$55,28,FALSE)</f>
        <v>0</v>
      </c>
      <c r="TI28" s="321">
        <f>VLOOKUP($B28,'Sintesi (CFI-ACN)'!$C$30:$AE$55,28,FALSE)</f>
        <v>0</v>
      </c>
      <c r="TJ28" s="321">
        <f>VLOOKUP($B28,'Sintesi (CFI-ACN)'!$C$30:$AE$55,28,FALSE)</f>
        <v>0</v>
      </c>
      <c r="TK28" s="321">
        <f>VLOOKUP($B28,'Sintesi (CFI-ACN)'!$C$30:$AE$55,28,FALSE)</f>
        <v>0</v>
      </c>
      <c r="TL28" s="321">
        <f>VLOOKUP($B28,'Sintesi (CFI-ACN)'!$C$30:$AE$55,28,FALSE)</f>
        <v>0</v>
      </c>
      <c r="TM28" s="321">
        <f>VLOOKUP($B28,'Sintesi (CFI-ACN)'!$C$30:$AE$55,28,FALSE)</f>
        <v>0</v>
      </c>
      <c r="TN28" s="321">
        <f>VLOOKUP($B28,'Sintesi (CFI-ACN)'!$C$30:$AE$55,28,FALSE)</f>
        <v>0</v>
      </c>
      <c r="TO28" s="321">
        <f>VLOOKUP($B28,'Sintesi (CFI-ACN)'!$C$30:$AE$55,28,FALSE)</f>
        <v>0</v>
      </c>
      <c r="TP28" s="321">
        <f>VLOOKUP($B28,'Sintesi (CFI-ACN)'!$C$30:$AE$55,28,FALSE)</f>
        <v>0</v>
      </c>
      <c r="TQ28" s="321">
        <f>VLOOKUP($B28,'Sintesi (CFI-ACN)'!$C$30:$AE$55,28,FALSE)</f>
        <v>0</v>
      </c>
      <c r="TR28" s="321">
        <f>VLOOKUP($B28,'Sintesi (CFI-ACN)'!$C$30:$AE$55,28,FALSE)</f>
        <v>0</v>
      </c>
      <c r="TS28" s="321">
        <f>VLOOKUP($B28,'Sintesi (CFI-ACN)'!$C$30:$AE$55,28,FALSE)</f>
        <v>0</v>
      </c>
      <c r="TT28" s="321">
        <f>VLOOKUP($B28,'Sintesi (CFI-ACN)'!$C$30:$AE$55,28,FALSE)</f>
        <v>0</v>
      </c>
      <c r="TU28" s="321">
        <f>VLOOKUP($B28,'Sintesi (CFI-ACN)'!$C$30:$AE$55,28,FALSE)</f>
        <v>0</v>
      </c>
      <c r="TV28" s="321">
        <f>VLOOKUP($B28,'Sintesi (CFI-ACN)'!$C$30:$AE$55,28,FALSE)</f>
        <v>0</v>
      </c>
      <c r="TW28" s="321">
        <f>VLOOKUP($B28,'Sintesi (CFI-ACN)'!$C$30:$AE$55,28,FALSE)</f>
        <v>0</v>
      </c>
      <c r="TX28" s="321">
        <f>VLOOKUP($B28,'Sintesi (CFI-ACN)'!$C$30:$AE$55,28,FALSE)</f>
        <v>0</v>
      </c>
      <c r="TY28" s="321"/>
      <c r="TZ28" s="321"/>
      <c r="UA28" s="321"/>
      <c r="UB28" s="322">
        <v>0</v>
      </c>
      <c r="UC28" s="322">
        <v>0</v>
      </c>
      <c r="UD28" s="322">
        <v>0</v>
      </c>
      <c r="UE28" s="322">
        <v>0</v>
      </c>
      <c r="UF28" s="322">
        <v>0</v>
      </c>
      <c r="UG28" s="322">
        <v>0</v>
      </c>
      <c r="UH28" s="322">
        <v>0</v>
      </c>
      <c r="UI28" s="322">
        <v>0</v>
      </c>
      <c r="UJ28" s="322">
        <v>0</v>
      </c>
      <c r="UK28" s="322">
        <v>0</v>
      </c>
      <c r="UL28" s="322">
        <v>0</v>
      </c>
      <c r="UM28" s="322">
        <v>0</v>
      </c>
      <c r="UN28" s="322">
        <v>0</v>
      </c>
      <c r="UO28" s="322">
        <v>0</v>
      </c>
      <c r="UP28" s="322">
        <v>0</v>
      </c>
      <c r="UQ28" s="322">
        <v>0</v>
      </c>
      <c r="UR28" s="322">
        <v>0</v>
      </c>
      <c r="US28" s="322">
        <v>0</v>
      </c>
      <c r="UT28" s="322">
        <v>0</v>
      </c>
      <c r="UU28" s="322">
        <v>0</v>
      </c>
      <c r="UV28" s="322">
        <v>0</v>
      </c>
      <c r="UW28" s="322">
        <v>0</v>
      </c>
      <c r="UX28" s="322">
        <v>0</v>
      </c>
      <c r="UY28" s="322">
        <v>0</v>
      </c>
      <c r="UZ28" s="322">
        <v>0</v>
      </c>
      <c r="VA28" s="322">
        <v>0</v>
      </c>
      <c r="VB28" s="322">
        <v>0</v>
      </c>
      <c r="VC28" s="322">
        <v>0</v>
      </c>
      <c r="VD28" s="322">
        <v>0</v>
      </c>
      <c r="VE28" s="322">
        <v>0</v>
      </c>
      <c r="VF28" s="322">
        <v>0</v>
      </c>
      <c r="VG28" s="322">
        <v>0</v>
      </c>
      <c r="VH28" s="322">
        <v>0</v>
      </c>
      <c r="VI28" s="322">
        <v>0</v>
      </c>
      <c r="VJ28" s="322">
        <v>0</v>
      </c>
      <c r="VK28" s="322">
        <v>0</v>
      </c>
      <c r="VL28" s="322">
        <v>0</v>
      </c>
      <c r="VM28" s="322">
        <v>0</v>
      </c>
      <c r="VN28" s="322">
        <v>0</v>
      </c>
      <c r="VO28" s="322">
        <v>0</v>
      </c>
      <c r="VP28" s="322">
        <v>0</v>
      </c>
      <c r="VQ28" s="322">
        <v>0</v>
      </c>
      <c r="VR28" s="322">
        <v>0</v>
      </c>
      <c r="VS28" s="322">
        <v>0</v>
      </c>
      <c r="VT28" s="322">
        <v>0</v>
      </c>
      <c r="VU28" s="322">
        <v>0</v>
      </c>
      <c r="VV28" s="322">
        <v>0</v>
      </c>
      <c r="VW28" s="322">
        <v>0</v>
      </c>
      <c r="VX28" s="322">
        <v>0</v>
      </c>
      <c r="VY28" s="322">
        <v>0</v>
      </c>
      <c r="VZ28" s="322">
        <v>0</v>
      </c>
      <c r="WA28" s="322">
        <v>0</v>
      </c>
      <c r="WB28" s="322">
        <v>0</v>
      </c>
      <c r="WC28" s="322">
        <v>0</v>
      </c>
      <c r="WD28" s="322">
        <v>0</v>
      </c>
      <c r="WE28" s="322">
        <v>0</v>
      </c>
      <c r="WF28" s="322">
        <v>0</v>
      </c>
      <c r="WG28" s="322">
        <v>0</v>
      </c>
      <c r="WH28" s="322">
        <v>0</v>
      </c>
      <c r="WI28" s="322">
        <v>0</v>
      </c>
      <c r="WJ28" s="322">
        <v>0</v>
      </c>
      <c r="WK28" s="322">
        <v>0</v>
      </c>
      <c r="WL28" s="322">
        <v>0</v>
      </c>
      <c r="WM28" s="322">
        <v>0</v>
      </c>
      <c r="WN28" s="322">
        <v>0</v>
      </c>
      <c r="WO28" s="322">
        <v>0</v>
      </c>
      <c r="WP28" s="322">
        <v>0</v>
      </c>
      <c r="WQ28" s="322">
        <v>0</v>
      </c>
      <c r="WR28" s="322">
        <v>0</v>
      </c>
      <c r="WS28" s="322">
        <v>0</v>
      </c>
      <c r="WT28" s="322">
        <v>0</v>
      </c>
      <c r="WU28" s="322">
        <v>0</v>
      </c>
      <c r="WV28" s="322">
        <f>VLOOKUP($B28,'Sintesi (CFI-ACN)'!$C$30:$AE$55,29,FALSE)</f>
        <v>0</v>
      </c>
      <c r="WW28" s="322">
        <f>VLOOKUP($B28,'Sintesi (CFI-ACN)'!$C$30:$AE$55,29,FALSE)</f>
        <v>0</v>
      </c>
      <c r="WX28" s="322">
        <f>VLOOKUP($B28,'Sintesi (CFI-ACN)'!$C$30:$AE$55,29,FALSE)</f>
        <v>0</v>
      </c>
      <c r="WY28" s="322">
        <f>VLOOKUP($B28,'Sintesi (CFI-ACN)'!$C$30:$AE$55,29,FALSE)</f>
        <v>0</v>
      </c>
      <c r="WZ28" s="322">
        <f>VLOOKUP($B28,'Sintesi (CFI-ACN)'!$C$30:$AE$55,29,FALSE)</f>
        <v>0</v>
      </c>
      <c r="XA28" s="322">
        <f>VLOOKUP($B28,'Sintesi (CFI-ACN)'!$C$30:$AE$55,29,FALSE)</f>
        <v>0</v>
      </c>
      <c r="XB28" s="322">
        <f>VLOOKUP($B28,'Sintesi (CFI-ACN)'!$C$30:$AE$55,29,FALSE)</f>
        <v>0</v>
      </c>
      <c r="XC28" s="322">
        <f>VLOOKUP($B28,'Sintesi (CFI-ACN)'!$C$30:$AE$55,29,FALSE)</f>
        <v>0</v>
      </c>
      <c r="XD28" s="322">
        <f>VLOOKUP($B28,'Sintesi (CFI-ACN)'!$C$30:$AE$55,29,FALSE)</f>
        <v>0</v>
      </c>
      <c r="XE28" s="322">
        <f>VLOOKUP($B28,'Sintesi (CFI-ACN)'!$C$30:$AE$55,29,FALSE)</f>
        <v>0</v>
      </c>
      <c r="XF28" s="322">
        <f>VLOOKUP($B28,'Sintesi (CFI-ACN)'!$C$30:$AE$55,29,FALSE)</f>
        <v>0</v>
      </c>
      <c r="XG28" s="322">
        <f>VLOOKUP($B28,'Sintesi (CFI-ACN)'!$C$30:$AE$55,29,FALSE)</f>
        <v>0</v>
      </c>
      <c r="XH28" s="322">
        <f>VLOOKUP($B28,'Sintesi (CFI-ACN)'!$C$30:$AE$55,29,FALSE)</f>
        <v>0</v>
      </c>
      <c r="XI28" s="322">
        <f>VLOOKUP($B28,'Sintesi (CFI-ACN)'!$C$30:$AE$55,29,FALSE)</f>
        <v>0</v>
      </c>
      <c r="XJ28" s="322">
        <f>VLOOKUP($B28,'Sintesi (CFI-ACN)'!$C$30:$AE$55,29,FALSE)</f>
        <v>0</v>
      </c>
      <c r="XK28" s="322">
        <f>VLOOKUP($B28,'Sintesi (CFI-ACN)'!$C$30:$AE$55,29,FALSE)</f>
        <v>0</v>
      </c>
      <c r="XL28" s="322">
        <f>VLOOKUP($B28,'Sintesi (CFI-ACN)'!$C$30:$AE$55,29,FALSE)</f>
        <v>0</v>
      </c>
      <c r="XM28" s="322">
        <f>VLOOKUP($B28,'Sintesi (CFI-ACN)'!$C$30:$AE$55,29,FALSE)</f>
        <v>0</v>
      </c>
      <c r="XN28" s="322">
        <f>VLOOKUP($B28,'Sintesi (CFI-ACN)'!$C$30:$AE$55,29,FALSE)</f>
        <v>0</v>
      </c>
      <c r="XO28" s="322">
        <f>VLOOKUP($B28,'Sintesi (CFI-ACN)'!$C$30:$AE$55,29,FALSE)</f>
        <v>0</v>
      </c>
      <c r="XP28" s="322">
        <f>VLOOKUP($B28,'Sintesi (CFI-ACN)'!$C$30:$AE$55,29,FALSE)</f>
        <v>0</v>
      </c>
      <c r="XQ28" s="322">
        <f>VLOOKUP($B28,'Sintesi (CFI-ACN)'!$C$30:$AE$55,29,FALSE)</f>
        <v>0</v>
      </c>
      <c r="XR28" s="322">
        <f>VLOOKUP($B28,'Sintesi (CFI-ACN)'!$C$30:$AE$55,29,FALSE)</f>
        <v>0</v>
      </c>
      <c r="XS28" s="322">
        <f>VLOOKUP($B28,'Sintesi (CFI-ACN)'!$C$30:$AE$55,29,FALSE)</f>
        <v>0</v>
      </c>
      <c r="XT28" s="322">
        <f>VLOOKUP($B28,'Sintesi (CFI-ACN)'!$C$30:$AE$55,29,FALSE)</f>
        <v>0</v>
      </c>
      <c r="XU28" s="322">
        <f>VLOOKUP($B28,'Sintesi (CFI-ACN)'!$C$30:$AE$55,29,FALSE)</f>
        <v>0</v>
      </c>
      <c r="XV28" s="322">
        <f>VLOOKUP($B28,'Sintesi (CFI-ACN)'!$C$30:$AE$55,29,FALSE)</f>
        <v>0</v>
      </c>
      <c r="XW28" s="322">
        <f>VLOOKUP($B28,'Sintesi (CFI-ACN)'!$C$30:$AE$55,29,FALSE)</f>
        <v>0</v>
      </c>
      <c r="XX28" s="322">
        <f>VLOOKUP($B28,'Sintesi (CFI-ACN)'!$C$30:$AE$55,29,FALSE)</f>
        <v>0</v>
      </c>
      <c r="XY28" s="322">
        <f>VLOOKUP($B28,'Sintesi (CFI-ACN)'!$C$30:$AE$55,29,FALSE)</f>
        <v>0</v>
      </c>
      <c r="XZ28" s="322">
        <f>VLOOKUP($B28,'Sintesi (CFI-ACN)'!$C$30:$AE$55,29,FALSE)</f>
        <v>0</v>
      </c>
      <c r="YA28" s="322">
        <f>VLOOKUP($B28,'Sintesi (CFI-ACN)'!$C$30:$AE$55,29,FALSE)</f>
        <v>0</v>
      </c>
      <c r="YB28" s="322"/>
      <c r="YC28" s="322"/>
      <c r="YD28" s="322"/>
      <c r="YE28" s="501">
        <v>0</v>
      </c>
      <c r="YF28" s="501">
        <v>0</v>
      </c>
      <c r="YG28" s="501">
        <v>0</v>
      </c>
      <c r="YH28" s="501">
        <v>0</v>
      </c>
      <c r="YI28" s="501">
        <v>0</v>
      </c>
      <c r="YJ28" s="501">
        <v>0</v>
      </c>
      <c r="YK28" s="501">
        <v>0</v>
      </c>
      <c r="YL28" s="501">
        <v>0</v>
      </c>
      <c r="YM28" s="501">
        <v>0</v>
      </c>
      <c r="YN28" s="501">
        <v>0</v>
      </c>
      <c r="YO28" s="501">
        <v>0</v>
      </c>
      <c r="YP28" s="501">
        <v>0</v>
      </c>
      <c r="YQ28" s="501">
        <v>0</v>
      </c>
      <c r="YR28" s="501">
        <v>0</v>
      </c>
      <c r="YS28" s="501">
        <v>0</v>
      </c>
      <c r="YT28" s="501">
        <v>0</v>
      </c>
      <c r="YU28" s="501">
        <v>0</v>
      </c>
      <c r="YV28" s="501">
        <v>0</v>
      </c>
      <c r="YW28" s="501">
        <v>0</v>
      </c>
      <c r="YX28" s="501">
        <v>0</v>
      </c>
      <c r="YY28" s="501">
        <v>0</v>
      </c>
      <c r="YZ28" s="501">
        <v>0</v>
      </c>
      <c r="ZA28" s="501">
        <v>0</v>
      </c>
      <c r="ZB28" s="501">
        <v>0</v>
      </c>
      <c r="ZC28" s="501">
        <v>0</v>
      </c>
      <c r="ZD28" s="501">
        <v>0</v>
      </c>
      <c r="ZE28" s="501">
        <v>0</v>
      </c>
      <c r="ZF28" s="501">
        <v>0</v>
      </c>
      <c r="ZG28" s="501">
        <v>0</v>
      </c>
      <c r="ZH28" s="501">
        <v>0</v>
      </c>
      <c r="ZI28" s="501">
        <v>0</v>
      </c>
      <c r="ZJ28" s="501">
        <v>0</v>
      </c>
      <c r="ZK28" s="501">
        <v>0</v>
      </c>
      <c r="ZL28" s="501">
        <v>0</v>
      </c>
      <c r="ZM28" s="501">
        <v>0</v>
      </c>
      <c r="ZN28" s="501">
        <v>0</v>
      </c>
      <c r="ZO28" s="501">
        <v>0</v>
      </c>
      <c r="ZP28" s="501">
        <v>0</v>
      </c>
      <c r="ZQ28" s="501">
        <v>0</v>
      </c>
      <c r="ZR28" s="501">
        <v>0</v>
      </c>
      <c r="ZS28" s="501">
        <v>0</v>
      </c>
      <c r="ZT28" s="501">
        <v>0</v>
      </c>
      <c r="ZU28" s="501">
        <v>0</v>
      </c>
      <c r="ZV28" s="501">
        <v>0</v>
      </c>
      <c r="ZW28" s="501">
        <v>0</v>
      </c>
      <c r="ZX28" s="501">
        <v>0</v>
      </c>
      <c r="ZY28" s="501">
        <v>0</v>
      </c>
      <c r="ZZ28" s="501">
        <v>0</v>
      </c>
      <c r="AAA28" s="501">
        <v>0</v>
      </c>
      <c r="AAB28" s="501">
        <v>0</v>
      </c>
      <c r="AAC28" s="501">
        <v>0</v>
      </c>
      <c r="AAD28" s="501">
        <v>0</v>
      </c>
      <c r="AAE28" s="501">
        <v>0</v>
      </c>
      <c r="AAF28" s="501">
        <v>0</v>
      </c>
      <c r="AAG28" s="501">
        <v>0</v>
      </c>
      <c r="AAH28" s="501">
        <v>0</v>
      </c>
      <c r="AAI28" s="501">
        <v>0</v>
      </c>
      <c r="AAJ28" s="501">
        <v>0</v>
      </c>
      <c r="AAK28" s="501">
        <v>0</v>
      </c>
      <c r="AAL28" s="501">
        <v>0</v>
      </c>
      <c r="AAM28" s="501">
        <v>0</v>
      </c>
      <c r="AAN28" s="501">
        <v>0</v>
      </c>
      <c r="AAO28" s="501">
        <v>0</v>
      </c>
      <c r="AAP28" s="501">
        <v>0</v>
      </c>
      <c r="AAQ28" s="501">
        <v>0</v>
      </c>
      <c r="AAR28" s="501">
        <v>0</v>
      </c>
      <c r="AAS28" s="501">
        <v>0</v>
      </c>
      <c r="AAT28" s="501">
        <v>0</v>
      </c>
      <c r="AAU28" s="501">
        <v>0</v>
      </c>
      <c r="AAV28" s="501">
        <v>0</v>
      </c>
      <c r="AAW28" s="501">
        <v>0</v>
      </c>
      <c r="AAX28" s="501">
        <v>0</v>
      </c>
      <c r="AAY28" s="501">
        <f>VLOOKUP($B28,'Sintesi (CFI-ACN)'!$C$30:$AE$55,22,FALSE)</f>
        <v>0</v>
      </c>
      <c r="AAZ28" s="501">
        <f>VLOOKUP($B28,'Sintesi (CFI-ACN)'!$C$30:$AE$55,22,FALSE)</f>
        <v>0</v>
      </c>
      <c r="ABA28" s="501">
        <f>VLOOKUP($B28,'Sintesi (CFI-ACN)'!$C$30:$AE$55,22,FALSE)</f>
        <v>0</v>
      </c>
      <c r="ABB28" s="501">
        <f>VLOOKUP($B28,'Sintesi (CFI-ACN)'!$C$30:$AE$55,22,FALSE)</f>
        <v>0</v>
      </c>
      <c r="ABC28" s="501">
        <f>VLOOKUP($B28,'Sintesi (CFI-ACN)'!$C$30:$AE$55,22,FALSE)</f>
        <v>0</v>
      </c>
      <c r="ABD28" s="501">
        <f>VLOOKUP($B28,'Sintesi (CFI-ACN)'!$C$30:$AE$55,22,FALSE)</f>
        <v>0</v>
      </c>
      <c r="ABE28" s="501">
        <f>VLOOKUP($B28,'Sintesi (CFI-ACN)'!$C$30:$AE$55,22,FALSE)</f>
        <v>0</v>
      </c>
      <c r="ABF28" s="501">
        <f>VLOOKUP($B28,'Sintesi (CFI-ACN)'!$C$30:$AE$55,22,FALSE)</f>
        <v>0</v>
      </c>
      <c r="ABG28" s="501">
        <f>VLOOKUP($B28,'Sintesi (CFI-ACN)'!$C$30:$AE$55,22,FALSE)</f>
        <v>0</v>
      </c>
      <c r="ABH28" s="501">
        <f>VLOOKUP($B28,'Sintesi (CFI-ACN)'!$C$30:$AE$55,22,FALSE)</f>
        <v>0</v>
      </c>
      <c r="ABI28" s="501">
        <f>VLOOKUP($B28,'Sintesi (CFI-ACN)'!$C$30:$AE$55,22,FALSE)</f>
        <v>0</v>
      </c>
      <c r="ABJ28" s="501">
        <f>VLOOKUP($B28,'Sintesi (CFI-ACN)'!$C$30:$AE$55,22,FALSE)</f>
        <v>0</v>
      </c>
      <c r="ABK28" s="501">
        <f>VLOOKUP($B28,'Sintesi (CFI-ACN)'!$C$30:$AE$55,22,FALSE)</f>
        <v>0</v>
      </c>
      <c r="ABL28" s="501">
        <f>VLOOKUP($B28,'Sintesi (CFI-ACN)'!$C$30:$AE$55,22,FALSE)</f>
        <v>0</v>
      </c>
      <c r="ABM28" s="501">
        <f>VLOOKUP($B28,'Sintesi (CFI-ACN)'!$C$30:$AE$55,22,FALSE)</f>
        <v>0</v>
      </c>
      <c r="ABN28" s="501">
        <f>VLOOKUP($B28,'Sintesi (CFI-ACN)'!$C$30:$AE$55,22,FALSE)</f>
        <v>0</v>
      </c>
      <c r="ABO28" s="501">
        <f>VLOOKUP($B28,'Sintesi (CFI-ACN)'!$C$30:$AE$55,22,FALSE)</f>
        <v>0</v>
      </c>
      <c r="ABP28" s="501">
        <f>VLOOKUP($B28,'Sintesi (CFI-ACN)'!$C$30:$AE$55,22,FALSE)</f>
        <v>0</v>
      </c>
      <c r="ABQ28" s="501">
        <f>VLOOKUP($B28,'Sintesi (CFI-ACN)'!$C$30:$AE$55,22,FALSE)</f>
        <v>0</v>
      </c>
      <c r="ABR28" s="501">
        <f>VLOOKUP($B28,'Sintesi (CFI-ACN)'!$C$30:$AE$55,22,FALSE)</f>
        <v>0</v>
      </c>
      <c r="ABS28" s="501">
        <f>VLOOKUP($B28,'Sintesi (CFI-ACN)'!$C$30:$AE$55,22,FALSE)</f>
        <v>0</v>
      </c>
      <c r="ABT28" s="501">
        <f>VLOOKUP($B28,'Sintesi (CFI-ACN)'!$C$30:$AE$55,22,FALSE)</f>
        <v>0</v>
      </c>
      <c r="ABU28" s="501">
        <f>VLOOKUP($B28,'Sintesi (CFI-ACN)'!$C$30:$AE$55,22,FALSE)</f>
        <v>0</v>
      </c>
      <c r="ABV28" s="501">
        <f>VLOOKUP($B28,'Sintesi (CFI-ACN)'!$C$30:$AE$55,22,FALSE)</f>
        <v>0</v>
      </c>
      <c r="ABW28" s="501">
        <f>VLOOKUP($B28,'Sintesi (CFI-ACN)'!$C$30:$AE$55,22,FALSE)</f>
        <v>0</v>
      </c>
      <c r="ABX28" s="501">
        <f>VLOOKUP($B28,'Sintesi (CFI-ACN)'!$C$30:$AE$55,22,FALSE)</f>
        <v>0</v>
      </c>
      <c r="ABY28" s="501">
        <f>VLOOKUP($B28,'Sintesi (CFI-ACN)'!$C$30:$AE$55,22,FALSE)</f>
        <v>0</v>
      </c>
      <c r="ABZ28" s="501">
        <f>VLOOKUP($B28,'Sintesi (CFI-ACN)'!$C$30:$AE$55,22,FALSE)</f>
        <v>0</v>
      </c>
      <c r="ACA28" s="501">
        <f>VLOOKUP($B28,'Sintesi (CFI-ACN)'!$C$30:$AE$55,22,FALSE)</f>
        <v>0</v>
      </c>
      <c r="ACB28" s="501">
        <f>VLOOKUP($B28,'Sintesi (CFI-ACN)'!$C$30:$AE$55,22,FALSE)</f>
        <v>0</v>
      </c>
      <c r="ACC28" s="501">
        <f>VLOOKUP($B28,'Sintesi (CFI-ACN)'!$C$30:$AE$55,22,FALSE)</f>
        <v>0</v>
      </c>
      <c r="ACD28" s="501">
        <f>VLOOKUP($B28,'Sintesi (CFI-ACN)'!$C$30:$AE$55,22,FALSE)</f>
        <v>0</v>
      </c>
      <c r="ACE28" s="501"/>
      <c r="ACF28" s="501"/>
      <c r="ACG28" s="501"/>
      <c r="ACH28" s="86"/>
      <c r="ACI28" s="88">
        <v>0</v>
      </c>
      <c r="ACJ28" s="87"/>
      <c r="ACK28" s="89"/>
      <c r="ACL28" s="177"/>
      <c r="ACM28" s="177"/>
      <c r="ACN28" s="177"/>
      <c r="ACO28" s="177"/>
      <c r="ACP28" s="177"/>
      <c r="ACQ28" s="177"/>
      <c r="ACR28" s="177"/>
      <c r="ACS28" s="80"/>
      <c r="ACT28" s="80"/>
      <c r="ACU28" s="80"/>
      <c r="ACV28" s="80"/>
      <c r="ACW28" s="80"/>
      <c r="ACX28" s="80"/>
      <c r="ACY28" s="80"/>
      <c r="ACZ28" s="80"/>
      <c r="ADA28" s="80"/>
      <c r="ADB28" s="80"/>
      <c r="ADC28" s="80"/>
      <c r="ADD28" s="80"/>
      <c r="ADE28" s="80"/>
      <c r="ADF28" s="80"/>
      <c r="ADG28" s="80"/>
      <c r="ADH28" s="80"/>
      <c r="ADI28" s="80"/>
      <c r="ADJ28" s="80"/>
      <c r="ADK28" s="80"/>
      <c r="ADL28" s="80"/>
      <c r="ADM28" s="80"/>
      <c r="ADN28" s="80"/>
      <c r="ADO28" s="80"/>
      <c r="ADP28" s="80"/>
      <c r="ADQ28" s="80"/>
      <c r="ADR28" s="80"/>
      <c r="ADS28" s="80"/>
      <c r="ADT28" s="80"/>
      <c r="ADU28" s="80"/>
      <c r="ADV28" s="80"/>
      <c r="ADW28" s="80"/>
      <c r="ADX28" s="80"/>
      <c r="ADY28" s="80"/>
      <c r="ADZ28" s="80"/>
      <c r="AEA28" s="80"/>
      <c r="AEB28" s="80"/>
      <c r="AEC28" s="80"/>
      <c r="AED28" s="80"/>
      <c r="AEE28" s="80"/>
      <c r="AEF28" s="80"/>
      <c r="AEG28" s="80"/>
      <c r="AEH28" s="80"/>
      <c r="AEI28" s="80"/>
      <c r="AEJ28" s="80"/>
      <c r="AEK28" s="80"/>
      <c r="AEL28" s="80"/>
      <c r="AEM28" s="80"/>
      <c r="AEN28" s="80"/>
      <c r="AEO28" s="80"/>
      <c r="AEP28" s="80"/>
      <c r="AEQ28" s="80"/>
      <c r="AER28" s="80"/>
      <c r="AES28" s="80"/>
      <c r="AET28" s="80"/>
      <c r="AEU28" s="80"/>
      <c r="AEV28" s="80"/>
      <c r="AEW28" s="80"/>
      <c r="AEX28" s="80"/>
      <c r="AEY28" s="80"/>
      <c r="AEZ28" s="80"/>
      <c r="AFA28" s="80"/>
      <c r="AFB28" s="80"/>
      <c r="AFC28" s="80"/>
      <c r="AFD28" s="80"/>
      <c r="AFE28" s="80"/>
      <c r="AFF28" s="80"/>
      <c r="AFG28" s="80"/>
      <c r="AFH28" s="80"/>
      <c r="AFI28" s="80"/>
      <c r="AFJ28" s="80"/>
      <c r="AFK28" s="80"/>
      <c r="AFL28" s="80"/>
      <c r="AFM28" s="80"/>
      <c r="AFN28" s="80"/>
      <c r="AFO28" s="80"/>
      <c r="AFP28" s="80"/>
      <c r="AFQ28" s="80"/>
      <c r="AFR28" s="80"/>
      <c r="AFS28" s="80"/>
      <c r="AFT28" s="80"/>
      <c r="AFU28" s="80"/>
      <c r="AFV28" s="80"/>
      <c r="AFW28" s="80"/>
      <c r="AFX28" s="80"/>
      <c r="AFY28" s="80"/>
      <c r="AFZ28" s="80"/>
      <c r="AGA28" s="80"/>
      <c r="AGB28" s="80"/>
      <c r="AGC28" s="80"/>
      <c r="AGD28" s="80"/>
      <c r="AGE28" s="80"/>
      <c r="AGF28" s="80"/>
      <c r="AGG28" s="80"/>
      <c r="AGH28" s="80"/>
      <c r="AGI28" s="80"/>
      <c r="AGJ28" s="80"/>
      <c r="AGK28" s="80"/>
      <c r="AGL28" s="80"/>
      <c r="AGM28" s="80"/>
    </row>
    <row r="29" spans="1:871" s="104" customFormat="1" ht="12.75" customHeight="1" collapsed="1">
      <c r="A29" s="131" t="str">
        <f>'Sintesi (CA)'!B54</f>
        <v/>
      </c>
      <c r="B29" s="131" t="str">
        <f>'Sintesi (CFI)'!C53</f>
        <v/>
      </c>
      <c r="C29" s="131" t="str">
        <f>'Sintesi Quantitativa (Overall)'!D55</f>
        <v/>
      </c>
      <c r="D29" s="132">
        <f>'Sintesi (CFI-ACN)'!W53</f>
        <v>0</v>
      </c>
      <c r="E29" s="132">
        <f>'Sintesi (CFI-ACN)'!X53</f>
        <v>0</v>
      </c>
      <c r="F29" s="132">
        <f>'Sintesi (CFI-ACN)'!Y53</f>
        <v>0</v>
      </c>
      <c r="G29" s="158">
        <v>0</v>
      </c>
      <c r="H29" s="183"/>
      <c r="I29" s="183"/>
      <c r="J29" s="78">
        <f t="shared" si="123"/>
        <v>0</v>
      </c>
      <c r="K29" s="78">
        <v>0</v>
      </c>
      <c r="L29" s="79">
        <v>0</v>
      </c>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318">
        <v>0</v>
      </c>
      <c r="DQ29" s="318">
        <v>0</v>
      </c>
      <c r="DR29" s="318">
        <v>0</v>
      </c>
      <c r="DS29" s="318">
        <v>0</v>
      </c>
      <c r="DT29" s="318">
        <v>0</v>
      </c>
      <c r="DU29" s="318">
        <v>0</v>
      </c>
      <c r="DV29" s="318">
        <v>0</v>
      </c>
      <c r="DW29" s="318">
        <v>0</v>
      </c>
      <c r="DX29" s="318">
        <v>0</v>
      </c>
      <c r="DY29" s="318">
        <v>0</v>
      </c>
      <c r="DZ29" s="318">
        <v>0</v>
      </c>
      <c r="EA29" s="318">
        <v>0</v>
      </c>
      <c r="EB29" s="318">
        <v>0</v>
      </c>
      <c r="EC29" s="318">
        <v>0</v>
      </c>
      <c r="ED29" s="318">
        <v>0</v>
      </c>
      <c r="EE29" s="318">
        <v>0</v>
      </c>
      <c r="EF29" s="318">
        <v>0</v>
      </c>
      <c r="EG29" s="318">
        <v>0</v>
      </c>
      <c r="EH29" s="318">
        <v>0</v>
      </c>
      <c r="EI29" s="318">
        <v>0</v>
      </c>
      <c r="EJ29" s="318">
        <v>0</v>
      </c>
      <c r="EK29" s="318">
        <v>0</v>
      </c>
      <c r="EL29" s="318">
        <v>0</v>
      </c>
      <c r="EM29" s="318">
        <v>0</v>
      </c>
      <c r="EN29" s="318">
        <v>0</v>
      </c>
      <c r="EO29" s="318">
        <v>0</v>
      </c>
      <c r="EP29" s="318">
        <v>0</v>
      </c>
      <c r="EQ29" s="318">
        <v>0</v>
      </c>
      <c r="ER29" s="318">
        <v>0</v>
      </c>
      <c r="ES29" s="318">
        <v>0</v>
      </c>
      <c r="ET29" s="318">
        <v>0</v>
      </c>
      <c r="EU29" s="318">
        <v>0</v>
      </c>
      <c r="EV29" s="318">
        <v>0</v>
      </c>
      <c r="EW29" s="318">
        <v>0</v>
      </c>
      <c r="EX29" s="318">
        <v>0</v>
      </c>
      <c r="EY29" s="318">
        <v>0</v>
      </c>
      <c r="EZ29" s="318">
        <v>0</v>
      </c>
      <c r="FA29" s="318">
        <v>0</v>
      </c>
      <c r="FB29" s="318">
        <v>0</v>
      </c>
      <c r="FC29" s="318">
        <v>0</v>
      </c>
      <c r="FD29" s="318">
        <v>0</v>
      </c>
      <c r="FE29" s="318">
        <v>0</v>
      </c>
      <c r="FF29" s="318">
        <v>0</v>
      </c>
      <c r="FG29" s="318">
        <v>0</v>
      </c>
      <c r="FH29" s="318">
        <v>0</v>
      </c>
      <c r="FI29" s="318">
        <v>0</v>
      </c>
      <c r="FJ29" s="318">
        <v>0</v>
      </c>
      <c r="FK29" s="318">
        <v>0</v>
      </c>
      <c r="FL29" s="318">
        <v>0</v>
      </c>
      <c r="FM29" s="318">
        <v>0</v>
      </c>
      <c r="FN29" s="318">
        <v>0</v>
      </c>
      <c r="FO29" s="318">
        <v>0</v>
      </c>
      <c r="FP29" s="318">
        <v>0</v>
      </c>
      <c r="FQ29" s="318">
        <v>0</v>
      </c>
      <c r="FR29" s="318">
        <v>0</v>
      </c>
      <c r="FS29" s="318">
        <v>0</v>
      </c>
      <c r="FT29" s="318">
        <v>0</v>
      </c>
      <c r="FU29" s="318">
        <v>0</v>
      </c>
      <c r="FV29" s="318">
        <v>0</v>
      </c>
      <c r="FW29" s="318">
        <v>0</v>
      </c>
      <c r="FX29" s="318">
        <v>0</v>
      </c>
      <c r="FY29" s="318">
        <v>0</v>
      </c>
      <c r="FZ29" s="318">
        <v>0</v>
      </c>
      <c r="GA29" s="318">
        <v>0</v>
      </c>
      <c r="GB29" s="318">
        <v>0</v>
      </c>
      <c r="GC29" s="318">
        <v>0</v>
      </c>
      <c r="GD29" s="318">
        <v>0</v>
      </c>
      <c r="GE29" s="318">
        <v>0</v>
      </c>
      <c r="GF29" s="318">
        <v>0</v>
      </c>
      <c r="GG29" s="318">
        <v>0</v>
      </c>
      <c r="GH29" s="318">
        <v>0</v>
      </c>
      <c r="GI29" s="318">
        <v>0</v>
      </c>
      <c r="GJ29" s="318">
        <f>VLOOKUP($B29,'Sintesi (CFI-ACN)'!$C$30:$AE$55,25,FALSE)</f>
        <v>0</v>
      </c>
      <c r="GK29" s="318">
        <f>VLOOKUP($B29,'Sintesi (CFI-ACN)'!$C$30:$AE$55,25,FALSE)</f>
        <v>0</v>
      </c>
      <c r="GL29" s="318">
        <f>VLOOKUP($B29,'Sintesi (CFI-ACN)'!$C$30:$AE$55,25,FALSE)</f>
        <v>0</v>
      </c>
      <c r="GM29" s="318">
        <f>VLOOKUP($B29,'Sintesi (CFI-ACN)'!$C$30:$AE$55,25,FALSE)</f>
        <v>0</v>
      </c>
      <c r="GN29" s="318">
        <f>VLOOKUP($B29,'Sintesi (CFI-ACN)'!$C$30:$AE$55,25,FALSE)</f>
        <v>0</v>
      </c>
      <c r="GO29" s="318">
        <f>VLOOKUP($B29,'Sintesi (CFI-ACN)'!$C$30:$AE$55,25,FALSE)</f>
        <v>0</v>
      </c>
      <c r="GP29" s="318">
        <f>VLOOKUP($B29,'Sintesi (CFI-ACN)'!$C$30:$AE$55,25,FALSE)</f>
        <v>0</v>
      </c>
      <c r="GQ29" s="318">
        <f>VLOOKUP($B29,'Sintesi (CFI-ACN)'!$C$30:$AE$55,25,FALSE)</f>
        <v>0</v>
      </c>
      <c r="GR29" s="318">
        <f>VLOOKUP($B29,'Sintesi (CFI-ACN)'!$C$30:$AE$55,25,FALSE)</f>
        <v>0</v>
      </c>
      <c r="GS29" s="318">
        <f>VLOOKUP($B29,'Sintesi (CFI-ACN)'!$C$30:$AE$55,25,FALSE)</f>
        <v>0</v>
      </c>
      <c r="GT29" s="318">
        <f>VLOOKUP($B29,'Sintesi (CFI-ACN)'!$C$30:$AE$55,25,FALSE)</f>
        <v>0</v>
      </c>
      <c r="GU29" s="318">
        <f>VLOOKUP($B29,'Sintesi (CFI-ACN)'!$C$30:$AE$55,25,FALSE)</f>
        <v>0</v>
      </c>
      <c r="GV29" s="318">
        <f>VLOOKUP($B29,'Sintesi (CFI-ACN)'!$C$30:$AE$55,25,FALSE)</f>
        <v>0</v>
      </c>
      <c r="GW29" s="318">
        <f>VLOOKUP($B29,'Sintesi (CFI-ACN)'!$C$30:$AE$55,25,FALSE)</f>
        <v>0</v>
      </c>
      <c r="GX29" s="318">
        <f>VLOOKUP($B29,'Sintesi (CFI-ACN)'!$C$30:$AE$55,25,FALSE)</f>
        <v>0</v>
      </c>
      <c r="GY29" s="318">
        <f>VLOOKUP($B29,'Sintesi (CFI-ACN)'!$C$30:$AE$55,25,FALSE)</f>
        <v>0</v>
      </c>
      <c r="GZ29" s="318">
        <f>VLOOKUP($B29,'Sintesi (CFI-ACN)'!$C$30:$AE$55,25,FALSE)</f>
        <v>0</v>
      </c>
      <c r="HA29" s="318">
        <f>VLOOKUP($B29,'Sintesi (CFI-ACN)'!$C$30:$AE$55,25,FALSE)</f>
        <v>0</v>
      </c>
      <c r="HB29" s="318">
        <f>VLOOKUP($B29,'Sintesi (CFI-ACN)'!$C$30:$AE$55,25,FALSE)</f>
        <v>0</v>
      </c>
      <c r="HC29" s="318">
        <f>VLOOKUP($B29,'Sintesi (CFI-ACN)'!$C$30:$AE$55,25,FALSE)</f>
        <v>0</v>
      </c>
      <c r="HD29" s="318">
        <f>VLOOKUP($B29,'Sintesi (CFI-ACN)'!$C$30:$AE$55,25,FALSE)</f>
        <v>0</v>
      </c>
      <c r="HE29" s="318">
        <f>VLOOKUP($B29,'Sintesi (CFI-ACN)'!$C$30:$AE$55,25,FALSE)</f>
        <v>0</v>
      </c>
      <c r="HF29" s="318">
        <f>VLOOKUP($B29,'Sintesi (CFI-ACN)'!$C$30:$AE$55,25,FALSE)</f>
        <v>0</v>
      </c>
      <c r="HG29" s="318">
        <f>VLOOKUP($B29,'Sintesi (CFI-ACN)'!$C$30:$AE$55,25,FALSE)</f>
        <v>0</v>
      </c>
      <c r="HH29" s="318">
        <f>VLOOKUP($B29,'Sintesi (CFI-ACN)'!$C$30:$AE$55,25,FALSE)</f>
        <v>0</v>
      </c>
      <c r="HI29" s="318">
        <f>VLOOKUP($B29,'Sintesi (CFI-ACN)'!$C$30:$AE$55,25,FALSE)</f>
        <v>0</v>
      </c>
      <c r="HJ29" s="318">
        <f>VLOOKUP($B29,'Sintesi (CFI-ACN)'!$C$30:$AE$55,25,FALSE)</f>
        <v>0</v>
      </c>
      <c r="HK29" s="318">
        <f>VLOOKUP($B29,'Sintesi (CFI-ACN)'!$C$30:$AE$55,25,FALSE)</f>
        <v>0</v>
      </c>
      <c r="HL29" s="318">
        <f>VLOOKUP($B29,'Sintesi (CFI-ACN)'!$C$30:$AE$55,25,FALSE)</f>
        <v>0</v>
      </c>
      <c r="HM29" s="318">
        <f>VLOOKUP($B29,'Sintesi (CFI-ACN)'!$C$30:$AE$55,25,FALSE)</f>
        <v>0</v>
      </c>
      <c r="HN29" s="318">
        <f>VLOOKUP($B29,'Sintesi (CFI-ACN)'!$C$30:$AE$55,25,FALSE)</f>
        <v>0</v>
      </c>
      <c r="HO29" s="318">
        <f>VLOOKUP($B29,'Sintesi (CFI-ACN)'!$C$30:$AE$55,25,FALSE)</f>
        <v>0</v>
      </c>
      <c r="HP29" s="318"/>
      <c r="HQ29" s="318"/>
      <c r="HR29" s="318"/>
      <c r="HS29" s="319">
        <v>0</v>
      </c>
      <c r="HT29" s="319">
        <v>0</v>
      </c>
      <c r="HU29" s="319">
        <v>0</v>
      </c>
      <c r="HV29" s="319">
        <v>0</v>
      </c>
      <c r="HW29" s="319">
        <v>0</v>
      </c>
      <c r="HX29" s="319">
        <v>0</v>
      </c>
      <c r="HY29" s="319">
        <v>0</v>
      </c>
      <c r="HZ29" s="319">
        <v>0</v>
      </c>
      <c r="IA29" s="319">
        <v>0</v>
      </c>
      <c r="IB29" s="319">
        <v>0</v>
      </c>
      <c r="IC29" s="319">
        <v>0</v>
      </c>
      <c r="ID29" s="319">
        <v>0</v>
      </c>
      <c r="IE29" s="319">
        <v>0</v>
      </c>
      <c r="IF29" s="319">
        <v>0</v>
      </c>
      <c r="IG29" s="319">
        <v>0</v>
      </c>
      <c r="IH29" s="319">
        <v>0</v>
      </c>
      <c r="II29" s="319">
        <v>0</v>
      </c>
      <c r="IJ29" s="319">
        <v>0</v>
      </c>
      <c r="IK29" s="319">
        <v>0</v>
      </c>
      <c r="IL29" s="319">
        <v>0</v>
      </c>
      <c r="IM29" s="319">
        <v>0</v>
      </c>
      <c r="IN29" s="319">
        <v>0</v>
      </c>
      <c r="IO29" s="319">
        <v>0</v>
      </c>
      <c r="IP29" s="319">
        <v>0</v>
      </c>
      <c r="IQ29" s="319">
        <v>0</v>
      </c>
      <c r="IR29" s="319">
        <v>0</v>
      </c>
      <c r="IS29" s="319">
        <v>0</v>
      </c>
      <c r="IT29" s="319">
        <v>0</v>
      </c>
      <c r="IU29" s="319">
        <v>0</v>
      </c>
      <c r="IV29" s="319">
        <v>0</v>
      </c>
      <c r="IW29" s="319">
        <v>0</v>
      </c>
      <c r="IX29" s="319">
        <v>0</v>
      </c>
      <c r="IY29" s="319">
        <v>0</v>
      </c>
      <c r="IZ29" s="319">
        <v>0</v>
      </c>
      <c r="JA29" s="319">
        <v>0</v>
      </c>
      <c r="JB29" s="319">
        <v>0</v>
      </c>
      <c r="JC29" s="319">
        <v>0</v>
      </c>
      <c r="JD29" s="319">
        <v>0</v>
      </c>
      <c r="JE29" s="319">
        <v>0</v>
      </c>
      <c r="JF29" s="319">
        <v>0</v>
      </c>
      <c r="JG29" s="319">
        <v>0</v>
      </c>
      <c r="JH29" s="319">
        <v>0</v>
      </c>
      <c r="JI29" s="319">
        <v>0</v>
      </c>
      <c r="JJ29" s="319">
        <v>0</v>
      </c>
      <c r="JK29" s="319">
        <v>0</v>
      </c>
      <c r="JL29" s="319">
        <v>0</v>
      </c>
      <c r="JM29" s="319">
        <v>0</v>
      </c>
      <c r="JN29" s="319">
        <v>0</v>
      </c>
      <c r="JO29" s="319">
        <v>0</v>
      </c>
      <c r="JP29" s="319">
        <v>0</v>
      </c>
      <c r="JQ29" s="319">
        <v>0</v>
      </c>
      <c r="JR29" s="319">
        <v>0</v>
      </c>
      <c r="JS29" s="319">
        <v>0</v>
      </c>
      <c r="JT29" s="319">
        <v>0</v>
      </c>
      <c r="JU29" s="319">
        <v>0</v>
      </c>
      <c r="JV29" s="319">
        <v>0</v>
      </c>
      <c r="JW29" s="319">
        <v>0</v>
      </c>
      <c r="JX29" s="319">
        <v>0</v>
      </c>
      <c r="JY29" s="319">
        <v>0</v>
      </c>
      <c r="JZ29" s="319">
        <v>0</v>
      </c>
      <c r="KA29" s="319">
        <v>0</v>
      </c>
      <c r="KB29" s="319">
        <v>0</v>
      </c>
      <c r="KC29" s="319">
        <v>0</v>
      </c>
      <c r="KD29" s="319">
        <v>0</v>
      </c>
      <c r="KE29" s="319">
        <v>0</v>
      </c>
      <c r="KF29" s="319">
        <v>0</v>
      </c>
      <c r="KG29" s="319">
        <v>0</v>
      </c>
      <c r="KH29" s="319">
        <v>0</v>
      </c>
      <c r="KI29" s="319">
        <v>0</v>
      </c>
      <c r="KJ29" s="319">
        <v>0</v>
      </c>
      <c r="KK29" s="319">
        <v>0</v>
      </c>
      <c r="KL29" s="319">
        <v>0</v>
      </c>
      <c r="KM29" s="319">
        <f>VLOOKUP($B29,'Sintesi (CFI-ACN)'!$C$30:$AE$55,27,FALSE)</f>
        <v>0</v>
      </c>
      <c r="KN29" s="319">
        <f>VLOOKUP($B29,'Sintesi (CFI-ACN)'!$C$30:$AE$55,27,FALSE)</f>
        <v>0</v>
      </c>
      <c r="KO29" s="319">
        <f>VLOOKUP($B29,'Sintesi (CFI-ACN)'!$C$30:$AE$55,27,FALSE)</f>
        <v>0</v>
      </c>
      <c r="KP29" s="319">
        <f>VLOOKUP($B29,'Sintesi (CFI-ACN)'!$C$30:$AE$55,27,FALSE)</f>
        <v>0</v>
      </c>
      <c r="KQ29" s="319">
        <f>VLOOKUP($B29,'Sintesi (CFI-ACN)'!$C$30:$AE$55,27,FALSE)</f>
        <v>0</v>
      </c>
      <c r="KR29" s="319">
        <f>VLOOKUP($B29,'Sintesi (CFI-ACN)'!$C$30:$AE$55,27,FALSE)</f>
        <v>0</v>
      </c>
      <c r="KS29" s="319">
        <f>VLOOKUP($B29,'Sintesi (CFI-ACN)'!$C$30:$AE$55,27,FALSE)</f>
        <v>0</v>
      </c>
      <c r="KT29" s="319">
        <f>VLOOKUP($B29,'Sintesi (CFI-ACN)'!$C$30:$AE$55,27,FALSE)</f>
        <v>0</v>
      </c>
      <c r="KU29" s="319">
        <f>VLOOKUP($B29,'Sintesi (CFI-ACN)'!$C$30:$AE$55,27,FALSE)</f>
        <v>0</v>
      </c>
      <c r="KV29" s="319">
        <f>VLOOKUP($B29,'Sintesi (CFI-ACN)'!$C$30:$AE$55,27,FALSE)</f>
        <v>0</v>
      </c>
      <c r="KW29" s="319">
        <f>VLOOKUP($B29,'Sintesi (CFI-ACN)'!$C$30:$AE$55,27,FALSE)</f>
        <v>0</v>
      </c>
      <c r="KX29" s="319">
        <f>VLOOKUP($B29,'Sintesi (CFI-ACN)'!$C$30:$AE$55,27,FALSE)</f>
        <v>0</v>
      </c>
      <c r="KY29" s="319">
        <f>VLOOKUP($B29,'Sintesi (CFI-ACN)'!$C$30:$AE$55,27,FALSE)</f>
        <v>0</v>
      </c>
      <c r="KZ29" s="319">
        <f>VLOOKUP($B29,'Sintesi (CFI-ACN)'!$C$30:$AE$55,27,FALSE)</f>
        <v>0</v>
      </c>
      <c r="LA29" s="319">
        <f>VLOOKUP($B29,'Sintesi (CFI-ACN)'!$C$30:$AE$55,27,FALSE)</f>
        <v>0</v>
      </c>
      <c r="LB29" s="319">
        <f>VLOOKUP($B29,'Sintesi (CFI-ACN)'!$C$30:$AE$55,27,FALSE)</f>
        <v>0</v>
      </c>
      <c r="LC29" s="319">
        <f>VLOOKUP($B29,'Sintesi (CFI-ACN)'!$C$30:$AE$55,27,FALSE)</f>
        <v>0</v>
      </c>
      <c r="LD29" s="319">
        <f>VLOOKUP($B29,'Sintesi (CFI-ACN)'!$C$30:$AE$55,27,FALSE)</f>
        <v>0</v>
      </c>
      <c r="LE29" s="319">
        <f>VLOOKUP($B29,'Sintesi (CFI-ACN)'!$C$30:$AE$55,27,FALSE)</f>
        <v>0</v>
      </c>
      <c r="LF29" s="319">
        <f>VLOOKUP($B29,'Sintesi (CFI-ACN)'!$C$30:$AE$55,27,FALSE)</f>
        <v>0</v>
      </c>
      <c r="LG29" s="319">
        <f>VLOOKUP($B29,'Sintesi (CFI-ACN)'!$C$30:$AE$55,27,FALSE)</f>
        <v>0</v>
      </c>
      <c r="LH29" s="319">
        <f>VLOOKUP($B29,'Sintesi (CFI-ACN)'!$C$30:$AE$55,27,FALSE)</f>
        <v>0</v>
      </c>
      <c r="LI29" s="319">
        <f>VLOOKUP($B29,'Sintesi (CFI-ACN)'!$C$30:$AE$55,27,FALSE)</f>
        <v>0</v>
      </c>
      <c r="LJ29" s="319">
        <f>VLOOKUP($B29,'Sintesi (CFI-ACN)'!$C$30:$AE$55,27,FALSE)</f>
        <v>0</v>
      </c>
      <c r="LK29" s="319">
        <f>VLOOKUP($B29,'Sintesi (CFI-ACN)'!$C$30:$AE$55,27,FALSE)</f>
        <v>0</v>
      </c>
      <c r="LL29" s="319">
        <f>VLOOKUP($B29,'Sintesi (CFI-ACN)'!$C$30:$AE$55,27,FALSE)</f>
        <v>0</v>
      </c>
      <c r="LM29" s="319">
        <f>VLOOKUP($B29,'Sintesi (CFI-ACN)'!$C$30:$AE$55,27,FALSE)</f>
        <v>0</v>
      </c>
      <c r="LN29" s="319">
        <f>VLOOKUP($B29,'Sintesi (CFI-ACN)'!$C$30:$AE$55,27,FALSE)</f>
        <v>0</v>
      </c>
      <c r="LO29" s="319">
        <f>VLOOKUP($B29,'Sintesi (CFI-ACN)'!$C$30:$AE$55,27,FALSE)</f>
        <v>0</v>
      </c>
      <c r="LP29" s="319">
        <f>VLOOKUP($B29,'Sintesi (CFI-ACN)'!$C$30:$AE$55,27,FALSE)</f>
        <v>0</v>
      </c>
      <c r="LQ29" s="319">
        <f>VLOOKUP($B29,'Sintesi (CFI-ACN)'!$C$30:$AE$55,27,FALSE)</f>
        <v>0</v>
      </c>
      <c r="LR29" s="319">
        <f>VLOOKUP($B29,'Sintesi (CFI-ACN)'!$C$30:$AE$55,27,FALSE)</f>
        <v>0</v>
      </c>
      <c r="LS29" s="319"/>
      <c r="LT29" s="319"/>
      <c r="LU29" s="319"/>
      <c r="LV29" s="320">
        <v>0</v>
      </c>
      <c r="LW29" s="320">
        <v>0</v>
      </c>
      <c r="LX29" s="320">
        <v>0</v>
      </c>
      <c r="LY29" s="320">
        <v>0</v>
      </c>
      <c r="LZ29" s="320">
        <v>0</v>
      </c>
      <c r="MA29" s="320">
        <v>0</v>
      </c>
      <c r="MB29" s="320">
        <v>0</v>
      </c>
      <c r="MC29" s="320">
        <v>0</v>
      </c>
      <c r="MD29" s="320">
        <v>0</v>
      </c>
      <c r="ME29" s="320">
        <v>0</v>
      </c>
      <c r="MF29" s="320">
        <v>0</v>
      </c>
      <c r="MG29" s="320">
        <v>0</v>
      </c>
      <c r="MH29" s="320">
        <v>0</v>
      </c>
      <c r="MI29" s="320">
        <v>0</v>
      </c>
      <c r="MJ29" s="320">
        <v>0</v>
      </c>
      <c r="MK29" s="320">
        <v>0</v>
      </c>
      <c r="ML29" s="320">
        <v>0</v>
      </c>
      <c r="MM29" s="320">
        <v>0</v>
      </c>
      <c r="MN29" s="320">
        <v>0</v>
      </c>
      <c r="MO29" s="320">
        <v>0</v>
      </c>
      <c r="MP29" s="320">
        <v>0</v>
      </c>
      <c r="MQ29" s="320">
        <v>0</v>
      </c>
      <c r="MR29" s="320">
        <v>0</v>
      </c>
      <c r="MS29" s="320">
        <v>0</v>
      </c>
      <c r="MT29" s="320">
        <v>0</v>
      </c>
      <c r="MU29" s="320">
        <v>0</v>
      </c>
      <c r="MV29" s="320">
        <v>0</v>
      </c>
      <c r="MW29" s="320">
        <v>0</v>
      </c>
      <c r="MX29" s="320">
        <v>0</v>
      </c>
      <c r="MY29" s="320">
        <v>0</v>
      </c>
      <c r="MZ29" s="320">
        <v>0</v>
      </c>
      <c r="NA29" s="320">
        <v>0</v>
      </c>
      <c r="NB29" s="320">
        <v>0</v>
      </c>
      <c r="NC29" s="320">
        <v>0</v>
      </c>
      <c r="ND29" s="320">
        <v>0</v>
      </c>
      <c r="NE29" s="320">
        <v>0</v>
      </c>
      <c r="NF29" s="320">
        <v>0</v>
      </c>
      <c r="NG29" s="320">
        <v>0</v>
      </c>
      <c r="NH29" s="320">
        <v>0</v>
      </c>
      <c r="NI29" s="320">
        <v>0</v>
      </c>
      <c r="NJ29" s="320">
        <v>0</v>
      </c>
      <c r="NK29" s="320">
        <v>0</v>
      </c>
      <c r="NL29" s="320">
        <v>0</v>
      </c>
      <c r="NM29" s="320">
        <v>0</v>
      </c>
      <c r="NN29" s="320">
        <v>0</v>
      </c>
      <c r="NO29" s="320">
        <v>0</v>
      </c>
      <c r="NP29" s="320">
        <v>0</v>
      </c>
      <c r="NQ29" s="320">
        <v>0</v>
      </c>
      <c r="NR29" s="320">
        <v>0</v>
      </c>
      <c r="NS29" s="320">
        <v>0</v>
      </c>
      <c r="NT29" s="320">
        <v>0</v>
      </c>
      <c r="NU29" s="320">
        <v>0</v>
      </c>
      <c r="NV29" s="320">
        <v>0</v>
      </c>
      <c r="NW29" s="320">
        <v>0</v>
      </c>
      <c r="NX29" s="320">
        <v>0</v>
      </c>
      <c r="NY29" s="320">
        <v>0</v>
      </c>
      <c r="NZ29" s="320">
        <v>0</v>
      </c>
      <c r="OA29" s="320">
        <v>0</v>
      </c>
      <c r="OB29" s="320">
        <v>0</v>
      </c>
      <c r="OC29" s="320">
        <v>0</v>
      </c>
      <c r="OD29" s="320">
        <v>0</v>
      </c>
      <c r="OE29" s="320">
        <v>0</v>
      </c>
      <c r="OF29" s="320">
        <v>0</v>
      </c>
      <c r="OG29" s="320">
        <v>0</v>
      </c>
      <c r="OH29" s="320">
        <v>0</v>
      </c>
      <c r="OI29" s="320">
        <v>0</v>
      </c>
      <c r="OJ29" s="320">
        <v>0</v>
      </c>
      <c r="OK29" s="320">
        <v>0</v>
      </c>
      <c r="OL29" s="320">
        <v>0</v>
      </c>
      <c r="OM29" s="320">
        <v>0</v>
      </c>
      <c r="ON29" s="320">
        <v>0</v>
      </c>
      <c r="OO29" s="320">
        <v>0</v>
      </c>
      <c r="OP29" s="320">
        <f>VLOOKUP($B29,'Sintesi (CFI-ACN)'!$C$30:$AE$55,26,FALSE)</f>
        <v>0</v>
      </c>
      <c r="OQ29" s="320">
        <f>VLOOKUP($B29,'Sintesi (CFI-ACN)'!$C$30:$AE$55,26,FALSE)</f>
        <v>0</v>
      </c>
      <c r="OR29" s="320">
        <f>VLOOKUP($B29,'Sintesi (CFI-ACN)'!$C$30:$AE$55,26,FALSE)</f>
        <v>0</v>
      </c>
      <c r="OS29" s="320">
        <f>VLOOKUP($B29,'Sintesi (CFI-ACN)'!$C$30:$AE$55,26,FALSE)</f>
        <v>0</v>
      </c>
      <c r="OT29" s="320">
        <f>VLOOKUP($B29,'Sintesi (CFI-ACN)'!$C$30:$AE$55,26,FALSE)</f>
        <v>0</v>
      </c>
      <c r="OU29" s="320">
        <f>VLOOKUP($B29,'Sintesi (CFI-ACN)'!$C$30:$AE$55,26,FALSE)</f>
        <v>0</v>
      </c>
      <c r="OV29" s="320">
        <f>VLOOKUP($B29,'Sintesi (CFI-ACN)'!$C$30:$AE$55,26,FALSE)</f>
        <v>0</v>
      </c>
      <c r="OW29" s="320">
        <f>VLOOKUP($B29,'Sintesi (CFI-ACN)'!$C$30:$AE$55,26,FALSE)</f>
        <v>0</v>
      </c>
      <c r="OX29" s="320">
        <f>VLOOKUP($B29,'Sintesi (CFI-ACN)'!$C$30:$AE$55,26,FALSE)</f>
        <v>0</v>
      </c>
      <c r="OY29" s="320">
        <f>VLOOKUP($B29,'Sintesi (CFI-ACN)'!$C$30:$AE$55,26,FALSE)</f>
        <v>0</v>
      </c>
      <c r="OZ29" s="320">
        <f>VLOOKUP($B29,'Sintesi (CFI-ACN)'!$C$30:$AE$55,26,FALSE)</f>
        <v>0</v>
      </c>
      <c r="PA29" s="320">
        <f>VLOOKUP($B29,'Sintesi (CFI-ACN)'!$C$30:$AE$55,26,FALSE)</f>
        <v>0</v>
      </c>
      <c r="PB29" s="320">
        <f>VLOOKUP($B29,'Sintesi (CFI-ACN)'!$C$30:$AE$55,26,FALSE)</f>
        <v>0</v>
      </c>
      <c r="PC29" s="320">
        <f>VLOOKUP($B29,'Sintesi (CFI-ACN)'!$C$30:$AE$55,26,FALSE)</f>
        <v>0</v>
      </c>
      <c r="PD29" s="320">
        <f>VLOOKUP($B29,'Sintesi (CFI-ACN)'!$C$30:$AE$55,26,FALSE)</f>
        <v>0</v>
      </c>
      <c r="PE29" s="320">
        <f>VLOOKUP($B29,'Sintesi (CFI-ACN)'!$C$30:$AE$55,26,FALSE)</f>
        <v>0</v>
      </c>
      <c r="PF29" s="320">
        <f>VLOOKUP($B29,'Sintesi (CFI-ACN)'!$C$30:$AE$55,26,FALSE)</f>
        <v>0</v>
      </c>
      <c r="PG29" s="320">
        <f>VLOOKUP($B29,'Sintesi (CFI-ACN)'!$C$30:$AE$55,26,FALSE)</f>
        <v>0</v>
      </c>
      <c r="PH29" s="320">
        <f>VLOOKUP($B29,'Sintesi (CFI-ACN)'!$C$30:$AE$55,26,FALSE)</f>
        <v>0</v>
      </c>
      <c r="PI29" s="320">
        <f>VLOOKUP($B29,'Sintesi (CFI-ACN)'!$C$30:$AE$55,26,FALSE)</f>
        <v>0</v>
      </c>
      <c r="PJ29" s="320">
        <f>VLOOKUP($B29,'Sintesi (CFI-ACN)'!$C$30:$AE$55,26,FALSE)</f>
        <v>0</v>
      </c>
      <c r="PK29" s="320">
        <f>VLOOKUP($B29,'Sintesi (CFI-ACN)'!$C$30:$AE$55,26,FALSE)</f>
        <v>0</v>
      </c>
      <c r="PL29" s="320">
        <f>VLOOKUP($B29,'Sintesi (CFI-ACN)'!$C$30:$AE$55,26,FALSE)</f>
        <v>0</v>
      </c>
      <c r="PM29" s="320">
        <f>VLOOKUP($B29,'Sintesi (CFI-ACN)'!$C$30:$AE$55,26,FALSE)</f>
        <v>0</v>
      </c>
      <c r="PN29" s="320">
        <f>VLOOKUP($B29,'Sintesi (CFI-ACN)'!$C$30:$AE$55,26,FALSE)</f>
        <v>0</v>
      </c>
      <c r="PO29" s="320">
        <f>VLOOKUP($B29,'Sintesi (CFI-ACN)'!$C$30:$AE$55,26,FALSE)</f>
        <v>0</v>
      </c>
      <c r="PP29" s="320">
        <f>VLOOKUP($B29,'Sintesi (CFI-ACN)'!$C$30:$AE$55,26,FALSE)</f>
        <v>0</v>
      </c>
      <c r="PQ29" s="320">
        <f>VLOOKUP($B29,'Sintesi (CFI-ACN)'!$C$30:$AE$55,26,FALSE)</f>
        <v>0</v>
      </c>
      <c r="PR29" s="320">
        <f>VLOOKUP($B29,'Sintesi (CFI-ACN)'!$C$30:$AE$55,26,FALSE)</f>
        <v>0</v>
      </c>
      <c r="PS29" s="320">
        <f>VLOOKUP($B29,'Sintesi (CFI-ACN)'!$C$30:$AE$55,26,FALSE)</f>
        <v>0</v>
      </c>
      <c r="PT29" s="320">
        <f>VLOOKUP($B29,'Sintesi (CFI-ACN)'!$C$30:$AE$55,26,FALSE)</f>
        <v>0</v>
      </c>
      <c r="PU29" s="320">
        <f>VLOOKUP($B29,'Sintesi (CFI-ACN)'!$C$30:$AE$55,26,FALSE)</f>
        <v>0</v>
      </c>
      <c r="PV29" s="320"/>
      <c r="PW29" s="320"/>
      <c r="PX29" s="320"/>
      <c r="PY29" s="321">
        <v>0</v>
      </c>
      <c r="PZ29" s="321">
        <v>0</v>
      </c>
      <c r="QA29" s="321">
        <v>0</v>
      </c>
      <c r="QB29" s="321">
        <v>0</v>
      </c>
      <c r="QC29" s="321">
        <v>0</v>
      </c>
      <c r="QD29" s="321">
        <v>0</v>
      </c>
      <c r="QE29" s="321">
        <v>0</v>
      </c>
      <c r="QF29" s="321">
        <v>0</v>
      </c>
      <c r="QG29" s="321">
        <v>0</v>
      </c>
      <c r="QH29" s="321">
        <v>0</v>
      </c>
      <c r="QI29" s="321">
        <v>0</v>
      </c>
      <c r="QJ29" s="321">
        <v>0</v>
      </c>
      <c r="QK29" s="321">
        <v>0</v>
      </c>
      <c r="QL29" s="321">
        <v>0</v>
      </c>
      <c r="QM29" s="321">
        <v>0</v>
      </c>
      <c r="QN29" s="321">
        <v>0</v>
      </c>
      <c r="QO29" s="321">
        <v>0</v>
      </c>
      <c r="QP29" s="321">
        <v>0</v>
      </c>
      <c r="QQ29" s="321">
        <v>0</v>
      </c>
      <c r="QR29" s="321">
        <v>0</v>
      </c>
      <c r="QS29" s="321">
        <v>0</v>
      </c>
      <c r="QT29" s="321">
        <v>0</v>
      </c>
      <c r="QU29" s="321">
        <v>0</v>
      </c>
      <c r="QV29" s="321">
        <v>0</v>
      </c>
      <c r="QW29" s="321">
        <v>0</v>
      </c>
      <c r="QX29" s="321">
        <v>0</v>
      </c>
      <c r="QY29" s="321">
        <v>0</v>
      </c>
      <c r="QZ29" s="321">
        <v>0</v>
      </c>
      <c r="RA29" s="321">
        <v>0</v>
      </c>
      <c r="RB29" s="321">
        <v>0</v>
      </c>
      <c r="RC29" s="321">
        <v>0</v>
      </c>
      <c r="RD29" s="321">
        <v>0</v>
      </c>
      <c r="RE29" s="321">
        <v>0</v>
      </c>
      <c r="RF29" s="321">
        <v>0</v>
      </c>
      <c r="RG29" s="321">
        <v>0</v>
      </c>
      <c r="RH29" s="321">
        <v>0</v>
      </c>
      <c r="RI29" s="321">
        <v>0</v>
      </c>
      <c r="RJ29" s="321">
        <v>0</v>
      </c>
      <c r="RK29" s="321">
        <v>0</v>
      </c>
      <c r="RL29" s="321">
        <v>0</v>
      </c>
      <c r="RM29" s="321">
        <v>0</v>
      </c>
      <c r="RN29" s="321">
        <v>0</v>
      </c>
      <c r="RO29" s="321">
        <v>0</v>
      </c>
      <c r="RP29" s="321">
        <v>0</v>
      </c>
      <c r="RQ29" s="321">
        <v>0</v>
      </c>
      <c r="RR29" s="321">
        <v>0</v>
      </c>
      <c r="RS29" s="321">
        <v>0</v>
      </c>
      <c r="RT29" s="321">
        <v>0</v>
      </c>
      <c r="RU29" s="321">
        <v>0</v>
      </c>
      <c r="RV29" s="321">
        <v>0</v>
      </c>
      <c r="RW29" s="321">
        <v>0</v>
      </c>
      <c r="RX29" s="321">
        <v>0</v>
      </c>
      <c r="RY29" s="321">
        <v>0</v>
      </c>
      <c r="RZ29" s="321">
        <v>0</v>
      </c>
      <c r="SA29" s="321">
        <v>0</v>
      </c>
      <c r="SB29" s="321">
        <v>0</v>
      </c>
      <c r="SC29" s="321">
        <v>0</v>
      </c>
      <c r="SD29" s="321">
        <v>0</v>
      </c>
      <c r="SE29" s="321">
        <v>0</v>
      </c>
      <c r="SF29" s="321">
        <v>0</v>
      </c>
      <c r="SG29" s="321">
        <v>0</v>
      </c>
      <c r="SH29" s="321">
        <v>0</v>
      </c>
      <c r="SI29" s="321">
        <v>0</v>
      </c>
      <c r="SJ29" s="321">
        <v>0</v>
      </c>
      <c r="SK29" s="321">
        <v>0</v>
      </c>
      <c r="SL29" s="321">
        <v>0</v>
      </c>
      <c r="SM29" s="321">
        <v>0</v>
      </c>
      <c r="SN29" s="321">
        <v>0</v>
      </c>
      <c r="SO29" s="321">
        <v>0</v>
      </c>
      <c r="SP29" s="321">
        <v>0</v>
      </c>
      <c r="SQ29" s="321">
        <v>0</v>
      </c>
      <c r="SR29" s="321">
        <v>0</v>
      </c>
      <c r="SS29" s="321">
        <f>VLOOKUP($B29,'Sintesi (CFI-ACN)'!$C$30:$AE$55,28,FALSE)</f>
        <v>0</v>
      </c>
      <c r="ST29" s="321">
        <f>VLOOKUP($B29,'Sintesi (CFI-ACN)'!$C$30:$AE$55,28,FALSE)</f>
        <v>0</v>
      </c>
      <c r="SU29" s="321">
        <f>VLOOKUP($B29,'Sintesi (CFI-ACN)'!$C$30:$AE$55,28,FALSE)</f>
        <v>0</v>
      </c>
      <c r="SV29" s="321">
        <f>VLOOKUP($B29,'Sintesi (CFI-ACN)'!$C$30:$AE$55,28,FALSE)</f>
        <v>0</v>
      </c>
      <c r="SW29" s="321">
        <f>VLOOKUP($B29,'Sintesi (CFI-ACN)'!$C$30:$AE$55,28,FALSE)</f>
        <v>0</v>
      </c>
      <c r="SX29" s="321">
        <f>VLOOKUP($B29,'Sintesi (CFI-ACN)'!$C$30:$AE$55,28,FALSE)</f>
        <v>0</v>
      </c>
      <c r="SY29" s="321">
        <f>VLOOKUP($B29,'Sintesi (CFI-ACN)'!$C$30:$AE$55,28,FALSE)</f>
        <v>0</v>
      </c>
      <c r="SZ29" s="321">
        <f>VLOOKUP($B29,'Sintesi (CFI-ACN)'!$C$30:$AE$55,28,FALSE)</f>
        <v>0</v>
      </c>
      <c r="TA29" s="321">
        <f>VLOOKUP($B29,'Sintesi (CFI-ACN)'!$C$30:$AE$55,28,FALSE)</f>
        <v>0</v>
      </c>
      <c r="TB29" s="321">
        <f>VLOOKUP($B29,'Sintesi (CFI-ACN)'!$C$30:$AE$55,28,FALSE)</f>
        <v>0</v>
      </c>
      <c r="TC29" s="321">
        <f>VLOOKUP($B29,'Sintesi (CFI-ACN)'!$C$30:$AE$55,28,FALSE)</f>
        <v>0</v>
      </c>
      <c r="TD29" s="321">
        <f>VLOOKUP($B29,'Sintesi (CFI-ACN)'!$C$30:$AE$55,28,FALSE)</f>
        <v>0</v>
      </c>
      <c r="TE29" s="321">
        <f>VLOOKUP($B29,'Sintesi (CFI-ACN)'!$C$30:$AE$55,28,FALSE)</f>
        <v>0</v>
      </c>
      <c r="TF29" s="321">
        <f>VLOOKUP($B29,'Sintesi (CFI-ACN)'!$C$30:$AE$55,28,FALSE)</f>
        <v>0</v>
      </c>
      <c r="TG29" s="321">
        <f>VLOOKUP($B29,'Sintesi (CFI-ACN)'!$C$30:$AE$55,28,FALSE)</f>
        <v>0</v>
      </c>
      <c r="TH29" s="321">
        <f>VLOOKUP($B29,'Sintesi (CFI-ACN)'!$C$30:$AE$55,28,FALSE)</f>
        <v>0</v>
      </c>
      <c r="TI29" s="321">
        <f>VLOOKUP($B29,'Sintesi (CFI-ACN)'!$C$30:$AE$55,28,FALSE)</f>
        <v>0</v>
      </c>
      <c r="TJ29" s="321">
        <f>VLOOKUP($B29,'Sintesi (CFI-ACN)'!$C$30:$AE$55,28,FALSE)</f>
        <v>0</v>
      </c>
      <c r="TK29" s="321">
        <f>VLOOKUP($B29,'Sintesi (CFI-ACN)'!$C$30:$AE$55,28,FALSE)</f>
        <v>0</v>
      </c>
      <c r="TL29" s="321">
        <f>VLOOKUP($B29,'Sintesi (CFI-ACN)'!$C$30:$AE$55,28,FALSE)</f>
        <v>0</v>
      </c>
      <c r="TM29" s="321">
        <f>VLOOKUP($B29,'Sintesi (CFI-ACN)'!$C$30:$AE$55,28,FALSE)</f>
        <v>0</v>
      </c>
      <c r="TN29" s="321">
        <f>VLOOKUP($B29,'Sintesi (CFI-ACN)'!$C$30:$AE$55,28,FALSE)</f>
        <v>0</v>
      </c>
      <c r="TO29" s="321">
        <f>VLOOKUP($B29,'Sintesi (CFI-ACN)'!$C$30:$AE$55,28,FALSE)</f>
        <v>0</v>
      </c>
      <c r="TP29" s="321">
        <f>VLOOKUP($B29,'Sintesi (CFI-ACN)'!$C$30:$AE$55,28,FALSE)</f>
        <v>0</v>
      </c>
      <c r="TQ29" s="321">
        <f>VLOOKUP($B29,'Sintesi (CFI-ACN)'!$C$30:$AE$55,28,FALSE)</f>
        <v>0</v>
      </c>
      <c r="TR29" s="321">
        <f>VLOOKUP($B29,'Sintesi (CFI-ACN)'!$C$30:$AE$55,28,FALSE)</f>
        <v>0</v>
      </c>
      <c r="TS29" s="321">
        <f>VLOOKUP($B29,'Sintesi (CFI-ACN)'!$C$30:$AE$55,28,FALSE)</f>
        <v>0</v>
      </c>
      <c r="TT29" s="321">
        <f>VLOOKUP($B29,'Sintesi (CFI-ACN)'!$C$30:$AE$55,28,FALSE)</f>
        <v>0</v>
      </c>
      <c r="TU29" s="321">
        <f>VLOOKUP($B29,'Sintesi (CFI-ACN)'!$C$30:$AE$55,28,FALSE)</f>
        <v>0</v>
      </c>
      <c r="TV29" s="321">
        <f>VLOOKUP($B29,'Sintesi (CFI-ACN)'!$C$30:$AE$55,28,FALSE)</f>
        <v>0</v>
      </c>
      <c r="TW29" s="321">
        <f>VLOOKUP($B29,'Sintesi (CFI-ACN)'!$C$30:$AE$55,28,FALSE)</f>
        <v>0</v>
      </c>
      <c r="TX29" s="321">
        <f>VLOOKUP($B29,'Sintesi (CFI-ACN)'!$C$30:$AE$55,28,FALSE)</f>
        <v>0</v>
      </c>
      <c r="TY29" s="321"/>
      <c r="TZ29" s="321"/>
      <c r="UA29" s="321"/>
      <c r="UB29" s="322">
        <v>0</v>
      </c>
      <c r="UC29" s="322">
        <v>0</v>
      </c>
      <c r="UD29" s="322">
        <v>0</v>
      </c>
      <c r="UE29" s="322">
        <v>0</v>
      </c>
      <c r="UF29" s="322">
        <v>0</v>
      </c>
      <c r="UG29" s="322">
        <v>0</v>
      </c>
      <c r="UH29" s="322">
        <v>0</v>
      </c>
      <c r="UI29" s="322">
        <v>0</v>
      </c>
      <c r="UJ29" s="322">
        <v>0</v>
      </c>
      <c r="UK29" s="322">
        <v>0</v>
      </c>
      <c r="UL29" s="322">
        <v>0</v>
      </c>
      <c r="UM29" s="322">
        <v>0</v>
      </c>
      <c r="UN29" s="322">
        <v>0</v>
      </c>
      <c r="UO29" s="322">
        <v>0</v>
      </c>
      <c r="UP29" s="322">
        <v>0</v>
      </c>
      <c r="UQ29" s="322">
        <v>0</v>
      </c>
      <c r="UR29" s="322">
        <v>0</v>
      </c>
      <c r="US29" s="322">
        <v>0</v>
      </c>
      <c r="UT29" s="322">
        <v>0</v>
      </c>
      <c r="UU29" s="322">
        <v>0</v>
      </c>
      <c r="UV29" s="322">
        <v>0</v>
      </c>
      <c r="UW29" s="322">
        <v>0</v>
      </c>
      <c r="UX29" s="322">
        <v>0</v>
      </c>
      <c r="UY29" s="322">
        <v>0</v>
      </c>
      <c r="UZ29" s="322">
        <v>0</v>
      </c>
      <c r="VA29" s="322">
        <v>0</v>
      </c>
      <c r="VB29" s="322">
        <v>0</v>
      </c>
      <c r="VC29" s="322">
        <v>0</v>
      </c>
      <c r="VD29" s="322">
        <v>0</v>
      </c>
      <c r="VE29" s="322">
        <v>0</v>
      </c>
      <c r="VF29" s="322">
        <v>0</v>
      </c>
      <c r="VG29" s="322">
        <v>0</v>
      </c>
      <c r="VH29" s="322">
        <v>0</v>
      </c>
      <c r="VI29" s="322">
        <v>0</v>
      </c>
      <c r="VJ29" s="322">
        <v>0</v>
      </c>
      <c r="VK29" s="322">
        <v>0</v>
      </c>
      <c r="VL29" s="322">
        <v>0</v>
      </c>
      <c r="VM29" s="322">
        <v>0</v>
      </c>
      <c r="VN29" s="322">
        <v>0</v>
      </c>
      <c r="VO29" s="322">
        <v>0</v>
      </c>
      <c r="VP29" s="322">
        <v>0</v>
      </c>
      <c r="VQ29" s="322">
        <v>0</v>
      </c>
      <c r="VR29" s="322">
        <v>0</v>
      </c>
      <c r="VS29" s="322">
        <v>0</v>
      </c>
      <c r="VT29" s="322">
        <v>0</v>
      </c>
      <c r="VU29" s="322">
        <v>0</v>
      </c>
      <c r="VV29" s="322">
        <v>0</v>
      </c>
      <c r="VW29" s="322">
        <v>0</v>
      </c>
      <c r="VX29" s="322">
        <v>0</v>
      </c>
      <c r="VY29" s="322">
        <v>0</v>
      </c>
      <c r="VZ29" s="322">
        <v>0</v>
      </c>
      <c r="WA29" s="322">
        <v>0</v>
      </c>
      <c r="WB29" s="322">
        <v>0</v>
      </c>
      <c r="WC29" s="322">
        <v>0</v>
      </c>
      <c r="WD29" s="322">
        <v>0</v>
      </c>
      <c r="WE29" s="322">
        <v>0</v>
      </c>
      <c r="WF29" s="322">
        <v>0</v>
      </c>
      <c r="WG29" s="322">
        <v>0</v>
      </c>
      <c r="WH29" s="322">
        <v>0</v>
      </c>
      <c r="WI29" s="322">
        <v>0</v>
      </c>
      <c r="WJ29" s="322">
        <v>0</v>
      </c>
      <c r="WK29" s="322">
        <v>0</v>
      </c>
      <c r="WL29" s="322">
        <v>0</v>
      </c>
      <c r="WM29" s="322">
        <v>0</v>
      </c>
      <c r="WN29" s="322">
        <v>0</v>
      </c>
      <c r="WO29" s="322">
        <v>0</v>
      </c>
      <c r="WP29" s="322">
        <v>0</v>
      </c>
      <c r="WQ29" s="322">
        <v>0</v>
      </c>
      <c r="WR29" s="322">
        <v>0</v>
      </c>
      <c r="WS29" s="322">
        <v>0</v>
      </c>
      <c r="WT29" s="322">
        <v>0</v>
      </c>
      <c r="WU29" s="322">
        <v>0</v>
      </c>
      <c r="WV29" s="322">
        <f>VLOOKUP($B29,'Sintesi (CFI-ACN)'!$C$30:$AE$55,29,FALSE)</f>
        <v>0</v>
      </c>
      <c r="WW29" s="322">
        <f>VLOOKUP($B29,'Sintesi (CFI-ACN)'!$C$30:$AE$55,29,FALSE)</f>
        <v>0</v>
      </c>
      <c r="WX29" s="322">
        <f>VLOOKUP($B29,'Sintesi (CFI-ACN)'!$C$30:$AE$55,29,FALSE)</f>
        <v>0</v>
      </c>
      <c r="WY29" s="322">
        <f>VLOOKUP($B29,'Sintesi (CFI-ACN)'!$C$30:$AE$55,29,FALSE)</f>
        <v>0</v>
      </c>
      <c r="WZ29" s="322">
        <f>VLOOKUP($B29,'Sintesi (CFI-ACN)'!$C$30:$AE$55,29,FALSE)</f>
        <v>0</v>
      </c>
      <c r="XA29" s="322">
        <f>VLOOKUP($B29,'Sintesi (CFI-ACN)'!$C$30:$AE$55,29,FALSE)</f>
        <v>0</v>
      </c>
      <c r="XB29" s="322">
        <f>VLOOKUP($B29,'Sintesi (CFI-ACN)'!$C$30:$AE$55,29,FALSE)</f>
        <v>0</v>
      </c>
      <c r="XC29" s="322">
        <f>VLOOKUP($B29,'Sintesi (CFI-ACN)'!$C$30:$AE$55,29,FALSE)</f>
        <v>0</v>
      </c>
      <c r="XD29" s="322">
        <f>VLOOKUP($B29,'Sintesi (CFI-ACN)'!$C$30:$AE$55,29,FALSE)</f>
        <v>0</v>
      </c>
      <c r="XE29" s="322">
        <f>VLOOKUP($B29,'Sintesi (CFI-ACN)'!$C$30:$AE$55,29,FALSE)</f>
        <v>0</v>
      </c>
      <c r="XF29" s="322">
        <f>VLOOKUP($B29,'Sintesi (CFI-ACN)'!$C$30:$AE$55,29,FALSE)</f>
        <v>0</v>
      </c>
      <c r="XG29" s="322">
        <f>VLOOKUP($B29,'Sintesi (CFI-ACN)'!$C$30:$AE$55,29,FALSE)</f>
        <v>0</v>
      </c>
      <c r="XH29" s="322">
        <f>VLOOKUP($B29,'Sintesi (CFI-ACN)'!$C$30:$AE$55,29,FALSE)</f>
        <v>0</v>
      </c>
      <c r="XI29" s="322">
        <f>VLOOKUP($B29,'Sintesi (CFI-ACN)'!$C$30:$AE$55,29,FALSE)</f>
        <v>0</v>
      </c>
      <c r="XJ29" s="322">
        <f>VLOOKUP($B29,'Sintesi (CFI-ACN)'!$C$30:$AE$55,29,FALSE)</f>
        <v>0</v>
      </c>
      <c r="XK29" s="322">
        <f>VLOOKUP($B29,'Sintesi (CFI-ACN)'!$C$30:$AE$55,29,FALSE)</f>
        <v>0</v>
      </c>
      <c r="XL29" s="322">
        <f>VLOOKUP($B29,'Sintesi (CFI-ACN)'!$C$30:$AE$55,29,FALSE)</f>
        <v>0</v>
      </c>
      <c r="XM29" s="322">
        <f>VLOOKUP($B29,'Sintesi (CFI-ACN)'!$C$30:$AE$55,29,FALSE)</f>
        <v>0</v>
      </c>
      <c r="XN29" s="322">
        <f>VLOOKUP($B29,'Sintesi (CFI-ACN)'!$C$30:$AE$55,29,FALSE)</f>
        <v>0</v>
      </c>
      <c r="XO29" s="322">
        <f>VLOOKUP($B29,'Sintesi (CFI-ACN)'!$C$30:$AE$55,29,FALSE)</f>
        <v>0</v>
      </c>
      <c r="XP29" s="322">
        <f>VLOOKUP($B29,'Sintesi (CFI-ACN)'!$C$30:$AE$55,29,FALSE)</f>
        <v>0</v>
      </c>
      <c r="XQ29" s="322">
        <f>VLOOKUP($B29,'Sintesi (CFI-ACN)'!$C$30:$AE$55,29,FALSE)</f>
        <v>0</v>
      </c>
      <c r="XR29" s="322">
        <f>VLOOKUP($B29,'Sintesi (CFI-ACN)'!$C$30:$AE$55,29,FALSE)</f>
        <v>0</v>
      </c>
      <c r="XS29" s="322">
        <f>VLOOKUP($B29,'Sintesi (CFI-ACN)'!$C$30:$AE$55,29,FALSE)</f>
        <v>0</v>
      </c>
      <c r="XT29" s="322">
        <f>VLOOKUP($B29,'Sintesi (CFI-ACN)'!$C$30:$AE$55,29,FALSE)</f>
        <v>0</v>
      </c>
      <c r="XU29" s="322">
        <f>VLOOKUP($B29,'Sintesi (CFI-ACN)'!$C$30:$AE$55,29,FALSE)</f>
        <v>0</v>
      </c>
      <c r="XV29" s="322">
        <f>VLOOKUP($B29,'Sintesi (CFI-ACN)'!$C$30:$AE$55,29,FALSE)</f>
        <v>0</v>
      </c>
      <c r="XW29" s="322">
        <f>VLOOKUP($B29,'Sintesi (CFI-ACN)'!$C$30:$AE$55,29,FALSE)</f>
        <v>0</v>
      </c>
      <c r="XX29" s="322">
        <f>VLOOKUP($B29,'Sintesi (CFI-ACN)'!$C$30:$AE$55,29,FALSE)</f>
        <v>0</v>
      </c>
      <c r="XY29" s="322">
        <f>VLOOKUP($B29,'Sintesi (CFI-ACN)'!$C$30:$AE$55,29,FALSE)</f>
        <v>0</v>
      </c>
      <c r="XZ29" s="322">
        <f>VLOOKUP($B29,'Sintesi (CFI-ACN)'!$C$30:$AE$55,29,FALSE)</f>
        <v>0</v>
      </c>
      <c r="YA29" s="322">
        <f>VLOOKUP($B29,'Sintesi (CFI-ACN)'!$C$30:$AE$55,29,FALSE)</f>
        <v>0</v>
      </c>
      <c r="YB29" s="322"/>
      <c r="YC29" s="322"/>
      <c r="YD29" s="322"/>
      <c r="YE29" s="501">
        <v>0</v>
      </c>
      <c r="YF29" s="501">
        <v>0</v>
      </c>
      <c r="YG29" s="501">
        <v>0</v>
      </c>
      <c r="YH29" s="501">
        <v>0</v>
      </c>
      <c r="YI29" s="501">
        <v>0</v>
      </c>
      <c r="YJ29" s="501">
        <v>0</v>
      </c>
      <c r="YK29" s="501">
        <v>0</v>
      </c>
      <c r="YL29" s="501">
        <v>0</v>
      </c>
      <c r="YM29" s="501">
        <v>0</v>
      </c>
      <c r="YN29" s="501">
        <v>0</v>
      </c>
      <c r="YO29" s="501">
        <v>0</v>
      </c>
      <c r="YP29" s="501">
        <v>0</v>
      </c>
      <c r="YQ29" s="501">
        <v>0</v>
      </c>
      <c r="YR29" s="501">
        <v>0</v>
      </c>
      <c r="YS29" s="501">
        <v>0</v>
      </c>
      <c r="YT29" s="501">
        <v>0</v>
      </c>
      <c r="YU29" s="501">
        <v>0</v>
      </c>
      <c r="YV29" s="501">
        <v>0</v>
      </c>
      <c r="YW29" s="501">
        <v>0</v>
      </c>
      <c r="YX29" s="501">
        <v>0</v>
      </c>
      <c r="YY29" s="501">
        <v>0</v>
      </c>
      <c r="YZ29" s="501">
        <v>0</v>
      </c>
      <c r="ZA29" s="501">
        <v>0</v>
      </c>
      <c r="ZB29" s="501">
        <v>0</v>
      </c>
      <c r="ZC29" s="501">
        <v>0</v>
      </c>
      <c r="ZD29" s="501">
        <v>0</v>
      </c>
      <c r="ZE29" s="501">
        <v>0</v>
      </c>
      <c r="ZF29" s="501">
        <v>0</v>
      </c>
      <c r="ZG29" s="501">
        <v>0</v>
      </c>
      <c r="ZH29" s="501">
        <v>0</v>
      </c>
      <c r="ZI29" s="501">
        <v>0</v>
      </c>
      <c r="ZJ29" s="501">
        <v>0</v>
      </c>
      <c r="ZK29" s="501">
        <v>0</v>
      </c>
      <c r="ZL29" s="501">
        <v>0</v>
      </c>
      <c r="ZM29" s="501">
        <v>0</v>
      </c>
      <c r="ZN29" s="501">
        <v>0</v>
      </c>
      <c r="ZO29" s="501">
        <v>0</v>
      </c>
      <c r="ZP29" s="501">
        <v>0</v>
      </c>
      <c r="ZQ29" s="501">
        <v>0</v>
      </c>
      <c r="ZR29" s="501">
        <v>0</v>
      </c>
      <c r="ZS29" s="501">
        <v>0</v>
      </c>
      <c r="ZT29" s="501">
        <v>0</v>
      </c>
      <c r="ZU29" s="501">
        <v>0</v>
      </c>
      <c r="ZV29" s="501">
        <v>0</v>
      </c>
      <c r="ZW29" s="501">
        <v>0</v>
      </c>
      <c r="ZX29" s="501">
        <v>0</v>
      </c>
      <c r="ZY29" s="501">
        <v>0</v>
      </c>
      <c r="ZZ29" s="501">
        <v>0</v>
      </c>
      <c r="AAA29" s="501">
        <v>0</v>
      </c>
      <c r="AAB29" s="501">
        <v>0</v>
      </c>
      <c r="AAC29" s="501">
        <v>0</v>
      </c>
      <c r="AAD29" s="501">
        <v>0</v>
      </c>
      <c r="AAE29" s="501">
        <v>0</v>
      </c>
      <c r="AAF29" s="501">
        <v>0</v>
      </c>
      <c r="AAG29" s="501">
        <v>0</v>
      </c>
      <c r="AAH29" s="501">
        <v>0</v>
      </c>
      <c r="AAI29" s="501">
        <v>0</v>
      </c>
      <c r="AAJ29" s="501">
        <v>0</v>
      </c>
      <c r="AAK29" s="501">
        <v>0</v>
      </c>
      <c r="AAL29" s="501">
        <v>0</v>
      </c>
      <c r="AAM29" s="501">
        <v>0</v>
      </c>
      <c r="AAN29" s="501">
        <v>0</v>
      </c>
      <c r="AAO29" s="501">
        <v>0</v>
      </c>
      <c r="AAP29" s="501">
        <v>0</v>
      </c>
      <c r="AAQ29" s="501">
        <v>0</v>
      </c>
      <c r="AAR29" s="501">
        <v>0</v>
      </c>
      <c r="AAS29" s="501">
        <v>0</v>
      </c>
      <c r="AAT29" s="501">
        <v>0</v>
      </c>
      <c r="AAU29" s="501">
        <v>0</v>
      </c>
      <c r="AAV29" s="501">
        <v>0</v>
      </c>
      <c r="AAW29" s="501">
        <v>0</v>
      </c>
      <c r="AAX29" s="501">
        <v>0</v>
      </c>
      <c r="AAY29" s="501">
        <f>VLOOKUP($B29,'Sintesi (CFI-ACN)'!$C$30:$AE$55,22,FALSE)</f>
        <v>0</v>
      </c>
      <c r="AAZ29" s="501">
        <f>VLOOKUP($B29,'Sintesi (CFI-ACN)'!$C$30:$AE$55,22,FALSE)</f>
        <v>0</v>
      </c>
      <c r="ABA29" s="501">
        <f>VLOOKUP($B29,'Sintesi (CFI-ACN)'!$C$30:$AE$55,22,FALSE)</f>
        <v>0</v>
      </c>
      <c r="ABB29" s="501">
        <f>VLOOKUP($B29,'Sintesi (CFI-ACN)'!$C$30:$AE$55,22,FALSE)</f>
        <v>0</v>
      </c>
      <c r="ABC29" s="501">
        <f>VLOOKUP($B29,'Sintesi (CFI-ACN)'!$C$30:$AE$55,22,FALSE)</f>
        <v>0</v>
      </c>
      <c r="ABD29" s="501">
        <f>VLOOKUP($B29,'Sintesi (CFI-ACN)'!$C$30:$AE$55,22,FALSE)</f>
        <v>0</v>
      </c>
      <c r="ABE29" s="501">
        <f>VLOOKUP($B29,'Sintesi (CFI-ACN)'!$C$30:$AE$55,22,FALSE)</f>
        <v>0</v>
      </c>
      <c r="ABF29" s="501">
        <f>VLOOKUP($B29,'Sintesi (CFI-ACN)'!$C$30:$AE$55,22,FALSE)</f>
        <v>0</v>
      </c>
      <c r="ABG29" s="501">
        <f>VLOOKUP($B29,'Sintesi (CFI-ACN)'!$C$30:$AE$55,22,FALSE)</f>
        <v>0</v>
      </c>
      <c r="ABH29" s="501">
        <f>VLOOKUP($B29,'Sintesi (CFI-ACN)'!$C$30:$AE$55,22,FALSE)</f>
        <v>0</v>
      </c>
      <c r="ABI29" s="501">
        <f>VLOOKUP($B29,'Sintesi (CFI-ACN)'!$C$30:$AE$55,22,FALSE)</f>
        <v>0</v>
      </c>
      <c r="ABJ29" s="501">
        <f>VLOOKUP($B29,'Sintesi (CFI-ACN)'!$C$30:$AE$55,22,FALSE)</f>
        <v>0</v>
      </c>
      <c r="ABK29" s="501">
        <f>VLOOKUP($B29,'Sintesi (CFI-ACN)'!$C$30:$AE$55,22,FALSE)</f>
        <v>0</v>
      </c>
      <c r="ABL29" s="501">
        <f>VLOOKUP($B29,'Sintesi (CFI-ACN)'!$C$30:$AE$55,22,FALSE)</f>
        <v>0</v>
      </c>
      <c r="ABM29" s="501">
        <f>VLOOKUP($B29,'Sintesi (CFI-ACN)'!$C$30:$AE$55,22,FALSE)</f>
        <v>0</v>
      </c>
      <c r="ABN29" s="501">
        <f>VLOOKUP($B29,'Sintesi (CFI-ACN)'!$C$30:$AE$55,22,FALSE)</f>
        <v>0</v>
      </c>
      <c r="ABO29" s="501">
        <f>VLOOKUP($B29,'Sintesi (CFI-ACN)'!$C$30:$AE$55,22,FALSE)</f>
        <v>0</v>
      </c>
      <c r="ABP29" s="501">
        <f>VLOOKUP($B29,'Sintesi (CFI-ACN)'!$C$30:$AE$55,22,FALSE)</f>
        <v>0</v>
      </c>
      <c r="ABQ29" s="501">
        <f>VLOOKUP($B29,'Sintesi (CFI-ACN)'!$C$30:$AE$55,22,FALSE)</f>
        <v>0</v>
      </c>
      <c r="ABR29" s="501">
        <f>VLOOKUP($B29,'Sintesi (CFI-ACN)'!$C$30:$AE$55,22,FALSE)</f>
        <v>0</v>
      </c>
      <c r="ABS29" s="501">
        <f>VLOOKUP($B29,'Sintesi (CFI-ACN)'!$C$30:$AE$55,22,FALSE)</f>
        <v>0</v>
      </c>
      <c r="ABT29" s="501">
        <f>VLOOKUP($B29,'Sintesi (CFI-ACN)'!$C$30:$AE$55,22,FALSE)</f>
        <v>0</v>
      </c>
      <c r="ABU29" s="501">
        <f>VLOOKUP($B29,'Sintesi (CFI-ACN)'!$C$30:$AE$55,22,FALSE)</f>
        <v>0</v>
      </c>
      <c r="ABV29" s="501">
        <f>VLOOKUP($B29,'Sintesi (CFI-ACN)'!$C$30:$AE$55,22,FALSE)</f>
        <v>0</v>
      </c>
      <c r="ABW29" s="501">
        <f>VLOOKUP($B29,'Sintesi (CFI-ACN)'!$C$30:$AE$55,22,FALSE)</f>
        <v>0</v>
      </c>
      <c r="ABX29" s="501">
        <f>VLOOKUP($B29,'Sintesi (CFI-ACN)'!$C$30:$AE$55,22,FALSE)</f>
        <v>0</v>
      </c>
      <c r="ABY29" s="501">
        <f>VLOOKUP($B29,'Sintesi (CFI-ACN)'!$C$30:$AE$55,22,FALSE)</f>
        <v>0</v>
      </c>
      <c r="ABZ29" s="501">
        <f>VLOOKUP($B29,'Sintesi (CFI-ACN)'!$C$30:$AE$55,22,FALSE)</f>
        <v>0</v>
      </c>
      <c r="ACA29" s="501">
        <f>VLOOKUP($B29,'Sintesi (CFI-ACN)'!$C$30:$AE$55,22,FALSE)</f>
        <v>0</v>
      </c>
      <c r="ACB29" s="501">
        <f>VLOOKUP($B29,'Sintesi (CFI-ACN)'!$C$30:$AE$55,22,FALSE)</f>
        <v>0</v>
      </c>
      <c r="ACC29" s="501">
        <f>VLOOKUP($B29,'Sintesi (CFI-ACN)'!$C$30:$AE$55,22,FALSE)</f>
        <v>0</v>
      </c>
      <c r="ACD29" s="501">
        <f>VLOOKUP($B29,'Sintesi (CFI-ACN)'!$C$30:$AE$55,22,FALSE)</f>
        <v>0</v>
      </c>
      <c r="ACE29" s="501"/>
      <c r="ACF29" s="501"/>
      <c r="ACG29" s="501"/>
      <c r="ACH29" s="86"/>
      <c r="ACI29" s="88">
        <v>0</v>
      </c>
      <c r="ACJ29" s="87"/>
      <c r="ACK29" s="89"/>
      <c r="ACL29" s="177"/>
      <c r="ACM29" s="177"/>
      <c r="ACN29" s="177"/>
      <c r="ACO29" s="177"/>
      <c r="ACP29" s="177"/>
      <c r="ACQ29" s="177"/>
      <c r="ACR29" s="177"/>
      <c r="ACS29" s="80"/>
      <c r="ACT29" s="80"/>
      <c r="ACU29" s="80"/>
      <c r="ACV29" s="80"/>
      <c r="ACW29" s="80"/>
      <c r="ACX29" s="80"/>
      <c r="ACY29" s="80"/>
      <c r="ACZ29" s="80"/>
      <c r="ADA29" s="80"/>
      <c r="ADB29" s="80"/>
      <c r="ADC29" s="80"/>
      <c r="ADD29" s="80"/>
      <c r="ADE29" s="80"/>
      <c r="ADF29" s="80"/>
      <c r="ADG29" s="80"/>
      <c r="ADH29" s="80"/>
      <c r="ADI29" s="80"/>
      <c r="ADJ29" s="80"/>
      <c r="ADK29" s="80"/>
      <c r="ADL29" s="80"/>
      <c r="ADM29" s="80"/>
      <c r="ADN29" s="80"/>
      <c r="ADO29" s="80"/>
      <c r="ADP29" s="80"/>
      <c r="ADQ29" s="80"/>
      <c r="ADR29" s="80"/>
      <c r="ADS29" s="80"/>
      <c r="ADT29" s="80"/>
      <c r="ADU29" s="80"/>
      <c r="ADV29" s="80"/>
      <c r="ADW29" s="80"/>
      <c r="ADX29" s="80"/>
      <c r="ADY29" s="80"/>
      <c r="ADZ29" s="80"/>
      <c r="AEA29" s="80"/>
      <c r="AEB29" s="80"/>
      <c r="AEC29" s="80"/>
      <c r="AED29" s="80"/>
      <c r="AEE29" s="80"/>
      <c r="AEF29" s="80"/>
      <c r="AEG29" s="80"/>
      <c r="AEH29" s="80"/>
      <c r="AEI29" s="80"/>
      <c r="AEJ29" s="80"/>
      <c r="AEK29" s="80"/>
      <c r="AEL29" s="80"/>
      <c r="AEM29" s="80"/>
      <c r="AEN29" s="80"/>
      <c r="AEO29" s="80"/>
      <c r="AEP29" s="80"/>
      <c r="AEQ29" s="80"/>
      <c r="AER29" s="80"/>
      <c r="AES29" s="80"/>
      <c r="AET29" s="80"/>
      <c r="AEU29" s="80"/>
      <c r="AEV29" s="80"/>
      <c r="AEW29" s="80"/>
      <c r="AEX29" s="80"/>
      <c r="AEY29" s="80"/>
      <c r="AEZ29" s="80"/>
      <c r="AFA29" s="80"/>
      <c r="AFB29" s="80"/>
      <c r="AFC29" s="80"/>
      <c r="AFD29" s="80"/>
      <c r="AFE29" s="80"/>
      <c r="AFF29" s="80"/>
      <c r="AFG29" s="80"/>
      <c r="AFH29" s="80"/>
      <c r="AFI29" s="80"/>
      <c r="AFJ29" s="80"/>
      <c r="AFK29" s="80"/>
      <c r="AFL29" s="80"/>
      <c r="AFM29" s="80"/>
      <c r="AFN29" s="80"/>
      <c r="AFO29" s="80"/>
      <c r="AFP29" s="80"/>
      <c r="AFQ29" s="80"/>
      <c r="AFR29" s="80"/>
      <c r="AFS29" s="80"/>
      <c r="AFT29" s="80"/>
      <c r="AFU29" s="80"/>
      <c r="AFV29" s="80"/>
      <c r="AFW29" s="80"/>
      <c r="AFX29" s="80"/>
      <c r="AFY29" s="80"/>
      <c r="AFZ29" s="80"/>
      <c r="AGA29" s="80"/>
      <c r="AGB29" s="80"/>
      <c r="AGC29" s="80"/>
      <c r="AGD29" s="80"/>
      <c r="AGE29" s="80"/>
      <c r="AGF29" s="80"/>
      <c r="AGG29" s="80"/>
      <c r="AGH29" s="80"/>
      <c r="AGI29" s="80"/>
      <c r="AGJ29" s="80"/>
      <c r="AGK29" s="80"/>
      <c r="AGL29" s="80"/>
      <c r="AGM29" s="80"/>
    </row>
    <row r="30" spans="1:871" s="104" customFormat="1" ht="12.75" customHeight="1">
      <c r="A30" s="131" t="str">
        <f>'Sintesi (CA)'!B55</f>
        <v/>
      </c>
      <c r="B30" s="131" t="str">
        <f>'Sintesi (CFI)'!C54</f>
        <v/>
      </c>
      <c r="C30" s="131" t="str">
        <f>'Sintesi Quantitativa (Overall)'!D56</f>
        <v/>
      </c>
      <c r="D30" s="132">
        <f>'Sintesi (CFI-ACN)'!W54</f>
        <v>0</v>
      </c>
      <c r="E30" s="132">
        <f>'Sintesi (CFI-ACN)'!X54</f>
        <v>0</v>
      </c>
      <c r="F30" s="132">
        <f>'Sintesi (CFI-ACN)'!Y54</f>
        <v>0</v>
      </c>
      <c r="G30" s="158">
        <v>0</v>
      </c>
      <c r="H30" s="183"/>
      <c r="I30" s="183"/>
      <c r="J30" s="78">
        <f t="shared" ref="J30:J34" si="124">IF(I30&lt;&gt;"",NETWORKDAYS(H30,I30)+K30,0)</f>
        <v>0</v>
      </c>
      <c r="K30" s="78">
        <v>0</v>
      </c>
      <c r="L30" s="79">
        <v>0</v>
      </c>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318">
        <v>0</v>
      </c>
      <c r="DQ30" s="318">
        <v>0</v>
      </c>
      <c r="DR30" s="318">
        <v>0</v>
      </c>
      <c r="DS30" s="318">
        <v>0</v>
      </c>
      <c r="DT30" s="318">
        <v>0</v>
      </c>
      <c r="DU30" s="318">
        <v>0</v>
      </c>
      <c r="DV30" s="318">
        <v>0</v>
      </c>
      <c r="DW30" s="318">
        <v>0</v>
      </c>
      <c r="DX30" s="318">
        <v>0</v>
      </c>
      <c r="DY30" s="318">
        <v>0</v>
      </c>
      <c r="DZ30" s="318">
        <v>0</v>
      </c>
      <c r="EA30" s="318">
        <v>0</v>
      </c>
      <c r="EB30" s="318">
        <v>0</v>
      </c>
      <c r="EC30" s="318">
        <v>0</v>
      </c>
      <c r="ED30" s="318">
        <v>0</v>
      </c>
      <c r="EE30" s="318">
        <v>0</v>
      </c>
      <c r="EF30" s="318">
        <v>0</v>
      </c>
      <c r="EG30" s="318">
        <v>0</v>
      </c>
      <c r="EH30" s="318">
        <v>0</v>
      </c>
      <c r="EI30" s="318">
        <v>0</v>
      </c>
      <c r="EJ30" s="318">
        <v>0</v>
      </c>
      <c r="EK30" s="318">
        <v>0</v>
      </c>
      <c r="EL30" s="318">
        <v>0</v>
      </c>
      <c r="EM30" s="318">
        <v>0</v>
      </c>
      <c r="EN30" s="318">
        <v>0</v>
      </c>
      <c r="EO30" s="318">
        <v>0</v>
      </c>
      <c r="EP30" s="318">
        <v>0</v>
      </c>
      <c r="EQ30" s="318">
        <v>0</v>
      </c>
      <c r="ER30" s="318">
        <v>0</v>
      </c>
      <c r="ES30" s="318">
        <v>0</v>
      </c>
      <c r="ET30" s="318">
        <v>0</v>
      </c>
      <c r="EU30" s="318">
        <v>0</v>
      </c>
      <c r="EV30" s="318">
        <v>0</v>
      </c>
      <c r="EW30" s="318">
        <v>0</v>
      </c>
      <c r="EX30" s="318">
        <v>0</v>
      </c>
      <c r="EY30" s="318">
        <v>0</v>
      </c>
      <c r="EZ30" s="318">
        <v>0</v>
      </c>
      <c r="FA30" s="318">
        <v>0</v>
      </c>
      <c r="FB30" s="318">
        <v>0</v>
      </c>
      <c r="FC30" s="318">
        <v>0</v>
      </c>
      <c r="FD30" s="318">
        <v>0</v>
      </c>
      <c r="FE30" s="318">
        <v>0</v>
      </c>
      <c r="FF30" s="318">
        <v>0</v>
      </c>
      <c r="FG30" s="318">
        <v>0</v>
      </c>
      <c r="FH30" s="318">
        <v>0</v>
      </c>
      <c r="FI30" s="318">
        <v>0</v>
      </c>
      <c r="FJ30" s="318">
        <v>0</v>
      </c>
      <c r="FK30" s="318">
        <v>0</v>
      </c>
      <c r="FL30" s="318">
        <v>0</v>
      </c>
      <c r="FM30" s="318">
        <v>0</v>
      </c>
      <c r="FN30" s="318">
        <v>0</v>
      </c>
      <c r="FO30" s="318">
        <v>0</v>
      </c>
      <c r="FP30" s="318">
        <v>0</v>
      </c>
      <c r="FQ30" s="318">
        <v>0</v>
      </c>
      <c r="FR30" s="318">
        <v>0</v>
      </c>
      <c r="FS30" s="318">
        <v>0</v>
      </c>
      <c r="FT30" s="318">
        <v>0</v>
      </c>
      <c r="FU30" s="318">
        <v>0</v>
      </c>
      <c r="FV30" s="318">
        <v>0</v>
      </c>
      <c r="FW30" s="318">
        <v>0</v>
      </c>
      <c r="FX30" s="318">
        <v>0</v>
      </c>
      <c r="FY30" s="318">
        <v>0</v>
      </c>
      <c r="FZ30" s="318">
        <v>0</v>
      </c>
      <c r="GA30" s="318">
        <v>0</v>
      </c>
      <c r="GB30" s="318">
        <v>0</v>
      </c>
      <c r="GC30" s="318">
        <v>0</v>
      </c>
      <c r="GD30" s="318">
        <v>0</v>
      </c>
      <c r="GE30" s="318">
        <v>0</v>
      </c>
      <c r="GF30" s="318">
        <v>0</v>
      </c>
      <c r="GG30" s="318">
        <v>0</v>
      </c>
      <c r="GH30" s="318">
        <v>0</v>
      </c>
      <c r="GI30" s="318">
        <v>0</v>
      </c>
      <c r="GJ30" s="318">
        <f>VLOOKUP($B30,'Sintesi (CFI-ACN)'!$C$30:$AE$55,25,FALSE)</f>
        <v>0</v>
      </c>
      <c r="GK30" s="318">
        <f>VLOOKUP($B30,'Sintesi (CFI-ACN)'!$C$30:$AE$55,25,FALSE)</f>
        <v>0</v>
      </c>
      <c r="GL30" s="318">
        <f>VLOOKUP($B30,'Sintesi (CFI-ACN)'!$C$30:$AE$55,25,FALSE)</f>
        <v>0</v>
      </c>
      <c r="GM30" s="318">
        <f>VLOOKUP($B30,'Sintesi (CFI-ACN)'!$C$30:$AE$55,25,FALSE)</f>
        <v>0</v>
      </c>
      <c r="GN30" s="318">
        <f>VLOOKUP($B30,'Sintesi (CFI-ACN)'!$C$30:$AE$55,25,FALSE)</f>
        <v>0</v>
      </c>
      <c r="GO30" s="318">
        <f>VLOOKUP($B30,'Sintesi (CFI-ACN)'!$C$30:$AE$55,25,FALSE)</f>
        <v>0</v>
      </c>
      <c r="GP30" s="318">
        <f>VLOOKUP($B30,'Sintesi (CFI-ACN)'!$C$30:$AE$55,25,FALSE)</f>
        <v>0</v>
      </c>
      <c r="GQ30" s="318">
        <f>VLOOKUP($B30,'Sintesi (CFI-ACN)'!$C$30:$AE$55,25,FALSE)</f>
        <v>0</v>
      </c>
      <c r="GR30" s="318">
        <f>VLOOKUP($B30,'Sintesi (CFI-ACN)'!$C$30:$AE$55,25,FALSE)</f>
        <v>0</v>
      </c>
      <c r="GS30" s="318">
        <f>VLOOKUP($B30,'Sintesi (CFI-ACN)'!$C$30:$AE$55,25,FALSE)</f>
        <v>0</v>
      </c>
      <c r="GT30" s="318">
        <f>VLOOKUP($B30,'Sintesi (CFI-ACN)'!$C$30:$AE$55,25,FALSE)</f>
        <v>0</v>
      </c>
      <c r="GU30" s="318">
        <f>VLOOKUP($B30,'Sintesi (CFI-ACN)'!$C$30:$AE$55,25,FALSE)</f>
        <v>0</v>
      </c>
      <c r="GV30" s="318">
        <f>VLOOKUP($B30,'Sintesi (CFI-ACN)'!$C$30:$AE$55,25,FALSE)</f>
        <v>0</v>
      </c>
      <c r="GW30" s="318">
        <f>VLOOKUP($B30,'Sintesi (CFI-ACN)'!$C$30:$AE$55,25,FALSE)</f>
        <v>0</v>
      </c>
      <c r="GX30" s="318">
        <f>VLOOKUP($B30,'Sintesi (CFI-ACN)'!$C$30:$AE$55,25,FALSE)</f>
        <v>0</v>
      </c>
      <c r="GY30" s="318">
        <f>VLOOKUP($B30,'Sintesi (CFI-ACN)'!$C$30:$AE$55,25,FALSE)</f>
        <v>0</v>
      </c>
      <c r="GZ30" s="318">
        <f>VLOOKUP($B30,'Sintesi (CFI-ACN)'!$C$30:$AE$55,25,FALSE)</f>
        <v>0</v>
      </c>
      <c r="HA30" s="318">
        <f>VLOOKUP($B30,'Sintesi (CFI-ACN)'!$C$30:$AE$55,25,FALSE)</f>
        <v>0</v>
      </c>
      <c r="HB30" s="318">
        <f>VLOOKUP($B30,'Sintesi (CFI-ACN)'!$C$30:$AE$55,25,FALSE)</f>
        <v>0</v>
      </c>
      <c r="HC30" s="318">
        <f>VLOOKUP($B30,'Sintesi (CFI-ACN)'!$C$30:$AE$55,25,FALSE)</f>
        <v>0</v>
      </c>
      <c r="HD30" s="318">
        <f>VLOOKUP($B30,'Sintesi (CFI-ACN)'!$C$30:$AE$55,25,FALSE)</f>
        <v>0</v>
      </c>
      <c r="HE30" s="318">
        <f>VLOOKUP($B30,'Sintesi (CFI-ACN)'!$C$30:$AE$55,25,FALSE)</f>
        <v>0</v>
      </c>
      <c r="HF30" s="318">
        <f>VLOOKUP($B30,'Sintesi (CFI-ACN)'!$C$30:$AE$55,25,FALSE)</f>
        <v>0</v>
      </c>
      <c r="HG30" s="318">
        <f>VLOOKUP($B30,'Sintesi (CFI-ACN)'!$C$30:$AE$55,25,FALSE)</f>
        <v>0</v>
      </c>
      <c r="HH30" s="318">
        <f>VLOOKUP($B30,'Sintesi (CFI-ACN)'!$C$30:$AE$55,25,FALSE)</f>
        <v>0</v>
      </c>
      <c r="HI30" s="318">
        <f>VLOOKUP($B30,'Sintesi (CFI-ACN)'!$C$30:$AE$55,25,FALSE)</f>
        <v>0</v>
      </c>
      <c r="HJ30" s="318">
        <f>VLOOKUP($B30,'Sintesi (CFI-ACN)'!$C$30:$AE$55,25,FALSE)</f>
        <v>0</v>
      </c>
      <c r="HK30" s="318">
        <f>VLOOKUP($B30,'Sintesi (CFI-ACN)'!$C$30:$AE$55,25,FALSE)</f>
        <v>0</v>
      </c>
      <c r="HL30" s="318">
        <f>VLOOKUP($B30,'Sintesi (CFI-ACN)'!$C$30:$AE$55,25,FALSE)</f>
        <v>0</v>
      </c>
      <c r="HM30" s="318">
        <f>VLOOKUP($B30,'Sintesi (CFI-ACN)'!$C$30:$AE$55,25,FALSE)</f>
        <v>0</v>
      </c>
      <c r="HN30" s="318">
        <f>VLOOKUP($B30,'Sintesi (CFI-ACN)'!$C$30:$AE$55,25,FALSE)</f>
        <v>0</v>
      </c>
      <c r="HO30" s="318">
        <f>VLOOKUP($B30,'Sintesi (CFI-ACN)'!$C$30:$AE$55,25,FALSE)</f>
        <v>0</v>
      </c>
      <c r="HP30" s="318"/>
      <c r="HQ30" s="318"/>
      <c r="HR30" s="318"/>
      <c r="HS30" s="319">
        <v>0</v>
      </c>
      <c r="HT30" s="319">
        <v>0</v>
      </c>
      <c r="HU30" s="319">
        <v>0</v>
      </c>
      <c r="HV30" s="319">
        <v>0</v>
      </c>
      <c r="HW30" s="319">
        <v>0</v>
      </c>
      <c r="HX30" s="319">
        <v>0</v>
      </c>
      <c r="HY30" s="319">
        <v>0</v>
      </c>
      <c r="HZ30" s="319">
        <v>0</v>
      </c>
      <c r="IA30" s="319">
        <v>0</v>
      </c>
      <c r="IB30" s="319">
        <v>0</v>
      </c>
      <c r="IC30" s="319">
        <v>0</v>
      </c>
      <c r="ID30" s="319">
        <v>0</v>
      </c>
      <c r="IE30" s="319">
        <v>0</v>
      </c>
      <c r="IF30" s="319">
        <v>0</v>
      </c>
      <c r="IG30" s="319">
        <v>0</v>
      </c>
      <c r="IH30" s="319">
        <v>0</v>
      </c>
      <c r="II30" s="319">
        <v>0</v>
      </c>
      <c r="IJ30" s="319">
        <v>0</v>
      </c>
      <c r="IK30" s="319">
        <v>0</v>
      </c>
      <c r="IL30" s="319">
        <v>0</v>
      </c>
      <c r="IM30" s="319">
        <v>0</v>
      </c>
      <c r="IN30" s="319">
        <v>0</v>
      </c>
      <c r="IO30" s="319">
        <v>0</v>
      </c>
      <c r="IP30" s="319">
        <v>0</v>
      </c>
      <c r="IQ30" s="319">
        <v>0</v>
      </c>
      <c r="IR30" s="319">
        <v>0</v>
      </c>
      <c r="IS30" s="319">
        <v>0</v>
      </c>
      <c r="IT30" s="319">
        <v>0</v>
      </c>
      <c r="IU30" s="319">
        <v>0</v>
      </c>
      <c r="IV30" s="319">
        <v>0</v>
      </c>
      <c r="IW30" s="319">
        <v>0</v>
      </c>
      <c r="IX30" s="319">
        <v>0</v>
      </c>
      <c r="IY30" s="319">
        <v>0</v>
      </c>
      <c r="IZ30" s="319">
        <v>0</v>
      </c>
      <c r="JA30" s="319">
        <v>0</v>
      </c>
      <c r="JB30" s="319">
        <v>0</v>
      </c>
      <c r="JC30" s="319">
        <v>0</v>
      </c>
      <c r="JD30" s="319">
        <v>0</v>
      </c>
      <c r="JE30" s="319">
        <v>0</v>
      </c>
      <c r="JF30" s="319">
        <v>0</v>
      </c>
      <c r="JG30" s="319">
        <v>0</v>
      </c>
      <c r="JH30" s="319">
        <v>0</v>
      </c>
      <c r="JI30" s="319">
        <v>0</v>
      </c>
      <c r="JJ30" s="319">
        <v>0</v>
      </c>
      <c r="JK30" s="319">
        <v>0</v>
      </c>
      <c r="JL30" s="319">
        <v>0</v>
      </c>
      <c r="JM30" s="319">
        <v>0</v>
      </c>
      <c r="JN30" s="319">
        <v>0</v>
      </c>
      <c r="JO30" s="319">
        <v>0</v>
      </c>
      <c r="JP30" s="319">
        <v>0</v>
      </c>
      <c r="JQ30" s="319">
        <v>0</v>
      </c>
      <c r="JR30" s="319">
        <v>0</v>
      </c>
      <c r="JS30" s="319">
        <v>0</v>
      </c>
      <c r="JT30" s="319">
        <v>0</v>
      </c>
      <c r="JU30" s="319">
        <v>0</v>
      </c>
      <c r="JV30" s="319">
        <v>0</v>
      </c>
      <c r="JW30" s="319">
        <v>0</v>
      </c>
      <c r="JX30" s="319">
        <v>0</v>
      </c>
      <c r="JY30" s="319">
        <v>0</v>
      </c>
      <c r="JZ30" s="319">
        <v>0</v>
      </c>
      <c r="KA30" s="319">
        <v>0</v>
      </c>
      <c r="KB30" s="319">
        <v>0</v>
      </c>
      <c r="KC30" s="319">
        <v>0</v>
      </c>
      <c r="KD30" s="319">
        <v>0</v>
      </c>
      <c r="KE30" s="319">
        <v>0</v>
      </c>
      <c r="KF30" s="319">
        <v>0</v>
      </c>
      <c r="KG30" s="319">
        <v>0</v>
      </c>
      <c r="KH30" s="319">
        <v>0</v>
      </c>
      <c r="KI30" s="319">
        <v>0</v>
      </c>
      <c r="KJ30" s="319">
        <v>0</v>
      </c>
      <c r="KK30" s="319">
        <v>0</v>
      </c>
      <c r="KL30" s="319">
        <v>0</v>
      </c>
      <c r="KM30" s="319">
        <f>VLOOKUP($B30,'Sintesi (CFI-ACN)'!$C$30:$AE$55,27,FALSE)</f>
        <v>0</v>
      </c>
      <c r="KN30" s="319">
        <f>VLOOKUP($B30,'Sintesi (CFI-ACN)'!$C$30:$AE$55,27,FALSE)</f>
        <v>0</v>
      </c>
      <c r="KO30" s="319">
        <f>VLOOKUP($B30,'Sintesi (CFI-ACN)'!$C$30:$AE$55,27,FALSE)</f>
        <v>0</v>
      </c>
      <c r="KP30" s="319">
        <f>VLOOKUP($B30,'Sintesi (CFI-ACN)'!$C$30:$AE$55,27,FALSE)</f>
        <v>0</v>
      </c>
      <c r="KQ30" s="319">
        <f>VLOOKUP($B30,'Sintesi (CFI-ACN)'!$C$30:$AE$55,27,FALSE)</f>
        <v>0</v>
      </c>
      <c r="KR30" s="319">
        <f>VLOOKUP($B30,'Sintesi (CFI-ACN)'!$C$30:$AE$55,27,FALSE)</f>
        <v>0</v>
      </c>
      <c r="KS30" s="319">
        <f>VLOOKUP($B30,'Sintesi (CFI-ACN)'!$C$30:$AE$55,27,FALSE)</f>
        <v>0</v>
      </c>
      <c r="KT30" s="319">
        <f>VLOOKUP($B30,'Sintesi (CFI-ACN)'!$C$30:$AE$55,27,FALSE)</f>
        <v>0</v>
      </c>
      <c r="KU30" s="319">
        <f>VLOOKUP($B30,'Sintesi (CFI-ACN)'!$C$30:$AE$55,27,FALSE)</f>
        <v>0</v>
      </c>
      <c r="KV30" s="319">
        <f>VLOOKUP($B30,'Sintesi (CFI-ACN)'!$C$30:$AE$55,27,FALSE)</f>
        <v>0</v>
      </c>
      <c r="KW30" s="319">
        <f>VLOOKUP($B30,'Sintesi (CFI-ACN)'!$C$30:$AE$55,27,FALSE)</f>
        <v>0</v>
      </c>
      <c r="KX30" s="319">
        <f>VLOOKUP($B30,'Sintesi (CFI-ACN)'!$C$30:$AE$55,27,FALSE)</f>
        <v>0</v>
      </c>
      <c r="KY30" s="319">
        <f>VLOOKUP($B30,'Sintesi (CFI-ACN)'!$C$30:$AE$55,27,FALSE)</f>
        <v>0</v>
      </c>
      <c r="KZ30" s="319">
        <f>VLOOKUP($B30,'Sintesi (CFI-ACN)'!$C$30:$AE$55,27,FALSE)</f>
        <v>0</v>
      </c>
      <c r="LA30" s="319">
        <f>VLOOKUP($B30,'Sintesi (CFI-ACN)'!$C$30:$AE$55,27,FALSE)</f>
        <v>0</v>
      </c>
      <c r="LB30" s="319">
        <f>VLOOKUP($B30,'Sintesi (CFI-ACN)'!$C$30:$AE$55,27,FALSE)</f>
        <v>0</v>
      </c>
      <c r="LC30" s="319">
        <f>VLOOKUP($B30,'Sintesi (CFI-ACN)'!$C$30:$AE$55,27,FALSE)</f>
        <v>0</v>
      </c>
      <c r="LD30" s="319">
        <f>VLOOKUP($B30,'Sintesi (CFI-ACN)'!$C$30:$AE$55,27,FALSE)</f>
        <v>0</v>
      </c>
      <c r="LE30" s="319">
        <f>VLOOKUP($B30,'Sintesi (CFI-ACN)'!$C$30:$AE$55,27,FALSE)</f>
        <v>0</v>
      </c>
      <c r="LF30" s="319">
        <f>VLOOKUP($B30,'Sintesi (CFI-ACN)'!$C$30:$AE$55,27,FALSE)</f>
        <v>0</v>
      </c>
      <c r="LG30" s="319">
        <f>VLOOKUP($B30,'Sintesi (CFI-ACN)'!$C$30:$AE$55,27,FALSE)</f>
        <v>0</v>
      </c>
      <c r="LH30" s="319">
        <f>VLOOKUP($B30,'Sintesi (CFI-ACN)'!$C$30:$AE$55,27,FALSE)</f>
        <v>0</v>
      </c>
      <c r="LI30" s="319">
        <f>VLOOKUP($B30,'Sintesi (CFI-ACN)'!$C$30:$AE$55,27,FALSE)</f>
        <v>0</v>
      </c>
      <c r="LJ30" s="319">
        <f>VLOOKUP($B30,'Sintesi (CFI-ACN)'!$C$30:$AE$55,27,FALSE)</f>
        <v>0</v>
      </c>
      <c r="LK30" s="319">
        <f>VLOOKUP($B30,'Sintesi (CFI-ACN)'!$C$30:$AE$55,27,FALSE)</f>
        <v>0</v>
      </c>
      <c r="LL30" s="319">
        <f>VLOOKUP($B30,'Sintesi (CFI-ACN)'!$C$30:$AE$55,27,FALSE)</f>
        <v>0</v>
      </c>
      <c r="LM30" s="319">
        <f>VLOOKUP($B30,'Sintesi (CFI-ACN)'!$C$30:$AE$55,27,FALSE)</f>
        <v>0</v>
      </c>
      <c r="LN30" s="319">
        <f>VLOOKUP($B30,'Sintesi (CFI-ACN)'!$C$30:$AE$55,27,FALSE)</f>
        <v>0</v>
      </c>
      <c r="LO30" s="319">
        <f>VLOOKUP($B30,'Sintesi (CFI-ACN)'!$C$30:$AE$55,27,FALSE)</f>
        <v>0</v>
      </c>
      <c r="LP30" s="319">
        <f>VLOOKUP($B30,'Sintesi (CFI-ACN)'!$C$30:$AE$55,27,FALSE)</f>
        <v>0</v>
      </c>
      <c r="LQ30" s="319">
        <f>VLOOKUP($B30,'Sintesi (CFI-ACN)'!$C$30:$AE$55,27,FALSE)</f>
        <v>0</v>
      </c>
      <c r="LR30" s="319">
        <f>VLOOKUP($B30,'Sintesi (CFI-ACN)'!$C$30:$AE$55,27,FALSE)</f>
        <v>0</v>
      </c>
      <c r="LS30" s="319"/>
      <c r="LT30" s="319"/>
      <c r="LU30" s="319"/>
      <c r="LV30" s="320">
        <v>0</v>
      </c>
      <c r="LW30" s="320">
        <v>0</v>
      </c>
      <c r="LX30" s="320">
        <v>0</v>
      </c>
      <c r="LY30" s="320">
        <v>0</v>
      </c>
      <c r="LZ30" s="320">
        <v>0</v>
      </c>
      <c r="MA30" s="320">
        <v>0</v>
      </c>
      <c r="MB30" s="320">
        <v>0</v>
      </c>
      <c r="MC30" s="320">
        <v>0</v>
      </c>
      <c r="MD30" s="320">
        <v>0</v>
      </c>
      <c r="ME30" s="320">
        <v>0</v>
      </c>
      <c r="MF30" s="320">
        <v>0</v>
      </c>
      <c r="MG30" s="320">
        <v>0</v>
      </c>
      <c r="MH30" s="320">
        <v>0</v>
      </c>
      <c r="MI30" s="320">
        <v>0</v>
      </c>
      <c r="MJ30" s="320">
        <v>0</v>
      </c>
      <c r="MK30" s="320">
        <v>0</v>
      </c>
      <c r="ML30" s="320">
        <v>0</v>
      </c>
      <c r="MM30" s="320">
        <v>0</v>
      </c>
      <c r="MN30" s="320">
        <v>0</v>
      </c>
      <c r="MO30" s="320">
        <v>0</v>
      </c>
      <c r="MP30" s="320">
        <v>0</v>
      </c>
      <c r="MQ30" s="320">
        <v>0</v>
      </c>
      <c r="MR30" s="320">
        <v>0</v>
      </c>
      <c r="MS30" s="320">
        <v>0</v>
      </c>
      <c r="MT30" s="320">
        <v>0</v>
      </c>
      <c r="MU30" s="320">
        <v>0</v>
      </c>
      <c r="MV30" s="320">
        <v>0</v>
      </c>
      <c r="MW30" s="320">
        <v>0</v>
      </c>
      <c r="MX30" s="320">
        <v>0</v>
      </c>
      <c r="MY30" s="320">
        <v>0</v>
      </c>
      <c r="MZ30" s="320">
        <v>0</v>
      </c>
      <c r="NA30" s="320">
        <v>0</v>
      </c>
      <c r="NB30" s="320">
        <v>0</v>
      </c>
      <c r="NC30" s="320">
        <v>0</v>
      </c>
      <c r="ND30" s="320">
        <v>0</v>
      </c>
      <c r="NE30" s="320">
        <v>0</v>
      </c>
      <c r="NF30" s="320">
        <v>0</v>
      </c>
      <c r="NG30" s="320">
        <v>0</v>
      </c>
      <c r="NH30" s="320">
        <v>0</v>
      </c>
      <c r="NI30" s="320">
        <v>0</v>
      </c>
      <c r="NJ30" s="320">
        <v>0</v>
      </c>
      <c r="NK30" s="320">
        <v>0</v>
      </c>
      <c r="NL30" s="320">
        <v>0</v>
      </c>
      <c r="NM30" s="320">
        <v>0</v>
      </c>
      <c r="NN30" s="320">
        <v>0</v>
      </c>
      <c r="NO30" s="320">
        <v>0</v>
      </c>
      <c r="NP30" s="320">
        <v>0</v>
      </c>
      <c r="NQ30" s="320">
        <v>0</v>
      </c>
      <c r="NR30" s="320">
        <v>0</v>
      </c>
      <c r="NS30" s="320">
        <v>0</v>
      </c>
      <c r="NT30" s="320">
        <v>0</v>
      </c>
      <c r="NU30" s="320">
        <v>0</v>
      </c>
      <c r="NV30" s="320">
        <v>0</v>
      </c>
      <c r="NW30" s="320">
        <v>0</v>
      </c>
      <c r="NX30" s="320">
        <v>0</v>
      </c>
      <c r="NY30" s="320">
        <v>0</v>
      </c>
      <c r="NZ30" s="320">
        <v>0</v>
      </c>
      <c r="OA30" s="320">
        <v>0</v>
      </c>
      <c r="OB30" s="320">
        <v>0</v>
      </c>
      <c r="OC30" s="320">
        <v>0</v>
      </c>
      <c r="OD30" s="320">
        <v>0</v>
      </c>
      <c r="OE30" s="320">
        <v>0</v>
      </c>
      <c r="OF30" s="320">
        <v>0</v>
      </c>
      <c r="OG30" s="320">
        <v>0</v>
      </c>
      <c r="OH30" s="320">
        <v>0</v>
      </c>
      <c r="OI30" s="320">
        <v>0</v>
      </c>
      <c r="OJ30" s="320">
        <v>0</v>
      </c>
      <c r="OK30" s="320">
        <v>0</v>
      </c>
      <c r="OL30" s="320">
        <v>0</v>
      </c>
      <c r="OM30" s="320">
        <v>0</v>
      </c>
      <c r="ON30" s="320">
        <v>0</v>
      </c>
      <c r="OO30" s="320">
        <v>0</v>
      </c>
      <c r="OP30" s="320">
        <f>VLOOKUP($B30,'Sintesi (CFI-ACN)'!$C$30:$AE$55,26,FALSE)</f>
        <v>0</v>
      </c>
      <c r="OQ30" s="320">
        <f>VLOOKUP($B30,'Sintesi (CFI-ACN)'!$C$30:$AE$55,26,FALSE)</f>
        <v>0</v>
      </c>
      <c r="OR30" s="320">
        <f>VLOOKUP($B30,'Sintesi (CFI-ACN)'!$C$30:$AE$55,26,FALSE)</f>
        <v>0</v>
      </c>
      <c r="OS30" s="320">
        <f>VLOOKUP($B30,'Sintesi (CFI-ACN)'!$C$30:$AE$55,26,FALSE)</f>
        <v>0</v>
      </c>
      <c r="OT30" s="320">
        <f>VLOOKUP($B30,'Sintesi (CFI-ACN)'!$C$30:$AE$55,26,FALSE)</f>
        <v>0</v>
      </c>
      <c r="OU30" s="320">
        <f>VLOOKUP($B30,'Sintesi (CFI-ACN)'!$C$30:$AE$55,26,FALSE)</f>
        <v>0</v>
      </c>
      <c r="OV30" s="320">
        <f>VLOOKUP($B30,'Sintesi (CFI-ACN)'!$C$30:$AE$55,26,FALSE)</f>
        <v>0</v>
      </c>
      <c r="OW30" s="320">
        <f>VLOOKUP($B30,'Sintesi (CFI-ACN)'!$C$30:$AE$55,26,FALSE)</f>
        <v>0</v>
      </c>
      <c r="OX30" s="320">
        <f>VLOOKUP($B30,'Sintesi (CFI-ACN)'!$C$30:$AE$55,26,FALSE)</f>
        <v>0</v>
      </c>
      <c r="OY30" s="320">
        <f>VLOOKUP($B30,'Sintesi (CFI-ACN)'!$C$30:$AE$55,26,FALSE)</f>
        <v>0</v>
      </c>
      <c r="OZ30" s="320">
        <f>VLOOKUP($B30,'Sintesi (CFI-ACN)'!$C$30:$AE$55,26,FALSE)</f>
        <v>0</v>
      </c>
      <c r="PA30" s="320">
        <f>VLOOKUP($B30,'Sintesi (CFI-ACN)'!$C$30:$AE$55,26,FALSE)</f>
        <v>0</v>
      </c>
      <c r="PB30" s="320">
        <f>VLOOKUP($B30,'Sintesi (CFI-ACN)'!$C$30:$AE$55,26,FALSE)</f>
        <v>0</v>
      </c>
      <c r="PC30" s="320">
        <f>VLOOKUP($B30,'Sintesi (CFI-ACN)'!$C$30:$AE$55,26,FALSE)</f>
        <v>0</v>
      </c>
      <c r="PD30" s="320">
        <f>VLOOKUP($B30,'Sintesi (CFI-ACN)'!$C$30:$AE$55,26,FALSE)</f>
        <v>0</v>
      </c>
      <c r="PE30" s="320">
        <f>VLOOKUP($B30,'Sintesi (CFI-ACN)'!$C$30:$AE$55,26,FALSE)</f>
        <v>0</v>
      </c>
      <c r="PF30" s="320">
        <f>VLOOKUP($B30,'Sintesi (CFI-ACN)'!$C$30:$AE$55,26,FALSE)</f>
        <v>0</v>
      </c>
      <c r="PG30" s="320">
        <f>VLOOKUP($B30,'Sintesi (CFI-ACN)'!$C$30:$AE$55,26,FALSE)</f>
        <v>0</v>
      </c>
      <c r="PH30" s="320">
        <f>VLOOKUP($B30,'Sintesi (CFI-ACN)'!$C$30:$AE$55,26,FALSE)</f>
        <v>0</v>
      </c>
      <c r="PI30" s="320">
        <f>VLOOKUP($B30,'Sintesi (CFI-ACN)'!$C$30:$AE$55,26,FALSE)</f>
        <v>0</v>
      </c>
      <c r="PJ30" s="320">
        <f>VLOOKUP($B30,'Sintesi (CFI-ACN)'!$C$30:$AE$55,26,FALSE)</f>
        <v>0</v>
      </c>
      <c r="PK30" s="320">
        <f>VLOOKUP($B30,'Sintesi (CFI-ACN)'!$C$30:$AE$55,26,FALSE)</f>
        <v>0</v>
      </c>
      <c r="PL30" s="320">
        <f>VLOOKUP($B30,'Sintesi (CFI-ACN)'!$C$30:$AE$55,26,FALSE)</f>
        <v>0</v>
      </c>
      <c r="PM30" s="320">
        <f>VLOOKUP($B30,'Sintesi (CFI-ACN)'!$C$30:$AE$55,26,FALSE)</f>
        <v>0</v>
      </c>
      <c r="PN30" s="320">
        <f>VLOOKUP($B30,'Sintesi (CFI-ACN)'!$C$30:$AE$55,26,FALSE)</f>
        <v>0</v>
      </c>
      <c r="PO30" s="320">
        <f>VLOOKUP($B30,'Sintesi (CFI-ACN)'!$C$30:$AE$55,26,FALSE)</f>
        <v>0</v>
      </c>
      <c r="PP30" s="320">
        <f>VLOOKUP($B30,'Sintesi (CFI-ACN)'!$C$30:$AE$55,26,FALSE)</f>
        <v>0</v>
      </c>
      <c r="PQ30" s="320">
        <f>VLOOKUP($B30,'Sintesi (CFI-ACN)'!$C$30:$AE$55,26,FALSE)</f>
        <v>0</v>
      </c>
      <c r="PR30" s="320">
        <f>VLOOKUP($B30,'Sintesi (CFI-ACN)'!$C$30:$AE$55,26,FALSE)</f>
        <v>0</v>
      </c>
      <c r="PS30" s="320">
        <f>VLOOKUP($B30,'Sintesi (CFI-ACN)'!$C$30:$AE$55,26,FALSE)</f>
        <v>0</v>
      </c>
      <c r="PT30" s="320">
        <f>VLOOKUP($B30,'Sintesi (CFI-ACN)'!$C$30:$AE$55,26,FALSE)</f>
        <v>0</v>
      </c>
      <c r="PU30" s="320">
        <f>VLOOKUP($B30,'Sintesi (CFI-ACN)'!$C$30:$AE$55,26,FALSE)</f>
        <v>0</v>
      </c>
      <c r="PV30" s="320"/>
      <c r="PW30" s="320"/>
      <c r="PX30" s="320"/>
      <c r="PY30" s="321">
        <v>0</v>
      </c>
      <c r="PZ30" s="321">
        <v>0</v>
      </c>
      <c r="QA30" s="321">
        <v>0</v>
      </c>
      <c r="QB30" s="321">
        <v>0</v>
      </c>
      <c r="QC30" s="321">
        <v>0</v>
      </c>
      <c r="QD30" s="321">
        <v>0</v>
      </c>
      <c r="QE30" s="321">
        <v>0</v>
      </c>
      <c r="QF30" s="321">
        <v>0</v>
      </c>
      <c r="QG30" s="321">
        <v>0</v>
      </c>
      <c r="QH30" s="321">
        <v>0</v>
      </c>
      <c r="QI30" s="321">
        <v>0</v>
      </c>
      <c r="QJ30" s="321">
        <v>0</v>
      </c>
      <c r="QK30" s="321">
        <v>0</v>
      </c>
      <c r="QL30" s="321">
        <v>0</v>
      </c>
      <c r="QM30" s="321">
        <v>0</v>
      </c>
      <c r="QN30" s="321">
        <v>0</v>
      </c>
      <c r="QO30" s="321">
        <v>0</v>
      </c>
      <c r="QP30" s="321">
        <v>0</v>
      </c>
      <c r="QQ30" s="321">
        <v>0</v>
      </c>
      <c r="QR30" s="321">
        <v>0</v>
      </c>
      <c r="QS30" s="321">
        <v>0</v>
      </c>
      <c r="QT30" s="321">
        <v>0</v>
      </c>
      <c r="QU30" s="321">
        <v>0</v>
      </c>
      <c r="QV30" s="321">
        <v>0</v>
      </c>
      <c r="QW30" s="321">
        <v>0</v>
      </c>
      <c r="QX30" s="321">
        <v>0</v>
      </c>
      <c r="QY30" s="321">
        <v>0</v>
      </c>
      <c r="QZ30" s="321">
        <v>0</v>
      </c>
      <c r="RA30" s="321">
        <v>0</v>
      </c>
      <c r="RB30" s="321">
        <v>0</v>
      </c>
      <c r="RC30" s="321">
        <v>0</v>
      </c>
      <c r="RD30" s="321">
        <v>0</v>
      </c>
      <c r="RE30" s="321">
        <v>0</v>
      </c>
      <c r="RF30" s="321">
        <v>0</v>
      </c>
      <c r="RG30" s="321">
        <v>0</v>
      </c>
      <c r="RH30" s="321">
        <v>0</v>
      </c>
      <c r="RI30" s="321">
        <v>0</v>
      </c>
      <c r="RJ30" s="321">
        <v>0</v>
      </c>
      <c r="RK30" s="321">
        <v>0</v>
      </c>
      <c r="RL30" s="321">
        <v>0</v>
      </c>
      <c r="RM30" s="321">
        <v>0</v>
      </c>
      <c r="RN30" s="321">
        <v>0</v>
      </c>
      <c r="RO30" s="321">
        <v>0</v>
      </c>
      <c r="RP30" s="321">
        <v>0</v>
      </c>
      <c r="RQ30" s="321">
        <v>0</v>
      </c>
      <c r="RR30" s="321">
        <v>0</v>
      </c>
      <c r="RS30" s="321">
        <v>0</v>
      </c>
      <c r="RT30" s="321">
        <v>0</v>
      </c>
      <c r="RU30" s="321">
        <v>0</v>
      </c>
      <c r="RV30" s="321">
        <v>0</v>
      </c>
      <c r="RW30" s="321">
        <v>0</v>
      </c>
      <c r="RX30" s="321">
        <v>0</v>
      </c>
      <c r="RY30" s="321">
        <v>0</v>
      </c>
      <c r="RZ30" s="321">
        <v>0</v>
      </c>
      <c r="SA30" s="321">
        <v>0</v>
      </c>
      <c r="SB30" s="321">
        <v>0</v>
      </c>
      <c r="SC30" s="321">
        <v>0</v>
      </c>
      <c r="SD30" s="321">
        <v>0</v>
      </c>
      <c r="SE30" s="321">
        <v>0</v>
      </c>
      <c r="SF30" s="321">
        <v>0</v>
      </c>
      <c r="SG30" s="321">
        <v>0</v>
      </c>
      <c r="SH30" s="321">
        <v>0</v>
      </c>
      <c r="SI30" s="321">
        <v>0</v>
      </c>
      <c r="SJ30" s="321">
        <v>0</v>
      </c>
      <c r="SK30" s="321">
        <v>0</v>
      </c>
      <c r="SL30" s="321">
        <v>0</v>
      </c>
      <c r="SM30" s="321">
        <v>0</v>
      </c>
      <c r="SN30" s="321">
        <v>0</v>
      </c>
      <c r="SO30" s="321">
        <v>0</v>
      </c>
      <c r="SP30" s="321">
        <v>0</v>
      </c>
      <c r="SQ30" s="321">
        <v>0</v>
      </c>
      <c r="SR30" s="321">
        <v>0</v>
      </c>
      <c r="SS30" s="321">
        <f>VLOOKUP($B30,'Sintesi (CFI-ACN)'!$C$30:$AE$55,28,FALSE)</f>
        <v>0</v>
      </c>
      <c r="ST30" s="321">
        <f>VLOOKUP($B30,'Sintesi (CFI-ACN)'!$C$30:$AE$55,28,FALSE)</f>
        <v>0</v>
      </c>
      <c r="SU30" s="321">
        <f>VLOOKUP($B30,'Sintesi (CFI-ACN)'!$C$30:$AE$55,28,FALSE)</f>
        <v>0</v>
      </c>
      <c r="SV30" s="321">
        <f>VLOOKUP($B30,'Sintesi (CFI-ACN)'!$C$30:$AE$55,28,FALSE)</f>
        <v>0</v>
      </c>
      <c r="SW30" s="321">
        <f>VLOOKUP($B30,'Sintesi (CFI-ACN)'!$C$30:$AE$55,28,FALSE)</f>
        <v>0</v>
      </c>
      <c r="SX30" s="321">
        <f>VLOOKUP($B30,'Sintesi (CFI-ACN)'!$C$30:$AE$55,28,FALSE)</f>
        <v>0</v>
      </c>
      <c r="SY30" s="321">
        <f>VLOOKUP($B30,'Sintesi (CFI-ACN)'!$C$30:$AE$55,28,FALSE)</f>
        <v>0</v>
      </c>
      <c r="SZ30" s="321">
        <f>VLOOKUP($B30,'Sintesi (CFI-ACN)'!$C$30:$AE$55,28,FALSE)</f>
        <v>0</v>
      </c>
      <c r="TA30" s="321">
        <f>VLOOKUP($B30,'Sintesi (CFI-ACN)'!$C$30:$AE$55,28,FALSE)</f>
        <v>0</v>
      </c>
      <c r="TB30" s="321">
        <f>VLOOKUP($B30,'Sintesi (CFI-ACN)'!$C$30:$AE$55,28,FALSE)</f>
        <v>0</v>
      </c>
      <c r="TC30" s="321">
        <f>VLOOKUP($B30,'Sintesi (CFI-ACN)'!$C$30:$AE$55,28,FALSE)</f>
        <v>0</v>
      </c>
      <c r="TD30" s="321">
        <f>VLOOKUP($B30,'Sintesi (CFI-ACN)'!$C$30:$AE$55,28,FALSE)</f>
        <v>0</v>
      </c>
      <c r="TE30" s="321">
        <f>VLOOKUP($B30,'Sintesi (CFI-ACN)'!$C$30:$AE$55,28,FALSE)</f>
        <v>0</v>
      </c>
      <c r="TF30" s="321">
        <f>VLOOKUP($B30,'Sintesi (CFI-ACN)'!$C$30:$AE$55,28,FALSE)</f>
        <v>0</v>
      </c>
      <c r="TG30" s="321">
        <f>VLOOKUP($B30,'Sintesi (CFI-ACN)'!$C$30:$AE$55,28,FALSE)</f>
        <v>0</v>
      </c>
      <c r="TH30" s="321">
        <f>VLOOKUP($B30,'Sintesi (CFI-ACN)'!$C$30:$AE$55,28,FALSE)</f>
        <v>0</v>
      </c>
      <c r="TI30" s="321">
        <f>VLOOKUP($B30,'Sintesi (CFI-ACN)'!$C$30:$AE$55,28,FALSE)</f>
        <v>0</v>
      </c>
      <c r="TJ30" s="321">
        <f>VLOOKUP($B30,'Sintesi (CFI-ACN)'!$C$30:$AE$55,28,FALSE)</f>
        <v>0</v>
      </c>
      <c r="TK30" s="321">
        <f>VLOOKUP($B30,'Sintesi (CFI-ACN)'!$C$30:$AE$55,28,FALSE)</f>
        <v>0</v>
      </c>
      <c r="TL30" s="321">
        <f>VLOOKUP($B30,'Sintesi (CFI-ACN)'!$C$30:$AE$55,28,FALSE)</f>
        <v>0</v>
      </c>
      <c r="TM30" s="321">
        <f>VLOOKUP($B30,'Sintesi (CFI-ACN)'!$C$30:$AE$55,28,FALSE)</f>
        <v>0</v>
      </c>
      <c r="TN30" s="321">
        <f>VLOOKUP($B30,'Sintesi (CFI-ACN)'!$C$30:$AE$55,28,FALSE)</f>
        <v>0</v>
      </c>
      <c r="TO30" s="321">
        <f>VLOOKUP($B30,'Sintesi (CFI-ACN)'!$C$30:$AE$55,28,FALSE)</f>
        <v>0</v>
      </c>
      <c r="TP30" s="321">
        <f>VLOOKUP($B30,'Sintesi (CFI-ACN)'!$C$30:$AE$55,28,FALSE)</f>
        <v>0</v>
      </c>
      <c r="TQ30" s="321">
        <f>VLOOKUP($B30,'Sintesi (CFI-ACN)'!$C$30:$AE$55,28,FALSE)</f>
        <v>0</v>
      </c>
      <c r="TR30" s="321">
        <f>VLOOKUP($B30,'Sintesi (CFI-ACN)'!$C$30:$AE$55,28,FALSE)</f>
        <v>0</v>
      </c>
      <c r="TS30" s="321">
        <f>VLOOKUP($B30,'Sintesi (CFI-ACN)'!$C$30:$AE$55,28,FALSE)</f>
        <v>0</v>
      </c>
      <c r="TT30" s="321">
        <f>VLOOKUP($B30,'Sintesi (CFI-ACN)'!$C$30:$AE$55,28,FALSE)</f>
        <v>0</v>
      </c>
      <c r="TU30" s="321">
        <f>VLOOKUP($B30,'Sintesi (CFI-ACN)'!$C$30:$AE$55,28,FALSE)</f>
        <v>0</v>
      </c>
      <c r="TV30" s="321">
        <f>VLOOKUP($B30,'Sintesi (CFI-ACN)'!$C$30:$AE$55,28,FALSE)</f>
        <v>0</v>
      </c>
      <c r="TW30" s="321">
        <f>VLOOKUP($B30,'Sintesi (CFI-ACN)'!$C$30:$AE$55,28,FALSE)</f>
        <v>0</v>
      </c>
      <c r="TX30" s="321">
        <f>VLOOKUP($B30,'Sintesi (CFI-ACN)'!$C$30:$AE$55,28,FALSE)</f>
        <v>0</v>
      </c>
      <c r="TY30" s="321"/>
      <c r="TZ30" s="321"/>
      <c r="UA30" s="321"/>
      <c r="UB30" s="322">
        <v>0</v>
      </c>
      <c r="UC30" s="322">
        <v>0</v>
      </c>
      <c r="UD30" s="322">
        <v>0</v>
      </c>
      <c r="UE30" s="322">
        <v>0</v>
      </c>
      <c r="UF30" s="322">
        <v>0</v>
      </c>
      <c r="UG30" s="322">
        <v>0</v>
      </c>
      <c r="UH30" s="322">
        <v>0</v>
      </c>
      <c r="UI30" s="322">
        <v>0</v>
      </c>
      <c r="UJ30" s="322">
        <v>0</v>
      </c>
      <c r="UK30" s="322">
        <v>0</v>
      </c>
      <c r="UL30" s="322">
        <v>0</v>
      </c>
      <c r="UM30" s="322">
        <v>0</v>
      </c>
      <c r="UN30" s="322">
        <v>0</v>
      </c>
      <c r="UO30" s="322">
        <v>0</v>
      </c>
      <c r="UP30" s="322">
        <v>0</v>
      </c>
      <c r="UQ30" s="322">
        <v>0</v>
      </c>
      <c r="UR30" s="322">
        <v>0</v>
      </c>
      <c r="US30" s="322">
        <v>0</v>
      </c>
      <c r="UT30" s="322">
        <v>0</v>
      </c>
      <c r="UU30" s="322">
        <v>0</v>
      </c>
      <c r="UV30" s="322">
        <v>0</v>
      </c>
      <c r="UW30" s="322">
        <v>0</v>
      </c>
      <c r="UX30" s="322">
        <v>0</v>
      </c>
      <c r="UY30" s="322">
        <v>0</v>
      </c>
      <c r="UZ30" s="322">
        <v>0</v>
      </c>
      <c r="VA30" s="322">
        <v>0</v>
      </c>
      <c r="VB30" s="322">
        <v>0</v>
      </c>
      <c r="VC30" s="322">
        <v>0</v>
      </c>
      <c r="VD30" s="322">
        <v>0</v>
      </c>
      <c r="VE30" s="322">
        <v>0</v>
      </c>
      <c r="VF30" s="322">
        <v>0</v>
      </c>
      <c r="VG30" s="322">
        <v>0</v>
      </c>
      <c r="VH30" s="322">
        <v>0</v>
      </c>
      <c r="VI30" s="322">
        <v>0</v>
      </c>
      <c r="VJ30" s="322">
        <v>0</v>
      </c>
      <c r="VK30" s="322">
        <v>0</v>
      </c>
      <c r="VL30" s="322">
        <v>0</v>
      </c>
      <c r="VM30" s="322">
        <v>0</v>
      </c>
      <c r="VN30" s="322">
        <v>0</v>
      </c>
      <c r="VO30" s="322">
        <v>0</v>
      </c>
      <c r="VP30" s="322">
        <v>0</v>
      </c>
      <c r="VQ30" s="322">
        <v>0</v>
      </c>
      <c r="VR30" s="322">
        <v>0</v>
      </c>
      <c r="VS30" s="322">
        <v>0</v>
      </c>
      <c r="VT30" s="322">
        <v>0</v>
      </c>
      <c r="VU30" s="322">
        <v>0</v>
      </c>
      <c r="VV30" s="322">
        <v>0</v>
      </c>
      <c r="VW30" s="322">
        <v>0</v>
      </c>
      <c r="VX30" s="322">
        <v>0</v>
      </c>
      <c r="VY30" s="322">
        <v>0</v>
      </c>
      <c r="VZ30" s="322">
        <v>0</v>
      </c>
      <c r="WA30" s="322">
        <v>0</v>
      </c>
      <c r="WB30" s="322">
        <v>0</v>
      </c>
      <c r="WC30" s="322">
        <v>0</v>
      </c>
      <c r="WD30" s="322">
        <v>0</v>
      </c>
      <c r="WE30" s="322">
        <v>0</v>
      </c>
      <c r="WF30" s="322">
        <v>0</v>
      </c>
      <c r="WG30" s="322">
        <v>0</v>
      </c>
      <c r="WH30" s="322">
        <v>0</v>
      </c>
      <c r="WI30" s="322">
        <v>0</v>
      </c>
      <c r="WJ30" s="322">
        <v>0</v>
      </c>
      <c r="WK30" s="322">
        <v>0</v>
      </c>
      <c r="WL30" s="322">
        <v>0</v>
      </c>
      <c r="WM30" s="322">
        <v>0</v>
      </c>
      <c r="WN30" s="322">
        <v>0</v>
      </c>
      <c r="WO30" s="322">
        <v>0</v>
      </c>
      <c r="WP30" s="322">
        <v>0</v>
      </c>
      <c r="WQ30" s="322">
        <v>0</v>
      </c>
      <c r="WR30" s="322">
        <v>0</v>
      </c>
      <c r="WS30" s="322">
        <v>0</v>
      </c>
      <c r="WT30" s="322">
        <v>0</v>
      </c>
      <c r="WU30" s="322">
        <v>0</v>
      </c>
      <c r="WV30" s="322">
        <f>VLOOKUP($B30,'Sintesi (CFI-ACN)'!$C$30:$AE$55,29,FALSE)</f>
        <v>0</v>
      </c>
      <c r="WW30" s="322">
        <f>VLOOKUP($B30,'Sintesi (CFI-ACN)'!$C$30:$AE$55,29,FALSE)</f>
        <v>0</v>
      </c>
      <c r="WX30" s="322">
        <f>VLOOKUP($B30,'Sintesi (CFI-ACN)'!$C$30:$AE$55,29,FALSE)</f>
        <v>0</v>
      </c>
      <c r="WY30" s="322">
        <f>VLOOKUP($B30,'Sintesi (CFI-ACN)'!$C$30:$AE$55,29,FALSE)</f>
        <v>0</v>
      </c>
      <c r="WZ30" s="322">
        <f>VLOOKUP($B30,'Sintesi (CFI-ACN)'!$C$30:$AE$55,29,FALSE)</f>
        <v>0</v>
      </c>
      <c r="XA30" s="322">
        <f>VLOOKUP($B30,'Sintesi (CFI-ACN)'!$C$30:$AE$55,29,FALSE)</f>
        <v>0</v>
      </c>
      <c r="XB30" s="322">
        <f>VLOOKUP($B30,'Sintesi (CFI-ACN)'!$C$30:$AE$55,29,FALSE)</f>
        <v>0</v>
      </c>
      <c r="XC30" s="322">
        <f>VLOOKUP($B30,'Sintesi (CFI-ACN)'!$C$30:$AE$55,29,FALSE)</f>
        <v>0</v>
      </c>
      <c r="XD30" s="322">
        <f>VLOOKUP($B30,'Sintesi (CFI-ACN)'!$C$30:$AE$55,29,FALSE)</f>
        <v>0</v>
      </c>
      <c r="XE30" s="322">
        <f>VLOOKUP($B30,'Sintesi (CFI-ACN)'!$C$30:$AE$55,29,FALSE)</f>
        <v>0</v>
      </c>
      <c r="XF30" s="322">
        <f>VLOOKUP($B30,'Sintesi (CFI-ACN)'!$C$30:$AE$55,29,FALSE)</f>
        <v>0</v>
      </c>
      <c r="XG30" s="322">
        <f>VLOOKUP($B30,'Sintesi (CFI-ACN)'!$C$30:$AE$55,29,FALSE)</f>
        <v>0</v>
      </c>
      <c r="XH30" s="322">
        <f>VLOOKUP($B30,'Sintesi (CFI-ACN)'!$C$30:$AE$55,29,FALSE)</f>
        <v>0</v>
      </c>
      <c r="XI30" s="322">
        <f>VLOOKUP($B30,'Sintesi (CFI-ACN)'!$C$30:$AE$55,29,FALSE)</f>
        <v>0</v>
      </c>
      <c r="XJ30" s="322">
        <f>VLOOKUP($B30,'Sintesi (CFI-ACN)'!$C$30:$AE$55,29,FALSE)</f>
        <v>0</v>
      </c>
      <c r="XK30" s="322">
        <f>VLOOKUP($B30,'Sintesi (CFI-ACN)'!$C$30:$AE$55,29,FALSE)</f>
        <v>0</v>
      </c>
      <c r="XL30" s="322">
        <f>VLOOKUP($B30,'Sintesi (CFI-ACN)'!$C$30:$AE$55,29,FALSE)</f>
        <v>0</v>
      </c>
      <c r="XM30" s="322">
        <f>VLOOKUP($B30,'Sintesi (CFI-ACN)'!$C$30:$AE$55,29,FALSE)</f>
        <v>0</v>
      </c>
      <c r="XN30" s="322">
        <f>VLOOKUP($B30,'Sintesi (CFI-ACN)'!$C$30:$AE$55,29,FALSE)</f>
        <v>0</v>
      </c>
      <c r="XO30" s="322">
        <f>VLOOKUP($B30,'Sintesi (CFI-ACN)'!$C$30:$AE$55,29,FALSE)</f>
        <v>0</v>
      </c>
      <c r="XP30" s="322">
        <f>VLOOKUP($B30,'Sintesi (CFI-ACN)'!$C$30:$AE$55,29,FALSE)</f>
        <v>0</v>
      </c>
      <c r="XQ30" s="322">
        <f>VLOOKUP($B30,'Sintesi (CFI-ACN)'!$C$30:$AE$55,29,FALSE)</f>
        <v>0</v>
      </c>
      <c r="XR30" s="322">
        <f>VLOOKUP($B30,'Sintesi (CFI-ACN)'!$C$30:$AE$55,29,FALSE)</f>
        <v>0</v>
      </c>
      <c r="XS30" s="322">
        <f>VLOOKUP($B30,'Sintesi (CFI-ACN)'!$C$30:$AE$55,29,FALSE)</f>
        <v>0</v>
      </c>
      <c r="XT30" s="322">
        <f>VLOOKUP($B30,'Sintesi (CFI-ACN)'!$C$30:$AE$55,29,FALSE)</f>
        <v>0</v>
      </c>
      <c r="XU30" s="322">
        <f>VLOOKUP($B30,'Sintesi (CFI-ACN)'!$C$30:$AE$55,29,FALSE)</f>
        <v>0</v>
      </c>
      <c r="XV30" s="322">
        <f>VLOOKUP($B30,'Sintesi (CFI-ACN)'!$C$30:$AE$55,29,FALSE)</f>
        <v>0</v>
      </c>
      <c r="XW30" s="322">
        <f>VLOOKUP($B30,'Sintesi (CFI-ACN)'!$C$30:$AE$55,29,FALSE)</f>
        <v>0</v>
      </c>
      <c r="XX30" s="322">
        <f>VLOOKUP($B30,'Sintesi (CFI-ACN)'!$C$30:$AE$55,29,FALSE)</f>
        <v>0</v>
      </c>
      <c r="XY30" s="322">
        <f>VLOOKUP($B30,'Sintesi (CFI-ACN)'!$C$30:$AE$55,29,FALSE)</f>
        <v>0</v>
      </c>
      <c r="XZ30" s="322">
        <f>VLOOKUP($B30,'Sintesi (CFI-ACN)'!$C$30:$AE$55,29,FALSE)</f>
        <v>0</v>
      </c>
      <c r="YA30" s="322">
        <f>VLOOKUP($B30,'Sintesi (CFI-ACN)'!$C$30:$AE$55,29,FALSE)</f>
        <v>0</v>
      </c>
      <c r="YB30" s="322"/>
      <c r="YC30" s="322"/>
      <c r="YD30" s="322"/>
      <c r="YE30" s="501">
        <v>0</v>
      </c>
      <c r="YF30" s="501">
        <v>0</v>
      </c>
      <c r="YG30" s="501">
        <v>0</v>
      </c>
      <c r="YH30" s="501">
        <v>0</v>
      </c>
      <c r="YI30" s="501">
        <v>0</v>
      </c>
      <c r="YJ30" s="501">
        <v>0</v>
      </c>
      <c r="YK30" s="501">
        <v>0</v>
      </c>
      <c r="YL30" s="501">
        <v>0</v>
      </c>
      <c r="YM30" s="501">
        <v>0</v>
      </c>
      <c r="YN30" s="501">
        <v>0</v>
      </c>
      <c r="YO30" s="501">
        <v>0</v>
      </c>
      <c r="YP30" s="501">
        <v>0</v>
      </c>
      <c r="YQ30" s="501">
        <v>0</v>
      </c>
      <c r="YR30" s="501">
        <v>0</v>
      </c>
      <c r="YS30" s="501">
        <v>0</v>
      </c>
      <c r="YT30" s="501">
        <v>0</v>
      </c>
      <c r="YU30" s="501">
        <v>0</v>
      </c>
      <c r="YV30" s="501">
        <v>0</v>
      </c>
      <c r="YW30" s="501">
        <v>0</v>
      </c>
      <c r="YX30" s="501">
        <v>0</v>
      </c>
      <c r="YY30" s="501">
        <v>0</v>
      </c>
      <c r="YZ30" s="501">
        <v>0</v>
      </c>
      <c r="ZA30" s="501">
        <v>0</v>
      </c>
      <c r="ZB30" s="501">
        <v>0</v>
      </c>
      <c r="ZC30" s="501">
        <v>0</v>
      </c>
      <c r="ZD30" s="501">
        <v>0</v>
      </c>
      <c r="ZE30" s="501">
        <v>0</v>
      </c>
      <c r="ZF30" s="501">
        <v>0</v>
      </c>
      <c r="ZG30" s="501">
        <v>0</v>
      </c>
      <c r="ZH30" s="501">
        <v>0</v>
      </c>
      <c r="ZI30" s="501">
        <v>0</v>
      </c>
      <c r="ZJ30" s="501">
        <v>0</v>
      </c>
      <c r="ZK30" s="501">
        <v>0</v>
      </c>
      <c r="ZL30" s="501">
        <v>0</v>
      </c>
      <c r="ZM30" s="501">
        <v>0</v>
      </c>
      <c r="ZN30" s="501">
        <v>0</v>
      </c>
      <c r="ZO30" s="501">
        <v>0</v>
      </c>
      <c r="ZP30" s="501">
        <v>0</v>
      </c>
      <c r="ZQ30" s="501">
        <v>0</v>
      </c>
      <c r="ZR30" s="501">
        <v>0</v>
      </c>
      <c r="ZS30" s="501">
        <v>0</v>
      </c>
      <c r="ZT30" s="501">
        <v>0</v>
      </c>
      <c r="ZU30" s="501">
        <v>0</v>
      </c>
      <c r="ZV30" s="501">
        <v>0</v>
      </c>
      <c r="ZW30" s="501">
        <v>0</v>
      </c>
      <c r="ZX30" s="501">
        <v>0</v>
      </c>
      <c r="ZY30" s="501">
        <v>0</v>
      </c>
      <c r="ZZ30" s="501">
        <v>0</v>
      </c>
      <c r="AAA30" s="501">
        <v>0</v>
      </c>
      <c r="AAB30" s="501">
        <v>0</v>
      </c>
      <c r="AAC30" s="501">
        <v>0</v>
      </c>
      <c r="AAD30" s="501">
        <v>0</v>
      </c>
      <c r="AAE30" s="501">
        <v>0</v>
      </c>
      <c r="AAF30" s="501">
        <v>0</v>
      </c>
      <c r="AAG30" s="501">
        <v>0</v>
      </c>
      <c r="AAH30" s="501">
        <v>0</v>
      </c>
      <c r="AAI30" s="501">
        <v>0</v>
      </c>
      <c r="AAJ30" s="501">
        <v>0</v>
      </c>
      <c r="AAK30" s="501">
        <v>0</v>
      </c>
      <c r="AAL30" s="501">
        <v>0</v>
      </c>
      <c r="AAM30" s="501">
        <v>0</v>
      </c>
      <c r="AAN30" s="501">
        <v>0</v>
      </c>
      <c r="AAO30" s="501">
        <v>0</v>
      </c>
      <c r="AAP30" s="501">
        <v>0</v>
      </c>
      <c r="AAQ30" s="501">
        <v>0</v>
      </c>
      <c r="AAR30" s="501">
        <v>0</v>
      </c>
      <c r="AAS30" s="501">
        <v>0</v>
      </c>
      <c r="AAT30" s="501">
        <v>0</v>
      </c>
      <c r="AAU30" s="501">
        <v>0</v>
      </c>
      <c r="AAV30" s="501">
        <v>0</v>
      </c>
      <c r="AAW30" s="501">
        <v>0</v>
      </c>
      <c r="AAX30" s="501">
        <v>0</v>
      </c>
      <c r="AAY30" s="501">
        <f>VLOOKUP($B30,'Sintesi (CFI-ACN)'!$C$30:$AE$55,22,FALSE)</f>
        <v>0</v>
      </c>
      <c r="AAZ30" s="501">
        <f>VLOOKUP($B30,'Sintesi (CFI-ACN)'!$C$30:$AE$55,22,FALSE)</f>
        <v>0</v>
      </c>
      <c r="ABA30" s="501">
        <f>VLOOKUP($B30,'Sintesi (CFI-ACN)'!$C$30:$AE$55,22,FALSE)</f>
        <v>0</v>
      </c>
      <c r="ABB30" s="501">
        <f>VLOOKUP($B30,'Sintesi (CFI-ACN)'!$C$30:$AE$55,22,FALSE)</f>
        <v>0</v>
      </c>
      <c r="ABC30" s="501">
        <f>VLOOKUP($B30,'Sintesi (CFI-ACN)'!$C$30:$AE$55,22,FALSE)</f>
        <v>0</v>
      </c>
      <c r="ABD30" s="501">
        <f>VLOOKUP($B30,'Sintesi (CFI-ACN)'!$C$30:$AE$55,22,FALSE)</f>
        <v>0</v>
      </c>
      <c r="ABE30" s="501">
        <f>VLOOKUP($B30,'Sintesi (CFI-ACN)'!$C$30:$AE$55,22,FALSE)</f>
        <v>0</v>
      </c>
      <c r="ABF30" s="501">
        <f>VLOOKUP($B30,'Sintesi (CFI-ACN)'!$C$30:$AE$55,22,FALSE)</f>
        <v>0</v>
      </c>
      <c r="ABG30" s="501">
        <f>VLOOKUP($B30,'Sintesi (CFI-ACN)'!$C$30:$AE$55,22,FALSE)</f>
        <v>0</v>
      </c>
      <c r="ABH30" s="501">
        <f>VLOOKUP($B30,'Sintesi (CFI-ACN)'!$C$30:$AE$55,22,FALSE)</f>
        <v>0</v>
      </c>
      <c r="ABI30" s="501">
        <f>VLOOKUP($B30,'Sintesi (CFI-ACN)'!$C$30:$AE$55,22,FALSE)</f>
        <v>0</v>
      </c>
      <c r="ABJ30" s="501">
        <f>VLOOKUP($B30,'Sintesi (CFI-ACN)'!$C$30:$AE$55,22,FALSE)</f>
        <v>0</v>
      </c>
      <c r="ABK30" s="501">
        <f>VLOOKUP($B30,'Sintesi (CFI-ACN)'!$C$30:$AE$55,22,FALSE)</f>
        <v>0</v>
      </c>
      <c r="ABL30" s="501">
        <f>VLOOKUP($B30,'Sintesi (CFI-ACN)'!$C$30:$AE$55,22,FALSE)</f>
        <v>0</v>
      </c>
      <c r="ABM30" s="501">
        <f>VLOOKUP($B30,'Sintesi (CFI-ACN)'!$C$30:$AE$55,22,FALSE)</f>
        <v>0</v>
      </c>
      <c r="ABN30" s="501">
        <f>VLOOKUP($B30,'Sintesi (CFI-ACN)'!$C$30:$AE$55,22,FALSE)</f>
        <v>0</v>
      </c>
      <c r="ABO30" s="501">
        <f>VLOOKUP($B30,'Sintesi (CFI-ACN)'!$C$30:$AE$55,22,FALSE)</f>
        <v>0</v>
      </c>
      <c r="ABP30" s="501">
        <f>VLOOKUP($B30,'Sintesi (CFI-ACN)'!$C$30:$AE$55,22,FALSE)</f>
        <v>0</v>
      </c>
      <c r="ABQ30" s="501">
        <f>VLOOKUP($B30,'Sintesi (CFI-ACN)'!$C$30:$AE$55,22,FALSE)</f>
        <v>0</v>
      </c>
      <c r="ABR30" s="501">
        <f>VLOOKUP($B30,'Sintesi (CFI-ACN)'!$C$30:$AE$55,22,FALSE)</f>
        <v>0</v>
      </c>
      <c r="ABS30" s="501">
        <f>VLOOKUP($B30,'Sintesi (CFI-ACN)'!$C$30:$AE$55,22,FALSE)</f>
        <v>0</v>
      </c>
      <c r="ABT30" s="501">
        <f>VLOOKUP($B30,'Sintesi (CFI-ACN)'!$C$30:$AE$55,22,FALSE)</f>
        <v>0</v>
      </c>
      <c r="ABU30" s="501">
        <f>VLOOKUP($B30,'Sintesi (CFI-ACN)'!$C$30:$AE$55,22,FALSE)</f>
        <v>0</v>
      </c>
      <c r="ABV30" s="501">
        <f>VLOOKUP($B30,'Sintesi (CFI-ACN)'!$C$30:$AE$55,22,FALSE)</f>
        <v>0</v>
      </c>
      <c r="ABW30" s="501">
        <f>VLOOKUP($B30,'Sintesi (CFI-ACN)'!$C$30:$AE$55,22,FALSE)</f>
        <v>0</v>
      </c>
      <c r="ABX30" s="501">
        <f>VLOOKUP($B30,'Sintesi (CFI-ACN)'!$C$30:$AE$55,22,FALSE)</f>
        <v>0</v>
      </c>
      <c r="ABY30" s="501">
        <f>VLOOKUP($B30,'Sintesi (CFI-ACN)'!$C$30:$AE$55,22,FALSE)</f>
        <v>0</v>
      </c>
      <c r="ABZ30" s="501">
        <f>VLOOKUP($B30,'Sintesi (CFI-ACN)'!$C$30:$AE$55,22,FALSE)</f>
        <v>0</v>
      </c>
      <c r="ACA30" s="501">
        <f>VLOOKUP($B30,'Sintesi (CFI-ACN)'!$C$30:$AE$55,22,FALSE)</f>
        <v>0</v>
      </c>
      <c r="ACB30" s="501">
        <f>VLOOKUP($B30,'Sintesi (CFI-ACN)'!$C$30:$AE$55,22,FALSE)</f>
        <v>0</v>
      </c>
      <c r="ACC30" s="501">
        <f>VLOOKUP($B30,'Sintesi (CFI-ACN)'!$C$30:$AE$55,22,FALSE)</f>
        <v>0</v>
      </c>
      <c r="ACD30" s="501">
        <f>VLOOKUP($B30,'Sintesi (CFI-ACN)'!$C$30:$AE$55,22,FALSE)</f>
        <v>0</v>
      </c>
      <c r="ACE30" s="501"/>
      <c r="ACF30" s="501"/>
      <c r="ACG30" s="501"/>
      <c r="ACH30" s="86"/>
      <c r="ACI30" s="88">
        <v>0</v>
      </c>
      <c r="ACJ30" s="87"/>
      <c r="ACK30" s="89"/>
      <c r="ACL30" s="177"/>
      <c r="ACM30" s="177"/>
      <c r="ACN30" s="177"/>
      <c r="ACO30" s="177"/>
      <c r="ACP30" s="177"/>
      <c r="ACQ30" s="177"/>
      <c r="ACR30" s="177"/>
      <c r="ACS30" s="80"/>
      <c r="ACT30" s="80"/>
      <c r="ACU30" s="80"/>
      <c r="ACV30" s="80"/>
      <c r="ACW30" s="80"/>
      <c r="ACX30" s="80"/>
      <c r="ACY30" s="80"/>
      <c r="ACZ30" s="80"/>
      <c r="ADA30" s="80"/>
      <c r="ADB30" s="80"/>
      <c r="ADC30" s="80"/>
      <c r="ADD30" s="80"/>
      <c r="ADE30" s="80"/>
      <c r="ADF30" s="80"/>
      <c r="ADG30" s="80"/>
      <c r="ADH30" s="80"/>
      <c r="ADI30" s="80"/>
      <c r="ADJ30" s="80"/>
      <c r="ADK30" s="80"/>
      <c r="ADL30" s="80"/>
      <c r="ADM30" s="80"/>
      <c r="ADN30" s="80"/>
      <c r="ADO30" s="80"/>
      <c r="ADP30" s="80"/>
      <c r="ADQ30" s="80"/>
      <c r="ADR30" s="80"/>
      <c r="ADS30" s="80"/>
      <c r="ADT30" s="80"/>
      <c r="ADU30" s="80"/>
      <c r="ADV30" s="80"/>
      <c r="ADW30" s="80"/>
      <c r="ADX30" s="80"/>
      <c r="ADY30" s="80"/>
      <c r="ADZ30" s="80"/>
      <c r="AEA30" s="80"/>
      <c r="AEB30" s="80"/>
      <c r="AEC30" s="80"/>
      <c r="AED30" s="80"/>
      <c r="AEE30" s="80"/>
      <c r="AEF30" s="80"/>
      <c r="AEG30" s="80"/>
      <c r="AEH30" s="80"/>
      <c r="AEI30" s="80"/>
      <c r="AEJ30" s="80"/>
      <c r="AEK30" s="80"/>
      <c r="AEL30" s="80"/>
      <c r="AEM30" s="80"/>
      <c r="AEN30" s="80"/>
      <c r="AEO30" s="80"/>
      <c r="AEP30" s="80"/>
      <c r="AEQ30" s="80"/>
      <c r="AER30" s="80"/>
      <c r="AES30" s="80"/>
      <c r="AET30" s="80"/>
      <c r="AEU30" s="80"/>
      <c r="AEV30" s="80"/>
      <c r="AEW30" s="80"/>
      <c r="AEX30" s="80"/>
      <c r="AEY30" s="80"/>
      <c r="AEZ30" s="80"/>
      <c r="AFA30" s="80"/>
      <c r="AFB30" s="80"/>
      <c r="AFC30" s="80"/>
      <c r="AFD30" s="80"/>
      <c r="AFE30" s="80"/>
      <c r="AFF30" s="80"/>
      <c r="AFG30" s="80"/>
      <c r="AFH30" s="80"/>
      <c r="AFI30" s="80"/>
      <c r="AFJ30" s="80"/>
      <c r="AFK30" s="80"/>
      <c r="AFL30" s="80"/>
      <c r="AFM30" s="80"/>
      <c r="AFN30" s="80"/>
      <c r="AFO30" s="80"/>
      <c r="AFP30" s="80"/>
      <c r="AFQ30" s="80"/>
      <c r="AFR30" s="80"/>
      <c r="AFS30" s="80"/>
      <c r="AFT30" s="80"/>
      <c r="AFU30" s="80"/>
      <c r="AFV30" s="80"/>
      <c r="AFW30" s="80"/>
      <c r="AFX30" s="80"/>
      <c r="AFY30" s="80"/>
      <c r="AFZ30" s="80"/>
      <c r="AGA30" s="80"/>
      <c r="AGB30" s="80"/>
      <c r="AGC30" s="80"/>
      <c r="AGD30" s="80"/>
      <c r="AGE30" s="80"/>
      <c r="AGF30" s="80"/>
      <c r="AGG30" s="80"/>
      <c r="AGH30" s="80"/>
      <c r="AGI30" s="80"/>
      <c r="AGJ30" s="80"/>
      <c r="AGK30" s="80"/>
      <c r="AGL30" s="80"/>
      <c r="AGM30" s="80"/>
    </row>
    <row r="31" spans="1:871" s="104" customFormat="1" ht="12.75" customHeight="1">
      <c r="A31" s="131" t="str">
        <f>'Sintesi (CA)'!B56</f>
        <v/>
      </c>
      <c r="B31" s="131" t="str">
        <f>'Sintesi (CFI)'!C55</f>
        <v/>
      </c>
      <c r="C31" s="131" t="str">
        <f>'Sintesi Quantitativa (Overall)'!D57</f>
        <v/>
      </c>
      <c r="D31" s="132">
        <f>'Sintesi (CFI-ACN)'!W55</f>
        <v>0</v>
      </c>
      <c r="E31" s="132">
        <f>'Sintesi (CFI-ACN)'!X55</f>
        <v>0</v>
      </c>
      <c r="F31" s="132">
        <f>'Sintesi (CFI-ACN)'!Y55</f>
        <v>0</v>
      </c>
      <c r="G31" s="158">
        <v>0</v>
      </c>
      <c r="H31" s="183"/>
      <c r="I31" s="183"/>
      <c r="J31" s="78">
        <f t="shared" si="124"/>
        <v>0</v>
      </c>
      <c r="K31" s="78">
        <v>0</v>
      </c>
      <c r="L31" s="79">
        <v>0</v>
      </c>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318">
        <v>0</v>
      </c>
      <c r="DQ31" s="318">
        <v>0</v>
      </c>
      <c r="DR31" s="318">
        <v>0</v>
      </c>
      <c r="DS31" s="318">
        <v>0</v>
      </c>
      <c r="DT31" s="318">
        <v>0</v>
      </c>
      <c r="DU31" s="318">
        <v>0</v>
      </c>
      <c r="DV31" s="318">
        <v>0</v>
      </c>
      <c r="DW31" s="318">
        <v>0</v>
      </c>
      <c r="DX31" s="318">
        <v>0</v>
      </c>
      <c r="DY31" s="318">
        <v>0</v>
      </c>
      <c r="DZ31" s="318">
        <v>0</v>
      </c>
      <c r="EA31" s="318">
        <v>0</v>
      </c>
      <c r="EB31" s="318">
        <v>0</v>
      </c>
      <c r="EC31" s="318">
        <v>0</v>
      </c>
      <c r="ED31" s="318">
        <v>0</v>
      </c>
      <c r="EE31" s="318">
        <v>0</v>
      </c>
      <c r="EF31" s="318">
        <v>0</v>
      </c>
      <c r="EG31" s="318">
        <v>0</v>
      </c>
      <c r="EH31" s="318">
        <v>0</v>
      </c>
      <c r="EI31" s="318">
        <v>0</v>
      </c>
      <c r="EJ31" s="318">
        <v>0</v>
      </c>
      <c r="EK31" s="318">
        <v>0</v>
      </c>
      <c r="EL31" s="318">
        <v>0</v>
      </c>
      <c r="EM31" s="318">
        <v>0</v>
      </c>
      <c r="EN31" s="318">
        <v>0</v>
      </c>
      <c r="EO31" s="318">
        <v>0</v>
      </c>
      <c r="EP31" s="318">
        <v>0</v>
      </c>
      <c r="EQ31" s="318">
        <v>0</v>
      </c>
      <c r="ER31" s="318">
        <v>0</v>
      </c>
      <c r="ES31" s="318">
        <v>0</v>
      </c>
      <c r="ET31" s="318">
        <v>0</v>
      </c>
      <c r="EU31" s="318">
        <v>0</v>
      </c>
      <c r="EV31" s="318">
        <v>0</v>
      </c>
      <c r="EW31" s="318">
        <v>0</v>
      </c>
      <c r="EX31" s="318">
        <v>0</v>
      </c>
      <c r="EY31" s="318">
        <v>0</v>
      </c>
      <c r="EZ31" s="318">
        <v>0</v>
      </c>
      <c r="FA31" s="318">
        <v>0</v>
      </c>
      <c r="FB31" s="318">
        <v>0</v>
      </c>
      <c r="FC31" s="318">
        <v>0</v>
      </c>
      <c r="FD31" s="318">
        <v>0</v>
      </c>
      <c r="FE31" s="318">
        <v>0</v>
      </c>
      <c r="FF31" s="318">
        <v>0</v>
      </c>
      <c r="FG31" s="318">
        <v>0</v>
      </c>
      <c r="FH31" s="318">
        <v>0</v>
      </c>
      <c r="FI31" s="318">
        <v>0</v>
      </c>
      <c r="FJ31" s="318">
        <v>0</v>
      </c>
      <c r="FK31" s="318">
        <v>0</v>
      </c>
      <c r="FL31" s="318">
        <v>0</v>
      </c>
      <c r="FM31" s="318">
        <v>0</v>
      </c>
      <c r="FN31" s="318">
        <v>0</v>
      </c>
      <c r="FO31" s="318">
        <v>0</v>
      </c>
      <c r="FP31" s="318">
        <v>0</v>
      </c>
      <c r="FQ31" s="318">
        <v>0</v>
      </c>
      <c r="FR31" s="318">
        <v>0</v>
      </c>
      <c r="FS31" s="318">
        <v>0</v>
      </c>
      <c r="FT31" s="318">
        <v>0</v>
      </c>
      <c r="FU31" s="318">
        <v>0</v>
      </c>
      <c r="FV31" s="318">
        <v>0</v>
      </c>
      <c r="FW31" s="318">
        <v>0</v>
      </c>
      <c r="FX31" s="318">
        <v>0</v>
      </c>
      <c r="FY31" s="318">
        <v>0</v>
      </c>
      <c r="FZ31" s="318">
        <v>0</v>
      </c>
      <c r="GA31" s="318">
        <v>0</v>
      </c>
      <c r="GB31" s="318">
        <v>0</v>
      </c>
      <c r="GC31" s="318">
        <v>0</v>
      </c>
      <c r="GD31" s="318">
        <v>0</v>
      </c>
      <c r="GE31" s="318">
        <v>0</v>
      </c>
      <c r="GF31" s="318">
        <v>0</v>
      </c>
      <c r="GG31" s="318">
        <v>0</v>
      </c>
      <c r="GH31" s="318">
        <v>0</v>
      </c>
      <c r="GI31" s="318">
        <v>0</v>
      </c>
      <c r="GJ31" s="318">
        <f>VLOOKUP($B31,'Sintesi (CFI-ACN)'!$C$30:$AE$55,25,FALSE)</f>
        <v>0</v>
      </c>
      <c r="GK31" s="318">
        <f>VLOOKUP($B31,'Sintesi (CFI-ACN)'!$C$30:$AE$55,25,FALSE)</f>
        <v>0</v>
      </c>
      <c r="GL31" s="318">
        <f>VLOOKUP($B31,'Sintesi (CFI-ACN)'!$C$30:$AE$55,25,FALSE)</f>
        <v>0</v>
      </c>
      <c r="GM31" s="318">
        <f>VLOOKUP($B31,'Sintesi (CFI-ACN)'!$C$30:$AE$55,25,FALSE)</f>
        <v>0</v>
      </c>
      <c r="GN31" s="318">
        <f>VLOOKUP($B31,'Sintesi (CFI-ACN)'!$C$30:$AE$55,25,FALSE)</f>
        <v>0</v>
      </c>
      <c r="GO31" s="318">
        <f>VLOOKUP($B31,'Sintesi (CFI-ACN)'!$C$30:$AE$55,25,FALSE)</f>
        <v>0</v>
      </c>
      <c r="GP31" s="318">
        <f>VLOOKUP($B31,'Sintesi (CFI-ACN)'!$C$30:$AE$55,25,FALSE)</f>
        <v>0</v>
      </c>
      <c r="GQ31" s="318">
        <f>VLOOKUP($B31,'Sintesi (CFI-ACN)'!$C$30:$AE$55,25,FALSE)</f>
        <v>0</v>
      </c>
      <c r="GR31" s="318">
        <f>VLOOKUP($B31,'Sintesi (CFI-ACN)'!$C$30:$AE$55,25,FALSE)</f>
        <v>0</v>
      </c>
      <c r="GS31" s="318">
        <f>VLOOKUP($B31,'Sintesi (CFI-ACN)'!$C$30:$AE$55,25,FALSE)</f>
        <v>0</v>
      </c>
      <c r="GT31" s="318">
        <f>VLOOKUP($B31,'Sintesi (CFI-ACN)'!$C$30:$AE$55,25,FALSE)</f>
        <v>0</v>
      </c>
      <c r="GU31" s="318">
        <f>VLOOKUP($B31,'Sintesi (CFI-ACN)'!$C$30:$AE$55,25,FALSE)</f>
        <v>0</v>
      </c>
      <c r="GV31" s="318">
        <f>VLOOKUP($B31,'Sintesi (CFI-ACN)'!$C$30:$AE$55,25,FALSE)</f>
        <v>0</v>
      </c>
      <c r="GW31" s="318">
        <f>VLOOKUP($B31,'Sintesi (CFI-ACN)'!$C$30:$AE$55,25,FALSE)</f>
        <v>0</v>
      </c>
      <c r="GX31" s="318">
        <f>VLOOKUP($B31,'Sintesi (CFI-ACN)'!$C$30:$AE$55,25,FALSE)</f>
        <v>0</v>
      </c>
      <c r="GY31" s="318">
        <f>VLOOKUP($B31,'Sintesi (CFI-ACN)'!$C$30:$AE$55,25,FALSE)</f>
        <v>0</v>
      </c>
      <c r="GZ31" s="318">
        <f>VLOOKUP($B31,'Sintesi (CFI-ACN)'!$C$30:$AE$55,25,FALSE)</f>
        <v>0</v>
      </c>
      <c r="HA31" s="318">
        <f>VLOOKUP($B31,'Sintesi (CFI-ACN)'!$C$30:$AE$55,25,FALSE)</f>
        <v>0</v>
      </c>
      <c r="HB31" s="318">
        <f>VLOOKUP($B31,'Sintesi (CFI-ACN)'!$C$30:$AE$55,25,FALSE)</f>
        <v>0</v>
      </c>
      <c r="HC31" s="318">
        <f>VLOOKUP($B31,'Sintesi (CFI-ACN)'!$C$30:$AE$55,25,FALSE)</f>
        <v>0</v>
      </c>
      <c r="HD31" s="318">
        <f>VLOOKUP($B31,'Sintesi (CFI-ACN)'!$C$30:$AE$55,25,FALSE)</f>
        <v>0</v>
      </c>
      <c r="HE31" s="318">
        <f>VLOOKUP($B31,'Sintesi (CFI-ACN)'!$C$30:$AE$55,25,FALSE)</f>
        <v>0</v>
      </c>
      <c r="HF31" s="318">
        <f>VLOOKUP($B31,'Sintesi (CFI-ACN)'!$C$30:$AE$55,25,FALSE)</f>
        <v>0</v>
      </c>
      <c r="HG31" s="318">
        <f>VLOOKUP($B31,'Sintesi (CFI-ACN)'!$C$30:$AE$55,25,FALSE)</f>
        <v>0</v>
      </c>
      <c r="HH31" s="318">
        <f>VLOOKUP($B31,'Sintesi (CFI-ACN)'!$C$30:$AE$55,25,FALSE)</f>
        <v>0</v>
      </c>
      <c r="HI31" s="318">
        <f>VLOOKUP($B31,'Sintesi (CFI-ACN)'!$C$30:$AE$55,25,FALSE)</f>
        <v>0</v>
      </c>
      <c r="HJ31" s="318">
        <f>VLOOKUP($B31,'Sintesi (CFI-ACN)'!$C$30:$AE$55,25,FALSE)</f>
        <v>0</v>
      </c>
      <c r="HK31" s="318">
        <f>VLOOKUP($B31,'Sintesi (CFI-ACN)'!$C$30:$AE$55,25,FALSE)</f>
        <v>0</v>
      </c>
      <c r="HL31" s="318">
        <f>VLOOKUP($B31,'Sintesi (CFI-ACN)'!$C$30:$AE$55,25,FALSE)</f>
        <v>0</v>
      </c>
      <c r="HM31" s="318">
        <f>VLOOKUP($B31,'Sintesi (CFI-ACN)'!$C$30:$AE$55,25,FALSE)</f>
        <v>0</v>
      </c>
      <c r="HN31" s="318">
        <f>VLOOKUP($B31,'Sintesi (CFI-ACN)'!$C$30:$AE$55,25,FALSE)</f>
        <v>0</v>
      </c>
      <c r="HO31" s="318">
        <f>VLOOKUP($B31,'Sintesi (CFI-ACN)'!$C$30:$AE$55,25,FALSE)</f>
        <v>0</v>
      </c>
      <c r="HP31" s="318"/>
      <c r="HQ31" s="318"/>
      <c r="HR31" s="318"/>
      <c r="HS31" s="319">
        <v>0</v>
      </c>
      <c r="HT31" s="319">
        <v>0</v>
      </c>
      <c r="HU31" s="319">
        <v>0</v>
      </c>
      <c r="HV31" s="319">
        <v>0</v>
      </c>
      <c r="HW31" s="319">
        <v>0</v>
      </c>
      <c r="HX31" s="319">
        <v>0</v>
      </c>
      <c r="HY31" s="319">
        <v>0</v>
      </c>
      <c r="HZ31" s="319">
        <v>0</v>
      </c>
      <c r="IA31" s="319">
        <v>0</v>
      </c>
      <c r="IB31" s="319">
        <v>0</v>
      </c>
      <c r="IC31" s="319">
        <v>0</v>
      </c>
      <c r="ID31" s="319">
        <v>0</v>
      </c>
      <c r="IE31" s="319">
        <v>0</v>
      </c>
      <c r="IF31" s="319">
        <v>0</v>
      </c>
      <c r="IG31" s="319">
        <v>0</v>
      </c>
      <c r="IH31" s="319">
        <v>0</v>
      </c>
      <c r="II31" s="319">
        <v>0</v>
      </c>
      <c r="IJ31" s="319">
        <v>0</v>
      </c>
      <c r="IK31" s="319">
        <v>0</v>
      </c>
      <c r="IL31" s="319">
        <v>0</v>
      </c>
      <c r="IM31" s="319">
        <v>0</v>
      </c>
      <c r="IN31" s="319">
        <v>0</v>
      </c>
      <c r="IO31" s="319">
        <v>0</v>
      </c>
      <c r="IP31" s="319">
        <v>0</v>
      </c>
      <c r="IQ31" s="319">
        <v>0</v>
      </c>
      <c r="IR31" s="319">
        <v>0</v>
      </c>
      <c r="IS31" s="319">
        <v>0</v>
      </c>
      <c r="IT31" s="319">
        <v>0</v>
      </c>
      <c r="IU31" s="319">
        <v>0</v>
      </c>
      <c r="IV31" s="319">
        <v>0</v>
      </c>
      <c r="IW31" s="319">
        <v>0</v>
      </c>
      <c r="IX31" s="319">
        <v>0</v>
      </c>
      <c r="IY31" s="319">
        <v>0</v>
      </c>
      <c r="IZ31" s="319">
        <v>0</v>
      </c>
      <c r="JA31" s="319">
        <v>0</v>
      </c>
      <c r="JB31" s="319">
        <v>0</v>
      </c>
      <c r="JC31" s="319">
        <v>0</v>
      </c>
      <c r="JD31" s="319">
        <v>0</v>
      </c>
      <c r="JE31" s="319">
        <v>0</v>
      </c>
      <c r="JF31" s="319">
        <v>0</v>
      </c>
      <c r="JG31" s="319">
        <v>0</v>
      </c>
      <c r="JH31" s="319">
        <v>0</v>
      </c>
      <c r="JI31" s="319">
        <v>0</v>
      </c>
      <c r="JJ31" s="319">
        <v>0</v>
      </c>
      <c r="JK31" s="319">
        <v>0</v>
      </c>
      <c r="JL31" s="319">
        <v>0</v>
      </c>
      <c r="JM31" s="319">
        <v>0</v>
      </c>
      <c r="JN31" s="319">
        <v>0</v>
      </c>
      <c r="JO31" s="319">
        <v>0</v>
      </c>
      <c r="JP31" s="319">
        <v>0</v>
      </c>
      <c r="JQ31" s="319">
        <v>0</v>
      </c>
      <c r="JR31" s="319">
        <v>0</v>
      </c>
      <c r="JS31" s="319">
        <v>0</v>
      </c>
      <c r="JT31" s="319">
        <v>0</v>
      </c>
      <c r="JU31" s="319">
        <v>0</v>
      </c>
      <c r="JV31" s="319">
        <v>0</v>
      </c>
      <c r="JW31" s="319">
        <v>0</v>
      </c>
      <c r="JX31" s="319">
        <v>0</v>
      </c>
      <c r="JY31" s="319">
        <v>0</v>
      </c>
      <c r="JZ31" s="319">
        <v>0</v>
      </c>
      <c r="KA31" s="319">
        <v>0</v>
      </c>
      <c r="KB31" s="319">
        <v>0</v>
      </c>
      <c r="KC31" s="319">
        <v>0</v>
      </c>
      <c r="KD31" s="319">
        <v>0</v>
      </c>
      <c r="KE31" s="319">
        <v>0</v>
      </c>
      <c r="KF31" s="319">
        <v>0</v>
      </c>
      <c r="KG31" s="319">
        <v>0</v>
      </c>
      <c r="KH31" s="319">
        <v>0</v>
      </c>
      <c r="KI31" s="319">
        <v>0</v>
      </c>
      <c r="KJ31" s="319">
        <v>0</v>
      </c>
      <c r="KK31" s="319">
        <v>0</v>
      </c>
      <c r="KL31" s="319">
        <v>0</v>
      </c>
      <c r="KM31" s="319">
        <f>VLOOKUP($B31,'Sintesi (CFI-ACN)'!$C$30:$AE$55,27,FALSE)</f>
        <v>0</v>
      </c>
      <c r="KN31" s="319">
        <f>VLOOKUP($B31,'Sintesi (CFI-ACN)'!$C$30:$AE$55,27,FALSE)</f>
        <v>0</v>
      </c>
      <c r="KO31" s="319">
        <f>VLOOKUP($B31,'Sintesi (CFI-ACN)'!$C$30:$AE$55,27,FALSE)</f>
        <v>0</v>
      </c>
      <c r="KP31" s="319">
        <f>VLOOKUP($B31,'Sintesi (CFI-ACN)'!$C$30:$AE$55,27,FALSE)</f>
        <v>0</v>
      </c>
      <c r="KQ31" s="319">
        <f>VLOOKUP($B31,'Sintesi (CFI-ACN)'!$C$30:$AE$55,27,FALSE)</f>
        <v>0</v>
      </c>
      <c r="KR31" s="319">
        <f>VLOOKUP($B31,'Sintesi (CFI-ACN)'!$C$30:$AE$55,27,FALSE)</f>
        <v>0</v>
      </c>
      <c r="KS31" s="319">
        <f>VLOOKUP($B31,'Sintesi (CFI-ACN)'!$C$30:$AE$55,27,FALSE)</f>
        <v>0</v>
      </c>
      <c r="KT31" s="319">
        <f>VLOOKUP($B31,'Sintesi (CFI-ACN)'!$C$30:$AE$55,27,FALSE)</f>
        <v>0</v>
      </c>
      <c r="KU31" s="319">
        <f>VLOOKUP($B31,'Sintesi (CFI-ACN)'!$C$30:$AE$55,27,FALSE)</f>
        <v>0</v>
      </c>
      <c r="KV31" s="319">
        <f>VLOOKUP($B31,'Sintesi (CFI-ACN)'!$C$30:$AE$55,27,FALSE)</f>
        <v>0</v>
      </c>
      <c r="KW31" s="319">
        <f>VLOOKUP($B31,'Sintesi (CFI-ACN)'!$C$30:$AE$55,27,FALSE)</f>
        <v>0</v>
      </c>
      <c r="KX31" s="319">
        <f>VLOOKUP($B31,'Sintesi (CFI-ACN)'!$C$30:$AE$55,27,FALSE)</f>
        <v>0</v>
      </c>
      <c r="KY31" s="319">
        <f>VLOOKUP($B31,'Sintesi (CFI-ACN)'!$C$30:$AE$55,27,FALSE)</f>
        <v>0</v>
      </c>
      <c r="KZ31" s="319">
        <f>VLOOKUP($B31,'Sintesi (CFI-ACN)'!$C$30:$AE$55,27,FALSE)</f>
        <v>0</v>
      </c>
      <c r="LA31" s="319">
        <f>VLOOKUP($B31,'Sintesi (CFI-ACN)'!$C$30:$AE$55,27,FALSE)</f>
        <v>0</v>
      </c>
      <c r="LB31" s="319">
        <f>VLOOKUP($B31,'Sintesi (CFI-ACN)'!$C$30:$AE$55,27,FALSE)</f>
        <v>0</v>
      </c>
      <c r="LC31" s="319">
        <f>VLOOKUP($B31,'Sintesi (CFI-ACN)'!$C$30:$AE$55,27,FALSE)</f>
        <v>0</v>
      </c>
      <c r="LD31" s="319">
        <f>VLOOKUP($B31,'Sintesi (CFI-ACN)'!$C$30:$AE$55,27,FALSE)</f>
        <v>0</v>
      </c>
      <c r="LE31" s="319">
        <f>VLOOKUP($B31,'Sintesi (CFI-ACN)'!$C$30:$AE$55,27,FALSE)</f>
        <v>0</v>
      </c>
      <c r="LF31" s="319">
        <f>VLOOKUP($B31,'Sintesi (CFI-ACN)'!$C$30:$AE$55,27,FALSE)</f>
        <v>0</v>
      </c>
      <c r="LG31" s="319">
        <f>VLOOKUP($B31,'Sintesi (CFI-ACN)'!$C$30:$AE$55,27,FALSE)</f>
        <v>0</v>
      </c>
      <c r="LH31" s="319">
        <f>VLOOKUP($B31,'Sintesi (CFI-ACN)'!$C$30:$AE$55,27,FALSE)</f>
        <v>0</v>
      </c>
      <c r="LI31" s="319">
        <f>VLOOKUP($B31,'Sintesi (CFI-ACN)'!$C$30:$AE$55,27,FALSE)</f>
        <v>0</v>
      </c>
      <c r="LJ31" s="319">
        <f>VLOOKUP($B31,'Sintesi (CFI-ACN)'!$C$30:$AE$55,27,FALSE)</f>
        <v>0</v>
      </c>
      <c r="LK31" s="319">
        <f>VLOOKUP($B31,'Sintesi (CFI-ACN)'!$C$30:$AE$55,27,FALSE)</f>
        <v>0</v>
      </c>
      <c r="LL31" s="319">
        <f>VLOOKUP($B31,'Sintesi (CFI-ACN)'!$C$30:$AE$55,27,FALSE)</f>
        <v>0</v>
      </c>
      <c r="LM31" s="319">
        <f>VLOOKUP($B31,'Sintesi (CFI-ACN)'!$C$30:$AE$55,27,FALSE)</f>
        <v>0</v>
      </c>
      <c r="LN31" s="319">
        <f>VLOOKUP($B31,'Sintesi (CFI-ACN)'!$C$30:$AE$55,27,FALSE)</f>
        <v>0</v>
      </c>
      <c r="LO31" s="319">
        <f>VLOOKUP($B31,'Sintesi (CFI-ACN)'!$C$30:$AE$55,27,FALSE)</f>
        <v>0</v>
      </c>
      <c r="LP31" s="319">
        <f>VLOOKUP($B31,'Sintesi (CFI-ACN)'!$C$30:$AE$55,27,FALSE)</f>
        <v>0</v>
      </c>
      <c r="LQ31" s="319">
        <f>VLOOKUP($B31,'Sintesi (CFI-ACN)'!$C$30:$AE$55,27,FALSE)</f>
        <v>0</v>
      </c>
      <c r="LR31" s="319">
        <f>VLOOKUP($B31,'Sintesi (CFI-ACN)'!$C$30:$AE$55,27,FALSE)</f>
        <v>0</v>
      </c>
      <c r="LS31" s="319"/>
      <c r="LT31" s="319"/>
      <c r="LU31" s="319"/>
      <c r="LV31" s="320">
        <v>0</v>
      </c>
      <c r="LW31" s="320">
        <v>0</v>
      </c>
      <c r="LX31" s="320">
        <v>0</v>
      </c>
      <c r="LY31" s="320">
        <v>0</v>
      </c>
      <c r="LZ31" s="320">
        <v>0</v>
      </c>
      <c r="MA31" s="320">
        <v>0</v>
      </c>
      <c r="MB31" s="320">
        <v>0</v>
      </c>
      <c r="MC31" s="320">
        <v>0</v>
      </c>
      <c r="MD31" s="320">
        <v>0</v>
      </c>
      <c r="ME31" s="320">
        <v>0</v>
      </c>
      <c r="MF31" s="320">
        <v>0</v>
      </c>
      <c r="MG31" s="320">
        <v>0</v>
      </c>
      <c r="MH31" s="320">
        <v>0</v>
      </c>
      <c r="MI31" s="320">
        <v>0</v>
      </c>
      <c r="MJ31" s="320">
        <v>0</v>
      </c>
      <c r="MK31" s="320">
        <v>0</v>
      </c>
      <c r="ML31" s="320">
        <v>0</v>
      </c>
      <c r="MM31" s="320">
        <v>0</v>
      </c>
      <c r="MN31" s="320">
        <v>0</v>
      </c>
      <c r="MO31" s="320">
        <v>0</v>
      </c>
      <c r="MP31" s="320">
        <v>0</v>
      </c>
      <c r="MQ31" s="320">
        <v>0</v>
      </c>
      <c r="MR31" s="320">
        <v>0</v>
      </c>
      <c r="MS31" s="320">
        <v>0</v>
      </c>
      <c r="MT31" s="320">
        <v>0</v>
      </c>
      <c r="MU31" s="320">
        <v>0</v>
      </c>
      <c r="MV31" s="320">
        <v>0</v>
      </c>
      <c r="MW31" s="320">
        <v>0</v>
      </c>
      <c r="MX31" s="320">
        <v>0</v>
      </c>
      <c r="MY31" s="320">
        <v>0</v>
      </c>
      <c r="MZ31" s="320">
        <v>0</v>
      </c>
      <c r="NA31" s="320">
        <v>0</v>
      </c>
      <c r="NB31" s="320">
        <v>0</v>
      </c>
      <c r="NC31" s="320">
        <v>0</v>
      </c>
      <c r="ND31" s="320">
        <v>0</v>
      </c>
      <c r="NE31" s="320">
        <v>0</v>
      </c>
      <c r="NF31" s="320">
        <v>0</v>
      </c>
      <c r="NG31" s="320">
        <v>0</v>
      </c>
      <c r="NH31" s="320">
        <v>0</v>
      </c>
      <c r="NI31" s="320">
        <v>0</v>
      </c>
      <c r="NJ31" s="320">
        <v>0</v>
      </c>
      <c r="NK31" s="320">
        <v>0</v>
      </c>
      <c r="NL31" s="320">
        <v>0</v>
      </c>
      <c r="NM31" s="320">
        <v>0</v>
      </c>
      <c r="NN31" s="320">
        <v>0</v>
      </c>
      <c r="NO31" s="320">
        <v>0</v>
      </c>
      <c r="NP31" s="320">
        <v>0</v>
      </c>
      <c r="NQ31" s="320">
        <v>0</v>
      </c>
      <c r="NR31" s="320">
        <v>0</v>
      </c>
      <c r="NS31" s="320">
        <v>0</v>
      </c>
      <c r="NT31" s="320">
        <v>0</v>
      </c>
      <c r="NU31" s="320">
        <v>0</v>
      </c>
      <c r="NV31" s="320">
        <v>0</v>
      </c>
      <c r="NW31" s="320">
        <v>0</v>
      </c>
      <c r="NX31" s="320">
        <v>0</v>
      </c>
      <c r="NY31" s="320">
        <v>0</v>
      </c>
      <c r="NZ31" s="320">
        <v>0</v>
      </c>
      <c r="OA31" s="320">
        <v>0</v>
      </c>
      <c r="OB31" s="320">
        <v>0</v>
      </c>
      <c r="OC31" s="320">
        <v>0</v>
      </c>
      <c r="OD31" s="320">
        <v>0</v>
      </c>
      <c r="OE31" s="320">
        <v>0</v>
      </c>
      <c r="OF31" s="320">
        <v>0</v>
      </c>
      <c r="OG31" s="320">
        <v>0</v>
      </c>
      <c r="OH31" s="320">
        <v>0</v>
      </c>
      <c r="OI31" s="320">
        <v>0</v>
      </c>
      <c r="OJ31" s="320">
        <v>0</v>
      </c>
      <c r="OK31" s="320">
        <v>0</v>
      </c>
      <c r="OL31" s="320">
        <v>0</v>
      </c>
      <c r="OM31" s="320">
        <v>0</v>
      </c>
      <c r="ON31" s="320">
        <v>0</v>
      </c>
      <c r="OO31" s="320">
        <v>0</v>
      </c>
      <c r="OP31" s="320">
        <f>VLOOKUP($B31,'Sintesi (CFI-ACN)'!$C$30:$AE$55,26,FALSE)</f>
        <v>0</v>
      </c>
      <c r="OQ31" s="320">
        <f>VLOOKUP($B31,'Sintesi (CFI-ACN)'!$C$30:$AE$55,26,FALSE)</f>
        <v>0</v>
      </c>
      <c r="OR31" s="320">
        <f>VLOOKUP($B31,'Sintesi (CFI-ACN)'!$C$30:$AE$55,26,FALSE)</f>
        <v>0</v>
      </c>
      <c r="OS31" s="320">
        <f>VLOOKUP($B31,'Sintesi (CFI-ACN)'!$C$30:$AE$55,26,FALSE)</f>
        <v>0</v>
      </c>
      <c r="OT31" s="320">
        <f>VLOOKUP($B31,'Sintesi (CFI-ACN)'!$C$30:$AE$55,26,FALSE)</f>
        <v>0</v>
      </c>
      <c r="OU31" s="320">
        <f>VLOOKUP($B31,'Sintesi (CFI-ACN)'!$C$30:$AE$55,26,FALSE)</f>
        <v>0</v>
      </c>
      <c r="OV31" s="320">
        <f>VLOOKUP($B31,'Sintesi (CFI-ACN)'!$C$30:$AE$55,26,FALSE)</f>
        <v>0</v>
      </c>
      <c r="OW31" s="320">
        <f>VLOOKUP($B31,'Sintesi (CFI-ACN)'!$C$30:$AE$55,26,FALSE)</f>
        <v>0</v>
      </c>
      <c r="OX31" s="320">
        <f>VLOOKUP($B31,'Sintesi (CFI-ACN)'!$C$30:$AE$55,26,FALSE)</f>
        <v>0</v>
      </c>
      <c r="OY31" s="320">
        <f>VLOOKUP($B31,'Sintesi (CFI-ACN)'!$C$30:$AE$55,26,FALSE)</f>
        <v>0</v>
      </c>
      <c r="OZ31" s="320">
        <f>VLOOKUP($B31,'Sintesi (CFI-ACN)'!$C$30:$AE$55,26,FALSE)</f>
        <v>0</v>
      </c>
      <c r="PA31" s="320">
        <f>VLOOKUP($B31,'Sintesi (CFI-ACN)'!$C$30:$AE$55,26,FALSE)</f>
        <v>0</v>
      </c>
      <c r="PB31" s="320">
        <f>VLOOKUP($B31,'Sintesi (CFI-ACN)'!$C$30:$AE$55,26,FALSE)</f>
        <v>0</v>
      </c>
      <c r="PC31" s="320">
        <f>VLOOKUP($B31,'Sintesi (CFI-ACN)'!$C$30:$AE$55,26,FALSE)</f>
        <v>0</v>
      </c>
      <c r="PD31" s="320">
        <f>VLOOKUP($B31,'Sintesi (CFI-ACN)'!$C$30:$AE$55,26,FALSE)</f>
        <v>0</v>
      </c>
      <c r="PE31" s="320">
        <f>VLOOKUP($B31,'Sintesi (CFI-ACN)'!$C$30:$AE$55,26,FALSE)</f>
        <v>0</v>
      </c>
      <c r="PF31" s="320">
        <f>VLOOKUP($B31,'Sintesi (CFI-ACN)'!$C$30:$AE$55,26,FALSE)</f>
        <v>0</v>
      </c>
      <c r="PG31" s="320">
        <f>VLOOKUP($B31,'Sintesi (CFI-ACN)'!$C$30:$AE$55,26,FALSE)</f>
        <v>0</v>
      </c>
      <c r="PH31" s="320">
        <f>VLOOKUP($B31,'Sintesi (CFI-ACN)'!$C$30:$AE$55,26,FALSE)</f>
        <v>0</v>
      </c>
      <c r="PI31" s="320">
        <f>VLOOKUP($B31,'Sintesi (CFI-ACN)'!$C$30:$AE$55,26,FALSE)</f>
        <v>0</v>
      </c>
      <c r="PJ31" s="320">
        <f>VLOOKUP($B31,'Sintesi (CFI-ACN)'!$C$30:$AE$55,26,FALSE)</f>
        <v>0</v>
      </c>
      <c r="PK31" s="320">
        <f>VLOOKUP($B31,'Sintesi (CFI-ACN)'!$C$30:$AE$55,26,FALSE)</f>
        <v>0</v>
      </c>
      <c r="PL31" s="320">
        <f>VLOOKUP($B31,'Sintesi (CFI-ACN)'!$C$30:$AE$55,26,FALSE)</f>
        <v>0</v>
      </c>
      <c r="PM31" s="320">
        <f>VLOOKUP($B31,'Sintesi (CFI-ACN)'!$C$30:$AE$55,26,FALSE)</f>
        <v>0</v>
      </c>
      <c r="PN31" s="320">
        <f>VLOOKUP($B31,'Sintesi (CFI-ACN)'!$C$30:$AE$55,26,FALSE)</f>
        <v>0</v>
      </c>
      <c r="PO31" s="320">
        <f>VLOOKUP($B31,'Sintesi (CFI-ACN)'!$C$30:$AE$55,26,FALSE)</f>
        <v>0</v>
      </c>
      <c r="PP31" s="320">
        <f>VLOOKUP($B31,'Sintesi (CFI-ACN)'!$C$30:$AE$55,26,FALSE)</f>
        <v>0</v>
      </c>
      <c r="PQ31" s="320">
        <f>VLOOKUP($B31,'Sintesi (CFI-ACN)'!$C$30:$AE$55,26,FALSE)</f>
        <v>0</v>
      </c>
      <c r="PR31" s="320">
        <f>VLOOKUP($B31,'Sintesi (CFI-ACN)'!$C$30:$AE$55,26,FALSE)</f>
        <v>0</v>
      </c>
      <c r="PS31" s="320">
        <f>VLOOKUP($B31,'Sintesi (CFI-ACN)'!$C$30:$AE$55,26,FALSE)</f>
        <v>0</v>
      </c>
      <c r="PT31" s="320">
        <f>VLOOKUP($B31,'Sintesi (CFI-ACN)'!$C$30:$AE$55,26,FALSE)</f>
        <v>0</v>
      </c>
      <c r="PU31" s="320">
        <f>VLOOKUP($B31,'Sintesi (CFI-ACN)'!$C$30:$AE$55,26,FALSE)</f>
        <v>0</v>
      </c>
      <c r="PV31" s="320"/>
      <c r="PW31" s="320"/>
      <c r="PX31" s="320"/>
      <c r="PY31" s="321">
        <v>0</v>
      </c>
      <c r="PZ31" s="321">
        <v>0</v>
      </c>
      <c r="QA31" s="321">
        <v>0</v>
      </c>
      <c r="QB31" s="321">
        <v>0</v>
      </c>
      <c r="QC31" s="321">
        <v>0</v>
      </c>
      <c r="QD31" s="321">
        <v>0</v>
      </c>
      <c r="QE31" s="321">
        <v>0</v>
      </c>
      <c r="QF31" s="321">
        <v>0</v>
      </c>
      <c r="QG31" s="321">
        <v>0</v>
      </c>
      <c r="QH31" s="321">
        <v>0</v>
      </c>
      <c r="QI31" s="321">
        <v>0</v>
      </c>
      <c r="QJ31" s="321">
        <v>0</v>
      </c>
      <c r="QK31" s="321">
        <v>0</v>
      </c>
      <c r="QL31" s="321">
        <v>0</v>
      </c>
      <c r="QM31" s="321">
        <v>0</v>
      </c>
      <c r="QN31" s="321">
        <v>0</v>
      </c>
      <c r="QO31" s="321">
        <v>0</v>
      </c>
      <c r="QP31" s="321">
        <v>0</v>
      </c>
      <c r="QQ31" s="321">
        <v>0</v>
      </c>
      <c r="QR31" s="321">
        <v>0</v>
      </c>
      <c r="QS31" s="321">
        <v>0</v>
      </c>
      <c r="QT31" s="321">
        <v>0</v>
      </c>
      <c r="QU31" s="321">
        <v>0</v>
      </c>
      <c r="QV31" s="321">
        <v>0</v>
      </c>
      <c r="QW31" s="321">
        <v>0</v>
      </c>
      <c r="QX31" s="321">
        <v>0</v>
      </c>
      <c r="QY31" s="321">
        <v>0</v>
      </c>
      <c r="QZ31" s="321">
        <v>0</v>
      </c>
      <c r="RA31" s="321">
        <v>0</v>
      </c>
      <c r="RB31" s="321">
        <v>0</v>
      </c>
      <c r="RC31" s="321">
        <v>0</v>
      </c>
      <c r="RD31" s="321">
        <v>0</v>
      </c>
      <c r="RE31" s="321">
        <v>0</v>
      </c>
      <c r="RF31" s="321">
        <v>0</v>
      </c>
      <c r="RG31" s="321">
        <v>0</v>
      </c>
      <c r="RH31" s="321">
        <v>0</v>
      </c>
      <c r="RI31" s="321">
        <v>0</v>
      </c>
      <c r="RJ31" s="321">
        <v>0</v>
      </c>
      <c r="RK31" s="321">
        <v>0</v>
      </c>
      <c r="RL31" s="321">
        <v>0</v>
      </c>
      <c r="RM31" s="321">
        <v>0</v>
      </c>
      <c r="RN31" s="321">
        <v>0</v>
      </c>
      <c r="RO31" s="321">
        <v>0</v>
      </c>
      <c r="RP31" s="321">
        <v>0</v>
      </c>
      <c r="RQ31" s="321">
        <v>0</v>
      </c>
      <c r="RR31" s="321">
        <v>0</v>
      </c>
      <c r="RS31" s="321">
        <v>0</v>
      </c>
      <c r="RT31" s="321">
        <v>0</v>
      </c>
      <c r="RU31" s="321">
        <v>0</v>
      </c>
      <c r="RV31" s="321">
        <v>0</v>
      </c>
      <c r="RW31" s="321">
        <v>0</v>
      </c>
      <c r="RX31" s="321">
        <v>0</v>
      </c>
      <c r="RY31" s="321">
        <v>0</v>
      </c>
      <c r="RZ31" s="321">
        <v>0</v>
      </c>
      <c r="SA31" s="321">
        <v>0</v>
      </c>
      <c r="SB31" s="321">
        <v>0</v>
      </c>
      <c r="SC31" s="321">
        <v>0</v>
      </c>
      <c r="SD31" s="321">
        <v>0</v>
      </c>
      <c r="SE31" s="321">
        <v>0</v>
      </c>
      <c r="SF31" s="321">
        <v>0</v>
      </c>
      <c r="SG31" s="321">
        <v>0</v>
      </c>
      <c r="SH31" s="321">
        <v>0</v>
      </c>
      <c r="SI31" s="321">
        <v>0</v>
      </c>
      <c r="SJ31" s="321">
        <v>0</v>
      </c>
      <c r="SK31" s="321">
        <v>0</v>
      </c>
      <c r="SL31" s="321">
        <v>0</v>
      </c>
      <c r="SM31" s="321">
        <v>0</v>
      </c>
      <c r="SN31" s="321">
        <v>0</v>
      </c>
      <c r="SO31" s="321">
        <v>0</v>
      </c>
      <c r="SP31" s="321">
        <v>0</v>
      </c>
      <c r="SQ31" s="321">
        <v>0</v>
      </c>
      <c r="SR31" s="321">
        <v>0</v>
      </c>
      <c r="SS31" s="321">
        <f>VLOOKUP($B31,'Sintesi (CFI-ACN)'!$C$30:$AE$55,28,FALSE)</f>
        <v>0</v>
      </c>
      <c r="ST31" s="321">
        <f>VLOOKUP($B31,'Sintesi (CFI-ACN)'!$C$30:$AE$55,28,FALSE)</f>
        <v>0</v>
      </c>
      <c r="SU31" s="321">
        <f>VLOOKUP($B31,'Sintesi (CFI-ACN)'!$C$30:$AE$55,28,FALSE)</f>
        <v>0</v>
      </c>
      <c r="SV31" s="321">
        <f>VLOOKUP($B31,'Sintesi (CFI-ACN)'!$C$30:$AE$55,28,FALSE)</f>
        <v>0</v>
      </c>
      <c r="SW31" s="321">
        <f>VLOOKUP($B31,'Sintesi (CFI-ACN)'!$C$30:$AE$55,28,FALSE)</f>
        <v>0</v>
      </c>
      <c r="SX31" s="321">
        <f>VLOOKUP($B31,'Sintesi (CFI-ACN)'!$C$30:$AE$55,28,FALSE)</f>
        <v>0</v>
      </c>
      <c r="SY31" s="321">
        <f>VLOOKUP($B31,'Sintesi (CFI-ACN)'!$C$30:$AE$55,28,FALSE)</f>
        <v>0</v>
      </c>
      <c r="SZ31" s="321">
        <f>VLOOKUP($B31,'Sintesi (CFI-ACN)'!$C$30:$AE$55,28,FALSE)</f>
        <v>0</v>
      </c>
      <c r="TA31" s="321">
        <f>VLOOKUP($B31,'Sintesi (CFI-ACN)'!$C$30:$AE$55,28,FALSE)</f>
        <v>0</v>
      </c>
      <c r="TB31" s="321">
        <f>VLOOKUP($B31,'Sintesi (CFI-ACN)'!$C$30:$AE$55,28,FALSE)</f>
        <v>0</v>
      </c>
      <c r="TC31" s="321">
        <f>VLOOKUP($B31,'Sintesi (CFI-ACN)'!$C$30:$AE$55,28,FALSE)</f>
        <v>0</v>
      </c>
      <c r="TD31" s="321">
        <f>VLOOKUP($B31,'Sintesi (CFI-ACN)'!$C$30:$AE$55,28,FALSE)</f>
        <v>0</v>
      </c>
      <c r="TE31" s="321">
        <f>VLOOKUP($B31,'Sintesi (CFI-ACN)'!$C$30:$AE$55,28,FALSE)</f>
        <v>0</v>
      </c>
      <c r="TF31" s="321">
        <f>VLOOKUP($B31,'Sintesi (CFI-ACN)'!$C$30:$AE$55,28,FALSE)</f>
        <v>0</v>
      </c>
      <c r="TG31" s="321">
        <f>VLOOKUP($B31,'Sintesi (CFI-ACN)'!$C$30:$AE$55,28,FALSE)</f>
        <v>0</v>
      </c>
      <c r="TH31" s="321">
        <f>VLOOKUP($B31,'Sintesi (CFI-ACN)'!$C$30:$AE$55,28,FALSE)</f>
        <v>0</v>
      </c>
      <c r="TI31" s="321">
        <f>VLOOKUP($B31,'Sintesi (CFI-ACN)'!$C$30:$AE$55,28,FALSE)</f>
        <v>0</v>
      </c>
      <c r="TJ31" s="321">
        <f>VLOOKUP($B31,'Sintesi (CFI-ACN)'!$C$30:$AE$55,28,FALSE)</f>
        <v>0</v>
      </c>
      <c r="TK31" s="321">
        <f>VLOOKUP($B31,'Sintesi (CFI-ACN)'!$C$30:$AE$55,28,FALSE)</f>
        <v>0</v>
      </c>
      <c r="TL31" s="321">
        <f>VLOOKUP($B31,'Sintesi (CFI-ACN)'!$C$30:$AE$55,28,FALSE)</f>
        <v>0</v>
      </c>
      <c r="TM31" s="321">
        <f>VLOOKUP($B31,'Sintesi (CFI-ACN)'!$C$30:$AE$55,28,FALSE)</f>
        <v>0</v>
      </c>
      <c r="TN31" s="321">
        <f>VLOOKUP($B31,'Sintesi (CFI-ACN)'!$C$30:$AE$55,28,FALSE)</f>
        <v>0</v>
      </c>
      <c r="TO31" s="321">
        <f>VLOOKUP($B31,'Sintesi (CFI-ACN)'!$C$30:$AE$55,28,FALSE)</f>
        <v>0</v>
      </c>
      <c r="TP31" s="321">
        <f>VLOOKUP($B31,'Sintesi (CFI-ACN)'!$C$30:$AE$55,28,FALSE)</f>
        <v>0</v>
      </c>
      <c r="TQ31" s="321">
        <f>VLOOKUP($B31,'Sintesi (CFI-ACN)'!$C$30:$AE$55,28,FALSE)</f>
        <v>0</v>
      </c>
      <c r="TR31" s="321">
        <f>VLOOKUP($B31,'Sintesi (CFI-ACN)'!$C$30:$AE$55,28,FALSE)</f>
        <v>0</v>
      </c>
      <c r="TS31" s="321">
        <f>VLOOKUP($B31,'Sintesi (CFI-ACN)'!$C$30:$AE$55,28,FALSE)</f>
        <v>0</v>
      </c>
      <c r="TT31" s="321">
        <f>VLOOKUP($B31,'Sintesi (CFI-ACN)'!$C$30:$AE$55,28,FALSE)</f>
        <v>0</v>
      </c>
      <c r="TU31" s="321">
        <f>VLOOKUP($B31,'Sintesi (CFI-ACN)'!$C$30:$AE$55,28,FALSE)</f>
        <v>0</v>
      </c>
      <c r="TV31" s="321">
        <f>VLOOKUP($B31,'Sintesi (CFI-ACN)'!$C$30:$AE$55,28,FALSE)</f>
        <v>0</v>
      </c>
      <c r="TW31" s="321">
        <f>VLOOKUP($B31,'Sintesi (CFI-ACN)'!$C$30:$AE$55,28,FALSE)</f>
        <v>0</v>
      </c>
      <c r="TX31" s="321">
        <f>VLOOKUP($B31,'Sintesi (CFI-ACN)'!$C$30:$AE$55,28,FALSE)</f>
        <v>0</v>
      </c>
      <c r="TY31" s="321"/>
      <c r="TZ31" s="321"/>
      <c r="UA31" s="321"/>
      <c r="UB31" s="322">
        <v>0</v>
      </c>
      <c r="UC31" s="322">
        <v>0</v>
      </c>
      <c r="UD31" s="322">
        <v>0</v>
      </c>
      <c r="UE31" s="322">
        <v>0</v>
      </c>
      <c r="UF31" s="322">
        <v>0</v>
      </c>
      <c r="UG31" s="322">
        <v>0</v>
      </c>
      <c r="UH31" s="322">
        <v>0</v>
      </c>
      <c r="UI31" s="322">
        <v>0</v>
      </c>
      <c r="UJ31" s="322">
        <v>0</v>
      </c>
      <c r="UK31" s="322">
        <v>0</v>
      </c>
      <c r="UL31" s="322">
        <v>0</v>
      </c>
      <c r="UM31" s="322">
        <v>0</v>
      </c>
      <c r="UN31" s="322">
        <v>0</v>
      </c>
      <c r="UO31" s="322">
        <v>0</v>
      </c>
      <c r="UP31" s="322">
        <v>0</v>
      </c>
      <c r="UQ31" s="322">
        <v>0</v>
      </c>
      <c r="UR31" s="322">
        <v>0</v>
      </c>
      <c r="US31" s="322">
        <v>0</v>
      </c>
      <c r="UT31" s="322">
        <v>0</v>
      </c>
      <c r="UU31" s="322">
        <v>0</v>
      </c>
      <c r="UV31" s="322">
        <v>0</v>
      </c>
      <c r="UW31" s="322">
        <v>0</v>
      </c>
      <c r="UX31" s="322">
        <v>0</v>
      </c>
      <c r="UY31" s="322">
        <v>0</v>
      </c>
      <c r="UZ31" s="322">
        <v>0</v>
      </c>
      <c r="VA31" s="322">
        <v>0</v>
      </c>
      <c r="VB31" s="322">
        <v>0</v>
      </c>
      <c r="VC31" s="322">
        <v>0</v>
      </c>
      <c r="VD31" s="322">
        <v>0</v>
      </c>
      <c r="VE31" s="322">
        <v>0</v>
      </c>
      <c r="VF31" s="322">
        <v>0</v>
      </c>
      <c r="VG31" s="322">
        <v>0</v>
      </c>
      <c r="VH31" s="322">
        <v>0</v>
      </c>
      <c r="VI31" s="322">
        <v>0</v>
      </c>
      <c r="VJ31" s="322">
        <v>0</v>
      </c>
      <c r="VK31" s="322">
        <v>0</v>
      </c>
      <c r="VL31" s="322">
        <v>0</v>
      </c>
      <c r="VM31" s="322">
        <v>0</v>
      </c>
      <c r="VN31" s="322">
        <v>0</v>
      </c>
      <c r="VO31" s="322">
        <v>0</v>
      </c>
      <c r="VP31" s="322">
        <v>0</v>
      </c>
      <c r="VQ31" s="322">
        <v>0</v>
      </c>
      <c r="VR31" s="322">
        <v>0</v>
      </c>
      <c r="VS31" s="322">
        <v>0</v>
      </c>
      <c r="VT31" s="322">
        <v>0</v>
      </c>
      <c r="VU31" s="322">
        <v>0</v>
      </c>
      <c r="VV31" s="322">
        <v>0</v>
      </c>
      <c r="VW31" s="322">
        <v>0</v>
      </c>
      <c r="VX31" s="322">
        <v>0</v>
      </c>
      <c r="VY31" s="322">
        <v>0</v>
      </c>
      <c r="VZ31" s="322">
        <v>0</v>
      </c>
      <c r="WA31" s="322">
        <v>0</v>
      </c>
      <c r="WB31" s="322">
        <v>0</v>
      </c>
      <c r="WC31" s="322">
        <v>0</v>
      </c>
      <c r="WD31" s="322">
        <v>0</v>
      </c>
      <c r="WE31" s="322">
        <v>0</v>
      </c>
      <c r="WF31" s="322">
        <v>0</v>
      </c>
      <c r="WG31" s="322">
        <v>0</v>
      </c>
      <c r="WH31" s="322">
        <v>0</v>
      </c>
      <c r="WI31" s="322">
        <v>0</v>
      </c>
      <c r="WJ31" s="322">
        <v>0</v>
      </c>
      <c r="WK31" s="322">
        <v>0</v>
      </c>
      <c r="WL31" s="322">
        <v>0</v>
      </c>
      <c r="WM31" s="322">
        <v>0</v>
      </c>
      <c r="WN31" s="322">
        <v>0</v>
      </c>
      <c r="WO31" s="322">
        <v>0</v>
      </c>
      <c r="WP31" s="322">
        <v>0</v>
      </c>
      <c r="WQ31" s="322">
        <v>0</v>
      </c>
      <c r="WR31" s="322">
        <v>0</v>
      </c>
      <c r="WS31" s="322">
        <v>0</v>
      </c>
      <c r="WT31" s="322">
        <v>0</v>
      </c>
      <c r="WU31" s="322">
        <v>0</v>
      </c>
      <c r="WV31" s="322">
        <f>VLOOKUP($B31,'Sintesi (CFI-ACN)'!$C$30:$AE$55,29,FALSE)</f>
        <v>0</v>
      </c>
      <c r="WW31" s="322">
        <f>VLOOKUP($B31,'Sintesi (CFI-ACN)'!$C$30:$AE$55,29,FALSE)</f>
        <v>0</v>
      </c>
      <c r="WX31" s="322">
        <f>VLOOKUP($B31,'Sintesi (CFI-ACN)'!$C$30:$AE$55,29,FALSE)</f>
        <v>0</v>
      </c>
      <c r="WY31" s="322">
        <f>VLOOKUP($B31,'Sintesi (CFI-ACN)'!$C$30:$AE$55,29,FALSE)</f>
        <v>0</v>
      </c>
      <c r="WZ31" s="322">
        <f>VLOOKUP($B31,'Sintesi (CFI-ACN)'!$C$30:$AE$55,29,FALSE)</f>
        <v>0</v>
      </c>
      <c r="XA31" s="322">
        <f>VLOOKUP($B31,'Sintesi (CFI-ACN)'!$C$30:$AE$55,29,FALSE)</f>
        <v>0</v>
      </c>
      <c r="XB31" s="322">
        <f>VLOOKUP($B31,'Sintesi (CFI-ACN)'!$C$30:$AE$55,29,FALSE)</f>
        <v>0</v>
      </c>
      <c r="XC31" s="322">
        <f>VLOOKUP($B31,'Sintesi (CFI-ACN)'!$C$30:$AE$55,29,FALSE)</f>
        <v>0</v>
      </c>
      <c r="XD31" s="322">
        <f>VLOOKUP($B31,'Sintesi (CFI-ACN)'!$C$30:$AE$55,29,FALSE)</f>
        <v>0</v>
      </c>
      <c r="XE31" s="322">
        <f>VLOOKUP($B31,'Sintesi (CFI-ACN)'!$C$30:$AE$55,29,FALSE)</f>
        <v>0</v>
      </c>
      <c r="XF31" s="322">
        <f>VLOOKUP($B31,'Sintesi (CFI-ACN)'!$C$30:$AE$55,29,FALSE)</f>
        <v>0</v>
      </c>
      <c r="XG31" s="322">
        <f>VLOOKUP($B31,'Sintesi (CFI-ACN)'!$C$30:$AE$55,29,FALSE)</f>
        <v>0</v>
      </c>
      <c r="XH31" s="322">
        <f>VLOOKUP($B31,'Sintesi (CFI-ACN)'!$C$30:$AE$55,29,FALSE)</f>
        <v>0</v>
      </c>
      <c r="XI31" s="322">
        <f>VLOOKUP($B31,'Sintesi (CFI-ACN)'!$C$30:$AE$55,29,FALSE)</f>
        <v>0</v>
      </c>
      <c r="XJ31" s="322">
        <f>VLOOKUP($B31,'Sintesi (CFI-ACN)'!$C$30:$AE$55,29,FALSE)</f>
        <v>0</v>
      </c>
      <c r="XK31" s="322">
        <f>VLOOKUP($B31,'Sintesi (CFI-ACN)'!$C$30:$AE$55,29,FALSE)</f>
        <v>0</v>
      </c>
      <c r="XL31" s="322">
        <f>VLOOKUP($B31,'Sintesi (CFI-ACN)'!$C$30:$AE$55,29,FALSE)</f>
        <v>0</v>
      </c>
      <c r="XM31" s="322">
        <f>VLOOKUP($B31,'Sintesi (CFI-ACN)'!$C$30:$AE$55,29,FALSE)</f>
        <v>0</v>
      </c>
      <c r="XN31" s="322">
        <f>VLOOKUP($B31,'Sintesi (CFI-ACN)'!$C$30:$AE$55,29,FALSE)</f>
        <v>0</v>
      </c>
      <c r="XO31" s="322">
        <f>VLOOKUP($B31,'Sintesi (CFI-ACN)'!$C$30:$AE$55,29,FALSE)</f>
        <v>0</v>
      </c>
      <c r="XP31" s="322">
        <f>VLOOKUP($B31,'Sintesi (CFI-ACN)'!$C$30:$AE$55,29,FALSE)</f>
        <v>0</v>
      </c>
      <c r="XQ31" s="322">
        <f>VLOOKUP($B31,'Sintesi (CFI-ACN)'!$C$30:$AE$55,29,FALSE)</f>
        <v>0</v>
      </c>
      <c r="XR31" s="322">
        <f>VLOOKUP($B31,'Sintesi (CFI-ACN)'!$C$30:$AE$55,29,FALSE)</f>
        <v>0</v>
      </c>
      <c r="XS31" s="322">
        <f>VLOOKUP($B31,'Sintesi (CFI-ACN)'!$C$30:$AE$55,29,FALSE)</f>
        <v>0</v>
      </c>
      <c r="XT31" s="322">
        <f>VLOOKUP($B31,'Sintesi (CFI-ACN)'!$C$30:$AE$55,29,FALSE)</f>
        <v>0</v>
      </c>
      <c r="XU31" s="322">
        <f>VLOOKUP($B31,'Sintesi (CFI-ACN)'!$C$30:$AE$55,29,FALSE)</f>
        <v>0</v>
      </c>
      <c r="XV31" s="322">
        <f>VLOOKUP($B31,'Sintesi (CFI-ACN)'!$C$30:$AE$55,29,FALSE)</f>
        <v>0</v>
      </c>
      <c r="XW31" s="322">
        <f>VLOOKUP($B31,'Sintesi (CFI-ACN)'!$C$30:$AE$55,29,FALSE)</f>
        <v>0</v>
      </c>
      <c r="XX31" s="322">
        <f>VLOOKUP($B31,'Sintesi (CFI-ACN)'!$C$30:$AE$55,29,FALSE)</f>
        <v>0</v>
      </c>
      <c r="XY31" s="322">
        <f>VLOOKUP($B31,'Sintesi (CFI-ACN)'!$C$30:$AE$55,29,FALSE)</f>
        <v>0</v>
      </c>
      <c r="XZ31" s="322">
        <f>VLOOKUP($B31,'Sintesi (CFI-ACN)'!$C$30:$AE$55,29,FALSE)</f>
        <v>0</v>
      </c>
      <c r="YA31" s="322">
        <f>VLOOKUP($B31,'Sintesi (CFI-ACN)'!$C$30:$AE$55,29,FALSE)</f>
        <v>0</v>
      </c>
      <c r="YB31" s="322"/>
      <c r="YC31" s="322"/>
      <c r="YD31" s="322"/>
      <c r="YE31" s="501">
        <v>0</v>
      </c>
      <c r="YF31" s="501">
        <v>0</v>
      </c>
      <c r="YG31" s="501">
        <v>0</v>
      </c>
      <c r="YH31" s="501">
        <v>0</v>
      </c>
      <c r="YI31" s="501">
        <v>0</v>
      </c>
      <c r="YJ31" s="501">
        <v>0</v>
      </c>
      <c r="YK31" s="501">
        <v>0</v>
      </c>
      <c r="YL31" s="501">
        <v>0</v>
      </c>
      <c r="YM31" s="501">
        <v>0</v>
      </c>
      <c r="YN31" s="501">
        <v>0</v>
      </c>
      <c r="YO31" s="501">
        <v>0</v>
      </c>
      <c r="YP31" s="501">
        <v>0</v>
      </c>
      <c r="YQ31" s="501">
        <v>0</v>
      </c>
      <c r="YR31" s="501">
        <v>0</v>
      </c>
      <c r="YS31" s="501">
        <v>0</v>
      </c>
      <c r="YT31" s="501">
        <v>0</v>
      </c>
      <c r="YU31" s="501">
        <v>0</v>
      </c>
      <c r="YV31" s="501">
        <v>0</v>
      </c>
      <c r="YW31" s="501">
        <v>0</v>
      </c>
      <c r="YX31" s="501">
        <v>0</v>
      </c>
      <c r="YY31" s="501">
        <v>0</v>
      </c>
      <c r="YZ31" s="501">
        <v>0</v>
      </c>
      <c r="ZA31" s="501">
        <v>0</v>
      </c>
      <c r="ZB31" s="501">
        <v>0</v>
      </c>
      <c r="ZC31" s="501">
        <v>0</v>
      </c>
      <c r="ZD31" s="501">
        <v>0</v>
      </c>
      <c r="ZE31" s="501">
        <v>0</v>
      </c>
      <c r="ZF31" s="501">
        <v>0</v>
      </c>
      <c r="ZG31" s="501">
        <v>0</v>
      </c>
      <c r="ZH31" s="501">
        <v>0</v>
      </c>
      <c r="ZI31" s="501">
        <v>0</v>
      </c>
      <c r="ZJ31" s="501">
        <v>0</v>
      </c>
      <c r="ZK31" s="501">
        <v>0</v>
      </c>
      <c r="ZL31" s="501">
        <v>0</v>
      </c>
      <c r="ZM31" s="501">
        <v>0</v>
      </c>
      <c r="ZN31" s="501">
        <v>0</v>
      </c>
      <c r="ZO31" s="501">
        <v>0</v>
      </c>
      <c r="ZP31" s="501">
        <v>0</v>
      </c>
      <c r="ZQ31" s="501">
        <v>0</v>
      </c>
      <c r="ZR31" s="501">
        <v>0</v>
      </c>
      <c r="ZS31" s="501">
        <v>0</v>
      </c>
      <c r="ZT31" s="501">
        <v>0</v>
      </c>
      <c r="ZU31" s="501">
        <v>0</v>
      </c>
      <c r="ZV31" s="501">
        <v>0</v>
      </c>
      <c r="ZW31" s="501">
        <v>0</v>
      </c>
      <c r="ZX31" s="501">
        <v>0</v>
      </c>
      <c r="ZY31" s="501">
        <v>0</v>
      </c>
      <c r="ZZ31" s="501">
        <v>0</v>
      </c>
      <c r="AAA31" s="501">
        <v>0</v>
      </c>
      <c r="AAB31" s="501">
        <v>0</v>
      </c>
      <c r="AAC31" s="501">
        <v>0</v>
      </c>
      <c r="AAD31" s="501">
        <v>0</v>
      </c>
      <c r="AAE31" s="501">
        <v>0</v>
      </c>
      <c r="AAF31" s="501">
        <v>0</v>
      </c>
      <c r="AAG31" s="501">
        <v>0</v>
      </c>
      <c r="AAH31" s="501">
        <v>0</v>
      </c>
      <c r="AAI31" s="501">
        <v>0</v>
      </c>
      <c r="AAJ31" s="501">
        <v>0</v>
      </c>
      <c r="AAK31" s="501">
        <v>0</v>
      </c>
      <c r="AAL31" s="501">
        <v>0</v>
      </c>
      <c r="AAM31" s="501">
        <v>0</v>
      </c>
      <c r="AAN31" s="501">
        <v>0</v>
      </c>
      <c r="AAO31" s="501">
        <v>0</v>
      </c>
      <c r="AAP31" s="501">
        <v>0</v>
      </c>
      <c r="AAQ31" s="501">
        <v>0</v>
      </c>
      <c r="AAR31" s="501">
        <v>0</v>
      </c>
      <c r="AAS31" s="501">
        <v>0</v>
      </c>
      <c r="AAT31" s="501">
        <v>0</v>
      </c>
      <c r="AAU31" s="501">
        <v>0</v>
      </c>
      <c r="AAV31" s="501">
        <v>0</v>
      </c>
      <c r="AAW31" s="501">
        <v>0</v>
      </c>
      <c r="AAX31" s="501">
        <v>0</v>
      </c>
      <c r="AAY31" s="501">
        <f>VLOOKUP($B31,'Sintesi (CFI-ACN)'!$C$30:$AE$55,22,FALSE)</f>
        <v>0</v>
      </c>
      <c r="AAZ31" s="501">
        <f>VLOOKUP($B31,'Sintesi (CFI-ACN)'!$C$30:$AE$55,22,FALSE)</f>
        <v>0</v>
      </c>
      <c r="ABA31" s="501">
        <f>VLOOKUP($B31,'Sintesi (CFI-ACN)'!$C$30:$AE$55,22,FALSE)</f>
        <v>0</v>
      </c>
      <c r="ABB31" s="501">
        <f>VLOOKUP($B31,'Sintesi (CFI-ACN)'!$C$30:$AE$55,22,FALSE)</f>
        <v>0</v>
      </c>
      <c r="ABC31" s="501">
        <f>VLOOKUP($B31,'Sintesi (CFI-ACN)'!$C$30:$AE$55,22,FALSE)</f>
        <v>0</v>
      </c>
      <c r="ABD31" s="501">
        <f>VLOOKUP($B31,'Sintesi (CFI-ACN)'!$C$30:$AE$55,22,FALSE)</f>
        <v>0</v>
      </c>
      <c r="ABE31" s="501">
        <f>VLOOKUP($B31,'Sintesi (CFI-ACN)'!$C$30:$AE$55,22,FALSE)</f>
        <v>0</v>
      </c>
      <c r="ABF31" s="501">
        <f>VLOOKUP($B31,'Sintesi (CFI-ACN)'!$C$30:$AE$55,22,FALSE)</f>
        <v>0</v>
      </c>
      <c r="ABG31" s="501">
        <f>VLOOKUP($B31,'Sintesi (CFI-ACN)'!$C$30:$AE$55,22,FALSE)</f>
        <v>0</v>
      </c>
      <c r="ABH31" s="501">
        <f>VLOOKUP($B31,'Sintesi (CFI-ACN)'!$C$30:$AE$55,22,FALSE)</f>
        <v>0</v>
      </c>
      <c r="ABI31" s="501">
        <f>VLOOKUP($B31,'Sintesi (CFI-ACN)'!$C$30:$AE$55,22,FALSE)</f>
        <v>0</v>
      </c>
      <c r="ABJ31" s="501">
        <f>VLOOKUP($B31,'Sintesi (CFI-ACN)'!$C$30:$AE$55,22,FALSE)</f>
        <v>0</v>
      </c>
      <c r="ABK31" s="501">
        <f>VLOOKUP($B31,'Sintesi (CFI-ACN)'!$C$30:$AE$55,22,FALSE)</f>
        <v>0</v>
      </c>
      <c r="ABL31" s="501">
        <f>VLOOKUP($B31,'Sintesi (CFI-ACN)'!$C$30:$AE$55,22,FALSE)</f>
        <v>0</v>
      </c>
      <c r="ABM31" s="501">
        <f>VLOOKUP($B31,'Sintesi (CFI-ACN)'!$C$30:$AE$55,22,FALSE)</f>
        <v>0</v>
      </c>
      <c r="ABN31" s="501">
        <f>VLOOKUP($B31,'Sintesi (CFI-ACN)'!$C$30:$AE$55,22,FALSE)</f>
        <v>0</v>
      </c>
      <c r="ABO31" s="501">
        <f>VLOOKUP($B31,'Sintesi (CFI-ACN)'!$C$30:$AE$55,22,FALSE)</f>
        <v>0</v>
      </c>
      <c r="ABP31" s="501">
        <f>VLOOKUP($B31,'Sintesi (CFI-ACN)'!$C$30:$AE$55,22,FALSE)</f>
        <v>0</v>
      </c>
      <c r="ABQ31" s="501">
        <f>VLOOKUP($B31,'Sintesi (CFI-ACN)'!$C$30:$AE$55,22,FALSE)</f>
        <v>0</v>
      </c>
      <c r="ABR31" s="501">
        <f>VLOOKUP($B31,'Sintesi (CFI-ACN)'!$C$30:$AE$55,22,FALSE)</f>
        <v>0</v>
      </c>
      <c r="ABS31" s="501">
        <f>VLOOKUP($B31,'Sintesi (CFI-ACN)'!$C$30:$AE$55,22,FALSE)</f>
        <v>0</v>
      </c>
      <c r="ABT31" s="501">
        <f>VLOOKUP($B31,'Sintesi (CFI-ACN)'!$C$30:$AE$55,22,FALSE)</f>
        <v>0</v>
      </c>
      <c r="ABU31" s="501">
        <f>VLOOKUP($B31,'Sintesi (CFI-ACN)'!$C$30:$AE$55,22,FALSE)</f>
        <v>0</v>
      </c>
      <c r="ABV31" s="501">
        <f>VLOOKUP($B31,'Sintesi (CFI-ACN)'!$C$30:$AE$55,22,FALSE)</f>
        <v>0</v>
      </c>
      <c r="ABW31" s="501">
        <f>VLOOKUP($B31,'Sintesi (CFI-ACN)'!$C$30:$AE$55,22,FALSE)</f>
        <v>0</v>
      </c>
      <c r="ABX31" s="501">
        <f>VLOOKUP($B31,'Sintesi (CFI-ACN)'!$C$30:$AE$55,22,FALSE)</f>
        <v>0</v>
      </c>
      <c r="ABY31" s="501">
        <f>VLOOKUP($B31,'Sintesi (CFI-ACN)'!$C$30:$AE$55,22,FALSE)</f>
        <v>0</v>
      </c>
      <c r="ABZ31" s="501">
        <f>VLOOKUP($B31,'Sintesi (CFI-ACN)'!$C$30:$AE$55,22,FALSE)</f>
        <v>0</v>
      </c>
      <c r="ACA31" s="501">
        <f>VLOOKUP($B31,'Sintesi (CFI-ACN)'!$C$30:$AE$55,22,FALSE)</f>
        <v>0</v>
      </c>
      <c r="ACB31" s="501">
        <f>VLOOKUP($B31,'Sintesi (CFI-ACN)'!$C$30:$AE$55,22,FALSE)</f>
        <v>0</v>
      </c>
      <c r="ACC31" s="501">
        <f>VLOOKUP($B31,'Sintesi (CFI-ACN)'!$C$30:$AE$55,22,FALSE)</f>
        <v>0</v>
      </c>
      <c r="ACD31" s="501">
        <f>VLOOKUP($B31,'Sintesi (CFI-ACN)'!$C$30:$AE$55,22,FALSE)</f>
        <v>0</v>
      </c>
      <c r="ACE31" s="501"/>
      <c r="ACF31" s="501"/>
      <c r="ACG31" s="501"/>
      <c r="ACH31" s="86"/>
      <c r="ACI31" s="88">
        <v>0</v>
      </c>
      <c r="ACJ31" s="87"/>
      <c r="ACK31" s="89"/>
      <c r="ACL31" s="177"/>
      <c r="ACM31" s="177"/>
      <c r="ACN31" s="177"/>
      <c r="ACO31" s="177"/>
      <c r="ACP31" s="177"/>
      <c r="ACQ31" s="177"/>
      <c r="ACR31" s="177"/>
      <c r="ACS31" s="80"/>
      <c r="ACT31" s="80"/>
      <c r="ACU31" s="80"/>
      <c r="ACV31" s="80"/>
      <c r="ACW31" s="80"/>
      <c r="ACX31" s="80"/>
      <c r="ACY31" s="80"/>
      <c r="ACZ31" s="80"/>
      <c r="ADA31" s="80"/>
      <c r="ADB31" s="80"/>
      <c r="ADC31" s="80"/>
      <c r="ADD31" s="80"/>
      <c r="ADE31" s="80"/>
      <c r="ADF31" s="80"/>
      <c r="ADG31" s="80"/>
      <c r="ADH31" s="80"/>
      <c r="ADI31" s="80"/>
      <c r="ADJ31" s="80"/>
      <c r="ADK31" s="80"/>
      <c r="ADL31" s="80"/>
      <c r="ADM31" s="80"/>
      <c r="ADN31" s="80"/>
      <c r="ADO31" s="80"/>
      <c r="ADP31" s="80"/>
      <c r="ADQ31" s="80"/>
      <c r="ADR31" s="80"/>
      <c r="ADS31" s="80"/>
      <c r="ADT31" s="80"/>
      <c r="ADU31" s="80"/>
      <c r="ADV31" s="80"/>
      <c r="ADW31" s="80"/>
      <c r="ADX31" s="80"/>
      <c r="ADY31" s="80"/>
      <c r="ADZ31" s="80"/>
      <c r="AEA31" s="80"/>
      <c r="AEB31" s="80"/>
      <c r="AEC31" s="80"/>
      <c r="AED31" s="80"/>
      <c r="AEE31" s="80"/>
      <c r="AEF31" s="80"/>
      <c r="AEG31" s="80"/>
      <c r="AEH31" s="80"/>
      <c r="AEI31" s="80"/>
      <c r="AEJ31" s="80"/>
      <c r="AEK31" s="80"/>
      <c r="AEL31" s="80"/>
      <c r="AEM31" s="80"/>
      <c r="AEN31" s="80"/>
      <c r="AEO31" s="80"/>
      <c r="AEP31" s="80"/>
      <c r="AEQ31" s="80"/>
      <c r="AER31" s="80"/>
      <c r="AES31" s="80"/>
      <c r="AET31" s="80"/>
      <c r="AEU31" s="80"/>
      <c r="AEV31" s="80"/>
      <c r="AEW31" s="80"/>
      <c r="AEX31" s="80"/>
      <c r="AEY31" s="80"/>
      <c r="AEZ31" s="80"/>
      <c r="AFA31" s="80"/>
      <c r="AFB31" s="80"/>
      <c r="AFC31" s="80"/>
      <c r="AFD31" s="80"/>
      <c r="AFE31" s="80"/>
      <c r="AFF31" s="80"/>
      <c r="AFG31" s="80"/>
      <c r="AFH31" s="80"/>
      <c r="AFI31" s="80"/>
      <c r="AFJ31" s="80"/>
      <c r="AFK31" s="80"/>
      <c r="AFL31" s="80"/>
      <c r="AFM31" s="80"/>
      <c r="AFN31" s="80"/>
      <c r="AFO31" s="80"/>
      <c r="AFP31" s="80"/>
      <c r="AFQ31" s="80"/>
      <c r="AFR31" s="80"/>
      <c r="AFS31" s="80"/>
      <c r="AFT31" s="80"/>
      <c r="AFU31" s="80"/>
      <c r="AFV31" s="80"/>
      <c r="AFW31" s="80"/>
      <c r="AFX31" s="80"/>
      <c r="AFY31" s="80"/>
      <c r="AFZ31" s="80"/>
      <c r="AGA31" s="80"/>
      <c r="AGB31" s="80"/>
      <c r="AGC31" s="80"/>
      <c r="AGD31" s="80"/>
      <c r="AGE31" s="80"/>
      <c r="AGF31" s="80"/>
      <c r="AGG31" s="80"/>
      <c r="AGH31" s="80"/>
      <c r="AGI31" s="80"/>
      <c r="AGJ31" s="80"/>
      <c r="AGK31" s="80"/>
      <c r="AGL31" s="80"/>
      <c r="AGM31" s="80"/>
    </row>
    <row r="32" spans="1:871" s="104" customFormat="1" ht="12.75" customHeight="1">
      <c r="A32" s="131" t="str">
        <f>'Sintesi (CA)'!B57</f>
        <v/>
      </c>
      <c r="B32" s="131" t="str">
        <f>'Sintesi (CFI)'!C56</f>
        <v/>
      </c>
      <c r="C32" s="131" t="str">
        <f>'Sintesi Quantitativa (Overall)'!D58</f>
        <v/>
      </c>
      <c r="D32" s="132">
        <f>'Sintesi (CFI-ACN)'!W56</f>
        <v>0</v>
      </c>
      <c r="E32" s="132">
        <f>'Sintesi (CFI-ACN)'!X56</f>
        <v>0</v>
      </c>
      <c r="F32" s="132">
        <f>'Sintesi (CFI-ACN)'!Y56</f>
        <v>0</v>
      </c>
      <c r="G32" s="158">
        <v>0</v>
      </c>
      <c r="H32" s="183"/>
      <c r="I32" s="183"/>
      <c r="J32" s="78">
        <f t="shared" si="124"/>
        <v>0</v>
      </c>
      <c r="K32" s="78">
        <v>0</v>
      </c>
      <c r="L32" s="79">
        <v>0</v>
      </c>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318">
        <v>0</v>
      </c>
      <c r="DQ32" s="318">
        <v>0</v>
      </c>
      <c r="DR32" s="318">
        <v>0</v>
      </c>
      <c r="DS32" s="318">
        <v>0</v>
      </c>
      <c r="DT32" s="318">
        <v>0</v>
      </c>
      <c r="DU32" s="318">
        <v>0</v>
      </c>
      <c r="DV32" s="318">
        <v>0</v>
      </c>
      <c r="DW32" s="318">
        <v>0</v>
      </c>
      <c r="DX32" s="318">
        <v>0</v>
      </c>
      <c r="DY32" s="318">
        <v>0</v>
      </c>
      <c r="DZ32" s="318">
        <v>0</v>
      </c>
      <c r="EA32" s="318">
        <v>0</v>
      </c>
      <c r="EB32" s="318">
        <v>0</v>
      </c>
      <c r="EC32" s="318">
        <v>0</v>
      </c>
      <c r="ED32" s="318">
        <v>0</v>
      </c>
      <c r="EE32" s="318">
        <v>0</v>
      </c>
      <c r="EF32" s="318">
        <v>0</v>
      </c>
      <c r="EG32" s="318">
        <v>0</v>
      </c>
      <c r="EH32" s="318">
        <v>0</v>
      </c>
      <c r="EI32" s="318">
        <v>0</v>
      </c>
      <c r="EJ32" s="318">
        <v>0</v>
      </c>
      <c r="EK32" s="318">
        <v>0</v>
      </c>
      <c r="EL32" s="318">
        <v>0</v>
      </c>
      <c r="EM32" s="318">
        <v>0</v>
      </c>
      <c r="EN32" s="318">
        <v>0</v>
      </c>
      <c r="EO32" s="318">
        <v>0</v>
      </c>
      <c r="EP32" s="318">
        <v>0</v>
      </c>
      <c r="EQ32" s="318">
        <v>0</v>
      </c>
      <c r="ER32" s="318">
        <v>0</v>
      </c>
      <c r="ES32" s="318">
        <v>0</v>
      </c>
      <c r="ET32" s="318">
        <v>0</v>
      </c>
      <c r="EU32" s="318">
        <v>0</v>
      </c>
      <c r="EV32" s="318">
        <v>0</v>
      </c>
      <c r="EW32" s="318">
        <v>0</v>
      </c>
      <c r="EX32" s="318">
        <v>0</v>
      </c>
      <c r="EY32" s="318">
        <v>0</v>
      </c>
      <c r="EZ32" s="318">
        <v>0</v>
      </c>
      <c r="FA32" s="318">
        <v>0</v>
      </c>
      <c r="FB32" s="318">
        <v>0</v>
      </c>
      <c r="FC32" s="318">
        <v>0</v>
      </c>
      <c r="FD32" s="318">
        <v>0</v>
      </c>
      <c r="FE32" s="318">
        <v>0</v>
      </c>
      <c r="FF32" s="318">
        <v>0</v>
      </c>
      <c r="FG32" s="318">
        <v>0</v>
      </c>
      <c r="FH32" s="318">
        <v>0</v>
      </c>
      <c r="FI32" s="318">
        <v>0</v>
      </c>
      <c r="FJ32" s="318">
        <v>0</v>
      </c>
      <c r="FK32" s="318">
        <v>0</v>
      </c>
      <c r="FL32" s="318">
        <v>0</v>
      </c>
      <c r="FM32" s="318">
        <v>0</v>
      </c>
      <c r="FN32" s="318">
        <v>0</v>
      </c>
      <c r="FO32" s="318">
        <v>0</v>
      </c>
      <c r="FP32" s="318">
        <v>0</v>
      </c>
      <c r="FQ32" s="318">
        <v>0</v>
      </c>
      <c r="FR32" s="318">
        <v>0</v>
      </c>
      <c r="FS32" s="318">
        <v>0</v>
      </c>
      <c r="FT32" s="318">
        <v>0</v>
      </c>
      <c r="FU32" s="318">
        <v>0</v>
      </c>
      <c r="FV32" s="318">
        <v>0</v>
      </c>
      <c r="FW32" s="318">
        <v>0</v>
      </c>
      <c r="FX32" s="318">
        <v>0</v>
      </c>
      <c r="FY32" s="318">
        <v>0</v>
      </c>
      <c r="FZ32" s="318">
        <v>0</v>
      </c>
      <c r="GA32" s="318">
        <v>0</v>
      </c>
      <c r="GB32" s="318">
        <v>0</v>
      </c>
      <c r="GC32" s="318">
        <v>0</v>
      </c>
      <c r="GD32" s="318">
        <v>0</v>
      </c>
      <c r="GE32" s="318">
        <v>0</v>
      </c>
      <c r="GF32" s="318">
        <v>0</v>
      </c>
      <c r="GG32" s="318">
        <v>0</v>
      </c>
      <c r="GH32" s="318">
        <v>0</v>
      </c>
      <c r="GI32" s="318">
        <v>0</v>
      </c>
      <c r="GJ32" s="318">
        <f>VLOOKUP($B32,'Sintesi (CFI-ACN)'!$C$30:$AE$55,25,FALSE)</f>
        <v>0</v>
      </c>
      <c r="GK32" s="318">
        <f>VLOOKUP($B32,'Sintesi (CFI-ACN)'!$C$30:$AE$55,25,FALSE)</f>
        <v>0</v>
      </c>
      <c r="GL32" s="318">
        <f>VLOOKUP($B32,'Sintesi (CFI-ACN)'!$C$30:$AE$55,25,FALSE)</f>
        <v>0</v>
      </c>
      <c r="GM32" s="318">
        <f>VLOOKUP($B32,'Sintesi (CFI-ACN)'!$C$30:$AE$55,25,FALSE)</f>
        <v>0</v>
      </c>
      <c r="GN32" s="318">
        <f>VLOOKUP($B32,'Sintesi (CFI-ACN)'!$C$30:$AE$55,25,FALSE)</f>
        <v>0</v>
      </c>
      <c r="GO32" s="318">
        <f>VLOOKUP($B32,'Sintesi (CFI-ACN)'!$C$30:$AE$55,25,FALSE)</f>
        <v>0</v>
      </c>
      <c r="GP32" s="318">
        <f>VLOOKUP($B32,'Sintesi (CFI-ACN)'!$C$30:$AE$55,25,FALSE)</f>
        <v>0</v>
      </c>
      <c r="GQ32" s="318">
        <f>VLOOKUP($B32,'Sintesi (CFI-ACN)'!$C$30:$AE$55,25,FALSE)</f>
        <v>0</v>
      </c>
      <c r="GR32" s="318">
        <f>VLOOKUP($B32,'Sintesi (CFI-ACN)'!$C$30:$AE$55,25,FALSE)</f>
        <v>0</v>
      </c>
      <c r="GS32" s="318">
        <f>VLOOKUP($B32,'Sintesi (CFI-ACN)'!$C$30:$AE$55,25,FALSE)</f>
        <v>0</v>
      </c>
      <c r="GT32" s="318">
        <f>VLOOKUP($B32,'Sintesi (CFI-ACN)'!$C$30:$AE$55,25,FALSE)</f>
        <v>0</v>
      </c>
      <c r="GU32" s="318">
        <f>VLOOKUP($B32,'Sintesi (CFI-ACN)'!$C$30:$AE$55,25,FALSE)</f>
        <v>0</v>
      </c>
      <c r="GV32" s="318">
        <f>VLOOKUP($B32,'Sintesi (CFI-ACN)'!$C$30:$AE$55,25,FALSE)</f>
        <v>0</v>
      </c>
      <c r="GW32" s="318">
        <f>VLOOKUP($B32,'Sintesi (CFI-ACN)'!$C$30:$AE$55,25,FALSE)</f>
        <v>0</v>
      </c>
      <c r="GX32" s="318">
        <f>VLOOKUP($B32,'Sintesi (CFI-ACN)'!$C$30:$AE$55,25,FALSE)</f>
        <v>0</v>
      </c>
      <c r="GY32" s="318">
        <f>VLOOKUP($B32,'Sintesi (CFI-ACN)'!$C$30:$AE$55,25,FALSE)</f>
        <v>0</v>
      </c>
      <c r="GZ32" s="318">
        <f>VLOOKUP($B32,'Sintesi (CFI-ACN)'!$C$30:$AE$55,25,FALSE)</f>
        <v>0</v>
      </c>
      <c r="HA32" s="318">
        <f>VLOOKUP($B32,'Sintesi (CFI-ACN)'!$C$30:$AE$55,25,FALSE)</f>
        <v>0</v>
      </c>
      <c r="HB32" s="318">
        <f>VLOOKUP($B32,'Sintesi (CFI-ACN)'!$C$30:$AE$55,25,FALSE)</f>
        <v>0</v>
      </c>
      <c r="HC32" s="318">
        <f>VLOOKUP($B32,'Sintesi (CFI-ACN)'!$C$30:$AE$55,25,FALSE)</f>
        <v>0</v>
      </c>
      <c r="HD32" s="318">
        <f>VLOOKUP($B32,'Sintesi (CFI-ACN)'!$C$30:$AE$55,25,FALSE)</f>
        <v>0</v>
      </c>
      <c r="HE32" s="318">
        <f>VLOOKUP($B32,'Sintesi (CFI-ACN)'!$C$30:$AE$55,25,FALSE)</f>
        <v>0</v>
      </c>
      <c r="HF32" s="318">
        <f>VLOOKUP($B32,'Sintesi (CFI-ACN)'!$C$30:$AE$55,25,FALSE)</f>
        <v>0</v>
      </c>
      <c r="HG32" s="318">
        <f>VLOOKUP($B32,'Sintesi (CFI-ACN)'!$C$30:$AE$55,25,FALSE)</f>
        <v>0</v>
      </c>
      <c r="HH32" s="318">
        <f>VLOOKUP($B32,'Sintesi (CFI-ACN)'!$C$30:$AE$55,25,FALSE)</f>
        <v>0</v>
      </c>
      <c r="HI32" s="318">
        <f>VLOOKUP($B32,'Sintesi (CFI-ACN)'!$C$30:$AE$55,25,FALSE)</f>
        <v>0</v>
      </c>
      <c r="HJ32" s="318">
        <f>VLOOKUP($B32,'Sintesi (CFI-ACN)'!$C$30:$AE$55,25,FALSE)</f>
        <v>0</v>
      </c>
      <c r="HK32" s="318">
        <f>VLOOKUP($B32,'Sintesi (CFI-ACN)'!$C$30:$AE$55,25,FALSE)</f>
        <v>0</v>
      </c>
      <c r="HL32" s="318">
        <f>VLOOKUP($B32,'Sintesi (CFI-ACN)'!$C$30:$AE$55,25,FALSE)</f>
        <v>0</v>
      </c>
      <c r="HM32" s="318">
        <f>VLOOKUP($B32,'Sintesi (CFI-ACN)'!$C$30:$AE$55,25,FALSE)</f>
        <v>0</v>
      </c>
      <c r="HN32" s="318">
        <f>VLOOKUP($B32,'Sintesi (CFI-ACN)'!$C$30:$AE$55,25,FALSE)</f>
        <v>0</v>
      </c>
      <c r="HO32" s="318">
        <f>VLOOKUP($B32,'Sintesi (CFI-ACN)'!$C$30:$AE$55,25,FALSE)</f>
        <v>0</v>
      </c>
      <c r="HP32" s="318"/>
      <c r="HQ32" s="318"/>
      <c r="HR32" s="318"/>
      <c r="HS32" s="319">
        <v>0</v>
      </c>
      <c r="HT32" s="319">
        <v>0</v>
      </c>
      <c r="HU32" s="319">
        <v>0</v>
      </c>
      <c r="HV32" s="319">
        <v>0</v>
      </c>
      <c r="HW32" s="319">
        <v>0</v>
      </c>
      <c r="HX32" s="319">
        <v>0</v>
      </c>
      <c r="HY32" s="319">
        <v>0</v>
      </c>
      <c r="HZ32" s="319">
        <v>0</v>
      </c>
      <c r="IA32" s="319">
        <v>0</v>
      </c>
      <c r="IB32" s="319">
        <v>0</v>
      </c>
      <c r="IC32" s="319">
        <v>0</v>
      </c>
      <c r="ID32" s="319">
        <v>0</v>
      </c>
      <c r="IE32" s="319">
        <v>0</v>
      </c>
      <c r="IF32" s="319">
        <v>0</v>
      </c>
      <c r="IG32" s="319">
        <v>0</v>
      </c>
      <c r="IH32" s="319">
        <v>0</v>
      </c>
      <c r="II32" s="319">
        <v>0</v>
      </c>
      <c r="IJ32" s="319">
        <v>0</v>
      </c>
      <c r="IK32" s="319">
        <v>0</v>
      </c>
      <c r="IL32" s="319">
        <v>0</v>
      </c>
      <c r="IM32" s="319">
        <v>0</v>
      </c>
      <c r="IN32" s="319">
        <v>0</v>
      </c>
      <c r="IO32" s="319">
        <v>0</v>
      </c>
      <c r="IP32" s="319">
        <v>0</v>
      </c>
      <c r="IQ32" s="319">
        <v>0</v>
      </c>
      <c r="IR32" s="319">
        <v>0</v>
      </c>
      <c r="IS32" s="319">
        <v>0</v>
      </c>
      <c r="IT32" s="319">
        <v>0</v>
      </c>
      <c r="IU32" s="319">
        <v>0</v>
      </c>
      <c r="IV32" s="319">
        <v>0</v>
      </c>
      <c r="IW32" s="319">
        <v>0</v>
      </c>
      <c r="IX32" s="319">
        <v>0</v>
      </c>
      <c r="IY32" s="319">
        <v>0</v>
      </c>
      <c r="IZ32" s="319">
        <v>0</v>
      </c>
      <c r="JA32" s="319">
        <v>0</v>
      </c>
      <c r="JB32" s="319">
        <v>0</v>
      </c>
      <c r="JC32" s="319">
        <v>0</v>
      </c>
      <c r="JD32" s="319">
        <v>0</v>
      </c>
      <c r="JE32" s="319">
        <v>0</v>
      </c>
      <c r="JF32" s="319">
        <v>0</v>
      </c>
      <c r="JG32" s="319">
        <v>0</v>
      </c>
      <c r="JH32" s="319">
        <v>0</v>
      </c>
      <c r="JI32" s="319">
        <v>0</v>
      </c>
      <c r="JJ32" s="319">
        <v>0</v>
      </c>
      <c r="JK32" s="319">
        <v>0</v>
      </c>
      <c r="JL32" s="319">
        <v>0</v>
      </c>
      <c r="JM32" s="319">
        <v>0</v>
      </c>
      <c r="JN32" s="319">
        <v>0</v>
      </c>
      <c r="JO32" s="319">
        <v>0</v>
      </c>
      <c r="JP32" s="319">
        <v>0</v>
      </c>
      <c r="JQ32" s="319">
        <v>0</v>
      </c>
      <c r="JR32" s="319">
        <v>0</v>
      </c>
      <c r="JS32" s="319">
        <v>0</v>
      </c>
      <c r="JT32" s="319">
        <v>0</v>
      </c>
      <c r="JU32" s="319">
        <v>0</v>
      </c>
      <c r="JV32" s="319">
        <v>0</v>
      </c>
      <c r="JW32" s="319">
        <v>0</v>
      </c>
      <c r="JX32" s="319">
        <v>0</v>
      </c>
      <c r="JY32" s="319">
        <v>0</v>
      </c>
      <c r="JZ32" s="319">
        <v>0</v>
      </c>
      <c r="KA32" s="319">
        <v>0</v>
      </c>
      <c r="KB32" s="319">
        <v>0</v>
      </c>
      <c r="KC32" s="319">
        <v>0</v>
      </c>
      <c r="KD32" s="319">
        <v>0</v>
      </c>
      <c r="KE32" s="319">
        <v>0</v>
      </c>
      <c r="KF32" s="319">
        <v>0</v>
      </c>
      <c r="KG32" s="319">
        <v>0</v>
      </c>
      <c r="KH32" s="319">
        <v>0</v>
      </c>
      <c r="KI32" s="319">
        <v>0</v>
      </c>
      <c r="KJ32" s="319">
        <v>0</v>
      </c>
      <c r="KK32" s="319">
        <v>0</v>
      </c>
      <c r="KL32" s="319">
        <v>0</v>
      </c>
      <c r="KM32" s="319">
        <f>VLOOKUP($B32,'Sintesi (CFI-ACN)'!$C$30:$AE$55,27,FALSE)</f>
        <v>0</v>
      </c>
      <c r="KN32" s="319">
        <f>VLOOKUP($B32,'Sintesi (CFI-ACN)'!$C$30:$AE$55,27,FALSE)</f>
        <v>0</v>
      </c>
      <c r="KO32" s="319">
        <f>VLOOKUP($B32,'Sintesi (CFI-ACN)'!$C$30:$AE$55,27,FALSE)</f>
        <v>0</v>
      </c>
      <c r="KP32" s="319">
        <f>VLOOKUP($B32,'Sintesi (CFI-ACN)'!$C$30:$AE$55,27,FALSE)</f>
        <v>0</v>
      </c>
      <c r="KQ32" s="319">
        <f>VLOOKUP($B32,'Sintesi (CFI-ACN)'!$C$30:$AE$55,27,FALSE)</f>
        <v>0</v>
      </c>
      <c r="KR32" s="319">
        <f>VLOOKUP($B32,'Sintesi (CFI-ACN)'!$C$30:$AE$55,27,FALSE)</f>
        <v>0</v>
      </c>
      <c r="KS32" s="319">
        <f>VLOOKUP($B32,'Sintesi (CFI-ACN)'!$C$30:$AE$55,27,FALSE)</f>
        <v>0</v>
      </c>
      <c r="KT32" s="319">
        <f>VLOOKUP($B32,'Sintesi (CFI-ACN)'!$C$30:$AE$55,27,FALSE)</f>
        <v>0</v>
      </c>
      <c r="KU32" s="319">
        <f>VLOOKUP($B32,'Sintesi (CFI-ACN)'!$C$30:$AE$55,27,FALSE)</f>
        <v>0</v>
      </c>
      <c r="KV32" s="319">
        <f>VLOOKUP($B32,'Sintesi (CFI-ACN)'!$C$30:$AE$55,27,FALSE)</f>
        <v>0</v>
      </c>
      <c r="KW32" s="319">
        <f>VLOOKUP($B32,'Sintesi (CFI-ACN)'!$C$30:$AE$55,27,FALSE)</f>
        <v>0</v>
      </c>
      <c r="KX32" s="319">
        <f>VLOOKUP($B32,'Sintesi (CFI-ACN)'!$C$30:$AE$55,27,FALSE)</f>
        <v>0</v>
      </c>
      <c r="KY32" s="319">
        <f>VLOOKUP($B32,'Sintesi (CFI-ACN)'!$C$30:$AE$55,27,FALSE)</f>
        <v>0</v>
      </c>
      <c r="KZ32" s="319">
        <f>VLOOKUP($B32,'Sintesi (CFI-ACN)'!$C$30:$AE$55,27,FALSE)</f>
        <v>0</v>
      </c>
      <c r="LA32" s="319">
        <f>VLOOKUP($B32,'Sintesi (CFI-ACN)'!$C$30:$AE$55,27,FALSE)</f>
        <v>0</v>
      </c>
      <c r="LB32" s="319">
        <f>VLOOKUP($B32,'Sintesi (CFI-ACN)'!$C$30:$AE$55,27,FALSE)</f>
        <v>0</v>
      </c>
      <c r="LC32" s="319">
        <f>VLOOKUP($B32,'Sintesi (CFI-ACN)'!$C$30:$AE$55,27,FALSE)</f>
        <v>0</v>
      </c>
      <c r="LD32" s="319">
        <f>VLOOKUP($B32,'Sintesi (CFI-ACN)'!$C$30:$AE$55,27,FALSE)</f>
        <v>0</v>
      </c>
      <c r="LE32" s="319">
        <f>VLOOKUP($B32,'Sintesi (CFI-ACN)'!$C$30:$AE$55,27,FALSE)</f>
        <v>0</v>
      </c>
      <c r="LF32" s="319">
        <f>VLOOKUP($B32,'Sintesi (CFI-ACN)'!$C$30:$AE$55,27,FALSE)</f>
        <v>0</v>
      </c>
      <c r="LG32" s="319">
        <f>VLOOKUP($B32,'Sintesi (CFI-ACN)'!$C$30:$AE$55,27,FALSE)</f>
        <v>0</v>
      </c>
      <c r="LH32" s="319">
        <f>VLOOKUP($B32,'Sintesi (CFI-ACN)'!$C$30:$AE$55,27,FALSE)</f>
        <v>0</v>
      </c>
      <c r="LI32" s="319">
        <f>VLOOKUP($B32,'Sintesi (CFI-ACN)'!$C$30:$AE$55,27,FALSE)</f>
        <v>0</v>
      </c>
      <c r="LJ32" s="319">
        <f>VLOOKUP($B32,'Sintesi (CFI-ACN)'!$C$30:$AE$55,27,FALSE)</f>
        <v>0</v>
      </c>
      <c r="LK32" s="319">
        <f>VLOOKUP($B32,'Sintesi (CFI-ACN)'!$C$30:$AE$55,27,FALSE)</f>
        <v>0</v>
      </c>
      <c r="LL32" s="319">
        <f>VLOOKUP($B32,'Sintesi (CFI-ACN)'!$C$30:$AE$55,27,FALSE)</f>
        <v>0</v>
      </c>
      <c r="LM32" s="319">
        <f>VLOOKUP($B32,'Sintesi (CFI-ACN)'!$C$30:$AE$55,27,FALSE)</f>
        <v>0</v>
      </c>
      <c r="LN32" s="319">
        <f>VLOOKUP($B32,'Sintesi (CFI-ACN)'!$C$30:$AE$55,27,FALSE)</f>
        <v>0</v>
      </c>
      <c r="LO32" s="319">
        <f>VLOOKUP($B32,'Sintesi (CFI-ACN)'!$C$30:$AE$55,27,FALSE)</f>
        <v>0</v>
      </c>
      <c r="LP32" s="319">
        <f>VLOOKUP($B32,'Sintesi (CFI-ACN)'!$C$30:$AE$55,27,FALSE)</f>
        <v>0</v>
      </c>
      <c r="LQ32" s="319">
        <f>VLOOKUP($B32,'Sintesi (CFI-ACN)'!$C$30:$AE$55,27,FALSE)</f>
        <v>0</v>
      </c>
      <c r="LR32" s="319">
        <f>VLOOKUP($B32,'Sintesi (CFI-ACN)'!$C$30:$AE$55,27,FALSE)</f>
        <v>0</v>
      </c>
      <c r="LS32" s="319"/>
      <c r="LT32" s="319"/>
      <c r="LU32" s="319"/>
      <c r="LV32" s="320">
        <v>0</v>
      </c>
      <c r="LW32" s="320">
        <v>0</v>
      </c>
      <c r="LX32" s="320">
        <v>0</v>
      </c>
      <c r="LY32" s="320">
        <v>0</v>
      </c>
      <c r="LZ32" s="320">
        <v>0</v>
      </c>
      <c r="MA32" s="320">
        <v>0</v>
      </c>
      <c r="MB32" s="320">
        <v>0</v>
      </c>
      <c r="MC32" s="320">
        <v>0</v>
      </c>
      <c r="MD32" s="320">
        <v>0</v>
      </c>
      <c r="ME32" s="320">
        <v>0</v>
      </c>
      <c r="MF32" s="320">
        <v>0</v>
      </c>
      <c r="MG32" s="320">
        <v>0</v>
      </c>
      <c r="MH32" s="320">
        <v>0</v>
      </c>
      <c r="MI32" s="320">
        <v>0</v>
      </c>
      <c r="MJ32" s="320">
        <v>0</v>
      </c>
      <c r="MK32" s="320">
        <v>0</v>
      </c>
      <c r="ML32" s="320">
        <v>0</v>
      </c>
      <c r="MM32" s="320">
        <v>0</v>
      </c>
      <c r="MN32" s="320">
        <v>0</v>
      </c>
      <c r="MO32" s="320">
        <v>0</v>
      </c>
      <c r="MP32" s="320">
        <v>0</v>
      </c>
      <c r="MQ32" s="320">
        <v>0</v>
      </c>
      <c r="MR32" s="320">
        <v>0</v>
      </c>
      <c r="MS32" s="320">
        <v>0</v>
      </c>
      <c r="MT32" s="320">
        <v>0</v>
      </c>
      <c r="MU32" s="320">
        <v>0</v>
      </c>
      <c r="MV32" s="320">
        <v>0</v>
      </c>
      <c r="MW32" s="320">
        <v>0</v>
      </c>
      <c r="MX32" s="320">
        <v>0</v>
      </c>
      <c r="MY32" s="320">
        <v>0</v>
      </c>
      <c r="MZ32" s="320">
        <v>0</v>
      </c>
      <c r="NA32" s="320">
        <v>0</v>
      </c>
      <c r="NB32" s="320">
        <v>0</v>
      </c>
      <c r="NC32" s="320">
        <v>0</v>
      </c>
      <c r="ND32" s="320">
        <v>0</v>
      </c>
      <c r="NE32" s="320">
        <v>0</v>
      </c>
      <c r="NF32" s="320">
        <v>0</v>
      </c>
      <c r="NG32" s="320">
        <v>0</v>
      </c>
      <c r="NH32" s="320">
        <v>0</v>
      </c>
      <c r="NI32" s="320">
        <v>0</v>
      </c>
      <c r="NJ32" s="320">
        <v>0</v>
      </c>
      <c r="NK32" s="320">
        <v>0</v>
      </c>
      <c r="NL32" s="320">
        <v>0</v>
      </c>
      <c r="NM32" s="320">
        <v>0</v>
      </c>
      <c r="NN32" s="320">
        <v>0</v>
      </c>
      <c r="NO32" s="320">
        <v>0</v>
      </c>
      <c r="NP32" s="320">
        <v>0</v>
      </c>
      <c r="NQ32" s="320">
        <v>0</v>
      </c>
      <c r="NR32" s="320">
        <v>0</v>
      </c>
      <c r="NS32" s="320">
        <v>0</v>
      </c>
      <c r="NT32" s="320">
        <v>0</v>
      </c>
      <c r="NU32" s="320">
        <v>0</v>
      </c>
      <c r="NV32" s="320">
        <v>0</v>
      </c>
      <c r="NW32" s="320">
        <v>0</v>
      </c>
      <c r="NX32" s="320">
        <v>0</v>
      </c>
      <c r="NY32" s="320">
        <v>0</v>
      </c>
      <c r="NZ32" s="320">
        <v>0</v>
      </c>
      <c r="OA32" s="320">
        <v>0</v>
      </c>
      <c r="OB32" s="320">
        <v>0</v>
      </c>
      <c r="OC32" s="320">
        <v>0</v>
      </c>
      <c r="OD32" s="320">
        <v>0</v>
      </c>
      <c r="OE32" s="320">
        <v>0</v>
      </c>
      <c r="OF32" s="320">
        <v>0</v>
      </c>
      <c r="OG32" s="320">
        <v>0</v>
      </c>
      <c r="OH32" s="320">
        <v>0</v>
      </c>
      <c r="OI32" s="320">
        <v>0</v>
      </c>
      <c r="OJ32" s="320">
        <v>0</v>
      </c>
      <c r="OK32" s="320">
        <v>0</v>
      </c>
      <c r="OL32" s="320">
        <v>0</v>
      </c>
      <c r="OM32" s="320">
        <v>0</v>
      </c>
      <c r="ON32" s="320">
        <v>0</v>
      </c>
      <c r="OO32" s="320">
        <v>0</v>
      </c>
      <c r="OP32" s="320">
        <f>VLOOKUP($B32,'Sintesi (CFI-ACN)'!$C$30:$AE$55,26,FALSE)</f>
        <v>0</v>
      </c>
      <c r="OQ32" s="320">
        <f>VLOOKUP($B32,'Sintesi (CFI-ACN)'!$C$30:$AE$55,26,FALSE)</f>
        <v>0</v>
      </c>
      <c r="OR32" s="320">
        <f>VLOOKUP($B32,'Sintesi (CFI-ACN)'!$C$30:$AE$55,26,FALSE)</f>
        <v>0</v>
      </c>
      <c r="OS32" s="320">
        <f>VLOOKUP($B32,'Sintesi (CFI-ACN)'!$C$30:$AE$55,26,FALSE)</f>
        <v>0</v>
      </c>
      <c r="OT32" s="320">
        <f>VLOOKUP($B32,'Sintesi (CFI-ACN)'!$C$30:$AE$55,26,FALSE)</f>
        <v>0</v>
      </c>
      <c r="OU32" s="320">
        <f>VLOOKUP($B32,'Sintesi (CFI-ACN)'!$C$30:$AE$55,26,FALSE)</f>
        <v>0</v>
      </c>
      <c r="OV32" s="320">
        <f>VLOOKUP($B32,'Sintesi (CFI-ACN)'!$C$30:$AE$55,26,FALSE)</f>
        <v>0</v>
      </c>
      <c r="OW32" s="320">
        <f>VLOOKUP($B32,'Sintesi (CFI-ACN)'!$C$30:$AE$55,26,FALSE)</f>
        <v>0</v>
      </c>
      <c r="OX32" s="320">
        <f>VLOOKUP($B32,'Sintesi (CFI-ACN)'!$C$30:$AE$55,26,FALSE)</f>
        <v>0</v>
      </c>
      <c r="OY32" s="320">
        <f>VLOOKUP($B32,'Sintesi (CFI-ACN)'!$C$30:$AE$55,26,FALSE)</f>
        <v>0</v>
      </c>
      <c r="OZ32" s="320">
        <f>VLOOKUP($B32,'Sintesi (CFI-ACN)'!$C$30:$AE$55,26,FALSE)</f>
        <v>0</v>
      </c>
      <c r="PA32" s="320">
        <f>VLOOKUP($B32,'Sintesi (CFI-ACN)'!$C$30:$AE$55,26,FALSE)</f>
        <v>0</v>
      </c>
      <c r="PB32" s="320">
        <f>VLOOKUP($B32,'Sintesi (CFI-ACN)'!$C$30:$AE$55,26,FALSE)</f>
        <v>0</v>
      </c>
      <c r="PC32" s="320">
        <f>VLOOKUP($B32,'Sintesi (CFI-ACN)'!$C$30:$AE$55,26,FALSE)</f>
        <v>0</v>
      </c>
      <c r="PD32" s="320">
        <f>VLOOKUP($B32,'Sintesi (CFI-ACN)'!$C$30:$AE$55,26,FALSE)</f>
        <v>0</v>
      </c>
      <c r="PE32" s="320">
        <f>VLOOKUP($B32,'Sintesi (CFI-ACN)'!$C$30:$AE$55,26,FALSE)</f>
        <v>0</v>
      </c>
      <c r="PF32" s="320">
        <f>VLOOKUP($B32,'Sintesi (CFI-ACN)'!$C$30:$AE$55,26,FALSE)</f>
        <v>0</v>
      </c>
      <c r="PG32" s="320">
        <f>VLOOKUP($B32,'Sintesi (CFI-ACN)'!$C$30:$AE$55,26,FALSE)</f>
        <v>0</v>
      </c>
      <c r="PH32" s="320">
        <f>VLOOKUP($B32,'Sintesi (CFI-ACN)'!$C$30:$AE$55,26,FALSE)</f>
        <v>0</v>
      </c>
      <c r="PI32" s="320">
        <f>VLOOKUP($B32,'Sintesi (CFI-ACN)'!$C$30:$AE$55,26,FALSE)</f>
        <v>0</v>
      </c>
      <c r="PJ32" s="320">
        <f>VLOOKUP($B32,'Sintesi (CFI-ACN)'!$C$30:$AE$55,26,FALSE)</f>
        <v>0</v>
      </c>
      <c r="PK32" s="320">
        <f>VLOOKUP($B32,'Sintesi (CFI-ACN)'!$C$30:$AE$55,26,FALSE)</f>
        <v>0</v>
      </c>
      <c r="PL32" s="320">
        <f>VLOOKUP($B32,'Sintesi (CFI-ACN)'!$C$30:$AE$55,26,FALSE)</f>
        <v>0</v>
      </c>
      <c r="PM32" s="320">
        <f>VLOOKUP($B32,'Sintesi (CFI-ACN)'!$C$30:$AE$55,26,FALSE)</f>
        <v>0</v>
      </c>
      <c r="PN32" s="320">
        <f>VLOOKUP($B32,'Sintesi (CFI-ACN)'!$C$30:$AE$55,26,FALSE)</f>
        <v>0</v>
      </c>
      <c r="PO32" s="320">
        <f>VLOOKUP($B32,'Sintesi (CFI-ACN)'!$C$30:$AE$55,26,FALSE)</f>
        <v>0</v>
      </c>
      <c r="PP32" s="320">
        <f>VLOOKUP($B32,'Sintesi (CFI-ACN)'!$C$30:$AE$55,26,FALSE)</f>
        <v>0</v>
      </c>
      <c r="PQ32" s="320">
        <f>VLOOKUP($B32,'Sintesi (CFI-ACN)'!$C$30:$AE$55,26,FALSE)</f>
        <v>0</v>
      </c>
      <c r="PR32" s="320">
        <f>VLOOKUP($B32,'Sintesi (CFI-ACN)'!$C$30:$AE$55,26,FALSE)</f>
        <v>0</v>
      </c>
      <c r="PS32" s="320">
        <f>VLOOKUP($B32,'Sintesi (CFI-ACN)'!$C$30:$AE$55,26,FALSE)</f>
        <v>0</v>
      </c>
      <c r="PT32" s="320">
        <f>VLOOKUP($B32,'Sintesi (CFI-ACN)'!$C$30:$AE$55,26,FALSE)</f>
        <v>0</v>
      </c>
      <c r="PU32" s="320">
        <f>VLOOKUP($B32,'Sintesi (CFI-ACN)'!$C$30:$AE$55,26,FALSE)</f>
        <v>0</v>
      </c>
      <c r="PV32" s="320"/>
      <c r="PW32" s="320"/>
      <c r="PX32" s="320"/>
      <c r="PY32" s="321">
        <v>0</v>
      </c>
      <c r="PZ32" s="321">
        <v>0</v>
      </c>
      <c r="QA32" s="321">
        <v>0</v>
      </c>
      <c r="QB32" s="321">
        <v>0</v>
      </c>
      <c r="QC32" s="321">
        <v>0</v>
      </c>
      <c r="QD32" s="321">
        <v>0</v>
      </c>
      <c r="QE32" s="321">
        <v>0</v>
      </c>
      <c r="QF32" s="321">
        <v>0</v>
      </c>
      <c r="QG32" s="321">
        <v>0</v>
      </c>
      <c r="QH32" s="321">
        <v>0</v>
      </c>
      <c r="QI32" s="321">
        <v>0</v>
      </c>
      <c r="QJ32" s="321">
        <v>0</v>
      </c>
      <c r="QK32" s="321">
        <v>0</v>
      </c>
      <c r="QL32" s="321">
        <v>0</v>
      </c>
      <c r="QM32" s="321">
        <v>0</v>
      </c>
      <c r="QN32" s="321">
        <v>0</v>
      </c>
      <c r="QO32" s="321">
        <v>0</v>
      </c>
      <c r="QP32" s="321">
        <v>0</v>
      </c>
      <c r="QQ32" s="321">
        <v>0</v>
      </c>
      <c r="QR32" s="321">
        <v>0</v>
      </c>
      <c r="QS32" s="321">
        <v>0</v>
      </c>
      <c r="QT32" s="321">
        <v>0</v>
      </c>
      <c r="QU32" s="321">
        <v>0</v>
      </c>
      <c r="QV32" s="321">
        <v>0</v>
      </c>
      <c r="QW32" s="321">
        <v>0</v>
      </c>
      <c r="QX32" s="321">
        <v>0</v>
      </c>
      <c r="QY32" s="321">
        <v>0</v>
      </c>
      <c r="QZ32" s="321">
        <v>0</v>
      </c>
      <c r="RA32" s="321">
        <v>0</v>
      </c>
      <c r="RB32" s="321">
        <v>0</v>
      </c>
      <c r="RC32" s="321">
        <v>0</v>
      </c>
      <c r="RD32" s="321">
        <v>0</v>
      </c>
      <c r="RE32" s="321">
        <v>0</v>
      </c>
      <c r="RF32" s="321">
        <v>0</v>
      </c>
      <c r="RG32" s="321">
        <v>0</v>
      </c>
      <c r="RH32" s="321">
        <v>0</v>
      </c>
      <c r="RI32" s="321">
        <v>0</v>
      </c>
      <c r="RJ32" s="321">
        <v>0</v>
      </c>
      <c r="RK32" s="321">
        <v>0</v>
      </c>
      <c r="RL32" s="321">
        <v>0</v>
      </c>
      <c r="RM32" s="321">
        <v>0</v>
      </c>
      <c r="RN32" s="321">
        <v>0</v>
      </c>
      <c r="RO32" s="321">
        <v>0</v>
      </c>
      <c r="RP32" s="321">
        <v>0</v>
      </c>
      <c r="RQ32" s="321">
        <v>0</v>
      </c>
      <c r="RR32" s="321">
        <v>0</v>
      </c>
      <c r="RS32" s="321">
        <v>0</v>
      </c>
      <c r="RT32" s="321">
        <v>0</v>
      </c>
      <c r="RU32" s="321">
        <v>0</v>
      </c>
      <c r="RV32" s="321">
        <v>0</v>
      </c>
      <c r="RW32" s="321">
        <v>0</v>
      </c>
      <c r="RX32" s="321">
        <v>0</v>
      </c>
      <c r="RY32" s="321">
        <v>0</v>
      </c>
      <c r="RZ32" s="321">
        <v>0</v>
      </c>
      <c r="SA32" s="321">
        <v>0</v>
      </c>
      <c r="SB32" s="321">
        <v>0</v>
      </c>
      <c r="SC32" s="321">
        <v>0</v>
      </c>
      <c r="SD32" s="321">
        <v>0</v>
      </c>
      <c r="SE32" s="321">
        <v>0</v>
      </c>
      <c r="SF32" s="321">
        <v>0</v>
      </c>
      <c r="SG32" s="321">
        <v>0</v>
      </c>
      <c r="SH32" s="321">
        <v>0</v>
      </c>
      <c r="SI32" s="321">
        <v>0</v>
      </c>
      <c r="SJ32" s="321">
        <v>0</v>
      </c>
      <c r="SK32" s="321">
        <v>0</v>
      </c>
      <c r="SL32" s="321">
        <v>0</v>
      </c>
      <c r="SM32" s="321">
        <v>0</v>
      </c>
      <c r="SN32" s="321">
        <v>0</v>
      </c>
      <c r="SO32" s="321">
        <v>0</v>
      </c>
      <c r="SP32" s="321">
        <v>0</v>
      </c>
      <c r="SQ32" s="321">
        <v>0</v>
      </c>
      <c r="SR32" s="321">
        <v>0</v>
      </c>
      <c r="SS32" s="321">
        <f>VLOOKUP($B32,'Sintesi (CFI-ACN)'!$C$30:$AE$55,28,FALSE)</f>
        <v>0</v>
      </c>
      <c r="ST32" s="321">
        <f>VLOOKUP($B32,'Sintesi (CFI-ACN)'!$C$30:$AE$55,28,FALSE)</f>
        <v>0</v>
      </c>
      <c r="SU32" s="321">
        <f>VLOOKUP($B32,'Sintesi (CFI-ACN)'!$C$30:$AE$55,28,FALSE)</f>
        <v>0</v>
      </c>
      <c r="SV32" s="321">
        <f>VLOOKUP($B32,'Sintesi (CFI-ACN)'!$C$30:$AE$55,28,FALSE)</f>
        <v>0</v>
      </c>
      <c r="SW32" s="321">
        <f>VLOOKUP($B32,'Sintesi (CFI-ACN)'!$C$30:$AE$55,28,FALSE)</f>
        <v>0</v>
      </c>
      <c r="SX32" s="321">
        <f>VLOOKUP($B32,'Sintesi (CFI-ACN)'!$C$30:$AE$55,28,FALSE)</f>
        <v>0</v>
      </c>
      <c r="SY32" s="321">
        <f>VLOOKUP($B32,'Sintesi (CFI-ACN)'!$C$30:$AE$55,28,FALSE)</f>
        <v>0</v>
      </c>
      <c r="SZ32" s="321">
        <f>VLOOKUP($B32,'Sintesi (CFI-ACN)'!$C$30:$AE$55,28,FALSE)</f>
        <v>0</v>
      </c>
      <c r="TA32" s="321">
        <f>VLOOKUP($B32,'Sintesi (CFI-ACN)'!$C$30:$AE$55,28,FALSE)</f>
        <v>0</v>
      </c>
      <c r="TB32" s="321">
        <f>VLOOKUP($B32,'Sintesi (CFI-ACN)'!$C$30:$AE$55,28,FALSE)</f>
        <v>0</v>
      </c>
      <c r="TC32" s="321">
        <f>VLOOKUP($B32,'Sintesi (CFI-ACN)'!$C$30:$AE$55,28,FALSE)</f>
        <v>0</v>
      </c>
      <c r="TD32" s="321">
        <f>VLOOKUP($B32,'Sintesi (CFI-ACN)'!$C$30:$AE$55,28,FALSE)</f>
        <v>0</v>
      </c>
      <c r="TE32" s="321">
        <f>VLOOKUP($B32,'Sintesi (CFI-ACN)'!$C$30:$AE$55,28,FALSE)</f>
        <v>0</v>
      </c>
      <c r="TF32" s="321">
        <f>VLOOKUP($B32,'Sintesi (CFI-ACN)'!$C$30:$AE$55,28,FALSE)</f>
        <v>0</v>
      </c>
      <c r="TG32" s="321">
        <f>VLOOKUP($B32,'Sintesi (CFI-ACN)'!$C$30:$AE$55,28,FALSE)</f>
        <v>0</v>
      </c>
      <c r="TH32" s="321">
        <f>VLOOKUP($B32,'Sintesi (CFI-ACN)'!$C$30:$AE$55,28,FALSE)</f>
        <v>0</v>
      </c>
      <c r="TI32" s="321">
        <f>VLOOKUP($B32,'Sintesi (CFI-ACN)'!$C$30:$AE$55,28,FALSE)</f>
        <v>0</v>
      </c>
      <c r="TJ32" s="321">
        <f>VLOOKUP($B32,'Sintesi (CFI-ACN)'!$C$30:$AE$55,28,FALSE)</f>
        <v>0</v>
      </c>
      <c r="TK32" s="321">
        <f>VLOOKUP($B32,'Sintesi (CFI-ACN)'!$C$30:$AE$55,28,FALSE)</f>
        <v>0</v>
      </c>
      <c r="TL32" s="321">
        <f>VLOOKUP($B32,'Sintesi (CFI-ACN)'!$C$30:$AE$55,28,FALSE)</f>
        <v>0</v>
      </c>
      <c r="TM32" s="321">
        <f>VLOOKUP($B32,'Sintesi (CFI-ACN)'!$C$30:$AE$55,28,FALSE)</f>
        <v>0</v>
      </c>
      <c r="TN32" s="321">
        <f>VLOOKUP($B32,'Sintesi (CFI-ACN)'!$C$30:$AE$55,28,FALSE)</f>
        <v>0</v>
      </c>
      <c r="TO32" s="321">
        <f>VLOOKUP($B32,'Sintesi (CFI-ACN)'!$C$30:$AE$55,28,FALSE)</f>
        <v>0</v>
      </c>
      <c r="TP32" s="321">
        <f>VLOOKUP($B32,'Sintesi (CFI-ACN)'!$C$30:$AE$55,28,FALSE)</f>
        <v>0</v>
      </c>
      <c r="TQ32" s="321">
        <f>VLOOKUP($B32,'Sintesi (CFI-ACN)'!$C$30:$AE$55,28,FALSE)</f>
        <v>0</v>
      </c>
      <c r="TR32" s="321">
        <f>VLOOKUP($B32,'Sintesi (CFI-ACN)'!$C$30:$AE$55,28,FALSE)</f>
        <v>0</v>
      </c>
      <c r="TS32" s="321">
        <f>VLOOKUP($B32,'Sintesi (CFI-ACN)'!$C$30:$AE$55,28,FALSE)</f>
        <v>0</v>
      </c>
      <c r="TT32" s="321">
        <f>VLOOKUP($B32,'Sintesi (CFI-ACN)'!$C$30:$AE$55,28,FALSE)</f>
        <v>0</v>
      </c>
      <c r="TU32" s="321">
        <f>VLOOKUP($B32,'Sintesi (CFI-ACN)'!$C$30:$AE$55,28,FALSE)</f>
        <v>0</v>
      </c>
      <c r="TV32" s="321">
        <f>VLOOKUP($B32,'Sintesi (CFI-ACN)'!$C$30:$AE$55,28,FALSE)</f>
        <v>0</v>
      </c>
      <c r="TW32" s="321">
        <f>VLOOKUP($B32,'Sintesi (CFI-ACN)'!$C$30:$AE$55,28,FALSE)</f>
        <v>0</v>
      </c>
      <c r="TX32" s="321">
        <f>VLOOKUP($B32,'Sintesi (CFI-ACN)'!$C$30:$AE$55,28,FALSE)</f>
        <v>0</v>
      </c>
      <c r="TY32" s="321"/>
      <c r="TZ32" s="321"/>
      <c r="UA32" s="321"/>
      <c r="UB32" s="322">
        <v>0</v>
      </c>
      <c r="UC32" s="322">
        <v>0</v>
      </c>
      <c r="UD32" s="322">
        <v>0</v>
      </c>
      <c r="UE32" s="322">
        <v>0</v>
      </c>
      <c r="UF32" s="322">
        <v>0</v>
      </c>
      <c r="UG32" s="322">
        <v>0</v>
      </c>
      <c r="UH32" s="322">
        <v>0</v>
      </c>
      <c r="UI32" s="322">
        <v>0</v>
      </c>
      <c r="UJ32" s="322">
        <v>0</v>
      </c>
      <c r="UK32" s="322">
        <v>0</v>
      </c>
      <c r="UL32" s="322">
        <v>0</v>
      </c>
      <c r="UM32" s="322">
        <v>0</v>
      </c>
      <c r="UN32" s="322">
        <v>0</v>
      </c>
      <c r="UO32" s="322">
        <v>0</v>
      </c>
      <c r="UP32" s="322">
        <v>0</v>
      </c>
      <c r="UQ32" s="322">
        <v>0</v>
      </c>
      <c r="UR32" s="322">
        <v>0</v>
      </c>
      <c r="US32" s="322">
        <v>0</v>
      </c>
      <c r="UT32" s="322">
        <v>0</v>
      </c>
      <c r="UU32" s="322">
        <v>0</v>
      </c>
      <c r="UV32" s="322">
        <v>0</v>
      </c>
      <c r="UW32" s="322">
        <v>0</v>
      </c>
      <c r="UX32" s="322">
        <v>0</v>
      </c>
      <c r="UY32" s="322">
        <v>0</v>
      </c>
      <c r="UZ32" s="322">
        <v>0</v>
      </c>
      <c r="VA32" s="322">
        <v>0</v>
      </c>
      <c r="VB32" s="322">
        <v>0</v>
      </c>
      <c r="VC32" s="322">
        <v>0</v>
      </c>
      <c r="VD32" s="322">
        <v>0</v>
      </c>
      <c r="VE32" s="322">
        <v>0</v>
      </c>
      <c r="VF32" s="322">
        <v>0</v>
      </c>
      <c r="VG32" s="322">
        <v>0</v>
      </c>
      <c r="VH32" s="322">
        <v>0</v>
      </c>
      <c r="VI32" s="322">
        <v>0</v>
      </c>
      <c r="VJ32" s="322">
        <v>0</v>
      </c>
      <c r="VK32" s="322">
        <v>0</v>
      </c>
      <c r="VL32" s="322">
        <v>0</v>
      </c>
      <c r="VM32" s="322">
        <v>0</v>
      </c>
      <c r="VN32" s="322">
        <v>0</v>
      </c>
      <c r="VO32" s="322">
        <v>0</v>
      </c>
      <c r="VP32" s="322">
        <v>0</v>
      </c>
      <c r="VQ32" s="322">
        <v>0</v>
      </c>
      <c r="VR32" s="322">
        <v>0</v>
      </c>
      <c r="VS32" s="322">
        <v>0</v>
      </c>
      <c r="VT32" s="322">
        <v>0</v>
      </c>
      <c r="VU32" s="322">
        <v>0</v>
      </c>
      <c r="VV32" s="322">
        <v>0</v>
      </c>
      <c r="VW32" s="322">
        <v>0</v>
      </c>
      <c r="VX32" s="322">
        <v>0</v>
      </c>
      <c r="VY32" s="322">
        <v>0</v>
      </c>
      <c r="VZ32" s="322">
        <v>0</v>
      </c>
      <c r="WA32" s="322">
        <v>0</v>
      </c>
      <c r="WB32" s="322">
        <v>0</v>
      </c>
      <c r="WC32" s="322">
        <v>0</v>
      </c>
      <c r="WD32" s="322">
        <v>0</v>
      </c>
      <c r="WE32" s="322">
        <v>0</v>
      </c>
      <c r="WF32" s="322">
        <v>0</v>
      </c>
      <c r="WG32" s="322">
        <v>0</v>
      </c>
      <c r="WH32" s="322">
        <v>0</v>
      </c>
      <c r="WI32" s="322">
        <v>0</v>
      </c>
      <c r="WJ32" s="322">
        <v>0</v>
      </c>
      <c r="WK32" s="322">
        <v>0</v>
      </c>
      <c r="WL32" s="322">
        <v>0</v>
      </c>
      <c r="WM32" s="322">
        <v>0</v>
      </c>
      <c r="WN32" s="322">
        <v>0</v>
      </c>
      <c r="WO32" s="322">
        <v>0</v>
      </c>
      <c r="WP32" s="322">
        <v>0</v>
      </c>
      <c r="WQ32" s="322">
        <v>0</v>
      </c>
      <c r="WR32" s="322">
        <v>0</v>
      </c>
      <c r="WS32" s="322">
        <v>0</v>
      </c>
      <c r="WT32" s="322">
        <v>0</v>
      </c>
      <c r="WU32" s="322">
        <v>0</v>
      </c>
      <c r="WV32" s="322">
        <f>VLOOKUP($B32,'Sintesi (CFI-ACN)'!$C$30:$AE$55,29,FALSE)</f>
        <v>0</v>
      </c>
      <c r="WW32" s="322">
        <f>VLOOKUP($B32,'Sintesi (CFI-ACN)'!$C$30:$AE$55,29,FALSE)</f>
        <v>0</v>
      </c>
      <c r="WX32" s="322">
        <f>VLOOKUP($B32,'Sintesi (CFI-ACN)'!$C$30:$AE$55,29,FALSE)</f>
        <v>0</v>
      </c>
      <c r="WY32" s="322">
        <f>VLOOKUP($B32,'Sintesi (CFI-ACN)'!$C$30:$AE$55,29,FALSE)</f>
        <v>0</v>
      </c>
      <c r="WZ32" s="322">
        <f>VLOOKUP($B32,'Sintesi (CFI-ACN)'!$C$30:$AE$55,29,FALSE)</f>
        <v>0</v>
      </c>
      <c r="XA32" s="322">
        <f>VLOOKUP($B32,'Sintesi (CFI-ACN)'!$C$30:$AE$55,29,FALSE)</f>
        <v>0</v>
      </c>
      <c r="XB32" s="322">
        <f>VLOOKUP($B32,'Sintesi (CFI-ACN)'!$C$30:$AE$55,29,FALSE)</f>
        <v>0</v>
      </c>
      <c r="XC32" s="322">
        <f>VLOOKUP($B32,'Sintesi (CFI-ACN)'!$C$30:$AE$55,29,FALSE)</f>
        <v>0</v>
      </c>
      <c r="XD32" s="322">
        <f>VLOOKUP($B32,'Sintesi (CFI-ACN)'!$C$30:$AE$55,29,FALSE)</f>
        <v>0</v>
      </c>
      <c r="XE32" s="322">
        <f>VLOOKUP($B32,'Sintesi (CFI-ACN)'!$C$30:$AE$55,29,FALSE)</f>
        <v>0</v>
      </c>
      <c r="XF32" s="322">
        <f>VLOOKUP($B32,'Sintesi (CFI-ACN)'!$C$30:$AE$55,29,FALSE)</f>
        <v>0</v>
      </c>
      <c r="XG32" s="322">
        <f>VLOOKUP($B32,'Sintesi (CFI-ACN)'!$C$30:$AE$55,29,FALSE)</f>
        <v>0</v>
      </c>
      <c r="XH32" s="322">
        <f>VLOOKUP($B32,'Sintesi (CFI-ACN)'!$C$30:$AE$55,29,FALSE)</f>
        <v>0</v>
      </c>
      <c r="XI32" s="322">
        <f>VLOOKUP($B32,'Sintesi (CFI-ACN)'!$C$30:$AE$55,29,FALSE)</f>
        <v>0</v>
      </c>
      <c r="XJ32" s="322">
        <f>VLOOKUP($B32,'Sintesi (CFI-ACN)'!$C$30:$AE$55,29,FALSE)</f>
        <v>0</v>
      </c>
      <c r="XK32" s="322">
        <f>VLOOKUP($B32,'Sintesi (CFI-ACN)'!$C$30:$AE$55,29,FALSE)</f>
        <v>0</v>
      </c>
      <c r="XL32" s="322">
        <f>VLOOKUP($B32,'Sintesi (CFI-ACN)'!$C$30:$AE$55,29,FALSE)</f>
        <v>0</v>
      </c>
      <c r="XM32" s="322">
        <f>VLOOKUP($B32,'Sintesi (CFI-ACN)'!$C$30:$AE$55,29,FALSE)</f>
        <v>0</v>
      </c>
      <c r="XN32" s="322">
        <f>VLOOKUP($B32,'Sintesi (CFI-ACN)'!$C$30:$AE$55,29,FALSE)</f>
        <v>0</v>
      </c>
      <c r="XO32" s="322">
        <f>VLOOKUP($B32,'Sintesi (CFI-ACN)'!$C$30:$AE$55,29,FALSE)</f>
        <v>0</v>
      </c>
      <c r="XP32" s="322">
        <f>VLOOKUP($B32,'Sintesi (CFI-ACN)'!$C$30:$AE$55,29,FALSE)</f>
        <v>0</v>
      </c>
      <c r="XQ32" s="322">
        <f>VLOOKUP($B32,'Sintesi (CFI-ACN)'!$C$30:$AE$55,29,FALSE)</f>
        <v>0</v>
      </c>
      <c r="XR32" s="322">
        <f>VLOOKUP($B32,'Sintesi (CFI-ACN)'!$C$30:$AE$55,29,FALSE)</f>
        <v>0</v>
      </c>
      <c r="XS32" s="322">
        <f>VLOOKUP($B32,'Sintesi (CFI-ACN)'!$C$30:$AE$55,29,FALSE)</f>
        <v>0</v>
      </c>
      <c r="XT32" s="322">
        <f>VLOOKUP($B32,'Sintesi (CFI-ACN)'!$C$30:$AE$55,29,FALSE)</f>
        <v>0</v>
      </c>
      <c r="XU32" s="322">
        <f>VLOOKUP($B32,'Sintesi (CFI-ACN)'!$C$30:$AE$55,29,FALSE)</f>
        <v>0</v>
      </c>
      <c r="XV32" s="322">
        <f>VLOOKUP($B32,'Sintesi (CFI-ACN)'!$C$30:$AE$55,29,FALSE)</f>
        <v>0</v>
      </c>
      <c r="XW32" s="322">
        <f>VLOOKUP($B32,'Sintesi (CFI-ACN)'!$C$30:$AE$55,29,FALSE)</f>
        <v>0</v>
      </c>
      <c r="XX32" s="322">
        <f>VLOOKUP($B32,'Sintesi (CFI-ACN)'!$C$30:$AE$55,29,FALSE)</f>
        <v>0</v>
      </c>
      <c r="XY32" s="322">
        <f>VLOOKUP($B32,'Sintesi (CFI-ACN)'!$C$30:$AE$55,29,FALSE)</f>
        <v>0</v>
      </c>
      <c r="XZ32" s="322">
        <f>VLOOKUP($B32,'Sintesi (CFI-ACN)'!$C$30:$AE$55,29,FALSE)</f>
        <v>0</v>
      </c>
      <c r="YA32" s="322">
        <f>VLOOKUP($B32,'Sintesi (CFI-ACN)'!$C$30:$AE$55,29,FALSE)</f>
        <v>0</v>
      </c>
      <c r="YB32" s="322"/>
      <c r="YC32" s="322"/>
      <c r="YD32" s="322"/>
      <c r="YE32" s="501">
        <v>0</v>
      </c>
      <c r="YF32" s="501">
        <v>0</v>
      </c>
      <c r="YG32" s="501">
        <v>0</v>
      </c>
      <c r="YH32" s="501">
        <v>0</v>
      </c>
      <c r="YI32" s="501">
        <v>0</v>
      </c>
      <c r="YJ32" s="501">
        <v>0</v>
      </c>
      <c r="YK32" s="501">
        <v>0</v>
      </c>
      <c r="YL32" s="501">
        <v>0</v>
      </c>
      <c r="YM32" s="501">
        <v>0</v>
      </c>
      <c r="YN32" s="501">
        <v>0</v>
      </c>
      <c r="YO32" s="501">
        <v>0</v>
      </c>
      <c r="YP32" s="501">
        <v>0</v>
      </c>
      <c r="YQ32" s="501">
        <v>0</v>
      </c>
      <c r="YR32" s="501">
        <v>0</v>
      </c>
      <c r="YS32" s="501">
        <v>0</v>
      </c>
      <c r="YT32" s="501">
        <v>0</v>
      </c>
      <c r="YU32" s="501">
        <v>0</v>
      </c>
      <c r="YV32" s="501">
        <v>0</v>
      </c>
      <c r="YW32" s="501">
        <v>0</v>
      </c>
      <c r="YX32" s="501">
        <v>0</v>
      </c>
      <c r="YY32" s="501">
        <v>0</v>
      </c>
      <c r="YZ32" s="501">
        <v>0</v>
      </c>
      <c r="ZA32" s="501">
        <v>0</v>
      </c>
      <c r="ZB32" s="501">
        <v>0</v>
      </c>
      <c r="ZC32" s="501">
        <v>0</v>
      </c>
      <c r="ZD32" s="501">
        <v>0</v>
      </c>
      <c r="ZE32" s="501">
        <v>0</v>
      </c>
      <c r="ZF32" s="501">
        <v>0</v>
      </c>
      <c r="ZG32" s="501">
        <v>0</v>
      </c>
      <c r="ZH32" s="501">
        <v>0</v>
      </c>
      <c r="ZI32" s="501">
        <v>0</v>
      </c>
      <c r="ZJ32" s="501">
        <v>0</v>
      </c>
      <c r="ZK32" s="501">
        <v>0</v>
      </c>
      <c r="ZL32" s="501">
        <v>0</v>
      </c>
      <c r="ZM32" s="501">
        <v>0</v>
      </c>
      <c r="ZN32" s="501">
        <v>0</v>
      </c>
      <c r="ZO32" s="501">
        <v>0</v>
      </c>
      <c r="ZP32" s="501">
        <v>0</v>
      </c>
      <c r="ZQ32" s="501">
        <v>0</v>
      </c>
      <c r="ZR32" s="501">
        <v>0</v>
      </c>
      <c r="ZS32" s="501">
        <v>0</v>
      </c>
      <c r="ZT32" s="501">
        <v>0</v>
      </c>
      <c r="ZU32" s="501">
        <v>0</v>
      </c>
      <c r="ZV32" s="501">
        <v>0</v>
      </c>
      <c r="ZW32" s="501">
        <v>0</v>
      </c>
      <c r="ZX32" s="501">
        <v>0</v>
      </c>
      <c r="ZY32" s="501">
        <v>0</v>
      </c>
      <c r="ZZ32" s="501">
        <v>0</v>
      </c>
      <c r="AAA32" s="501">
        <v>0</v>
      </c>
      <c r="AAB32" s="501">
        <v>0</v>
      </c>
      <c r="AAC32" s="501">
        <v>0</v>
      </c>
      <c r="AAD32" s="501">
        <v>0</v>
      </c>
      <c r="AAE32" s="501">
        <v>0</v>
      </c>
      <c r="AAF32" s="501">
        <v>0</v>
      </c>
      <c r="AAG32" s="501">
        <v>0</v>
      </c>
      <c r="AAH32" s="501">
        <v>0</v>
      </c>
      <c r="AAI32" s="501">
        <v>0</v>
      </c>
      <c r="AAJ32" s="501">
        <v>0</v>
      </c>
      <c r="AAK32" s="501">
        <v>0</v>
      </c>
      <c r="AAL32" s="501">
        <v>0</v>
      </c>
      <c r="AAM32" s="501">
        <v>0</v>
      </c>
      <c r="AAN32" s="501">
        <v>0</v>
      </c>
      <c r="AAO32" s="501">
        <v>0</v>
      </c>
      <c r="AAP32" s="501">
        <v>0</v>
      </c>
      <c r="AAQ32" s="501">
        <v>0</v>
      </c>
      <c r="AAR32" s="501">
        <v>0</v>
      </c>
      <c r="AAS32" s="501">
        <v>0</v>
      </c>
      <c r="AAT32" s="501">
        <v>0</v>
      </c>
      <c r="AAU32" s="501">
        <v>0</v>
      </c>
      <c r="AAV32" s="501">
        <v>0</v>
      </c>
      <c r="AAW32" s="501">
        <v>0</v>
      </c>
      <c r="AAX32" s="501">
        <v>0</v>
      </c>
      <c r="AAY32" s="501">
        <f>VLOOKUP($B32,'Sintesi (CFI-ACN)'!$C$30:$AE$55,22,FALSE)</f>
        <v>0</v>
      </c>
      <c r="AAZ32" s="501">
        <f>VLOOKUP($B32,'Sintesi (CFI-ACN)'!$C$30:$AE$55,22,FALSE)</f>
        <v>0</v>
      </c>
      <c r="ABA32" s="501">
        <f>VLOOKUP($B32,'Sintesi (CFI-ACN)'!$C$30:$AE$55,22,FALSE)</f>
        <v>0</v>
      </c>
      <c r="ABB32" s="501">
        <f>VLOOKUP($B32,'Sintesi (CFI-ACN)'!$C$30:$AE$55,22,FALSE)</f>
        <v>0</v>
      </c>
      <c r="ABC32" s="501">
        <f>VLOOKUP($B32,'Sintesi (CFI-ACN)'!$C$30:$AE$55,22,FALSE)</f>
        <v>0</v>
      </c>
      <c r="ABD32" s="501">
        <f>VLOOKUP($B32,'Sintesi (CFI-ACN)'!$C$30:$AE$55,22,FALSE)</f>
        <v>0</v>
      </c>
      <c r="ABE32" s="501">
        <f>VLOOKUP($B32,'Sintesi (CFI-ACN)'!$C$30:$AE$55,22,FALSE)</f>
        <v>0</v>
      </c>
      <c r="ABF32" s="501">
        <f>VLOOKUP($B32,'Sintesi (CFI-ACN)'!$C$30:$AE$55,22,FALSE)</f>
        <v>0</v>
      </c>
      <c r="ABG32" s="501">
        <f>VLOOKUP($B32,'Sintesi (CFI-ACN)'!$C$30:$AE$55,22,FALSE)</f>
        <v>0</v>
      </c>
      <c r="ABH32" s="501">
        <f>VLOOKUP($B32,'Sintesi (CFI-ACN)'!$C$30:$AE$55,22,FALSE)</f>
        <v>0</v>
      </c>
      <c r="ABI32" s="501">
        <f>VLOOKUP($B32,'Sintesi (CFI-ACN)'!$C$30:$AE$55,22,FALSE)</f>
        <v>0</v>
      </c>
      <c r="ABJ32" s="501">
        <f>VLOOKUP($B32,'Sintesi (CFI-ACN)'!$C$30:$AE$55,22,FALSE)</f>
        <v>0</v>
      </c>
      <c r="ABK32" s="501">
        <f>VLOOKUP($B32,'Sintesi (CFI-ACN)'!$C$30:$AE$55,22,FALSE)</f>
        <v>0</v>
      </c>
      <c r="ABL32" s="501">
        <f>VLOOKUP($B32,'Sintesi (CFI-ACN)'!$C$30:$AE$55,22,FALSE)</f>
        <v>0</v>
      </c>
      <c r="ABM32" s="501">
        <f>VLOOKUP($B32,'Sintesi (CFI-ACN)'!$C$30:$AE$55,22,FALSE)</f>
        <v>0</v>
      </c>
      <c r="ABN32" s="501">
        <f>VLOOKUP($B32,'Sintesi (CFI-ACN)'!$C$30:$AE$55,22,FALSE)</f>
        <v>0</v>
      </c>
      <c r="ABO32" s="501">
        <f>VLOOKUP($B32,'Sintesi (CFI-ACN)'!$C$30:$AE$55,22,FALSE)</f>
        <v>0</v>
      </c>
      <c r="ABP32" s="501">
        <f>VLOOKUP($B32,'Sintesi (CFI-ACN)'!$C$30:$AE$55,22,FALSE)</f>
        <v>0</v>
      </c>
      <c r="ABQ32" s="501">
        <f>VLOOKUP($B32,'Sintesi (CFI-ACN)'!$C$30:$AE$55,22,FALSE)</f>
        <v>0</v>
      </c>
      <c r="ABR32" s="501">
        <f>VLOOKUP($B32,'Sintesi (CFI-ACN)'!$C$30:$AE$55,22,FALSE)</f>
        <v>0</v>
      </c>
      <c r="ABS32" s="501">
        <f>VLOOKUP($B32,'Sintesi (CFI-ACN)'!$C$30:$AE$55,22,FALSE)</f>
        <v>0</v>
      </c>
      <c r="ABT32" s="501">
        <f>VLOOKUP($B32,'Sintesi (CFI-ACN)'!$C$30:$AE$55,22,FALSE)</f>
        <v>0</v>
      </c>
      <c r="ABU32" s="501">
        <f>VLOOKUP($B32,'Sintesi (CFI-ACN)'!$C$30:$AE$55,22,FALSE)</f>
        <v>0</v>
      </c>
      <c r="ABV32" s="501">
        <f>VLOOKUP($B32,'Sintesi (CFI-ACN)'!$C$30:$AE$55,22,FALSE)</f>
        <v>0</v>
      </c>
      <c r="ABW32" s="501">
        <f>VLOOKUP($B32,'Sintesi (CFI-ACN)'!$C$30:$AE$55,22,FALSE)</f>
        <v>0</v>
      </c>
      <c r="ABX32" s="501">
        <f>VLOOKUP($B32,'Sintesi (CFI-ACN)'!$C$30:$AE$55,22,FALSE)</f>
        <v>0</v>
      </c>
      <c r="ABY32" s="501">
        <f>VLOOKUP($B32,'Sintesi (CFI-ACN)'!$C$30:$AE$55,22,FALSE)</f>
        <v>0</v>
      </c>
      <c r="ABZ32" s="501">
        <f>VLOOKUP($B32,'Sintesi (CFI-ACN)'!$C$30:$AE$55,22,FALSE)</f>
        <v>0</v>
      </c>
      <c r="ACA32" s="501">
        <f>VLOOKUP($B32,'Sintesi (CFI-ACN)'!$C$30:$AE$55,22,FALSE)</f>
        <v>0</v>
      </c>
      <c r="ACB32" s="501">
        <f>VLOOKUP($B32,'Sintesi (CFI-ACN)'!$C$30:$AE$55,22,FALSE)</f>
        <v>0</v>
      </c>
      <c r="ACC32" s="501">
        <f>VLOOKUP($B32,'Sintesi (CFI-ACN)'!$C$30:$AE$55,22,FALSE)</f>
        <v>0</v>
      </c>
      <c r="ACD32" s="501">
        <f>VLOOKUP($B32,'Sintesi (CFI-ACN)'!$C$30:$AE$55,22,FALSE)</f>
        <v>0</v>
      </c>
      <c r="ACE32" s="501"/>
      <c r="ACF32" s="501"/>
      <c r="ACG32" s="501"/>
      <c r="ACH32" s="86"/>
      <c r="ACI32" s="88">
        <v>0</v>
      </c>
      <c r="ACJ32" s="87"/>
      <c r="ACK32" s="89"/>
      <c r="ACL32" s="177"/>
      <c r="ACM32" s="177"/>
      <c r="ACN32" s="177"/>
      <c r="ACO32" s="177"/>
      <c r="ACP32" s="177"/>
      <c r="ACQ32" s="177"/>
      <c r="ACR32" s="177"/>
      <c r="ACS32" s="80"/>
      <c r="ACT32" s="80"/>
      <c r="ACU32" s="80"/>
      <c r="ACV32" s="80"/>
      <c r="ACW32" s="80"/>
      <c r="ACX32" s="80"/>
      <c r="ACY32" s="80"/>
      <c r="ACZ32" s="80"/>
      <c r="ADA32" s="80"/>
      <c r="ADB32" s="80"/>
      <c r="ADC32" s="80"/>
      <c r="ADD32" s="80"/>
      <c r="ADE32" s="80"/>
      <c r="ADF32" s="80"/>
      <c r="ADG32" s="80"/>
      <c r="ADH32" s="80"/>
      <c r="ADI32" s="80"/>
      <c r="ADJ32" s="80"/>
      <c r="ADK32" s="80"/>
      <c r="ADL32" s="80"/>
      <c r="ADM32" s="80"/>
      <c r="ADN32" s="80"/>
      <c r="ADO32" s="80"/>
      <c r="ADP32" s="80"/>
      <c r="ADQ32" s="80"/>
      <c r="ADR32" s="80"/>
      <c r="ADS32" s="80"/>
      <c r="ADT32" s="80"/>
      <c r="ADU32" s="80"/>
      <c r="ADV32" s="80"/>
      <c r="ADW32" s="80"/>
      <c r="ADX32" s="80"/>
      <c r="ADY32" s="80"/>
      <c r="ADZ32" s="80"/>
      <c r="AEA32" s="80"/>
      <c r="AEB32" s="80"/>
      <c r="AEC32" s="80"/>
      <c r="AED32" s="80"/>
      <c r="AEE32" s="80"/>
      <c r="AEF32" s="80"/>
      <c r="AEG32" s="80"/>
      <c r="AEH32" s="80"/>
      <c r="AEI32" s="80"/>
      <c r="AEJ32" s="80"/>
      <c r="AEK32" s="80"/>
      <c r="AEL32" s="80"/>
      <c r="AEM32" s="80"/>
      <c r="AEN32" s="80"/>
      <c r="AEO32" s="80"/>
      <c r="AEP32" s="80"/>
      <c r="AEQ32" s="80"/>
      <c r="AER32" s="80"/>
      <c r="AES32" s="80"/>
      <c r="AET32" s="80"/>
      <c r="AEU32" s="80"/>
      <c r="AEV32" s="80"/>
      <c r="AEW32" s="80"/>
      <c r="AEX32" s="80"/>
      <c r="AEY32" s="80"/>
      <c r="AEZ32" s="80"/>
      <c r="AFA32" s="80"/>
      <c r="AFB32" s="80"/>
      <c r="AFC32" s="80"/>
      <c r="AFD32" s="80"/>
      <c r="AFE32" s="80"/>
      <c r="AFF32" s="80"/>
      <c r="AFG32" s="80"/>
      <c r="AFH32" s="80"/>
      <c r="AFI32" s="80"/>
      <c r="AFJ32" s="80"/>
      <c r="AFK32" s="80"/>
      <c r="AFL32" s="80"/>
      <c r="AFM32" s="80"/>
      <c r="AFN32" s="80"/>
      <c r="AFO32" s="80"/>
      <c r="AFP32" s="80"/>
      <c r="AFQ32" s="80"/>
      <c r="AFR32" s="80"/>
      <c r="AFS32" s="80"/>
      <c r="AFT32" s="80"/>
      <c r="AFU32" s="80"/>
      <c r="AFV32" s="80"/>
      <c r="AFW32" s="80"/>
      <c r="AFX32" s="80"/>
      <c r="AFY32" s="80"/>
      <c r="AFZ32" s="80"/>
      <c r="AGA32" s="80"/>
      <c r="AGB32" s="80"/>
      <c r="AGC32" s="80"/>
      <c r="AGD32" s="80"/>
      <c r="AGE32" s="80"/>
      <c r="AGF32" s="80"/>
      <c r="AGG32" s="80"/>
      <c r="AGH32" s="80"/>
      <c r="AGI32" s="80"/>
      <c r="AGJ32" s="80"/>
      <c r="AGK32" s="80"/>
      <c r="AGL32" s="80"/>
      <c r="AGM32" s="80"/>
    </row>
    <row r="33" spans="1:871" s="104" customFormat="1" ht="12.75" customHeight="1">
      <c r="A33" s="131" t="str">
        <f>'Sintesi (CA)'!B58</f>
        <v/>
      </c>
      <c r="B33" s="131" t="str">
        <f>'Sintesi (CFI)'!C57</f>
        <v/>
      </c>
      <c r="C33" s="131" t="str">
        <f>'Sintesi Quantitativa (Overall)'!D59</f>
        <v/>
      </c>
      <c r="D33" s="132">
        <f>'Sintesi (CFI-ACN)'!W57</f>
        <v>0</v>
      </c>
      <c r="E33" s="132">
        <f>'Sintesi (CFI-ACN)'!X57</f>
        <v>0</v>
      </c>
      <c r="F33" s="132">
        <f>'Sintesi (CFI-ACN)'!Y57</f>
        <v>0</v>
      </c>
      <c r="G33" s="158">
        <v>0</v>
      </c>
      <c r="H33" s="183"/>
      <c r="I33" s="183"/>
      <c r="J33" s="78">
        <f t="shared" si="124"/>
        <v>0</v>
      </c>
      <c r="K33" s="78">
        <v>0</v>
      </c>
      <c r="L33" s="79">
        <v>0</v>
      </c>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c r="CM33" s="80"/>
      <c r="CN33" s="80"/>
      <c r="CO33" s="80"/>
      <c r="CP33" s="80"/>
      <c r="CQ33" s="80"/>
      <c r="CR33" s="80"/>
      <c r="CS33" s="80"/>
      <c r="CT33" s="80"/>
      <c r="CU33" s="80"/>
      <c r="CV33" s="80"/>
      <c r="CW33" s="80"/>
      <c r="CX33" s="80"/>
      <c r="CY33" s="80"/>
      <c r="CZ33" s="80"/>
      <c r="DA33" s="80"/>
      <c r="DB33" s="80"/>
      <c r="DC33" s="80"/>
      <c r="DD33" s="80"/>
      <c r="DE33" s="80"/>
      <c r="DF33" s="80"/>
      <c r="DG33" s="80"/>
      <c r="DH33" s="80"/>
      <c r="DI33" s="80"/>
      <c r="DJ33" s="80"/>
      <c r="DK33" s="80"/>
      <c r="DL33" s="80"/>
      <c r="DM33" s="80"/>
      <c r="DN33" s="80"/>
      <c r="DO33" s="80"/>
      <c r="DP33" s="318">
        <v>0</v>
      </c>
      <c r="DQ33" s="318">
        <v>0</v>
      </c>
      <c r="DR33" s="318">
        <v>0</v>
      </c>
      <c r="DS33" s="318">
        <v>0</v>
      </c>
      <c r="DT33" s="318">
        <v>0</v>
      </c>
      <c r="DU33" s="318">
        <v>0</v>
      </c>
      <c r="DV33" s="318">
        <v>0</v>
      </c>
      <c r="DW33" s="318">
        <v>0</v>
      </c>
      <c r="DX33" s="318">
        <v>0</v>
      </c>
      <c r="DY33" s="318">
        <v>0</v>
      </c>
      <c r="DZ33" s="318">
        <v>0</v>
      </c>
      <c r="EA33" s="318">
        <v>0</v>
      </c>
      <c r="EB33" s="318">
        <v>0</v>
      </c>
      <c r="EC33" s="318">
        <v>0</v>
      </c>
      <c r="ED33" s="318">
        <v>0</v>
      </c>
      <c r="EE33" s="318">
        <v>0</v>
      </c>
      <c r="EF33" s="318">
        <v>0</v>
      </c>
      <c r="EG33" s="318">
        <v>0</v>
      </c>
      <c r="EH33" s="318">
        <v>0</v>
      </c>
      <c r="EI33" s="318">
        <v>0</v>
      </c>
      <c r="EJ33" s="318">
        <v>0</v>
      </c>
      <c r="EK33" s="318">
        <v>0</v>
      </c>
      <c r="EL33" s="318">
        <v>0</v>
      </c>
      <c r="EM33" s="318">
        <v>0</v>
      </c>
      <c r="EN33" s="318">
        <v>0</v>
      </c>
      <c r="EO33" s="318">
        <v>0</v>
      </c>
      <c r="EP33" s="318">
        <v>0</v>
      </c>
      <c r="EQ33" s="318">
        <v>0</v>
      </c>
      <c r="ER33" s="318">
        <v>0</v>
      </c>
      <c r="ES33" s="318">
        <v>0</v>
      </c>
      <c r="ET33" s="318">
        <v>0</v>
      </c>
      <c r="EU33" s="318">
        <v>0</v>
      </c>
      <c r="EV33" s="318">
        <v>0</v>
      </c>
      <c r="EW33" s="318">
        <v>0</v>
      </c>
      <c r="EX33" s="318">
        <v>0</v>
      </c>
      <c r="EY33" s="318">
        <v>0</v>
      </c>
      <c r="EZ33" s="318">
        <v>0</v>
      </c>
      <c r="FA33" s="318">
        <v>0</v>
      </c>
      <c r="FB33" s="318">
        <v>0</v>
      </c>
      <c r="FC33" s="318">
        <v>0</v>
      </c>
      <c r="FD33" s="318">
        <v>0</v>
      </c>
      <c r="FE33" s="318">
        <v>0</v>
      </c>
      <c r="FF33" s="318">
        <v>0</v>
      </c>
      <c r="FG33" s="318">
        <v>0</v>
      </c>
      <c r="FH33" s="318">
        <v>0</v>
      </c>
      <c r="FI33" s="318">
        <v>0</v>
      </c>
      <c r="FJ33" s="318">
        <v>0</v>
      </c>
      <c r="FK33" s="318">
        <v>0</v>
      </c>
      <c r="FL33" s="318">
        <v>0</v>
      </c>
      <c r="FM33" s="318">
        <v>0</v>
      </c>
      <c r="FN33" s="318">
        <v>0</v>
      </c>
      <c r="FO33" s="318">
        <v>0</v>
      </c>
      <c r="FP33" s="318">
        <v>0</v>
      </c>
      <c r="FQ33" s="318">
        <v>0</v>
      </c>
      <c r="FR33" s="318">
        <v>0</v>
      </c>
      <c r="FS33" s="318">
        <v>0</v>
      </c>
      <c r="FT33" s="318">
        <v>0</v>
      </c>
      <c r="FU33" s="318">
        <v>0</v>
      </c>
      <c r="FV33" s="318">
        <v>0</v>
      </c>
      <c r="FW33" s="318">
        <v>0</v>
      </c>
      <c r="FX33" s="318">
        <v>0</v>
      </c>
      <c r="FY33" s="318">
        <v>0</v>
      </c>
      <c r="FZ33" s="318">
        <v>0</v>
      </c>
      <c r="GA33" s="318">
        <v>0</v>
      </c>
      <c r="GB33" s="318">
        <v>0</v>
      </c>
      <c r="GC33" s="318">
        <v>0</v>
      </c>
      <c r="GD33" s="318">
        <v>0</v>
      </c>
      <c r="GE33" s="318">
        <v>0</v>
      </c>
      <c r="GF33" s="318">
        <v>0</v>
      </c>
      <c r="GG33" s="318">
        <v>0</v>
      </c>
      <c r="GH33" s="318">
        <v>0</v>
      </c>
      <c r="GI33" s="318">
        <v>0</v>
      </c>
      <c r="GJ33" s="318">
        <f>VLOOKUP($B33,'Sintesi (CFI-ACN)'!$C$30:$AE$55,25,FALSE)</f>
        <v>0</v>
      </c>
      <c r="GK33" s="318">
        <f>VLOOKUP($B33,'Sintesi (CFI-ACN)'!$C$30:$AE$55,25,FALSE)</f>
        <v>0</v>
      </c>
      <c r="GL33" s="318">
        <f>VLOOKUP($B33,'Sintesi (CFI-ACN)'!$C$30:$AE$55,25,FALSE)</f>
        <v>0</v>
      </c>
      <c r="GM33" s="318">
        <f>VLOOKUP($B33,'Sintesi (CFI-ACN)'!$C$30:$AE$55,25,FALSE)</f>
        <v>0</v>
      </c>
      <c r="GN33" s="318">
        <f>VLOOKUP($B33,'Sintesi (CFI-ACN)'!$C$30:$AE$55,25,FALSE)</f>
        <v>0</v>
      </c>
      <c r="GO33" s="318">
        <f>VLOOKUP($B33,'Sintesi (CFI-ACN)'!$C$30:$AE$55,25,FALSE)</f>
        <v>0</v>
      </c>
      <c r="GP33" s="318">
        <f>VLOOKUP($B33,'Sintesi (CFI-ACN)'!$C$30:$AE$55,25,FALSE)</f>
        <v>0</v>
      </c>
      <c r="GQ33" s="318">
        <f>VLOOKUP($B33,'Sintesi (CFI-ACN)'!$C$30:$AE$55,25,FALSE)</f>
        <v>0</v>
      </c>
      <c r="GR33" s="318">
        <f>VLOOKUP($B33,'Sintesi (CFI-ACN)'!$C$30:$AE$55,25,FALSE)</f>
        <v>0</v>
      </c>
      <c r="GS33" s="318">
        <f>VLOOKUP($B33,'Sintesi (CFI-ACN)'!$C$30:$AE$55,25,FALSE)</f>
        <v>0</v>
      </c>
      <c r="GT33" s="318">
        <f>VLOOKUP($B33,'Sintesi (CFI-ACN)'!$C$30:$AE$55,25,FALSE)</f>
        <v>0</v>
      </c>
      <c r="GU33" s="318">
        <f>VLOOKUP($B33,'Sintesi (CFI-ACN)'!$C$30:$AE$55,25,FALSE)</f>
        <v>0</v>
      </c>
      <c r="GV33" s="318">
        <f>VLOOKUP($B33,'Sintesi (CFI-ACN)'!$C$30:$AE$55,25,FALSE)</f>
        <v>0</v>
      </c>
      <c r="GW33" s="318">
        <f>VLOOKUP($B33,'Sintesi (CFI-ACN)'!$C$30:$AE$55,25,FALSE)</f>
        <v>0</v>
      </c>
      <c r="GX33" s="318">
        <f>VLOOKUP($B33,'Sintesi (CFI-ACN)'!$C$30:$AE$55,25,FALSE)</f>
        <v>0</v>
      </c>
      <c r="GY33" s="318">
        <f>VLOOKUP($B33,'Sintesi (CFI-ACN)'!$C$30:$AE$55,25,FALSE)</f>
        <v>0</v>
      </c>
      <c r="GZ33" s="318">
        <f>VLOOKUP($B33,'Sintesi (CFI-ACN)'!$C$30:$AE$55,25,FALSE)</f>
        <v>0</v>
      </c>
      <c r="HA33" s="318">
        <f>VLOOKUP($B33,'Sintesi (CFI-ACN)'!$C$30:$AE$55,25,FALSE)</f>
        <v>0</v>
      </c>
      <c r="HB33" s="318">
        <f>VLOOKUP($B33,'Sintesi (CFI-ACN)'!$C$30:$AE$55,25,FALSE)</f>
        <v>0</v>
      </c>
      <c r="HC33" s="318">
        <f>VLOOKUP($B33,'Sintesi (CFI-ACN)'!$C$30:$AE$55,25,FALSE)</f>
        <v>0</v>
      </c>
      <c r="HD33" s="318">
        <f>VLOOKUP($B33,'Sintesi (CFI-ACN)'!$C$30:$AE$55,25,FALSE)</f>
        <v>0</v>
      </c>
      <c r="HE33" s="318">
        <f>VLOOKUP($B33,'Sintesi (CFI-ACN)'!$C$30:$AE$55,25,FALSE)</f>
        <v>0</v>
      </c>
      <c r="HF33" s="318">
        <f>VLOOKUP($B33,'Sintesi (CFI-ACN)'!$C$30:$AE$55,25,FALSE)</f>
        <v>0</v>
      </c>
      <c r="HG33" s="318">
        <f>VLOOKUP($B33,'Sintesi (CFI-ACN)'!$C$30:$AE$55,25,FALSE)</f>
        <v>0</v>
      </c>
      <c r="HH33" s="318">
        <f>VLOOKUP($B33,'Sintesi (CFI-ACN)'!$C$30:$AE$55,25,FALSE)</f>
        <v>0</v>
      </c>
      <c r="HI33" s="318">
        <f>VLOOKUP($B33,'Sintesi (CFI-ACN)'!$C$30:$AE$55,25,FALSE)</f>
        <v>0</v>
      </c>
      <c r="HJ33" s="318">
        <f>VLOOKUP($B33,'Sintesi (CFI-ACN)'!$C$30:$AE$55,25,FALSE)</f>
        <v>0</v>
      </c>
      <c r="HK33" s="318">
        <f>VLOOKUP($B33,'Sintesi (CFI-ACN)'!$C$30:$AE$55,25,FALSE)</f>
        <v>0</v>
      </c>
      <c r="HL33" s="318">
        <f>VLOOKUP($B33,'Sintesi (CFI-ACN)'!$C$30:$AE$55,25,FALSE)</f>
        <v>0</v>
      </c>
      <c r="HM33" s="318">
        <f>VLOOKUP($B33,'Sintesi (CFI-ACN)'!$C$30:$AE$55,25,FALSE)</f>
        <v>0</v>
      </c>
      <c r="HN33" s="318">
        <f>VLOOKUP($B33,'Sintesi (CFI-ACN)'!$C$30:$AE$55,25,FALSE)</f>
        <v>0</v>
      </c>
      <c r="HO33" s="318">
        <f>VLOOKUP($B33,'Sintesi (CFI-ACN)'!$C$30:$AE$55,25,FALSE)</f>
        <v>0</v>
      </c>
      <c r="HP33" s="318"/>
      <c r="HQ33" s="318"/>
      <c r="HR33" s="318"/>
      <c r="HS33" s="319">
        <v>0</v>
      </c>
      <c r="HT33" s="319">
        <v>0</v>
      </c>
      <c r="HU33" s="319">
        <v>0</v>
      </c>
      <c r="HV33" s="319">
        <v>0</v>
      </c>
      <c r="HW33" s="319">
        <v>0</v>
      </c>
      <c r="HX33" s="319">
        <v>0</v>
      </c>
      <c r="HY33" s="319">
        <v>0</v>
      </c>
      <c r="HZ33" s="319">
        <v>0</v>
      </c>
      <c r="IA33" s="319">
        <v>0</v>
      </c>
      <c r="IB33" s="319">
        <v>0</v>
      </c>
      <c r="IC33" s="319">
        <v>0</v>
      </c>
      <c r="ID33" s="319">
        <v>0</v>
      </c>
      <c r="IE33" s="319">
        <v>0</v>
      </c>
      <c r="IF33" s="319">
        <v>0</v>
      </c>
      <c r="IG33" s="319">
        <v>0</v>
      </c>
      <c r="IH33" s="319">
        <v>0</v>
      </c>
      <c r="II33" s="319">
        <v>0</v>
      </c>
      <c r="IJ33" s="319">
        <v>0</v>
      </c>
      <c r="IK33" s="319">
        <v>0</v>
      </c>
      <c r="IL33" s="319">
        <v>0</v>
      </c>
      <c r="IM33" s="319">
        <v>0</v>
      </c>
      <c r="IN33" s="319">
        <v>0</v>
      </c>
      <c r="IO33" s="319">
        <v>0</v>
      </c>
      <c r="IP33" s="319">
        <v>0</v>
      </c>
      <c r="IQ33" s="319">
        <v>0</v>
      </c>
      <c r="IR33" s="319">
        <v>0</v>
      </c>
      <c r="IS33" s="319">
        <v>0</v>
      </c>
      <c r="IT33" s="319">
        <v>0</v>
      </c>
      <c r="IU33" s="319">
        <v>0</v>
      </c>
      <c r="IV33" s="319">
        <v>0</v>
      </c>
      <c r="IW33" s="319">
        <v>0</v>
      </c>
      <c r="IX33" s="319">
        <v>0</v>
      </c>
      <c r="IY33" s="319">
        <v>0</v>
      </c>
      <c r="IZ33" s="319">
        <v>0</v>
      </c>
      <c r="JA33" s="319">
        <v>0</v>
      </c>
      <c r="JB33" s="319">
        <v>0</v>
      </c>
      <c r="JC33" s="319">
        <v>0</v>
      </c>
      <c r="JD33" s="319">
        <v>0</v>
      </c>
      <c r="JE33" s="319">
        <v>0</v>
      </c>
      <c r="JF33" s="319">
        <v>0</v>
      </c>
      <c r="JG33" s="319">
        <v>0</v>
      </c>
      <c r="JH33" s="319">
        <v>0</v>
      </c>
      <c r="JI33" s="319">
        <v>0</v>
      </c>
      <c r="JJ33" s="319">
        <v>0</v>
      </c>
      <c r="JK33" s="319">
        <v>0</v>
      </c>
      <c r="JL33" s="319">
        <v>0</v>
      </c>
      <c r="JM33" s="319">
        <v>0</v>
      </c>
      <c r="JN33" s="319">
        <v>0</v>
      </c>
      <c r="JO33" s="319">
        <v>0</v>
      </c>
      <c r="JP33" s="319">
        <v>0</v>
      </c>
      <c r="JQ33" s="319">
        <v>0</v>
      </c>
      <c r="JR33" s="319">
        <v>0</v>
      </c>
      <c r="JS33" s="319">
        <v>0</v>
      </c>
      <c r="JT33" s="319">
        <v>0</v>
      </c>
      <c r="JU33" s="319">
        <v>0</v>
      </c>
      <c r="JV33" s="319">
        <v>0</v>
      </c>
      <c r="JW33" s="319">
        <v>0</v>
      </c>
      <c r="JX33" s="319">
        <v>0</v>
      </c>
      <c r="JY33" s="319">
        <v>0</v>
      </c>
      <c r="JZ33" s="319">
        <v>0</v>
      </c>
      <c r="KA33" s="319">
        <v>0</v>
      </c>
      <c r="KB33" s="319">
        <v>0</v>
      </c>
      <c r="KC33" s="319">
        <v>0</v>
      </c>
      <c r="KD33" s="319">
        <v>0</v>
      </c>
      <c r="KE33" s="319">
        <v>0</v>
      </c>
      <c r="KF33" s="319">
        <v>0</v>
      </c>
      <c r="KG33" s="319">
        <v>0</v>
      </c>
      <c r="KH33" s="319">
        <v>0</v>
      </c>
      <c r="KI33" s="319">
        <v>0</v>
      </c>
      <c r="KJ33" s="319">
        <v>0</v>
      </c>
      <c r="KK33" s="319">
        <v>0</v>
      </c>
      <c r="KL33" s="319">
        <v>0</v>
      </c>
      <c r="KM33" s="319">
        <f>VLOOKUP($B33,'Sintesi (CFI-ACN)'!$C$30:$AE$55,27,FALSE)</f>
        <v>0</v>
      </c>
      <c r="KN33" s="319">
        <f>VLOOKUP($B33,'Sintesi (CFI-ACN)'!$C$30:$AE$55,27,FALSE)</f>
        <v>0</v>
      </c>
      <c r="KO33" s="319">
        <f>VLOOKUP($B33,'Sintesi (CFI-ACN)'!$C$30:$AE$55,27,FALSE)</f>
        <v>0</v>
      </c>
      <c r="KP33" s="319">
        <f>VLOOKUP($B33,'Sintesi (CFI-ACN)'!$C$30:$AE$55,27,FALSE)</f>
        <v>0</v>
      </c>
      <c r="KQ33" s="319">
        <f>VLOOKUP($B33,'Sintesi (CFI-ACN)'!$C$30:$AE$55,27,FALSE)</f>
        <v>0</v>
      </c>
      <c r="KR33" s="319">
        <f>VLOOKUP($B33,'Sintesi (CFI-ACN)'!$C$30:$AE$55,27,FALSE)</f>
        <v>0</v>
      </c>
      <c r="KS33" s="319">
        <f>VLOOKUP($B33,'Sintesi (CFI-ACN)'!$C$30:$AE$55,27,FALSE)</f>
        <v>0</v>
      </c>
      <c r="KT33" s="319">
        <f>VLOOKUP($B33,'Sintesi (CFI-ACN)'!$C$30:$AE$55,27,FALSE)</f>
        <v>0</v>
      </c>
      <c r="KU33" s="319">
        <f>VLOOKUP($B33,'Sintesi (CFI-ACN)'!$C$30:$AE$55,27,FALSE)</f>
        <v>0</v>
      </c>
      <c r="KV33" s="319">
        <f>VLOOKUP($B33,'Sintesi (CFI-ACN)'!$C$30:$AE$55,27,FALSE)</f>
        <v>0</v>
      </c>
      <c r="KW33" s="319">
        <f>VLOOKUP($B33,'Sintesi (CFI-ACN)'!$C$30:$AE$55,27,FALSE)</f>
        <v>0</v>
      </c>
      <c r="KX33" s="319">
        <f>VLOOKUP($B33,'Sintesi (CFI-ACN)'!$C$30:$AE$55,27,FALSE)</f>
        <v>0</v>
      </c>
      <c r="KY33" s="319">
        <f>VLOOKUP($B33,'Sintesi (CFI-ACN)'!$C$30:$AE$55,27,FALSE)</f>
        <v>0</v>
      </c>
      <c r="KZ33" s="319">
        <f>VLOOKUP($B33,'Sintesi (CFI-ACN)'!$C$30:$AE$55,27,FALSE)</f>
        <v>0</v>
      </c>
      <c r="LA33" s="319">
        <f>VLOOKUP($B33,'Sintesi (CFI-ACN)'!$C$30:$AE$55,27,FALSE)</f>
        <v>0</v>
      </c>
      <c r="LB33" s="319">
        <f>VLOOKUP($B33,'Sintesi (CFI-ACN)'!$C$30:$AE$55,27,FALSE)</f>
        <v>0</v>
      </c>
      <c r="LC33" s="319">
        <f>VLOOKUP($B33,'Sintesi (CFI-ACN)'!$C$30:$AE$55,27,FALSE)</f>
        <v>0</v>
      </c>
      <c r="LD33" s="319">
        <f>VLOOKUP($B33,'Sintesi (CFI-ACN)'!$C$30:$AE$55,27,FALSE)</f>
        <v>0</v>
      </c>
      <c r="LE33" s="319">
        <f>VLOOKUP($B33,'Sintesi (CFI-ACN)'!$C$30:$AE$55,27,FALSE)</f>
        <v>0</v>
      </c>
      <c r="LF33" s="319">
        <f>VLOOKUP($B33,'Sintesi (CFI-ACN)'!$C$30:$AE$55,27,FALSE)</f>
        <v>0</v>
      </c>
      <c r="LG33" s="319">
        <f>VLOOKUP($B33,'Sintesi (CFI-ACN)'!$C$30:$AE$55,27,FALSE)</f>
        <v>0</v>
      </c>
      <c r="LH33" s="319">
        <f>VLOOKUP($B33,'Sintesi (CFI-ACN)'!$C$30:$AE$55,27,FALSE)</f>
        <v>0</v>
      </c>
      <c r="LI33" s="319">
        <f>VLOOKUP($B33,'Sintesi (CFI-ACN)'!$C$30:$AE$55,27,FALSE)</f>
        <v>0</v>
      </c>
      <c r="LJ33" s="319">
        <f>VLOOKUP($B33,'Sintesi (CFI-ACN)'!$C$30:$AE$55,27,FALSE)</f>
        <v>0</v>
      </c>
      <c r="LK33" s="319">
        <f>VLOOKUP($B33,'Sintesi (CFI-ACN)'!$C$30:$AE$55,27,FALSE)</f>
        <v>0</v>
      </c>
      <c r="LL33" s="319">
        <f>VLOOKUP($B33,'Sintesi (CFI-ACN)'!$C$30:$AE$55,27,FALSE)</f>
        <v>0</v>
      </c>
      <c r="LM33" s="319">
        <f>VLOOKUP($B33,'Sintesi (CFI-ACN)'!$C$30:$AE$55,27,FALSE)</f>
        <v>0</v>
      </c>
      <c r="LN33" s="319">
        <f>VLOOKUP($B33,'Sintesi (CFI-ACN)'!$C$30:$AE$55,27,FALSE)</f>
        <v>0</v>
      </c>
      <c r="LO33" s="319">
        <f>VLOOKUP($B33,'Sintesi (CFI-ACN)'!$C$30:$AE$55,27,FALSE)</f>
        <v>0</v>
      </c>
      <c r="LP33" s="319">
        <f>VLOOKUP($B33,'Sintesi (CFI-ACN)'!$C$30:$AE$55,27,FALSE)</f>
        <v>0</v>
      </c>
      <c r="LQ33" s="319">
        <f>VLOOKUP($B33,'Sintesi (CFI-ACN)'!$C$30:$AE$55,27,FALSE)</f>
        <v>0</v>
      </c>
      <c r="LR33" s="319">
        <f>VLOOKUP($B33,'Sintesi (CFI-ACN)'!$C$30:$AE$55,27,FALSE)</f>
        <v>0</v>
      </c>
      <c r="LS33" s="319"/>
      <c r="LT33" s="319"/>
      <c r="LU33" s="319"/>
      <c r="LV33" s="320">
        <v>0</v>
      </c>
      <c r="LW33" s="320">
        <v>0</v>
      </c>
      <c r="LX33" s="320">
        <v>0</v>
      </c>
      <c r="LY33" s="320">
        <v>0</v>
      </c>
      <c r="LZ33" s="320">
        <v>0</v>
      </c>
      <c r="MA33" s="320">
        <v>0</v>
      </c>
      <c r="MB33" s="320">
        <v>0</v>
      </c>
      <c r="MC33" s="320">
        <v>0</v>
      </c>
      <c r="MD33" s="320">
        <v>0</v>
      </c>
      <c r="ME33" s="320">
        <v>0</v>
      </c>
      <c r="MF33" s="320">
        <v>0</v>
      </c>
      <c r="MG33" s="320">
        <v>0</v>
      </c>
      <c r="MH33" s="320">
        <v>0</v>
      </c>
      <c r="MI33" s="320">
        <v>0</v>
      </c>
      <c r="MJ33" s="320">
        <v>0</v>
      </c>
      <c r="MK33" s="320">
        <v>0</v>
      </c>
      <c r="ML33" s="320">
        <v>0</v>
      </c>
      <c r="MM33" s="320">
        <v>0</v>
      </c>
      <c r="MN33" s="320">
        <v>0</v>
      </c>
      <c r="MO33" s="320">
        <v>0</v>
      </c>
      <c r="MP33" s="320">
        <v>0</v>
      </c>
      <c r="MQ33" s="320">
        <v>0</v>
      </c>
      <c r="MR33" s="320">
        <v>0</v>
      </c>
      <c r="MS33" s="320">
        <v>0</v>
      </c>
      <c r="MT33" s="320">
        <v>0</v>
      </c>
      <c r="MU33" s="320">
        <v>0</v>
      </c>
      <c r="MV33" s="320">
        <v>0</v>
      </c>
      <c r="MW33" s="320">
        <v>0</v>
      </c>
      <c r="MX33" s="320">
        <v>0</v>
      </c>
      <c r="MY33" s="320">
        <v>0</v>
      </c>
      <c r="MZ33" s="320">
        <v>0</v>
      </c>
      <c r="NA33" s="320">
        <v>0</v>
      </c>
      <c r="NB33" s="320">
        <v>0</v>
      </c>
      <c r="NC33" s="320">
        <v>0</v>
      </c>
      <c r="ND33" s="320">
        <v>0</v>
      </c>
      <c r="NE33" s="320">
        <v>0</v>
      </c>
      <c r="NF33" s="320">
        <v>0</v>
      </c>
      <c r="NG33" s="320">
        <v>0</v>
      </c>
      <c r="NH33" s="320">
        <v>0</v>
      </c>
      <c r="NI33" s="320">
        <v>0</v>
      </c>
      <c r="NJ33" s="320">
        <v>0</v>
      </c>
      <c r="NK33" s="320">
        <v>0</v>
      </c>
      <c r="NL33" s="320">
        <v>0</v>
      </c>
      <c r="NM33" s="320">
        <v>0</v>
      </c>
      <c r="NN33" s="320">
        <v>0</v>
      </c>
      <c r="NO33" s="320">
        <v>0</v>
      </c>
      <c r="NP33" s="320">
        <v>0</v>
      </c>
      <c r="NQ33" s="320">
        <v>0</v>
      </c>
      <c r="NR33" s="320">
        <v>0</v>
      </c>
      <c r="NS33" s="320">
        <v>0</v>
      </c>
      <c r="NT33" s="320">
        <v>0</v>
      </c>
      <c r="NU33" s="320">
        <v>0</v>
      </c>
      <c r="NV33" s="320">
        <v>0</v>
      </c>
      <c r="NW33" s="320">
        <v>0</v>
      </c>
      <c r="NX33" s="320">
        <v>0</v>
      </c>
      <c r="NY33" s="320">
        <v>0</v>
      </c>
      <c r="NZ33" s="320">
        <v>0</v>
      </c>
      <c r="OA33" s="320">
        <v>0</v>
      </c>
      <c r="OB33" s="320">
        <v>0</v>
      </c>
      <c r="OC33" s="320">
        <v>0</v>
      </c>
      <c r="OD33" s="320">
        <v>0</v>
      </c>
      <c r="OE33" s="320">
        <v>0</v>
      </c>
      <c r="OF33" s="320">
        <v>0</v>
      </c>
      <c r="OG33" s="320">
        <v>0</v>
      </c>
      <c r="OH33" s="320">
        <v>0</v>
      </c>
      <c r="OI33" s="320">
        <v>0</v>
      </c>
      <c r="OJ33" s="320">
        <v>0</v>
      </c>
      <c r="OK33" s="320">
        <v>0</v>
      </c>
      <c r="OL33" s="320">
        <v>0</v>
      </c>
      <c r="OM33" s="320">
        <v>0</v>
      </c>
      <c r="ON33" s="320">
        <v>0</v>
      </c>
      <c r="OO33" s="320">
        <v>0</v>
      </c>
      <c r="OP33" s="320">
        <f>VLOOKUP($B33,'Sintesi (CFI-ACN)'!$C$30:$AE$55,26,FALSE)</f>
        <v>0</v>
      </c>
      <c r="OQ33" s="320">
        <f>VLOOKUP($B33,'Sintesi (CFI-ACN)'!$C$30:$AE$55,26,FALSE)</f>
        <v>0</v>
      </c>
      <c r="OR33" s="320">
        <f>VLOOKUP($B33,'Sintesi (CFI-ACN)'!$C$30:$AE$55,26,FALSE)</f>
        <v>0</v>
      </c>
      <c r="OS33" s="320">
        <f>VLOOKUP($B33,'Sintesi (CFI-ACN)'!$C$30:$AE$55,26,FALSE)</f>
        <v>0</v>
      </c>
      <c r="OT33" s="320">
        <f>VLOOKUP($B33,'Sintesi (CFI-ACN)'!$C$30:$AE$55,26,FALSE)</f>
        <v>0</v>
      </c>
      <c r="OU33" s="320">
        <f>VLOOKUP($B33,'Sintesi (CFI-ACN)'!$C$30:$AE$55,26,FALSE)</f>
        <v>0</v>
      </c>
      <c r="OV33" s="320">
        <f>VLOOKUP($B33,'Sintesi (CFI-ACN)'!$C$30:$AE$55,26,FALSE)</f>
        <v>0</v>
      </c>
      <c r="OW33" s="320">
        <f>VLOOKUP($B33,'Sintesi (CFI-ACN)'!$C$30:$AE$55,26,FALSE)</f>
        <v>0</v>
      </c>
      <c r="OX33" s="320">
        <f>VLOOKUP($B33,'Sintesi (CFI-ACN)'!$C$30:$AE$55,26,FALSE)</f>
        <v>0</v>
      </c>
      <c r="OY33" s="320">
        <f>VLOOKUP($B33,'Sintesi (CFI-ACN)'!$C$30:$AE$55,26,FALSE)</f>
        <v>0</v>
      </c>
      <c r="OZ33" s="320">
        <f>VLOOKUP($B33,'Sintesi (CFI-ACN)'!$C$30:$AE$55,26,FALSE)</f>
        <v>0</v>
      </c>
      <c r="PA33" s="320">
        <f>VLOOKUP($B33,'Sintesi (CFI-ACN)'!$C$30:$AE$55,26,FALSE)</f>
        <v>0</v>
      </c>
      <c r="PB33" s="320">
        <f>VLOOKUP($B33,'Sintesi (CFI-ACN)'!$C$30:$AE$55,26,FALSE)</f>
        <v>0</v>
      </c>
      <c r="PC33" s="320">
        <f>VLOOKUP($B33,'Sintesi (CFI-ACN)'!$C$30:$AE$55,26,FALSE)</f>
        <v>0</v>
      </c>
      <c r="PD33" s="320">
        <f>VLOOKUP($B33,'Sintesi (CFI-ACN)'!$C$30:$AE$55,26,FALSE)</f>
        <v>0</v>
      </c>
      <c r="PE33" s="320">
        <f>VLOOKUP($B33,'Sintesi (CFI-ACN)'!$C$30:$AE$55,26,FALSE)</f>
        <v>0</v>
      </c>
      <c r="PF33" s="320">
        <f>VLOOKUP($B33,'Sintesi (CFI-ACN)'!$C$30:$AE$55,26,FALSE)</f>
        <v>0</v>
      </c>
      <c r="PG33" s="320">
        <f>VLOOKUP($B33,'Sintesi (CFI-ACN)'!$C$30:$AE$55,26,FALSE)</f>
        <v>0</v>
      </c>
      <c r="PH33" s="320">
        <f>VLOOKUP($B33,'Sintesi (CFI-ACN)'!$C$30:$AE$55,26,FALSE)</f>
        <v>0</v>
      </c>
      <c r="PI33" s="320">
        <f>VLOOKUP($B33,'Sintesi (CFI-ACN)'!$C$30:$AE$55,26,FALSE)</f>
        <v>0</v>
      </c>
      <c r="PJ33" s="320">
        <f>VLOOKUP($B33,'Sintesi (CFI-ACN)'!$C$30:$AE$55,26,FALSE)</f>
        <v>0</v>
      </c>
      <c r="PK33" s="320">
        <f>VLOOKUP($B33,'Sintesi (CFI-ACN)'!$C$30:$AE$55,26,FALSE)</f>
        <v>0</v>
      </c>
      <c r="PL33" s="320">
        <f>VLOOKUP($B33,'Sintesi (CFI-ACN)'!$C$30:$AE$55,26,FALSE)</f>
        <v>0</v>
      </c>
      <c r="PM33" s="320">
        <f>VLOOKUP($B33,'Sintesi (CFI-ACN)'!$C$30:$AE$55,26,FALSE)</f>
        <v>0</v>
      </c>
      <c r="PN33" s="320">
        <f>VLOOKUP($B33,'Sintesi (CFI-ACN)'!$C$30:$AE$55,26,FALSE)</f>
        <v>0</v>
      </c>
      <c r="PO33" s="320">
        <f>VLOOKUP($B33,'Sintesi (CFI-ACN)'!$C$30:$AE$55,26,FALSE)</f>
        <v>0</v>
      </c>
      <c r="PP33" s="320">
        <f>VLOOKUP($B33,'Sintesi (CFI-ACN)'!$C$30:$AE$55,26,FALSE)</f>
        <v>0</v>
      </c>
      <c r="PQ33" s="320">
        <f>VLOOKUP($B33,'Sintesi (CFI-ACN)'!$C$30:$AE$55,26,FALSE)</f>
        <v>0</v>
      </c>
      <c r="PR33" s="320">
        <f>VLOOKUP($B33,'Sintesi (CFI-ACN)'!$C$30:$AE$55,26,FALSE)</f>
        <v>0</v>
      </c>
      <c r="PS33" s="320">
        <f>VLOOKUP($B33,'Sintesi (CFI-ACN)'!$C$30:$AE$55,26,FALSE)</f>
        <v>0</v>
      </c>
      <c r="PT33" s="320">
        <f>VLOOKUP($B33,'Sintesi (CFI-ACN)'!$C$30:$AE$55,26,FALSE)</f>
        <v>0</v>
      </c>
      <c r="PU33" s="320">
        <f>VLOOKUP($B33,'Sintesi (CFI-ACN)'!$C$30:$AE$55,26,FALSE)</f>
        <v>0</v>
      </c>
      <c r="PV33" s="320"/>
      <c r="PW33" s="320"/>
      <c r="PX33" s="320"/>
      <c r="PY33" s="321">
        <v>0</v>
      </c>
      <c r="PZ33" s="321">
        <v>0</v>
      </c>
      <c r="QA33" s="321">
        <v>0</v>
      </c>
      <c r="QB33" s="321">
        <v>0</v>
      </c>
      <c r="QC33" s="321">
        <v>0</v>
      </c>
      <c r="QD33" s="321">
        <v>0</v>
      </c>
      <c r="QE33" s="321">
        <v>0</v>
      </c>
      <c r="QF33" s="321">
        <v>0</v>
      </c>
      <c r="QG33" s="321">
        <v>0</v>
      </c>
      <c r="QH33" s="321">
        <v>0</v>
      </c>
      <c r="QI33" s="321">
        <v>0</v>
      </c>
      <c r="QJ33" s="321">
        <v>0</v>
      </c>
      <c r="QK33" s="321">
        <v>0</v>
      </c>
      <c r="QL33" s="321">
        <v>0</v>
      </c>
      <c r="QM33" s="321">
        <v>0</v>
      </c>
      <c r="QN33" s="321">
        <v>0</v>
      </c>
      <c r="QO33" s="321">
        <v>0</v>
      </c>
      <c r="QP33" s="321">
        <v>0</v>
      </c>
      <c r="QQ33" s="321">
        <v>0</v>
      </c>
      <c r="QR33" s="321">
        <v>0</v>
      </c>
      <c r="QS33" s="321">
        <v>0</v>
      </c>
      <c r="QT33" s="321">
        <v>0</v>
      </c>
      <c r="QU33" s="321">
        <v>0</v>
      </c>
      <c r="QV33" s="321">
        <v>0</v>
      </c>
      <c r="QW33" s="321">
        <v>0</v>
      </c>
      <c r="QX33" s="321">
        <v>0</v>
      </c>
      <c r="QY33" s="321">
        <v>0</v>
      </c>
      <c r="QZ33" s="321">
        <v>0</v>
      </c>
      <c r="RA33" s="321">
        <v>0</v>
      </c>
      <c r="RB33" s="321">
        <v>0</v>
      </c>
      <c r="RC33" s="321">
        <v>0</v>
      </c>
      <c r="RD33" s="321">
        <v>0</v>
      </c>
      <c r="RE33" s="321">
        <v>0</v>
      </c>
      <c r="RF33" s="321">
        <v>0</v>
      </c>
      <c r="RG33" s="321">
        <v>0</v>
      </c>
      <c r="RH33" s="321">
        <v>0</v>
      </c>
      <c r="RI33" s="321">
        <v>0</v>
      </c>
      <c r="RJ33" s="321">
        <v>0</v>
      </c>
      <c r="RK33" s="321">
        <v>0</v>
      </c>
      <c r="RL33" s="321">
        <v>0</v>
      </c>
      <c r="RM33" s="321">
        <v>0</v>
      </c>
      <c r="RN33" s="321">
        <v>0</v>
      </c>
      <c r="RO33" s="321">
        <v>0</v>
      </c>
      <c r="RP33" s="321">
        <v>0</v>
      </c>
      <c r="RQ33" s="321">
        <v>0</v>
      </c>
      <c r="RR33" s="321">
        <v>0</v>
      </c>
      <c r="RS33" s="321">
        <v>0</v>
      </c>
      <c r="RT33" s="321">
        <v>0</v>
      </c>
      <c r="RU33" s="321">
        <v>0</v>
      </c>
      <c r="RV33" s="321">
        <v>0</v>
      </c>
      <c r="RW33" s="321">
        <v>0</v>
      </c>
      <c r="RX33" s="321">
        <v>0</v>
      </c>
      <c r="RY33" s="321">
        <v>0</v>
      </c>
      <c r="RZ33" s="321">
        <v>0</v>
      </c>
      <c r="SA33" s="321">
        <v>0</v>
      </c>
      <c r="SB33" s="321">
        <v>0</v>
      </c>
      <c r="SC33" s="321">
        <v>0</v>
      </c>
      <c r="SD33" s="321">
        <v>0</v>
      </c>
      <c r="SE33" s="321">
        <v>0</v>
      </c>
      <c r="SF33" s="321">
        <v>0</v>
      </c>
      <c r="SG33" s="321">
        <v>0</v>
      </c>
      <c r="SH33" s="321">
        <v>0</v>
      </c>
      <c r="SI33" s="321">
        <v>0</v>
      </c>
      <c r="SJ33" s="321">
        <v>0</v>
      </c>
      <c r="SK33" s="321">
        <v>0</v>
      </c>
      <c r="SL33" s="321">
        <v>0</v>
      </c>
      <c r="SM33" s="321">
        <v>0</v>
      </c>
      <c r="SN33" s="321">
        <v>0</v>
      </c>
      <c r="SO33" s="321">
        <v>0</v>
      </c>
      <c r="SP33" s="321">
        <v>0</v>
      </c>
      <c r="SQ33" s="321">
        <v>0</v>
      </c>
      <c r="SR33" s="321">
        <v>0</v>
      </c>
      <c r="SS33" s="321">
        <f>VLOOKUP($B33,'Sintesi (CFI-ACN)'!$C$30:$AE$55,28,FALSE)</f>
        <v>0</v>
      </c>
      <c r="ST33" s="321">
        <f>VLOOKUP($B33,'Sintesi (CFI-ACN)'!$C$30:$AE$55,28,FALSE)</f>
        <v>0</v>
      </c>
      <c r="SU33" s="321">
        <f>VLOOKUP($B33,'Sintesi (CFI-ACN)'!$C$30:$AE$55,28,FALSE)</f>
        <v>0</v>
      </c>
      <c r="SV33" s="321">
        <f>VLOOKUP($B33,'Sintesi (CFI-ACN)'!$C$30:$AE$55,28,FALSE)</f>
        <v>0</v>
      </c>
      <c r="SW33" s="321">
        <f>VLOOKUP($B33,'Sintesi (CFI-ACN)'!$C$30:$AE$55,28,FALSE)</f>
        <v>0</v>
      </c>
      <c r="SX33" s="321">
        <f>VLOOKUP($B33,'Sintesi (CFI-ACN)'!$C$30:$AE$55,28,FALSE)</f>
        <v>0</v>
      </c>
      <c r="SY33" s="321">
        <f>VLOOKUP($B33,'Sintesi (CFI-ACN)'!$C$30:$AE$55,28,FALSE)</f>
        <v>0</v>
      </c>
      <c r="SZ33" s="321">
        <f>VLOOKUP($B33,'Sintesi (CFI-ACN)'!$C$30:$AE$55,28,FALSE)</f>
        <v>0</v>
      </c>
      <c r="TA33" s="321">
        <f>VLOOKUP($B33,'Sintesi (CFI-ACN)'!$C$30:$AE$55,28,FALSE)</f>
        <v>0</v>
      </c>
      <c r="TB33" s="321">
        <f>VLOOKUP($B33,'Sintesi (CFI-ACN)'!$C$30:$AE$55,28,FALSE)</f>
        <v>0</v>
      </c>
      <c r="TC33" s="321">
        <f>VLOOKUP($B33,'Sintesi (CFI-ACN)'!$C$30:$AE$55,28,FALSE)</f>
        <v>0</v>
      </c>
      <c r="TD33" s="321">
        <f>VLOOKUP($B33,'Sintesi (CFI-ACN)'!$C$30:$AE$55,28,FALSE)</f>
        <v>0</v>
      </c>
      <c r="TE33" s="321">
        <f>VLOOKUP($B33,'Sintesi (CFI-ACN)'!$C$30:$AE$55,28,FALSE)</f>
        <v>0</v>
      </c>
      <c r="TF33" s="321">
        <f>VLOOKUP($B33,'Sintesi (CFI-ACN)'!$C$30:$AE$55,28,FALSE)</f>
        <v>0</v>
      </c>
      <c r="TG33" s="321">
        <f>VLOOKUP($B33,'Sintesi (CFI-ACN)'!$C$30:$AE$55,28,FALSE)</f>
        <v>0</v>
      </c>
      <c r="TH33" s="321">
        <f>VLOOKUP($B33,'Sintesi (CFI-ACN)'!$C$30:$AE$55,28,FALSE)</f>
        <v>0</v>
      </c>
      <c r="TI33" s="321">
        <f>VLOOKUP($B33,'Sintesi (CFI-ACN)'!$C$30:$AE$55,28,FALSE)</f>
        <v>0</v>
      </c>
      <c r="TJ33" s="321">
        <f>VLOOKUP($B33,'Sintesi (CFI-ACN)'!$C$30:$AE$55,28,FALSE)</f>
        <v>0</v>
      </c>
      <c r="TK33" s="321">
        <f>VLOOKUP($B33,'Sintesi (CFI-ACN)'!$C$30:$AE$55,28,FALSE)</f>
        <v>0</v>
      </c>
      <c r="TL33" s="321">
        <f>VLOOKUP($B33,'Sintesi (CFI-ACN)'!$C$30:$AE$55,28,FALSE)</f>
        <v>0</v>
      </c>
      <c r="TM33" s="321">
        <f>VLOOKUP($B33,'Sintesi (CFI-ACN)'!$C$30:$AE$55,28,FALSE)</f>
        <v>0</v>
      </c>
      <c r="TN33" s="321">
        <f>VLOOKUP($B33,'Sintesi (CFI-ACN)'!$C$30:$AE$55,28,FALSE)</f>
        <v>0</v>
      </c>
      <c r="TO33" s="321">
        <f>VLOOKUP($B33,'Sintesi (CFI-ACN)'!$C$30:$AE$55,28,FALSE)</f>
        <v>0</v>
      </c>
      <c r="TP33" s="321">
        <f>VLOOKUP($B33,'Sintesi (CFI-ACN)'!$C$30:$AE$55,28,FALSE)</f>
        <v>0</v>
      </c>
      <c r="TQ33" s="321">
        <f>VLOOKUP($B33,'Sintesi (CFI-ACN)'!$C$30:$AE$55,28,FALSE)</f>
        <v>0</v>
      </c>
      <c r="TR33" s="321">
        <f>VLOOKUP($B33,'Sintesi (CFI-ACN)'!$C$30:$AE$55,28,FALSE)</f>
        <v>0</v>
      </c>
      <c r="TS33" s="321">
        <f>VLOOKUP($B33,'Sintesi (CFI-ACN)'!$C$30:$AE$55,28,FALSE)</f>
        <v>0</v>
      </c>
      <c r="TT33" s="321">
        <f>VLOOKUP($B33,'Sintesi (CFI-ACN)'!$C$30:$AE$55,28,FALSE)</f>
        <v>0</v>
      </c>
      <c r="TU33" s="321">
        <f>VLOOKUP($B33,'Sintesi (CFI-ACN)'!$C$30:$AE$55,28,FALSE)</f>
        <v>0</v>
      </c>
      <c r="TV33" s="321">
        <f>VLOOKUP($B33,'Sintesi (CFI-ACN)'!$C$30:$AE$55,28,FALSE)</f>
        <v>0</v>
      </c>
      <c r="TW33" s="321">
        <f>VLOOKUP($B33,'Sintesi (CFI-ACN)'!$C$30:$AE$55,28,FALSE)</f>
        <v>0</v>
      </c>
      <c r="TX33" s="321">
        <f>VLOOKUP($B33,'Sintesi (CFI-ACN)'!$C$30:$AE$55,28,FALSE)</f>
        <v>0</v>
      </c>
      <c r="TY33" s="321"/>
      <c r="TZ33" s="321"/>
      <c r="UA33" s="321"/>
      <c r="UB33" s="322">
        <v>0</v>
      </c>
      <c r="UC33" s="322">
        <v>0</v>
      </c>
      <c r="UD33" s="322">
        <v>0</v>
      </c>
      <c r="UE33" s="322">
        <v>0</v>
      </c>
      <c r="UF33" s="322">
        <v>0</v>
      </c>
      <c r="UG33" s="322">
        <v>0</v>
      </c>
      <c r="UH33" s="322">
        <v>0</v>
      </c>
      <c r="UI33" s="322">
        <v>0</v>
      </c>
      <c r="UJ33" s="322">
        <v>0</v>
      </c>
      <c r="UK33" s="322">
        <v>0</v>
      </c>
      <c r="UL33" s="322">
        <v>0</v>
      </c>
      <c r="UM33" s="322">
        <v>0</v>
      </c>
      <c r="UN33" s="322">
        <v>0</v>
      </c>
      <c r="UO33" s="322">
        <v>0</v>
      </c>
      <c r="UP33" s="322">
        <v>0</v>
      </c>
      <c r="UQ33" s="322">
        <v>0</v>
      </c>
      <c r="UR33" s="322">
        <v>0</v>
      </c>
      <c r="US33" s="322">
        <v>0</v>
      </c>
      <c r="UT33" s="322">
        <v>0</v>
      </c>
      <c r="UU33" s="322">
        <v>0</v>
      </c>
      <c r="UV33" s="322">
        <v>0</v>
      </c>
      <c r="UW33" s="322">
        <v>0</v>
      </c>
      <c r="UX33" s="322">
        <v>0</v>
      </c>
      <c r="UY33" s="322">
        <v>0</v>
      </c>
      <c r="UZ33" s="322">
        <v>0</v>
      </c>
      <c r="VA33" s="322">
        <v>0</v>
      </c>
      <c r="VB33" s="322">
        <v>0</v>
      </c>
      <c r="VC33" s="322">
        <v>0</v>
      </c>
      <c r="VD33" s="322">
        <v>0</v>
      </c>
      <c r="VE33" s="322">
        <v>0</v>
      </c>
      <c r="VF33" s="322">
        <v>0</v>
      </c>
      <c r="VG33" s="322">
        <v>0</v>
      </c>
      <c r="VH33" s="322">
        <v>0</v>
      </c>
      <c r="VI33" s="322">
        <v>0</v>
      </c>
      <c r="VJ33" s="322">
        <v>0</v>
      </c>
      <c r="VK33" s="322">
        <v>0</v>
      </c>
      <c r="VL33" s="322">
        <v>0</v>
      </c>
      <c r="VM33" s="322">
        <v>0</v>
      </c>
      <c r="VN33" s="322">
        <v>0</v>
      </c>
      <c r="VO33" s="322">
        <v>0</v>
      </c>
      <c r="VP33" s="322">
        <v>0</v>
      </c>
      <c r="VQ33" s="322">
        <v>0</v>
      </c>
      <c r="VR33" s="322">
        <v>0</v>
      </c>
      <c r="VS33" s="322">
        <v>0</v>
      </c>
      <c r="VT33" s="322">
        <v>0</v>
      </c>
      <c r="VU33" s="322">
        <v>0</v>
      </c>
      <c r="VV33" s="322">
        <v>0</v>
      </c>
      <c r="VW33" s="322">
        <v>0</v>
      </c>
      <c r="VX33" s="322">
        <v>0</v>
      </c>
      <c r="VY33" s="322">
        <v>0</v>
      </c>
      <c r="VZ33" s="322">
        <v>0</v>
      </c>
      <c r="WA33" s="322">
        <v>0</v>
      </c>
      <c r="WB33" s="322">
        <v>0</v>
      </c>
      <c r="WC33" s="322">
        <v>0</v>
      </c>
      <c r="WD33" s="322">
        <v>0</v>
      </c>
      <c r="WE33" s="322">
        <v>0</v>
      </c>
      <c r="WF33" s="322">
        <v>0</v>
      </c>
      <c r="WG33" s="322">
        <v>0</v>
      </c>
      <c r="WH33" s="322">
        <v>0</v>
      </c>
      <c r="WI33" s="322">
        <v>0</v>
      </c>
      <c r="WJ33" s="322">
        <v>0</v>
      </c>
      <c r="WK33" s="322">
        <v>0</v>
      </c>
      <c r="WL33" s="322">
        <v>0</v>
      </c>
      <c r="WM33" s="322">
        <v>0</v>
      </c>
      <c r="WN33" s="322">
        <v>0</v>
      </c>
      <c r="WO33" s="322">
        <v>0</v>
      </c>
      <c r="WP33" s="322">
        <v>0</v>
      </c>
      <c r="WQ33" s="322">
        <v>0</v>
      </c>
      <c r="WR33" s="322">
        <v>0</v>
      </c>
      <c r="WS33" s="322">
        <v>0</v>
      </c>
      <c r="WT33" s="322">
        <v>0</v>
      </c>
      <c r="WU33" s="322">
        <v>0</v>
      </c>
      <c r="WV33" s="322">
        <f>VLOOKUP($B33,'Sintesi (CFI-ACN)'!$C$30:$AE$55,29,FALSE)</f>
        <v>0</v>
      </c>
      <c r="WW33" s="322">
        <f>VLOOKUP($B33,'Sintesi (CFI-ACN)'!$C$30:$AE$55,29,FALSE)</f>
        <v>0</v>
      </c>
      <c r="WX33" s="322">
        <f>VLOOKUP($B33,'Sintesi (CFI-ACN)'!$C$30:$AE$55,29,FALSE)</f>
        <v>0</v>
      </c>
      <c r="WY33" s="322">
        <f>VLOOKUP($B33,'Sintesi (CFI-ACN)'!$C$30:$AE$55,29,FALSE)</f>
        <v>0</v>
      </c>
      <c r="WZ33" s="322">
        <f>VLOOKUP($B33,'Sintesi (CFI-ACN)'!$C$30:$AE$55,29,FALSE)</f>
        <v>0</v>
      </c>
      <c r="XA33" s="322">
        <f>VLOOKUP($B33,'Sintesi (CFI-ACN)'!$C$30:$AE$55,29,FALSE)</f>
        <v>0</v>
      </c>
      <c r="XB33" s="322">
        <f>VLOOKUP($B33,'Sintesi (CFI-ACN)'!$C$30:$AE$55,29,FALSE)</f>
        <v>0</v>
      </c>
      <c r="XC33" s="322">
        <f>VLOOKUP($B33,'Sintesi (CFI-ACN)'!$C$30:$AE$55,29,FALSE)</f>
        <v>0</v>
      </c>
      <c r="XD33" s="322">
        <f>VLOOKUP($B33,'Sintesi (CFI-ACN)'!$C$30:$AE$55,29,FALSE)</f>
        <v>0</v>
      </c>
      <c r="XE33" s="322">
        <f>VLOOKUP($B33,'Sintesi (CFI-ACN)'!$C$30:$AE$55,29,FALSE)</f>
        <v>0</v>
      </c>
      <c r="XF33" s="322">
        <f>VLOOKUP($B33,'Sintesi (CFI-ACN)'!$C$30:$AE$55,29,FALSE)</f>
        <v>0</v>
      </c>
      <c r="XG33" s="322">
        <f>VLOOKUP($B33,'Sintesi (CFI-ACN)'!$C$30:$AE$55,29,FALSE)</f>
        <v>0</v>
      </c>
      <c r="XH33" s="322">
        <f>VLOOKUP($B33,'Sintesi (CFI-ACN)'!$C$30:$AE$55,29,FALSE)</f>
        <v>0</v>
      </c>
      <c r="XI33" s="322">
        <f>VLOOKUP($B33,'Sintesi (CFI-ACN)'!$C$30:$AE$55,29,FALSE)</f>
        <v>0</v>
      </c>
      <c r="XJ33" s="322">
        <f>VLOOKUP($B33,'Sintesi (CFI-ACN)'!$C$30:$AE$55,29,FALSE)</f>
        <v>0</v>
      </c>
      <c r="XK33" s="322">
        <f>VLOOKUP($B33,'Sintesi (CFI-ACN)'!$C$30:$AE$55,29,FALSE)</f>
        <v>0</v>
      </c>
      <c r="XL33" s="322">
        <f>VLOOKUP($B33,'Sintesi (CFI-ACN)'!$C$30:$AE$55,29,FALSE)</f>
        <v>0</v>
      </c>
      <c r="XM33" s="322">
        <f>VLOOKUP($B33,'Sintesi (CFI-ACN)'!$C$30:$AE$55,29,FALSE)</f>
        <v>0</v>
      </c>
      <c r="XN33" s="322">
        <f>VLOOKUP($B33,'Sintesi (CFI-ACN)'!$C$30:$AE$55,29,FALSE)</f>
        <v>0</v>
      </c>
      <c r="XO33" s="322">
        <f>VLOOKUP($B33,'Sintesi (CFI-ACN)'!$C$30:$AE$55,29,FALSE)</f>
        <v>0</v>
      </c>
      <c r="XP33" s="322">
        <f>VLOOKUP($B33,'Sintesi (CFI-ACN)'!$C$30:$AE$55,29,FALSE)</f>
        <v>0</v>
      </c>
      <c r="XQ33" s="322">
        <f>VLOOKUP($B33,'Sintesi (CFI-ACN)'!$C$30:$AE$55,29,FALSE)</f>
        <v>0</v>
      </c>
      <c r="XR33" s="322">
        <f>VLOOKUP($B33,'Sintesi (CFI-ACN)'!$C$30:$AE$55,29,FALSE)</f>
        <v>0</v>
      </c>
      <c r="XS33" s="322">
        <f>VLOOKUP($B33,'Sintesi (CFI-ACN)'!$C$30:$AE$55,29,FALSE)</f>
        <v>0</v>
      </c>
      <c r="XT33" s="322">
        <f>VLOOKUP($B33,'Sintesi (CFI-ACN)'!$C$30:$AE$55,29,FALSE)</f>
        <v>0</v>
      </c>
      <c r="XU33" s="322">
        <f>VLOOKUP($B33,'Sintesi (CFI-ACN)'!$C$30:$AE$55,29,FALSE)</f>
        <v>0</v>
      </c>
      <c r="XV33" s="322">
        <f>VLOOKUP($B33,'Sintesi (CFI-ACN)'!$C$30:$AE$55,29,FALSE)</f>
        <v>0</v>
      </c>
      <c r="XW33" s="322">
        <f>VLOOKUP($B33,'Sintesi (CFI-ACN)'!$C$30:$AE$55,29,FALSE)</f>
        <v>0</v>
      </c>
      <c r="XX33" s="322">
        <f>VLOOKUP($B33,'Sintesi (CFI-ACN)'!$C$30:$AE$55,29,FALSE)</f>
        <v>0</v>
      </c>
      <c r="XY33" s="322">
        <f>VLOOKUP($B33,'Sintesi (CFI-ACN)'!$C$30:$AE$55,29,FALSE)</f>
        <v>0</v>
      </c>
      <c r="XZ33" s="322">
        <f>VLOOKUP($B33,'Sintesi (CFI-ACN)'!$C$30:$AE$55,29,FALSE)</f>
        <v>0</v>
      </c>
      <c r="YA33" s="322">
        <f>VLOOKUP($B33,'Sintesi (CFI-ACN)'!$C$30:$AE$55,29,FALSE)</f>
        <v>0</v>
      </c>
      <c r="YB33" s="322"/>
      <c r="YC33" s="322"/>
      <c r="YD33" s="322"/>
      <c r="YE33" s="501">
        <v>0</v>
      </c>
      <c r="YF33" s="501">
        <v>0</v>
      </c>
      <c r="YG33" s="501">
        <v>0</v>
      </c>
      <c r="YH33" s="501">
        <v>0</v>
      </c>
      <c r="YI33" s="501">
        <v>0</v>
      </c>
      <c r="YJ33" s="501">
        <v>0</v>
      </c>
      <c r="YK33" s="501">
        <v>0</v>
      </c>
      <c r="YL33" s="501">
        <v>0</v>
      </c>
      <c r="YM33" s="501">
        <v>0</v>
      </c>
      <c r="YN33" s="501">
        <v>0</v>
      </c>
      <c r="YO33" s="501">
        <v>0</v>
      </c>
      <c r="YP33" s="501">
        <v>0</v>
      </c>
      <c r="YQ33" s="501">
        <v>0</v>
      </c>
      <c r="YR33" s="501">
        <v>0</v>
      </c>
      <c r="YS33" s="501">
        <v>0</v>
      </c>
      <c r="YT33" s="501">
        <v>0</v>
      </c>
      <c r="YU33" s="501">
        <v>0</v>
      </c>
      <c r="YV33" s="501">
        <v>0</v>
      </c>
      <c r="YW33" s="501">
        <v>0</v>
      </c>
      <c r="YX33" s="501">
        <v>0</v>
      </c>
      <c r="YY33" s="501">
        <v>0</v>
      </c>
      <c r="YZ33" s="501">
        <v>0</v>
      </c>
      <c r="ZA33" s="501">
        <v>0</v>
      </c>
      <c r="ZB33" s="501">
        <v>0</v>
      </c>
      <c r="ZC33" s="501">
        <v>0</v>
      </c>
      <c r="ZD33" s="501">
        <v>0</v>
      </c>
      <c r="ZE33" s="501">
        <v>0</v>
      </c>
      <c r="ZF33" s="501">
        <v>0</v>
      </c>
      <c r="ZG33" s="501">
        <v>0</v>
      </c>
      <c r="ZH33" s="501">
        <v>0</v>
      </c>
      <c r="ZI33" s="501">
        <v>0</v>
      </c>
      <c r="ZJ33" s="501">
        <v>0</v>
      </c>
      <c r="ZK33" s="501">
        <v>0</v>
      </c>
      <c r="ZL33" s="501">
        <v>0</v>
      </c>
      <c r="ZM33" s="501">
        <v>0</v>
      </c>
      <c r="ZN33" s="501">
        <v>0</v>
      </c>
      <c r="ZO33" s="501">
        <v>0</v>
      </c>
      <c r="ZP33" s="501">
        <v>0</v>
      </c>
      <c r="ZQ33" s="501">
        <v>0</v>
      </c>
      <c r="ZR33" s="501">
        <v>0</v>
      </c>
      <c r="ZS33" s="501">
        <v>0</v>
      </c>
      <c r="ZT33" s="501">
        <v>0</v>
      </c>
      <c r="ZU33" s="501">
        <v>0</v>
      </c>
      <c r="ZV33" s="501">
        <v>0</v>
      </c>
      <c r="ZW33" s="501">
        <v>0</v>
      </c>
      <c r="ZX33" s="501">
        <v>0</v>
      </c>
      <c r="ZY33" s="501">
        <v>0</v>
      </c>
      <c r="ZZ33" s="501">
        <v>0</v>
      </c>
      <c r="AAA33" s="501">
        <v>0</v>
      </c>
      <c r="AAB33" s="501">
        <v>0</v>
      </c>
      <c r="AAC33" s="501">
        <v>0</v>
      </c>
      <c r="AAD33" s="501">
        <v>0</v>
      </c>
      <c r="AAE33" s="501">
        <v>0</v>
      </c>
      <c r="AAF33" s="501">
        <v>0</v>
      </c>
      <c r="AAG33" s="501">
        <v>0</v>
      </c>
      <c r="AAH33" s="501">
        <v>0</v>
      </c>
      <c r="AAI33" s="501">
        <v>0</v>
      </c>
      <c r="AAJ33" s="501">
        <v>0</v>
      </c>
      <c r="AAK33" s="501">
        <v>0</v>
      </c>
      <c r="AAL33" s="501">
        <v>0</v>
      </c>
      <c r="AAM33" s="501">
        <v>0</v>
      </c>
      <c r="AAN33" s="501">
        <v>0</v>
      </c>
      <c r="AAO33" s="501">
        <v>0</v>
      </c>
      <c r="AAP33" s="501">
        <v>0</v>
      </c>
      <c r="AAQ33" s="501">
        <v>0</v>
      </c>
      <c r="AAR33" s="501">
        <v>0</v>
      </c>
      <c r="AAS33" s="501">
        <v>0</v>
      </c>
      <c r="AAT33" s="501">
        <v>0</v>
      </c>
      <c r="AAU33" s="501">
        <v>0</v>
      </c>
      <c r="AAV33" s="501">
        <v>0</v>
      </c>
      <c r="AAW33" s="501">
        <v>0</v>
      </c>
      <c r="AAX33" s="501">
        <v>0</v>
      </c>
      <c r="AAY33" s="501">
        <f>VLOOKUP($B33,'Sintesi (CFI-ACN)'!$C$30:$AE$55,22,FALSE)</f>
        <v>0</v>
      </c>
      <c r="AAZ33" s="501">
        <f>VLOOKUP($B33,'Sintesi (CFI-ACN)'!$C$30:$AE$55,22,FALSE)</f>
        <v>0</v>
      </c>
      <c r="ABA33" s="501">
        <f>VLOOKUP($B33,'Sintesi (CFI-ACN)'!$C$30:$AE$55,22,FALSE)</f>
        <v>0</v>
      </c>
      <c r="ABB33" s="501">
        <f>VLOOKUP($B33,'Sintesi (CFI-ACN)'!$C$30:$AE$55,22,FALSE)</f>
        <v>0</v>
      </c>
      <c r="ABC33" s="501">
        <f>VLOOKUP($B33,'Sintesi (CFI-ACN)'!$C$30:$AE$55,22,FALSE)</f>
        <v>0</v>
      </c>
      <c r="ABD33" s="501">
        <f>VLOOKUP($B33,'Sintesi (CFI-ACN)'!$C$30:$AE$55,22,FALSE)</f>
        <v>0</v>
      </c>
      <c r="ABE33" s="501">
        <f>VLOOKUP($B33,'Sintesi (CFI-ACN)'!$C$30:$AE$55,22,FALSE)</f>
        <v>0</v>
      </c>
      <c r="ABF33" s="501">
        <f>VLOOKUP($B33,'Sintesi (CFI-ACN)'!$C$30:$AE$55,22,FALSE)</f>
        <v>0</v>
      </c>
      <c r="ABG33" s="501">
        <f>VLOOKUP($B33,'Sintesi (CFI-ACN)'!$C$30:$AE$55,22,FALSE)</f>
        <v>0</v>
      </c>
      <c r="ABH33" s="501">
        <f>VLOOKUP($B33,'Sintesi (CFI-ACN)'!$C$30:$AE$55,22,FALSE)</f>
        <v>0</v>
      </c>
      <c r="ABI33" s="501">
        <f>VLOOKUP($B33,'Sintesi (CFI-ACN)'!$C$30:$AE$55,22,FALSE)</f>
        <v>0</v>
      </c>
      <c r="ABJ33" s="501">
        <f>VLOOKUP($B33,'Sintesi (CFI-ACN)'!$C$30:$AE$55,22,FALSE)</f>
        <v>0</v>
      </c>
      <c r="ABK33" s="501">
        <f>VLOOKUP($B33,'Sintesi (CFI-ACN)'!$C$30:$AE$55,22,FALSE)</f>
        <v>0</v>
      </c>
      <c r="ABL33" s="501">
        <f>VLOOKUP($B33,'Sintesi (CFI-ACN)'!$C$30:$AE$55,22,FALSE)</f>
        <v>0</v>
      </c>
      <c r="ABM33" s="501">
        <f>VLOOKUP($B33,'Sintesi (CFI-ACN)'!$C$30:$AE$55,22,FALSE)</f>
        <v>0</v>
      </c>
      <c r="ABN33" s="501">
        <f>VLOOKUP($B33,'Sintesi (CFI-ACN)'!$C$30:$AE$55,22,FALSE)</f>
        <v>0</v>
      </c>
      <c r="ABO33" s="501">
        <f>VLOOKUP($B33,'Sintesi (CFI-ACN)'!$C$30:$AE$55,22,FALSE)</f>
        <v>0</v>
      </c>
      <c r="ABP33" s="501">
        <f>VLOOKUP($B33,'Sintesi (CFI-ACN)'!$C$30:$AE$55,22,FALSE)</f>
        <v>0</v>
      </c>
      <c r="ABQ33" s="501">
        <f>VLOOKUP($B33,'Sintesi (CFI-ACN)'!$C$30:$AE$55,22,FALSE)</f>
        <v>0</v>
      </c>
      <c r="ABR33" s="501">
        <f>VLOOKUP($B33,'Sintesi (CFI-ACN)'!$C$30:$AE$55,22,FALSE)</f>
        <v>0</v>
      </c>
      <c r="ABS33" s="501">
        <f>VLOOKUP($B33,'Sintesi (CFI-ACN)'!$C$30:$AE$55,22,FALSE)</f>
        <v>0</v>
      </c>
      <c r="ABT33" s="501">
        <f>VLOOKUP($B33,'Sintesi (CFI-ACN)'!$C$30:$AE$55,22,FALSE)</f>
        <v>0</v>
      </c>
      <c r="ABU33" s="501">
        <f>VLOOKUP($B33,'Sintesi (CFI-ACN)'!$C$30:$AE$55,22,FALSE)</f>
        <v>0</v>
      </c>
      <c r="ABV33" s="501">
        <f>VLOOKUP($B33,'Sintesi (CFI-ACN)'!$C$30:$AE$55,22,FALSE)</f>
        <v>0</v>
      </c>
      <c r="ABW33" s="501">
        <f>VLOOKUP($B33,'Sintesi (CFI-ACN)'!$C$30:$AE$55,22,FALSE)</f>
        <v>0</v>
      </c>
      <c r="ABX33" s="501">
        <f>VLOOKUP($B33,'Sintesi (CFI-ACN)'!$C$30:$AE$55,22,FALSE)</f>
        <v>0</v>
      </c>
      <c r="ABY33" s="501">
        <f>VLOOKUP($B33,'Sintesi (CFI-ACN)'!$C$30:$AE$55,22,FALSE)</f>
        <v>0</v>
      </c>
      <c r="ABZ33" s="501">
        <f>VLOOKUP($B33,'Sintesi (CFI-ACN)'!$C$30:$AE$55,22,FALSE)</f>
        <v>0</v>
      </c>
      <c r="ACA33" s="501">
        <f>VLOOKUP($B33,'Sintesi (CFI-ACN)'!$C$30:$AE$55,22,FALSE)</f>
        <v>0</v>
      </c>
      <c r="ACB33" s="501">
        <f>VLOOKUP($B33,'Sintesi (CFI-ACN)'!$C$30:$AE$55,22,FALSE)</f>
        <v>0</v>
      </c>
      <c r="ACC33" s="501">
        <f>VLOOKUP($B33,'Sintesi (CFI-ACN)'!$C$30:$AE$55,22,FALSE)</f>
        <v>0</v>
      </c>
      <c r="ACD33" s="501">
        <f>VLOOKUP($B33,'Sintesi (CFI-ACN)'!$C$30:$AE$55,22,FALSE)</f>
        <v>0</v>
      </c>
      <c r="ACE33" s="501"/>
      <c r="ACF33" s="501"/>
      <c r="ACG33" s="501"/>
      <c r="ACH33" s="86"/>
      <c r="ACI33" s="88">
        <v>0</v>
      </c>
      <c r="ACJ33" s="87"/>
      <c r="ACK33" s="89"/>
      <c r="ACL33" s="177"/>
      <c r="ACM33" s="177"/>
      <c r="ACN33" s="177"/>
      <c r="ACO33" s="177"/>
      <c r="ACP33" s="177"/>
      <c r="ACQ33" s="177"/>
      <c r="ACR33" s="177"/>
      <c r="ACS33" s="80"/>
      <c r="ACT33" s="80"/>
      <c r="ACU33" s="80"/>
      <c r="ACV33" s="80"/>
      <c r="ACW33" s="80"/>
      <c r="ACX33" s="80"/>
      <c r="ACY33" s="80"/>
      <c r="ACZ33" s="80"/>
      <c r="ADA33" s="80"/>
      <c r="ADB33" s="80"/>
      <c r="ADC33" s="80"/>
      <c r="ADD33" s="80"/>
      <c r="ADE33" s="80"/>
      <c r="ADF33" s="80"/>
      <c r="ADG33" s="80"/>
      <c r="ADH33" s="80"/>
      <c r="ADI33" s="80"/>
      <c r="ADJ33" s="80"/>
      <c r="ADK33" s="80"/>
      <c r="ADL33" s="80"/>
      <c r="ADM33" s="80"/>
      <c r="ADN33" s="80"/>
      <c r="ADO33" s="80"/>
      <c r="ADP33" s="80"/>
      <c r="ADQ33" s="80"/>
      <c r="ADR33" s="80"/>
      <c r="ADS33" s="80"/>
      <c r="ADT33" s="80"/>
      <c r="ADU33" s="80"/>
      <c r="ADV33" s="80"/>
      <c r="ADW33" s="80"/>
      <c r="ADX33" s="80"/>
      <c r="ADY33" s="80"/>
      <c r="ADZ33" s="80"/>
      <c r="AEA33" s="80"/>
      <c r="AEB33" s="80"/>
      <c r="AEC33" s="80"/>
      <c r="AED33" s="80"/>
      <c r="AEE33" s="80"/>
      <c r="AEF33" s="80"/>
      <c r="AEG33" s="80"/>
      <c r="AEH33" s="80"/>
      <c r="AEI33" s="80"/>
      <c r="AEJ33" s="80"/>
      <c r="AEK33" s="80"/>
      <c r="AEL33" s="80"/>
      <c r="AEM33" s="80"/>
      <c r="AEN33" s="80"/>
      <c r="AEO33" s="80"/>
      <c r="AEP33" s="80"/>
      <c r="AEQ33" s="80"/>
      <c r="AER33" s="80"/>
      <c r="AES33" s="80"/>
      <c r="AET33" s="80"/>
      <c r="AEU33" s="80"/>
      <c r="AEV33" s="80"/>
      <c r="AEW33" s="80"/>
      <c r="AEX33" s="80"/>
      <c r="AEY33" s="80"/>
      <c r="AEZ33" s="80"/>
      <c r="AFA33" s="80"/>
      <c r="AFB33" s="80"/>
      <c r="AFC33" s="80"/>
      <c r="AFD33" s="80"/>
      <c r="AFE33" s="80"/>
      <c r="AFF33" s="80"/>
      <c r="AFG33" s="80"/>
      <c r="AFH33" s="80"/>
      <c r="AFI33" s="80"/>
      <c r="AFJ33" s="80"/>
      <c r="AFK33" s="80"/>
      <c r="AFL33" s="80"/>
      <c r="AFM33" s="80"/>
      <c r="AFN33" s="80"/>
      <c r="AFO33" s="80"/>
      <c r="AFP33" s="80"/>
      <c r="AFQ33" s="80"/>
      <c r="AFR33" s="80"/>
      <c r="AFS33" s="80"/>
      <c r="AFT33" s="80"/>
      <c r="AFU33" s="80"/>
      <c r="AFV33" s="80"/>
      <c r="AFW33" s="80"/>
      <c r="AFX33" s="80"/>
      <c r="AFY33" s="80"/>
      <c r="AFZ33" s="80"/>
      <c r="AGA33" s="80"/>
      <c r="AGB33" s="80"/>
      <c r="AGC33" s="80"/>
      <c r="AGD33" s="80"/>
      <c r="AGE33" s="80"/>
      <c r="AGF33" s="80"/>
      <c r="AGG33" s="80"/>
      <c r="AGH33" s="80"/>
      <c r="AGI33" s="80"/>
      <c r="AGJ33" s="80"/>
      <c r="AGK33" s="80"/>
      <c r="AGL33" s="80"/>
      <c r="AGM33" s="80"/>
    </row>
    <row r="34" spans="1:871" s="104" customFormat="1" ht="12.75" customHeight="1">
      <c r="A34" s="131" t="str">
        <f>'Sintesi (CA)'!B59</f>
        <v/>
      </c>
      <c r="B34" s="131" t="str">
        <f>'Sintesi (CFI)'!C58</f>
        <v/>
      </c>
      <c r="C34" s="131" t="str">
        <f>'Sintesi Quantitativa (Overall)'!D60</f>
        <v/>
      </c>
      <c r="D34" s="132">
        <f>'Sintesi (CFI-ACN)'!W60</f>
        <v>49</v>
      </c>
      <c r="E34" s="132">
        <f>'Sintesi (CFI-ACN)'!X60</f>
        <v>3</v>
      </c>
      <c r="F34" s="132">
        <f>'Sintesi (CFI-ACN)'!Y60</f>
        <v>46</v>
      </c>
      <c r="G34" s="158">
        <v>0</v>
      </c>
      <c r="H34" s="183"/>
      <c r="I34" s="183"/>
      <c r="J34" s="78">
        <f t="shared" si="124"/>
        <v>0</v>
      </c>
      <c r="K34" s="78">
        <v>0</v>
      </c>
      <c r="L34" s="79">
        <v>0</v>
      </c>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318">
        <v>0</v>
      </c>
      <c r="DQ34" s="318">
        <v>0</v>
      </c>
      <c r="DR34" s="318">
        <v>0</v>
      </c>
      <c r="DS34" s="318">
        <v>0</v>
      </c>
      <c r="DT34" s="318">
        <v>0</v>
      </c>
      <c r="DU34" s="318">
        <v>0</v>
      </c>
      <c r="DV34" s="318">
        <v>0</v>
      </c>
      <c r="DW34" s="318">
        <v>0</v>
      </c>
      <c r="DX34" s="318">
        <v>0</v>
      </c>
      <c r="DY34" s="318">
        <v>0</v>
      </c>
      <c r="DZ34" s="318">
        <v>0</v>
      </c>
      <c r="EA34" s="318">
        <v>0</v>
      </c>
      <c r="EB34" s="318">
        <v>0</v>
      </c>
      <c r="EC34" s="318">
        <v>0</v>
      </c>
      <c r="ED34" s="318">
        <v>0</v>
      </c>
      <c r="EE34" s="318">
        <v>0</v>
      </c>
      <c r="EF34" s="318">
        <v>0</v>
      </c>
      <c r="EG34" s="318">
        <v>0</v>
      </c>
      <c r="EH34" s="318">
        <v>0</v>
      </c>
      <c r="EI34" s="318">
        <v>0</v>
      </c>
      <c r="EJ34" s="318">
        <v>0</v>
      </c>
      <c r="EK34" s="318">
        <v>0</v>
      </c>
      <c r="EL34" s="318">
        <v>0</v>
      </c>
      <c r="EM34" s="318">
        <v>0</v>
      </c>
      <c r="EN34" s="318">
        <v>0</v>
      </c>
      <c r="EO34" s="318">
        <v>0</v>
      </c>
      <c r="EP34" s="318">
        <v>0</v>
      </c>
      <c r="EQ34" s="318">
        <v>0</v>
      </c>
      <c r="ER34" s="318">
        <v>0</v>
      </c>
      <c r="ES34" s="318">
        <v>0</v>
      </c>
      <c r="ET34" s="318">
        <v>0</v>
      </c>
      <c r="EU34" s="318">
        <v>0</v>
      </c>
      <c r="EV34" s="318">
        <v>0</v>
      </c>
      <c r="EW34" s="318">
        <v>0</v>
      </c>
      <c r="EX34" s="318">
        <v>0</v>
      </c>
      <c r="EY34" s="318">
        <v>0</v>
      </c>
      <c r="EZ34" s="318">
        <v>0</v>
      </c>
      <c r="FA34" s="318">
        <v>0</v>
      </c>
      <c r="FB34" s="318">
        <v>0</v>
      </c>
      <c r="FC34" s="318">
        <v>0</v>
      </c>
      <c r="FD34" s="318">
        <v>0</v>
      </c>
      <c r="FE34" s="318">
        <v>0</v>
      </c>
      <c r="FF34" s="318">
        <v>0</v>
      </c>
      <c r="FG34" s="318">
        <v>0</v>
      </c>
      <c r="FH34" s="318">
        <v>0</v>
      </c>
      <c r="FI34" s="318">
        <v>0</v>
      </c>
      <c r="FJ34" s="318">
        <v>0</v>
      </c>
      <c r="FK34" s="318">
        <v>0</v>
      </c>
      <c r="FL34" s="318">
        <v>0</v>
      </c>
      <c r="FM34" s="318">
        <v>0</v>
      </c>
      <c r="FN34" s="318">
        <v>0</v>
      </c>
      <c r="FO34" s="318">
        <v>0</v>
      </c>
      <c r="FP34" s="318">
        <v>0</v>
      </c>
      <c r="FQ34" s="318">
        <v>0</v>
      </c>
      <c r="FR34" s="318">
        <v>0</v>
      </c>
      <c r="FS34" s="318">
        <v>0</v>
      </c>
      <c r="FT34" s="318">
        <v>0</v>
      </c>
      <c r="FU34" s="318">
        <v>0</v>
      </c>
      <c r="FV34" s="318">
        <v>0</v>
      </c>
      <c r="FW34" s="318">
        <v>0</v>
      </c>
      <c r="FX34" s="318">
        <v>0</v>
      </c>
      <c r="FY34" s="318">
        <v>0</v>
      </c>
      <c r="FZ34" s="318">
        <v>0</v>
      </c>
      <c r="GA34" s="318">
        <v>0</v>
      </c>
      <c r="GB34" s="318">
        <v>0</v>
      </c>
      <c r="GC34" s="318">
        <v>0</v>
      </c>
      <c r="GD34" s="318">
        <v>0</v>
      </c>
      <c r="GE34" s="318">
        <v>0</v>
      </c>
      <c r="GF34" s="318">
        <v>0</v>
      </c>
      <c r="GG34" s="318">
        <v>0</v>
      </c>
      <c r="GH34" s="318">
        <v>0</v>
      </c>
      <c r="GI34" s="318">
        <v>0</v>
      </c>
      <c r="GJ34" s="318">
        <f>VLOOKUP($B34,'Sintesi (CFI-ACN)'!$C$30:$AE$55,25,FALSE)</f>
        <v>0</v>
      </c>
      <c r="GK34" s="318">
        <f>VLOOKUP($B34,'Sintesi (CFI-ACN)'!$C$30:$AE$55,25,FALSE)</f>
        <v>0</v>
      </c>
      <c r="GL34" s="318">
        <f>VLOOKUP($B34,'Sintesi (CFI-ACN)'!$C$30:$AE$55,25,FALSE)</f>
        <v>0</v>
      </c>
      <c r="GM34" s="318">
        <f>VLOOKUP($B34,'Sintesi (CFI-ACN)'!$C$30:$AE$55,25,FALSE)</f>
        <v>0</v>
      </c>
      <c r="GN34" s="318">
        <f>VLOOKUP($B34,'Sintesi (CFI-ACN)'!$C$30:$AE$55,25,FALSE)</f>
        <v>0</v>
      </c>
      <c r="GO34" s="318">
        <f>VLOOKUP($B34,'Sintesi (CFI-ACN)'!$C$30:$AE$55,25,FALSE)</f>
        <v>0</v>
      </c>
      <c r="GP34" s="318">
        <f>VLOOKUP($B34,'Sintesi (CFI-ACN)'!$C$30:$AE$55,25,FALSE)</f>
        <v>0</v>
      </c>
      <c r="GQ34" s="318">
        <f>VLOOKUP($B34,'Sintesi (CFI-ACN)'!$C$30:$AE$55,25,FALSE)</f>
        <v>0</v>
      </c>
      <c r="GR34" s="318">
        <f>VLOOKUP($B34,'Sintesi (CFI-ACN)'!$C$30:$AE$55,25,FALSE)</f>
        <v>0</v>
      </c>
      <c r="GS34" s="318">
        <f>VLOOKUP($B34,'Sintesi (CFI-ACN)'!$C$30:$AE$55,25,FALSE)</f>
        <v>0</v>
      </c>
      <c r="GT34" s="318">
        <f>VLOOKUP($B34,'Sintesi (CFI-ACN)'!$C$30:$AE$55,25,FALSE)</f>
        <v>0</v>
      </c>
      <c r="GU34" s="318">
        <f>VLOOKUP($B34,'Sintesi (CFI-ACN)'!$C$30:$AE$55,25,FALSE)</f>
        <v>0</v>
      </c>
      <c r="GV34" s="318">
        <f>VLOOKUP($B34,'Sintesi (CFI-ACN)'!$C$30:$AE$55,25,FALSE)</f>
        <v>0</v>
      </c>
      <c r="GW34" s="318">
        <f>VLOOKUP($B34,'Sintesi (CFI-ACN)'!$C$30:$AE$55,25,FALSE)</f>
        <v>0</v>
      </c>
      <c r="GX34" s="318">
        <f>VLOOKUP($B34,'Sintesi (CFI-ACN)'!$C$30:$AE$55,25,FALSE)</f>
        <v>0</v>
      </c>
      <c r="GY34" s="318">
        <f>VLOOKUP($B34,'Sintesi (CFI-ACN)'!$C$30:$AE$55,25,FALSE)</f>
        <v>0</v>
      </c>
      <c r="GZ34" s="318">
        <f>VLOOKUP($B34,'Sintesi (CFI-ACN)'!$C$30:$AE$55,25,FALSE)</f>
        <v>0</v>
      </c>
      <c r="HA34" s="318">
        <f>VLOOKUP($B34,'Sintesi (CFI-ACN)'!$C$30:$AE$55,25,FALSE)</f>
        <v>0</v>
      </c>
      <c r="HB34" s="318">
        <f>VLOOKUP($B34,'Sintesi (CFI-ACN)'!$C$30:$AE$55,25,FALSE)</f>
        <v>0</v>
      </c>
      <c r="HC34" s="318">
        <f>VLOOKUP($B34,'Sintesi (CFI-ACN)'!$C$30:$AE$55,25,FALSE)</f>
        <v>0</v>
      </c>
      <c r="HD34" s="318">
        <f>VLOOKUP($B34,'Sintesi (CFI-ACN)'!$C$30:$AE$55,25,FALSE)</f>
        <v>0</v>
      </c>
      <c r="HE34" s="318">
        <f>VLOOKUP($B34,'Sintesi (CFI-ACN)'!$C$30:$AE$55,25,FALSE)</f>
        <v>0</v>
      </c>
      <c r="HF34" s="318">
        <f>VLOOKUP($B34,'Sintesi (CFI-ACN)'!$C$30:$AE$55,25,FALSE)</f>
        <v>0</v>
      </c>
      <c r="HG34" s="318">
        <f>VLOOKUP($B34,'Sintesi (CFI-ACN)'!$C$30:$AE$55,25,FALSE)</f>
        <v>0</v>
      </c>
      <c r="HH34" s="318">
        <f>VLOOKUP($B34,'Sintesi (CFI-ACN)'!$C$30:$AE$55,25,FALSE)</f>
        <v>0</v>
      </c>
      <c r="HI34" s="318">
        <f>VLOOKUP($B34,'Sintesi (CFI-ACN)'!$C$30:$AE$55,25,FALSE)</f>
        <v>0</v>
      </c>
      <c r="HJ34" s="318">
        <f>VLOOKUP($B34,'Sintesi (CFI-ACN)'!$C$30:$AE$55,25,FALSE)</f>
        <v>0</v>
      </c>
      <c r="HK34" s="318">
        <f>VLOOKUP($B34,'Sintesi (CFI-ACN)'!$C$30:$AE$55,25,FALSE)</f>
        <v>0</v>
      </c>
      <c r="HL34" s="318">
        <f>VLOOKUP($B34,'Sintesi (CFI-ACN)'!$C$30:$AE$55,25,FALSE)</f>
        <v>0</v>
      </c>
      <c r="HM34" s="318">
        <f>VLOOKUP($B34,'Sintesi (CFI-ACN)'!$C$30:$AE$55,25,FALSE)</f>
        <v>0</v>
      </c>
      <c r="HN34" s="318">
        <f>VLOOKUP($B34,'Sintesi (CFI-ACN)'!$C$30:$AE$55,25,FALSE)</f>
        <v>0</v>
      </c>
      <c r="HO34" s="318">
        <f>VLOOKUP($B34,'Sintesi (CFI-ACN)'!$C$30:$AE$55,25,FALSE)</f>
        <v>0</v>
      </c>
      <c r="HP34" s="318"/>
      <c r="HQ34" s="318"/>
      <c r="HR34" s="318"/>
      <c r="HS34" s="319">
        <v>0</v>
      </c>
      <c r="HT34" s="319">
        <v>0</v>
      </c>
      <c r="HU34" s="319">
        <v>0</v>
      </c>
      <c r="HV34" s="319">
        <v>0</v>
      </c>
      <c r="HW34" s="319">
        <v>0</v>
      </c>
      <c r="HX34" s="319">
        <v>0</v>
      </c>
      <c r="HY34" s="319">
        <v>0</v>
      </c>
      <c r="HZ34" s="319">
        <v>0</v>
      </c>
      <c r="IA34" s="319">
        <v>0</v>
      </c>
      <c r="IB34" s="319">
        <v>0</v>
      </c>
      <c r="IC34" s="319">
        <v>0</v>
      </c>
      <c r="ID34" s="319">
        <v>0</v>
      </c>
      <c r="IE34" s="319">
        <v>0</v>
      </c>
      <c r="IF34" s="319">
        <v>0</v>
      </c>
      <c r="IG34" s="319">
        <v>0</v>
      </c>
      <c r="IH34" s="319">
        <v>0</v>
      </c>
      <c r="II34" s="319">
        <v>0</v>
      </c>
      <c r="IJ34" s="319">
        <v>0</v>
      </c>
      <c r="IK34" s="319">
        <v>0</v>
      </c>
      <c r="IL34" s="319">
        <v>0</v>
      </c>
      <c r="IM34" s="319">
        <v>0</v>
      </c>
      <c r="IN34" s="319">
        <v>0</v>
      </c>
      <c r="IO34" s="319">
        <v>0</v>
      </c>
      <c r="IP34" s="319">
        <v>0</v>
      </c>
      <c r="IQ34" s="319">
        <v>0</v>
      </c>
      <c r="IR34" s="319">
        <v>0</v>
      </c>
      <c r="IS34" s="319">
        <v>0</v>
      </c>
      <c r="IT34" s="319">
        <v>0</v>
      </c>
      <c r="IU34" s="319">
        <v>0</v>
      </c>
      <c r="IV34" s="319">
        <v>0</v>
      </c>
      <c r="IW34" s="319">
        <v>0</v>
      </c>
      <c r="IX34" s="319">
        <v>0</v>
      </c>
      <c r="IY34" s="319">
        <v>0</v>
      </c>
      <c r="IZ34" s="319">
        <v>0</v>
      </c>
      <c r="JA34" s="319">
        <v>0</v>
      </c>
      <c r="JB34" s="319">
        <v>0</v>
      </c>
      <c r="JC34" s="319">
        <v>0</v>
      </c>
      <c r="JD34" s="319">
        <v>0</v>
      </c>
      <c r="JE34" s="319">
        <v>0</v>
      </c>
      <c r="JF34" s="319">
        <v>0</v>
      </c>
      <c r="JG34" s="319">
        <v>0</v>
      </c>
      <c r="JH34" s="319">
        <v>0</v>
      </c>
      <c r="JI34" s="319">
        <v>0</v>
      </c>
      <c r="JJ34" s="319">
        <v>0</v>
      </c>
      <c r="JK34" s="319">
        <v>0</v>
      </c>
      <c r="JL34" s="319">
        <v>0</v>
      </c>
      <c r="JM34" s="319">
        <v>0</v>
      </c>
      <c r="JN34" s="319">
        <v>0</v>
      </c>
      <c r="JO34" s="319">
        <v>0</v>
      </c>
      <c r="JP34" s="319">
        <v>0</v>
      </c>
      <c r="JQ34" s="319">
        <v>0</v>
      </c>
      <c r="JR34" s="319">
        <v>0</v>
      </c>
      <c r="JS34" s="319">
        <v>0</v>
      </c>
      <c r="JT34" s="319">
        <v>0</v>
      </c>
      <c r="JU34" s="319">
        <v>0</v>
      </c>
      <c r="JV34" s="319">
        <v>0</v>
      </c>
      <c r="JW34" s="319">
        <v>0</v>
      </c>
      <c r="JX34" s="319">
        <v>0</v>
      </c>
      <c r="JY34" s="319">
        <v>0</v>
      </c>
      <c r="JZ34" s="319">
        <v>0</v>
      </c>
      <c r="KA34" s="319">
        <v>0</v>
      </c>
      <c r="KB34" s="319">
        <v>0</v>
      </c>
      <c r="KC34" s="319">
        <v>0</v>
      </c>
      <c r="KD34" s="319">
        <v>0</v>
      </c>
      <c r="KE34" s="319">
        <v>0</v>
      </c>
      <c r="KF34" s="319">
        <v>0</v>
      </c>
      <c r="KG34" s="319">
        <v>0</v>
      </c>
      <c r="KH34" s="319">
        <v>0</v>
      </c>
      <c r="KI34" s="319">
        <v>0</v>
      </c>
      <c r="KJ34" s="319">
        <v>0</v>
      </c>
      <c r="KK34" s="319">
        <v>0</v>
      </c>
      <c r="KL34" s="319">
        <v>0</v>
      </c>
      <c r="KM34" s="319">
        <f>VLOOKUP($B34,'Sintesi (CFI-ACN)'!$C$30:$AE$55,27,FALSE)</f>
        <v>0</v>
      </c>
      <c r="KN34" s="319">
        <f>VLOOKUP($B34,'Sintesi (CFI-ACN)'!$C$30:$AE$55,27,FALSE)</f>
        <v>0</v>
      </c>
      <c r="KO34" s="319">
        <f>VLOOKUP($B34,'Sintesi (CFI-ACN)'!$C$30:$AE$55,27,FALSE)</f>
        <v>0</v>
      </c>
      <c r="KP34" s="319">
        <f>VLOOKUP($B34,'Sintesi (CFI-ACN)'!$C$30:$AE$55,27,FALSE)</f>
        <v>0</v>
      </c>
      <c r="KQ34" s="319">
        <f>VLOOKUP($B34,'Sintesi (CFI-ACN)'!$C$30:$AE$55,27,FALSE)</f>
        <v>0</v>
      </c>
      <c r="KR34" s="319">
        <f>VLOOKUP($B34,'Sintesi (CFI-ACN)'!$C$30:$AE$55,27,FALSE)</f>
        <v>0</v>
      </c>
      <c r="KS34" s="319">
        <f>VLOOKUP($B34,'Sintesi (CFI-ACN)'!$C$30:$AE$55,27,FALSE)</f>
        <v>0</v>
      </c>
      <c r="KT34" s="319">
        <f>VLOOKUP($B34,'Sintesi (CFI-ACN)'!$C$30:$AE$55,27,FALSE)</f>
        <v>0</v>
      </c>
      <c r="KU34" s="319">
        <f>VLOOKUP($B34,'Sintesi (CFI-ACN)'!$C$30:$AE$55,27,FALSE)</f>
        <v>0</v>
      </c>
      <c r="KV34" s="319">
        <f>VLOOKUP($B34,'Sintesi (CFI-ACN)'!$C$30:$AE$55,27,FALSE)</f>
        <v>0</v>
      </c>
      <c r="KW34" s="319">
        <f>VLOOKUP($B34,'Sintesi (CFI-ACN)'!$C$30:$AE$55,27,FALSE)</f>
        <v>0</v>
      </c>
      <c r="KX34" s="319">
        <f>VLOOKUP($B34,'Sintesi (CFI-ACN)'!$C$30:$AE$55,27,FALSE)</f>
        <v>0</v>
      </c>
      <c r="KY34" s="319">
        <f>VLOOKUP($B34,'Sintesi (CFI-ACN)'!$C$30:$AE$55,27,FALSE)</f>
        <v>0</v>
      </c>
      <c r="KZ34" s="319">
        <f>VLOOKUP($B34,'Sintesi (CFI-ACN)'!$C$30:$AE$55,27,FALSE)</f>
        <v>0</v>
      </c>
      <c r="LA34" s="319">
        <f>VLOOKUP($B34,'Sintesi (CFI-ACN)'!$C$30:$AE$55,27,FALSE)</f>
        <v>0</v>
      </c>
      <c r="LB34" s="319">
        <f>VLOOKUP($B34,'Sintesi (CFI-ACN)'!$C$30:$AE$55,27,FALSE)</f>
        <v>0</v>
      </c>
      <c r="LC34" s="319">
        <f>VLOOKUP($B34,'Sintesi (CFI-ACN)'!$C$30:$AE$55,27,FALSE)</f>
        <v>0</v>
      </c>
      <c r="LD34" s="319">
        <f>VLOOKUP($B34,'Sintesi (CFI-ACN)'!$C$30:$AE$55,27,FALSE)</f>
        <v>0</v>
      </c>
      <c r="LE34" s="319">
        <f>VLOOKUP($B34,'Sintesi (CFI-ACN)'!$C$30:$AE$55,27,FALSE)</f>
        <v>0</v>
      </c>
      <c r="LF34" s="319">
        <f>VLOOKUP($B34,'Sintesi (CFI-ACN)'!$C$30:$AE$55,27,FALSE)</f>
        <v>0</v>
      </c>
      <c r="LG34" s="319">
        <f>VLOOKUP($B34,'Sintesi (CFI-ACN)'!$C$30:$AE$55,27,FALSE)</f>
        <v>0</v>
      </c>
      <c r="LH34" s="319">
        <f>VLOOKUP($B34,'Sintesi (CFI-ACN)'!$C$30:$AE$55,27,FALSE)</f>
        <v>0</v>
      </c>
      <c r="LI34" s="319">
        <f>VLOOKUP($B34,'Sintesi (CFI-ACN)'!$C$30:$AE$55,27,FALSE)</f>
        <v>0</v>
      </c>
      <c r="LJ34" s="319">
        <f>VLOOKUP($B34,'Sintesi (CFI-ACN)'!$C$30:$AE$55,27,FALSE)</f>
        <v>0</v>
      </c>
      <c r="LK34" s="319">
        <f>VLOOKUP($B34,'Sintesi (CFI-ACN)'!$C$30:$AE$55,27,FALSE)</f>
        <v>0</v>
      </c>
      <c r="LL34" s="319">
        <f>VLOOKUP($B34,'Sintesi (CFI-ACN)'!$C$30:$AE$55,27,FALSE)</f>
        <v>0</v>
      </c>
      <c r="LM34" s="319">
        <f>VLOOKUP($B34,'Sintesi (CFI-ACN)'!$C$30:$AE$55,27,FALSE)</f>
        <v>0</v>
      </c>
      <c r="LN34" s="319">
        <f>VLOOKUP($B34,'Sintesi (CFI-ACN)'!$C$30:$AE$55,27,FALSE)</f>
        <v>0</v>
      </c>
      <c r="LO34" s="319">
        <f>VLOOKUP($B34,'Sintesi (CFI-ACN)'!$C$30:$AE$55,27,FALSE)</f>
        <v>0</v>
      </c>
      <c r="LP34" s="319">
        <f>VLOOKUP($B34,'Sintesi (CFI-ACN)'!$C$30:$AE$55,27,FALSE)</f>
        <v>0</v>
      </c>
      <c r="LQ34" s="319">
        <f>VLOOKUP($B34,'Sintesi (CFI-ACN)'!$C$30:$AE$55,27,FALSE)</f>
        <v>0</v>
      </c>
      <c r="LR34" s="319">
        <f>VLOOKUP($B34,'Sintesi (CFI-ACN)'!$C$30:$AE$55,27,FALSE)</f>
        <v>0</v>
      </c>
      <c r="LS34" s="319"/>
      <c r="LT34" s="319"/>
      <c r="LU34" s="319"/>
      <c r="LV34" s="320">
        <v>0</v>
      </c>
      <c r="LW34" s="320">
        <v>0</v>
      </c>
      <c r="LX34" s="320">
        <v>0</v>
      </c>
      <c r="LY34" s="320">
        <v>0</v>
      </c>
      <c r="LZ34" s="320">
        <v>0</v>
      </c>
      <c r="MA34" s="320">
        <v>0</v>
      </c>
      <c r="MB34" s="320">
        <v>0</v>
      </c>
      <c r="MC34" s="320">
        <v>0</v>
      </c>
      <c r="MD34" s="320">
        <v>0</v>
      </c>
      <c r="ME34" s="320">
        <v>0</v>
      </c>
      <c r="MF34" s="320">
        <v>0</v>
      </c>
      <c r="MG34" s="320">
        <v>0</v>
      </c>
      <c r="MH34" s="320">
        <v>0</v>
      </c>
      <c r="MI34" s="320">
        <v>0</v>
      </c>
      <c r="MJ34" s="320">
        <v>0</v>
      </c>
      <c r="MK34" s="320">
        <v>0</v>
      </c>
      <c r="ML34" s="320">
        <v>0</v>
      </c>
      <c r="MM34" s="320">
        <v>0</v>
      </c>
      <c r="MN34" s="320">
        <v>0</v>
      </c>
      <c r="MO34" s="320">
        <v>0</v>
      </c>
      <c r="MP34" s="320">
        <v>0</v>
      </c>
      <c r="MQ34" s="320">
        <v>0</v>
      </c>
      <c r="MR34" s="320">
        <v>0</v>
      </c>
      <c r="MS34" s="320">
        <v>0</v>
      </c>
      <c r="MT34" s="320">
        <v>0</v>
      </c>
      <c r="MU34" s="320">
        <v>0</v>
      </c>
      <c r="MV34" s="320">
        <v>0</v>
      </c>
      <c r="MW34" s="320">
        <v>0</v>
      </c>
      <c r="MX34" s="320">
        <v>0</v>
      </c>
      <c r="MY34" s="320">
        <v>0</v>
      </c>
      <c r="MZ34" s="320">
        <v>0</v>
      </c>
      <c r="NA34" s="320">
        <v>0</v>
      </c>
      <c r="NB34" s="320">
        <v>0</v>
      </c>
      <c r="NC34" s="320">
        <v>0</v>
      </c>
      <c r="ND34" s="320">
        <v>0</v>
      </c>
      <c r="NE34" s="320">
        <v>0</v>
      </c>
      <c r="NF34" s="320">
        <v>0</v>
      </c>
      <c r="NG34" s="320">
        <v>0</v>
      </c>
      <c r="NH34" s="320">
        <v>0</v>
      </c>
      <c r="NI34" s="320">
        <v>0</v>
      </c>
      <c r="NJ34" s="320">
        <v>0</v>
      </c>
      <c r="NK34" s="320">
        <v>0</v>
      </c>
      <c r="NL34" s="320">
        <v>0</v>
      </c>
      <c r="NM34" s="320">
        <v>0</v>
      </c>
      <c r="NN34" s="320">
        <v>0</v>
      </c>
      <c r="NO34" s="320">
        <v>0</v>
      </c>
      <c r="NP34" s="320">
        <v>0</v>
      </c>
      <c r="NQ34" s="320">
        <v>0</v>
      </c>
      <c r="NR34" s="320">
        <v>0</v>
      </c>
      <c r="NS34" s="320">
        <v>0</v>
      </c>
      <c r="NT34" s="320">
        <v>0</v>
      </c>
      <c r="NU34" s="320">
        <v>0</v>
      </c>
      <c r="NV34" s="320">
        <v>0</v>
      </c>
      <c r="NW34" s="320">
        <v>0</v>
      </c>
      <c r="NX34" s="320">
        <v>0</v>
      </c>
      <c r="NY34" s="320">
        <v>0</v>
      </c>
      <c r="NZ34" s="320">
        <v>0</v>
      </c>
      <c r="OA34" s="320">
        <v>0</v>
      </c>
      <c r="OB34" s="320">
        <v>0</v>
      </c>
      <c r="OC34" s="320">
        <v>0</v>
      </c>
      <c r="OD34" s="320">
        <v>0</v>
      </c>
      <c r="OE34" s="320">
        <v>0</v>
      </c>
      <c r="OF34" s="320">
        <v>0</v>
      </c>
      <c r="OG34" s="320">
        <v>0</v>
      </c>
      <c r="OH34" s="320">
        <v>0</v>
      </c>
      <c r="OI34" s="320">
        <v>0</v>
      </c>
      <c r="OJ34" s="320">
        <v>0</v>
      </c>
      <c r="OK34" s="320">
        <v>0</v>
      </c>
      <c r="OL34" s="320">
        <v>0</v>
      </c>
      <c r="OM34" s="320">
        <v>0</v>
      </c>
      <c r="ON34" s="320">
        <v>0</v>
      </c>
      <c r="OO34" s="320">
        <v>0</v>
      </c>
      <c r="OP34" s="320">
        <f>VLOOKUP($B34,'Sintesi (CFI-ACN)'!$C$30:$AE$55,26,FALSE)</f>
        <v>0</v>
      </c>
      <c r="OQ34" s="320">
        <f>VLOOKUP($B34,'Sintesi (CFI-ACN)'!$C$30:$AE$55,26,FALSE)</f>
        <v>0</v>
      </c>
      <c r="OR34" s="320">
        <f>VLOOKUP($B34,'Sintesi (CFI-ACN)'!$C$30:$AE$55,26,FALSE)</f>
        <v>0</v>
      </c>
      <c r="OS34" s="320">
        <f>VLOOKUP($B34,'Sintesi (CFI-ACN)'!$C$30:$AE$55,26,FALSE)</f>
        <v>0</v>
      </c>
      <c r="OT34" s="320">
        <f>VLOOKUP($B34,'Sintesi (CFI-ACN)'!$C$30:$AE$55,26,FALSE)</f>
        <v>0</v>
      </c>
      <c r="OU34" s="320">
        <f>VLOOKUP($B34,'Sintesi (CFI-ACN)'!$C$30:$AE$55,26,FALSE)</f>
        <v>0</v>
      </c>
      <c r="OV34" s="320">
        <f>VLOOKUP($B34,'Sintesi (CFI-ACN)'!$C$30:$AE$55,26,FALSE)</f>
        <v>0</v>
      </c>
      <c r="OW34" s="320">
        <f>VLOOKUP($B34,'Sintesi (CFI-ACN)'!$C$30:$AE$55,26,FALSE)</f>
        <v>0</v>
      </c>
      <c r="OX34" s="320">
        <f>VLOOKUP($B34,'Sintesi (CFI-ACN)'!$C$30:$AE$55,26,FALSE)</f>
        <v>0</v>
      </c>
      <c r="OY34" s="320">
        <f>VLOOKUP($B34,'Sintesi (CFI-ACN)'!$C$30:$AE$55,26,FALSE)</f>
        <v>0</v>
      </c>
      <c r="OZ34" s="320">
        <f>VLOOKUP($B34,'Sintesi (CFI-ACN)'!$C$30:$AE$55,26,FALSE)</f>
        <v>0</v>
      </c>
      <c r="PA34" s="320">
        <f>VLOOKUP($B34,'Sintesi (CFI-ACN)'!$C$30:$AE$55,26,FALSE)</f>
        <v>0</v>
      </c>
      <c r="PB34" s="320">
        <f>VLOOKUP($B34,'Sintesi (CFI-ACN)'!$C$30:$AE$55,26,FALSE)</f>
        <v>0</v>
      </c>
      <c r="PC34" s="320">
        <f>VLOOKUP($B34,'Sintesi (CFI-ACN)'!$C$30:$AE$55,26,FALSE)</f>
        <v>0</v>
      </c>
      <c r="PD34" s="320">
        <f>VLOOKUP($B34,'Sintesi (CFI-ACN)'!$C$30:$AE$55,26,FALSE)</f>
        <v>0</v>
      </c>
      <c r="PE34" s="320">
        <f>VLOOKUP($B34,'Sintesi (CFI-ACN)'!$C$30:$AE$55,26,FALSE)</f>
        <v>0</v>
      </c>
      <c r="PF34" s="320">
        <f>VLOOKUP($B34,'Sintesi (CFI-ACN)'!$C$30:$AE$55,26,FALSE)</f>
        <v>0</v>
      </c>
      <c r="PG34" s="320">
        <f>VLOOKUP($B34,'Sintesi (CFI-ACN)'!$C$30:$AE$55,26,FALSE)</f>
        <v>0</v>
      </c>
      <c r="PH34" s="320">
        <f>VLOOKUP($B34,'Sintesi (CFI-ACN)'!$C$30:$AE$55,26,FALSE)</f>
        <v>0</v>
      </c>
      <c r="PI34" s="320">
        <f>VLOOKUP($B34,'Sintesi (CFI-ACN)'!$C$30:$AE$55,26,FALSE)</f>
        <v>0</v>
      </c>
      <c r="PJ34" s="320">
        <f>VLOOKUP($B34,'Sintesi (CFI-ACN)'!$C$30:$AE$55,26,FALSE)</f>
        <v>0</v>
      </c>
      <c r="PK34" s="320">
        <f>VLOOKUP($B34,'Sintesi (CFI-ACN)'!$C$30:$AE$55,26,FALSE)</f>
        <v>0</v>
      </c>
      <c r="PL34" s="320">
        <f>VLOOKUP($B34,'Sintesi (CFI-ACN)'!$C$30:$AE$55,26,FALSE)</f>
        <v>0</v>
      </c>
      <c r="PM34" s="320">
        <f>VLOOKUP($B34,'Sintesi (CFI-ACN)'!$C$30:$AE$55,26,FALSE)</f>
        <v>0</v>
      </c>
      <c r="PN34" s="320">
        <f>VLOOKUP($B34,'Sintesi (CFI-ACN)'!$C$30:$AE$55,26,FALSE)</f>
        <v>0</v>
      </c>
      <c r="PO34" s="320">
        <f>VLOOKUP($B34,'Sintesi (CFI-ACN)'!$C$30:$AE$55,26,FALSE)</f>
        <v>0</v>
      </c>
      <c r="PP34" s="320">
        <f>VLOOKUP($B34,'Sintesi (CFI-ACN)'!$C$30:$AE$55,26,FALSE)</f>
        <v>0</v>
      </c>
      <c r="PQ34" s="320">
        <f>VLOOKUP($B34,'Sintesi (CFI-ACN)'!$C$30:$AE$55,26,FALSE)</f>
        <v>0</v>
      </c>
      <c r="PR34" s="320">
        <f>VLOOKUP($B34,'Sintesi (CFI-ACN)'!$C$30:$AE$55,26,FALSE)</f>
        <v>0</v>
      </c>
      <c r="PS34" s="320">
        <f>VLOOKUP($B34,'Sintesi (CFI-ACN)'!$C$30:$AE$55,26,FALSE)</f>
        <v>0</v>
      </c>
      <c r="PT34" s="320">
        <f>VLOOKUP($B34,'Sintesi (CFI-ACN)'!$C$30:$AE$55,26,FALSE)</f>
        <v>0</v>
      </c>
      <c r="PU34" s="320">
        <f>VLOOKUP($B34,'Sintesi (CFI-ACN)'!$C$30:$AE$55,26,FALSE)</f>
        <v>0</v>
      </c>
      <c r="PV34" s="320"/>
      <c r="PW34" s="320"/>
      <c r="PX34" s="320"/>
      <c r="PY34" s="321">
        <v>0</v>
      </c>
      <c r="PZ34" s="321">
        <v>0</v>
      </c>
      <c r="QA34" s="321">
        <v>0</v>
      </c>
      <c r="QB34" s="321">
        <v>0</v>
      </c>
      <c r="QC34" s="321">
        <v>0</v>
      </c>
      <c r="QD34" s="321">
        <v>0</v>
      </c>
      <c r="QE34" s="321">
        <v>0</v>
      </c>
      <c r="QF34" s="321">
        <v>0</v>
      </c>
      <c r="QG34" s="321">
        <v>0</v>
      </c>
      <c r="QH34" s="321">
        <v>0</v>
      </c>
      <c r="QI34" s="321">
        <v>0</v>
      </c>
      <c r="QJ34" s="321">
        <v>0</v>
      </c>
      <c r="QK34" s="321">
        <v>0</v>
      </c>
      <c r="QL34" s="321">
        <v>0</v>
      </c>
      <c r="QM34" s="321">
        <v>0</v>
      </c>
      <c r="QN34" s="321">
        <v>0</v>
      </c>
      <c r="QO34" s="321">
        <v>0</v>
      </c>
      <c r="QP34" s="321">
        <v>0</v>
      </c>
      <c r="QQ34" s="321">
        <v>0</v>
      </c>
      <c r="QR34" s="321">
        <v>0</v>
      </c>
      <c r="QS34" s="321">
        <v>0</v>
      </c>
      <c r="QT34" s="321">
        <v>0</v>
      </c>
      <c r="QU34" s="321">
        <v>0</v>
      </c>
      <c r="QV34" s="321">
        <v>0</v>
      </c>
      <c r="QW34" s="321">
        <v>0</v>
      </c>
      <c r="QX34" s="321">
        <v>0</v>
      </c>
      <c r="QY34" s="321">
        <v>0</v>
      </c>
      <c r="QZ34" s="321">
        <v>0</v>
      </c>
      <c r="RA34" s="321">
        <v>0</v>
      </c>
      <c r="RB34" s="321">
        <v>0</v>
      </c>
      <c r="RC34" s="321">
        <v>0</v>
      </c>
      <c r="RD34" s="321">
        <v>0</v>
      </c>
      <c r="RE34" s="321">
        <v>0</v>
      </c>
      <c r="RF34" s="321">
        <v>0</v>
      </c>
      <c r="RG34" s="321">
        <v>0</v>
      </c>
      <c r="RH34" s="321">
        <v>0</v>
      </c>
      <c r="RI34" s="321">
        <v>0</v>
      </c>
      <c r="RJ34" s="321">
        <v>0</v>
      </c>
      <c r="RK34" s="321">
        <v>0</v>
      </c>
      <c r="RL34" s="321">
        <v>0</v>
      </c>
      <c r="RM34" s="321">
        <v>0</v>
      </c>
      <c r="RN34" s="321">
        <v>0</v>
      </c>
      <c r="RO34" s="321">
        <v>0</v>
      </c>
      <c r="RP34" s="321">
        <v>0</v>
      </c>
      <c r="RQ34" s="321">
        <v>0</v>
      </c>
      <c r="RR34" s="321">
        <v>0</v>
      </c>
      <c r="RS34" s="321">
        <v>0</v>
      </c>
      <c r="RT34" s="321">
        <v>0</v>
      </c>
      <c r="RU34" s="321">
        <v>0</v>
      </c>
      <c r="RV34" s="321">
        <v>0</v>
      </c>
      <c r="RW34" s="321">
        <v>0</v>
      </c>
      <c r="RX34" s="321">
        <v>0</v>
      </c>
      <c r="RY34" s="321">
        <v>0</v>
      </c>
      <c r="RZ34" s="321">
        <v>0</v>
      </c>
      <c r="SA34" s="321">
        <v>0</v>
      </c>
      <c r="SB34" s="321">
        <v>0</v>
      </c>
      <c r="SC34" s="321">
        <v>0</v>
      </c>
      <c r="SD34" s="321">
        <v>0</v>
      </c>
      <c r="SE34" s="321">
        <v>0</v>
      </c>
      <c r="SF34" s="321">
        <v>0</v>
      </c>
      <c r="SG34" s="321">
        <v>0</v>
      </c>
      <c r="SH34" s="321">
        <v>0</v>
      </c>
      <c r="SI34" s="321">
        <v>0</v>
      </c>
      <c r="SJ34" s="321">
        <v>0</v>
      </c>
      <c r="SK34" s="321">
        <v>0</v>
      </c>
      <c r="SL34" s="321">
        <v>0</v>
      </c>
      <c r="SM34" s="321">
        <v>0</v>
      </c>
      <c r="SN34" s="321">
        <v>0</v>
      </c>
      <c r="SO34" s="321">
        <v>0</v>
      </c>
      <c r="SP34" s="321">
        <v>0</v>
      </c>
      <c r="SQ34" s="321">
        <v>0</v>
      </c>
      <c r="SR34" s="321">
        <v>0</v>
      </c>
      <c r="SS34" s="321">
        <f>VLOOKUP($B34,'Sintesi (CFI-ACN)'!$C$30:$AE$55,28,FALSE)</f>
        <v>0</v>
      </c>
      <c r="ST34" s="321">
        <f>VLOOKUP($B34,'Sintesi (CFI-ACN)'!$C$30:$AE$55,28,FALSE)</f>
        <v>0</v>
      </c>
      <c r="SU34" s="321">
        <f>VLOOKUP($B34,'Sintesi (CFI-ACN)'!$C$30:$AE$55,28,FALSE)</f>
        <v>0</v>
      </c>
      <c r="SV34" s="321">
        <f>VLOOKUP($B34,'Sintesi (CFI-ACN)'!$C$30:$AE$55,28,FALSE)</f>
        <v>0</v>
      </c>
      <c r="SW34" s="321">
        <f>VLOOKUP($B34,'Sintesi (CFI-ACN)'!$C$30:$AE$55,28,FALSE)</f>
        <v>0</v>
      </c>
      <c r="SX34" s="321">
        <f>VLOOKUP($B34,'Sintesi (CFI-ACN)'!$C$30:$AE$55,28,FALSE)</f>
        <v>0</v>
      </c>
      <c r="SY34" s="321">
        <f>VLOOKUP($B34,'Sintesi (CFI-ACN)'!$C$30:$AE$55,28,FALSE)</f>
        <v>0</v>
      </c>
      <c r="SZ34" s="321">
        <f>VLOOKUP($B34,'Sintesi (CFI-ACN)'!$C$30:$AE$55,28,FALSE)</f>
        <v>0</v>
      </c>
      <c r="TA34" s="321">
        <f>VLOOKUP($B34,'Sintesi (CFI-ACN)'!$C$30:$AE$55,28,FALSE)</f>
        <v>0</v>
      </c>
      <c r="TB34" s="321">
        <f>VLOOKUP($B34,'Sintesi (CFI-ACN)'!$C$30:$AE$55,28,FALSE)</f>
        <v>0</v>
      </c>
      <c r="TC34" s="321">
        <f>VLOOKUP($B34,'Sintesi (CFI-ACN)'!$C$30:$AE$55,28,FALSE)</f>
        <v>0</v>
      </c>
      <c r="TD34" s="321">
        <f>VLOOKUP($B34,'Sintesi (CFI-ACN)'!$C$30:$AE$55,28,FALSE)</f>
        <v>0</v>
      </c>
      <c r="TE34" s="321">
        <f>VLOOKUP($B34,'Sintesi (CFI-ACN)'!$C$30:$AE$55,28,FALSE)</f>
        <v>0</v>
      </c>
      <c r="TF34" s="321">
        <f>VLOOKUP($B34,'Sintesi (CFI-ACN)'!$C$30:$AE$55,28,FALSE)</f>
        <v>0</v>
      </c>
      <c r="TG34" s="321">
        <f>VLOOKUP($B34,'Sintesi (CFI-ACN)'!$C$30:$AE$55,28,FALSE)</f>
        <v>0</v>
      </c>
      <c r="TH34" s="321">
        <f>VLOOKUP($B34,'Sintesi (CFI-ACN)'!$C$30:$AE$55,28,FALSE)</f>
        <v>0</v>
      </c>
      <c r="TI34" s="321">
        <f>VLOOKUP($B34,'Sintesi (CFI-ACN)'!$C$30:$AE$55,28,FALSE)</f>
        <v>0</v>
      </c>
      <c r="TJ34" s="321">
        <f>VLOOKUP($B34,'Sintesi (CFI-ACN)'!$C$30:$AE$55,28,FALSE)</f>
        <v>0</v>
      </c>
      <c r="TK34" s="321">
        <f>VLOOKUP($B34,'Sintesi (CFI-ACN)'!$C$30:$AE$55,28,FALSE)</f>
        <v>0</v>
      </c>
      <c r="TL34" s="321">
        <f>VLOOKUP($B34,'Sintesi (CFI-ACN)'!$C$30:$AE$55,28,FALSE)</f>
        <v>0</v>
      </c>
      <c r="TM34" s="321">
        <f>VLOOKUP($B34,'Sintesi (CFI-ACN)'!$C$30:$AE$55,28,FALSE)</f>
        <v>0</v>
      </c>
      <c r="TN34" s="321">
        <f>VLOOKUP($B34,'Sintesi (CFI-ACN)'!$C$30:$AE$55,28,FALSE)</f>
        <v>0</v>
      </c>
      <c r="TO34" s="321">
        <f>VLOOKUP($B34,'Sintesi (CFI-ACN)'!$C$30:$AE$55,28,FALSE)</f>
        <v>0</v>
      </c>
      <c r="TP34" s="321">
        <f>VLOOKUP($B34,'Sintesi (CFI-ACN)'!$C$30:$AE$55,28,FALSE)</f>
        <v>0</v>
      </c>
      <c r="TQ34" s="321">
        <f>VLOOKUP($B34,'Sintesi (CFI-ACN)'!$C$30:$AE$55,28,FALSE)</f>
        <v>0</v>
      </c>
      <c r="TR34" s="321">
        <f>VLOOKUP($B34,'Sintesi (CFI-ACN)'!$C$30:$AE$55,28,FALSE)</f>
        <v>0</v>
      </c>
      <c r="TS34" s="321">
        <f>VLOOKUP($B34,'Sintesi (CFI-ACN)'!$C$30:$AE$55,28,FALSE)</f>
        <v>0</v>
      </c>
      <c r="TT34" s="321">
        <f>VLOOKUP($B34,'Sintesi (CFI-ACN)'!$C$30:$AE$55,28,FALSE)</f>
        <v>0</v>
      </c>
      <c r="TU34" s="321">
        <f>VLOOKUP($B34,'Sintesi (CFI-ACN)'!$C$30:$AE$55,28,FALSE)</f>
        <v>0</v>
      </c>
      <c r="TV34" s="321">
        <f>VLOOKUP($B34,'Sintesi (CFI-ACN)'!$C$30:$AE$55,28,FALSE)</f>
        <v>0</v>
      </c>
      <c r="TW34" s="321">
        <f>VLOOKUP($B34,'Sintesi (CFI-ACN)'!$C$30:$AE$55,28,FALSE)</f>
        <v>0</v>
      </c>
      <c r="TX34" s="321">
        <f>VLOOKUP($B34,'Sintesi (CFI-ACN)'!$C$30:$AE$55,28,FALSE)</f>
        <v>0</v>
      </c>
      <c r="TY34" s="321"/>
      <c r="TZ34" s="321"/>
      <c r="UA34" s="321"/>
      <c r="UB34" s="322">
        <v>0</v>
      </c>
      <c r="UC34" s="322">
        <v>0</v>
      </c>
      <c r="UD34" s="322">
        <v>0</v>
      </c>
      <c r="UE34" s="322">
        <v>0</v>
      </c>
      <c r="UF34" s="322">
        <v>0</v>
      </c>
      <c r="UG34" s="322">
        <v>0</v>
      </c>
      <c r="UH34" s="322">
        <v>0</v>
      </c>
      <c r="UI34" s="322">
        <v>0</v>
      </c>
      <c r="UJ34" s="322">
        <v>0</v>
      </c>
      <c r="UK34" s="322">
        <v>0</v>
      </c>
      <c r="UL34" s="322">
        <v>0</v>
      </c>
      <c r="UM34" s="322">
        <v>0</v>
      </c>
      <c r="UN34" s="322">
        <v>0</v>
      </c>
      <c r="UO34" s="322">
        <v>0</v>
      </c>
      <c r="UP34" s="322">
        <v>0</v>
      </c>
      <c r="UQ34" s="322">
        <v>0</v>
      </c>
      <c r="UR34" s="322">
        <v>0</v>
      </c>
      <c r="US34" s="322">
        <v>0</v>
      </c>
      <c r="UT34" s="322">
        <v>0</v>
      </c>
      <c r="UU34" s="322">
        <v>0</v>
      </c>
      <c r="UV34" s="322">
        <v>0</v>
      </c>
      <c r="UW34" s="322">
        <v>0</v>
      </c>
      <c r="UX34" s="322">
        <v>0</v>
      </c>
      <c r="UY34" s="322">
        <v>0</v>
      </c>
      <c r="UZ34" s="322">
        <v>0</v>
      </c>
      <c r="VA34" s="322">
        <v>0</v>
      </c>
      <c r="VB34" s="322">
        <v>0</v>
      </c>
      <c r="VC34" s="322">
        <v>0</v>
      </c>
      <c r="VD34" s="322">
        <v>0</v>
      </c>
      <c r="VE34" s="322">
        <v>0</v>
      </c>
      <c r="VF34" s="322">
        <v>0</v>
      </c>
      <c r="VG34" s="322">
        <v>0</v>
      </c>
      <c r="VH34" s="322">
        <v>0</v>
      </c>
      <c r="VI34" s="322">
        <v>0</v>
      </c>
      <c r="VJ34" s="322">
        <v>0</v>
      </c>
      <c r="VK34" s="322">
        <v>0</v>
      </c>
      <c r="VL34" s="322">
        <v>0</v>
      </c>
      <c r="VM34" s="322">
        <v>0</v>
      </c>
      <c r="VN34" s="322">
        <v>0</v>
      </c>
      <c r="VO34" s="322">
        <v>0</v>
      </c>
      <c r="VP34" s="322">
        <v>0</v>
      </c>
      <c r="VQ34" s="322">
        <v>0</v>
      </c>
      <c r="VR34" s="322">
        <v>0</v>
      </c>
      <c r="VS34" s="322">
        <v>0</v>
      </c>
      <c r="VT34" s="322">
        <v>0</v>
      </c>
      <c r="VU34" s="322">
        <v>0</v>
      </c>
      <c r="VV34" s="322">
        <v>0</v>
      </c>
      <c r="VW34" s="322">
        <v>0</v>
      </c>
      <c r="VX34" s="322">
        <v>0</v>
      </c>
      <c r="VY34" s="322">
        <v>0</v>
      </c>
      <c r="VZ34" s="322">
        <v>0</v>
      </c>
      <c r="WA34" s="322">
        <v>0</v>
      </c>
      <c r="WB34" s="322">
        <v>0</v>
      </c>
      <c r="WC34" s="322">
        <v>0</v>
      </c>
      <c r="WD34" s="322">
        <v>0</v>
      </c>
      <c r="WE34" s="322">
        <v>0</v>
      </c>
      <c r="WF34" s="322">
        <v>0</v>
      </c>
      <c r="WG34" s="322">
        <v>0</v>
      </c>
      <c r="WH34" s="322">
        <v>0</v>
      </c>
      <c r="WI34" s="322">
        <v>0</v>
      </c>
      <c r="WJ34" s="322">
        <v>0</v>
      </c>
      <c r="WK34" s="322">
        <v>0</v>
      </c>
      <c r="WL34" s="322">
        <v>0</v>
      </c>
      <c r="WM34" s="322">
        <v>0</v>
      </c>
      <c r="WN34" s="322">
        <v>0</v>
      </c>
      <c r="WO34" s="322">
        <v>0</v>
      </c>
      <c r="WP34" s="322">
        <v>0</v>
      </c>
      <c r="WQ34" s="322">
        <v>0</v>
      </c>
      <c r="WR34" s="322">
        <v>0</v>
      </c>
      <c r="WS34" s="322">
        <v>0</v>
      </c>
      <c r="WT34" s="322">
        <v>0</v>
      </c>
      <c r="WU34" s="322">
        <v>0</v>
      </c>
      <c r="WV34" s="322">
        <f>VLOOKUP($B34,'Sintesi (CFI-ACN)'!$C$30:$AE$55,29,FALSE)</f>
        <v>0</v>
      </c>
      <c r="WW34" s="322">
        <f>VLOOKUP($B34,'Sintesi (CFI-ACN)'!$C$30:$AE$55,29,FALSE)</f>
        <v>0</v>
      </c>
      <c r="WX34" s="322">
        <f>VLOOKUP($B34,'Sintesi (CFI-ACN)'!$C$30:$AE$55,29,FALSE)</f>
        <v>0</v>
      </c>
      <c r="WY34" s="322">
        <f>VLOOKUP($B34,'Sintesi (CFI-ACN)'!$C$30:$AE$55,29,FALSE)</f>
        <v>0</v>
      </c>
      <c r="WZ34" s="322">
        <f>VLOOKUP($B34,'Sintesi (CFI-ACN)'!$C$30:$AE$55,29,FALSE)</f>
        <v>0</v>
      </c>
      <c r="XA34" s="322">
        <f>VLOOKUP($B34,'Sintesi (CFI-ACN)'!$C$30:$AE$55,29,FALSE)</f>
        <v>0</v>
      </c>
      <c r="XB34" s="322">
        <f>VLOOKUP($B34,'Sintesi (CFI-ACN)'!$C$30:$AE$55,29,FALSE)</f>
        <v>0</v>
      </c>
      <c r="XC34" s="322">
        <f>VLOOKUP($B34,'Sintesi (CFI-ACN)'!$C$30:$AE$55,29,FALSE)</f>
        <v>0</v>
      </c>
      <c r="XD34" s="322">
        <f>VLOOKUP($B34,'Sintesi (CFI-ACN)'!$C$30:$AE$55,29,FALSE)</f>
        <v>0</v>
      </c>
      <c r="XE34" s="322">
        <f>VLOOKUP($B34,'Sintesi (CFI-ACN)'!$C$30:$AE$55,29,FALSE)</f>
        <v>0</v>
      </c>
      <c r="XF34" s="322">
        <f>VLOOKUP($B34,'Sintesi (CFI-ACN)'!$C$30:$AE$55,29,FALSE)</f>
        <v>0</v>
      </c>
      <c r="XG34" s="322">
        <f>VLOOKUP($B34,'Sintesi (CFI-ACN)'!$C$30:$AE$55,29,FALSE)</f>
        <v>0</v>
      </c>
      <c r="XH34" s="322">
        <f>VLOOKUP($B34,'Sintesi (CFI-ACN)'!$C$30:$AE$55,29,FALSE)</f>
        <v>0</v>
      </c>
      <c r="XI34" s="322">
        <f>VLOOKUP($B34,'Sintesi (CFI-ACN)'!$C$30:$AE$55,29,FALSE)</f>
        <v>0</v>
      </c>
      <c r="XJ34" s="322">
        <f>VLOOKUP($B34,'Sintesi (CFI-ACN)'!$C$30:$AE$55,29,FALSE)</f>
        <v>0</v>
      </c>
      <c r="XK34" s="322">
        <f>VLOOKUP($B34,'Sintesi (CFI-ACN)'!$C$30:$AE$55,29,FALSE)</f>
        <v>0</v>
      </c>
      <c r="XL34" s="322">
        <f>VLOOKUP($B34,'Sintesi (CFI-ACN)'!$C$30:$AE$55,29,FALSE)</f>
        <v>0</v>
      </c>
      <c r="XM34" s="322">
        <f>VLOOKUP($B34,'Sintesi (CFI-ACN)'!$C$30:$AE$55,29,FALSE)</f>
        <v>0</v>
      </c>
      <c r="XN34" s="322">
        <f>VLOOKUP($B34,'Sintesi (CFI-ACN)'!$C$30:$AE$55,29,FALSE)</f>
        <v>0</v>
      </c>
      <c r="XO34" s="322">
        <f>VLOOKUP($B34,'Sintesi (CFI-ACN)'!$C$30:$AE$55,29,FALSE)</f>
        <v>0</v>
      </c>
      <c r="XP34" s="322">
        <f>VLOOKUP($B34,'Sintesi (CFI-ACN)'!$C$30:$AE$55,29,FALSE)</f>
        <v>0</v>
      </c>
      <c r="XQ34" s="322">
        <f>VLOOKUP($B34,'Sintesi (CFI-ACN)'!$C$30:$AE$55,29,FALSE)</f>
        <v>0</v>
      </c>
      <c r="XR34" s="322">
        <f>VLOOKUP($B34,'Sintesi (CFI-ACN)'!$C$30:$AE$55,29,FALSE)</f>
        <v>0</v>
      </c>
      <c r="XS34" s="322">
        <f>VLOOKUP($B34,'Sintesi (CFI-ACN)'!$C$30:$AE$55,29,FALSE)</f>
        <v>0</v>
      </c>
      <c r="XT34" s="322">
        <f>VLOOKUP($B34,'Sintesi (CFI-ACN)'!$C$30:$AE$55,29,FALSE)</f>
        <v>0</v>
      </c>
      <c r="XU34" s="322">
        <f>VLOOKUP($B34,'Sintesi (CFI-ACN)'!$C$30:$AE$55,29,FALSE)</f>
        <v>0</v>
      </c>
      <c r="XV34" s="322">
        <f>VLOOKUP($B34,'Sintesi (CFI-ACN)'!$C$30:$AE$55,29,FALSE)</f>
        <v>0</v>
      </c>
      <c r="XW34" s="322">
        <f>VLOOKUP($B34,'Sintesi (CFI-ACN)'!$C$30:$AE$55,29,FALSE)</f>
        <v>0</v>
      </c>
      <c r="XX34" s="322">
        <f>VLOOKUP($B34,'Sintesi (CFI-ACN)'!$C$30:$AE$55,29,FALSE)</f>
        <v>0</v>
      </c>
      <c r="XY34" s="322">
        <f>VLOOKUP($B34,'Sintesi (CFI-ACN)'!$C$30:$AE$55,29,FALSE)</f>
        <v>0</v>
      </c>
      <c r="XZ34" s="322">
        <f>VLOOKUP($B34,'Sintesi (CFI-ACN)'!$C$30:$AE$55,29,FALSE)</f>
        <v>0</v>
      </c>
      <c r="YA34" s="322">
        <f>VLOOKUP($B34,'Sintesi (CFI-ACN)'!$C$30:$AE$55,29,FALSE)</f>
        <v>0</v>
      </c>
      <c r="YB34" s="322"/>
      <c r="YC34" s="322"/>
      <c r="YD34" s="322"/>
      <c r="YE34" s="501">
        <v>0</v>
      </c>
      <c r="YF34" s="501">
        <v>0</v>
      </c>
      <c r="YG34" s="501">
        <v>0</v>
      </c>
      <c r="YH34" s="501">
        <v>0</v>
      </c>
      <c r="YI34" s="501">
        <v>0</v>
      </c>
      <c r="YJ34" s="501">
        <v>0</v>
      </c>
      <c r="YK34" s="501">
        <v>0</v>
      </c>
      <c r="YL34" s="501">
        <v>0</v>
      </c>
      <c r="YM34" s="501">
        <v>0</v>
      </c>
      <c r="YN34" s="501">
        <v>0</v>
      </c>
      <c r="YO34" s="501">
        <v>0</v>
      </c>
      <c r="YP34" s="501">
        <v>0</v>
      </c>
      <c r="YQ34" s="501">
        <v>0</v>
      </c>
      <c r="YR34" s="501">
        <v>0</v>
      </c>
      <c r="YS34" s="501">
        <v>0</v>
      </c>
      <c r="YT34" s="501">
        <v>0</v>
      </c>
      <c r="YU34" s="501">
        <v>0</v>
      </c>
      <c r="YV34" s="501">
        <v>0</v>
      </c>
      <c r="YW34" s="501">
        <v>0</v>
      </c>
      <c r="YX34" s="501">
        <v>0</v>
      </c>
      <c r="YY34" s="501">
        <v>0</v>
      </c>
      <c r="YZ34" s="501">
        <v>0</v>
      </c>
      <c r="ZA34" s="501">
        <v>0</v>
      </c>
      <c r="ZB34" s="501">
        <v>0</v>
      </c>
      <c r="ZC34" s="501">
        <v>0</v>
      </c>
      <c r="ZD34" s="501">
        <v>0</v>
      </c>
      <c r="ZE34" s="501">
        <v>0</v>
      </c>
      <c r="ZF34" s="501">
        <v>0</v>
      </c>
      <c r="ZG34" s="501">
        <v>0</v>
      </c>
      <c r="ZH34" s="501">
        <v>0</v>
      </c>
      <c r="ZI34" s="501">
        <v>0</v>
      </c>
      <c r="ZJ34" s="501">
        <v>0</v>
      </c>
      <c r="ZK34" s="501">
        <v>0</v>
      </c>
      <c r="ZL34" s="501">
        <v>0</v>
      </c>
      <c r="ZM34" s="501">
        <v>0</v>
      </c>
      <c r="ZN34" s="501">
        <v>0</v>
      </c>
      <c r="ZO34" s="501">
        <v>0</v>
      </c>
      <c r="ZP34" s="501">
        <v>0</v>
      </c>
      <c r="ZQ34" s="501">
        <v>0</v>
      </c>
      <c r="ZR34" s="501">
        <v>0</v>
      </c>
      <c r="ZS34" s="501">
        <v>0</v>
      </c>
      <c r="ZT34" s="501">
        <v>0</v>
      </c>
      <c r="ZU34" s="501">
        <v>0</v>
      </c>
      <c r="ZV34" s="501">
        <v>0</v>
      </c>
      <c r="ZW34" s="501">
        <v>0</v>
      </c>
      <c r="ZX34" s="501">
        <v>0</v>
      </c>
      <c r="ZY34" s="501">
        <v>0</v>
      </c>
      <c r="ZZ34" s="501">
        <v>0</v>
      </c>
      <c r="AAA34" s="501">
        <v>0</v>
      </c>
      <c r="AAB34" s="501">
        <v>0</v>
      </c>
      <c r="AAC34" s="501">
        <v>0</v>
      </c>
      <c r="AAD34" s="501">
        <v>0</v>
      </c>
      <c r="AAE34" s="501">
        <v>0</v>
      </c>
      <c r="AAF34" s="501">
        <v>0</v>
      </c>
      <c r="AAG34" s="501">
        <v>0</v>
      </c>
      <c r="AAH34" s="501">
        <v>0</v>
      </c>
      <c r="AAI34" s="501">
        <v>0</v>
      </c>
      <c r="AAJ34" s="501">
        <v>0</v>
      </c>
      <c r="AAK34" s="501">
        <v>0</v>
      </c>
      <c r="AAL34" s="501">
        <v>0</v>
      </c>
      <c r="AAM34" s="501">
        <v>0</v>
      </c>
      <c r="AAN34" s="501">
        <v>0</v>
      </c>
      <c r="AAO34" s="501">
        <v>0</v>
      </c>
      <c r="AAP34" s="501">
        <v>0</v>
      </c>
      <c r="AAQ34" s="501">
        <v>0</v>
      </c>
      <c r="AAR34" s="501">
        <v>0</v>
      </c>
      <c r="AAS34" s="501">
        <v>0</v>
      </c>
      <c r="AAT34" s="501">
        <v>0</v>
      </c>
      <c r="AAU34" s="501">
        <v>0</v>
      </c>
      <c r="AAV34" s="501">
        <v>0</v>
      </c>
      <c r="AAW34" s="501">
        <v>0</v>
      </c>
      <c r="AAX34" s="501">
        <v>0</v>
      </c>
      <c r="AAY34" s="501">
        <f>VLOOKUP($B34,'Sintesi (CFI-ACN)'!$C$30:$AE$55,22,FALSE)</f>
        <v>0</v>
      </c>
      <c r="AAZ34" s="501">
        <f>VLOOKUP($B34,'Sintesi (CFI-ACN)'!$C$30:$AE$55,22,FALSE)</f>
        <v>0</v>
      </c>
      <c r="ABA34" s="501">
        <f>VLOOKUP($B34,'Sintesi (CFI-ACN)'!$C$30:$AE$55,22,FALSE)</f>
        <v>0</v>
      </c>
      <c r="ABB34" s="501">
        <f>VLOOKUP($B34,'Sintesi (CFI-ACN)'!$C$30:$AE$55,22,FALSE)</f>
        <v>0</v>
      </c>
      <c r="ABC34" s="501">
        <f>VLOOKUP($B34,'Sintesi (CFI-ACN)'!$C$30:$AE$55,22,FALSE)</f>
        <v>0</v>
      </c>
      <c r="ABD34" s="501">
        <f>VLOOKUP($B34,'Sintesi (CFI-ACN)'!$C$30:$AE$55,22,FALSE)</f>
        <v>0</v>
      </c>
      <c r="ABE34" s="501">
        <f>VLOOKUP($B34,'Sintesi (CFI-ACN)'!$C$30:$AE$55,22,FALSE)</f>
        <v>0</v>
      </c>
      <c r="ABF34" s="501">
        <f>VLOOKUP($B34,'Sintesi (CFI-ACN)'!$C$30:$AE$55,22,FALSE)</f>
        <v>0</v>
      </c>
      <c r="ABG34" s="501">
        <f>VLOOKUP($B34,'Sintesi (CFI-ACN)'!$C$30:$AE$55,22,FALSE)</f>
        <v>0</v>
      </c>
      <c r="ABH34" s="501">
        <f>VLOOKUP($B34,'Sintesi (CFI-ACN)'!$C$30:$AE$55,22,FALSE)</f>
        <v>0</v>
      </c>
      <c r="ABI34" s="501">
        <f>VLOOKUP($B34,'Sintesi (CFI-ACN)'!$C$30:$AE$55,22,FALSE)</f>
        <v>0</v>
      </c>
      <c r="ABJ34" s="501">
        <f>VLOOKUP($B34,'Sintesi (CFI-ACN)'!$C$30:$AE$55,22,FALSE)</f>
        <v>0</v>
      </c>
      <c r="ABK34" s="501">
        <f>VLOOKUP($B34,'Sintesi (CFI-ACN)'!$C$30:$AE$55,22,FALSE)</f>
        <v>0</v>
      </c>
      <c r="ABL34" s="501">
        <f>VLOOKUP($B34,'Sintesi (CFI-ACN)'!$C$30:$AE$55,22,FALSE)</f>
        <v>0</v>
      </c>
      <c r="ABM34" s="501">
        <f>VLOOKUP($B34,'Sintesi (CFI-ACN)'!$C$30:$AE$55,22,FALSE)</f>
        <v>0</v>
      </c>
      <c r="ABN34" s="501">
        <f>VLOOKUP($B34,'Sintesi (CFI-ACN)'!$C$30:$AE$55,22,FALSE)</f>
        <v>0</v>
      </c>
      <c r="ABO34" s="501">
        <f>VLOOKUP($B34,'Sintesi (CFI-ACN)'!$C$30:$AE$55,22,FALSE)</f>
        <v>0</v>
      </c>
      <c r="ABP34" s="501">
        <f>VLOOKUP($B34,'Sintesi (CFI-ACN)'!$C$30:$AE$55,22,FALSE)</f>
        <v>0</v>
      </c>
      <c r="ABQ34" s="501">
        <f>VLOOKUP($B34,'Sintesi (CFI-ACN)'!$C$30:$AE$55,22,FALSE)</f>
        <v>0</v>
      </c>
      <c r="ABR34" s="501">
        <f>VLOOKUP($B34,'Sintesi (CFI-ACN)'!$C$30:$AE$55,22,FALSE)</f>
        <v>0</v>
      </c>
      <c r="ABS34" s="501">
        <f>VLOOKUP($B34,'Sintesi (CFI-ACN)'!$C$30:$AE$55,22,FALSE)</f>
        <v>0</v>
      </c>
      <c r="ABT34" s="501">
        <f>VLOOKUP($B34,'Sintesi (CFI-ACN)'!$C$30:$AE$55,22,FALSE)</f>
        <v>0</v>
      </c>
      <c r="ABU34" s="501">
        <f>VLOOKUP($B34,'Sintesi (CFI-ACN)'!$C$30:$AE$55,22,FALSE)</f>
        <v>0</v>
      </c>
      <c r="ABV34" s="501">
        <f>VLOOKUP($B34,'Sintesi (CFI-ACN)'!$C$30:$AE$55,22,FALSE)</f>
        <v>0</v>
      </c>
      <c r="ABW34" s="501">
        <f>VLOOKUP($B34,'Sintesi (CFI-ACN)'!$C$30:$AE$55,22,FALSE)</f>
        <v>0</v>
      </c>
      <c r="ABX34" s="501">
        <f>VLOOKUP($B34,'Sintesi (CFI-ACN)'!$C$30:$AE$55,22,FALSE)</f>
        <v>0</v>
      </c>
      <c r="ABY34" s="501">
        <f>VLOOKUP($B34,'Sintesi (CFI-ACN)'!$C$30:$AE$55,22,FALSE)</f>
        <v>0</v>
      </c>
      <c r="ABZ34" s="501">
        <f>VLOOKUP($B34,'Sintesi (CFI-ACN)'!$C$30:$AE$55,22,FALSE)</f>
        <v>0</v>
      </c>
      <c r="ACA34" s="501">
        <f>VLOOKUP($B34,'Sintesi (CFI-ACN)'!$C$30:$AE$55,22,FALSE)</f>
        <v>0</v>
      </c>
      <c r="ACB34" s="501">
        <f>VLOOKUP($B34,'Sintesi (CFI-ACN)'!$C$30:$AE$55,22,FALSE)</f>
        <v>0</v>
      </c>
      <c r="ACC34" s="501">
        <f>VLOOKUP($B34,'Sintesi (CFI-ACN)'!$C$30:$AE$55,22,FALSE)</f>
        <v>0</v>
      </c>
      <c r="ACD34" s="501">
        <f>VLOOKUP($B34,'Sintesi (CFI-ACN)'!$C$30:$AE$55,22,FALSE)</f>
        <v>0</v>
      </c>
      <c r="ACE34" s="501"/>
      <c r="ACF34" s="501"/>
      <c r="ACG34" s="501"/>
      <c r="ACH34" s="86"/>
      <c r="ACI34" s="88">
        <v>0</v>
      </c>
      <c r="ACJ34" s="87"/>
      <c r="ACK34" s="89"/>
      <c r="ACL34" s="177"/>
      <c r="ACM34" s="177"/>
      <c r="ACN34" s="177"/>
      <c r="ACO34" s="177"/>
      <c r="ACP34" s="177"/>
      <c r="ACQ34" s="177"/>
      <c r="ACR34" s="177"/>
      <c r="ACS34" s="80"/>
      <c r="ACT34" s="80"/>
      <c r="ACU34" s="80"/>
      <c r="ACV34" s="80"/>
      <c r="ACW34" s="80"/>
      <c r="ACX34" s="80"/>
      <c r="ACY34" s="80"/>
      <c r="ACZ34" s="80"/>
      <c r="ADA34" s="80"/>
      <c r="ADB34" s="80"/>
      <c r="ADC34" s="80"/>
      <c r="ADD34" s="80"/>
      <c r="ADE34" s="80"/>
      <c r="ADF34" s="80"/>
      <c r="ADG34" s="80"/>
      <c r="ADH34" s="80"/>
      <c r="ADI34" s="80"/>
      <c r="ADJ34" s="80"/>
      <c r="ADK34" s="80"/>
      <c r="ADL34" s="80"/>
      <c r="ADM34" s="80"/>
      <c r="ADN34" s="80"/>
      <c r="ADO34" s="80"/>
      <c r="ADP34" s="80"/>
      <c r="ADQ34" s="80"/>
      <c r="ADR34" s="80"/>
      <c r="ADS34" s="80"/>
      <c r="ADT34" s="80"/>
      <c r="ADU34" s="80"/>
      <c r="ADV34" s="80"/>
      <c r="ADW34" s="80"/>
      <c r="ADX34" s="80"/>
      <c r="ADY34" s="80"/>
      <c r="ADZ34" s="80"/>
      <c r="AEA34" s="80"/>
      <c r="AEB34" s="80"/>
      <c r="AEC34" s="80"/>
      <c r="AED34" s="80"/>
      <c r="AEE34" s="80"/>
      <c r="AEF34" s="80"/>
      <c r="AEG34" s="80"/>
      <c r="AEH34" s="80"/>
      <c r="AEI34" s="80"/>
      <c r="AEJ34" s="80"/>
      <c r="AEK34" s="80"/>
      <c r="AEL34" s="80"/>
      <c r="AEM34" s="80"/>
      <c r="AEN34" s="80"/>
      <c r="AEO34" s="80"/>
      <c r="AEP34" s="80"/>
      <c r="AEQ34" s="80"/>
      <c r="AER34" s="80"/>
      <c r="AES34" s="80"/>
      <c r="AET34" s="80"/>
      <c r="AEU34" s="80"/>
      <c r="AEV34" s="80"/>
      <c r="AEW34" s="80"/>
      <c r="AEX34" s="80"/>
      <c r="AEY34" s="80"/>
      <c r="AEZ34" s="80"/>
      <c r="AFA34" s="80"/>
      <c r="AFB34" s="80"/>
      <c r="AFC34" s="80"/>
      <c r="AFD34" s="80"/>
      <c r="AFE34" s="80"/>
      <c r="AFF34" s="80"/>
      <c r="AFG34" s="80"/>
      <c r="AFH34" s="80"/>
      <c r="AFI34" s="80"/>
      <c r="AFJ34" s="80"/>
      <c r="AFK34" s="80"/>
      <c r="AFL34" s="80"/>
      <c r="AFM34" s="80"/>
      <c r="AFN34" s="80"/>
      <c r="AFO34" s="80"/>
      <c r="AFP34" s="80"/>
      <c r="AFQ34" s="80"/>
      <c r="AFR34" s="80"/>
      <c r="AFS34" s="80"/>
      <c r="AFT34" s="80"/>
      <c r="AFU34" s="80"/>
      <c r="AFV34" s="80"/>
      <c r="AFW34" s="80"/>
      <c r="AFX34" s="80"/>
      <c r="AFY34" s="80"/>
      <c r="AFZ34" s="80"/>
      <c r="AGA34" s="80"/>
      <c r="AGB34" s="80"/>
      <c r="AGC34" s="80"/>
      <c r="AGD34" s="80"/>
      <c r="AGE34" s="80"/>
      <c r="AGF34" s="80"/>
      <c r="AGG34" s="80"/>
      <c r="AGH34" s="80"/>
      <c r="AGI34" s="80"/>
      <c r="AGJ34" s="80"/>
      <c r="AGK34" s="80"/>
      <c r="AGL34" s="80"/>
      <c r="AGM34" s="80"/>
    </row>
    <row r="35" spans="1:871">
      <c r="BN35" s="311"/>
    </row>
    <row r="40" spans="1:871">
      <c r="E40" s="151"/>
      <c r="F40" s="151"/>
      <c r="G40" s="152"/>
    </row>
    <row r="41" spans="1:871">
      <c r="E41" s="151"/>
      <c r="F41" s="151"/>
      <c r="G41" s="152"/>
    </row>
    <row r="42" spans="1:871">
      <c r="E42" s="151"/>
      <c r="F42" s="153"/>
      <c r="G42" s="152"/>
    </row>
    <row r="43" spans="1:871">
      <c r="E43" s="151"/>
      <c r="F43" s="153"/>
      <c r="G43" s="152"/>
    </row>
    <row r="44" spans="1:871">
      <c r="E44" s="151"/>
      <c r="F44" s="153"/>
      <c r="G44" s="152"/>
    </row>
    <row r="45" spans="1:871">
      <c r="E45" s="151"/>
      <c r="F45" s="153"/>
      <c r="G45" s="152"/>
    </row>
    <row r="46" spans="1:871">
      <c r="E46" s="151"/>
      <c r="F46" s="153"/>
      <c r="G46" s="152"/>
    </row>
    <row r="47" spans="1:871">
      <c r="E47" s="151"/>
      <c r="F47" s="153"/>
      <c r="G47" s="152"/>
    </row>
    <row r="48" spans="1:871">
      <c r="E48" s="151"/>
      <c r="F48" s="153"/>
      <c r="G48" s="152"/>
    </row>
    <row r="49" spans="5:7">
      <c r="E49" s="151"/>
      <c r="F49" s="153"/>
      <c r="G49" s="152"/>
    </row>
    <row r="50" spans="5:7">
      <c r="E50" s="151"/>
      <c r="F50" s="153"/>
      <c r="G50" s="152"/>
    </row>
    <row r="51" spans="5:7">
      <c r="E51" s="151"/>
      <c r="F51" s="153"/>
      <c r="G51" s="152"/>
    </row>
    <row r="52" spans="5:7">
      <c r="E52" s="151"/>
      <c r="F52" s="151"/>
      <c r="G52" s="152"/>
    </row>
    <row r="53" spans="5:7">
      <c r="E53" s="151"/>
      <c r="F53" s="151"/>
      <c r="G53" s="152"/>
    </row>
    <row r="54" spans="5:7">
      <c r="E54" s="151"/>
      <c r="F54" s="151"/>
      <c r="G54" s="152"/>
    </row>
  </sheetData>
  <autoFilter ref="A4:L34"/>
  <dataConsolidate/>
  <mergeCells count="1">
    <mergeCell ref="ACI1:ADF1"/>
  </mergeCells>
  <conditionalFormatting sqref="M4:W4 DP4:EJ4 HS4:IM4 PY4:QS4 UB4:UV4 LV4:MP4 ZU4:ADF4 AEB4:AGK4">
    <cfRule type="expression" dxfId="61" priority="20">
      <formula>IF(WEEKDAY(M4,2)&gt;5,1,0)=1</formula>
    </cfRule>
  </conditionalFormatting>
  <conditionalFormatting sqref="EK4:FE4">
    <cfRule type="expression" dxfId="60" priority="19">
      <formula>IF(WEEKDAY(EK4,2)&gt;5,1,0)=1</formula>
    </cfRule>
  </conditionalFormatting>
  <conditionalFormatting sqref="FF4:FP4">
    <cfRule type="expression" dxfId="59" priority="18">
      <formula>IF(WEEKDAY(FF4,2)&gt;5,1,0)=1</formula>
    </cfRule>
  </conditionalFormatting>
  <conditionalFormatting sqref="FQ4:HR4">
    <cfRule type="expression" dxfId="58" priority="17">
      <formula>IF(WEEKDAY(FQ4,2)&gt;5,1,0)=1</formula>
    </cfRule>
  </conditionalFormatting>
  <conditionalFormatting sqref="ADG4:AEA4">
    <cfRule type="expression" dxfId="57" priority="16">
      <formula>IF(WEEKDAY(ADG4,2)&gt;5,1,0)=1</formula>
    </cfRule>
  </conditionalFormatting>
  <conditionalFormatting sqref="AGL4:AGM4">
    <cfRule type="expression" dxfId="56" priority="15">
      <formula>IF(WEEKDAY(AGL4,2)&gt;5,1,0)=1</formula>
    </cfRule>
  </conditionalFormatting>
  <conditionalFormatting sqref="IN4:JH4">
    <cfRule type="expression" dxfId="55" priority="14">
      <formula>IF(WEEKDAY(IN4,2)&gt;5,1,0)=1</formula>
    </cfRule>
  </conditionalFormatting>
  <conditionalFormatting sqref="JI4:LS4 LU4">
    <cfRule type="expression" dxfId="54" priority="13">
      <formula>IF(WEEKDAY(JI4,2)&gt;5,1,0)=1</formula>
    </cfRule>
  </conditionalFormatting>
  <conditionalFormatting sqref="MQ4:NK4">
    <cfRule type="expression" dxfId="53" priority="12">
      <formula>IF(WEEKDAY(MQ4,2)&gt;5,1,0)=1</formula>
    </cfRule>
  </conditionalFormatting>
  <conditionalFormatting sqref="NL4:PX4">
    <cfRule type="expression" dxfId="52" priority="11">
      <formula>IF(WEEKDAY(NL4,2)&gt;5,1,0)=1</formula>
    </cfRule>
  </conditionalFormatting>
  <conditionalFormatting sqref="QT4:RN4">
    <cfRule type="expression" dxfId="51" priority="10">
      <formula>IF(WEEKDAY(QT4,2)&gt;5,1,0)=1</formula>
    </cfRule>
  </conditionalFormatting>
  <conditionalFormatting sqref="RO4:UA4">
    <cfRule type="expression" dxfId="50" priority="9">
      <formula>IF(WEEKDAY(RO4,2)&gt;5,1,0)=1</formula>
    </cfRule>
  </conditionalFormatting>
  <conditionalFormatting sqref="UW4:VQ4">
    <cfRule type="expression" dxfId="49" priority="8">
      <formula>IF(WEEKDAY(UW4,2)&gt;5,1,0)=1</formula>
    </cfRule>
  </conditionalFormatting>
  <conditionalFormatting sqref="VR4:YA4">
    <cfRule type="expression" dxfId="48" priority="7">
      <formula>IF(WEEKDAY(VR4,2)&gt;5,1,0)=1</formula>
    </cfRule>
  </conditionalFormatting>
  <conditionalFormatting sqref="X4:DO4">
    <cfRule type="expression" dxfId="47" priority="6">
      <formula>IF(WEEKDAY(X4,2)&gt;5,1,0)=1</formula>
    </cfRule>
  </conditionalFormatting>
  <conditionalFormatting sqref="YE4:YY4">
    <cfRule type="expression" dxfId="46" priority="5">
      <formula>IF(WEEKDAY(YE4,2)&gt;5,1,0)=1</formula>
    </cfRule>
  </conditionalFormatting>
  <conditionalFormatting sqref="YZ4:ZT4">
    <cfRule type="expression" dxfId="45" priority="4">
      <formula>IF(WEEKDAY(YZ4,2)&gt;5,1,0)=1</formula>
    </cfRule>
  </conditionalFormatting>
  <conditionalFormatting sqref="LT4">
    <cfRule type="expression" dxfId="44" priority="3">
      <formula>IF(WEEKDAY(LT4,2)&gt;5,1,0)=1</formula>
    </cfRule>
  </conditionalFormatting>
  <conditionalFormatting sqref="YB4:YC4">
    <cfRule type="expression" dxfId="43" priority="2">
      <formula>IF(WEEKDAY(YB4,2)&gt;5,1,0)=1</formula>
    </cfRule>
  </conditionalFormatting>
  <conditionalFormatting sqref="YD4">
    <cfRule type="expression" dxfId="42" priority="1">
      <formula>IF(WEEKDAY(YD4,2)&gt;5,1,0)=1</formula>
    </cfRule>
  </conditionalFormatting>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V44"/>
  <sheetViews>
    <sheetView zoomScale="80" zoomScaleNormal="80" workbookViewId="0">
      <pane xSplit="4" ySplit="4" topLeftCell="AB5" activePane="bottomRight" state="frozenSplit"/>
      <selection pane="topRight" activeCell="H1" sqref="H1"/>
      <selection pane="bottomLeft" activeCell="A13" sqref="A13"/>
      <selection pane="bottomRight" activeCell="AN14" sqref="AN14"/>
    </sheetView>
  </sheetViews>
  <sheetFormatPr defaultColWidth="21.7109375" defaultRowHeight="15"/>
  <cols>
    <col min="1" max="1" width="28" style="134" customWidth="1" collapsed="1"/>
    <col min="2" max="2" width="23" style="134" bestFit="1" customWidth="1" collapsed="1"/>
    <col min="3" max="3" width="57.7109375" style="134" bestFit="1" customWidth="1" collapsed="1"/>
    <col min="4" max="4" width="20" style="134" bestFit="1" customWidth="1" collapsed="1"/>
    <col min="5" max="5" width="10.5703125" style="134" customWidth="1" collapsed="1"/>
    <col min="6" max="6" width="15.7109375" style="134" customWidth="1" collapsed="1"/>
    <col min="7" max="7" width="13.140625" style="134" customWidth="1" collapsed="1"/>
    <col min="8" max="8" width="14.42578125" style="134" customWidth="1" collapsed="1"/>
    <col min="9" max="9" width="22.42578125" style="134" customWidth="1" collapsed="1"/>
    <col min="10" max="10" width="13.140625" style="134" customWidth="1" collapsed="1"/>
    <col min="11" max="11" width="19.42578125" style="134" customWidth="1" collapsed="1"/>
    <col min="12" max="12" width="15.7109375" style="134" customWidth="1" collapsed="1"/>
    <col min="13" max="13" width="10.5703125" style="134" customWidth="1" collapsed="1"/>
    <col min="14" max="14" width="15.7109375" style="134" customWidth="1" collapsed="1"/>
    <col min="15" max="15" width="13.140625" style="134" customWidth="1" collapsed="1"/>
    <col min="16" max="16" width="14.42578125" style="134" customWidth="1" collapsed="1"/>
    <col min="17" max="17" width="22.42578125" style="134" customWidth="1" collapsed="1"/>
    <col min="18" max="18" width="13.140625" style="134" customWidth="1" collapsed="1"/>
    <col min="19" max="19" width="19.140625" style="134" customWidth="1" collapsed="1"/>
    <col min="20" max="20" width="15.28515625" style="134" customWidth="1" collapsed="1"/>
    <col min="21" max="21" width="10.5703125" style="134" customWidth="1" collapsed="1"/>
    <col min="22" max="22" width="15.7109375" style="134" customWidth="1" collapsed="1"/>
    <col min="23" max="23" width="13.140625" style="134" customWidth="1" collapsed="1"/>
    <col min="24" max="24" width="14.42578125" style="134" customWidth="1" collapsed="1"/>
    <col min="25" max="25" width="22.42578125" style="134" customWidth="1" collapsed="1"/>
    <col min="26" max="26" width="13.140625" style="134" customWidth="1" collapsed="1"/>
    <col min="27" max="27" width="20.7109375" style="134" customWidth="1" collapsed="1"/>
    <col min="28" max="28" width="16.7109375" style="134" customWidth="1" collapsed="1"/>
    <col min="29" max="29" width="7.42578125" style="134" bestFit="1" customWidth="1" collapsed="1"/>
    <col min="30" max="30" width="10" style="134" bestFit="1" customWidth="1" collapsed="1"/>
    <col min="31" max="31" width="7.42578125" style="134" bestFit="1" customWidth="1" collapsed="1"/>
    <col min="32" max="32" width="8.7109375" style="134" bestFit="1" customWidth="1" collapsed="1"/>
    <col min="33" max="33" width="8.85546875" style="134" bestFit="1" customWidth="1" collapsed="1"/>
    <col min="34" max="34" width="8.5703125" style="134" bestFit="1" customWidth="1" collapsed="1"/>
    <col min="35" max="35" width="10.5703125" style="134" bestFit="1" customWidth="1" collapsed="1"/>
    <col min="36" max="36" width="9.28515625" style="134" customWidth="1" collapsed="1"/>
    <col min="37" max="37" width="2.140625" style="134" bestFit="1" customWidth="1" collapsed="1"/>
    <col min="38" max="39" width="8.5703125" style="134" bestFit="1" customWidth="1" collapsed="1"/>
    <col min="40" max="40" width="7.42578125" style="134" customWidth="1" collapsed="1"/>
    <col min="41" max="41" width="17.7109375" style="134" bestFit="1" customWidth="1" collapsed="1"/>
    <col min="42" max="42" width="3" style="134" customWidth="1" collapsed="1"/>
    <col min="43" max="43" width="11" style="134" customWidth="1" collapsed="1"/>
    <col min="44" max="44" width="12.28515625" style="134" customWidth="1" collapsed="1"/>
    <col min="45" max="45" width="10.140625" style="134" customWidth="1" collapsed="1"/>
    <col min="46" max="46" width="16.28515625" style="134" bestFit="1" customWidth="1" collapsed="1"/>
    <col min="47" max="47" width="3.28515625" style="407" customWidth="1" collapsed="1"/>
    <col min="48" max="48" width="6.5703125" style="134" bestFit="1" customWidth="1" collapsed="1"/>
    <col min="49" max="49" width="9.42578125" style="134" bestFit="1" customWidth="1" collapsed="1"/>
    <col min="50" max="50" width="3" style="134" hidden="1" customWidth="1" collapsed="1"/>
    <col min="51" max="51" width="6.5703125" style="134" bestFit="1" customWidth="1" collapsed="1"/>
    <col min="52" max="52" width="9.42578125" style="134" bestFit="1" customWidth="1" collapsed="1"/>
    <col min="53" max="53" width="3" style="134" hidden="1" customWidth="1" collapsed="1"/>
    <col min="54" max="54" width="6.5703125" style="134" bestFit="1" customWidth="1" collapsed="1"/>
    <col min="55" max="55" width="9.42578125" style="134" bestFit="1" customWidth="1" collapsed="1"/>
    <col min="56" max="56" width="3" style="134" customWidth="1" collapsed="1"/>
    <col min="57" max="57" width="5.85546875" style="443" bestFit="1" customWidth="1" collapsed="1"/>
    <col min="58" max="58" width="7.85546875" style="443" bestFit="1" customWidth="1" collapsed="1"/>
    <col min="59" max="59" width="10.7109375" style="443" bestFit="1" customWidth="1" collapsed="1"/>
    <col min="60" max="60" width="3.140625" style="134" hidden="1" customWidth="1" collapsed="1"/>
    <col min="61" max="61" width="5.85546875" style="134" bestFit="1" customWidth="1" collapsed="1"/>
    <col min="62" max="62" width="7.85546875" style="443" bestFit="1" customWidth="1" collapsed="1"/>
    <col min="63" max="63" width="10.7109375" style="443" bestFit="1" customWidth="1" collapsed="1"/>
    <col min="64" max="64" width="4" style="134" hidden="1" customWidth="1" collapsed="1"/>
    <col min="65" max="65" width="5.85546875" style="134" bestFit="1" customWidth="1" collapsed="1"/>
    <col min="66" max="66" width="7.85546875" style="443" bestFit="1" customWidth="1" collapsed="1"/>
    <col min="67" max="67" width="10.7109375" style="443" bestFit="1" customWidth="1" collapsed="1"/>
    <col min="68" max="68" width="4" style="134" customWidth="1" collapsed="1"/>
    <col min="69" max="70" width="8.5703125" style="134" bestFit="1" customWidth="1" collapsed="1"/>
    <col min="71" max="71" width="10.7109375" style="134" bestFit="1" customWidth="1" collapsed="1"/>
    <col min="72" max="72" width="6" style="134" bestFit="1" customWidth="1" collapsed="1"/>
    <col min="73" max="73" width="7.85546875" style="134" bestFit="1" customWidth="1" collapsed="1"/>
    <col min="74" max="74" width="10.7109375" style="134" bestFit="1" customWidth="1" collapsed="1"/>
    <col min="75" max="16384" width="21.7109375" style="134" collapsed="1"/>
  </cols>
  <sheetData>
    <row r="1" spans="1:74" ht="15.75" thickBot="1">
      <c r="B1" s="133">
        <v>1</v>
      </c>
      <c r="C1" s="133">
        <v>2</v>
      </c>
      <c r="D1" s="133">
        <v>3</v>
      </c>
      <c r="E1" s="133">
        <v>4</v>
      </c>
      <c r="F1" s="133">
        <v>5</v>
      </c>
      <c r="G1" s="133">
        <v>6</v>
      </c>
      <c r="H1" s="133">
        <v>7</v>
      </c>
      <c r="I1" s="133">
        <v>8</v>
      </c>
      <c r="J1" s="133">
        <v>9</v>
      </c>
      <c r="K1" s="133">
        <v>10</v>
      </c>
      <c r="L1" s="133">
        <v>11</v>
      </c>
      <c r="M1" s="133">
        <v>12</v>
      </c>
      <c r="N1" s="133">
        <v>13</v>
      </c>
      <c r="O1" s="133">
        <v>14</v>
      </c>
      <c r="P1" s="133">
        <v>15</v>
      </c>
      <c r="Q1" s="133">
        <v>16</v>
      </c>
      <c r="R1" s="133">
        <v>17</v>
      </c>
      <c r="S1" s="133">
        <v>18</v>
      </c>
      <c r="T1" s="133">
        <v>19</v>
      </c>
      <c r="U1" s="133">
        <v>20</v>
      </c>
      <c r="V1" s="133">
        <v>21</v>
      </c>
      <c r="W1" s="133">
        <v>22</v>
      </c>
      <c r="X1" s="133">
        <v>23</v>
      </c>
      <c r="Y1" s="133">
        <v>24</v>
      </c>
      <c r="Z1" s="133">
        <v>25</v>
      </c>
      <c r="AA1" s="133">
        <v>26</v>
      </c>
      <c r="AB1" s="133">
        <v>27</v>
      </c>
      <c r="AC1" s="133">
        <v>28</v>
      </c>
      <c r="AD1" s="133">
        <v>29</v>
      </c>
      <c r="AE1" s="133">
        <v>30</v>
      </c>
      <c r="AF1" s="133">
        <v>31</v>
      </c>
      <c r="AG1" s="133">
        <v>32</v>
      </c>
      <c r="AH1" s="133">
        <v>33</v>
      </c>
      <c r="AI1" s="133">
        <v>34</v>
      </c>
      <c r="AJ1" s="133">
        <v>35</v>
      </c>
      <c r="AK1" s="133">
        <v>36</v>
      </c>
      <c r="AL1" s="133">
        <v>37</v>
      </c>
      <c r="AM1" s="133">
        <v>38</v>
      </c>
      <c r="AN1" s="133">
        <v>39</v>
      </c>
      <c r="AO1" s="133">
        <v>40</v>
      </c>
      <c r="AP1" s="133">
        <v>41</v>
      </c>
      <c r="AQ1" s="133">
        <v>42</v>
      </c>
      <c r="AR1" s="133">
        <v>43</v>
      </c>
      <c r="AS1" s="133">
        <v>44</v>
      </c>
      <c r="AT1" s="133">
        <v>45</v>
      </c>
      <c r="AU1" s="133">
        <v>46</v>
      </c>
      <c r="AV1" s="133">
        <v>47</v>
      </c>
      <c r="AW1" s="133">
        <v>48</v>
      </c>
      <c r="AX1" s="133">
        <v>49</v>
      </c>
      <c r="AY1" s="133">
        <v>50</v>
      </c>
      <c r="AZ1" s="133">
        <v>51</v>
      </c>
      <c r="BA1" s="133">
        <v>52</v>
      </c>
      <c r="BB1" s="133">
        <v>53</v>
      </c>
      <c r="BC1" s="133">
        <v>54</v>
      </c>
      <c r="BD1" s="133">
        <v>55</v>
      </c>
      <c r="BE1" s="133">
        <v>56</v>
      </c>
      <c r="BF1" s="133">
        <v>57</v>
      </c>
      <c r="BG1" s="133">
        <v>58</v>
      </c>
      <c r="BH1" s="133">
        <v>59</v>
      </c>
      <c r="BI1" s="133">
        <v>60</v>
      </c>
      <c r="BJ1" s="133">
        <v>61</v>
      </c>
      <c r="BK1" s="133">
        <v>62</v>
      </c>
      <c r="BL1" s="133">
        <v>63</v>
      </c>
      <c r="BM1" s="133">
        <v>64</v>
      </c>
      <c r="BN1" s="133">
        <v>65</v>
      </c>
      <c r="BO1" s="133">
        <v>66</v>
      </c>
      <c r="BP1" s="133">
        <v>67</v>
      </c>
      <c r="BQ1" s="133">
        <v>68</v>
      </c>
      <c r="BR1" s="133">
        <v>69</v>
      </c>
      <c r="BS1" s="133">
        <v>70</v>
      </c>
      <c r="BT1" s="133">
        <v>71</v>
      </c>
      <c r="BU1" s="133">
        <v>72</v>
      </c>
      <c r="BV1" s="133">
        <v>73</v>
      </c>
    </row>
    <row r="2" spans="1:74" ht="48.75" customHeight="1" thickBot="1">
      <c r="E2" s="795" t="s">
        <v>105</v>
      </c>
      <c r="F2" s="796"/>
      <c r="G2" s="796"/>
      <c r="H2" s="796"/>
      <c r="I2" s="796"/>
      <c r="J2" s="796"/>
      <c r="K2" s="796"/>
      <c r="L2" s="797"/>
      <c r="M2" s="795" t="s">
        <v>106</v>
      </c>
      <c r="N2" s="796"/>
      <c r="O2" s="796"/>
      <c r="P2" s="796"/>
      <c r="Q2" s="796"/>
      <c r="R2" s="796"/>
      <c r="S2" s="796"/>
      <c r="T2" s="797"/>
      <c r="U2" s="795" t="s">
        <v>161</v>
      </c>
      <c r="V2" s="796"/>
      <c r="W2" s="796"/>
      <c r="X2" s="796"/>
      <c r="Y2" s="796"/>
      <c r="Z2" s="796"/>
      <c r="AA2" s="796"/>
      <c r="AB2" s="797"/>
      <c r="AC2" s="795" t="s">
        <v>398</v>
      </c>
      <c r="AD2" s="796"/>
      <c r="AE2" s="796"/>
      <c r="AF2" s="796"/>
      <c r="AG2" s="796"/>
      <c r="AH2" s="796"/>
      <c r="AI2" s="796"/>
      <c r="AJ2" s="797"/>
      <c r="AL2" s="798" t="s">
        <v>189</v>
      </c>
      <c r="AM2" s="799"/>
      <c r="AN2" s="799"/>
      <c r="AO2" s="800"/>
      <c r="AQ2" s="792" t="s">
        <v>212</v>
      </c>
      <c r="AR2" s="793"/>
      <c r="AS2" s="793"/>
      <c r="AT2" s="794"/>
      <c r="AV2" s="787" t="s">
        <v>105</v>
      </c>
      <c r="AW2" s="788"/>
      <c r="AX2" s="447"/>
      <c r="AY2" s="806" t="s">
        <v>106</v>
      </c>
      <c r="AZ2" s="808"/>
      <c r="BA2" s="447"/>
      <c r="BB2" s="809" t="s">
        <v>161</v>
      </c>
      <c r="BC2" s="810"/>
      <c r="BE2" s="804" t="s">
        <v>213</v>
      </c>
      <c r="BF2" s="805"/>
      <c r="BG2" s="805"/>
      <c r="BH2" s="447"/>
      <c r="BI2" s="806" t="s">
        <v>218</v>
      </c>
      <c r="BJ2" s="807"/>
      <c r="BK2" s="807"/>
      <c r="BL2" s="447"/>
      <c r="BM2" s="789" t="s">
        <v>219</v>
      </c>
      <c r="BN2" s="790"/>
      <c r="BO2" s="791"/>
      <c r="BQ2" s="801" t="s">
        <v>216</v>
      </c>
      <c r="BR2" s="802"/>
      <c r="BS2" s="803"/>
      <c r="BT2" s="801" t="s">
        <v>217</v>
      </c>
      <c r="BU2" s="802"/>
      <c r="BV2" s="803"/>
    </row>
    <row r="3" spans="1:74" ht="53.25" customHeight="1" thickBot="1">
      <c r="A3" s="136" t="s">
        <v>0</v>
      </c>
      <c r="B3" s="136" t="s">
        <v>253</v>
      </c>
      <c r="C3" s="136" t="s">
        <v>53</v>
      </c>
      <c r="D3" s="137" t="s">
        <v>69</v>
      </c>
      <c r="E3" s="138" t="s">
        <v>76</v>
      </c>
      <c r="F3" s="139" t="s">
        <v>15</v>
      </c>
      <c r="G3" s="139" t="s">
        <v>16</v>
      </c>
      <c r="H3" s="139" t="s">
        <v>57</v>
      </c>
      <c r="I3" s="136" t="s">
        <v>17</v>
      </c>
      <c r="J3" s="137" t="s">
        <v>18</v>
      </c>
      <c r="K3" s="186" t="s">
        <v>142</v>
      </c>
      <c r="L3" s="187" t="s">
        <v>139</v>
      </c>
      <c r="M3" s="138" t="s">
        <v>76</v>
      </c>
      <c r="N3" s="139" t="s">
        <v>15</v>
      </c>
      <c r="O3" s="139" t="s">
        <v>16</v>
      </c>
      <c r="P3" s="139" t="s">
        <v>57</v>
      </c>
      <c r="Q3" s="136" t="s">
        <v>17</v>
      </c>
      <c r="R3" s="137" t="s">
        <v>18</v>
      </c>
      <c r="S3" s="139" t="s">
        <v>143</v>
      </c>
      <c r="T3" s="187" t="s">
        <v>140</v>
      </c>
      <c r="U3" s="138" t="s">
        <v>76</v>
      </c>
      <c r="V3" s="139" t="s">
        <v>15</v>
      </c>
      <c r="W3" s="139" t="s">
        <v>16</v>
      </c>
      <c r="X3" s="139" t="s">
        <v>57</v>
      </c>
      <c r="Y3" s="136" t="s">
        <v>17</v>
      </c>
      <c r="Z3" s="137" t="s">
        <v>18</v>
      </c>
      <c r="AA3" s="137" t="s">
        <v>165</v>
      </c>
      <c r="AB3" s="187" t="s">
        <v>166</v>
      </c>
      <c r="AC3" s="138" t="s">
        <v>76</v>
      </c>
      <c r="AD3" s="139" t="s">
        <v>15</v>
      </c>
      <c r="AE3" s="139" t="s">
        <v>16</v>
      </c>
      <c r="AF3" s="139" t="s">
        <v>57</v>
      </c>
      <c r="AG3" s="136" t="s">
        <v>17</v>
      </c>
      <c r="AH3" s="137" t="s">
        <v>18</v>
      </c>
      <c r="AI3" s="137" t="s">
        <v>194</v>
      </c>
      <c r="AJ3" s="187" t="s">
        <v>195</v>
      </c>
      <c r="AL3" s="343" t="s">
        <v>105</v>
      </c>
      <c r="AM3" s="432" t="s">
        <v>106</v>
      </c>
      <c r="AN3" s="344" t="s">
        <v>161</v>
      </c>
      <c r="AO3" s="345" t="s">
        <v>210</v>
      </c>
      <c r="AQ3" s="433" t="s">
        <v>105</v>
      </c>
      <c r="AR3" s="434" t="s">
        <v>106</v>
      </c>
      <c r="AS3" s="435" t="s">
        <v>161</v>
      </c>
      <c r="AT3" s="436" t="s">
        <v>211</v>
      </c>
      <c r="AV3" s="448" t="s">
        <v>220</v>
      </c>
      <c r="AW3" s="449" t="s">
        <v>221</v>
      </c>
      <c r="AX3" s="450"/>
      <c r="AY3" s="449" t="s">
        <v>220</v>
      </c>
      <c r="AZ3" s="449" t="s">
        <v>221</v>
      </c>
      <c r="BA3" s="450"/>
      <c r="BB3" s="449" t="s">
        <v>220</v>
      </c>
      <c r="BC3" s="451" t="s">
        <v>221</v>
      </c>
      <c r="BE3" s="454" t="s">
        <v>214</v>
      </c>
      <c r="BF3" s="455" t="s">
        <v>215</v>
      </c>
      <c r="BG3" s="455" t="s">
        <v>223</v>
      </c>
      <c r="BH3" s="456"/>
      <c r="BI3" s="455" t="s">
        <v>214</v>
      </c>
      <c r="BJ3" s="455" t="s">
        <v>215</v>
      </c>
      <c r="BK3" s="455" t="s">
        <v>223</v>
      </c>
      <c r="BL3" s="456"/>
      <c r="BM3" s="455" t="s">
        <v>214</v>
      </c>
      <c r="BN3" s="455" t="s">
        <v>215</v>
      </c>
      <c r="BO3" s="457" t="s">
        <v>223</v>
      </c>
      <c r="BP3" s="452"/>
      <c r="BQ3" s="444" t="s">
        <v>214</v>
      </c>
      <c r="BR3" s="444" t="s">
        <v>215</v>
      </c>
      <c r="BS3" s="444" t="s">
        <v>223</v>
      </c>
      <c r="BT3" s="444" t="s">
        <v>214</v>
      </c>
      <c r="BU3" s="444" t="s">
        <v>215</v>
      </c>
      <c r="BV3" s="444" t="s">
        <v>223</v>
      </c>
    </row>
    <row r="4" spans="1:74" ht="15" customHeight="1">
      <c r="A4" s="135"/>
      <c r="B4" s="182"/>
      <c r="C4" s="427"/>
      <c r="D4" s="192"/>
      <c r="E4" s="188">
        <f>SUMIF('Estrazione ALM'!$A:$A,B4,'Estrazione ALM'!$E:$E)</f>
        <v>0</v>
      </c>
      <c r="F4" s="189">
        <f>SUMIF('Estrazione ALM'!$A:$A,B4,'Estrazione ALM'!$G:$G)</f>
        <v>0</v>
      </c>
      <c r="G4" s="189">
        <f>SUMIF('Estrazione ALM'!$A:$A,B4,'Estrazione ALM'!$D:$D)</f>
        <v>0</v>
      </c>
      <c r="H4" s="189">
        <f>SUMIF('Estrazione ALM'!$A:$A,B4,'Estrazione ALM'!$C:$C)</f>
        <v>0</v>
      </c>
      <c r="I4" s="189">
        <f>SUMIF('Estrazione ALM'!$A:$A,B4,'Estrazione ALM'!$I:$I)</f>
        <v>0</v>
      </c>
      <c r="J4" s="189">
        <f>SUMIF('Estrazione ALM'!$A:$A,B4,'Estrazione ALM'!$H:$H)</f>
        <v>0</v>
      </c>
      <c r="K4" s="193">
        <f>SUMIF('Estrazione ALM'!$A:$A,B4,'Estrazione ALM'!$F:$F)</f>
        <v>0</v>
      </c>
      <c r="L4" s="191">
        <f>SUMIF('Estrazione ALM'!$A:$A,B4,'Estrazione ALM'!$J:$J)</f>
        <v>0</v>
      </c>
      <c r="M4" s="188">
        <f>SUMIF('Estrazione ALM'!$L:$L,B4,'Estrazione ALM'!$P:$P)</f>
        <v>0</v>
      </c>
      <c r="N4" s="189">
        <f>SUMIF('Estrazione ALM'!$L:$L,B4,'Estrazione ALM'!$R:$R)</f>
        <v>0</v>
      </c>
      <c r="O4" s="189">
        <f>SUMIF('Estrazione ALM'!$L:$L,B4,'Estrazione ALM'!$O:$O)</f>
        <v>0</v>
      </c>
      <c r="P4" s="189">
        <f>SUMIF('Estrazione ALM'!$L:$L,B4,'Estrazione ALM'!$N:$N)</f>
        <v>0</v>
      </c>
      <c r="Q4" s="189">
        <f>SUMIF('Estrazione ALM'!$L:$L,B4,'Estrazione ALM'!$T:$T)</f>
        <v>0</v>
      </c>
      <c r="R4" s="189">
        <f>SUMIF('Estrazione ALM'!$L:$L,B4,'Estrazione ALM'!$S:$S)</f>
        <v>0</v>
      </c>
      <c r="S4" s="190">
        <f>SUMIF('Estrazione ALM'!$L:$L,B4,'Estrazione ALM'!$Q:$Q)</f>
        <v>0</v>
      </c>
      <c r="T4" s="191">
        <f>SUMIF('Estrazione ALM'!$L:$L,B4,'Estrazione ALM'!$U:$U)</f>
        <v>0</v>
      </c>
      <c r="U4" s="188">
        <f>SUMIF('Estrazione ALM'!$W:$W,B4,'Estrazione ALM'!$AA:$AA)</f>
        <v>0</v>
      </c>
      <c r="V4" s="189">
        <f>SUMIF('Estrazione ALM'!$W:$W,B4,'Estrazione ALM'!$AC:$AC)</f>
        <v>0</v>
      </c>
      <c r="W4" s="189">
        <f>SUMIF('Estrazione ALM'!$W:$W,B4,'Estrazione ALM'!$Z:$Z)</f>
        <v>0</v>
      </c>
      <c r="X4" s="189">
        <f>SUMIF('Estrazione ALM'!$W:$W,B4,'Estrazione ALM'!$Y:$Y)</f>
        <v>0</v>
      </c>
      <c r="Y4" s="189">
        <f>SUMIF('Estrazione ALM'!$W:$W,B4,'Estrazione ALM'!$AE:$AE)</f>
        <v>0</v>
      </c>
      <c r="Z4" s="189">
        <f>SUMIF('Estrazione ALM'!$W:$W,B4,'Estrazione ALM'!$AD:$AD)</f>
        <v>0</v>
      </c>
      <c r="AA4" s="190">
        <f>SUMIF('Estrazione ALM'!$W:$W,B4,'Estrazione ALM'!$AB:$AB)</f>
        <v>0</v>
      </c>
      <c r="AB4" s="191">
        <f>SUMIF('Estrazione ALM'!$W:$W,B4,'Estrazione ALM'!$AF:$AF)</f>
        <v>0</v>
      </c>
      <c r="AC4" s="188">
        <f>E4+M4+U4</f>
        <v>0</v>
      </c>
      <c r="AD4" s="189">
        <f t="shared" ref="AD4:AJ4" si="0">F4+N4+V4</f>
        <v>0</v>
      </c>
      <c r="AE4" s="189">
        <f t="shared" si="0"/>
        <v>0</v>
      </c>
      <c r="AF4" s="189">
        <f t="shared" si="0"/>
        <v>0</v>
      </c>
      <c r="AG4" s="189">
        <f t="shared" si="0"/>
        <v>0</v>
      </c>
      <c r="AH4" s="189">
        <f t="shared" si="0"/>
        <v>0</v>
      </c>
      <c r="AI4" s="190">
        <f t="shared" si="0"/>
        <v>0</v>
      </c>
      <c r="AJ4" s="191">
        <f t="shared" si="0"/>
        <v>0</v>
      </c>
      <c r="AL4" s="135"/>
      <c r="AM4" s="135"/>
      <c r="AN4" s="135"/>
      <c r="AO4" s="135"/>
      <c r="AQ4" s="135"/>
      <c r="AR4" s="135"/>
      <c r="AS4" s="135"/>
      <c r="AT4" s="135"/>
      <c r="AV4" s="446"/>
      <c r="AW4" s="446"/>
      <c r="AY4" s="446"/>
      <c r="AZ4" s="446"/>
      <c r="BB4" s="446"/>
      <c r="BC4" s="446"/>
      <c r="BE4" s="453"/>
      <c r="BF4" s="453"/>
      <c r="BG4" s="453"/>
      <c r="BH4" s="446"/>
      <c r="BI4" s="446"/>
      <c r="BJ4" s="453"/>
      <c r="BK4" s="453"/>
      <c r="BL4" s="446"/>
      <c r="BM4" s="446"/>
      <c r="BN4" s="453"/>
      <c r="BO4" s="453"/>
      <c r="BP4" s="135"/>
      <c r="BQ4" s="135"/>
      <c r="BR4" s="135"/>
      <c r="BS4" s="135"/>
      <c r="BT4" s="135"/>
      <c r="BU4" s="135"/>
      <c r="BV4" s="135"/>
    </row>
    <row r="5" spans="1:74" ht="15" customHeight="1">
      <c r="A5" s="337" t="s">
        <v>254</v>
      </c>
      <c r="B5" s="362" t="s">
        <v>231</v>
      </c>
      <c r="C5" s="362" t="s">
        <v>418</v>
      </c>
      <c r="D5" s="504">
        <f>L5+T5+AB5</f>
        <v>2</v>
      </c>
      <c r="E5" s="328">
        <f>SUMIF('Estrazione ALM'!$A:$A,B5,'Estrazione ALM'!$E:$E)</f>
        <v>0</v>
      </c>
      <c r="F5" s="329">
        <f>SUMIF('Estrazione ALM'!$A:$A,B5,'Estrazione ALM'!$G:$G)</f>
        <v>0</v>
      </c>
      <c r="G5" s="329">
        <f>SUMIF('Estrazione ALM'!$A:$A,B5,'Estrazione ALM'!$D:$D)</f>
        <v>2</v>
      </c>
      <c r="H5" s="329">
        <f>SUMIF('Estrazione ALM'!$A:$A,B5,'Estrazione ALM'!$C:$C)</f>
        <v>0</v>
      </c>
      <c r="I5" s="329">
        <f>SUMIF('Estrazione ALM'!$A:$A,B5,'Estrazione ALM'!$I:$I)</f>
        <v>0</v>
      </c>
      <c r="J5" s="329">
        <f>SUMIF('Estrazione ALM'!$A:$A,B5,'Estrazione ALM'!$H:$H)</f>
        <v>0</v>
      </c>
      <c r="K5" s="330">
        <f>SUMIF('Estrazione ALM'!$A:$A,B5,'Estrazione ALM'!$F:$F)</f>
        <v>0</v>
      </c>
      <c r="L5" s="331">
        <f>SUMIF('Estrazione ALM'!$A:$A,B5,'Estrazione ALM'!$J:$J)</f>
        <v>2</v>
      </c>
      <c r="M5" s="328">
        <f>SUMIF('Estrazione ALM'!$L:$L,B5,'Estrazione ALM'!$P:$P)</f>
        <v>0</v>
      </c>
      <c r="N5" s="329">
        <f>SUMIF('Estrazione ALM'!$L:$L,B5,'Estrazione ALM'!$R:$R)</f>
        <v>0</v>
      </c>
      <c r="O5" s="329">
        <f>SUMIF('Estrazione ALM'!$L:$L,B5,'Estrazione ALM'!$O:$O)</f>
        <v>0</v>
      </c>
      <c r="P5" s="329">
        <f>SUMIF('Estrazione ALM'!$L:$L,B5,'Estrazione ALM'!$N:$N)</f>
        <v>0</v>
      </c>
      <c r="Q5" s="329">
        <f>SUMIF('Estrazione ALM'!$L:$L,B5,'Estrazione ALM'!$T:$T)</f>
        <v>0</v>
      </c>
      <c r="R5" s="332">
        <f>SUMIF('Estrazione ALM'!$L:$L,B5,'Estrazione ALM'!$S:$S)</f>
        <v>0</v>
      </c>
      <c r="S5" s="333">
        <f>SUMIF('Estrazione ALM'!$L:$L,B5,'Estrazione ALM'!$Q:$Q)</f>
        <v>0</v>
      </c>
      <c r="T5" s="331">
        <f>SUMIF('Estrazione ALM'!$L:$L,B5,'Estrazione ALM'!$U:$U)</f>
        <v>0</v>
      </c>
      <c r="U5" s="328">
        <f>SUMIF('Estrazione ALM'!$W:$W,B5,'Estrazione ALM'!$AA:$AA)</f>
        <v>0</v>
      </c>
      <c r="V5" s="329">
        <f>SUMIF('Estrazione ALM'!$W:$W,B5,'Estrazione ALM'!$AC:$AC)</f>
        <v>0</v>
      </c>
      <c r="W5" s="329">
        <f>SUMIF('Estrazione ALM'!$W:$W,B5,'Estrazione ALM'!$Z:$Z)</f>
        <v>0</v>
      </c>
      <c r="X5" s="329">
        <f>SUMIF('Estrazione ALM'!$W:$W,B5,'Estrazione ALM'!$Y:$Y)</f>
        <v>0</v>
      </c>
      <c r="Y5" s="329">
        <f>SUMIF('Estrazione ALM'!$W:$W,B5,'Estrazione ALM'!$AE:$AE)</f>
        <v>0</v>
      </c>
      <c r="Z5" s="329">
        <f>SUMIF('Estrazione ALM'!$W:$W,B5,'Estrazione ALM'!$AD:$AD)</f>
        <v>0</v>
      </c>
      <c r="AA5" s="333">
        <f>SUMIF('Estrazione ALM'!$W:$W,B5,'Estrazione ALM'!$AB:$AB)</f>
        <v>0</v>
      </c>
      <c r="AB5" s="331">
        <f>SUMIF('Estrazione ALM'!$W:$W,B5,'Estrazione ALM'!$AF:$AF)</f>
        <v>0</v>
      </c>
      <c r="AC5" s="328">
        <f t="shared" ref="AC5:AC32" si="1">E5+M5+U5</f>
        <v>0</v>
      </c>
      <c r="AD5" s="329">
        <f t="shared" ref="AD5:AD32" si="2">F5+N5+V5</f>
        <v>0</v>
      </c>
      <c r="AE5" s="329">
        <f t="shared" ref="AE5:AE32" si="3">G5+O5+W5</f>
        <v>2</v>
      </c>
      <c r="AF5" s="329">
        <f t="shared" ref="AF5:AF32" si="4">H5+P5+X5</f>
        <v>0</v>
      </c>
      <c r="AG5" s="329">
        <f t="shared" ref="AG5:AG32" si="5">I5+Q5+Y5</f>
        <v>0</v>
      </c>
      <c r="AH5" s="329">
        <f t="shared" ref="AH5:AH32" si="6">J5+R5+Z5</f>
        <v>0</v>
      </c>
      <c r="AI5" s="333">
        <f t="shared" ref="AI5:AI32" si="7">K5+S5+AA5</f>
        <v>0</v>
      </c>
      <c r="AJ5" s="331">
        <f t="shared" ref="AJ5:AJ32" si="8">L5+T5+AB5</f>
        <v>2</v>
      </c>
      <c r="AL5" s="402">
        <f>IF(IF(L5&lt;&gt;0,L5-E5-I5-J5,"n/a")=0,"CHIUSO",IF(L5&lt;&gt;0,L5-E5-I5-J5,0))</f>
        <v>2</v>
      </c>
      <c r="AM5" s="402">
        <f>IF(IF(T5&lt;&gt;0,T5-M5-Q5-R5,"n/a")=0,"CHIUSO",IF(T5&lt;&gt;0,T5-M5-Q5-R5,0))</f>
        <v>0</v>
      </c>
      <c r="AN5" s="402">
        <f>IF(IF(AB5&lt;&gt;0,AB5-U5-Y5-Z5,"n/a")=0,"CHIUSO",IF(AB5&lt;&gt;0,AB5-U5-Y5-Z5,0))</f>
        <v>0</v>
      </c>
      <c r="AO5" s="402">
        <f>IF(AJ5&lt;&gt;0,IF(SUM(AL5:AN5)=0,"CHIUSO",SUM(AL5:AN5)),"")</f>
        <v>2</v>
      </c>
      <c r="AQ5" s="430">
        <f>IF(AL5="",AL5,'Sintesi (CFI-TS)'!AW31)</f>
        <v>-2</v>
      </c>
      <c r="AR5" s="430">
        <f>IF(AM5="",AM5,'Sintesi (CA)'!AW32)</f>
        <v>0</v>
      </c>
      <c r="AS5" s="430">
        <f>IF(AN5="",AN5,'Sintesi (CFI-ACN)'!AW31)</f>
        <v>0</v>
      </c>
      <c r="AT5" s="430">
        <f>SUM(AQ5:AS5)</f>
        <v>-2</v>
      </c>
      <c r="AV5" s="437">
        <f>IF(AQ5="",AQ5,'Sintesi (CFI-TS)'!AI31)</f>
        <v>0</v>
      </c>
      <c r="AW5" s="437">
        <f>IF(AV5="",AV5,'Sintesi (CFI-TS)'!AN31)</f>
        <v>1</v>
      </c>
      <c r="AX5" s="438"/>
      <c r="AY5" s="437">
        <f>IF(AR5="",AR5,'Sintesi (CA)'!AI32)</f>
        <v>0</v>
      </c>
      <c r="AZ5" s="437">
        <f>IF(AY5="",AY5,'Sintesi (CA)'!AN32)</f>
        <v>0</v>
      </c>
      <c r="BA5" s="438"/>
      <c r="BB5" s="509">
        <f>IF(AS5="",AS5,'Sintesi (CFI-ACN)'!AI31)</f>
        <v>0</v>
      </c>
      <c r="BC5" s="509">
        <f>IF(BB5="",BB5,'Sintesi (CFI-ACN)'!AN31)</f>
        <v>0</v>
      </c>
      <c r="BD5" s="438"/>
      <c r="BE5" s="495">
        <f>I5+J5+E5</f>
        <v>0</v>
      </c>
      <c r="BF5" s="458">
        <f>'Sintesi (CFI-TS)'!AM31</f>
        <v>2</v>
      </c>
      <c r="BG5" s="506">
        <f>'Sintesi (CFI-TS)'!AK31</f>
        <v>2</v>
      </c>
      <c r="BH5" s="135"/>
      <c r="BI5" s="495">
        <f>M5+Q5+R5</f>
        <v>0</v>
      </c>
      <c r="BJ5" s="507">
        <f>'Sintesi (CA)'!AM32</f>
        <v>0</v>
      </c>
      <c r="BK5" s="507">
        <f>'Sintesi (CA)'!AK32</f>
        <v>0</v>
      </c>
      <c r="BL5" s="135"/>
      <c r="BM5" s="495">
        <f t="shared" ref="BM5" si="9">Y5+Z5+U5</f>
        <v>0</v>
      </c>
      <c r="BN5" s="506">
        <f>'Sintesi (CFI-ACN)'!AM31</f>
        <v>0</v>
      </c>
      <c r="BO5" s="506">
        <f>'Sintesi (CFI-ACN)'!AK31</f>
        <v>0</v>
      </c>
      <c r="BP5" s="135"/>
      <c r="BQ5" s="508">
        <f t="shared" ref="BQ5" si="10">BE5+BI5+BM5</f>
        <v>0</v>
      </c>
      <c r="BR5" s="508">
        <f>BF5+BJ5+BN5</f>
        <v>2</v>
      </c>
      <c r="BS5" s="459">
        <f>BG5+BK5+BO5</f>
        <v>2</v>
      </c>
      <c r="BT5" s="496">
        <f>IFERROR(BQ5/AJ5,0)</f>
        <v>0</v>
      </c>
      <c r="BU5" s="496">
        <f>IFERROR(BR5/AJ5,0)</f>
        <v>1</v>
      </c>
      <c r="BV5" s="445">
        <f>IFERROR(BS5/AJ5,0)</f>
        <v>1</v>
      </c>
    </row>
    <row r="6" spans="1:74" ht="15" customHeight="1">
      <c r="A6" s="337" t="s">
        <v>254</v>
      </c>
      <c r="B6" s="362" t="s">
        <v>298</v>
      </c>
      <c r="C6" s="362" t="s">
        <v>419</v>
      </c>
      <c r="D6" s="504">
        <f t="shared" ref="D6:D7" si="11">L6+T6+AB6</f>
        <v>24</v>
      </c>
      <c r="E6" s="328">
        <f>SUMIF('Estrazione ALM'!$A:$A,B6,'Estrazione ALM'!$E:$E)</f>
        <v>0</v>
      </c>
      <c r="F6" s="329">
        <f>SUMIF('Estrazione ALM'!$A:$A,B6,'Estrazione ALM'!$G:$G)</f>
        <v>0</v>
      </c>
      <c r="G6" s="329">
        <f>SUMIF('Estrazione ALM'!$A:$A,B6,'Estrazione ALM'!$D:$D)</f>
        <v>0</v>
      </c>
      <c r="H6" s="329">
        <f>SUMIF('Estrazione ALM'!$A:$A,B6,'Estrazione ALM'!$C:$C)</f>
        <v>0</v>
      </c>
      <c r="I6" s="329">
        <f>SUMIF('Estrazione ALM'!$A:$A,B6,'Estrazione ALM'!$I:$I)</f>
        <v>0</v>
      </c>
      <c r="J6" s="329">
        <f>SUMIF('Estrazione ALM'!$A:$A,B6,'Estrazione ALM'!$H:$H)</f>
        <v>0</v>
      </c>
      <c r="K6" s="330">
        <f>SUMIF('Estrazione ALM'!$A:$A,B6,'Estrazione ALM'!$F:$F)</f>
        <v>0</v>
      </c>
      <c r="L6" s="331">
        <f>SUMIF('Estrazione ALM'!$A:$A,B6,'Estrazione ALM'!$J:$J)</f>
        <v>0</v>
      </c>
      <c r="M6" s="328">
        <f>SUMIF('Estrazione ALM'!$L:$L,B6,'Estrazione ALM'!$P:$P)</f>
        <v>0</v>
      </c>
      <c r="N6" s="329">
        <f>SUMIF('Estrazione ALM'!$L:$L,B6,'Estrazione ALM'!$R:$R)</f>
        <v>0</v>
      </c>
      <c r="O6" s="329">
        <f>SUMIF('Estrazione ALM'!$L:$L,B6,'Estrazione ALM'!$O:$O)</f>
        <v>1</v>
      </c>
      <c r="P6" s="329">
        <f>SUMIF('Estrazione ALM'!$L:$L,B6,'Estrazione ALM'!$N:$N)</f>
        <v>0</v>
      </c>
      <c r="Q6" s="329">
        <f>SUMIF('Estrazione ALM'!$L:$L,B6,'Estrazione ALM'!$T:$T)</f>
        <v>0</v>
      </c>
      <c r="R6" s="332">
        <f>SUMIF('Estrazione ALM'!$L:$L,B6,'Estrazione ALM'!$S:$S)</f>
        <v>0</v>
      </c>
      <c r="S6" s="333">
        <f>SUMIF('Estrazione ALM'!$L:$L,B6,'Estrazione ALM'!$Q:$Q)</f>
        <v>0</v>
      </c>
      <c r="T6" s="331">
        <f>SUMIF('Estrazione ALM'!$L:$L,B6,'Estrazione ALM'!$U:$U)</f>
        <v>1</v>
      </c>
      <c r="U6" s="328">
        <f>SUMIF('Estrazione ALM'!$W:$W,B6,'Estrazione ALM'!$AA:$AA)</f>
        <v>1</v>
      </c>
      <c r="V6" s="329">
        <f>SUMIF('Estrazione ALM'!$W:$W,B6,'Estrazione ALM'!$AC:$AC)</f>
        <v>0</v>
      </c>
      <c r="W6" s="329">
        <f>SUMIF('Estrazione ALM'!$W:$W,B6,'Estrazione ALM'!$Z:$Z)</f>
        <v>1</v>
      </c>
      <c r="X6" s="329">
        <f>SUMIF('Estrazione ALM'!$W:$W,B6,'Estrazione ALM'!$Y:$Y)</f>
        <v>0</v>
      </c>
      <c r="Y6" s="329">
        <f>SUMIF('Estrazione ALM'!$W:$W,B6,'Estrazione ALM'!$AE:$AE)</f>
        <v>0</v>
      </c>
      <c r="Z6" s="329">
        <f>SUMIF('Estrazione ALM'!$W:$W,B6,'Estrazione ALM'!$AD:$AD)</f>
        <v>21</v>
      </c>
      <c r="AA6" s="333">
        <f>SUMIF('Estrazione ALM'!$W:$W,B6,'Estrazione ALM'!$AB:$AB)</f>
        <v>0</v>
      </c>
      <c r="AB6" s="331">
        <f>SUMIF('Estrazione ALM'!$W:$W,B6,'Estrazione ALM'!$AF:$AF)</f>
        <v>23</v>
      </c>
      <c r="AC6" s="328">
        <f t="shared" si="1"/>
        <v>1</v>
      </c>
      <c r="AD6" s="329">
        <f t="shared" si="2"/>
        <v>0</v>
      </c>
      <c r="AE6" s="329">
        <f t="shared" si="3"/>
        <v>2</v>
      </c>
      <c r="AF6" s="329">
        <f t="shared" si="4"/>
        <v>0</v>
      </c>
      <c r="AG6" s="329">
        <f t="shared" si="5"/>
        <v>0</v>
      </c>
      <c r="AH6" s="329">
        <f t="shared" si="6"/>
        <v>21</v>
      </c>
      <c r="AI6" s="333">
        <f t="shared" si="7"/>
        <v>0</v>
      </c>
      <c r="AJ6" s="331">
        <f t="shared" si="8"/>
        <v>24</v>
      </c>
      <c r="AL6" s="402">
        <f t="shared" ref="AL6:AL33" si="12">IF(IF(L6&lt;&gt;0,L6-E6-I6-J6,"n/a")=0,"CHIUSO",IF(L6&lt;&gt;0,L6-E6-I6-J6,0))</f>
        <v>0</v>
      </c>
      <c r="AM6" s="402">
        <f t="shared" ref="AM6:AM33" si="13">IF(IF(T6&lt;&gt;0,T6-M6-Q6-R6,"n/a")=0,"CHIUSO",IF(T6&lt;&gt;0,T6-M6-Q6-R6,0))</f>
        <v>1</v>
      </c>
      <c r="AN6" s="402">
        <f t="shared" ref="AN6:AN33" si="14">IF(IF(AB6&lt;&gt;0,AB6-U6-Y6-Z6,"n/a")=0,"CHIUSO",IF(AB6&lt;&gt;0,AB6-U6-Y6-Z6,0))</f>
        <v>1</v>
      </c>
      <c r="AO6" s="402">
        <f t="shared" ref="AO6:AO33" si="15">IF(AJ6&lt;&gt;0,IF(SUM(AL6:AN6)=0,"CHIUSO",SUM(AL6:AN6)),"")</f>
        <v>2</v>
      </c>
      <c r="AQ6" s="430">
        <f>IF(AL6="",AL6,'Sintesi (CFI-TS)'!AW32)</f>
        <v>0</v>
      </c>
      <c r="AR6" s="430">
        <f>IF(AM6="",AM6,'Sintesi (CA)'!AW33)</f>
        <v>-1</v>
      </c>
      <c r="AS6" s="430">
        <f>IF(AN6="",AN6,'Sintesi (CFI-ACN)'!AW32)</f>
        <v>0</v>
      </c>
      <c r="AT6" s="430">
        <f t="shared" ref="AT6:AT8" si="16">SUM(AQ6:AS6)</f>
        <v>-1</v>
      </c>
      <c r="AV6" s="437">
        <f>IF(AQ6="",AQ6,'Sintesi (CFI-TS)'!AI32)</f>
        <v>0</v>
      </c>
      <c r="AW6" s="437">
        <f>IF(AV6="",AV6,'Sintesi (CFI-TS)'!AN32)</f>
        <v>0</v>
      </c>
      <c r="AX6" s="438"/>
      <c r="AY6" s="437">
        <f>IF(AR6="",AR6,'Sintesi (CA)'!AI33)</f>
        <v>0</v>
      </c>
      <c r="AZ6" s="437">
        <f>IF(AY6="",AY6,'Sintesi (CA)'!AN33)</f>
        <v>1</v>
      </c>
      <c r="BA6" s="438"/>
      <c r="BB6" s="509">
        <f>IF(AS6="",AS6,'Sintesi (CFI-ACN)'!AI32)</f>
        <v>0.95652173913043481</v>
      </c>
      <c r="BC6" s="509">
        <f>IF(BB6="",BB6,'Sintesi (CFI-ACN)'!AN32)</f>
        <v>0.95652173913043481</v>
      </c>
      <c r="BD6" s="438"/>
      <c r="BE6" s="495">
        <f t="shared" ref="BE6:BE26" si="17">I6+J6+E6</f>
        <v>0</v>
      </c>
      <c r="BF6" s="458">
        <f>'Sintesi (CFI-TS)'!AM32</f>
        <v>0</v>
      </c>
      <c r="BG6" s="506">
        <f>'Sintesi (CFI-TS)'!AK32</f>
        <v>0</v>
      </c>
      <c r="BH6" s="459"/>
      <c r="BI6" s="495">
        <f t="shared" ref="BI6:BI26" si="18">M6+Q6+R6</f>
        <v>0</v>
      </c>
      <c r="BJ6" s="507">
        <f>'Sintesi (CA)'!AM33</f>
        <v>1</v>
      </c>
      <c r="BK6" s="507">
        <f>'Sintesi (CA)'!AK33</f>
        <v>1</v>
      </c>
      <c r="BL6" s="459"/>
      <c r="BM6" s="495">
        <f t="shared" ref="BM6" si="19">Y6+Z6+U6</f>
        <v>22</v>
      </c>
      <c r="BN6" s="506">
        <f>'Sintesi (CFI-ACN)'!AM32</f>
        <v>22</v>
      </c>
      <c r="BO6" s="506">
        <f>'Sintesi (CFI-ACN)'!AK32</f>
        <v>23</v>
      </c>
      <c r="BP6" s="459"/>
      <c r="BQ6" s="508">
        <f t="shared" ref="BQ6:BQ11" si="20">BE6+BI6+BM6</f>
        <v>22</v>
      </c>
      <c r="BR6" s="508">
        <f t="shared" ref="BR6:BR11" si="21">BF6+BJ6+BN6</f>
        <v>23</v>
      </c>
      <c r="BS6" s="459">
        <f>BG6+BK6+BO6</f>
        <v>24</v>
      </c>
      <c r="BT6" s="496">
        <f t="shared" ref="BT6:BT11" si="22">IFERROR(BQ6/AJ6,0)</f>
        <v>0.91666666666666663</v>
      </c>
      <c r="BU6" s="496">
        <f t="shared" ref="BU6:BU11" si="23">IFERROR(BR6/AJ6,0)</f>
        <v>0.95833333333333337</v>
      </c>
      <c r="BV6" s="445">
        <f t="shared" ref="BV6:BV11" si="24">IFERROR(BS6/AJ6,0)</f>
        <v>1</v>
      </c>
    </row>
    <row r="7" spans="1:74">
      <c r="A7" s="337" t="s">
        <v>254</v>
      </c>
      <c r="B7" s="362" t="s">
        <v>420</v>
      </c>
      <c r="C7" s="362" t="s">
        <v>421</v>
      </c>
      <c r="D7" s="504">
        <f t="shared" si="11"/>
        <v>5</v>
      </c>
      <c r="E7" s="328">
        <f>SUMIF('Estrazione ALM'!$A:$A,B7,'Estrazione ALM'!$E:$E)</f>
        <v>0</v>
      </c>
      <c r="F7" s="329">
        <f>SUMIF('Estrazione ALM'!$A:$A,B7,'Estrazione ALM'!$G:$G)</f>
        <v>0</v>
      </c>
      <c r="G7" s="329">
        <f>SUMIF('Estrazione ALM'!$A:$A,B7,'Estrazione ALM'!$D:$D)</f>
        <v>0</v>
      </c>
      <c r="H7" s="329">
        <f>SUMIF('Estrazione ALM'!$A:$A,B7,'Estrazione ALM'!$C:$C)</f>
        <v>0</v>
      </c>
      <c r="I7" s="329">
        <f>SUMIF('Estrazione ALM'!$A:$A,B7,'Estrazione ALM'!$I:$I)</f>
        <v>0</v>
      </c>
      <c r="J7" s="329">
        <f>SUMIF('Estrazione ALM'!$A:$A,B7,'Estrazione ALM'!$H:$H)</f>
        <v>0</v>
      </c>
      <c r="K7" s="330">
        <f>SUMIF('Estrazione ALM'!$A:$A,B7,'Estrazione ALM'!$F:$F)</f>
        <v>0</v>
      </c>
      <c r="L7" s="331">
        <f>SUMIF('Estrazione ALM'!$A:$A,B7,'Estrazione ALM'!$J:$J)</f>
        <v>0</v>
      </c>
      <c r="M7" s="328">
        <f>SUMIF('Estrazione ALM'!$L:$L,B7,'Estrazione ALM'!$P:$P)</f>
        <v>0</v>
      </c>
      <c r="N7" s="329">
        <f>SUMIF('Estrazione ALM'!$L:$L,B7,'Estrazione ALM'!$R:$R)</f>
        <v>0</v>
      </c>
      <c r="O7" s="329">
        <f>SUMIF('Estrazione ALM'!$L:$L,B7,'Estrazione ALM'!$O:$O)</f>
        <v>5</v>
      </c>
      <c r="P7" s="329">
        <f>SUMIF('Estrazione ALM'!$L:$L,B7,'Estrazione ALM'!$N:$N)</f>
        <v>0</v>
      </c>
      <c r="Q7" s="329">
        <f>SUMIF('Estrazione ALM'!$L:$L,B7,'Estrazione ALM'!$T:$T)</f>
        <v>0</v>
      </c>
      <c r="R7" s="332">
        <f>SUMIF('Estrazione ALM'!$L:$L,B7,'Estrazione ALM'!$S:$S)</f>
        <v>0</v>
      </c>
      <c r="S7" s="333">
        <f>SUMIF('Estrazione ALM'!$L:$L,B7,'Estrazione ALM'!$Q:$Q)</f>
        <v>0</v>
      </c>
      <c r="T7" s="331">
        <f>SUMIF('Estrazione ALM'!$L:$L,B7,'Estrazione ALM'!$U:$U)</f>
        <v>5</v>
      </c>
      <c r="U7" s="328">
        <f>SUMIF('Estrazione ALM'!$W:$W,B7,'Estrazione ALM'!$AA:$AA)</f>
        <v>0</v>
      </c>
      <c r="V7" s="329">
        <f>SUMIF('Estrazione ALM'!$W:$W,B7,'Estrazione ALM'!$AC:$AC)</f>
        <v>0</v>
      </c>
      <c r="W7" s="329">
        <f>SUMIF('Estrazione ALM'!$W:$W,B7,'Estrazione ALM'!$Z:$Z)</f>
        <v>0</v>
      </c>
      <c r="X7" s="329">
        <f>SUMIF('Estrazione ALM'!$W:$W,B7,'Estrazione ALM'!$Y:$Y)</f>
        <v>0</v>
      </c>
      <c r="Y7" s="329">
        <f>SUMIF('Estrazione ALM'!$W:$W,B7,'Estrazione ALM'!$AE:$AE)</f>
        <v>0</v>
      </c>
      <c r="Z7" s="329">
        <f>SUMIF('Estrazione ALM'!$W:$W,B7,'Estrazione ALM'!$AD:$AD)</f>
        <v>0</v>
      </c>
      <c r="AA7" s="333">
        <f>SUMIF('Estrazione ALM'!$W:$W,B7,'Estrazione ALM'!$AB:$AB)</f>
        <v>0</v>
      </c>
      <c r="AB7" s="331">
        <f>SUMIF('Estrazione ALM'!$W:$W,B7,'Estrazione ALM'!$AF:$AF)</f>
        <v>0</v>
      </c>
      <c r="AC7" s="328">
        <f t="shared" si="1"/>
        <v>0</v>
      </c>
      <c r="AD7" s="329">
        <f t="shared" si="2"/>
        <v>0</v>
      </c>
      <c r="AE7" s="329">
        <f t="shared" si="3"/>
        <v>5</v>
      </c>
      <c r="AF7" s="329">
        <f t="shared" si="4"/>
        <v>0</v>
      </c>
      <c r="AG7" s="329">
        <f t="shared" si="5"/>
        <v>0</v>
      </c>
      <c r="AH7" s="329">
        <f t="shared" si="6"/>
        <v>0</v>
      </c>
      <c r="AI7" s="333">
        <f t="shared" si="7"/>
        <v>0</v>
      </c>
      <c r="AJ7" s="331">
        <f t="shared" si="8"/>
        <v>5</v>
      </c>
      <c r="AL7" s="402">
        <f t="shared" si="12"/>
        <v>0</v>
      </c>
      <c r="AM7" s="402">
        <f t="shared" si="13"/>
        <v>5</v>
      </c>
      <c r="AN7" s="402">
        <f t="shared" si="14"/>
        <v>0</v>
      </c>
      <c r="AO7" s="402">
        <f t="shared" si="15"/>
        <v>5</v>
      </c>
      <c r="AQ7" s="430">
        <f>IF(AL7="",AL7,'Sintesi (CFI-TS)'!AW33)</f>
        <v>0</v>
      </c>
      <c r="AR7" s="430">
        <f>IF(AM7="",AM7,'Sintesi (CA)'!AW34)</f>
        <v>-5</v>
      </c>
      <c r="AS7" s="430">
        <f>IF(AN7="",AN7,'Sintesi (CFI-ACN)'!AW33)</f>
        <v>0</v>
      </c>
      <c r="AT7" s="430">
        <f t="shared" si="16"/>
        <v>-5</v>
      </c>
      <c r="AV7" s="526">
        <f>IF(AQ7="",AQ7,'Sintesi (CFI-TS)'!AI33)</f>
        <v>0</v>
      </c>
      <c r="AW7" s="526">
        <f>IF(AV7="",AV7,'Sintesi (CFI-TS)'!AN33)</f>
        <v>0</v>
      </c>
      <c r="AX7" s="438"/>
      <c r="AY7" s="437">
        <f>IF(AR7="",AR7,'Sintesi (CA)'!AI34)</f>
        <v>0</v>
      </c>
      <c r="AZ7" s="437">
        <f>IF(AY7="",AY7,'Sintesi (CA)'!AN34)</f>
        <v>1</v>
      </c>
      <c r="BA7" s="438"/>
      <c r="BB7" s="509">
        <f>IF(AS7="",AS7,'Sintesi (CFI-ACN)'!AI33)</f>
        <v>0</v>
      </c>
      <c r="BC7" s="509">
        <f>IF(BB7="",BB7,'Sintesi (CFI-ACN)'!AN33)</f>
        <v>0</v>
      </c>
      <c r="BD7" s="438"/>
      <c r="BE7" s="495">
        <f t="shared" si="17"/>
        <v>0</v>
      </c>
      <c r="BF7" s="458">
        <f>'Sintesi (CFI-TS)'!AM33</f>
        <v>0</v>
      </c>
      <c r="BG7" s="506">
        <f>'Sintesi (CFI-TS)'!AK33</f>
        <v>0</v>
      </c>
      <c r="BH7" s="459"/>
      <c r="BI7" s="495">
        <f t="shared" si="18"/>
        <v>0</v>
      </c>
      <c r="BJ7" s="507">
        <f>'Sintesi (CA)'!AM34</f>
        <v>5</v>
      </c>
      <c r="BK7" s="507">
        <f>'Sintesi (CA)'!AK34</f>
        <v>5</v>
      </c>
      <c r="BL7" s="459"/>
      <c r="BM7" s="495">
        <f t="shared" ref="BM7:BM26" si="25">Y7+Z7+U7</f>
        <v>0</v>
      </c>
      <c r="BN7" s="506">
        <f>'Sintesi (CFI-ACN)'!AM33</f>
        <v>0</v>
      </c>
      <c r="BO7" s="506">
        <f>'Sintesi (CFI-ACN)'!AK33</f>
        <v>0</v>
      </c>
      <c r="BP7" s="459"/>
      <c r="BQ7" s="508">
        <f t="shared" si="20"/>
        <v>0</v>
      </c>
      <c r="BR7" s="508">
        <f t="shared" si="21"/>
        <v>5</v>
      </c>
      <c r="BS7" s="459">
        <f t="shared" ref="BS7:BS11" si="26">BG7+BK7+BO7</f>
        <v>5</v>
      </c>
      <c r="BT7" s="496">
        <f t="shared" si="22"/>
        <v>0</v>
      </c>
      <c r="BU7" s="496">
        <f t="shared" si="23"/>
        <v>1</v>
      </c>
      <c r="BV7" s="445">
        <f t="shared" si="24"/>
        <v>1</v>
      </c>
    </row>
    <row r="8" spans="1:74" ht="15" customHeight="1">
      <c r="A8" s="337" t="s">
        <v>254</v>
      </c>
      <c r="B8" s="362" t="s">
        <v>422</v>
      </c>
      <c r="C8" s="362" t="s">
        <v>423</v>
      </c>
      <c r="D8" s="504">
        <f>L8+T8+AB8</f>
        <v>23</v>
      </c>
      <c r="E8" s="328">
        <f>SUMIF('Estrazione ALM'!$A:$A,B8,'Estrazione ALM'!$E:$E)</f>
        <v>0</v>
      </c>
      <c r="F8" s="329">
        <f>SUMIF('Estrazione ALM'!$A:$A,B8,'Estrazione ALM'!$G:$G)</f>
        <v>0</v>
      </c>
      <c r="G8" s="329">
        <f>SUMIF('Estrazione ALM'!$A:$A,B8,'Estrazione ALM'!$D:$D)</f>
        <v>0</v>
      </c>
      <c r="H8" s="329">
        <f>SUMIF('Estrazione ALM'!$A:$A,B8,'Estrazione ALM'!$C:$C)</f>
        <v>0</v>
      </c>
      <c r="I8" s="329">
        <f>SUMIF('Estrazione ALM'!$A:$A,B8,'Estrazione ALM'!$I:$I)</f>
        <v>0</v>
      </c>
      <c r="J8" s="329">
        <f>SUMIF('Estrazione ALM'!$A:$A,B8,'Estrazione ALM'!$H:$H)</f>
        <v>0</v>
      </c>
      <c r="K8" s="330">
        <f>SUMIF('Estrazione ALM'!$A:$A,B8,'Estrazione ALM'!$F:$F)</f>
        <v>0</v>
      </c>
      <c r="L8" s="331">
        <f>SUMIF('Estrazione ALM'!$A:$A,B8,'Estrazione ALM'!$J:$J)</f>
        <v>0</v>
      </c>
      <c r="M8" s="328">
        <f>SUMIF('Estrazione ALM'!$L:$L,B8,'Estrazione ALM'!$P:$P)</f>
        <v>0</v>
      </c>
      <c r="N8" s="329">
        <f>SUMIF('Estrazione ALM'!$L:$L,B8,'Estrazione ALM'!$R:$R)</f>
        <v>0</v>
      </c>
      <c r="O8" s="329">
        <f>SUMIF('Estrazione ALM'!$L:$L,B8,'Estrazione ALM'!$O:$O)</f>
        <v>8</v>
      </c>
      <c r="P8" s="329">
        <f>SUMIF('Estrazione ALM'!$L:$L,B8,'Estrazione ALM'!$N:$N)</f>
        <v>1</v>
      </c>
      <c r="Q8" s="329">
        <f>SUMIF('Estrazione ALM'!$L:$L,B8,'Estrazione ALM'!$T:$T)</f>
        <v>0</v>
      </c>
      <c r="R8" s="332">
        <f>SUMIF('Estrazione ALM'!$L:$L,B8,'Estrazione ALM'!$S:$S)</f>
        <v>3</v>
      </c>
      <c r="S8" s="333">
        <f>SUMIF('Estrazione ALM'!$L:$L,B8,'Estrazione ALM'!$Q:$Q)</f>
        <v>11</v>
      </c>
      <c r="T8" s="331">
        <f>SUMIF('Estrazione ALM'!$L:$L,B8,'Estrazione ALM'!$U:$U)</f>
        <v>23</v>
      </c>
      <c r="U8" s="328">
        <f>SUMIF('Estrazione ALM'!$W:$W,B8,'Estrazione ALM'!$AA:$AA)</f>
        <v>0</v>
      </c>
      <c r="V8" s="329">
        <f>SUMIF('Estrazione ALM'!$W:$W,B8,'Estrazione ALM'!$AC:$AC)</f>
        <v>0</v>
      </c>
      <c r="W8" s="329">
        <f>SUMIF('Estrazione ALM'!$W:$W,B8,'Estrazione ALM'!$Z:$Z)</f>
        <v>0</v>
      </c>
      <c r="X8" s="329">
        <f>SUMIF('Estrazione ALM'!$W:$W,B8,'Estrazione ALM'!$Y:$Y)</f>
        <v>0</v>
      </c>
      <c r="Y8" s="329">
        <f>SUMIF('Estrazione ALM'!$W:$W,B8,'Estrazione ALM'!$AE:$AE)</f>
        <v>0</v>
      </c>
      <c r="Z8" s="329">
        <f>SUMIF('Estrazione ALM'!$W:$W,B8,'Estrazione ALM'!$AD:$AD)</f>
        <v>0</v>
      </c>
      <c r="AA8" s="333">
        <f>SUMIF('Estrazione ALM'!$W:$W,B8,'Estrazione ALM'!$AB:$AB)</f>
        <v>0</v>
      </c>
      <c r="AB8" s="331">
        <f>SUMIF('Estrazione ALM'!$W:$W,B8,'Estrazione ALM'!$AF:$AF)</f>
        <v>0</v>
      </c>
      <c r="AC8" s="328">
        <f t="shared" si="1"/>
        <v>0</v>
      </c>
      <c r="AD8" s="329">
        <f t="shared" si="2"/>
        <v>0</v>
      </c>
      <c r="AE8" s="329">
        <f t="shared" si="3"/>
        <v>8</v>
      </c>
      <c r="AF8" s="329">
        <f t="shared" si="4"/>
        <v>1</v>
      </c>
      <c r="AG8" s="329">
        <f t="shared" si="5"/>
        <v>0</v>
      </c>
      <c r="AH8" s="329">
        <f t="shared" si="6"/>
        <v>3</v>
      </c>
      <c r="AI8" s="333">
        <f t="shared" si="7"/>
        <v>11</v>
      </c>
      <c r="AJ8" s="331">
        <f t="shared" si="8"/>
        <v>23</v>
      </c>
      <c r="AL8" s="402">
        <f t="shared" si="12"/>
        <v>0</v>
      </c>
      <c r="AM8" s="402">
        <f t="shared" si="13"/>
        <v>20</v>
      </c>
      <c r="AN8" s="402">
        <f t="shared" si="14"/>
        <v>0</v>
      </c>
      <c r="AO8" s="402">
        <f t="shared" si="15"/>
        <v>20</v>
      </c>
      <c r="AQ8" s="430">
        <f>IF(AL8="",AL8,'Sintesi (CFI-TS)'!AW34)</f>
        <v>0</v>
      </c>
      <c r="AR8" s="430">
        <f>IF(AM8="",AM8,'Sintesi (CA)'!AW35)</f>
        <v>-20</v>
      </c>
      <c r="AS8" s="529">
        <f>IF(AN8="",AN8,'Sintesi (CFI-ACN)'!AW34)</f>
        <v>0</v>
      </c>
      <c r="AT8" s="430">
        <f t="shared" si="16"/>
        <v>-20</v>
      </c>
      <c r="AV8" s="437">
        <f>IF(AQ8="",AQ8,'Sintesi (CFI-TS)'!AI34)</f>
        <v>0</v>
      </c>
      <c r="AW8" s="437">
        <f>IF(AV8="",AV8,'Sintesi (CFI-TS)'!AN34)</f>
        <v>0</v>
      </c>
      <c r="AX8" s="438"/>
      <c r="AY8" s="509">
        <f>IF(AR8="",AR8,'Sintesi (CA)'!AI35)</f>
        <v>0.13043478260869565</v>
      </c>
      <c r="AZ8" s="509">
        <f>IF(AY8="",AY8,'Sintesi (CA)'!AN35)</f>
        <v>1</v>
      </c>
      <c r="BA8" s="438"/>
      <c r="BB8" s="509">
        <f>IF(AS8="",AS8,'Sintesi (CFI-ACN)'!AI34)</f>
        <v>0</v>
      </c>
      <c r="BC8" s="509">
        <f>IF(BB8="",BB8,'Sintesi (CFI-ACN)'!AN34)</f>
        <v>0</v>
      </c>
      <c r="BD8" s="438"/>
      <c r="BE8" s="495">
        <f t="shared" si="17"/>
        <v>0</v>
      </c>
      <c r="BF8" s="458">
        <f>'Sintesi (CFI-TS)'!AM34</f>
        <v>0</v>
      </c>
      <c r="BG8" s="506">
        <f>'Sintesi (CFI-TS)'!AK34</f>
        <v>0</v>
      </c>
      <c r="BH8" s="459"/>
      <c r="BI8" s="495">
        <f t="shared" si="18"/>
        <v>3</v>
      </c>
      <c r="BJ8" s="507">
        <f>'Sintesi (CA)'!AM35</f>
        <v>23</v>
      </c>
      <c r="BK8" s="507">
        <f>'Sintesi (CA)'!AK35</f>
        <v>23</v>
      </c>
      <c r="BL8" s="459"/>
      <c r="BM8" s="495">
        <f t="shared" si="25"/>
        <v>0</v>
      </c>
      <c r="BN8" s="506">
        <f>'Sintesi (CFI-ACN)'!AM34</f>
        <v>0</v>
      </c>
      <c r="BO8" s="506">
        <f>'Sintesi (CFI-ACN)'!AK34</f>
        <v>0</v>
      </c>
      <c r="BP8" s="459"/>
      <c r="BQ8" s="508">
        <f t="shared" si="20"/>
        <v>3</v>
      </c>
      <c r="BR8" s="508">
        <f t="shared" si="21"/>
        <v>23</v>
      </c>
      <c r="BS8" s="459">
        <f t="shared" si="26"/>
        <v>23</v>
      </c>
      <c r="BT8" s="496">
        <f t="shared" si="22"/>
        <v>0.13043478260869565</v>
      </c>
      <c r="BU8" s="496">
        <f t="shared" si="23"/>
        <v>1</v>
      </c>
      <c r="BV8" s="445">
        <f t="shared" si="24"/>
        <v>1</v>
      </c>
    </row>
    <row r="9" spans="1:74">
      <c r="A9" s="337" t="s">
        <v>254</v>
      </c>
      <c r="B9" s="362" t="s">
        <v>305</v>
      </c>
      <c r="C9" s="362" t="s">
        <v>424</v>
      </c>
      <c r="D9" s="504">
        <f>L9+T9+AB9</f>
        <v>11</v>
      </c>
      <c r="E9" s="328">
        <f>SUMIF('Estrazione ALM'!$A:$A,B9,'Estrazione ALM'!$E:$E)</f>
        <v>0</v>
      </c>
      <c r="F9" s="329">
        <f>SUMIF('Estrazione ALM'!$A:$A,B9,'Estrazione ALM'!$G:$G)</f>
        <v>0</v>
      </c>
      <c r="G9" s="329">
        <f>SUMIF('Estrazione ALM'!$A:$A,B9,'Estrazione ALM'!$D:$D)</f>
        <v>0</v>
      </c>
      <c r="H9" s="329">
        <f>SUMIF('Estrazione ALM'!$A:$A,B9,'Estrazione ALM'!$C:$C)</f>
        <v>0</v>
      </c>
      <c r="I9" s="329">
        <f>SUMIF('Estrazione ALM'!$A:$A,B9,'Estrazione ALM'!$I:$I)</f>
        <v>0</v>
      </c>
      <c r="J9" s="329">
        <f>SUMIF('Estrazione ALM'!$A:$A,B9,'Estrazione ALM'!$H:$H)</f>
        <v>0</v>
      </c>
      <c r="K9" s="330">
        <f>SUMIF('Estrazione ALM'!$A:$A,B9,'Estrazione ALM'!$F:$F)</f>
        <v>0</v>
      </c>
      <c r="L9" s="331">
        <f>SUMIF('Estrazione ALM'!$A:$A,B9,'Estrazione ALM'!$J:$J)</f>
        <v>0</v>
      </c>
      <c r="M9" s="328">
        <f>SUMIF('Estrazione ALM'!$L:$L,B9,'Estrazione ALM'!$P:$P)</f>
        <v>0</v>
      </c>
      <c r="N9" s="329">
        <f>SUMIF('Estrazione ALM'!$L:$L,B9,'Estrazione ALM'!$R:$R)</f>
        <v>0</v>
      </c>
      <c r="O9" s="329">
        <f>SUMIF('Estrazione ALM'!$L:$L,B9,'Estrazione ALM'!$O:$O)</f>
        <v>0</v>
      </c>
      <c r="P9" s="329">
        <f>SUMIF('Estrazione ALM'!$L:$L,B9,'Estrazione ALM'!$N:$N)</f>
        <v>0</v>
      </c>
      <c r="Q9" s="329">
        <f>SUMIF('Estrazione ALM'!$L:$L,B9,'Estrazione ALM'!$T:$T)</f>
        <v>0</v>
      </c>
      <c r="R9" s="332">
        <f>SUMIF('Estrazione ALM'!$L:$L,B9,'Estrazione ALM'!$S:$S)</f>
        <v>0</v>
      </c>
      <c r="S9" s="333">
        <f>SUMIF('Estrazione ALM'!$L:$L,B9,'Estrazione ALM'!$Q:$Q)</f>
        <v>0</v>
      </c>
      <c r="T9" s="331">
        <f>SUMIF('Estrazione ALM'!$L:$L,B9,'Estrazione ALM'!$U:$U)</f>
        <v>0</v>
      </c>
      <c r="U9" s="328">
        <f>SUMIF('Estrazione ALM'!$W:$W,B9,'Estrazione ALM'!$AA:$AA)</f>
        <v>0</v>
      </c>
      <c r="V9" s="329">
        <f>SUMIF('Estrazione ALM'!$W:$W,B9,'Estrazione ALM'!$AC:$AC)</f>
        <v>0</v>
      </c>
      <c r="W9" s="329">
        <f>SUMIF('Estrazione ALM'!$W:$W,B9,'Estrazione ALM'!$Z:$Z)</f>
        <v>0</v>
      </c>
      <c r="X9" s="329">
        <f>SUMIF('Estrazione ALM'!$W:$W,B9,'Estrazione ALM'!$Y:$Y)</f>
        <v>0</v>
      </c>
      <c r="Y9" s="329">
        <f>SUMIF('Estrazione ALM'!$W:$W,B9,'Estrazione ALM'!$AE:$AE)</f>
        <v>2</v>
      </c>
      <c r="Z9" s="329">
        <f>SUMIF('Estrazione ALM'!$W:$W,B9,'Estrazione ALM'!$AD:$AD)</f>
        <v>9</v>
      </c>
      <c r="AA9" s="333">
        <f>SUMIF('Estrazione ALM'!$W:$W,B9,'Estrazione ALM'!$AB:$AB)</f>
        <v>0</v>
      </c>
      <c r="AB9" s="331">
        <f>SUMIF('Estrazione ALM'!$W:$W,B9,'Estrazione ALM'!$AF:$AF)</f>
        <v>11</v>
      </c>
      <c r="AC9" s="328">
        <f t="shared" si="1"/>
        <v>0</v>
      </c>
      <c r="AD9" s="329">
        <f t="shared" si="2"/>
        <v>0</v>
      </c>
      <c r="AE9" s="329">
        <f t="shared" si="3"/>
        <v>0</v>
      </c>
      <c r="AF9" s="329">
        <f t="shared" si="4"/>
        <v>0</v>
      </c>
      <c r="AG9" s="329">
        <f t="shared" si="5"/>
        <v>2</v>
      </c>
      <c r="AH9" s="329">
        <f t="shared" si="6"/>
        <v>9</v>
      </c>
      <c r="AI9" s="333">
        <f t="shared" si="7"/>
        <v>0</v>
      </c>
      <c r="AJ9" s="331">
        <f t="shared" si="8"/>
        <v>11</v>
      </c>
      <c r="AL9" s="402">
        <f t="shared" si="12"/>
        <v>0</v>
      </c>
      <c r="AM9" s="402">
        <f t="shared" si="13"/>
        <v>0</v>
      </c>
      <c r="AN9" s="402" t="str">
        <f t="shared" si="14"/>
        <v>CHIUSO</v>
      </c>
      <c r="AO9" s="402" t="str">
        <f t="shared" si="15"/>
        <v>CHIUSO</v>
      </c>
      <c r="AQ9" s="430">
        <f>IF(AL9="",AL9,'Sintesi (CFI-TS)'!AW35)</f>
        <v>0</v>
      </c>
      <c r="AR9" s="430">
        <f>IF(AM9="",AM9,'Sintesi (CA)'!AW36)</f>
        <v>0</v>
      </c>
      <c r="AS9" s="430">
        <f>IF(AN9="",AN9,'Sintesi (CFI-ACN)'!AW35)</f>
        <v>0</v>
      </c>
      <c r="AT9" s="430">
        <f t="shared" ref="AT9:AT28" si="27">SUM(AQ9:AS9)</f>
        <v>0</v>
      </c>
      <c r="AV9" s="547">
        <f>IF(AQ9="",AQ9,'Sintesi (CFI-TS)'!AI35)</f>
        <v>0</v>
      </c>
      <c r="AW9" s="547">
        <f>IF(AV9="",AV9,'Sintesi (CFI-TS)'!AN35)</f>
        <v>0</v>
      </c>
      <c r="AX9" s="438"/>
      <c r="AY9" s="511">
        <f>IF(AR9="",AR9,'Sintesi (CA)'!AI36)</f>
        <v>0</v>
      </c>
      <c r="AZ9" s="511">
        <f>IF(AY9="",AY9,'Sintesi (CA)'!AN36)</f>
        <v>0</v>
      </c>
      <c r="BA9" s="438"/>
      <c r="BB9" s="509">
        <f>IF(AS9="",AS9,'Sintesi (CFI-ACN)'!AI35)</f>
        <v>1</v>
      </c>
      <c r="BC9" s="509">
        <f>IF(BB9="",BB9,'Sintesi (CFI-ACN)'!AN35)</f>
        <v>1</v>
      </c>
      <c r="BD9" s="438"/>
      <c r="BE9" s="495">
        <f t="shared" si="17"/>
        <v>0</v>
      </c>
      <c r="BF9" s="458">
        <f>'Sintesi (CFI-TS)'!AM35</f>
        <v>0</v>
      </c>
      <c r="BG9" s="506">
        <f>'Sintesi (CFI-TS)'!AK35</f>
        <v>0</v>
      </c>
      <c r="BH9" s="459"/>
      <c r="BI9" s="495">
        <f t="shared" si="18"/>
        <v>0</v>
      </c>
      <c r="BJ9" s="507">
        <f>'Sintesi (CA)'!AM36</f>
        <v>0</v>
      </c>
      <c r="BK9" s="507">
        <f>'Sintesi (CA)'!AK36</f>
        <v>0</v>
      </c>
      <c r="BL9" s="459"/>
      <c r="BM9" s="495">
        <f t="shared" si="25"/>
        <v>11</v>
      </c>
      <c r="BN9" s="506">
        <f>'Sintesi (CFI-ACN)'!AM35</f>
        <v>11</v>
      </c>
      <c r="BO9" s="506">
        <f>'Sintesi (CFI-ACN)'!AK35</f>
        <v>11</v>
      </c>
      <c r="BP9" s="459"/>
      <c r="BQ9" s="508">
        <f t="shared" si="20"/>
        <v>11</v>
      </c>
      <c r="BR9" s="508">
        <f t="shared" si="21"/>
        <v>11</v>
      </c>
      <c r="BS9" s="459">
        <f t="shared" si="26"/>
        <v>11</v>
      </c>
      <c r="BT9" s="496">
        <f t="shared" si="22"/>
        <v>1</v>
      </c>
      <c r="BU9" s="496">
        <f t="shared" si="23"/>
        <v>1</v>
      </c>
      <c r="BV9" s="445">
        <f t="shared" si="24"/>
        <v>1</v>
      </c>
    </row>
    <row r="10" spans="1:74">
      <c r="A10" s="337" t="s">
        <v>254</v>
      </c>
      <c r="B10" s="362" t="s">
        <v>425</v>
      </c>
      <c r="C10" s="362" t="s">
        <v>426</v>
      </c>
      <c r="D10" s="504">
        <f t="shared" ref="D10:D33" si="28">L10+T10+AB10</f>
        <v>3</v>
      </c>
      <c r="E10" s="328">
        <f>SUMIF('Estrazione ALM'!$A:$A,B10,'Estrazione ALM'!$E:$E)</f>
        <v>0</v>
      </c>
      <c r="F10" s="329">
        <f>SUMIF('Estrazione ALM'!$A:$A,B10,'Estrazione ALM'!$G:$G)</f>
        <v>0</v>
      </c>
      <c r="G10" s="329">
        <f>SUMIF('Estrazione ALM'!$A:$A,B10,'Estrazione ALM'!$D:$D)</f>
        <v>0</v>
      </c>
      <c r="H10" s="329">
        <f>SUMIF('Estrazione ALM'!$A:$A,B10,'Estrazione ALM'!$C:$C)</f>
        <v>0</v>
      </c>
      <c r="I10" s="329">
        <f>SUMIF('Estrazione ALM'!$A:$A,B10,'Estrazione ALM'!$I:$I)</f>
        <v>0</v>
      </c>
      <c r="J10" s="329">
        <f>SUMIF('Estrazione ALM'!$A:$A,B10,'Estrazione ALM'!$H:$H)</f>
        <v>0</v>
      </c>
      <c r="K10" s="330">
        <f>SUMIF('Estrazione ALM'!$A:$A,B10,'Estrazione ALM'!$F:$F)</f>
        <v>0</v>
      </c>
      <c r="L10" s="331">
        <f>SUMIF('Estrazione ALM'!$A:$A,B10,'Estrazione ALM'!$J:$J)</f>
        <v>0</v>
      </c>
      <c r="M10" s="328">
        <f>SUMIF('Estrazione ALM'!$L:$L,B10,'Estrazione ALM'!$P:$P)</f>
        <v>0</v>
      </c>
      <c r="N10" s="329">
        <f>SUMIF('Estrazione ALM'!$L:$L,B10,'Estrazione ALM'!$R:$R)</f>
        <v>0</v>
      </c>
      <c r="O10" s="329">
        <f>SUMIF('Estrazione ALM'!$L:$L,B10,'Estrazione ALM'!$O:$O)</f>
        <v>1</v>
      </c>
      <c r="P10" s="329">
        <f>SUMIF('Estrazione ALM'!$L:$L,B10,'Estrazione ALM'!$N:$N)</f>
        <v>0</v>
      </c>
      <c r="Q10" s="329">
        <f>SUMIF('Estrazione ALM'!$L:$L,B10,'Estrazione ALM'!$T:$T)</f>
        <v>0</v>
      </c>
      <c r="R10" s="332">
        <f>SUMIF('Estrazione ALM'!$L:$L,B10,'Estrazione ALM'!$S:$S)</f>
        <v>0</v>
      </c>
      <c r="S10" s="333">
        <f>SUMIF('Estrazione ALM'!$L:$L,B10,'Estrazione ALM'!$Q:$Q)</f>
        <v>0</v>
      </c>
      <c r="T10" s="331">
        <f>SUMIF('Estrazione ALM'!$L:$L,B10,'Estrazione ALM'!$U:$U)</f>
        <v>1</v>
      </c>
      <c r="U10" s="328">
        <f>SUMIF('Estrazione ALM'!$W:$W,B10,'Estrazione ALM'!$AA:$AA)</f>
        <v>0</v>
      </c>
      <c r="V10" s="329">
        <f>SUMIF('Estrazione ALM'!$W:$W,B10,'Estrazione ALM'!$AC:$AC)</f>
        <v>0</v>
      </c>
      <c r="W10" s="329">
        <f>SUMIF('Estrazione ALM'!$W:$W,B10,'Estrazione ALM'!$Z:$Z)</f>
        <v>0</v>
      </c>
      <c r="X10" s="329">
        <f>SUMIF('Estrazione ALM'!$W:$W,B10,'Estrazione ALM'!$Y:$Y)</f>
        <v>0</v>
      </c>
      <c r="Y10" s="329">
        <f>SUMIF('Estrazione ALM'!$W:$W,B10,'Estrazione ALM'!$AE:$AE)</f>
        <v>1</v>
      </c>
      <c r="Z10" s="329">
        <f>SUMIF('Estrazione ALM'!$W:$W,B10,'Estrazione ALM'!$AD:$AD)</f>
        <v>1</v>
      </c>
      <c r="AA10" s="333">
        <f>SUMIF('Estrazione ALM'!$W:$W,B10,'Estrazione ALM'!$AB:$AB)</f>
        <v>0</v>
      </c>
      <c r="AB10" s="331">
        <f>SUMIF('Estrazione ALM'!$W:$W,B10,'Estrazione ALM'!$AF:$AF)</f>
        <v>2</v>
      </c>
      <c r="AC10" s="328">
        <f t="shared" si="1"/>
        <v>0</v>
      </c>
      <c r="AD10" s="329">
        <f t="shared" si="2"/>
        <v>0</v>
      </c>
      <c r="AE10" s="329">
        <f t="shared" si="3"/>
        <v>1</v>
      </c>
      <c r="AF10" s="329">
        <f t="shared" si="4"/>
        <v>0</v>
      </c>
      <c r="AG10" s="329">
        <f t="shared" si="5"/>
        <v>1</v>
      </c>
      <c r="AH10" s="329">
        <f t="shared" si="6"/>
        <v>1</v>
      </c>
      <c r="AI10" s="333">
        <f t="shared" si="7"/>
        <v>0</v>
      </c>
      <c r="AJ10" s="331">
        <f t="shared" si="8"/>
        <v>3</v>
      </c>
      <c r="AL10" s="402">
        <f t="shared" si="12"/>
        <v>0</v>
      </c>
      <c r="AM10" s="402">
        <f t="shared" si="13"/>
        <v>1</v>
      </c>
      <c r="AN10" s="402" t="str">
        <f t="shared" si="14"/>
        <v>CHIUSO</v>
      </c>
      <c r="AO10" s="402">
        <f t="shared" si="15"/>
        <v>1</v>
      </c>
      <c r="AQ10" s="430">
        <f>IF(AL10="",AL10,'Sintesi (CFI-TS)'!AW36)</f>
        <v>0</v>
      </c>
      <c r="AR10" s="430">
        <f>IF(AM10="",AM10,'Sintesi (CA)'!AW37)</f>
        <v>-1</v>
      </c>
      <c r="AS10" s="430">
        <f>IF(AN10="",AN10,'Sintesi (CFI-ACN)'!AW36)</f>
        <v>0</v>
      </c>
      <c r="AT10" s="430">
        <f t="shared" si="27"/>
        <v>-1</v>
      </c>
      <c r="AV10" s="442">
        <f>IF(AQ10="",AQ10,'Sintesi (CFI-TS)'!AI36)</f>
        <v>0</v>
      </c>
      <c r="AW10" s="442">
        <f>IF(AV10="",AV10,'Sintesi (CFI-TS)'!AN36)</f>
        <v>0</v>
      </c>
      <c r="AX10" s="438"/>
      <c r="AY10" s="509">
        <f>IF(AR10="",AR10,'Sintesi (CA)'!AI37)</f>
        <v>0</v>
      </c>
      <c r="AZ10" s="509">
        <f>IF(AY10="",AY10,'Sintesi (CA)'!AN37)</f>
        <v>1</v>
      </c>
      <c r="BA10" s="438"/>
      <c r="BB10" s="526">
        <f>IF(AS10="",AS10,'Sintesi (CFI-ACN)'!AI36)</f>
        <v>1</v>
      </c>
      <c r="BC10" s="526">
        <f>IF(BB10="",BB10,'Sintesi (CFI-ACN)'!AN36)</f>
        <v>1</v>
      </c>
      <c r="BD10" s="438"/>
      <c r="BE10" s="495">
        <f t="shared" si="17"/>
        <v>0</v>
      </c>
      <c r="BF10" s="458">
        <f>'Sintesi (CFI-TS)'!AM36</f>
        <v>0</v>
      </c>
      <c r="BG10" s="506">
        <f>'Sintesi (CFI-TS)'!AK36</f>
        <v>0</v>
      </c>
      <c r="BH10" s="459"/>
      <c r="BI10" s="495">
        <f t="shared" si="18"/>
        <v>0</v>
      </c>
      <c r="BJ10" s="507">
        <f>'Sintesi (CA)'!AM37</f>
        <v>1</v>
      </c>
      <c r="BK10" s="507">
        <f>'Sintesi (CA)'!AK37</f>
        <v>1</v>
      </c>
      <c r="BL10" s="459"/>
      <c r="BM10" s="495">
        <f t="shared" si="25"/>
        <v>2</v>
      </c>
      <c r="BN10" s="506">
        <f>'Sintesi (CFI-ACN)'!AM36</f>
        <v>2</v>
      </c>
      <c r="BO10" s="506">
        <f>'Sintesi (CFI-ACN)'!AK36</f>
        <v>2</v>
      </c>
      <c r="BP10" s="459"/>
      <c r="BQ10" s="346">
        <f t="shared" si="20"/>
        <v>2</v>
      </c>
      <c r="BR10" s="346">
        <f t="shared" si="21"/>
        <v>3</v>
      </c>
      <c r="BS10" s="459">
        <f t="shared" si="26"/>
        <v>3</v>
      </c>
      <c r="BT10" s="496">
        <f t="shared" si="22"/>
        <v>0.66666666666666663</v>
      </c>
      <c r="BU10" s="496">
        <f t="shared" si="23"/>
        <v>1</v>
      </c>
      <c r="BV10" s="445">
        <f t="shared" si="24"/>
        <v>1</v>
      </c>
    </row>
    <row r="11" spans="1:74">
      <c r="A11" s="337" t="s">
        <v>254</v>
      </c>
      <c r="B11" s="362" t="s">
        <v>396</v>
      </c>
      <c r="C11" s="362" t="s">
        <v>427</v>
      </c>
      <c r="D11" s="504">
        <f t="shared" si="28"/>
        <v>10</v>
      </c>
      <c r="E11" s="328">
        <f>SUMIF('Estrazione ALM'!$A:$A,B11,'Estrazione ALM'!$E:$E)</f>
        <v>0</v>
      </c>
      <c r="F11" s="329">
        <f>SUMIF('Estrazione ALM'!$A:$A,B11,'Estrazione ALM'!$G:$G)</f>
        <v>0</v>
      </c>
      <c r="G11" s="329">
        <f>SUMIF('Estrazione ALM'!$A:$A,B11,'Estrazione ALM'!$D:$D)</f>
        <v>0</v>
      </c>
      <c r="H11" s="329">
        <f>SUMIF('Estrazione ALM'!$A:$A,B11,'Estrazione ALM'!$C:$C)</f>
        <v>0</v>
      </c>
      <c r="I11" s="329">
        <f>SUMIF('Estrazione ALM'!$A:$A,B11,'Estrazione ALM'!$I:$I)</f>
        <v>9</v>
      </c>
      <c r="J11" s="329">
        <f>SUMIF('Estrazione ALM'!$A:$A,B11,'Estrazione ALM'!$H:$H)</f>
        <v>0</v>
      </c>
      <c r="K11" s="330">
        <f>SUMIF('Estrazione ALM'!$A:$A,B11,'Estrazione ALM'!$F:$F)</f>
        <v>0</v>
      </c>
      <c r="L11" s="331">
        <f>SUMIF('Estrazione ALM'!$A:$A,B11,'Estrazione ALM'!$J:$J)</f>
        <v>9</v>
      </c>
      <c r="M11" s="328">
        <f>SUMIF('Estrazione ALM'!$L:$L,B11,'Estrazione ALM'!$P:$P)</f>
        <v>0</v>
      </c>
      <c r="N11" s="329">
        <f>SUMIF('Estrazione ALM'!$L:$L,B11,'Estrazione ALM'!$R:$R)</f>
        <v>0</v>
      </c>
      <c r="O11" s="329">
        <f>SUMIF('Estrazione ALM'!$L:$L,B11,'Estrazione ALM'!$O:$O)</f>
        <v>0</v>
      </c>
      <c r="P11" s="329">
        <f>SUMIF('Estrazione ALM'!$L:$L,B11,'Estrazione ALM'!$N:$N)</f>
        <v>0</v>
      </c>
      <c r="Q11" s="329">
        <f>SUMIF('Estrazione ALM'!$L:$L,B11,'Estrazione ALM'!$T:$T)</f>
        <v>0</v>
      </c>
      <c r="R11" s="332">
        <f>SUMIF('Estrazione ALM'!$L:$L,B11,'Estrazione ALM'!$S:$S)</f>
        <v>0</v>
      </c>
      <c r="S11" s="333">
        <f>SUMIF('Estrazione ALM'!$L:$L,B11,'Estrazione ALM'!$Q:$Q)</f>
        <v>1</v>
      </c>
      <c r="T11" s="331">
        <f>SUMIF('Estrazione ALM'!$L:$L,B11,'Estrazione ALM'!$U:$U)</f>
        <v>1</v>
      </c>
      <c r="U11" s="328">
        <f>SUMIF('Estrazione ALM'!$W:$W,B11,'Estrazione ALM'!$AA:$AA)</f>
        <v>0</v>
      </c>
      <c r="V11" s="329">
        <f>SUMIF('Estrazione ALM'!$W:$W,B11,'Estrazione ALM'!$AC:$AC)</f>
        <v>0</v>
      </c>
      <c r="W11" s="329">
        <f>SUMIF('Estrazione ALM'!$W:$W,B11,'Estrazione ALM'!$Z:$Z)</f>
        <v>0</v>
      </c>
      <c r="X11" s="329">
        <f>SUMIF('Estrazione ALM'!$W:$W,B11,'Estrazione ALM'!$Y:$Y)</f>
        <v>0</v>
      </c>
      <c r="Y11" s="329">
        <f>SUMIF('Estrazione ALM'!$W:$W,B11,'Estrazione ALM'!$AE:$AE)</f>
        <v>0</v>
      </c>
      <c r="Z11" s="329">
        <f>SUMIF('Estrazione ALM'!$W:$W,B11,'Estrazione ALM'!$AD:$AD)</f>
        <v>0</v>
      </c>
      <c r="AA11" s="333">
        <f>SUMIF('Estrazione ALM'!$W:$W,B11,'Estrazione ALM'!$AB:$AB)</f>
        <v>0</v>
      </c>
      <c r="AB11" s="331">
        <f>SUMIF('Estrazione ALM'!$W:$W,B11,'Estrazione ALM'!$AF:$AF)</f>
        <v>0</v>
      </c>
      <c r="AC11" s="328">
        <f t="shared" si="1"/>
        <v>0</v>
      </c>
      <c r="AD11" s="329">
        <f t="shared" si="2"/>
        <v>0</v>
      </c>
      <c r="AE11" s="329">
        <f t="shared" si="3"/>
        <v>0</v>
      </c>
      <c r="AF11" s="329">
        <f t="shared" si="4"/>
        <v>0</v>
      </c>
      <c r="AG11" s="329">
        <f t="shared" si="5"/>
        <v>9</v>
      </c>
      <c r="AH11" s="329">
        <f t="shared" si="6"/>
        <v>0</v>
      </c>
      <c r="AI11" s="333">
        <f t="shared" si="7"/>
        <v>1</v>
      </c>
      <c r="AJ11" s="331">
        <f t="shared" si="8"/>
        <v>10</v>
      </c>
      <c r="AL11" s="402" t="str">
        <f t="shared" si="12"/>
        <v>CHIUSO</v>
      </c>
      <c r="AM11" s="402">
        <f t="shared" si="13"/>
        <v>1</v>
      </c>
      <c r="AN11" s="402">
        <f t="shared" si="14"/>
        <v>0</v>
      </c>
      <c r="AO11" s="402">
        <f t="shared" si="15"/>
        <v>1</v>
      </c>
      <c r="AQ11" s="430">
        <f>IF(AL11="",AL11,'Sintesi (CFI-TS)'!AW37)</f>
        <v>0</v>
      </c>
      <c r="AR11" s="529">
        <f>IF(AM11="",AM11,'Sintesi (CA)'!AW38)</f>
        <v>-1</v>
      </c>
      <c r="AS11" s="430">
        <f>IF(AN11="",AN11,'Sintesi (CFI-ACN)'!AW37)</f>
        <v>0</v>
      </c>
      <c r="AT11" s="430">
        <f t="shared" si="27"/>
        <v>-1</v>
      </c>
      <c r="AV11" s="437">
        <f>IF(AQ11="",AQ11,'Sintesi (CFI-TS)'!AI37)</f>
        <v>1</v>
      </c>
      <c r="AW11" s="437">
        <f>IF(AV11="",AV11,'Sintesi (CFI-TS)'!AN37)</f>
        <v>1</v>
      </c>
      <c r="AX11" s="438"/>
      <c r="AY11" s="509">
        <f>IF(AR11="",AR11,'Sintesi (CA)'!AI38)</f>
        <v>0</v>
      </c>
      <c r="AZ11" s="509">
        <f>IF(AY11="",AY11,'Sintesi (CA)'!AN38)</f>
        <v>1</v>
      </c>
      <c r="BA11" s="438"/>
      <c r="BB11" s="509">
        <f>IF(AS11="",AS11,'Sintesi (CFI-ACN)'!AI37)</f>
        <v>0</v>
      </c>
      <c r="BC11" s="509">
        <f>IF(BB11="",BB11,'Sintesi (CFI-ACN)'!AN37)</f>
        <v>0</v>
      </c>
      <c r="BD11" s="438"/>
      <c r="BE11" s="495">
        <f t="shared" si="17"/>
        <v>9</v>
      </c>
      <c r="BF11" s="458">
        <f>'Sintesi (CFI-TS)'!AM37</f>
        <v>9</v>
      </c>
      <c r="BG11" s="506">
        <f>'Sintesi (CFI-TS)'!AK37</f>
        <v>9</v>
      </c>
      <c r="BH11" s="459"/>
      <c r="BI11" s="495">
        <f t="shared" si="18"/>
        <v>0</v>
      </c>
      <c r="BJ11" s="507">
        <f>'Sintesi (CA)'!AM38</f>
        <v>1</v>
      </c>
      <c r="BK11" s="507">
        <f>'Sintesi (CA)'!AK38</f>
        <v>1</v>
      </c>
      <c r="BL11" s="459"/>
      <c r="BM11" s="495">
        <f t="shared" si="25"/>
        <v>0</v>
      </c>
      <c r="BN11" s="506">
        <f>'Sintesi (CFI-ACN)'!AM37</f>
        <v>0</v>
      </c>
      <c r="BO11" s="506">
        <f>'Sintesi (CFI-ACN)'!AK37</f>
        <v>0</v>
      </c>
      <c r="BP11" s="459"/>
      <c r="BQ11" s="346">
        <f t="shared" si="20"/>
        <v>9</v>
      </c>
      <c r="BR11" s="346">
        <f t="shared" si="21"/>
        <v>10</v>
      </c>
      <c r="BS11" s="459">
        <f t="shared" si="26"/>
        <v>10</v>
      </c>
      <c r="BT11" s="496">
        <f t="shared" si="22"/>
        <v>0.9</v>
      </c>
      <c r="BU11" s="496">
        <f t="shared" si="23"/>
        <v>1</v>
      </c>
      <c r="BV11" s="445">
        <f t="shared" si="24"/>
        <v>1</v>
      </c>
    </row>
    <row r="12" spans="1:74" ht="15" customHeight="1">
      <c r="A12" s="337" t="s">
        <v>254</v>
      </c>
      <c r="B12" s="362" t="s">
        <v>395</v>
      </c>
      <c r="C12" s="362" t="s">
        <v>428</v>
      </c>
      <c r="D12" s="504">
        <f t="shared" si="28"/>
        <v>9</v>
      </c>
      <c r="E12" s="328">
        <f>SUMIF('Estrazione ALM'!$A:$A,B12,'Estrazione ALM'!$E:$E)</f>
        <v>0</v>
      </c>
      <c r="F12" s="329">
        <f>SUMIF('Estrazione ALM'!$A:$A,B12,'Estrazione ALM'!$G:$G)</f>
        <v>0</v>
      </c>
      <c r="G12" s="329">
        <f>SUMIF('Estrazione ALM'!$A:$A,B12,'Estrazione ALM'!$D:$D)</f>
        <v>1</v>
      </c>
      <c r="H12" s="329">
        <f>SUMIF('Estrazione ALM'!$A:$A,B12,'Estrazione ALM'!$C:$C)</f>
        <v>0</v>
      </c>
      <c r="I12" s="329">
        <f>SUMIF('Estrazione ALM'!$A:$A,B12,'Estrazione ALM'!$I:$I)</f>
        <v>4</v>
      </c>
      <c r="J12" s="329">
        <f>SUMIF('Estrazione ALM'!$A:$A,B12,'Estrazione ALM'!$H:$H)</f>
        <v>3</v>
      </c>
      <c r="K12" s="330">
        <f>SUMIF('Estrazione ALM'!$A:$A,B12,'Estrazione ALM'!$F:$F)</f>
        <v>0</v>
      </c>
      <c r="L12" s="331">
        <f>SUMIF('Estrazione ALM'!$A:$A,B12,'Estrazione ALM'!$J:$J)</f>
        <v>8</v>
      </c>
      <c r="M12" s="328">
        <f>SUMIF('Estrazione ALM'!$L:$L,B12,'Estrazione ALM'!$P:$P)</f>
        <v>0</v>
      </c>
      <c r="N12" s="329">
        <f>SUMIF('Estrazione ALM'!$L:$L,B12,'Estrazione ALM'!$R:$R)</f>
        <v>0</v>
      </c>
      <c r="O12" s="329">
        <f>SUMIF('Estrazione ALM'!$L:$L,B12,'Estrazione ALM'!$O:$O)</f>
        <v>0</v>
      </c>
      <c r="P12" s="329">
        <f>SUMIF('Estrazione ALM'!$L:$L,B12,'Estrazione ALM'!$N:$N)</f>
        <v>0</v>
      </c>
      <c r="Q12" s="329">
        <f>SUMIF('Estrazione ALM'!$L:$L,B12,'Estrazione ALM'!$T:$T)</f>
        <v>0</v>
      </c>
      <c r="R12" s="332">
        <f>SUMIF('Estrazione ALM'!$L:$L,B12,'Estrazione ALM'!$S:$S)</f>
        <v>0</v>
      </c>
      <c r="S12" s="333">
        <f>SUMIF('Estrazione ALM'!$L:$L,B12,'Estrazione ALM'!$Q:$Q)</f>
        <v>1</v>
      </c>
      <c r="T12" s="331">
        <f>SUMIF('Estrazione ALM'!$L:$L,B12,'Estrazione ALM'!$U:$U)</f>
        <v>1</v>
      </c>
      <c r="U12" s="328">
        <f>SUMIF('Estrazione ALM'!$W:$W,B12,'Estrazione ALM'!$AA:$AA)</f>
        <v>0</v>
      </c>
      <c r="V12" s="329">
        <f>SUMIF('Estrazione ALM'!$W:$W,B12,'Estrazione ALM'!$AC:$AC)</f>
        <v>0</v>
      </c>
      <c r="W12" s="329">
        <f>SUMIF('Estrazione ALM'!$W:$W,B12,'Estrazione ALM'!$Z:$Z)</f>
        <v>0</v>
      </c>
      <c r="X12" s="329">
        <f>SUMIF('Estrazione ALM'!$W:$W,B12,'Estrazione ALM'!$Y:$Y)</f>
        <v>0</v>
      </c>
      <c r="Y12" s="329">
        <f>SUMIF('Estrazione ALM'!$W:$W,B12,'Estrazione ALM'!$AE:$AE)</f>
        <v>0</v>
      </c>
      <c r="Z12" s="329">
        <f>SUMIF('Estrazione ALM'!$W:$W,B12,'Estrazione ALM'!$AD:$AD)</f>
        <v>0</v>
      </c>
      <c r="AA12" s="333">
        <f>SUMIF('Estrazione ALM'!$W:$W,B12,'Estrazione ALM'!$AB:$AB)</f>
        <v>0</v>
      </c>
      <c r="AB12" s="331">
        <f>SUMIF('Estrazione ALM'!$W:$W,B12,'Estrazione ALM'!$AF:$AF)</f>
        <v>0</v>
      </c>
      <c r="AC12" s="328">
        <f t="shared" si="1"/>
        <v>0</v>
      </c>
      <c r="AD12" s="329">
        <f t="shared" si="2"/>
        <v>0</v>
      </c>
      <c r="AE12" s="329">
        <f t="shared" si="3"/>
        <v>1</v>
      </c>
      <c r="AF12" s="329">
        <f t="shared" si="4"/>
        <v>0</v>
      </c>
      <c r="AG12" s="329">
        <f t="shared" si="5"/>
        <v>4</v>
      </c>
      <c r="AH12" s="329">
        <f t="shared" si="6"/>
        <v>3</v>
      </c>
      <c r="AI12" s="333">
        <f t="shared" si="7"/>
        <v>1</v>
      </c>
      <c r="AJ12" s="331">
        <f t="shared" si="8"/>
        <v>9</v>
      </c>
      <c r="AL12" s="402">
        <f t="shared" ref="AL12:AL28" si="29">IF(IF(L12&lt;&gt;0,L12-E12-I12-J12,"n/a")=0,"CHIUSO",IF(L12&lt;&gt;0,L12-E12-I12-J12,0))</f>
        <v>1</v>
      </c>
      <c r="AM12" s="402">
        <f t="shared" ref="AM12:AM28" si="30">IF(IF(T12&lt;&gt;0,T12-M12-Q12-R12,"n/a")=0,"CHIUSO",IF(T12&lt;&gt;0,T12-M12-Q12-R12,0))</f>
        <v>1</v>
      </c>
      <c r="AN12" s="402">
        <f t="shared" ref="AN12:AN28" si="31">IF(IF(AB12&lt;&gt;0,AB12-U12-Y12-Z12,"n/a")=0,"CHIUSO",IF(AB12&lt;&gt;0,AB12-U12-Y12-Z12,0))</f>
        <v>0</v>
      </c>
      <c r="AO12" s="402">
        <f t="shared" ref="AO12:AO28" si="32">IF(AJ12&lt;&gt;0,IF(SUM(AL12:AN12)=0,"CHIUSO",SUM(AL12:AN12)),"")</f>
        <v>2</v>
      </c>
      <c r="AQ12" s="430">
        <f>IF(AL12="",AL12,'Sintesi (CFI-TS)'!AW38)</f>
        <v>-1</v>
      </c>
      <c r="AR12" s="529">
        <f>IF(AM12="",AM12,'Sintesi (CA)'!AW39)</f>
        <v>-1</v>
      </c>
      <c r="AS12" s="430">
        <f>IF(AN12="",AN12,'Sintesi (CFI-ACN)'!AW38)</f>
        <v>0</v>
      </c>
      <c r="AT12" s="430">
        <f t="shared" si="27"/>
        <v>-2</v>
      </c>
      <c r="AV12" s="437">
        <f>IF(AQ12="",AQ12,'Sintesi (CFI-TS)'!AI38)</f>
        <v>0.875</v>
      </c>
      <c r="AW12" s="437">
        <f>IF(AV12="",AV12,'Sintesi (CFI-TS)'!AN38)</f>
        <v>1</v>
      </c>
      <c r="AX12" s="438"/>
      <c r="AY12" s="509">
        <f>IF(AR12="",AR12,'Sintesi (CA)'!AI39)</f>
        <v>0</v>
      </c>
      <c r="AZ12" s="509">
        <f>IF(AY12="",AY12,'Sintesi (CA)'!AN39)</f>
        <v>1</v>
      </c>
      <c r="BA12" s="438"/>
      <c r="BB12" s="509">
        <f>IF(AS12="",AS12,'Sintesi (CFI-ACN)'!AI38)</f>
        <v>0</v>
      </c>
      <c r="BC12" s="509">
        <f>IF(BB12="",BB12,'Sintesi (CFI-ACN)'!AN38)</f>
        <v>0</v>
      </c>
      <c r="BD12" s="438"/>
      <c r="BE12" s="495">
        <f t="shared" si="17"/>
        <v>7</v>
      </c>
      <c r="BF12" s="458">
        <f>'Sintesi (CFI-TS)'!AM38</f>
        <v>8</v>
      </c>
      <c r="BG12" s="506">
        <f>'Sintesi (CFI-TS)'!AK38</f>
        <v>9</v>
      </c>
      <c r="BH12" s="459"/>
      <c r="BI12" s="495">
        <f t="shared" si="18"/>
        <v>0</v>
      </c>
      <c r="BJ12" s="507">
        <f>'Sintesi (CA)'!AM39</f>
        <v>1</v>
      </c>
      <c r="BK12" s="507">
        <f>'Sintesi (CA)'!AK39</f>
        <v>1</v>
      </c>
      <c r="BL12" s="459"/>
      <c r="BM12" s="495">
        <f t="shared" si="25"/>
        <v>0</v>
      </c>
      <c r="BN12" s="506">
        <f>'Sintesi (CFI-ACN)'!AM38</f>
        <v>0</v>
      </c>
      <c r="BO12" s="506">
        <f>'Sintesi (CFI-ACN)'!AK38</f>
        <v>0</v>
      </c>
      <c r="BP12" s="459"/>
      <c r="BQ12" s="346">
        <f t="shared" ref="BQ12:BQ26" si="33">BE12+BI12+BM12</f>
        <v>7</v>
      </c>
      <c r="BR12" s="346">
        <f t="shared" ref="BR12:BR26" si="34">BF12+BJ12+BN12</f>
        <v>9</v>
      </c>
      <c r="BS12" s="459">
        <f t="shared" ref="BS12:BS26" si="35">BG12+BK12+BO12</f>
        <v>10</v>
      </c>
      <c r="BT12" s="496">
        <f t="shared" ref="BT12:BT26" si="36">IFERROR(BQ12/AJ12,0)</f>
        <v>0.77777777777777779</v>
      </c>
      <c r="BU12" s="496">
        <f t="shared" ref="BU12:BU26" si="37">IFERROR(BR12/AJ12,0)</f>
        <v>1</v>
      </c>
      <c r="BV12" s="445">
        <f t="shared" ref="BV12:BV26" si="38">IFERROR(BS12/AJ12,0)</f>
        <v>1.1111111111111112</v>
      </c>
    </row>
    <row r="13" spans="1:74" ht="15" customHeight="1">
      <c r="A13" s="337" t="s">
        <v>254</v>
      </c>
      <c r="B13" s="362" t="s">
        <v>402</v>
      </c>
      <c r="C13" s="362" t="s">
        <v>429</v>
      </c>
      <c r="D13" s="504">
        <f t="shared" si="28"/>
        <v>24</v>
      </c>
      <c r="E13" s="328">
        <f>SUMIF('Estrazione ALM'!$A:$A,B13,'Estrazione ALM'!$E:$E)</f>
        <v>4</v>
      </c>
      <c r="F13" s="329">
        <f>SUMIF('Estrazione ALM'!$A:$A,B13,'Estrazione ALM'!$G:$G)</f>
        <v>0</v>
      </c>
      <c r="G13" s="329">
        <f>SUMIF('Estrazione ALM'!$A:$A,B13,'Estrazione ALM'!$D:$D)</f>
        <v>6</v>
      </c>
      <c r="H13" s="329">
        <f>SUMIF('Estrazione ALM'!$A:$A,B13,'Estrazione ALM'!$C:$C)</f>
        <v>0</v>
      </c>
      <c r="I13" s="329">
        <f>SUMIF('Estrazione ALM'!$A:$A,B13,'Estrazione ALM'!$I:$I)</f>
        <v>11</v>
      </c>
      <c r="J13" s="329">
        <f>SUMIF('Estrazione ALM'!$A:$A,B13,'Estrazione ALM'!$H:$H)</f>
        <v>0</v>
      </c>
      <c r="K13" s="330">
        <f>SUMIF('Estrazione ALM'!$A:$A,B13,'Estrazione ALM'!$F:$F)</f>
        <v>0</v>
      </c>
      <c r="L13" s="331">
        <f>SUMIF('Estrazione ALM'!$A:$A,B13,'Estrazione ALM'!$J:$J)</f>
        <v>21</v>
      </c>
      <c r="M13" s="328">
        <f>SUMIF('Estrazione ALM'!$L:$L,B13,'Estrazione ALM'!$P:$P)</f>
        <v>0</v>
      </c>
      <c r="N13" s="329">
        <f>SUMIF('Estrazione ALM'!$L:$L,B13,'Estrazione ALM'!$R:$R)</f>
        <v>1</v>
      </c>
      <c r="O13" s="329">
        <f>SUMIF('Estrazione ALM'!$L:$L,B13,'Estrazione ALM'!$O:$O)</f>
        <v>1</v>
      </c>
      <c r="P13" s="329">
        <f>SUMIF('Estrazione ALM'!$L:$L,B13,'Estrazione ALM'!$N:$N)</f>
        <v>0</v>
      </c>
      <c r="Q13" s="329">
        <f>SUMIF('Estrazione ALM'!$L:$L,B13,'Estrazione ALM'!$T:$T)</f>
        <v>0</v>
      </c>
      <c r="R13" s="332">
        <f>SUMIF('Estrazione ALM'!$L:$L,B13,'Estrazione ALM'!$S:$S)</f>
        <v>0</v>
      </c>
      <c r="S13" s="333">
        <f>SUMIF('Estrazione ALM'!$L:$L,B13,'Estrazione ALM'!$Q:$Q)</f>
        <v>1</v>
      </c>
      <c r="T13" s="331">
        <f>SUMIF('Estrazione ALM'!$L:$L,B13,'Estrazione ALM'!$U:$U)</f>
        <v>3</v>
      </c>
      <c r="U13" s="328">
        <f>SUMIF('Estrazione ALM'!$W:$W,B13,'Estrazione ALM'!$AA:$AA)</f>
        <v>0</v>
      </c>
      <c r="V13" s="329">
        <f>SUMIF('Estrazione ALM'!$W:$W,B13,'Estrazione ALM'!$AC:$AC)</f>
        <v>0</v>
      </c>
      <c r="W13" s="329">
        <f>SUMIF('Estrazione ALM'!$W:$W,B13,'Estrazione ALM'!$Z:$Z)</f>
        <v>0</v>
      </c>
      <c r="X13" s="329">
        <f>SUMIF('Estrazione ALM'!$W:$W,B13,'Estrazione ALM'!$Y:$Y)</f>
        <v>0</v>
      </c>
      <c r="Y13" s="329">
        <f>SUMIF('Estrazione ALM'!$W:$W,B13,'Estrazione ALM'!$AE:$AE)</f>
        <v>0</v>
      </c>
      <c r="Z13" s="329">
        <f>SUMIF('Estrazione ALM'!$W:$W,B13,'Estrazione ALM'!$AD:$AD)</f>
        <v>0</v>
      </c>
      <c r="AA13" s="333">
        <f>SUMIF('Estrazione ALM'!$W:$W,B13,'Estrazione ALM'!$AB:$AB)</f>
        <v>0</v>
      </c>
      <c r="AB13" s="331">
        <f>SUMIF('Estrazione ALM'!$W:$W,B13,'Estrazione ALM'!$AF:$AF)</f>
        <v>0</v>
      </c>
      <c r="AC13" s="328">
        <f t="shared" si="1"/>
        <v>4</v>
      </c>
      <c r="AD13" s="329">
        <f t="shared" si="2"/>
        <v>1</v>
      </c>
      <c r="AE13" s="329">
        <f t="shared" si="3"/>
        <v>7</v>
      </c>
      <c r="AF13" s="329">
        <f t="shared" si="4"/>
        <v>0</v>
      </c>
      <c r="AG13" s="329">
        <f t="shared" si="5"/>
        <v>11</v>
      </c>
      <c r="AH13" s="329">
        <f t="shared" si="6"/>
        <v>0</v>
      </c>
      <c r="AI13" s="333">
        <f t="shared" si="7"/>
        <v>1</v>
      </c>
      <c r="AJ13" s="331">
        <f t="shared" si="8"/>
        <v>24</v>
      </c>
      <c r="AL13" s="402">
        <f t="shared" si="29"/>
        <v>6</v>
      </c>
      <c r="AM13" s="402">
        <f t="shared" si="30"/>
        <v>3</v>
      </c>
      <c r="AN13" s="402">
        <f t="shared" si="31"/>
        <v>0</v>
      </c>
      <c r="AO13" s="402">
        <f t="shared" si="32"/>
        <v>9</v>
      </c>
      <c r="AQ13" s="430">
        <f>IF(AL13="",AL13,'Sintesi (CFI-TS)'!AW39)</f>
        <v>-2</v>
      </c>
      <c r="AR13" s="430">
        <f>IF(AM13="",AM13,'Sintesi (CA)'!AW40)</f>
        <v>-1</v>
      </c>
      <c r="AS13" s="430">
        <f>IF(AN13="",AN13,'Sintesi (CFI-ACN)'!AW39)</f>
        <v>0</v>
      </c>
      <c r="AT13" s="430">
        <f t="shared" si="27"/>
        <v>-3</v>
      </c>
      <c r="AV13" s="437">
        <f>IF(AQ13="",AQ13,'Sintesi (CFI-TS)'!AI39)</f>
        <v>0.7142857142857143</v>
      </c>
      <c r="AW13" s="437">
        <f>IF(AV13="",AV13,'Sintesi (CFI-TS)'!AN39)</f>
        <v>0.80952380952380953</v>
      </c>
      <c r="AX13" s="438"/>
      <c r="AY13" s="509">
        <f>IF(AR13="",AR13,'Sintesi (CA)'!AI40)</f>
        <v>0</v>
      </c>
      <c r="AZ13" s="509">
        <f>IF(AY13="",AY13,'Sintesi (CA)'!AN40)</f>
        <v>0.33333333333333331</v>
      </c>
      <c r="BA13" s="438"/>
      <c r="BB13" s="509">
        <f>IF(AS13="",AS13,'Sintesi (CFI-ACN)'!AI39)</f>
        <v>0</v>
      </c>
      <c r="BC13" s="509">
        <f>IF(BB13="",BB13,'Sintesi (CFI-ACN)'!AN39)</f>
        <v>0</v>
      </c>
      <c r="BD13" s="438"/>
      <c r="BE13" s="495">
        <f t="shared" si="17"/>
        <v>15</v>
      </c>
      <c r="BF13" s="458">
        <f>'Sintesi (CFI-TS)'!AM39</f>
        <v>17</v>
      </c>
      <c r="BG13" s="506">
        <f>'Sintesi (CFI-TS)'!AK39</f>
        <v>24</v>
      </c>
      <c r="BH13" s="459"/>
      <c r="BI13" s="495">
        <f t="shared" si="18"/>
        <v>0</v>
      </c>
      <c r="BJ13" s="507">
        <f>'Sintesi (CA)'!AM40</f>
        <v>1</v>
      </c>
      <c r="BK13" s="507">
        <f>'Sintesi (CA)'!AK40</f>
        <v>1</v>
      </c>
      <c r="BL13" s="459"/>
      <c r="BM13" s="495">
        <f t="shared" si="25"/>
        <v>0</v>
      </c>
      <c r="BN13" s="506">
        <f>'Sintesi (CFI-ACN)'!AM39</f>
        <v>0</v>
      </c>
      <c r="BO13" s="506">
        <f>'Sintesi (CFI-ACN)'!AK39</f>
        <v>0</v>
      </c>
      <c r="BP13" s="459"/>
      <c r="BQ13" s="346">
        <f t="shared" si="33"/>
        <v>15</v>
      </c>
      <c r="BR13" s="346">
        <f t="shared" si="34"/>
        <v>18</v>
      </c>
      <c r="BS13" s="459">
        <f t="shared" si="35"/>
        <v>25</v>
      </c>
      <c r="BT13" s="496">
        <f t="shared" si="36"/>
        <v>0.625</v>
      </c>
      <c r="BU13" s="496">
        <f t="shared" si="37"/>
        <v>0.75</v>
      </c>
      <c r="BV13" s="445">
        <f t="shared" si="38"/>
        <v>1.0416666666666667</v>
      </c>
    </row>
    <row r="14" spans="1:74">
      <c r="A14" s="337" t="s">
        <v>254</v>
      </c>
      <c r="B14" s="362" t="s">
        <v>296</v>
      </c>
      <c r="C14" s="362" t="s">
        <v>430</v>
      </c>
      <c r="D14" s="504">
        <f t="shared" si="28"/>
        <v>7</v>
      </c>
      <c r="E14" s="328">
        <f>SUMIF('Estrazione ALM'!$A:$A,B14,'Estrazione ALM'!$E:$E)</f>
        <v>0</v>
      </c>
      <c r="F14" s="329">
        <f>SUMIF('Estrazione ALM'!$A:$A,B14,'Estrazione ALM'!$G:$G)</f>
        <v>0</v>
      </c>
      <c r="G14" s="329">
        <f>SUMIF('Estrazione ALM'!$A:$A,B14,'Estrazione ALM'!$D:$D)</f>
        <v>0</v>
      </c>
      <c r="H14" s="329">
        <f>SUMIF('Estrazione ALM'!$A:$A,B14,'Estrazione ALM'!$C:$C)</f>
        <v>0</v>
      </c>
      <c r="I14" s="329">
        <f>SUMIF('Estrazione ALM'!$A:$A,B14,'Estrazione ALM'!$I:$I)</f>
        <v>0</v>
      </c>
      <c r="J14" s="329">
        <f>SUMIF('Estrazione ALM'!$A:$A,B14,'Estrazione ALM'!$H:$H)</f>
        <v>0</v>
      </c>
      <c r="K14" s="330">
        <f>SUMIF('Estrazione ALM'!$A:$A,B14,'Estrazione ALM'!$F:$F)</f>
        <v>0</v>
      </c>
      <c r="L14" s="331">
        <f>SUMIF('Estrazione ALM'!$A:$A,B14,'Estrazione ALM'!$J:$J)</f>
        <v>0</v>
      </c>
      <c r="M14" s="328">
        <f>SUMIF('Estrazione ALM'!$L:$L,B14,'Estrazione ALM'!$P:$P)</f>
        <v>0</v>
      </c>
      <c r="N14" s="329">
        <f>SUMIF('Estrazione ALM'!$L:$L,B14,'Estrazione ALM'!$R:$R)</f>
        <v>0</v>
      </c>
      <c r="O14" s="329">
        <f>SUMIF('Estrazione ALM'!$L:$L,B14,'Estrazione ALM'!$O:$O)</f>
        <v>1</v>
      </c>
      <c r="P14" s="329">
        <f>SUMIF('Estrazione ALM'!$L:$L,B14,'Estrazione ALM'!$N:$N)</f>
        <v>0</v>
      </c>
      <c r="Q14" s="329">
        <f>SUMIF('Estrazione ALM'!$L:$L,B14,'Estrazione ALM'!$T:$T)</f>
        <v>0</v>
      </c>
      <c r="R14" s="332">
        <f>SUMIF('Estrazione ALM'!$L:$L,B14,'Estrazione ALM'!$S:$S)</f>
        <v>0</v>
      </c>
      <c r="S14" s="333">
        <f>SUMIF('Estrazione ALM'!$L:$L,B14,'Estrazione ALM'!$Q:$Q)</f>
        <v>0</v>
      </c>
      <c r="T14" s="331">
        <f>SUMIF('Estrazione ALM'!$L:$L,B14,'Estrazione ALM'!$U:$U)</f>
        <v>1</v>
      </c>
      <c r="U14" s="328">
        <f>SUMIF('Estrazione ALM'!$W:$W,B14,'Estrazione ALM'!$AA:$AA)</f>
        <v>1</v>
      </c>
      <c r="V14" s="329">
        <f>SUMIF('Estrazione ALM'!$W:$W,B14,'Estrazione ALM'!$AC:$AC)</f>
        <v>0</v>
      </c>
      <c r="W14" s="329">
        <f>SUMIF('Estrazione ALM'!$W:$W,B14,'Estrazione ALM'!$Z:$Z)</f>
        <v>0</v>
      </c>
      <c r="X14" s="329">
        <f>SUMIF('Estrazione ALM'!$W:$W,B14,'Estrazione ALM'!$Y:$Y)</f>
        <v>0</v>
      </c>
      <c r="Y14" s="329">
        <f>SUMIF('Estrazione ALM'!$W:$W,B14,'Estrazione ALM'!$AE:$AE)</f>
        <v>4</v>
      </c>
      <c r="Z14" s="329">
        <f>SUMIF('Estrazione ALM'!$W:$W,B14,'Estrazione ALM'!$AD:$AD)</f>
        <v>1</v>
      </c>
      <c r="AA14" s="333">
        <f>SUMIF('Estrazione ALM'!$W:$W,B14,'Estrazione ALM'!$AB:$AB)</f>
        <v>0</v>
      </c>
      <c r="AB14" s="331">
        <f>SUMIF('Estrazione ALM'!$W:$W,B14,'Estrazione ALM'!$AF:$AF)</f>
        <v>6</v>
      </c>
      <c r="AC14" s="328">
        <f t="shared" si="1"/>
        <v>1</v>
      </c>
      <c r="AD14" s="329">
        <f t="shared" si="2"/>
        <v>0</v>
      </c>
      <c r="AE14" s="329">
        <f t="shared" si="3"/>
        <v>1</v>
      </c>
      <c r="AF14" s="329">
        <f t="shared" si="4"/>
        <v>0</v>
      </c>
      <c r="AG14" s="329">
        <f t="shared" si="5"/>
        <v>4</v>
      </c>
      <c r="AH14" s="329">
        <f t="shared" si="6"/>
        <v>1</v>
      </c>
      <c r="AI14" s="333">
        <f t="shared" si="7"/>
        <v>0</v>
      </c>
      <c r="AJ14" s="331">
        <f t="shared" si="8"/>
        <v>7</v>
      </c>
      <c r="AL14" s="402">
        <f t="shared" si="29"/>
        <v>0</v>
      </c>
      <c r="AM14" s="402">
        <f t="shared" si="30"/>
        <v>1</v>
      </c>
      <c r="AN14" s="402" t="str">
        <f t="shared" si="31"/>
        <v>CHIUSO</v>
      </c>
      <c r="AO14" s="402">
        <f t="shared" si="32"/>
        <v>1</v>
      </c>
      <c r="AQ14" s="430">
        <f>IF(AL14="",AL14,'Sintesi (CFI-TS)'!AW40)</f>
        <v>0</v>
      </c>
      <c r="AR14" s="430">
        <f>IF(AM14="",AM14,'Sintesi (CA)'!AW41)</f>
        <v>-1</v>
      </c>
      <c r="AS14" s="430">
        <f>IF(AN14="",AN14,'Sintesi (CFI-ACN)'!AW40)</f>
        <v>1</v>
      </c>
      <c r="AT14" s="430">
        <f t="shared" si="27"/>
        <v>0</v>
      </c>
      <c r="AV14" s="437">
        <f>IF(AQ14="",AQ14,'Sintesi (CFI-TS)'!AI40)</f>
        <v>0</v>
      </c>
      <c r="AW14" s="437">
        <f>IF(AV14="",AV14,'Sintesi (CFI-TS)'!AN40)</f>
        <v>0</v>
      </c>
      <c r="AX14" s="438"/>
      <c r="AY14" s="509">
        <f>IF(AR14="",AR14,'Sintesi (CA)'!AI41)</f>
        <v>0</v>
      </c>
      <c r="AZ14" s="509">
        <f>IF(AY14="",AY14,'Sintesi (CA)'!AN41)</f>
        <v>1</v>
      </c>
      <c r="BA14" s="438"/>
      <c r="BB14" s="509">
        <f>IF(AS14="",AS14,'Sintesi (CFI-ACN)'!AI40)</f>
        <v>1</v>
      </c>
      <c r="BC14" s="509">
        <f>IF(BB14="",BB14,'Sintesi (CFI-ACN)'!AN40)</f>
        <v>0.83333333333333337</v>
      </c>
      <c r="BD14" s="438"/>
      <c r="BE14" s="495">
        <f t="shared" si="17"/>
        <v>0</v>
      </c>
      <c r="BF14" s="458">
        <f>'Sintesi (CFI-TS)'!AM40</f>
        <v>0</v>
      </c>
      <c r="BG14" s="506">
        <f>'Sintesi (CFI-TS)'!AK40</f>
        <v>0</v>
      </c>
      <c r="BH14" s="459"/>
      <c r="BI14" s="495">
        <f t="shared" si="18"/>
        <v>0</v>
      </c>
      <c r="BJ14" s="507">
        <f>'Sintesi (CA)'!AM41</f>
        <v>1</v>
      </c>
      <c r="BK14" s="507">
        <f>'Sintesi (CA)'!AK41</f>
        <v>1</v>
      </c>
      <c r="BL14" s="459"/>
      <c r="BM14" s="495">
        <f t="shared" si="25"/>
        <v>6</v>
      </c>
      <c r="BN14" s="506">
        <f>'Sintesi (CFI-ACN)'!AM40</f>
        <v>5</v>
      </c>
      <c r="BO14" s="506">
        <f>'Sintesi (CFI-ACN)'!AK40</f>
        <v>6</v>
      </c>
      <c r="BP14" s="459"/>
      <c r="BQ14" s="346">
        <f t="shared" si="33"/>
        <v>6</v>
      </c>
      <c r="BR14" s="346">
        <f t="shared" si="34"/>
        <v>6</v>
      </c>
      <c r="BS14" s="459">
        <f t="shared" si="35"/>
        <v>7</v>
      </c>
      <c r="BT14" s="496">
        <f t="shared" si="36"/>
        <v>0.8571428571428571</v>
      </c>
      <c r="BU14" s="496">
        <f t="shared" si="37"/>
        <v>0.8571428571428571</v>
      </c>
      <c r="BV14" s="445">
        <f t="shared" si="38"/>
        <v>1</v>
      </c>
    </row>
    <row r="15" spans="1:74" ht="15" customHeight="1">
      <c r="A15" s="337" t="s">
        <v>254</v>
      </c>
      <c r="B15" s="362" t="s">
        <v>324</v>
      </c>
      <c r="C15" s="362" t="s">
        <v>431</v>
      </c>
      <c r="D15" s="504">
        <f t="shared" si="28"/>
        <v>12</v>
      </c>
      <c r="E15" s="328">
        <f>SUMIF('Estrazione ALM'!$A:$A,B15,'Estrazione ALM'!$E:$E)</f>
        <v>0</v>
      </c>
      <c r="F15" s="329">
        <f>SUMIF('Estrazione ALM'!$A:$A,B15,'Estrazione ALM'!$G:$G)</f>
        <v>0</v>
      </c>
      <c r="G15" s="329">
        <f>SUMIF('Estrazione ALM'!$A:$A,B15,'Estrazione ALM'!$D:$D)</f>
        <v>3</v>
      </c>
      <c r="H15" s="329">
        <f>SUMIF('Estrazione ALM'!$A:$A,B15,'Estrazione ALM'!$C:$C)</f>
        <v>0</v>
      </c>
      <c r="I15" s="329">
        <f>SUMIF('Estrazione ALM'!$A:$A,B15,'Estrazione ALM'!$I:$I)</f>
        <v>8</v>
      </c>
      <c r="J15" s="329">
        <f>SUMIF('Estrazione ALM'!$A:$A,B15,'Estrazione ALM'!$H:$H)</f>
        <v>0</v>
      </c>
      <c r="K15" s="330">
        <f>SUMIF('Estrazione ALM'!$A:$A,B15,'Estrazione ALM'!$F:$F)</f>
        <v>0</v>
      </c>
      <c r="L15" s="331">
        <f>SUMIF('Estrazione ALM'!$A:$A,B15,'Estrazione ALM'!$J:$J)</f>
        <v>11</v>
      </c>
      <c r="M15" s="328">
        <f>SUMIF('Estrazione ALM'!$L:$L,B15,'Estrazione ALM'!$P:$P)</f>
        <v>0</v>
      </c>
      <c r="N15" s="329">
        <f>SUMIF('Estrazione ALM'!$L:$L,B15,'Estrazione ALM'!$R:$R)</f>
        <v>1</v>
      </c>
      <c r="O15" s="329">
        <f>SUMIF('Estrazione ALM'!$L:$L,B15,'Estrazione ALM'!$O:$O)</f>
        <v>0</v>
      </c>
      <c r="P15" s="329">
        <f>SUMIF('Estrazione ALM'!$L:$L,B15,'Estrazione ALM'!$N:$N)</f>
        <v>0</v>
      </c>
      <c r="Q15" s="329">
        <f>SUMIF('Estrazione ALM'!$L:$L,B15,'Estrazione ALM'!$T:$T)</f>
        <v>0</v>
      </c>
      <c r="R15" s="332">
        <f>SUMIF('Estrazione ALM'!$L:$L,B15,'Estrazione ALM'!$S:$S)</f>
        <v>0</v>
      </c>
      <c r="S15" s="333">
        <f>SUMIF('Estrazione ALM'!$L:$L,B15,'Estrazione ALM'!$Q:$Q)</f>
        <v>0</v>
      </c>
      <c r="T15" s="331">
        <f>SUMIF('Estrazione ALM'!$L:$L,B15,'Estrazione ALM'!$U:$U)</f>
        <v>1</v>
      </c>
      <c r="U15" s="328">
        <f>SUMIF('Estrazione ALM'!$W:$W,B15,'Estrazione ALM'!$AA:$AA)</f>
        <v>0</v>
      </c>
      <c r="V15" s="329">
        <f>SUMIF('Estrazione ALM'!$W:$W,B15,'Estrazione ALM'!$AC:$AC)</f>
        <v>0</v>
      </c>
      <c r="W15" s="329">
        <f>SUMIF('Estrazione ALM'!$W:$W,B15,'Estrazione ALM'!$Z:$Z)</f>
        <v>0</v>
      </c>
      <c r="X15" s="329">
        <f>SUMIF('Estrazione ALM'!$W:$W,B15,'Estrazione ALM'!$Y:$Y)</f>
        <v>0</v>
      </c>
      <c r="Y15" s="329">
        <f>SUMIF('Estrazione ALM'!$W:$W,B15,'Estrazione ALM'!$AE:$AE)</f>
        <v>0</v>
      </c>
      <c r="Z15" s="329">
        <f>SUMIF('Estrazione ALM'!$W:$W,B15,'Estrazione ALM'!$AD:$AD)</f>
        <v>0</v>
      </c>
      <c r="AA15" s="333">
        <f>SUMIF('Estrazione ALM'!$W:$W,B15,'Estrazione ALM'!$AB:$AB)</f>
        <v>0</v>
      </c>
      <c r="AB15" s="331">
        <f>SUMIF('Estrazione ALM'!$W:$W,B15,'Estrazione ALM'!$AF:$AF)</f>
        <v>0</v>
      </c>
      <c r="AC15" s="328">
        <f t="shared" si="1"/>
        <v>0</v>
      </c>
      <c r="AD15" s="329">
        <f t="shared" si="2"/>
        <v>1</v>
      </c>
      <c r="AE15" s="329">
        <f t="shared" si="3"/>
        <v>3</v>
      </c>
      <c r="AF15" s="329">
        <f t="shared" si="4"/>
        <v>0</v>
      </c>
      <c r="AG15" s="329">
        <f t="shared" si="5"/>
        <v>8</v>
      </c>
      <c r="AH15" s="329">
        <f t="shared" si="6"/>
        <v>0</v>
      </c>
      <c r="AI15" s="333">
        <f t="shared" si="7"/>
        <v>0</v>
      </c>
      <c r="AJ15" s="331">
        <f t="shared" si="8"/>
        <v>12</v>
      </c>
      <c r="AL15" s="402">
        <f t="shared" si="29"/>
        <v>3</v>
      </c>
      <c r="AM15" s="402">
        <f t="shared" si="30"/>
        <v>1</v>
      </c>
      <c r="AN15" s="402">
        <f t="shared" si="31"/>
        <v>0</v>
      </c>
      <c r="AO15" s="402">
        <f t="shared" si="32"/>
        <v>4</v>
      </c>
      <c r="AQ15" s="430">
        <f>IF(AL15="",AL15,'Sintesi (CFI-TS)'!AW41)</f>
        <v>-3</v>
      </c>
      <c r="AR15" s="430">
        <f>IF(AM15="",AM15,'Sintesi (CA)'!AW42)</f>
        <v>-1</v>
      </c>
      <c r="AS15" s="430">
        <f>IF(AN15="",AN15,'Sintesi (CFI-ACN)'!AW41)</f>
        <v>0</v>
      </c>
      <c r="AT15" s="430">
        <f t="shared" si="27"/>
        <v>-4</v>
      </c>
      <c r="AV15" s="437">
        <f>IF(AQ15="",AQ15,'Sintesi (CFI-TS)'!AI41)</f>
        <v>0.72727272727272729</v>
      </c>
      <c r="AW15" s="437">
        <f>IF(AV15="",AV15,'Sintesi (CFI-TS)'!AN41)</f>
        <v>1</v>
      </c>
      <c r="AX15" s="438"/>
      <c r="AY15" s="509">
        <f>IF(AR15="",AR15,'Sintesi (CA)'!AI42)</f>
        <v>0</v>
      </c>
      <c r="AZ15" s="509">
        <f>IF(AY15="",AY15,'Sintesi (CA)'!AN42)</f>
        <v>1</v>
      </c>
      <c r="BA15" s="438"/>
      <c r="BB15" s="509">
        <f>IF(AS15="",AS15,'Sintesi (CFI-ACN)'!AI41)</f>
        <v>0</v>
      </c>
      <c r="BC15" s="509">
        <f>IF(BB15="",BB15,'Sintesi (CFI-ACN)'!AN41)</f>
        <v>0</v>
      </c>
      <c r="BD15" s="438"/>
      <c r="BE15" s="495">
        <f t="shared" si="17"/>
        <v>8</v>
      </c>
      <c r="BF15" s="458">
        <f>'Sintesi (CFI-TS)'!AM41</f>
        <v>11</v>
      </c>
      <c r="BG15" s="506">
        <f>'Sintesi (CFI-TS)'!AK41</f>
        <v>12</v>
      </c>
      <c r="BH15" s="459"/>
      <c r="BI15" s="495">
        <f t="shared" si="18"/>
        <v>0</v>
      </c>
      <c r="BJ15" s="507">
        <f>'Sintesi (CA)'!AM42</f>
        <v>1</v>
      </c>
      <c r="BK15" s="507">
        <f>'Sintesi (CA)'!AK42</f>
        <v>1</v>
      </c>
      <c r="BL15" s="459"/>
      <c r="BM15" s="495">
        <f t="shared" si="25"/>
        <v>0</v>
      </c>
      <c r="BN15" s="506">
        <f>'Sintesi (CFI-ACN)'!AM41</f>
        <v>0</v>
      </c>
      <c r="BO15" s="506">
        <f>'Sintesi (CFI-ACN)'!AK41</f>
        <v>0</v>
      </c>
      <c r="BP15" s="459"/>
      <c r="BQ15" s="346">
        <f t="shared" si="33"/>
        <v>8</v>
      </c>
      <c r="BR15" s="346">
        <f t="shared" si="34"/>
        <v>12</v>
      </c>
      <c r="BS15" s="459">
        <f t="shared" si="35"/>
        <v>13</v>
      </c>
      <c r="BT15" s="496">
        <f t="shared" si="36"/>
        <v>0.66666666666666663</v>
      </c>
      <c r="BU15" s="496">
        <f t="shared" si="37"/>
        <v>1</v>
      </c>
      <c r="BV15" s="445">
        <f t="shared" si="38"/>
        <v>1.0833333333333333</v>
      </c>
    </row>
    <row r="16" spans="1:74">
      <c r="A16" s="337" t="s">
        <v>254</v>
      </c>
      <c r="B16" s="362" t="s">
        <v>336</v>
      </c>
      <c r="C16" s="362" t="s">
        <v>432</v>
      </c>
      <c r="D16" s="504">
        <f t="shared" si="28"/>
        <v>29</v>
      </c>
      <c r="E16" s="328">
        <f>SUMIF('Estrazione ALM'!$A:$A,B16,'Estrazione ALM'!$E:$E)</f>
        <v>0</v>
      </c>
      <c r="F16" s="329">
        <f>SUMIF('Estrazione ALM'!$A:$A,B16,'Estrazione ALM'!$G:$G)</f>
        <v>0</v>
      </c>
      <c r="G16" s="329">
        <f>SUMIF('Estrazione ALM'!$A:$A,B16,'Estrazione ALM'!$D:$D)</f>
        <v>7</v>
      </c>
      <c r="H16" s="329">
        <f>SUMIF('Estrazione ALM'!$A:$A,B16,'Estrazione ALM'!$C:$C)</f>
        <v>0</v>
      </c>
      <c r="I16" s="329">
        <f>SUMIF('Estrazione ALM'!$A:$A,B16,'Estrazione ALM'!$I:$I)</f>
        <v>11</v>
      </c>
      <c r="J16" s="329">
        <f>SUMIF('Estrazione ALM'!$A:$A,B16,'Estrazione ALM'!$H:$H)</f>
        <v>10</v>
      </c>
      <c r="K16" s="330">
        <f>SUMIF('Estrazione ALM'!$A:$A,B16,'Estrazione ALM'!$F:$F)</f>
        <v>0</v>
      </c>
      <c r="L16" s="331">
        <f>SUMIF('Estrazione ALM'!$A:$A,B16,'Estrazione ALM'!$J:$J)</f>
        <v>28</v>
      </c>
      <c r="M16" s="328">
        <f>SUMIF('Estrazione ALM'!$L:$L,B16,'Estrazione ALM'!$P:$P)</f>
        <v>0</v>
      </c>
      <c r="N16" s="329">
        <f>SUMIF('Estrazione ALM'!$L:$L,B16,'Estrazione ALM'!$R:$R)</f>
        <v>0</v>
      </c>
      <c r="O16" s="329">
        <f>SUMIF('Estrazione ALM'!$L:$L,B16,'Estrazione ALM'!$O:$O)</f>
        <v>0</v>
      </c>
      <c r="P16" s="329">
        <f>SUMIF('Estrazione ALM'!$L:$L,B16,'Estrazione ALM'!$N:$N)</f>
        <v>0</v>
      </c>
      <c r="Q16" s="329">
        <f>SUMIF('Estrazione ALM'!$L:$L,B16,'Estrazione ALM'!$T:$T)</f>
        <v>0</v>
      </c>
      <c r="R16" s="332">
        <f>SUMIF('Estrazione ALM'!$L:$L,B16,'Estrazione ALM'!$S:$S)</f>
        <v>0</v>
      </c>
      <c r="S16" s="333">
        <f>SUMIF('Estrazione ALM'!$L:$L,B16,'Estrazione ALM'!$Q:$Q)</f>
        <v>1</v>
      </c>
      <c r="T16" s="331">
        <f>SUMIF('Estrazione ALM'!$L:$L,B16,'Estrazione ALM'!$U:$U)</f>
        <v>1</v>
      </c>
      <c r="U16" s="328">
        <f>SUMIF('Estrazione ALM'!$W:$W,B16,'Estrazione ALM'!$AA:$AA)</f>
        <v>0</v>
      </c>
      <c r="V16" s="329">
        <f>SUMIF('Estrazione ALM'!$W:$W,B16,'Estrazione ALM'!$AC:$AC)</f>
        <v>0</v>
      </c>
      <c r="W16" s="329">
        <f>SUMIF('Estrazione ALM'!$W:$W,B16,'Estrazione ALM'!$Z:$Z)</f>
        <v>0</v>
      </c>
      <c r="X16" s="329">
        <f>SUMIF('Estrazione ALM'!$W:$W,B16,'Estrazione ALM'!$Y:$Y)</f>
        <v>0</v>
      </c>
      <c r="Y16" s="329">
        <f>SUMIF('Estrazione ALM'!$W:$W,B16,'Estrazione ALM'!$AE:$AE)</f>
        <v>0</v>
      </c>
      <c r="Z16" s="329">
        <f>SUMIF('Estrazione ALM'!$W:$W,B16,'Estrazione ALM'!$AD:$AD)</f>
        <v>0</v>
      </c>
      <c r="AA16" s="333">
        <f>SUMIF('Estrazione ALM'!$W:$W,B16,'Estrazione ALM'!$AB:$AB)</f>
        <v>0</v>
      </c>
      <c r="AB16" s="331">
        <f>SUMIF('Estrazione ALM'!$W:$W,B16,'Estrazione ALM'!$AF:$AF)</f>
        <v>0</v>
      </c>
      <c r="AC16" s="328">
        <f t="shared" si="1"/>
        <v>0</v>
      </c>
      <c r="AD16" s="329">
        <f t="shared" si="2"/>
        <v>0</v>
      </c>
      <c r="AE16" s="329">
        <f t="shared" si="3"/>
        <v>7</v>
      </c>
      <c r="AF16" s="329">
        <f t="shared" si="4"/>
        <v>0</v>
      </c>
      <c r="AG16" s="329">
        <f t="shared" si="5"/>
        <v>11</v>
      </c>
      <c r="AH16" s="329">
        <f t="shared" si="6"/>
        <v>10</v>
      </c>
      <c r="AI16" s="333">
        <f t="shared" si="7"/>
        <v>1</v>
      </c>
      <c r="AJ16" s="331">
        <f t="shared" si="8"/>
        <v>29</v>
      </c>
      <c r="AL16" s="402">
        <f t="shared" si="29"/>
        <v>7</v>
      </c>
      <c r="AM16" s="402">
        <f t="shared" si="30"/>
        <v>1</v>
      </c>
      <c r="AN16" s="402">
        <f t="shared" si="31"/>
        <v>0</v>
      </c>
      <c r="AO16" s="402">
        <f t="shared" si="32"/>
        <v>8</v>
      </c>
      <c r="AQ16" s="430">
        <f>IF(AL16="",AL16,'Sintesi (CFI-TS)'!AW42)</f>
        <v>-7</v>
      </c>
      <c r="AR16" s="430">
        <f>IF(AM16="",AM16,'Sintesi (CA)'!AW43)</f>
        <v>-1</v>
      </c>
      <c r="AS16" s="430">
        <f>IF(AN16="",AN16,'Sintesi (CFI-ACN)'!AW42)</f>
        <v>0</v>
      </c>
      <c r="AT16" s="430">
        <f t="shared" si="27"/>
        <v>-8</v>
      </c>
      <c r="AV16" s="437">
        <f>IF(AQ16="",AQ16,'Sintesi (CFI-TS)'!AI42)</f>
        <v>0.75</v>
      </c>
      <c r="AW16" s="437">
        <f>IF(AV16="",AV16,'Sintesi (CFI-TS)'!AN42)</f>
        <v>1</v>
      </c>
      <c r="AX16" s="438"/>
      <c r="AY16" s="509">
        <f>IF(AR16="",AR16,'Sintesi (CA)'!AI43)</f>
        <v>0</v>
      </c>
      <c r="AZ16" s="509">
        <f>IF(AY16="",AY16,'Sintesi (CA)'!AN43)</f>
        <v>1</v>
      </c>
      <c r="BA16" s="438"/>
      <c r="BB16" s="509">
        <f>IF(AS16="",AS16,'Sintesi (CFI-ACN)'!AI42)</f>
        <v>0</v>
      </c>
      <c r="BC16" s="509">
        <f>IF(BB16="",BB16,'Sintesi (CFI-ACN)'!AN42)</f>
        <v>0</v>
      </c>
      <c r="BD16" s="438"/>
      <c r="BE16" s="495">
        <f t="shared" si="17"/>
        <v>21</v>
      </c>
      <c r="BF16" s="458">
        <f>'Sintesi (CFI-TS)'!AM42</f>
        <v>28</v>
      </c>
      <c r="BG16" s="506">
        <f>'Sintesi (CFI-TS)'!AK42</f>
        <v>29</v>
      </c>
      <c r="BH16" s="459"/>
      <c r="BI16" s="495">
        <f t="shared" si="18"/>
        <v>0</v>
      </c>
      <c r="BJ16" s="507">
        <f>'Sintesi (CA)'!AM43</f>
        <v>1</v>
      </c>
      <c r="BK16" s="507">
        <f>'Sintesi (CA)'!AK43</f>
        <v>1</v>
      </c>
      <c r="BL16" s="459"/>
      <c r="BM16" s="495">
        <f t="shared" si="25"/>
        <v>0</v>
      </c>
      <c r="BN16" s="506">
        <f>'Sintesi (CFI-ACN)'!AM42</f>
        <v>0</v>
      </c>
      <c r="BO16" s="506">
        <f>'Sintesi (CFI-ACN)'!AK42</f>
        <v>0</v>
      </c>
      <c r="BP16" s="459"/>
      <c r="BQ16" s="346">
        <f t="shared" si="33"/>
        <v>21</v>
      </c>
      <c r="BR16" s="346">
        <f t="shared" si="34"/>
        <v>29</v>
      </c>
      <c r="BS16" s="459">
        <f t="shared" si="35"/>
        <v>30</v>
      </c>
      <c r="BT16" s="496">
        <f t="shared" si="36"/>
        <v>0.72413793103448276</v>
      </c>
      <c r="BU16" s="496">
        <f t="shared" si="37"/>
        <v>1</v>
      </c>
      <c r="BV16" s="445">
        <f t="shared" si="38"/>
        <v>1.0344827586206897</v>
      </c>
    </row>
    <row r="17" spans="1:74" ht="15.75" customHeight="1">
      <c r="A17" s="337" t="s">
        <v>254</v>
      </c>
      <c r="B17" s="362" t="s">
        <v>417</v>
      </c>
      <c r="C17" s="362" t="s">
        <v>433</v>
      </c>
      <c r="D17" s="504">
        <f t="shared" si="28"/>
        <v>6</v>
      </c>
      <c r="E17" s="328">
        <f>SUMIF('Estrazione ALM'!$A:$A,B17,'Estrazione ALM'!$E:$E)</f>
        <v>0</v>
      </c>
      <c r="F17" s="329">
        <f>SUMIF('Estrazione ALM'!$A:$A,B17,'Estrazione ALM'!$G:$G)</f>
        <v>0</v>
      </c>
      <c r="G17" s="329">
        <f>SUMIF('Estrazione ALM'!$A:$A,B17,'Estrazione ALM'!$D:$D)</f>
        <v>1</v>
      </c>
      <c r="H17" s="329">
        <f>SUMIF('Estrazione ALM'!$A:$A,B17,'Estrazione ALM'!$C:$C)</f>
        <v>0</v>
      </c>
      <c r="I17" s="329">
        <f>SUMIF('Estrazione ALM'!$A:$A,B17,'Estrazione ALM'!$I:$I)</f>
        <v>4</v>
      </c>
      <c r="J17" s="329">
        <f>SUMIF('Estrazione ALM'!$A:$A,B17,'Estrazione ALM'!$H:$H)</f>
        <v>0</v>
      </c>
      <c r="K17" s="330">
        <f>SUMIF('Estrazione ALM'!$A:$A,B17,'Estrazione ALM'!$F:$F)</f>
        <v>0</v>
      </c>
      <c r="L17" s="331">
        <f>SUMIF('Estrazione ALM'!$A:$A,B17,'Estrazione ALM'!$J:$J)</f>
        <v>5</v>
      </c>
      <c r="M17" s="328">
        <f>SUMIF('Estrazione ALM'!$L:$L,B17,'Estrazione ALM'!$P:$P)</f>
        <v>0</v>
      </c>
      <c r="N17" s="329">
        <f>SUMIF('Estrazione ALM'!$L:$L,B17,'Estrazione ALM'!$R:$R)</f>
        <v>0</v>
      </c>
      <c r="O17" s="329">
        <f>SUMIF('Estrazione ALM'!$L:$L,B17,'Estrazione ALM'!$O:$O)</f>
        <v>0</v>
      </c>
      <c r="P17" s="329">
        <f>SUMIF('Estrazione ALM'!$L:$L,B17,'Estrazione ALM'!$N:$N)</f>
        <v>0</v>
      </c>
      <c r="Q17" s="329">
        <f>SUMIF('Estrazione ALM'!$L:$L,B17,'Estrazione ALM'!$T:$T)</f>
        <v>0</v>
      </c>
      <c r="R17" s="332">
        <f>SUMIF('Estrazione ALM'!$L:$L,B17,'Estrazione ALM'!$S:$S)</f>
        <v>0</v>
      </c>
      <c r="S17" s="333">
        <f>SUMIF('Estrazione ALM'!$L:$L,B17,'Estrazione ALM'!$Q:$Q)</f>
        <v>1</v>
      </c>
      <c r="T17" s="331">
        <f>SUMIF('Estrazione ALM'!$L:$L,B17,'Estrazione ALM'!$U:$U)</f>
        <v>1</v>
      </c>
      <c r="U17" s="328">
        <f>SUMIF('Estrazione ALM'!$W:$W,B17,'Estrazione ALM'!$AA:$AA)</f>
        <v>0</v>
      </c>
      <c r="V17" s="329">
        <f>SUMIF('Estrazione ALM'!$W:$W,B17,'Estrazione ALM'!$AC:$AC)</f>
        <v>0</v>
      </c>
      <c r="W17" s="329">
        <f>SUMIF('Estrazione ALM'!$W:$W,B17,'Estrazione ALM'!$Z:$Z)</f>
        <v>0</v>
      </c>
      <c r="X17" s="329">
        <f>SUMIF('Estrazione ALM'!$W:$W,B17,'Estrazione ALM'!$Y:$Y)</f>
        <v>0</v>
      </c>
      <c r="Y17" s="329">
        <f>SUMIF('Estrazione ALM'!$W:$W,B17,'Estrazione ALM'!$AE:$AE)</f>
        <v>0</v>
      </c>
      <c r="Z17" s="329">
        <f>SUMIF('Estrazione ALM'!$W:$W,B17,'Estrazione ALM'!$AD:$AD)</f>
        <v>0</v>
      </c>
      <c r="AA17" s="333">
        <f>SUMIF('Estrazione ALM'!$W:$W,B17,'Estrazione ALM'!$AB:$AB)</f>
        <v>0</v>
      </c>
      <c r="AB17" s="331">
        <f>SUMIF('Estrazione ALM'!$W:$W,B17,'Estrazione ALM'!$AF:$AF)</f>
        <v>0</v>
      </c>
      <c r="AC17" s="328">
        <f t="shared" si="1"/>
        <v>0</v>
      </c>
      <c r="AD17" s="329">
        <f t="shared" si="2"/>
        <v>0</v>
      </c>
      <c r="AE17" s="329">
        <f t="shared" si="3"/>
        <v>1</v>
      </c>
      <c r="AF17" s="329">
        <f t="shared" si="4"/>
        <v>0</v>
      </c>
      <c r="AG17" s="329">
        <f t="shared" si="5"/>
        <v>4</v>
      </c>
      <c r="AH17" s="329">
        <f t="shared" si="6"/>
        <v>0</v>
      </c>
      <c r="AI17" s="333">
        <f t="shared" si="7"/>
        <v>1</v>
      </c>
      <c r="AJ17" s="331">
        <f t="shared" si="8"/>
        <v>6</v>
      </c>
      <c r="AL17" s="402">
        <f t="shared" si="29"/>
        <v>1</v>
      </c>
      <c r="AM17" s="402">
        <f t="shared" si="30"/>
        <v>1</v>
      </c>
      <c r="AN17" s="402">
        <f t="shared" si="31"/>
        <v>0</v>
      </c>
      <c r="AO17" s="402">
        <f t="shared" si="32"/>
        <v>2</v>
      </c>
      <c r="AQ17" s="430">
        <f>IF(AL17="",AL17,'Sintesi (CFI-TS)'!AW43)</f>
        <v>-1</v>
      </c>
      <c r="AR17" s="529">
        <f>IF(AM17="",AM17,'Sintesi (CA)'!AW44)</f>
        <v>-1</v>
      </c>
      <c r="AS17" s="430">
        <f>IF(AN17="",AN17,'Sintesi (CFI-ACN)'!AW43)</f>
        <v>0</v>
      </c>
      <c r="AT17" s="430">
        <f t="shared" si="27"/>
        <v>-2</v>
      </c>
      <c r="AV17" s="527">
        <f>IF(AQ17="",AQ17,'Sintesi (CFI-TS)'!AI43)</f>
        <v>0.8</v>
      </c>
      <c r="AW17" s="527">
        <f>IF(AV17="",AV17,'Sintesi (CFI-TS)'!AN43)</f>
        <v>1</v>
      </c>
      <c r="AX17" s="438"/>
      <c r="AY17" s="509">
        <f>IF(AR17="",AR17,'Sintesi (CA)'!AI44)</f>
        <v>0</v>
      </c>
      <c r="AZ17" s="509">
        <f>IF(AY17="",AY17,'Sintesi (CA)'!AN44)</f>
        <v>1</v>
      </c>
      <c r="BA17" s="438"/>
      <c r="BB17" s="509">
        <f>IF(AS17="",AS17,'Sintesi (CFI-ACN)'!AI43)</f>
        <v>0</v>
      </c>
      <c r="BC17" s="509">
        <f>IF(BB17="",BB17,'Sintesi (CFI-ACN)'!AN43)</f>
        <v>0</v>
      </c>
      <c r="BD17" s="438"/>
      <c r="BE17" s="495">
        <f t="shared" si="17"/>
        <v>4</v>
      </c>
      <c r="BF17" s="458">
        <f>'Sintesi (CFI-TS)'!AM43</f>
        <v>5</v>
      </c>
      <c r="BG17" s="506">
        <f>'Sintesi (CFI-TS)'!AK43</f>
        <v>5</v>
      </c>
      <c r="BH17" s="459"/>
      <c r="BI17" s="495">
        <f t="shared" si="18"/>
        <v>0</v>
      </c>
      <c r="BJ17" s="507">
        <f>'Sintesi (CA)'!AM44</f>
        <v>1</v>
      </c>
      <c r="BK17" s="507">
        <f>'Sintesi (CA)'!AK44</f>
        <v>1</v>
      </c>
      <c r="BL17" s="459"/>
      <c r="BM17" s="495">
        <f t="shared" si="25"/>
        <v>0</v>
      </c>
      <c r="BN17" s="506">
        <f>'Sintesi (CFI-ACN)'!AM43</f>
        <v>0</v>
      </c>
      <c r="BO17" s="506">
        <f>'Sintesi (CFI-ACN)'!AK43</f>
        <v>0</v>
      </c>
      <c r="BP17" s="459"/>
      <c r="BQ17" s="346">
        <f t="shared" si="33"/>
        <v>4</v>
      </c>
      <c r="BR17" s="346">
        <f t="shared" si="34"/>
        <v>6</v>
      </c>
      <c r="BS17" s="459">
        <f t="shared" si="35"/>
        <v>6</v>
      </c>
      <c r="BT17" s="496">
        <f t="shared" si="36"/>
        <v>0.66666666666666663</v>
      </c>
      <c r="BU17" s="496">
        <f t="shared" si="37"/>
        <v>1</v>
      </c>
      <c r="BV17" s="445">
        <f t="shared" si="38"/>
        <v>1</v>
      </c>
    </row>
    <row r="18" spans="1:74" ht="15" customHeight="1">
      <c r="A18" s="337" t="s">
        <v>254</v>
      </c>
      <c r="B18" s="362" t="s">
        <v>314</v>
      </c>
      <c r="C18" s="362" t="s">
        <v>434</v>
      </c>
      <c r="D18" s="504">
        <f t="shared" si="28"/>
        <v>23</v>
      </c>
      <c r="E18" s="328">
        <f>SUMIF('Estrazione ALM'!$A:$A,B18,'Estrazione ALM'!$E:$E)</f>
        <v>0</v>
      </c>
      <c r="F18" s="329">
        <f>SUMIF('Estrazione ALM'!$A:$A,B18,'Estrazione ALM'!$G:$G)</f>
        <v>0</v>
      </c>
      <c r="G18" s="329">
        <f>SUMIF('Estrazione ALM'!$A:$A,B18,'Estrazione ALM'!$D:$D)</f>
        <v>10</v>
      </c>
      <c r="H18" s="329">
        <f>SUMIF('Estrazione ALM'!$A:$A,B18,'Estrazione ALM'!$C:$C)</f>
        <v>0</v>
      </c>
      <c r="I18" s="329">
        <f>SUMIF('Estrazione ALM'!$A:$A,B18,'Estrazione ALM'!$I:$I)</f>
        <v>3</v>
      </c>
      <c r="J18" s="329">
        <f>SUMIF('Estrazione ALM'!$A:$A,B18,'Estrazione ALM'!$H:$H)</f>
        <v>9</v>
      </c>
      <c r="K18" s="330">
        <f>SUMIF('Estrazione ALM'!$A:$A,B18,'Estrazione ALM'!$F:$F)</f>
        <v>0</v>
      </c>
      <c r="L18" s="331">
        <f>SUMIF('Estrazione ALM'!$A:$A,B18,'Estrazione ALM'!$J:$J)</f>
        <v>22</v>
      </c>
      <c r="M18" s="328">
        <f>SUMIF('Estrazione ALM'!$L:$L,B18,'Estrazione ALM'!$P:$P)</f>
        <v>0</v>
      </c>
      <c r="N18" s="329">
        <f>SUMIF('Estrazione ALM'!$L:$L,B18,'Estrazione ALM'!$R:$R)</f>
        <v>0</v>
      </c>
      <c r="O18" s="329">
        <f>SUMIF('Estrazione ALM'!$L:$L,B18,'Estrazione ALM'!$O:$O)</f>
        <v>0</v>
      </c>
      <c r="P18" s="329">
        <f>SUMIF('Estrazione ALM'!$L:$L,B18,'Estrazione ALM'!$N:$N)</f>
        <v>0</v>
      </c>
      <c r="Q18" s="329">
        <f>SUMIF('Estrazione ALM'!$L:$L,B18,'Estrazione ALM'!$T:$T)</f>
        <v>0</v>
      </c>
      <c r="R18" s="332">
        <f>SUMIF('Estrazione ALM'!$L:$L,B18,'Estrazione ALM'!$S:$S)</f>
        <v>0</v>
      </c>
      <c r="S18" s="333">
        <f>SUMIF('Estrazione ALM'!$L:$L,B18,'Estrazione ALM'!$Q:$Q)</f>
        <v>1</v>
      </c>
      <c r="T18" s="331">
        <f>SUMIF('Estrazione ALM'!$L:$L,B18,'Estrazione ALM'!$U:$U)</f>
        <v>1</v>
      </c>
      <c r="U18" s="328">
        <f>SUMIF('Estrazione ALM'!$W:$W,B18,'Estrazione ALM'!$AA:$AA)</f>
        <v>0</v>
      </c>
      <c r="V18" s="329">
        <f>SUMIF('Estrazione ALM'!$W:$W,B18,'Estrazione ALM'!$AC:$AC)</f>
        <v>0</v>
      </c>
      <c r="W18" s="329">
        <f>SUMIF('Estrazione ALM'!$W:$W,B18,'Estrazione ALM'!$Z:$Z)</f>
        <v>0</v>
      </c>
      <c r="X18" s="329">
        <f>SUMIF('Estrazione ALM'!$W:$W,B18,'Estrazione ALM'!$Y:$Y)</f>
        <v>0</v>
      </c>
      <c r="Y18" s="329">
        <f>SUMIF('Estrazione ALM'!$W:$W,B18,'Estrazione ALM'!$AE:$AE)</f>
        <v>0</v>
      </c>
      <c r="Z18" s="329">
        <f>SUMIF('Estrazione ALM'!$W:$W,B18,'Estrazione ALM'!$AD:$AD)</f>
        <v>0</v>
      </c>
      <c r="AA18" s="333">
        <f>SUMIF('Estrazione ALM'!$W:$W,B18,'Estrazione ALM'!$AB:$AB)</f>
        <v>0</v>
      </c>
      <c r="AB18" s="331">
        <f>SUMIF('Estrazione ALM'!$W:$W,B18,'Estrazione ALM'!$AF:$AF)</f>
        <v>0</v>
      </c>
      <c r="AC18" s="328">
        <f t="shared" si="1"/>
        <v>0</v>
      </c>
      <c r="AD18" s="329">
        <f t="shared" si="2"/>
        <v>0</v>
      </c>
      <c r="AE18" s="329">
        <f t="shared" si="3"/>
        <v>10</v>
      </c>
      <c r="AF18" s="329">
        <f t="shared" si="4"/>
        <v>0</v>
      </c>
      <c r="AG18" s="329">
        <f t="shared" si="5"/>
        <v>3</v>
      </c>
      <c r="AH18" s="329">
        <f t="shared" si="6"/>
        <v>9</v>
      </c>
      <c r="AI18" s="333">
        <f t="shared" si="7"/>
        <v>1</v>
      </c>
      <c r="AJ18" s="331">
        <f t="shared" si="8"/>
        <v>23</v>
      </c>
      <c r="AL18" s="402">
        <f t="shared" si="29"/>
        <v>10</v>
      </c>
      <c r="AM18" s="402">
        <f t="shared" si="30"/>
        <v>1</v>
      </c>
      <c r="AN18" s="402">
        <f t="shared" si="31"/>
        <v>0</v>
      </c>
      <c r="AO18" s="402">
        <f t="shared" si="32"/>
        <v>11</v>
      </c>
      <c r="AQ18" s="430">
        <f>IF(AL18="",AL18,'Sintesi (CFI-TS)'!AW44)</f>
        <v>-10</v>
      </c>
      <c r="AR18" s="430">
        <f>IF(AM18="",AM18,'Sintesi (CA)'!AW45)</f>
        <v>-1</v>
      </c>
      <c r="AS18" s="430">
        <f>IF(AN18="",AN18,'Sintesi (CFI-ACN)'!AW44)</f>
        <v>0</v>
      </c>
      <c r="AT18" s="430">
        <f t="shared" si="27"/>
        <v>-11</v>
      </c>
      <c r="AV18" s="437">
        <f>IF(AQ18="",AQ18,'Sintesi (CFI-TS)'!AI44)</f>
        <v>0.54545454545454541</v>
      </c>
      <c r="AW18" s="437">
        <f>IF(AV18="",AV18,'Sintesi (CFI-TS)'!AN44)</f>
        <v>1</v>
      </c>
      <c r="AX18" s="438"/>
      <c r="AY18" s="509">
        <f>IF(AR18="",AR18,'Sintesi (CA)'!AI45)</f>
        <v>0</v>
      </c>
      <c r="AZ18" s="509">
        <f>IF(AY18="",AY18,'Sintesi (CA)'!AN45)</f>
        <v>1</v>
      </c>
      <c r="BA18" s="438"/>
      <c r="BB18" s="509">
        <f>IF(AS18="",AS18,'Sintesi (CFI-ACN)'!AI44)</f>
        <v>0</v>
      </c>
      <c r="BC18" s="509">
        <f>IF(BB18="",BB18,'Sintesi (CFI-ACN)'!AN44)</f>
        <v>0</v>
      </c>
      <c r="BD18" s="438"/>
      <c r="BE18" s="495">
        <f t="shared" si="17"/>
        <v>12</v>
      </c>
      <c r="BF18" s="458">
        <f>'Sintesi (CFI-TS)'!AM44</f>
        <v>22</v>
      </c>
      <c r="BG18" s="506">
        <f>'Sintesi (CFI-TS)'!AK44</f>
        <v>22</v>
      </c>
      <c r="BH18" s="459"/>
      <c r="BI18" s="495">
        <f t="shared" si="18"/>
        <v>0</v>
      </c>
      <c r="BJ18" s="507">
        <f>'Sintesi (CA)'!AM45</f>
        <v>1</v>
      </c>
      <c r="BK18" s="507">
        <f>'Sintesi (CA)'!AK45</f>
        <v>1</v>
      </c>
      <c r="BL18" s="459"/>
      <c r="BM18" s="495">
        <f t="shared" si="25"/>
        <v>0</v>
      </c>
      <c r="BN18" s="506">
        <f>'Sintesi (CFI-ACN)'!AM44</f>
        <v>0</v>
      </c>
      <c r="BO18" s="506">
        <f>'Sintesi (CFI-ACN)'!AK44</f>
        <v>0</v>
      </c>
      <c r="BP18" s="459"/>
      <c r="BQ18" s="346">
        <f t="shared" si="33"/>
        <v>12</v>
      </c>
      <c r="BR18" s="346">
        <f t="shared" si="34"/>
        <v>23</v>
      </c>
      <c r="BS18" s="459">
        <f t="shared" si="35"/>
        <v>23</v>
      </c>
      <c r="BT18" s="496">
        <f t="shared" si="36"/>
        <v>0.52173913043478259</v>
      </c>
      <c r="BU18" s="496">
        <f t="shared" si="37"/>
        <v>1</v>
      </c>
      <c r="BV18" s="445">
        <f t="shared" si="38"/>
        <v>1</v>
      </c>
    </row>
    <row r="19" spans="1:74" ht="15" customHeight="1">
      <c r="A19" s="337" t="s">
        <v>254</v>
      </c>
      <c r="B19" s="362" t="s">
        <v>335</v>
      </c>
      <c r="C19" s="362" t="s">
        <v>435</v>
      </c>
      <c r="D19" s="504">
        <f t="shared" si="28"/>
        <v>9</v>
      </c>
      <c r="E19" s="328">
        <f>SUMIF('Estrazione ALM'!$A:$A,B19,'Estrazione ALM'!$E:$E)</f>
        <v>0</v>
      </c>
      <c r="F19" s="329">
        <f>SUMIF('Estrazione ALM'!$A:$A,B19,'Estrazione ALM'!$G:$G)</f>
        <v>0</v>
      </c>
      <c r="G19" s="329">
        <f>SUMIF('Estrazione ALM'!$A:$A,B19,'Estrazione ALM'!$D:$D)</f>
        <v>6</v>
      </c>
      <c r="H19" s="329">
        <f>SUMIF('Estrazione ALM'!$A:$A,B19,'Estrazione ALM'!$C:$C)</f>
        <v>0</v>
      </c>
      <c r="I19" s="329">
        <f>SUMIF('Estrazione ALM'!$A:$A,B19,'Estrazione ALM'!$I:$I)</f>
        <v>2</v>
      </c>
      <c r="J19" s="329">
        <f>SUMIF('Estrazione ALM'!$A:$A,B19,'Estrazione ALM'!$H:$H)</f>
        <v>0</v>
      </c>
      <c r="K19" s="330">
        <f>SUMIF('Estrazione ALM'!$A:$A,B19,'Estrazione ALM'!$F:$F)</f>
        <v>0</v>
      </c>
      <c r="L19" s="331">
        <f>SUMIF('Estrazione ALM'!$A:$A,B19,'Estrazione ALM'!$J:$J)</f>
        <v>8</v>
      </c>
      <c r="M19" s="328">
        <f>SUMIF('Estrazione ALM'!$L:$L,B19,'Estrazione ALM'!$P:$P)</f>
        <v>0</v>
      </c>
      <c r="N19" s="329">
        <f>SUMIF('Estrazione ALM'!$L:$L,B19,'Estrazione ALM'!$R:$R)</f>
        <v>0</v>
      </c>
      <c r="O19" s="329">
        <f>SUMIF('Estrazione ALM'!$L:$L,B19,'Estrazione ALM'!$O:$O)</f>
        <v>0</v>
      </c>
      <c r="P19" s="329">
        <f>SUMIF('Estrazione ALM'!$L:$L,B19,'Estrazione ALM'!$N:$N)</f>
        <v>0</v>
      </c>
      <c r="Q19" s="329">
        <f>SUMIF('Estrazione ALM'!$L:$L,B19,'Estrazione ALM'!$T:$T)</f>
        <v>0</v>
      </c>
      <c r="R19" s="332">
        <f>SUMIF('Estrazione ALM'!$L:$L,B19,'Estrazione ALM'!$S:$S)</f>
        <v>0</v>
      </c>
      <c r="S19" s="333">
        <f>SUMIF('Estrazione ALM'!$L:$L,B19,'Estrazione ALM'!$Q:$Q)</f>
        <v>1</v>
      </c>
      <c r="T19" s="331">
        <f>SUMIF('Estrazione ALM'!$L:$L,B19,'Estrazione ALM'!$U:$U)</f>
        <v>1</v>
      </c>
      <c r="U19" s="328">
        <f>SUMIF('Estrazione ALM'!$W:$W,B19,'Estrazione ALM'!$AA:$AA)</f>
        <v>0</v>
      </c>
      <c r="V19" s="329">
        <f>SUMIF('Estrazione ALM'!$W:$W,B19,'Estrazione ALM'!$AC:$AC)</f>
        <v>0</v>
      </c>
      <c r="W19" s="329">
        <f>SUMIF('Estrazione ALM'!$W:$W,B19,'Estrazione ALM'!$Z:$Z)</f>
        <v>0</v>
      </c>
      <c r="X19" s="329">
        <f>SUMIF('Estrazione ALM'!$W:$W,B19,'Estrazione ALM'!$Y:$Y)</f>
        <v>0</v>
      </c>
      <c r="Y19" s="329">
        <f>SUMIF('Estrazione ALM'!$W:$W,B19,'Estrazione ALM'!$AE:$AE)</f>
        <v>0</v>
      </c>
      <c r="Z19" s="329">
        <f>SUMIF('Estrazione ALM'!$W:$W,B19,'Estrazione ALM'!$AD:$AD)</f>
        <v>0</v>
      </c>
      <c r="AA19" s="333">
        <f>SUMIF('Estrazione ALM'!$W:$W,B19,'Estrazione ALM'!$AB:$AB)</f>
        <v>0</v>
      </c>
      <c r="AB19" s="331">
        <f>SUMIF('Estrazione ALM'!$W:$W,B19,'Estrazione ALM'!$AF:$AF)</f>
        <v>0</v>
      </c>
      <c r="AC19" s="328">
        <f t="shared" si="1"/>
        <v>0</v>
      </c>
      <c r="AD19" s="329">
        <f t="shared" si="2"/>
        <v>0</v>
      </c>
      <c r="AE19" s="329">
        <f t="shared" si="3"/>
        <v>6</v>
      </c>
      <c r="AF19" s="329">
        <f t="shared" si="4"/>
        <v>0</v>
      </c>
      <c r="AG19" s="329">
        <f t="shared" si="5"/>
        <v>2</v>
      </c>
      <c r="AH19" s="329">
        <f t="shared" si="6"/>
        <v>0</v>
      </c>
      <c r="AI19" s="333">
        <f t="shared" si="7"/>
        <v>1</v>
      </c>
      <c r="AJ19" s="331">
        <f t="shared" si="8"/>
        <v>9</v>
      </c>
      <c r="AL19" s="402">
        <f t="shared" si="29"/>
        <v>6</v>
      </c>
      <c r="AM19" s="402">
        <f t="shared" si="30"/>
        <v>1</v>
      </c>
      <c r="AN19" s="402">
        <f t="shared" si="31"/>
        <v>0</v>
      </c>
      <c r="AO19" s="402">
        <f t="shared" si="32"/>
        <v>7</v>
      </c>
      <c r="AQ19" s="430">
        <f>IF(AL19="",AL19,'Sintesi (CFI-TS)'!AW45)</f>
        <v>-6</v>
      </c>
      <c r="AR19" s="430">
        <f>IF(AM19="",AM19,'Sintesi (CA)'!AW46)</f>
        <v>-1</v>
      </c>
      <c r="AS19" s="430">
        <f>IF(AN19="",AN19,'Sintesi (CFI-ACN)'!AW45)</f>
        <v>0</v>
      </c>
      <c r="AT19" s="430">
        <f t="shared" si="27"/>
        <v>-7</v>
      </c>
      <c r="AV19" s="437">
        <f>IF(AQ19="",AQ19,'Sintesi (CFI-TS)'!AI45)</f>
        <v>0.25</v>
      </c>
      <c r="AW19" s="437">
        <f>IF(AV19="",AV19,'Sintesi (CFI-TS)'!AN45)</f>
        <v>1</v>
      </c>
      <c r="AX19" s="438"/>
      <c r="AY19" s="509">
        <f>IF(AR19="",AR19,'Sintesi (CA)'!AI46)</f>
        <v>0</v>
      </c>
      <c r="AZ19" s="509">
        <f>IF(AY19="",AY19,'Sintesi (CA)'!AN46)</f>
        <v>1</v>
      </c>
      <c r="BA19" s="438"/>
      <c r="BB19" s="509">
        <f>IF(AS19="",AS19,'Sintesi (CFI-ACN)'!AI45)</f>
        <v>0</v>
      </c>
      <c r="BC19" s="509">
        <f>IF(BB19="",BB19,'Sintesi (CFI-ACN)'!AN45)</f>
        <v>0</v>
      </c>
      <c r="BD19" s="438"/>
      <c r="BE19" s="495">
        <f t="shared" si="17"/>
        <v>2</v>
      </c>
      <c r="BF19" s="458">
        <f>'Sintesi (CFI-TS)'!AM45</f>
        <v>8</v>
      </c>
      <c r="BG19" s="506">
        <f>'Sintesi (CFI-TS)'!AK45</f>
        <v>8</v>
      </c>
      <c r="BH19" s="459"/>
      <c r="BI19" s="495">
        <f t="shared" si="18"/>
        <v>0</v>
      </c>
      <c r="BJ19" s="507">
        <f>'Sintesi (CA)'!AM46</f>
        <v>1</v>
      </c>
      <c r="BK19" s="507">
        <f>'Sintesi (CA)'!AK46</f>
        <v>1</v>
      </c>
      <c r="BL19" s="459"/>
      <c r="BM19" s="495">
        <f t="shared" si="25"/>
        <v>0</v>
      </c>
      <c r="BN19" s="506">
        <f>'Sintesi (CFI-ACN)'!AM45</f>
        <v>0</v>
      </c>
      <c r="BO19" s="506">
        <f>'Sintesi (CFI-ACN)'!AK45</f>
        <v>0</v>
      </c>
      <c r="BP19" s="459"/>
      <c r="BQ19" s="346">
        <f t="shared" si="33"/>
        <v>2</v>
      </c>
      <c r="BR19" s="346">
        <f t="shared" si="34"/>
        <v>9</v>
      </c>
      <c r="BS19" s="459">
        <f t="shared" si="35"/>
        <v>9</v>
      </c>
      <c r="BT19" s="496">
        <f t="shared" si="36"/>
        <v>0.22222222222222221</v>
      </c>
      <c r="BU19" s="496">
        <f t="shared" si="37"/>
        <v>1</v>
      </c>
      <c r="BV19" s="445">
        <f t="shared" si="38"/>
        <v>1</v>
      </c>
    </row>
    <row r="20" spans="1:74" ht="15" customHeight="1">
      <c r="A20" s="337" t="s">
        <v>254</v>
      </c>
      <c r="B20" s="362" t="s">
        <v>307</v>
      </c>
      <c r="C20" s="362" t="s">
        <v>436</v>
      </c>
      <c r="D20" s="504">
        <f t="shared" si="28"/>
        <v>8</v>
      </c>
      <c r="E20" s="328">
        <f>SUMIF('Estrazione ALM'!$A:$A,B20,'Estrazione ALM'!$E:$E)</f>
        <v>0</v>
      </c>
      <c r="F20" s="329">
        <f>SUMIF('Estrazione ALM'!$A:$A,B20,'Estrazione ALM'!$G:$G)</f>
        <v>0</v>
      </c>
      <c r="G20" s="329">
        <f>SUMIF('Estrazione ALM'!$A:$A,B20,'Estrazione ALM'!$D:$D)</f>
        <v>0</v>
      </c>
      <c r="H20" s="329">
        <f>SUMIF('Estrazione ALM'!$A:$A,B20,'Estrazione ALM'!$C:$C)</f>
        <v>0</v>
      </c>
      <c r="I20" s="329">
        <f>SUMIF('Estrazione ALM'!$A:$A,B20,'Estrazione ALM'!$I:$I)</f>
        <v>0</v>
      </c>
      <c r="J20" s="329">
        <f>SUMIF('Estrazione ALM'!$A:$A,B20,'Estrazione ALM'!$H:$H)</f>
        <v>0</v>
      </c>
      <c r="K20" s="330">
        <f>SUMIF('Estrazione ALM'!$A:$A,B20,'Estrazione ALM'!$F:$F)</f>
        <v>0</v>
      </c>
      <c r="L20" s="331">
        <f>SUMIF('Estrazione ALM'!$A:$A,B20,'Estrazione ALM'!$J:$J)</f>
        <v>0</v>
      </c>
      <c r="M20" s="328">
        <f>SUMIF('Estrazione ALM'!$L:$L,B20,'Estrazione ALM'!$P:$P)</f>
        <v>0</v>
      </c>
      <c r="N20" s="329">
        <f>SUMIF('Estrazione ALM'!$L:$L,B20,'Estrazione ALM'!$R:$R)</f>
        <v>0</v>
      </c>
      <c r="O20" s="329">
        <f>SUMIF('Estrazione ALM'!$L:$L,B20,'Estrazione ALM'!$O:$O)</f>
        <v>1</v>
      </c>
      <c r="P20" s="329">
        <f>SUMIF('Estrazione ALM'!$L:$L,B20,'Estrazione ALM'!$N:$N)</f>
        <v>0</v>
      </c>
      <c r="Q20" s="329">
        <f>SUMIF('Estrazione ALM'!$L:$L,B20,'Estrazione ALM'!$T:$T)</f>
        <v>0</v>
      </c>
      <c r="R20" s="332">
        <f>SUMIF('Estrazione ALM'!$L:$L,B20,'Estrazione ALM'!$S:$S)</f>
        <v>0</v>
      </c>
      <c r="S20" s="333">
        <f>SUMIF('Estrazione ALM'!$L:$L,B20,'Estrazione ALM'!$Q:$Q)</f>
        <v>0</v>
      </c>
      <c r="T20" s="331">
        <f>SUMIF('Estrazione ALM'!$L:$L,B20,'Estrazione ALM'!$U:$U)</f>
        <v>1</v>
      </c>
      <c r="U20" s="328">
        <f>SUMIF('Estrazione ALM'!$W:$W,B20,'Estrazione ALM'!$AA:$AA)</f>
        <v>1</v>
      </c>
      <c r="V20" s="329">
        <f>SUMIF('Estrazione ALM'!$W:$W,B20,'Estrazione ALM'!$AC:$AC)</f>
        <v>0</v>
      </c>
      <c r="W20" s="329">
        <f>SUMIF('Estrazione ALM'!$W:$W,B20,'Estrazione ALM'!$Z:$Z)</f>
        <v>1</v>
      </c>
      <c r="X20" s="329">
        <f>SUMIF('Estrazione ALM'!$W:$W,B20,'Estrazione ALM'!$Y:$Y)</f>
        <v>0</v>
      </c>
      <c r="Y20" s="329">
        <f>SUMIF('Estrazione ALM'!$W:$W,B20,'Estrazione ALM'!$AE:$AE)</f>
        <v>0</v>
      </c>
      <c r="Z20" s="329">
        <f>SUMIF('Estrazione ALM'!$W:$W,B20,'Estrazione ALM'!$AD:$AD)</f>
        <v>5</v>
      </c>
      <c r="AA20" s="333">
        <f>SUMIF('Estrazione ALM'!$W:$W,B20,'Estrazione ALM'!$AB:$AB)</f>
        <v>0</v>
      </c>
      <c r="AB20" s="331">
        <f>SUMIF('Estrazione ALM'!$W:$W,B20,'Estrazione ALM'!$AF:$AF)</f>
        <v>7</v>
      </c>
      <c r="AC20" s="328">
        <f t="shared" si="1"/>
        <v>1</v>
      </c>
      <c r="AD20" s="329">
        <f t="shared" si="2"/>
        <v>0</v>
      </c>
      <c r="AE20" s="329">
        <f t="shared" si="3"/>
        <v>2</v>
      </c>
      <c r="AF20" s="329">
        <f t="shared" si="4"/>
        <v>0</v>
      </c>
      <c r="AG20" s="329">
        <f t="shared" si="5"/>
        <v>0</v>
      </c>
      <c r="AH20" s="329">
        <f t="shared" si="6"/>
        <v>5</v>
      </c>
      <c r="AI20" s="333">
        <f t="shared" si="7"/>
        <v>0</v>
      </c>
      <c r="AJ20" s="331">
        <f t="shared" si="8"/>
        <v>8</v>
      </c>
      <c r="AL20" s="402">
        <f t="shared" si="29"/>
        <v>0</v>
      </c>
      <c r="AM20" s="402">
        <f t="shared" si="30"/>
        <v>1</v>
      </c>
      <c r="AN20" s="402">
        <f t="shared" si="31"/>
        <v>1</v>
      </c>
      <c r="AO20" s="402">
        <f t="shared" si="32"/>
        <v>2</v>
      </c>
      <c r="AQ20" s="430">
        <f>IF(AL20="",AL20,'Sintesi (CFI-TS)'!AW46)</f>
        <v>0</v>
      </c>
      <c r="AR20" s="430">
        <f>IF(AM20="",AM20,'Sintesi (CA)'!AW47)</f>
        <v>-1</v>
      </c>
      <c r="AS20" s="430">
        <f>IF(AN20="",AN20,'Sintesi (CFI-ACN)'!AW46)</f>
        <v>0</v>
      </c>
      <c r="AT20" s="430">
        <f t="shared" si="27"/>
        <v>-1</v>
      </c>
      <c r="AV20" s="437">
        <f>IF(AQ20="",AQ20,'Sintesi (CFI-TS)'!AI46)</f>
        <v>0</v>
      </c>
      <c r="AW20" s="437">
        <f>IF(AV20="",AV20,'Sintesi (CFI-TS)'!AN46)</f>
        <v>0</v>
      </c>
      <c r="AX20" s="438"/>
      <c r="AY20" s="509">
        <f>IF(AR20="",AR20,'Sintesi (CA)'!AI47)</f>
        <v>0</v>
      </c>
      <c r="AZ20" s="509">
        <f>IF(AY20="",AY20,'Sintesi (CA)'!AN47)</f>
        <v>1</v>
      </c>
      <c r="BA20" s="438"/>
      <c r="BB20" s="509">
        <f>IF(AS20="",AS20,'Sintesi (CFI-ACN)'!AI46)</f>
        <v>0.8571428571428571</v>
      </c>
      <c r="BC20" s="509">
        <f>IF(BB20="",BB20,'Sintesi (CFI-ACN)'!AN46)</f>
        <v>0.8571428571428571</v>
      </c>
      <c r="BD20" s="438"/>
      <c r="BE20" s="495">
        <f t="shared" si="17"/>
        <v>0</v>
      </c>
      <c r="BF20" s="458">
        <f>'Sintesi (CFI-TS)'!AM46</f>
        <v>0</v>
      </c>
      <c r="BG20" s="506">
        <f>'Sintesi (CFI-TS)'!AK46</f>
        <v>0</v>
      </c>
      <c r="BH20" s="459"/>
      <c r="BI20" s="495">
        <f t="shared" si="18"/>
        <v>0</v>
      </c>
      <c r="BJ20" s="507">
        <f>'Sintesi (CA)'!AM47</f>
        <v>1</v>
      </c>
      <c r="BK20" s="507">
        <f>'Sintesi (CA)'!AK47</f>
        <v>1</v>
      </c>
      <c r="BL20" s="459"/>
      <c r="BM20" s="495">
        <f t="shared" si="25"/>
        <v>6</v>
      </c>
      <c r="BN20" s="506">
        <f>'Sintesi (CFI-ACN)'!AM46</f>
        <v>6</v>
      </c>
      <c r="BO20" s="506">
        <f>'Sintesi (CFI-ACN)'!AK46</f>
        <v>7</v>
      </c>
      <c r="BP20" s="459"/>
      <c r="BQ20" s="346">
        <f t="shared" si="33"/>
        <v>6</v>
      </c>
      <c r="BR20" s="346">
        <f t="shared" si="34"/>
        <v>7</v>
      </c>
      <c r="BS20" s="459">
        <f t="shared" si="35"/>
        <v>8</v>
      </c>
      <c r="BT20" s="496">
        <f t="shared" si="36"/>
        <v>0.75</v>
      </c>
      <c r="BU20" s="496">
        <f t="shared" si="37"/>
        <v>0.875</v>
      </c>
      <c r="BV20" s="445">
        <f t="shared" si="38"/>
        <v>1</v>
      </c>
    </row>
    <row r="21" spans="1:74" ht="15" customHeight="1">
      <c r="A21" s="337" t="s">
        <v>254</v>
      </c>
      <c r="B21" s="362" t="s">
        <v>297</v>
      </c>
      <c r="C21" s="362" t="s">
        <v>437</v>
      </c>
      <c r="D21" s="504">
        <f t="shared" si="28"/>
        <v>28</v>
      </c>
      <c r="E21" s="328">
        <f>SUMIF('Estrazione ALM'!$A:$A,B21,'Estrazione ALM'!$E:$E)</f>
        <v>1</v>
      </c>
      <c r="F21" s="329">
        <f>SUMIF('Estrazione ALM'!$A:$A,B21,'Estrazione ALM'!$G:$G)</f>
        <v>0</v>
      </c>
      <c r="G21" s="329">
        <f>SUMIF('Estrazione ALM'!$A:$A,B21,'Estrazione ALM'!$D:$D)</f>
        <v>6</v>
      </c>
      <c r="H21" s="329">
        <f>SUMIF('Estrazione ALM'!$A:$A,B21,'Estrazione ALM'!$C:$C)</f>
        <v>0</v>
      </c>
      <c r="I21" s="329">
        <f>SUMIF('Estrazione ALM'!$A:$A,B21,'Estrazione ALM'!$I:$I)</f>
        <v>13</v>
      </c>
      <c r="J21" s="329">
        <f>SUMIF('Estrazione ALM'!$A:$A,B21,'Estrazione ALM'!$H:$H)</f>
        <v>7</v>
      </c>
      <c r="K21" s="330">
        <f>SUMIF('Estrazione ALM'!$A:$A,B21,'Estrazione ALM'!$F:$F)</f>
        <v>0</v>
      </c>
      <c r="L21" s="331">
        <f>SUMIF('Estrazione ALM'!$A:$A,B21,'Estrazione ALM'!$J:$J)</f>
        <v>27</v>
      </c>
      <c r="M21" s="328">
        <f>SUMIF('Estrazione ALM'!$L:$L,B21,'Estrazione ALM'!$P:$P)</f>
        <v>0</v>
      </c>
      <c r="N21" s="329">
        <f>SUMIF('Estrazione ALM'!$L:$L,B21,'Estrazione ALM'!$R:$R)</f>
        <v>0</v>
      </c>
      <c r="O21" s="329">
        <f>SUMIF('Estrazione ALM'!$L:$L,B21,'Estrazione ALM'!$O:$O)</f>
        <v>0</v>
      </c>
      <c r="P21" s="329">
        <f>SUMIF('Estrazione ALM'!$L:$L,B21,'Estrazione ALM'!$N:$N)</f>
        <v>0</v>
      </c>
      <c r="Q21" s="329">
        <f>SUMIF('Estrazione ALM'!$L:$L,B21,'Estrazione ALM'!$T:$T)</f>
        <v>0</v>
      </c>
      <c r="R21" s="332">
        <f>SUMIF('Estrazione ALM'!$L:$L,B21,'Estrazione ALM'!$S:$S)</f>
        <v>0</v>
      </c>
      <c r="S21" s="333">
        <f>SUMIF('Estrazione ALM'!$L:$L,B21,'Estrazione ALM'!$Q:$Q)</f>
        <v>1</v>
      </c>
      <c r="T21" s="331">
        <f>SUMIF('Estrazione ALM'!$L:$L,B21,'Estrazione ALM'!$U:$U)</f>
        <v>1</v>
      </c>
      <c r="U21" s="328">
        <f>SUMIF('Estrazione ALM'!$W:$W,B21,'Estrazione ALM'!$AA:$AA)</f>
        <v>0</v>
      </c>
      <c r="V21" s="329">
        <f>SUMIF('Estrazione ALM'!$W:$W,B21,'Estrazione ALM'!$AC:$AC)</f>
        <v>0</v>
      </c>
      <c r="W21" s="329">
        <f>SUMIF('Estrazione ALM'!$W:$W,B21,'Estrazione ALM'!$Z:$Z)</f>
        <v>0</v>
      </c>
      <c r="X21" s="329">
        <f>SUMIF('Estrazione ALM'!$W:$W,B21,'Estrazione ALM'!$Y:$Y)</f>
        <v>0</v>
      </c>
      <c r="Y21" s="329">
        <f>SUMIF('Estrazione ALM'!$W:$W,B21,'Estrazione ALM'!$AE:$AE)</f>
        <v>0</v>
      </c>
      <c r="Z21" s="329">
        <f>SUMIF('Estrazione ALM'!$W:$W,B21,'Estrazione ALM'!$AD:$AD)</f>
        <v>0</v>
      </c>
      <c r="AA21" s="333">
        <f>SUMIF('Estrazione ALM'!$W:$W,B21,'Estrazione ALM'!$AB:$AB)</f>
        <v>0</v>
      </c>
      <c r="AB21" s="331">
        <f>SUMIF('Estrazione ALM'!$W:$W,B21,'Estrazione ALM'!$AF:$AF)</f>
        <v>0</v>
      </c>
      <c r="AC21" s="328">
        <f t="shared" si="1"/>
        <v>1</v>
      </c>
      <c r="AD21" s="329">
        <f t="shared" si="2"/>
        <v>0</v>
      </c>
      <c r="AE21" s="329">
        <f t="shared" si="3"/>
        <v>6</v>
      </c>
      <c r="AF21" s="329">
        <f t="shared" si="4"/>
        <v>0</v>
      </c>
      <c r="AG21" s="329">
        <f t="shared" si="5"/>
        <v>13</v>
      </c>
      <c r="AH21" s="329">
        <f t="shared" si="6"/>
        <v>7</v>
      </c>
      <c r="AI21" s="333">
        <f t="shared" si="7"/>
        <v>1</v>
      </c>
      <c r="AJ21" s="331">
        <f t="shared" si="8"/>
        <v>28</v>
      </c>
      <c r="AL21" s="402">
        <f t="shared" si="29"/>
        <v>6</v>
      </c>
      <c r="AM21" s="402">
        <f t="shared" si="30"/>
        <v>1</v>
      </c>
      <c r="AN21" s="402">
        <f t="shared" si="31"/>
        <v>0</v>
      </c>
      <c r="AO21" s="402">
        <f t="shared" si="32"/>
        <v>7</v>
      </c>
      <c r="AQ21" s="430">
        <f>IF(AL21="",AL21,'Sintesi (CFI-TS)'!AW47)</f>
        <v>-5</v>
      </c>
      <c r="AR21" s="430">
        <f>IF(AM21="",AM21,'Sintesi (CA)'!AW48)</f>
        <v>0</v>
      </c>
      <c r="AS21" s="430">
        <f>IF(AN21="",AN21,'Sintesi (CFI-ACN)'!AW47)</f>
        <v>0</v>
      </c>
      <c r="AT21" s="430">
        <f t="shared" si="27"/>
        <v>-5</v>
      </c>
      <c r="AV21" s="437">
        <f>IF(AQ21="",AQ21,'Sintesi (CFI-TS)'!AI47)</f>
        <v>0.77777777777777779</v>
      </c>
      <c r="AW21" s="437">
        <f>IF(AV21="",AV21,'Sintesi (CFI-TS)'!AN47)</f>
        <v>0.96296296296296291</v>
      </c>
      <c r="AX21" s="438"/>
      <c r="AY21" s="509">
        <f>IF(AR21="",AR21,'Sintesi (CA)'!AI48)</f>
        <v>0</v>
      </c>
      <c r="AZ21" s="509">
        <f>IF(AY21="",AY21,'Sintesi (CA)'!AN48)</f>
        <v>0</v>
      </c>
      <c r="BA21" s="438"/>
      <c r="BB21" s="509">
        <f>IF(AS21="",AS21,'Sintesi (CFI-ACN)'!AI47)</f>
        <v>0</v>
      </c>
      <c r="BC21" s="509">
        <f>IF(BB21="",BB21,'Sintesi (CFI-ACN)'!AN47)</f>
        <v>0</v>
      </c>
      <c r="BD21" s="438"/>
      <c r="BE21" s="495">
        <f t="shared" si="17"/>
        <v>21</v>
      </c>
      <c r="BF21" s="458">
        <f>'Sintesi (CFI-TS)'!AM47</f>
        <v>26</v>
      </c>
      <c r="BG21" s="506">
        <f>'Sintesi (CFI-TS)'!AK47</f>
        <v>28</v>
      </c>
      <c r="BH21" s="459"/>
      <c r="BI21" s="495">
        <f t="shared" si="18"/>
        <v>0</v>
      </c>
      <c r="BJ21" s="507">
        <f>'Sintesi (CA)'!AM48</f>
        <v>0</v>
      </c>
      <c r="BK21" s="507">
        <f>'Sintesi (CA)'!AK48</f>
        <v>0</v>
      </c>
      <c r="BL21" s="459"/>
      <c r="BM21" s="495">
        <f t="shared" si="25"/>
        <v>0</v>
      </c>
      <c r="BN21" s="506">
        <f>'Sintesi (CFI-ACN)'!AM47</f>
        <v>0</v>
      </c>
      <c r="BO21" s="506">
        <f>'Sintesi (CFI-ACN)'!AK47</f>
        <v>0</v>
      </c>
      <c r="BP21" s="459"/>
      <c r="BQ21" s="346">
        <f t="shared" si="33"/>
        <v>21</v>
      </c>
      <c r="BR21" s="346">
        <f t="shared" si="34"/>
        <v>26</v>
      </c>
      <c r="BS21" s="459">
        <f t="shared" si="35"/>
        <v>28</v>
      </c>
      <c r="BT21" s="496">
        <f t="shared" si="36"/>
        <v>0.75</v>
      </c>
      <c r="BU21" s="496">
        <f t="shared" si="37"/>
        <v>0.9285714285714286</v>
      </c>
      <c r="BV21" s="445">
        <f t="shared" si="38"/>
        <v>1</v>
      </c>
    </row>
    <row r="22" spans="1:74">
      <c r="A22" s="337"/>
      <c r="B22" s="362"/>
      <c r="C22" s="362"/>
      <c r="D22" s="504">
        <f t="shared" si="28"/>
        <v>0</v>
      </c>
      <c r="E22" s="328">
        <f>SUMIF('Estrazione ALM'!$A:$A,B22,'Estrazione ALM'!$E:$E)</f>
        <v>0</v>
      </c>
      <c r="F22" s="329">
        <f>SUMIF('Estrazione ALM'!$A:$A,B22,'Estrazione ALM'!$G:$G)</f>
        <v>0</v>
      </c>
      <c r="G22" s="329">
        <f>SUMIF('Estrazione ALM'!$A:$A,B22,'Estrazione ALM'!$D:$D)</f>
        <v>0</v>
      </c>
      <c r="H22" s="329">
        <f>SUMIF('Estrazione ALM'!$A:$A,B22,'Estrazione ALM'!$C:$C)</f>
        <v>0</v>
      </c>
      <c r="I22" s="329">
        <f>SUMIF('Estrazione ALM'!$A:$A,B22,'Estrazione ALM'!$I:$I)</f>
        <v>0</v>
      </c>
      <c r="J22" s="329">
        <f>SUMIF('Estrazione ALM'!$A:$A,B22,'Estrazione ALM'!$H:$H)</f>
        <v>0</v>
      </c>
      <c r="K22" s="330">
        <f>SUMIF('Estrazione ALM'!$A:$A,B22,'Estrazione ALM'!$F:$F)</f>
        <v>0</v>
      </c>
      <c r="L22" s="331">
        <f>SUMIF('Estrazione ALM'!$A:$A,B22,'Estrazione ALM'!$J:$J)</f>
        <v>0</v>
      </c>
      <c r="M22" s="328">
        <f>SUMIF('Estrazione ALM'!$L:$L,B22,'Estrazione ALM'!$P:$P)</f>
        <v>0</v>
      </c>
      <c r="N22" s="329">
        <f>SUMIF('Estrazione ALM'!$L:$L,B22,'Estrazione ALM'!$R:$R)</f>
        <v>0</v>
      </c>
      <c r="O22" s="329">
        <f>SUMIF('Estrazione ALM'!$L:$L,B22,'Estrazione ALM'!$O:$O)</f>
        <v>0</v>
      </c>
      <c r="P22" s="329">
        <f>SUMIF('Estrazione ALM'!$L:$L,B22,'Estrazione ALM'!$N:$N)</f>
        <v>0</v>
      </c>
      <c r="Q22" s="329">
        <f>SUMIF('Estrazione ALM'!$L:$L,B22,'Estrazione ALM'!$T:$T)</f>
        <v>0</v>
      </c>
      <c r="R22" s="332">
        <f>SUMIF('Estrazione ALM'!$L:$L,B22,'Estrazione ALM'!$S:$S)</f>
        <v>0</v>
      </c>
      <c r="S22" s="333">
        <f>SUMIF('Estrazione ALM'!$L:$L,B22,'Estrazione ALM'!$Q:$Q)</f>
        <v>0</v>
      </c>
      <c r="T22" s="331">
        <f>SUMIF('Estrazione ALM'!$L:$L,B22,'Estrazione ALM'!$U:$U)</f>
        <v>0</v>
      </c>
      <c r="U22" s="328">
        <f>SUMIF('Estrazione ALM'!$W:$W,B22,'Estrazione ALM'!$AA:$AA)</f>
        <v>0</v>
      </c>
      <c r="V22" s="329">
        <f>SUMIF('Estrazione ALM'!$W:$W,B22,'Estrazione ALM'!$AC:$AC)</f>
        <v>0</v>
      </c>
      <c r="W22" s="329">
        <f>SUMIF('Estrazione ALM'!$W:$W,B22,'Estrazione ALM'!$Z:$Z)</f>
        <v>0</v>
      </c>
      <c r="X22" s="329">
        <f>SUMIF('Estrazione ALM'!$W:$W,B22,'Estrazione ALM'!$Y:$Y)</f>
        <v>0</v>
      </c>
      <c r="Y22" s="329">
        <f>SUMIF('Estrazione ALM'!$W:$W,B22,'Estrazione ALM'!$AE:$AE)</f>
        <v>0</v>
      </c>
      <c r="Z22" s="329">
        <f>SUMIF('Estrazione ALM'!$W:$W,B22,'Estrazione ALM'!$AD:$AD)</f>
        <v>0</v>
      </c>
      <c r="AA22" s="333">
        <f>SUMIF('Estrazione ALM'!$W:$W,B22,'Estrazione ALM'!$AB:$AB)</f>
        <v>0</v>
      </c>
      <c r="AB22" s="331">
        <f>SUMIF('Estrazione ALM'!$W:$W,B22,'Estrazione ALM'!$AF:$AF)</f>
        <v>0</v>
      </c>
      <c r="AC22" s="328">
        <f t="shared" si="1"/>
        <v>0</v>
      </c>
      <c r="AD22" s="329">
        <f t="shared" si="2"/>
        <v>0</v>
      </c>
      <c r="AE22" s="329">
        <f t="shared" si="3"/>
        <v>0</v>
      </c>
      <c r="AF22" s="329">
        <f t="shared" si="4"/>
        <v>0</v>
      </c>
      <c r="AG22" s="329">
        <f t="shared" si="5"/>
        <v>0</v>
      </c>
      <c r="AH22" s="329">
        <f t="shared" si="6"/>
        <v>0</v>
      </c>
      <c r="AI22" s="333">
        <f t="shared" si="7"/>
        <v>0</v>
      </c>
      <c r="AJ22" s="331">
        <f t="shared" si="8"/>
        <v>0</v>
      </c>
      <c r="AL22" s="402">
        <f t="shared" si="29"/>
        <v>0</v>
      </c>
      <c r="AM22" s="402">
        <f t="shared" si="30"/>
        <v>0</v>
      </c>
      <c r="AN22" s="402">
        <f t="shared" si="31"/>
        <v>0</v>
      </c>
      <c r="AO22" s="402" t="str">
        <f t="shared" si="32"/>
        <v/>
      </c>
      <c r="AQ22" s="430">
        <f>IF(AL22="",AL22,'Sintesi (CFI-TS)'!AW48)</f>
        <v>0</v>
      </c>
      <c r="AR22" s="430">
        <f>IF(AM22="",AM22,'Sintesi (CA)'!AW49)</f>
        <v>0</v>
      </c>
      <c r="AS22" s="430">
        <f>IF(AN22="",AN22,'Sintesi (CFI-ACN)'!AW48)</f>
        <v>0</v>
      </c>
      <c r="AT22" s="430">
        <f t="shared" si="27"/>
        <v>0</v>
      </c>
      <c r="AV22" s="437">
        <f>IF(AQ22="",AQ22,'Sintesi (CFI-TS)'!AI48)</f>
        <v>0</v>
      </c>
      <c r="AW22" s="437">
        <f>IF(AV22="",AV22,'Sintesi (CFI-TS)'!AN48)</f>
        <v>0</v>
      </c>
      <c r="AX22" s="438"/>
      <c r="AY22" s="509">
        <f>IF(AR22="",AR22,'Sintesi (CA)'!AI49)</f>
        <v>0</v>
      </c>
      <c r="AZ22" s="509">
        <f>IF(AY22="",AY22,'Sintesi (CA)'!AN49)</f>
        <v>0</v>
      </c>
      <c r="BA22" s="438"/>
      <c r="BB22" s="509">
        <f>IF(AS22="",AS22,'Sintesi (CFI-ACN)'!AI48)</f>
        <v>0</v>
      </c>
      <c r="BC22" s="509">
        <f>IF(BB22="",BB22,'Sintesi (CFI-ACN)'!AN48)</f>
        <v>0</v>
      </c>
      <c r="BD22" s="438"/>
      <c r="BE22" s="495">
        <f t="shared" si="17"/>
        <v>0</v>
      </c>
      <c r="BF22" s="458">
        <f>'Sintesi (CFI-TS)'!AM48</f>
        <v>0</v>
      </c>
      <c r="BG22" s="506">
        <f>'Sintesi (CFI-TS)'!AK48</f>
        <v>0</v>
      </c>
      <c r="BH22" s="459"/>
      <c r="BI22" s="495">
        <f t="shared" si="18"/>
        <v>0</v>
      </c>
      <c r="BJ22" s="507">
        <f>'Sintesi (CA)'!AM49</f>
        <v>0</v>
      </c>
      <c r="BK22" s="507">
        <f>'Sintesi (CA)'!AK49</f>
        <v>0</v>
      </c>
      <c r="BL22" s="459"/>
      <c r="BM22" s="495">
        <f t="shared" si="25"/>
        <v>0</v>
      </c>
      <c r="BN22" s="506">
        <f>'Sintesi (CFI-ACN)'!AM48</f>
        <v>0</v>
      </c>
      <c r="BO22" s="506">
        <f>'Sintesi (CFI-ACN)'!AK48</f>
        <v>0</v>
      </c>
      <c r="BP22" s="459"/>
      <c r="BQ22" s="346">
        <f t="shared" si="33"/>
        <v>0</v>
      </c>
      <c r="BR22" s="346">
        <f t="shared" si="34"/>
        <v>0</v>
      </c>
      <c r="BS22" s="459">
        <f t="shared" si="35"/>
        <v>0</v>
      </c>
      <c r="BT22" s="496">
        <f t="shared" si="36"/>
        <v>0</v>
      </c>
      <c r="BU22" s="496">
        <f t="shared" si="37"/>
        <v>0</v>
      </c>
      <c r="BV22" s="445">
        <f t="shared" si="38"/>
        <v>0</v>
      </c>
    </row>
    <row r="23" spans="1:74">
      <c r="A23" s="337"/>
      <c r="B23" s="362"/>
      <c r="C23" s="362"/>
      <c r="D23" s="504">
        <f t="shared" si="28"/>
        <v>0</v>
      </c>
      <c r="E23" s="328">
        <f>SUMIF('Estrazione ALM'!$A:$A,B23,'Estrazione ALM'!$E:$E)</f>
        <v>0</v>
      </c>
      <c r="F23" s="329">
        <f>SUMIF('Estrazione ALM'!$A:$A,B23,'Estrazione ALM'!$G:$G)</f>
        <v>0</v>
      </c>
      <c r="G23" s="329">
        <f>SUMIF('Estrazione ALM'!$A:$A,B23,'Estrazione ALM'!$D:$D)</f>
        <v>0</v>
      </c>
      <c r="H23" s="329">
        <f>SUMIF('Estrazione ALM'!$A:$A,B23,'Estrazione ALM'!$C:$C)</f>
        <v>0</v>
      </c>
      <c r="I23" s="329">
        <f>SUMIF('Estrazione ALM'!$A:$A,B23,'Estrazione ALM'!$I:$I)</f>
        <v>0</v>
      </c>
      <c r="J23" s="329">
        <f>SUMIF('Estrazione ALM'!$A:$A,B23,'Estrazione ALM'!$H:$H)</f>
        <v>0</v>
      </c>
      <c r="K23" s="330">
        <f>SUMIF('Estrazione ALM'!$A:$A,B23,'Estrazione ALM'!$F:$F)</f>
        <v>0</v>
      </c>
      <c r="L23" s="331">
        <f>SUMIF('Estrazione ALM'!$A:$A,B23,'Estrazione ALM'!$J:$J)</f>
        <v>0</v>
      </c>
      <c r="M23" s="328">
        <f>SUMIF('Estrazione ALM'!$L:$L,B23,'Estrazione ALM'!$P:$P)</f>
        <v>0</v>
      </c>
      <c r="N23" s="329">
        <f>SUMIF('Estrazione ALM'!$L:$L,B23,'Estrazione ALM'!$R:$R)</f>
        <v>0</v>
      </c>
      <c r="O23" s="329">
        <f>SUMIF('Estrazione ALM'!$L:$L,B23,'Estrazione ALM'!$O:$O)</f>
        <v>0</v>
      </c>
      <c r="P23" s="329">
        <f>SUMIF('Estrazione ALM'!$L:$L,B23,'Estrazione ALM'!$N:$N)</f>
        <v>0</v>
      </c>
      <c r="Q23" s="329">
        <f>SUMIF('Estrazione ALM'!$L:$L,B23,'Estrazione ALM'!$T:$T)</f>
        <v>0</v>
      </c>
      <c r="R23" s="332">
        <f>SUMIF('Estrazione ALM'!$L:$L,B23,'Estrazione ALM'!$S:$S)</f>
        <v>0</v>
      </c>
      <c r="S23" s="333">
        <f>SUMIF('Estrazione ALM'!$L:$L,B23,'Estrazione ALM'!$Q:$Q)</f>
        <v>0</v>
      </c>
      <c r="T23" s="331">
        <f>SUMIF('Estrazione ALM'!$L:$L,B23,'Estrazione ALM'!$U:$U)</f>
        <v>0</v>
      </c>
      <c r="U23" s="328">
        <f>SUMIF('Estrazione ALM'!$W:$W,B23,'Estrazione ALM'!$AA:$AA)</f>
        <v>0</v>
      </c>
      <c r="V23" s="329">
        <f>SUMIF('Estrazione ALM'!$W:$W,B23,'Estrazione ALM'!$AC:$AC)</f>
        <v>0</v>
      </c>
      <c r="W23" s="329">
        <f>SUMIF('Estrazione ALM'!$W:$W,B23,'Estrazione ALM'!$Z:$Z)</f>
        <v>0</v>
      </c>
      <c r="X23" s="329">
        <f>SUMIF('Estrazione ALM'!$W:$W,B23,'Estrazione ALM'!$Y:$Y)</f>
        <v>0</v>
      </c>
      <c r="Y23" s="329">
        <f>SUMIF('Estrazione ALM'!$W:$W,B23,'Estrazione ALM'!$AE:$AE)</f>
        <v>0</v>
      </c>
      <c r="Z23" s="329">
        <f>SUMIF('Estrazione ALM'!$W:$W,B23,'Estrazione ALM'!$AD:$AD)</f>
        <v>0</v>
      </c>
      <c r="AA23" s="333">
        <f>SUMIF('Estrazione ALM'!$W:$W,B23,'Estrazione ALM'!$AB:$AB)</f>
        <v>0</v>
      </c>
      <c r="AB23" s="331">
        <f>SUMIF('Estrazione ALM'!$W:$W,B23,'Estrazione ALM'!$AF:$AF)</f>
        <v>0</v>
      </c>
      <c r="AC23" s="328">
        <f t="shared" si="1"/>
        <v>0</v>
      </c>
      <c r="AD23" s="329">
        <f t="shared" si="2"/>
        <v>0</v>
      </c>
      <c r="AE23" s="329">
        <f t="shared" si="3"/>
        <v>0</v>
      </c>
      <c r="AF23" s="329">
        <f t="shared" si="4"/>
        <v>0</v>
      </c>
      <c r="AG23" s="329">
        <f t="shared" si="5"/>
        <v>0</v>
      </c>
      <c r="AH23" s="329">
        <f t="shared" si="6"/>
        <v>0</v>
      </c>
      <c r="AI23" s="333">
        <f t="shared" si="7"/>
        <v>0</v>
      </c>
      <c r="AJ23" s="331">
        <f t="shared" si="8"/>
        <v>0</v>
      </c>
      <c r="AL23" s="402">
        <f t="shared" si="29"/>
        <v>0</v>
      </c>
      <c r="AM23" s="402">
        <f t="shared" si="30"/>
        <v>0</v>
      </c>
      <c r="AN23" s="402">
        <f t="shared" si="31"/>
        <v>0</v>
      </c>
      <c r="AO23" s="402" t="str">
        <f t="shared" si="32"/>
        <v/>
      </c>
      <c r="AQ23" s="430">
        <f>IF(AL23="",AL23,'Sintesi (CFI-TS)'!AW49)</f>
        <v>0</v>
      </c>
      <c r="AR23" s="430">
        <f>IF(AM23="",AM23,'Sintesi (CA)'!AW50)</f>
        <v>0</v>
      </c>
      <c r="AS23" s="430">
        <f>IF(AN23="",AN23,'Sintesi (CFI-ACN)'!AW49)</f>
        <v>0</v>
      </c>
      <c r="AT23" s="430">
        <f t="shared" si="27"/>
        <v>0</v>
      </c>
      <c r="AV23" s="437">
        <f>IF(AQ23="",AQ23,'Sintesi (CFI-TS)'!AI49)</f>
        <v>0</v>
      </c>
      <c r="AW23" s="437">
        <f>IF(AV23="",AV23,'Sintesi (CFI-TS)'!AN49)</f>
        <v>0</v>
      </c>
      <c r="AX23" s="438"/>
      <c r="AY23" s="509">
        <f>IF(AR23="",AR23,'Sintesi (CA)'!AI50)</f>
        <v>0</v>
      </c>
      <c r="AZ23" s="509">
        <f>IF(AY23="",AY23,'Sintesi (CA)'!AN50)</f>
        <v>0</v>
      </c>
      <c r="BA23" s="438"/>
      <c r="BB23" s="509">
        <f>IF(AS23="",AS23,'Sintesi (CFI-ACN)'!AI49)</f>
        <v>0</v>
      </c>
      <c r="BC23" s="509">
        <f>IF(BB23="",BB23,'Sintesi (CFI-ACN)'!AN49)</f>
        <v>0</v>
      </c>
      <c r="BD23" s="438"/>
      <c r="BE23" s="495">
        <f t="shared" si="17"/>
        <v>0</v>
      </c>
      <c r="BF23" s="458">
        <f>'Sintesi (CFI-TS)'!AM49</f>
        <v>0</v>
      </c>
      <c r="BG23" s="506">
        <f>'Sintesi (CFI-TS)'!AK49</f>
        <v>0</v>
      </c>
      <c r="BH23" s="459"/>
      <c r="BI23" s="495">
        <f t="shared" si="18"/>
        <v>0</v>
      </c>
      <c r="BJ23" s="507">
        <f>'Sintesi (CA)'!AM50</f>
        <v>0</v>
      </c>
      <c r="BK23" s="507">
        <f>'Sintesi (CA)'!AK50</f>
        <v>0</v>
      </c>
      <c r="BL23" s="459"/>
      <c r="BM23" s="495">
        <f t="shared" si="25"/>
        <v>0</v>
      </c>
      <c r="BN23" s="506">
        <f>'Sintesi (CFI-ACN)'!AM49</f>
        <v>0</v>
      </c>
      <c r="BO23" s="506">
        <f>'Sintesi (CFI-ACN)'!AK49</f>
        <v>0</v>
      </c>
      <c r="BP23" s="459"/>
      <c r="BQ23" s="346">
        <f t="shared" si="33"/>
        <v>0</v>
      </c>
      <c r="BR23" s="346">
        <f t="shared" si="34"/>
        <v>0</v>
      </c>
      <c r="BS23" s="459">
        <f t="shared" si="35"/>
        <v>0</v>
      </c>
      <c r="BT23" s="496">
        <f t="shared" si="36"/>
        <v>0</v>
      </c>
      <c r="BU23" s="496">
        <f t="shared" si="37"/>
        <v>0</v>
      </c>
      <c r="BV23" s="445">
        <f t="shared" si="38"/>
        <v>0</v>
      </c>
    </row>
    <row r="24" spans="1:74" ht="15" customHeight="1">
      <c r="A24" s="337"/>
      <c r="B24" s="362"/>
      <c r="C24" s="362"/>
      <c r="D24" s="504">
        <f t="shared" si="28"/>
        <v>0</v>
      </c>
      <c r="E24" s="328">
        <f>SUMIF('Estrazione ALM'!$A:$A,B24,'Estrazione ALM'!$E:$E)</f>
        <v>0</v>
      </c>
      <c r="F24" s="329">
        <f>SUMIF('Estrazione ALM'!$A:$A,B24,'Estrazione ALM'!$G:$G)</f>
        <v>0</v>
      </c>
      <c r="G24" s="329">
        <f>SUMIF('Estrazione ALM'!$A:$A,B24,'Estrazione ALM'!$D:$D)</f>
        <v>0</v>
      </c>
      <c r="H24" s="329">
        <f>SUMIF('Estrazione ALM'!$A:$A,B24,'Estrazione ALM'!$C:$C)</f>
        <v>0</v>
      </c>
      <c r="I24" s="329">
        <f>SUMIF('Estrazione ALM'!$A:$A,B24,'Estrazione ALM'!$I:$I)</f>
        <v>0</v>
      </c>
      <c r="J24" s="329">
        <f>SUMIF('Estrazione ALM'!$A:$A,B24,'Estrazione ALM'!$H:$H)</f>
        <v>0</v>
      </c>
      <c r="K24" s="330">
        <f>SUMIF('Estrazione ALM'!$A:$A,B24,'Estrazione ALM'!$F:$F)</f>
        <v>0</v>
      </c>
      <c r="L24" s="331">
        <f>SUMIF('Estrazione ALM'!$A:$A,B24,'Estrazione ALM'!$J:$J)</f>
        <v>0</v>
      </c>
      <c r="M24" s="328">
        <f>SUMIF('Estrazione ALM'!$L:$L,B24,'Estrazione ALM'!$P:$P)</f>
        <v>0</v>
      </c>
      <c r="N24" s="329">
        <f>SUMIF('Estrazione ALM'!$L:$L,B24,'Estrazione ALM'!$R:$R)</f>
        <v>0</v>
      </c>
      <c r="O24" s="329">
        <f>SUMIF('Estrazione ALM'!$L:$L,B24,'Estrazione ALM'!$O:$O)</f>
        <v>0</v>
      </c>
      <c r="P24" s="329">
        <f>SUMIF('Estrazione ALM'!$L:$L,B24,'Estrazione ALM'!$N:$N)</f>
        <v>0</v>
      </c>
      <c r="Q24" s="329">
        <f>SUMIF('Estrazione ALM'!$L:$L,B24,'Estrazione ALM'!$T:$T)</f>
        <v>0</v>
      </c>
      <c r="R24" s="332">
        <f>SUMIF('Estrazione ALM'!$L:$L,B24,'Estrazione ALM'!$S:$S)</f>
        <v>0</v>
      </c>
      <c r="S24" s="333">
        <f>SUMIF('Estrazione ALM'!$L:$L,B24,'Estrazione ALM'!$Q:$Q)</f>
        <v>0</v>
      </c>
      <c r="T24" s="331">
        <f>SUMIF('Estrazione ALM'!$L:$L,B24,'Estrazione ALM'!$U:$U)</f>
        <v>0</v>
      </c>
      <c r="U24" s="328">
        <f>SUMIF('Estrazione ALM'!$W:$W,B24,'Estrazione ALM'!$AA:$AA)</f>
        <v>0</v>
      </c>
      <c r="V24" s="329">
        <f>SUMIF('Estrazione ALM'!$W:$W,B24,'Estrazione ALM'!$AC:$AC)</f>
        <v>0</v>
      </c>
      <c r="W24" s="329">
        <f>SUMIF('Estrazione ALM'!$W:$W,B24,'Estrazione ALM'!$Z:$Z)</f>
        <v>0</v>
      </c>
      <c r="X24" s="329">
        <f>SUMIF('Estrazione ALM'!$W:$W,B24,'Estrazione ALM'!$Y:$Y)</f>
        <v>0</v>
      </c>
      <c r="Y24" s="329">
        <f>SUMIF('Estrazione ALM'!$W:$W,B24,'Estrazione ALM'!$AE:$AE)</f>
        <v>0</v>
      </c>
      <c r="Z24" s="329">
        <f>SUMIF('Estrazione ALM'!$W:$W,B24,'Estrazione ALM'!$AD:$AD)</f>
        <v>0</v>
      </c>
      <c r="AA24" s="333">
        <f>SUMIF('Estrazione ALM'!$W:$W,B24,'Estrazione ALM'!$AB:$AB)</f>
        <v>0</v>
      </c>
      <c r="AB24" s="331">
        <f>SUMIF('Estrazione ALM'!$W:$W,B24,'Estrazione ALM'!$AF:$AF)</f>
        <v>0</v>
      </c>
      <c r="AC24" s="328">
        <f t="shared" si="1"/>
        <v>0</v>
      </c>
      <c r="AD24" s="329">
        <f t="shared" si="2"/>
        <v>0</v>
      </c>
      <c r="AE24" s="329">
        <f t="shared" si="3"/>
        <v>0</v>
      </c>
      <c r="AF24" s="329">
        <f t="shared" si="4"/>
        <v>0</v>
      </c>
      <c r="AG24" s="329">
        <f t="shared" si="5"/>
        <v>0</v>
      </c>
      <c r="AH24" s="329">
        <f t="shared" si="6"/>
        <v>0</v>
      </c>
      <c r="AI24" s="333">
        <f t="shared" si="7"/>
        <v>0</v>
      </c>
      <c r="AJ24" s="331">
        <f t="shared" si="8"/>
        <v>0</v>
      </c>
      <c r="AL24" s="402">
        <f t="shared" si="29"/>
        <v>0</v>
      </c>
      <c r="AM24" s="402">
        <f t="shared" si="30"/>
        <v>0</v>
      </c>
      <c r="AN24" s="402">
        <f t="shared" si="31"/>
        <v>0</v>
      </c>
      <c r="AO24" s="402" t="str">
        <f t="shared" si="32"/>
        <v/>
      </c>
      <c r="AQ24" s="430">
        <f>IF(AL24="",AL24,'Sintesi (CFI-TS)'!AW50)</f>
        <v>0</v>
      </c>
      <c r="AR24" s="430">
        <f>IF(AM24="",AM24,'Sintesi (CA)'!AW51)</f>
        <v>0</v>
      </c>
      <c r="AS24" s="430">
        <f>IF(AN24="",AN24,'Sintesi (CFI-ACN)'!AW50)</f>
        <v>0</v>
      </c>
      <c r="AT24" s="430">
        <f t="shared" si="27"/>
        <v>0</v>
      </c>
      <c r="AV24" s="437">
        <f>IF(AQ24="",AQ24,'Sintesi (CFI-TS)'!AI50)</f>
        <v>0</v>
      </c>
      <c r="AW24" s="437">
        <f>IF(AV24="",AV24,'Sintesi (CFI-TS)'!AN50)</f>
        <v>0</v>
      </c>
      <c r="AX24" s="438"/>
      <c r="AY24" s="509">
        <f>IF(AR24="",AR24,'Sintesi (CA)'!AI51)</f>
        <v>0</v>
      </c>
      <c r="AZ24" s="509">
        <f>IF(AY24="",AY24,'Sintesi (CA)'!AN51)</f>
        <v>0</v>
      </c>
      <c r="BA24" s="438"/>
      <c r="BB24" s="509">
        <f>IF(AS24="",AS24,'Sintesi (CFI-ACN)'!AI50)</f>
        <v>0</v>
      </c>
      <c r="BC24" s="509">
        <f>IF(BB24="",BB24,'Sintesi (CFI-ACN)'!AN50)</f>
        <v>0</v>
      </c>
      <c r="BD24" s="438"/>
      <c r="BE24" s="495">
        <f t="shared" si="17"/>
        <v>0</v>
      </c>
      <c r="BF24" s="458">
        <f>'Sintesi (CFI-TS)'!AM50</f>
        <v>0</v>
      </c>
      <c r="BG24" s="506">
        <f>'Sintesi (CFI-TS)'!AK50</f>
        <v>0</v>
      </c>
      <c r="BH24" s="459"/>
      <c r="BI24" s="495">
        <f t="shared" si="18"/>
        <v>0</v>
      </c>
      <c r="BJ24" s="507">
        <f>'Sintesi (CA)'!AM51</f>
        <v>0</v>
      </c>
      <c r="BK24" s="507">
        <f>'Sintesi (CA)'!AK51</f>
        <v>0</v>
      </c>
      <c r="BL24" s="459"/>
      <c r="BM24" s="495">
        <f t="shared" si="25"/>
        <v>0</v>
      </c>
      <c r="BN24" s="506">
        <f>'Sintesi (CFI-ACN)'!AM50</f>
        <v>0</v>
      </c>
      <c r="BO24" s="506">
        <f>'Sintesi (CFI-ACN)'!AK50</f>
        <v>0</v>
      </c>
      <c r="BP24" s="459"/>
      <c r="BQ24" s="346">
        <f t="shared" si="33"/>
        <v>0</v>
      </c>
      <c r="BR24" s="346">
        <f t="shared" si="34"/>
        <v>0</v>
      </c>
      <c r="BS24" s="459">
        <f t="shared" si="35"/>
        <v>0</v>
      </c>
      <c r="BT24" s="496">
        <f t="shared" si="36"/>
        <v>0</v>
      </c>
      <c r="BU24" s="496">
        <f t="shared" si="37"/>
        <v>0</v>
      </c>
      <c r="BV24" s="445">
        <f t="shared" si="38"/>
        <v>0</v>
      </c>
    </row>
    <row r="25" spans="1:74">
      <c r="A25" s="337"/>
      <c r="B25" s="362"/>
      <c r="C25" s="362"/>
      <c r="D25" s="504">
        <f t="shared" si="28"/>
        <v>0</v>
      </c>
      <c r="E25" s="328">
        <f>SUMIF('Estrazione ALM'!$A:$A,B25,'Estrazione ALM'!$E:$E)</f>
        <v>0</v>
      </c>
      <c r="F25" s="329">
        <f>SUMIF('Estrazione ALM'!$A:$A,B25,'Estrazione ALM'!$G:$G)</f>
        <v>0</v>
      </c>
      <c r="G25" s="329">
        <f>SUMIF('Estrazione ALM'!$A:$A,B25,'Estrazione ALM'!$D:$D)</f>
        <v>0</v>
      </c>
      <c r="H25" s="329">
        <f>SUMIF('Estrazione ALM'!$A:$A,B25,'Estrazione ALM'!$C:$C)</f>
        <v>0</v>
      </c>
      <c r="I25" s="329">
        <f>SUMIF('Estrazione ALM'!$A:$A,B25,'Estrazione ALM'!$I:$I)</f>
        <v>0</v>
      </c>
      <c r="J25" s="329">
        <f>SUMIF('Estrazione ALM'!$A:$A,B25,'Estrazione ALM'!$H:$H)</f>
        <v>0</v>
      </c>
      <c r="K25" s="330">
        <f>SUMIF('Estrazione ALM'!$A:$A,B25,'Estrazione ALM'!$F:$F)</f>
        <v>0</v>
      </c>
      <c r="L25" s="331">
        <f>SUMIF('Estrazione ALM'!$A:$A,B25,'Estrazione ALM'!$J:$J)</f>
        <v>0</v>
      </c>
      <c r="M25" s="328">
        <f>SUMIF('Estrazione ALM'!$L:$L,B25,'Estrazione ALM'!$P:$P)</f>
        <v>0</v>
      </c>
      <c r="N25" s="329">
        <f>SUMIF('Estrazione ALM'!$L:$L,B25,'Estrazione ALM'!$R:$R)</f>
        <v>0</v>
      </c>
      <c r="O25" s="329">
        <f>SUMIF('Estrazione ALM'!$L:$L,B25,'Estrazione ALM'!$O:$O)</f>
        <v>0</v>
      </c>
      <c r="P25" s="329">
        <f>SUMIF('Estrazione ALM'!$L:$L,B25,'Estrazione ALM'!$N:$N)</f>
        <v>0</v>
      </c>
      <c r="Q25" s="329">
        <f>SUMIF('Estrazione ALM'!$L:$L,B25,'Estrazione ALM'!$T:$T)</f>
        <v>0</v>
      </c>
      <c r="R25" s="332">
        <f>SUMIF('Estrazione ALM'!$L:$L,B25,'Estrazione ALM'!$S:$S)</f>
        <v>0</v>
      </c>
      <c r="S25" s="333">
        <f>SUMIF('Estrazione ALM'!$L:$L,B25,'Estrazione ALM'!$Q:$Q)</f>
        <v>0</v>
      </c>
      <c r="T25" s="331">
        <f>SUMIF('Estrazione ALM'!$L:$L,B25,'Estrazione ALM'!$U:$U)</f>
        <v>0</v>
      </c>
      <c r="U25" s="328">
        <f>SUMIF('Estrazione ALM'!$W:$W,B25,'Estrazione ALM'!$AA:$AA)</f>
        <v>0</v>
      </c>
      <c r="V25" s="329">
        <f>SUMIF('Estrazione ALM'!$W:$W,B25,'Estrazione ALM'!$AC:$AC)</f>
        <v>0</v>
      </c>
      <c r="W25" s="329">
        <f>SUMIF('Estrazione ALM'!$W:$W,B25,'Estrazione ALM'!$Z:$Z)</f>
        <v>0</v>
      </c>
      <c r="X25" s="329">
        <f>SUMIF('Estrazione ALM'!$W:$W,B25,'Estrazione ALM'!$Y:$Y)</f>
        <v>0</v>
      </c>
      <c r="Y25" s="329">
        <f>SUMIF('Estrazione ALM'!$W:$W,B25,'Estrazione ALM'!$AE:$AE)</f>
        <v>0</v>
      </c>
      <c r="Z25" s="329">
        <f>SUMIF('Estrazione ALM'!$W:$W,B25,'Estrazione ALM'!$AD:$AD)</f>
        <v>0</v>
      </c>
      <c r="AA25" s="333">
        <f>SUMIF('Estrazione ALM'!$W:$W,B25,'Estrazione ALM'!$AB:$AB)</f>
        <v>0</v>
      </c>
      <c r="AB25" s="331">
        <f>SUMIF('Estrazione ALM'!$W:$W,B25,'Estrazione ALM'!$AF:$AF)</f>
        <v>0</v>
      </c>
      <c r="AC25" s="328">
        <f t="shared" si="1"/>
        <v>0</v>
      </c>
      <c r="AD25" s="329">
        <f t="shared" si="2"/>
        <v>0</v>
      </c>
      <c r="AE25" s="329">
        <f t="shared" si="3"/>
        <v>0</v>
      </c>
      <c r="AF25" s="329">
        <f t="shared" si="4"/>
        <v>0</v>
      </c>
      <c r="AG25" s="329">
        <f t="shared" si="5"/>
        <v>0</v>
      </c>
      <c r="AH25" s="329">
        <f t="shared" si="6"/>
        <v>0</v>
      </c>
      <c r="AI25" s="333">
        <f t="shared" si="7"/>
        <v>0</v>
      </c>
      <c r="AJ25" s="331">
        <f t="shared" si="8"/>
        <v>0</v>
      </c>
      <c r="AL25" s="402">
        <f t="shared" si="29"/>
        <v>0</v>
      </c>
      <c r="AM25" s="402">
        <f t="shared" si="30"/>
        <v>0</v>
      </c>
      <c r="AN25" s="402">
        <f t="shared" si="31"/>
        <v>0</v>
      </c>
      <c r="AO25" s="402" t="str">
        <f t="shared" si="32"/>
        <v/>
      </c>
      <c r="AQ25" s="430">
        <f>IF(AL25="",AL25,'Sintesi (CFI-TS)'!AW51)</f>
        <v>0</v>
      </c>
      <c r="AR25" s="430">
        <f>IF(AM25="",AM25,'Sintesi (CA)'!AW52)</f>
        <v>0</v>
      </c>
      <c r="AS25" s="430">
        <f>IF(AN25="",AN25,'Sintesi (CFI-ACN)'!AW51)</f>
        <v>0</v>
      </c>
      <c r="AT25" s="430">
        <f t="shared" si="27"/>
        <v>0</v>
      </c>
      <c r="AV25" s="437">
        <f>IF(AQ25="",AQ25,'Sintesi (CFI-TS)'!AI51)</f>
        <v>0</v>
      </c>
      <c r="AW25" s="437">
        <f>IF(AV25="",AV25,'Sintesi (CFI-TS)'!AN51)</f>
        <v>0</v>
      </c>
      <c r="AX25" s="438"/>
      <c r="AY25" s="509">
        <f>IF(AR25="",AR25,'Sintesi (CA)'!AI52)</f>
        <v>0</v>
      </c>
      <c r="AZ25" s="509">
        <f>IF(AY25="",AY25,'Sintesi (CA)'!AN52)</f>
        <v>0</v>
      </c>
      <c r="BA25" s="438"/>
      <c r="BB25" s="509">
        <f>IF(AS25="",AS25,'Sintesi (CFI-ACN)'!AI51)</f>
        <v>0</v>
      </c>
      <c r="BC25" s="509">
        <f>IF(BB25="",BB25,'Sintesi (CFI-ACN)'!AN51)</f>
        <v>0</v>
      </c>
      <c r="BD25" s="438"/>
      <c r="BE25" s="495">
        <f t="shared" si="17"/>
        <v>0</v>
      </c>
      <c r="BF25" s="458">
        <f>'Sintesi (CFI-TS)'!AM51</f>
        <v>0</v>
      </c>
      <c r="BG25" s="506">
        <f>'Sintesi (CFI-TS)'!AK51</f>
        <v>0</v>
      </c>
      <c r="BH25" s="459"/>
      <c r="BI25" s="495">
        <f t="shared" si="18"/>
        <v>0</v>
      </c>
      <c r="BJ25" s="507">
        <f>'Sintesi (CA)'!AM52</f>
        <v>0</v>
      </c>
      <c r="BK25" s="507">
        <f>'Sintesi (CA)'!AK52</f>
        <v>0</v>
      </c>
      <c r="BL25" s="459"/>
      <c r="BM25" s="495">
        <f t="shared" si="25"/>
        <v>0</v>
      </c>
      <c r="BN25" s="506">
        <f>'Sintesi (CFI-ACN)'!AM51</f>
        <v>0</v>
      </c>
      <c r="BO25" s="506">
        <f>'Sintesi (CFI-ACN)'!AK51</f>
        <v>0</v>
      </c>
      <c r="BP25" s="459"/>
      <c r="BQ25" s="346">
        <f t="shared" si="33"/>
        <v>0</v>
      </c>
      <c r="BR25" s="346">
        <f t="shared" si="34"/>
        <v>0</v>
      </c>
      <c r="BS25" s="459">
        <f t="shared" si="35"/>
        <v>0</v>
      </c>
      <c r="BT25" s="496">
        <f t="shared" si="36"/>
        <v>0</v>
      </c>
      <c r="BU25" s="496">
        <f t="shared" si="37"/>
        <v>0</v>
      </c>
      <c r="BV25" s="445">
        <f t="shared" si="38"/>
        <v>0</v>
      </c>
    </row>
    <row r="26" spans="1:74" ht="15" customHeight="1">
      <c r="A26" s="337"/>
      <c r="B26" s="362"/>
      <c r="C26" s="362"/>
      <c r="D26" s="504">
        <f t="shared" si="28"/>
        <v>0</v>
      </c>
      <c r="E26" s="328">
        <f>SUMIF('Estrazione ALM'!$A:$A,B26,'Estrazione ALM'!$E:$E)</f>
        <v>0</v>
      </c>
      <c r="F26" s="329">
        <f>SUMIF('Estrazione ALM'!$A:$A,B26,'Estrazione ALM'!$G:$G)</f>
        <v>0</v>
      </c>
      <c r="G26" s="329">
        <f>SUMIF('Estrazione ALM'!$A:$A,B26,'Estrazione ALM'!$D:$D)</f>
        <v>0</v>
      </c>
      <c r="H26" s="329">
        <f>SUMIF('Estrazione ALM'!$A:$A,B26,'Estrazione ALM'!$C:$C)</f>
        <v>0</v>
      </c>
      <c r="I26" s="329">
        <f>SUMIF('Estrazione ALM'!$A:$A,B26,'Estrazione ALM'!$I:$I)</f>
        <v>0</v>
      </c>
      <c r="J26" s="329">
        <f>SUMIF('Estrazione ALM'!$A:$A,B26,'Estrazione ALM'!$H:$H)</f>
        <v>0</v>
      </c>
      <c r="K26" s="330">
        <f>SUMIF('Estrazione ALM'!$A:$A,B26,'Estrazione ALM'!$F:$F)</f>
        <v>0</v>
      </c>
      <c r="L26" s="331">
        <f>SUMIF('Estrazione ALM'!$A:$A,B26,'Estrazione ALM'!$J:$J)</f>
        <v>0</v>
      </c>
      <c r="M26" s="328">
        <f>SUMIF('Estrazione ALM'!$L:$L,B26,'Estrazione ALM'!$P:$P)</f>
        <v>0</v>
      </c>
      <c r="N26" s="329">
        <f>SUMIF('Estrazione ALM'!$L:$L,B26,'Estrazione ALM'!$R:$R)</f>
        <v>0</v>
      </c>
      <c r="O26" s="329">
        <f>SUMIF('Estrazione ALM'!$L:$L,B26,'Estrazione ALM'!$O:$O)</f>
        <v>0</v>
      </c>
      <c r="P26" s="329">
        <f>SUMIF('Estrazione ALM'!$L:$L,B26,'Estrazione ALM'!$N:$N)</f>
        <v>0</v>
      </c>
      <c r="Q26" s="329">
        <f>SUMIF('Estrazione ALM'!$L:$L,B26,'Estrazione ALM'!$T:$T)</f>
        <v>0</v>
      </c>
      <c r="R26" s="332">
        <f>SUMIF('Estrazione ALM'!$L:$L,B26,'Estrazione ALM'!$S:$S)</f>
        <v>0</v>
      </c>
      <c r="S26" s="333">
        <f>SUMIF('Estrazione ALM'!$L:$L,B26,'Estrazione ALM'!$Q:$Q)</f>
        <v>0</v>
      </c>
      <c r="T26" s="331">
        <f>SUMIF('Estrazione ALM'!$L:$L,B26,'Estrazione ALM'!$U:$U)</f>
        <v>0</v>
      </c>
      <c r="U26" s="328">
        <f>SUMIF('Estrazione ALM'!$W:$W,B26,'Estrazione ALM'!$AA:$AA)</f>
        <v>0</v>
      </c>
      <c r="V26" s="329">
        <f>SUMIF('Estrazione ALM'!$W:$W,B26,'Estrazione ALM'!$AC:$AC)</f>
        <v>0</v>
      </c>
      <c r="W26" s="329">
        <f>SUMIF('Estrazione ALM'!$W:$W,B26,'Estrazione ALM'!$Z:$Z)</f>
        <v>0</v>
      </c>
      <c r="X26" s="329">
        <f>SUMIF('Estrazione ALM'!$W:$W,B26,'Estrazione ALM'!$Y:$Y)</f>
        <v>0</v>
      </c>
      <c r="Y26" s="329">
        <f>SUMIF('Estrazione ALM'!$W:$W,B26,'Estrazione ALM'!$AE:$AE)</f>
        <v>0</v>
      </c>
      <c r="Z26" s="329">
        <f>SUMIF('Estrazione ALM'!$W:$W,B26,'Estrazione ALM'!$AD:$AD)</f>
        <v>0</v>
      </c>
      <c r="AA26" s="333">
        <f>SUMIF('Estrazione ALM'!$W:$W,B26,'Estrazione ALM'!$AB:$AB)</f>
        <v>0</v>
      </c>
      <c r="AB26" s="331">
        <f>SUMIF('Estrazione ALM'!$W:$W,B26,'Estrazione ALM'!$AF:$AF)</f>
        <v>0</v>
      </c>
      <c r="AC26" s="328">
        <f t="shared" si="1"/>
        <v>0</v>
      </c>
      <c r="AD26" s="329">
        <f t="shared" si="2"/>
        <v>0</v>
      </c>
      <c r="AE26" s="329">
        <f t="shared" si="3"/>
        <v>0</v>
      </c>
      <c r="AF26" s="329">
        <f t="shared" si="4"/>
        <v>0</v>
      </c>
      <c r="AG26" s="329">
        <f t="shared" si="5"/>
        <v>0</v>
      </c>
      <c r="AH26" s="329">
        <f t="shared" si="6"/>
        <v>0</v>
      </c>
      <c r="AI26" s="333">
        <f t="shared" si="7"/>
        <v>0</v>
      </c>
      <c r="AJ26" s="331">
        <f t="shared" si="8"/>
        <v>0</v>
      </c>
      <c r="AL26" s="402">
        <f t="shared" si="29"/>
        <v>0</v>
      </c>
      <c r="AM26" s="402">
        <f t="shared" si="30"/>
        <v>0</v>
      </c>
      <c r="AN26" s="402">
        <f t="shared" si="31"/>
        <v>0</v>
      </c>
      <c r="AO26" s="402" t="str">
        <f t="shared" si="32"/>
        <v/>
      </c>
      <c r="AQ26" s="430">
        <f>IF(AL26="",AL26,'Sintesi (CFI-TS)'!AW52)</f>
        <v>0</v>
      </c>
      <c r="AR26" s="430">
        <f>IF(AM26="",AM26,'Sintesi (CA)'!AW53)</f>
        <v>0</v>
      </c>
      <c r="AS26" s="430">
        <f>IF(AN26="",AN26,'Sintesi (CFI-ACN)'!AW52)</f>
        <v>0</v>
      </c>
      <c r="AT26" s="430">
        <f t="shared" si="27"/>
        <v>0</v>
      </c>
      <c r="AV26" s="437">
        <f>IF(AQ26="",AQ26,'Sintesi (CFI-TS)'!AI52)</f>
        <v>0</v>
      </c>
      <c r="AW26" s="437">
        <f>IF(AV26="",AV26,'Sintesi (CFI-TS)'!AN52)</f>
        <v>0</v>
      </c>
      <c r="AX26" s="438"/>
      <c r="AY26" s="509">
        <f>IF(AR26="",AR26,'Sintesi (CA)'!AI53)</f>
        <v>0</v>
      </c>
      <c r="AZ26" s="509">
        <f>IF(AY26="",AY26,'Sintesi (CA)'!AN53)</f>
        <v>0</v>
      </c>
      <c r="BA26" s="438"/>
      <c r="BB26" s="509">
        <f>IF(AS26="",AS26,'Sintesi (CFI-ACN)'!AI52)</f>
        <v>0</v>
      </c>
      <c r="BC26" s="509">
        <f>IF(BB26="",BB26,'Sintesi (CFI-ACN)'!AN52)</f>
        <v>0</v>
      </c>
      <c r="BD26" s="438"/>
      <c r="BE26" s="495">
        <f t="shared" si="17"/>
        <v>0</v>
      </c>
      <c r="BF26" s="458">
        <f>'Sintesi (CFI-TS)'!AM52</f>
        <v>0</v>
      </c>
      <c r="BG26" s="506">
        <f>'Sintesi (CFI-TS)'!AK52</f>
        <v>0</v>
      </c>
      <c r="BH26" s="459"/>
      <c r="BI26" s="495">
        <f t="shared" si="18"/>
        <v>0</v>
      </c>
      <c r="BJ26" s="507">
        <f>'Sintesi (CA)'!AM53</f>
        <v>0</v>
      </c>
      <c r="BK26" s="507">
        <f>'Sintesi (CA)'!AK53</f>
        <v>0</v>
      </c>
      <c r="BL26" s="459"/>
      <c r="BM26" s="495">
        <f t="shared" si="25"/>
        <v>0</v>
      </c>
      <c r="BN26" s="506">
        <f>'Sintesi (CFI-ACN)'!AM52</f>
        <v>0</v>
      </c>
      <c r="BO26" s="506">
        <f>'Sintesi (CFI-ACN)'!AK52</f>
        <v>0</v>
      </c>
      <c r="BP26" s="459"/>
      <c r="BQ26" s="346">
        <f t="shared" si="33"/>
        <v>0</v>
      </c>
      <c r="BR26" s="346">
        <f t="shared" si="34"/>
        <v>0</v>
      </c>
      <c r="BS26" s="459">
        <f t="shared" si="35"/>
        <v>0</v>
      </c>
      <c r="BT26" s="496">
        <f t="shared" si="36"/>
        <v>0</v>
      </c>
      <c r="BU26" s="496">
        <f t="shared" si="37"/>
        <v>0</v>
      </c>
      <c r="BV26" s="445">
        <f t="shared" si="38"/>
        <v>0</v>
      </c>
    </row>
    <row r="27" spans="1:74">
      <c r="A27" s="337"/>
      <c r="B27" s="362"/>
      <c r="C27" s="362"/>
      <c r="D27" s="504">
        <f t="shared" si="28"/>
        <v>0</v>
      </c>
      <c r="E27" s="328">
        <f>SUMIF('Estrazione ALM'!$A:$A,B27,'Estrazione ALM'!$E:$E)</f>
        <v>0</v>
      </c>
      <c r="F27" s="329">
        <f>SUMIF('Estrazione ALM'!$A:$A,B27,'Estrazione ALM'!$G:$G)</f>
        <v>0</v>
      </c>
      <c r="G27" s="329">
        <f>SUMIF('Estrazione ALM'!$A:$A,B27,'Estrazione ALM'!$D:$D)</f>
        <v>0</v>
      </c>
      <c r="H27" s="329">
        <f>SUMIF('Estrazione ALM'!$A:$A,B27,'Estrazione ALM'!$C:$C)</f>
        <v>0</v>
      </c>
      <c r="I27" s="329">
        <f>SUMIF('Estrazione ALM'!$A:$A,B27,'Estrazione ALM'!$I:$I)</f>
        <v>0</v>
      </c>
      <c r="J27" s="329">
        <f>SUMIF('Estrazione ALM'!$A:$A,B27,'Estrazione ALM'!$H:$H)</f>
        <v>0</v>
      </c>
      <c r="K27" s="330">
        <f>SUMIF('Estrazione ALM'!$A:$A,B27,'Estrazione ALM'!$F:$F)</f>
        <v>0</v>
      </c>
      <c r="L27" s="331">
        <f>SUMIF('Estrazione ALM'!$A:$A,B27,'Estrazione ALM'!$J:$J)</f>
        <v>0</v>
      </c>
      <c r="M27" s="328">
        <f>SUMIF('Estrazione ALM'!$L:$L,B27,'Estrazione ALM'!$P:$P)</f>
        <v>0</v>
      </c>
      <c r="N27" s="329">
        <f>SUMIF('Estrazione ALM'!$L:$L,B27,'Estrazione ALM'!$R:$R)</f>
        <v>0</v>
      </c>
      <c r="O27" s="329">
        <f>SUMIF('Estrazione ALM'!$L:$L,B27,'Estrazione ALM'!$O:$O)</f>
        <v>0</v>
      </c>
      <c r="P27" s="329">
        <f>SUMIF('Estrazione ALM'!$L:$L,B27,'Estrazione ALM'!$N:$N)</f>
        <v>0</v>
      </c>
      <c r="Q27" s="329">
        <f>SUMIF('Estrazione ALM'!$L:$L,B27,'Estrazione ALM'!$T:$T)</f>
        <v>0</v>
      </c>
      <c r="R27" s="332">
        <f>SUMIF('Estrazione ALM'!$L:$L,B27,'Estrazione ALM'!$S:$S)</f>
        <v>0</v>
      </c>
      <c r="S27" s="333">
        <f>SUMIF('Estrazione ALM'!$L:$L,B27,'Estrazione ALM'!$Q:$Q)</f>
        <v>0</v>
      </c>
      <c r="T27" s="331">
        <f>SUMIF('Estrazione ALM'!$L:$L,B27,'Estrazione ALM'!$U:$U)</f>
        <v>0</v>
      </c>
      <c r="U27" s="328">
        <f>SUMIF('Estrazione ALM'!$W:$W,B27,'Estrazione ALM'!$AA:$AA)</f>
        <v>0</v>
      </c>
      <c r="V27" s="329">
        <f>SUMIF('Estrazione ALM'!$W:$W,B27,'Estrazione ALM'!$AC:$AC)</f>
        <v>0</v>
      </c>
      <c r="W27" s="329">
        <f>SUMIF('Estrazione ALM'!$W:$W,B27,'Estrazione ALM'!$Z:$Z)</f>
        <v>0</v>
      </c>
      <c r="X27" s="329">
        <f>SUMIF('Estrazione ALM'!$W:$W,B27,'Estrazione ALM'!$Y:$Y)</f>
        <v>0</v>
      </c>
      <c r="Y27" s="329">
        <f>SUMIF('Estrazione ALM'!$W:$W,B27,'Estrazione ALM'!$AE:$AE)</f>
        <v>0</v>
      </c>
      <c r="Z27" s="329">
        <f>SUMIF('Estrazione ALM'!$W:$W,B27,'Estrazione ALM'!$AD:$AD)</f>
        <v>0</v>
      </c>
      <c r="AA27" s="333">
        <f>SUMIF('Estrazione ALM'!$W:$W,B27,'Estrazione ALM'!$AB:$AB)</f>
        <v>0</v>
      </c>
      <c r="AB27" s="331">
        <f>SUMIF('Estrazione ALM'!$W:$W,B27,'Estrazione ALM'!$AF:$AF)</f>
        <v>0</v>
      </c>
      <c r="AC27" s="328">
        <f t="shared" si="1"/>
        <v>0</v>
      </c>
      <c r="AD27" s="329">
        <f t="shared" si="2"/>
        <v>0</v>
      </c>
      <c r="AE27" s="329">
        <f t="shared" si="3"/>
        <v>0</v>
      </c>
      <c r="AF27" s="329">
        <f t="shared" si="4"/>
        <v>0</v>
      </c>
      <c r="AG27" s="329">
        <f t="shared" si="5"/>
        <v>0</v>
      </c>
      <c r="AH27" s="329">
        <f t="shared" si="6"/>
        <v>0</v>
      </c>
      <c r="AI27" s="333">
        <f t="shared" si="7"/>
        <v>0</v>
      </c>
      <c r="AJ27" s="331">
        <f t="shared" si="8"/>
        <v>0</v>
      </c>
      <c r="AL27" s="402">
        <f t="shared" si="29"/>
        <v>0</v>
      </c>
      <c r="AM27" s="402">
        <f t="shared" si="30"/>
        <v>0</v>
      </c>
      <c r="AN27" s="402">
        <f t="shared" si="31"/>
        <v>0</v>
      </c>
      <c r="AO27" s="402" t="str">
        <f t="shared" si="32"/>
        <v/>
      </c>
      <c r="AQ27" s="430">
        <f>IF(AL27="",AL27,'Sintesi (CFI-TS)'!AW53)</f>
        <v>0</v>
      </c>
      <c r="AR27" s="430">
        <f>IF(AM27="",AM27,'Sintesi (CA)'!AW54)</f>
        <v>0</v>
      </c>
      <c r="AS27" s="430">
        <f>IF(AN27="",AN27,'Sintesi (CFI-ACN)'!AW53)</f>
        <v>0</v>
      </c>
      <c r="AT27" s="430">
        <f t="shared" si="27"/>
        <v>0</v>
      </c>
      <c r="AV27" s="437">
        <f>IF(AQ27="",AQ27,'Sintesi (CFI-TS)'!AI53)</f>
        <v>0</v>
      </c>
      <c r="AW27" s="437">
        <f>IF(AV27="",AV27,'Sintesi (CFI-TS)'!AN53)</f>
        <v>0</v>
      </c>
      <c r="AX27" s="438"/>
      <c r="AY27" s="509">
        <f>IF(AR27="",AR27,'Sintesi (CA)'!AI54)</f>
        <v>0</v>
      </c>
      <c r="AZ27" s="509">
        <f>IF(AY27="",AY27,'Sintesi (CA)'!AN54)</f>
        <v>0</v>
      </c>
      <c r="BA27" s="438"/>
      <c r="BB27" s="509">
        <f>IF(AS27="",AS27,'Sintesi (CFI-ACN)'!AI53)</f>
        <v>0</v>
      </c>
      <c r="BC27" s="509">
        <f>IF(BB27="",BB27,'Sintesi (CFI-ACN)'!AN53)</f>
        <v>0</v>
      </c>
      <c r="BD27" s="438"/>
      <c r="BE27" s="495">
        <f t="shared" ref="BE27:BE32" si="39">I27+J27+E27</f>
        <v>0</v>
      </c>
      <c r="BF27" s="458">
        <f>'Sintesi (CFI-TS)'!AM53</f>
        <v>0</v>
      </c>
      <c r="BG27" s="506">
        <f>'Sintesi (CFI-TS)'!AK53</f>
        <v>0</v>
      </c>
      <c r="BH27" s="459"/>
      <c r="BI27" s="495">
        <f t="shared" ref="BI27:BI31" si="40">M27+Q27+R27</f>
        <v>0</v>
      </c>
      <c r="BJ27" s="507">
        <f>'Sintesi (CA)'!AM54</f>
        <v>0</v>
      </c>
      <c r="BK27" s="507">
        <f>'Sintesi (CA)'!AK54</f>
        <v>0</v>
      </c>
      <c r="BL27" s="459"/>
      <c r="BM27" s="495">
        <f t="shared" ref="BM27:BM31" si="41">Y27+Z27+U27</f>
        <v>0</v>
      </c>
      <c r="BN27" s="506">
        <f>'Sintesi (CFI-ACN)'!AM53</f>
        <v>0</v>
      </c>
      <c r="BO27" s="506">
        <f>'Sintesi (CFI-ACN)'!AK53</f>
        <v>0</v>
      </c>
      <c r="BP27" s="459"/>
      <c r="BQ27" s="346">
        <f t="shared" ref="BQ27:BQ33" si="42">BE27+BI27+BM27</f>
        <v>0</v>
      </c>
      <c r="BR27" s="346">
        <f t="shared" ref="BR27:BR33" si="43">BF27+BJ27+BN27</f>
        <v>0</v>
      </c>
      <c r="BS27" s="459">
        <f t="shared" ref="BS27:BS33" si="44">BG27+BK27+BO27</f>
        <v>0</v>
      </c>
      <c r="BT27" s="496">
        <f t="shared" ref="BT27:BT33" si="45">IFERROR(BQ27/AJ27,0)</f>
        <v>0</v>
      </c>
      <c r="BU27" s="496">
        <f t="shared" ref="BU27:BU33" si="46">IFERROR(BR27/AJ27,0)</f>
        <v>0</v>
      </c>
      <c r="BV27" s="445">
        <f t="shared" ref="BV27:BV33" si="47">IFERROR(BS27/AJ27,0)</f>
        <v>0</v>
      </c>
    </row>
    <row r="28" spans="1:74">
      <c r="A28" s="337"/>
      <c r="B28" s="422"/>
      <c r="C28" s="424"/>
      <c r="D28" s="504">
        <f t="shared" si="28"/>
        <v>0</v>
      </c>
      <c r="E28" s="328">
        <f>SUMIF('Estrazione ALM'!$A:$A,B28,'Estrazione ALM'!$E:$E)</f>
        <v>0</v>
      </c>
      <c r="F28" s="329">
        <f>SUMIF('Estrazione ALM'!$A:$A,B28,'Estrazione ALM'!$G:$G)</f>
        <v>0</v>
      </c>
      <c r="G28" s="329">
        <f>SUMIF('Estrazione ALM'!$A:$A,B28,'Estrazione ALM'!$D:$D)</f>
        <v>0</v>
      </c>
      <c r="H28" s="329">
        <f>SUMIF('Estrazione ALM'!$A:$A,B28,'Estrazione ALM'!$C:$C)</f>
        <v>0</v>
      </c>
      <c r="I28" s="329">
        <f>SUMIF('Estrazione ALM'!$A:$A,B28,'Estrazione ALM'!$I:$I)</f>
        <v>0</v>
      </c>
      <c r="J28" s="329">
        <f>SUMIF('Estrazione ALM'!$A:$A,B28,'Estrazione ALM'!$H:$H)</f>
        <v>0</v>
      </c>
      <c r="K28" s="330">
        <f>SUMIF('Estrazione ALM'!$A:$A,B28,'Estrazione ALM'!$F:$F)</f>
        <v>0</v>
      </c>
      <c r="L28" s="331">
        <f>SUMIF('Estrazione ALM'!$A:$A,B28,'Estrazione ALM'!$J:$J)</f>
        <v>0</v>
      </c>
      <c r="M28" s="328">
        <f>SUMIF('Estrazione ALM'!$L:$L,B28,'Estrazione ALM'!$P:$P)</f>
        <v>0</v>
      </c>
      <c r="N28" s="329">
        <f>SUMIF('Estrazione ALM'!$L:$L,B28,'Estrazione ALM'!$R:$R)</f>
        <v>0</v>
      </c>
      <c r="O28" s="329">
        <f>SUMIF('Estrazione ALM'!$L:$L,B28,'Estrazione ALM'!$O:$O)</f>
        <v>0</v>
      </c>
      <c r="P28" s="329">
        <f>SUMIF('Estrazione ALM'!$L:$L,B28,'Estrazione ALM'!$N:$N)</f>
        <v>0</v>
      </c>
      <c r="Q28" s="329">
        <f>SUMIF('Estrazione ALM'!$L:$L,B28,'Estrazione ALM'!$T:$T)</f>
        <v>0</v>
      </c>
      <c r="R28" s="332">
        <f>SUMIF('Estrazione ALM'!$L:$L,B28,'Estrazione ALM'!$S:$S)</f>
        <v>0</v>
      </c>
      <c r="S28" s="333">
        <f>SUMIF('Estrazione ALM'!$L:$L,B28,'Estrazione ALM'!$Q:$Q)</f>
        <v>0</v>
      </c>
      <c r="T28" s="331">
        <f>SUMIF('Estrazione ALM'!$L:$L,B28,'Estrazione ALM'!$U:$U)</f>
        <v>0</v>
      </c>
      <c r="U28" s="328">
        <f>SUMIF('Estrazione ALM'!$W:$W,B28,'Estrazione ALM'!$AA:$AA)</f>
        <v>0</v>
      </c>
      <c r="V28" s="329">
        <f>SUMIF('Estrazione ALM'!$W:$W,B28,'Estrazione ALM'!$AC:$AC)</f>
        <v>0</v>
      </c>
      <c r="W28" s="329">
        <f>SUMIF('Estrazione ALM'!$W:$W,B28,'Estrazione ALM'!$Z:$Z)</f>
        <v>0</v>
      </c>
      <c r="X28" s="329">
        <f>SUMIF('Estrazione ALM'!$W:$W,B28,'Estrazione ALM'!$Y:$Y)</f>
        <v>0</v>
      </c>
      <c r="Y28" s="329">
        <f>SUMIF('Estrazione ALM'!$W:$W,B28,'Estrazione ALM'!$AE:$AE)</f>
        <v>0</v>
      </c>
      <c r="Z28" s="329">
        <f>SUMIF('Estrazione ALM'!$W:$W,B28,'Estrazione ALM'!$AD:$AD)</f>
        <v>0</v>
      </c>
      <c r="AA28" s="333">
        <f>SUMIF('Estrazione ALM'!$W:$W,B28,'Estrazione ALM'!$AB:$AB)</f>
        <v>0</v>
      </c>
      <c r="AB28" s="331">
        <f>SUMIF('Estrazione ALM'!$W:$W,B28,'Estrazione ALM'!$AF:$AF)</f>
        <v>0</v>
      </c>
      <c r="AC28" s="328">
        <f t="shared" si="1"/>
        <v>0</v>
      </c>
      <c r="AD28" s="329">
        <f t="shared" si="2"/>
        <v>0</v>
      </c>
      <c r="AE28" s="329">
        <f t="shared" si="3"/>
        <v>0</v>
      </c>
      <c r="AF28" s="329">
        <f t="shared" si="4"/>
        <v>0</v>
      </c>
      <c r="AG28" s="329">
        <f t="shared" si="5"/>
        <v>0</v>
      </c>
      <c r="AH28" s="329">
        <f t="shared" si="6"/>
        <v>0</v>
      </c>
      <c r="AI28" s="333">
        <f t="shared" si="7"/>
        <v>0</v>
      </c>
      <c r="AJ28" s="331">
        <f t="shared" si="8"/>
        <v>0</v>
      </c>
      <c r="AL28" s="402">
        <f t="shared" si="29"/>
        <v>0</v>
      </c>
      <c r="AM28" s="402">
        <f t="shared" si="30"/>
        <v>0</v>
      </c>
      <c r="AN28" s="402">
        <f t="shared" si="31"/>
        <v>0</v>
      </c>
      <c r="AO28" s="402" t="str">
        <f t="shared" si="32"/>
        <v/>
      </c>
      <c r="AQ28" s="430">
        <f>IF(AL28="",AL28,'Sintesi (CFI-TS)'!AW54)</f>
        <v>0</v>
      </c>
      <c r="AR28" s="430">
        <f>IF(AM28="",AM28,'Sintesi (CA)'!AW55)</f>
        <v>0</v>
      </c>
      <c r="AS28" s="430">
        <f>IF(AN28="",AN28,'Sintesi (CFI-ACN)'!AW54)</f>
        <v>0</v>
      </c>
      <c r="AT28" s="430">
        <f t="shared" si="27"/>
        <v>0</v>
      </c>
      <c r="AV28" s="437">
        <f>IF(AQ28="",AQ28,'Sintesi (CFI-TS)'!AI54)</f>
        <v>0</v>
      </c>
      <c r="AW28" s="437">
        <f>IF(AV28="",AV28,'Sintesi (CFI-TS)'!AN54)</f>
        <v>0</v>
      </c>
      <c r="AX28" s="438"/>
      <c r="AY28" s="509">
        <f>IF(AR28="",AR28,'Sintesi (CA)'!AI55)</f>
        <v>0</v>
      </c>
      <c r="AZ28" s="509">
        <f>IF(AY28="",AY28,'Sintesi (CA)'!AN55)</f>
        <v>0</v>
      </c>
      <c r="BA28" s="438"/>
      <c r="BB28" s="509">
        <f>IF(AS28="",AS28,'Sintesi (CFI-ACN)'!AI54)</f>
        <v>0</v>
      </c>
      <c r="BC28" s="509">
        <f>IF(BB28="",BB28,'Sintesi (CFI-ACN)'!AN54)</f>
        <v>0</v>
      </c>
      <c r="BD28" s="438"/>
      <c r="BE28" s="495">
        <f t="shared" si="39"/>
        <v>0</v>
      </c>
      <c r="BF28" s="458">
        <f>'Sintesi (CFI-TS)'!AM54</f>
        <v>0</v>
      </c>
      <c r="BG28" s="506">
        <f>'Sintesi (CFI-TS)'!AK54</f>
        <v>0</v>
      </c>
      <c r="BH28" s="459"/>
      <c r="BI28" s="495">
        <f t="shared" si="40"/>
        <v>0</v>
      </c>
      <c r="BJ28" s="507">
        <f>'Sintesi (CA)'!AM55</f>
        <v>0</v>
      </c>
      <c r="BK28" s="507">
        <f>'Sintesi (CA)'!AK55</f>
        <v>0</v>
      </c>
      <c r="BL28" s="459"/>
      <c r="BM28" s="495">
        <f t="shared" si="41"/>
        <v>0</v>
      </c>
      <c r="BN28" s="506">
        <f>'Sintesi (CFI-ACN)'!AM54</f>
        <v>0</v>
      </c>
      <c r="BO28" s="506">
        <f>'Sintesi (CFI-ACN)'!AK54</f>
        <v>0</v>
      </c>
      <c r="BP28" s="459"/>
      <c r="BQ28" s="346">
        <f t="shared" si="42"/>
        <v>0</v>
      </c>
      <c r="BR28" s="346">
        <f t="shared" si="43"/>
        <v>0</v>
      </c>
      <c r="BS28" s="459">
        <f t="shared" si="44"/>
        <v>0</v>
      </c>
      <c r="BT28" s="496">
        <f t="shared" si="45"/>
        <v>0</v>
      </c>
      <c r="BU28" s="496">
        <f t="shared" si="46"/>
        <v>0</v>
      </c>
      <c r="BV28" s="445">
        <f t="shared" si="47"/>
        <v>0</v>
      </c>
    </row>
    <row r="29" spans="1:74">
      <c r="A29" s="337"/>
      <c r="B29" s="422"/>
      <c r="C29" s="424"/>
      <c r="D29" s="504">
        <f t="shared" si="28"/>
        <v>0</v>
      </c>
      <c r="E29" s="328">
        <f>SUMIF('Estrazione ALM'!$A:$A,B29,'Estrazione ALM'!$E:$E)</f>
        <v>0</v>
      </c>
      <c r="F29" s="329">
        <f>SUMIF('Estrazione ALM'!$A:$A,B29,'Estrazione ALM'!$G:$G)</f>
        <v>0</v>
      </c>
      <c r="G29" s="329">
        <f>SUMIF('Estrazione ALM'!$A:$A,B29,'Estrazione ALM'!$D:$D)</f>
        <v>0</v>
      </c>
      <c r="H29" s="329">
        <f>SUMIF('Estrazione ALM'!$A:$A,B29,'Estrazione ALM'!$C:$C)</f>
        <v>0</v>
      </c>
      <c r="I29" s="329">
        <f>SUMIF('Estrazione ALM'!$A:$A,B29,'Estrazione ALM'!$I:$I)</f>
        <v>0</v>
      </c>
      <c r="J29" s="329">
        <f>SUMIF('Estrazione ALM'!$A:$A,B29,'Estrazione ALM'!$H:$H)</f>
        <v>0</v>
      </c>
      <c r="K29" s="330">
        <f>SUMIF('Estrazione ALM'!$A:$A,B29,'Estrazione ALM'!$F:$F)</f>
        <v>0</v>
      </c>
      <c r="L29" s="331">
        <f>SUMIF('Estrazione ALM'!$A:$A,B29,'Estrazione ALM'!$J:$J)</f>
        <v>0</v>
      </c>
      <c r="M29" s="328">
        <f>SUMIF('Estrazione ALM'!$L:$L,B29,'Estrazione ALM'!$P:$P)</f>
        <v>0</v>
      </c>
      <c r="N29" s="329">
        <f>SUMIF('Estrazione ALM'!$L:$L,B29,'Estrazione ALM'!$R:$R)</f>
        <v>0</v>
      </c>
      <c r="O29" s="329">
        <f>SUMIF('Estrazione ALM'!$L:$L,B29,'Estrazione ALM'!$O:$O)</f>
        <v>0</v>
      </c>
      <c r="P29" s="329">
        <f>SUMIF('Estrazione ALM'!$L:$L,B29,'Estrazione ALM'!$N:$N)</f>
        <v>0</v>
      </c>
      <c r="Q29" s="329">
        <f>SUMIF('Estrazione ALM'!$L:$L,B29,'Estrazione ALM'!$T:$T)</f>
        <v>0</v>
      </c>
      <c r="R29" s="332">
        <f>SUMIF('Estrazione ALM'!$L:$L,B29,'Estrazione ALM'!$S:$S)</f>
        <v>0</v>
      </c>
      <c r="S29" s="333">
        <f>SUMIF('Estrazione ALM'!$L:$L,B29,'Estrazione ALM'!$Q:$Q)</f>
        <v>0</v>
      </c>
      <c r="T29" s="331">
        <f>SUMIF('Estrazione ALM'!$L:$L,B29,'Estrazione ALM'!$U:$U)</f>
        <v>0</v>
      </c>
      <c r="U29" s="328">
        <f>SUMIF('Estrazione ALM'!$W:$W,B29,'Estrazione ALM'!$AA:$AA)</f>
        <v>0</v>
      </c>
      <c r="V29" s="329">
        <f>SUMIF('Estrazione ALM'!$W:$W,B29,'Estrazione ALM'!$AC:$AC)</f>
        <v>0</v>
      </c>
      <c r="W29" s="329">
        <f>SUMIF('Estrazione ALM'!$W:$W,B29,'Estrazione ALM'!$Z:$Z)</f>
        <v>0</v>
      </c>
      <c r="X29" s="329">
        <f>SUMIF('Estrazione ALM'!$W:$W,B29,'Estrazione ALM'!$Y:$Y)</f>
        <v>0</v>
      </c>
      <c r="Y29" s="329">
        <f>SUMIF('Estrazione ALM'!$W:$W,B29,'Estrazione ALM'!$AE:$AE)</f>
        <v>0</v>
      </c>
      <c r="Z29" s="329">
        <f>SUMIF('Estrazione ALM'!$W:$W,B29,'Estrazione ALM'!$AD:$AD)</f>
        <v>0</v>
      </c>
      <c r="AA29" s="333">
        <f>SUMIF('Estrazione ALM'!$W:$W,B29,'Estrazione ALM'!$AB:$AB)</f>
        <v>0</v>
      </c>
      <c r="AB29" s="331">
        <f>SUMIF('Estrazione ALM'!$W:$W,B29,'Estrazione ALM'!$AF:$AF)</f>
        <v>0</v>
      </c>
      <c r="AC29" s="328">
        <f t="shared" si="1"/>
        <v>0</v>
      </c>
      <c r="AD29" s="329">
        <f t="shared" si="2"/>
        <v>0</v>
      </c>
      <c r="AE29" s="329">
        <f t="shared" si="3"/>
        <v>0</v>
      </c>
      <c r="AF29" s="329">
        <f t="shared" si="4"/>
        <v>0</v>
      </c>
      <c r="AG29" s="329">
        <f t="shared" si="5"/>
        <v>0</v>
      </c>
      <c r="AH29" s="329">
        <f t="shared" si="6"/>
        <v>0</v>
      </c>
      <c r="AI29" s="333">
        <f t="shared" si="7"/>
        <v>0</v>
      </c>
      <c r="AJ29" s="331">
        <f t="shared" si="8"/>
        <v>0</v>
      </c>
      <c r="AL29" s="402">
        <f t="shared" si="12"/>
        <v>0</v>
      </c>
      <c r="AM29" s="402">
        <f t="shared" si="13"/>
        <v>0</v>
      </c>
      <c r="AN29" s="402">
        <f t="shared" si="14"/>
        <v>0</v>
      </c>
      <c r="AO29" s="402" t="str">
        <f t="shared" si="15"/>
        <v/>
      </c>
      <c r="AQ29" s="430">
        <f>IF(AL29="",AL29,'Sintesi (CFI-TS)'!AW55)</f>
        <v>0</v>
      </c>
      <c r="AR29" s="430">
        <f>IF(AM29="",AM29,'Sintesi (CA)'!AW56)</f>
        <v>0</v>
      </c>
      <c r="AS29" s="430">
        <f>IF(AN29="",AN29,'Sintesi (CFI-ACN)'!AW55)</f>
        <v>0</v>
      </c>
      <c r="AT29" s="430">
        <f t="shared" ref="AT29:AT33" si="48">SUM(AQ29:AS29)</f>
        <v>0</v>
      </c>
      <c r="AV29" s="437">
        <f>IF(AQ29="",AQ29,'Sintesi (CFI-TS)'!AI55)</f>
        <v>0</v>
      </c>
      <c r="AW29" s="437">
        <f>IF(AV29="",AV29,'Sintesi (CFI-TS)'!AN55)</f>
        <v>0</v>
      </c>
      <c r="AX29" s="438"/>
      <c r="AY29" s="509">
        <f>IF(AR29="",AR29,'Sintesi (CA)'!AI56)</f>
        <v>0</v>
      </c>
      <c r="AZ29" s="509">
        <f>IF(AY29="",AY29,'Sintesi (CA)'!AN56)</f>
        <v>0</v>
      </c>
      <c r="BA29" s="438"/>
      <c r="BB29" s="509">
        <f>IF(AS29="",AS29,'Sintesi (CFI-ACN)'!AI55)</f>
        <v>0</v>
      </c>
      <c r="BC29" s="509">
        <f>IF(BB29="",BB29,'Sintesi (CFI-ACN)'!AN55)</f>
        <v>0</v>
      </c>
      <c r="BE29" s="495">
        <f t="shared" si="39"/>
        <v>0</v>
      </c>
      <c r="BF29" s="458">
        <f>'Sintesi (CFI-TS)'!AM55</f>
        <v>0</v>
      </c>
      <c r="BG29" s="506">
        <f>'Sintesi (CFI-TS)'!AK55</f>
        <v>0</v>
      </c>
      <c r="BH29" s="459"/>
      <c r="BI29" s="495">
        <f t="shared" si="40"/>
        <v>0</v>
      </c>
      <c r="BJ29" s="507">
        <f>'Sintesi (CA)'!AM56</f>
        <v>0</v>
      </c>
      <c r="BK29" s="507">
        <f>'Sintesi (CA)'!AK56</f>
        <v>0</v>
      </c>
      <c r="BL29" s="459"/>
      <c r="BM29" s="495">
        <f t="shared" si="41"/>
        <v>0</v>
      </c>
      <c r="BN29" s="506">
        <f>'Sintesi (CFI-ACN)'!AM55</f>
        <v>0</v>
      </c>
      <c r="BO29" s="506">
        <f>'Sintesi (CFI-ACN)'!AK55</f>
        <v>0</v>
      </c>
      <c r="BP29" s="459"/>
      <c r="BQ29" s="346">
        <f t="shared" si="42"/>
        <v>0</v>
      </c>
      <c r="BR29" s="346">
        <f t="shared" si="43"/>
        <v>0</v>
      </c>
      <c r="BS29" s="459">
        <f t="shared" si="44"/>
        <v>0</v>
      </c>
      <c r="BT29" s="496">
        <f t="shared" si="45"/>
        <v>0</v>
      </c>
      <c r="BU29" s="496">
        <f t="shared" si="46"/>
        <v>0</v>
      </c>
      <c r="BV29" s="445">
        <f t="shared" si="47"/>
        <v>0</v>
      </c>
    </row>
    <row r="30" spans="1:74">
      <c r="A30" s="337"/>
      <c r="B30" s="425"/>
      <c r="C30" s="423"/>
      <c r="D30" s="504">
        <f t="shared" si="28"/>
        <v>0</v>
      </c>
      <c r="E30" s="328">
        <f>SUMIF('Estrazione ALM'!$A:$A,B30,'Estrazione ALM'!$E:$E)</f>
        <v>0</v>
      </c>
      <c r="F30" s="329">
        <f>SUMIF('Estrazione ALM'!$A:$A,B30,'Estrazione ALM'!$G:$G)</f>
        <v>0</v>
      </c>
      <c r="G30" s="329">
        <f>SUMIF('Estrazione ALM'!$A:$A,B30,'Estrazione ALM'!$D:$D)</f>
        <v>0</v>
      </c>
      <c r="H30" s="329">
        <f>SUMIF('Estrazione ALM'!$A:$A,B30,'Estrazione ALM'!$C:$C)</f>
        <v>0</v>
      </c>
      <c r="I30" s="329">
        <f>SUMIF('Estrazione ALM'!$A:$A,B30,'Estrazione ALM'!$I:$I)</f>
        <v>0</v>
      </c>
      <c r="J30" s="329">
        <f>SUMIF('Estrazione ALM'!$A:$A,B30,'Estrazione ALM'!$H:$H)</f>
        <v>0</v>
      </c>
      <c r="K30" s="330">
        <f>SUMIF('Estrazione ALM'!$A:$A,B30,'Estrazione ALM'!$F:$F)</f>
        <v>0</v>
      </c>
      <c r="L30" s="331">
        <f>SUMIF('Estrazione ALM'!$A:$A,B30,'Estrazione ALM'!$J:$J)</f>
        <v>0</v>
      </c>
      <c r="M30" s="328">
        <f>SUMIF('Estrazione ALM'!$L:$L,B30,'Estrazione ALM'!$P:$P)</f>
        <v>0</v>
      </c>
      <c r="N30" s="329">
        <f>SUMIF('Estrazione ALM'!$L:$L,B30,'Estrazione ALM'!$R:$R)</f>
        <v>0</v>
      </c>
      <c r="O30" s="329">
        <f>SUMIF('Estrazione ALM'!$L:$L,B30,'Estrazione ALM'!$O:$O)</f>
        <v>0</v>
      </c>
      <c r="P30" s="329">
        <f>SUMIF('Estrazione ALM'!$L:$L,B30,'Estrazione ALM'!$N:$N)</f>
        <v>0</v>
      </c>
      <c r="Q30" s="329">
        <f>SUMIF('Estrazione ALM'!$L:$L,B30,'Estrazione ALM'!$T:$T)</f>
        <v>0</v>
      </c>
      <c r="R30" s="332">
        <f>SUMIF('Estrazione ALM'!$L:$L,B30,'Estrazione ALM'!$S:$S)</f>
        <v>0</v>
      </c>
      <c r="S30" s="333">
        <f>SUMIF('Estrazione ALM'!$L:$L,B30,'Estrazione ALM'!$Q:$Q)</f>
        <v>0</v>
      </c>
      <c r="T30" s="331">
        <f>SUMIF('Estrazione ALM'!$L:$L,B30,'Estrazione ALM'!$U:$U)</f>
        <v>0</v>
      </c>
      <c r="U30" s="328">
        <f>SUMIF('Estrazione ALM'!$W:$W,B30,'Estrazione ALM'!$AA:$AA)</f>
        <v>0</v>
      </c>
      <c r="V30" s="329">
        <f>SUMIF('Estrazione ALM'!$W:$W,B30,'Estrazione ALM'!$AC:$AC)</f>
        <v>0</v>
      </c>
      <c r="W30" s="329">
        <f>SUMIF('Estrazione ALM'!$W:$W,B30,'Estrazione ALM'!$Z:$Z)</f>
        <v>0</v>
      </c>
      <c r="X30" s="329">
        <f>SUMIF('Estrazione ALM'!$W:$W,B30,'Estrazione ALM'!$Y:$Y)</f>
        <v>0</v>
      </c>
      <c r="Y30" s="329">
        <f>SUMIF('Estrazione ALM'!$W:$W,B30,'Estrazione ALM'!$AE:$AE)</f>
        <v>0</v>
      </c>
      <c r="Z30" s="329">
        <f>SUMIF('Estrazione ALM'!$W:$W,B30,'Estrazione ALM'!$AD:$AD)</f>
        <v>0</v>
      </c>
      <c r="AA30" s="333">
        <f>SUMIF('Estrazione ALM'!$W:$W,B30,'Estrazione ALM'!$AB:$AB)</f>
        <v>0</v>
      </c>
      <c r="AB30" s="331">
        <f>SUMIF('Estrazione ALM'!$W:$W,B30,'Estrazione ALM'!$AF:$AF)</f>
        <v>0</v>
      </c>
      <c r="AC30" s="328">
        <f t="shared" si="1"/>
        <v>0</v>
      </c>
      <c r="AD30" s="329">
        <f t="shared" si="2"/>
        <v>0</v>
      </c>
      <c r="AE30" s="329">
        <f t="shared" si="3"/>
        <v>0</v>
      </c>
      <c r="AF30" s="329">
        <f t="shared" si="4"/>
        <v>0</v>
      </c>
      <c r="AG30" s="329">
        <f t="shared" si="5"/>
        <v>0</v>
      </c>
      <c r="AH30" s="329">
        <f t="shared" si="6"/>
        <v>0</v>
      </c>
      <c r="AI30" s="333">
        <f t="shared" si="7"/>
        <v>0</v>
      </c>
      <c r="AJ30" s="331">
        <f t="shared" si="8"/>
        <v>0</v>
      </c>
      <c r="AL30" s="402">
        <f t="shared" si="12"/>
        <v>0</v>
      </c>
      <c r="AM30" s="402">
        <f t="shared" si="13"/>
        <v>0</v>
      </c>
      <c r="AN30" s="402">
        <f t="shared" si="14"/>
        <v>0</v>
      </c>
      <c r="AO30" s="402" t="str">
        <f t="shared" si="15"/>
        <v/>
      </c>
      <c r="AQ30" s="430">
        <f>IF(AL30="",AL30,'Sintesi (CFI-TS)'!AW56)</f>
        <v>0</v>
      </c>
      <c r="AR30" s="430">
        <f>IF(AM30="",AM30,'Sintesi (CA)'!AW57)</f>
        <v>0</v>
      </c>
      <c r="AS30" s="430">
        <f>IF(AN30="",AN30,'Sintesi (CFI-ACN)'!AW56)</f>
        <v>0</v>
      </c>
      <c r="AT30" s="430">
        <f t="shared" si="48"/>
        <v>0</v>
      </c>
      <c r="AV30" s="437">
        <f>IF(AQ30="",AQ30,'Sintesi (CFI-TS)'!AI56)</f>
        <v>0</v>
      </c>
      <c r="AW30" s="437">
        <f>IF(AV30="",AV30,'Sintesi (CFI-TS)'!AN56)</f>
        <v>0</v>
      </c>
      <c r="AX30" s="438"/>
      <c r="AY30" s="509">
        <f>IF(AR30="",AR30,'Sintesi (CA)'!AI57)</f>
        <v>0</v>
      </c>
      <c r="AZ30" s="509">
        <f>IF(AY30="",AY30,'Sintesi (CA)'!AN57)</f>
        <v>0</v>
      </c>
      <c r="BA30" s="438"/>
      <c r="BB30" s="509">
        <f>IF(AS30="",AS30,'Sintesi (CFI-ACN)'!AI56)</f>
        <v>0</v>
      </c>
      <c r="BC30" s="509">
        <f>IF(BB30="",BB30,'Sintesi (CFI-ACN)'!AN56)</f>
        <v>0</v>
      </c>
      <c r="BE30" s="495">
        <f t="shared" si="39"/>
        <v>0</v>
      </c>
      <c r="BF30" s="458">
        <f>'Sintesi (CFI-TS)'!AM56</f>
        <v>0</v>
      </c>
      <c r="BG30" s="506">
        <f>'Sintesi (CFI-TS)'!AK56</f>
        <v>0</v>
      </c>
      <c r="BH30" s="459"/>
      <c r="BI30" s="495">
        <f t="shared" si="40"/>
        <v>0</v>
      </c>
      <c r="BJ30" s="507">
        <f>'Sintesi (CA)'!AM57</f>
        <v>0</v>
      </c>
      <c r="BK30" s="507">
        <f>'Sintesi (CA)'!AK57</f>
        <v>0</v>
      </c>
      <c r="BL30" s="459"/>
      <c r="BM30" s="495">
        <f t="shared" si="41"/>
        <v>0</v>
      </c>
      <c r="BN30" s="506">
        <f>'Sintesi (CFI-ACN)'!AM56</f>
        <v>0</v>
      </c>
      <c r="BO30" s="506">
        <f>'Sintesi (CFI-ACN)'!AK56</f>
        <v>0</v>
      </c>
      <c r="BP30" s="459"/>
      <c r="BQ30" s="346">
        <f t="shared" si="42"/>
        <v>0</v>
      </c>
      <c r="BR30" s="346">
        <f t="shared" si="43"/>
        <v>0</v>
      </c>
      <c r="BS30" s="459">
        <f t="shared" si="44"/>
        <v>0</v>
      </c>
      <c r="BT30" s="496">
        <f t="shared" si="45"/>
        <v>0</v>
      </c>
      <c r="BU30" s="496">
        <f t="shared" si="46"/>
        <v>0</v>
      </c>
      <c r="BV30" s="445">
        <f t="shared" si="47"/>
        <v>0</v>
      </c>
    </row>
    <row r="31" spans="1:74" ht="15" customHeight="1">
      <c r="A31" s="337"/>
      <c r="B31" s="425"/>
      <c r="C31" s="426"/>
      <c r="D31" s="504">
        <f t="shared" si="28"/>
        <v>0</v>
      </c>
      <c r="E31" s="328">
        <f>SUMIF('Estrazione ALM'!$A:$A,B31,'Estrazione ALM'!$E:$E)</f>
        <v>0</v>
      </c>
      <c r="F31" s="329">
        <f>SUMIF('Estrazione ALM'!$A:$A,B31,'Estrazione ALM'!$G:$G)</f>
        <v>0</v>
      </c>
      <c r="G31" s="329">
        <f>SUMIF('Estrazione ALM'!$A:$A,B31,'Estrazione ALM'!$D:$D)</f>
        <v>0</v>
      </c>
      <c r="H31" s="329">
        <f>SUMIF('Estrazione ALM'!$A:$A,B31,'Estrazione ALM'!$C:$C)</f>
        <v>0</v>
      </c>
      <c r="I31" s="329">
        <f>SUMIF('Estrazione ALM'!$A:$A,B31,'Estrazione ALM'!$I:$I)</f>
        <v>0</v>
      </c>
      <c r="J31" s="329">
        <f>SUMIF('Estrazione ALM'!$A:$A,B31,'Estrazione ALM'!$H:$H)</f>
        <v>0</v>
      </c>
      <c r="K31" s="330">
        <f>SUMIF('Estrazione ALM'!$A:$A,B31,'Estrazione ALM'!$F:$F)</f>
        <v>0</v>
      </c>
      <c r="L31" s="331">
        <f>SUMIF('Estrazione ALM'!$A:$A,B31,'Estrazione ALM'!$J:$J)</f>
        <v>0</v>
      </c>
      <c r="M31" s="328">
        <f>SUMIF('Estrazione ALM'!$L:$L,B31,'Estrazione ALM'!$P:$P)</f>
        <v>0</v>
      </c>
      <c r="N31" s="329">
        <f>SUMIF('Estrazione ALM'!$L:$L,B31,'Estrazione ALM'!$R:$R)</f>
        <v>0</v>
      </c>
      <c r="O31" s="329">
        <f>SUMIF('Estrazione ALM'!$L:$L,B31,'Estrazione ALM'!$O:$O)</f>
        <v>0</v>
      </c>
      <c r="P31" s="329">
        <f>SUMIF('Estrazione ALM'!$L:$L,B31,'Estrazione ALM'!$N:$N)</f>
        <v>0</v>
      </c>
      <c r="Q31" s="329">
        <f>SUMIF('Estrazione ALM'!$L:$L,B31,'Estrazione ALM'!$T:$T)</f>
        <v>0</v>
      </c>
      <c r="R31" s="332">
        <f>SUMIF('Estrazione ALM'!$L:$L,B31,'Estrazione ALM'!$S:$S)</f>
        <v>0</v>
      </c>
      <c r="S31" s="333">
        <f>SUMIF('Estrazione ALM'!$L:$L,B31,'Estrazione ALM'!$Q:$Q)</f>
        <v>0</v>
      </c>
      <c r="T31" s="331">
        <f>SUMIF('Estrazione ALM'!$L:$L,B31,'Estrazione ALM'!$U:$U)</f>
        <v>0</v>
      </c>
      <c r="U31" s="328">
        <f>SUMIF('Estrazione ALM'!$W:$W,B31,'Estrazione ALM'!$AA:$AA)</f>
        <v>0</v>
      </c>
      <c r="V31" s="329">
        <f>SUMIF('Estrazione ALM'!$W:$W,B31,'Estrazione ALM'!$AC:$AC)</f>
        <v>0</v>
      </c>
      <c r="W31" s="329">
        <f>SUMIF('Estrazione ALM'!$W:$W,B31,'Estrazione ALM'!$Z:$Z)</f>
        <v>0</v>
      </c>
      <c r="X31" s="329">
        <f>SUMIF('Estrazione ALM'!$W:$W,B31,'Estrazione ALM'!$Y:$Y)</f>
        <v>0</v>
      </c>
      <c r="Y31" s="329">
        <f>SUMIF('Estrazione ALM'!$W:$W,B31,'Estrazione ALM'!$AE:$AE)</f>
        <v>0</v>
      </c>
      <c r="Z31" s="329">
        <f>SUMIF('Estrazione ALM'!$W:$W,B31,'Estrazione ALM'!$AD:$AD)</f>
        <v>0</v>
      </c>
      <c r="AA31" s="333">
        <f>SUMIF('Estrazione ALM'!$W:$W,B31,'Estrazione ALM'!$AB:$AB)</f>
        <v>0</v>
      </c>
      <c r="AB31" s="331">
        <f>SUMIF('Estrazione ALM'!$W:$W,B31,'Estrazione ALM'!$AF:$AF)</f>
        <v>0</v>
      </c>
      <c r="AC31" s="328">
        <f t="shared" si="1"/>
        <v>0</v>
      </c>
      <c r="AD31" s="329">
        <f t="shared" si="2"/>
        <v>0</v>
      </c>
      <c r="AE31" s="329">
        <f t="shared" si="3"/>
        <v>0</v>
      </c>
      <c r="AF31" s="329">
        <f t="shared" si="4"/>
        <v>0</v>
      </c>
      <c r="AG31" s="329">
        <f t="shared" si="5"/>
        <v>0</v>
      </c>
      <c r="AH31" s="329">
        <f t="shared" si="6"/>
        <v>0</v>
      </c>
      <c r="AI31" s="333">
        <f t="shared" si="7"/>
        <v>0</v>
      </c>
      <c r="AJ31" s="331">
        <f t="shared" si="8"/>
        <v>0</v>
      </c>
      <c r="AL31" s="402">
        <f t="shared" si="12"/>
        <v>0</v>
      </c>
      <c r="AM31" s="402">
        <f t="shared" si="13"/>
        <v>0</v>
      </c>
      <c r="AN31" s="402">
        <f t="shared" si="14"/>
        <v>0</v>
      </c>
      <c r="AO31" s="402" t="str">
        <f t="shared" si="15"/>
        <v/>
      </c>
      <c r="AQ31" s="430">
        <f>IF(AL31="",AL31,'Sintesi (CFI-TS)'!AW57)</f>
        <v>0</v>
      </c>
      <c r="AR31" s="430">
        <f>IF(AM31="",AM31,'Sintesi (CA)'!AW58)</f>
        <v>0</v>
      </c>
      <c r="AS31" s="430">
        <f>IF(AN31="",AN31,'Sintesi (CFI-ACN)'!AW57)</f>
        <v>0</v>
      </c>
      <c r="AT31" s="430">
        <f t="shared" si="48"/>
        <v>0</v>
      </c>
      <c r="AV31" s="437">
        <f>IF(AQ31="",AQ31,'Sintesi (CFI-TS)'!AI57)</f>
        <v>0</v>
      </c>
      <c r="AW31" s="437">
        <f>IF(AV31="",AV31,'Sintesi (CFI-TS)'!AN57)</f>
        <v>0</v>
      </c>
      <c r="AX31" s="438"/>
      <c r="AY31" s="509">
        <f>IF(AR31="",AR31,'Sintesi (CA)'!AI58)</f>
        <v>0</v>
      </c>
      <c r="AZ31" s="509">
        <f>IF(AY31="",AY31,'Sintesi (CA)'!AN58)</f>
        <v>0</v>
      </c>
      <c r="BA31" s="438"/>
      <c r="BB31" s="509">
        <f>IF(AS31="",AS31,'Sintesi (CFI-ACN)'!AI57)</f>
        <v>0</v>
      </c>
      <c r="BC31" s="509">
        <f>IF(BB31="",BB31,'Sintesi (CFI-ACN)'!AN57)</f>
        <v>0</v>
      </c>
      <c r="BE31" s="495">
        <f t="shared" si="39"/>
        <v>0</v>
      </c>
      <c r="BF31" s="458">
        <f>'Sintesi (CFI-TS)'!AM57</f>
        <v>0</v>
      </c>
      <c r="BG31" s="506">
        <f>'Sintesi (CFI-TS)'!AK57</f>
        <v>0</v>
      </c>
      <c r="BH31" s="459"/>
      <c r="BI31" s="495">
        <f t="shared" si="40"/>
        <v>0</v>
      </c>
      <c r="BJ31" s="507">
        <f>'Sintesi (CA)'!AM58</f>
        <v>0</v>
      </c>
      <c r="BK31" s="507">
        <f>'Sintesi (CA)'!AK58</f>
        <v>0</v>
      </c>
      <c r="BL31" s="459"/>
      <c r="BM31" s="495">
        <f t="shared" si="41"/>
        <v>0</v>
      </c>
      <c r="BN31" s="506">
        <f>'Sintesi (CFI-ACN)'!AM57</f>
        <v>0</v>
      </c>
      <c r="BO31" s="506">
        <f>'Sintesi (CFI-ACN)'!AK57</f>
        <v>0</v>
      </c>
      <c r="BP31" s="459"/>
      <c r="BQ31" s="346">
        <f t="shared" si="42"/>
        <v>0</v>
      </c>
      <c r="BR31" s="346">
        <f t="shared" si="43"/>
        <v>0</v>
      </c>
      <c r="BS31" s="459">
        <f t="shared" si="44"/>
        <v>0</v>
      </c>
      <c r="BT31" s="496">
        <f t="shared" si="45"/>
        <v>0</v>
      </c>
      <c r="BU31" s="496">
        <f t="shared" si="46"/>
        <v>0</v>
      </c>
      <c r="BV31" s="445">
        <f t="shared" si="47"/>
        <v>0</v>
      </c>
    </row>
    <row r="32" spans="1:74" ht="15" customHeight="1">
      <c r="A32" s="337"/>
      <c r="B32" s="425"/>
      <c r="C32" s="426"/>
      <c r="D32" s="504">
        <f t="shared" si="28"/>
        <v>0</v>
      </c>
      <c r="E32" s="328">
        <f>SUMIF('Estrazione ALM'!$A:$A,B32,'Estrazione ALM'!$E:$E)</f>
        <v>0</v>
      </c>
      <c r="F32" s="329">
        <f>SUMIF('Estrazione ALM'!$A:$A,B32,'Estrazione ALM'!$G:$G)</f>
        <v>0</v>
      </c>
      <c r="G32" s="329">
        <f>SUMIF('Estrazione ALM'!$A:$A,B32,'Estrazione ALM'!$D:$D)</f>
        <v>0</v>
      </c>
      <c r="H32" s="329">
        <f>SUMIF('Estrazione ALM'!$A:$A,B32,'Estrazione ALM'!$C:$C)</f>
        <v>0</v>
      </c>
      <c r="I32" s="329">
        <f>SUMIF('Estrazione ALM'!$A:$A,B32,'Estrazione ALM'!$I:$I)</f>
        <v>0</v>
      </c>
      <c r="J32" s="329">
        <f>SUMIF('Estrazione ALM'!$A:$A,B32,'Estrazione ALM'!$H:$H)</f>
        <v>0</v>
      </c>
      <c r="K32" s="330">
        <f>SUMIF('Estrazione ALM'!$A:$A,B32,'Estrazione ALM'!$F:$F)</f>
        <v>0</v>
      </c>
      <c r="L32" s="331">
        <f>SUMIF('Estrazione ALM'!$A:$A,B32,'Estrazione ALM'!$J:$J)</f>
        <v>0</v>
      </c>
      <c r="M32" s="328">
        <f>SUMIF('Estrazione ALM'!$L:$L,B32,'Estrazione ALM'!$P:$P)</f>
        <v>0</v>
      </c>
      <c r="N32" s="329">
        <f>SUMIF('Estrazione ALM'!$L:$L,B32,'Estrazione ALM'!$R:$R)</f>
        <v>0</v>
      </c>
      <c r="O32" s="329">
        <f>SUMIF('Estrazione ALM'!$L:$L,B32,'Estrazione ALM'!$O:$O)</f>
        <v>0</v>
      </c>
      <c r="P32" s="329">
        <f>SUMIF('Estrazione ALM'!$L:$L,B32,'Estrazione ALM'!$N:$N)</f>
        <v>0</v>
      </c>
      <c r="Q32" s="329">
        <f>SUMIF('Estrazione ALM'!$L:$L,B32,'Estrazione ALM'!$T:$T)</f>
        <v>0</v>
      </c>
      <c r="R32" s="332">
        <f>SUMIF('Estrazione ALM'!$L:$L,B32,'Estrazione ALM'!$S:$S)</f>
        <v>0</v>
      </c>
      <c r="S32" s="333">
        <f>SUMIF('Estrazione ALM'!$L:$L,B32,'Estrazione ALM'!$Q:$Q)</f>
        <v>0</v>
      </c>
      <c r="T32" s="331">
        <f>SUMIF('Estrazione ALM'!$L:$L,B32,'Estrazione ALM'!$U:$U)</f>
        <v>0</v>
      </c>
      <c r="U32" s="328">
        <f>SUMIF('Estrazione ALM'!$W:$W,B32,'Estrazione ALM'!$AA:$AA)</f>
        <v>0</v>
      </c>
      <c r="V32" s="329">
        <f>SUMIF('Estrazione ALM'!$W:$W,B32,'Estrazione ALM'!$AC:$AC)</f>
        <v>0</v>
      </c>
      <c r="W32" s="329">
        <f>SUMIF('Estrazione ALM'!$W:$W,B32,'Estrazione ALM'!$Z:$Z)</f>
        <v>0</v>
      </c>
      <c r="X32" s="329">
        <f>SUMIF('Estrazione ALM'!$W:$W,B32,'Estrazione ALM'!$Y:$Y)</f>
        <v>0</v>
      </c>
      <c r="Y32" s="329">
        <f>SUMIF('Estrazione ALM'!$W:$W,B32,'Estrazione ALM'!$AE:$AE)</f>
        <v>0</v>
      </c>
      <c r="Z32" s="329">
        <f>SUMIF('Estrazione ALM'!$W:$W,B32,'Estrazione ALM'!$AD:$AD)</f>
        <v>0</v>
      </c>
      <c r="AA32" s="333">
        <f>SUMIF('Estrazione ALM'!$W:$W,B32,'Estrazione ALM'!$AB:$AB)</f>
        <v>0</v>
      </c>
      <c r="AB32" s="331">
        <f>SUMIF('Estrazione ALM'!$W:$W,B32,'Estrazione ALM'!$AF:$AF)</f>
        <v>0</v>
      </c>
      <c r="AC32" s="328">
        <f t="shared" si="1"/>
        <v>0</v>
      </c>
      <c r="AD32" s="329">
        <f t="shared" si="2"/>
        <v>0</v>
      </c>
      <c r="AE32" s="329">
        <f t="shared" si="3"/>
        <v>0</v>
      </c>
      <c r="AF32" s="329">
        <f t="shared" si="4"/>
        <v>0</v>
      </c>
      <c r="AG32" s="329">
        <f t="shared" si="5"/>
        <v>0</v>
      </c>
      <c r="AH32" s="329">
        <f t="shared" si="6"/>
        <v>0</v>
      </c>
      <c r="AI32" s="333">
        <f t="shared" si="7"/>
        <v>0</v>
      </c>
      <c r="AJ32" s="331">
        <f t="shared" si="8"/>
        <v>0</v>
      </c>
      <c r="AL32" s="402">
        <f t="shared" si="12"/>
        <v>0</v>
      </c>
      <c r="AM32" s="402">
        <f t="shared" si="13"/>
        <v>0</v>
      </c>
      <c r="AN32" s="402">
        <f t="shared" si="14"/>
        <v>0</v>
      </c>
      <c r="AO32" s="402" t="str">
        <f t="shared" si="15"/>
        <v/>
      </c>
      <c r="AQ32" s="430">
        <f>IF(AL32="",AL32,'Sintesi (CFI-TS)'!AW58)</f>
        <v>0</v>
      </c>
      <c r="AR32" s="430">
        <f>IF(AM32="",AM32,'Sintesi (CA)'!AW59)</f>
        <v>0</v>
      </c>
      <c r="AS32" s="430">
        <f>IF(AN32="",AN32,'Sintesi (CFI-ACN)'!AW58)</f>
        <v>0</v>
      </c>
      <c r="AT32" s="430">
        <f t="shared" si="48"/>
        <v>0</v>
      </c>
      <c r="AV32" s="437">
        <f>IF(AQ32="",AQ32,'Sintesi (CFI-TS)'!AI58)</f>
        <v>0</v>
      </c>
      <c r="AW32" s="437">
        <f>IF(AV32="",AV32,'Sintesi (CFI-TS)'!AN58)</f>
        <v>0</v>
      </c>
      <c r="AX32" s="438"/>
      <c r="AY32" s="509">
        <f>IF(AR32="",AR32,'Sintesi (CA)'!AI59)</f>
        <v>0</v>
      </c>
      <c r="AZ32" s="509">
        <f>IF(AY32="",AY32,'Sintesi (CA)'!AN59)</f>
        <v>0</v>
      </c>
      <c r="BA32" s="438"/>
      <c r="BB32" s="509">
        <f>IF(AS32="",AS32,'Sintesi (CFI-ACN)'!AI58)</f>
        <v>0</v>
      </c>
      <c r="BC32" s="509">
        <f>IF(BB32="",BB32,'Sintesi (CFI-ACN)'!AN58)</f>
        <v>0</v>
      </c>
      <c r="BE32" s="495">
        <f t="shared" si="39"/>
        <v>0</v>
      </c>
      <c r="BF32" s="458">
        <f>'Sintesi (CFI-TS)'!AM58</f>
        <v>0</v>
      </c>
      <c r="BG32" s="506">
        <f>'Sintesi (CFI-TS)'!AK58</f>
        <v>0</v>
      </c>
      <c r="BH32" s="459"/>
      <c r="BI32" s="495">
        <f t="shared" ref="BI32:BI33" si="49">M32+Q32+R32</f>
        <v>0</v>
      </c>
      <c r="BJ32" s="507">
        <f>'Sintesi (CA)'!AM59</f>
        <v>0</v>
      </c>
      <c r="BK32" s="507">
        <f>'Sintesi (CA)'!AK59</f>
        <v>0</v>
      </c>
      <c r="BL32" s="459"/>
      <c r="BM32" s="495">
        <f t="shared" ref="BM32:BM33" si="50">Y32+Z32+U32</f>
        <v>0</v>
      </c>
      <c r="BN32" s="506">
        <f>'Sintesi (CFI-ACN)'!AM58</f>
        <v>0</v>
      </c>
      <c r="BO32" s="506">
        <f>'Sintesi (CFI-ACN)'!AK58</f>
        <v>0</v>
      </c>
      <c r="BP32" s="459"/>
      <c r="BQ32" s="346">
        <f t="shared" si="42"/>
        <v>0</v>
      </c>
      <c r="BR32" s="346">
        <f t="shared" si="43"/>
        <v>0</v>
      </c>
      <c r="BS32" s="459">
        <f t="shared" si="44"/>
        <v>0</v>
      </c>
      <c r="BT32" s="496">
        <f t="shared" si="45"/>
        <v>0</v>
      </c>
      <c r="BU32" s="496">
        <f t="shared" si="46"/>
        <v>0</v>
      </c>
      <c r="BV32" s="445">
        <f t="shared" si="47"/>
        <v>0</v>
      </c>
    </row>
    <row r="33" spans="1:74" ht="15" customHeight="1">
      <c r="A33" s="337"/>
      <c r="B33" s="422"/>
      <c r="C33" s="429"/>
      <c r="D33" s="504">
        <f t="shared" si="28"/>
        <v>0</v>
      </c>
      <c r="E33" s="328">
        <f>SUMIF('Estrazione ALM'!$A:$A,B33,'Estrazione ALM'!$E:$E)</f>
        <v>0</v>
      </c>
      <c r="F33" s="329">
        <f>SUMIF('Estrazione ALM'!$A:$A,B33,'Estrazione ALM'!$G:$G)</f>
        <v>0</v>
      </c>
      <c r="G33" s="329">
        <f>SUMIF('Estrazione ALM'!$A:$A,B33,'Estrazione ALM'!$D:$D)</f>
        <v>0</v>
      </c>
      <c r="H33" s="329">
        <f>SUMIF('Estrazione ALM'!$A:$A,B33,'Estrazione ALM'!$C:$C)</f>
        <v>0</v>
      </c>
      <c r="I33" s="329">
        <f>SUMIF('Estrazione ALM'!$A:$A,B33,'Estrazione ALM'!$I:$I)</f>
        <v>0</v>
      </c>
      <c r="J33" s="329">
        <f>SUMIF('Estrazione ALM'!$A:$A,B33,'Estrazione ALM'!$H:$H)</f>
        <v>0</v>
      </c>
      <c r="K33" s="330">
        <f>SUMIF('Estrazione ALM'!$A:$A,B33,'Estrazione ALM'!$F:$F)</f>
        <v>0</v>
      </c>
      <c r="L33" s="331">
        <f>SUMIF('Estrazione ALM'!$A:$A,B33,'Estrazione ALM'!$J:$J)</f>
        <v>0</v>
      </c>
      <c r="M33" s="328">
        <f>SUMIF('Estrazione ALM'!$L:$L,B33,'Estrazione ALM'!$P:$P)</f>
        <v>0</v>
      </c>
      <c r="N33" s="329">
        <f>SUMIF('Estrazione ALM'!$L:$L,B33,'Estrazione ALM'!$R:$R)</f>
        <v>0</v>
      </c>
      <c r="O33" s="329">
        <f>SUMIF('Estrazione ALM'!$L:$L,B33,'Estrazione ALM'!$O:$O)</f>
        <v>0</v>
      </c>
      <c r="P33" s="329">
        <f>SUMIF('Estrazione ALM'!$L:$L,B33,'Estrazione ALM'!$N:$N)</f>
        <v>0</v>
      </c>
      <c r="Q33" s="329">
        <f>SUMIF('Estrazione ALM'!$L:$L,B33,'Estrazione ALM'!$T:$T)</f>
        <v>0</v>
      </c>
      <c r="R33" s="332">
        <f>SUMIF('Estrazione ALM'!$L:$L,B33,'Estrazione ALM'!$S:$S)</f>
        <v>0</v>
      </c>
      <c r="S33" s="333">
        <f>SUMIF('Estrazione ALM'!$L:$L,B33,'Estrazione ALM'!$Q:$Q)</f>
        <v>0</v>
      </c>
      <c r="T33" s="331">
        <f>SUMIF('Estrazione ALM'!$L:$L,B33,'Estrazione ALM'!$U:$U)</f>
        <v>0</v>
      </c>
      <c r="U33" s="328">
        <f>SUMIF('Estrazione ALM'!$W:$W,B33,'Estrazione ALM'!$AA:$AA)</f>
        <v>0</v>
      </c>
      <c r="V33" s="329">
        <f>SUMIF('Estrazione ALM'!$W:$W,B33,'Estrazione ALM'!$AC:$AC)</f>
        <v>0</v>
      </c>
      <c r="W33" s="329">
        <f>SUMIF('Estrazione ALM'!$W:$W,B33,'Estrazione ALM'!$Z:$Z)</f>
        <v>0</v>
      </c>
      <c r="X33" s="329">
        <f>SUMIF('Estrazione ALM'!$W:$W,B33,'Estrazione ALM'!$Y:$Y)</f>
        <v>0</v>
      </c>
      <c r="Y33" s="329">
        <f>SUMIF('Estrazione ALM'!$W:$W,B33,'Estrazione ALM'!$AE:$AE)</f>
        <v>0</v>
      </c>
      <c r="Z33" s="329">
        <f>SUMIF('Estrazione ALM'!$W:$W,B33,'Estrazione ALM'!$AD:$AD)</f>
        <v>0</v>
      </c>
      <c r="AA33" s="333">
        <f>SUMIF('Estrazione ALM'!$W:$W,B33,'Estrazione ALM'!$AB:$AB)</f>
        <v>0</v>
      </c>
      <c r="AB33" s="331">
        <f>SUMIF('Estrazione ALM'!$W:$W,B33,'Estrazione ALM'!$AF:$AF)</f>
        <v>0</v>
      </c>
      <c r="AC33" s="328">
        <f t="shared" ref="AC33" si="51">E33+M33+U33</f>
        <v>0</v>
      </c>
      <c r="AD33" s="329">
        <f t="shared" ref="AD33" si="52">F33+N33+V33</f>
        <v>0</v>
      </c>
      <c r="AE33" s="329">
        <f t="shared" ref="AE33" si="53">G33+O33+W33</f>
        <v>0</v>
      </c>
      <c r="AF33" s="329">
        <f t="shared" ref="AF33" si="54">H33+P33+X33</f>
        <v>0</v>
      </c>
      <c r="AG33" s="329">
        <f t="shared" ref="AG33" si="55">I33+Q33+Y33</f>
        <v>0</v>
      </c>
      <c r="AH33" s="329">
        <f t="shared" ref="AH33" si="56">J33+R33+Z33</f>
        <v>0</v>
      </c>
      <c r="AI33" s="333">
        <f t="shared" ref="AI33" si="57">K33+S33+AA33</f>
        <v>0</v>
      </c>
      <c r="AJ33" s="331">
        <f t="shared" ref="AJ33" si="58">L33+T33+AB33</f>
        <v>0</v>
      </c>
      <c r="AL33" s="402">
        <f t="shared" si="12"/>
        <v>0</v>
      </c>
      <c r="AM33" s="402">
        <f t="shared" si="13"/>
        <v>0</v>
      </c>
      <c r="AN33" s="402">
        <f t="shared" si="14"/>
        <v>0</v>
      </c>
      <c r="AO33" s="402" t="str">
        <f t="shared" si="15"/>
        <v/>
      </c>
      <c r="AQ33" s="430">
        <f>IF(AL33="",AL33,'Sintesi (CFI-TS)'!AW59)</f>
        <v>0</v>
      </c>
      <c r="AR33" s="430">
        <f>IF(AM33="",AM33,'Sintesi (CA)'!AW60)</f>
        <v>0</v>
      </c>
      <c r="AS33" s="430">
        <f>IF(AN33="",AN33,'Sintesi (CFI-ACN)'!AW59)</f>
        <v>0</v>
      </c>
      <c r="AT33" s="430">
        <f t="shared" si="48"/>
        <v>0</v>
      </c>
      <c r="AV33" s="437">
        <f>IF(AQ33="",AQ33,'Sintesi (CFI-TS)'!AI59)</f>
        <v>0</v>
      </c>
      <c r="AW33" s="437">
        <f>IF(AV33="",AV33,'Sintesi (CFI-TS)'!AN59)</f>
        <v>0</v>
      </c>
      <c r="AX33" s="438"/>
      <c r="AY33" s="509">
        <f>IF(AR33="",AR33,'Sintesi (CA)'!AI60)</f>
        <v>0</v>
      </c>
      <c r="AZ33" s="509">
        <f>IF(AY33="",AY33,'Sintesi (CA)'!AN60)</f>
        <v>0</v>
      </c>
      <c r="BA33" s="438"/>
      <c r="BB33" s="509">
        <f>IF(AS33="",AS33,'Sintesi (CFI-ACN)'!AI59)</f>
        <v>0</v>
      </c>
      <c r="BC33" s="509">
        <f>IF(BB33="",BB33,'Sintesi (CFI-ACN)'!AN59)</f>
        <v>0</v>
      </c>
      <c r="BE33" s="495">
        <f t="shared" ref="BE33" si="59">I33+J33+E33</f>
        <v>0</v>
      </c>
      <c r="BF33" s="458">
        <f>'Sintesi (CFI-TS)'!AM59</f>
        <v>0</v>
      </c>
      <c r="BG33" s="506">
        <f>'Sintesi (CFI-TS)'!AK59</f>
        <v>0</v>
      </c>
      <c r="BH33" s="459"/>
      <c r="BI33" s="495">
        <f t="shared" si="49"/>
        <v>0</v>
      </c>
      <c r="BJ33" s="507">
        <f>'Sintesi (CA)'!AM60</f>
        <v>0</v>
      </c>
      <c r="BK33" s="507">
        <f>'Sintesi (CA)'!AK60</f>
        <v>0</v>
      </c>
      <c r="BL33" s="459"/>
      <c r="BM33" s="495">
        <f t="shared" si="50"/>
        <v>0</v>
      </c>
      <c r="BN33" s="506">
        <f>'Sintesi (CFI-ACN)'!AM59</f>
        <v>0</v>
      </c>
      <c r="BO33" s="506">
        <f>'Sintesi (CFI-ACN)'!AK59</f>
        <v>0</v>
      </c>
      <c r="BP33" s="459"/>
      <c r="BQ33" s="346">
        <f t="shared" si="42"/>
        <v>0</v>
      </c>
      <c r="BR33" s="346">
        <f t="shared" si="43"/>
        <v>0</v>
      </c>
      <c r="BS33" s="459">
        <f t="shared" si="44"/>
        <v>0</v>
      </c>
      <c r="BT33" s="496">
        <f t="shared" si="45"/>
        <v>0</v>
      </c>
      <c r="BU33" s="496">
        <f t="shared" si="46"/>
        <v>0</v>
      </c>
      <c r="BV33" s="445">
        <f t="shared" si="47"/>
        <v>0</v>
      </c>
    </row>
    <row r="34" spans="1:74">
      <c r="A34" s="337"/>
      <c r="B34" s="338"/>
      <c r="C34" s="339"/>
      <c r="D34" s="504"/>
      <c r="E34" s="328"/>
      <c r="F34" s="329"/>
      <c r="G34" s="329"/>
      <c r="H34" s="329"/>
      <c r="I34" s="329"/>
      <c r="J34" s="329"/>
      <c r="K34" s="330"/>
      <c r="L34" s="331"/>
      <c r="M34" s="328"/>
      <c r="N34" s="329"/>
      <c r="O34" s="329"/>
      <c r="P34" s="329"/>
      <c r="Q34" s="329"/>
      <c r="R34" s="332"/>
      <c r="S34" s="333"/>
      <c r="T34" s="331"/>
      <c r="U34" s="328"/>
      <c r="V34" s="329"/>
      <c r="W34" s="329"/>
      <c r="X34" s="329"/>
      <c r="Y34" s="329"/>
      <c r="Z34" s="329"/>
      <c r="AA34" s="333"/>
      <c r="AB34" s="331"/>
      <c r="AC34" s="328"/>
      <c r="AD34" s="329"/>
      <c r="AE34" s="329"/>
      <c r="AF34" s="329"/>
      <c r="AG34" s="329"/>
      <c r="AH34" s="329"/>
      <c r="AI34" s="333"/>
      <c r="AJ34" s="331"/>
      <c r="AL34" s="402"/>
      <c r="AM34" s="402"/>
      <c r="AN34" s="402"/>
      <c r="AO34" s="346"/>
      <c r="AQ34" s="430"/>
      <c r="AR34" s="430"/>
      <c r="AS34" s="430"/>
      <c r="AT34" s="430"/>
      <c r="AV34" s="437"/>
      <c r="AW34" s="437"/>
      <c r="AX34" s="438"/>
      <c r="AY34" s="509"/>
      <c r="AZ34" s="509"/>
      <c r="BA34" s="438"/>
      <c r="BB34" s="509"/>
      <c r="BC34" s="509"/>
      <c r="BE34" s="495"/>
      <c r="BF34" s="458"/>
      <c r="BG34" s="506"/>
      <c r="BH34" s="459"/>
      <c r="BI34" s="495"/>
      <c r="BJ34" s="507"/>
      <c r="BK34" s="507"/>
      <c r="BL34" s="459"/>
      <c r="BM34" s="495"/>
      <c r="BN34" s="506"/>
      <c r="BO34" s="506"/>
      <c r="BP34" s="459"/>
      <c r="BQ34" s="346"/>
      <c r="BR34" s="346"/>
      <c r="BS34" s="459"/>
      <c r="BT34" s="496"/>
      <c r="BU34" s="496"/>
      <c r="BV34" s="445"/>
    </row>
    <row r="35" spans="1:74" ht="15" customHeight="1">
      <c r="A35" s="337"/>
      <c r="B35" s="338"/>
      <c r="C35" s="339"/>
      <c r="D35" s="504"/>
      <c r="E35" s="328"/>
      <c r="F35" s="329"/>
      <c r="G35" s="329"/>
      <c r="H35" s="329"/>
      <c r="I35" s="329"/>
      <c r="J35" s="329"/>
      <c r="K35" s="330"/>
      <c r="L35" s="331"/>
      <c r="M35" s="328"/>
      <c r="N35" s="329"/>
      <c r="O35" s="329"/>
      <c r="P35" s="329"/>
      <c r="Q35" s="329"/>
      <c r="R35" s="332"/>
      <c r="S35" s="333"/>
      <c r="T35" s="331"/>
      <c r="U35" s="328"/>
      <c r="V35" s="329"/>
      <c r="W35" s="329"/>
      <c r="X35" s="329"/>
      <c r="Y35" s="329"/>
      <c r="Z35" s="329"/>
      <c r="AA35" s="333"/>
      <c r="AB35" s="331"/>
      <c r="AC35" s="328"/>
      <c r="AD35" s="329"/>
      <c r="AE35" s="329"/>
      <c r="AF35" s="329"/>
      <c r="AG35" s="329"/>
      <c r="AH35" s="329"/>
      <c r="AI35" s="333"/>
      <c r="AJ35" s="331"/>
      <c r="AL35" s="402"/>
      <c r="AM35" s="402"/>
      <c r="AN35" s="402"/>
      <c r="AO35" s="346"/>
      <c r="AQ35" s="430"/>
      <c r="AR35" s="430"/>
      <c r="AS35" s="430"/>
      <c r="AT35" s="430"/>
      <c r="AV35" s="437"/>
      <c r="AW35" s="437"/>
      <c r="AX35" s="438"/>
      <c r="AY35" s="509"/>
      <c r="AZ35" s="509"/>
      <c r="BA35" s="438"/>
      <c r="BB35" s="509"/>
      <c r="BC35" s="509"/>
      <c r="BE35" s="495"/>
      <c r="BF35" s="458"/>
      <c r="BG35" s="506"/>
      <c r="BH35" s="459"/>
      <c r="BI35" s="495"/>
      <c r="BJ35" s="507"/>
      <c r="BK35" s="507"/>
      <c r="BL35" s="459"/>
      <c r="BM35" s="495"/>
      <c r="BN35" s="506"/>
      <c r="BO35" s="506"/>
      <c r="BP35" s="459"/>
      <c r="BQ35" s="346"/>
      <c r="BR35" s="346"/>
      <c r="BS35" s="459"/>
      <c r="BT35" s="496"/>
      <c r="BU35" s="496"/>
      <c r="BV35" s="445"/>
    </row>
    <row r="36" spans="1:74" ht="15" customHeight="1">
      <c r="A36" s="337"/>
      <c r="B36" s="338"/>
      <c r="C36" s="339"/>
      <c r="D36" s="504"/>
      <c r="E36" s="328"/>
      <c r="F36" s="329"/>
      <c r="G36" s="329"/>
      <c r="H36" s="329"/>
      <c r="I36" s="329"/>
      <c r="J36" s="329"/>
      <c r="K36" s="330"/>
      <c r="L36" s="331"/>
      <c r="M36" s="328"/>
      <c r="N36" s="329"/>
      <c r="O36" s="329"/>
      <c r="P36" s="329"/>
      <c r="Q36" s="329"/>
      <c r="R36" s="332"/>
      <c r="S36" s="333"/>
      <c r="T36" s="331"/>
      <c r="U36" s="328"/>
      <c r="V36" s="329"/>
      <c r="W36" s="329"/>
      <c r="X36" s="329"/>
      <c r="Y36" s="329"/>
      <c r="Z36" s="329"/>
      <c r="AA36" s="333"/>
      <c r="AB36" s="331"/>
      <c r="AC36" s="328"/>
      <c r="AD36" s="329"/>
      <c r="AE36" s="329"/>
      <c r="AF36" s="329"/>
      <c r="AG36" s="329"/>
      <c r="AH36" s="329"/>
      <c r="AI36" s="333"/>
      <c r="AJ36" s="331"/>
      <c r="AL36" s="402"/>
      <c r="AM36" s="402"/>
      <c r="AN36" s="402"/>
      <c r="AO36" s="346"/>
      <c r="AQ36" s="430"/>
      <c r="AR36" s="430"/>
      <c r="AS36" s="430"/>
      <c r="AT36" s="430"/>
      <c r="AV36" s="437"/>
      <c r="AW36" s="437"/>
      <c r="AX36" s="438"/>
      <c r="AY36" s="509"/>
      <c r="AZ36" s="509"/>
      <c r="BA36" s="438"/>
      <c r="BB36" s="509"/>
      <c r="BC36" s="509"/>
      <c r="BE36" s="495"/>
      <c r="BF36" s="458"/>
      <c r="BG36" s="506"/>
      <c r="BH36" s="459"/>
      <c r="BI36" s="495"/>
      <c r="BJ36" s="507"/>
      <c r="BK36" s="507"/>
      <c r="BL36" s="459"/>
      <c r="BM36" s="495"/>
      <c r="BN36" s="506"/>
      <c r="BO36" s="506"/>
      <c r="BP36" s="459"/>
      <c r="BQ36" s="346"/>
      <c r="BR36" s="346"/>
      <c r="BS36" s="459"/>
      <c r="BT36" s="496"/>
      <c r="BU36" s="496"/>
      <c r="BV36" s="445"/>
    </row>
    <row r="37" spans="1:74" ht="15" customHeight="1">
      <c r="A37" s="337"/>
      <c r="B37" s="338"/>
      <c r="C37" s="339"/>
      <c r="D37" s="504"/>
      <c r="E37" s="328"/>
      <c r="F37" s="329"/>
      <c r="G37" s="329"/>
      <c r="H37" s="329"/>
      <c r="I37" s="329"/>
      <c r="J37" s="329"/>
      <c r="K37" s="330"/>
      <c r="L37" s="331"/>
      <c r="M37" s="328"/>
      <c r="N37" s="329"/>
      <c r="O37" s="329"/>
      <c r="P37" s="329"/>
      <c r="Q37" s="329"/>
      <c r="R37" s="332"/>
      <c r="S37" s="333"/>
      <c r="T37" s="331"/>
      <c r="U37" s="328"/>
      <c r="V37" s="329"/>
      <c r="W37" s="329"/>
      <c r="X37" s="329"/>
      <c r="Y37" s="329"/>
      <c r="Z37" s="329"/>
      <c r="AA37" s="333"/>
      <c r="AB37" s="331"/>
      <c r="AC37" s="328"/>
      <c r="AD37" s="329"/>
      <c r="AE37" s="329"/>
      <c r="AF37" s="329"/>
      <c r="AG37" s="329"/>
      <c r="AH37" s="329"/>
      <c r="AI37" s="333"/>
      <c r="AJ37" s="331"/>
      <c r="AL37" s="402"/>
      <c r="AM37" s="402"/>
      <c r="AN37" s="402"/>
      <c r="AO37" s="346"/>
      <c r="AQ37" s="430"/>
      <c r="AR37" s="430"/>
      <c r="AS37" s="430"/>
      <c r="AT37" s="430"/>
      <c r="AV37" s="437"/>
      <c r="AW37" s="437"/>
      <c r="AX37" s="438"/>
      <c r="AY37" s="509"/>
      <c r="AZ37" s="509"/>
      <c r="BA37" s="438"/>
      <c r="BB37" s="509"/>
      <c r="BC37" s="509"/>
      <c r="BE37" s="495"/>
      <c r="BF37" s="458"/>
      <c r="BG37" s="506"/>
      <c r="BH37" s="459"/>
      <c r="BI37" s="495"/>
      <c r="BJ37" s="507"/>
      <c r="BK37" s="507"/>
      <c r="BL37" s="459"/>
      <c r="BM37" s="495"/>
      <c r="BN37" s="506"/>
      <c r="BO37" s="506"/>
      <c r="BP37" s="459"/>
      <c r="BQ37" s="346"/>
      <c r="BR37" s="346"/>
      <c r="BS37" s="459"/>
      <c r="BT37" s="496"/>
      <c r="BU37" s="496"/>
      <c r="BV37" s="445"/>
    </row>
    <row r="38" spans="1:74" ht="15" customHeight="1">
      <c r="A38" s="337"/>
      <c r="B38" s="338"/>
      <c r="C38" s="339"/>
      <c r="D38" s="504"/>
      <c r="E38" s="328"/>
      <c r="F38" s="329"/>
      <c r="G38" s="329"/>
      <c r="H38" s="329"/>
      <c r="I38" s="329"/>
      <c r="J38" s="329"/>
      <c r="K38" s="330"/>
      <c r="L38" s="331"/>
      <c r="M38" s="328"/>
      <c r="N38" s="329"/>
      <c r="O38" s="329"/>
      <c r="P38" s="329"/>
      <c r="Q38" s="329"/>
      <c r="R38" s="332"/>
      <c r="S38" s="333"/>
      <c r="T38" s="331"/>
      <c r="U38" s="328"/>
      <c r="V38" s="329"/>
      <c r="W38" s="329"/>
      <c r="X38" s="329"/>
      <c r="Y38" s="329"/>
      <c r="Z38" s="329"/>
      <c r="AA38" s="333"/>
      <c r="AB38" s="331"/>
      <c r="AC38" s="328"/>
      <c r="AD38" s="329"/>
      <c r="AE38" s="329"/>
      <c r="AF38" s="329"/>
      <c r="AG38" s="329"/>
      <c r="AH38" s="329"/>
      <c r="AI38" s="333"/>
      <c r="AJ38" s="331"/>
      <c r="AL38" s="402"/>
      <c r="AM38" s="402"/>
      <c r="AN38" s="402"/>
      <c r="AO38" s="346"/>
      <c r="AQ38" s="430"/>
      <c r="AR38" s="430"/>
      <c r="AS38" s="430"/>
      <c r="AT38" s="430"/>
      <c r="AV38" s="437"/>
      <c r="AW38" s="437"/>
      <c r="AX38" s="438"/>
      <c r="AY38" s="509"/>
      <c r="AZ38" s="509"/>
      <c r="BA38" s="438"/>
      <c r="BB38" s="509"/>
      <c r="BC38" s="509"/>
      <c r="BE38" s="495"/>
      <c r="BF38" s="458"/>
      <c r="BG38" s="506"/>
      <c r="BH38" s="459"/>
      <c r="BI38" s="495"/>
      <c r="BJ38" s="507"/>
      <c r="BK38" s="507"/>
      <c r="BL38" s="459"/>
      <c r="BM38" s="495"/>
      <c r="BN38" s="506"/>
      <c r="BO38" s="506"/>
      <c r="BP38" s="459"/>
      <c r="BQ38" s="346"/>
      <c r="BR38" s="346"/>
      <c r="BS38" s="459"/>
      <c r="BT38" s="496"/>
      <c r="BU38" s="496"/>
      <c r="BV38" s="445"/>
    </row>
    <row r="39" spans="1:74">
      <c r="A39" s="337"/>
      <c r="B39" s="338"/>
      <c r="C39" s="339"/>
      <c r="D39" s="504"/>
      <c r="E39" s="328"/>
      <c r="F39" s="329"/>
      <c r="G39" s="329"/>
      <c r="H39" s="329"/>
      <c r="I39" s="329"/>
      <c r="J39" s="329"/>
      <c r="K39" s="330"/>
      <c r="L39" s="331"/>
      <c r="M39" s="328"/>
      <c r="N39" s="329"/>
      <c r="O39" s="329"/>
      <c r="P39" s="329"/>
      <c r="Q39" s="329"/>
      <c r="R39" s="332"/>
      <c r="S39" s="333"/>
      <c r="T39" s="331"/>
      <c r="U39" s="328"/>
      <c r="V39" s="329"/>
      <c r="W39" s="329"/>
      <c r="X39" s="329"/>
      <c r="Y39" s="329"/>
      <c r="Z39" s="329"/>
      <c r="AA39" s="333"/>
      <c r="AB39" s="331"/>
      <c r="AC39" s="328"/>
      <c r="AD39" s="329"/>
      <c r="AE39" s="329"/>
      <c r="AF39" s="329"/>
      <c r="AG39" s="329"/>
      <c r="AH39" s="329"/>
      <c r="AI39" s="333"/>
      <c r="AJ39" s="331"/>
      <c r="AL39" s="402"/>
      <c r="AM39" s="402"/>
      <c r="AN39" s="402"/>
      <c r="AO39" s="346"/>
      <c r="AQ39" s="430"/>
      <c r="AR39" s="430"/>
      <c r="AS39" s="430"/>
      <c r="AT39" s="430"/>
      <c r="AV39" s="437"/>
      <c r="AW39" s="437"/>
      <c r="AX39" s="438"/>
      <c r="AY39" s="509"/>
      <c r="AZ39" s="509"/>
      <c r="BA39" s="438"/>
      <c r="BB39" s="509"/>
      <c r="BC39" s="509"/>
      <c r="BE39" s="495"/>
      <c r="BF39" s="458"/>
      <c r="BG39" s="506"/>
      <c r="BH39" s="459"/>
      <c r="BI39" s="495"/>
      <c r="BJ39" s="507"/>
      <c r="BK39" s="507"/>
      <c r="BL39" s="459"/>
      <c r="BM39" s="495"/>
      <c r="BN39" s="506"/>
      <c r="BO39" s="506"/>
      <c r="BP39" s="459"/>
      <c r="BQ39" s="346"/>
      <c r="BR39" s="346"/>
      <c r="BS39" s="459"/>
      <c r="BT39" s="496"/>
      <c r="BU39" s="496"/>
      <c r="BV39" s="445"/>
    </row>
    <row r="40" spans="1:74" ht="15.75" thickBot="1">
      <c r="A40" s="337"/>
      <c r="B40" s="338"/>
      <c r="C40" s="340"/>
      <c r="D40" s="504"/>
      <c r="E40" s="328"/>
      <c r="F40" s="329"/>
      <c r="G40" s="329"/>
      <c r="H40" s="329"/>
      <c r="I40" s="329"/>
      <c r="J40" s="329"/>
      <c r="K40" s="330"/>
      <c r="L40" s="331"/>
      <c r="M40" s="328"/>
      <c r="N40" s="329"/>
      <c r="O40" s="329"/>
      <c r="P40" s="329"/>
      <c r="Q40" s="329"/>
      <c r="R40" s="332"/>
      <c r="S40" s="333"/>
      <c r="T40" s="331"/>
      <c r="U40" s="328"/>
      <c r="V40" s="329"/>
      <c r="W40" s="329"/>
      <c r="X40" s="329"/>
      <c r="Y40" s="329"/>
      <c r="Z40" s="329"/>
      <c r="AA40" s="333"/>
      <c r="AB40" s="331"/>
      <c r="AC40" s="328"/>
      <c r="AD40" s="329"/>
      <c r="AE40" s="329"/>
      <c r="AF40" s="329"/>
      <c r="AG40" s="329"/>
      <c r="AH40" s="329"/>
      <c r="AI40" s="333"/>
      <c r="AJ40" s="331"/>
      <c r="AL40" s="402"/>
      <c r="AM40" s="402"/>
      <c r="AN40" s="402"/>
      <c r="AO40" s="346"/>
      <c r="AQ40" s="430"/>
      <c r="AR40" s="430"/>
      <c r="AS40" s="430"/>
      <c r="AT40" s="430"/>
      <c r="AV40" s="437"/>
      <c r="AW40" s="437"/>
      <c r="AX40" s="438"/>
      <c r="AY40" s="509"/>
      <c r="AZ40" s="509"/>
      <c r="BA40" s="438"/>
      <c r="BB40" s="509"/>
      <c r="BC40" s="509"/>
      <c r="BE40" s="495"/>
      <c r="BF40" s="458"/>
      <c r="BG40" s="506"/>
      <c r="BH40" s="459"/>
      <c r="BI40" s="495"/>
      <c r="BJ40" s="507"/>
      <c r="BK40" s="507"/>
      <c r="BL40" s="459"/>
      <c r="BM40" s="495"/>
      <c r="BN40" s="506"/>
      <c r="BO40" s="506"/>
      <c r="BP40" s="459"/>
      <c r="BQ40" s="346"/>
      <c r="BR40" s="346"/>
      <c r="BS40" s="459"/>
      <c r="BT40" s="496"/>
      <c r="BU40" s="496"/>
      <c r="BV40" s="445"/>
    </row>
    <row r="41" spans="1:74" ht="15.75" thickBot="1">
      <c r="A41" s="341"/>
      <c r="B41" s="341"/>
      <c r="C41" s="341"/>
      <c r="E41" s="334">
        <f t="shared" ref="E41:AC41" si="60">SUBTOTAL(9,E5:E40)</f>
        <v>5</v>
      </c>
      <c r="F41" s="334">
        <f t="shared" si="60"/>
        <v>0</v>
      </c>
      <c r="G41" s="334">
        <f t="shared" si="60"/>
        <v>42</v>
      </c>
      <c r="H41" s="334">
        <f t="shared" si="60"/>
        <v>0</v>
      </c>
      <c r="I41" s="334">
        <f t="shared" si="60"/>
        <v>65</v>
      </c>
      <c r="J41" s="334">
        <f t="shared" si="60"/>
        <v>29</v>
      </c>
      <c r="K41" s="335">
        <f t="shared" si="60"/>
        <v>0</v>
      </c>
      <c r="L41" s="335">
        <f t="shared" si="60"/>
        <v>141</v>
      </c>
      <c r="M41" s="334">
        <f t="shared" si="60"/>
        <v>0</v>
      </c>
      <c r="N41" s="334">
        <f t="shared" si="60"/>
        <v>2</v>
      </c>
      <c r="O41" s="334">
        <f t="shared" si="60"/>
        <v>18</v>
      </c>
      <c r="P41" s="334">
        <f t="shared" si="60"/>
        <v>1</v>
      </c>
      <c r="Q41" s="334">
        <f t="shared" si="60"/>
        <v>0</v>
      </c>
      <c r="R41" s="334">
        <f t="shared" si="60"/>
        <v>3</v>
      </c>
      <c r="S41" s="334">
        <f t="shared" si="60"/>
        <v>19</v>
      </c>
      <c r="T41" s="336">
        <f t="shared" si="60"/>
        <v>43</v>
      </c>
      <c r="U41" s="334">
        <f t="shared" si="60"/>
        <v>3</v>
      </c>
      <c r="V41" s="334">
        <f t="shared" si="60"/>
        <v>0</v>
      </c>
      <c r="W41" s="334">
        <f t="shared" si="60"/>
        <v>2</v>
      </c>
      <c r="X41" s="334">
        <f t="shared" si="60"/>
        <v>0</v>
      </c>
      <c r="Y41" s="334">
        <f t="shared" si="60"/>
        <v>7</v>
      </c>
      <c r="Z41" s="334">
        <f t="shared" si="60"/>
        <v>37</v>
      </c>
      <c r="AA41" s="334">
        <f t="shared" si="60"/>
        <v>0</v>
      </c>
      <c r="AB41" s="334">
        <f t="shared" si="60"/>
        <v>49</v>
      </c>
      <c r="AC41" s="334">
        <f t="shared" si="60"/>
        <v>8</v>
      </c>
      <c r="AD41" s="334">
        <f t="shared" ref="AD41:AJ41" si="61">SUBTOTAL(9,AD5:AD40)</f>
        <v>2</v>
      </c>
      <c r="AE41" s="334">
        <f t="shared" si="61"/>
        <v>62</v>
      </c>
      <c r="AF41" s="334">
        <f t="shared" si="61"/>
        <v>1</v>
      </c>
      <c r="AG41" s="334">
        <f t="shared" si="61"/>
        <v>72</v>
      </c>
      <c r="AH41" s="334">
        <f t="shared" si="61"/>
        <v>69</v>
      </c>
      <c r="AI41" s="334">
        <f t="shared" si="61"/>
        <v>19</v>
      </c>
      <c r="AJ41" s="334">
        <f t="shared" si="61"/>
        <v>233</v>
      </c>
      <c r="AL41" s="347">
        <f>SUBTOTAL(9,AL5:AL40)</f>
        <v>42</v>
      </c>
      <c r="AM41" s="348">
        <f>SUBTOTAL(9,AM5:AM40)</f>
        <v>40</v>
      </c>
      <c r="AN41" s="348">
        <f>SUBTOTAL(9,AN5:AN40)</f>
        <v>2</v>
      </c>
      <c r="AO41" s="348">
        <f>SUBTOTAL(9,AO5:AO40)</f>
        <v>84</v>
      </c>
      <c r="AQ41" s="347">
        <f>SUBTOTAL(9,AQ5:AQ18)</f>
        <v>-26</v>
      </c>
      <c r="AR41" s="347">
        <f t="shared" ref="AR41:AT41" si="62">SUBTOTAL(9,AR5:AR18)</f>
        <v>-35</v>
      </c>
      <c r="AS41" s="347">
        <f t="shared" si="62"/>
        <v>1</v>
      </c>
      <c r="AT41" s="347">
        <f t="shared" si="62"/>
        <v>-60</v>
      </c>
      <c r="AV41" s="428"/>
      <c r="AW41" s="431"/>
      <c r="AY41" s="348"/>
      <c r="AZ41" s="348"/>
      <c r="BB41" s="348"/>
      <c r="BC41" s="348"/>
      <c r="BE41" s="458">
        <f>SUBTOTAL(9,BE5:BE18)</f>
        <v>76</v>
      </c>
      <c r="BF41" s="458">
        <f>SUBTOTAL(9,BF5:BF18)</f>
        <v>102</v>
      </c>
      <c r="BG41" s="458">
        <f>SUBTOTAL(9,BG5:BG18)</f>
        <v>112</v>
      </c>
      <c r="BH41" s="459"/>
      <c r="BI41" s="495">
        <f>SUBTOTAL(9,BI5:BI18)</f>
        <v>3</v>
      </c>
      <c r="BJ41" s="458">
        <f>SUBTOTAL(9,BJ5:BJ18)</f>
        <v>38</v>
      </c>
      <c r="BK41" s="458">
        <f>SUBTOTAL(9,BK5:BK18)</f>
        <v>38</v>
      </c>
      <c r="BL41" s="459"/>
      <c r="BM41" s="495">
        <f>SUBTOTAL(9,BM5:BM18)</f>
        <v>41</v>
      </c>
      <c r="BN41" s="458">
        <f>SUBTOTAL(9,BN5:BN18)</f>
        <v>40</v>
      </c>
      <c r="BO41" s="458">
        <f>SUBTOTAL(9,BO5:BO18)</f>
        <v>42</v>
      </c>
      <c r="BP41" s="459"/>
      <c r="BQ41" s="458">
        <f>SUBTOTAL(9,BQ5:BQ18)</f>
        <v>120</v>
      </c>
      <c r="BR41" s="458">
        <f>SUBTOTAL(9,BR5:BR18)</f>
        <v>180</v>
      </c>
      <c r="BS41" s="458">
        <f>SUBTOTAL(9,BS5:BS18)</f>
        <v>192</v>
      </c>
      <c r="BT41" s="135"/>
      <c r="BU41" s="135"/>
      <c r="BV41" s="135"/>
    </row>
    <row r="42" spans="1:74">
      <c r="L42" s="384">
        <f>L41/$AJ$41</f>
        <v>0.60515021459227469</v>
      </c>
      <c r="T42" s="384">
        <f>T41/$AJ$41</f>
        <v>0.18454935622317598</v>
      </c>
      <c r="AB42" s="384">
        <f>AB41/$AJ$41</f>
        <v>0.21030042918454936</v>
      </c>
      <c r="AJ42" s="384"/>
      <c r="BE42" s="458"/>
      <c r="BF42" s="458">
        <f>BE41-BF41</f>
        <v>-26</v>
      </c>
      <c r="BG42" s="458">
        <f>BE41-BG41</f>
        <v>-36</v>
      </c>
      <c r="BH42" s="459"/>
      <c r="BI42" s="459"/>
      <c r="BJ42" s="458">
        <f>BI41-BJ41</f>
        <v>-35</v>
      </c>
      <c r="BK42" s="458">
        <f>BI41-BK41</f>
        <v>-35</v>
      </c>
      <c r="BL42" s="459"/>
      <c r="BM42" s="459"/>
      <c r="BN42" s="458">
        <f>BL41-BN41</f>
        <v>-40</v>
      </c>
      <c r="BO42" s="458">
        <f>BM41-BO41</f>
        <v>-1</v>
      </c>
      <c r="BP42" s="459"/>
      <c r="BQ42" s="459"/>
      <c r="BR42" s="458">
        <f>BQ41-BR41</f>
        <v>-60</v>
      </c>
      <c r="BS42" s="458">
        <f>BQ41-BS41</f>
        <v>-72</v>
      </c>
      <c r="BT42" s="135"/>
      <c r="BU42" s="135"/>
      <c r="BV42" s="135"/>
    </row>
    <row r="43" spans="1:74">
      <c r="BE43" s="460"/>
      <c r="BF43" s="460"/>
      <c r="BG43" s="460"/>
      <c r="BH43" s="461"/>
      <c r="BI43" s="461"/>
      <c r="BJ43" s="460"/>
      <c r="BK43" s="460"/>
      <c r="BL43" s="461"/>
      <c r="BM43" s="461"/>
      <c r="BN43" s="460"/>
      <c r="BO43" s="460"/>
      <c r="BP43" s="461"/>
      <c r="BQ43" s="461"/>
      <c r="BR43" s="461"/>
      <c r="BS43" s="461"/>
    </row>
    <row r="44" spans="1:74">
      <c r="F44" s="327"/>
      <c r="BE44" s="460"/>
      <c r="BF44" s="460"/>
      <c r="BG44" s="460"/>
      <c r="BH44" s="461"/>
      <c r="BI44" s="461"/>
      <c r="BJ44" s="460"/>
      <c r="BK44" s="460"/>
      <c r="BL44" s="461"/>
      <c r="BM44" s="461"/>
      <c r="BN44" s="460"/>
      <c r="BO44" s="460"/>
      <c r="BP44" s="461"/>
      <c r="BQ44" s="461"/>
      <c r="BR44" s="461"/>
      <c r="BS44" s="461"/>
    </row>
  </sheetData>
  <autoFilter ref="A3:AB40"/>
  <sortState ref="B5:C30">
    <sortCondition ref="B5:B30"/>
  </sortState>
  <mergeCells count="14">
    <mergeCell ref="BQ2:BS2"/>
    <mergeCell ref="BT2:BV2"/>
    <mergeCell ref="BE2:BG2"/>
    <mergeCell ref="BI2:BK2"/>
    <mergeCell ref="AY2:AZ2"/>
    <mergeCell ref="BB2:BC2"/>
    <mergeCell ref="AV2:AW2"/>
    <mergeCell ref="BM2:BO2"/>
    <mergeCell ref="AQ2:AT2"/>
    <mergeCell ref="U2:AB2"/>
    <mergeCell ref="E2:L2"/>
    <mergeCell ref="M2:T2"/>
    <mergeCell ref="AL2:AO2"/>
    <mergeCell ref="AC2:AJ2"/>
  </mergeCells>
  <conditionalFormatting sqref="AL34:AN40 AT5:AT40 AY5:AZ40 BB6:BC40 AV5:AW40">
    <cfRule type="containsText" dxfId="41" priority="308" operator="containsText" text="CHIUSO">
      <formula>NOT(ISERROR(SEARCH("CHIUSO",AL5)))</formula>
    </cfRule>
  </conditionalFormatting>
  <conditionalFormatting sqref="AQ5:AT40">
    <cfRule type="containsText" priority="99" operator="containsText" text="n/a">
      <formula>NOT(ISERROR(SEARCH("n/a",AQ5)))</formula>
    </cfRule>
    <cfRule type="cellIs" dxfId="40" priority="100" operator="greaterThan">
      <formula>0</formula>
    </cfRule>
    <cfRule type="cellIs" dxfId="39" priority="101" operator="between">
      <formula>-1</formula>
      <formula>-10</formula>
    </cfRule>
    <cfRule type="cellIs" dxfId="38" priority="102" operator="lessThan">
      <formula>-10</formula>
    </cfRule>
  </conditionalFormatting>
  <conditionalFormatting sqref="AM5:AM33">
    <cfRule type="containsText" dxfId="37" priority="15" operator="containsText" text="CHIUSO">
      <formula>NOT(ISERROR(SEARCH("CHIUSO",AM5)))</formula>
    </cfRule>
  </conditionalFormatting>
  <conditionalFormatting sqref="AN5:AN33">
    <cfRule type="containsText" dxfId="36" priority="14" operator="containsText" text="CHIUSO">
      <formula>NOT(ISERROR(SEARCH("CHIUSO",AN5)))</formula>
    </cfRule>
  </conditionalFormatting>
  <conditionalFormatting sqref="AO5:AO33">
    <cfRule type="containsText" dxfId="35" priority="13" operator="containsText" text="CHIUSO">
      <formula>NOT(ISERROR(SEARCH("CHIUSO",AO5)))</formula>
    </cfRule>
  </conditionalFormatting>
  <conditionalFormatting sqref="AL5:AL33">
    <cfRule type="containsText" dxfId="34" priority="12" operator="containsText" text="CHIUSO">
      <formula>NOT(ISERROR(SEARCH("CHIUSO",AL5)))</formula>
    </cfRule>
  </conditionalFormatting>
  <conditionalFormatting sqref="AO5:AO33">
    <cfRule type="containsText" dxfId="33" priority="11" operator="containsText" text="CHIUSO">
      <formula>NOT(ISERROR(SEARCH("CHIUSO",AO5)))</formula>
    </cfRule>
  </conditionalFormatting>
  <conditionalFormatting sqref="AQ5:AQ40">
    <cfRule type="cellIs" priority="3" operator="equal">
      <formula>0</formula>
    </cfRule>
  </conditionalFormatting>
  <conditionalFormatting sqref="BB5">
    <cfRule type="containsText" dxfId="32" priority="2" operator="containsText" text="CHIUSO">
      <formula>NOT(ISERROR(SEARCH("CHIUSO",BB5)))</formula>
    </cfRule>
  </conditionalFormatting>
  <conditionalFormatting sqref="BC5">
    <cfRule type="containsText" dxfId="31" priority="1" operator="containsText" text="CHIUSO">
      <formula>NOT(ISERROR(SEARCH("CHIUSO",BC5)))</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G255"/>
  <sheetViews>
    <sheetView topLeftCell="L1" zoomScale="80" zoomScaleNormal="80" workbookViewId="0">
      <selection activeCell="M13" sqref="M13"/>
    </sheetView>
  </sheetViews>
  <sheetFormatPr defaultColWidth="27.42578125" defaultRowHeight="16.5" customHeight="1"/>
  <cols>
    <col min="1" max="1" width="18.7109375" style="181" customWidth="1" collapsed="1"/>
    <col min="2" max="2" width="130" style="317" customWidth="1" collapsed="1"/>
    <col min="3" max="3" width="10.28515625" style="162" bestFit="1" customWidth="1" collapsed="1"/>
    <col min="4" max="4" width="8.140625" style="162" bestFit="1" customWidth="1" collapsed="1"/>
    <col min="5" max="5" width="5.85546875" style="162" bestFit="1" customWidth="1" collapsed="1"/>
    <col min="6" max="6" width="9.5703125" style="162" bestFit="1" customWidth="1" collapsed="1"/>
    <col min="7" max="7" width="14.7109375" style="162" bestFit="1" customWidth="1" collapsed="1"/>
    <col min="8" max="8" width="9.5703125" style="162" bestFit="1" customWidth="1" collapsed="1"/>
    <col min="9" max="9" width="18.85546875" style="162" customWidth="1" collapsed="1"/>
    <col min="10" max="10" width="7.85546875" style="162" bestFit="1" customWidth="1" collapsed="1"/>
    <col min="11" max="11" width="5.7109375" customWidth="1" collapsed="1"/>
    <col min="12" max="12" width="21.140625" style="181" customWidth="1" collapsed="1"/>
    <col min="13" max="13" width="153.28515625" style="314" customWidth="1" collapsed="1"/>
    <col min="14" max="14" width="10.28515625" style="162" customWidth="1" collapsed="1"/>
    <col min="15" max="15" width="8.140625" style="162" customWidth="1" collapsed="1"/>
    <col min="16" max="16" width="10.7109375" style="162" customWidth="1" collapsed="1"/>
    <col min="17" max="17" width="9.5703125" style="162" customWidth="1" collapsed="1"/>
    <col min="18" max="18" width="17.7109375" style="162" customWidth="1" collapsed="1"/>
    <col min="19" max="19" width="9.5703125" style="162" customWidth="1" collapsed="1"/>
    <col min="20" max="20" width="21.7109375" style="162" customWidth="1" collapsed="1"/>
    <col min="21" max="21" width="8.7109375" style="162" bestFit="1" customWidth="1" collapsed="1"/>
    <col min="22" max="22" width="6.7109375" customWidth="1" collapsed="1"/>
    <col min="23" max="23" width="18" style="181" bestFit="1" customWidth="1" collapsed="1"/>
    <col min="24" max="24" width="165" style="181" customWidth="1" collapsed="1"/>
    <col min="25" max="25" width="10.28515625" style="162" customWidth="1" collapsed="1"/>
    <col min="26" max="26" width="8.140625" style="162" customWidth="1" collapsed="1"/>
    <col min="27" max="27" width="5.85546875" style="162" customWidth="1" collapsed="1"/>
    <col min="28" max="28" width="9.5703125" style="162" customWidth="1" collapsed="1"/>
    <col min="29" max="29" width="14.7109375" style="162" customWidth="1" collapsed="1"/>
    <col min="30" max="30" width="9.5703125" style="162" customWidth="1" collapsed="1"/>
    <col min="31" max="31" width="21.7109375" style="162" customWidth="1" collapsed="1"/>
    <col min="32" max="32" width="7.85546875" style="162" customWidth="1" collapsed="1"/>
    <col min="33" max="33" width="7.7109375" customWidth="1" collapsed="1"/>
  </cols>
  <sheetData>
    <row r="1" spans="1:33" ht="16.5" customHeight="1" thickBot="1">
      <c r="A1" s="811" t="s">
        <v>105</v>
      </c>
      <c r="B1" s="812"/>
      <c r="C1" s="812"/>
      <c r="D1" s="812"/>
      <c r="E1" s="812"/>
      <c r="F1" s="812"/>
      <c r="G1" s="812"/>
      <c r="H1" s="812"/>
      <c r="I1" s="812"/>
      <c r="J1" s="813"/>
      <c r="L1" s="814" t="s">
        <v>106</v>
      </c>
      <c r="M1" s="815"/>
      <c r="N1" s="815"/>
      <c r="O1" s="815"/>
      <c r="P1" s="815"/>
      <c r="Q1" s="815"/>
      <c r="R1" s="815"/>
      <c r="S1" s="815"/>
      <c r="T1" s="815"/>
      <c r="U1" s="816"/>
      <c r="W1" s="811" t="s">
        <v>161</v>
      </c>
      <c r="X1" s="812"/>
      <c r="Y1" s="812"/>
      <c r="Z1" s="812"/>
      <c r="AA1" s="812"/>
      <c r="AB1" s="812"/>
      <c r="AC1" s="812"/>
      <c r="AD1" s="812"/>
      <c r="AE1" s="812"/>
      <c r="AF1" s="813"/>
    </row>
    <row r="2" spans="1:33" ht="16.5" customHeight="1">
      <c r="A2" s="178">
        <v>1</v>
      </c>
      <c r="B2" s="315">
        <v>2</v>
      </c>
      <c r="C2" s="160">
        <v>3</v>
      </c>
      <c r="D2" s="160">
        <v>4</v>
      </c>
      <c r="E2" s="160">
        <v>5</v>
      </c>
      <c r="F2" s="160">
        <v>6</v>
      </c>
      <c r="G2" s="160">
        <v>7</v>
      </c>
      <c r="H2" s="160">
        <v>8</v>
      </c>
      <c r="I2" s="160">
        <v>9</v>
      </c>
      <c r="J2" s="160">
        <v>10</v>
      </c>
      <c r="L2" s="178">
        <v>1</v>
      </c>
      <c r="M2" s="312">
        <v>2</v>
      </c>
      <c r="N2" s="160">
        <v>3</v>
      </c>
      <c r="O2" s="160">
        <v>4</v>
      </c>
      <c r="P2" s="160">
        <v>5</v>
      </c>
      <c r="Q2" s="160">
        <v>6</v>
      </c>
      <c r="R2" s="160">
        <v>7</v>
      </c>
      <c r="S2" s="160">
        <v>8</v>
      </c>
      <c r="T2" s="160">
        <v>9</v>
      </c>
      <c r="U2" s="160">
        <v>10</v>
      </c>
      <c r="W2" s="178">
        <v>1</v>
      </c>
      <c r="X2" s="178">
        <v>2</v>
      </c>
      <c r="Y2" s="160">
        <v>3</v>
      </c>
      <c r="Z2" s="160">
        <v>4</v>
      </c>
      <c r="AA2" s="160">
        <v>5</v>
      </c>
      <c r="AB2" s="160">
        <v>6</v>
      </c>
      <c r="AC2" s="160">
        <v>7</v>
      </c>
      <c r="AD2" s="160">
        <v>8</v>
      </c>
      <c r="AE2" s="160">
        <v>9</v>
      </c>
      <c r="AF2" s="160">
        <v>10</v>
      </c>
    </row>
    <row r="3" spans="1:33" ht="16.5" customHeight="1">
      <c r="A3" s="179" t="s">
        <v>257</v>
      </c>
      <c r="B3" s="316" t="s">
        <v>149</v>
      </c>
      <c r="C3" s="161" t="s">
        <v>150</v>
      </c>
      <c r="D3" s="161" t="s">
        <v>151</v>
      </c>
      <c r="E3" s="161" t="s">
        <v>76</v>
      </c>
      <c r="F3" s="161" t="s">
        <v>152</v>
      </c>
      <c r="G3" s="161" t="s">
        <v>153</v>
      </c>
      <c r="H3" s="161" t="s">
        <v>154</v>
      </c>
      <c r="I3" s="161" t="s">
        <v>155</v>
      </c>
      <c r="J3" s="161" t="s">
        <v>156</v>
      </c>
      <c r="L3" s="179" t="s">
        <v>257</v>
      </c>
      <c r="M3" s="313" t="s">
        <v>149</v>
      </c>
      <c r="N3" s="161" t="s">
        <v>150</v>
      </c>
      <c r="O3" s="161" t="s">
        <v>151</v>
      </c>
      <c r="P3" s="161" t="s">
        <v>76</v>
      </c>
      <c r="Q3" s="161" t="s">
        <v>152</v>
      </c>
      <c r="R3" s="161" t="s">
        <v>153</v>
      </c>
      <c r="S3" s="161" t="s">
        <v>154</v>
      </c>
      <c r="T3" s="161" t="s">
        <v>155</v>
      </c>
      <c r="U3" s="161" t="s">
        <v>156</v>
      </c>
      <c r="V3" s="325"/>
      <c r="W3" s="179" t="s">
        <v>257</v>
      </c>
      <c r="X3" s="179" t="s">
        <v>149</v>
      </c>
      <c r="Y3" s="161" t="s">
        <v>150</v>
      </c>
      <c r="Z3" s="161" t="s">
        <v>151</v>
      </c>
      <c r="AA3" s="161" t="s">
        <v>76</v>
      </c>
      <c r="AB3" s="161" t="s">
        <v>152</v>
      </c>
      <c r="AC3" s="161" t="s">
        <v>153</v>
      </c>
      <c r="AD3" s="161" t="s">
        <v>154</v>
      </c>
      <c r="AE3" s="161" t="s">
        <v>155</v>
      </c>
      <c r="AF3" s="161" t="s">
        <v>156</v>
      </c>
    </row>
    <row r="4" spans="1:33" ht="16.5" customHeight="1">
      <c r="A4" s="180" t="str">
        <f>MID(B4,FIND("AO",B4,1),8)</f>
        <v>AO004511</v>
      </c>
      <c r="B4" s="561" t="s">
        <v>357</v>
      </c>
      <c r="C4" s="561" t="s">
        <v>247</v>
      </c>
      <c r="D4" s="561">
        <v>2</v>
      </c>
      <c r="E4" s="561" t="s">
        <v>247</v>
      </c>
      <c r="F4" s="561" t="s">
        <v>247</v>
      </c>
      <c r="G4" s="561" t="s">
        <v>247</v>
      </c>
      <c r="H4" s="561" t="s">
        <v>247</v>
      </c>
      <c r="I4" s="561" t="s">
        <v>247</v>
      </c>
      <c r="J4" s="176">
        <f t="shared" ref="J4:J67" si="0">SUM(C4:I4)</f>
        <v>2</v>
      </c>
      <c r="K4" s="408"/>
      <c r="L4" s="180" t="str">
        <f>MID(M4,FIND("AO",M4,1),15)</f>
        <v>AO004511_YYY103</v>
      </c>
      <c r="M4" s="323" t="s">
        <v>369</v>
      </c>
      <c r="N4" s="323" t="s">
        <v>247</v>
      </c>
      <c r="O4" s="323">
        <v>1</v>
      </c>
      <c r="P4" s="323" t="s">
        <v>247</v>
      </c>
      <c r="Q4" s="323" t="s">
        <v>247</v>
      </c>
      <c r="R4" s="323" t="s">
        <v>247</v>
      </c>
      <c r="S4" s="323" t="s">
        <v>247</v>
      </c>
      <c r="T4" s="323" t="s">
        <v>247</v>
      </c>
      <c r="U4" s="176">
        <f t="shared" ref="U4:U72" si="1">SUM(N4:T4)</f>
        <v>1</v>
      </c>
      <c r="V4" s="408"/>
      <c r="W4" s="180" t="str">
        <f>MID(X4,FIND("AO",X4,1),15)</f>
        <v>AO004511_YYY103</v>
      </c>
      <c r="X4" s="1" t="s">
        <v>386</v>
      </c>
      <c r="Y4" s="1" t="s">
        <v>247</v>
      </c>
      <c r="Z4" s="1">
        <v>1</v>
      </c>
      <c r="AA4" s="1">
        <v>1</v>
      </c>
      <c r="AB4" s="1" t="s">
        <v>247</v>
      </c>
      <c r="AC4" s="1" t="s">
        <v>247</v>
      </c>
      <c r="AD4" s="1">
        <v>21</v>
      </c>
      <c r="AE4" s="1" t="s">
        <v>247</v>
      </c>
      <c r="AF4" s="176">
        <f t="shared" ref="AF4:AF67" si="2">SUM(Y4:AE4)</f>
        <v>23</v>
      </c>
      <c r="AG4" s="408"/>
    </row>
    <row r="5" spans="1:33" ht="16.5" customHeight="1">
      <c r="A5" s="180" t="str">
        <f>MID(B5,FIND("AO",B5,1),14)</f>
        <v>AO004511_YYY39</v>
      </c>
      <c r="B5" s="323" t="s">
        <v>358</v>
      </c>
      <c r="C5" s="323" t="s">
        <v>247</v>
      </c>
      <c r="D5" s="323" t="s">
        <v>247</v>
      </c>
      <c r="E5" s="323" t="s">
        <v>247</v>
      </c>
      <c r="F5" s="323" t="s">
        <v>247</v>
      </c>
      <c r="G5" s="323" t="s">
        <v>247</v>
      </c>
      <c r="H5" s="323" t="s">
        <v>247</v>
      </c>
      <c r="I5" s="323">
        <v>9</v>
      </c>
      <c r="J5" s="176">
        <f t="shared" si="0"/>
        <v>9</v>
      </c>
      <c r="K5" s="408"/>
      <c r="L5" s="180" t="str">
        <f t="shared" ref="L5:L7" si="3">MID(M5,FIND("AO",M5,1),15)</f>
        <v>AO004511_YYY104</v>
      </c>
      <c r="M5" s="323" t="s">
        <v>370</v>
      </c>
      <c r="N5" s="323" t="s">
        <v>247</v>
      </c>
      <c r="O5" s="323">
        <v>5</v>
      </c>
      <c r="P5" s="323" t="s">
        <v>247</v>
      </c>
      <c r="Q5" s="323" t="s">
        <v>247</v>
      </c>
      <c r="R5" s="323" t="s">
        <v>247</v>
      </c>
      <c r="S5" s="323" t="s">
        <v>247</v>
      </c>
      <c r="T5" s="323" t="s">
        <v>247</v>
      </c>
      <c r="U5" s="176">
        <f t="shared" si="1"/>
        <v>5</v>
      </c>
      <c r="V5" s="408"/>
      <c r="W5" s="180" t="str">
        <f t="shared" ref="W5:W11" si="4">MID(X5,FIND("AO",X5,1),15)</f>
        <v>AO004511_YYY121</v>
      </c>
      <c r="X5" s="323" t="s">
        <v>387</v>
      </c>
      <c r="Y5" s="323" t="s">
        <v>247</v>
      </c>
      <c r="Z5" s="323" t="s">
        <v>247</v>
      </c>
      <c r="AA5" s="323" t="s">
        <v>247</v>
      </c>
      <c r="AB5" s="323" t="s">
        <v>247</v>
      </c>
      <c r="AC5" s="323" t="s">
        <v>247</v>
      </c>
      <c r="AD5" s="323">
        <v>9</v>
      </c>
      <c r="AE5" s="323">
        <v>2</v>
      </c>
      <c r="AF5" s="176">
        <f t="shared" si="2"/>
        <v>11</v>
      </c>
      <c r="AG5" s="408"/>
    </row>
    <row r="6" spans="1:33" ht="16.5" customHeight="1">
      <c r="A6" s="180" t="str">
        <f>MID(B6,FIND("AO",B6,1),14)</f>
        <v>AO004511_YYY40</v>
      </c>
      <c r="B6" s="323" t="s">
        <v>359</v>
      </c>
      <c r="C6" s="323" t="s">
        <v>247</v>
      </c>
      <c r="D6" s="323">
        <v>1</v>
      </c>
      <c r="E6" s="323" t="s">
        <v>247</v>
      </c>
      <c r="F6" s="323" t="s">
        <v>247</v>
      </c>
      <c r="G6" s="323" t="s">
        <v>247</v>
      </c>
      <c r="H6" s="323">
        <v>3</v>
      </c>
      <c r="I6" s="323">
        <v>4</v>
      </c>
      <c r="J6" s="176">
        <f t="shared" si="0"/>
        <v>8</v>
      </c>
      <c r="K6" s="386"/>
      <c r="L6" s="180" t="str">
        <f t="shared" si="3"/>
        <v>AO004511_YYY109</v>
      </c>
      <c r="M6" s="1" t="s">
        <v>371</v>
      </c>
      <c r="N6" s="1">
        <v>1</v>
      </c>
      <c r="O6" s="1">
        <v>8</v>
      </c>
      <c r="P6" s="1" t="s">
        <v>247</v>
      </c>
      <c r="Q6" s="1">
        <v>11</v>
      </c>
      <c r="R6" s="1" t="s">
        <v>247</v>
      </c>
      <c r="S6" s="1">
        <v>3</v>
      </c>
      <c r="T6" s="1" t="s">
        <v>247</v>
      </c>
      <c r="U6" s="176">
        <f t="shared" si="1"/>
        <v>23</v>
      </c>
      <c r="V6" s="386"/>
      <c r="W6" s="180" t="str">
        <f t="shared" si="4"/>
        <v>AO004511_YYY127</v>
      </c>
      <c r="X6" s="323" t="s">
        <v>388</v>
      </c>
      <c r="Y6" s="323" t="s">
        <v>247</v>
      </c>
      <c r="Z6" s="323" t="s">
        <v>247</v>
      </c>
      <c r="AA6" s="323" t="s">
        <v>247</v>
      </c>
      <c r="AB6" s="323" t="s">
        <v>247</v>
      </c>
      <c r="AC6" s="323" t="s">
        <v>247</v>
      </c>
      <c r="AD6" s="323">
        <v>1</v>
      </c>
      <c r="AE6" s="323">
        <v>1</v>
      </c>
      <c r="AF6" s="176">
        <f t="shared" si="2"/>
        <v>2</v>
      </c>
      <c r="AG6" s="386"/>
    </row>
    <row r="7" spans="1:33" ht="16.5" customHeight="1">
      <c r="A7" s="180" t="str">
        <f t="shared" ref="A7:A16" si="5">MID(B7,FIND("AO",B7,1),14)</f>
        <v>AO004511_YYY50</v>
      </c>
      <c r="B7" s="323" t="s">
        <v>360</v>
      </c>
      <c r="C7" s="323" t="s">
        <v>247</v>
      </c>
      <c r="D7" s="323">
        <v>3</v>
      </c>
      <c r="E7" s="323">
        <v>1</v>
      </c>
      <c r="F7" s="323" t="s">
        <v>247</v>
      </c>
      <c r="G7" s="323" t="s">
        <v>247</v>
      </c>
      <c r="H7" s="323" t="s">
        <v>247</v>
      </c>
      <c r="I7" s="323">
        <v>3</v>
      </c>
      <c r="J7" s="176">
        <f t="shared" si="0"/>
        <v>7</v>
      </c>
      <c r="K7" s="386"/>
      <c r="L7" s="180" t="str">
        <f t="shared" si="3"/>
        <v>AO004511_YYY127</v>
      </c>
      <c r="M7" s="1" t="s">
        <v>372</v>
      </c>
      <c r="N7" s="1" t="s">
        <v>247</v>
      </c>
      <c r="O7" s="1">
        <v>1</v>
      </c>
      <c r="P7" s="1" t="s">
        <v>247</v>
      </c>
      <c r="Q7" s="1" t="s">
        <v>247</v>
      </c>
      <c r="R7" s="1" t="s">
        <v>247</v>
      </c>
      <c r="S7" s="1" t="s">
        <v>247</v>
      </c>
      <c r="T7" s="1" t="s">
        <v>247</v>
      </c>
      <c r="U7" s="176">
        <f t="shared" si="1"/>
        <v>1</v>
      </c>
      <c r="V7" s="386"/>
      <c r="W7" s="180" t="str">
        <f>MID(X7,FIND("AO",X7,1),14)</f>
        <v>AO004511_YYY64</v>
      </c>
      <c r="X7" s="323" t="s">
        <v>389</v>
      </c>
      <c r="Y7" s="323" t="s">
        <v>247</v>
      </c>
      <c r="Z7" s="323" t="s">
        <v>247</v>
      </c>
      <c r="AA7" s="323">
        <v>1</v>
      </c>
      <c r="AB7" s="323" t="s">
        <v>247</v>
      </c>
      <c r="AC7" s="323" t="s">
        <v>247</v>
      </c>
      <c r="AD7" s="323">
        <v>1</v>
      </c>
      <c r="AE7" s="323">
        <v>4</v>
      </c>
      <c r="AF7" s="176">
        <f t="shared" si="2"/>
        <v>6</v>
      </c>
      <c r="AG7" s="386"/>
    </row>
    <row r="8" spans="1:33" ht="16.5" customHeight="1">
      <c r="A8" s="180" t="str">
        <f t="shared" si="5"/>
        <v>AO004511_YYY50</v>
      </c>
      <c r="B8" s="1" t="s">
        <v>361</v>
      </c>
      <c r="C8" s="1" t="s">
        <v>247</v>
      </c>
      <c r="D8" s="1">
        <v>1</v>
      </c>
      <c r="E8" s="1">
        <v>2</v>
      </c>
      <c r="F8" s="1" t="s">
        <v>247</v>
      </c>
      <c r="G8" s="1" t="s">
        <v>247</v>
      </c>
      <c r="H8" s="1" t="s">
        <v>247</v>
      </c>
      <c r="I8" s="1">
        <v>4</v>
      </c>
      <c r="J8" s="176">
        <f t="shared" si="0"/>
        <v>7</v>
      </c>
      <c r="K8" s="386"/>
      <c r="L8" s="180" t="str">
        <f>MID(M8,FIND("AO",M8,1),14)</f>
        <v>AO004511_YYY39</v>
      </c>
      <c r="M8" s="1" t="s">
        <v>373</v>
      </c>
      <c r="N8" s="1" t="s">
        <v>247</v>
      </c>
      <c r="O8" s="1" t="s">
        <v>247</v>
      </c>
      <c r="P8" s="1" t="s">
        <v>247</v>
      </c>
      <c r="Q8" s="1">
        <v>1</v>
      </c>
      <c r="R8" s="1" t="s">
        <v>247</v>
      </c>
      <c r="S8" s="1" t="s">
        <v>247</v>
      </c>
      <c r="T8" s="1" t="s">
        <v>247</v>
      </c>
      <c r="U8" s="176">
        <f t="shared" si="1"/>
        <v>1</v>
      </c>
      <c r="V8" s="386"/>
      <c r="W8" s="180" t="str">
        <f>MID(X8,FIND("AO",X8,1),14)</f>
        <v>AO004511_YYY74</v>
      </c>
      <c r="X8" s="323" t="s">
        <v>390</v>
      </c>
      <c r="Y8" s="323" t="s">
        <v>247</v>
      </c>
      <c r="Z8" s="323">
        <v>1</v>
      </c>
      <c r="AA8" s="323">
        <v>1</v>
      </c>
      <c r="AB8" s="323" t="s">
        <v>247</v>
      </c>
      <c r="AC8" s="323" t="s">
        <v>247</v>
      </c>
      <c r="AD8" s="323">
        <v>5</v>
      </c>
      <c r="AE8" s="323" t="s">
        <v>247</v>
      </c>
      <c r="AF8" s="176">
        <f t="shared" si="2"/>
        <v>7</v>
      </c>
      <c r="AG8" s="386"/>
    </row>
    <row r="9" spans="1:33" ht="18" customHeight="1">
      <c r="A9" s="180" t="str">
        <f t="shared" si="5"/>
        <v>AO004511_YYY50</v>
      </c>
      <c r="B9" s="323" t="s">
        <v>362</v>
      </c>
      <c r="C9" s="323" t="s">
        <v>247</v>
      </c>
      <c r="D9" s="323">
        <v>2</v>
      </c>
      <c r="E9" s="323">
        <v>1</v>
      </c>
      <c r="F9" s="323" t="s">
        <v>247</v>
      </c>
      <c r="G9" s="323" t="s">
        <v>247</v>
      </c>
      <c r="H9" s="323" t="s">
        <v>247</v>
      </c>
      <c r="I9" s="323">
        <v>4</v>
      </c>
      <c r="J9" s="176">
        <f t="shared" si="0"/>
        <v>7</v>
      </c>
      <c r="K9" s="386"/>
      <c r="L9" s="180" t="str">
        <f t="shared" ref="L9:L16" si="6">MID(M9,FIND("AO",M9,1),14)</f>
        <v>AO004511_YYY40</v>
      </c>
      <c r="M9" s="1" t="s">
        <v>374</v>
      </c>
      <c r="N9" s="1" t="s">
        <v>247</v>
      </c>
      <c r="O9" s="1" t="s">
        <v>247</v>
      </c>
      <c r="P9" s="1" t="s">
        <v>247</v>
      </c>
      <c r="Q9" s="1">
        <v>1</v>
      </c>
      <c r="R9" s="1" t="s">
        <v>247</v>
      </c>
      <c r="S9" s="1" t="s">
        <v>247</v>
      </c>
      <c r="T9" s="1" t="s">
        <v>247</v>
      </c>
      <c r="U9" s="176">
        <f t="shared" si="1"/>
        <v>1</v>
      </c>
      <c r="V9" s="386"/>
      <c r="W9" s="180" t="e">
        <f t="shared" si="4"/>
        <v>#VALUE!</v>
      </c>
      <c r="X9" s="323"/>
      <c r="Y9" s="323"/>
      <c r="Z9" s="323"/>
      <c r="AA9" s="323"/>
      <c r="AB9" s="323"/>
      <c r="AC9" s="323"/>
      <c r="AD9" s="323"/>
      <c r="AE9" s="323"/>
      <c r="AF9" s="176">
        <f t="shared" si="2"/>
        <v>0</v>
      </c>
      <c r="AG9" s="386"/>
    </row>
    <row r="10" spans="1:33" ht="16.5" customHeight="1">
      <c r="A10" s="180" t="str">
        <f t="shared" si="5"/>
        <v>AO004511_YYY66</v>
      </c>
      <c r="B10" s="323" t="s">
        <v>363</v>
      </c>
      <c r="C10" s="323" t="s">
        <v>247</v>
      </c>
      <c r="D10" s="323">
        <v>3</v>
      </c>
      <c r="E10" s="323" t="s">
        <v>247</v>
      </c>
      <c r="F10" s="323" t="s">
        <v>247</v>
      </c>
      <c r="G10" s="323" t="s">
        <v>247</v>
      </c>
      <c r="H10" s="323" t="s">
        <v>247</v>
      </c>
      <c r="I10" s="323">
        <v>8</v>
      </c>
      <c r="J10" s="176">
        <f t="shared" si="0"/>
        <v>11</v>
      </c>
      <c r="K10" s="386"/>
      <c r="L10" s="180" t="str">
        <f t="shared" si="6"/>
        <v>AO004511_YYY50</v>
      </c>
      <c r="M10" s="1" t="s">
        <v>375</v>
      </c>
      <c r="N10" s="1" t="s">
        <v>247</v>
      </c>
      <c r="O10" s="1">
        <v>1</v>
      </c>
      <c r="P10" s="1" t="s">
        <v>247</v>
      </c>
      <c r="Q10" s="1" t="s">
        <v>247</v>
      </c>
      <c r="R10" s="1" t="s">
        <v>247</v>
      </c>
      <c r="S10" s="1" t="s">
        <v>247</v>
      </c>
      <c r="T10" s="1" t="s">
        <v>247</v>
      </c>
      <c r="U10" s="176">
        <f t="shared" si="1"/>
        <v>1</v>
      </c>
      <c r="V10" s="386"/>
      <c r="W10" s="180" t="e">
        <f t="shared" si="4"/>
        <v>#VALUE!</v>
      </c>
      <c r="X10" s="323"/>
      <c r="Y10" s="323"/>
      <c r="Z10" s="323"/>
      <c r="AA10" s="323"/>
      <c r="AB10" s="323"/>
      <c r="AC10" s="323"/>
      <c r="AD10" s="323"/>
      <c r="AE10" s="323"/>
      <c r="AF10" s="176">
        <f t="shared" si="2"/>
        <v>0</v>
      </c>
      <c r="AG10" s="386"/>
    </row>
    <row r="11" spans="1:33" ht="16.5" customHeight="1">
      <c r="A11" s="180" t="str">
        <f t="shared" si="5"/>
        <v>AO004511_YYY68</v>
      </c>
      <c r="B11" s="323" t="s">
        <v>364</v>
      </c>
      <c r="C11" s="323" t="s">
        <v>247</v>
      </c>
      <c r="D11" s="323">
        <v>7</v>
      </c>
      <c r="E11" s="323" t="s">
        <v>247</v>
      </c>
      <c r="F11" s="323" t="s">
        <v>247</v>
      </c>
      <c r="G11" s="323" t="s">
        <v>247</v>
      </c>
      <c r="H11" s="323">
        <v>10</v>
      </c>
      <c r="I11" s="323">
        <v>11</v>
      </c>
      <c r="J11" s="176">
        <f t="shared" si="0"/>
        <v>28</v>
      </c>
      <c r="K11" s="386"/>
      <c r="L11" s="180" t="str">
        <f t="shared" si="6"/>
        <v>AO004511_YYY50</v>
      </c>
      <c r="M11" s="323" t="s">
        <v>376</v>
      </c>
      <c r="N11" s="323" t="s">
        <v>247</v>
      </c>
      <c r="O11" s="323" t="s">
        <v>247</v>
      </c>
      <c r="P11" s="323" t="s">
        <v>247</v>
      </c>
      <c r="Q11" s="323">
        <v>1</v>
      </c>
      <c r="R11" s="323" t="s">
        <v>247</v>
      </c>
      <c r="S11" s="323" t="s">
        <v>247</v>
      </c>
      <c r="T11" s="323" t="s">
        <v>247</v>
      </c>
      <c r="U11" s="176">
        <f t="shared" si="1"/>
        <v>1</v>
      </c>
      <c r="V11" s="386"/>
      <c r="W11" s="180" t="e">
        <f t="shared" si="4"/>
        <v>#VALUE!</v>
      </c>
      <c r="X11" s="323"/>
      <c r="Y11" s="323"/>
      <c r="Z11" s="323"/>
      <c r="AA11" s="323"/>
      <c r="AB11" s="323"/>
      <c r="AC11" s="323"/>
      <c r="AD11" s="323"/>
      <c r="AE11" s="323"/>
      <c r="AF11" s="176">
        <f t="shared" si="2"/>
        <v>0</v>
      </c>
      <c r="AG11" s="386"/>
    </row>
    <row r="12" spans="1:33" ht="16.5" customHeight="1">
      <c r="A12" s="180" t="str">
        <f t="shared" si="5"/>
        <v>AO004511_YYY69</v>
      </c>
      <c r="B12" s="323" t="s">
        <v>365</v>
      </c>
      <c r="C12" s="323" t="s">
        <v>247</v>
      </c>
      <c r="D12" s="323">
        <v>1</v>
      </c>
      <c r="E12" s="323" t="s">
        <v>247</v>
      </c>
      <c r="F12" s="323" t="s">
        <v>247</v>
      </c>
      <c r="G12" s="323" t="s">
        <v>247</v>
      </c>
      <c r="H12" s="323" t="s">
        <v>247</v>
      </c>
      <c r="I12" s="323">
        <v>4</v>
      </c>
      <c r="J12" s="176">
        <f t="shared" si="0"/>
        <v>5</v>
      </c>
      <c r="K12" s="386"/>
      <c r="L12" s="180" t="str">
        <f t="shared" si="6"/>
        <v>AO004511_YYY50</v>
      </c>
      <c r="M12" s="1" t="s">
        <v>377</v>
      </c>
      <c r="N12" s="1" t="s">
        <v>247</v>
      </c>
      <c r="O12" s="1" t="s">
        <v>247</v>
      </c>
      <c r="P12" s="1" t="s">
        <v>247</v>
      </c>
      <c r="Q12" s="1" t="s">
        <v>247</v>
      </c>
      <c r="R12" s="1">
        <v>1</v>
      </c>
      <c r="S12" s="1" t="s">
        <v>247</v>
      </c>
      <c r="T12" s="1" t="s">
        <v>247</v>
      </c>
      <c r="U12" s="176">
        <f t="shared" si="1"/>
        <v>1</v>
      </c>
      <c r="V12" s="386"/>
      <c r="W12" s="180" t="e">
        <f>MID(X12,FIND("AO",X12,1),14)</f>
        <v>#VALUE!</v>
      </c>
      <c r="X12" s="323"/>
      <c r="Y12" s="323"/>
      <c r="Z12" s="323"/>
      <c r="AA12" s="323"/>
      <c r="AB12" s="323"/>
      <c r="AC12" s="323"/>
      <c r="AD12" s="323"/>
      <c r="AE12" s="323"/>
      <c r="AF12" s="176">
        <f t="shared" si="2"/>
        <v>0</v>
      </c>
      <c r="AG12" s="386"/>
    </row>
    <row r="13" spans="1:33" ht="16.5" customHeight="1">
      <c r="A13" s="180" t="str">
        <f t="shared" si="5"/>
        <v>AO004511_YYY70</v>
      </c>
      <c r="B13" s="323" t="s">
        <v>366</v>
      </c>
      <c r="C13" s="323" t="s">
        <v>247</v>
      </c>
      <c r="D13" s="323">
        <v>10</v>
      </c>
      <c r="E13" s="323" t="s">
        <v>247</v>
      </c>
      <c r="F13" s="323" t="s">
        <v>247</v>
      </c>
      <c r="G13" s="323" t="s">
        <v>247</v>
      </c>
      <c r="H13" s="323">
        <v>9</v>
      </c>
      <c r="I13" s="323">
        <v>3</v>
      </c>
      <c r="J13" s="176">
        <f t="shared" si="0"/>
        <v>22</v>
      </c>
      <c r="K13" s="386"/>
      <c r="L13" s="180" t="str">
        <f t="shared" si="6"/>
        <v>AO004511_YYY64</v>
      </c>
      <c r="M13" s="1" t="s">
        <v>378</v>
      </c>
      <c r="N13" s="1" t="s">
        <v>247</v>
      </c>
      <c r="O13" s="1">
        <v>1</v>
      </c>
      <c r="P13" s="1" t="s">
        <v>247</v>
      </c>
      <c r="Q13" s="1" t="s">
        <v>247</v>
      </c>
      <c r="R13" s="1" t="s">
        <v>247</v>
      </c>
      <c r="S13" s="1" t="s">
        <v>247</v>
      </c>
      <c r="T13" s="1" t="s">
        <v>247</v>
      </c>
      <c r="U13" s="176">
        <f t="shared" si="1"/>
        <v>1</v>
      </c>
      <c r="V13" s="386"/>
      <c r="W13" s="180" t="e">
        <f>MID(X13,FIND("AO",X13,1),14)</f>
        <v>#VALUE!</v>
      </c>
      <c r="X13" s="323"/>
      <c r="Y13" s="323"/>
      <c r="Z13" s="323"/>
      <c r="AA13" s="323"/>
      <c r="AB13" s="323"/>
      <c r="AC13" s="323"/>
      <c r="AD13" s="323"/>
      <c r="AE13" s="323"/>
      <c r="AF13" s="176">
        <f t="shared" si="2"/>
        <v>0</v>
      </c>
      <c r="AG13" s="386"/>
    </row>
    <row r="14" spans="1:33" ht="16.5" customHeight="1">
      <c r="A14" s="180" t="str">
        <f t="shared" si="5"/>
        <v>AO004511_YYY72</v>
      </c>
      <c r="B14" s="323" t="s">
        <v>367</v>
      </c>
      <c r="C14" s="323" t="s">
        <v>247</v>
      </c>
      <c r="D14" s="323">
        <v>6</v>
      </c>
      <c r="E14" s="323" t="s">
        <v>247</v>
      </c>
      <c r="F14" s="323" t="s">
        <v>247</v>
      </c>
      <c r="G14" s="323" t="s">
        <v>247</v>
      </c>
      <c r="H14" s="323" t="s">
        <v>247</v>
      </c>
      <c r="I14" s="323">
        <v>2</v>
      </c>
      <c r="J14" s="176">
        <f t="shared" si="0"/>
        <v>8</v>
      </c>
      <c r="K14" s="386"/>
      <c r="L14" s="180" t="str">
        <f t="shared" si="6"/>
        <v>AO004511_YYY66</v>
      </c>
      <c r="M14" s="1" t="s">
        <v>379</v>
      </c>
      <c r="N14" s="1" t="s">
        <v>247</v>
      </c>
      <c r="O14" s="1" t="s">
        <v>247</v>
      </c>
      <c r="P14" s="1" t="s">
        <v>247</v>
      </c>
      <c r="Q14" s="1" t="s">
        <v>247</v>
      </c>
      <c r="R14" s="1">
        <v>1</v>
      </c>
      <c r="S14" s="1" t="s">
        <v>247</v>
      </c>
      <c r="T14" s="1" t="s">
        <v>247</v>
      </c>
      <c r="U14" s="176">
        <f t="shared" si="1"/>
        <v>1</v>
      </c>
      <c r="V14" s="386"/>
      <c r="W14" s="180" t="e">
        <f t="shared" ref="W14:W68" si="7">MID(X14,FIND("AO",X14,1),8)</f>
        <v>#VALUE!</v>
      </c>
      <c r="X14" s="439"/>
      <c r="Y14" s="439"/>
      <c r="Z14" s="439"/>
      <c r="AA14" s="439"/>
      <c r="AB14" s="439"/>
      <c r="AC14" s="439"/>
      <c r="AD14" s="439"/>
      <c r="AE14" s="439"/>
      <c r="AF14" s="176">
        <f t="shared" si="2"/>
        <v>0</v>
      </c>
      <c r="AG14" s="386"/>
    </row>
    <row r="15" spans="1:33" ht="16.5" customHeight="1">
      <c r="A15" s="180" t="str">
        <f t="shared" si="5"/>
        <v>AO004511_YYY77</v>
      </c>
      <c r="B15" s="323" t="s">
        <v>368</v>
      </c>
      <c r="C15" s="323" t="s">
        <v>247</v>
      </c>
      <c r="D15" s="323">
        <v>6</v>
      </c>
      <c r="E15" s="323">
        <v>1</v>
      </c>
      <c r="F15" s="323" t="s">
        <v>247</v>
      </c>
      <c r="G15" s="323" t="s">
        <v>247</v>
      </c>
      <c r="H15" s="323">
        <v>7</v>
      </c>
      <c r="I15" s="323">
        <v>13</v>
      </c>
      <c r="J15" s="176">
        <f t="shared" si="0"/>
        <v>27</v>
      </c>
      <c r="K15" s="386"/>
      <c r="L15" s="180" t="str">
        <f t="shared" si="6"/>
        <v>AO004511_YYY68</v>
      </c>
      <c r="M15" s="1" t="s">
        <v>380</v>
      </c>
      <c r="N15" s="1" t="s">
        <v>247</v>
      </c>
      <c r="O15" s="1" t="s">
        <v>247</v>
      </c>
      <c r="P15" s="1" t="s">
        <v>247</v>
      </c>
      <c r="Q15" s="1">
        <v>1</v>
      </c>
      <c r="R15" s="1" t="s">
        <v>247</v>
      </c>
      <c r="S15" s="1" t="s">
        <v>247</v>
      </c>
      <c r="T15" s="1" t="s">
        <v>247</v>
      </c>
      <c r="U15" s="176">
        <f t="shared" si="1"/>
        <v>1</v>
      </c>
      <c r="V15" s="386"/>
      <c r="W15" s="180" t="e">
        <f t="shared" si="7"/>
        <v>#VALUE!</v>
      </c>
      <c r="X15" s="323"/>
      <c r="Y15" s="323"/>
      <c r="Z15" s="323"/>
      <c r="AA15" s="323"/>
      <c r="AB15" s="323"/>
      <c r="AC15" s="323"/>
      <c r="AD15" s="323"/>
      <c r="AE15" s="323"/>
      <c r="AF15" s="176">
        <f t="shared" si="2"/>
        <v>0</v>
      </c>
      <c r="AG15" s="386"/>
    </row>
    <row r="16" spans="1:33" ht="16.5" customHeight="1">
      <c r="A16" s="180" t="e">
        <f t="shared" si="5"/>
        <v>#VALUE!</v>
      </c>
      <c r="B16" s="323"/>
      <c r="C16" s="323"/>
      <c r="D16" s="323"/>
      <c r="E16" s="323"/>
      <c r="F16" s="323"/>
      <c r="G16" s="323"/>
      <c r="H16" s="323"/>
      <c r="I16" s="323"/>
      <c r="J16" s="176">
        <f t="shared" si="0"/>
        <v>0</v>
      </c>
      <c r="K16" s="386"/>
      <c r="L16" s="180" t="str">
        <f t="shared" si="6"/>
        <v>AO004511_YYY69</v>
      </c>
      <c r="M16" s="1" t="s">
        <v>381</v>
      </c>
      <c r="N16" s="1" t="s">
        <v>247</v>
      </c>
      <c r="O16" s="1" t="s">
        <v>247</v>
      </c>
      <c r="P16" s="1" t="s">
        <v>247</v>
      </c>
      <c r="Q16" s="1">
        <v>1</v>
      </c>
      <c r="R16" s="1" t="s">
        <v>247</v>
      </c>
      <c r="S16" s="1" t="s">
        <v>247</v>
      </c>
      <c r="T16" s="1" t="s">
        <v>247</v>
      </c>
      <c r="U16" s="176">
        <f t="shared" si="1"/>
        <v>1</v>
      </c>
      <c r="V16" s="386"/>
      <c r="W16" s="180" t="e">
        <f t="shared" si="7"/>
        <v>#VALUE!</v>
      </c>
      <c r="X16" s="439"/>
      <c r="Y16" s="439"/>
      <c r="Z16" s="439"/>
      <c r="AA16" s="439"/>
      <c r="AB16" s="439"/>
      <c r="AC16" s="439"/>
      <c r="AD16" s="439"/>
      <c r="AE16" s="439"/>
      <c r="AF16" s="176">
        <f t="shared" si="2"/>
        <v>0</v>
      </c>
      <c r="AG16" s="386"/>
    </row>
    <row r="17" spans="1:33" ht="16.5" customHeight="1">
      <c r="A17" s="180" t="e">
        <f t="shared" ref="A17:A71" si="8">MID(B17,FIND("AO",B17,1),8)</f>
        <v>#VALUE!</v>
      </c>
      <c r="B17" s="323"/>
      <c r="C17" s="323"/>
      <c r="D17" s="323"/>
      <c r="E17" s="323"/>
      <c r="F17" s="323"/>
      <c r="G17" s="323"/>
      <c r="H17" s="323"/>
      <c r="I17" s="323"/>
      <c r="J17" s="176">
        <f t="shared" si="0"/>
        <v>0</v>
      </c>
      <c r="K17" s="386"/>
      <c r="L17" s="180" t="str">
        <f t="shared" ref="L17:L28" si="9">MID(M17,FIND("AO",M17,1),14)</f>
        <v>AO004511_YYY70</v>
      </c>
      <c r="M17" s="1" t="s">
        <v>382</v>
      </c>
      <c r="N17" s="1" t="s">
        <v>247</v>
      </c>
      <c r="O17" s="1" t="s">
        <v>247</v>
      </c>
      <c r="P17" s="1" t="s">
        <v>247</v>
      </c>
      <c r="Q17" s="1">
        <v>1</v>
      </c>
      <c r="R17" s="1" t="s">
        <v>247</v>
      </c>
      <c r="S17" s="1" t="s">
        <v>247</v>
      </c>
      <c r="T17" s="1" t="s">
        <v>247</v>
      </c>
      <c r="U17" s="176">
        <f t="shared" si="1"/>
        <v>1</v>
      </c>
      <c r="V17" s="386"/>
      <c r="W17" s="180" t="e">
        <f t="shared" si="7"/>
        <v>#VALUE!</v>
      </c>
      <c r="X17" s="323"/>
      <c r="Y17" s="323"/>
      <c r="Z17" s="323"/>
      <c r="AA17" s="323"/>
      <c r="AB17" s="323"/>
      <c r="AC17" s="323"/>
      <c r="AD17" s="323"/>
      <c r="AE17" s="323"/>
      <c r="AF17" s="176">
        <f t="shared" si="2"/>
        <v>0</v>
      </c>
      <c r="AG17" s="386"/>
    </row>
    <row r="18" spans="1:33" ht="16.5" customHeight="1">
      <c r="A18" s="180" t="e">
        <f t="shared" si="8"/>
        <v>#VALUE!</v>
      </c>
      <c r="B18" s="439"/>
      <c r="C18" s="439"/>
      <c r="D18" s="439"/>
      <c r="E18" s="439"/>
      <c r="F18" s="439"/>
      <c r="G18" s="439"/>
      <c r="H18" s="439"/>
      <c r="I18" s="439"/>
      <c r="J18" s="176">
        <f t="shared" si="0"/>
        <v>0</v>
      </c>
      <c r="K18" s="386"/>
      <c r="L18" s="180" t="str">
        <f t="shared" si="9"/>
        <v>AO004511_YYY72</v>
      </c>
      <c r="M18" s="1" t="s">
        <v>383</v>
      </c>
      <c r="N18" s="1" t="s">
        <v>247</v>
      </c>
      <c r="O18" s="1" t="s">
        <v>247</v>
      </c>
      <c r="P18" s="1" t="s">
        <v>247</v>
      </c>
      <c r="Q18" s="1">
        <v>1</v>
      </c>
      <c r="R18" s="1" t="s">
        <v>247</v>
      </c>
      <c r="S18" s="1" t="s">
        <v>247</v>
      </c>
      <c r="T18" s="1" t="s">
        <v>247</v>
      </c>
      <c r="U18" s="176">
        <f t="shared" si="1"/>
        <v>1</v>
      </c>
      <c r="V18" s="386"/>
      <c r="W18" s="180" t="e">
        <f t="shared" si="7"/>
        <v>#VALUE!</v>
      </c>
      <c r="X18" s="439"/>
      <c r="Y18" s="439"/>
      <c r="Z18" s="439"/>
      <c r="AA18" s="439"/>
      <c r="AB18" s="439"/>
      <c r="AC18" s="439"/>
      <c r="AD18" s="439"/>
      <c r="AE18" s="439"/>
      <c r="AF18" s="176">
        <f t="shared" si="2"/>
        <v>0</v>
      </c>
      <c r="AG18" s="386"/>
    </row>
    <row r="19" spans="1:33" ht="16.5" customHeight="1">
      <c r="A19" s="180" t="e">
        <f t="shared" si="8"/>
        <v>#VALUE!</v>
      </c>
      <c r="B19" s="323"/>
      <c r="C19" s="323"/>
      <c r="D19" s="323"/>
      <c r="E19" s="323"/>
      <c r="F19" s="323"/>
      <c r="G19" s="323"/>
      <c r="H19" s="323"/>
      <c r="I19" s="323"/>
      <c r="J19" s="176">
        <f t="shared" si="0"/>
        <v>0</v>
      </c>
      <c r="K19" s="386"/>
      <c r="L19" s="180" t="str">
        <f t="shared" si="9"/>
        <v>AO004511_YYY74</v>
      </c>
      <c r="M19" s="1" t="s">
        <v>384</v>
      </c>
      <c r="N19" s="1" t="s">
        <v>247</v>
      </c>
      <c r="O19" s="1">
        <v>1</v>
      </c>
      <c r="P19" s="1" t="s">
        <v>247</v>
      </c>
      <c r="Q19" s="1" t="s">
        <v>247</v>
      </c>
      <c r="R19" s="1" t="s">
        <v>247</v>
      </c>
      <c r="S19" s="1" t="s">
        <v>247</v>
      </c>
      <c r="T19" s="1" t="s">
        <v>247</v>
      </c>
      <c r="U19" s="176">
        <f t="shared" si="1"/>
        <v>1</v>
      </c>
      <c r="V19" s="386"/>
      <c r="W19" s="180" t="e">
        <f t="shared" si="7"/>
        <v>#VALUE!</v>
      </c>
      <c r="X19" s="323"/>
      <c r="Y19" s="323"/>
      <c r="Z19" s="323"/>
      <c r="AA19" s="323"/>
      <c r="AB19" s="323"/>
      <c r="AC19" s="323"/>
      <c r="AD19" s="323"/>
      <c r="AE19" s="323"/>
      <c r="AF19" s="176">
        <f t="shared" si="2"/>
        <v>0</v>
      </c>
      <c r="AG19" s="386"/>
    </row>
    <row r="20" spans="1:33" ht="16.5" customHeight="1">
      <c r="A20" s="180" t="e">
        <f t="shared" si="8"/>
        <v>#VALUE!</v>
      </c>
      <c r="B20" s="439"/>
      <c r="C20" s="439"/>
      <c r="D20" s="439"/>
      <c r="E20" s="439"/>
      <c r="F20" s="439"/>
      <c r="G20" s="439"/>
      <c r="H20" s="439"/>
      <c r="I20" s="439"/>
      <c r="J20" s="176">
        <f t="shared" si="0"/>
        <v>0</v>
      </c>
      <c r="K20" s="386"/>
      <c r="L20" s="180" t="str">
        <f t="shared" si="9"/>
        <v>AO004511_YYY77</v>
      </c>
      <c r="M20" s="1" t="s">
        <v>385</v>
      </c>
      <c r="N20" s="1" t="s">
        <v>247</v>
      </c>
      <c r="O20" s="1" t="s">
        <v>247</v>
      </c>
      <c r="P20" s="1" t="s">
        <v>247</v>
      </c>
      <c r="Q20" s="1">
        <v>1</v>
      </c>
      <c r="R20" s="1" t="s">
        <v>247</v>
      </c>
      <c r="S20" s="1" t="s">
        <v>247</v>
      </c>
      <c r="T20" s="1" t="s">
        <v>247</v>
      </c>
      <c r="U20" s="176">
        <f t="shared" si="1"/>
        <v>1</v>
      </c>
      <c r="V20" s="386"/>
      <c r="W20" s="180" t="e">
        <f t="shared" si="7"/>
        <v>#VALUE!</v>
      </c>
      <c r="X20" s="439"/>
      <c r="Y20" s="439"/>
      <c r="Z20" s="439"/>
      <c r="AA20" s="439"/>
      <c r="AB20" s="439"/>
      <c r="AC20" s="439"/>
      <c r="AD20" s="439"/>
      <c r="AE20" s="439"/>
      <c r="AF20" s="176">
        <f t="shared" si="2"/>
        <v>0</v>
      </c>
      <c r="AG20" s="386"/>
    </row>
    <row r="21" spans="1:33" ht="16.5" customHeight="1">
      <c r="A21" s="180" t="e">
        <f t="shared" si="8"/>
        <v>#VALUE!</v>
      </c>
      <c r="B21" s="323"/>
      <c r="C21" s="323"/>
      <c r="D21" s="323"/>
      <c r="E21" s="323"/>
      <c r="F21" s="323"/>
      <c r="G21" s="323"/>
      <c r="H21" s="323"/>
      <c r="I21" s="323"/>
      <c r="J21" s="176">
        <f t="shared" si="0"/>
        <v>0</v>
      </c>
      <c r="K21" s="386"/>
      <c r="L21" s="180" t="e">
        <f t="shared" si="9"/>
        <v>#VALUE!</v>
      </c>
      <c r="M21" s="1"/>
      <c r="N21" s="1"/>
      <c r="O21" s="1"/>
      <c r="P21" s="1"/>
      <c r="Q21" s="1"/>
      <c r="R21" s="1"/>
      <c r="S21" s="1"/>
      <c r="T21" s="1"/>
      <c r="U21" s="176">
        <f t="shared" si="1"/>
        <v>0</v>
      </c>
      <c r="V21" s="386"/>
      <c r="W21" s="180" t="e">
        <f t="shared" si="7"/>
        <v>#VALUE!</v>
      </c>
      <c r="X21" s="323"/>
      <c r="Y21" s="323"/>
      <c r="Z21" s="323"/>
      <c r="AA21" s="323"/>
      <c r="AB21" s="323"/>
      <c r="AC21" s="323"/>
      <c r="AD21" s="323"/>
      <c r="AE21" s="323"/>
      <c r="AF21" s="176">
        <f t="shared" si="2"/>
        <v>0</v>
      </c>
      <c r="AG21" s="386"/>
    </row>
    <row r="22" spans="1:33" ht="16.5" customHeight="1">
      <c r="A22" s="180" t="e">
        <f t="shared" si="8"/>
        <v>#VALUE!</v>
      </c>
      <c r="B22" s="439"/>
      <c r="C22" s="439"/>
      <c r="D22" s="439"/>
      <c r="E22" s="439"/>
      <c r="F22" s="439"/>
      <c r="G22" s="439"/>
      <c r="H22" s="439"/>
      <c r="I22" s="439"/>
      <c r="J22" s="176">
        <f t="shared" si="0"/>
        <v>0</v>
      </c>
      <c r="K22" s="386"/>
      <c r="L22" s="180" t="e">
        <f t="shared" si="9"/>
        <v>#VALUE!</v>
      </c>
      <c r="M22" s="1"/>
      <c r="N22" s="1"/>
      <c r="O22" s="1"/>
      <c r="P22" s="1"/>
      <c r="Q22" s="1"/>
      <c r="R22" s="1"/>
      <c r="S22" s="1"/>
      <c r="T22" s="1"/>
      <c r="U22" s="176">
        <f>SUM(N22:T22)</f>
        <v>0</v>
      </c>
      <c r="V22" s="386"/>
      <c r="W22" s="180" t="e">
        <f t="shared" si="7"/>
        <v>#VALUE!</v>
      </c>
      <c r="X22" s="439"/>
      <c r="Y22" s="439"/>
      <c r="Z22" s="439"/>
      <c r="AA22" s="439"/>
      <c r="AB22" s="439"/>
      <c r="AC22" s="439"/>
      <c r="AD22" s="439"/>
      <c r="AE22" s="439"/>
      <c r="AF22" s="176">
        <f t="shared" si="2"/>
        <v>0</v>
      </c>
      <c r="AG22" s="386"/>
    </row>
    <row r="23" spans="1:33" ht="16.5" customHeight="1">
      <c r="A23" s="180" t="e">
        <f t="shared" si="8"/>
        <v>#VALUE!</v>
      </c>
      <c r="B23" s="323"/>
      <c r="C23" s="323"/>
      <c r="D23" s="323"/>
      <c r="E23" s="323"/>
      <c r="F23" s="323"/>
      <c r="G23" s="323"/>
      <c r="H23" s="323"/>
      <c r="I23" s="323"/>
      <c r="J23" s="176">
        <f t="shared" si="0"/>
        <v>0</v>
      </c>
      <c r="K23" s="386"/>
      <c r="L23" s="180" t="e">
        <f t="shared" si="9"/>
        <v>#VALUE!</v>
      </c>
      <c r="M23" s="1"/>
      <c r="N23" s="1"/>
      <c r="O23" s="1"/>
      <c r="P23" s="1"/>
      <c r="Q23" s="1"/>
      <c r="R23" s="1"/>
      <c r="S23" s="1"/>
      <c r="T23" s="1"/>
      <c r="U23" s="176">
        <f>SUM(N23:T23)</f>
        <v>0</v>
      </c>
      <c r="V23" s="386"/>
      <c r="W23" s="180" t="e">
        <f t="shared" si="7"/>
        <v>#VALUE!</v>
      </c>
      <c r="X23" s="323"/>
      <c r="Y23" s="323"/>
      <c r="Z23" s="323"/>
      <c r="AA23" s="323"/>
      <c r="AB23" s="323"/>
      <c r="AC23" s="323"/>
      <c r="AD23" s="323"/>
      <c r="AE23" s="323"/>
      <c r="AF23" s="176">
        <f t="shared" si="2"/>
        <v>0</v>
      </c>
      <c r="AG23" s="386"/>
    </row>
    <row r="24" spans="1:33" ht="16.5" customHeight="1">
      <c r="A24" s="180" t="e">
        <f t="shared" si="8"/>
        <v>#VALUE!</v>
      </c>
      <c r="B24" s="439"/>
      <c r="C24" s="439"/>
      <c r="D24" s="439"/>
      <c r="E24" s="439"/>
      <c r="F24" s="439"/>
      <c r="G24" s="439"/>
      <c r="H24" s="439"/>
      <c r="I24" s="439"/>
      <c r="J24" s="176">
        <f t="shared" si="0"/>
        <v>0</v>
      </c>
      <c r="K24" s="386"/>
      <c r="L24" s="180" t="e">
        <f t="shared" si="9"/>
        <v>#VALUE!</v>
      </c>
      <c r="M24" s="1"/>
      <c r="N24" s="1"/>
      <c r="O24" s="1"/>
      <c r="P24" s="1"/>
      <c r="Q24" s="1"/>
      <c r="R24" s="1"/>
      <c r="S24" s="1"/>
      <c r="T24" s="1"/>
      <c r="U24" s="176">
        <f>SUM(N24:T24)</f>
        <v>0</v>
      </c>
      <c r="V24" s="386"/>
      <c r="W24" s="180" t="e">
        <f t="shared" si="7"/>
        <v>#VALUE!</v>
      </c>
      <c r="X24" s="439"/>
      <c r="Y24" s="439"/>
      <c r="Z24" s="439"/>
      <c r="AA24" s="439"/>
      <c r="AB24" s="439"/>
      <c r="AC24" s="439"/>
      <c r="AD24" s="439"/>
      <c r="AE24" s="439"/>
      <c r="AF24" s="176">
        <f t="shared" si="2"/>
        <v>0</v>
      </c>
      <c r="AG24" s="386"/>
    </row>
    <row r="25" spans="1:33" ht="16.5" customHeight="1">
      <c r="A25" s="180" t="e">
        <f t="shared" si="8"/>
        <v>#VALUE!</v>
      </c>
      <c r="B25" s="323"/>
      <c r="C25" s="323"/>
      <c r="D25" s="323"/>
      <c r="E25" s="323"/>
      <c r="F25" s="323"/>
      <c r="G25" s="323"/>
      <c r="H25" s="323"/>
      <c r="I25" s="323"/>
      <c r="J25" s="176">
        <f t="shared" si="0"/>
        <v>0</v>
      </c>
      <c r="K25" s="386"/>
      <c r="L25" s="180" t="e">
        <f t="shared" si="9"/>
        <v>#VALUE!</v>
      </c>
      <c r="M25" s="1"/>
      <c r="N25" s="1"/>
      <c r="O25" s="1"/>
      <c r="P25" s="1"/>
      <c r="Q25" s="1"/>
      <c r="R25" s="1"/>
      <c r="S25" s="1"/>
      <c r="T25" s="1"/>
      <c r="U25" s="176">
        <f t="shared" ref="U25:U33" si="10">SUM(N25:T25)</f>
        <v>0</v>
      </c>
      <c r="V25" s="386"/>
      <c r="W25" s="180" t="e">
        <f t="shared" si="7"/>
        <v>#VALUE!</v>
      </c>
      <c r="X25" s="323"/>
      <c r="Y25" s="323"/>
      <c r="Z25" s="323"/>
      <c r="AA25" s="323"/>
      <c r="AB25" s="323"/>
      <c r="AC25" s="323"/>
      <c r="AD25" s="323"/>
      <c r="AE25" s="323"/>
      <c r="AF25" s="176">
        <f t="shared" si="2"/>
        <v>0</v>
      </c>
      <c r="AG25" s="386"/>
    </row>
    <row r="26" spans="1:33" ht="16.5" customHeight="1">
      <c r="A26" s="180" t="e">
        <f t="shared" si="8"/>
        <v>#VALUE!</v>
      </c>
      <c r="B26" s="439"/>
      <c r="C26" s="439"/>
      <c r="D26" s="439"/>
      <c r="E26" s="439"/>
      <c r="F26" s="439"/>
      <c r="G26" s="439"/>
      <c r="H26" s="439"/>
      <c r="I26" s="439"/>
      <c r="J26" s="176">
        <f t="shared" si="0"/>
        <v>0</v>
      </c>
      <c r="K26" s="386"/>
      <c r="L26" s="180" t="e">
        <f t="shared" si="9"/>
        <v>#VALUE!</v>
      </c>
      <c r="M26" s="1"/>
      <c r="N26" s="1"/>
      <c r="O26" s="1"/>
      <c r="P26" s="1"/>
      <c r="Q26" s="1"/>
      <c r="R26" s="1"/>
      <c r="S26" s="1"/>
      <c r="T26" s="1"/>
      <c r="U26" s="176">
        <f t="shared" si="10"/>
        <v>0</v>
      </c>
      <c r="V26" s="386"/>
      <c r="W26" s="180" t="e">
        <f t="shared" si="7"/>
        <v>#VALUE!</v>
      </c>
      <c r="X26" s="439"/>
      <c r="Y26" s="439"/>
      <c r="Z26" s="439"/>
      <c r="AA26" s="439"/>
      <c r="AB26" s="439"/>
      <c r="AC26" s="439"/>
      <c r="AD26" s="439"/>
      <c r="AE26" s="439"/>
      <c r="AF26" s="176">
        <f t="shared" si="2"/>
        <v>0</v>
      </c>
      <c r="AG26" s="386"/>
    </row>
    <row r="27" spans="1:33" ht="16.5" customHeight="1">
      <c r="A27" s="180" t="e">
        <f t="shared" si="8"/>
        <v>#VALUE!</v>
      </c>
      <c r="B27" s="323"/>
      <c r="C27" s="323"/>
      <c r="D27" s="323"/>
      <c r="E27" s="323"/>
      <c r="F27" s="323"/>
      <c r="G27" s="323"/>
      <c r="H27" s="323"/>
      <c r="I27" s="323"/>
      <c r="J27" s="176">
        <f t="shared" si="0"/>
        <v>0</v>
      </c>
      <c r="K27" s="386"/>
      <c r="L27" s="180" t="e">
        <f t="shared" si="9"/>
        <v>#VALUE!</v>
      </c>
      <c r="M27" s="323"/>
      <c r="N27" s="323"/>
      <c r="O27" s="323"/>
      <c r="P27" s="323"/>
      <c r="Q27" s="323"/>
      <c r="R27" s="323"/>
      <c r="S27" s="323"/>
      <c r="T27" s="323"/>
      <c r="U27" s="176">
        <f t="shared" si="10"/>
        <v>0</v>
      </c>
      <c r="V27" s="386"/>
      <c r="W27" s="180" t="e">
        <f t="shared" si="7"/>
        <v>#VALUE!</v>
      </c>
      <c r="X27" s="323"/>
      <c r="Y27" s="323"/>
      <c r="Z27" s="323"/>
      <c r="AA27" s="323"/>
      <c r="AB27" s="323"/>
      <c r="AC27" s="323"/>
      <c r="AD27" s="323"/>
      <c r="AE27" s="323"/>
      <c r="AF27" s="176">
        <f t="shared" si="2"/>
        <v>0</v>
      </c>
      <c r="AG27" s="386"/>
    </row>
    <row r="28" spans="1:33" ht="16.5" customHeight="1">
      <c r="A28" s="180" t="e">
        <f t="shared" si="8"/>
        <v>#VALUE!</v>
      </c>
      <c r="B28" s="439"/>
      <c r="C28" s="439"/>
      <c r="D28" s="439"/>
      <c r="E28" s="439"/>
      <c r="F28" s="439"/>
      <c r="G28" s="439"/>
      <c r="H28" s="439"/>
      <c r="I28" s="439"/>
      <c r="J28" s="176">
        <f t="shared" si="0"/>
        <v>0</v>
      </c>
      <c r="K28" s="386"/>
      <c r="L28" s="180" t="e">
        <f t="shared" si="9"/>
        <v>#VALUE!</v>
      </c>
      <c r="M28" s="439"/>
      <c r="N28" s="439"/>
      <c r="O28" s="439"/>
      <c r="P28" s="439"/>
      <c r="Q28" s="439"/>
      <c r="R28" s="439"/>
      <c r="S28" s="439"/>
      <c r="T28" s="439"/>
      <c r="U28" s="176">
        <f t="shared" si="10"/>
        <v>0</v>
      </c>
      <c r="V28" s="386"/>
      <c r="W28" s="180" t="e">
        <f t="shared" si="7"/>
        <v>#VALUE!</v>
      </c>
      <c r="X28" s="439"/>
      <c r="Y28" s="439"/>
      <c r="Z28" s="439"/>
      <c r="AA28" s="439"/>
      <c r="AB28" s="439"/>
      <c r="AC28" s="439"/>
      <c r="AD28" s="439"/>
      <c r="AE28" s="439"/>
      <c r="AF28" s="176">
        <f t="shared" si="2"/>
        <v>0</v>
      </c>
      <c r="AG28" s="386"/>
    </row>
    <row r="29" spans="1:33" ht="16.5" customHeight="1">
      <c r="A29" s="180" t="e">
        <f t="shared" si="8"/>
        <v>#VALUE!</v>
      </c>
      <c r="B29" s="323"/>
      <c r="C29" s="323"/>
      <c r="D29" s="323"/>
      <c r="E29" s="323"/>
      <c r="F29" s="323"/>
      <c r="G29" s="323"/>
      <c r="H29" s="323"/>
      <c r="I29" s="323"/>
      <c r="J29" s="176">
        <f t="shared" si="0"/>
        <v>0</v>
      </c>
      <c r="K29" s="386"/>
      <c r="L29" s="180" t="e">
        <f t="shared" ref="L29:L33" si="11">MID(M29,FIND("AO",M29,1),8)</f>
        <v>#VALUE!</v>
      </c>
      <c r="M29" s="323"/>
      <c r="N29" s="323"/>
      <c r="O29" s="323"/>
      <c r="P29" s="323"/>
      <c r="Q29" s="323"/>
      <c r="R29" s="323"/>
      <c r="S29" s="323"/>
      <c r="T29" s="323"/>
      <c r="U29" s="176">
        <f t="shared" si="10"/>
        <v>0</v>
      </c>
      <c r="V29" s="386"/>
      <c r="W29" s="180" t="e">
        <f t="shared" si="7"/>
        <v>#VALUE!</v>
      </c>
      <c r="X29" s="323"/>
      <c r="Y29" s="323"/>
      <c r="Z29" s="323"/>
      <c r="AA29" s="323"/>
      <c r="AB29" s="323"/>
      <c r="AC29" s="323"/>
      <c r="AD29" s="323"/>
      <c r="AE29" s="323"/>
      <c r="AF29" s="176">
        <f t="shared" si="2"/>
        <v>0</v>
      </c>
      <c r="AG29" s="386"/>
    </row>
    <row r="30" spans="1:33" ht="16.5" customHeight="1">
      <c r="A30" s="180" t="e">
        <f t="shared" si="8"/>
        <v>#VALUE!</v>
      </c>
      <c r="B30" s="439"/>
      <c r="C30" s="439"/>
      <c r="D30" s="439"/>
      <c r="E30" s="439"/>
      <c r="F30" s="439"/>
      <c r="G30" s="439"/>
      <c r="H30" s="439"/>
      <c r="I30" s="439"/>
      <c r="J30" s="176">
        <f t="shared" si="0"/>
        <v>0</v>
      </c>
      <c r="K30" s="386"/>
      <c r="L30" s="180" t="e">
        <f t="shared" si="11"/>
        <v>#VALUE!</v>
      </c>
      <c r="M30" s="439"/>
      <c r="N30" s="439"/>
      <c r="O30" s="439"/>
      <c r="P30" s="439"/>
      <c r="Q30" s="439"/>
      <c r="R30" s="439"/>
      <c r="S30" s="439"/>
      <c r="T30" s="439"/>
      <c r="U30" s="176">
        <f t="shared" si="10"/>
        <v>0</v>
      </c>
      <c r="V30" s="386"/>
      <c r="W30" s="180" t="e">
        <f t="shared" si="7"/>
        <v>#VALUE!</v>
      </c>
      <c r="X30" s="439"/>
      <c r="Y30" s="439"/>
      <c r="Z30" s="439"/>
      <c r="AA30" s="439"/>
      <c r="AB30" s="439"/>
      <c r="AC30" s="439"/>
      <c r="AD30" s="439"/>
      <c r="AE30" s="439"/>
      <c r="AF30" s="176">
        <f t="shared" si="2"/>
        <v>0</v>
      </c>
      <c r="AG30" s="386"/>
    </row>
    <row r="31" spans="1:33" ht="16.5" customHeight="1">
      <c r="A31" s="180" t="e">
        <f t="shared" si="8"/>
        <v>#VALUE!</v>
      </c>
      <c r="B31" s="323"/>
      <c r="C31" s="323"/>
      <c r="D31" s="323"/>
      <c r="E31" s="323"/>
      <c r="F31" s="323"/>
      <c r="G31" s="323"/>
      <c r="H31" s="323"/>
      <c r="I31" s="323"/>
      <c r="J31" s="176">
        <f t="shared" si="0"/>
        <v>0</v>
      </c>
      <c r="K31" s="386"/>
      <c r="L31" s="180" t="e">
        <f t="shared" si="11"/>
        <v>#VALUE!</v>
      </c>
      <c r="M31" s="323"/>
      <c r="N31" s="323"/>
      <c r="O31" s="323"/>
      <c r="P31" s="323"/>
      <c r="Q31" s="323"/>
      <c r="R31" s="323"/>
      <c r="S31" s="323"/>
      <c r="T31" s="323"/>
      <c r="U31" s="176">
        <f t="shared" si="10"/>
        <v>0</v>
      </c>
      <c r="V31" s="386"/>
      <c r="W31" s="180" t="e">
        <f t="shared" si="7"/>
        <v>#VALUE!</v>
      </c>
      <c r="X31" s="323"/>
      <c r="Y31" s="323"/>
      <c r="Z31" s="323"/>
      <c r="AA31" s="323"/>
      <c r="AB31" s="323"/>
      <c r="AC31" s="323"/>
      <c r="AD31" s="323"/>
      <c r="AE31" s="323"/>
      <c r="AF31" s="176">
        <f t="shared" si="2"/>
        <v>0</v>
      </c>
      <c r="AG31" s="386"/>
    </row>
    <row r="32" spans="1:33" ht="16.5" customHeight="1">
      <c r="A32" s="180" t="e">
        <f t="shared" si="8"/>
        <v>#VALUE!</v>
      </c>
      <c r="B32" s="439"/>
      <c r="C32" s="439"/>
      <c r="D32" s="439"/>
      <c r="E32" s="439"/>
      <c r="F32" s="439"/>
      <c r="G32" s="439"/>
      <c r="H32" s="439"/>
      <c r="I32" s="439"/>
      <c r="J32" s="176">
        <f t="shared" si="0"/>
        <v>0</v>
      </c>
      <c r="K32" s="386"/>
      <c r="L32" s="180" t="e">
        <f t="shared" si="11"/>
        <v>#VALUE!</v>
      </c>
      <c r="M32" s="439"/>
      <c r="N32" s="439"/>
      <c r="O32" s="439"/>
      <c r="P32" s="439"/>
      <c r="Q32" s="439"/>
      <c r="R32" s="439"/>
      <c r="S32" s="439"/>
      <c r="T32" s="439"/>
      <c r="U32" s="176">
        <f t="shared" si="10"/>
        <v>0</v>
      </c>
      <c r="V32" s="386"/>
      <c r="W32" s="180" t="e">
        <f t="shared" si="7"/>
        <v>#VALUE!</v>
      </c>
      <c r="X32" s="439"/>
      <c r="Y32" s="439"/>
      <c r="Z32" s="439"/>
      <c r="AA32" s="439"/>
      <c r="AB32" s="439"/>
      <c r="AC32" s="439"/>
      <c r="AD32" s="439"/>
      <c r="AE32" s="439"/>
      <c r="AF32" s="176">
        <f t="shared" si="2"/>
        <v>0</v>
      </c>
      <c r="AG32" s="386"/>
    </row>
    <row r="33" spans="1:33" ht="16.5" customHeight="1">
      <c r="A33" s="180" t="e">
        <f t="shared" si="8"/>
        <v>#VALUE!</v>
      </c>
      <c r="B33" s="323"/>
      <c r="C33" s="323"/>
      <c r="D33" s="323"/>
      <c r="E33" s="323"/>
      <c r="F33" s="323"/>
      <c r="G33" s="323"/>
      <c r="H33" s="323"/>
      <c r="I33" s="323"/>
      <c r="J33" s="176">
        <f t="shared" si="0"/>
        <v>0</v>
      </c>
      <c r="K33" s="386"/>
      <c r="L33" s="180" t="e">
        <f t="shared" si="11"/>
        <v>#VALUE!</v>
      </c>
      <c r="M33" s="323"/>
      <c r="N33" s="323"/>
      <c r="O33" s="323"/>
      <c r="P33" s="323"/>
      <c r="Q33" s="323"/>
      <c r="R33" s="323"/>
      <c r="S33" s="323"/>
      <c r="T33" s="323"/>
      <c r="U33" s="176">
        <f t="shared" si="10"/>
        <v>0</v>
      </c>
      <c r="V33" s="386"/>
      <c r="W33" s="180" t="e">
        <f t="shared" si="7"/>
        <v>#VALUE!</v>
      </c>
      <c r="X33" s="323"/>
      <c r="Y33" s="323"/>
      <c r="Z33" s="323"/>
      <c r="AA33" s="323"/>
      <c r="AB33" s="323"/>
      <c r="AC33" s="323"/>
      <c r="AD33" s="323"/>
      <c r="AE33" s="323"/>
      <c r="AF33" s="176">
        <f t="shared" si="2"/>
        <v>0</v>
      </c>
      <c r="AG33" s="386"/>
    </row>
    <row r="34" spans="1:33" ht="16.5" customHeight="1">
      <c r="A34" s="180" t="e">
        <f>MID(B34,FIND("PMO",B34,1),11)</f>
        <v>#VALUE!</v>
      </c>
      <c r="B34" s="439"/>
      <c r="C34" s="439"/>
      <c r="D34" s="439"/>
      <c r="E34" s="439"/>
      <c r="F34" s="439"/>
      <c r="G34" s="439"/>
      <c r="H34" s="439"/>
      <c r="I34" s="439"/>
      <c r="J34" s="176">
        <f t="shared" si="0"/>
        <v>0</v>
      </c>
      <c r="K34" s="386"/>
      <c r="L34" s="180" t="e">
        <f>MID(M34,FIND("AO",M34,1),7)</f>
        <v>#VALUE!</v>
      </c>
      <c r="M34" s="439"/>
      <c r="N34" s="439"/>
      <c r="O34" s="439"/>
      <c r="P34" s="439"/>
      <c r="Q34" s="439"/>
      <c r="R34" s="439"/>
      <c r="S34" s="439"/>
      <c r="T34" s="439"/>
      <c r="U34" s="176">
        <f t="shared" si="1"/>
        <v>0</v>
      </c>
      <c r="V34" s="386"/>
      <c r="W34" s="180" t="e">
        <f t="shared" si="7"/>
        <v>#VALUE!</v>
      </c>
      <c r="X34" s="439"/>
      <c r="Y34" s="439"/>
      <c r="Z34" s="439"/>
      <c r="AA34" s="439"/>
      <c r="AB34" s="439"/>
      <c r="AC34" s="439"/>
      <c r="AD34" s="439"/>
      <c r="AE34" s="439"/>
      <c r="AF34" s="176">
        <f t="shared" si="2"/>
        <v>0</v>
      </c>
      <c r="AG34" s="386"/>
    </row>
    <row r="35" spans="1:33" ht="16.5" customHeight="1">
      <c r="A35" s="180" t="e">
        <f>MID(B35,FIND("PMO",B35,1),9)</f>
        <v>#VALUE!</v>
      </c>
      <c r="B35" s="323"/>
      <c r="C35" s="323"/>
      <c r="D35" s="323"/>
      <c r="E35" s="323"/>
      <c r="F35" s="323"/>
      <c r="G35" s="323"/>
      <c r="H35" s="323"/>
      <c r="I35" s="323"/>
      <c r="J35" s="176">
        <f t="shared" si="0"/>
        <v>0</v>
      </c>
      <c r="K35" s="409"/>
      <c r="L35" s="180" t="e">
        <f t="shared" ref="L35:L98" si="12">MID(M35,FIND("AO",M35,1),7)</f>
        <v>#VALUE!</v>
      </c>
      <c r="M35" s="323"/>
      <c r="N35" s="323"/>
      <c r="O35" s="323"/>
      <c r="P35" s="323"/>
      <c r="Q35" s="323"/>
      <c r="R35" s="323"/>
      <c r="S35" s="323"/>
      <c r="T35" s="323"/>
      <c r="U35" s="176">
        <f t="shared" si="1"/>
        <v>0</v>
      </c>
      <c r="V35" s="409"/>
      <c r="W35" s="180" t="e">
        <f t="shared" si="7"/>
        <v>#VALUE!</v>
      </c>
      <c r="X35" s="323"/>
      <c r="Y35" s="323"/>
      <c r="Z35" s="323"/>
      <c r="AA35" s="323"/>
      <c r="AB35" s="323"/>
      <c r="AC35" s="323"/>
      <c r="AD35" s="323"/>
      <c r="AE35" s="323"/>
      <c r="AF35" s="176">
        <f t="shared" si="2"/>
        <v>0</v>
      </c>
      <c r="AG35" s="409"/>
    </row>
    <row r="36" spans="1:33" ht="16.5" customHeight="1">
      <c r="A36" s="180" t="e">
        <f t="shared" ref="A36:A38" si="13">MID(B36,FIND("PMO",B36,1),9)</f>
        <v>#VALUE!</v>
      </c>
      <c r="B36" s="439"/>
      <c r="C36" s="439"/>
      <c r="D36" s="439"/>
      <c r="E36" s="439"/>
      <c r="F36" s="439"/>
      <c r="G36" s="439"/>
      <c r="H36" s="439"/>
      <c r="I36" s="439"/>
      <c r="J36" s="176">
        <f t="shared" si="0"/>
        <v>0</v>
      </c>
      <c r="K36" s="409"/>
      <c r="L36" s="180" t="e">
        <f t="shared" si="12"/>
        <v>#VALUE!</v>
      </c>
      <c r="M36" s="439"/>
      <c r="N36" s="439"/>
      <c r="O36" s="439"/>
      <c r="P36" s="439"/>
      <c r="Q36" s="439"/>
      <c r="R36" s="439"/>
      <c r="S36" s="439"/>
      <c r="T36" s="439"/>
      <c r="U36" s="176">
        <f t="shared" si="1"/>
        <v>0</v>
      </c>
      <c r="V36" s="409"/>
      <c r="W36" s="180" t="e">
        <f t="shared" si="7"/>
        <v>#VALUE!</v>
      </c>
      <c r="X36" s="439"/>
      <c r="Y36" s="439"/>
      <c r="Z36" s="439"/>
      <c r="AA36" s="439"/>
      <c r="AB36" s="439"/>
      <c r="AC36" s="439"/>
      <c r="AD36" s="439"/>
      <c r="AE36" s="439"/>
      <c r="AF36" s="176">
        <f t="shared" si="2"/>
        <v>0</v>
      </c>
      <c r="AG36" s="409"/>
    </row>
    <row r="37" spans="1:33" ht="16.5" customHeight="1">
      <c r="A37" s="180" t="e">
        <f t="shared" si="13"/>
        <v>#VALUE!</v>
      </c>
      <c r="B37" s="323"/>
      <c r="C37" s="323"/>
      <c r="D37" s="323"/>
      <c r="E37" s="323"/>
      <c r="F37" s="323"/>
      <c r="G37" s="323"/>
      <c r="H37" s="323"/>
      <c r="I37" s="323"/>
      <c r="J37" s="176">
        <f t="shared" si="0"/>
        <v>0</v>
      </c>
      <c r="K37" s="409"/>
      <c r="L37" s="180" t="e">
        <f t="shared" si="12"/>
        <v>#VALUE!</v>
      </c>
      <c r="M37" s="323"/>
      <c r="N37" s="323"/>
      <c r="O37" s="323"/>
      <c r="P37" s="323"/>
      <c r="Q37" s="323"/>
      <c r="R37" s="323"/>
      <c r="S37" s="323"/>
      <c r="T37" s="323"/>
      <c r="U37" s="176">
        <f t="shared" si="1"/>
        <v>0</v>
      </c>
      <c r="V37" s="409"/>
      <c r="W37" s="180" t="e">
        <f t="shared" si="7"/>
        <v>#VALUE!</v>
      </c>
      <c r="X37" s="323"/>
      <c r="Y37" s="323"/>
      <c r="Z37" s="323"/>
      <c r="AA37" s="323"/>
      <c r="AB37" s="323"/>
      <c r="AC37" s="323"/>
      <c r="AD37" s="323"/>
      <c r="AE37" s="323"/>
      <c r="AF37" s="176">
        <f t="shared" si="2"/>
        <v>0</v>
      </c>
      <c r="AG37" s="409"/>
    </row>
    <row r="38" spans="1:33" ht="16.5" customHeight="1">
      <c r="A38" s="180" t="e">
        <f t="shared" si="13"/>
        <v>#VALUE!</v>
      </c>
      <c r="B38" s="439"/>
      <c r="C38" s="439"/>
      <c r="D38" s="439"/>
      <c r="E38" s="439"/>
      <c r="F38" s="439"/>
      <c r="G38" s="439"/>
      <c r="H38" s="439"/>
      <c r="I38" s="439"/>
      <c r="J38" s="176">
        <f t="shared" si="0"/>
        <v>0</v>
      </c>
      <c r="K38" s="409"/>
      <c r="L38" s="180" t="e">
        <f t="shared" si="12"/>
        <v>#VALUE!</v>
      </c>
      <c r="M38" s="439"/>
      <c r="N38" s="439"/>
      <c r="O38" s="439"/>
      <c r="P38" s="439"/>
      <c r="Q38" s="439"/>
      <c r="R38" s="439"/>
      <c r="S38" s="439"/>
      <c r="T38" s="439"/>
      <c r="U38" s="176">
        <f t="shared" si="1"/>
        <v>0</v>
      </c>
      <c r="V38" s="409"/>
      <c r="W38" s="180" t="e">
        <f t="shared" si="7"/>
        <v>#VALUE!</v>
      </c>
      <c r="X38" s="439"/>
      <c r="Y38" s="439"/>
      <c r="Z38" s="439"/>
      <c r="AA38" s="439"/>
      <c r="AB38" s="439"/>
      <c r="AC38" s="439"/>
      <c r="AD38" s="439"/>
      <c r="AE38" s="439"/>
      <c r="AF38" s="176">
        <f t="shared" si="2"/>
        <v>0</v>
      </c>
      <c r="AG38" s="409"/>
    </row>
    <row r="39" spans="1:33" ht="16.5" customHeight="1">
      <c r="A39" s="180" t="e">
        <f>MID(B39,FIND("PMO",B39,1),15)</f>
        <v>#VALUE!</v>
      </c>
      <c r="B39" s="323"/>
      <c r="C39" s="323"/>
      <c r="D39" s="323"/>
      <c r="E39" s="323"/>
      <c r="F39" s="323"/>
      <c r="G39" s="323"/>
      <c r="H39" s="323"/>
      <c r="I39" s="323"/>
      <c r="J39" s="176">
        <f t="shared" si="0"/>
        <v>0</v>
      </c>
      <c r="K39" s="409"/>
      <c r="L39" s="180" t="e">
        <f t="shared" si="12"/>
        <v>#VALUE!</v>
      </c>
      <c r="M39" s="323"/>
      <c r="N39" s="323"/>
      <c r="O39" s="323"/>
      <c r="P39" s="323"/>
      <c r="Q39" s="323"/>
      <c r="R39" s="323"/>
      <c r="S39" s="323"/>
      <c r="T39" s="323"/>
      <c r="U39" s="176">
        <f t="shared" si="1"/>
        <v>0</v>
      </c>
      <c r="V39" s="409"/>
      <c r="W39" s="180" t="e">
        <f t="shared" si="7"/>
        <v>#VALUE!</v>
      </c>
      <c r="X39" s="323"/>
      <c r="Y39" s="323"/>
      <c r="Z39" s="323"/>
      <c r="AA39" s="323"/>
      <c r="AB39" s="323"/>
      <c r="AC39" s="323"/>
      <c r="AD39" s="323"/>
      <c r="AE39" s="323"/>
      <c r="AF39" s="176">
        <f t="shared" si="2"/>
        <v>0</v>
      </c>
      <c r="AG39" s="409"/>
    </row>
    <row r="40" spans="1:33" ht="16.5" customHeight="1">
      <c r="A40" s="180" t="e">
        <f t="shared" si="8"/>
        <v>#VALUE!</v>
      </c>
      <c r="B40" s="439"/>
      <c r="C40" s="439"/>
      <c r="D40" s="439"/>
      <c r="E40" s="439"/>
      <c r="F40" s="439"/>
      <c r="G40" s="439"/>
      <c r="H40" s="439"/>
      <c r="I40" s="439"/>
      <c r="J40" s="176">
        <f t="shared" si="0"/>
        <v>0</v>
      </c>
      <c r="K40" s="409"/>
      <c r="L40" s="180" t="e">
        <f t="shared" si="12"/>
        <v>#VALUE!</v>
      </c>
      <c r="M40" s="439"/>
      <c r="N40" s="439"/>
      <c r="O40" s="439"/>
      <c r="P40" s="439"/>
      <c r="Q40" s="439"/>
      <c r="R40" s="439"/>
      <c r="S40" s="439"/>
      <c r="T40" s="439"/>
      <c r="U40" s="176">
        <f t="shared" si="1"/>
        <v>0</v>
      </c>
      <c r="V40" s="409"/>
      <c r="W40" s="180" t="e">
        <f t="shared" si="7"/>
        <v>#VALUE!</v>
      </c>
      <c r="X40" s="439"/>
      <c r="Y40" s="439"/>
      <c r="Z40" s="439"/>
      <c r="AA40" s="439"/>
      <c r="AB40" s="439"/>
      <c r="AC40" s="439"/>
      <c r="AD40" s="439"/>
      <c r="AE40" s="439"/>
      <c r="AF40" s="176">
        <f t="shared" si="2"/>
        <v>0</v>
      </c>
      <c r="AG40" s="409"/>
    </row>
    <row r="41" spans="1:33" ht="16.5" customHeight="1">
      <c r="A41" s="180" t="e">
        <f t="shared" si="8"/>
        <v>#VALUE!</v>
      </c>
      <c r="B41" s="323"/>
      <c r="C41" s="323"/>
      <c r="D41" s="323"/>
      <c r="E41" s="323"/>
      <c r="F41" s="323"/>
      <c r="G41" s="323"/>
      <c r="H41" s="323"/>
      <c r="I41" s="323"/>
      <c r="J41" s="176">
        <f t="shared" si="0"/>
        <v>0</v>
      </c>
      <c r="K41" s="409"/>
      <c r="L41" s="180" t="e">
        <f t="shared" si="12"/>
        <v>#VALUE!</v>
      </c>
      <c r="M41" s="323"/>
      <c r="N41" s="323"/>
      <c r="O41" s="323"/>
      <c r="P41" s="323"/>
      <c r="Q41" s="323"/>
      <c r="R41" s="323"/>
      <c r="S41" s="323"/>
      <c r="T41" s="323"/>
      <c r="U41" s="176">
        <f t="shared" si="1"/>
        <v>0</v>
      </c>
      <c r="V41" s="409"/>
      <c r="W41" s="180" t="e">
        <f t="shared" si="7"/>
        <v>#VALUE!</v>
      </c>
      <c r="X41" s="323"/>
      <c r="Y41" s="323"/>
      <c r="Z41" s="323"/>
      <c r="AA41" s="323"/>
      <c r="AB41" s="323"/>
      <c r="AC41" s="323"/>
      <c r="AD41" s="323"/>
      <c r="AE41" s="323"/>
      <c r="AF41" s="176">
        <f t="shared" si="2"/>
        <v>0</v>
      </c>
      <c r="AG41" s="409"/>
    </row>
    <row r="42" spans="1:33" ht="16.5" customHeight="1">
      <c r="A42" s="180" t="e">
        <f t="shared" si="8"/>
        <v>#VALUE!</v>
      </c>
      <c r="B42" s="439"/>
      <c r="C42" s="439"/>
      <c r="D42" s="439"/>
      <c r="E42" s="439"/>
      <c r="F42" s="439"/>
      <c r="G42" s="439"/>
      <c r="H42" s="439"/>
      <c r="I42" s="439"/>
      <c r="J42" s="176">
        <f t="shared" si="0"/>
        <v>0</v>
      </c>
      <c r="K42" s="409"/>
      <c r="L42" s="180" t="e">
        <f t="shared" si="12"/>
        <v>#VALUE!</v>
      </c>
      <c r="M42" s="439"/>
      <c r="N42" s="439"/>
      <c r="O42" s="439"/>
      <c r="P42" s="439"/>
      <c r="Q42" s="439"/>
      <c r="R42" s="439"/>
      <c r="S42" s="439"/>
      <c r="T42" s="439"/>
      <c r="U42" s="176">
        <f t="shared" si="1"/>
        <v>0</v>
      </c>
      <c r="V42" s="409"/>
      <c r="W42" s="180" t="e">
        <f t="shared" si="7"/>
        <v>#VALUE!</v>
      </c>
      <c r="X42" s="439"/>
      <c r="Y42" s="439"/>
      <c r="Z42" s="439"/>
      <c r="AA42" s="439"/>
      <c r="AB42" s="439"/>
      <c r="AC42" s="439"/>
      <c r="AD42" s="439"/>
      <c r="AE42" s="439"/>
      <c r="AF42" s="176">
        <f t="shared" si="2"/>
        <v>0</v>
      </c>
      <c r="AG42" s="409"/>
    </row>
    <row r="43" spans="1:33" ht="16.5" customHeight="1">
      <c r="A43" s="180" t="e">
        <f t="shared" si="8"/>
        <v>#VALUE!</v>
      </c>
      <c r="B43" s="323"/>
      <c r="C43" s="323"/>
      <c r="D43" s="323"/>
      <c r="E43" s="323"/>
      <c r="F43" s="323"/>
      <c r="G43" s="323"/>
      <c r="H43" s="323"/>
      <c r="I43" s="323"/>
      <c r="J43" s="176">
        <f t="shared" si="0"/>
        <v>0</v>
      </c>
      <c r="K43" s="409"/>
      <c r="L43" s="180" t="e">
        <f t="shared" si="12"/>
        <v>#VALUE!</v>
      </c>
      <c r="M43" s="323"/>
      <c r="N43" s="323"/>
      <c r="O43" s="323"/>
      <c r="P43" s="323"/>
      <c r="Q43" s="323"/>
      <c r="R43" s="323"/>
      <c r="S43" s="323"/>
      <c r="T43" s="323"/>
      <c r="U43" s="176">
        <f t="shared" si="1"/>
        <v>0</v>
      </c>
      <c r="V43" s="409"/>
      <c r="W43" s="180" t="e">
        <f t="shared" si="7"/>
        <v>#VALUE!</v>
      </c>
      <c r="X43" s="323"/>
      <c r="Y43" s="323"/>
      <c r="Z43" s="323"/>
      <c r="AA43" s="323"/>
      <c r="AB43" s="323"/>
      <c r="AC43" s="323"/>
      <c r="AD43" s="323"/>
      <c r="AE43" s="323"/>
      <c r="AF43" s="176">
        <f t="shared" si="2"/>
        <v>0</v>
      </c>
      <c r="AG43" s="409"/>
    </row>
    <row r="44" spans="1:33" ht="16.5" customHeight="1">
      <c r="A44" s="180" t="e">
        <f t="shared" si="8"/>
        <v>#VALUE!</v>
      </c>
      <c r="B44" s="439"/>
      <c r="C44" s="439"/>
      <c r="D44" s="439"/>
      <c r="E44" s="439"/>
      <c r="F44" s="439"/>
      <c r="G44" s="439"/>
      <c r="H44" s="439"/>
      <c r="I44" s="439"/>
      <c r="J44" s="176">
        <f t="shared" si="0"/>
        <v>0</v>
      </c>
      <c r="K44" s="409"/>
      <c r="L44" s="180" t="e">
        <f t="shared" si="12"/>
        <v>#VALUE!</v>
      </c>
      <c r="M44" s="439"/>
      <c r="N44" s="439"/>
      <c r="O44" s="439"/>
      <c r="P44" s="439"/>
      <c r="Q44" s="439"/>
      <c r="R44" s="439"/>
      <c r="S44" s="439"/>
      <c r="T44" s="439"/>
      <c r="U44" s="176">
        <f t="shared" si="1"/>
        <v>0</v>
      </c>
      <c r="V44" s="409"/>
      <c r="W44" s="180" t="e">
        <f t="shared" si="7"/>
        <v>#VALUE!</v>
      </c>
      <c r="X44" s="439"/>
      <c r="Y44" s="439"/>
      <c r="Z44" s="439"/>
      <c r="AA44" s="439"/>
      <c r="AB44" s="439"/>
      <c r="AC44" s="439"/>
      <c r="AD44" s="439"/>
      <c r="AE44" s="439"/>
      <c r="AF44" s="176">
        <f t="shared" si="2"/>
        <v>0</v>
      </c>
      <c r="AG44" s="409"/>
    </row>
    <row r="45" spans="1:33" ht="16.5" customHeight="1">
      <c r="A45" s="180" t="e">
        <f t="shared" si="8"/>
        <v>#VALUE!</v>
      </c>
      <c r="B45" s="323"/>
      <c r="C45" s="323"/>
      <c r="D45" s="323"/>
      <c r="E45" s="323"/>
      <c r="F45" s="323"/>
      <c r="G45" s="323"/>
      <c r="H45" s="323"/>
      <c r="I45" s="323"/>
      <c r="J45" s="176">
        <f t="shared" si="0"/>
        <v>0</v>
      </c>
      <c r="K45" s="409"/>
      <c r="L45" s="180" t="e">
        <f t="shared" si="12"/>
        <v>#VALUE!</v>
      </c>
      <c r="M45" s="323"/>
      <c r="N45" s="323"/>
      <c r="O45" s="323"/>
      <c r="P45" s="323"/>
      <c r="Q45" s="323"/>
      <c r="R45" s="323"/>
      <c r="S45" s="323"/>
      <c r="T45" s="323"/>
      <c r="U45" s="176">
        <f t="shared" si="1"/>
        <v>0</v>
      </c>
      <c r="V45" s="409"/>
      <c r="W45" s="180" t="e">
        <f t="shared" si="7"/>
        <v>#VALUE!</v>
      </c>
      <c r="X45" s="323"/>
      <c r="Y45" s="323"/>
      <c r="Z45" s="323"/>
      <c r="AA45" s="323"/>
      <c r="AB45" s="323"/>
      <c r="AC45" s="323"/>
      <c r="AD45" s="323"/>
      <c r="AE45" s="323"/>
      <c r="AF45" s="176">
        <f t="shared" si="2"/>
        <v>0</v>
      </c>
      <c r="AG45" s="409"/>
    </row>
    <row r="46" spans="1:33" ht="16.5" customHeight="1">
      <c r="A46" s="180" t="e">
        <f t="shared" si="8"/>
        <v>#VALUE!</v>
      </c>
      <c r="B46" s="439"/>
      <c r="C46" s="439"/>
      <c r="D46" s="439"/>
      <c r="E46" s="439"/>
      <c r="F46" s="439"/>
      <c r="G46" s="439"/>
      <c r="H46" s="439"/>
      <c r="I46" s="439"/>
      <c r="J46" s="176">
        <f t="shared" si="0"/>
        <v>0</v>
      </c>
      <c r="K46" s="409"/>
      <c r="L46" s="180" t="e">
        <f t="shared" si="12"/>
        <v>#VALUE!</v>
      </c>
      <c r="M46" s="439"/>
      <c r="N46" s="439"/>
      <c r="O46" s="439"/>
      <c r="P46" s="439"/>
      <c r="Q46" s="439"/>
      <c r="R46" s="439"/>
      <c r="S46" s="439"/>
      <c r="T46" s="439"/>
      <c r="U46" s="176">
        <f t="shared" si="1"/>
        <v>0</v>
      </c>
      <c r="V46" s="409"/>
      <c r="W46" s="180" t="e">
        <f t="shared" si="7"/>
        <v>#VALUE!</v>
      </c>
      <c r="X46" s="439"/>
      <c r="Y46" s="439"/>
      <c r="Z46" s="439"/>
      <c r="AA46" s="439"/>
      <c r="AB46" s="439"/>
      <c r="AC46" s="439"/>
      <c r="AD46" s="439"/>
      <c r="AE46" s="439"/>
      <c r="AF46" s="176">
        <f t="shared" si="2"/>
        <v>0</v>
      </c>
      <c r="AG46" s="409"/>
    </row>
    <row r="47" spans="1:33" ht="16.5" customHeight="1">
      <c r="A47" s="180" t="e">
        <f t="shared" si="8"/>
        <v>#VALUE!</v>
      </c>
      <c r="B47" s="323"/>
      <c r="C47" s="323"/>
      <c r="D47" s="323"/>
      <c r="E47" s="323"/>
      <c r="F47" s="323"/>
      <c r="G47" s="323"/>
      <c r="H47" s="323"/>
      <c r="I47" s="323"/>
      <c r="J47" s="176">
        <f t="shared" si="0"/>
        <v>0</v>
      </c>
      <c r="K47" s="409"/>
      <c r="L47" s="180" t="e">
        <f t="shared" si="12"/>
        <v>#VALUE!</v>
      </c>
      <c r="M47" s="323"/>
      <c r="N47" s="323"/>
      <c r="O47" s="323"/>
      <c r="P47" s="323"/>
      <c r="Q47" s="323"/>
      <c r="R47" s="323"/>
      <c r="S47" s="323"/>
      <c r="T47" s="323"/>
      <c r="U47" s="176">
        <f t="shared" si="1"/>
        <v>0</v>
      </c>
      <c r="V47" s="409"/>
      <c r="W47" s="180" t="e">
        <f t="shared" si="7"/>
        <v>#VALUE!</v>
      </c>
      <c r="X47" s="323"/>
      <c r="Y47" s="323"/>
      <c r="Z47" s="323"/>
      <c r="AA47" s="323"/>
      <c r="AB47" s="323"/>
      <c r="AC47" s="323"/>
      <c r="AD47" s="323"/>
      <c r="AE47" s="323"/>
      <c r="AF47" s="176">
        <f t="shared" si="2"/>
        <v>0</v>
      </c>
      <c r="AG47" s="409"/>
    </row>
    <row r="48" spans="1:33" ht="16.5" customHeight="1">
      <c r="A48" s="180" t="e">
        <f t="shared" si="8"/>
        <v>#VALUE!</v>
      </c>
      <c r="B48" s="439"/>
      <c r="C48" s="439"/>
      <c r="D48" s="439"/>
      <c r="E48" s="439"/>
      <c r="F48" s="439"/>
      <c r="G48" s="439"/>
      <c r="H48" s="439"/>
      <c r="I48" s="439"/>
      <c r="J48" s="176">
        <f t="shared" si="0"/>
        <v>0</v>
      </c>
      <c r="K48" s="409"/>
      <c r="L48" s="180" t="e">
        <f t="shared" si="12"/>
        <v>#VALUE!</v>
      </c>
      <c r="M48" s="439"/>
      <c r="N48" s="439"/>
      <c r="O48" s="439"/>
      <c r="P48" s="439"/>
      <c r="Q48" s="439"/>
      <c r="R48" s="439"/>
      <c r="S48" s="439"/>
      <c r="T48" s="439"/>
      <c r="U48" s="176">
        <f t="shared" si="1"/>
        <v>0</v>
      </c>
      <c r="V48" s="409"/>
      <c r="W48" s="180" t="e">
        <f t="shared" si="7"/>
        <v>#VALUE!</v>
      </c>
      <c r="X48" s="439"/>
      <c r="Y48" s="439"/>
      <c r="Z48" s="439"/>
      <c r="AA48" s="439"/>
      <c r="AB48" s="439"/>
      <c r="AC48" s="439"/>
      <c r="AD48" s="439"/>
      <c r="AE48" s="439"/>
      <c r="AF48" s="176">
        <f t="shared" si="2"/>
        <v>0</v>
      </c>
      <c r="AG48" s="409"/>
    </row>
    <row r="49" spans="1:33" ht="16.5" customHeight="1">
      <c r="A49" s="180" t="e">
        <f t="shared" si="8"/>
        <v>#VALUE!</v>
      </c>
      <c r="B49" s="323"/>
      <c r="C49" s="323"/>
      <c r="D49" s="323"/>
      <c r="E49" s="323"/>
      <c r="F49" s="323"/>
      <c r="G49" s="323"/>
      <c r="H49" s="323"/>
      <c r="I49" s="323"/>
      <c r="J49" s="176">
        <f t="shared" si="0"/>
        <v>0</v>
      </c>
      <c r="K49" s="409"/>
      <c r="L49" s="180" t="e">
        <f t="shared" si="12"/>
        <v>#VALUE!</v>
      </c>
      <c r="M49" s="323"/>
      <c r="N49" s="323"/>
      <c r="O49" s="323"/>
      <c r="P49" s="323"/>
      <c r="Q49" s="323"/>
      <c r="R49" s="323"/>
      <c r="S49" s="323"/>
      <c r="T49" s="323"/>
      <c r="U49" s="176">
        <f t="shared" si="1"/>
        <v>0</v>
      </c>
      <c r="V49" s="409"/>
      <c r="W49" s="180" t="e">
        <f t="shared" si="7"/>
        <v>#VALUE!</v>
      </c>
      <c r="X49" s="323"/>
      <c r="Y49" s="323"/>
      <c r="Z49" s="323"/>
      <c r="AA49" s="323"/>
      <c r="AB49" s="323"/>
      <c r="AC49" s="323"/>
      <c r="AD49" s="323"/>
      <c r="AE49" s="323"/>
      <c r="AF49" s="176">
        <f t="shared" si="2"/>
        <v>0</v>
      </c>
      <c r="AG49" s="409"/>
    </row>
    <row r="50" spans="1:33" ht="16.5" customHeight="1">
      <c r="A50" s="180" t="e">
        <f t="shared" si="8"/>
        <v>#VALUE!</v>
      </c>
      <c r="B50" s="439"/>
      <c r="C50" s="439"/>
      <c r="D50" s="439"/>
      <c r="E50" s="439"/>
      <c r="F50" s="439"/>
      <c r="G50" s="439"/>
      <c r="H50" s="439"/>
      <c r="I50" s="439"/>
      <c r="J50" s="176">
        <f t="shared" si="0"/>
        <v>0</v>
      </c>
      <c r="K50" s="409"/>
      <c r="L50" s="180" t="e">
        <f t="shared" si="12"/>
        <v>#VALUE!</v>
      </c>
      <c r="M50" s="439"/>
      <c r="N50" s="439"/>
      <c r="O50" s="439"/>
      <c r="P50" s="439"/>
      <c r="Q50" s="439"/>
      <c r="R50" s="439"/>
      <c r="S50" s="439"/>
      <c r="T50" s="439"/>
      <c r="U50" s="176">
        <f t="shared" si="1"/>
        <v>0</v>
      </c>
      <c r="V50" s="409"/>
      <c r="W50" s="180" t="e">
        <f t="shared" si="7"/>
        <v>#VALUE!</v>
      </c>
      <c r="X50" s="439"/>
      <c r="Y50" s="439"/>
      <c r="Z50" s="439"/>
      <c r="AA50" s="439"/>
      <c r="AB50" s="439"/>
      <c r="AC50" s="439"/>
      <c r="AD50" s="439"/>
      <c r="AE50" s="439"/>
      <c r="AF50" s="176">
        <f t="shared" si="2"/>
        <v>0</v>
      </c>
      <c r="AG50" s="409"/>
    </row>
    <row r="51" spans="1:33" ht="16.5" customHeight="1">
      <c r="A51" s="180" t="e">
        <f t="shared" si="8"/>
        <v>#VALUE!</v>
      </c>
      <c r="B51" s="323"/>
      <c r="C51" s="323"/>
      <c r="D51" s="323"/>
      <c r="E51" s="323"/>
      <c r="F51" s="323"/>
      <c r="G51" s="323"/>
      <c r="H51" s="323"/>
      <c r="I51" s="323"/>
      <c r="J51" s="176">
        <f t="shared" si="0"/>
        <v>0</v>
      </c>
      <c r="K51" s="409"/>
      <c r="L51" s="180" t="e">
        <f t="shared" si="12"/>
        <v>#VALUE!</v>
      </c>
      <c r="M51" s="323"/>
      <c r="N51" s="323"/>
      <c r="O51" s="323"/>
      <c r="P51" s="323"/>
      <c r="Q51" s="323"/>
      <c r="R51" s="323"/>
      <c r="S51" s="323"/>
      <c r="T51" s="323"/>
      <c r="U51" s="176">
        <f t="shared" si="1"/>
        <v>0</v>
      </c>
      <c r="V51" s="409"/>
      <c r="W51" s="180" t="e">
        <f t="shared" si="7"/>
        <v>#VALUE!</v>
      </c>
      <c r="X51" s="323"/>
      <c r="Y51" s="323"/>
      <c r="Z51" s="323"/>
      <c r="AA51" s="323"/>
      <c r="AB51" s="323"/>
      <c r="AC51" s="323"/>
      <c r="AD51" s="323"/>
      <c r="AE51" s="323"/>
      <c r="AF51" s="176">
        <f t="shared" si="2"/>
        <v>0</v>
      </c>
      <c r="AG51" s="409"/>
    </row>
    <row r="52" spans="1:33" ht="16.5" customHeight="1">
      <c r="A52" s="180" t="e">
        <f t="shared" si="8"/>
        <v>#VALUE!</v>
      </c>
      <c r="B52" s="439"/>
      <c r="C52" s="439"/>
      <c r="D52" s="439"/>
      <c r="E52" s="439"/>
      <c r="F52" s="439"/>
      <c r="G52" s="439"/>
      <c r="H52" s="439"/>
      <c r="I52" s="439"/>
      <c r="J52" s="176">
        <f t="shared" si="0"/>
        <v>0</v>
      </c>
      <c r="K52" s="409"/>
      <c r="L52" s="180" t="e">
        <f t="shared" si="12"/>
        <v>#VALUE!</v>
      </c>
      <c r="M52" s="439"/>
      <c r="N52" s="439"/>
      <c r="O52" s="439"/>
      <c r="P52" s="439"/>
      <c r="Q52" s="439"/>
      <c r="R52" s="439"/>
      <c r="S52" s="439"/>
      <c r="T52" s="439"/>
      <c r="U52" s="176">
        <f t="shared" si="1"/>
        <v>0</v>
      </c>
      <c r="V52" s="409"/>
      <c r="W52" s="180" t="e">
        <f t="shared" si="7"/>
        <v>#VALUE!</v>
      </c>
      <c r="X52" s="439"/>
      <c r="Y52" s="439"/>
      <c r="Z52" s="439"/>
      <c r="AA52" s="439"/>
      <c r="AB52" s="439"/>
      <c r="AC52" s="439"/>
      <c r="AD52" s="439"/>
      <c r="AE52" s="439"/>
      <c r="AF52" s="176">
        <f t="shared" si="2"/>
        <v>0</v>
      </c>
      <c r="AG52" s="409"/>
    </row>
    <row r="53" spans="1:33" ht="16.5" customHeight="1">
      <c r="A53" s="180" t="e">
        <f t="shared" si="8"/>
        <v>#VALUE!</v>
      </c>
      <c r="B53" s="323"/>
      <c r="C53" s="323"/>
      <c r="D53" s="323"/>
      <c r="E53" s="323"/>
      <c r="F53" s="323"/>
      <c r="G53" s="323"/>
      <c r="H53" s="323"/>
      <c r="I53" s="323"/>
      <c r="J53" s="176">
        <f t="shared" si="0"/>
        <v>0</v>
      </c>
      <c r="K53" s="409"/>
      <c r="L53" s="180" t="e">
        <f t="shared" si="12"/>
        <v>#VALUE!</v>
      </c>
      <c r="M53" s="323"/>
      <c r="N53" s="323"/>
      <c r="O53" s="323"/>
      <c r="P53" s="323"/>
      <c r="Q53" s="323"/>
      <c r="R53" s="323"/>
      <c r="S53" s="323"/>
      <c r="T53" s="323"/>
      <c r="U53" s="176">
        <f t="shared" si="1"/>
        <v>0</v>
      </c>
      <c r="V53" s="409"/>
      <c r="W53" s="180" t="e">
        <f t="shared" si="7"/>
        <v>#VALUE!</v>
      </c>
      <c r="X53" s="323"/>
      <c r="Y53" s="323"/>
      <c r="Z53" s="323"/>
      <c r="AA53" s="323"/>
      <c r="AB53" s="323"/>
      <c r="AC53" s="323"/>
      <c r="AD53" s="323"/>
      <c r="AE53" s="323"/>
      <c r="AF53" s="176">
        <f t="shared" si="2"/>
        <v>0</v>
      </c>
      <c r="AG53" s="409"/>
    </row>
    <row r="54" spans="1:33" ht="16.5" customHeight="1">
      <c r="A54" s="180" t="e">
        <f t="shared" si="8"/>
        <v>#VALUE!</v>
      </c>
      <c r="B54" s="439"/>
      <c r="C54" s="439"/>
      <c r="D54" s="439"/>
      <c r="E54" s="439"/>
      <c r="F54" s="439"/>
      <c r="G54" s="439"/>
      <c r="H54" s="439"/>
      <c r="I54" s="439"/>
      <c r="J54" s="176">
        <f t="shared" si="0"/>
        <v>0</v>
      </c>
      <c r="K54" s="409"/>
      <c r="L54" s="180" t="e">
        <f t="shared" si="12"/>
        <v>#VALUE!</v>
      </c>
      <c r="M54" s="439"/>
      <c r="N54" s="439"/>
      <c r="O54" s="439"/>
      <c r="P54" s="439"/>
      <c r="Q54" s="439"/>
      <c r="R54" s="439"/>
      <c r="S54" s="439"/>
      <c r="T54" s="439"/>
      <c r="U54" s="176">
        <f t="shared" si="1"/>
        <v>0</v>
      </c>
      <c r="V54" s="409"/>
      <c r="W54" s="180" t="e">
        <f t="shared" si="7"/>
        <v>#VALUE!</v>
      </c>
      <c r="X54" s="439"/>
      <c r="Y54" s="439"/>
      <c r="Z54" s="439"/>
      <c r="AA54" s="439"/>
      <c r="AB54" s="439"/>
      <c r="AC54" s="439"/>
      <c r="AD54" s="439"/>
      <c r="AE54" s="439"/>
      <c r="AF54" s="176">
        <f t="shared" si="2"/>
        <v>0</v>
      </c>
      <c r="AG54" s="409"/>
    </row>
    <row r="55" spans="1:33" ht="16.5" customHeight="1">
      <c r="A55" s="180" t="e">
        <f t="shared" si="8"/>
        <v>#VALUE!</v>
      </c>
      <c r="B55" s="323"/>
      <c r="C55" s="323"/>
      <c r="D55" s="323"/>
      <c r="E55" s="323"/>
      <c r="F55" s="323"/>
      <c r="G55" s="323"/>
      <c r="H55" s="323"/>
      <c r="I55" s="323"/>
      <c r="J55" s="176">
        <f t="shared" si="0"/>
        <v>0</v>
      </c>
      <c r="K55" s="409"/>
      <c r="L55" s="180" t="e">
        <f t="shared" si="12"/>
        <v>#VALUE!</v>
      </c>
      <c r="M55" s="323"/>
      <c r="N55" s="323"/>
      <c r="O55" s="323"/>
      <c r="P55" s="323"/>
      <c r="Q55" s="323"/>
      <c r="R55" s="323"/>
      <c r="S55" s="323"/>
      <c r="T55" s="323"/>
      <c r="U55" s="176">
        <f t="shared" si="1"/>
        <v>0</v>
      </c>
      <c r="V55" s="409"/>
      <c r="W55" s="180" t="e">
        <f t="shared" si="7"/>
        <v>#VALUE!</v>
      </c>
      <c r="X55" s="323"/>
      <c r="Y55" s="323"/>
      <c r="Z55" s="323"/>
      <c r="AA55" s="323"/>
      <c r="AB55" s="323"/>
      <c r="AC55" s="323"/>
      <c r="AD55" s="323"/>
      <c r="AE55" s="323"/>
      <c r="AF55" s="176">
        <f t="shared" si="2"/>
        <v>0</v>
      </c>
      <c r="AG55" s="409"/>
    </row>
    <row r="56" spans="1:33" ht="16.5" customHeight="1">
      <c r="A56" s="180" t="e">
        <f t="shared" si="8"/>
        <v>#VALUE!</v>
      </c>
      <c r="B56" s="439"/>
      <c r="C56" s="439"/>
      <c r="D56" s="439"/>
      <c r="E56" s="439"/>
      <c r="F56" s="439"/>
      <c r="G56" s="439"/>
      <c r="H56" s="439"/>
      <c r="I56" s="439"/>
      <c r="J56" s="176">
        <f t="shared" si="0"/>
        <v>0</v>
      </c>
      <c r="K56" s="409"/>
      <c r="L56" s="180" t="e">
        <f t="shared" si="12"/>
        <v>#VALUE!</v>
      </c>
      <c r="M56" s="439"/>
      <c r="N56" s="439"/>
      <c r="O56" s="439"/>
      <c r="P56" s="439"/>
      <c r="Q56" s="439"/>
      <c r="R56" s="439"/>
      <c r="S56" s="439"/>
      <c r="T56" s="439"/>
      <c r="U56" s="176">
        <f t="shared" si="1"/>
        <v>0</v>
      </c>
      <c r="V56" s="409"/>
      <c r="W56" s="180" t="e">
        <f t="shared" si="7"/>
        <v>#VALUE!</v>
      </c>
      <c r="X56" s="439"/>
      <c r="Y56" s="439"/>
      <c r="Z56" s="439"/>
      <c r="AA56" s="439"/>
      <c r="AB56" s="439"/>
      <c r="AC56" s="439"/>
      <c r="AD56" s="439"/>
      <c r="AE56" s="439"/>
      <c r="AF56" s="176">
        <f t="shared" si="2"/>
        <v>0</v>
      </c>
      <c r="AG56" s="409"/>
    </row>
    <row r="57" spans="1:33" ht="16.5" customHeight="1">
      <c r="A57" s="180" t="e">
        <f t="shared" si="8"/>
        <v>#VALUE!</v>
      </c>
      <c r="B57" s="323"/>
      <c r="C57" s="323"/>
      <c r="D57" s="323"/>
      <c r="E57" s="323"/>
      <c r="F57" s="323"/>
      <c r="G57" s="323"/>
      <c r="H57" s="323"/>
      <c r="I57" s="323"/>
      <c r="J57" s="176">
        <f t="shared" si="0"/>
        <v>0</v>
      </c>
      <c r="K57" s="409"/>
      <c r="L57" s="180" t="e">
        <f t="shared" si="12"/>
        <v>#VALUE!</v>
      </c>
      <c r="M57" s="323"/>
      <c r="N57" s="323"/>
      <c r="O57" s="323"/>
      <c r="P57" s="323"/>
      <c r="Q57" s="323"/>
      <c r="R57" s="323"/>
      <c r="S57" s="323"/>
      <c r="T57" s="323"/>
      <c r="U57" s="176">
        <f t="shared" si="1"/>
        <v>0</v>
      </c>
      <c r="V57" s="409"/>
      <c r="W57" s="180" t="e">
        <f t="shared" si="7"/>
        <v>#VALUE!</v>
      </c>
      <c r="X57" s="323"/>
      <c r="Y57" s="323"/>
      <c r="Z57" s="323"/>
      <c r="AA57" s="323"/>
      <c r="AB57" s="323"/>
      <c r="AC57" s="323"/>
      <c r="AD57" s="323"/>
      <c r="AE57" s="323"/>
      <c r="AF57" s="176">
        <f t="shared" si="2"/>
        <v>0</v>
      </c>
      <c r="AG57" s="409"/>
    </row>
    <row r="58" spans="1:33" ht="16.5" customHeight="1">
      <c r="A58" s="180" t="e">
        <f t="shared" si="8"/>
        <v>#VALUE!</v>
      </c>
      <c r="B58" s="439"/>
      <c r="C58" s="439"/>
      <c r="D58" s="439"/>
      <c r="E58" s="439"/>
      <c r="F58" s="439"/>
      <c r="G58" s="439"/>
      <c r="H58" s="439"/>
      <c r="I58" s="439"/>
      <c r="J58" s="176">
        <f t="shared" si="0"/>
        <v>0</v>
      </c>
      <c r="K58" s="409"/>
      <c r="L58" s="180" t="e">
        <f t="shared" si="12"/>
        <v>#VALUE!</v>
      </c>
      <c r="M58" s="439"/>
      <c r="N58" s="439"/>
      <c r="O58" s="439"/>
      <c r="P58" s="439"/>
      <c r="Q58" s="439"/>
      <c r="R58" s="439"/>
      <c r="S58" s="439"/>
      <c r="T58" s="439"/>
      <c r="U58" s="176">
        <f t="shared" si="1"/>
        <v>0</v>
      </c>
      <c r="V58" s="409"/>
      <c r="W58" s="180" t="e">
        <f t="shared" si="7"/>
        <v>#VALUE!</v>
      </c>
      <c r="X58" s="439"/>
      <c r="Y58" s="439"/>
      <c r="Z58" s="439"/>
      <c r="AA58" s="439"/>
      <c r="AB58" s="439"/>
      <c r="AC58" s="439"/>
      <c r="AD58" s="439"/>
      <c r="AE58" s="439"/>
      <c r="AF58" s="176">
        <f t="shared" si="2"/>
        <v>0</v>
      </c>
      <c r="AG58" s="409"/>
    </row>
    <row r="59" spans="1:33" ht="16.5" customHeight="1">
      <c r="A59" s="180" t="e">
        <f t="shared" si="8"/>
        <v>#VALUE!</v>
      </c>
      <c r="B59" s="323"/>
      <c r="C59" s="323"/>
      <c r="D59" s="323"/>
      <c r="E59" s="323"/>
      <c r="F59" s="323"/>
      <c r="G59" s="323"/>
      <c r="H59" s="323"/>
      <c r="I59" s="323"/>
      <c r="J59" s="176">
        <f t="shared" si="0"/>
        <v>0</v>
      </c>
      <c r="K59" s="409"/>
      <c r="L59" s="180" t="e">
        <f t="shared" si="12"/>
        <v>#VALUE!</v>
      </c>
      <c r="M59" s="323"/>
      <c r="N59" s="323"/>
      <c r="O59" s="323"/>
      <c r="P59" s="323"/>
      <c r="Q59" s="323"/>
      <c r="R59" s="323"/>
      <c r="S59" s="323"/>
      <c r="T59" s="323"/>
      <c r="U59" s="176">
        <f t="shared" si="1"/>
        <v>0</v>
      </c>
      <c r="V59" s="409"/>
      <c r="W59" s="180" t="e">
        <f t="shared" si="7"/>
        <v>#VALUE!</v>
      </c>
      <c r="X59" s="323"/>
      <c r="Y59" s="323"/>
      <c r="Z59" s="323"/>
      <c r="AA59" s="323"/>
      <c r="AB59" s="323"/>
      <c r="AC59" s="323"/>
      <c r="AD59" s="323"/>
      <c r="AE59" s="323"/>
      <c r="AF59" s="176">
        <f t="shared" si="2"/>
        <v>0</v>
      </c>
      <c r="AG59" s="409"/>
    </row>
    <row r="60" spans="1:33" ht="16.5" customHeight="1">
      <c r="A60" s="180" t="e">
        <f t="shared" si="8"/>
        <v>#VALUE!</v>
      </c>
      <c r="B60" s="439"/>
      <c r="C60" s="439"/>
      <c r="D60" s="439"/>
      <c r="E60" s="439"/>
      <c r="F60" s="439"/>
      <c r="G60" s="439"/>
      <c r="H60" s="439"/>
      <c r="I60" s="439"/>
      <c r="J60" s="176">
        <f t="shared" si="0"/>
        <v>0</v>
      </c>
      <c r="K60" s="409"/>
      <c r="L60" s="180" t="e">
        <f t="shared" si="12"/>
        <v>#VALUE!</v>
      </c>
      <c r="M60" s="439"/>
      <c r="N60" s="439"/>
      <c r="O60" s="439"/>
      <c r="P60" s="439"/>
      <c r="Q60" s="439"/>
      <c r="R60" s="439"/>
      <c r="S60" s="439"/>
      <c r="T60" s="439"/>
      <c r="U60" s="176">
        <f t="shared" si="1"/>
        <v>0</v>
      </c>
      <c r="V60" s="409"/>
      <c r="W60" s="180" t="e">
        <f t="shared" si="7"/>
        <v>#VALUE!</v>
      </c>
      <c r="X60" s="439"/>
      <c r="Y60" s="439"/>
      <c r="Z60" s="439"/>
      <c r="AA60" s="439"/>
      <c r="AB60" s="439"/>
      <c r="AC60" s="439"/>
      <c r="AD60" s="439"/>
      <c r="AE60" s="439"/>
      <c r="AF60" s="176">
        <f t="shared" si="2"/>
        <v>0</v>
      </c>
      <c r="AG60" s="409"/>
    </row>
    <row r="61" spans="1:33" ht="16.5" customHeight="1">
      <c r="A61" s="180" t="e">
        <f t="shared" si="8"/>
        <v>#VALUE!</v>
      </c>
      <c r="B61" s="323"/>
      <c r="C61" s="323"/>
      <c r="D61" s="323"/>
      <c r="E61" s="323"/>
      <c r="F61" s="323"/>
      <c r="G61" s="323"/>
      <c r="H61" s="323"/>
      <c r="I61" s="323"/>
      <c r="J61" s="176">
        <f t="shared" si="0"/>
        <v>0</v>
      </c>
      <c r="K61" s="409"/>
      <c r="L61" s="180" t="e">
        <f t="shared" si="12"/>
        <v>#VALUE!</v>
      </c>
      <c r="M61" s="323"/>
      <c r="N61" s="323"/>
      <c r="O61" s="323"/>
      <c r="P61" s="323"/>
      <c r="Q61" s="323"/>
      <c r="R61" s="323"/>
      <c r="S61" s="323"/>
      <c r="T61" s="323"/>
      <c r="U61" s="176">
        <f t="shared" si="1"/>
        <v>0</v>
      </c>
      <c r="V61" s="409"/>
      <c r="W61" s="180" t="e">
        <f t="shared" si="7"/>
        <v>#VALUE!</v>
      </c>
      <c r="X61" s="323"/>
      <c r="Y61" s="323"/>
      <c r="Z61" s="323"/>
      <c r="AA61" s="323"/>
      <c r="AB61" s="323"/>
      <c r="AC61" s="323"/>
      <c r="AD61" s="323"/>
      <c r="AE61" s="323"/>
      <c r="AF61" s="176">
        <f t="shared" si="2"/>
        <v>0</v>
      </c>
      <c r="AG61" s="409"/>
    </row>
    <row r="62" spans="1:33" ht="16.5" customHeight="1">
      <c r="A62" s="180" t="e">
        <f t="shared" si="8"/>
        <v>#VALUE!</v>
      </c>
      <c r="B62" s="439"/>
      <c r="C62" s="439"/>
      <c r="D62" s="439"/>
      <c r="E62" s="439"/>
      <c r="F62" s="439"/>
      <c r="G62" s="439"/>
      <c r="H62" s="439"/>
      <c r="I62" s="439"/>
      <c r="J62" s="176">
        <f t="shared" si="0"/>
        <v>0</v>
      </c>
      <c r="K62" s="409"/>
      <c r="L62" s="180" t="e">
        <f t="shared" si="12"/>
        <v>#VALUE!</v>
      </c>
      <c r="M62" s="439"/>
      <c r="N62" s="439"/>
      <c r="O62" s="439"/>
      <c r="P62" s="439"/>
      <c r="Q62" s="439"/>
      <c r="R62" s="439"/>
      <c r="S62" s="439"/>
      <c r="T62" s="439"/>
      <c r="U62" s="176">
        <f t="shared" si="1"/>
        <v>0</v>
      </c>
      <c r="V62" s="409"/>
      <c r="W62" s="180" t="e">
        <f t="shared" si="7"/>
        <v>#VALUE!</v>
      </c>
      <c r="X62" s="439"/>
      <c r="Y62" s="439"/>
      <c r="Z62" s="439"/>
      <c r="AA62" s="439"/>
      <c r="AB62" s="439"/>
      <c r="AC62" s="439"/>
      <c r="AD62" s="439"/>
      <c r="AE62" s="439"/>
      <c r="AF62" s="176">
        <f t="shared" si="2"/>
        <v>0</v>
      </c>
      <c r="AG62" s="409"/>
    </row>
    <row r="63" spans="1:33" ht="16.5" customHeight="1">
      <c r="A63" s="180" t="e">
        <f t="shared" si="8"/>
        <v>#VALUE!</v>
      </c>
      <c r="B63" s="323"/>
      <c r="C63" s="323"/>
      <c r="D63" s="323"/>
      <c r="E63" s="323"/>
      <c r="F63" s="323"/>
      <c r="G63" s="323"/>
      <c r="H63" s="323"/>
      <c r="I63" s="323"/>
      <c r="J63" s="176">
        <f t="shared" si="0"/>
        <v>0</v>
      </c>
      <c r="K63" s="409"/>
      <c r="L63" s="180" t="e">
        <f t="shared" si="12"/>
        <v>#VALUE!</v>
      </c>
      <c r="M63" s="323"/>
      <c r="N63" s="323"/>
      <c r="O63" s="323"/>
      <c r="P63" s="323"/>
      <c r="Q63" s="323"/>
      <c r="R63" s="323"/>
      <c r="S63" s="323"/>
      <c r="T63" s="323"/>
      <c r="U63" s="176">
        <f t="shared" si="1"/>
        <v>0</v>
      </c>
      <c r="V63" s="409"/>
      <c r="W63" s="180" t="e">
        <f t="shared" si="7"/>
        <v>#VALUE!</v>
      </c>
      <c r="X63" s="323"/>
      <c r="Y63" s="323"/>
      <c r="Z63" s="323"/>
      <c r="AA63" s="323"/>
      <c r="AB63" s="323"/>
      <c r="AC63" s="323"/>
      <c r="AD63" s="323"/>
      <c r="AE63" s="323"/>
      <c r="AF63" s="176">
        <f t="shared" si="2"/>
        <v>0</v>
      </c>
      <c r="AG63" s="409"/>
    </row>
    <row r="64" spans="1:33" ht="16.5" customHeight="1">
      <c r="A64" s="180" t="e">
        <f t="shared" si="8"/>
        <v>#VALUE!</v>
      </c>
      <c r="B64" s="439"/>
      <c r="C64" s="439"/>
      <c r="D64" s="439"/>
      <c r="E64" s="439"/>
      <c r="F64" s="439"/>
      <c r="G64" s="439"/>
      <c r="H64" s="439"/>
      <c r="I64" s="439"/>
      <c r="J64" s="176">
        <f t="shared" si="0"/>
        <v>0</v>
      </c>
      <c r="K64" s="409"/>
      <c r="L64" s="180" t="e">
        <f t="shared" si="12"/>
        <v>#VALUE!</v>
      </c>
      <c r="M64" s="439"/>
      <c r="N64" s="439"/>
      <c r="O64" s="439"/>
      <c r="P64" s="439"/>
      <c r="Q64" s="439"/>
      <c r="R64" s="439"/>
      <c r="S64" s="439"/>
      <c r="T64" s="439"/>
      <c r="U64" s="176">
        <f t="shared" si="1"/>
        <v>0</v>
      </c>
      <c r="V64" s="409"/>
      <c r="W64" s="180" t="e">
        <f t="shared" si="7"/>
        <v>#VALUE!</v>
      </c>
      <c r="X64" s="439"/>
      <c r="Y64" s="439"/>
      <c r="Z64" s="439"/>
      <c r="AA64" s="439"/>
      <c r="AB64" s="439"/>
      <c r="AC64" s="439"/>
      <c r="AD64" s="439"/>
      <c r="AE64" s="439"/>
      <c r="AF64" s="176">
        <f t="shared" si="2"/>
        <v>0</v>
      </c>
      <c r="AG64" s="409"/>
    </row>
    <row r="65" spans="1:33" ht="16.5" customHeight="1">
      <c r="A65" s="180" t="e">
        <f t="shared" si="8"/>
        <v>#VALUE!</v>
      </c>
      <c r="B65" s="323"/>
      <c r="C65" s="323"/>
      <c r="D65" s="323"/>
      <c r="E65" s="323"/>
      <c r="F65" s="323"/>
      <c r="G65" s="323"/>
      <c r="H65" s="323"/>
      <c r="I65" s="323"/>
      <c r="J65" s="176">
        <f t="shared" si="0"/>
        <v>0</v>
      </c>
      <c r="K65" s="409"/>
      <c r="L65" s="180" t="e">
        <f t="shared" si="12"/>
        <v>#VALUE!</v>
      </c>
      <c r="M65" s="323"/>
      <c r="N65" s="323"/>
      <c r="O65" s="323"/>
      <c r="P65" s="323"/>
      <c r="Q65" s="323"/>
      <c r="R65" s="323"/>
      <c r="S65" s="323"/>
      <c r="T65" s="323"/>
      <c r="U65" s="176">
        <f t="shared" si="1"/>
        <v>0</v>
      </c>
      <c r="V65" s="409"/>
      <c r="W65" s="180" t="e">
        <f t="shared" si="7"/>
        <v>#VALUE!</v>
      </c>
      <c r="X65" s="323"/>
      <c r="Y65" s="323"/>
      <c r="Z65" s="323"/>
      <c r="AA65" s="323"/>
      <c r="AB65" s="323"/>
      <c r="AC65" s="323"/>
      <c r="AD65" s="323"/>
      <c r="AE65" s="323"/>
      <c r="AF65" s="176">
        <f t="shared" si="2"/>
        <v>0</v>
      </c>
      <c r="AG65" s="409"/>
    </row>
    <row r="66" spans="1:33" ht="16.5" customHeight="1">
      <c r="A66" s="180" t="e">
        <f t="shared" si="8"/>
        <v>#VALUE!</v>
      </c>
      <c r="B66" s="439"/>
      <c r="C66" s="439"/>
      <c r="D66" s="439"/>
      <c r="E66" s="439"/>
      <c r="F66" s="439"/>
      <c r="G66" s="439"/>
      <c r="H66" s="439"/>
      <c r="I66" s="439"/>
      <c r="J66" s="176">
        <f t="shared" si="0"/>
        <v>0</v>
      </c>
      <c r="K66" s="409"/>
      <c r="L66" s="180" t="e">
        <f t="shared" si="12"/>
        <v>#VALUE!</v>
      </c>
      <c r="M66" s="439"/>
      <c r="N66" s="439"/>
      <c r="O66" s="439"/>
      <c r="P66" s="439"/>
      <c r="Q66" s="439"/>
      <c r="R66" s="439"/>
      <c r="S66" s="439"/>
      <c r="T66" s="439"/>
      <c r="U66" s="176">
        <f t="shared" si="1"/>
        <v>0</v>
      </c>
      <c r="V66" s="409"/>
      <c r="W66" s="180" t="e">
        <f t="shared" si="7"/>
        <v>#VALUE!</v>
      </c>
      <c r="X66" s="439"/>
      <c r="Y66" s="439"/>
      <c r="Z66" s="439"/>
      <c r="AA66" s="439"/>
      <c r="AB66" s="439"/>
      <c r="AC66" s="439"/>
      <c r="AD66" s="439"/>
      <c r="AE66" s="439"/>
      <c r="AF66" s="176">
        <f t="shared" si="2"/>
        <v>0</v>
      </c>
      <c r="AG66" s="409"/>
    </row>
    <row r="67" spans="1:33" ht="16.5" customHeight="1">
      <c r="A67" s="180" t="e">
        <f t="shared" si="8"/>
        <v>#VALUE!</v>
      </c>
      <c r="B67" s="323"/>
      <c r="C67" s="323"/>
      <c r="D67" s="323"/>
      <c r="E67" s="323"/>
      <c r="F67" s="323"/>
      <c r="G67" s="323"/>
      <c r="H67" s="323"/>
      <c r="I67" s="323"/>
      <c r="J67" s="176">
        <f t="shared" si="0"/>
        <v>0</v>
      </c>
      <c r="K67" s="409"/>
      <c r="L67" s="180" t="e">
        <f t="shared" si="12"/>
        <v>#VALUE!</v>
      </c>
      <c r="M67" s="323"/>
      <c r="N67" s="323"/>
      <c r="O67" s="323"/>
      <c r="P67" s="323"/>
      <c r="Q67" s="323"/>
      <c r="R67" s="323"/>
      <c r="S67" s="323"/>
      <c r="T67" s="323"/>
      <c r="U67" s="176">
        <f t="shared" si="1"/>
        <v>0</v>
      </c>
      <c r="V67" s="409"/>
      <c r="W67" s="180" t="e">
        <f t="shared" si="7"/>
        <v>#VALUE!</v>
      </c>
      <c r="X67" s="323"/>
      <c r="Y67" s="323"/>
      <c r="Z67" s="323"/>
      <c r="AA67" s="323"/>
      <c r="AB67" s="323"/>
      <c r="AC67" s="323"/>
      <c r="AD67" s="323"/>
      <c r="AE67" s="323"/>
      <c r="AF67" s="176">
        <f t="shared" si="2"/>
        <v>0</v>
      </c>
      <c r="AG67" s="409"/>
    </row>
    <row r="68" spans="1:33" ht="16.5" customHeight="1">
      <c r="A68" s="180" t="e">
        <f t="shared" si="8"/>
        <v>#VALUE!</v>
      </c>
      <c r="B68" s="439"/>
      <c r="C68" s="439"/>
      <c r="D68" s="439"/>
      <c r="E68" s="439"/>
      <c r="F68" s="439"/>
      <c r="G68" s="439"/>
      <c r="H68" s="439"/>
      <c r="I68" s="439"/>
      <c r="J68" s="176">
        <f t="shared" ref="J68:J131" si="14">SUM(C68:I68)</f>
        <v>0</v>
      </c>
      <c r="K68" s="409"/>
      <c r="L68" s="180" t="e">
        <f t="shared" si="12"/>
        <v>#VALUE!</v>
      </c>
      <c r="M68" s="439"/>
      <c r="N68" s="439"/>
      <c r="O68" s="439"/>
      <c r="P68" s="439"/>
      <c r="Q68" s="439"/>
      <c r="R68" s="439"/>
      <c r="S68" s="439"/>
      <c r="T68" s="439"/>
      <c r="U68" s="176">
        <f t="shared" si="1"/>
        <v>0</v>
      </c>
      <c r="V68" s="409"/>
      <c r="W68" s="180" t="e">
        <f t="shared" si="7"/>
        <v>#VALUE!</v>
      </c>
      <c r="X68" s="439"/>
      <c r="Y68" s="439"/>
      <c r="Z68" s="439"/>
      <c r="AA68" s="439"/>
      <c r="AB68" s="439"/>
      <c r="AC68" s="439"/>
      <c r="AD68" s="439"/>
      <c r="AE68" s="439"/>
      <c r="AF68" s="176">
        <f t="shared" ref="AF68:AF131" si="15">SUM(Y68:AE68)</f>
        <v>0</v>
      </c>
      <c r="AG68" s="409"/>
    </row>
    <row r="69" spans="1:33" ht="16.5" customHeight="1">
      <c r="A69" s="180" t="e">
        <f t="shared" si="8"/>
        <v>#VALUE!</v>
      </c>
      <c r="B69" s="323"/>
      <c r="C69" s="323"/>
      <c r="D69" s="323"/>
      <c r="E69" s="323"/>
      <c r="F69" s="323"/>
      <c r="G69" s="323"/>
      <c r="H69" s="323"/>
      <c r="I69" s="323"/>
      <c r="J69" s="176">
        <f t="shared" si="14"/>
        <v>0</v>
      </c>
      <c r="K69" s="409"/>
      <c r="L69" s="180" t="e">
        <f t="shared" si="12"/>
        <v>#VALUE!</v>
      </c>
      <c r="M69" s="323"/>
      <c r="N69" s="323"/>
      <c r="O69" s="323"/>
      <c r="P69" s="323"/>
      <c r="Q69" s="323"/>
      <c r="R69" s="323"/>
      <c r="S69" s="323"/>
      <c r="T69" s="323"/>
      <c r="U69" s="176">
        <f t="shared" si="1"/>
        <v>0</v>
      </c>
      <c r="V69" s="409"/>
      <c r="W69" s="180" t="e">
        <f t="shared" ref="W69:W132" si="16">MID(X69,FIND("AO",X69,1),8)</f>
        <v>#VALUE!</v>
      </c>
      <c r="X69" s="323"/>
      <c r="Y69" s="323"/>
      <c r="Z69" s="323"/>
      <c r="AA69" s="323"/>
      <c r="AB69" s="323"/>
      <c r="AC69" s="323"/>
      <c r="AD69" s="323"/>
      <c r="AE69" s="323"/>
      <c r="AF69" s="176">
        <f t="shared" si="15"/>
        <v>0</v>
      </c>
      <c r="AG69" s="409"/>
    </row>
    <row r="70" spans="1:33" ht="16.5" customHeight="1">
      <c r="A70" s="180" t="e">
        <f t="shared" si="8"/>
        <v>#VALUE!</v>
      </c>
      <c r="B70" s="439"/>
      <c r="C70" s="439"/>
      <c r="D70" s="439"/>
      <c r="E70" s="439"/>
      <c r="F70" s="439"/>
      <c r="G70" s="439"/>
      <c r="H70" s="439"/>
      <c r="I70" s="439"/>
      <c r="J70" s="176">
        <f t="shared" si="14"/>
        <v>0</v>
      </c>
      <c r="K70" s="409"/>
      <c r="L70" s="180" t="e">
        <f t="shared" si="12"/>
        <v>#VALUE!</v>
      </c>
      <c r="M70" s="439"/>
      <c r="N70" s="439"/>
      <c r="O70" s="439"/>
      <c r="P70" s="439"/>
      <c r="Q70" s="439"/>
      <c r="R70" s="439"/>
      <c r="S70" s="439"/>
      <c r="T70" s="439"/>
      <c r="U70" s="176">
        <f t="shared" si="1"/>
        <v>0</v>
      </c>
      <c r="V70" s="409"/>
      <c r="W70" s="180" t="e">
        <f t="shared" si="16"/>
        <v>#VALUE!</v>
      </c>
      <c r="X70" s="439"/>
      <c r="Y70" s="439"/>
      <c r="Z70" s="439"/>
      <c r="AA70" s="439"/>
      <c r="AB70" s="439"/>
      <c r="AC70" s="439"/>
      <c r="AD70" s="439"/>
      <c r="AE70" s="439"/>
      <c r="AF70" s="176">
        <f t="shared" si="15"/>
        <v>0</v>
      </c>
      <c r="AG70" s="409"/>
    </row>
    <row r="71" spans="1:33" ht="16.5" customHeight="1">
      <c r="A71" s="180" t="e">
        <f t="shared" si="8"/>
        <v>#VALUE!</v>
      </c>
      <c r="B71" s="323"/>
      <c r="C71" s="323"/>
      <c r="D71" s="323"/>
      <c r="E71" s="323"/>
      <c r="F71" s="323"/>
      <c r="G71" s="323"/>
      <c r="H71" s="323"/>
      <c r="I71" s="323"/>
      <c r="J71" s="176">
        <f t="shared" si="14"/>
        <v>0</v>
      </c>
      <c r="K71" s="409"/>
      <c r="L71" s="180" t="e">
        <f t="shared" si="12"/>
        <v>#VALUE!</v>
      </c>
      <c r="M71" s="323"/>
      <c r="N71" s="323"/>
      <c r="O71" s="323"/>
      <c r="P71" s="323"/>
      <c r="Q71" s="323"/>
      <c r="R71" s="323"/>
      <c r="S71" s="323"/>
      <c r="T71" s="323"/>
      <c r="U71" s="176">
        <f t="shared" si="1"/>
        <v>0</v>
      </c>
      <c r="V71" s="409"/>
      <c r="W71" s="180" t="e">
        <f t="shared" si="16"/>
        <v>#VALUE!</v>
      </c>
      <c r="X71" s="323"/>
      <c r="Y71" s="323"/>
      <c r="Z71" s="323"/>
      <c r="AA71" s="323"/>
      <c r="AB71" s="323"/>
      <c r="AC71" s="323"/>
      <c r="AD71" s="323"/>
      <c r="AE71" s="323"/>
      <c r="AF71" s="176">
        <f t="shared" si="15"/>
        <v>0</v>
      </c>
      <c r="AG71" s="409"/>
    </row>
    <row r="72" spans="1:33" ht="16.5" customHeight="1">
      <c r="A72" s="180" t="e">
        <f t="shared" ref="A72:A135" si="17">MID(B72,FIND("AO",B72,1),8)</f>
        <v>#VALUE!</v>
      </c>
      <c r="B72" s="439"/>
      <c r="C72" s="439"/>
      <c r="D72" s="439"/>
      <c r="E72" s="439"/>
      <c r="F72" s="439"/>
      <c r="G72" s="439"/>
      <c r="H72" s="439"/>
      <c r="I72" s="439"/>
      <c r="J72" s="176">
        <f t="shared" si="14"/>
        <v>0</v>
      </c>
      <c r="K72" s="409"/>
      <c r="L72" s="180" t="e">
        <f t="shared" si="12"/>
        <v>#VALUE!</v>
      </c>
      <c r="M72" s="439"/>
      <c r="N72" s="439"/>
      <c r="O72" s="439"/>
      <c r="P72" s="439"/>
      <c r="Q72" s="439"/>
      <c r="R72" s="439"/>
      <c r="S72" s="439"/>
      <c r="T72" s="439"/>
      <c r="U72" s="176">
        <f t="shared" si="1"/>
        <v>0</v>
      </c>
      <c r="V72" s="409"/>
      <c r="W72" s="180" t="e">
        <f t="shared" si="16"/>
        <v>#VALUE!</v>
      </c>
      <c r="X72" s="439"/>
      <c r="Y72" s="439"/>
      <c r="Z72" s="439"/>
      <c r="AA72" s="439"/>
      <c r="AB72" s="439"/>
      <c r="AC72" s="439"/>
      <c r="AD72" s="439"/>
      <c r="AE72" s="439"/>
      <c r="AF72" s="176">
        <f t="shared" si="15"/>
        <v>0</v>
      </c>
      <c r="AG72" s="409"/>
    </row>
    <row r="73" spans="1:33" ht="16.5" customHeight="1">
      <c r="A73" s="180" t="e">
        <f t="shared" si="17"/>
        <v>#VALUE!</v>
      </c>
      <c r="B73" s="323"/>
      <c r="C73" s="323"/>
      <c r="D73" s="323"/>
      <c r="E73" s="323"/>
      <c r="F73" s="323"/>
      <c r="G73" s="323"/>
      <c r="H73" s="323"/>
      <c r="I73" s="323"/>
      <c r="J73" s="176">
        <f t="shared" si="14"/>
        <v>0</v>
      </c>
      <c r="K73" s="409"/>
      <c r="L73" s="180" t="e">
        <f t="shared" si="12"/>
        <v>#VALUE!</v>
      </c>
      <c r="M73" s="323"/>
      <c r="N73" s="323"/>
      <c r="O73" s="323"/>
      <c r="P73" s="323"/>
      <c r="Q73" s="323"/>
      <c r="R73" s="323"/>
      <c r="S73" s="323"/>
      <c r="T73" s="323"/>
      <c r="U73" s="176">
        <f t="shared" ref="U73:U136" si="18">SUM(N73:T73)</f>
        <v>0</v>
      </c>
      <c r="V73" s="409"/>
      <c r="W73" s="180" t="e">
        <f t="shared" si="16"/>
        <v>#VALUE!</v>
      </c>
      <c r="X73" s="323"/>
      <c r="Y73" s="323"/>
      <c r="Z73" s="323"/>
      <c r="AA73" s="323"/>
      <c r="AB73" s="323"/>
      <c r="AC73" s="323"/>
      <c r="AD73" s="323"/>
      <c r="AE73" s="323"/>
      <c r="AF73" s="176">
        <f t="shared" si="15"/>
        <v>0</v>
      </c>
      <c r="AG73" s="409"/>
    </row>
    <row r="74" spans="1:33" ht="16.5" customHeight="1">
      <c r="A74" s="180" t="e">
        <f t="shared" si="17"/>
        <v>#VALUE!</v>
      </c>
      <c r="B74" s="439"/>
      <c r="C74" s="439"/>
      <c r="D74" s="439"/>
      <c r="E74" s="439"/>
      <c r="F74" s="439"/>
      <c r="G74" s="439"/>
      <c r="H74" s="439"/>
      <c r="I74" s="439"/>
      <c r="J74" s="176">
        <f t="shared" si="14"/>
        <v>0</v>
      </c>
      <c r="K74" s="409"/>
      <c r="L74" s="180" t="e">
        <f t="shared" si="12"/>
        <v>#VALUE!</v>
      </c>
      <c r="M74" s="439"/>
      <c r="N74" s="439"/>
      <c r="O74" s="439"/>
      <c r="P74" s="439"/>
      <c r="Q74" s="439"/>
      <c r="R74" s="439"/>
      <c r="S74" s="439"/>
      <c r="T74" s="439"/>
      <c r="U74" s="176">
        <f t="shared" si="18"/>
        <v>0</v>
      </c>
      <c r="V74" s="409"/>
      <c r="W74" s="180" t="e">
        <f t="shared" si="16"/>
        <v>#VALUE!</v>
      </c>
      <c r="X74" s="439"/>
      <c r="Y74" s="439"/>
      <c r="Z74" s="439"/>
      <c r="AA74" s="439"/>
      <c r="AB74" s="439"/>
      <c r="AC74" s="439"/>
      <c r="AD74" s="439"/>
      <c r="AE74" s="439"/>
      <c r="AF74" s="176">
        <f t="shared" si="15"/>
        <v>0</v>
      </c>
      <c r="AG74" s="409"/>
    </row>
    <row r="75" spans="1:33" ht="16.5" customHeight="1">
      <c r="A75" s="180" t="e">
        <f t="shared" si="17"/>
        <v>#VALUE!</v>
      </c>
      <c r="B75" s="323"/>
      <c r="C75" s="323"/>
      <c r="D75" s="323"/>
      <c r="E75" s="323"/>
      <c r="F75" s="323"/>
      <c r="G75" s="323"/>
      <c r="H75" s="323"/>
      <c r="I75" s="323"/>
      <c r="J75" s="176">
        <f t="shared" si="14"/>
        <v>0</v>
      </c>
      <c r="K75" s="409"/>
      <c r="L75" s="180" t="e">
        <f t="shared" si="12"/>
        <v>#VALUE!</v>
      </c>
      <c r="M75" s="323"/>
      <c r="N75" s="323"/>
      <c r="O75" s="323"/>
      <c r="P75" s="323"/>
      <c r="Q75" s="323"/>
      <c r="R75" s="323"/>
      <c r="S75" s="323"/>
      <c r="T75" s="323"/>
      <c r="U75" s="176">
        <f t="shared" si="18"/>
        <v>0</v>
      </c>
      <c r="V75" s="409"/>
      <c r="W75" s="180" t="e">
        <f t="shared" si="16"/>
        <v>#VALUE!</v>
      </c>
      <c r="X75" s="323"/>
      <c r="Y75" s="323"/>
      <c r="Z75" s="323"/>
      <c r="AA75" s="323"/>
      <c r="AB75" s="323"/>
      <c r="AC75" s="323"/>
      <c r="AD75" s="323"/>
      <c r="AE75" s="323"/>
      <c r="AF75" s="176">
        <f t="shared" si="15"/>
        <v>0</v>
      </c>
      <c r="AG75" s="409"/>
    </row>
    <row r="76" spans="1:33" ht="16.5" customHeight="1">
      <c r="A76" s="180" t="e">
        <f t="shared" si="17"/>
        <v>#VALUE!</v>
      </c>
      <c r="B76" s="439"/>
      <c r="C76" s="439"/>
      <c r="D76" s="439"/>
      <c r="E76" s="439"/>
      <c r="F76" s="439"/>
      <c r="G76" s="439"/>
      <c r="H76" s="439"/>
      <c r="I76" s="439"/>
      <c r="J76" s="176">
        <f t="shared" si="14"/>
        <v>0</v>
      </c>
      <c r="K76" s="409"/>
      <c r="L76" s="180" t="e">
        <f t="shared" si="12"/>
        <v>#VALUE!</v>
      </c>
      <c r="M76" s="439"/>
      <c r="N76" s="439"/>
      <c r="O76" s="439"/>
      <c r="P76" s="439"/>
      <c r="Q76" s="439"/>
      <c r="R76" s="439"/>
      <c r="S76" s="439"/>
      <c r="T76" s="439"/>
      <c r="U76" s="176">
        <f t="shared" si="18"/>
        <v>0</v>
      </c>
      <c r="V76" s="409"/>
      <c r="W76" s="180" t="e">
        <f t="shared" si="16"/>
        <v>#VALUE!</v>
      </c>
      <c r="X76" s="439"/>
      <c r="Y76" s="439"/>
      <c r="Z76" s="439"/>
      <c r="AA76" s="439"/>
      <c r="AB76" s="439"/>
      <c r="AC76" s="439"/>
      <c r="AD76" s="439"/>
      <c r="AE76" s="439"/>
      <c r="AF76" s="176">
        <f t="shared" si="15"/>
        <v>0</v>
      </c>
      <c r="AG76" s="409"/>
    </row>
    <row r="77" spans="1:33" ht="16.5" customHeight="1">
      <c r="A77" s="180" t="e">
        <f t="shared" si="17"/>
        <v>#VALUE!</v>
      </c>
      <c r="B77" s="323"/>
      <c r="C77" s="323"/>
      <c r="D77" s="323"/>
      <c r="E77" s="323"/>
      <c r="F77" s="323"/>
      <c r="G77" s="323"/>
      <c r="H77" s="323"/>
      <c r="I77" s="323"/>
      <c r="J77" s="176">
        <f t="shared" si="14"/>
        <v>0</v>
      </c>
      <c r="K77" s="409"/>
      <c r="L77" s="180" t="e">
        <f t="shared" si="12"/>
        <v>#VALUE!</v>
      </c>
      <c r="M77" s="323"/>
      <c r="N77" s="323"/>
      <c r="O77" s="323"/>
      <c r="P77" s="323"/>
      <c r="Q77" s="323"/>
      <c r="R77" s="323"/>
      <c r="S77" s="323"/>
      <c r="T77" s="323"/>
      <c r="U77" s="176">
        <f t="shared" si="18"/>
        <v>0</v>
      </c>
      <c r="V77" s="409"/>
      <c r="W77" s="180" t="e">
        <f t="shared" si="16"/>
        <v>#VALUE!</v>
      </c>
      <c r="X77" s="323"/>
      <c r="Y77" s="323"/>
      <c r="Z77" s="323"/>
      <c r="AA77" s="323"/>
      <c r="AB77" s="323"/>
      <c r="AC77" s="323"/>
      <c r="AD77" s="323"/>
      <c r="AE77" s="323"/>
      <c r="AF77" s="176">
        <f t="shared" si="15"/>
        <v>0</v>
      </c>
      <c r="AG77" s="409"/>
    </row>
    <row r="78" spans="1:33" ht="16.5" customHeight="1">
      <c r="A78" s="180" t="e">
        <f t="shared" si="17"/>
        <v>#VALUE!</v>
      </c>
      <c r="B78" s="439"/>
      <c r="C78" s="439"/>
      <c r="D78" s="439"/>
      <c r="E78" s="439"/>
      <c r="F78" s="439"/>
      <c r="G78" s="439"/>
      <c r="H78" s="439"/>
      <c r="I78" s="439"/>
      <c r="J78" s="176">
        <f t="shared" si="14"/>
        <v>0</v>
      </c>
      <c r="K78" s="409"/>
      <c r="L78" s="180" t="e">
        <f t="shared" si="12"/>
        <v>#VALUE!</v>
      </c>
      <c r="M78" s="439"/>
      <c r="N78" s="439"/>
      <c r="O78" s="439"/>
      <c r="P78" s="439"/>
      <c r="Q78" s="439"/>
      <c r="R78" s="439"/>
      <c r="S78" s="439"/>
      <c r="T78" s="439"/>
      <c r="U78" s="176">
        <f t="shared" si="18"/>
        <v>0</v>
      </c>
      <c r="V78" s="409"/>
      <c r="W78" s="180" t="e">
        <f t="shared" si="16"/>
        <v>#VALUE!</v>
      </c>
      <c r="X78" s="439"/>
      <c r="Y78" s="439"/>
      <c r="Z78" s="439"/>
      <c r="AA78" s="439"/>
      <c r="AB78" s="439"/>
      <c r="AC78" s="439"/>
      <c r="AD78" s="439"/>
      <c r="AE78" s="439"/>
      <c r="AF78" s="176">
        <f t="shared" si="15"/>
        <v>0</v>
      </c>
      <c r="AG78" s="409"/>
    </row>
    <row r="79" spans="1:33" ht="16.5" customHeight="1">
      <c r="A79" s="180" t="e">
        <f t="shared" si="17"/>
        <v>#VALUE!</v>
      </c>
      <c r="B79" s="323"/>
      <c r="C79" s="323"/>
      <c r="D79" s="323"/>
      <c r="E79" s="323"/>
      <c r="F79" s="323"/>
      <c r="G79" s="323"/>
      <c r="H79" s="323"/>
      <c r="I79" s="323"/>
      <c r="J79" s="176">
        <f t="shared" si="14"/>
        <v>0</v>
      </c>
      <c r="K79" s="409"/>
      <c r="L79" s="180" t="e">
        <f t="shared" si="12"/>
        <v>#VALUE!</v>
      </c>
      <c r="M79" s="323"/>
      <c r="N79" s="323"/>
      <c r="O79" s="323"/>
      <c r="P79" s="323"/>
      <c r="Q79" s="323"/>
      <c r="R79" s="323"/>
      <c r="S79" s="323"/>
      <c r="T79" s="323"/>
      <c r="U79" s="176">
        <f t="shared" si="18"/>
        <v>0</v>
      </c>
      <c r="V79" s="409"/>
      <c r="W79" s="180" t="e">
        <f t="shared" si="16"/>
        <v>#VALUE!</v>
      </c>
      <c r="X79" s="323"/>
      <c r="Y79" s="323"/>
      <c r="Z79" s="323"/>
      <c r="AA79" s="323"/>
      <c r="AB79" s="323"/>
      <c r="AC79" s="323"/>
      <c r="AD79" s="323"/>
      <c r="AE79" s="323"/>
      <c r="AF79" s="176">
        <f t="shared" si="15"/>
        <v>0</v>
      </c>
      <c r="AG79" s="409"/>
    </row>
    <row r="80" spans="1:33" ht="16.5" customHeight="1">
      <c r="A80" s="180" t="e">
        <f t="shared" si="17"/>
        <v>#VALUE!</v>
      </c>
      <c r="B80" s="439"/>
      <c r="C80" s="439"/>
      <c r="D80" s="439"/>
      <c r="E80" s="439"/>
      <c r="F80" s="439"/>
      <c r="G80" s="439"/>
      <c r="H80" s="439"/>
      <c r="I80" s="439"/>
      <c r="J80" s="176">
        <f t="shared" si="14"/>
        <v>0</v>
      </c>
      <c r="K80" s="409"/>
      <c r="L80" s="180" t="e">
        <f t="shared" si="12"/>
        <v>#VALUE!</v>
      </c>
      <c r="M80" s="439"/>
      <c r="N80" s="439"/>
      <c r="O80" s="439"/>
      <c r="P80" s="439"/>
      <c r="Q80" s="439"/>
      <c r="R80" s="439"/>
      <c r="S80" s="439"/>
      <c r="T80" s="439"/>
      <c r="U80" s="176">
        <f t="shared" si="18"/>
        <v>0</v>
      </c>
      <c r="V80" s="409"/>
      <c r="W80" s="180" t="e">
        <f t="shared" si="16"/>
        <v>#VALUE!</v>
      </c>
      <c r="X80" s="439"/>
      <c r="Y80" s="439"/>
      <c r="Z80" s="439"/>
      <c r="AA80" s="439"/>
      <c r="AB80" s="439"/>
      <c r="AC80" s="439"/>
      <c r="AD80" s="439"/>
      <c r="AE80" s="439"/>
      <c r="AF80" s="176">
        <f t="shared" si="15"/>
        <v>0</v>
      </c>
      <c r="AG80" s="409"/>
    </row>
    <row r="81" spans="1:33" ht="16.5" customHeight="1">
      <c r="A81" s="180" t="e">
        <f t="shared" si="17"/>
        <v>#VALUE!</v>
      </c>
      <c r="B81" s="323"/>
      <c r="C81" s="323"/>
      <c r="D81" s="323"/>
      <c r="E81" s="323"/>
      <c r="F81" s="323"/>
      <c r="G81" s="323"/>
      <c r="H81" s="323"/>
      <c r="I81" s="323"/>
      <c r="J81" s="176">
        <f t="shared" si="14"/>
        <v>0</v>
      </c>
      <c r="K81" s="409"/>
      <c r="L81" s="180" t="e">
        <f t="shared" si="12"/>
        <v>#VALUE!</v>
      </c>
      <c r="M81" s="323"/>
      <c r="N81" s="323"/>
      <c r="O81" s="323"/>
      <c r="P81" s="323"/>
      <c r="Q81" s="323"/>
      <c r="R81" s="323"/>
      <c r="S81" s="323"/>
      <c r="T81" s="323"/>
      <c r="U81" s="176">
        <f t="shared" si="18"/>
        <v>0</v>
      </c>
      <c r="V81" s="409"/>
      <c r="W81" s="180" t="e">
        <f t="shared" si="16"/>
        <v>#VALUE!</v>
      </c>
      <c r="X81" s="323"/>
      <c r="Y81" s="323"/>
      <c r="Z81" s="323"/>
      <c r="AA81" s="323"/>
      <c r="AB81" s="323"/>
      <c r="AC81" s="323"/>
      <c r="AD81" s="323"/>
      <c r="AE81" s="323"/>
      <c r="AF81" s="176">
        <f t="shared" si="15"/>
        <v>0</v>
      </c>
      <c r="AG81" s="409"/>
    </row>
    <row r="82" spans="1:33" ht="16.5" customHeight="1">
      <c r="A82" s="180" t="e">
        <f t="shared" si="17"/>
        <v>#VALUE!</v>
      </c>
      <c r="B82" s="439"/>
      <c r="C82" s="439"/>
      <c r="D82" s="439"/>
      <c r="E82" s="439"/>
      <c r="F82" s="439"/>
      <c r="G82" s="439"/>
      <c r="H82" s="439"/>
      <c r="I82" s="439"/>
      <c r="J82" s="176">
        <f t="shared" si="14"/>
        <v>0</v>
      </c>
      <c r="K82" s="409"/>
      <c r="L82" s="180" t="e">
        <f t="shared" si="12"/>
        <v>#VALUE!</v>
      </c>
      <c r="M82" s="439"/>
      <c r="N82" s="439"/>
      <c r="O82" s="439"/>
      <c r="P82" s="439"/>
      <c r="Q82" s="439"/>
      <c r="R82" s="439"/>
      <c r="S82" s="439"/>
      <c r="T82" s="439"/>
      <c r="U82" s="176">
        <f t="shared" si="18"/>
        <v>0</v>
      </c>
      <c r="V82" s="409"/>
      <c r="W82" s="180" t="e">
        <f t="shared" si="16"/>
        <v>#VALUE!</v>
      </c>
      <c r="X82" s="439"/>
      <c r="Y82" s="439"/>
      <c r="Z82" s="439"/>
      <c r="AA82" s="439"/>
      <c r="AB82" s="439"/>
      <c r="AC82" s="439"/>
      <c r="AD82" s="439"/>
      <c r="AE82" s="439"/>
      <c r="AF82" s="176">
        <f t="shared" si="15"/>
        <v>0</v>
      </c>
      <c r="AG82" s="409"/>
    </row>
    <row r="83" spans="1:33" ht="16.5" customHeight="1">
      <c r="A83" s="180" t="e">
        <f t="shared" si="17"/>
        <v>#VALUE!</v>
      </c>
      <c r="B83" s="323"/>
      <c r="C83" s="323"/>
      <c r="D83" s="323"/>
      <c r="E83" s="323"/>
      <c r="F83" s="323"/>
      <c r="G83" s="323"/>
      <c r="H83" s="323"/>
      <c r="I83" s="323"/>
      <c r="J83" s="176">
        <f t="shared" si="14"/>
        <v>0</v>
      </c>
      <c r="K83" s="409"/>
      <c r="L83" s="180" t="e">
        <f t="shared" si="12"/>
        <v>#VALUE!</v>
      </c>
      <c r="M83" s="323"/>
      <c r="N83" s="323"/>
      <c r="O83" s="323"/>
      <c r="P83" s="323"/>
      <c r="Q83" s="323"/>
      <c r="R83" s="323"/>
      <c r="S83" s="323"/>
      <c r="T83" s="323"/>
      <c r="U83" s="176">
        <f t="shared" si="18"/>
        <v>0</v>
      </c>
      <c r="V83" s="409"/>
      <c r="W83" s="180" t="e">
        <f t="shared" si="16"/>
        <v>#VALUE!</v>
      </c>
      <c r="X83" s="323"/>
      <c r="Y83" s="323"/>
      <c r="Z83" s="323"/>
      <c r="AA83" s="323"/>
      <c r="AB83" s="323"/>
      <c r="AC83" s="323"/>
      <c r="AD83" s="323"/>
      <c r="AE83" s="323"/>
      <c r="AF83" s="176">
        <f t="shared" si="15"/>
        <v>0</v>
      </c>
      <c r="AG83" s="409"/>
    </row>
    <row r="84" spans="1:33" ht="16.5" customHeight="1">
      <c r="A84" s="180" t="e">
        <f t="shared" si="17"/>
        <v>#VALUE!</v>
      </c>
      <c r="B84" s="439"/>
      <c r="C84" s="439"/>
      <c r="D84" s="439"/>
      <c r="E84" s="439"/>
      <c r="F84" s="439"/>
      <c r="G84" s="439"/>
      <c r="H84" s="439"/>
      <c r="I84" s="439"/>
      <c r="J84" s="176">
        <f t="shared" si="14"/>
        <v>0</v>
      </c>
      <c r="K84" s="409"/>
      <c r="L84" s="180" t="e">
        <f t="shared" si="12"/>
        <v>#VALUE!</v>
      </c>
      <c r="M84" s="439"/>
      <c r="N84" s="439"/>
      <c r="O84" s="439"/>
      <c r="P84" s="439"/>
      <c r="Q84" s="439"/>
      <c r="R84" s="439"/>
      <c r="S84" s="439"/>
      <c r="T84" s="439"/>
      <c r="U84" s="176">
        <f t="shared" si="18"/>
        <v>0</v>
      </c>
      <c r="V84" s="409"/>
      <c r="W84" s="180" t="e">
        <f t="shared" si="16"/>
        <v>#VALUE!</v>
      </c>
      <c r="X84" s="439"/>
      <c r="Y84" s="439"/>
      <c r="Z84" s="439"/>
      <c r="AA84" s="439"/>
      <c r="AB84" s="439"/>
      <c r="AC84" s="439"/>
      <c r="AD84" s="439"/>
      <c r="AE84" s="439"/>
      <c r="AF84" s="176">
        <f t="shared" si="15"/>
        <v>0</v>
      </c>
      <c r="AG84" s="409"/>
    </row>
    <row r="85" spans="1:33" ht="16.5" customHeight="1">
      <c r="A85" s="180" t="e">
        <f t="shared" si="17"/>
        <v>#VALUE!</v>
      </c>
      <c r="B85" s="323"/>
      <c r="C85" s="323"/>
      <c r="D85" s="323"/>
      <c r="E85" s="323"/>
      <c r="F85" s="323"/>
      <c r="G85" s="323"/>
      <c r="H85" s="323"/>
      <c r="I85" s="323"/>
      <c r="J85" s="176">
        <f t="shared" si="14"/>
        <v>0</v>
      </c>
      <c r="K85" s="409"/>
      <c r="L85" s="180" t="e">
        <f t="shared" si="12"/>
        <v>#VALUE!</v>
      </c>
      <c r="M85" s="323"/>
      <c r="N85" s="323"/>
      <c r="O85" s="323"/>
      <c r="P85" s="323"/>
      <c r="Q85" s="323"/>
      <c r="R85" s="323"/>
      <c r="S85" s="323"/>
      <c r="T85" s="323"/>
      <c r="U85" s="176">
        <f t="shared" si="18"/>
        <v>0</v>
      </c>
      <c r="V85" s="409"/>
      <c r="W85" s="180" t="e">
        <f t="shared" si="16"/>
        <v>#VALUE!</v>
      </c>
      <c r="X85" s="323"/>
      <c r="Y85" s="323"/>
      <c r="Z85" s="323"/>
      <c r="AA85" s="323"/>
      <c r="AB85" s="323"/>
      <c r="AC85" s="323"/>
      <c r="AD85" s="323"/>
      <c r="AE85" s="323"/>
      <c r="AF85" s="176">
        <f t="shared" si="15"/>
        <v>0</v>
      </c>
      <c r="AG85" s="409"/>
    </row>
    <row r="86" spans="1:33" ht="16.5" customHeight="1">
      <c r="A86" s="180" t="e">
        <f t="shared" si="17"/>
        <v>#VALUE!</v>
      </c>
      <c r="B86" s="439"/>
      <c r="C86" s="439"/>
      <c r="D86" s="439"/>
      <c r="E86" s="439"/>
      <c r="F86" s="439"/>
      <c r="G86" s="439"/>
      <c r="H86" s="439"/>
      <c r="I86" s="439"/>
      <c r="J86" s="176">
        <f t="shared" si="14"/>
        <v>0</v>
      </c>
      <c r="K86" s="409"/>
      <c r="L86" s="180" t="e">
        <f t="shared" si="12"/>
        <v>#VALUE!</v>
      </c>
      <c r="M86" s="439"/>
      <c r="N86" s="439"/>
      <c r="O86" s="439"/>
      <c r="P86" s="439"/>
      <c r="Q86" s="439"/>
      <c r="R86" s="439"/>
      <c r="S86" s="439"/>
      <c r="T86" s="439"/>
      <c r="U86" s="176">
        <f t="shared" si="18"/>
        <v>0</v>
      </c>
      <c r="V86" s="409"/>
      <c r="W86" s="180" t="e">
        <f t="shared" si="16"/>
        <v>#VALUE!</v>
      </c>
      <c r="X86" s="439"/>
      <c r="Y86" s="439"/>
      <c r="Z86" s="439"/>
      <c r="AA86" s="439"/>
      <c r="AB86" s="439"/>
      <c r="AC86" s="439"/>
      <c r="AD86" s="439"/>
      <c r="AE86" s="439"/>
      <c r="AF86" s="176">
        <f t="shared" si="15"/>
        <v>0</v>
      </c>
      <c r="AG86" s="409"/>
    </row>
    <row r="87" spans="1:33" ht="16.5" customHeight="1">
      <c r="A87" s="180" t="e">
        <f t="shared" si="17"/>
        <v>#VALUE!</v>
      </c>
      <c r="B87" s="323"/>
      <c r="C87" s="323"/>
      <c r="D87" s="323"/>
      <c r="E87" s="323"/>
      <c r="F87" s="323"/>
      <c r="G87" s="323"/>
      <c r="H87" s="323"/>
      <c r="I87" s="323"/>
      <c r="J87" s="176">
        <f t="shared" si="14"/>
        <v>0</v>
      </c>
      <c r="K87" s="409"/>
      <c r="L87" s="180" t="e">
        <f t="shared" si="12"/>
        <v>#VALUE!</v>
      </c>
      <c r="M87" s="323"/>
      <c r="N87" s="323"/>
      <c r="O87" s="323"/>
      <c r="P87" s="323"/>
      <c r="Q87" s="323"/>
      <c r="R87" s="323"/>
      <c r="S87" s="323"/>
      <c r="T87" s="323"/>
      <c r="U87" s="176">
        <f t="shared" si="18"/>
        <v>0</v>
      </c>
      <c r="V87" s="409"/>
      <c r="W87" s="180" t="e">
        <f t="shared" si="16"/>
        <v>#VALUE!</v>
      </c>
      <c r="X87" s="323"/>
      <c r="Y87" s="323"/>
      <c r="Z87" s="323"/>
      <c r="AA87" s="323"/>
      <c r="AB87" s="323"/>
      <c r="AC87" s="323"/>
      <c r="AD87" s="323"/>
      <c r="AE87" s="323"/>
      <c r="AF87" s="176">
        <f t="shared" si="15"/>
        <v>0</v>
      </c>
      <c r="AG87" s="409"/>
    </row>
    <row r="88" spans="1:33" ht="16.5" customHeight="1">
      <c r="A88" s="180" t="e">
        <f t="shared" si="17"/>
        <v>#VALUE!</v>
      </c>
      <c r="B88" s="439"/>
      <c r="C88" s="439"/>
      <c r="D88" s="439"/>
      <c r="E88" s="439"/>
      <c r="F88" s="439"/>
      <c r="G88" s="439"/>
      <c r="H88" s="439"/>
      <c r="I88" s="439"/>
      <c r="J88" s="176">
        <f t="shared" si="14"/>
        <v>0</v>
      </c>
      <c r="K88" s="409"/>
      <c r="L88" s="180" t="e">
        <f t="shared" si="12"/>
        <v>#VALUE!</v>
      </c>
      <c r="M88" s="439"/>
      <c r="N88" s="439"/>
      <c r="O88" s="439"/>
      <c r="P88" s="439"/>
      <c r="Q88" s="439"/>
      <c r="R88" s="439"/>
      <c r="S88" s="439"/>
      <c r="T88" s="439"/>
      <c r="U88" s="176">
        <f t="shared" si="18"/>
        <v>0</v>
      </c>
      <c r="V88" s="409"/>
      <c r="W88" s="180" t="e">
        <f t="shared" si="16"/>
        <v>#VALUE!</v>
      </c>
      <c r="X88" s="439"/>
      <c r="Y88" s="439"/>
      <c r="Z88" s="439"/>
      <c r="AA88" s="439"/>
      <c r="AB88" s="439"/>
      <c r="AC88" s="439"/>
      <c r="AD88" s="439"/>
      <c r="AE88" s="439"/>
      <c r="AF88" s="176">
        <f t="shared" si="15"/>
        <v>0</v>
      </c>
      <c r="AG88" s="409"/>
    </row>
    <row r="89" spans="1:33" ht="16.5" customHeight="1">
      <c r="A89" s="180" t="e">
        <f t="shared" si="17"/>
        <v>#VALUE!</v>
      </c>
      <c r="B89" s="323"/>
      <c r="C89" s="323"/>
      <c r="D89" s="323"/>
      <c r="E89" s="323"/>
      <c r="F89" s="323"/>
      <c r="G89" s="323"/>
      <c r="H89" s="323"/>
      <c r="I89" s="323"/>
      <c r="J89" s="176">
        <f t="shared" si="14"/>
        <v>0</v>
      </c>
      <c r="K89" s="409"/>
      <c r="L89" s="180" t="e">
        <f t="shared" si="12"/>
        <v>#VALUE!</v>
      </c>
      <c r="M89" s="323"/>
      <c r="N89" s="323"/>
      <c r="O89" s="323"/>
      <c r="P89" s="323"/>
      <c r="Q89" s="323"/>
      <c r="R89" s="323"/>
      <c r="S89" s="323"/>
      <c r="T89" s="323"/>
      <c r="U89" s="176">
        <f t="shared" si="18"/>
        <v>0</v>
      </c>
      <c r="V89" s="409"/>
      <c r="W89" s="180" t="e">
        <f t="shared" si="16"/>
        <v>#VALUE!</v>
      </c>
      <c r="X89" s="323"/>
      <c r="Y89" s="323"/>
      <c r="Z89" s="323"/>
      <c r="AA89" s="323"/>
      <c r="AB89" s="323"/>
      <c r="AC89" s="323"/>
      <c r="AD89" s="323"/>
      <c r="AE89" s="323"/>
      <c r="AF89" s="176">
        <f t="shared" si="15"/>
        <v>0</v>
      </c>
      <c r="AG89" s="409"/>
    </row>
    <row r="90" spans="1:33" ht="16.5" customHeight="1">
      <c r="A90" s="180" t="e">
        <f t="shared" si="17"/>
        <v>#VALUE!</v>
      </c>
      <c r="B90" s="439"/>
      <c r="C90" s="439"/>
      <c r="D90" s="439"/>
      <c r="E90" s="439"/>
      <c r="F90" s="439"/>
      <c r="G90" s="439"/>
      <c r="H90" s="439"/>
      <c r="I90" s="439"/>
      <c r="J90" s="176">
        <f t="shared" si="14"/>
        <v>0</v>
      </c>
      <c r="K90" s="409"/>
      <c r="L90" s="180" t="e">
        <f t="shared" si="12"/>
        <v>#VALUE!</v>
      </c>
      <c r="M90" s="439"/>
      <c r="N90" s="439"/>
      <c r="O90" s="439"/>
      <c r="P90" s="439"/>
      <c r="Q90" s="439"/>
      <c r="R90" s="439"/>
      <c r="S90" s="439"/>
      <c r="T90" s="439"/>
      <c r="U90" s="176">
        <f t="shared" si="18"/>
        <v>0</v>
      </c>
      <c r="V90" s="409"/>
      <c r="W90" s="180" t="e">
        <f t="shared" si="16"/>
        <v>#VALUE!</v>
      </c>
      <c r="X90" s="439"/>
      <c r="Y90" s="439"/>
      <c r="Z90" s="439"/>
      <c r="AA90" s="439"/>
      <c r="AB90" s="439"/>
      <c r="AC90" s="439"/>
      <c r="AD90" s="439"/>
      <c r="AE90" s="439"/>
      <c r="AF90" s="176">
        <f t="shared" si="15"/>
        <v>0</v>
      </c>
      <c r="AG90" s="409"/>
    </row>
    <row r="91" spans="1:33" ht="16.5" customHeight="1">
      <c r="A91" s="180" t="e">
        <f t="shared" si="17"/>
        <v>#VALUE!</v>
      </c>
      <c r="B91" s="323"/>
      <c r="C91" s="323"/>
      <c r="D91" s="323"/>
      <c r="E91" s="323"/>
      <c r="F91" s="323"/>
      <c r="G91" s="323"/>
      <c r="H91" s="323"/>
      <c r="I91" s="323"/>
      <c r="J91" s="176">
        <f t="shared" si="14"/>
        <v>0</v>
      </c>
      <c r="K91" s="409"/>
      <c r="L91" s="180" t="e">
        <f t="shared" si="12"/>
        <v>#VALUE!</v>
      </c>
      <c r="M91" s="323"/>
      <c r="N91" s="323"/>
      <c r="O91" s="323"/>
      <c r="P91" s="323"/>
      <c r="Q91" s="323"/>
      <c r="R91" s="323"/>
      <c r="S91" s="323"/>
      <c r="T91" s="323"/>
      <c r="U91" s="176">
        <f t="shared" si="18"/>
        <v>0</v>
      </c>
      <c r="V91" s="409"/>
      <c r="W91" s="180" t="e">
        <f t="shared" si="16"/>
        <v>#VALUE!</v>
      </c>
      <c r="X91" s="323"/>
      <c r="Y91" s="323"/>
      <c r="Z91" s="323"/>
      <c r="AA91" s="323"/>
      <c r="AB91" s="323"/>
      <c r="AC91" s="323"/>
      <c r="AD91" s="323"/>
      <c r="AE91" s="323"/>
      <c r="AF91" s="176">
        <f t="shared" si="15"/>
        <v>0</v>
      </c>
      <c r="AG91" s="409"/>
    </row>
    <row r="92" spans="1:33" ht="16.5" customHeight="1">
      <c r="A92" s="180" t="e">
        <f t="shared" si="17"/>
        <v>#VALUE!</v>
      </c>
      <c r="B92" s="439"/>
      <c r="C92" s="439"/>
      <c r="D92" s="439"/>
      <c r="E92" s="439"/>
      <c r="F92" s="439"/>
      <c r="G92" s="439"/>
      <c r="H92" s="439"/>
      <c r="I92" s="439"/>
      <c r="J92" s="176">
        <f t="shared" si="14"/>
        <v>0</v>
      </c>
      <c r="K92" s="409"/>
      <c r="L92" s="180" t="e">
        <f t="shared" si="12"/>
        <v>#VALUE!</v>
      </c>
      <c r="M92" s="439"/>
      <c r="N92" s="439"/>
      <c r="O92" s="439"/>
      <c r="P92" s="439"/>
      <c r="Q92" s="439"/>
      <c r="R92" s="439"/>
      <c r="S92" s="439"/>
      <c r="T92" s="439"/>
      <c r="U92" s="176">
        <f t="shared" si="18"/>
        <v>0</v>
      </c>
      <c r="V92" s="409"/>
      <c r="W92" s="180" t="e">
        <f t="shared" si="16"/>
        <v>#VALUE!</v>
      </c>
      <c r="X92" s="439"/>
      <c r="Y92" s="439"/>
      <c r="Z92" s="439"/>
      <c r="AA92" s="439"/>
      <c r="AB92" s="439"/>
      <c r="AC92" s="439"/>
      <c r="AD92" s="439"/>
      <c r="AE92" s="439"/>
      <c r="AF92" s="176">
        <f t="shared" si="15"/>
        <v>0</v>
      </c>
      <c r="AG92" s="409"/>
    </row>
    <row r="93" spans="1:33" ht="16.5" customHeight="1">
      <c r="A93" s="180" t="e">
        <f t="shared" si="17"/>
        <v>#VALUE!</v>
      </c>
      <c r="B93" s="323"/>
      <c r="C93" s="323"/>
      <c r="D93" s="323"/>
      <c r="E93" s="323"/>
      <c r="F93" s="323"/>
      <c r="G93" s="323"/>
      <c r="H93" s="323"/>
      <c r="I93" s="323"/>
      <c r="J93" s="176">
        <f t="shared" si="14"/>
        <v>0</v>
      </c>
      <c r="K93" s="409"/>
      <c r="L93" s="180" t="e">
        <f t="shared" si="12"/>
        <v>#VALUE!</v>
      </c>
      <c r="M93" s="323"/>
      <c r="N93" s="323"/>
      <c r="O93" s="323"/>
      <c r="P93" s="323"/>
      <c r="Q93" s="323"/>
      <c r="R93" s="323"/>
      <c r="S93" s="323"/>
      <c r="T93" s="323"/>
      <c r="U93" s="176">
        <f t="shared" si="18"/>
        <v>0</v>
      </c>
      <c r="V93" s="409"/>
      <c r="W93" s="180" t="e">
        <f t="shared" si="16"/>
        <v>#VALUE!</v>
      </c>
      <c r="X93" s="323"/>
      <c r="Y93" s="323"/>
      <c r="Z93" s="323"/>
      <c r="AA93" s="323"/>
      <c r="AB93" s="323"/>
      <c r="AC93" s="323"/>
      <c r="AD93" s="323"/>
      <c r="AE93" s="323"/>
      <c r="AF93" s="176">
        <f t="shared" si="15"/>
        <v>0</v>
      </c>
      <c r="AG93" s="409"/>
    </row>
    <row r="94" spans="1:33" ht="16.5" customHeight="1">
      <c r="A94" s="180" t="e">
        <f t="shared" si="17"/>
        <v>#VALUE!</v>
      </c>
      <c r="B94" s="439"/>
      <c r="C94" s="439"/>
      <c r="D94" s="439"/>
      <c r="E94" s="439"/>
      <c r="F94" s="439"/>
      <c r="G94" s="439"/>
      <c r="H94" s="439"/>
      <c r="I94" s="439"/>
      <c r="J94" s="176">
        <f t="shared" si="14"/>
        <v>0</v>
      </c>
      <c r="K94" s="409"/>
      <c r="L94" s="180" t="e">
        <f t="shared" si="12"/>
        <v>#VALUE!</v>
      </c>
      <c r="M94" s="439"/>
      <c r="N94" s="439"/>
      <c r="O94" s="439"/>
      <c r="P94" s="439"/>
      <c r="Q94" s="439"/>
      <c r="R94" s="439"/>
      <c r="S94" s="439"/>
      <c r="T94" s="439"/>
      <c r="U94" s="176">
        <f t="shared" si="18"/>
        <v>0</v>
      </c>
      <c r="V94" s="409"/>
      <c r="W94" s="180" t="e">
        <f t="shared" si="16"/>
        <v>#VALUE!</v>
      </c>
      <c r="X94" s="439"/>
      <c r="Y94" s="439"/>
      <c r="Z94" s="439"/>
      <c r="AA94" s="439"/>
      <c r="AB94" s="439"/>
      <c r="AC94" s="439"/>
      <c r="AD94" s="439"/>
      <c r="AE94" s="439"/>
      <c r="AF94" s="176">
        <f t="shared" si="15"/>
        <v>0</v>
      </c>
      <c r="AG94" s="409"/>
    </row>
    <row r="95" spans="1:33" ht="16.5" customHeight="1">
      <c r="A95" s="180" t="e">
        <f t="shared" si="17"/>
        <v>#VALUE!</v>
      </c>
      <c r="B95" s="323"/>
      <c r="C95" s="323"/>
      <c r="D95" s="323"/>
      <c r="E95" s="323"/>
      <c r="F95" s="323"/>
      <c r="G95" s="323"/>
      <c r="H95" s="323"/>
      <c r="I95" s="323"/>
      <c r="J95" s="176">
        <f t="shared" si="14"/>
        <v>0</v>
      </c>
      <c r="K95" s="409"/>
      <c r="L95" s="180" t="e">
        <f t="shared" si="12"/>
        <v>#VALUE!</v>
      </c>
      <c r="M95" s="323"/>
      <c r="N95" s="323"/>
      <c r="O95" s="323"/>
      <c r="P95" s="323"/>
      <c r="Q95" s="323"/>
      <c r="R95" s="323"/>
      <c r="S95" s="323"/>
      <c r="T95" s="323"/>
      <c r="U95" s="176">
        <f t="shared" si="18"/>
        <v>0</v>
      </c>
      <c r="V95" s="409"/>
      <c r="W95" s="180" t="e">
        <f t="shared" si="16"/>
        <v>#VALUE!</v>
      </c>
      <c r="X95" s="323"/>
      <c r="Y95" s="323"/>
      <c r="Z95" s="323"/>
      <c r="AA95" s="323"/>
      <c r="AB95" s="323"/>
      <c r="AC95" s="323"/>
      <c r="AD95" s="323"/>
      <c r="AE95" s="323"/>
      <c r="AF95" s="176">
        <f t="shared" si="15"/>
        <v>0</v>
      </c>
      <c r="AG95" s="409"/>
    </row>
    <row r="96" spans="1:33" ht="16.5" customHeight="1">
      <c r="A96" s="180" t="e">
        <f t="shared" si="17"/>
        <v>#VALUE!</v>
      </c>
      <c r="B96" s="439"/>
      <c r="C96" s="439"/>
      <c r="D96" s="439"/>
      <c r="E96" s="439"/>
      <c r="F96" s="439"/>
      <c r="G96" s="439"/>
      <c r="H96" s="439"/>
      <c r="I96" s="439"/>
      <c r="J96" s="176">
        <f t="shared" si="14"/>
        <v>0</v>
      </c>
      <c r="K96" s="409"/>
      <c r="L96" s="180" t="e">
        <f t="shared" si="12"/>
        <v>#VALUE!</v>
      </c>
      <c r="M96" s="439"/>
      <c r="N96" s="439"/>
      <c r="O96" s="439"/>
      <c r="P96" s="439"/>
      <c r="Q96" s="439"/>
      <c r="R96" s="439"/>
      <c r="S96" s="439"/>
      <c r="T96" s="439"/>
      <c r="U96" s="176">
        <f t="shared" si="18"/>
        <v>0</v>
      </c>
      <c r="V96" s="409"/>
      <c r="W96" s="180" t="e">
        <f t="shared" si="16"/>
        <v>#VALUE!</v>
      </c>
      <c r="X96" s="439"/>
      <c r="Y96" s="439"/>
      <c r="Z96" s="439"/>
      <c r="AA96" s="439"/>
      <c r="AB96" s="439"/>
      <c r="AC96" s="439"/>
      <c r="AD96" s="439"/>
      <c r="AE96" s="439"/>
      <c r="AF96" s="176">
        <f t="shared" si="15"/>
        <v>0</v>
      </c>
      <c r="AG96" s="409"/>
    </row>
    <row r="97" spans="1:33" ht="16.5" customHeight="1">
      <c r="A97" s="180" t="e">
        <f t="shared" si="17"/>
        <v>#VALUE!</v>
      </c>
      <c r="B97" s="323"/>
      <c r="C97" s="323"/>
      <c r="D97" s="323"/>
      <c r="E97" s="323"/>
      <c r="F97" s="323"/>
      <c r="G97" s="323"/>
      <c r="H97" s="323"/>
      <c r="I97" s="323"/>
      <c r="J97" s="176">
        <f t="shared" si="14"/>
        <v>0</v>
      </c>
      <c r="K97" s="409"/>
      <c r="L97" s="180" t="e">
        <f t="shared" si="12"/>
        <v>#VALUE!</v>
      </c>
      <c r="M97" s="323"/>
      <c r="N97" s="323"/>
      <c r="O97" s="323"/>
      <c r="P97" s="323"/>
      <c r="Q97" s="323"/>
      <c r="R97" s="323"/>
      <c r="S97" s="323"/>
      <c r="T97" s="323"/>
      <c r="U97" s="176">
        <f t="shared" si="18"/>
        <v>0</v>
      </c>
      <c r="V97" s="409"/>
      <c r="W97" s="180" t="e">
        <f t="shared" si="16"/>
        <v>#VALUE!</v>
      </c>
      <c r="X97" s="323"/>
      <c r="Y97" s="323"/>
      <c r="Z97" s="323"/>
      <c r="AA97" s="323"/>
      <c r="AB97" s="323"/>
      <c r="AC97" s="323"/>
      <c r="AD97" s="323"/>
      <c r="AE97" s="323"/>
      <c r="AF97" s="176">
        <f t="shared" si="15"/>
        <v>0</v>
      </c>
      <c r="AG97" s="409"/>
    </row>
    <row r="98" spans="1:33" ht="16.5" customHeight="1">
      <c r="A98" s="180" t="e">
        <f t="shared" si="17"/>
        <v>#VALUE!</v>
      </c>
      <c r="B98" s="439"/>
      <c r="C98" s="439"/>
      <c r="D98" s="439"/>
      <c r="E98" s="439"/>
      <c r="F98" s="439"/>
      <c r="G98" s="439"/>
      <c r="H98" s="439"/>
      <c r="I98" s="439"/>
      <c r="J98" s="176">
        <f t="shared" si="14"/>
        <v>0</v>
      </c>
      <c r="K98" s="409"/>
      <c r="L98" s="180" t="e">
        <f t="shared" si="12"/>
        <v>#VALUE!</v>
      </c>
      <c r="M98" s="439"/>
      <c r="N98" s="439"/>
      <c r="O98" s="439"/>
      <c r="P98" s="439"/>
      <c r="Q98" s="439"/>
      <c r="R98" s="439"/>
      <c r="S98" s="439"/>
      <c r="T98" s="439"/>
      <c r="U98" s="176">
        <f t="shared" si="18"/>
        <v>0</v>
      </c>
      <c r="V98" s="409"/>
      <c r="W98" s="180" t="e">
        <f t="shared" si="16"/>
        <v>#VALUE!</v>
      </c>
      <c r="X98" s="439"/>
      <c r="Y98" s="439"/>
      <c r="Z98" s="439"/>
      <c r="AA98" s="439"/>
      <c r="AB98" s="439"/>
      <c r="AC98" s="439"/>
      <c r="AD98" s="439"/>
      <c r="AE98" s="439"/>
      <c r="AF98" s="176">
        <f t="shared" si="15"/>
        <v>0</v>
      </c>
      <c r="AG98" s="409"/>
    </row>
    <row r="99" spans="1:33" ht="16.5" customHeight="1">
      <c r="A99" s="180" t="e">
        <f t="shared" si="17"/>
        <v>#VALUE!</v>
      </c>
      <c r="B99" s="323"/>
      <c r="C99" s="323"/>
      <c r="D99" s="323"/>
      <c r="E99" s="323"/>
      <c r="F99" s="323"/>
      <c r="G99" s="323"/>
      <c r="H99" s="323"/>
      <c r="I99" s="323"/>
      <c r="J99" s="176">
        <f t="shared" si="14"/>
        <v>0</v>
      </c>
      <c r="K99" s="409"/>
      <c r="L99" s="180" t="e">
        <f t="shared" ref="L99:L102" si="19">MID(M99,FIND("AO",M99,1),7)</f>
        <v>#VALUE!</v>
      </c>
      <c r="M99" s="323"/>
      <c r="N99" s="323"/>
      <c r="O99" s="323"/>
      <c r="P99" s="323"/>
      <c r="Q99" s="323"/>
      <c r="R99" s="323"/>
      <c r="S99" s="323"/>
      <c r="T99" s="323"/>
      <c r="U99" s="176">
        <f t="shared" si="18"/>
        <v>0</v>
      </c>
      <c r="V99" s="409"/>
      <c r="W99" s="180" t="e">
        <f t="shared" si="16"/>
        <v>#VALUE!</v>
      </c>
      <c r="X99" s="323"/>
      <c r="Y99" s="323"/>
      <c r="Z99" s="323"/>
      <c r="AA99" s="323"/>
      <c r="AB99" s="323"/>
      <c r="AC99" s="323"/>
      <c r="AD99" s="323"/>
      <c r="AE99" s="323"/>
      <c r="AF99" s="176">
        <f t="shared" si="15"/>
        <v>0</v>
      </c>
      <c r="AG99" s="409"/>
    </row>
    <row r="100" spans="1:33" ht="16.5" customHeight="1">
      <c r="A100" s="180" t="e">
        <f t="shared" si="17"/>
        <v>#VALUE!</v>
      </c>
      <c r="B100" s="439"/>
      <c r="C100" s="439"/>
      <c r="D100" s="439"/>
      <c r="E100" s="439"/>
      <c r="F100" s="439"/>
      <c r="G100" s="439"/>
      <c r="H100" s="439"/>
      <c r="I100" s="439"/>
      <c r="J100" s="176">
        <f t="shared" si="14"/>
        <v>0</v>
      </c>
      <c r="K100" s="409"/>
      <c r="L100" s="180" t="e">
        <f t="shared" si="19"/>
        <v>#VALUE!</v>
      </c>
      <c r="M100" s="439"/>
      <c r="N100" s="439"/>
      <c r="O100" s="439"/>
      <c r="P100" s="439"/>
      <c r="Q100" s="439"/>
      <c r="R100" s="439"/>
      <c r="S100" s="439"/>
      <c r="T100" s="439"/>
      <c r="U100" s="176">
        <f t="shared" si="18"/>
        <v>0</v>
      </c>
      <c r="V100" s="409"/>
      <c r="W100" s="180" t="e">
        <f t="shared" si="16"/>
        <v>#VALUE!</v>
      </c>
      <c r="X100" s="439"/>
      <c r="Y100" s="439"/>
      <c r="Z100" s="439"/>
      <c r="AA100" s="439"/>
      <c r="AB100" s="439"/>
      <c r="AC100" s="439"/>
      <c r="AD100" s="439"/>
      <c r="AE100" s="439"/>
      <c r="AF100" s="176">
        <f t="shared" si="15"/>
        <v>0</v>
      </c>
      <c r="AG100" s="409"/>
    </row>
    <row r="101" spans="1:33" ht="16.5" customHeight="1">
      <c r="A101" s="180" t="e">
        <f t="shared" si="17"/>
        <v>#VALUE!</v>
      </c>
      <c r="B101" s="323"/>
      <c r="C101" s="323"/>
      <c r="D101" s="323"/>
      <c r="E101" s="323"/>
      <c r="F101" s="323"/>
      <c r="G101" s="323"/>
      <c r="H101" s="323"/>
      <c r="I101" s="323"/>
      <c r="J101" s="176">
        <f t="shared" si="14"/>
        <v>0</v>
      </c>
      <c r="K101" s="409"/>
      <c r="L101" s="180" t="e">
        <f t="shared" si="19"/>
        <v>#VALUE!</v>
      </c>
      <c r="M101" s="323"/>
      <c r="N101" s="323"/>
      <c r="O101" s="323"/>
      <c r="P101" s="323"/>
      <c r="Q101" s="323"/>
      <c r="R101" s="323"/>
      <c r="S101" s="323"/>
      <c r="T101" s="323"/>
      <c r="U101" s="176">
        <f t="shared" si="18"/>
        <v>0</v>
      </c>
      <c r="V101" s="409"/>
      <c r="W101" s="180" t="e">
        <f t="shared" si="16"/>
        <v>#VALUE!</v>
      </c>
      <c r="X101" s="323"/>
      <c r="Y101" s="323"/>
      <c r="Z101" s="323"/>
      <c r="AA101" s="323"/>
      <c r="AB101" s="323"/>
      <c r="AC101" s="323"/>
      <c r="AD101" s="323"/>
      <c r="AE101" s="323"/>
      <c r="AF101" s="176">
        <f t="shared" si="15"/>
        <v>0</v>
      </c>
      <c r="AG101" s="409"/>
    </row>
    <row r="102" spans="1:33" ht="16.5" customHeight="1">
      <c r="A102" s="180" t="e">
        <f t="shared" si="17"/>
        <v>#VALUE!</v>
      </c>
      <c r="B102" s="439"/>
      <c r="C102" s="439"/>
      <c r="D102" s="439"/>
      <c r="E102" s="439"/>
      <c r="F102" s="439"/>
      <c r="G102" s="439"/>
      <c r="H102" s="439"/>
      <c r="I102" s="439"/>
      <c r="J102" s="176">
        <f t="shared" si="14"/>
        <v>0</v>
      </c>
      <c r="K102" s="409"/>
      <c r="L102" s="180" t="e">
        <f t="shared" si="19"/>
        <v>#VALUE!</v>
      </c>
      <c r="M102" s="439"/>
      <c r="N102" s="439"/>
      <c r="O102" s="439"/>
      <c r="P102" s="439"/>
      <c r="Q102" s="439"/>
      <c r="R102" s="439"/>
      <c r="S102" s="439"/>
      <c r="T102" s="439"/>
      <c r="U102" s="176">
        <f t="shared" si="18"/>
        <v>0</v>
      </c>
      <c r="V102" s="409"/>
      <c r="W102" s="180" t="e">
        <f t="shared" si="16"/>
        <v>#VALUE!</v>
      </c>
      <c r="X102" s="439"/>
      <c r="Y102" s="439"/>
      <c r="Z102" s="439"/>
      <c r="AA102" s="439"/>
      <c r="AB102" s="439"/>
      <c r="AC102" s="439"/>
      <c r="AD102" s="439"/>
      <c r="AE102" s="439"/>
      <c r="AF102" s="176">
        <f t="shared" si="15"/>
        <v>0</v>
      </c>
      <c r="AG102" s="409"/>
    </row>
    <row r="103" spans="1:33" ht="16.5" customHeight="1">
      <c r="A103" s="180" t="e">
        <f t="shared" si="17"/>
        <v>#VALUE!</v>
      </c>
      <c r="B103" s="323"/>
      <c r="C103" s="323"/>
      <c r="D103" s="323"/>
      <c r="E103" s="323"/>
      <c r="F103" s="323"/>
      <c r="G103" s="323"/>
      <c r="H103" s="323"/>
      <c r="I103" s="323"/>
      <c r="J103" s="176">
        <f t="shared" si="14"/>
        <v>0</v>
      </c>
      <c r="K103" s="409"/>
      <c r="L103" s="180" t="e">
        <f>MID(M103,FIND("PMO",M103,1),9)</f>
        <v>#VALUE!</v>
      </c>
      <c r="M103" s="323"/>
      <c r="N103" s="323"/>
      <c r="O103" s="323"/>
      <c r="P103" s="323"/>
      <c r="Q103" s="323"/>
      <c r="R103" s="323"/>
      <c r="S103" s="323"/>
      <c r="T103" s="323"/>
      <c r="U103" s="176">
        <f t="shared" si="18"/>
        <v>0</v>
      </c>
      <c r="V103" s="409"/>
      <c r="W103" s="180" t="e">
        <f t="shared" si="16"/>
        <v>#VALUE!</v>
      </c>
      <c r="X103" s="323"/>
      <c r="Y103" s="323"/>
      <c r="Z103" s="323"/>
      <c r="AA103" s="323"/>
      <c r="AB103" s="323"/>
      <c r="AC103" s="323"/>
      <c r="AD103" s="323"/>
      <c r="AE103" s="323"/>
      <c r="AF103" s="176">
        <f t="shared" si="15"/>
        <v>0</v>
      </c>
      <c r="AG103" s="409"/>
    </row>
    <row r="104" spans="1:33" ht="16.5" customHeight="1">
      <c r="A104" s="180" t="e">
        <f t="shared" si="17"/>
        <v>#VALUE!</v>
      </c>
      <c r="B104" s="439"/>
      <c r="C104" s="439"/>
      <c r="D104" s="439"/>
      <c r="E104" s="439"/>
      <c r="F104" s="439"/>
      <c r="G104" s="439"/>
      <c r="H104" s="439"/>
      <c r="I104" s="439"/>
      <c r="J104" s="176">
        <f t="shared" si="14"/>
        <v>0</v>
      </c>
      <c r="K104" s="409"/>
      <c r="L104" s="180" t="e">
        <f t="shared" ref="L104:L105" si="20">MID(M104,FIND("PMO",M104,1),9)</f>
        <v>#VALUE!</v>
      </c>
      <c r="M104" s="439"/>
      <c r="N104" s="439"/>
      <c r="O104" s="439"/>
      <c r="P104" s="439"/>
      <c r="Q104" s="439"/>
      <c r="R104" s="439"/>
      <c r="S104" s="439"/>
      <c r="T104" s="439"/>
      <c r="U104" s="176">
        <f t="shared" si="18"/>
        <v>0</v>
      </c>
      <c r="V104" s="409"/>
      <c r="W104" s="180" t="e">
        <f t="shared" si="16"/>
        <v>#VALUE!</v>
      </c>
      <c r="X104" s="439"/>
      <c r="Y104" s="439"/>
      <c r="Z104" s="439"/>
      <c r="AA104" s="439"/>
      <c r="AB104" s="439"/>
      <c r="AC104" s="439"/>
      <c r="AD104" s="439"/>
      <c r="AE104" s="439"/>
      <c r="AF104" s="176">
        <f t="shared" si="15"/>
        <v>0</v>
      </c>
      <c r="AG104" s="409"/>
    </row>
    <row r="105" spans="1:33" ht="16.5" customHeight="1">
      <c r="A105" s="180" t="e">
        <f t="shared" si="17"/>
        <v>#VALUE!</v>
      </c>
      <c r="B105" s="323"/>
      <c r="C105" s="323"/>
      <c r="D105" s="323"/>
      <c r="E105" s="323"/>
      <c r="F105" s="323"/>
      <c r="G105" s="323"/>
      <c r="H105" s="323"/>
      <c r="I105" s="323"/>
      <c r="J105" s="176">
        <f t="shared" si="14"/>
        <v>0</v>
      </c>
      <c r="K105" s="409"/>
      <c r="L105" s="180" t="e">
        <f t="shared" si="20"/>
        <v>#VALUE!</v>
      </c>
      <c r="M105" s="323"/>
      <c r="N105" s="323"/>
      <c r="O105" s="323"/>
      <c r="P105" s="323"/>
      <c r="Q105" s="323"/>
      <c r="R105" s="323"/>
      <c r="S105" s="323"/>
      <c r="T105" s="323"/>
      <c r="U105" s="176">
        <f t="shared" si="18"/>
        <v>0</v>
      </c>
      <c r="V105" s="409"/>
      <c r="W105" s="180" t="e">
        <f t="shared" si="16"/>
        <v>#VALUE!</v>
      </c>
      <c r="X105" s="323"/>
      <c r="Y105" s="323"/>
      <c r="Z105" s="323"/>
      <c r="AA105" s="323"/>
      <c r="AB105" s="323"/>
      <c r="AC105" s="323"/>
      <c r="AD105" s="323"/>
      <c r="AE105" s="323"/>
      <c r="AF105" s="176">
        <f t="shared" si="15"/>
        <v>0</v>
      </c>
      <c r="AG105" s="409"/>
    </row>
    <row r="106" spans="1:33" ht="16.5" customHeight="1">
      <c r="A106" s="180" t="e">
        <f t="shared" si="17"/>
        <v>#VALUE!</v>
      </c>
      <c r="B106" s="439"/>
      <c r="C106" s="439"/>
      <c r="D106" s="439"/>
      <c r="E106" s="439"/>
      <c r="F106" s="439"/>
      <c r="G106" s="439"/>
      <c r="H106" s="439"/>
      <c r="I106" s="439"/>
      <c r="J106" s="176">
        <f t="shared" si="14"/>
        <v>0</v>
      </c>
      <c r="K106" s="409"/>
      <c r="L106" s="180" t="e">
        <f>MID(M106,FIND("PMO",M106,1),15)</f>
        <v>#VALUE!</v>
      </c>
      <c r="M106" s="439"/>
      <c r="N106" s="439"/>
      <c r="O106" s="439"/>
      <c r="P106" s="439"/>
      <c r="Q106" s="439"/>
      <c r="R106" s="439"/>
      <c r="S106" s="439"/>
      <c r="T106" s="439"/>
      <c r="U106" s="176">
        <f t="shared" si="18"/>
        <v>0</v>
      </c>
      <c r="V106" s="409"/>
      <c r="W106" s="180" t="e">
        <f t="shared" si="16"/>
        <v>#VALUE!</v>
      </c>
      <c r="X106" s="439"/>
      <c r="Y106" s="439"/>
      <c r="Z106" s="439"/>
      <c r="AA106" s="439"/>
      <c r="AB106" s="439"/>
      <c r="AC106" s="439"/>
      <c r="AD106" s="439"/>
      <c r="AE106" s="439"/>
      <c r="AF106" s="176">
        <f t="shared" si="15"/>
        <v>0</v>
      </c>
      <c r="AG106" s="409"/>
    </row>
    <row r="107" spans="1:33" ht="16.5" customHeight="1">
      <c r="A107" s="180" t="e">
        <f t="shared" si="17"/>
        <v>#VALUE!</v>
      </c>
      <c r="B107" s="323"/>
      <c r="C107" s="323"/>
      <c r="D107" s="323"/>
      <c r="E107" s="323"/>
      <c r="F107" s="323"/>
      <c r="G107" s="323"/>
      <c r="H107" s="323"/>
      <c r="I107" s="323"/>
      <c r="J107" s="176">
        <f t="shared" si="14"/>
        <v>0</v>
      </c>
      <c r="K107" s="409"/>
      <c r="L107" s="180" t="e">
        <f t="shared" ref="L107:L133" si="21">MID(M107,FIND("AO",M107,1),8)</f>
        <v>#VALUE!</v>
      </c>
      <c r="M107" s="323"/>
      <c r="N107" s="323"/>
      <c r="O107" s="323"/>
      <c r="P107" s="323"/>
      <c r="Q107" s="323"/>
      <c r="R107" s="323"/>
      <c r="S107" s="323"/>
      <c r="T107" s="323"/>
      <c r="U107" s="176">
        <f t="shared" si="18"/>
        <v>0</v>
      </c>
      <c r="V107" s="409"/>
      <c r="W107" s="180" t="e">
        <f t="shared" si="16"/>
        <v>#VALUE!</v>
      </c>
      <c r="X107" s="323"/>
      <c r="Y107" s="323"/>
      <c r="Z107" s="323"/>
      <c r="AA107" s="323"/>
      <c r="AB107" s="323"/>
      <c r="AC107" s="323"/>
      <c r="AD107" s="323"/>
      <c r="AE107" s="323"/>
      <c r="AF107" s="176">
        <f t="shared" si="15"/>
        <v>0</v>
      </c>
      <c r="AG107" s="409"/>
    </row>
    <row r="108" spans="1:33" ht="16.5" customHeight="1">
      <c r="A108" s="180" t="e">
        <f t="shared" si="17"/>
        <v>#VALUE!</v>
      </c>
      <c r="B108" s="439"/>
      <c r="C108" s="439"/>
      <c r="D108" s="439"/>
      <c r="E108" s="439"/>
      <c r="F108" s="439"/>
      <c r="G108" s="439"/>
      <c r="H108" s="439"/>
      <c r="I108" s="439"/>
      <c r="J108" s="176">
        <f t="shared" si="14"/>
        <v>0</v>
      </c>
      <c r="K108" s="409"/>
      <c r="L108" s="180" t="e">
        <f t="shared" si="21"/>
        <v>#VALUE!</v>
      </c>
      <c r="M108" s="439"/>
      <c r="N108" s="439"/>
      <c r="O108" s="439"/>
      <c r="P108" s="439"/>
      <c r="Q108" s="439"/>
      <c r="R108" s="439"/>
      <c r="S108" s="439"/>
      <c r="T108" s="439"/>
      <c r="U108" s="176">
        <f t="shared" si="18"/>
        <v>0</v>
      </c>
      <c r="V108" s="409"/>
      <c r="W108" s="180" t="e">
        <f t="shared" si="16"/>
        <v>#VALUE!</v>
      </c>
      <c r="X108" s="439"/>
      <c r="Y108" s="439"/>
      <c r="Z108" s="439"/>
      <c r="AA108" s="439"/>
      <c r="AB108" s="439"/>
      <c r="AC108" s="439"/>
      <c r="AD108" s="439"/>
      <c r="AE108" s="439"/>
      <c r="AF108" s="176">
        <f t="shared" si="15"/>
        <v>0</v>
      </c>
      <c r="AG108" s="409"/>
    </row>
    <row r="109" spans="1:33" ht="16.5" customHeight="1">
      <c r="A109" s="180" t="e">
        <f t="shared" si="17"/>
        <v>#VALUE!</v>
      </c>
      <c r="B109" s="323"/>
      <c r="C109" s="323"/>
      <c r="D109" s="323"/>
      <c r="E109" s="323"/>
      <c r="F109" s="323"/>
      <c r="G109" s="323"/>
      <c r="H109" s="323"/>
      <c r="I109" s="323"/>
      <c r="J109" s="176">
        <f t="shared" si="14"/>
        <v>0</v>
      </c>
      <c r="K109" s="409"/>
      <c r="L109" s="180" t="e">
        <f t="shared" si="21"/>
        <v>#VALUE!</v>
      </c>
      <c r="M109" s="323"/>
      <c r="N109" s="323"/>
      <c r="O109" s="323"/>
      <c r="P109" s="323"/>
      <c r="Q109" s="323"/>
      <c r="R109" s="323"/>
      <c r="S109" s="323"/>
      <c r="T109" s="323"/>
      <c r="U109" s="176">
        <f t="shared" si="18"/>
        <v>0</v>
      </c>
      <c r="V109" s="409"/>
      <c r="W109" s="180" t="e">
        <f t="shared" si="16"/>
        <v>#VALUE!</v>
      </c>
      <c r="X109" s="323"/>
      <c r="Y109" s="323"/>
      <c r="Z109" s="323"/>
      <c r="AA109" s="323"/>
      <c r="AB109" s="323"/>
      <c r="AC109" s="323"/>
      <c r="AD109" s="323"/>
      <c r="AE109" s="323"/>
      <c r="AF109" s="176">
        <f t="shared" si="15"/>
        <v>0</v>
      </c>
      <c r="AG109" s="409"/>
    </row>
    <row r="110" spans="1:33" ht="16.5" customHeight="1">
      <c r="A110" s="180" t="e">
        <f t="shared" si="17"/>
        <v>#VALUE!</v>
      </c>
      <c r="B110" s="439"/>
      <c r="C110" s="439"/>
      <c r="D110" s="439"/>
      <c r="E110" s="439"/>
      <c r="F110" s="439"/>
      <c r="G110" s="439"/>
      <c r="H110" s="439"/>
      <c r="I110" s="439"/>
      <c r="J110" s="176">
        <f t="shared" si="14"/>
        <v>0</v>
      </c>
      <c r="K110" s="409"/>
      <c r="L110" s="180" t="e">
        <f t="shared" si="21"/>
        <v>#VALUE!</v>
      </c>
      <c r="M110" s="439"/>
      <c r="N110" s="439"/>
      <c r="O110" s="439"/>
      <c r="P110" s="439"/>
      <c r="Q110" s="439"/>
      <c r="R110" s="439"/>
      <c r="S110" s="439"/>
      <c r="T110" s="439"/>
      <c r="U110" s="176">
        <f t="shared" si="18"/>
        <v>0</v>
      </c>
      <c r="V110" s="409"/>
      <c r="W110" s="180" t="e">
        <f t="shared" si="16"/>
        <v>#VALUE!</v>
      </c>
      <c r="X110" s="439"/>
      <c r="Y110" s="439"/>
      <c r="Z110" s="439"/>
      <c r="AA110" s="439"/>
      <c r="AB110" s="439"/>
      <c r="AC110" s="439"/>
      <c r="AD110" s="439"/>
      <c r="AE110" s="439"/>
      <c r="AF110" s="176">
        <f t="shared" si="15"/>
        <v>0</v>
      </c>
      <c r="AG110" s="409"/>
    </row>
    <row r="111" spans="1:33" ht="16.5" customHeight="1">
      <c r="A111" s="180" t="e">
        <f t="shared" si="17"/>
        <v>#VALUE!</v>
      </c>
      <c r="B111" s="323"/>
      <c r="C111" s="323"/>
      <c r="D111" s="323"/>
      <c r="E111" s="323"/>
      <c r="F111" s="323"/>
      <c r="G111" s="323"/>
      <c r="H111" s="323"/>
      <c r="I111" s="323"/>
      <c r="J111" s="176">
        <f t="shared" si="14"/>
        <v>0</v>
      </c>
      <c r="K111" s="409"/>
      <c r="L111" s="180" t="e">
        <f t="shared" si="21"/>
        <v>#VALUE!</v>
      </c>
      <c r="M111" s="323"/>
      <c r="N111" s="323"/>
      <c r="O111" s="323"/>
      <c r="P111" s="323"/>
      <c r="Q111" s="323"/>
      <c r="R111" s="323"/>
      <c r="S111" s="323"/>
      <c r="T111" s="323"/>
      <c r="U111" s="176">
        <f t="shared" si="18"/>
        <v>0</v>
      </c>
      <c r="V111" s="409"/>
      <c r="W111" s="180" t="e">
        <f t="shared" si="16"/>
        <v>#VALUE!</v>
      </c>
      <c r="X111" s="323"/>
      <c r="Y111" s="323"/>
      <c r="Z111" s="323"/>
      <c r="AA111" s="323"/>
      <c r="AB111" s="323"/>
      <c r="AC111" s="323"/>
      <c r="AD111" s="323"/>
      <c r="AE111" s="323"/>
      <c r="AF111" s="176">
        <f t="shared" si="15"/>
        <v>0</v>
      </c>
      <c r="AG111" s="409"/>
    </row>
    <row r="112" spans="1:33" ht="16.5" customHeight="1">
      <c r="A112" s="180" t="e">
        <f t="shared" si="17"/>
        <v>#VALUE!</v>
      </c>
      <c r="B112" s="439"/>
      <c r="C112" s="439"/>
      <c r="D112" s="439"/>
      <c r="E112" s="439"/>
      <c r="F112" s="439"/>
      <c r="G112" s="439"/>
      <c r="H112" s="439"/>
      <c r="I112" s="439"/>
      <c r="J112" s="176">
        <f t="shared" si="14"/>
        <v>0</v>
      </c>
      <c r="K112" s="409"/>
      <c r="L112" s="180" t="e">
        <f t="shared" si="21"/>
        <v>#VALUE!</v>
      </c>
      <c r="M112" s="439"/>
      <c r="N112" s="439"/>
      <c r="O112" s="439"/>
      <c r="P112" s="439"/>
      <c r="Q112" s="439"/>
      <c r="R112" s="439"/>
      <c r="S112" s="439"/>
      <c r="T112" s="439"/>
      <c r="U112" s="176">
        <f t="shared" si="18"/>
        <v>0</v>
      </c>
      <c r="V112" s="409"/>
      <c r="W112" s="180" t="e">
        <f t="shared" si="16"/>
        <v>#VALUE!</v>
      </c>
      <c r="X112" s="439"/>
      <c r="Y112" s="439"/>
      <c r="Z112" s="439"/>
      <c r="AA112" s="439"/>
      <c r="AB112" s="439"/>
      <c r="AC112" s="439"/>
      <c r="AD112" s="439"/>
      <c r="AE112" s="439"/>
      <c r="AF112" s="176">
        <f t="shared" si="15"/>
        <v>0</v>
      </c>
      <c r="AG112" s="409"/>
    </row>
    <row r="113" spans="1:33" ht="16.5" customHeight="1">
      <c r="A113" s="180" t="e">
        <f t="shared" si="17"/>
        <v>#VALUE!</v>
      </c>
      <c r="B113" s="323"/>
      <c r="C113" s="323"/>
      <c r="D113" s="323"/>
      <c r="E113" s="323"/>
      <c r="F113" s="323"/>
      <c r="G113" s="323"/>
      <c r="H113" s="323"/>
      <c r="I113" s="323"/>
      <c r="J113" s="176">
        <f t="shared" si="14"/>
        <v>0</v>
      </c>
      <c r="K113" s="409"/>
      <c r="L113" s="180" t="e">
        <f t="shared" si="21"/>
        <v>#VALUE!</v>
      </c>
      <c r="M113" s="323"/>
      <c r="N113" s="323"/>
      <c r="O113" s="323"/>
      <c r="P113" s="323"/>
      <c r="Q113" s="323"/>
      <c r="R113" s="323"/>
      <c r="S113" s="323"/>
      <c r="T113" s="323"/>
      <c r="U113" s="176">
        <f t="shared" si="18"/>
        <v>0</v>
      </c>
      <c r="V113" s="409"/>
      <c r="W113" s="180" t="e">
        <f t="shared" si="16"/>
        <v>#VALUE!</v>
      </c>
      <c r="X113" s="323"/>
      <c r="Y113" s="323"/>
      <c r="Z113" s="323"/>
      <c r="AA113" s="323"/>
      <c r="AB113" s="323"/>
      <c r="AC113" s="323"/>
      <c r="AD113" s="323"/>
      <c r="AE113" s="323"/>
      <c r="AF113" s="176">
        <f t="shared" si="15"/>
        <v>0</v>
      </c>
      <c r="AG113" s="409"/>
    </row>
    <row r="114" spans="1:33" ht="16.5" customHeight="1">
      <c r="A114" s="180" t="e">
        <f t="shared" si="17"/>
        <v>#VALUE!</v>
      </c>
      <c r="B114" s="439"/>
      <c r="C114" s="439"/>
      <c r="D114" s="439"/>
      <c r="E114" s="439"/>
      <c r="F114" s="439"/>
      <c r="G114" s="439"/>
      <c r="H114" s="439"/>
      <c r="I114" s="439"/>
      <c r="J114" s="176">
        <f t="shared" si="14"/>
        <v>0</v>
      </c>
      <c r="K114" s="409"/>
      <c r="L114" s="180" t="e">
        <f t="shared" si="21"/>
        <v>#VALUE!</v>
      </c>
      <c r="M114" s="439"/>
      <c r="N114" s="439"/>
      <c r="O114" s="439"/>
      <c r="P114" s="439"/>
      <c r="Q114" s="439"/>
      <c r="R114" s="439"/>
      <c r="S114" s="439"/>
      <c r="T114" s="439"/>
      <c r="U114" s="176">
        <f t="shared" si="18"/>
        <v>0</v>
      </c>
      <c r="V114" s="409"/>
      <c r="W114" s="180" t="e">
        <f t="shared" si="16"/>
        <v>#VALUE!</v>
      </c>
      <c r="X114" s="439"/>
      <c r="Y114" s="439"/>
      <c r="Z114" s="439"/>
      <c r="AA114" s="439"/>
      <c r="AB114" s="439"/>
      <c r="AC114" s="439"/>
      <c r="AD114" s="439"/>
      <c r="AE114" s="439"/>
      <c r="AF114" s="176">
        <f t="shared" si="15"/>
        <v>0</v>
      </c>
      <c r="AG114" s="409"/>
    </row>
    <row r="115" spans="1:33" ht="16.5" customHeight="1">
      <c r="A115" s="180" t="e">
        <f t="shared" si="17"/>
        <v>#VALUE!</v>
      </c>
      <c r="B115" s="323"/>
      <c r="C115" s="323"/>
      <c r="D115" s="323"/>
      <c r="E115" s="323"/>
      <c r="F115" s="323"/>
      <c r="G115" s="323"/>
      <c r="H115" s="323"/>
      <c r="I115" s="323"/>
      <c r="J115" s="176">
        <f t="shared" si="14"/>
        <v>0</v>
      </c>
      <c r="K115" s="409"/>
      <c r="L115" s="180" t="e">
        <f t="shared" si="21"/>
        <v>#VALUE!</v>
      </c>
      <c r="M115" s="323"/>
      <c r="N115" s="323"/>
      <c r="O115" s="323"/>
      <c r="P115" s="323"/>
      <c r="Q115" s="323"/>
      <c r="R115" s="323"/>
      <c r="S115" s="323"/>
      <c r="T115" s="323"/>
      <c r="U115" s="176">
        <f t="shared" si="18"/>
        <v>0</v>
      </c>
      <c r="V115" s="409"/>
      <c r="W115" s="180" t="e">
        <f t="shared" si="16"/>
        <v>#VALUE!</v>
      </c>
      <c r="X115" s="323"/>
      <c r="Y115" s="323"/>
      <c r="Z115" s="323"/>
      <c r="AA115" s="323"/>
      <c r="AB115" s="323"/>
      <c r="AC115" s="323"/>
      <c r="AD115" s="323"/>
      <c r="AE115" s="323"/>
      <c r="AF115" s="176">
        <f t="shared" si="15"/>
        <v>0</v>
      </c>
      <c r="AG115" s="409"/>
    </row>
    <row r="116" spans="1:33" ht="16.5" customHeight="1">
      <c r="A116" s="180" t="e">
        <f t="shared" si="17"/>
        <v>#VALUE!</v>
      </c>
      <c r="B116" s="439"/>
      <c r="C116" s="439"/>
      <c r="D116" s="439"/>
      <c r="E116" s="439"/>
      <c r="F116" s="439"/>
      <c r="G116" s="439"/>
      <c r="H116" s="439"/>
      <c r="I116" s="439"/>
      <c r="J116" s="176">
        <f t="shared" si="14"/>
        <v>0</v>
      </c>
      <c r="K116" s="409"/>
      <c r="L116" s="180" t="e">
        <f t="shared" si="21"/>
        <v>#VALUE!</v>
      </c>
      <c r="M116" s="439"/>
      <c r="N116" s="439"/>
      <c r="O116" s="439"/>
      <c r="P116" s="439"/>
      <c r="Q116" s="439"/>
      <c r="R116" s="439"/>
      <c r="S116" s="439"/>
      <c r="T116" s="439"/>
      <c r="U116" s="176">
        <f t="shared" si="18"/>
        <v>0</v>
      </c>
      <c r="V116" s="409"/>
      <c r="W116" s="180" t="e">
        <f t="shared" si="16"/>
        <v>#VALUE!</v>
      </c>
      <c r="X116" s="439"/>
      <c r="Y116" s="439"/>
      <c r="Z116" s="439"/>
      <c r="AA116" s="439"/>
      <c r="AB116" s="439"/>
      <c r="AC116" s="439"/>
      <c r="AD116" s="439"/>
      <c r="AE116" s="439"/>
      <c r="AF116" s="176">
        <f t="shared" si="15"/>
        <v>0</v>
      </c>
      <c r="AG116" s="409"/>
    </row>
    <row r="117" spans="1:33" ht="16.5" customHeight="1">
      <c r="A117" s="180" t="e">
        <f t="shared" si="17"/>
        <v>#VALUE!</v>
      </c>
      <c r="B117" s="323"/>
      <c r="C117" s="323"/>
      <c r="D117" s="323"/>
      <c r="E117" s="323"/>
      <c r="F117" s="323"/>
      <c r="G117" s="323"/>
      <c r="H117" s="323"/>
      <c r="I117" s="323"/>
      <c r="J117" s="176">
        <f t="shared" si="14"/>
        <v>0</v>
      </c>
      <c r="K117" s="409"/>
      <c r="L117" s="180" t="e">
        <f t="shared" si="21"/>
        <v>#VALUE!</v>
      </c>
      <c r="M117" s="323"/>
      <c r="N117" s="323"/>
      <c r="O117" s="323"/>
      <c r="P117" s="323"/>
      <c r="Q117" s="323"/>
      <c r="R117" s="323"/>
      <c r="S117" s="323"/>
      <c r="T117" s="323"/>
      <c r="U117" s="176">
        <f t="shared" si="18"/>
        <v>0</v>
      </c>
      <c r="V117" s="409"/>
      <c r="W117" s="180" t="e">
        <f t="shared" si="16"/>
        <v>#VALUE!</v>
      </c>
      <c r="X117" s="323"/>
      <c r="Y117" s="323"/>
      <c r="Z117" s="323"/>
      <c r="AA117" s="323"/>
      <c r="AB117" s="323"/>
      <c r="AC117" s="323"/>
      <c r="AD117" s="323"/>
      <c r="AE117" s="323"/>
      <c r="AF117" s="176">
        <f t="shared" si="15"/>
        <v>0</v>
      </c>
      <c r="AG117" s="409"/>
    </row>
    <row r="118" spans="1:33" ht="16.5" customHeight="1">
      <c r="A118" s="180" t="e">
        <f t="shared" si="17"/>
        <v>#VALUE!</v>
      </c>
      <c r="B118" s="439"/>
      <c r="C118" s="439"/>
      <c r="D118" s="439"/>
      <c r="E118" s="439"/>
      <c r="F118" s="439"/>
      <c r="G118" s="439"/>
      <c r="H118" s="439"/>
      <c r="I118" s="439"/>
      <c r="J118" s="176">
        <f t="shared" si="14"/>
        <v>0</v>
      </c>
      <c r="K118" s="409"/>
      <c r="L118" s="180" t="e">
        <f t="shared" si="21"/>
        <v>#VALUE!</v>
      </c>
      <c r="M118" s="439"/>
      <c r="N118" s="439"/>
      <c r="O118" s="439"/>
      <c r="P118" s="439"/>
      <c r="Q118" s="439"/>
      <c r="R118" s="439"/>
      <c r="S118" s="439"/>
      <c r="T118" s="439"/>
      <c r="U118" s="176">
        <f t="shared" si="18"/>
        <v>0</v>
      </c>
      <c r="V118" s="409"/>
      <c r="W118" s="180" t="e">
        <f t="shared" si="16"/>
        <v>#VALUE!</v>
      </c>
      <c r="X118" s="439"/>
      <c r="Y118" s="439"/>
      <c r="Z118" s="439"/>
      <c r="AA118" s="439"/>
      <c r="AB118" s="439"/>
      <c r="AC118" s="439"/>
      <c r="AD118" s="439"/>
      <c r="AE118" s="439"/>
      <c r="AF118" s="176">
        <f t="shared" si="15"/>
        <v>0</v>
      </c>
      <c r="AG118" s="409"/>
    </row>
    <row r="119" spans="1:33" ht="16.5" customHeight="1">
      <c r="A119" s="180" t="e">
        <f t="shared" si="17"/>
        <v>#VALUE!</v>
      </c>
      <c r="B119" s="323"/>
      <c r="C119" s="323"/>
      <c r="D119" s="323"/>
      <c r="E119" s="323"/>
      <c r="F119" s="323"/>
      <c r="G119" s="323"/>
      <c r="H119" s="323"/>
      <c r="I119" s="323"/>
      <c r="J119" s="176">
        <f t="shared" si="14"/>
        <v>0</v>
      </c>
      <c r="K119" s="409"/>
      <c r="L119" s="180" t="e">
        <f t="shared" si="21"/>
        <v>#VALUE!</v>
      </c>
      <c r="M119" s="323"/>
      <c r="N119" s="323"/>
      <c r="O119" s="323"/>
      <c r="P119" s="323"/>
      <c r="Q119" s="323"/>
      <c r="R119" s="323"/>
      <c r="S119" s="323"/>
      <c r="T119" s="323"/>
      <c r="U119" s="176">
        <f t="shared" si="18"/>
        <v>0</v>
      </c>
      <c r="V119" s="409"/>
      <c r="W119" s="180" t="e">
        <f t="shared" si="16"/>
        <v>#VALUE!</v>
      </c>
      <c r="X119" s="323"/>
      <c r="Y119" s="323"/>
      <c r="Z119" s="323"/>
      <c r="AA119" s="323"/>
      <c r="AB119" s="323"/>
      <c r="AC119" s="323"/>
      <c r="AD119" s="323"/>
      <c r="AE119" s="323"/>
      <c r="AF119" s="176">
        <f t="shared" si="15"/>
        <v>0</v>
      </c>
      <c r="AG119" s="409"/>
    </row>
    <row r="120" spans="1:33" ht="16.5" customHeight="1">
      <c r="A120" s="180" t="e">
        <f t="shared" si="17"/>
        <v>#VALUE!</v>
      </c>
      <c r="B120" s="439"/>
      <c r="C120" s="439"/>
      <c r="D120" s="439"/>
      <c r="E120" s="439"/>
      <c r="F120" s="439"/>
      <c r="G120" s="439"/>
      <c r="H120" s="439"/>
      <c r="I120" s="439"/>
      <c r="J120" s="176">
        <f t="shared" si="14"/>
        <v>0</v>
      </c>
      <c r="K120" s="409"/>
      <c r="L120" s="180" t="e">
        <f t="shared" si="21"/>
        <v>#VALUE!</v>
      </c>
      <c r="M120" s="439"/>
      <c r="N120" s="439"/>
      <c r="O120" s="439"/>
      <c r="P120" s="439"/>
      <c r="Q120" s="439"/>
      <c r="R120" s="439"/>
      <c r="S120" s="439"/>
      <c r="T120" s="439"/>
      <c r="U120" s="176">
        <f t="shared" si="18"/>
        <v>0</v>
      </c>
      <c r="V120" s="409"/>
      <c r="W120" s="180" t="e">
        <f t="shared" si="16"/>
        <v>#VALUE!</v>
      </c>
      <c r="X120" s="439"/>
      <c r="Y120" s="439"/>
      <c r="Z120" s="439"/>
      <c r="AA120" s="439"/>
      <c r="AB120" s="439"/>
      <c r="AC120" s="439"/>
      <c r="AD120" s="439"/>
      <c r="AE120" s="439"/>
      <c r="AF120" s="176">
        <f t="shared" si="15"/>
        <v>0</v>
      </c>
      <c r="AG120" s="409"/>
    </row>
    <row r="121" spans="1:33" ht="16.5" customHeight="1">
      <c r="A121" s="180" t="e">
        <f t="shared" si="17"/>
        <v>#VALUE!</v>
      </c>
      <c r="B121" s="323"/>
      <c r="C121" s="323"/>
      <c r="D121" s="323"/>
      <c r="E121" s="323"/>
      <c r="F121" s="323"/>
      <c r="G121" s="323"/>
      <c r="H121" s="323"/>
      <c r="I121" s="323"/>
      <c r="J121" s="176">
        <f t="shared" si="14"/>
        <v>0</v>
      </c>
      <c r="K121" s="409"/>
      <c r="L121" s="180" t="e">
        <f t="shared" si="21"/>
        <v>#VALUE!</v>
      </c>
      <c r="M121" s="323"/>
      <c r="N121" s="323"/>
      <c r="O121" s="323"/>
      <c r="P121" s="323"/>
      <c r="Q121" s="323"/>
      <c r="R121" s="323"/>
      <c r="S121" s="323"/>
      <c r="T121" s="323"/>
      <c r="U121" s="176">
        <f t="shared" si="18"/>
        <v>0</v>
      </c>
      <c r="V121" s="409"/>
      <c r="W121" s="180" t="e">
        <f t="shared" si="16"/>
        <v>#VALUE!</v>
      </c>
      <c r="X121" s="323"/>
      <c r="Y121" s="323"/>
      <c r="Z121" s="323"/>
      <c r="AA121" s="323"/>
      <c r="AB121" s="323"/>
      <c r="AC121" s="323"/>
      <c r="AD121" s="323"/>
      <c r="AE121" s="323"/>
      <c r="AF121" s="176">
        <f t="shared" si="15"/>
        <v>0</v>
      </c>
      <c r="AG121" s="409"/>
    </row>
    <row r="122" spans="1:33" ht="16.5" customHeight="1">
      <c r="A122" s="180" t="e">
        <f t="shared" si="17"/>
        <v>#VALUE!</v>
      </c>
      <c r="B122" s="439"/>
      <c r="C122" s="439"/>
      <c r="D122" s="439"/>
      <c r="E122" s="439"/>
      <c r="F122" s="439"/>
      <c r="G122" s="439"/>
      <c r="H122" s="439"/>
      <c r="I122" s="439"/>
      <c r="J122" s="176">
        <f t="shared" si="14"/>
        <v>0</v>
      </c>
      <c r="K122" s="409"/>
      <c r="L122" s="180" t="e">
        <f t="shared" si="21"/>
        <v>#VALUE!</v>
      </c>
      <c r="M122" s="439"/>
      <c r="N122" s="439"/>
      <c r="O122" s="439"/>
      <c r="P122" s="439"/>
      <c r="Q122" s="439"/>
      <c r="R122" s="439"/>
      <c r="S122" s="439"/>
      <c r="T122" s="439"/>
      <c r="U122" s="176">
        <f t="shared" si="18"/>
        <v>0</v>
      </c>
      <c r="V122" s="409"/>
      <c r="W122" s="180" t="e">
        <f t="shared" si="16"/>
        <v>#VALUE!</v>
      </c>
      <c r="X122" s="439"/>
      <c r="Y122" s="439"/>
      <c r="Z122" s="439"/>
      <c r="AA122" s="439"/>
      <c r="AB122" s="439"/>
      <c r="AC122" s="439"/>
      <c r="AD122" s="439"/>
      <c r="AE122" s="439"/>
      <c r="AF122" s="176">
        <f t="shared" si="15"/>
        <v>0</v>
      </c>
      <c r="AG122" s="409"/>
    </row>
    <row r="123" spans="1:33" ht="16.5" customHeight="1">
      <c r="A123" s="180" t="e">
        <f t="shared" si="17"/>
        <v>#VALUE!</v>
      </c>
      <c r="B123" s="323"/>
      <c r="C123" s="323"/>
      <c r="D123" s="323"/>
      <c r="E123" s="323"/>
      <c r="F123" s="323"/>
      <c r="G123" s="323"/>
      <c r="H123" s="323"/>
      <c r="I123" s="323"/>
      <c r="J123" s="176">
        <f t="shared" si="14"/>
        <v>0</v>
      </c>
      <c r="K123" s="409"/>
      <c r="L123" s="180" t="e">
        <f t="shared" si="21"/>
        <v>#VALUE!</v>
      </c>
      <c r="M123" s="323"/>
      <c r="N123" s="323"/>
      <c r="O123" s="323"/>
      <c r="P123" s="323"/>
      <c r="Q123" s="323"/>
      <c r="R123" s="323"/>
      <c r="S123" s="323"/>
      <c r="T123" s="323"/>
      <c r="U123" s="176">
        <f t="shared" si="18"/>
        <v>0</v>
      </c>
      <c r="V123" s="409"/>
      <c r="W123" s="180" t="e">
        <f t="shared" si="16"/>
        <v>#VALUE!</v>
      </c>
      <c r="X123" s="323"/>
      <c r="Y123" s="323"/>
      <c r="Z123" s="323"/>
      <c r="AA123" s="323"/>
      <c r="AB123" s="323"/>
      <c r="AC123" s="323"/>
      <c r="AD123" s="323"/>
      <c r="AE123" s="323"/>
      <c r="AF123" s="176">
        <f t="shared" si="15"/>
        <v>0</v>
      </c>
      <c r="AG123" s="409"/>
    </row>
    <row r="124" spans="1:33" ht="16.5" customHeight="1">
      <c r="A124" s="180" t="e">
        <f t="shared" si="17"/>
        <v>#VALUE!</v>
      </c>
      <c r="B124" s="439"/>
      <c r="C124" s="439"/>
      <c r="D124" s="439"/>
      <c r="E124" s="439"/>
      <c r="F124" s="439"/>
      <c r="G124" s="439"/>
      <c r="H124" s="439"/>
      <c r="I124" s="439"/>
      <c r="J124" s="176">
        <f t="shared" si="14"/>
        <v>0</v>
      </c>
      <c r="K124" s="409"/>
      <c r="L124" s="180" t="e">
        <f t="shared" si="21"/>
        <v>#VALUE!</v>
      </c>
      <c r="M124" s="439"/>
      <c r="N124" s="439"/>
      <c r="O124" s="439"/>
      <c r="P124" s="439"/>
      <c r="Q124" s="439"/>
      <c r="R124" s="439"/>
      <c r="S124" s="439"/>
      <c r="T124" s="439"/>
      <c r="U124" s="176">
        <f t="shared" si="18"/>
        <v>0</v>
      </c>
      <c r="V124" s="409"/>
      <c r="W124" s="180" t="e">
        <f t="shared" si="16"/>
        <v>#VALUE!</v>
      </c>
      <c r="X124" s="439"/>
      <c r="Y124" s="439"/>
      <c r="Z124" s="439"/>
      <c r="AA124" s="439"/>
      <c r="AB124" s="439"/>
      <c r="AC124" s="439"/>
      <c r="AD124" s="439"/>
      <c r="AE124" s="439"/>
      <c r="AF124" s="176">
        <f t="shared" si="15"/>
        <v>0</v>
      </c>
      <c r="AG124" s="409"/>
    </row>
    <row r="125" spans="1:33" ht="16.5" customHeight="1">
      <c r="A125" s="180" t="e">
        <f t="shared" si="17"/>
        <v>#VALUE!</v>
      </c>
      <c r="B125" s="323"/>
      <c r="C125" s="323"/>
      <c r="D125" s="323"/>
      <c r="E125" s="323"/>
      <c r="F125" s="323"/>
      <c r="G125" s="323"/>
      <c r="H125" s="323"/>
      <c r="I125" s="323"/>
      <c r="J125" s="176">
        <f t="shared" si="14"/>
        <v>0</v>
      </c>
      <c r="K125" s="409"/>
      <c r="L125" s="180" t="e">
        <f t="shared" si="21"/>
        <v>#VALUE!</v>
      </c>
      <c r="M125" s="323"/>
      <c r="N125" s="323"/>
      <c r="O125" s="323"/>
      <c r="P125" s="323"/>
      <c r="Q125" s="323"/>
      <c r="R125" s="323"/>
      <c r="S125" s="323"/>
      <c r="T125" s="323"/>
      <c r="U125" s="176">
        <f t="shared" si="18"/>
        <v>0</v>
      </c>
      <c r="V125" s="409"/>
      <c r="W125" s="180" t="e">
        <f t="shared" si="16"/>
        <v>#VALUE!</v>
      </c>
      <c r="X125" s="323"/>
      <c r="Y125" s="323"/>
      <c r="Z125" s="323"/>
      <c r="AA125" s="323"/>
      <c r="AB125" s="323"/>
      <c r="AC125" s="323"/>
      <c r="AD125" s="323"/>
      <c r="AE125" s="323"/>
      <c r="AF125" s="176">
        <f t="shared" si="15"/>
        <v>0</v>
      </c>
      <c r="AG125" s="409"/>
    </row>
    <row r="126" spans="1:33" ht="16.5" customHeight="1">
      <c r="A126" s="180" t="e">
        <f t="shared" si="17"/>
        <v>#VALUE!</v>
      </c>
      <c r="B126" s="439"/>
      <c r="C126" s="439"/>
      <c r="D126" s="439"/>
      <c r="E126" s="439"/>
      <c r="F126" s="439"/>
      <c r="G126" s="439"/>
      <c r="H126" s="439"/>
      <c r="I126" s="439"/>
      <c r="J126" s="176">
        <f t="shared" si="14"/>
        <v>0</v>
      </c>
      <c r="K126" s="409"/>
      <c r="L126" s="180" t="e">
        <f t="shared" si="21"/>
        <v>#VALUE!</v>
      </c>
      <c r="M126" s="439"/>
      <c r="N126" s="439"/>
      <c r="O126" s="439"/>
      <c r="P126" s="439"/>
      <c r="Q126" s="439"/>
      <c r="R126" s="439"/>
      <c r="S126" s="439"/>
      <c r="T126" s="439"/>
      <c r="U126" s="176">
        <f t="shared" si="18"/>
        <v>0</v>
      </c>
      <c r="V126" s="409"/>
      <c r="W126" s="180" t="e">
        <f t="shared" si="16"/>
        <v>#VALUE!</v>
      </c>
      <c r="X126" s="439"/>
      <c r="Y126" s="439"/>
      <c r="Z126" s="439"/>
      <c r="AA126" s="439"/>
      <c r="AB126" s="439"/>
      <c r="AC126" s="439"/>
      <c r="AD126" s="439"/>
      <c r="AE126" s="439"/>
      <c r="AF126" s="176">
        <f t="shared" si="15"/>
        <v>0</v>
      </c>
      <c r="AG126" s="409"/>
    </row>
    <row r="127" spans="1:33" ht="16.5" customHeight="1">
      <c r="A127" s="180" t="e">
        <f t="shared" si="17"/>
        <v>#VALUE!</v>
      </c>
      <c r="B127" s="323"/>
      <c r="C127" s="323"/>
      <c r="D127" s="323"/>
      <c r="E127" s="323"/>
      <c r="F127" s="323"/>
      <c r="G127" s="323"/>
      <c r="H127" s="323"/>
      <c r="I127" s="323"/>
      <c r="J127" s="176">
        <f t="shared" si="14"/>
        <v>0</v>
      </c>
      <c r="K127" s="409"/>
      <c r="L127" s="180" t="e">
        <f t="shared" si="21"/>
        <v>#VALUE!</v>
      </c>
      <c r="M127" s="323"/>
      <c r="N127" s="323"/>
      <c r="O127" s="323"/>
      <c r="P127" s="323"/>
      <c r="Q127" s="323"/>
      <c r="R127" s="323"/>
      <c r="S127" s="323"/>
      <c r="T127" s="323"/>
      <c r="U127" s="176">
        <f t="shared" si="18"/>
        <v>0</v>
      </c>
      <c r="V127" s="409"/>
      <c r="W127" s="180" t="e">
        <f t="shared" si="16"/>
        <v>#VALUE!</v>
      </c>
      <c r="X127" s="323"/>
      <c r="Y127" s="323"/>
      <c r="Z127" s="323"/>
      <c r="AA127" s="323"/>
      <c r="AB127" s="323"/>
      <c r="AC127" s="323"/>
      <c r="AD127" s="323"/>
      <c r="AE127" s="323"/>
      <c r="AF127" s="176">
        <f t="shared" si="15"/>
        <v>0</v>
      </c>
      <c r="AG127" s="409"/>
    </row>
    <row r="128" spans="1:33" ht="16.5" customHeight="1">
      <c r="A128" s="180" t="e">
        <f t="shared" si="17"/>
        <v>#VALUE!</v>
      </c>
      <c r="B128" s="439"/>
      <c r="C128" s="439"/>
      <c r="D128" s="439"/>
      <c r="E128" s="439"/>
      <c r="F128" s="439"/>
      <c r="G128" s="439"/>
      <c r="H128" s="439"/>
      <c r="I128" s="439"/>
      <c r="J128" s="176">
        <f t="shared" si="14"/>
        <v>0</v>
      </c>
      <c r="K128" s="409"/>
      <c r="L128" s="180" t="e">
        <f t="shared" si="21"/>
        <v>#VALUE!</v>
      </c>
      <c r="M128" s="439"/>
      <c r="N128" s="439"/>
      <c r="O128" s="439"/>
      <c r="P128" s="439"/>
      <c r="Q128" s="439"/>
      <c r="R128" s="439"/>
      <c r="S128" s="439"/>
      <c r="T128" s="439"/>
      <c r="U128" s="176">
        <f t="shared" si="18"/>
        <v>0</v>
      </c>
      <c r="V128" s="409"/>
      <c r="W128" s="180" t="e">
        <f t="shared" si="16"/>
        <v>#VALUE!</v>
      </c>
      <c r="X128" s="439"/>
      <c r="Y128" s="439"/>
      <c r="Z128" s="439"/>
      <c r="AA128" s="439"/>
      <c r="AB128" s="439"/>
      <c r="AC128" s="439"/>
      <c r="AD128" s="439"/>
      <c r="AE128" s="439"/>
      <c r="AF128" s="176">
        <f t="shared" si="15"/>
        <v>0</v>
      </c>
      <c r="AG128" s="409"/>
    </row>
    <row r="129" spans="1:33" ht="16.5" customHeight="1">
      <c r="A129" s="180" t="e">
        <f t="shared" si="17"/>
        <v>#VALUE!</v>
      </c>
      <c r="B129" s="323"/>
      <c r="C129" s="323"/>
      <c r="D129" s="323"/>
      <c r="E129" s="323"/>
      <c r="F129" s="323"/>
      <c r="G129" s="323"/>
      <c r="H129" s="323"/>
      <c r="I129" s="323"/>
      <c r="J129" s="176">
        <f t="shared" si="14"/>
        <v>0</v>
      </c>
      <c r="K129" s="409"/>
      <c r="L129" s="180" t="e">
        <f t="shared" si="21"/>
        <v>#VALUE!</v>
      </c>
      <c r="M129" s="323"/>
      <c r="N129" s="323"/>
      <c r="O129" s="323"/>
      <c r="P129" s="323"/>
      <c r="Q129" s="323"/>
      <c r="R129" s="323"/>
      <c r="S129" s="323"/>
      <c r="T129" s="323"/>
      <c r="U129" s="176">
        <f t="shared" si="18"/>
        <v>0</v>
      </c>
      <c r="V129" s="409"/>
      <c r="W129" s="180" t="e">
        <f t="shared" si="16"/>
        <v>#VALUE!</v>
      </c>
      <c r="X129" s="323"/>
      <c r="Y129" s="323"/>
      <c r="Z129" s="323"/>
      <c r="AA129" s="323"/>
      <c r="AB129" s="323"/>
      <c r="AC129" s="323"/>
      <c r="AD129" s="323"/>
      <c r="AE129" s="323"/>
      <c r="AF129" s="176">
        <f t="shared" si="15"/>
        <v>0</v>
      </c>
      <c r="AG129" s="409"/>
    </row>
    <row r="130" spans="1:33" ht="16.5" customHeight="1">
      <c r="A130" s="180" t="e">
        <f t="shared" si="17"/>
        <v>#VALUE!</v>
      </c>
      <c r="B130" s="439"/>
      <c r="C130" s="439"/>
      <c r="D130" s="439"/>
      <c r="E130" s="439"/>
      <c r="F130" s="439"/>
      <c r="G130" s="439"/>
      <c r="H130" s="439"/>
      <c r="I130" s="439"/>
      <c r="J130" s="176">
        <f t="shared" si="14"/>
        <v>0</v>
      </c>
      <c r="K130" s="409"/>
      <c r="L130" s="180" t="e">
        <f t="shared" si="21"/>
        <v>#VALUE!</v>
      </c>
      <c r="M130" s="439"/>
      <c r="N130" s="439"/>
      <c r="O130" s="439"/>
      <c r="P130" s="439"/>
      <c r="Q130" s="439"/>
      <c r="R130" s="439"/>
      <c r="S130" s="439"/>
      <c r="T130" s="439"/>
      <c r="U130" s="176">
        <f t="shared" si="18"/>
        <v>0</v>
      </c>
      <c r="V130" s="409"/>
      <c r="W130" s="180" t="e">
        <f t="shared" si="16"/>
        <v>#VALUE!</v>
      </c>
      <c r="X130" s="439"/>
      <c r="Y130" s="439"/>
      <c r="Z130" s="439"/>
      <c r="AA130" s="439"/>
      <c r="AB130" s="439"/>
      <c r="AC130" s="439"/>
      <c r="AD130" s="439"/>
      <c r="AE130" s="439"/>
      <c r="AF130" s="176">
        <f t="shared" si="15"/>
        <v>0</v>
      </c>
      <c r="AG130" s="409"/>
    </row>
    <row r="131" spans="1:33" ht="16.5" customHeight="1">
      <c r="A131" s="180" t="e">
        <f t="shared" si="17"/>
        <v>#VALUE!</v>
      </c>
      <c r="B131" s="323"/>
      <c r="C131" s="323"/>
      <c r="D131" s="323"/>
      <c r="E131" s="323"/>
      <c r="F131" s="323"/>
      <c r="G131" s="323"/>
      <c r="H131" s="323"/>
      <c r="I131" s="323"/>
      <c r="J131" s="176">
        <f t="shared" si="14"/>
        <v>0</v>
      </c>
      <c r="K131" s="409"/>
      <c r="L131" s="180" t="e">
        <f t="shared" si="21"/>
        <v>#VALUE!</v>
      </c>
      <c r="M131" s="323"/>
      <c r="N131" s="323"/>
      <c r="O131" s="323"/>
      <c r="P131" s="323"/>
      <c r="Q131" s="323"/>
      <c r="R131" s="323"/>
      <c r="S131" s="323"/>
      <c r="T131" s="323"/>
      <c r="U131" s="176">
        <f t="shared" si="18"/>
        <v>0</v>
      </c>
      <c r="V131" s="409"/>
      <c r="W131" s="180" t="e">
        <f t="shared" si="16"/>
        <v>#VALUE!</v>
      </c>
      <c r="X131" s="323"/>
      <c r="Y131" s="323"/>
      <c r="Z131" s="323"/>
      <c r="AA131" s="323"/>
      <c r="AB131" s="323"/>
      <c r="AC131" s="323"/>
      <c r="AD131" s="323"/>
      <c r="AE131" s="323"/>
      <c r="AF131" s="176">
        <f t="shared" si="15"/>
        <v>0</v>
      </c>
      <c r="AG131" s="409"/>
    </row>
    <row r="132" spans="1:33" ht="16.5" customHeight="1">
      <c r="A132" s="180" t="e">
        <f t="shared" si="17"/>
        <v>#VALUE!</v>
      </c>
      <c r="B132" s="439"/>
      <c r="C132" s="439"/>
      <c r="D132" s="439"/>
      <c r="E132" s="439"/>
      <c r="F132" s="439"/>
      <c r="G132" s="439"/>
      <c r="H132" s="439"/>
      <c r="I132" s="439"/>
      <c r="J132" s="176">
        <f t="shared" ref="J132:J195" si="22">SUM(C132:I132)</f>
        <v>0</v>
      </c>
      <c r="K132" s="409"/>
      <c r="L132" s="180" t="e">
        <f t="shared" si="21"/>
        <v>#VALUE!</v>
      </c>
      <c r="M132" s="439"/>
      <c r="N132" s="439"/>
      <c r="O132" s="439"/>
      <c r="P132" s="439"/>
      <c r="Q132" s="439"/>
      <c r="R132" s="439"/>
      <c r="S132" s="439"/>
      <c r="T132" s="439"/>
      <c r="U132" s="176">
        <f t="shared" si="18"/>
        <v>0</v>
      </c>
      <c r="V132" s="409"/>
      <c r="W132" s="180" t="e">
        <f t="shared" si="16"/>
        <v>#VALUE!</v>
      </c>
      <c r="X132" s="439"/>
      <c r="Y132" s="439"/>
      <c r="Z132" s="439"/>
      <c r="AA132" s="439"/>
      <c r="AB132" s="439"/>
      <c r="AC132" s="439"/>
      <c r="AD132" s="439"/>
      <c r="AE132" s="439"/>
      <c r="AF132" s="176">
        <f t="shared" ref="AF132:AF178" si="23">SUM(Y132:AE132)</f>
        <v>0</v>
      </c>
      <c r="AG132" s="409"/>
    </row>
    <row r="133" spans="1:33" ht="16.5" customHeight="1">
      <c r="A133" s="180" t="e">
        <f t="shared" si="17"/>
        <v>#VALUE!</v>
      </c>
      <c r="B133" s="323"/>
      <c r="C133" s="323"/>
      <c r="D133" s="323"/>
      <c r="E133" s="323"/>
      <c r="F133" s="323"/>
      <c r="G133" s="323"/>
      <c r="H133" s="323"/>
      <c r="I133" s="323"/>
      <c r="J133" s="176">
        <f t="shared" si="22"/>
        <v>0</v>
      </c>
      <c r="K133" s="409"/>
      <c r="L133" s="180" t="e">
        <f t="shared" si="21"/>
        <v>#VALUE!</v>
      </c>
      <c r="M133" s="323"/>
      <c r="N133" s="323"/>
      <c r="O133" s="323"/>
      <c r="P133" s="323"/>
      <c r="Q133" s="323"/>
      <c r="R133" s="323"/>
      <c r="S133" s="323"/>
      <c r="T133" s="323"/>
      <c r="U133" s="176">
        <f t="shared" si="18"/>
        <v>0</v>
      </c>
      <c r="V133" s="409"/>
      <c r="W133" s="180" t="e">
        <f t="shared" ref="W133:W196" si="24">MID(X133,FIND("AO",X133,1),8)</f>
        <v>#VALUE!</v>
      </c>
      <c r="X133" s="323"/>
      <c r="Y133" s="323"/>
      <c r="Z133" s="323"/>
      <c r="AA133" s="323"/>
      <c r="AB133" s="323"/>
      <c r="AC133" s="323"/>
      <c r="AD133" s="323"/>
      <c r="AE133" s="323"/>
      <c r="AF133" s="176">
        <f t="shared" si="23"/>
        <v>0</v>
      </c>
      <c r="AG133" s="409"/>
    </row>
    <row r="134" spans="1:33" ht="16.5" customHeight="1">
      <c r="A134" s="180" t="e">
        <f t="shared" si="17"/>
        <v>#VALUE!</v>
      </c>
      <c r="B134" s="439"/>
      <c r="C134" s="439"/>
      <c r="D134" s="439"/>
      <c r="E134" s="439"/>
      <c r="F134" s="439"/>
      <c r="G134" s="439"/>
      <c r="H134" s="439"/>
      <c r="I134" s="439"/>
      <c r="J134" s="176">
        <f t="shared" si="22"/>
        <v>0</v>
      </c>
      <c r="K134" s="409"/>
      <c r="L134" s="180" t="e">
        <f t="shared" ref="L134:L197" si="25">MID(M134,FIND("AO",M134,1),8)</f>
        <v>#VALUE!</v>
      </c>
      <c r="M134" s="439"/>
      <c r="N134" s="439"/>
      <c r="O134" s="439"/>
      <c r="P134" s="439"/>
      <c r="Q134" s="439"/>
      <c r="R134" s="439"/>
      <c r="S134" s="439"/>
      <c r="T134" s="439"/>
      <c r="U134" s="176">
        <f t="shared" si="18"/>
        <v>0</v>
      </c>
      <c r="V134" s="409"/>
      <c r="W134" s="180" t="e">
        <f t="shared" si="24"/>
        <v>#VALUE!</v>
      </c>
      <c r="X134" s="439"/>
      <c r="Y134" s="439"/>
      <c r="Z134" s="439"/>
      <c r="AA134" s="439"/>
      <c r="AB134" s="439"/>
      <c r="AC134" s="439"/>
      <c r="AD134" s="439"/>
      <c r="AE134" s="439"/>
      <c r="AF134" s="176">
        <f t="shared" si="23"/>
        <v>0</v>
      </c>
      <c r="AG134" s="409"/>
    </row>
    <row r="135" spans="1:33" ht="16.5" customHeight="1">
      <c r="A135" s="180" t="e">
        <f t="shared" si="17"/>
        <v>#VALUE!</v>
      </c>
      <c r="B135" s="323"/>
      <c r="C135" s="323"/>
      <c r="D135" s="323"/>
      <c r="E135" s="323"/>
      <c r="F135" s="323"/>
      <c r="G135" s="323"/>
      <c r="H135" s="323"/>
      <c r="I135" s="323"/>
      <c r="J135" s="176">
        <f t="shared" si="22"/>
        <v>0</v>
      </c>
      <c r="K135" s="409"/>
      <c r="L135" s="180" t="e">
        <f t="shared" si="25"/>
        <v>#VALUE!</v>
      </c>
      <c r="M135" s="323"/>
      <c r="N135" s="323"/>
      <c r="O135" s="323"/>
      <c r="P135" s="323"/>
      <c r="Q135" s="323"/>
      <c r="R135" s="323"/>
      <c r="S135" s="323"/>
      <c r="T135" s="323"/>
      <c r="U135" s="176">
        <f t="shared" si="18"/>
        <v>0</v>
      </c>
      <c r="V135" s="409"/>
      <c r="W135" s="180" t="e">
        <f t="shared" si="24"/>
        <v>#VALUE!</v>
      </c>
      <c r="X135" s="323"/>
      <c r="Y135" s="323"/>
      <c r="Z135" s="323"/>
      <c r="AA135" s="323"/>
      <c r="AB135" s="323"/>
      <c r="AC135" s="323"/>
      <c r="AD135" s="323"/>
      <c r="AE135" s="323"/>
      <c r="AF135" s="176">
        <f t="shared" si="23"/>
        <v>0</v>
      </c>
      <c r="AG135" s="409"/>
    </row>
    <row r="136" spans="1:33" ht="16.5" customHeight="1">
      <c r="A136" s="180" t="e">
        <f t="shared" ref="A136:A199" si="26">MID(B136,FIND("AO",B136,1),8)</f>
        <v>#VALUE!</v>
      </c>
      <c r="B136" s="439"/>
      <c r="C136" s="439"/>
      <c r="D136" s="439"/>
      <c r="E136" s="439"/>
      <c r="F136" s="439"/>
      <c r="G136" s="439"/>
      <c r="H136" s="439"/>
      <c r="I136" s="439"/>
      <c r="J136" s="176">
        <f t="shared" si="22"/>
        <v>0</v>
      </c>
      <c r="K136" s="409"/>
      <c r="L136" s="180" t="e">
        <f t="shared" si="25"/>
        <v>#VALUE!</v>
      </c>
      <c r="M136" s="439"/>
      <c r="N136" s="439"/>
      <c r="O136" s="439"/>
      <c r="P136" s="439"/>
      <c r="Q136" s="439"/>
      <c r="R136" s="439"/>
      <c r="S136" s="439"/>
      <c r="T136" s="439"/>
      <c r="U136" s="176">
        <f t="shared" si="18"/>
        <v>0</v>
      </c>
      <c r="V136" s="409"/>
      <c r="W136" s="180" t="e">
        <f t="shared" si="24"/>
        <v>#VALUE!</v>
      </c>
      <c r="X136" s="439"/>
      <c r="Y136" s="439"/>
      <c r="Z136" s="439"/>
      <c r="AA136" s="439"/>
      <c r="AB136" s="439"/>
      <c r="AC136" s="439"/>
      <c r="AD136" s="439"/>
      <c r="AE136" s="439"/>
      <c r="AF136" s="176">
        <f t="shared" si="23"/>
        <v>0</v>
      </c>
      <c r="AG136" s="409"/>
    </row>
    <row r="137" spans="1:33" ht="16.5" customHeight="1">
      <c r="A137" s="180" t="e">
        <f t="shared" si="26"/>
        <v>#VALUE!</v>
      </c>
      <c r="B137" s="323"/>
      <c r="C137" s="323"/>
      <c r="D137" s="323"/>
      <c r="E137" s="323"/>
      <c r="F137" s="323"/>
      <c r="G137" s="323"/>
      <c r="H137" s="323"/>
      <c r="I137" s="323"/>
      <c r="J137" s="176">
        <f t="shared" si="22"/>
        <v>0</v>
      </c>
      <c r="K137" s="409"/>
      <c r="L137" s="180" t="e">
        <f t="shared" si="25"/>
        <v>#VALUE!</v>
      </c>
      <c r="M137" s="323"/>
      <c r="N137" s="323"/>
      <c r="O137" s="323"/>
      <c r="P137" s="323"/>
      <c r="Q137" s="323"/>
      <c r="R137" s="323"/>
      <c r="S137" s="323"/>
      <c r="T137" s="323"/>
      <c r="U137" s="176">
        <f t="shared" ref="U137:U167" si="27">SUM(N137:T137)</f>
        <v>0</v>
      </c>
      <c r="V137" s="409"/>
      <c r="W137" s="180" t="e">
        <f t="shared" si="24"/>
        <v>#VALUE!</v>
      </c>
      <c r="X137" s="323"/>
      <c r="Y137" s="323"/>
      <c r="Z137" s="323"/>
      <c r="AA137" s="323"/>
      <c r="AB137" s="323"/>
      <c r="AC137" s="323"/>
      <c r="AD137" s="323"/>
      <c r="AE137" s="323"/>
      <c r="AF137" s="176">
        <f t="shared" si="23"/>
        <v>0</v>
      </c>
      <c r="AG137" s="409"/>
    </row>
    <row r="138" spans="1:33" ht="16.5" customHeight="1">
      <c r="A138" s="180" t="e">
        <f t="shared" si="26"/>
        <v>#VALUE!</v>
      </c>
      <c r="B138" s="439"/>
      <c r="C138" s="439"/>
      <c r="D138" s="439"/>
      <c r="E138" s="439"/>
      <c r="F138" s="439"/>
      <c r="G138" s="439"/>
      <c r="H138" s="439"/>
      <c r="I138" s="439"/>
      <c r="J138" s="176">
        <f t="shared" si="22"/>
        <v>0</v>
      </c>
      <c r="K138" s="409"/>
      <c r="L138" s="180" t="e">
        <f t="shared" si="25"/>
        <v>#VALUE!</v>
      </c>
      <c r="M138" s="440"/>
      <c r="N138" s="440"/>
      <c r="O138" s="440"/>
      <c r="P138" s="440"/>
      <c r="Q138" s="440"/>
      <c r="R138" s="440"/>
      <c r="S138" s="440"/>
      <c r="T138" s="440"/>
      <c r="U138" s="176">
        <f t="shared" si="27"/>
        <v>0</v>
      </c>
      <c r="V138" s="409"/>
      <c r="W138" s="180" t="e">
        <f t="shared" si="24"/>
        <v>#VALUE!</v>
      </c>
      <c r="X138" s="439"/>
      <c r="Y138" s="439"/>
      <c r="Z138" s="439"/>
      <c r="AA138" s="439"/>
      <c r="AB138" s="439"/>
      <c r="AC138" s="439"/>
      <c r="AD138" s="439"/>
      <c r="AE138" s="439"/>
      <c r="AF138" s="176">
        <f t="shared" si="23"/>
        <v>0</v>
      </c>
      <c r="AG138" s="409"/>
    </row>
    <row r="139" spans="1:33" ht="16.5" customHeight="1">
      <c r="A139" s="180" t="e">
        <f t="shared" si="26"/>
        <v>#VALUE!</v>
      </c>
      <c r="B139" s="323"/>
      <c r="C139" s="323"/>
      <c r="D139" s="323"/>
      <c r="E139" s="323"/>
      <c r="F139" s="323"/>
      <c r="G139" s="323"/>
      <c r="H139" s="323"/>
      <c r="I139" s="323"/>
      <c r="J139" s="176">
        <f t="shared" si="22"/>
        <v>0</v>
      </c>
      <c r="K139" s="409"/>
      <c r="L139" s="180" t="e">
        <f t="shared" si="25"/>
        <v>#VALUE!</v>
      </c>
      <c r="M139" s="323"/>
      <c r="N139" s="323"/>
      <c r="O139" s="323"/>
      <c r="P139" s="323"/>
      <c r="Q139" s="323"/>
      <c r="R139" s="323"/>
      <c r="S139" s="323"/>
      <c r="T139" s="323"/>
      <c r="U139" s="176">
        <f t="shared" si="27"/>
        <v>0</v>
      </c>
      <c r="V139" s="409"/>
      <c r="W139" s="180" t="e">
        <f t="shared" si="24"/>
        <v>#VALUE!</v>
      </c>
      <c r="X139" s="323"/>
      <c r="Y139" s="323"/>
      <c r="Z139" s="323"/>
      <c r="AA139" s="323"/>
      <c r="AB139" s="323"/>
      <c r="AC139" s="323"/>
      <c r="AD139" s="323"/>
      <c r="AE139" s="323"/>
      <c r="AF139" s="176">
        <f t="shared" si="23"/>
        <v>0</v>
      </c>
      <c r="AG139" s="409"/>
    </row>
    <row r="140" spans="1:33" ht="16.5" customHeight="1">
      <c r="A140" s="180" t="e">
        <f t="shared" si="26"/>
        <v>#VALUE!</v>
      </c>
      <c r="B140" s="439"/>
      <c r="C140" s="439"/>
      <c r="D140" s="439"/>
      <c r="E140" s="439"/>
      <c r="F140" s="439"/>
      <c r="G140" s="439"/>
      <c r="H140" s="439"/>
      <c r="I140" s="439"/>
      <c r="J140" s="176">
        <f t="shared" si="22"/>
        <v>0</v>
      </c>
      <c r="K140" s="409"/>
      <c r="L140" s="180" t="e">
        <f t="shared" si="25"/>
        <v>#VALUE!</v>
      </c>
      <c r="M140" s="440"/>
      <c r="N140" s="439"/>
      <c r="O140" s="439"/>
      <c r="P140" s="439"/>
      <c r="Q140" s="439"/>
      <c r="R140" s="439"/>
      <c r="S140" s="439"/>
      <c r="T140" s="439"/>
      <c r="U140" s="176">
        <f t="shared" si="27"/>
        <v>0</v>
      </c>
      <c r="V140" s="409"/>
      <c r="W140" s="180" t="e">
        <f t="shared" si="24"/>
        <v>#VALUE!</v>
      </c>
      <c r="X140" s="439"/>
      <c r="Y140" s="439"/>
      <c r="Z140" s="439"/>
      <c r="AA140" s="439"/>
      <c r="AB140" s="439"/>
      <c r="AC140" s="439"/>
      <c r="AD140" s="439"/>
      <c r="AE140" s="439"/>
      <c r="AF140" s="176">
        <f t="shared" si="23"/>
        <v>0</v>
      </c>
      <c r="AG140" s="409"/>
    </row>
    <row r="141" spans="1:33" ht="16.5" customHeight="1">
      <c r="A141" s="180" t="e">
        <f t="shared" si="26"/>
        <v>#VALUE!</v>
      </c>
      <c r="B141" s="323"/>
      <c r="C141" s="323"/>
      <c r="D141" s="323"/>
      <c r="E141" s="323"/>
      <c r="F141" s="323"/>
      <c r="G141" s="323"/>
      <c r="H141" s="323"/>
      <c r="I141" s="323"/>
      <c r="J141" s="176">
        <f t="shared" si="22"/>
        <v>0</v>
      </c>
      <c r="K141" s="409"/>
      <c r="L141" s="180" t="e">
        <f t="shared" si="25"/>
        <v>#VALUE!</v>
      </c>
      <c r="M141" s="323"/>
      <c r="N141" s="323"/>
      <c r="O141" s="323"/>
      <c r="P141" s="323"/>
      <c r="Q141" s="323"/>
      <c r="R141" s="323"/>
      <c r="S141" s="323"/>
      <c r="T141" s="323"/>
      <c r="U141" s="176">
        <f t="shared" si="27"/>
        <v>0</v>
      </c>
      <c r="V141" s="409"/>
      <c r="W141" s="180" t="e">
        <f t="shared" si="24"/>
        <v>#VALUE!</v>
      </c>
      <c r="X141" s="323"/>
      <c r="Y141" s="323"/>
      <c r="Z141" s="323"/>
      <c r="AA141" s="323"/>
      <c r="AB141" s="323"/>
      <c r="AC141" s="323"/>
      <c r="AD141" s="323"/>
      <c r="AE141" s="323"/>
      <c r="AF141" s="176">
        <f t="shared" si="23"/>
        <v>0</v>
      </c>
      <c r="AG141" s="409"/>
    </row>
    <row r="142" spans="1:33" ht="16.5" customHeight="1">
      <c r="A142" s="180" t="e">
        <f t="shared" si="26"/>
        <v>#VALUE!</v>
      </c>
      <c r="B142" s="439"/>
      <c r="C142" s="439"/>
      <c r="D142" s="439"/>
      <c r="E142" s="439"/>
      <c r="F142" s="439"/>
      <c r="G142" s="439"/>
      <c r="H142" s="439"/>
      <c r="I142" s="439"/>
      <c r="J142" s="176">
        <f t="shared" si="22"/>
        <v>0</v>
      </c>
      <c r="K142" s="409"/>
      <c r="L142" s="180" t="e">
        <f t="shared" si="25"/>
        <v>#VALUE!</v>
      </c>
      <c r="M142" s="439"/>
      <c r="N142" s="439"/>
      <c r="O142" s="439"/>
      <c r="P142" s="439"/>
      <c r="Q142" s="439"/>
      <c r="R142" s="439"/>
      <c r="S142" s="439"/>
      <c r="T142" s="439"/>
      <c r="U142" s="176">
        <f t="shared" si="27"/>
        <v>0</v>
      </c>
      <c r="V142" s="409"/>
      <c r="W142" s="180" t="e">
        <f t="shared" si="24"/>
        <v>#VALUE!</v>
      </c>
      <c r="X142" s="439"/>
      <c r="Y142" s="439"/>
      <c r="Z142" s="439"/>
      <c r="AA142" s="439"/>
      <c r="AB142" s="439"/>
      <c r="AC142" s="439"/>
      <c r="AD142" s="439"/>
      <c r="AE142" s="439"/>
      <c r="AF142" s="176">
        <f t="shared" si="23"/>
        <v>0</v>
      </c>
      <c r="AG142" s="409"/>
    </row>
    <row r="143" spans="1:33" ht="16.5" customHeight="1">
      <c r="A143" s="180" t="e">
        <f t="shared" si="26"/>
        <v>#VALUE!</v>
      </c>
      <c r="B143" s="323"/>
      <c r="C143" s="323"/>
      <c r="D143" s="323"/>
      <c r="E143" s="323"/>
      <c r="F143" s="323"/>
      <c r="G143" s="323"/>
      <c r="H143" s="323"/>
      <c r="I143" s="323"/>
      <c r="J143" s="176">
        <f t="shared" si="22"/>
        <v>0</v>
      </c>
      <c r="K143" s="409"/>
      <c r="L143" s="180" t="e">
        <f t="shared" si="25"/>
        <v>#VALUE!</v>
      </c>
      <c r="M143" s="323"/>
      <c r="N143" s="323"/>
      <c r="O143" s="323"/>
      <c r="P143" s="323"/>
      <c r="Q143" s="323"/>
      <c r="R143" s="323"/>
      <c r="S143" s="323"/>
      <c r="T143" s="323"/>
      <c r="U143" s="176">
        <f t="shared" si="27"/>
        <v>0</v>
      </c>
      <c r="V143" s="409"/>
      <c r="W143" s="180" t="e">
        <f t="shared" si="24"/>
        <v>#VALUE!</v>
      </c>
      <c r="X143" s="323"/>
      <c r="Y143" s="323"/>
      <c r="Z143" s="323"/>
      <c r="AA143" s="323"/>
      <c r="AB143" s="323"/>
      <c r="AC143" s="323"/>
      <c r="AD143" s="323"/>
      <c r="AE143" s="323"/>
      <c r="AF143" s="176">
        <f t="shared" si="23"/>
        <v>0</v>
      </c>
      <c r="AG143" s="409"/>
    </row>
    <row r="144" spans="1:33" ht="16.5" customHeight="1">
      <c r="A144" s="180" t="e">
        <f t="shared" si="26"/>
        <v>#VALUE!</v>
      </c>
      <c r="B144" s="439"/>
      <c r="C144" s="439"/>
      <c r="D144" s="439"/>
      <c r="E144" s="439"/>
      <c r="F144" s="439"/>
      <c r="G144" s="439"/>
      <c r="H144" s="439"/>
      <c r="I144" s="439"/>
      <c r="J144" s="176">
        <f t="shared" si="22"/>
        <v>0</v>
      </c>
      <c r="K144" s="409"/>
      <c r="L144" s="180" t="e">
        <f t="shared" si="25"/>
        <v>#VALUE!</v>
      </c>
      <c r="M144" s="439"/>
      <c r="N144" s="439"/>
      <c r="O144" s="439"/>
      <c r="P144" s="439"/>
      <c r="Q144" s="439"/>
      <c r="R144" s="439"/>
      <c r="S144" s="439"/>
      <c r="T144" s="439"/>
      <c r="U144" s="176">
        <f t="shared" si="27"/>
        <v>0</v>
      </c>
      <c r="V144" s="409"/>
      <c r="W144" s="180" t="e">
        <f t="shared" si="24"/>
        <v>#VALUE!</v>
      </c>
      <c r="X144" s="439"/>
      <c r="Y144" s="439"/>
      <c r="Z144" s="439"/>
      <c r="AA144" s="439"/>
      <c r="AB144" s="439"/>
      <c r="AC144" s="439"/>
      <c r="AD144" s="439"/>
      <c r="AE144" s="439"/>
      <c r="AF144" s="176">
        <f t="shared" si="23"/>
        <v>0</v>
      </c>
      <c r="AG144" s="409"/>
    </row>
    <row r="145" spans="1:33" ht="16.5" customHeight="1">
      <c r="A145" s="180" t="e">
        <f t="shared" si="26"/>
        <v>#VALUE!</v>
      </c>
      <c r="B145" s="323"/>
      <c r="C145" s="323"/>
      <c r="D145" s="323"/>
      <c r="E145" s="323"/>
      <c r="F145" s="323"/>
      <c r="G145" s="323"/>
      <c r="H145" s="323"/>
      <c r="I145" s="323"/>
      <c r="J145" s="176">
        <f t="shared" si="22"/>
        <v>0</v>
      </c>
      <c r="K145" s="409"/>
      <c r="L145" s="180" t="e">
        <f t="shared" si="25"/>
        <v>#VALUE!</v>
      </c>
      <c r="M145" s="323"/>
      <c r="N145" s="323"/>
      <c r="O145" s="323"/>
      <c r="P145" s="323"/>
      <c r="Q145" s="323"/>
      <c r="R145" s="323"/>
      <c r="S145" s="323"/>
      <c r="T145" s="323"/>
      <c r="U145" s="176">
        <f t="shared" si="27"/>
        <v>0</v>
      </c>
      <c r="V145" s="409"/>
      <c r="W145" s="180" t="e">
        <f t="shared" si="24"/>
        <v>#VALUE!</v>
      </c>
      <c r="X145" s="323"/>
      <c r="Y145" s="323"/>
      <c r="Z145" s="323"/>
      <c r="AA145" s="323"/>
      <c r="AB145" s="323"/>
      <c r="AC145" s="323"/>
      <c r="AD145" s="323"/>
      <c r="AE145" s="323"/>
      <c r="AF145" s="176">
        <f t="shared" si="23"/>
        <v>0</v>
      </c>
      <c r="AG145" s="409"/>
    </row>
    <row r="146" spans="1:33" ht="16.5" customHeight="1">
      <c r="A146" s="180" t="e">
        <f t="shared" si="26"/>
        <v>#VALUE!</v>
      </c>
      <c r="B146" s="439"/>
      <c r="C146" s="439"/>
      <c r="D146" s="439"/>
      <c r="E146" s="439"/>
      <c r="F146" s="439"/>
      <c r="G146" s="439"/>
      <c r="H146" s="439"/>
      <c r="I146" s="439"/>
      <c r="J146" s="176">
        <f t="shared" si="22"/>
        <v>0</v>
      </c>
      <c r="K146" s="409"/>
      <c r="L146" s="180" t="e">
        <f t="shared" si="25"/>
        <v>#VALUE!</v>
      </c>
      <c r="M146" s="439"/>
      <c r="N146" s="439"/>
      <c r="O146" s="439"/>
      <c r="P146" s="439"/>
      <c r="Q146" s="439"/>
      <c r="R146" s="439"/>
      <c r="S146" s="439"/>
      <c r="T146" s="439"/>
      <c r="U146" s="176">
        <f t="shared" si="27"/>
        <v>0</v>
      </c>
      <c r="V146" s="409"/>
      <c r="W146" s="180" t="e">
        <f t="shared" si="24"/>
        <v>#VALUE!</v>
      </c>
      <c r="X146" s="439"/>
      <c r="Y146" s="439"/>
      <c r="Z146" s="439"/>
      <c r="AA146" s="439"/>
      <c r="AB146" s="439"/>
      <c r="AC146" s="439"/>
      <c r="AD146" s="439"/>
      <c r="AE146" s="439"/>
      <c r="AF146" s="176">
        <f t="shared" si="23"/>
        <v>0</v>
      </c>
      <c r="AG146" s="409"/>
    </row>
    <row r="147" spans="1:33" ht="16.5" customHeight="1">
      <c r="A147" s="180" t="e">
        <f t="shared" si="26"/>
        <v>#VALUE!</v>
      </c>
      <c r="B147" s="323"/>
      <c r="C147" s="323"/>
      <c r="D147" s="323"/>
      <c r="E147" s="323"/>
      <c r="F147" s="323"/>
      <c r="G147" s="323"/>
      <c r="H147" s="323"/>
      <c r="I147" s="323"/>
      <c r="J147" s="176">
        <f t="shared" si="22"/>
        <v>0</v>
      </c>
      <c r="K147" s="409"/>
      <c r="L147" s="180" t="e">
        <f t="shared" si="25"/>
        <v>#VALUE!</v>
      </c>
      <c r="M147" s="323"/>
      <c r="N147" s="323"/>
      <c r="O147" s="323"/>
      <c r="P147" s="323"/>
      <c r="Q147" s="323"/>
      <c r="R147" s="323"/>
      <c r="S147" s="323"/>
      <c r="T147" s="323"/>
      <c r="U147" s="176">
        <f t="shared" si="27"/>
        <v>0</v>
      </c>
      <c r="V147" s="409"/>
      <c r="W147" s="180" t="e">
        <f t="shared" si="24"/>
        <v>#VALUE!</v>
      </c>
      <c r="X147" s="323"/>
      <c r="Y147" s="323"/>
      <c r="Z147" s="323"/>
      <c r="AA147" s="323"/>
      <c r="AB147" s="323"/>
      <c r="AC147" s="323"/>
      <c r="AD147" s="323"/>
      <c r="AE147" s="323"/>
      <c r="AF147" s="176">
        <f t="shared" si="23"/>
        <v>0</v>
      </c>
      <c r="AG147" s="409"/>
    </row>
    <row r="148" spans="1:33" ht="16.5" customHeight="1">
      <c r="A148" s="180" t="e">
        <f t="shared" si="26"/>
        <v>#VALUE!</v>
      </c>
      <c r="B148" s="439"/>
      <c r="C148" s="439"/>
      <c r="D148" s="439"/>
      <c r="E148" s="439"/>
      <c r="F148" s="439"/>
      <c r="G148" s="439"/>
      <c r="H148" s="439"/>
      <c r="I148" s="439"/>
      <c r="J148" s="176">
        <f t="shared" si="22"/>
        <v>0</v>
      </c>
      <c r="K148" s="409"/>
      <c r="L148" s="180" t="e">
        <f t="shared" si="25"/>
        <v>#VALUE!</v>
      </c>
      <c r="M148" s="439"/>
      <c r="N148" s="439"/>
      <c r="O148" s="439"/>
      <c r="P148" s="439"/>
      <c r="Q148" s="439"/>
      <c r="R148" s="439"/>
      <c r="S148" s="439"/>
      <c r="T148" s="439"/>
      <c r="U148" s="176">
        <f t="shared" si="27"/>
        <v>0</v>
      </c>
      <c r="V148" s="409"/>
      <c r="W148" s="180" t="e">
        <f t="shared" si="24"/>
        <v>#VALUE!</v>
      </c>
      <c r="X148" s="439"/>
      <c r="Y148" s="439"/>
      <c r="Z148" s="439"/>
      <c r="AA148" s="439"/>
      <c r="AB148" s="439"/>
      <c r="AC148" s="439"/>
      <c r="AD148" s="439"/>
      <c r="AE148" s="439"/>
      <c r="AF148" s="176">
        <f t="shared" si="23"/>
        <v>0</v>
      </c>
      <c r="AG148" s="409"/>
    </row>
    <row r="149" spans="1:33" ht="16.5" customHeight="1">
      <c r="A149" s="180" t="e">
        <f t="shared" si="26"/>
        <v>#VALUE!</v>
      </c>
      <c r="B149" s="323"/>
      <c r="C149" s="323"/>
      <c r="D149" s="323"/>
      <c r="E149" s="323"/>
      <c r="F149" s="323"/>
      <c r="G149" s="323"/>
      <c r="H149" s="323"/>
      <c r="I149" s="323"/>
      <c r="J149" s="176">
        <f t="shared" si="22"/>
        <v>0</v>
      </c>
      <c r="K149" s="409"/>
      <c r="L149" s="180" t="e">
        <f t="shared" si="25"/>
        <v>#VALUE!</v>
      </c>
      <c r="M149" s="323"/>
      <c r="N149" s="323"/>
      <c r="O149" s="323"/>
      <c r="P149" s="323"/>
      <c r="Q149" s="323"/>
      <c r="R149" s="323"/>
      <c r="S149" s="323"/>
      <c r="T149" s="323"/>
      <c r="U149" s="176">
        <f t="shared" si="27"/>
        <v>0</v>
      </c>
      <c r="V149" s="409"/>
      <c r="W149" s="180" t="e">
        <f t="shared" si="24"/>
        <v>#VALUE!</v>
      </c>
      <c r="X149" s="323"/>
      <c r="Y149" s="323"/>
      <c r="Z149" s="323"/>
      <c r="AA149" s="323"/>
      <c r="AB149" s="323"/>
      <c r="AC149" s="323"/>
      <c r="AD149" s="323"/>
      <c r="AE149" s="323"/>
      <c r="AF149" s="176">
        <f t="shared" si="23"/>
        <v>0</v>
      </c>
      <c r="AG149" s="409"/>
    </row>
    <row r="150" spans="1:33" ht="16.5" customHeight="1">
      <c r="A150" s="180" t="e">
        <f t="shared" si="26"/>
        <v>#VALUE!</v>
      </c>
      <c r="B150" s="439"/>
      <c r="C150" s="439"/>
      <c r="D150" s="439"/>
      <c r="E150" s="439"/>
      <c r="F150" s="439"/>
      <c r="G150" s="439"/>
      <c r="H150" s="439"/>
      <c r="I150" s="439"/>
      <c r="J150" s="176">
        <f t="shared" si="22"/>
        <v>0</v>
      </c>
      <c r="K150" s="409"/>
      <c r="L150" s="180" t="e">
        <f t="shared" si="25"/>
        <v>#VALUE!</v>
      </c>
      <c r="M150" s="439"/>
      <c r="N150" s="439"/>
      <c r="O150" s="439"/>
      <c r="P150" s="439"/>
      <c r="Q150" s="439"/>
      <c r="R150" s="439"/>
      <c r="S150" s="439"/>
      <c r="T150" s="439"/>
      <c r="U150" s="176">
        <f t="shared" si="27"/>
        <v>0</v>
      </c>
      <c r="V150" s="409"/>
      <c r="W150" s="180" t="e">
        <f t="shared" si="24"/>
        <v>#VALUE!</v>
      </c>
      <c r="X150" s="439"/>
      <c r="Y150" s="439"/>
      <c r="Z150" s="439"/>
      <c r="AA150" s="439"/>
      <c r="AB150" s="439"/>
      <c r="AC150" s="439"/>
      <c r="AD150" s="439"/>
      <c r="AE150" s="439"/>
      <c r="AF150" s="176">
        <f t="shared" si="23"/>
        <v>0</v>
      </c>
      <c r="AG150" s="409"/>
    </row>
    <row r="151" spans="1:33" ht="16.5" customHeight="1">
      <c r="A151" s="180" t="e">
        <f t="shared" si="26"/>
        <v>#VALUE!</v>
      </c>
      <c r="B151" s="323"/>
      <c r="C151" s="323"/>
      <c r="D151" s="323"/>
      <c r="E151" s="323"/>
      <c r="F151" s="323"/>
      <c r="G151" s="323"/>
      <c r="H151" s="323"/>
      <c r="I151" s="323"/>
      <c r="J151" s="176">
        <f t="shared" si="22"/>
        <v>0</v>
      </c>
      <c r="K151" s="409"/>
      <c r="L151" s="180" t="e">
        <f t="shared" si="25"/>
        <v>#VALUE!</v>
      </c>
      <c r="M151" s="323"/>
      <c r="N151" s="323"/>
      <c r="O151" s="323"/>
      <c r="P151" s="323"/>
      <c r="Q151" s="323"/>
      <c r="R151" s="323"/>
      <c r="S151" s="323"/>
      <c r="T151" s="323"/>
      <c r="U151" s="176">
        <f t="shared" si="27"/>
        <v>0</v>
      </c>
      <c r="V151" s="409"/>
      <c r="W151" s="180" t="e">
        <f t="shared" si="24"/>
        <v>#VALUE!</v>
      </c>
      <c r="X151" s="323"/>
      <c r="Y151" s="323"/>
      <c r="Z151" s="323"/>
      <c r="AA151" s="323"/>
      <c r="AB151" s="323"/>
      <c r="AC151" s="323"/>
      <c r="AD151" s="323"/>
      <c r="AE151" s="323"/>
      <c r="AF151" s="176">
        <f t="shared" si="23"/>
        <v>0</v>
      </c>
      <c r="AG151" s="409"/>
    </row>
    <row r="152" spans="1:33" ht="16.5" customHeight="1">
      <c r="A152" s="180" t="e">
        <f t="shared" si="26"/>
        <v>#VALUE!</v>
      </c>
      <c r="B152" s="439"/>
      <c r="C152" s="439"/>
      <c r="D152" s="439"/>
      <c r="E152" s="439"/>
      <c r="F152" s="439"/>
      <c r="G152" s="439"/>
      <c r="H152" s="439"/>
      <c r="I152" s="439"/>
      <c r="J152" s="176">
        <f t="shared" si="22"/>
        <v>0</v>
      </c>
      <c r="K152" s="409"/>
      <c r="L152" s="180" t="e">
        <f t="shared" si="25"/>
        <v>#VALUE!</v>
      </c>
      <c r="M152" s="439"/>
      <c r="N152" s="439"/>
      <c r="O152" s="439"/>
      <c r="P152" s="439"/>
      <c r="Q152" s="439"/>
      <c r="R152" s="439"/>
      <c r="S152" s="439"/>
      <c r="T152" s="439"/>
      <c r="U152" s="176">
        <f t="shared" si="27"/>
        <v>0</v>
      </c>
      <c r="V152" s="409"/>
      <c r="W152" s="180" t="e">
        <f t="shared" si="24"/>
        <v>#VALUE!</v>
      </c>
      <c r="X152" s="439"/>
      <c r="Y152" s="439"/>
      <c r="Z152" s="439"/>
      <c r="AA152" s="439"/>
      <c r="AB152" s="439"/>
      <c r="AC152" s="439"/>
      <c r="AD152" s="439"/>
      <c r="AE152" s="439"/>
      <c r="AF152" s="176">
        <f t="shared" si="23"/>
        <v>0</v>
      </c>
      <c r="AG152" s="409"/>
    </row>
    <row r="153" spans="1:33" ht="16.5" customHeight="1">
      <c r="A153" s="180" t="e">
        <f t="shared" si="26"/>
        <v>#VALUE!</v>
      </c>
      <c r="B153" s="323"/>
      <c r="C153" s="323"/>
      <c r="D153" s="323"/>
      <c r="E153" s="323"/>
      <c r="F153" s="323"/>
      <c r="G153" s="323"/>
      <c r="H153" s="323"/>
      <c r="I153" s="323"/>
      <c r="J153" s="176">
        <f t="shared" si="22"/>
        <v>0</v>
      </c>
      <c r="K153" s="409"/>
      <c r="L153" s="180" t="e">
        <f t="shared" si="25"/>
        <v>#VALUE!</v>
      </c>
      <c r="M153" s="323"/>
      <c r="N153" s="323"/>
      <c r="O153" s="323"/>
      <c r="P153" s="323"/>
      <c r="Q153" s="323"/>
      <c r="R153" s="323"/>
      <c r="S153" s="323"/>
      <c r="T153" s="323"/>
      <c r="U153" s="176">
        <f t="shared" si="27"/>
        <v>0</v>
      </c>
      <c r="V153" s="409"/>
      <c r="W153" s="180" t="e">
        <f t="shared" si="24"/>
        <v>#VALUE!</v>
      </c>
      <c r="X153" s="323"/>
      <c r="Y153" s="323"/>
      <c r="Z153" s="323"/>
      <c r="AA153" s="323"/>
      <c r="AB153" s="323"/>
      <c r="AC153" s="323"/>
      <c r="AD153" s="323"/>
      <c r="AE153" s="323"/>
      <c r="AF153" s="176">
        <f t="shared" si="23"/>
        <v>0</v>
      </c>
      <c r="AG153" s="409"/>
    </row>
    <row r="154" spans="1:33" ht="16.5" customHeight="1">
      <c r="A154" s="180" t="e">
        <f t="shared" si="26"/>
        <v>#VALUE!</v>
      </c>
      <c r="B154" s="439"/>
      <c r="C154" s="439"/>
      <c r="D154" s="439"/>
      <c r="E154" s="439"/>
      <c r="F154" s="439"/>
      <c r="G154" s="439"/>
      <c r="H154" s="439"/>
      <c r="I154" s="439"/>
      <c r="J154" s="176">
        <f t="shared" si="22"/>
        <v>0</v>
      </c>
      <c r="K154" s="409"/>
      <c r="L154" s="180" t="e">
        <f t="shared" si="25"/>
        <v>#VALUE!</v>
      </c>
      <c r="M154" s="439"/>
      <c r="N154" s="439"/>
      <c r="O154" s="439"/>
      <c r="P154" s="439"/>
      <c r="Q154" s="439"/>
      <c r="R154" s="439"/>
      <c r="S154" s="439"/>
      <c r="T154" s="439"/>
      <c r="U154" s="176">
        <f t="shared" si="27"/>
        <v>0</v>
      </c>
      <c r="V154" s="409"/>
      <c r="W154" s="180" t="e">
        <f t="shared" si="24"/>
        <v>#VALUE!</v>
      </c>
      <c r="X154" s="439"/>
      <c r="Y154" s="439"/>
      <c r="Z154" s="439"/>
      <c r="AA154" s="439"/>
      <c r="AB154" s="439"/>
      <c r="AC154" s="439"/>
      <c r="AD154" s="439"/>
      <c r="AE154" s="439"/>
      <c r="AF154" s="176">
        <f t="shared" si="23"/>
        <v>0</v>
      </c>
      <c r="AG154" s="409"/>
    </row>
    <row r="155" spans="1:33" ht="16.5" customHeight="1">
      <c r="A155" s="180" t="e">
        <f t="shared" si="26"/>
        <v>#VALUE!</v>
      </c>
      <c r="B155" s="323"/>
      <c r="C155" s="323"/>
      <c r="D155" s="323"/>
      <c r="E155" s="323"/>
      <c r="F155" s="323"/>
      <c r="G155" s="323"/>
      <c r="H155" s="323"/>
      <c r="I155" s="323"/>
      <c r="J155" s="176">
        <f t="shared" si="22"/>
        <v>0</v>
      </c>
      <c r="K155" s="409"/>
      <c r="L155" s="180" t="e">
        <f t="shared" si="25"/>
        <v>#VALUE!</v>
      </c>
      <c r="M155" s="323"/>
      <c r="N155" s="323"/>
      <c r="O155" s="323"/>
      <c r="P155" s="323"/>
      <c r="Q155" s="323"/>
      <c r="R155" s="323"/>
      <c r="S155" s="323"/>
      <c r="T155" s="323"/>
      <c r="U155" s="176">
        <f t="shared" si="27"/>
        <v>0</v>
      </c>
      <c r="V155" s="409"/>
      <c r="W155" s="180" t="e">
        <f t="shared" si="24"/>
        <v>#VALUE!</v>
      </c>
      <c r="X155" s="323"/>
      <c r="Y155" s="323"/>
      <c r="Z155" s="323"/>
      <c r="AA155" s="323"/>
      <c r="AB155" s="323"/>
      <c r="AC155" s="323"/>
      <c r="AD155" s="323"/>
      <c r="AE155" s="323"/>
      <c r="AF155" s="176">
        <f t="shared" si="23"/>
        <v>0</v>
      </c>
      <c r="AG155" s="409"/>
    </row>
    <row r="156" spans="1:33" ht="16.5" customHeight="1">
      <c r="A156" s="180" t="e">
        <f t="shared" si="26"/>
        <v>#VALUE!</v>
      </c>
      <c r="B156" s="439"/>
      <c r="C156" s="439"/>
      <c r="D156" s="439"/>
      <c r="E156" s="439"/>
      <c r="F156" s="439"/>
      <c r="G156" s="439"/>
      <c r="H156" s="439"/>
      <c r="I156" s="439"/>
      <c r="J156" s="176">
        <f t="shared" si="22"/>
        <v>0</v>
      </c>
      <c r="K156" s="409"/>
      <c r="L156" s="180" t="e">
        <f t="shared" si="25"/>
        <v>#VALUE!</v>
      </c>
      <c r="M156" s="439"/>
      <c r="N156" s="439"/>
      <c r="O156" s="439"/>
      <c r="P156" s="439"/>
      <c r="Q156" s="439"/>
      <c r="R156" s="439"/>
      <c r="S156" s="439"/>
      <c r="T156" s="439"/>
      <c r="U156" s="176">
        <f t="shared" si="27"/>
        <v>0</v>
      </c>
      <c r="V156" s="409"/>
      <c r="W156" s="180" t="e">
        <f t="shared" si="24"/>
        <v>#VALUE!</v>
      </c>
      <c r="X156" s="439"/>
      <c r="Y156" s="439"/>
      <c r="Z156" s="439"/>
      <c r="AA156" s="439"/>
      <c r="AB156" s="439"/>
      <c r="AC156" s="439"/>
      <c r="AD156" s="439"/>
      <c r="AE156" s="439"/>
      <c r="AF156" s="176">
        <f t="shared" si="23"/>
        <v>0</v>
      </c>
      <c r="AG156" s="409"/>
    </row>
    <row r="157" spans="1:33" ht="16.5" customHeight="1">
      <c r="A157" s="180" t="e">
        <f t="shared" si="26"/>
        <v>#VALUE!</v>
      </c>
      <c r="B157" s="323"/>
      <c r="C157" s="323"/>
      <c r="D157" s="323"/>
      <c r="E157" s="323"/>
      <c r="F157" s="323"/>
      <c r="G157" s="323"/>
      <c r="H157" s="323"/>
      <c r="I157" s="323"/>
      <c r="J157" s="176">
        <f t="shared" si="22"/>
        <v>0</v>
      </c>
      <c r="K157" s="409"/>
      <c r="L157" s="180" t="e">
        <f t="shared" si="25"/>
        <v>#VALUE!</v>
      </c>
      <c r="M157" s="323"/>
      <c r="N157" s="323"/>
      <c r="O157" s="323"/>
      <c r="P157" s="323"/>
      <c r="Q157" s="323"/>
      <c r="R157" s="323"/>
      <c r="S157" s="323"/>
      <c r="T157" s="323"/>
      <c r="U157" s="176">
        <f t="shared" si="27"/>
        <v>0</v>
      </c>
      <c r="V157" s="409"/>
      <c r="W157" s="180" t="e">
        <f t="shared" si="24"/>
        <v>#VALUE!</v>
      </c>
      <c r="X157" s="323"/>
      <c r="Y157" s="323"/>
      <c r="Z157" s="323"/>
      <c r="AA157" s="323"/>
      <c r="AB157" s="323"/>
      <c r="AC157" s="323"/>
      <c r="AD157" s="323"/>
      <c r="AE157" s="323"/>
      <c r="AF157" s="176">
        <f t="shared" si="23"/>
        <v>0</v>
      </c>
      <c r="AG157" s="409"/>
    </row>
    <row r="158" spans="1:33" ht="16.5" customHeight="1">
      <c r="A158" s="180" t="e">
        <f t="shared" si="26"/>
        <v>#VALUE!</v>
      </c>
      <c r="B158" s="439"/>
      <c r="C158" s="439"/>
      <c r="D158" s="439"/>
      <c r="E158" s="439"/>
      <c r="F158" s="439"/>
      <c r="G158" s="439"/>
      <c r="H158" s="439"/>
      <c r="I158" s="439"/>
      <c r="J158" s="176">
        <f t="shared" si="22"/>
        <v>0</v>
      </c>
      <c r="K158" s="409"/>
      <c r="L158" s="180" t="e">
        <f t="shared" si="25"/>
        <v>#VALUE!</v>
      </c>
      <c r="M158" s="439"/>
      <c r="N158" s="439"/>
      <c r="O158" s="439"/>
      <c r="P158" s="439"/>
      <c r="Q158" s="439"/>
      <c r="R158" s="439"/>
      <c r="S158" s="439"/>
      <c r="T158" s="439"/>
      <c r="U158" s="176">
        <f t="shared" si="27"/>
        <v>0</v>
      </c>
      <c r="V158" s="409"/>
      <c r="W158" s="180" t="e">
        <f t="shared" si="24"/>
        <v>#VALUE!</v>
      </c>
      <c r="X158" s="439"/>
      <c r="Y158" s="439"/>
      <c r="Z158" s="439"/>
      <c r="AA158" s="439"/>
      <c r="AB158" s="439"/>
      <c r="AC158" s="439"/>
      <c r="AD158" s="439"/>
      <c r="AE158" s="439"/>
      <c r="AF158" s="176">
        <f t="shared" si="23"/>
        <v>0</v>
      </c>
      <c r="AG158" s="409"/>
    </row>
    <row r="159" spans="1:33" ht="16.5" customHeight="1">
      <c r="A159" s="180" t="e">
        <f t="shared" si="26"/>
        <v>#VALUE!</v>
      </c>
      <c r="B159" s="323"/>
      <c r="C159" s="323"/>
      <c r="D159" s="323"/>
      <c r="E159" s="323"/>
      <c r="F159" s="323"/>
      <c r="G159" s="323"/>
      <c r="H159" s="323"/>
      <c r="I159" s="323"/>
      <c r="J159" s="176">
        <f t="shared" si="22"/>
        <v>0</v>
      </c>
      <c r="K159" s="409"/>
      <c r="L159" s="180" t="e">
        <f t="shared" si="25"/>
        <v>#VALUE!</v>
      </c>
      <c r="M159" s="323"/>
      <c r="N159" s="323"/>
      <c r="O159" s="323"/>
      <c r="P159" s="323"/>
      <c r="Q159" s="323"/>
      <c r="R159" s="323"/>
      <c r="S159" s="323"/>
      <c r="T159" s="323"/>
      <c r="U159" s="176">
        <f t="shared" si="27"/>
        <v>0</v>
      </c>
      <c r="V159" s="409"/>
      <c r="W159" s="180" t="e">
        <f t="shared" si="24"/>
        <v>#VALUE!</v>
      </c>
      <c r="X159" s="323"/>
      <c r="Y159" s="323"/>
      <c r="Z159" s="323"/>
      <c r="AA159" s="323"/>
      <c r="AB159" s="323"/>
      <c r="AC159" s="323"/>
      <c r="AD159" s="323"/>
      <c r="AE159" s="323"/>
      <c r="AF159" s="176">
        <f t="shared" si="23"/>
        <v>0</v>
      </c>
      <c r="AG159" s="409"/>
    </row>
    <row r="160" spans="1:33" ht="16.5" customHeight="1">
      <c r="A160" s="180" t="e">
        <f t="shared" si="26"/>
        <v>#VALUE!</v>
      </c>
      <c r="B160" s="439"/>
      <c r="C160" s="439"/>
      <c r="D160" s="439"/>
      <c r="E160" s="439"/>
      <c r="F160" s="439"/>
      <c r="G160" s="439"/>
      <c r="H160" s="439"/>
      <c r="I160" s="439"/>
      <c r="J160" s="176">
        <f t="shared" si="22"/>
        <v>0</v>
      </c>
      <c r="K160" s="409"/>
      <c r="L160" s="180" t="e">
        <f t="shared" si="25"/>
        <v>#VALUE!</v>
      </c>
      <c r="M160" s="439"/>
      <c r="N160" s="439"/>
      <c r="O160" s="439"/>
      <c r="P160" s="439"/>
      <c r="Q160" s="439"/>
      <c r="R160" s="439"/>
      <c r="S160" s="439"/>
      <c r="T160" s="439"/>
      <c r="U160" s="176">
        <f>SUM(N160:T160)</f>
        <v>0</v>
      </c>
      <c r="V160" s="409"/>
      <c r="W160" s="180" t="e">
        <f t="shared" si="24"/>
        <v>#VALUE!</v>
      </c>
      <c r="X160" s="439"/>
      <c r="Y160" s="439"/>
      <c r="Z160" s="439"/>
      <c r="AA160" s="439"/>
      <c r="AB160" s="439"/>
      <c r="AC160" s="439"/>
      <c r="AD160" s="439"/>
      <c r="AE160" s="439"/>
      <c r="AF160" s="176">
        <f t="shared" si="23"/>
        <v>0</v>
      </c>
      <c r="AG160" s="409"/>
    </row>
    <row r="161" spans="1:33" ht="16.5" customHeight="1">
      <c r="A161" s="180" t="e">
        <f t="shared" si="26"/>
        <v>#VALUE!</v>
      </c>
      <c r="B161" s="323"/>
      <c r="C161" s="323"/>
      <c r="D161" s="323"/>
      <c r="E161" s="323"/>
      <c r="F161" s="323"/>
      <c r="G161" s="323"/>
      <c r="H161" s="323"/>
      <c r="I161" s="323"/>
      <c r="J161" s="176">
        <f t="shared" si="22"/>
        <v>0</v>
      </c>
      <c r="K161" s="409"/>
      <c r="L161" s="180" t="e">
        <f t="shared" si="25"/>
        <v>#VALUE!</v>
      </c>
      <c r="M161" s="323"/>
      <c r="N161" s="323"/>
      <c r="O161" s="323"/>
      <c r="P161" s="323"/>
      <c r="Q161" s="323"/>
      <c r="R161" s="323"/>
      <c r="S161" s="323"/>
      <c r="T161" s="323"/>
      <c r="U161" s="176">
        <f t="shared" si="27"/>
        <v>0</v>
      </c>
      <c r="V161" s="409"/>
      <c r="W161" s="180" t="e">
        <f t="shared" si="24"/>
        <v>#VALUE!</v>
      </c>
      <c r="X161" s="323"/>
      <c r="Y161" s="323"/>
      <c r="Z161" s="323"/>
      <c r="AA161" s="323"/>
      <c r="AB161" s="323"/>
      <c r="AC161" s="323"/>
      <c r="AD161" s="323"/>
      <c r="AE161" s="323"/>
      <c r="AF161" s="176">
        <f t="shared" si="23"/>
        <v>0</v>
      </c>
      <c r="AG161" s="409"/>
    </row>
    <row r="162" spans="1:33" ht="16.5" customHeight="1">
      <c r="A162" s="180" t="e">
        <f t="shared" si="26"/>
        <v>#VALUE!</v>
      </c>
      <c r="B162" s="439"/>
      <c r="C162" s="439"/>
      <c r="D162" s="439"/>
      <c r="E162" s="439"/>
      <c r="F162" s="439"/>
      <c r="G162" s="439"/>
      <c r="H162" s="439"/>
      <c r="I162" s="439"/>
      <c r="J162" s="176">
        <f t="shared" si="22"/>
        <v>0</v>
      </c>
      <c r="K162" s="409"/>
      <c r="L162" s="180" t="e">
        <f t="shared" si="25"/>
        <v>#VALUE!</v>
      </c>
      <c r="M162" s="439"/>
      <c r="N162" s="439"/>
      <c r="O162" s="439"/>
      <c r="P162" s="439"/>
      <c r="Q162" s="439"/>
      <c r="R162" s="439"/>
      <c r="S162" s="439"/>
      <c r="T162" s="439"/>
      <c r="U162" s="176">
        <f t="shared" si="27"/>
        <v>0</v>
      </c>
      <c r="V162" s="409"/>
      <c r="W162" s="180" t="e">
        <f t="shared" si="24"/>
        <v>#VALUE!</v>
      </c>
      <c r="X162" s="439"/>
      <c r="Y162" s="439"/>
      <c r="Z162" s="439"/>
      <c r="AA162" s="439"/>
      <c r="AB162" s="439"/>
      <c r="AC162" s="439"/>
      <c r="AD162" s="439"/>
      <c r="AE162" s="439"/>
      <c r="AF162" s="176">
        <f t="shared" si="23"/>
        <v>0</v>
      </c>
      <c r="AG162" s="409"/>
    </row>
    <row r="163" spans="1:33" ht="16.5" customHeight="1">
      <c r="A163" s="180" t="e">
        <f t="shared" si="26"/>
        <v>#VALUE!</v>
      </c>
      <c r="B163" s="323"/>
      <c r="C163" s="323"/>
      <c r="D163" s="323"/>
      <c r="E163" s="323"/>
      <c r="F163" s="323"/>
      <c r="G163" s="323"/>
      <c r="H163" s="323"/>
      <c r="I163" s="323"/>
      <c r="J163" s="176">
        <f t="shared" si="22"/>
        <v>0</v>
      </c>
      <c r="K163" s="409"/>
      <c r="L163" s="180" t="e">
        <f t="shared" si="25"/>
        <v>#VALUE!</v>
      </c>
      <c r="M163" s="323"/>
      <c r="N163" s="323"/>
      <c r="O163" s="323"/>
      <c r="P163" s="323"/>
      <c r="Q163" s="323"/>
      <c r="R163" s="323"/>
      <c r="S163" s="323"/>
      <c r="T163" s="323"/>
      <c r="U163" s="176">
        <f t="shared" si="27"/>
        <v>0</v>
      </c>
      <c r="V163" s="409"/>
      <c r="W163" s="180" t="e">
        <f t="shared" si="24"/>
        <v>#VALUE!</v>
      </c>
      <c r="X163" s="323"/>
      <c r="Y163" s="323"/>
      <c r="Z163" s="323"/>
      <c r="AA163" s="323"/>
      <c r="AB163" s="323"/>
      <c r="AC163" s="323"/>
      <c r="AD163" s="323"/>
      <c r="AE163" s="323"/>
      <c r="AF163" s="176">
        <f t="shared" si="23"/>
        <v>0</v>
      </c>
      <c r="AG163" s="409"/>
    </row>
    <row r="164" spans="1:33" ht="16.5" customHeight="1">
      <c r="A164" s="180" t="e">
        <f t="shared" si="26"/>
        <v>#VALUE!</v>
      </c>
      <c r="B164" s="439"/>
      <c r="C164" s="439"/>
      <c r="D164" s="439"/>
      <c r="E164" s="439"/>
      <c r="F164" s="439"/>
      <c r="G164" s="439"/>
      <c r="H164" s="439"/>
      <c r="I164" s="439"/>
      <c r="J164" s="176">
        <f t="shared" si="22"/>
        <v>0</v>
      </c>
      <c r="K164" s="409"/>
      <c r="L164" s="180" t="e">
        <f t="shared" si="25"/>
        <v>#VALUE!</v>
      </c>
      <c r="M164" s="439"/>
      <c r="N164" s="439"/>
      <c r="O164" s="439"/>
      <c r="P164" s="439"/>
      <c r="Q164" s="439"/>
      <c r="R164" s="439"/>
      <c r="S164" s="439"/>
      <c r="T164" s="439"/>
      <c r="U164" s="176">
        <f t="shared" si="27"/>
        <v>0</v>
      </c>
      <c r="V164" s="409"/>
      <c r="W164" s="180" t="e">
        <f t="shared" si="24"/>
        <v>#VALUE!</v>
      </c>
      <c r="X164" s="439"/>
      <c r="Y164" s="439"/>
      <c r="Z164" s="439"/>
      <c r="AA164" s="439"/>
      <c r="AB164" s="439"/>
      <c r="AC164" s="439"/>
      <c r="AD164" s="439"/>
      <c r="AE164" s="439"/>
      <c r="AF164" s="176">
        <f t="shared" si="23"/>
        <v>0</v>
      </c>
      <c r="AG164" s="409"/>
    </row>
    <row r="165" spans="1:33" ht="16.5" customHeight="1">
      <c r="A165" s="180" t="e">
        <f t="shared" si="26"/>
        <v>#VALUE!</v>
      </c>
      <c r="B165" s="323"/>
      <c r="C165" s="323"/>
      <c r="D165" s="323"/>
      <c r="E165" s="323"/>
      <c r="F165" s="323"/>
      <c r="G165" s="323"/>
      <c r="H165" s="323"/>
      <c r="I165" s="323"/>
      <c r="J165" s="176">
        <f t="shared" si="22"/>
        <v>0</v>
      </c>
      <c r="K165" s="409"/>
      <c r="L165" s="180" t="e">
        <f t="shared" si="25"/>
        <v>#VALUE!</v>
      </c>
      <c r="M165" s="323"/>
      <c r="N165" s="323"/>
      <c r="O165" s="323"/>
      <c r="P165" s="323"/>
      <c r="Q165" s="323"/>
      <c r="R165" s="323"/>
      <c r="S165" s="323"/>
      <c r="T165" s="323"/>
      <c r="U165" s="176">
        <f t="shared" si="27"/>
        <v>0</v>
      </c>
      <c r="V165" s="409"/>
      <c r="W165" s="180" t="e">
        <f t="shared" si="24"/>
        <v>#VALUE!</v>
      </c>
      <c r="X165" s="323"/>
      <c r="Y165" s="323"/>
      <c r="Z165" s="323"/>
      <c r="AA165" s="323"/>
      <c r="AB165" s="323"/>
      <c r="AC165" s="323"/>
      <c r="AD165" s="323"/>
      <c r="AE165" s="323"/>
      <c r="AF165" s="176">
        <f t="shared" si="23"/>
        <v>0</v>
      </c>
      <c r="AG165" s="409"/>
    </row>
    <row r="166" spans="1:33" ht="16.5" customHeight="1">
      <c r="A166" s="180" t="e">
        <f t="shared" si="26"/>
        <v>#VALUE!</v>
      </c>
      <c r="B166" s="439"/>
      <c r="C166" s="439"/>
      <c r="D166" s="439"/>
      <c r="E166" s="439"/>
      <c r="F166" s="439"/>
      <c r="G166" s="439"/>
      <c r="H166" s="439"/>
      <c r="I166" s="439"/>
      <c r="J166" s="176">
        <f t="shared" si="22"/>
        <v>0</v>
      </c>
      <c r="K166" s="409"/>
      <c r="L166" s="180" t="e">
        <f t="shared" si="25"/>
        <v>#VALUE!</v>
      </c>
      <c r="M166" s="439"/>
      <c r="N166" s="439"/>
      <c r="O166" s="439"/>
      <c r="P166" s="439"/>
      <c r="Q166" s="439"/>
      <c r="R166" s="439"/>
      <c r="S166" s="439"/>
      <c r="T166" s="439"/>
      <c r="U166" s="176">
        <f t="shared" si="27"/>
        <v>0</v>
      </c>
      <c r="V166" s="409"/>
      <c r="W166" s="180" t="e">
        <f t="shared" si="24"/>
        <v>#VALUE!</v>
      </c>
      <c r="X166" s="439"/>
      <c r="Y166" s="439"/>
      <c r="Z166" s="439"/>
      <c r="AA166" s="439"/>
      <c r="AB166" s="439"/>
      <c r="AC166" s="439"/>
      <c r="AD166" s="439"/>
      <c r="AE166" s="439"/>
      <c r="AF166" s="176">
        <f t="shared" si="23"/>
        <v>0</v>
      </c>
      <c r="AG166" s="409"/>
    </row>
    <row r="167" spans="1:33" ht="16.5" customHeight="1">
      <c r="A167" s="180" t="e">
        <f t="shared" si="26"/>
        <v>#VALUE!</v>
      </c>
      <c r="B167" s="323"/>
      <c r="C167" s="323"/>
      <c r="D167" s="323"/>
      <c r="E167" s="323"/>
      <c r="F167" s="323"/>
      <c r="G167" s="323"/>
      <c r="H167" s="323"/>
      <c r="I167" s="323"/>
      <c r="J167" s="176">
        <f t="shared" si="22"/>
        <v>0</v>
      </c>
      <c r="K167" s="409"/>
      <c r="L167" s="180" t="e">
        <f t="shared" si="25"/>
        <v>#VALUE!</v>
      </c>
      <c r="M167" s="441"/>
      <c r="N167" s="441"/>
      <c r="O167" s="441"/>
      <c r="P167" s="441"/>
      <c r="Q167" s="441"/>
      <c r="R167" s="441"/>
      <c r="S167" s="441"/>
      <c r="T167" s="441"/>
      <c r="U167" s="176">
        <f t="shared" si="27"/>
        <v>0</v>
      </c>
      <c r="V167" s="409"/>
      <c r="W167" s="180" t="e">
        <f t="shared" si="24"/>
        <v>#VALUE!</v>
      </c>
      <c r="X167" s="323"/>
      <c r="Y167" s="323"/>
      <c r="Z167" s="323"/>
      <c r="AA167" s="323"/>
      <c r="AB167" s="323"/>
      <c r="AC167" s="323"/>
      <c r="AD167" s="323"/>
      <c r="AE167" s="323"/>
      <c r="AF167" s="176">
        <f t="shared" si="23"/>
        <v>0</v>
      </c>
      <c r="AG167" s="409"/>
    </row>
    <row r="168" spans="1:33" ht="16.5" customHeight="1">
      <c r="A168" s="180" t="e">
        <f t="shared" si="26"/>
        <v>#VALUE!</v>
      </c>
      <c r="B168" s="439"/>
      <c r="C168" s="439"/>
      <c r="D168" s="439"/>
      <c r="E168" s="439"/>
      <c r="F168" s="439"/>
      <c r="G168" s="439"/>
      <c r="H168" s="439"/>
      <c r="I168" s="439"/>
      <c r="J168" s="176">
        <f t="shared" si="22"/>
        <v>0</v>
      </c>
      <c r="K168" s="409"/>
      <c r="L168" s="180" t="e">
        <f t="shared" si="25"/>
        <v>#VALUE!</v>
      </c>
      <c r="M168" s="440"/>
      <c r="N168" s="439"/>
      <c r="O168" s="439"/>
      <c r="P168" s="439"/>
      <c r="Q168" s="439"/>
      <c r="R168" s="439"/>
      <c r="S168" s="439"/>
      <c r="T168" s="439"/>
      <c r="U168" s="176">
        <f t="shared" ref="U168:U200" si="28">SUM(N168:T168)</f>
        <v>0</v>
      </c>
      <c r="V168" s="409"/>
      <c r="W168" s="180" t="e">
        <f t="shared" si="24"/>
        <v>#VALUE!</v>
      </c>
      <c r="X168" s="439"/>
      <c r="Y168" s="439"/>
      <c r="Z168" s="439"/>
      <c r="AA168" s="439"/>
      <c r="AB168" s="439"/>
      <c r="AC168" s="439"/>
      <c r="AD168" s="439"/>
      <c r="AE168" s="439"/>
      <c r="AF168" s="176">
        <f t="shared" si="23"/>
        <v>0</v>
      </c>
      <c r="AG168" s="409"/>
    </row>
    <row r="169" spans="1:33" ht="16.5" customHeight="1">
      <c r="A169" s="180" t="e">
        <f t="shared" si="26"/>
        <v>#VALUE!</v>
      </c>
      <c r="B169" s="323"/>
      <c r="C169" s="323"/>
      <c r="D169" s="323"/>
      <c r="E169" s="323"/>
      <c r="F169" s="323"/>
      <c r="G169" s="323"/>
      <c r="H169" s="323"/>
      <c r="I169" s="323"/>
      <c r="J169" s="176">
        <f t="shared" si="22"/>
        <v>0</v>
      </c>
      <c r="K169" s="409"/>
      <c r="L169" s="180" t="e">
        <f t="shared" si="25"/>
        <v>#VALUE!</v>
      </c>
      <c r="M169" s="323"/>
      <c r="N169" s="323"/>
      <c r="O169" s="323"/>
      <c r="P169" s="323"/>
      <c r="Q169" s="323"/>
      <c r="R169" s="323"/>
      <c r="S169" s="323"/>
      <c r="T169" s="323"/>
      <c r="U169" s="176">
        <f t="shared" si="28"/>
        <v>0</v>
      </c>
      <c r="V169" s="409"/>
      <c r="W169" s="180" t="e">
        <f t="shared" si="24"/>
        <v>#VALUE!</v>
      </c>
      <c r="X169" s="323"/>
      <c r="Y169" s="323"/>
      <c r="Z169" s="323"/>
      <c r="AA169" s="323"/>
      <c r="AB169" s="323"/>
      <c r="AC169" s="323"/>
      <c r="AD169" s="323"/>
      <c r="AE169" s="323"/>
      <c r="AF169" s="176">
        <f t="shared" si="23"/>
        <v>0</v>
      </c>
      <c r="AG169" s="409"/>
    </row>
    <row r="170" spans="1:33" ht="16.5" customHeight="1">
      <c r="A170" s="180" t="e">
        <f t="shared" si="26"/>
        <v>#VALUE!</v>
      </c>
      <c r="B170" s="439"/>
      <c r="C170" s="439"/>
      <c r="D170" s="439"/>
      <c r="E170" s="439"/>
      <c r="F170" s="439"/>
      <c r="G170" s="439"/>
      <c r="H170" s="439"/>
      <c r="I170" s="439"/>
      <c r="J170" s="176">
        <f t="shared" si="22"/>
        <v>0</v>
      </c>
      <c r="K170" s="409"/>
      <c r="L170" s="180" t="e">
        <f t="shared" si="25"/>
        <v>#VALUE!</v>
      </c>
      <c r="M170" s="440"/>
      <c r="N170" s="440"/>
      <c r="O170" s="440"/>
      <c r="P170" s="440"/>
      <c r="Q170" s="440"/>
      <c r="R170" s="440"/>
      <c r="S170" s="440"/>
      <c r="T170" s="440"/>
      <c r="U170" s="176">
        <f t="shared" si="28"/>
        <v>0</v>
      </c>
      <c r="V170" s="409"/>
      <c r="W170" s="180" t="e">
        <f t="shared" si="24"/>
        <v>#VALUE!</v>
      </c>
      <c r="X170" s="439"/>
      <c r="Y170" s="439"/>
      <c r="Z170" s="439"/>
      <c r="AA170" s="439"/>
      <c r="AB170" s="439"/>
      <c r="AC170" s="439"/>
      <c r="AD170" s="439"/>
      <c r="AE170" s="439"/>
      <c r="AF170" s="176">
        <f t="shared" si="23"/>
        <v>0</v>
      </c>
      <c r="AG170" s="409"/>
    </row>
    <row r="171" spans="1:33" ht="16.5" customHeight="1">
      <c r="A171" s="180" t="e">
        <f t="shared" si="26"/>
        <v>#VALUE!</v>
      </c>
      <c r="B171" s="323"/>
      <c r="C171" s="323"/>
      <c r="D171" s="323"/>
      <c r="E171" s="323"/>
      <c r="F171" s="323"/>
      <c r="G171" s="323"/>
      <c r="H171" s="323"/>
      <c r="I171" s="323"/>
      <c r="J171" s="176">
        <f t="shared" si="22"/>
        <v>0</v>
      </c>
      <c r="K171" s="409"/>
      <c r="L171" s="180" t="e">
        <f t="shared" si="25"/>
        <v>#VALUE!</v>
      </c>
      <c r="M171" s="323"/>
      <c r="N171" s="323"/>
      <c r="O171" s="323"/>
      <c r="P171" s="323"/>
      <c r="Q171" s="323"/>
      <c r="R171" s="323"/>
      <c r="S171" s="323"/>
      <c r="T171" s="323"/>
      <c r="U171" s="176">
        <f t="shared" si="28"/>
        <v>0</v>
      </c>
      <c r="V171" s="409"/>
      <c r="W171" s="180" t="e">
        <f t="shared" si="24"/>
        <v>#VALUE!</v>
      </c>
      <c r="X171" s="323"/>
      <c r="Y171" s="323"/>
      <c r="Z171" s="323"/>
      <c r="AA171" s="323"/>
      <c r="AB171" s="323"/>
      <c r="AC171" s="323"/>
      <c r="AD171" s="323"/>
      <c r="AE171" s="323"/>
      <c r="AF171" s="176">
        <f t="shared" si="23"/>
        <v>0</v>
      </c>
      <c r="AG171" s="409"/>
    </row>
    <row r="172" spans="1:33" ht="16.5" customHeight="1">
      <c r="A172" s="180" t="e">
        <f t="shared" si="26"/>
        <v>#VALUE!</v>
      </c>
      <c r="B172" s="439"/>
      <c r="C172" s="439"/>
      <c r="D172" s="439"/>
      <c r="E172" s="439"/>
      <c r="F172" s="439"/>
      <c r="G172" s="439"/>
      <c r="H172" s="439"/>
      <c r="I172" s="439"/>
      <c r="J172" s="176">
        <f t="shared" si="22"/>
        <v>0</v>
      </c>
      <c r="K172" s="409"/>
      <c r="L172" s="180" t="e">
        <f t="shared" si="25"/>
        <v>#VALUE!</v>
      </c>
      <c r="M172" s="439"/>
      <c r="N172" s="439"/>
      <c r="O172" s="439"/>
      <c r="P172" s="439"/>
      <c r="Q172" s="439"/>
      <c r="R172" s="439"/>
      <c r="S172" s="439"/>
      <c r="T172" s="439"/>
      <c r="U172" s="176">
        <f t="shared" si="28"/>
        <v>0</v>
      </c>
      <c r="V172" s="409"/>
      <c r="W172" s="180" t="e">
        <f t="shared" si="24"/>
        <v>#VALUE!</v>
      </c>
      <c r="X172" s="439"/>
      <c r="Y172" s="439"/>
      <c r="Z172" s="439"/>
      <c r="AA172" s="439"/>
      <c r="AB172" s="439"/>
      <c r="AC172" s="439"/>
      <c r="AD172" s="439"/>
      <c r="AE172" s="439"/>
      <c r="AF172" s="176">
        <f t="shared" si="23"/>
        <v>0</v>
      </c>
      <c r="AG172" s="409"/>
    </row>
    <row r="173" spans="1:33" ht="16.5" customHeight="1">
      <c r="A173" s="180" t="e">
        <f t="shared" si="26"/>
        <v>#VALUE!</v>
      </c>
      <c r="B173" s="323"/>
      <c r="C173" s="323"/>
      <c r="D173" s="323"/>
      <c r="E173" s="323"/>
      <c r="F173" s="323"/>
      <c r="G173" s="323"/>
      <c r="H173" s="323"/>
      <c r="I173" s="323"/>
      <c r="J173" s="176">
        <f t="shared" si="22"/>
        <v>0</v>
      </c>
      <c r="K173" s="409"/>
      <c r="L173" s="180" t="e">
        <f t="shared" si="25"/>
        <v>#VALUE!</v>
      </c>
      <c r="M173" s="323"/>
      <c r="N173" s="323"/>
      <c r="O173" s="323"/>
      <c r="P173" s="323"/>
      <c r="Q173" s="323"/>
      <c r="R173" s="323"/>
      <c r="S173" s="323"/>
      <c r="T173" s="323"/>
      <c r="U173" s="176">
        <f t="shared" si="28"/>
        <v>0</v>
      </c>
      <c r="V173" s="409"/>
      <c r="W173" s="180" t="e">
        <f t="shared" si="24"/>
        <v>#VALUE!</v>
      </c>
      <c r="X173" s="323"/>
      <c r="Y173" s="323"/>
      <c r="Z173" s="323"/>
      <c r="AA173" s="323"/>
      <c r="AB173" s="323"/>
      <c r="AC173" s="323"/>
      <c r="AD173" s="323"/>
      <c r="AE173" s="323"/>
      <c r="AF173" s="176">
        <f t="shared" si="23"/>
        <v>0</v>
      </c>
      <c r="AG173" s="409"/>
    </row>
    <row r="174" spans="1:33" ht="16.5" customHeight="1">
      <c r="A174" s="180" t="e">
        <f t="shared" si="26"/>
        <v>#VALUE!</v>
      </c>
      <c r="B174" s="439"/>
      <c r="C174" s="439"/>
      <c r="D174" s="439"/>
      <c r="E174" s="439"/>
      <c r="F174" s="439"/>
      <c r="G174" s="439"/>
      <c r="H174" s="439"/>
      <c r="I174" s="439"/>
      <c r="J174" s="176">
        <f t="shared" si="22"/>
        <v>0</v>
      </c>
      <c r="K174" s="409"/>
      <c r="L174" s="180" t="e">
        <f t="shared" si="25"/>
        <v>#VALUE!</v>
      </c>
      <c r="M174" s="439"/>
      <c r="N174" s="439"/>
      <c r="O174" s="439"/>
      <c r="P174" s="439"/>
      <c r="Q174" s="439"/>
      <c r="R174" s="439"/>
      <c r="S174" s="439"/>
      <c r="T174" s="439"/>
      <c r="U174" s="176">
        <f t="shared" si="28"/>
        <v>0</v>
      </c>
      <c r="V174" s="409"/>
      <c r="W174" s="180" t="e">
        <f t="shared" si="24"/>
        <v>#VALUE!</v>
      </c>
      <c r="X174" s="439"/>
      <c r="Y174" s="439"/>
      <c r="Z174" s="439"/>
      <c r="AA174" s="439"/>
      <c r="AB174" s="439"/>
      <c r="AC174" s="439"/>
      <c r="AD174" s="439"/>
      <c r="AE174" s="439"/>
      <c r="AF174" s="176">
        <f t="shared" si="23"/>
        <v>0</v>
      </c>
      <c r="AG174" s="409"/>
    </row>
    <row r="175" spans="1:33" ht="16.5" customHeight="1">
      <c r="A175" s="180" t="e">
        <f t="shared" si="26"/>
        <v>#VALUE!</v>
      </c>
      <c r="B175" s="441"/>
      <c r="C175" s="441"/>
      <c r="D175" s="441"/>
      <c r="E175" s="441"/>
      <c r="F175" s="441"/>
      <c r="G175" s="441"/>
      <c r="H175" s="441"/>
      <c r="I175" s="441"/>
      <c r="J175" s="176">
        <f t="shared" si="22"/>
        <v>0</v>
      </c>
      <c r="K175" s="409"/>
      <c r="L175" s="180" t="e">
        <f t="shared" si="25"/>
        <v>#VALUE!</v>
      </c>
      <c r="M175" s="323"/>
      <c r="N175" s="323"/>
      <c r="O175" s="323"/>
      <c r="P175" s="323"/>
      <c r="Q175" s="323"/>
      <c r="R175" s="323"/>
      <c r="S175" s="323"/>
      <c r="T175" s="323"/>
      <c r="U175" s="176">
        <f t="shared" si="28"/>
        <v>0</v>
      </c>
      <c r="V175" s="409"/>
      <c r="W175" s="180" t="e">
        <f t="shared" si="24"/>
        <v>#VALUE!</v>
      </c>
      <c r="X175" s="323"/>
      <c r="Y175" s="323"/>
      <c r="Z175" s="323"/>
      <c r="AA175" s="323"/>
      <c r="AB175" s="323"/>
      <c r="AC175" s="323"/>
      <c r="AD175" s="323"/>
      <c r="AE175" s="323"/>
      <c r="AF175" s="176">
        <f t="shared" si="23"/>
        <v>0</v>
      </c>
      <c r="AG175" s="409"/>
    </row>
    <row r="176" spans="1:33" ht="16.5" customHeight="1">
      <c r="A176" s="180" t="e">
        <f t="shared" si="26"/>
        <v>#VALUE!</v>
      </c>
      <c r="B176" s="439"/>
      <c r="C176" s="439"/>
      <c r="D176" s="439"/>
      <c r="E176" s="439"/>
      <c r="F176" s="439"/>
      <c r="G176" s="439"/>
      <c r="H176" s="439"/>
      <c r="I176" s="439"/>
      <c r="J176" s="176">
        <f t="shared" si="22"/>
        <v>0</v>
      </c>
      <c r="K176" s="409"/>
      <c r="L176" s="180" t="e">
        <f t="shared" si="25"/>
        <v>#VALUE!</v>
      </c>
      <c r="M176" s="439"/>
      <c r="N176" s="439"/>
      <c r="O176" s="439"/>
      <c r="P176" s="439"/>
      <c r="Q176" s="439"/>
      <c r="R176" s="439"/>
      <c r="S176" s="439"/>
      <c r="T176" s="439"/>
      <c r="U176" s="176">
        <f t="shared" si="28"/>
        <v>0</v>
      </c>
      <c r="V176" s="409"/>
      <c r="W176" s="180" t="e">
        <f t="shared" si="24"/>
        <v>#VALUE!</v>
      </c>
      <c r="X176" s="439"/>
      <c r="Y176" s="439"/>
      <c r="Z176" s="439"/>
      <c r="AA176" s="439"/>
      <c r="AB176" s="439"/>
      <c r="AC176" s="439"/>
      <c r="AD176" s="439"/>
      <c r="AE176" s="439"/>
      <c r="AF176" s="176">
        <f t="shared" si="23"/>
        <v>0</v>
      </c>
      <c r="AG176" s="409"/>
    </row>
    <row r="177" spans="1:33" ht="16.5" customHeight="1">
      <c r="A177" s="180" t="e">
        <f t="shared" si="26"/>
        <v>#VALUE!</v>
      </c>
      <c r="B177" s="323"/>
      <c r="C177" s="323"/>
      <c r="D177" s="323"/>
      <c r="E177" s="323"/>
      <c r="F177" s="323"/>
      <c r="G177" s="323"/>
      <c r="H177" s="323"/>
      <c r="I177" s="323"/>
      <c r="J177" s="176">
        <f t="shared" si="22"/>
        <v>0</v>
      </c>
      <c r="K177" s="409"/>
      <c r="L177" s="180" t="e">
        <f t="shared" si="25"/>
        <v>#VALUE!</v>
      </c>
      <c r="M177" s="323"/>
      <c r="N177" s="323"/>
      <c r="O177" s="323"/>
      <c r="P177" s="323"/>
      <c r="Q177" s="323"/>
      <c r="R177" s="323"/>
      <c r="S177" s="323"/>
      <c r="T177" s="323"/>
      <c r="U177" s="176">
        <f t="shared" si="28"/>
        <v>0</v>
      </c>
      <c r="V177" s="409"/>
      <c r="W177" s="180" t="e">
        <f t="shared" si="24"/>
        <v>#VALUE!</v>
      </c>
      <c r="X177" s="323"/>
      <c r="Y177" s="323"/>
      <c r="Z177" s="323"/>
      <c r="AA177" s="323"/>
      <c r="AB177" s="323"/>
      <c r="AC177" s="323"/>
      <c r="AD177" s="323"/>
      <c r="AE177" s="323"/>
      <c r="AF177" s="176">
        <f t="shared" si="23"/>
        <v>0</v>
      </c>
      <c r="AG177" s="409"/>
    </row>
    <row r="178" spans="1:33" ht="16.5" customHeight="1">
      <c r="A178" s="180" t="e">
        <f t="shared" si="26"/>
        <v>#VALUE!</v>
      </c>
      <c r="B178" s="439"/>
      <c r="C178" s="439"/>
      <c r="D178" s="439"/>
      <c r="E178" s="439"/>
      <c r="F178" s="439"/>
      <c r="G178" s="439"/>
      <c r="H178" s="439"/>
      <c r="I178" s="439"/>
      <c r="J178" s="176">
        <f t="shared" si="22"/>
        <v>0</v>
      </c>
      <c r="K178" s="409"/>
      <c r="L178" s="180" t="e">
        <f t="shared" si="25"/>
        <v>#VALUE!</v>
      </c>
      <c r="M178" s="439"/>
      <c r="N178" s="439"/>
      <c r="O178" s="439"/>
      <c r="P178" s="439"/>
      <c r="Q178" s="439"/>
      <c r="R178" s="439"/>
      <c r="S178" s="439"/>
      <c r="T178" s="439"/>
      <c r="U178" s="176">
        <f t="shared" si="28"/>
        <v>0</v>
      </c>
      <c r="V178" s="409"/>
      <c r="W178" s="180" t="e">
        <f t="shared" si="24"/>
        <v>#VALUE!</v>
      </c>
      <c r="X178" s="439"/>
      <c r="Y178" s="439"/>
      <c r="Z178" s="439"/>
      <c r="AA178" s="439"/>
      <c r="AB178" s="439"/>
      <c r="AC178" s="439"/>
      <c r="AD178" s="439"/>
      <c r="AE178" s="439"/>
      <c r="AF178" s="176">
        <f t="shared" si="23"/>
        <v>0</v>
      </c>
      <c r="AG178" s="409"/>
    </row>
    <row r="179" spans="1:33" ht="16.5" customHeight="1">
      <c r="A179" s="180" t="e">
        <f t="shared" si="26"/>
        <v>#VALUE!</v>
      </c>
      <c r="B179" s="323"/>
      <c r="C179" s="323"/>
      <c r="D179" s="323"/>
      <c r="E179" s="323"/>
      <c r="F179" s="323"/>
      <c r="G179" s="323"/>
      <c r="H179" s="323"/>
      <c r="I179" s="323"/>
      <c r="J179" s="176">
        <f t="shared" si="22"/>
        <v>0</v>
      </c>
      <c r="K179" s="409"/>
      <c r="L179" s="180" t="e">
        <f t="shared" si="25"/>
        <v>#VALUE!</v>
      </c>
      <c r="M179" s="323"/>
      <c r="N179" s="323"/>
      <c r="O179" s="323"/>
      <c r="P179" s="323"/>
      <c r="Q179" s="323"/>
      <c r="R179" s="323"/>
      <c r="S179" s="323"/>
      <c r="T179" s="323"/>
      <c r="U179" s="176">
        <f t="shared" si="28"/>
        <v>0</v>
      </c>
      <c r="V179" s="409"/>
      <c r="W179" s="180" t="e">
        <f t="shared" si="24"/>
        <v>#VALUE!</v>
      </c>
      <c r="X179" s="323"/>
      <c r="Y179" s="323"/>
      <c r="Z179" s="323"/>
      <c r="AA179" s="323"/>
      <c r="AB179" s="323"/>
      <c r="AC179" s="323"/>
      <c r="AD179" s="323"/>
      <c r="AE179" s="323"/>
      <c r="AF179" s="176">
        <f t="shared" ref="AF179:AF196" si="29">SUM(Y179:AE179)</f>
        <v>0</v>
      </c>
      <c r="AG179" s="409"/>
    </row>
    <row r="180" spans="1:33" ht="16.5" customHeight="1">
      <c r="A180" s="180" t="e">
        <f t="shared" si="26"/>
        <v>#VALUE!</v>
      </c>
      <c r="B180" s="439"/>
      <c r="C180" s="439"/>
      <c r="D180" s="439"/>
      <c r="E180" s="439"/>
      <c r="F180" s="439"/>
      <c r="G180" s="439"/>
      <c r="H180" s="439"/>
      <c r="I180" s="439"/>
      <c r="J180" s="176">
        <f t="shared" si="22"/>
        <v>0</v>
      </c>
      <c r="K180" s="409"/>
      <c r="L180" s="180" t="e">
        <f t="shared" si="25"/>
        <v>#VALUE!</v>
      </c>
      <c r="M180" s="439"/>
      <c r="N180" s="439"/>
      <c r="O180" s="439"/>
      <c r="P180" s="439"/>
      <c r="Q180" s="439"/>
      <c r="R180" s="439"/>
      <c r="S180" s="439"/>
      <c r="T180" s="439"/>
      <c r="U180" s="176">
        <f t="shared" si="28"/>
        <v>0</v>
      </c>
      <c r="V180" s="409"/>
      <c r="W180" s="180" t="e">
        <f t="shared" si="24"/>
        <v>#VALUE!</v>
      </c>
      <c r="X180" s="439"/>
      <c r="Y180" s="439"/>
      <c r="Z180" s="439"/>
      <c r="AA180" s="439"/>
      <c r="AB180" s="439"/>
      <c r="AC180" s="439"/>
      <c r="AD180" s="439"/>
      <c r="AE180" s="439"/>
      <c r="AF180" s="176">
        <f t="shared" si="29"/>
        <v>0</v>
      </c>
      <c r="AG180" s="409"/>
    </row>
    <row r="181" spans="1:33" ht="16.5" customHeight="1">
      <c r="A181" s="180" t="e">
        <f t="shared" si="26"/>
        <v>#VALUE!</v>
      </c>
      <c r="B181" s="323"/>
      <c r="C181" s="323"/>
      <c r="D181" s="323"/>
      <c r="E181" s="323"/>
      <c r="F181" s="323"/>
      <c r="G181" s="323"/>
      <c r="H181" s="323"/>
      <c r="I181" s="323"/>
      <c r="J181" s="176">
        <f t="shared" si="22"/>
        <v>0</v>
      </c>
      <c r="K181" s="409"/>
      <c r="L181" s="180" t="e">
        <f t="shared" si="25"/>
        <v>#VALUE!</v>
      </c>
      <c r="M181" s="323"/>
      <c r="N181" s="323"/>
      <c r="O181" s="323"/>
      <c r="P181" s="323"/>
      <c r="Q181" s="323"/>
      <c r="R181" s="323"/>
      <c r="S181" s="323"/>
      <c r="T181" s="323"/>
      <c r="U181" s="176">
        <f t="shared" si="28"/>
        <v>0</v>
      </c>
      <c r="V181" s="409"/>
      <c r="W181" s="180" t="e">
        <f t="shared" si="24"/>
        <v>#VALUE!</v>
      </c>
      <c r="X181" s="323"/>
      <c r="Y181" s="323"/>
      <c r="Z181" s="323"/>
      <c r="AA181" s="323"/>
      <c r="AB181" s="323"/>
      <c r="AC181" s="323"/>
      <c r="AD181" s="323"/>
      <c r="AE181" s="323"/>
      <c r="AF181" s="176">
        <f t="shared" si="29"/>
        <v>0</v>
      </c>
      <c r="AG181" s="409"/>
    </row>
    <row r="182" spans="1:33" ht="16.5" customHeight="1">
      <c r="A182" s="180" t="e">
        <f t="shared" si="26"/>
        <v>#VALUE!</v>
      </c>
      <c r="B182" s="439"/>
      <c r="C182" s="439"/>
      <c r="D182" s="439"/>
      <c r="E182" s="439"/>
      <c r="F182" s="439"/>
      <c r="G182" s="439"/>
      <c r="H182" s="439"/>
      <c r="I182" s="439"/>
      <c r="J182" s="176">
        <f t="shared" si="22"/>
        <v>0</v>
      </c>
      <c r="K182" s="409"/>
      <c r="L182" s="180" t="e">
        <f t="shared" si="25"/>
        <v>#VALUE!</v>
      </c>
      <c r="M182" s="439"/>
      <c r="N182" s="439"/>
      <c r="O182" s="439"/>
      <c r="P182" s="439"/>
      <c r="Q182" s="439"/>
      <c r="R182" s="439"/>
      <c r="S182" s="439"/>
      <c r="T182" s="439"/>
      <c r="U182" s="176">
        <f t="shared" si="28"/>
        <v>0</v>
      </c>
      <c r="V182" s="409"/>
      <c r="W182" s="180" t="e">
        <f t="shared" si="24"/>
        <v>#VALUE!</v>
      </c>
      <c r="X182" s="439"/>
      <c r="Y182" s="439"/>
      <c r="Z182" s="439"/>
      <c r="AA182" s="439"/>
      <c r="AB182" s="439"/>
      <c r="AC182" s="439"/>
      <c r="AD182" s="439"/>
      <c r="AE182" s="439"/>
      <c r="AF182" s="176">
        <f t="shared" si="29"/>
        <v>0</v>
      </c>
      <c r="AG182" s="409"/>
    </row>
    <row r="183" spans="1:33" ht="16.5" customHeight="1">
      <c r="A183" s="180" t="e">
        <f t="shared" si="26"/>
        <v>#VALUE!</v>
      </c>
      <c r="B183" s="323"/>
      <c r="C183" s="323"/>
      <c r="D183" s="323"/>
      <c r="E183" s="323"/>
      <c r="F183" s="323"/>
      <c r="G183" s="323"/>
      <c r="H183" s="323"/>
      <c r="I183" s="323"/>
      <c r="J183" s="176">
        <f t="shared" si="22"/>
        <v>0</v>
      </c>
      <c r="K183" s="409"/>
      <c r="L183" s="180" t="e">
        <f t="shared" si="25"/>
        <v>#VALUE!</v>
      </c>
      <c r="M183" s="323"/>
      <c r="N183" s="323"/>
      <c r="O183" s="323"/>
      <c r="P183" s="323"/>
      <c r="Q183" s="323"/>
      <c r="R183" s="323"/>
      <c r="S183" s="323"/>
      <c r="T183" s="323"/>
      <c r="U183" s="176">
        <f t="shared" si="28"/>
        <v>0</v>
      </c>
      <c r="V183" s="409"/>
      <c r="W183" s="180" t="e">
        <f t="shared" si="24"/>
        <v>#VALUE!</v>
      </c>
      <c r="X183" s="323"/>
      <c r="Y183" s="323"/>
      <c r="Z183" s="323"/>
      <c r="AA183" s="323"/>
      <c r="AB183" s="323"/>
      <c r="AC183" s="323"/>
      <c r="AD183" s="323"/>
      <c r="AE183" s="323"/>
      <c r="AF183" s="176">
        <f t="shared" si="29"/>
        <v>0</v>
      </c>
      <c r="AG183" s="409"/>
    </row>
    <row r="184" spans="1:33" ht="16.5" customHeight="1">
      <c r="A184" s="180" t="e">
        <f t="shared" si="26"/>
        <v>#VALUE!</v>
      </c>
      <c r="B184" s="439"/>
      <c r="C184" s="439"/>
      <c r="D184" s="439"/>
      <c r="E184" s="439"/>
      <c r="F184" s="439"/>
      <c r="G184" s="439"/>
      <c r="H184" s="439"/>
      <c r="I184" s="439"/>
      <c r="J184" s="176">
        <f t="shared" si="22"/>
        <v>0</v>
      </c>
      <c r="K184" s="409"/>
      <c r="L184" s="180" t="e">
        <f t="shared" si="25"/>
        <v>#VALUE!</v>
      </c>
      <c r="M184" s="439"/>
      <c r="N184" s="439"/>
      <c r="O184" s="439"/>
      <c r="P184" s="439"/>
      <c r="Q184" s="439"/>
      <c r="R184" s="439"/>
      <c r="S184" s="439"/>
      <c r="T184" s="439"/>
      <c r="U184" s="176">
        <f t="shared" si="28"/>
        <v>0</v>
      </c>
      <c r="V184" s="409"/>
      <c r="W184" s="180" t="e">
        <f t="shared" si="24"/>
        <v>#VALUE!</v>
      </c>
      <c r="X184" s="439"/>
      <c r="Y184" s="439"/>
      <c r="Z184" s="439"/>
      <c r="AA184" s="439"/>
      <c r="AB184" s="439"/>
      <c r="AC184" s="439"/>
      <c r="AD184" s="439"/>
      <c r="AE184" s="439"/>
      <c r="AF184" s="176">
        <f t="shared" si="29"/>
        <v>0</v>
      </c>
      <c r="AG184" s="409"/>
    </row>
    <row r="185" spans="1:33" ht="16.5" customHeight="1">
      <c r="A185" s="180" t="e">
        <f t="shared" si="26"/>
        <v>#VALUE!</v>
      </c>
      <c r="B185" s="323"/>
      <c r="C185" s="323"/>
      <c r="D185" s="323"/>
      <c r="E185" s="323"/>
      <c r="F185" s="323"/>
      <c r="G185" s="323"/>
      <c r="H185" s="323"/>
      <c r="I185" s="323"/>
      <c r="J185" s="176">
        <f t="shared" si="22"/>
        <v>0</v>
      </c>
      <c r="K185" s="409"/>
      <c r="L185" s="180" t="e">
        <f t="shared" si="25"/>
        <v>#VALUE!</v>
      </c>
      <c r="M185" s="323"/>
      <c r="N185" s="323"/>
      <c r="O185" s="323"/>
      <c r="P185" s="323"/>
      <c r="Q185" s="323"/>
      <c r="R185" s="323"/>
      <c r="S185" s="323"/>
      <c r="T185" s="323"/>
      <c r="U185" s="176">
        <f t="shared" si="28"/>
        <v>0</v>
      </c>
      <c r="V185" s="409"/>
      <c r="W185" s="180" t="e">
        <f t="shared" si="24"/>
        <v>#VALUE!</v>
      </c>
      <c r="X185" s="323"/>
      <c r="Y185" s="323"/>
      <c r="Z185" s="323"/>
      <c r="AA185" s="323"/>
      <c r="AB185" s="323"/>
      <c r="AC185" s="323"/>
      <c r="AD185" s="323"/>
      <c r="AE185" s="323"/>
      <c r="AF185" s="176">
        <f t="shared" si="29"/>
        <v>0</v>
      </c>
      <c r="AG185" s="409"/>
    </row>
    <row r="186" spans="1:33" ht="16.5" customHeight="1">
      <c r="A186" s="180" t="e">
        <f t="shared" si="26"/>
        <v>#VALUE!</v>
      </c>
      <c r="B186" s="439"/>
      <c r="C186" s="439"/>
      <c r="D186" s="439"/>
      <c r="E186" s="439"/>
      <c r="F186" s="439"/>
      <c r="G186" s="439"/>
      <c r="H186" s="439"/>
      <c r="I186" s="439"/>
      <c r="J186" s="176">
        <f t="shared" si="22"/>
        <v>0</v>
      </c>
      <c r="K186" s="409"/>
      <c r="L186" s="180" t="e">
        <f t="shared" si="25"/>
        <v>#VALUE!</v>
      </c>
      <c r="M186" s="439"/>
      <c r="N186" s="439"/>
      <c r="O186" s="439"/>
      <c r="P186" s="439"/>
      <c r="Q186" s="439"/>
      <c r="R186" s="439"/>
      <c r="S186" s="439"/>
      <c r="T186" s="439"/>
      <c r="U186" s="176">
        <f t="shared" si="28"/>
        <v>0</v>
      </c>
      <c r="V186" s="409"/>
      <c r="W186" s="180" t="e">
        <f t="shared" si="24"/>
        <v>#VALUE!</v>
      </c>
      <c r="X186" s="439"/>
      <c r="Y186" s="439"/>
      <c r="Z186" s="439"/>
      <c r="AA186" s="439"/>
      <c r="AB186" s="439"/>
      <c r="AC186" s="439"/>
      <c r="AD186" s="439"/>
      <c r="AE186" s="439"/>
      <c r="AF186" s="176">
        <f t="shared" si="29"/>
        <v>0</v>
      </c>
      <c r="AG186" s="409"/>
    </row>
    <row r="187" spans="1:33" ht="16.5" customHeight="1">
      <c r="A187" s="180" t="e">
        <f t="shared" si="26"/>
        <v>#VALUE!</v>
      </c>
      <c r="B187" s="323"/>
      <c r="C187" s="323"/>
      <c r="D187" s="323"/>
      <c r="E187" s="323"/>
      <c r="F187" s="323"/>
      <c r="G187" s="323"/>
      <c r="H187" s="323"/>
      <c r="I187" s="323"/>
      <c r="J187" s="176">
        <f t="shared" si="22"/>
        <v>0</v>
      </c>
      <c r="K187" s="409"/>
      <c r="L187" s="180" t="e">
        <f t="shared" si="25"/>
        <v>#VALUE!</v>
      </c>
      <c r="M187" s="323"/>
      <c r="N187" s="323"/>
      <c r="O187" s="323"/>
      <c r="P187" s="323"/>
      <c r="Q187" s="323"/>
      <c r="R187" s="323"/>
      <c r="S187" s="323"/>
      <c r="T187" s="323"/>
      <c r="U187" s="176">
        <f t="shared" si="28"/>
        <v>0</v>
      </c>
      <c r="V187" s="409"/>
      <c r="W187" s="180" t="e">
        <f t="shared" si="24"/>
        <v>#VALUE!</v>
      </c>
      <c r="X187" s="323"/>
      <c r="Y187" s="323"/>
      <c r="Z187" s="323"/>
      <c r="AA187" s="323"/>
      <c r="AB187" s="323"/>
      <c r="AC187" s="323"/>
      <c r="AD187" s="323"/>
      <c r="AE187" s="323"/>
      <c r="AF187" s="176">
        <f t="shared" si="29"/>
        <v>0</v>
      </c>
      <c r="AG187" s="409"/>
    </row>
    <row r="188" spans="1:33" ht="16.5" customHeight="1">
      <c r="A188" s="180" t="e">
        <f t="shared" si="26"/>
        <v>#VALUE!</v>
      </c>
      <c r="B188" s="439"/>
      <c r="C188" s="439"/>
      <c r="D188" s="439"/>
      <c r="E188" s="439"/>
      <c r="F188" s="439"/>
      <c r="G188" s="439"/>
      <c r="H188" s="439"/>
      <c r="I188" s="439"/>
      <c r="J188" s="176">
        <f t="shared" si="22"/>
        <v>0</v>
      </c>
      <c r="K188" s="409"/>
      <c r="L188" s="180" t="e">
        <f t="shared" si="25"/>
        <v>#VALUE!</v>
      </c>
      <c r="M188" s="439"/>
      <c r="N188" s="439"/>
      <c r="O188" s="439"/>
      <c r="P188" s="439"/>
      <c r="Q188" s="439"/>
      <c r="R188" s="439"/>
      <c r="S188" s="439"/>
      <c r="T188" s="439"/>
      <c r="U188" s="176">
        <f t="shared" si="28"/>
        <v>0</v>
      </c>
      <c r="V188" s="409"/>
      <c r="W188" s="180" t="e">
        <f t="shared" si="24"/>
        <v>#VALUE!</v>
      </c>
      <c r="X188" s="439"/>
      <c r="Y188" s="439"/>
      <c r="Z188" s="439"/>
      <c r="AA188" s="439"/>
      <c r="AB188" s="439"/>
      <c r="AC188" s="439"/>
      <c r="AD188" s="439"/>
      <c r="AE188" s="439"/>
      <c r="AF188" s="176">
        <f t="shared" si="29"/>
        <v>0</v>
      </c>
      <c r="AG188" s="409"/>
    </row>
    <row r="189" spans="1:33" ht="16.5" customHeight="1">
      <c r="A189" s="180" t="e">
        <f t="shared" si="26"/>
        <v>#VALUE!</v>
      </c>
      <c r="B189" s="323"/>
      <c r="C189" s="323"/>
      <c r="D189" s="323"/>
      <c r="E189" s="323"/>
      <c r="F189" s="323"/>
      <c r="G189" s="323"/>
      <c r="H189" s="323"/>
      <c r="I189" s="323"/>
      <c r="J189" s="176">
        <f t="shared" si="22"/>
        <v>0</v>
      </c>
      <c r="K189" s="409"/>
      <c r="L189" s="180" t="e">
        <f t="shared" si="25"/>
        <v>#VALUE!</v>
      </c>
      <c r="M189" s="323"/>
      <c r="N189" s="323"/>
      <c r="O189" s="323"/>
      <c r="P189" s="323"/>
      <c r="Q189" s="323"/>
      <c r="R189" s="323"/>
      <c r="S189" s="323"/>
      <c r="T189" s="323"/>
      <c r="U189" s="176">
        <f t="shared" si="28"/>
        <v>0</v>
      </c>
      <c r="V189" s="409"/>
      <c r="W189" s="180" t="e">
        <f t="shared" si="24"/>
        <v>#VALUE!</v>
      </c>
      <c r="X189" s="323"/>
      <c r="Y189" s="323"/>
      <c r="Z189" s="323"/>
      <c r="AA189" s="323"/>
      <c r="AB189" s="323"/>
      <c r="AC189" s="323"/>
      <c r="AD189" s="323"/>
      <c r="AE189" s="323"/>
      <c r="AF189" s="176">
        <f t="shared" si="29"/>
        <v>0</v>
      </c>
      <c r="AG189" s="409"/>
    </row>
    <row r="190" spans="1:33" ht="16.5" customHeight="1">
      <c r="A190" s="180" t="e">
        <f t="shared" si="26"/>
        <v>#VALUE!</v>
      </c>
      <c r="B190" s="439"/>
      <c r="C190" s="439"/>
      <c r="D190" s="439"/>
      <c r="E190" s="439"/>
      <c r="F190" s="439"/>
      <c r="G190" s="439"/>
      <c r="H190" s="439"/>
      <c r="I190" s="439"/>
      <c r="J190" s="176">
        <f t="shared" si="22"/>
        <v>0</v>
      </c>
      <c r="K190" s="409"/>
      <c r="L190" s="180" t="e">
        <f t="shared" si="25"/>
        <v>#VALUE!</v>
      </c>
      <c r="M190" s="439"/>
      <c r="N190" s="439"/>
      <c r="O190" s="439"/>
      <c r="P190" s="439"/>
      <c r="Q190" s="439"/>
      <c r="R190" s="439"/>
      <c r="S190" s="439"/>
      <c r="T190" s="439"/>
      <c r="U190" s="176">
        <f t="shared" si="28"/>
        <v>0</v>
      </c>
      <c r="V190" s="409"/>
      <c r="W190" s="180" t="e">
        <f t="shared" si="24"/>
        <v>#VALUE!</v>
      </c>
      <c r="X190" s="439"/>
      <c r="Y190" s="439"/>
      <c r="Z190" s="439"/>
      <c r="AA190" s="439"/>
      <c r="AB190" s="439"/>
      <c r="AC190" s="439"/>
      <c r="AD190" s="439"/>
      <c r="AE190" s="439"/>
      <c r="AF190" s="176">
        <f t="shared" si="29"/>
        <v>0</v>
      </c>
      <c r="AG190" s="409"/>
    </row>
    <row r="191" spans="1:33" ht="16.5" customHeight="1">
      <c r="A191" s="180" t="e">
        <f t="shared" si="26"/>
        <v>#VALUE!</v>
      </c>
      <c r="B191" s="323"/>
      <c r="C191" s="323"/>
      <c r="D191" s="323"/>
      <c r="E191" s="323"/>
      <c r="F191" s="323"/>
      <c r="G191" s="323"/>
      <c r="H191" s="323"/>
      <c r="I191" s="323"/>
      <c r="J191" s="176">
        <f t="shared" si="22"/>
        <v>0</v>
      </c>
      <c r="K191" s="409"/>
      <c r="L191" s="180" t="e">
        <f t="shared" si="25"/>
        <v>#VALUE!</v>
      </c>
      <c r="M191" s="323"/>
      <c r="N191" s="323"/>
      <c r="O191" s="323"/>
      <c r="P191" s="323"/>
      <c r="Q191" s="323"/>
      <c r="R191" s="323"/>
      <c r="S191" s="323"/>
      <c r="T191" s="323"/>
      <c r="U191" s="176">
        <f t="shared" si="28"/>
        <v>0</v>
      </c>
      <c r="V191" s="409"/>
      <c r="W191" s="180" t="e">
        <f t="shared" si="24"/>
        <v>#VALUE!</v>
      </c>
      <c r="X191" s="323"/>
      <c r="Y191" s="323"/>
      <c r="Z191" s="323"/>
      <c r="AA191" s="323"/>
      <c r="AB191" s="323"/>
      <c r="AC191" s="323"/>
      <c r="AD191" s="323"/>
      <c r="AE191" s="323"/>
      <c r="AF191" s="176">
        <f t="shared" si="29"/>
        <v>0</v>
      </c>
      <c r="AG191" s="409"/>
    </row>
    <row r="192" spans="1:33" ht="16.5" customHeight="1">
      <c r="A192" s="180" t="e">
        <f t="shared" si="26"/>
        <v>#VALUE!</v>
      </c>
      <c r="B192" s="439"/>
      <c r="C192" s="439"/>
      <c r="D192" s="439"/>
      <c r="E192" s="439"/>
      <c r="F192" s="439"/>
      <c r="G192" s="439"/>
      <c r="H192" s="439"/>
      <c r="I192" s="439"/>
      <c r="J192" s="176">
        <f t="shared" si="22"/>
        <v>0</v>
      </c>
      <c r="K192" s="409"/>
      <c r="L192" s="180" t="e">
        <f t="shared" si="25"/>
        <v>#VALUE!</v>
      </c>
      <c r="M192" s="439"/>
      <c r="N192" s="439"/>
      <c r="O192" s="439"/>
      <c r="P192" s="439"/>
      <c r="Q192" s="439"/>
      <c r="R192" s="439"/>
      <c r="S192" s="439"/>
      <c r="T192" s="439"/>
      <c r="U192" s="176">
        <f t="shared" si="28"/>
        <v>0</v>
      </c>
      <c r="V192" s="409"/>
      <c r="W192" s="180" t="e">
        <f t="shared" si="24"/>
        <v>#VALUE!</v>
      </c>
      <c r="X192" s="439"/>
      <c r="Y192" s="439"/>
      <c r="Z192" s="439"/>
      <c r="AA192" s="439"/>
      <c r="AB192" s="439"/>
      <c r="AC192" s="439"/>
      <c r="AD192" s="439"/>
      <c r="AE192" s="439"/>
      <c r="AF192" s="176">
        <f t="shared" si="29"/>
        <v>0</v>
      </c>
      <c r="AG192" s="409"/>
    </row>
    <row r="193" spans="1:33" ht="16.5" customHeight="1">
      <c r="A193" s="180" t="e">
        <f t="shared" si="26"/>
        <v>#VALUE!</v>
      </c>
      <c r="B193" s="323"/>
      <c r="C193" s="323"/>
      <c r="D193" s="323"/>
      <c r="E193" s="323"/>
      <c r="F193" s="323"/>
      <c r="G193" s="323"/>
      <c r="H193" s="323"/>
      <c r="I193" s="323"/>
      <c r="J193" s="176">
        <f t="shared" si="22"/>
        <v>0</v>
      </c>
      <c r="K193" s="409"/>
      <c r="L193" s="180" t="e">
        <f t="shared" si="25"/>
        <v>#VALUE!</v>
      </c>
      <c r="M193" s="323"/>
      <c r="N193" s="323"/>
      <c r="O193" s="323"/>
      <c r="P193" s="323"/>
      <c r="Q193" s="323"/>
      <c r="R193" s="323"/>
      <c r="S193" s="323"/>
      <c r="T193" s="323"/>
      <c r="U193" s="176">
        <f t="shared" si="28"/>
        <v>0</v>
      </c>
      <c r="V193" s="409"/>
      <c r="W193" s="180" t="e">
        <f t="shared" si="24"/>
        <v>#VALUE!</v>
      </c>
      <c r="X193" s="323"/>
      <c r="Y193" s="323"/>
      <c r="Z193" s="323"/>
      <c r="AA193" s="323"/>
      <c r="AB193" s="323"/>
      <c r="AC193" s="323"/>
      <c r="AD193" s="323"/>
      <c r="AE193" s="323"/>
      <c r="AF193" s="176">
        <f t="shared" si="29"/>
        <v>0</v>
      </c>
      <c r="AG193" s="409"/>
    </row>
    <row r="194" spans="1:33" ht="16.5" customHeight="1">
      <c r="A194" s="180" t="e">
        <f t="shared" si="26"/>
        <v>#VALUE!</v>
      </c>
      <c r="B194" s="439"/>
      <c r="C194" s="439"/>
      <c r="D194" s="439"/>
      <c r="E194" s="439"/>
      <c r="F194" s="439"/>
      <c r="G194" s="439"/>
      <c r="H194" s="439"/>
      <c r="I194" s="439"/>
      <c r="J194" s="176">
        <f t="shared" si="22"/>
        <v>0</v>
      </c>
      <c r="K194" s="409"/>
      <c r="L194" s="180" t="e">
        <f t="shared" si="25"/>
        <v>#VALUE!</v>
      </c>
      <c r="M194" s="439"/>
      <c r="N194" s="439"/>
      <c r="O194" s="439"/>
      <c r="P194" s="439"/>
      <c r="Q194" s="439"/>
      <c r="R194" s="439"/>
      <c r="S194" s="439"/>
      <c r="T194" s="439"/>
      <c r="U194" s="176">
        <f t="shared" si="28"/>
        <v>0</v>
      </c>
      <c r="V194" s="409"/>
      <c r="W194" s="180" t="e">
        <f t="shared" si="24"/>
        <v>#VALUE!</v>
      </c>
      <c r="X194" s="439"/>
      <c r="Y194" s="439"/>
      <c r="Z194" s="439"/>
      <c r="AA194" s="439"/>
      <c r="AB194" s="439"/>
      <c r="AC194" s="439"/>
      <c r="AD194" s="439"/>
      <c r="AE194" s="439"/>
      <c r="AF194" s="176">
        <f t="shared" si="29"/>
        <v>0</v>
      </c>
      <c r="AG194" s="409"/>
    </row>
    <row r="195" spans="1:33" ht="16.5" customHeight="1">
      <c r="A195" s="180" t="e">
        <f t="shared" si="26"/>
        <v>#VALUE!</v>
      </c>
      <c r="B195" s="323"/>
      <c r="C195" s="323"/>
      <c r="D195" s="323"/>
      <c r="E195" s="323"/>
      <c r="F195" s="323"/>
      <c r="G195" s="323"/>
      <c r="H195" s="323"/>
      <c r="I195" s="323"/>
      <c r="J195" s="176">
        <f t="shared" si="22"/>
        <v>0</v>
      </c>
      <c r="K195" s="409"/>
      <c r="L195" s="180" t="e">
        <f t="shared" si="25"/>
        <v>#VALUE!</v>
      </c>
      <c r="M195" s="323"/>
      <c r="N195" s="323"/>
      <c r="O195" s="323"/>
      <c r="P195" s="323"/>
      <c r="Q195" s="323"/>
      <c r="R195" s="323"/>
      <c r="S195" s="323"/>
      <c r="T195" s="323"/>
      <c r="U195" s="176">
        <f t="shared" si="28"/>
        <v>0</v>
      </c>
      <c r="V195" s="409"/>
      <c r="W195" s="180" t="e">
        <f t="shared" si="24"/>
        <v>#VALUE!</v>
      </c>
      <c r="X195" s="323"/>
      <c r="Y195" s="323"/>
      <c r="Z195" s="323"/>
      <c r="AA195" s="323"/>
      <c r="AB195" s="323"/>
      <c r="AC195" s="323"/>
      <c r="AD195" s="323"/>
      <c r="AE195" s="323"/>
      <c r="AF195" s="176">
        <f t="shared" si="29"/>
        <v>0</v>
      </c>
      <c r="AG195" s="409"/>
    </row>
    <row r="196" spans="1:33" ht="16.5" customHeight="1">
      <c r="A196" s="180" t="e">
        <f t="shared" si="26"/>
        <v>#VALUE!</v>
      </c>
      <c r="B196" s="439"/>
      <c r="C196" s="439"/>
      <c r="D196" s="439"/>
      <c r="E196" s="439"/>
      <c r="F196" s="439"/>
      <c r="G196" s="439"/>
      <c r="H196" s="439"/>
      <c r="I196" s="439"/>
      <c r="J196" s="176">
        <f t="shared" ref="J196:J248" si="30">SUM(C196:I196)</f>
        <v>0</v>
      </c>
      <c r="K196" s="409"/>
      <c r="L196" s="180" t="e">
        <f t="shared" si="25"/>
        <v>#VALUE!</v>
      </c>
      <c r="M196" s="439"/>
      <c r="N196" s="439"/>
      <c r="O196" s="439"/>
      <c r="P196" s="439"/>
      <c r="Q196" s="439"/>
      <c r="R196" s="439"/>
      <c r="S196" s="439"/>
      <c r="T196" s="439"/>
      <c r="U196" s="176">
        <f t="shared" si="28"/>
        <v>0</v>
      </c>
      <c r="V196" s="409"/>
      <c r="W196" s="180" t="e">
        <f t="shared" si="24"/>
        <v>#VALUE!</v>
      </c>
      <c r="X196" s="439"/>
      <c r="Y196" s="439"/>
      <c r="Z196" s="439"/>
      <c r="AA196" s="439"/>
      <c r="AB196" s="439"/>
      <c r="AC196" s="439"/>
      <c r="AD196" s="439"/>
      <c r="AE196" s="439"/>
      <c r="AF196" s="176">
        <f t="shared" si="29"/>
        <v>0</v>
      </c>
      <c r="AG196" s="409"/>
    </row>
    <row r="197" spans="1:33" ht="16.5" customHeight="1">
      <c r="A197" s="180" t="e">
        <f t="shared" si="26"/>
        <v>#VALUE!</v>
      </c>
      <c r="B197" s="323"/>
      <c r="C197" s="323"/>
      <c r="D197" s="323"/>
      <c r="E197" s="323"/>
      <c r="F197" s="323"/>
      <c r="G197" s="323"/>
      <c r="H197" s="323"/>
      <c r="I197" s="323"/>
      <c r="J197" s="176">
        <f t="shared" si="30"/>
        <v>0</v>
      </c>
      <c r="K197" s="409"/>
      <c r="L197" s="180" t="e">
        <f t="shared" si="25"/>
        <v>#VALUE!</v>
      </c>
      <c r="M197" s="323"/>
      <c r="N197" s="323"/>
      <c r="O197" s="323"/>
      <c r="P197" s="323"/>
      <c r="Q197" s="323"/>
      <c r="R197" s="323"/>
      <c r="S197" s="323"/>
      <c r="T197" s="323"/>
      <c r="U197" s="176">
        <f t="shared" si="28"/>
        <v>0</v>
      </c>
      <c r="V197" s="409"/>
      <c r="W197" s="180" t="e">
        <f t="shared" ref="W197:W255" si="31">MID(X197,FIND("AO",X197,1),8)</f>
        <v>#VALUE!</v>
      </c>
      <c r="X197" s="323"/>
      <c r="Y197" s="323"/>
      <c r="Z197" s="323"/>
      <c r="AA197" s="323"/>
      <c r="AB197" s="323"/>
      <c r="AC197" s="323"/>
      <c r="AD197" s="323"/>
      <c r="AE197" s="323"/>
      <c r="AF197" s="176">
        <f t="shared" ref="AF197:AF255" si="32">SUM(Y197:AE197)</f>
        <v>0</v>
      </c>
      <c r="AG197" s="409"/>
    </row>
    <row r="198" spans="1:33" ht="16.5" customHeight="1">
      <c r="A198" s="180" t="e">
        <f t="shared" si="26"/>
        <v>#VALUE!</v>
      </c>
      <c r="B198" s="439"/>
      <c r="C198" s="439"/>
      <c r="D198" s="439"/>
      <c r="E198" s="439"/>
      <c r="F198" s="439"/>
      <c r="G198" s="439"/>
      <c r="H198" s="439"/>
      <c r="I198" s="439"/>
      <c r="J198" s="176">
        <f t="shared" si="30"/>
        <v>0</v>
      </c>
      <c r="K198" s="409"/>
      <c r="L198" s="180" t="e">
        <f t="shared" ref="L198:L255" si="33">MID(M198,FIND("AO",M198,1),8)</f>
        <v>#VALUE!</v>
      </c>
      <c r="M198" s="439"/>
      <c r="N198" s="439"/>
      <c r="O198" s="439"/>
      <c r="P198" s="439"/>
      <c r="Q198" s="439"/>
      <c r="R198" s="439"/>
      <c r="S198" s="439"/>
      <c r="T198" s="439"/>
      <c r="U198" s="176">
        <f t="shared" si="28"/>
        <v>0</v>
      </c>
      <c r="V198" s="409"/>
      <c r="W198" s="180" t="e">
        <f t="shared" si="31"/>
        <v>#VALUE!</v>
      </c>
      <c r="X198" s="439"/>
      <c r="Y198" s="439"/>
      <c r="Z198" s="439"/>
      <c r="AA198" s="439"/>
      <c r="AB198" s="439"/>
      <c r="AC198" s="439"/>
      <c r="AD198" s="439"/>
      <c r="AE198" s="439"/>
      <c r="AF198" s="176">
        <f t="shared" si="32"/>
        <v>0</v>
      </c>
      <c r="AG198" s="409"/>
    </row>
    <row r="199" spans="1:33" ht="16.5" customHeight="1">
      <c r="A199" s="180" t="e">
        <f t="shared" si="26"/>
        <v>#VALUE!</v>
      </c>
      <c r="B199" s="323"/>
      <c r="C199" s="323"/>
      <c r="D199" s="323"/>
      <c r="E199" s="323"/>
      <c r="F199" s="323"/>
      <c r="G199" s="323"/>
      <c r="H199" s="323"/>
      <c r="I199" s="323"/>
      <c r="J199" s="176">
        <f t="shared" si="30"/>
        <v>0</v>
      </c>
      <c r="K199" s="409"/>
      <c r="L199" s="180" t="e">
        <f t="shared" si="33"/>
        <v>#VALUE!</v>
      </c>
      <c r="M199" s="323"/>
      <c r="N199" s="323"/>
      <c r="O199" s="323"/>
      <c r="P199" s="323"/>
      <c r="Q199" s="323"/>
      <c r="R199" s="323"/>
      <c r="S199" s="323"/>
      <c r="T199" s="323"/>
      <c r="U199" s="176">
        <f t="shared" si="28"/>
        <v>0</v>
      </c>
      <c r="V199" s="409"/>
      <c r="W199" s="180" t="e">
        <f t="shared" si="31"/>
        <v>#VALUE!</v>
      </c>
      <c r="X199" s="323"/>
      <c r="Y199" s="323"/>
      <c r="Z199" s="323"/>
      <c r="AA199" s="323"/>
      <c r="AB199" s="323"/>
      <c r="AC199" s="323"/>
      <c r="AD199" s="323"/>
      <c r="AE199" s="323"/>
      <c r="AF199" s="176">
        <f t="shared" si="32"/>
        <v>0</v>
      </c>
      <c r="AG199" s="409"/>
    </row>
    <row r="200" spans="1:33" ht="16.5" customHeight="1">
      <c r="A200" s="180" t="e">
        <f t="shared" ref="A200:A255" si="34">MID(B200,FIND("AO",B200,1),8)</f>
        <v>#VALUE!</v>
      </c>
      <c r="B200" s="439"/>
      <c r="C200" s="439"/>
      <c r="D200" s="439"/>
      <c r="E200" s="439"/>
      <c r="F200" s="439"/>
      <c r="G200" s="439"/>
      <c r="H200" s="439"/>
      <c r="I200" s="439"/>
      <c r="J200" s="176">
        <f t="shared" si="30"/>
        <v>0</v>
      </c>
      <c r="K200" s="409"/>
      <c r="L200" s="180" t="e">
        <f t="shared" si="33"/>
        <v>#VALUE!</v>
      </c>
      <c r="M200" s="440"/>
      <c r="N200" s="440"/>
      <c r="O200" s="440"/>
      <c r="P200" s="440"/>
      <c r="Q200" s="440"/>
      <c r="R200" s="440"/>
      <c r="S200" s="440"/>
      <c r="T200" s="440"/>
      <c r="U200" s="465">
        <f t="shared" si="28"/>
        <v>0</v>
      </c>
      <c r="V200" s="409"/>
      <c r="W200" s="180" t="e">
        <f t="shared" si="31"/>
        <v>#VALUE!</v>
      </c>
      <c r="X200" s="439"/>
      <c r="Y200" s="439"/>
      <c r="Z200" s="439"/>
      <c r="AA200" s="439"/>
      <c r="AB200" s="439"/>
      <c r="AC200" s="439"/>
      <c r="AD200" s="439"/>
      <c r="AE200" s="439"/>
      <c r="AF200" s="176">
        <f t="shared" si="32"/>
        <v>0</v>
      </c>
      <c r="AG200" s="409"/>
    </row>
    <row r="201" spans="1:33" ht="16.5" customHeight="1">
      <c r="A201" s="180" t="e">
        <f t="shared" si="34"/>
        <v>#VALUE!</v>
      </c>
      <c r="B201" s="323"/>
      <c r="C201" s="323"/>
      <c r="D201" s="323"/>
      <c r="E201" s="323"/>
      <c r="F201" s="323"/>
      <c r="G201" s="323"/>
      <c r="H201" s="323"/>
      <c r="I201" s="323"/>
      <c r="J201" s="176">
        <f t="shared" si="30"/>
        <v>0</v>
      </c>
      <c r="K201" s="409"/>
      <c r="L201" s="180" t="e">
        <f t="shared" si="33"/>
        <v>#VALUE!</v>
      </c>
      <c r="M201" s="441"/>
      <c r="N201" s="441"/>
      <c r="O201" s="441"/>
      <c r="P201" s="441"/>
      <c r="Q201" s="441"/>
      <c r="R201" s="441"/>
      <c r="S201" s="441"/>
      <c r="T201" s="441"/>
      <c r="U201" s="465">
        <f t="shared" ref="U201:U255" si="35">SUM(N201:T201)</f>
        <v>0</v>
      </c>
      <c r="V201" s="409"/>
      <c r="W201" s="180" t="e">
        <f t="shared" si="31"/>
        <v>#VALUE!</v>
      </c>
      <c r="X201" s="323"/>
      <c r="Y201" s="323"/>
      <c r="Z201" s="323"/>
      <c r="AA201" s="323"/>
      <c r="AB201" s="323"/>
      <c r="AC201" s="323"/>
      <c r="AD201" s="323"/>
      <c r="AE201" s="323"/>
      <c r="AF201" s="176">
        <f t="shared" si="32"/>
        <v>0</v>
      </c>
      <c r="AG201" s="409"/>
    </row>
    <row r="202" spans="1:33" ht="16.5" customHeight="1">
      <c r="A202" s="180" t="e">
        <f t="shared" si="34"/>
        <v>#VALUE!</v>
      </c>
      <c r="B202" s="439"/>
      <c r="C202" s="439"/>
      <c r="D202" s="439"/>
      <c r="E202" s="439"/>
      <c r="F202" s="439"/>
      <c r="G202" s="439"/>
      <c r="H202" s="439"/>
      <c r="I202" s="439"/>
      <c r="J202" s="176">
        <f t="shared" si="30"/>
        <v>0</v>
      </c>
      <c r="K202" s="409"/>
      <c r="L202" s="180" t="e">
        <f t="shared" si="33"/>
        <v>#VALUE!</v>
      </c>
      <c r="M202" s="440"/>
      <c r="N202" s="440"/>
      <c r="O202" s="440"/>
      <c r="P202" s="440"/>
      <c r="Q202" s="440"/>
      <c r="R202" s="440"/>
      <c r="S202" s="440"/>
      <c r="T202" s="440"/>
      <c r="U202" s="465">
        <f t="shared" si="35"/>
        <v>0</v>
      </c>
      <c r="V202" s="409"/>
      <c r="W202" s="180" t="e">
        <f t="shared" si="31"/>
        <v>#VALUE!</v>
      </c>
      <c r="X202" s="439"/>
      <c r="Y202" s="439"/>
      <c r="Z202" s="439"/>
      <c r="AA202" s="439"/>
      <c r="AB202" s="439"/>
      <c r="AC202" s="439"/>
      <c r="AD202" s="439"/>
      <c r="AE202" s="439"/>
      <c r="AF202" s="176">
        <f t="shared" si="32"/>
        <v>0</v>
      </c>
      <c r="AG202" s="409"/>
    </row>
    <row r="203" spans="1:33" ht="16.5" customHeight="1">
      <c r="A203" s="180" t="e">
        <f t="shared" si="34"/>
        <v>#VALUE!</v>
      </c>
      <c r="B203" s="323"/>
      <c r="C203" s="323"/>
      <c r="D203" s="323"/>
      <c r="E203" s="323"/>
      <c r="F203" s="323"/>
      <c r="G203" s="323"/>
      <c r="H203" s="323"/>
      <c r="I203" s="323"/>
      <c r="J203" s="176">
        <f t="shared" si="30"/>
        <v>0</v>
      </c>
      <c r="K203" s="409"/>
      <c r="L203" s="180" t="e">
        <f t="shared" si="33"/>
        <v>#VALUE!</v>
      </c>
      <c r="M203" s="441"/>
      <c r="N203" s="441"/>
      <c r="O203" s="441"/>
      <c r="P203" s="441"/>
      <c r="Q203" s="441"/>
      <c r="R203" s="441"/>
      <c r="S203" s="441"/>
      <c r="T203" s="441"/>
      <c r="U203" s="465">
        <f t="shared" si="35"/>
        <v>0</v>
      </c>
      <c r="V203" s="409"/>
      <c r="W203" s="180" t="e">
        <f t="shared" si="31"/>
        <v>#VALUE!</v>
      </c>
      <c r="X203" s="323"/>
      <c r="Y203" s="323"/>
      <c r="Z203" s="323"/>
      <c r="AA203" s="323"/>
      <c r="AB203" s="323"/>
      <c r="AC203" s="323"/>
      <c r="AD203" s="323"/>
      <c r="AE203" s="323"/>
      <c r="AF203" s="176">
        <f t="shared" si="32"/>
        <v>0</v>
      </c>
      <c r="AG203" s="409"/>
    </row>
    <row r="204" spans="1:33" ht="16.5" customHeight="1">
      <c r="A204" s="180" t="e">
        <f t="shared" si="34"/>
        <v>#VALUE!</v>
      </c>
      <c r="B204" s="439"/>
      <c r="C204" s="439"/>
      <c r="D204" s="439"/>
      <c r="E204" s="439"/>
      <c r="F204" s="439"/>
      <c r="G204" s="439"/>
      <c r="H204" s="439"/>
      <c r="I204" s="439"/>
      <c r="J204" s="176">
        <f t="shared" si="30"/>
        <v>0</v>
      </c>
      <c r="K204" s="409"/>
      <c r="L204" s="180" t="e">
        <f t="shared" si="33"/>
        <v>#VALUE!</v>
      </c>
      <c r="M204" s="440"/>
      <c r="N204" s="440"/>
      <c r="O204" s="440"/>
      <c r="P204" s="440"/>
      <c r="Q204" s="440"/>
      <c r="R204" s="440"/>
      <c r="S204" s="440"/>
      <c r="T204" s="440"/>
      <c r="U204" s="465">
        <f t="shared" si="35"/>
        <v>0</v>
      </c>
      <c r="V204" s="409"/>
      <c r="W204" s="180" t="e">
        <f t="shared" si="31"/>
        <v>#VALUE!</v>
      </c>
      <c r="X204" s="439"/>
      <c r="Y204" s="439"/>
      <c r="Z204" s="439"/>
      <c r="AA204" s="439"/>
      <c r="AB204" s="439"/>
      <c r="AC204" s="439"/>
      <c r="AD204" s="439"/>
      <c r="AE204" s="439"/>
      <c r="AF204" s="176">
        <f t="shared" si="32"/>
        <v>0</v>
      </c>
      <c r="AG204" s="409"/>
    </row>
    <row r="205" spans="1:33" ht="16.5" customHeight="1">
      <c r="A205" s="180" t="e">
        <f t="shared" si="34"/>
        <v>#VALUE!</v>
      </c>
      <c r="B205" s="323"/>
      <c r="C205" s="323"/>
      <c r="D205" s="323"/>
      <c r="E205" s="323"/>
      <c r="F205" s="323"/>
      <c r="G205" s="323"/>
      <c r="H205" s="323"/>
      <c r="I205" s="323"/>
      <c r="J205" s="176">
        <f t="shared" si="30"/>
        <v>0</v>
      </c>
      <c r="K205" s="409"/>
      <c r="L205" s="180" t="e">
        <f t="shared" si="33"/>
        <v>#VALUE!</v>
      </c>
      <c r="M205" s="441"/>
      <c r="N205" s="441"/>
      <c r="O205" s="441"/>
      <c r="P205" s="441"/>
      <c r="Q205" s="441"/>
      <c r="R205" s="441"/>
      <c r="S205" s="441"/>
      <c r="T205" s="441"/>
      <c r="U205" s="465">
        <f t="shared" si="35"/>
        <v>0</v>
      </c>
      <c r="V205" s="409"/>
      <c r="W205" s="180" t="e">
        <f t="shared" si="31"/>
        <v>#VALUE!</v>
      </c>
      <c r="X205" s="323"/>
      <c r="Y205" s="323"/>
      <c r="Z205" s="323"/>
      <c r="AA205" s="323"/>
      <c r="AB205" s="323"/>
      <c r="AC205" s="323"/>
      <c r="AD205" s="323"/>
      <c r="AE205" s="323"/>
      <c r="AF205" s="176">
        <f t="shared" si="32"/>
        <v>0</v>
      </c>
      <c r="AG205" s="409"/>
    </row>
    <row r="206" spans="1:33" ht="16.5" customHeight="1">
      <c r="A206" s="180" t="e">
        <f t="shared" si="34"/>
        <v>#VALUE!</v>
      </c>
      <c r="B206" s="439"/>
      <c r="C206" s="439"/>
      <c r="D206" s="439"/>
      <c r="E206" s="439"/>
      <c r="F206" s="439"/>
      <c r="G206" s="439"/>
      <c r="H206" s="439"/>
      <c r="I206" s="439"/>
      <c r="J206" s="176">
        <f t="shared" si="30"/>
        <v>0</v>
      </c>
      <c r="K206" s="409"/>
      <c r="L206" s="180" t="e">
        <f t="shared" si="33"/>
        <v>#VALUE!</v>
      </c>
      <c r="M206" s="440"/>
      <c r="N206" s="440"/>
      <c r="O206" s="440"/>
      <c r="P206" s="440"/>
      <c r="Q206" s="440"/>
      <c r="R206" s="440"/>
      <c r="S206" s="440"/>
      <c r="T206" s="440"/>
      <c r="U206" s="465">
        <f t="shared" si="35"/>
        <v>0</v>
      </c>
      <c r="V206" s="409"/>
      <c r="W206" s="180" t="e">
        <f t="shared" si="31"/>
        <v>#VALUE!</v>
      </c>
      <c r="X206" s="439"/>
      <c r="Y206" s="439"/>
      <c r="Z206" s="439"/>
      <c r="AA206" s="439"/>
      <c r="AB206" s="439"/>
      <c r="AC206" s="439"/>
      <c r="AD206" s="439"/>
      <c r="AE206" s="439"/>
      <c r="AF206" s="176">
        <f t="shared" si="32"/>
        <v>0</v>
      </c>
      <c r="AG206" s="409"/>
    </row>
    <row r="207" spans="1:33" ht="16.5" customHeight="1">
      <c r="A207" s="180" t="e">
        <f t="shared" si="34"/>
        <v>#VALUE!</v>
      </c>
      <c r="B207" s="323"/>
      <c r="C207" s="323"/>
      <c r="D207" s="323"/>
      <c r="E207" s="323"/>
      <c r="F207" s="323"/>
      <c r="G207" s="323"/>
      <c r="H207" s="323"/>
      <c r="I207" s="323"/>
      <c r="J207" s="176">
        <f t="shared" si="30"/>
        <v>0</v>
      </c>
      <c r="K207" s="409"/>
      <c r="L207" s="180" t="e">
        <f t="shared" si="33"/>
        <v>#VALUE!</v>
      </c>
      <c r="M207" s="441"/>
      <c r="N207" s="441"/>
      <c r="O207" s="441"/>
      <c r="P207" s="441"/>
      <c r="Q207" s="441"/>
      <c r="R207" s="441"/>
      <c r="S207" s="441"/>
      <c r="T207" s="441"/>
      <c r="U207" s="465">
        <f t="shared" si="35"/>
        <v>0</v>
      </c>
      <c r="V207" s="409"/>
      <c r="W207" s="180" t="e">
        <f t="shared" si="31"/>
        <v>#VALUE!</v>
      </c>
      <c r="X207" s="323"/>
      <c r="Y207" s="323"/>
      <c r="Z207" s="323"/>
      <c r="AA207" s="323"/>
      <c r="AB207" s="323"/>
      <c r="AC207" s="323"/>
      <c r="AD207" s="323"/>
      <c r="AE207" s="323"/>
      <c r="AF207" s="176">
        <f t="shared" si="32"/>
        <v>0</v>
      </c>
      <c r="AG207" s="409"/>
    </row>
    <row r="208" spans="1:33" ht="16.5" customHeight="1">
      <c r="A208" s="180" t="e">
        <f t="shared" si="34"/>
        <v>#VALUE!</v>
      </c>
      <c r="B208" s="439"/>
      <c r="C208" s="439"/>
      <c r="D208" s="439"/>
      <c r="E208" s="439"/>
      <c r="F208" s="439"/>
      <c r="G208" s="439"/>
      <c r="H208" s="439"/>
      <c r="I208" s="439"/>
      <c r="J208" s="176">
        <f t="shared" si="30"/>
        <v>0</v>
      </c>
      <c r="K208" s="409"/>
      <c r="L208" s="180" t="e">
        <f t="shared" si="33"/>
        <v>#VALUE!</v>
      </c>
      <c r="M208" s="440"/>
      <c r="N208" s="440"/>
      <c r="O208" s="440"/>
      <c r="P208" s="440"/>
      <c r="Q208" s="440"/>
      <c r="R208" s="440"/>
      <c r="S208" s="440"/>
      <c r="T208" s="440"/>
      <c r="U208" s="465">
        <f t="shared" si="35"/>
        <v>0</v>
      </c>
      <c r="V208" s="409"/>
      <c r="W208" s="180" t="e">
        <f t="shared" si="31"/>
        <v>#VALUE!</v>
      </c>
      <c r="X208" s="439"/>
      <c r="Y208" s="439"/>
      <c r="Z208" s="439"/>
      <c r="AA208" s="439"/>
      <c r="AB208" s="439"/>
      <c r="AC208" s="439"/>
      <c r="AD208" s="439"/>
      <c r="AE208" s="439"/>
      <c r="AF208" s="176">
        <f t="shared" si="32"/>
        <v>0</v>
      </c>
      <c r="AG208" s="409"/>
    </row>
    <row r="209" spans="1:33" ht="16.5" customHeight="1">
      <c r="A209" s="180" t="e">
        <f t="shared" si="34"/>
        <v>#VALUE!</v>
      </c>
      <c r="B209" s="323"/>
      <c r="C209" s="323"/>
      <c r="D209" s="323"/>
      <c r="E209" s="323"/>
      <c r="F209" s="323"/>
      <c r="G209" s="323"/>
      <c r="H209" s="323"/>
      <c r="I209" s="323"/>
      <c r="J209" s="176">
        <f t="shared" si="30"/>
        <v>0</v>
      </c>
      <c r="K209" s="409"/>
      <c r="L209" s="180" t="e">
        <f t="shared" si="33"/>
        <v>#VALUE!</v>
      </c>
      <c r="M209" s="441"/>
      <c r="N209" s="441"/>
      <c r="O209" s="441"/>
      <c r="P209" s="441"/>
      <c r="Q209" s="441"/>
      <c r="R209" s="441"/>
      <c r="S209" s="441"/>
      <c r="T209" s="441"/>
      <c r="U209" s="465">
        <f t="shared" si="35"/>
        <v>0</v>
      </c>
      <c r="V209" s="409"/>
      <c r="W209" s="180" t="e">
        <f t="shared" si="31"/>
        <v>#VALUE!</v>
      </c>
      <c r="X209" s="323"/>
      <c r="Y209" s="323"/>
      <c r="Z209" s="323"/>
      <c r="AA209" s="323"/>
      <c r="AB209" s="323"/>
      <c r="AC209" s="323"/>
      <c r="AD209" s="323"/>
      <c r="AE209" s="323"/>
      <c r="AF209" s="176">
        <f t="shared" si="32"/>
        <v>0</v>
      </c>
      <c r="AG209" s="409"/>
    </row>
    <row r="210" spans="1:33" ht="16.5" customHeight="1">
      <c r="A210" s="180" t="e">
        <f t="shared" si="34"/>
        <v>#VALUE!</v>
      </c>
      <c r="B210" s="439"/>
      <c r="C210" s="439"/>
      <c r="D210" s="439"/>
      <c r="E210" s="439"/>
      <c r="F210" s="439"/>
      <c r="G210" s="439"/>
      <c r="H210" s="439"/>
      <c r="I210" s="439"/>
      <c r="J210" s="176">
        <f t="shared" si="30"/>
        <v>0</v>
      </c>
      <c r="K210" s="409"/>
      <c r="L210" s="180" t="e">
        <f t="shared" si="33"/>
        <v>#VALUE!</v>
      </c>
      <c r="M210" s="440"/>
      <c r="N210" s="440"/>
      <c r="O210" s="440"/>
      <c r="P210" s="440"/>
      <c r="Q210" s="440"/>
      <c r="R210" s="440"/>
      <c r="S210" s="440"/>
      <c r="T210" s="440"/>
      <c r="U210" s="465">
        <f t="shared" si="35"/>
        <v>0</v>
      </c>
      <c r="V210" s="409"/>
      <c r="W210" s="180" t="e">
        <f t="shared" si="31"/>
        <v>#VALUE!</v>
      </c>
      <c r="X210" s="439"/>
      <c r="Y210" s="439"/>
      <c r="Z210" s="439"/>
      <c r="AA210" s="439"/>
      <c r="AB210" s="439"/>
      <c r="AC210" s="439"/>
      <c r="AD210" s="439"/>
      <c r="AE210" s="439"/>
      <c r="AF210" s="176">
        <f t="shared" si="32"/>
        <v>0</v>
      </c>
      <c r="AG210" s="409"/>
    </row>
    <row r="211" spans="1:33" ht="16.5" customHeight="1">
      <c r="A211" s="180" t="e">
        <f t="shared" si="34"/>
        <v>#VALUE!</v>
      </c>
      <c r="B211" s="323"/>
      <c r="C211" s="323"/>
      <c r="D211" s="323"/>
      <c r="E211" s="323"/>
      <c r="F211" s="323"/>
      <c r="G211" s="323"/>
      <c r="H211" s="323"/>
      <c r="I211" s="323"/>
      <c r="J211" s="176">
        <f t="shared" si="30"/>
        <v>0</v>
      </c>
      <c r="K211" s="409"/>
      <c r="L211" s="180" t="e">
        <f t="shared" si="33"/>
        <v>#VALUE!</v>
      </c>
      <c r="M211" s="441"/>
      <c r="N211" s="441"/>
      <c r="O211" s="441"/>
      <c r="P211" s="441"/>
      <c r="Q211" s="441"/>
      <c r="R211" s="441"/>
      <c r="S211" s="441"/>
      <c r="T211" s="441"/>
      <c r="U211" s="465">
        <f t="shared" si="35"/>
        <v>0</v>
      </c>
      <c r="V211" s="409"/>
      <c r="W211" s="180" t="e">
        <f t="shared" si="31"/>
        <v>#VALUE!</v>
      </c>
      <c r="X211" s="323"/>
      <c r="Y211" s="323"/>
      <c r="Z211" s="323"/>
      <c r="AA211" s="323"/>
      <c r="AB211" s="323"/>
      <c r="AC211" s="323"/>
      <c r="AD211" s="323"/>
      <c r="AE211" s="323"/>
      <c r="AF211" s="176">
        <f t="shared" si="32"/>
        <v>0</v>
      </c>
      <c r="AG211" s="409"/>
    </row>
    <row r="212" spans="1:33" ht="16.5" customHeight="1">
      <c r="A212" s="180" t="e">
        <f t="shared" si="34"/>
        <v>#VALUE!</v>
      </c>
      <c r="B212" s="439"/>
      <c r="C212" s="439"/>
      <c r="D212" s="439"/>
      <c r="E212" s="439"/>
      <c r="F212" s="439"/>
      <c r="G212" s="439"/>
      <c r="H212" s="439"/>
      <c r="I212" s="439"/>
      <c r="J212" s="176">
        <f t="shared" si="30"/>
        <v>0</v>
      </c>
      <c r="K212" s="409"/>
      <c r="L212" s="180" t="e">
        <f t="shared" si="33"/>
        <v>#VALUE!</v>
      </c>
      <c r="M212" s="440"/>
      <c r="N212" s="440"/>
      <c r="O212" s="440"/>
      <c r="P212" s="440"/>
      <c r="Q212" s="440"/>
      <c r="R212" s="440"/>
      <c r="S212" s="440"/>
      <c r="T212" s="440"/>
      <c r="U212" s="465">
        <f t="shared" si="35"/>
        <v>0</v>
      </c>
      <c r="V212" s="409"/>
      <c r="W212" s="180" t="e">
        <f t="shared" si="31"/>
        <v>#VALUE!</v>
      </c>
      <c r="X212" s="439"/>
      <c r="Y212" s="439"/>
      <c r="Z212" s="439"/>
      <c r="AA212" s="439"/>
      <c r="AB212" s="439"/>
      <c r="AC212" s="439"/>
      <c r="AD212" s="439"/>
      <c r="AE212" s="439"/>
      <c r="AF212" s="176">
        <f t="shared" si="32"/>
        <v>0</v>
      </c>
      <c r="AG212" s="409"/>
    </row>
    <row r="213" spans="1:33" ht="16.5" customHeight="1">
      <c r="A213" s="180" t="e">
        <f t="shared" si="34"/>
        <v>#VALUE!</v>
      </c>
      <c r="B213" s="323"/>
      <c r="C213" s="323"/>
      <c r="D213" s="323"/>
      <c r="E213" s="323"/>
      <c r="F213" s="323"/>
      <c r="G213" s="323"/>
      <c r="H213" s="323"/>
      <c r="I213" s="323"/>
      <c r="J213" s="176">
        <f t="shared" si="30"/>
        <v>0</v>
      </c>
      <c r="K213" s="409"/>
      <c r="L213" s="180" t="e">
        <f t="shared" si="33"/>
        <v>#VALUE!</v>
      </c>
      <c r="M213" s="441"/>
      <c r="N213" s="441"/>
      <c r="O213" s="441"/>
      <c r="P213" s="441"/>
      <c r="Q213" s="441"/>
      <c r="R213" s="441"/>
      <c r="S213" s="441"/>
      <c r="T213" s="441"/>
      <c r="U213" s="465">
        <f t="shared" si="35"/>
        <v>0</v>
      </c>
      <c r="V213" s="409"/>
      <c r="W213" s="180" t="e">
        <f t="shared" si="31"/>
        <v>#VALUE!</v>
      </c>
      <c r="X213" s="323"/>
      <c r="Y213" s="323"/>
      <c r="Z213" s="323"/>
      <c r="AA213" s="323"/>
      <c r="AB213" s="323"/>
      <c r="AC213" s="323"/>
      <c r="AD213" s="323"/>
      <c r="AE213" s="323"/>
      <c r="AF213" s="176">
        <f t="shared" si="32"/>
        <v>0</v>
      </c>
      <c r="AG213" s="409"/>
    </row>
    <row r="214" spans="1:33" ht="16.5" customHeight="1">
      <c r="A214" s="180" t="e">
        <f t="shared" si="34"/>
        <v>#VALUE!</v>
      </c>
      <c r="B214" s="439"/>
      <c r="C214" s="439"/>
      <c r="D214" s="439"/>
      <c r="E214" s="439"/>
      <c r="F214" s="439"/>
      <c r="G214" s="439"/>
      <c r="H214" s="439"/>
      <c r="I214" s="439"/>
      <c r="J214" s="176">
        <f t="shared" si="30"/>
        <v>0</v>
      </c>
      <c r="K214" s="409"/>
      <c r="L214" s="180" t="e">
        <f t="shared" si="33"/>
        <v>#VALUE!</v>
      </c>
      <c r="M214" s="440"/>
      <c r="N214" s="440"/>
      <c r="O214" s="440"/>
      <c r="P214" s="440"/>
      <c r="Q214" s="440"/>
      <c r="R214" s="440"/>
      <c r="S214" s="440"/>
      <c r="T214" s="440"/>
      <c r="U214" s="465">
        <f t="shared" si="35"/>
        <v>0</v>
      </c>
      <c r="V214" s="409"/>
      <c r="W214" s="180" t="e">
        <f t="shared" si="31"/>
        <v>#VALUE!</v>
      </c>
      <c r="X214" s="439"/>
      <c r="Y214" s="439"/>
      <c r="Z214" s="439"/>
      <c r="AA214" s="439"/>
      <c r="AB214" s="439"/>
      <c r="AC214" s="439"/>
      <c r="AD214" s="439"/>
      <c r="AE214" s="439"/>
      <c r="AF214" s="176">
        <f t="shared" si="32"/>
        <v>0</v>
      </c>
      <c r="AG214" s="409"/>
    </row>
    <row r="215" spans="1:33" ht="16.5" customHeight="1">
      <c r="A215" s="180" t="e">
        <f t="shared" si="34"/>
        <v>#VALUE!</v>
      </c>
      <c r="B215" s="323"/>
      <c r="C215" s="323"/>
      <c r="D215" s="323"/>
      <c r="E215" s="323"/>
      <c r="F215" s="323"/>
      <c r="G215" s="323"/>
      <c r="H215" s="323"/>
      <c r="I215" s="323"/>
      <c r="J215" s="176">
        <f t="shared" si="30"/>
        <v>0</v>
      </c>
      <c r="K215" s="409"/>
      <c r="L215" s="180" t="e">
        <f t="shared" si="33"/>
        <v>#VALUE!</v>
      </c>
      <c r="M215" s="441"/>
      <c r="N215" s="441"/>
      <c r="O215" s="441"/>
      <c r="P215" s="441"/>
      <c r="Q215" s="441"/>
      <c r="R215" s="441"/>
      <c r="S215" s="441"/>
      <c r="T215" s="441"/>
      <c r="U215" s="465">
        <f t="shared" si="35"/>
        <v>0</v>
      </c>
      <c r="V215" s="409"/>
      <c r="W215" s="180" t="e">
        <f t="shared" si="31"/>
        <v>#VALUE!</v>
      </c>
      <c r="X215" s="323"/>
      <c r="Y215" s="323"/>
      <c r="Z215" s="323"/>
      <c r="AA215" s="323"/>
      <c r="AB215" s="323"/>
      <c r="AC215" s="323"/>
      <c r="AD215" s="323"/>
      <c r="AE215" s="323"/>
      <c r="AF215" s="176">
        <f t="shared" si="32"/>
        <v>0</v>
      </c>
      <c r="AG215" s="409"/>
    </row>
    <row r="216" spans="1:33" ht="16.5" customHeight="1">
      <c r="A216" s="180" t="e">
        <f t="shared" si="34"/>
        <v>#VALUE!</v>
      </c>
      <c r="B216" s="439"/>
      <c r="C216" s="439"/>
      <c r="D216" s="439"/>
      <c r="E216" s="439"/>
      <c r="F216" s="439"/>
      <c r="G216" s="439"/>
      <c r="H216" s="439"/>
      <c r="I216" s="439"/>
      <c r="J216" s="176">
        <f t="shared" si="30"/>
        <v>0</v>
      </c>
      <c r="K216" s="409"/>
      <c r="L216" s="180" t="e">
        <f t="shared" si="33"/>
        <v>#VALUE!</v>
      </c>
      <c r="M216" s="440"/>
      <c r="N216" s="440"/>
      <c r="O216" s="440"/>
      <c r="P216" s="440"/>
      <c r="Q216" s="440"/>
      <c r="R216" s="440"/>
      <c r="S216" s="440"/>
      <c r="T216" s="440"/>
      <c r="U216" s="465">
        <f t="shared" si="35"/>
        <v>0</v>
      </c>
      <c r="V216" s="409"/>
      <c r="W216" s="180" t="e">
        <f t="shared" si="31"/>
        <v>#VALUE!</v>
      </c>
      <c r="X216" s="439"/>
      <c r="Y216" s="439"/>
      <c r="Z216" s="439"/>
      <c r="AA216" s="439"/>
      <c r="AB216" s="439"/>
      <c r="AC216" s="439"/>
      <c r="AD216" s="439"/>
      <c r="AE216" s="439"/>
      <c r="AF216" s="176">
        <f t="shared" si="32"/>
        <v>0</v>
      </c>
      <c r="AG216" s="409"/>
    </row>
    <row r="217" spans="1:33" ht="16.5" customHeight="1">
      <c r="A217" s="180" t="e">
        <f t="shared" si="34"/>
        <v>#VALUE!</v>
      </c>
      <c r="B217" s="323"/>
      <c r="C217" s="323"/>
      <c r="D217" s="323"/>
      <c r="E217" s="323"/>
      <c r="F217" s="323"/>
      <c r="G217" s="323"/>
      <c r="H217" s="323"/>
      <c r="I217" s="323"/>
      <c r="J217" s="176">
        <f t="shared" si="30"/>
        <v>0</v>
      </c>
      <c r="K217" s="409"/>
      <c r="L217" s="180" t="e">
        <f t="shared" si="33"/>
        <v>#VALUE!</v>
      </c>
      <c r="M217" s="441"/>
      <c r="N217" s="441"/>
      <c r="O217" s="441"/>
      <c r="P217" s="441"/>
      <c r="Q217" s="441"/>
      <c r="R217" s="441"/>
      <c r="S217" s="441"/>
      <c r="T217" s="441"/>
      <c r="U217" s="465">
        <f t="shared" si="35"/>
        <v>0</v>
      </c>
      <c r="V217" s="409"/>
      <c r="W217" s="180" t="e">
        <f t="shared" si="31"/>
        <v>#VALUE!</v>
      </c>
      <c r="X217" s="323"/>
      <c r="Y217" s="323"/>
      <c r="Z217" s="323"/>
      <c r="AA217" s="323"/>
      <c r="AB217" s="323"/>
      <c r="AC217" s="323"/>
      <c r="AD217" s="323"/>
      <c r="AE217" s="323"/>
      <c r="AF217" s="176">
        <f t="shared" si="32"/>
        <v>0</v>
      </c>
      <c r="AG217" s="409"/>
    </row>
    <row r="218" spans="1:33" ht="16.5" customHeight="1">
      <c r="A218" s="180" t="e">
        <f t="shared" si="34"/>
        <v>#VALUE!</v>
      </c>
      <c r="B218" s="439"/>
      <c r="C218" s="439"/>
      <c r="D218" s="439"/>
      <c r="E218" s="439"/>
      <c r="F218" s="439"/>
      <c r="G218" s="439"/>
      <c r="H218" s="439"/>
      <c r="I218" s="439"/>
      <c r="J218" s="176">
        <f t="shared" si="30"/>
        <v>0</v>
      </c>
      <c r="K218" s="409"/>
      <c r="L218" s="180" t="e">
        <f t="shared" si="33"/>
        <v>#VALUE!</v>
      </c>
      <c r="M218" s="440"/>
      <c r="N218" s="440"/>
      <c r="O218" s="440"/>
      <c r="P218" s="440"/>
      <c r="Q218" s="440"/>
      <c r="R218" s="440"/>
      <c r="S218" s="440"/>
      <c r="T218" s="440"/>
      <c r="U218" s="465">
        <f t="shared" si="35"/>
        <v>0</v>
      </c>
      <c r="V218" s="409"/>
      <c r="W218" s="180" t="e">
        <f t="shared" si="31"/>
        <v>#VALUE!</v>
      </c>
      <c r="X218" s="439"/>
      <c r="Y218" s="439"/>
      <c r="Z218" s="439"/>
      <c r="AA218" s="439"/>
      <c r="AB218" s="439"/>
      <c r="AC218" s="439"/>
      <c r="AD218" s="439"/>
      <c r="AE218" s="439"/>
      <c r="AF218" s="176">
        <f t="shared" si="32"/>
        <v>0</v>
      </c>
      <c r="AG218" s="409"/>
    </row>
    <row r="219" spans="1:33" ht="16.5" customHeight="1">
      <c r="A219" s="180" t="e">
        <f t="shared" si="34"/>
        <v>#VALUE!</v>
      </c>
      <c r="B219" s="323"/>
      <c r="C219" s="323"/>
      <c r="D219" s="323"/>
      <c r="E219" s="323"/>
      <c r="F219" s="323"/>
      <c r="G219" s="323"/>
      <c r="H219" s="323"/>
      <c r="I219" s="323"/>
      <c r="J219" s="176">
        <f t="shared" si="30"/>
        <v>0</v>
      </c>
      <c r="K219" s="409"/>
      <c r="L219" s="180" t="e">
        <f t="shared" si="33"/>
        <v>#VALUE!</v>
      </c>
      <c r="M219" s="441"/>
      <c r="N219" s="441"/>
      <c r="O219" s="441"/>
      <c r="P219" s="441"/>
      <c r="Q219" s="441"/>
      <c r="R219" s="441"/>
      <c r="S219" s="441"/>
      <c r="T219" s="441"/>
      <c r="U219" s="465">
        <f t="shared" si="35"/>
        <v>0</v>
      </c>
      <c r="V219" s="409"/>
      <c r="W219" s="180" t="e">
        <f t="shared" si="31"/>
        <v>#VALUE!</v>
      </c>
      <c r="X219" s="323"/>
      <c r="Y219" s="323"/>
      <c r="Z219" s="323"/>
      <c r="AA219" s="323"/>
      <c r="AB219" s="323"/>
      <c r="AC219" s="323"/>
      <c r="AD219" s="323"/>
      <c r="AE219" s="323"/>
      <c r="AF219" s="176">
        <f t="shared" si="32"/>
        <v>0</v>
      </c>
      <c r="AG219" s="409"/>
    </row>
    <row r="220" spans="1:33" ht="16.5" customHeight="1">
      <c r="A220" s="180" t="e">
        <f t="shared" si="34"/>
        <v>#VALUE!</v>
      </c>
      <c r="B220" s="439"/>
      <c r="C220" s="439"/>
      <c r="D220" s="439"/>
      <c r="E220" s="439"/>
      <c r="F220" s="439"/>
      <c r="G220" s="439"/>
      <c r="H220" s="439"/>
      <c r="I220" s="439"/>
      <c r="J220" s="176">
        <f t="shared" si="30"/>
        <v>0</v>
      </c>
      <c r="K220" s="409"/>
      <c r="L220" s="180" t="e">
        <f t="shared" si="33"/>
        <v>#VALUE!</v>
      </c>
      <c r="M220" s="440"/>
      <c r="N220" s="440"/>
      <c r="O220" s="440"/>
      <c r="P220" s="440"/>
      <c r="Q220" s="440"/>
      <c r="R220" s="440"/>
      <c r="S220" s="440"/>
      <c r="T220" s="440"/>
      <c r="U220" s="465">
        <f t="shared" si="35"/>
        <v>0</v>
      </c>
      <c r="V220" s="409"/>
      <c r="W220" s="180" t="e">
        <f t="shared" si="31"/>
        <v>#VALUE!</v>
      </c>
      <c r="X220" s="439"/>
      <c r="Y220" s="439"/>
      <c r="Z220" s="439"/>
      <c r="AA220" s="439"/>
      <c r="AB220" s="439"/>
      <c r="AC220" s="439"/>
      <c r="AD220" s="439"/>
      <c r="AE220" s="439"/>
      <c r="AF220" s="176">
        <f t="shared" si="32"/>
        <v>0</v>
      </c>
      <c r="AG220" s="409"/>
    </row>
    <row r="221" spans="1:33" ht="16.5" customHeight="1">
      <c r="A221" s="180" t="e">
        <f t="shared" si="34"/>
        <v>#VALUE!</v>
      </c>
      <c r="B221" s="323"/>
      <c r="C221" s="323"/>
      <c r="D221" s="323"/>
      <c r="E221" s="323"/>
      <c r="F221" s="323"/>
      <c r="G221" s="323"/>
      <c r="H221" s="323"/>
      <c r="I221" s="323"/>
      <c r="J221" s="176">
        <f t="shared" si="30"/>
        <v>0</v>
      </c>
      <c r="K221" s="409"/>
      <c r="L221" s="180" t="e">
        <f t="shared" si="33"/>
        <v>#VALUE!</v>
      </c>
      <c r="M221" s="441"/>
      <c r="N221" s="441"/>
      <c r="O221" s="441"/>
      <c r="P221" s="441"/>
      <c r="Q221" s="441"/>
      <c r="R221" s="441"/>
      <c r="S221" s="441"/>
      <c r="T221" s="441"/>
      <c r="U221" s="465">
        <f t="shared" si="35"/>
        <v>0</v>
      </c>
      <c r="V221" s="409"/>
      <c r="W221" s="180" t="e">
        <f t="shared" si="31"/>
        <v>#VALUE!</v>
      </c>
      <c r="X221" s="323"/>
      <c r="Y221" s="323"/>
      <c r="Z221" s="323"/>
      <c r="AA221" s="323"/>
      <c r="AB221" s="323"/>
      <c r="AC221" s="323"/>
      <c r="AD221" s="323"/>
      <c r="AE221" s="323"/>
      <c r="AF221" s="176">
        <f t="shared" si="32"/>
        <v>0</v>
      </c>
      <c r="AG221" s="409"/>
    </row>
    <row r="222" spans="1:33" ht="16.5" customHeight="1">
      <c r="A222" s="180" t="e">
        <f t="shared" si="34"/>
        <v>#VALUE!</v>
      </c>
      <c r="B222" s="439"/>
      <c r="C222" s="439"/>
      <c r="D222" s="439"/>
      <c r="E222" s="439"/>
      <c r="F222" s="439"/>
      <c r="G222" s="439"/>
      <c r="H222" s="439"/>
      <c r="I222" s="439"/>
      <c r="J222" s="176">
        <f t="shared" si="30"/>
        <v>0</v>
      </c>
      <c r="K222" s="409"/>
      <c r="L222" s="180" t="e">
        <f t="shared" si="33"/>
        <v>#VALUE!</v>
      </c>
      <c r="M222" s="440"/>
      <c r="N222" s="440"/>
      <c r="O222" s="440"/>
      <c r="P222" s="440"/>
      <c r="Q222" s="440"/>
      <c r="R222" s="440"/>
      <c r="S222" s="440"/>
      <c r="T222" s="440"/>
      <c r="U222" s="465">
        <f t="shared" si="35"/>
        <v>0</v>
      </c>
      <c r="V222" s="409"/>
      <c r="W222" s="180" t="e">
        <f t="shared" si="31"/>
        <v>#VALUE!</v>
      </c>
      <c r="X222" s="439"/>
      <c r="Y222" s="439"/>
      <c r="Z222" s="439"/>
      <c r="AA222" s="439"/>
      <c r="AB222" s="439"/>
      <c r="AC222" s="439"/>
      <c r="AD222" s="439"/>
      <c r="AE222" s="439"/>
      <c r="AF222" s="176">
        <f t="shared" si="32"/>
        <v>0</v>
      </c>
      <c r="AG222" s="409"/>
    </row>
    <row r="223" spans="1:33" ht="16.5" customHeight="1">
      <c r="A223" s="180" t="e">
        <f t="shared" si="34"/>
        <v>#VALUE!</v>
      </c>
      <c r="B223" s="323"/>
      <c r="C223" s="323"/>
      <c r="D223" s="323"/>
      <c r="E223" s="323"/>
      <c r="F223" s="323"/>
      <c r="G223" s="323"/>
      <c r="H223" s="323"/>
      <c r="I223" s="323"/>
      <c r="J223" s="176">
        <f t="shared" si="30"/>
        <v>0</v>
      </c>
      <c r="K223" s="409"/>
      <c r="L223" s="180" t="e">
        <f t="shared" si="33"/>
        <v>#VALUE!</v>
      </c>
      <c r="M223" s="441"/>
      <c r="N223" s="441"/>
      <c r="O223" s="441"/>
      <c r="P223" s="441"/>
      <c r="Q223" s="441"/>
      <c r="R223" s="441"/>
      <c r="S223" s="441"/>
      <c r="T223" s="441"/>
      <c r="U223" s="465">
        <f t="shared" si="35"/>
        <v>0</v>
      </c>
      <c r="V223" s="409"/>
      <c r="W223" s="180" t="e">
        <f t="shared" si="31"/>
        <v>#VALUE!</v>
      </c>
      <c r="X223" s="323"/>
      <c r="Y223" s="323"/>
      <c r="Z223" s="323"/>
      <c r="AA223" s="323"/>
      <c r="AB223" s="323"/>
      <c r="AC223" s="323"/>
      <c r="AD223" s="323"/>
      <c r="AE223" s="323"/>
      <c r="AF223" s="176">
        <f t="shared" si="32"/>
        <v>0</v>
      </c>
      <c r="AG223" s="409"/>
    </row>
    <row r="224" spans="1:33" ht="16.5" customHeight="1">
      <c r="A224" s="180" t="e">
        <f t="shared" si="34"/>
        <v>#VALUE!</v>
      </c>
      <c r="B224" s="439"/>
      <c r="C224" s="439"/>
      <c r="D224" s="439"/>
      <c r="E224" s="439"/>
      <c r="F224" s="439"/>
      <c r="G224" s="439"/>
      <c r="H224" s="439"/>
      <c r="I224" s="439"/>
      <c r="J224" s="176">
        <f t="shared" si="30"/>
        <v>0</v>
      </c>
      <c r="K224" s="409"/>
      <c r="L224" s="180" t="e">
        <f t="shared" si="33"/>
        <v>#VALUE!</v>
      </c>
      <c r="M224" s="440"/>
      <c r="N224" s="440"/>
      <c r="O224" s="440"/>
      <c r="P224" s="440"/>
      <c r="Q224" s="440"/>
      <c r="R224" s="440"/>
      <c r="S224" s="440"/>
      <c r="T224" s="440"/>
      <c r="U224" s="465">
        <f t="shared" si="35"/>
        <v>0</v>
      </c>
      <c r="V224" s="409"/>
      <c r="W224" s="180" t="e">
        <f t="shared" si="31"/>
        <v>#VALUE!</v>
      </c>
      <c r="X224" s="439"/>
      <c r="Y224" s="439"/>
      <c r="Z224" s="439"/>
      <c r="AA224" s="439"/>
      <c r="AB224" s="439"/>
      <c r="AC224" s="439"/>
      <c r="AD224" s="439"/>
      <c r="AE224" s="439"/>
      <c r="AF224" s="176">
        <f t="shared" si="32"/>
        <v>0</v>
      </c>
      <c r="AG224" s="409"/>
    </row>
    <row r="225" spans="1:33" ht="16.5" customHeight="1">
      <c r="A225" s="180" t="e">
        <f t="shared" si="34"/>
        <v>#VALUE!</v>
      </c>
      <c r="B225" s="323"/>
      <c r="C225" s="323"/>
      <c r="D225" s="323"/>
      <c r="E225" s="323"/>
      <c r="F225" s="323"/>
      <c r="G225" s="323"/>
      <c r="H225" s="323"/>
      <c r="I225" s="323"/>
      <c r="J225" s="176">
        <f t="shared" si="30"/>
        <v>0</v>
      </c>
      <c r="K225" s="409"/>
      <c r="L225" s="180" t="e">
        <f t="shared" si="33"/>
        <v>#VALUE!</v>
      </c>
      <c r="M225" s="441"/>
      <c r="N225" s="441"/>
      <c r="O225" s="441"/>
      <c r="P225" s="441"/>
      <c r="Q225" s="441"/>
      <c r="R225" s="441"/>
      <c r="S225" s="441"/>
      <c r="T225" s="441"/>
      <c r="U225" s="465">
        <f t="shared" si="35"/>
        <v>0</v>
      </c>
      <c r="V225" s="409"/>
      <c r="W225" s="180" t="e">
        <f t="shared" si="31"/>
        <v>#VALUE!</v>
      </c>
      <c r="X225" s="323"/>
      <c r="Y225" s="323"/>
      <c r="Z225" s="323"/>
      <c r="AA225" s="323"/>
      <c r="AB225" s="323"/>
      <c r="AC225" s="323"/>
      <c r="AD225" s="323"/>
      <c r="AE225" s="323"/>
      <c r="AF225" s="176">
        <f t="shared" si="32"/>
        <v>0</v>
      </c>
      <c r="AG225" s="409"/>
    </row>
    <row r="226" spans="1:33" ht="16.5" customHeight="1">
      <c r="A226" s="180" t="e">
        <f t="shared" si="34"/>
        <v>#VALUE!</v>
      </c>
      <c r="B226" s="439"/>
      <c r="C226" s="439"/>
      <c r="D226" s="439"/>
      <c r="E226" s="439"/>
      <c r="F226" s="439"/>
      <c r="G226" s="439"/>
      <c r="H226" s="439"/>
      <c r="I226" s="439"/>
      <c r="J226" s="176">
        <f t="shared" si="30"/>
        <v>0</v>
      </c>
      <c r="K226" s="409"/>
      <c r="L226" s="180" t="e">
        <f t="shared" si="33"/>
        <v>#VALUE!</v>
      </c>
      <c r="M226" s="440"/>
      <c r="N226" s="440"/>
      <c r="O226" s="440"/>
      <c r="P226" s="440"/>
      <c r="Q226" s="440"/>
      <c r="R226" s="440"/>
      <c r="S226" s="440"/>
      <c r="T226" s="440"/>
      <c r="U226" s="465">
        <f t="shared" si="35"/>
        <v>0</v>
      </c>
      <c r="V226" s="409"/>
      <c r="W226" s="180" t="e">
        <f t="shared" si="31"/>
        <v>#VALUE!</v>
      </c>
      <c r="X226" s="439"/>
      <c r="Y226" s="439"/>
      <c r="Z226" s="439"/>
      <c r="AA226" s="439"/>
      <c r="AB226" s="439"/>
      <c r="AC226" s="439"/>
      <c r="AD226" s="439"/>
      <c r="AE226" s="439"/>
      <c r="AF226" s="176">
        <f t="shared" si="32"/>
        <v>0</v>
      </c>
      <c r="AG226" s="409"/>
    </row>
    <row r="227" spans="1:33" ht="16.5" customHeight="1">
      <c r="A227" s="180" t="e">
        <f t="shared" si="34"/>
        <v>#VALUE!</v>
      </c>
      <c r="B227" s="323"/>
      <c r="C227" s="323"/>
      <c r="D227" s="323"/>
      <c r="E227" s="323"/>
      <c r="F227" s="323"/>
      <c r="G227" s="323"/>
      <c r="H227" s="323"/>
      <c r="I227" s="323"/>
      <c r="J227" s="176">
        <f t="shared" si="30"/>
        <v>0</v>
      </c>
      <c r="K227" s="409"/>
      <c r="L227" s="180" t="e">
        <f t="shared" si="33"/>
        <v>#VALUE!</v>
      </c>
      <c r="M227" s="441"/>
      <c r="N227" s="441"/>
      <c r="O227" s="441"/>
      <c r="P227" s="441"/>
      <c r="Q227" s="441"/>
      <c r="R227" s="441"/>
      <c r="S227" s="441"/>
      <c r="T227" s="441"/>
      <c r="U227" s="465">
        <f t="shared" si="35"/>
        <v>0</v>
      </c>
      <c r="V227" s="409"/>
      <c r="W227" s="180" t="e">
        <f t="shared" si="31"/>
        <v>#VALUE!</v>
      </c>
      <c r="X227" s="323"/>
      <c r="Y227" s="323"/>
      <c r="Z227" s="323"/>
      <c r="AA227" s="323"/>
      <c r="AB227" s="323"/>
      <c r="AC227" s="323"/>
      <c r="AD227" s="323"/>
      <c r="AE227" s="323"/>
      <c r="AF227" s="176">
        <f t="shared" si="32"/>
        <v>0</v>
      </c>
      <c r="AG227" s="409"/>
    </row>
    <row r="228" spans="1:33" ht="16.5" customHeight="1">
      <c r="A228" s="180" t="e">
        <f t="shared" si="34"/>
        <v>#VALUE!</v>
      </c>
      <c r="B228" s="439"/>
      <c r="C228" s="439"/>
      <c r="D228" s="439"/>
      <c r="E228" s="439"/>
      <c r="F228" s="439"/>
      <c r="G228" s="439"/>
      <c r="H228" s="439"/>
      <c r="I228" s="439"/>
      <c r="J228" s="176">
        <f t="shared" si="30"/>
        <v>0</v>
      </c>
      <c r="K228" s="409"/>
      <c r="L228" s="180" t="e">
        <f t="shared" si="33"/>
        <v>#VALUE!</v>
      </c>
      <c r="M228" s="440"/>
      <c r="N228" s="440"/>
      <c r="O228" s="440"/>
      <c r="P228" s="440"/>
      <c r="Q228" s="440"/>
      <c r="R228" s="440"/>
      <c r="S228" s="440"/>
      <c r="T228" s="440"/>
      <c r="U228" s="465">
        <f t="shared" si="35"/>
        <v>0</v>
      </c>
      <c r="V228" s="409"/>
      <c r="W228" s="180" t="e">
        <f t="shared" si="31"/>
        <v>#VALUE!</v>
      </c>
      <c r="X228" s="439"/>
      <c r="Y228" s="439"/>
      <c r="Z228" s="439"/>
      <c r="AA228" s="439"/>
      <c r="AB228" s="439"/>
      <c r="AC228" s="439"/>
      <c r="AD228" s="439"/>
      <c r="AE228" s="439"/>
      <c r="AF228" s="176">
        <f t="shared" si="32"/>
        <v>0</v>
      </c>
      <c r="AG228" s="409"/>
    </row>
    <row r="229" spans="1:33" ht="16.5" customHeight="1">
      <c r="A229" s="180" t="e">
        <f t="shared" si="34"/>
        <v>#VALUE!</v>
      </c>
      <c r="B229" s="323"/>
      <c r="C229" s="323"/>
      <c r="D229" s="323"/>
      <c r="E229" s="323"/>
      <c r="F229" s="323"/>
      <c r="G229" s="323"/>
      <c r="H229" s="323"/>
      <c r="I229" s="323"/>
      <c r="J229" s="176">
        <f t="shared" si="30"/>
        <v>0</v>
      </c>
      <c r="K229" s="409"/>
      <c r="L229" s="180" t="e">
        <f t="shared" si="33"/>
        <v>#VALUE!</v>
      </c>
      <c r="M229" s="441"/>
      <c r="N229" s="441"/>
      <c r="O229" s="441"/>
      <c r="P229" s="441"/>
      <c r="Q229" s="441"/>
      <c r="R229" s="441"/>
      <c r="S229" s="441"/>
      <c r="T229" s="441"/>
      <c r="U229" s="465">
        <f t="shared" si="35"/>
        <v>0</v>
      </c>
      <c r="V229" s="409"/>
      <c r="W229" s="180" t="e">
        <f t="shared" si="31"/>
        <v>#VALUE!</v>
      </c>
      <c r="X229" s="323"/>
      <c r="Y229" s="323"/>
      <c r="Z229" s="323"/>
      <c r="AA229" s="323"/>
      <c r="AB229" s="323"/>
      <c r="AC229" s="323"/>
      <c r="AD229" s="323"/>
      <c r="AE229" s="323"/>
      <c r="AF229" s="176">
        <f t="shared" si="32"/>
        <v>0</v>
      </c>
      <c r="AG229" s="409"/>
    </row>
    <row r="230" spans="1:33" ht="16.5" customHeight="1">
      <c r="A230" s="180" t="e">
        <f t="shared" si="34"/>
        <v>#VALUE!</v>
      </c>
      <c r="B230" s="439"/>
      <c r="C230" s="439"/>
      <c r="D230" s="439"/>
      <c r="E230" s="439"/>
      <c r="F230" s="439"/>
      <c r="G230" s="439"/>
      <c r="H230" s="439"/>
      <c r="I230" s="439"/>
      <c r="J230" s="176">
        <f t="shared" si="30"/>
        <v>0</v>
      </c>
      <c r="K230" s="409"/>
      <c r="L230" s="180" t="e">
        <f t="shared" si="33"/>
        <v>#VALUE!</v>
      </c>
      <c r="M230" s="440"/>
      <c r="N230" s="440"/>
      <c r="O230" s="440"/>
      <c r="P230" s="440"/>
      <c r="Q230" s="440"/>
      <c r="R230" s="440"/>
      <c r="S230" s="440"/>
      <c r="T230" s="440"/>
      <c r="U230" s="465">
        <f t="shared" si="35"/>
        <v>0</v>
      </c>
      <c r="V230" s="409"/>
      <c r="W230" s="180" t="e">
        <f t="shared" si="31"/>
        <v>#VALUE!</v>
      </c>
      <c r="X230" s="439"/>
      <c r="Y230" s="439"/>
      <c r="Z230" s="439"/>
      <c r="AA230" s="439"/>
      <c r="AB230" s="439"/>
      <c r="AC230" s="439"/>
      <c r="AD230" s="439"/>
      <c r="AE230" s="439"/>
      <c r="AF230" s="176">
        <f t="shared" si="32"/>
        <v>0</v>
      </c>
      <c r="AG230" s="409"/>
    </row>
    <row r="231" spans="1:33" ht="16.5" customHeight="1">
      <c r="A231" s="180" t="e">
        <f t="shared" si="34"/>
        <v>#VALUE!</v>
      </c>
      <c r="B231" s="323"/>
      <c r="C231" s="323"/>
      <c r="D231" s="323"/>
      <c r="E231" s="323"/>
      <c r="F231" s="323"/>
      <c r="G231" s="323"/>
      <c r="H231" s="323"/>
      <c r="I231" s="323"/>
      <c r="J231" s="176">
        <f t="shared" si="30"/>
        <v>0</v>
      </c>
      <c r="K231" s="409"/>
      <c r="L231" s="180" t="e">
        <f t="shared" si="33"/>
        <v>#VALUE!</v>
      </c>
      <c r="M231" s="441"/>
      <c r="N231" s="441"/>
      <c r="O231" s="441"/>
      <c r="P231" s="441"/>
      <c r="Q231" s="441"/>
      <c r="R231" s="441"/>
      <c r="S231" s="441"/>
      <c r="T231" s="441"/>
      <c r="U231" s="465">
        <f t="shared" si="35"/>
        <v>0</v>
      </c>
      <c r="V231" s="409"/>
      <c r="W231" s="180" t="e">
        <f t="shared" si="31"/>
        <v>#VALUE!</v>
      </c>
      <c r="X231" s="323"/>
      <c r="Y231" s="323"/>
      <c r="Z231" s="323"/>
      <c r="AA231" s="323"/>
      <c r="AB231" s="323"/>
      <c r="AC231" s="323"/>
      <c r="AD231" s="323"/>
      <c r="AE231" s="323"/>
      <c r="AF231" s="176">
        <f t="shared" si="32"/>
        <v>0</v>
      </c>
      <c r="AG231" s="409"/>
    </row>
    <row r="232" spans="1:33" ht="16.5" customHeight="1">
      <c r="A232" s="180" t="e">
        <f t="shared" si="34"/>
        <v>#VALUE!</v>
      </c>
      <c r="B232" s="439"/>
      <c r="C232" s="439"/>
      <c r="D232" s="439"/>
      <c r="E232" s="439"/>
      <c r="F232" s="439"/>
      <c r="G232" s="439"/>
      <c r="H232" s="439"/>
      <c r="I232" s="439"/>
      <c r="J232" s="176">
        <f t="shared" si="30"/>
        <v>0</v>
      </c>
      <c r="K232" s="409"/>
      <c r="L232" s="180" t="e">
        <f t="shared" si="33"/>
        <v>#VALUE!</v>
      </c>
      <c r="M232" s="440"/>
      <c r="N232" s="440"/>
      <c r="O232" s="440"/>
      <c r="P232" s="440"/>
      <c r="Q232" s="440"/>
      <c r="R232" s="440"/>
      <c r="S232" s="440"/>
      <c r="T232" s="440"/>
      <c r="U232" s="465">
        <f t="shared" si="35"/>
        <v>0</v>
      </c>
      <c r="V232" s="409"/>
      <c r="W232" s="180" t="e">
        <f t="shared" si="31"/>
        <v>#VALUE!</v>
      </c>
      <c r="X232" s="439"/>
      <c r="Y232" s="439"/>
      <c r="Z232" s="439"/>
      <c r="AA232" s="439"/>
      <c r="AB232" s="439"/>
      <c r="AC232" s="439"/>
      <c r="AD232" s="439"/>
      <c r="AE232" s="439"/>
      <c r="AF232" s="176">
        <f t="shared" si="32"/>
        <v>0</v>
      </c>
      <c r="AG232" s="409"/>
    </row>
    <row r="233" spans="1:33" ht="16.5" customHeight="1">
      <c r="A233" s="180" t="e">
        <f t="shared" si="34"/>
        <v>#VALUE!</v>
      </c>
      <c r="B233" s="323"/>
      <c r="C233" s="323"/>
      <c r="D233" s="323"/>
      <c r="E233" s="323"/>
      <c r="F233" s="323"/>
      <c r="G233" s="323"/>
      <c r="H233" s="323"/>
      <c r="I233" s="323"/>
      <c r="J233" s="176">
        <f t="shared" si="30"/>
        <v>0</v>
      </c>
      <c r="K233" s="409"/>
      <c r="L233" s="180" t="e">
        <f t="shared" si="33"/>
        <v>#VALUE!</v>
      </c>
      <c r="M233" s="323"/>
      <c r="N233" s="323"/>
      <c r="O233" s="323"/>
      <c r="P233" s="323"/>
      <c r="Q233" s="323"/>
      <c r="R233" s="323"/>
      <c r="S233" s="323"/>
      <c r="T233" s="323"/>
      <c r="U233" s="176">
        <f t="shared" si="35"/>
        <v>0</v>
      </c>
      <c r="V233" s="409"/>
      <c r="W233" s="180" t="e">
        <f t="shared" si="31"/>
        <v>#VALUE!</v>
      </c>
      <c r="X233" s="323"/>
      <c r="Y233" s="323"/>
      <c r="Z233" s="323"/>
      <c r="AA233" s="323"/>
      <c r="AB233" s="323"/>
      <c r="AC233" s="323"/>
      <c r="AD233" s="323"/>
      <c r="AE233" s="323"/>
      <c r="AF233" s="176">
        <f t="shared" si="32"/>
        <v>0</v>
      </c>
      <c r="AG233" s="409"/>
    </row>
    <row r="234" spans="1:33" ht="16.5" customHeight="1">
      <c r="A234" s="180" t="e">
        <f t="shared" si="34"/>
        <v>#VALUE!</v>
      </c>
      <c r="B234" s="439"/>
      <c r="C234" s="439"/>
      <c r="D234" s="439"/>
      <c r="E234" s="439"/>
      <c r="F234" s="439"/>
      <c r="G234" s="439"/>
      <c r="H234" s="439"/>
      <c r="I234" s="439"/>
      <c r="J234" s="176">
        <f t="shared" si="30"/>
        <v>0</v>
      </c>
      <c r="K234" s="409"/>
      <c r="L234" s="180" t="e">
        <f t="shared" si="33"/>
        <v>#VALUE!</v>
      </c>
      <c r="M234" s="439"/>
      <c r="N234" s="439"/>
      <c r="O234" s="439"/>
      <c r="P234" s="439"/>
      <c r="Q234" s="439"/>
      <c r="R234" s="439"/>
      <c r="S234" s="439"/>
      <c r="T234" s="439"/>
      <c r="U234" s="176">
        <f t="shared" si="35"/>
        <v>0</v>
      </c>
      <c r="V234" s="409"/>
      <c r="W234" s="180" t="e">
        <f t="shared" si="31"/>
        <v>#VALUE!</v>
      </c>
      <c r="X234" s="439"/>
      <c r="Y234" s="439"/>
      <c r="Z234" s="439"/>
      <c r="AA234" s="439"/>
      <c r="AB234" s="439"/>
      <c r="AC234" s="439"/>
      <c r="AD234" s="439"/>
      <c r="AE234" s="439"/>
      <c r="AF234" s="176">
        <f t="shared" si="32"/>
        <v>0</v>
      </c>
      <c r="AG234" s="409"/>
    </row>
    <row r="235" spans="1:33" ht="16.5" customHeight="1">
      <c r="A235" s="180" t="e">
        <f t="shared" si="34"/>
        <v>#VALUE!</v>
      </c>
      <c r="B235" s="323"/>
      <c r="C235" s="323"/>
      <c r="D235" s="323"/>
      <c r="E235" s="323"/>
      <c r="F235" s="323"/>
      <c r="G235" s="323"/>
      <c r="H235" s="323"/>
      <c r="I235" s="323"/>
      <c r="J235" s="176">
        <f t="shared" si="30"/>
        <v>0</v>
      </c>
      <c r="K235" s="409"/>
      <c r="L235" s="180" t="e">
        <f t="shared" si="33"/>
        <v>#VALUE!</v>
      </c>
      <c r="M235" s="323"/>
      <c r="N235" s="323"/>
      <c r="O235" s="323"/>
      <c r="P235" s="323"/>
      <c r="Q235" s="323"/>
      <c r="R235" s="323"/>
      <c r="S235" s="323"/>
      <c r="T235" s="323"/>
      <c r="U235" s="176">
        <f t="shared" si="35"/>
        <v>0</v>
      </c>
      <c r="V235" s="409"/>
      <c r="W235" s="180" t="e">
        <f t="shared" si="31"/>
        <v>#VALUE!</v>
      </c>
      <c r="X235" s="323"/>
      <c r="Y235" s="323"/>
      <c r="Z235" s="323"/>
      <c r="AA235" s="323"/>
      <c r="AB235" s="323"/>
      <c r="AC235" s="323"/>
      <c r="AD235" s="323"/>
      <c r="AE235" s="323"/>
      <c r="AF235" s="176">
        <f t="shared" si="32"/>
        <v>0</v>
      </c>
      <c r="AG235" s="409"/>
    </row>
    <row r="236" spans="1:33" ht="16.5" customHeight="1">
      <c r="A236" s="180" t="e">
        <f t="shared" si="34"/>
        <v>#VALUE!</v>
      </c>
      <c r="B236" s="439"/>
      <c r="C236" s="439"/>
      <c r="D236" s="439"/>
      <c r="E236" s="439"/>
      <c r="F236" s="439"/>
      <c r="G236" s="439"/>
      <c r="H236" s="439"/>
      <c r="I236" s="439"/>
      <c r="J236" s="176">
        <f t="shared" si="30"/>
        <v>0</v>
      </c>
      <c r="K236" s="409"/>
      <c r="L236" s="180" t="e">
        <f t="shared" si="33"/>
        <v>#VALUE!</v>
      </c>
      <c r="M236" s="439"/>
      <c r="N236" s="439"/>
      <c r="O236" s="439"/>
      <c r="P236" s="439"/>
      <c r="Q236" s="439"/>
      <c r="R236" s="439"/>
      <c r="S236" s="439"/>
      <c r="T236" s="439"/>
      <c r="U236" s="176">
        <f t="shared" si="35"/>
        <v>0</v>
      </c>
      <c r="V236" s="409"/>
      <c r="W236" s="180" t="e">
        <f t="shared" si="31"/>
        <v>#VALUE!</v>
      </c>
      <c r="X236" s="439"/>
      <c r="Y236" s="439"/>
      <c r="Z236" s="439"/>
      <c r="AA236" s="439"/>
      <c r="AB236" s="439"/>
      <c r="AC236" s="439"/>
      <c r="AD236" s="439"/>
      <c r="AE236" s="439"/>
      <c r="AF236" s="176">
        <f t="shared" si="32"/>
        <v>0</v>
      </c>
      <c r="AG236" s="409"/>
    </row>
    <row r="237" spans="1:33" ht="16.5" customHeight="1">
      <c r="A237" s="180" t="e">
        <f t="shared" si="34"/>
        <v>#VALUE!</v>
      </c>
      <c r="B237" s="323"/>
      <c r="C237" s="323"/>
      <c r="D237" s="323"/>
      <c r="E237" s="323"/>
      <c r="F237" s="323"/>
      <c r="G237" s="323"/>
      <c r="H237" s="323"/>
      <c r="I237" s="323"/>
      <c r="J237" s="176">
        <f t="shared" si="30"/>
        <v>0</v>
      </c>
      <c r="K237" s="409"/>
      <c r="L237" s="180" t="e">
        <f t="shared" si="33"/>
        <v>#VALUE!</v>
      </c>
      <c r="M237" s="323"/>
      <c r="N237" s="323"/>
      <c r="O237" s="323"/>
      <c r="P237" s="323"/>
      <c r="Q237" s="323"/>
      <c r="R237" s="323"/>
      <c r="S237" s="323"/>
      <c r="T237" s="323"/>
      <c r="U237" s="176">
        <f t="shared" si="35"/>
        <v>0</v>
      </c>
      <c r="V237" s="409"/>
      <c r="W237" s="180" t="e">
        <f t="shared" si="31"/>
        <v>#VALUE!</v>
      </c>
      <c r="X237" s="323"/>
      <c r="Y237" s="323"/>
      <c r="Z237" s="323"/>
      <c r="AA237" s="323"/>
      <c r="AB237" s="323"/>
      <c r="AC237" s="323"/>
      <c r="AD237" s="323"/>
      <c r="AE237" s="323"/>
      <c r="AF237" s="176">
        <f t="shared" si="32"/>
        <v>0</v>
      </c>
      <c r="AG237" s="409"/>
    </row>
    <row r="238" spans="1:33" ht="16.5" customHeight="1">
      <c r="A238" s="180" t="e">
        <f t="shared" si="34"/>
        <v>#VALUE!</v>
      </c>
      <c r="B238" s="439"/>
      <c r="C238" s="439"/>
      <c r="D238" s="439"/>
      <c r="E238" s="439"/>
      <c r="F238" s="439"/>
      <c r="G238" s="439"/>
      <c r="H238" s="439"/>
      <c r="I238" s="439"/>
      <c r="J238" s="176">
        <f t="shared" si="30"/>
        <v>0</v>
      </c>
      <c r="K238" s="409"/>
      <c r="L238" s="180" t="e">
        <f t="shared" si="33"/>
        <v>#VALUE!</v>
      </c>
      <c r="M238" s="439"/>
      <c r="N238" s="439"/>
      <c r="O238" s="439"/>
      <c r="P238" s="439"/>
      <c r="Q238" s="439"/>
      <c r="R238" s="439"/>
      <c r="S238" s="439"/>
      <c r="T238" s="439"/>
      <c r="U238" s="176">
        <f t="shared" si="35"/>
        <v>0</v>
      </c>
      <c r="V238" s="409"/>
      <c r="W238" s="180" t="e">
        <f t="shared" si="31"/>
        <v>#VALUE!</v>
      </c>
      <c r="X238" s="439"/>
      <c r="Y238" s="439"/>
      <c r="Z238" s="439"/>
      <c r="AA238" s="439"/>
      <c r="AB238" s="439"/>
      <c r="AC238" s="439"/>
      <c r="AD238" s="439"/>
      <c r="AE238" s="439"/>
      <c r="AF238" s="176">
        <f t="shared" si="32"/>
        <v>0</v>
      </c>
      <c r="AG238" s="409"/>
    </row>
    <row r="239" spans="1:33" ht="16.5" customHeight="1">
      <c r="A239" s="180" t="e">
        <f t="shared" si="34"/>
        <v>#VALUE!</v>
      </c>
      <c r="B239" s="323"/>
      <c r="C239" s="323"/>
      <c r="D239" s="323"/>
      <c r="E239" s="323"/>
      <c r="F239" s="323"/>
      <c r="G239" s="323"/>
      <c r="H239" s="323"/>
      <c r="I239" s="323"/>
      <c r="J239" s="176">
        <f t="shared" si="30"/>
        <v>0</v>
      </c>
      <c r="K239" s="409"/>
      <c r="L239" s="180" t="e">
        <f t="shared" si="33"/>
        <v>#VALUE!</v>
      </c>
      <c r="M239" s="323"/>
      <c r="N239" s="323"/>
      <c r="O239" s="323"/>
      <c r="P239" s="323"/>
      <c r="Q239" s="323"/>
      <c r="R239" s="323"/>
      <c r="S239" s="323"/>
      <c r="T239" s="323"/>
      <c r="U239" s="176">
        <f t="shared" si="35"/>
        <v>0</v>
      </c>
      <c r="V239" s="409"/>
      <c r="W239" s="180" t="e">
        <f t="shared" si="31"/>
        <v>#VALUE!</v>
      </c>
      <c r="X239" s="323"/>
      <c r="Y239" s="323"/>
      <c r="Z239" s="323"/>
      <c r="AA239" s="323"/>
      <c r="AB239" s="323"/>
      <c r="AC239" s="323"/>
      <c r="AD239" s="323"/>
      <c r="AE239" s="323"/>
      <c r="AF239" s="176">
        <f t="shared" si="32"/>
        <v>0</v>
      </c>
      <c r="AG239" s="409"/>
    </row>
    <row r="240" spans="1:33" ht="16.5" customHeight="1">
      <c r="A240" s="180" t="e">
        <f t="shared" si="34"/>
        <v>#VALUE!</v>
      </c>
      <c r="B240" s="439"/>
      <c r="C240" s="439"/>
      <c r="D240" s="439"/>
      <c r="E240" s="439"/>
      <c r="F240" s="439"/>
      <c r="G240" s="439"/>
      <c r="H240" s="439"/>
      <c r="I240" s="439"/>
      <c r="J240" s="176">
        <f t="shared" si="30"/>
        <v>0</v>
      </c>
      <c r="K240" s="409"/>
      <c r="L240" s="180" t="e">
        <f t="shared" si="33"/>
        <v>#VALUE!</v>
      </c>
      <c r="M240" s="439"/>
      <c r="N240" s="439"/>
      <c r="O240" s="439"/>
      <c r="P240" s="439"/>
      <c r="Q240" s="439"/>
      <c r="R240" s="439"/>
      <c r="S240" s="439"/>
      <c r="T240" s="439"/>
      <c r="U240" s="176">
        <f t="shared" si="35"/>
        <v>0</v>
      </c>
      <c r="V240" s="409"/>
      <c r="W240" s="180" t="e">
        <f t="shared" si="31"/>
        <v>#VALUE!</v>
      </c>
      <c r="X240" s="439"/>
      <c r="Y240" s="439"/>
      <c r="Z240" s="439"/>
      <c r="AA240" s="439"/>
      <c r="AB240" s="439"/>
      <c r="AC240" s="439"/>
      <c r="AD240" s="439"/>
      <c r="AE240" s="439"/>
      <c r="AF240" s="176">
        <f t="shared" si="32"/>
        <v>0</v>
      </c>
      <c r="AG240" s="409"/>
    </row>
    <row r="241" spans="1:33" ht="16.5" customHeight="1">
      <c r="A241" s="180" t="e">
        <f t="shared" si="34"/>
        <v>#VALUE!</v>
      </c>
      <c r="B241" s="323"/>
      <c r="C241" s="323"/>
      <c r="D241" s="323"/>
      <c r="E241" s="323"/>
      <c r="F241" s="323"/>
      <c r="G241" s="323"/>
      <c r="H241" s="323"/>
      <c r="I241" s="323"/>
      <c r="J241" s="176">
        <f t="shared" si="30"/>
        <v>0</v>
      </c>
      <c r="K241" s="409"/>
      <c r="L241" s="180" t="e">
        <f t="shared" si="33"/>
        <v>#VALUE!</v>
      </c>
      <c r="M241" s="323"/>
      <c r="N241" s="323"/>
      <c r="O241" s="323"/>
      <c r="P241" s="323"/>
      <c r="Q241" s="323"/>
      <c r="R241" s="323"/>
      <c r="S241" s="323"/>
      <c r="T241" s="323"/>
      <c r="U241" s="176">
        <f t="shared" si="35"/>
        <v>0</v>
      </c>
      <c r="V241" s="409"/>
      <c r="W241" s="180" t="e">
        <f t="shared" si="31"/>
        <v>#VALUE!</v>
      </c>
      <c r="X241" s="323"/>
      <c r="Y241" s="323"/>
      <c r="Z241" s="323"/>
      <c r="AA241" s="323"/>
      <c r="AB241" s="323"/>
      <c r="AC241" s="323"/>
      <c r="AD241" s="323"/>
      <c r="AE241" s="323"/>
      <c r="AF241" s="176">
        <f t="shared" si="32"/>
        <v>0</v>
      </c>
      <c r="AG241" s="409"/>
    </row>
    <row r="242" spans="1:33" ht="16.5" customHeight="1">
      <c r="A242" s="180" t="e">
        <f t="shared" si="34"/>
        <v>#VALUE!</v>
      </c>
      <c r="B242" s="439"/>
      <c r="C242" s="439"/>
      <c r="D242" s="439"/>
      <c r="E242" s="439"/>
      <c r="F242" s="439"/>
      <c r="G242" s="439"/>
      <c r="H242" s="439"/>
      <c r="I242" s="439"/>
      <c r="J242" s="176">
        <f t="shared" si="30"/>
        <v>0</v>
      </c>
      <c r="K242" s="409"/>
      <c r="L242" s="180" t="e">
        <f t="shared" si="33"/>
        <v>#VALUE!</v>
      </c>
      <c r="M242" s="439"/>
      <c r="N242" s="439"/>
      <c r="O242" s="439"/>
      <c r="P242" s="439"/>
      <c r="Q242" s="439"/>
      <c r="R242" s="439"/>
      <c r="S242" s="439"/>
      <c r="T242" s="439"/>
      <c r="U242" s="176">
        <f t="shared" si="35"/>
        <v>0</v>
      </c>
      <c r="V242" s="409"/>
      <c r="W242" s="180" t="e">
        <f t="shared" si="31"/>
        <v>#VALUE!</v>
      </c>
      <c r="X242" s="439"/>
      <c r="Y242" s="439"/>
      <c r="Z242" s="439"/>
      <c r="AA242" s="439"/>
      <c r="AB242" s="439"/>
      <c r="AC242" s="439"/>
      <c r="AD242" s="439"/>
      <c r="AE242" s="439"/>
      <c r="AF242" s="176">
        <f t="shared" si="32"/>
        <v>0</v>
      </c>
      <c r="AG242" s="409"/>
    </row>
    <row r="243" spans="1:33" ht="16.5" customHeight="1">
      <c r="A243" s="180" t="e">
        <f t="shared" si="34"/>
        <v>#VALUE!</v>
      </c>
      <c r="B243" s="323"/>
      <c r="C243" s="323"/>
      <c r="D243" s="323"/>
      <c r="E243" s="323"/>
      <c r="F243" s="323"/>
      <c r="G243" s="323"/>
      <c r="H243" s="323"/>
      <c r="I243" s="323"/>
      <c r="J243" s="176">
        <f t="shared" si="30"/>
        <v>0</v>
      </c>
      <c r="K243" s="409"/>
      <c r="L243" s="180" t="e">
        <f t="shared" si="33"/>
        <v>#VALUE!</v>
      </c>
      <c r="M243" s="323"/>
      <c r="N243" s="323"/>
      <c r="O243" s="323"/>
      <c r="P243" s="323"/>
      <c r="Q243" s="323"/>
      <c r="R243" s="323"/>
      <c r="S243" s="323"/>
      <c r="T243" s="323"/>
      <c r="U243" s="176">
        <f t="shared" si="35"/>
        <v>0</v>
      </c>
      <c r="V243" s="409"/>
      <c r="W243" s="180" t="e">
        <f t="shared" si="31"/>
        <v>#VALUE!</v>
      </c>
      <c r="X243" s="323"/>
      <c r="Y243" s="323"/>
      <c r="Z243" s="323"/>
      <c r="AA243" s="323"/>
      <c r="AB243" s="323"/>
      <c r="AC243" s="323"/>
      <c r="AD243" s="323"/>
      <c r="AE243" s="323"/>
      <c r="AF243" s="176">
        <f t="shared" si="32"/>
        <v>0</v>
      </c>
      <c r="AG243" s="409"/>
    </row>
    <row r="244" spans="1:33" ht="16.5" customHeight="1">
      <c r="A244" s="180" t="e">
        <f t="shared" si="34"/>
        <v>#VALUE!</v>
      </c>
      <c r="B244" s="439"/>
      <c r="C244" s="439"/>
      <c r="D244" s="439"/>
      <c r="E244" s="439"/>
      <c r="F244" s="439"/>
      <c r="G244" s="439"/>
      <c r="H244" s="439"/>
      <c r="I244" s="439"/>
      <c r="J244" s="176">
        <f t="shared" si="30"/>
        <v>0</v>
      </c>
      <c r="K244" s="409"/>
      <c r="L244" s="180" t="e">
        <f t="shared" si="33"/>
        <v>#VALUE!</v>
      </c>
      <c r="M244" s="439"/>
      <c r="N244" s="439"/>
      <c r="O244" s="439"/>
      <c r="P244" s="439"/>
      <c r="Q244" s="439"/>
      <c r="R244" s="439"/>
      <c r="S244" s="439"/>
      <c r="T244" s="439"/>
      <c r="U244" s="176">
        <f t="shared" si="35"/>
        <v>0</v>
      </c>
      <c r="V244" s="409"/>
      <c r="W244" s="180" t="e">
        <f t="shared" si="31"/>
        <v>#VALUE!</v>
      </c>
      <c r="X244" s="439"/>
      <c r="Y244" s="439"/>
      <c r="Z244" s="439"/>
      <c r="AA244" s="439"/>
      <c r="AB244" s="439"/>
      <c r="AC244" s="439"/>
      <c r="AD244" s="439"/>
      <c r="AE244" s="439"/>
      <c r="AF244" s="176">
        <f t="shared" si="32"/>
        <v>0</v>
      </c>
      <c r="AG244" s="409"/>
    </row>
    <row r="245" spans="1:33" ht="16.5" customHeight="1">
      <c r="A245" s="180" t="e">
        <f t="shared" si="34"/>
        <v>#VALUE!</v>
      </c>
      <c r="B245" s="323"/>
      <c r="C245" s="323"/>
      <c r="D245" s="323"/>
      <c r="E245" s="323"/>
      <c r="F245" s="323"/>
      <c r="G245" s="323"/>
      <c r="H245" s="323"/>
      <c r="I245" s="323"/>
      <c r="J245" s="176">
        <f t="shared" si="30"/>
        <v>0</v>
      </c>
      <c r="K245" s="409"/>
      <c r="L245" s="180" t="e">
        <f t="shared" si="33"/>
        <v>#VALUE!</v>
      </c>
      <c r="M245" s="323"/>
      <c r="N245" s="323"/>
      <c r="O245" s="323"/>
      <c r="P245" s="323"/>
      <c r="Q245" s="323"/>
      <c r="R245" s="323"/>
      <c r="S245" s="323"/>
      <c r="T245" s="323"/>
      <c r="U245" s="176">
        <f t="shared" si="35"/>
        <v>0</v>
      </c>
      <c r="V245" s="409"/>
      <c r="W245" s="180" t="e">
        <f t="shared" si="31"/>
        <v>#VALUE!</v>
      </c>
      <c r="X245" s="323"/>
      <c r="Y245" s="323"/>
      <c r="Z245" s="323"/>
      <c r="AA245" s="323"/>
      <c r="AB245" s="323"/>
      <c r="AC245" s="323"/>
      <c r="AD245" s="323"/>
      <c r="AE245" s="323"/>
      <c r="AF245" s="176">
        <f t="shared" si="32"/>
        <v>0</v>
      </c>
      <c r="AG245" s="409"/>
    </row>
    <row r="246" spans="1:33" ht="16.5" customHeight="1">
      <c r="A246" s="180" t="e">
        <f t="shared" si="34"/>
        <v>#VALUE!</v>
      </c>
      <c r="B246" s="439"/>
      <c r="C246" s="439"/>
      <c r="D246" s="439"/>
      <c r="E246" s="439"/>
      <c r="F246" s="439"/>
      <c r="G246" s="439"/>
      <c r="H246" s="439"/>
      <c r="I246" s="439"/>
      <c r="J246" s="176">
        <f t="shared" si="30"/>
        <v>0</v>
      </c>
      <c r="K246" s="409"/>
      <c r="L246" s="180" t="e">
        <f t="shared" si="33"/>
        <v>#VALUE!</v>
      </c>
      <c r="M246" s="439"/>
      <c r="N246" s="439"/>
      <c r="O246" s="439"/>
      <c r="P246" s="439"/>
      <c r="Q246" s="439"/>
      <c r="R246" s="439"/>
      <c r="S246" s="439"/>
      <c r="T246" s="439"/>
      <c r="U246" s="176">
        <f t="shared" si="35"/>
        <v>0</v>
      </c>
      <c r="V246" s="409"/>
      <c r="W246" s="180" t="e">
        <f t="shared" si="31"/>
        <v>#VALUE!</v>
      </c>
      <c r="X246" s="439"/>
      <c r="Y246" s="439"/>
      <c r="Z246" s="439"/>
      <c r="AA246" s="439"/>
      <c r="AB246" s="439"/>
      <c r="AC246" s="439"/>
      <c r="AD246" s="439"/>
      <c r="AE246" s="439"/>
      <c r="AF246" s="176">
        <f t="shared" si="32"/>
        <v>0</v>
      </c>
      <c r="AG246" s="409"/>
    </row>
    <row r="247" spans="1:33" ht="16.5" customHeight="1">
      <c r="A247" s="180" t="e">
        <f t="shared" si="34"/>
        <v>#VALUE!</v>
      </c>
      <c r="B247" s="323"/>
      <c r="C247" s="323"/>
      <c r="D247" s="323"/>
      <c r="E247" s="323"/>
      <c r="F247" s="323"/>
      <c r="G247" s="323"/>
      <c r="H247" s="323"/>
      <c r="I247" s="323"/>
      <c r="J247" s="176">
        <f t="shared" si="30"/>
        <v>0</v>
      </c>
      <c r="K247" s="409"/>
      <c r="L247" s="180" t="e">
        <f t="shared" si="33"/>
        <v>#VALUE!</v>
      </c>
      <c r="M247" s="323"/>
      <c r="N247" s="323"/>
      <c r="O247" s="323"/>
      <c r="P247" s="323"/>
      <c r="Q247" s="323"/>
      <c r="R247" s="323"/>
      <c r="S247" s="323"/>
      <c r="T247" s="323"/>
      <c r="U247" s="176">
        <f t="shared" si="35"/>
        <v>0</v>
      </c>
      <c r="V247" s="409"/>
      <c r="W247" s="180" t="e">
        <f t="shared" si="31"/>
        <v>#VALUE!</v>
      </c>
      <c r="X247" s="323"/>
      <c r="Y247" s="323"/>
      <c r="Z247" s="323"/>
      <c r="AA247" s="323"/>
      <c r="AB247" s="323"/>
      <c r="AC247" s="323"/>
      <c r="AD247" s="323"/>
      <c r="AE247" s="323"/>
      <c r="AF247" s="176">
        <f t="shared" si="32"/>
        <v>0</v>
      </c>
      <c r="AG247" s="409"/>
    </row>
    <row r="248" spans="1:33" ht="16.5" customHeight="1">
      <c r="A248" s="180" t="e">
        <f t="shared" si="34"/>
        <v>#VALUE!</v>
      </c>
      <c r="B248" s="439"/>
      <c r="C248" s="439"/>
      <c r="D248" s="439"/>
      <c r="E248" s="439"/>
      <c r="F248" s="439"/>
      <c r="G248" s="439"/>
      <c r="H248" s="439"/>
      <c r="I248" s="439"/>
      <c r="J248" s="176">
        <f t="shared" si="30"/>
        <v>0</v>
      </c>
      <c r="K248" s="409"/>
      <c r="L248" s="180" t="e">
        <f t="shared" si="33"/>
        <v>#VALUE!</v>
      </c>
      <c r="M248" s="439"/>
      <c r="N248" s="439"/>
      <c r="O248" s="439"/>
      <c r="P248" s="439"/>
      <c r="Q248" s="439"/>
      <c r="R248" s="439"/>
      <c r="S248" s="439"/>
      <c r="T248" s="439"/>
      <c r="U248" s="176">
        <f t="shared" si="35"/>
        <v>0</v>
      </c>
      <c r="V248" s="409"/>
      <c r="W248" s="180" t="e">
        <f t="shared" si="31"/>
        <v>#VALUE!</v>
      </c>
      <c r="X248" s="439"/>
      <c r="Y248" s="439"/>
      <c r="Z248" s="439"/>
      <c r="AA248" s="439"/>
      <c r="AB248" s="439"/>
      <c r="AC248" s="439"/>
      <c r="AD248" s="439"/>
      <c r="AE248" s="439"/>
      <c r="AF248" s="176">
        <f t="shared" si="32"/>
        <v>0</v>
      </c>
      <c r="AG248" s="409"/>
    </row>
    <row r="249" spans="1:33" ht="16.5" customHeight="1">
      <c r="A249" s="180" t="e">
        <f t="shared" si="34"/>
        <v>#VALUE!</v>
      </c>
      <c r="B249" s="323"/>
      <c r="C249" s="323"/>
      <c r="D249" s="323"/>
      <c r="E249" s="323"/>
      <c r="F249" s="323"/>
      <c r="G249" s="323"/>
      <c r="H249" s="323"/>
      <c r="I249" s="323"/>
      <c r="J249" s="176">
        <f t="shared" ref="J249:J255" si="36">SUM(C249:I249)</f>
        <v>0</v>
      </c>
      <c r="K249" s="409"/>
      <c r="L249" s="180" t="e">
        <f t="shared" si="33"/>
        <v>#VALUE!</v>
      </c>
      <c r="M249" s="323"/>
      <c r="N249" s="323"/>
      <c r="O249" s="323"/>
      <c r="P249" s="323"/>
      <c r="Q249" s="323"/>
      <c r="R249" s="323"/>
      <c r="S249" s="323"/>
      <c r="T249" s="323"/>
      <c r="U249" s="176">
        <f t="shared" si="35"/>
        <v>0</v>
      </c>
      <c r="V249" s="409"/>
      <c r="W249" s="180" t="e">
        <f t="shared" si="31"/>
        <v>#VALUE!</v>
      </c>
      <c r="X249" s="323"/>
      <c r="Y249" s="323"/>
      <c r="Z249" s="323"/>
      <c r="AA249" s="323"/>
      <c r="AB249" s="323"/>
      <c r="AC249" s="323"/>
      <c r="AD249" s="323"/>
      <c r="AE249" s="323"/>
      <c r="AF249" s="176">
        <f t="shared" si="32"/>
        <v>0</v>
      </c>
      <c r="AG249" s="409"/>
    </row>
    <row r="250" spans="1:33" ht="16.5" customHeight="1">
      <c r="A250" s="180" t="e">
        <f t="shared" si="34"/>
        <v>#VALUE!</v>
      </c>
      <c r="B250" s="439"/>
      <c r="C250" s="439"/>
      <c r="D250" s="439"/>
      <c r="E250" s="439"/>
      <c r="F250" s="439"/>
      <c r="G250" s="439"/>
      <c r="H250" s="439"/>
      <c r="I250" s="439"/>
      <c r="J250" s="176">
        <f t="shared" si="36"/>
        <v>0</v>
      </c>
      <c r="K250" s="409"/>
      <c r="L250" s="180" t="e">
        <f t="shared" si="33"/>
        <v>#VALUE!</v>
      </c>
      <c r="M250" s="439"/>
      <c r="N250" s="439"/>
      <c r="O250" s="439"/>
      <c r="P250" s="439"/>
      <c r="Q250" s="439"/>
      <c r="R250" s="439"/>
      <c r="S250" s="439"/>
      <c r="T250" s="439"/>
      <c r="U250" s="176">
        <f t="shared" si="35"/>
        <v>0</v>
      </c>
      <c r="V250" s="409"/>
      <c r="W250" s="180" t="e">
        <f t="shared" si="31"/>
        <v>#VALUE!</v>
      </c>
      <c r="X250" s="439"/>
      <c r="Y250" s="439"/>
      <c r="Z250" s="439"/>
      <c r="AA250" s="439"/>
      <c r="AB250" s="439"/>
      <c r="AC250" s="439"/>
      <c r="AD250" s="439"/>
      <c r="AE250" s="439"/>
      <c r="AF250" s="176">
        <f t="shared" si="32"/>
        <v>0</v>
      </c>
      <c r="AG250" s="409"/>
    </row>
    <row r="251" spans="1:33" ht="16.5" customHeight="1">
      <c r="A251" s="180" t="e">
        <f t="shared" si="34"/>
        <v>#VALUE!</v>
      </c>
      <c r="B251" s="323"/>
      <c r="C251" s="323"/>
      <c r="D251" s="323"/>
      <c r="E251" s="323"/>
      <c r="F251" s="323"/>
      <c r="G251" s="323"/>
      <c r="H251" s="323"/>
      <c r="I251" s="323"/>
      <c r="J251" s="176">
        <f t="shared" si="36"/>
        <v>0</v>
      </c>
      <c r="K251" s="409"/>
      <c r="L251" s="180" t="e">
        <f t="shared" si="33"/>
        <v>#VALUE!</v>
      </c>
      <c r="M251" s="323"/>
      <c r="N251" s="323"/>
      <c r="O251" s="323"/>
      <c r="P251" s="323"/>
      <c r="Q251" s="323"/>
      <c r="R251" s="323"/>
      <c r="S251" s="323"/>
      <c r="T251" s="323"/>
      <c r="U251" s="176">
        <f t="shared" si="35"/>
        <v>0</v>
      </c>
      <c r="V251" s="409"/>
      <c r="W251" s="180" t="e">
        <f t="shared" si="31"/>
        <v>#VALUE!</v>
      </c>
      <c r="X251" s="323"/>
      <c r="Y251" s="323"/>
      <c r="Z251" s="323"/>
      <c r="AA251" s="323"/>
      <c r="AB251" s="323"/>
      <c r="AC251" s="323"/>
      <c r="AD251" s="323"/>
      <c r="AE251" s="323"/>
      <c r="AF251" s="176">
        <f t="shared" si="32"/>
        <v>0</v>
      </c>
      <c r="AG251" s="409"/>
    </row>
    <row r="252" spans="1:33" ht="16.5" customHeight="1">
      <c r="A252" s="180" t="e">
        <f t="shared" si="34"/>
        <v>#VALUE!</v>
      </c>
      <c r="B252" s="439"/>
      <c r="C252" s="439"/>
      <c r="D252" s="439"/>
      <c r="E252" s="439"/>
      <c r="F252" s="439"/>
      <c r="G252" s="439"/>
      <c r="H252" s="439"/>
      <c r="I252" s="439"/>
      <c r="J252" s="176">
        <f t="shared" si="36"/>
        <v>0</v>
      </c>
      <c r="K252" s="409"/>
      <c r="L252" s="180" t="e">
        <f t="shared" si="33"/>
        <v>#VALUE!</v>
      </c>
      <c r="M252" s="439"/>
      <c r="N252" s="439"/>
      <c r="O252" s="439"/>
      <c r="P252" s="439"/>
      <c r="Q252" s="439"/>
      <c r="R252" s="439"/>
      <c r="S252" s="439"/>
      <c r="T252" s="439"/>
      <c r="U252" s="176">
        <f t="shared" si="35"/>
        <v>0</v>
      </c>
      <c r="V252" s="409"/>
      <c r="W252" s="180" t="e">
        <f t="shared" si="31"/>
        <v>#VALUE!</v>
      </c>
      <c r="X252" s="439"/>
      <c r="Y252" s="439"/>
      <c r="Z252" s="439"/>
      <c r="AA252" s="439"/>
      <c r="AB252" s="439"/>
      <c r="AC252" s="439"/>
      <c r="AD252" s="439"/>
      <c r="AE252" s="439"/>
      <c r="AF252" s="176">
        <f t="shared" si="32"/>
        <v>0</v>
      </c>
      <c r="AG252" s="409"/>
    </row>
    <row r="253" spans="1:33" ht="16.5" customHeight="1">
      <c r="A253" s="180" t="e">
        <f t="shared" si="34"/>
        <v>#VALUE!</v>
      </c>
      <c r="B253" s="323"/>
      <c r="C253" s="323"/>
      <c r="D253" s="323"/>
      <c r="E253" s="323"/>
      <c r="F253" s="323"/>
      <c r="G253" s="323"/>
      <c r="H253" s="323"/>
      <c r="I253" s="323"/>
      <c r="J253" s="176">
        <f t="shared" si="36"/>
        <v>0</v>
      </c>
      <c r="K253" s="409"/>
      <c r="L253" s="180" t="e">
        <f t="shared" si="33"/>
        <v>#VALUE!</v>
      </c>
      <c r="M253" s="323"/>
      <c r="N253" s="323"/>
      <c r="O253" s="323"/>
      <c r="P253" s="323"/>
      <c r="Q253" s="323"/>
      <c r="R253" s="323"/>
      <c r="S253" s="323"/>
      <c r="T253" s="323"/>
      <c r="U253" s="176">
        <f t="shared" si="35"/>
        <v>0</v>
      </c>
      <c r="V253" s="409"/>
      <c r="W253" s="180" t="e">
        <f t="shared" si="31"/>
        <v>#VALUE!</v>
      </c>
      <c r="X253" s="323"/>
      <c r="Y253" s="323"/>
      <c r="Z253" s="323"/>
      <c r="AA253" s="323"/>
      <c r="AB253" s="323"/>
      <c r="AC253" s="323"/>
      <c r="AD253" s="323"/>
      <c r="AE253" s="323"/>
      <c r="AF253" s="176">
        <f t="shared" si="32"/>
        <v>0</v>
      </c>
      <c r="AG253" s="409"/>
    </row>
    <row r="254" spans="1:33" ht="16.5" customHeight="1">
      <c r="A254" s="180" t="e">
        <f t="shared" si="34"/>
        <v>#VALUE!</v>
      </c>
      <c r="B254" s="439"/>
      <c r="C254" s="439"/>
      <c r="D254" s="439"/>
      <c r="E254" s="439"/>
      <c r="F254" s="439"/>
      <c r="G254" s="439"/>
      <c r="H254" s="439"/>
      <c r="I254" s="439"/>
      <c r="J254" s="176">
        <f t="shared" si="36"/>
        <v>0</v>
      </c>
      <c r="K254" s="409"/>
      <c r="L254" s="180" t="e">
        <f t="shared" si="33"/>
        <v>#VALUE!</v>
      </c>
      <c r="M254" s="439"/>
      <c r="N254" s="439"/>
      <c r="O254" s="439"/>
      <c r="P254" s="439"/>
      <c r="Q254" s="439"/>
      <c r="R254" s="439"/>
      <c r="S254" s="439"/>
      <c r="T254" s="439"/>
      <c r="U254" s="176">
        <f t="shared" si="35"/>
        <v>0</v>
      </c>
      <c r="V254" s="409"/>
      <c r="W254" s="180" t="e">
        <f t="shared" si="31"/>
        <v>#VALUE!</v>
      </c>
      <c r="X254" s="439"/>
      <c r="Y254" s="439"/>
      <c r="Z254" s="439"/>
      <c r="AA254" s="439"/>
      <c r="AB254" s="439"/>
      <c r="AC254" s="439"/>
      <c r="AD254" s="439"/>
      <c r="AE254" s="439"/>
      <c r="AF254" s="176">
        <f t="shared" si="32"/>
        <v>0</v>
      </c>
      <c r="AG254" s="409"/>
    </row>
    <row r="255" spans="1:33" ht="16.5" customHeight="1">
      <c r="A255" s="180" t="e">
        <f t="shared" si="34"/>
        <v>#VALUE!</v>
      </c>
      <c r="B255" s="323"/>
      <c r="C255" s="323"/>
      <c r="D255" s="323"/>
      <c r="E255" s="323"/>
      <c r="F255" s="323"/>
      <c r="G255" s="323"/>
      <c r="H255" s="323"/>
      <c r="I255" s="323"/>
      <c r="J255" s="176">
        <f t="shared" si="36"/>
        <v>0</v>
      </c>
      <c r="K255" s="409"/>
      <c r="L255" s="180" t="e">
        <f t="shared" si="33"/>
        <v>#VALUE!</v>
      </c>
      <c r="M255" s="323"/>
      <c r="N255" s="323"/>
      <c r="O255" s="323"/>
      <c r="P255" s="323"/>
      <c r="Q255" s="323"/>
      <c r="R255" s="323"/>
      <c r="S255" s="323"/>
      <c r="T255" s="323"/>
      <c r="U255" s="176">
        <f t="shared" si="35"/>
        <v>0</v>
      </c>
      <c r="V255" s="409"/>
      <c r="W255" s="180" t="e">
        <f t="shared" si="31"/>
        <v>#VALUE!</v>
      </c>
      <c r="X255" s="323"/>
      <c r="Y255" s="323"/>
      <c r="Z255" s="323"/>
      <c r="AA255" s="323"/>
      <c r="AB255" s="323"/>
      <c r="AC255" s="323"/>
      <c r="AD255" s="323"/>
      <c r="AE255" s="323"/>
      <c r="AF255" s="176">
        <f t="shared" si="32"/>
        <v>0</v>
      </c>
      <c r="AG255" s="409"/>
    </row>
  </sheetData>
  <autoFilter ref="A3:AF255"/>
  <mergeCells count="3">
    <mergeCell ref="A1:J1"/>
    <mergeCell ref="L1:U1"/>
    <mergeCell ref="W1:AF1"/>
  </mergeCells>
  <pageMargins left="0.7" right="0.7" top="0.75" bottom="0.75" header="0.3" footer="0.3"/>
  <pageSetup paperSize="8" scale="33"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19"/>
  <sheetViews>
    <sheetView tabSelected="1" workbookViewId="0">
      <selection activeCell="F29" sqref="F29"/>
    </sheetView>
  </sheetViews>
  <sheetFormatPr defaultRowHeight="15"/>
  <cols>
    <col min="1" max="1" width="4" bestFit="1" customWidth="1" collapsed="1"/>
    <col min="2" max="2" width="60" bestFit="1" customWidth="1" collapsed="1"/>
    <col min="6" max="6" width="7.5703125" bestFit="1" customWidth="1" collapsed="1"/>
    <col min="7" max="7" width="14.5703125" bestFit="1" customWidth="1" collapsed="1"/>
    <col min="8" max="8" width="7.42578125" bestFit="1" customWidth="1" collapsed="1"/>
    <col min="9" max="9" width="18.28515625" bestFit="1" customWidth="1" collapsed="1"/>
  </cols>
  <sheetData>
    <row r="1" spans="1:9">
      <c r="A1" s="412" t="s">
        <v>440</v>
      </c>
      <c r="B1" s="413" t="s">
        <v>441</v>
      </c>
      <c r="C1" t="s">
        <v>150</v>
      </c>
      <c r="D1" s="161" t="s">
        <v>151</v>
      </c>
      <c r="E1" s="161" t="s">
        <v>76</v>
      </c>
      <c r="F1" s="161" t="s">
        <v>152</v>
      </c>
      <c r="G1" s="161" t="s">
        <v>153</v>
      </c>
      <c r="H1" s="161" t="s">
        <v>154</v>
      </c>
      <c r="I1" s="161" t="s">
        <v>155</v>
      </c>
    </row>
    <row r="2" spans="1:9">
      <c r="A2" s="412">
        <v>191</v>
      </c>
      <c r="B2" s="413" t="s">
        <v>439</v>
      </c>
      <c r="C2">
        <v>0</v>
      </c>
      <c r="D2">
        <v>0</v>
      </c>
      <c r="E2">
        <v>0</v>
      </c>
      <c r="F2">
        <v>0</v>
      </c>
      <c r="G2">
        <v>0</v>
      </c>
      <c r="H2">
        <v>2</v>
      </c>
      <c r="I2">
        <v>2</v>
      </c>
    </row>
    <row r="3" spans="1:9">
      <c r="A3" s="412">
        <v>408</v>
      </c>
      <c r="B3" s="413" t="s">
        <v>373</v>
      </c>
      <c r="C3">
        <v>0</v>
      </c>
      <c r="D3">
        <v>1</v>
      </c>
      <c r="E3">
        <v>0</v>
      </c>
      <c r="F3">
        <v>0</v>
      </c>
      <c r="G3">
        <v>0</v>
      </c>
      <c r="H3">
        <v>0</v>
      </c>
      <c r="I3">
        <v>0</v>
      </c>
    </row>
    <row r="4" spans="1:9">
      <c r="A4" s="412">
        <v>278</v>
      </c>
      <c r="B4" s="413" t="s">
        <v>358</v>
      </c>
      <c r="C4">
        <v>0</v>
      </c>
      <c r="D4">
        <v>1</v>
      </c>
      <c r="E4">
        <v>0</v>
      </c>
      <c r="F4">
        <v>0</v>
      </c>
      <c r="G4">
        <v>0</v>
      </c>
      <c r="H4">
        <v>0</v>
      </c>
      <c r="I4">
        <v>8</v>
      </c>
    </row>
    <row r="5" spans="1:9">
      <c r="A5" s="412">
        <v>508</v>
      </c>
      <c r="B5" s="413" t="s">
        <v>374</v>
      </c>
      <c r="C5">
        <v>0</v>
      </c>
      <c r="D5">
        <v>1</v>
      </c>
      <c r="E5">
        <v>0</v>
      </c>
      <c r="F5">
        <v>0</v>
      </c>
      <c r="G5">
        <v>0</v>
      </c>
      <c r="H5">
        <v>0</v>
      </c>
      <c r="I5">
        <v>0</v>
      </c>
    </row>
    <row r="6" spans="1:9">
      <c r="A6" s="412">
        <v>277</v>
      </c>
      <c r="B6" s="413" t="s">
        <v>359</v>
      </c>
      <c r="C6">
        <v>0</v>
      </c>
      <c r="D6">
        <v>1</v>
      </c>
      <c r="E6">
        <v>0</v>
      </c>
      <c r="F6">
        <v>0</v>
      </c>
      <c r="G6">
        <v>0</v>
      </c>
      <c r="H6">
        <v>3</v>
      </c>
      <c r="I6">
        <v>4</v>
      </c>
    </row>
    <row r="7" spans="1:9">
      <c r="A7" s="412">
        <v>405</v>
      </c>
      <c r="B7" s="413" t="s">
        <v>375</v>
      </c>
      <c r="C7">
        <v>0</v>
      </c>
      <c r="D7">
        <v>1</v>
      </c>
      <c r="E7">
        <v>0</v>
      </c>
      <c r="F7">
        <v>0</v>
      </c>
      <c r="G7">
        <v>0</v>
      </c>
      <c r="H7">
        <v>0</v>
      </c>
      <c r="I7">
        <v>0</v>
      </c>
    </row>
    <row r="8" spans="1:9">
      <c r="A8" s="412">
        <v>404</v>
      </c>
      <c r="B8" s="413" t="s">
        <v>376</v>
      </c>
      <c r="C8">
        <v>0</v>
      </c>
      <c r="D8">
        <v>1</v>
      </c>
      <c r="E8">
        <v>0</v>
      </c>
      <c r="F8">
        <v>0</v>
      </c>
      <c r="G8">
        <v>0</v>
      </c>
      <c r="H8">
        <v>0</v>
      </c>
      <c r="I8">
        <v>0</v>
      </c>
    </row>
    <row r="9" spans="1:9">
      <c r="A9" s="412">
        <v>403</v>
      </c>
      <c r="B9" s="413" t="s">
        <v>377</v>
      </c>
      <c r="C9">
        <v>0</v>
      </c>
      <c r="D9">
        <v>1</v>
      </c>
      <c r="E9">
        <v>0</v>
      </c>
      <c r="F9">
        <v>0</v>
      </c>
      <c r="G9">
        <v>0</v>
      </c>
      <c r="H9">
        <v>0</v>
      </c>
      <c r="I9">
        <v>0</v>
      </c>
    </row>
    <row r="10" spans="1:9">
      <c r="A10" s="412">
        <v>308</v>
      </c>
      <c r="B10" s="413" t="s">
        <v>360</v>
      </c>
      <c r="C10">
        <v>0</v>
      </c>
      <c r="D10">
        <v>3</v>
      </c>
      <c r="E10">
        <v>1</v>
      </c>
      <c r="F10">
        <v>0</v>
      </c>
      <c r="G10">
        <v>0</v>
      </c>
      <c r="H10">
        <v>0</v>
      </c>
      <c r="I10">
        <v>3</v>
      </c>
    </row>
    <row r="11" spans="1:9">
      <c r="A11" s="412">
        <v>309</v>
      </c>
      <c r="B11" s="413" t="s">
        <v>361</v>
      </c>
      <c r="C11">
        <v>0</v>
      </c>
      <c r="D11">
        <v>1</v>
      </c>
      <c r="E11">
        <v>2</v>
      </c>
      <c r="F11">
        <v>0</v>
      </c>
      <c r="G11">
        <v>0</v>
      </c>
      <c r="H11">
        <v>0</v>
      </c>
      <c r="I11">
        <v>4</v>
      </c>
    </row>
    <row r="12" spans="1:9">
      <c r="A12" s="412">
        <v>310</v>
      </c>
      <c r="B12" s="413" t="s">
        <v>362</v>
      </c>
      <c r="C12">
        <v>0</v>
      </c>
      <c r="D12">
        <v>2</v>
      </c>
      <c r="E12">
        <v>1</v>
      </c>
      <c r="F12">
        <v>0</v>
      </c>
      <c r="G12">
        <v>0</v>
      </c>
      <c r="H12">
        <v>0</v>
      </c>
      <c r="I12">
        <v>4</v>
      </c>
    </row>
    <row r="13" spans="1:9">
      <c r="A13" s="412">
        <v>282</v>
      </c>
      <c r="B13" s="413" t="s">
        <v>378</v>
      </c>
      <c r="C13">
        <v>0</v>
      </c>
      <c r="D13">
        <v>1</v>
      </c>
      <c r="E13">
        <v>0</v>
      </c>
      <c r="F13">
        <v>0</v>
      </c>
      <c r="G13">
        <v>0</v>
      </c>
      <c r="H13">
        <v>0</v>
      </c>
      <c r="I13">
        <v>0</v>
      </c>
    </row>
    <row r="14" spans="1:9">
      <c r="A14" s="412">
        <v>195</v>
      </c>
      <c r="B14" s="413" t="s">
        <v>389</v>
      </c>
      <c r="C14">
        <v>0</v>
      </c>
      <c r="D14">
        <v>0</v>
      </c>
      <c r="E14">
        <v>1</v>
      </c>
      <c r="F14">
        <v>0</v>
      </c>
      <c r="G14">
        <v>0</v>
      </c>
      <c r="H14">
        <v>4</v>
      </c>
      <c r="I14">
        <v>1</v>
      </c>
    </row>
    <row r="15" spans="1:9">
      <c r="A15" s="412">
        <v>406</v>
      </c>
      <c r="B15" s="413" t="s">
        <v>379</v>
      </c>
      <c r="C15">
        <v>0</v>
      </c>
      <c r="D15">
        <v>1</v>
      </c>
      <c r="E15">
        <v>0</v>
      </c>
      <c r="F15">
        <v>0</v>
      </c>
      <c r="G15">
        <v>0</v>
      </c>
      <c r="H15">
        <v>0</v>
      </c>
      <c r="I15">
        <v>0</v>
      </c>
    </row>
    <row r="16" spans="1:9">
      <c r="A16" s="412">
        <v>75</v>
      </c>
      <c r="B16" s="413" t="s">
        <v>363</v>
      </c>
      <c r="C16">
        <v>0</v>
      </c>
      <c r="D16">
        <v>3</v>
      </c>
      <c r="E16">
        <v>0</v>
      </c>
      <c r="F16">
        <v>0</v>
      </c>
      <c r="G16">
        <v>0</v>
      </c>
      <c r="H16">
        <v>0</v>
      </c>
      <c r="I16">
        <v>8</v>
      </c>
    </row>
    <row r="17" spans="1:9">
      <c r="A17" s="412">
        <v>509</v>
      </c>
      <c r="B17" s="413" t="s">
        <v>380</v>
      </c>
      <c r="C17">
        <v>0</v>
      </c>
      <c r="D17">
        <v>1</v>
      </c>
      <c r="E17">
        <v>0</v>
      </c>
      <c r="F17">
        <v>0</v>
      </c>
      <c r="G17">
        <v>0</v>
      </c>
      <c r="H17">
        <v>0</v>
      </c>
      <c r="I17">
        <v>0</v>
      </c>
    </row>
    <row r="18" spans="1:9">
      <c r="A18" s="412">
        <v>73</v>
      </c>
      <c r="B18" s="413" t="s">
        <v>364</v>
      </c>
      <c r="C18">
        <v>0</v>
      </c>
      <c r="D18">
        <v>3</v>
      </c>
      <c r="E18">
        <v>0</v>
      </c>
      <c r="F18">
        <v>0</v>
      </c>
      <c r="G18">
        <v>0</v>
      </c>
      <c r="H18">
        <v>16</v>
      </c>
      <c r="I18">
        <v>9</v>
      </c>
    </row>
    <row r="19" spans="1:9">
      <c r="A19" s="412">
        <v>510</v>
      </c>
      <c r="B19" s="413" t="s">
        <v>381</v>
      </c>
      <c r="C19">
        <v>0</v>
      </c>
      <c r="D19">
        <v>1</v>
      </c>
      <c r="E19">
        <v>0</v>
      </c>
      <c r="F19">
        <v>0</v>
      </c>
      <c r="G19">
        <v>0</v>
      </c>
      <c r="H19">
        <v>0</v>
      </c>
      <c r="I19">
        <v>0</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B5405"/>
  <sheetViews>
    <sheetView topLeftCell="L489" zoomScale="90" zoomScaleNormal="90" workbookViewId="0">
      <selection activeCell="O492" sqref="O492"/>
    </sheetView>
  </sheetViews>
  <sheetFormatPr defaultColWidth="53.42578125" defaultRowHeight="16.5" customHeight="1"/>
  <cols>
    <col min="1" max="1" width="9.42578125" customWidth="1" collapsed="1"/>
    <col min="2" max="2" width="24.140625" bestFit="1" customWidth="1" collapsed="1"/>
    <col min="3" max="3" width="59.7109375" style="412" customWidth="1" collapsed="1"/>
    <col min="4" max="4" width="11.5703125" customWidth="1" collapsed="1"/>
    <col min="5" max="5" width="12.28515625" customWidth="1" collapsed="1"/>
    <col min="6" max="6" width="17.140625" customWidth="1" collapsed="1"/>
    <col min="7" max="7" width="19.42578125" customWidth="1" collapsed="1"/>
    <col min="8" max="8" width="11" customWidth="1" collapsed="1"/>
    <col min="9" max="9" width="21.5703125" customWidth="1" collapsed="1"/>
    <col min="10" max="10" width="11.5703125" customWidth="1" collapsed="1"/>
    <col min="11" max="11" width="30" customWidth="1" collapsed="1"/>
    <col min="12" max="12" width="18.7109375" bestFit="1" customWidth="1" collapsed="1"/>
    <col min="13" max="13" width="22.5703125" style="25" bestFit="1" customWidth="1" collapsed="1"/>
    <col min="14" max="14" width="49.28515625" style="25" customWidth="1" collapsed="1"/>
    <col min="15" max="15" width="79.140625" style="11" bestFit="1" customWidth="1" collapsed="1"/>
    <col min="16" max="16384" width="53.42578125" style="11" collapsed="1"/>
  </cols>
  <sheetData>
    <row r="1" spans="1:469" ht="16.5" customHeight="1" thickBot="1">
      <c r="A1" s="34" t="s">
        <v>107</v>
      </c>
      <c r="B1" s="34" t="s">
        <v>438</v>
      </c>
      <c r="C1" s="34" t="s">
        <v>108</v>
      </c>
      <c r="D1" s="34" t="s">
        <v>47</v>
      </c>
      <c r="E1" s="34" t="s">
        <v>157</v>
      </c>
      <c r="F1" s="34" t="s">
        <v>109</v>
      </c>
      <c r="G1" s="34" t="s">
        <v>110</v>
      </c>
      <c r="H1" s="34" t="s">
        <v>36</v>
      </c>
      <c r="I1" s="34" t="s">
        <v>37</v>
      </c>
      <c r="J1" s="34" t="s">
        <v>111</v>
      </c>
      <c r="K1" s="34" t="s">
        <v>112</v>
      </c>
      <c r="L1" s="34" t="s">
        <v>113</v>
      </c>
      <c r="M1" s="120" t="s">
        <v>46</v>
      </c>
      <c r="N1" s="121" t="s">
        <v>46</v>
      </c>
      <c r="O1" s="488" t="s">
        <v>230</v>
      </c>
    </row>
    <row r="2" spans="1:469" ht="16.5" customHeight="1">
      <c r="A2" t="s">
        <v>442</v>
      </c>
      <c r="B2" t="s">
        <v>231</v>
      </c>
      <c r="C2" t="s">
        <v>443</v>
      </c>
      <c r="D2" t="s">
        <v>42</v>
      </c>
      <c r="E2" t="s">
        <v>444</v>
      </c>
      <c r="F2" t="s">
        <v>105</v>
      </c>
      <c r="G2" t="s">
        <v>445</v>
      </c>
      <c r="H2" t="s">
        <v>446</v>
      </c>
      <c r="I2" t="s">
        <v>144</v>
      </c>
      <c r="J2" t="s">
        <v>447</v>
      </c>
      <c r="K2" t="s">
        <v>448</v>
      </c>
      <c r="L2" t="s">
        <v>449</v>
      </c>
      <c r="M2" s="25" t="str">
        <f>IFERROR(VLOOKUP(D2,Cover!$I$2:$J$14,2,0),"")</f>
        <v>In Lavorazione</v>
      </c>
      <c r="N2" s="25" t="str">
        <f>IF(O2&lt;&gt;"PMOyyy144_R4bis",CONCATENATE(B2,M2,I2),CONCATENATE(O2,M2,I2))</f>
        <v>AO004511In LavorazioneBloccante per il collaudo</v>
      </c>
      <c r="O2" s="15" t="str">
        <f>LEFT(B2,15)</f>
        <v>AO004511</v>
      </c>
    </row>
    <row r="3" spans="1:469" ht="16.5" customHeight="1">
      <c r="A3" t="s">
        <v>450</v>
      </c>
      <c r="B3" t="s">
        <v>231</v>
      </c>
      <c r="C3" t="s">
        <v>451</v>
      </c>
      <c r="D3" t="s">
        <v>38</v>
      </c>
      <c r="E3" t="s">
        <v>452</v>
      </c>
      <c r="F3" t="s">
        <v>105</v>
      </c>
      <c r="G3" t="s">
        <v>453</v>
      </c>
      <c r="H3" t="s">
        <v>454</v>
      </c>
      <c r="I3" t="s">
        <v>33</v>
      </c>
      <c r="J3" t="s">
        <v>447</v>
      </c>
      <c r="K3" t="s">
        <v>448</v>
      </c>
      <c r="L3" t="s">
        <v>455</v>
      </c>
      <c r="M3" s="25" t="str">
        <f>IFERROR(VLOOKUP(D3,Cover!$I$2:$J$14,2,0),"")</f>
        <v>Chiuso</v>
      </c>
      <c r="N3" s="25" t="str">
        <f t="shared" ref="N3:N66" si="0">IF(O3&lt;&gt;"PMOyyy144_R4bis",CONCATENATE(B3,M3,I3),CONCATENATE(O3,M3,I3))</f>
        <v>AO004511ChiusoNon Bloccante</v>
      </c>
      <c r="O3" s="15" t="str">
        <f t="shared" ref="O3:O66" si="1">LEFT(B3,15)</f>
        <v>AO004511</v>
      </c>
    </row>
    <row r="4" spans="1:469" ht="16.5" customHeight="1">
      <c r="A4" t="s">
        <v>456</v>
      </c>
      <c r="B4" t="s">
        <v>231</v>
      </c>
      <c r="C4" t="s">
        <v>457</v>
      </c>
      <c r="D4" t="s">
        <v>38</v>
      </c>
      <c r="E4" t="s">
        <v>452</v>
      </c>
      <c r="F4" t="s">
        <v>105</v>
      </c>
      <c r="G4" t="s">
        <v>453</v>
      </c>
      <c r="H4" t="s">
        <v>458</v>
      </c>
      <c r="I4" t="s">
        <v>33</v>
      </c>
      <c r="J4" t="s">
        <v>447</v>
      </c>
      <c r="K4" t="s">
        <v>448</v>
      </c>
      <c r="L4" t="s">
        <v>459</v>
      </c>
      <c r="M4" s="25" t="str">
        <f>IFERROR(VLOOKUP(D4,Cover!$I$2:$J$14,2,0),"")</f>
        <v>Chiuso</v>
      </c>
      <c r="N4" s="25" t="str">
        <f t="shared" si="0"/>
        <v>AO004511ChiusoNon Bloccante</v>
      </c>
      <c r="O4" s="15" t="str">
        <f t="shared" si="1"/>
        <v>AO004511</v>
      </c>
    </row>
    <row r="5" spans="1:469" ht="16.5" customHeight="1">
      <c r="A5" t="s">
        <v>460</v>
      </c>
      <c r="B5" t="s">
        <v>231</v>
      </c>
      <c r="C5" t="s">
        <v>461</v>
      </c>
      <c r="D5" t="s">
        <v>42</v>
      </c>
      <c r="E5" t="s">
        <v>462</v>
      </c>
      <c r="F5" t="s">
        <v>105</v>
      </c>
      <c r="G5" t="s">
        <v>453</v>
      </c>
      <c r="H5" t="s">
        <v>458</v>
      </c>
      <c r="I5" t="s">
        <v>33</v>
      </c>
      <c r="J5" t="s">
        <v>447</v>
      </c>
      <c r="K5" t="s">
        <v>463</v>
      </c>
      <c r="L5" t="s">
        <v>459</v>
      </c>
      <c r="M5" s="25" t="str">
        <f>IFERROR(VLOOKUP(D5,Cover!$I$2:$J$14,2,0),"")</f>
        <v>In Lavorazione</v>
      </c>
      <c r="N5" s="25" t="str">
        <f t="shared" si="0"/>
        <v>AO004511In LavorazioneNon Bloccante</v>
      </c>
      <c r="O5" s="15" t="str">
        <f t="shared" si="1"/>
        <v>AO004511</v>
      </c>
    </row>
    <row r="6" spans="1:469" ht="16.5" customHeight="1">
      <c r="A6" t="s">
        <v>464</v>
      </c>
      <c r="B6" t="s">
        <v>231</v>
      </c>
      <c r="C6" t="s">
        <v>465</v>
      </c>
      <c r="D6" t="s">
        <v>43</v>
      </c>
      <c r="E6" t="s">
        <v>452</v>
      </c>
      <c r="F6" t="s">
        <v>105</v>
      </c>
      <c r="G6" t="s">
        <v>453</v>
      </c>
      <c r="H6" t="s">
        <v>458</v>
      </c>
      <c r="I6" t="s">
        <v>33</v>
      </c>
      <c r="J6" t="s">
        <v>447</v>
      </c>
      <c r="K6" t="s">
        <v>448</v>
      </c>
      <c r="L6" t="s">
        <v>459</v>
      </c>
      <c r="M6" s="25" t="str">
        <f>IFERROR(VLOOKUP(D6,Cover!$I$2:$J$14,2,0),"")</f>
        <v>In Lavorazione</v>
      </c>
      <c r="N6" s="25" t="str">
        <f t="shared" si="0"/>
        <v>AO004511In LavorazioneNon Bloccante</v>
      </c>
      <c r="O6" s="15" t="str">
        <f t="shared" si="1"/>
        <v>AO004511</v>
      </c>
    </row>
    <row r="7" spans="1:469" ht="16.5" customHeight="1">
      <c r="A7" t="s">
        <v>466</v>
      </c>
      <c r="B7" t="s">
        <v>231</v>
      </c>
      <c r="C7" t="s">
        <v>467</v>
      </c>
      <c r="D7" t="s">
        <v>141</v>
      </c>
      <c r="E7" t="s">
        <v>444</v>
      </c>
      <c r="F7" t="s">
        <v>105</v>
      </c>
      <c r="G7" t="s">
        <v>453</v>
      </c>
      <c r="H7" t="s">
        <v>458</v>
      </c>
      <c r="I7" t="s">
        <v>33</v>
      </c>
      <c r="J7" t="s">
        <v>447</v>
      </c>
      <c r="K7" t="s">
        <v>448</v>
      </c>
      <c r="L7" t="s">
        <v>459</v>
      </c>
      <c r="M7" s="25" t="str">
        <f>IFERROR(VLOOKUP(D7,Cover!$I$2:$J$14,2,0),"")</f>
        <v>Respinto</v>
      </c>
      <c r="N7" s="25" t="str">
        <f t="shared" si="0"/>
        <v>AO004511RespintoNon Bloccante</v>
      </c>
      <c r="O7" s="15" t="str">
        <f t="shared" si="1"/>
        <v>AO004511</v>
      </c>
    </row>
    <row r="8" spans="1:469" ht="16.5" customHeight="1">
      <c r="A8" t="s">
        <v>468</v>
      </c>
      <c r="B8" t="s">
        <v>231</v>
      </c>
      <c r="C8" t="s">
        <v>469</v>
      </c>
      <c r="D8" t="s">
        <v>141</v>
      </c>
      <c r="E8" t="s">
        <v>444</v>
      </c>
      <c r="F8" t="s">
        <v>105</v>
      </c>
      <c r="G8" t="s">
        <v>453</v>
      </c>
      <c r="H8" t="s">
        <v>458</v>
      </c>
      <c r="I8" t="s">
        <v>33</v>
      </c>
      <c r="J8" t="s">
        <v>447</v>
      </c>
      <c r="K8" t="s">
        <v>448</v>
      </c>
      <c r="L8" t="s">
        <v>459</v>
      </c>
      <c r="M8" s="25" t="str">
        <f>IFERROR(VLOOKUP(D8,Cover!$I$2:$J$14,2,0),"")</f>
        <v>Respinto</v>
      </c>
      <c r="N8" s="25" t="str">
        <f t="shared" si="0"/>
        <v>AO004511RespintoNon Bloccante</v>
      </c>
      <c r="O8" s="15" t="str">
        <f t="shared" si="1"/>
        <v>AO004511</v>
      </c>
    </row>
    <row r="9" spans="1:469" ht="16.5" customHeight="1">
      <c r="A9" t="s">
        <v>470</v>
      </c>
      <c r="B9" t="s">
        <v>231</v>
      </c>
      <c r="C9" t="s">
        <v>471</v>
      </c>
      <c r="D9" t="s">
        <v>43</v>
      </c>
      <c r="E9" t="s">
        <v>452</v>
      </c>
      <c r="F9" t="s">
        <v>105</v>
      </c>
      <c r="G9" t="s">
        <v>453</v>
      </c>
      <c r="H9" t="s">
        <v>458</v>
      </c>
      <c r="I9" t="s">
        <v>33</v>
      </c>
      <c r="J9" t="s">
        <v>447</v>
      </c>
      <c r="K9" t="s">
        <v>448</v>
      </c>
      <c r="L9" t="s">
        <v>459</v>
      </c>
      <c r="M9" s="25" t="str">
        <f>IFERROR(VLOOKUP(D9,Cover!$I$2:$J$14,2,0),"")</f>
        <v>In Lavorazione</v>
      </c>
      <c r="N9" s="25" t="str">
        <f t="shared" si="0"/>
        <v>AO004511In LavorazioneNon Bloccante</v>
      </c>
      <c r="O9" s="15" t="str">
        <f t="shared" si="1"/>
        <v>AO004511</v>
      </c>
    </row>
    <row r="10" spans="1:469" ht="16.5" customHeight="1">
      <c r="A10" t="s">
        <v>472</v>
      </c>
      <c r="B10" t="s">
        <v>231</v>
      </c>
      <c r="C10" t="s">
        <v>473</v>
      </c>
      <c r="D10" t="s">
        <v>42</v>
      </c>
      <c r="E10" t="s">
        <v>452</v>
      </c>
      <c r="F10" t="s">
        <v>105</v>
      </c>
      <c r="G10" t="s">
        <v>453</v>
      </c>
      <c r="H10" t="s">
        <v>474</v>
      </c>
      <c r="I10" t="s">
        <v>33</v>
      </c>
      <c r="J10" t="s">
        <v>447</v>
      </c>
      <c r="K10" t="s">
        <v>448</v>
      </c>
      <c r="L10" t="s">
        <v>459</v>
      </c>
      <c r="M10" s="25" t="str">
        <f>IFERROR(VLOOKUP(D10,Cover!$I$2:$J$14,2,0),"")</f>
        <v>In Lavorazione</v>
      </c>
      <c r="N10" s="25" t="str">
        <f t="shared" si="0"/>
        <v>AO004511In LavorazioneNon Bloccante</v>
      </c>
      <c r="O10" s="15" t="str">
        <f t="shared" si="1"/>
        <v>AO004511</v>
      </c>
    </row>
    <row r="11" spans="1:469" ht="16.5" customHeight="1">
      <c r="A11" t="s">
        <v>475</v>
      </c>
      <c r="B11" t="s">
        <v>231</v>
      </c>
      <c r="C11" t="s">
        <v>476</v>
      </c>
      <c r="D11" t="s">
        <v>43</v>
      </c>
      <c r="E11" t="s">
        <v>452</v>
      </c>
      <c r="F11" t="s">
        <v>105</v>
      </c>
      <c r="G11" t="s">
        <v>453</v>
      </c>
      <c r="H11" t="s">
        <v>474</v>
      </c>
      <c r="I11" t="s">
        <v>33</v>
      </c>
      <c r="J11" t="s">
        <v>447</v>
      </c>
      <c r="K11" t="s">
        <v>448</v>
      </c>
      <c r="L11" t="s">
        <v>477</v>
      </c>
      <c r="M11" s="25" t="str">
        <f>IFERROR(VLOOKUP(D11,Cover!$I$2:$J$14,2,0),"")</f>
        <v>In Lavorazione</v>
      </c>
      <c r="N11" s="25" t="str">
        <f t="shared" si="0"/>
        <v>AO004511In LavorazioneNon Bloccante</v>
      </c>
      <c r="O11" s="15" t="str">
        <f t="shared" si="1"/>
        <v>AO004511</v>
      </c>
    </row>
    <row r="12" spans="1:469" ht="16.5" customHeight="1">
      <c r="A12" t="s">
        <v>478</v>
      </c>
      <c r="B12" t="s">
        <v>231</v>
      </c>
      <c r="C12" t="s">
        <v>479</v>
      </c>
      <c r="D12" t="s">
        <v>42</v>
      </c>
      <c r="E12" t="s">
        <v>480</v>
      </c>
      <c r="F12" t="s">
        <v>105</v>
      </c>
      <c r="G12" t="s">
        <v>453</v>
      </c>
      <c r="H12" t="s">
        <v>454</v>
      </c>
      <c r="I12" t="s">
        <v>33</v>
      </c>
      <c r="J12" t="s">
        <v>447</v>
      </c>
      <c r="K12" t="s">
        <v>448</v>
      </c>
      <c r="L12" t="s">
        <v>481</v>
      </c>
      <c r="M12" s="25" t="str">
        <f>IFERROR(VLOOKUP(D12,Cover!$I$2:$J$14,2,0),"")</f>
        <v>In Lavorazione</v>
      </c>
      <c r="N12" s="25" t="str">
        <f t="shared" si="0"/>
        <v>AO004511In LavorazioneNon Bloccante</v>
      </c>
      <c r="O12" s="15" t="str">
        <f t="shared" si="1"/>
        <v>AO004511</v>
      </c>
    </row>
    <row r="13" spans="1:469" ht="16.5" customHeight="1">
      <c r="A13" t="s">
        <v>482</v>
      </c>
      <c r="B13" t="s">
        <v>231</v>
      </c>
      <c r="C13" t="s">
        <v>483</v>
      </c>
      <c r="D13" t="s">
        <v>42</v>
      </c>
      <c r="E13" t="s">
        <v>480</v>
      </c>
      <c r="F13" t="s">
        <v>105</v>
      </c>
      <c r="G13" t="s">
        <v>453</v>
      </c>
      <c r="H13" t="s">
        <v>454</v>
      </c>
      <c r="I13" t="s">
        <v>33</v>
      </c>
      <c r="J13" t="s">
        <v>447</v>
      </c>
      <c r="K13" t="s">
        <v>448</v>
      </c>
      <c r="L13" t="s">
        <v>481</v>
      </c>
      <c r="M13" s="25" t="str">
        <f>IFERROR(VLOOKUP(D13,Cover!$I$2:$J$14,2,0),"")</f>
        <v>In Lavorazione</v>
      </c>
      <c r="N13" s="25" t="str">
        <f t="shared" si="0"/>
        <v>AO004511In LavorazioneNon Bloccante</v>
      </c>
      <c r="O13" s="15" t="str">
        <f t="shared" si="1"/>
        <v>AO004511</v>
      </c>
    </row>
    <row r="14" spans="1:469" ht="16.5" customHeight="1">
      <c r="A14" t="s">
        <v>484</v>
      </c>
      <c r="B14" t="s">
        <v>231</v>
      </c>
      <c r="C14" t="s">
        <v>485</v>
      </c>
      <c r="D14" t="s">
        <v>44</v>
      </c>
      <c r="E14" t="s">
        <v>452</v>
      </c>
      <c r="F14" t="s">
        <v>105</v>
      </c>
      <c r="G14" t="s">
        <v>453</v>
      </c>
      <c r="H14" t="s">
        <v>454</v>
      </c>
      <c r="I14" t="s">
        <v>33</v>
      </c>
      <c r="J14" t="s">
        <v>447</v>
      </c>
      <c r="K14" t="s">
        <v>448</v>
      </c>
      <c r="L14" t="s">
        <v>486</v>
      </c>
      <c r="M14" s="25" t="str">
        <f>IFERROR(VLOOKUP(D14,Cover!$I$2:$J$14,2,0),"")</f>
        <v>In Lavorazione</v>
      </c>
      <c r="N14" s="25" t="str">
        <f t="shared" si="0"/>
        <v>AO004511In LavorazioneNon Bloccante</v>
      </c>
      <c r="O14" s="15" t="str">
        <f t="shared" si="1"/>
        <v>AO004511</v>
      </c>
    </row>
    <row r="15" spans="1:469" ht="16.5" customHeight="1">
      <c r="A15" t="s">
        <v>487</v>
      </c>
      <c r="B15" t="s">
        <v>231</v>
      </c>
      <c r="C15" t="s">
        <v>488</v>
      </c>
      <c r="D15" t="s">
        <v>38</v>
      </c>
      <c r="E15" t="s">
        <v>452</v>
      </c>
      <c r="F15" t="s">
        <v>105</v>
      </c>
      <c r="G15" t="s">
        <v>453</v>
      </c>
      <c r="H15" t="s">
        <v>454</v>
      </c>
      <c r="I15" t="s">
        <v>33</v>
      </c>
      <c r="J15" t="s">
        <v>447</v>
      </c>
      <c r="K15" t="s">
        <v>448</v>
      </c>
      <c r="L15" t="s">
        <v>489</v>
      </c>
      <c r="M15" s="25" t="str">
        <f>IFERROR(VLOOKUP(D15,Cover!$I$2:$J$14,2,0),"")</f>
        <v>Chiuso</v>
      </c>
      <c r="N15" s="25" t="str">
        <f t="shared" si="0"/>
        <v>AO004511ChiusoNon Bloccante</v>
      </c>
      <c r="O15" s="15" t="str">
        <f t="shared" si="1"/>
        <v>AO004511</v>
      </c>
    </row>
    <row r="16" spans="1:469" ht="16.5" customHeight="1">
      <c r="A16" t="s">
        <v>490</v>
      </c>
      <c r="B16" t="s">
        <v>231</v>
      </c>
      <c r="C16" t="s">
        <v>491</v>
      </c>
      <c r="D16" t="s">
        <v>38</v>
      </c>
      <c r="E16" t="s">
        <v>492</v>
      </c>
      <c r="F16" t="s">
        <v>105</v>
      </c>
      <c r="G16" t="s">
        <v>453</v>
      </c>
      <c r="H16" t="s">
        <v>454</v>
      </c>
      <c r="I16" t="s">
        <v>33</v>
      </c>
      <c r="J16" t="s">
        <v>447</v>
      </c>
      <c r="K16" t="s">
        <v>448</v>
      </c>
      <c r="L16" t="s">
        <v>493</v>
      </c>
      <c r="M16" s="25" t="str">
        <f>IFERROR(VLOOKUP(D16,Cover!$I$2:$J$14,2,0),"")</f>
        <v>Chiuso</v>
      </c>
      <c r="N16" s="25" t="str">
        <f t="shared" si="0"/>
        <v>AO004511ChiusoNon Bloccante</v>
      </c>
      <c r="O16" s="15" t="str">
        <f t="shared" si="1"/>
        <v>AO004511</v>
      </c>
      <c r="RA16" s="11">
        <v>10</v>
      </c>
    </row>
    <row r="17" spans="1:470" ht="16.5" customHeight="1">
      <c r="A17" t="s">
        <v>494</v>
      </c>
      <c r="B17" t="s">
        <v>231</v>
      </c>
      <c r="C17" t="s">
        <v>495</v>
      </c>
      <c r="D17" t="s">
        <v>38</v>
      </c>
      <c r="E17" t="s">
        <v>492</v>
      </c>
      <c r="F17" t="s">
        <v>105</v>
      </c>
      <c r="G17" t="s">
        <v>453</v>
      </c>
      <c r="H17" t="s">
        <v>454</v>
      </c>
      <c r="I17" t="s">
        <v>33</v>
      </c>
      <c r="J17" t="s">
        <v>447</v>
      </c>
      <c r="K17" t="s">
        <v>448</v>
      </c>
      <c r="L17" t="s">
        <v>496</v>
      </c>
      <c r="M17" s="25" t="str">
        <f>IFERROR(VLOOKUP(D17,Cover!$I$2:$J$14,2,0),"")</f>
        <v>Chiuso</v>
      </c>
      <c r="N17" s="25" t="str">
        <f t="shared" si="0"/>
        <v>AO004511ChiusoNon Bloccante</v>
      </c>
      <c r="O17" s="15" t="str">
        <f t="shared" si="1"/>
        <v>AO004511</v>
      </c>
    </row>
    <row r="18" spans="1:470" ht="16.5" customHeight="1">
      <c r="A18" t="s">
        <v>497</v>
      </c>
      <c r="B18" t="s">
        <v>231</v>
      </c>
      <c r="C18" t="s">
        <v>498</v>
      </c>
      <c r="D18" t="s">
        <v>38</v>
      </c>
      <c r="E18" t="s">
        <v>499</v>
      </c>
      <c r="F18" t="s">
        <v>105</v>
      </c>
      <c r="G18" t="s">
        <v>453</v>
      </c>
      <c r="H18" t="s">
        <v>454</v>
      </c>
      <c r="I18" t="s">
        <v>33</v>
      </c>
      <c r="J18" t="s">
        <v>447</v>
      </c>
      <c r="K18" t="s">
        <v>448</v>
      </c>
      <c r="L18" t="s">
        <v>496</v>
      </c>
      <c r="M18" s="25" t="str">
        <f>IFERROR(VLOOKUP(D18,Cover!$I$2:$J$14,2,0),"")</f>
        <v>Chiuso</v>
      </c>
      <c r="N18" s="25" t="str">
        <f t="shared" si="0"/>
        <v>AO004511ChiusoNon Bloccante</v>
      </c>
      <c r="O18" s="15" t="str">
        <f t="shared" si="1"/>
        <v>AO004511</v>
      </c>
    </row>
    <row r="19" spans="1:470" ht="16.5" customHeight="1">
      <c r="A19" t="s">
        <v>500</v>
      </c>
      <c r="B19" t="s">
        <v>231</v>
      </c>
      <c r="C19" t="s">
        <v>501</v>
      </c>
      <c r="D19" t="s">
        <v>38</v>
      </c>
      <c r="E19" t="s">
        <v>499</v>
      </c>
      <c r="F19" t="s">
        <v>105</v>
      </c>
      <c r="G19" t="s">
        <v>453</v>
      </c>
      <c r="H19" t="s">
        <v>446</v>
      </c>
      <c r="I19" t="s">
        <v>144</v>
      </c>
      <c r="J19" t="s">
        <v>447</v>
      </c>
      <c r="K19" t="s">
        <v>448</v>
      </c>
      <c r="L19" t="s">
        <v>496</v>
      </c>
      <c r="M19" s="25" t="str">
        <f>IFERROR(VLOOKUP(D19,Cover!$I$2:$J$14,2,0),"")</f>
        <v>Chiuso</v>
      </c>
      <c r="N19" s="25" t="str">
        <f t="shared" si="0"/>
        <v>AO004511ChiusoBloccante per il collaudo</v>
      </c>
      <c r="O19" s="15" t="str">
        <f t="shared" si="1"/>
        <v>AO004511</v>
      </c>
    </row>
    <row r="20" spans="1:470" ht="16.5" customHeight="1">
      <c r="A20" t="s">
        <v>502</v>
      </c>
      <c r="B20" t="s">
        <v>231</v>
      </c>
      <c r="C20" t="s">
        <v>503</v>
      </c>
      <c r="D20" t="s">
        <v>38</v>
      </c>
      <c r="E20" t="s">
        <v>492</v>
      </c>
      <c r="F20" t="s">
        <v>105</v>
      </c>
      <c r="G20" t="s">
        <v>453</v>
      </c>
      <c r="H20" t="s">
        <v>454</v>
      </c>
      <c r="I20" t="s">
        <v>144</v>
      </c>
      <c r="J20" t="s">
        <v>447</v>
      </c>
      <c r="K20" t="s">
        <v>448</v>
      </c>
      <c r="L20" t="s">
        <v>496</v>
      </c>
      <c r="M20" s="25" t="str">
        <f>IFERROR(VLOOKUP(D20,Cover!$I$2:$J$14,2,0),"")</f>
        <v>Chiuso</v>
      </c>
      <c r="N20" s="25" t="str">
        <f t="shared" si="0"/>
        <v>AO004511ChiusoBloccante per il collaudo</v>
      </c>
      <c r="O20" s="15" t="str">
        <f t="shared" si="1"/>
        <v>AO004511</v>
      </c>
    </row>
    <row r="21" spans="1:470" ht="16.5" customHeight="1">
      <c r="A21" t="s">
        <v>504</v>
      </c>
      <c r="B21" t="s">
        <v>231</v>
      </c>
      <c r="C21" t="s">
        <v>505</v>
      </c>
      <c r="D21" t="s">
        <v>38</v>
      </c>
      <c r="E21" t="s">
        <v>492</v>
      </c>
      <c r="F21" t="s">
        <v>105</v>
      </c>
      <c r="G21" t="s">
        <v>453</v>
      </c>
      <c r="H21" t="s">
        <v>454</v>
      </c>
      <c r="I21" t="s">
        <v>144</v>
      </c>
      <c r="J21" t="s">
        <v>447</v>
      </c>
      <c r="K21" t="s">
        <v>448</v>
      </c>
      <c r="L21" t="s">
        <v>496</v>
      </c>
      <c r="M21" s="25" t="str">
        <f>IFERROR(VLOOKUP(D21,Cover!$I$2:$J$14,2,0),"")</f>
        <v>Chiuso</v>
      </c>
      <c r="N21" s="25" t="str">
        <f t="shared" si="0"/>
        <v>AO004511ChiusoBloccante per il collaudo</v>
      </c>
      <c r="O21" s="15" t="str">
        <f t="shared" si="1"/>
        <v>AO004511</v>
      </c>
    </row>
    <row r="22" spans="1:470" ht="16.5" customHeight="1">
      <c r="A22" t="s">
        <v>506</v>
      </c>
      <c r="B22" t="s">
        <v>231</v>
      </c>
      <c r="C22" t="s">
        <v>507</v>
      </c>
      <c r="D22" t="s">
        <v>38</v>
      </c>
      <c r="E22" t="s">
        <v>492</v>
      </c>
      <c r="F22" t="s">
        <v>105</v>
      </c>
      <c r="G22" t="s">
        <v>453</v>
      </c>
      <c r="H22" t="s">
        <v>454</v>
      </c>
      <c r="I22" t="s">
        <v>33</v>
      </c>
      <c r="J22" t="s">
        <v>447</v>
      </c>
      <c r="K22" t="s">
        <v>448</v>
      </c>
      <c r="L22" t="s">
        <v>496</v>
      </c>
      <c r="M22" s="25" t="str">
        <f>IFERROR(VLOOKUP(D22,Cover!$I$2:$J$14,2,0),"")</f>
        <v>Chiuso</v>
      </c>
      <c r="N22" s="25" t="str">
        <f t="shared" si="0"/>
        <v>AO004511ChiusoNon Bloccante</v>
      </c>
      <c r="O22" s="15" t="str">
        <f t="shared" si="1"/>
        <v>AO004511</v>
      </c>
      <c r="RA22" s="11">
        <v>0</v>
      </c>
    </row>
    <row r="23" spans="1:470" ht="16.5" customHeight="1">
      <c r="A23" t="s">
        <v>508</v>
      </c>
      <c r="B23" t="s">
        <v>231</v>
      </c>
      <c r="C23" t="s">
        <v>509</v>
      </c>
      <c r="D23" t="s">
        <v>38</v>
      </c>
      <c r="E23" t="s">
        <v>492</v>
      </c>
      <c r="F23" t="s">
        <v>105</v>
      </c>
      <c r="G23" t="s">
        <v>453</v>
      </c>
      <c r="H23" t="s">
        <v>454</v>
      </c>
      <c r="I23" t="s">
        <v>144</v>
      </c>
      <c r="J23" t="s">
        <v>447</v>
      </c>
      <c r="K23" t="s">
        <v>448</v>
      </c>
      <c r="L23" t="s">
        <v>496</v>
      </c>
      <c r="M23" s="25" t="str">
        <f>IFERROR(VLOOKUP(D23,Cover!$I$2:$J$14,2,0),"")</f>
        <v>Chiuso</v>
      </c>
      <c r="N23" s="25" t="str">
        <f t="shared" si="0"/>
        <v>AO004511ChiusoBloccante per il collaudo</v>
      </c>
      <c r="O23" s="15" t="str">
        <f t="shared" si="1"/>
        <v>AO004511</v>
      </c>
      <c r="RA23" s="11">
        <v>6</v>
      </c>
    </row>
    <row r="24" spans="1:470" ht="16.5" customHeight="1">
      <c r="A24" t="s">
        <v>510</v>
      </c>
      <c r="B24" t="s">
        <v>231</v>
      </c>
      <c r="C24" t="s">
        <v>511</v>
      </c>
      <c r="D24" t="s">
        <v>43</v>
      </c>
      <c r="E24" t="s">
        <v>492</v>
      </c>
      <c r="F24" t="s">
        <v>105</v>
      </c>
      <c r="G24" t="s">
        <v>453</v>
      </c>
      <c r="H24" t="s">
        <v>474</v>
      </c>
      <c r="I24" t="s">
        <v>33</v>
      </c>
      <c r="J24" t="s">
        <v>447</v>
      </c>
      <c r="K24" t="s">
        <v>448</v>
      </c>
      <c r="L24" t="s">
        <v>512</v>
      </c>
      <c r="M24" s="25" t="str">
        <f>IFERROR(VLOOKUP(D24,Cover!$I$2:$J$14,2,0),"")</f>
        <v>In Lavorazione</v>
      </c>
      <c r="N24" s="25" t="str">
        <f t="shared" si="0"/>
        <v>AO004511In LavorazioneNon Bloccante</v>
      </c>
      <c r="O24" s="15" t="str">
        <f t="shared" si="1"/>
        <v>AO004511</v>
      </c>
    </row>
    <row r="25" spans="1:470" ht="16.5" customHeight="1">
      <c r="A25" t="s">
        <v>513</v>
      </c>
      <c r="B25" t="s">
        <v>231</v>
      </c>
      <c r="C25" t="s">
        <v>514</v>
      </c>
      <c r="D25" t="s">
        <v>42</v>
      </c>
      <c r="E25" t="s">
        <v>480</v>
      </c>
      <c r="F25" t="s">
        <v>106</v>
      </c>
      <c r="G25" t="s">
        <v>453</v>
      </c>
      <c r="H25" t="s">
        <v>458</v>
      </c>
      <c r="I25" t="s">
        <v>33</v>
      </c>
      <c r="J25" t="s">
        <v>447</v>
      </c>
      <c r="K25" t="s">
        <v>448</v>
      </c>
      <c r="L25" t="s">
        <v>515</v>
      </c>
      <c r="M25" s="25" t="str">
        <f>IFERROR(VLOOKUP(D25,Cover!$I$2:$J$14,2,0),"")</f>
        <v>In Lavorazione</v>
      </c>
      <c r="N25" s="25" t="str">
        <f t="shared" si="0"/>
        <v>AO004511In LavorazioneNon Bloccante</v>
      </c>
      <c r="O25" s="15" t="str">
        <f t="shared" si="1"/>
        <v>AO004511</v>
      </c>
    </row>
    <row r="26" spans="1:470" ht="16.5" customHeight="1">
      <c r="A26" t="s">
        <v>516</v>
      </c>
      <c r="B26" t="s">
        <v>231</v>
      </c>
      <c r="C26" t="s">
        <v>517</v>
      </c>
      <c r="D26" t="s">
        <v>39</v>
      </c>
      <c r="E26" t="s">
        <v>452</v>
      </c>
      <c r="F26" t="s">
        <v>106</v>
      </c>
      <c r="G26" t="s">
        <v>453</v>
      </c>
      <c r="H26" t="s">
        <v>454</v>
      </c>
      <c r="I26" t="s">
        <v>33</v>
      </c>
      <c r="J26" t="s">
        <v>447</v>
      </c>
      <c r="K26" t="s">
        <v>448</v>
      </c>
      <c r="L26" t="s">
        <v>515</v>
      </c>
      <c r="M26" s="25" t="str">
        <f>IFERROR(VLOOKUP(D26,Cover!$I$2:$J$14,2,0),"")</f>
        <v>Respinto</v>
      </c>
      <c r="N26" s="25" t="str">
        <f t="shared" si="0"/>
        <v>AO004511RespintoNon Bloccante</v>
      </c>
      <c r="O26" s="15" t="str">
        <f t="shared" si="1"/>
        <v>AO004511</v>
      </c>
      <c r="RA26" s="11">
        <v>13</v>
      </c>
    </row>
    <row r="27" spans="1:470" ht="16.5" customHeight="1">
      <c r="A27" t="s">
        <v>518</v>
      </c>
      <c r="B27" t="s">
        <v>231</v>
      </c>
      <c r="C27" t="s">
        <v>519</v>
      </c>
      <c r="D27" t="s">
        <v>42</v>
      </c>
      <c r="E27" t="s">
        <v>480</v>
      </c>
      <c r="F27" t="s">
        <v>106</v>
      </c>
      <c r="G27" t="s">
        <v>453</v>
      </c>
      <c r="H27" t="s">
        <v>458</v>
      </c>
      <c r="I27" t="s">
        <v>33</v>
      </c>
      <c r="J27" t="s">
        <v>447</v>
      </c>
      <c r="K27" t="s">
        <v>448</v>
      </c>
      <c r="L27" t="s">
        <v>520</v>
      </c>
      <c r="M27" s="25" t="str">
        <f>IFERROR(VLOOKUP(D27,Cover!$I$2:$J$14,2,0),"")</f>
        <v>In Lavorazione</v>
      </c>
      <c r="N27" s="25" t="str">
        <f t="shared" si="0"/>
        <v>AO004511In LavorazioneNon Bloccante</v>
      </c>
      <c r="O27" s="15" t="str">
        <f t="shared" si="1"/>
        <v>AO004511</v>
      </c>
    </row>
    <row r="28" spans="1:470" ht="16.5" customHeight="1">
      <c r="A28" t="s">
        <v>521</v>
      </c>
      <c r="B28" t="s">
        <v>231</v>
      </c>
      <c r="C28" t="s">
        <v>522</v>
      </c>
      <c r="D28" t="s">
        <v>38</v>
      </c>
      <c r="E28" t="s">
        <v>452</v>
      </c>
      <c r="F28" t="s">
        <v>105</v>
      </c>
      <c r="G28" t="s">
        <v>453</v>
      </c>
      <c r="H28" t="s">
        <v>458</v>
      </c>
      <c r="I28" t="s">
        <v>33</v>
      </c>
      <c r="J28" t="s">
        <v>447</v>
      </c>
      <c r="K28" t="s">
        <v>448</v>
      </c>
      <c r="L28" t="s">
        <v>523</v>
      </c>
      <c r="M28" s="25" t="str">
        <f>IFERROR(VLOOKUP(D28,Cover!$I$2:$J$14,2,0),"")</f>
        <v>Chiuso</v>
      </c>
      <c r="N28" s="25" t="str">
        <f t="shared" si="0"/>
        <v>AO004511ChiusoNon Bloccante</v>
      </c>
      <c r="O28" s="15" t="str">
        <f t="shared" si="1"/>
        <v>AO004511</v>
      </c>
      <c r="RA28" s="11">
        <v>22</v>
      </c>
    </row>
    <row r="29" spans="1:470" ht="16.5" customHeight="1">
      <c r="A29" t="s">
        <v>524</v>
      </c>
      <c r="B29" t="s">
        <v>231</v>
      </c>
      <c r="C29" t="s">
        <v>525</v>
      </c>
      <c r="D29" t="s">
        <v>42</v>
      </c>
      <c r="E29" t="s">
        <v>492</v>
      </c>
      <c r="F29" t="s">
        <v>105</v>
      </c>
      <c r="G29" t="s">
        <v>453</v>
      </c>
      <c r="H29" t="s">
        <v>454</v>
      </c>
      <c r="I29" t="s">
        <v>33</v>
      </c>
      <c r="J29" t="s">
        <v>447</v>
      </c>
      <c r="K29" t="s">
        <v>448</v>
      </c>
      <c r="L29" t="s">
        <v>526</v>
      </c>
      <c r="M29" s="25" t="str">
        <f>IFERROR(VLOOKUP(D29,Cover!$I$2:$J$14,2,0),"")</f>
        <v>In Lavorazione</v>
      </c>
      <c r="N29" s="25" t="str">
        <f t="shared" si="0"/>
        <v>AO004511In LavorazioneNon Bloccante</v>
      </c>
      <c r="O29" s="15" t="str">
        <f t="shared" si="1"/>
        <v>AO004511</v>
      </c>
    </row>
    <row r="30" spans="1:470" ht="16.5" customHeight="1">
      <c r="A30" t="s">
        <v>527</v>
      </c>
      <c r="B30" t="s">
        <v>298</v>
      </c>
      <c r="C30" t="s">
        <v>528</v>
      </c>
      <c r="D30" t="s">
        <v>38</v>
      </c>
      <c r="E30" t="s">
        <v>444</v>
      </c>
      <c r="F30" t="s">
        <v>161</v>
      </c>
      <c r="G30" t="s">
        <v>445</v>
      </c>
      <c r="H30" t="s">
        <v>474</v>
      </c>
      <c r="I30" t="s">
        <v>144</v>
      </c>
      <c r="J30" t="s">
        <v>447</v>
      </c>
      <c r="K30" t="s">
        <v>448</v>
      </c>
      <c r="L30" t="s">
        <v>529</v>
      </c>
      <c r="M30" s="25" t="str">
        <f>IFERROR(VLOOKUP(D30,Cover!$I$2:$J$14,2,0),"")</f>
        <v>Chiuso</v>
      </c>
      <c r="N30" s="25" t="str">
        <f t="shared" si="0"/>
        <v>AO004511_YYY103ChiusoBloccante per il collaudo</v>
      </c>
      <c r="O30" s="15" t="str">
        <f t="shared" si="1"/>
        <v>AO004511_YYY103</v>
      </c>
      <c r="RA30" s="11">
        <v>6</v>
      </c>
    </row>
    <row r="31" spans="1:470" ht="16.5" customHeight="1">
      <c r="A31" t="s">
        <v>530</v>
      </c>
      <c r="B31" t="s">
        <v>298</v>
      </c>
      <c r="C31" t="s">
        <v>531</v>
      </c>
      <c r="D31" t="s">
        <v>42</v>
      </c>
      <c r="E31" t="s">
        <v>444</v>
      </c>
      <c r="F31" t="s">
        <v>161</v>
      </c>
      <c r="G31" t="s">
        <v>445</v>
      </c>
      <c r="H31" t="s">
        <v>454</v>
      </c>
      <c r="I31" t="s">
        <v>33</v>
      </c>
      <c r="J31" t="s">
        <v>447</v>
      </c>
      <c r="K31" t="s">
        <v>463</v>
      </c>
      <c r="L31" t="s">
        <v>529</v>
      </c>
      <c r="M31" s="25" t="str">
        <f>IFERROR(VLOOKUP(D31,Cover!$I$2:$J$14,2,0),"")</f>
        <v>In Lavorazione</v>
      </c>
      <c r="N31" s="25" t="str">
        <f t="shared" si="0"/>
        <v>AO004511_YYY103In LavorazioneNon Bloccante</v>
      </c>
      <c r="O31" s="15" t="str">
        <f t="shared" si="1"/>
        <v>AO004511_YYY103</v>
      </c>
    </row>
    <row r="32" spans="1:470" ht="16.5" customHeight="1">
      <c r="A32" t="s">
        <v>532</v>
      </c>
      <c r="B32" t="s">
        <v>298</v>
      </c>
      <c r="C32" t="s">
        <v>533</v>
      </c>
      <c r="D32" t="s">
        <v>39</v>
      </c>
      <c r="E32" t="s">
        <v>444</v>
      </c>
      <c r="F32" t="s">
        <v>161</v>
      </c>
      <c r="G32" t="s">
        <v>445</v>
      </c>
      <c r="H32" t="s">
        <v>474</v>
      </c>
      <c r="I32" t="s">
        <v>144</v>
      </c>
      <c r="J32" t="s">
        <v>447</v>
      </c>
      <c r="K32" t="s">
        <v>448</v>
      </c>
      <c r="L32" t="s">
        <v>529</v>
      </c>
      <c r="M32" s="25" t="str">
        <f>IFERROR(VLOOKUP(D32,Cover!$I$2:$J$14,2,0),"")</f>
        <v>Respinto</v>
      </c>
      <c r="N32" s="25" t="str">
        <f t="shared" si="0"/>
        <v>AO004511_YYY103RespintoBloccante per il collaudo</v>
      </c>
      <c r="O32" s="15" t="str">
        <f t="shared" si="1"/>
        <v>AO004511_YYY103</v>
      </c>
      <c r="RB32" s="11">
        <v>14</v>
      </c>
    </row>
    <row r="33" spans="1:469" ht="16.5" customHeight="1">
      <c r="A33" t="s">
        <v>534</v>
      </c>
      <c r="B33" t="s">
        <v>298</v>
      </c>
      <c r="C33" t="s">
        <v>535</v>
      </c>
      <c r="D33" t="s">
        <v>38</v>
      </c>
      <c r="E33" t="s">
        <v>444</v>
      </c>
      <c r="F33" t="s">
        <v>161</v>
      </c>
      <c r="G33" t="s">
        <v>445</v>
      </c>
      <c r="H33" t="s">
        <v>474</v>
      </c>
      <c r="I33" t="s">
        <v>33</v>
      </c>
      <c r="J33" t="s">
        <v>447</v>
      </c>
      <c r="K33" t="s">
        <v>448</v>
      </c>
      <c r="L33" t="s">
        <v>536</v>
      </c>
      <c r="M33" s="25" t="str">
        <f>IFERROR(VLOOKUP(D33,Cover!$I$2:$J$14,2,0),"")</f>
        <v>Chiuso</v>
      </c>
      <c r="N33" s="25" t="str">
        <f t="shared" si="0"/>
        <v>AO004511_YYY103ChiusoNon Bloccante</v>
      </c>
      <c r="O33" s="15" t="str">
        <f t="shared" si="1"/>
        <v>AO004511_YYY103</v>
      </c>
      <c r="RA33" s="11">
        <v>39</v>
      </c>
    </row>
    <row r="34" spans="1:469" ht="16.5" customHeight="1">
      <c r="A34" t="s">
        <v>537</v>
      </c>
      <c r="B34" t="s">
        <v>298</v>
      </c>
      <c r="C34" t="s">
        <v>538</v>
      </c>
      <c r="D34" t="s">
        <v>38</v>
      </c>
      <c r="E34" t="s">
        <v>444</v>
      </c>
      <c r="F34" t="s">
        <v>161</v>
      </c>
      <c r="G34" t="s">
        <v>445</v>
      </c>
      <c r="H34" t="s">
        <v>458</v>
      </c>
      <c r="I34" t="s">
        <v>33</v>
      </c>
      <c r="J34" t="s">
        <v>447</v>
      </c>
      <c r="K34" t="s">
        <v>448</v>
      </c>
      <c r="L34" t="s">
        <v>536</v>
      </c>
      <c r="M34" s="25" t="str">
        <f>IFERROR(VLOOKUP(D34,Cover!$I$2:$J$14,2,0),"")</f>
        <v>Chiuso</v>
      </c>
      <c r="N34" s="25" t="str">
        <f t="shared" si="0"/>
        <v>AO004511_YYY103ChiusoNon Bloccante</v>
      </c>
      <c r="O34" s="15" t="str">
        <f t="shared" si="1"/>
        <v>AO004511_YYY103</v>
      </c>
    </row>
    <row r="35" spans="1:469" ht="16.5" customHeight="1">
      <c r="A35" t="s">
        <v>539</v>
      </c>
      <c r="B35" t="s">
        <v>298</v>
      </c>
      <c r="C35" t="s">
        <v>540</v>
      </c>
      <c r="D35" t="s">
        <v>38</v>
      </c>
      <c r="E35" t="s">
        <v>444</v>
      </c>
      <c r="F35" t="s">
        <v>161</v>
      </c>
      <c r="G35" t="s">
        <v>445</v>
      </c>
      <c r="H35" t="s">
        <v>458</v>
      </c>
      <c r="I35" t="s">
        <v>33</v>
      </c>
      <c r="J35" t="s">
        <v>447</v>
      </c>
      <c r="K35" t="s">
        <v>448</v>
      </c>
      <c r="L35" t="s">
        <v>536</v>
      </c>
      <c r="M35" s="25" t="str">
        <f>IFERROR(VLOOKUP(D35,Cover!$I$2:$J$14,2,0),"")</f>
        <v>Chiuso</v>
      </c>
      <c r="N35" s="25" t="str">
        <f t="shared" si="0"/>
        <v>AO004511_YYY103ChiusoNon Bloccante</v>
      </c>
      <c r="O35" s="15" t="str">
        <f t="shared" si="1"/>
        <v>AO004511_YYY103</v>
      </c>
      <c r="PB35" s="140">
        <v>0</v>
      </c>
      <c r="PC35" s="140">
        <v>0</v>
      </c>
      <c r="PD35" s="140">
        <v>0</v>
      </c>
      <c r="PE35" s="140">
        <v>0</v>
      </c>
      <c r="PF35" s="140">
        <v>0</v>
      </c>
      <c r="PG35" s="140">
        <v>0</v>
      </c>
      <c r="PH35" s="140">
        <v>0</v>
      </c>
      <c r="PI35" s="140">
        <v>0</v>
      </c>
      <c r="PJ35" s="140">
        <v>0</v>
      </c>
      <c r="PK35" s="140">
        <v>0</v>
      </c>
      <c r="PL35" s="140">
        <v>0</v>
      </c>
      <c r="PM35" s="140">
        <v>0</v>
      </c>
      <c r="PN35" s="140">
        <v>0</v>
      </c>
      <c r="PO35" s="140">
        <v>0</v>
      </c>
      <c r="PP35" s="140">
        <v>0</v>
      </c>
      <c r="PQ35" s="140">
        <v>0</v>
      </c>
      <c r="PR35" s="140">
        <v>0</v>
      </c>
      <c r="PS35" s="140">
        <v>0</v>
      </c>
      <c r="PT35" s="140">
        <v>0</v>
      </c>
      <c r="PU35" s="140">
        <v>0</v>
      </c>
      <c r="PV35" s="140">
        <v>0</v>
      </c>
      <c r="PW35" s="140">
        <v>0</v>
      </c>
      <c r="PX35" s="140">
        <v>0</v>
      </c>
      <c r="PY35" s="140">
        <v>0</v>
      </c>
      <c r="PZ35" s="140">
        <v>0</v>
      </c>
      <c r="QA35" s="140">
        <v>0</v>
      </c>
      <c r="QB35" s="140">
        <v>0</v>
      </c>
      <c r="QC35" s="140">
        <v>0</v>
      </c>
      <c r="QD35" s="140">
        <v>0</v>
      </c>
      <c r="QE35" s="140">
        <v>0</v>
      </c>
      <c r="QF35" s="140">
        <v>0</v>
      </c>
      <c r="QG35" s="140">
        <v>0</v>
      </c>
      <c r="QH35" s="140">
        <v>0</v>
      </c>
      <c r="QI35" s="140">
        <v>0</v>
      </c>
      <c r="QJ35" s="140">
        <v>0</v>
      </c>
      <c r="QK35" s="140">
        <v>0</v>
      </c>
      <c r="QL35" s="140">
        <v>0</v>
      </c>
      <c r="QM35" s="140">
        <v>0</v>
      </c>
      <c r="QN35" s="140">
        <v>0</v>
      </c>
      <c r="QO35" s="140">
        <v>0</v>
      </c>
      <c r="QP35" s="140">
        <v>0</v>
      </c>
      <c r="QQ35" s="140">
        <v>0</v>
      </c>
      <c r="QR35" s="140">
        <v>0</v>
      </c>
      <c r="QS35" s="140">
        <v>0</v>
      </c>
      <c r="QT35" s="140">
        <v>0</v>
      </c>
      <c r="QU35" s="140">
        <v>1</v>
      </c>
      <c r="QV35" s="140">
        <v>1</v>
      </c>
      <c r="QW35" s="140">
        <v>1</v>
      </c>
      <c r="QX35" s="140">
        <v>1</v>
      </c>
      <c r="QY35" s="140">
        <v>1</v>
      </c>
      <c r="QZ35" s="140">
        <v>1</v>
      </c>
    </row>
    <row r="36" spans="1:469" ht="16.5" customHeight="1">
      <c r="A36" t="s">
        <v>541</v>
      </c>
      <c r="B36" t="s">
        <v>298</v>
      </c>
      <c r="C36" t="s">
        <v>542</v>
      </c>
      <c r="D36" t="s">
        <v>38</v>
      </c>
      <c r="E36" t="s">
        <v>452</v>
      </c>
      <c r="F36" t="s">
        <v>106</v>
      </c>
      <c r="G36" t="s">
        <v>453</v>
      </c>
      <c r="H36" t="s">
        <v>454</v>
      </c>
      <c r="I36" t="s">
        <v>33</v>
      </c>
      <c r="J36" t="s">
        <v>447</v>
      </c>
      <c r="K36" t="s">
        <v>448</v>
      </c>
      <c r="L36" t="s">
        <v>536</v>
      </c>
      <c r="M36" s="25" t="str">
        <f>IFERROR(VLOOKUP(D36,Cover!$I$2:$J$14,2,0),"")</f>
        <v>Chiuso</v>
      </c>
      <c r="N36" s="25" t="str">
        <f t="shared" si="0"/>
        <v>AO004511_YYY103ChiusoNon Bloccante</v>
      </c>
      <c r="O36" s="15" t="str">
        <f t="shared" si="1"/>
        <v>AO004511_YYY103</v>
      </c>
    </row>
    <row r="37" spans="1:469" ht="16.5" customHeight="1">
      <c r="A37" t="s">
        <v>543</v>
      </c>
      <c r="B37" t="s">
        <v>298</v>
      </c>
      <c r="C37" t="s">
        <v>544</v>
      </c>
      <c r="D37" t="s">
        <v>38</v>
      </c>
      <c r="E37" t="s">
        <v>492</v>
      </c>
      <c r="F37" t="s">
        <v>106</v>
      </c>
      <c r="G37" t="s">
        <v>453</v>
      </c>
      <c r="H37" t="s">
        <v>454</v>
      </c>
      <c r="I37" t="s">
        <v>33</v>
      </c>
      <c r="J37" t="s">
        <v>447</v>
      </c>
      <c r="K37" t="s">
        <v>448</v>
      </c>
      <c r="L37" t="s">
        <v>536</v>
      </c>
      <c r="M37" s="25" t="str">
        <f>IFERROR(VLOOKUP(D37,Cover!$I$2:$J$14,2,0),"")</f>
        <v>Chiuso</v>
      </c>
      <c r="N37" s="25" t="str">
        <f t="shared" si="0"/>
        <v>AO004511_YYY103ChiusoNon Bloccante</v>
      </c>
      <c r="O37" s="15" t="str">
        <f t="shared" si="1"/>
        <v>AO004511_YYY103</v>
      </c>
      <c r="PB37" s="140">
        <v>0</v>
      </c>
      <c r="PC37" s="140">
        <v>0</v>
      </c>
      <c r="PD37" s="140">
        <v>0</v>
      </c>
      <c r="PE37" s="140">
        <v>0</v>
      </c>
      <c r="PF37" s="140">
        <v>0</v>
      </c>
      <c r="PG37" s="140">
        <v>0</v>
      </c>
      <c r="PH37" s="140">
        <v>0</v>
      </c>
      <c r="PI37" s="140">
        <v>0</v>
      </c>
      <c r="PJ37" s="140">
        <v>0</v>
      </c>
      <c r="PK37" s="140">
        <v>0</v>
      </c>
      <c r="PL37" s="140">
        <v>0</v>
      </c>
      <c r="PM37" s="140">
        <v>0</v>
      </c>
      <c r="PN37" s="140">
        <v>0</v>
      </c>
      <c r="PO37" s="140">
        <v>0</v>
      </c>
      <c r="PP37" s="140">
        <v>0</v>
      </c>
      <c r="PQ37" s="140">
        <v>0</v>
      </c>
      <c r="PR37" s="140">
        <v>0</v>
      </c>
      <c r="PS37" s="140">
        <v>0</v>
      </c>
      <c r="PT37" s="140">
        <v>0</v>
      </c>
      <c r="PU37" s="140">
        <v>0</v>
      </c>
      <c r="PV37" s="140">
        <v>0</v>
      </c>
      <c r="PW37" s="140">
        <v>0</v>
      </c>
      <c r="PX37" s="140">
        <v>2</v>
      </c>
      <c r="PY37" s="140">
        <v>2</v>
      </c>
      <c r="PZ37" s="140">
        <v>3</v>
      </c>
      <c r="QA37" s="140">
        <v>3</v>
      </c>
      <c r="QB37" s="140">
        <v>3</v>
      </c>
      <c r="QC37" s="140">
        <v>3</v>
      </c>
      <c r="QD37" s="140">
        <v>5</v>
      </c>
      <c r="QE37" s="140">
        <v>5</v>
      </c>
      <c r="QF37" s="140">
        <v>5</v>
      </c>
      <c r="QG37" s="140">
        <v>5</v>
      </c>
      <c r="QH37" s="140">
        <v>6</v>
      </c>
      <c r="QI37" s="140">
        <v>6</v>
      </c>
      <c r="QJ37" s="140">
        <v>6</v>
      </c>
      <c r="QK37" s="140">
        <v>9</v>
      </c>
      <c r="QL37" s="140">
        <v>9</v>
      </c>
      <c r="QM37" s="140">
        <v>9</v>
      </c>
      <c r="QN37" s="140">
        <v>9</v>
      </c>
      <c r="QO37" s="140">
        <v>10</v>
      </c>
      <c r="QP37" s="140">
        <v>10</v>
      </c>
      <c r="QQ37" s="140">
        <v>10</v>
      </c>
      <c r="QR37" s="140">
        <v>10</v>
      </c>
      <c r="QS37" s="140">
        <v>10</v>
      </c>
      <c r="QT37" s="140">
        <v>10</v>
      </c>
      <c r="QU37" s="140">
        <v>10</v>
      </c>
      <c r="QV37" s="140">
        <v>10</v>
      </c>
      <c r="QW37" s="140">
        <v>10</v>
      </c>
      <c r="QX37" s="140">
        <v>10</v>
      </c>
      <c r="QY37" s="140">
        <v>10</v>
      </c>
      <c r="QZ37" s="140">
        <v>11</v>
      </c>
    </row>
    <row r="38" spans="1:469" ht="16.5" customHeight="1">
      <c r="A38" t="s">
        <v>545</v>
      </c>
      <c r="B38" t="s">
        <v>298</v>
      </c>
      <c r="C38" t="s">
        <v>546</v>
      </c>
      <c r="D38" t="s">
        <v>38</v>
      </c>
      <c r="E38" t="s">
        <v>444</v>
      </c>
      <c r="F38" t="s">
        <v>161</v>
      </c>
      <c r="G38" t="s">
        <v>445</v>
      </c>
      <c r="H38" t="s">
        <v>474</v>
      </c>
      <c r="I38" t="s">
        <v>33</v>
      </c>
      <c r="J38" t="s">
        <v>447</v>
      </c>
      <c r="K38" t="s">
        <v>448</v>
      </c>
      <c r="L38" t="s">
        <v>536</v>
      </c>
      <c r="M38" s="25" t="str">
        <f>IFERROR(VLOOKUP(D38,Cover!$I$2:$J$14,2,0),"")</f>
        <v>Chiuso</v>
      </c>
      <c r="N38" s="25" t="str">
        <f t="shared" si="0"/>
        <v>AO004511_YYY103ChiusoNon Bloccante</v>
      </c>
      <c r="O38" s="15" t="str">
        <f t="shared" si="1"/>
        <v>AO004511_YYY103</v>
      </c>
    </row>
    <row r="39" spans="1:469" ht="16.5" customHeight="1">
      <c r="A39" t="s">
        <v>547</v>
      </c>
      <c r="B39" t="s">
        <v>298</v>
      </c>
      <c r="C39" t="s">
        <v>548</v>
      </c>
      <c r="D39" t="s">
        <v>38</v>
      </c>
      <c r="E39" t="s">
        <v>444</v>
      </c>
      <c r="F39" t="s">
        <v>161</v>
      </c>
      <c r="G39" t="s">
        <v>445</v>
      </c>
      <c r="H39" t="s">
        <v>446</v>
      </c>
      <c r="I39" t="s">
        <v>33</v>
      </c>
      <c r="J39" t="s">
        <v>447</v>
      </c>
      <c r="K39" t="s">
        <v>448</v>
      </c>
      <c r="L39" t="s">
        <v>549</v>
      </c>
      <c r="M39" s="25" t="str">
        <f>IFERROR(VLOOKUP(D39,Cover!$I$2:$J$14,2,0),"")</f>
        <v>Chiuso</v>
      </c>
      <c r="N39" s="25" t="str">
        <f t="shared" si="0"/>
        <v>AO004511_YYY103ChiusoNon Bloccante</v>
      </c>
      <c r="O39" s="15" t="str">
        <f t="shared" si="1"/>
        <v>AO004511_YYY103</v>
      </c>
    </row>
    <row r="40" spans="1:469" ht="16.5" customHeight="1">
      <c r="A40" t="s">
        <v>550</v>
      </c>
      <c r="B40" t="s">
        <v>298</v>
      </c>
      <c r="C40" t="s">
        <v>551</v>
      </c>
      <c r="D40" t="s">
        <v>42</v>
      </c>
      <c r="E40" t="s">
        <v>444</v>
      </c>
      <c r="F40" t="s">
        <v>161</v>
      </c>
      <c r="G40" t="s">
        <v>445</v>
      </c>
      <c r="H40" t="s">
        <v>454</v>
      </c>
      <c r="I40" t="s">
        <v>33</v>
      </c>
      <c r="J40" t="s">
        <v>447</v>
      </c>
      <c r="K40" t="s">
        <v>448</v>
      </c>
      <c r="L40" t="s">
        <v>549</v>
      </c>
      <c r="M40" s="25" t="str">
        <f>IFERROR(VLOOKUP(D40,Cover!$I$2:$J$14,2,0),"")</f>
        <v>In Lavorazione</v>
      </c>
      <c r="N40" s="25" t="str">
        <f t="shared" si="0"/>
        <v>AO004511_YYY103In LavorazioneNon Bloccante</v>
      </c>
      <c r="O40" s="15" t="str">
        <f t="shared" si="1"/>
        <v>AO004511_YYY103</v>
      </c>
    </row>
    <row r="41" spans="1:469" ht="16.5" customHeight="1">
      <c r="A41" t="s">
        <v>552</v>
      </c>
      <c r="B41" t="s">
        <v>298</v>
      </c>
      <c r="C41" t="s">
        <v>553</v>
      </c>
      <c r="D41" t="s">
        <v>42</v>
      </c>
      <c r="E41" t="s">
        <v>444</v>
      </c>
      <c r="F41" t="s">
        <v>161</v>
      </c>
      <c r="G41" t="s">
        <v>445</v>
      </c>
      <c r="H41" t="s">
        <v>454</v>
      </c>
      <c r="I41" t="s">
        <v>33</v>
      </c>
      <c r="J41" t="s">
        <v>447</v>
      </c>
      <c r="K41" t="s">
        <v>448</v>
      </c>
      <c r="L41" t="s">
        <v>554</v>
      </c>
      <c r="M41" s="25" t="str">
        <f>IFERROR(VLOOKUP(D41,Cover!$I$2:$J$14,2,0),"")</f>
        <v>In Lavorazione</v>
      </c>
      <c r="N41" s="25" t="str">
        <f t="shared" si="0"/>
        <v>AO004511_YYY103In LavorazioneNon Bloccante</v>
      </c>
      <c r="O41" s="15" t="str">
        <f t="shared" si="1"/>
        <v>AO004511_YYY103</v>
      </c>
    </row>
    <row r="42" spans="1:469" ht="16.5" customHeight="1">
      <c r="A42" t="s">
        <v>555</v>
      </c>
      <c r="B42" t="s">
        <v>298</v>
      </c>
      <c r="C42" t="s">
        <v>556</v>
      </c>
      <c r="D42" t="s">
        <v>38</v>
      </c>
      <c r="E42" t="s">
        <v>557</v>
      </c>
      <c r="F42" t="s">
        <v>161</v>
      </c>
      <c r="G42" t="s">
        <v>445</v>
      </c>
      <c r="H42" t="s">
        <v>458</v>
      </c>
      <c r="I42" t="s">
        <v>33</v>
      </c>
      <c r="J42" t="s">
        <v>447</v>
      </c>
      <c r="K42" t="s">
        <v>558</v>
      </c>
      <c r="L42" t="s">
        <v>512</v>
      </c>
      <c r="M42" s="25" t="str">
        <f>IFERROR(VLOOKUP(D42,Cover!$I$2:$J$14,2,0),"")</f>
        <v>Chiuso</v>
      </c>
      <c r="N42" s="25" t="str">
        <f t="shared" si="0"/>
        <v>AO004511_YYY103ChiusoNon Bloccante</v>
      </c>
      <c r="O42" s="15" t="str">
        <f t="shared" si="1"/>
        <v>AO004511_YYY103</v>
      </c>
    </row>
    <row r="43" spans="1:469" ht="16.5" customHeight="1">
      <c r="A43" t="s">
        <v>559</v>
      </c>
      <c r="B43" t="s">
        <v>298</v>
      </c>
      <c r="C43" t="s">
        <v>560</v>
      </c>
      <c r="D43" t="s">
        <v>141</v>
      </c>
      <c r="E43" t="s">
        <v>444</v>
      </c>
      <c r="F43" t="s">
        <v>106</v>
      </c>
      <c r="G43" t="s">
        <v>453</v>
      </c>
      <c r="H43" t="s">
        <v>454</v>
      </c>
      <c r="I43" t="s">
        <v>33</v>
      </c>
      <c r="J43" t="s">
        <v>447</v>
      </c>
      <c r="K43" t="s">
        <v>448</v>
      </c>
      <c r="L43" t="s">
        <v>561</v>
      </c>
      <c r="M43" s="25" t="str">
        <f>IFERROR(VLOOKUP(D43,Cover!$I$2:$J$14,2,0),"")</f>
        <v>Respinto</v>
      </c>
      <c r="N43" s="25" t="str">
        <f t="shared" si="0"/>
        <v>AO004511_YYY103RespintoNon Bloccante</v>
      </c>
      <c r="O43" s="15" t="str">
        <f t="shared" si="1"/>
        <v>AO004511_YYY103</v>
      </c>
    </row>
    <row r="44" spans="1:469" ht="16.5" customHeight="1">
      <c r="A44" t="s">
        <v>562</v>
      </c>
      <c r="B44" t="s">
        <v>298</v>
      </c>
      <c r="C44" t="s">
        <v>563</v>
      </c>
      <c r="D44" t="s">
        <v>38</v>
      </c>
      <c r="E44" t="s">
        <v>444</v>
      </c>
      <c r="F44" t="s">
        <v>106</v>
      </c>
      <c r="G44" t="s">
        <v>453</v>
      </c>
      <c r="H44" t="s">
        <v>454</v>
      </c>
      <c r="I44" t="s">
        <v>33</v>
      </c>
      <c r="J44" t="s">
        <v>447</v>
      </c>
      <c r="K44" t="s">
        <v>448</v>
      </c>
      <c r="L44" t="s">
        <v>561</v>
      </c>
      <c r="M44" s="25" t="str">
        <f>IFERROR(VLOOKUP(D44,Cover!$I$2:$J$14,2,0),"")</f>
        <v>Chiuso</v>
      </c>
      <c r="N44" s="25" t="str">
        <f t="shared" si="0"/>
        <v>AO004511_YYY103ChiusoNon Bloccante</v>
      </c>
      <c r="O44" s="15" t="str">
        <f t="shared" si="1"/>
        <v>AO004511_YYY103</v>
      </c>
    </row>
    <row r="45" spans="1:469" ht="16.5" customHeight="1">
      <c r="A45" t="s">
        <v>564</v>
      </c>
      <c r="B45" t="s">
        <v>298</v>
      </c>
      <c r="C45" t="s">
        <v>565</v>
      </c>
      <c r="D45" t="s">
        <v>141</v>
      </c>
      <c r="E45" t="s">
        <v>444</v>
      </c>
      <c r="F45" t="s">
        <v>106</v>
      </c>
      <c r="G45" t="s">
        <v>453</v>
      </c>
      <c r="H45" t="s">
        <v>454</v>
      </c>
      <c r="I45" t="s">
        <v>33</v>
      </c>
      <c r="J45" t="s">
        <v>447</v>
      </c>
      <c r="K45" t="s">
        <v>448</v>
      </c>
      <c r="L45" t="s">
        <v>561</v>
      </c>
      <c r="M45" s="25" t="str">
        <f>IFERROR(VLOOKUP(D45,Cover!$I$2:$J$14,2,0),"")</f>
        <v>Respinto</v>
      </c>
      <c r="N45" s="25" t="str">
        <f t="shared" si="0"/>
        <v>AO004511_YYY103RespintoNon Bloccante</v>
      </c>
      <c r="O45" s="15" t="str">
        <f t="shared" si="1"/>
        <v>AO004511_YYY103</v>
      </c>
    </row>
    <row r="46" spans="1:469" ht="16.5" customHeight="1">
      <c r="A46" t="s">
        <v>566</v>
      </c>
      <c r="B46" t="s">
        <v>298</v>
      </c>
      <c r="C46" t="s">
        <v>567</v>
      </c>
      <c r="D46" t="s">
        <v>38</v>
      </c>
      <c r="E46" t="s">
        <v>444</v>
      </c>
      <c r="F46" t="s">
        <v>106</v>
      </c>
      <c r="G46" t="s">
        <v>453</v>
      </c>
      <c r="H46" t="s">
        <v>458</v>
      </c>
      <c r="I46" t="s">
        <v>33</v>
      </c>
      <c r="J46" t="s">
        <v>447</v>
      </c>
      <c r="K46" t="s">
        <v>448</v>
      </c>
      <c r="L46" t="s">
        <v>561</v>
      </c>
      <c r="M46" s="25" t="str">
        <f>IFERROR(VLOOKUP(D46,Cover!$I$2:$J$14,2,0),"")</f>
        <v>Chiuso</v>
      </c>
      <c r="N46" s="25" t="str">
        <f t="shared" si="0"/>
        <v>AO004511_YYY103ChiusoNon Bloccante</v>
      </c>
      <c r="O46" s="15" t="str">
        <f t="shared" si="1"/>
        <v>AO004511_YYY103</v>
      </c>
    </row>
    <row r="47" spans="1:469" ht="16.5" customHeight="1">
      <c r="A47" t="s">
        <v>568</v>
      </c>
      <c r="B47" t="s">
        <v>298</v>
      </c>
      <c r="C47" t="s">
        <v>569</v>
      </c>
      <c r="D47" t="s">
        <v>38</v>
      </c>
      <c r="E47" t="s">
        <v>492</v>
      </c>
      <c r="F47" t="s">
        <v>106</v>
      </c>
      <c r="G47" t="s">
        <v>453</v>
      </c>
      <c r="H47" t="s">
        <v>458</v>
      </c>
      <c r="I47" t="s">
        <v>33</v>
      </c>
      <c r="J47" t="s">
        <v>447</v>
      </c>
      <c r="K47" t="s">
        <v>448</v>
      </c>
      <c r="L47" t="s">
        <v>561</v>
      </c>
      <c r="M47" s="25" t="str">
        <f>IFERROR(VLOOKUP(D47,Cover!$I$2:$J$14,2,0),"")</f>
        <v>Chiuso</v>
      </c>
      <c r="N47" s="25" t="str">
        <f t="shared" si="0"/>
        <v>AO004511_YYY103ChiusoNon Bloccante</v>
      </c>
      <c r="O47" s="15" t="str">
        <f t="shared" si="1"/>
        <v>AO004511_YYY103</v>
      </c>
    </row>
    <row r="48" spans="1:469" ht="16.5" customHeight="1">
      <c r="A48" t="s">
        <v>570</v>
      </c>
      <c r="B48" t="s">
        <v>298</v>
      </c>
      <c r="C48" t="s">
        <v>571</v>
      </c>
      <c r="D48" t="s">
        <v>38</v>
      </c>
      <c r="E48" t="s">
        <v>444</v>
      </c>
      <c r="F48" t="s">
        <v>161</v>
      </c>
      <c r="G48" t="s">
        <v>453</v>
      </c>
      <c r="H48" t="s">
        <v>474</v>
      </c>
      <c r="I48" t="s">
        <v>33</v>
      </c>
      <c r="J48" t="s">
        <v>447</v>
      </c>
      <c r="K48" t="s">
        <v>448</v>
      </c>
      <c r="L48" t="s">
        <v>572</v>
      </c>
      <c r="M48" s="25" t="str">
        <f>IFERROR(VLOOKUP(D48,Cover!$I$2:$J$14,2,0),"")</f>
        <v>Chiuso</v>
      </c>
      <c r="N48" s="25" t="str">
        <f t="shared" si="0"/>
        <v>AO004511_YYY103ChiusoNon Bloccante</v>
      </c>
      <c r="O48" s="15" t="str">
        <f t="shared" si="1"/>
        <v>AO004511_YYY103</v>
      </c>
    </row>
    <row r="49" spans="1:15" ht="16.5" customHeight="1">
      <c r="A49" t="s">
        <v>573</v>
      </c>
      <c r="B49" t="s">
        <v>298</v>
      </c>
      <c r="C49" t="s">
        <v>574</v>
      </c>
      <c r="D49" t="s">
        <v>39</v>
      </c>
      <c r="E49" t="s">
        <v>444</v>
      </c>
      <c r="F49" t="s">
        <v>161</v>
      </c>
      <c r="G49" t="s">
        <v>445</v>
      </c>
      <c r="H49" t="s">
        <v>446</v>
      </c>
      <c r="I49" t="s">
        <v>144</v>
      </c>
      <c r="J49" t="s">
        <v>447</v>
      </c>
      <c r="K49" t="s">
        <v>448</v>
      </c>
      <c r="L49" t="s">
        <v>572</v>
      </c>
      <c r="M49" s="25" t="str">
        <f>IFERROR(VLOOKUP(D49,Cover!$I$2:$J$14,2,0),"")</f>
        <v>Respinto</v>
      </c>
      <c r="N49" s="25" t="str">
        <f t="shared" si="0"/>
        <v>AO004511_YYY103RespintoBloccante per il collaudo</v>
      </c>
      <c r="O49" s="15" t="str">
        <f t="shared" si="1"/>
        <v>AO004511_YYY103</v>
      </c>
    </row>
    <row r="50" spans="1:15" ht="16.5" customHeight="1">
      <c r="A50" t="s">
        <v>575</v>
      </c>
      <c r="B50" t="s">
        <v>298</v>
      </c>
      <c r="C50" t="s">
        <v>576</v>
      </c>
      <c r="D50" t="s">
        <v>39</v>
      </c>
      <c r="E50" t="s">
        <v>444</v>
      </c>
      <c r="F50" t="s">
        <v>161</v>
      </c>
      <c r="G50" t="s">
        <v>453</v>
      </c>
      <c r="H50" t="s">
        <v>454</v>
      </c>
      <c r="I50" t="s">
        <v>144</v>
      </c>
      <c r="J50" t="s">
        <v>447</v>
      </c>
      <c r="K50" t="s">
        <v>448</v>
      </c>
      <c r="L50" t="s">
        <v>572</v>
      </c>
      <c r="M50" s="25" t="str">
        <f>IFERROR(VLOOKUP(D50,Cover!$I$2:$J$14,2,0),"")</f>
        <v>Respinto</v>
      </c>
      <c r="N50" s="25" t="str">
        <f t="shared" si="0"/>
        <v>AO004511_YYY103RespintoBloccante per il collaudo</v>
      </c>
      <c r="O50" s="15" t="str">
        <f t="shared" si="1"/>
        <v>AO004511_YYY103</v>
      </c>
    </row>
    <row r="51" spans="1:15" ht="16.5" customHeight="1">
      <c r="A51" t="s">
        <v>577</v>
      </c>
      <c r="B51" t="s">
        <v>298</v>
      </c>
      <c r="C51" t="s">
        <v>578</v>
      </c>
      <c r="D51" t="s">
        <v>38</v>
      </c>
      <c r="E51" t="s">
        <v>444</v>
      </c>
      <c r="F51" t="s">
        <v>106</v>
      </c>
      <c r="G51" t="s">
        <v>453</v>
      </c>
      <c r="H51" t="s">
        <v>454</v>
      </c>
      <c r="I51" t="s">
        <v>33</v>
      </c>
      <c r="J51" t="s">
        <v>447</v>
      </c>
      <c r="K51" t="s">
        <v>448</v>
      </c>
      <c r="L51" t="s">
        <v>579</v>
      </c>
      <c r="M51" s="25" t="str">
        <f>IFERROR(VLOOKUP(D51,Cover!$I$2:$J$14,2,0),"")</f>
        <v>Chiuso</v>
      </c>
      <c r="N51" s="25" t="str">
        <f t="shared" si="0"/>
        <v>AO004511_YYY103ChiusoNon Bloccante</v>
      </c>
      <c r="O51" s="15" t="str">
        <f t="shared" si="1"/>
        <v>AO004511_YYY103</v>
      </c>
    </row>
    <row r="52" spans="1:15" ht="16.5" customHeight="1">
      <c r="A52" t="s">
        <v>580</v>
      </c>
      <c r="B52" t="s">
        <v>298</v>
      </c>
      <c r="C52" t="s">
        <v>581</v>
      </c>
      <c r="D52" t="s">
        <v>38</v>
      </c>
      <c r="E52" t="s">
        <v>444</v>
      </c>
      <c r="F52" t="s">
        <v>106</v>
      </c>
      <c r="G52" t="s">
        <v>453</v>
      </c>
      <c r="H52" t="s">
        <v>454</v>
      </c>
      <c r="I52" t="s">
        <v>33</v>
      </c>
      <c r="J52" t="s">
        <v>447</v>
      </c>
      <c r="K52" t="s">
        <v>448</v>
      </c>
      <c r="L52" t="s">
        <v>582</v>
      </c>
      <c r="M52" s="25" t="str">
        <f>IFERROR(VLOOKUP(D52,Cover!$I$2:$J$14,2,0),"")</f>
        <v>Chiuso</v>
      </c>
      <c r="N52" s="25" t="str">
        <f t="shared" si="0"/>
        <v>AO004511_YYY103ChiusoNon Bloccante</v>
      </c>
      <c r="O52" s="15" t="str">
        <f t="shared" si="1"/>
        <v>AO004511_YYY103</v>
      </c>
    </row>
    <row r="53" spans="1:15" ht="16.5" customHeight="1">
      <c r="A53" t="s">
        <v>583</v>
      </c>
      <c r="B53" t="s">
        <v>298</v>
      </c>
      <c r="C53" t="s">
        <v>584</v>
      </c>
      <c r="D53" t="s">
        <v>38</v>
      </c>
      <c r="E53" t="s">
        <v>444</v>
      </c>
      <c r="F53" t="s">
        <v>106</v>
      </c>
      <c r="G53" t="s">
        <v>453</v>
      </c>
      <c r="H53" t="s">
        <v>474</v>
      </c>
      <c r="I53" t="s">
        <v>33</v>
      </c>
      <c r="J53" t="s">
        <v>447</v>
      </c>
      <c r="K53" t="s">
        <v>448</v>
      </c>
      <c r="L53" t="s">
        <v>582</v>
      </c>
      <c r="M53" s="25" t="str">
        <f>IFERROR(VLOOKUP(D53,Cover!$I$2:$J$14,2,0),"")</f>
        <v>Chiuso</v>
      </c>
      <c r="N53" s="25" t="str">
        <f t="shared" si="0"/>
        <v>AO004511_YYY103ChiusoNon Bloccante</v>
      </c>
      <c r="O53" s="15" t="str">
        <f t="shared" si="1"/>
        <v>AO004511_YYY103</v>
      </c>
    </row>
    <row r="54" spans="1:15" ht="16.5" customHeight="1">
      <c r="A54" t="s">
        <v>585</v>
      </c>
      <c r="B54" t="s">
        <v>298</v>
      </c>
      <c r="C54" t="s">
        <v>586</v>
      </c>
      <c r="D54" t="s">
        <v>141</v>
      </c>
      <c r="E54" t="s">
        <v>444</v>
      </c>
      <c r="F54" t="s">
        <v>106</v>
      </c>
      <c r="G54" t="s">
        <v>453</v>
      </c>
      <c r="H54" t="s">
        <v>474</v>
      </c>
      <c r="I54" t="s">
        <v>33</v>
      </c>
      <c r="J54" t="s">
        <v>447</v>
      </c>
      <c r="K54" t="s">
        <v>448</v>
      </c>
      <c r="L54" t="s">
        <v>582</v>
      </c>
      <c r="M54" s="25" t="str">
        <f>IFERROR(VLOOKUP(D54,Cover!$I$2:$J$14,2,0),"")</f>
        <v>Respinto</v>
      </c>
      <c r="N54" s="25" t="str">
        <f t="shared" si="0"/>
        <v>AO004511_YYY103RespintoNon Bloccante</v>
      </c>
      <c r="O54" s="15" t="str">
        <f t="shared" si="1"/>
        <v>AO004511_YYY103</v>
      </c>
    </row>
    <row r="55" spans="1:15" ht="16.5" customHeight="1">
      <c r="A55" t="s">
        <v>587</v>
      </c>
      <c r="B55" t="s">
        <v>298</v>
      </c>
      <c r="C55" t="s">
        <v>588</v>
      </c>
      <c r="D55" t="s">
        <v>43</v>
      </c>
      <c r="E55" t="s">
        <v>480</v>
      </c>
      <c r="F55" t="s">
        <v>106</v>
      </c>
      <c r="G55" t="s">
        <v>453</v>
      </c>
      <c r="H55" t="s">
        <v>454</v>
      </c>
      <c r="I55" t="s">
        <v>33</v>
      </c>
      <c r="J55" t="s">
        <v>447</v>
      </c>
      <c r="K55" t="s">
        <v>448</v>
      </c>
      <c r="L55" t="s">
        <v>582</v>
      </c>
      <c r="M55" s="25" t="str">
        <f>IFERROR(VLOOKUP(D55,Cover!$I$2:$J$14,2,0),"")</f>
        <v>In Lavorazione</v>
      </c>
      <c r="N55" s="25" t="str">
        <f t="shared" si="0"/>
        <v>AO004511_YYY103In LavorazioneNon Bloccante</v>
      </c>
      <c r="O55" s="15" t="str">
        <f t="shared" si="1"/>
        <v>AO004511_YYY103</v>
      </c>
    </row>
    <row r="56" spans="1:15" ht="16.5" customHeight="1">
      <c r="A56" t="s">
        <v>589</v>
      </c>
      <c r="B56" t="s">
        <v>298</v>
      </c>
      <c r="C56" t="s">
        <v>590</v>
      </c>
      <c r="D56" t="s">
        <v>42</v>
      </c>
      <c r="E56" t="s">
        <v>444</v>
      </c>
      <c r="F56" t="s">
        <v>106</v>
      </c>
      <c r="G56" t="s">
        <v>453</v>
      </c>
      <c r="H56" t="s">
        <v>454</v>
      </c>
      <c r="I56" t="s">
        <v>33</v>
      </c>
      <c r="J56" t="s">
        <v>447</v>
      </c>
      <c r="K56" t="s">
        <v>448</v>
      </c>
      <c r="L56" t="s">
        <v>582</v>
      </c>
      <c r="M56" s="25" t="str">
        <f>IFERROR(VLOOKUP(D56,Cover!$I$2:$J$14,2,0),"")</f>
        <v>In Lavorazione</v>
      </c>
      <c r="N56" s="25" t="str">
        <f t="shared" si="0"/>
        <v>AO004511_YYY103In LavorazioneNon Bloccante</v>
      </c>
      <c r="O56" s="15" t="str">
        <f t="shared" si="1"/>
        <v>AO004511_YYY103</v>
      </c>
    </row>
    <row r="57" spans="1:15" ht="16.5" customHeight="1">
      <c r="A57" t="s">
        <v>591</v>
      </c>
      <c r="B57" t="s">
        <v>298</v>
      </c>
      <c r="C57" t="s">
        <v>592</v>
      </c>
      <c r="D57" t="s">
        <v>39</v>
      </c>
      <c r="E57" t="s">
        <v>444</v>
      </c>
      <c r="F57" t="s">
        <v>161</v>
      </c>
      <c r="G57" t="s">
        <v>453</v>
      </c>
      <c r="H57" t="s">
        <v>454</v>
      </c>
      <c r="I57" t="s">
        <v>33</v>
      </c>
      <c r="J57" t="s">
        <v>447</v>
      </c>
      <c r="K57" t="s">
        <v>448</v>
      </c>
      <c r="L57" t="s">
        <v>593</v>
      </c>
      <c r="M57" s="25" t="str">
        <f>IFERROR(VLOOKUP(D57,Cover!$I$2:$J$14,2,0),"")</f>
        <v>Respinto</v>
      </c>
      <c r="N57" s="25" t="str">
        <f t="shared" si="0"/>
        <v>AO004511_YYY103RespintoNon Bloccante</v>
      </c>
      <c r="O57" s="15" t="str">
        <f t="shared" si="1"/>
        <v>AO004511_YYY103</v>
      </c>
    </row>
    <row r="58" spans="1:15" ht="16.5" customHeight="1">
      <c r="A58" t="s">
        <v>594</v>
      </c>
      <c r="B58" t="s">
        <v>298</v>
      </c>
      <c r="C58" t="s">
        <v>595</v>
      </c>
      <c r="D58" t="s">
        <v>38</v>
      </c>
      <c r="E58" t="s">
        <v>452</v>
      </c>
      <c r="F58" t="s">
        <v>161</v>
      </c>
      <c r="G58" t="s">
        <v>453</v>
      </c>
      <c r="H58" t="s">
        <v>446</v>
      </c>
      <c r="I58" t="s">
        <v>144</v>
      </c>
      <c r="J58" t="s">
        <v>447</v>
      </c>
      <c r="K58" t="s">
        <v>448</v>
      </c>
      <c r="L58" t="s">
        <v>593</v>
      </c>
      <c r="M58" s="25" t="str">
        <f>IFERROR(VLOOKUP(D58,Cover!$I$2:$J$14,2,0),"")</f>
        <v>Chiuso</v>
      </c>
      <c r="N58" s="25" t="str">
        <f t="shared" si="0"/>
        <v>AO004511_YYY103ChiusoBloccante per il collaudo</v>
      </c>
      <c r="O58" s="15" t="str">
        <f t="shared" si="1"/>
        <v>AO004511_YYY103</v>
      </c>
    </row>
    <row r="59" spans="1:15" ht="16.5" customHeight="1">
      <c r="A59" t="s">
        <v>596</v>
      </c>
      <c r="B59" t="s">
        <v>298</v>
      </c>
      <c r="C59" t="s">
        <v>597</v>
      </c>
      <c r="D59" t="s">
        <v>43</v>
      </c>
      <c r="E59" t="s">
        <v>444</v>
      </c>
      <c r="F59" t="s">
        <v>161</v>
      </c>
      <c r="G59" t="s">
        <v>453</v>
      </c>
      <c r="H59" t="s">
        <v>458</v>
      </c>
      <c r="I59" t="s">
        <v>33</v>
      </c>
      <c r="J59" t="s">
        <v>447</v>
      </c>
      <c r="K59" t="s">
        <v>448</v>
      </c>
      <c r="L59" t="s">
        <v>593</v>
      </c>
      <c r="M59" s="25" t="str">
        <f>IFERROR(VLOOKUP(D59,Cover!$I$2:$J$14,2,0),"")</f>
        <v>In Lavorazione</v>
      </c>
      <c r="N59" s="25" t="str">
        <f t="shared" si="0"/>
        <v>AO004511_YYY103In LavorazioneNon Bloccante</v>
      </c>
      <c r="O59" s="15" t="str">
        <f t="shared" si="1"/>
        <v>AO004511_YYY103</v>
      </c>
    </row>
    <row r="60" spans="1:15" ht="16.5" customHeight="1">
      <c r="A60" t="s">
        <v>598</v>
      </c>
      <c r="B60" t="s">
        <v>298</v>
      </c>
      <c r="C60" t="s">
        <v>599</v>
      </c>
      <c r="D60" t="s">
        <v>141</v>
      </c>
      <c r="E60" t="s">
        <v>444</v>
      </c>
      <c r="F60" t="s">
        <v>161</v>
      </c>
      <c r="G60" t="s">
        <v>453</v>
      </c>
      <c r="H60" t="s">
        <v>454</v>
      </c>
      <c r="I60" t="s">
        <v>33</v>
      </c>
      <c r="J60" t="s">
        <v>447</v>
      </c>
      <c r="K60" t="s">
        <v>448</v>
      </c>
      <c r="L60" t="s">
        <v>593</v>
      </c>
      <c r="M60" s="25" t="str">
        <f>IFERROR(VLOOKUP(D60,Cover!$I$2:$J$14,2,0),"")</f>
        <v>Respinto</v>
      </c>
      <c r="N60" s="25" t="str">
        <f t="shared" si="0"/>
        <v>AO004511_YYY103RespintoNon Bloccante</v>
      </c>
      <c r="O60" s="15" t="str">
        <f t="shared" si="1"/>
        <v>AO004511_YYY103</v>
      </c>
    </row>
    <row r="61" spans="1:15" ht="16.5" customHeight="1">
      <c r="A61" t="s">
        <v>600</v>
      </c>
      <c r="B61" t="s">
        <v>298</v>
      </c>
      <c r="C61" t="s">
        <v>601</v>
      </c>
      <c r="D61" t="s">
        <v>42</v>
      </c>
      <c r="E61" t="s">
        <v>499</v>
      </c>
      <c r="F61" t="s">
        <v>106</v>
      </c>
      <c r="G61" t="s">
        <v>453</v>
      </c>
      <c r="H61" t="s">
        <v>446</v>
      </c>
      <c r="I61" t="s">
        <v>144</v>
      </c>
      <c r="J61" t="s">
        <v>447</v>
      </c>
      <c r="K61" t="s">
        <v>463</v>
      </c>
      <c r="L61" t="s">
        <v>593</v>
      </c>
      <c r="M61" s="25" t="str">
        <f>IFERROR(VLOOKUP(D61,Cover!$I$2:$J$14,2,0),"")</f>
        <v>In Lavorazione</v>
      </c>
      <c r="N61" s="25" t="str">
        <f t="shared" si="0"/>
        <v>AO004511_YYY103In LavorazioneBloccante per il collaudo</v>
      </c>
      <c r="O61" s="15" t="str">
        <f t="shared" si="1"/>
        <v>AO004511_YYY103</v>
      </c>
    </row>
    <row r="62" spans="1:15" ht="16.5" customHeight="1">
      <c r="A62" t="s">
        <v>602</v>
      </c>
      <c r="B62" t="s">
        <v>298</v>
      </c>
      <c r="C62" t="s">
        <v>603</v>
      </c>
      <c r="D62" t="s">
        <v>38</v>
      </c>
      <c r="E62" t="s">
        <v>444</v>
      </c>
      <c r="F62" t="s">
        <v>161</v>
      </c>
      <c r="G62" t="s">
        <v>453</v>
      </c>
      <c r="H62" t="s">
        <v>454</v>
      </c>
      <c r="I62" t="s">
        <v>33</v>
      </c>
      <c r="J62" t="s">
        <v>447</v>
      </c>
      <c r="K62" t="s">
        <v>448</v>
      </c>
      <c r="L62" t="s">
        <v>593</v>
      </c>
      <c r="M62" s="25" t="str">
        <f>IFERROR(VLOOKUP(D62,Cover!$I$2:$J$14,2,0),"")</f>
        <v>Chiuso</v>
      </c>
      <c r="N62" s="25" t="str">
        <f t="shared" si="0"/>
        <v>AO004511_YYY103ChiusoNon Bloccante</v>
      </c>
      <c r="O62" s="15" t="str">
        <f t="shared" si="1"/>
        <v>AO004511_YYY103</v>
      </c>
    </row>
    <row r="63" spans="1:15" ht="16.5" customHeight="1">
      <c r="A63" t="s">
        <v>604</v>
      </c>
      <c r="B63" t="s">
        <v>298</v>
      </c>
      <c r="C63" t="s">
        <v>605</v>
      </c>
      <c r="D63" t="s">
        <v>38</v>
      </c>
      <c r="E63" t="s">
        <v>444</v>
      </c>
      <c r="F63" t="s">
        <v>161</v>
      </c>
      <c r="G63" t="s">
        <v>453</v>
      </c>
      <c r="H63" t="s">
        <v>474</v>
      </c>
      <c r="I63" t="s">
        <v>33</v>
      </c>
      <c r="J63" t="s">
        <v>447</v>
      </c>
      <c r="K63" t="s">
        <v>448</v>
      </c>
      <c r="L63" t="s">
        <v>606</v>
      </c>
      <c r="M63" s="25" t="str">
        <f>IFERROR(VLOOKUP(D63,Cover!$I$2:$J$14,2,0),"")</f>
        <v>Chiuso</v>
      </c>
      <c r="N63" s="25" t="str">
        <f t="shared" si="0"/>
        <v>AO004511_YYY103ChiusoNon Bloccante</v>
      </c>
      <c r="O63" s="15" t="str">
        <f t="shared" si="1"/>
        <v>AO004511_YYY103</v>
      </c>
    </row>
    <row r="64" spans="1:15" ht="16.5" customHeight="1">
      <c r="A64" t="s">
        <v>607</v>
      </c>
      <c r="B64" t="s">
        <v>298</v>
      </c>
      <c r="C64" t="s">
        <v>608</v>
      </c>
      <c r="D64" t="s">
        <v>38</v>
      </c>
      <c r="E64" t="s">
        <v>444</v>
      </c>
      <c r="F64" t="s">
        <v>161</v>
      </c>
      <c r="G64" t="s">
        <v>453</v>
      </c>
      <c r="H64" t="s">
        <v>454</v>
      </c>
      <c r="I64" t="s">
        <v>33</v>
      </c>
      <c r="J64" t="s">
        <v>447</v>
      </c>
      <c r="K64" t="s">
        <v>448</v>
      </c>
      <c r="L64" t="s">
        <v>606</v>
      </c>
      <c r="M64" s="25" t="str">
        <f>IFERROR(VLOOKUP(D64,Cover!$I$2:$J$14,2,0),"")</f>
        <v>Chiuso</v>
      </c>
      <c r="N64" s="25" t="str">
        <f t="shared" si="0"/>
        <v>AO004511_YYY103ChiusoNon Bloccante</v>
      </c>
      <c r="O64" s="15" t="str">
        <f t="shared" si="1"/>
        <v>AO004511_YYY103</v>
      </c>
    </row>
    <row r="65" spans="1:15" ht="16.5" customHeight="1">
      <c r="A65" t="s">
        <v>609</v>
      </c>
      <c r="B65" t="s">
        <v>298</v>
      </c>
      <c r="C65" t="s">
        <v>610</v>
      </c>
      <c r="D65" t="s">
        <v>43</v>
      </c>
      <c r="E65" t="s">
        <v>444</v>
      </c>
      <c r="F65" t="s">
        <v>161</v>
      </c>
      <c r="G65" t="s">
        <v>453</v>
      </c>
      <c r="H65" t="s">
        <v>458</v>
      </c>
      <c r="I65" t="s">
        <v>33</v>
      </c>
      <c r="J65" t="s">
        <v>447</v>
      </c>
      <c r="K65" t="s">
        <v>448</v>
      </c>
      <c r="L65" t="s">
        <v>606</v>
      </c>
      <c r="M65" s="25" t="str">
        <f>IFERROR(VLOOKUP(D65,Cover!$I$2:$J$14,2,0),"")</f>
        <v>In Lavorazione</v>
      </c>
      <c r="N65" s="25" t="str">
        <f t="shared" si="0"/>
        <v>AO004511_YYY103In LavorazioneNon Bloccante</v>
      </c>
      <c r="O65" s="15" t="str">
        <f t="shared" si="1"/>
        <v>AO004511_YYY103</v>
      </c>
    </row>
    <row r="66" spans="1:15" ht="16.5" customHeight="1">
      <c r="A66" t="s">
        <v>611</v>
      </c>
      <c r="B66" t="s">
        <v>298</v>
      </c>
      <c r="C66" t="s">
        <v>612</v>
      </c>
      <c r="D66" t="s">
        <v>38</v>
      </c>
      <c r="E66" t="s">
        <v>452</v>
      </c>
      <c r="F66" t="s">
        <v>161</v>
      </c>
      <c r="G66" t="s">
        <v>453</v>
      </c>
      <c r="H66" t="s">
        <v>454</v>
      </c>
      <c r="I66" t="s">
        <v>33</v>
      </c>
      <c r="J66" t="s">
        <v>447</v>
      </c>
      <c r="K66" t="s">
        <v>448</v>
      </c>
      <c r="L66" t="s">
        <v>606</v>
      </c>
      <c r="M66" s="25" t="str">
        <f>IFERROR(VLOOKUP(D66,Cover!$I$2:$J$14,2,0),"")</f>
        <v>Chiuso</v>
      </c>
      <c r="N66" s="25" t="str">
        <f t="shared" si="0"/>
        <v>AO004511_YYY103ChiusoNon Bloccante</v>
      </c>
      <c r="O66" s="15" t="str">
        <f t="shared" si="1"/>
        <v>AO004511_YYY103</v>
      </c>
    </row>
    <row r="67" spans="1:15" ht="16.5" customHeight="1">
      <c r="A67" t="s">
        <v>613</v>
      </c>
      <c r="B67" t="s">
        <v>298</v>
      </c>
      <c r="C67" t="s">
        <v>614</v>
      </c>
      <c r="D67" t="s">
        <v>42</v>
      </c>
      <c r="E67" t="s">
        <v>444</v>
      </c>
      <c r="F67" t="s">
        <v>161</v>
      </c>
      <c r="G67" t="s">
        <v>453</v>
      </c>
      <c r="H67" t="s">
        <v>458</v>
      </c>
      <c r="I67" t="s">
        <v>33</v>
      </c>
      <c r="J67" t="s">
        <v>447</v>
      </c>
      <c r="K67" t="s">
        <v>448</v>
      </c>
      <c r="L67" t="s">
        <v>606</v>
      </c>
      <c r="M67" s="25" t="str">
        <f>IFERROR(VLOOKUP(D67,Cover!$I$2:$J$14,2,0),"")</f>
        <v>In Lavorazione</v>
      </c>
      <c r="N67" s="25" t="str">
        <f t="shared" ref="N67:N130" si="2">IF(O67&lt;&gt;"PMOyyy144_R4bis",CONCATENATE(B67,M67,I67),CONCATENATE(O67,M67,I67))</f>
        <v>AO004511_YYY103In LavorazioneNon Bloccante</v>
      </c>
      <c r="O67" s="15" t="str">
        <f t="shared" ref="O67:O130" si="3">LEFT(B67,15)</f>
        <v>AO004511_YYY103</v>
      </c>
    </row>
    <row r="68" spans="1:15" ht="16.5" customHeight="1">
      <c r="A68" t="s">
        <v>615</v>
      </c>
      <c r="B68" t="s">
        <v>298</v>
      </c>
      <c r="C68" t="s">
        <v>616</v>
      </c>
      <c r="D68" t="s">
        <v>38</v>
      </c>
      <c r="E68" t="s">
        <v>444</v>
      </c>
      <c r="F68" t="s">
        <v>161</v>
      </c>
      <c r="G68" t="s">
        <v>453</v>
      </c>
      <c r="H68" t="s">
        <v>474</v>
      </c>
      <c r="I68" t="s">
        <v>33</v>
      </c>
      <c r="J68" t="s">
        <v>447</v>
      </c>
      <c r="K68" t="s">
        <v>448</v>
      </c>
      <c r="L68" t="s">
        <v>606</v>
      </c>
      <c r="M68" s="25" t="str">
        <f>IFERROR(VLOOKUP(D68,Cover!$I$2:$J$14,2,0),"")</f>
        <v>Chiuso</v>
      </c>
      <c r="N68" s="25" t="str">
        <f t="shared" si="2"/>
        <v>AO004511_YYY103ChiusoNon Bloccante</v>
      </c>
      <c r="O68" s="15" t="str">
        <f t="shared" si="3"/>
        <v>AO004511_YYY103</v>
      </c>
    </row>
    <row r="69" spans="1:15" ht="16.5" customHeight="1">
      <c r="A69" t="s">
        <v>617</v>
      </c>
      <c r="B69" t="s">
        <v>298</v>
      </c>
      <c r="C69" t="s">
        <v>618</v>
      </c>
      <c r="D69" t="s">
        <v>38</v>
      </c>
      <c r="E69" t="s">
        <v>444</v>
      </c>
      <c r="F69" t="s">
        <v>161</v>
      </c>
      <c r="G69" t="s">
        <v>453</v>
      </c>
      <c r="H69" t="s">
        <v>454</v>
      </c>
      <c r="I69" t="s">
        <v>33</v>
      </c>
      <c r="J69" t="s">
        <v>447</v>
      </c>
      <c r="K69" t="s">
        <v>448</v>
      </c>
      <c r="L69" t="s">
        <v>606</v>
      </c>
      <c r="M69" s="25" t="str">
        <f>IFERROR(VLOOKUP(D69,Cover!$I$2:$J$14,2,0),"")</f>
        <v>Chiuso</v>
      </c>
      <c r="N69" s="25" t="str">
        <f t="shared" si="2"/>
        <v>AO004511_YYY103ChiusoNon Bloccante</v>
      </c>
      <c r="O69" s="15" t="str">
        <f t="shared" si="3"/>
        <v>AO004511_YYY103</v>
      </c>
    </row>
    <row r="70" spans="1:15" ht="16.5" customHeight="1">
      <c r="A70" t="s">
        <v>619</v>
      </c>
      <c r="B70" t="s">
        <v>298</v>
      </c>
      <c r="C70" t="s">
        <v>620</v>
      </c>
      <c r="D70" t="s">
        <v>38</v>
      </c>
      <c r="E70" t="s">
        <v>444</v>
      </c>
      <c r="F70" t="s">
        <v>161</v>
      </c>
      <c r="G70" t="s">
        <v>453</v>
      </c>
      <c r="H70" t="s">
        <v>454</v>
      </c>
      <c r="I70" t="s">
        <v>33</v>
      </c>
      <c r="J70" t="s">
        <v>447</v>
      </c>
      <c r="K70" t="s">
        <v>448</v>
      </c>
      <c r="L70" t="s">
        <v>621</v>
      </c>
      <c r="M70" s="25" t="str">
        <f>IFERROR(VLOOKUP(D70,Cover!$I$2:$J$14,2,0),"")</f>
        <v>Chiuso</v>
      </c>
      <c r="N70" s="25" t="str">
        <f t="shared" si="2"/>
        <v>AO004511_YYY103ChiusoNon Bloccante</v>
      </c>
      <c r="O70" s="15" t="str">
        <f t="shared" si="3"/>
        <v>AO004511_YYY103</v>
      </c>
    </row>
    <row r="71" spans="1:15" ht="16.5" customHeight="1">
      <c r="A71" t="s">
        <v>622</v>
      </c>
      <c r="B71" t="s">
        <v>298</v>
      </c>
      <c r="C71" t="s">
        <v>623</v>
      </c>
      <c r="D71" t="s">
        <v>42</v>
      </c>
      <c r="E71" t="s">
        <v>444</v>
      </c>
      <c r="F71" t="s">
        <v>161</v>
      </c>
      <c r="G71" t="s">
        <v>453</v>
      </c>
      <c r="H71" t="s">
        <v>454</v>
      </c>
      <c r="I71" t="s">
        <v>33</v>
      </c>
      <c r="J71" t="s">
        <v>447</v>
      </c>
      <c r="K71" t="s">
        <v>448</v>
      </c>
      <c r="L71" t="s">
        <v>621</v>
      </c>
      <c r="M71" s="25" t="str">
        <f>IFERROR(VLOOKUP(D71,Cover!$I$2:$J$14,2,0),"")</f>
        <v>In Lavorazione</v>
      </c>
      <c r="N71" s="25" t="str">
        <f t="shared" si="2"/>
        <v>AO004511_YYY103In LavorazioneNon Bloccante</v>
      </c>
      <c r="O71" s="15" t="str">
        <f t="shared" si="3"/>
        <v>AO004511_YYY103</v>
      </c>
    </row>
    <row r="72" spans="1:15" ht="16.5" customHeight="1">
      <c r="A72" t="s">
        <v>624</v>
      </c>
      <c r="B72" t="s">
        <v>298</v>
      </c>
      <c r="C72" t="s">
        <v>625</v>
      </c>
      <c r="D72" t="s">
        <v>42</v>
      </c>
      <c r="E72" t="s">
        <v>499</v>
      </c>
      <c r="F72" t="s">
        <v>161</v>
      </c>
      <c r="G72" t="s">
        <v>453</v>
      </c>
      <c r="H72" t="s">
        <v>454</v>
      </c>
      <c r="I72" t="s">
        <v>33</v>
      </c>
      <c r="J72" t="s">
        <v>447</v>
      </c>
      <c r="K72" t="s">
        <v>463</v>
      </c>
      <c r="L72" t="s">
        <v>621</v>
      </c>
      <c r="M72" s="25" t="str">
        <f>IFERROR(VLOOKUP(D72,Cover!$I$2:$J$14,2,0),"")</f>
        <v>In Lavorazione</v>
      </c>
      <c r="N72" s="25" t="str">
        <f t="shared" si="2"/>
        <v>AO004511_YYY103In LavorazioneNon Bloccante</v>
      </c>
      <c r="O72" s="15" t="str">
        <f t="shared" si="3"/>
        <v>AO004511_YYY103</v>
      </c>
    </row>
    <row r="73" spans="1:15" ht="16.5" customHeight="1">
      <c r="A73" t="s">
        <v>626</v>
      </c>
      <c r="B73" t="s">
        <v>298</v>
      </c>
      <c r="C73" t="s">
        <v>627</v>
      </c>
      <c r="D73" t="s">
        <v>38</v>
      </c>
      <c r="E73" t="s">
        <v>499</v>
      </c>
      <c r="F73" t="s">
        <v>161</v>
      </c>
      <c r="G73" t="s">
        <v>453</v>
      </c>
      <c r="H73" t="s">
        <v>446</v>
      </c>
      <c r="I73" t="s">
        <v>33</v>
      </c>
      <c r="J73" t="s">
        <v>447</v>
      </c>
      <c r="K73" t="s">
        <v>448</v>
      </c>
      <c r="L73" t="s">
        <v>621</v>
      </c>
      <c r="M73" s="25" t="str">
        <f>IFERROR(VLOOKUP(D73,Cover!$I$2:$J$14,2,0),"")</f>
        <v>Chiuso</v>
      </c>
      <c r="N73" s="25" t="str">
        <f t="shared" si="2"/>
        <v>AO004511_YYY103ChiusoNon Bloccante</v>
      </c>
      <c r="O73" s="15" t="str">
        <f t="shared" si="3"/>
        <v>AO004511_YYY103</v>
      </c>
    </row>
    <row r="74" spans="1:15" ht="16.5" customHeight="1">
      <c r="A74" t="s">
        <v>628</v>
      </c>
      <c r="B74" t="s">
        <v>298</v>
      </c>
      <c r="C74" t="s">
        <v>629</v>
      </c>
      <c r="D74" t="s">
        <v>38</v>
      </c>
      <c r="E74" t="s">
        <v>444</v>
      </c>
      <c r="F74" t="s">
        <v>161</v>
      </c>
      <c r="G74" t="s">
        <v>453</v>
      </c>
      <c r="H74" t="s">
        <v>454</v>
      </c>
      <c r="I74" t="s">
        <v>33</v>
      </c>
      <c r="J74" t="s">
        <v>447</v>
      </c>
      <c r="K74" t="s">
        <v>448</v>
      </c>
      <c r="L74" t="s">
        <v>621</v>
      </c>
      <c r="M74" s="25" t="str">
        <f>IFERROR(VLOOKUP(D74,Cover!$I$2:$J$14,2,0),"")</f>
        <v>Chiuso</v>
      </c>
      <c r="N74" s="25" t="str">
        <f t="shared" si="2"/>
        <v>AO004511_YYY103ChiusoNon Bloccante</v>
      </c>
      <c r="O74" s="15" t="str">
        <f t="shared" si="3"/>
        <v>AO004511_YYY103</v>
      </c>
    </row>
    <row r="75" spans="1:15" ht="16.5" customHeight="1">
      <c r="A75" t="s">
        <v>630</v>
      </c>
      <c r="B75" t="s">
        <v>298</v>
      </c>
      <c r="C75" t="s">
        <v>631</v>
      </c>
      <c r="D75" t="s">
        <v>38</v>
      </c>
      <c r="E75" t="s">
        <v>444</v>
      </c>
      <c r="F75" t="s">
        <v>161</v>
      </c>
      <c r="G75" t="s">
        <v>453</v>
      </c>
      <c r="H75" t="s">
        <v>454</v>
      </c>
      <c r="I75" t="s">
        <v>33</v>
      </c>
      <c r="J75" t="s">
        <v>447</v>
      </c>
      <c r="K75" t="s">
        <v>448</v>
      </c>
      <c r="L75" t="s">
        <v>621</v>
      </c>
      <c r="M75" s="25" t="str">
        <f>IFERROR(VLOOKUP(D75,Cover!$I$2:$J$14,2,0),"")</f>
        <v>Chiuso</v>
      </c>
      <c r="N75" s="25" t="str">
        <f t="shared" si="2"/>
        <v>AO004511_YYY103ChiusoNon Bloccante</v>
      </c>
      <c r="O75" s="15" t="str">
        <f t="shared" si="3"/>
        <v>AO004511_YYY103</v>
      </c>
    </row>
    <row r="76" spans="1:15" ht="16.5" customHeight="1">
      <c r="A76" t="s">
        <v>632</v>
      </c>
      <c r="B76" t="s">
        <v>298</v>
      </c>
      <c r="C76" t="s">
        <v>633</v>
      </c>
      <c r="D76" t="s">
        <v>38</v>
      </c>
      <c r="E76" t="s">
        <v>444</v>
      </c>
      <c r="F76" t="s">
        <v>161</v>
      </c>
      <c r="G76" t="s">
        <v>453</v>
      </c>
      <c r="H76" t="s">
        <v>474</v>
      </c>
      <c r="I76" t="s">
        <v>33</v>
      </c>
      <c r="J76" t="s">
        <v>447</v>
      </c>
      <c r="K76" t="s">
        <v>448</v>
      </c>
      <c r="L76" t="s">
        <v>634</v>
      </c>
      <c r="M76" s="25" t="str">
        <f>IFERROR(VLOOKUP(D76,Cover!$I$2:$J$14,2,0),"")</f>
        <v>Chiuso</v>
      </c>
      <c r="N76" s="25" t="str">
        <f t="shared" si="2"/>
        <v>AO004511_YYY103ChiusoNon Bloccante</v>
      </c>
      <c r="O76" s="15" t="str">
        <f t="shared" si="3"/>
        <v>AO004511_YYY103</v>
      </c>
    </row>
    <row r="77" spans="1:15" ht="16.5" customHeight="1">
      <c r="A77" t="s">
        <v>635</v>
      </c>
      <c r="B77" t="s">
        <v>298</v>
      </c>
      <c r="C77" t="s">
        <v>636</v>
      </c>
      <c r="D77" t="s">
        <v>42</v>
      </c>
      <c r="E77" t="s">
        <v>444</v>
      </c>
      <c r="F77" t="s">
        <v>161</v>
      </c>
      <c r="G77" t="s">
        <v>453</v>
      </c>
      <c r="H77" t="s">
        <v>458</v>
      </c>
      <c r="I77" t="s">
        <v>33</v>
      </c>
      <c r="J77" t="s">
        <v>447</v>
      </c>
      <c r="K77" t="s">
        <v>448</v>
      </c>
      <c r="L77" t="s">
        <v>637</v>
      </c>
      <c r="M77" s="25" t="str">
        <f>IFERROR(VLOOKUP(D77,Cover!$I$2:$J$14,2,0),"")</f>
        <v>In Lavorazione</v>
      </c>
      <c r="N77" s="25" t="str">
        <f t="shared" si="2"/>
        <v>AO004511_YYY103In LavorazioneNon Bloccante</v>
      </c>
      <c r="O77" s="15" t="str">
        <f t="shared" si="3"/>
        <v>AO004511_YYY103</v>
      </c>
    </row>
    <row r="78" spans="1:15" ht="16.5" customHeight="1">
      <c r="A78" t="s">
        <v>638</v>
      </c>
      <c r="B78" t="s">
        <v>298</v>
      </c>
      <c r="C78" t="s">
        <v>639</v>
      </c>
      <c r="D78" t="s">
        <v>42</v>
      </c>
      <c r="E78" t="s">
        <v>444</v>
      </c>
      <c r="F78" t="s">
        <v>106</v>
      </c>
      <c r="G78" t="s">
        <v>453</v>
      </c>
      <c r="H78" t="s">
        <v>458</v>
      </c>
      <c r="I78" t="s">
        <v>33</v>
      </c>
      <c r="J78" t="s">
        <v>447</v>
      </c>
      <c r="K78" t="s">
        <v>448</v>
      </c>
      <c r="L78" t="s">
        <v>637</v>
      </c>
      <c r="M78" s="25" t="str">
        <f>IFERROR(VLOOKUP(D78,Cover!$I$2:$J$14,2,0),"")</f>
        <v>In Lavorazione</v>
      </c>
      <c r="N78" s="25" t="str">
        <f t="shared" si="2"/>
        <v>AO004511_YYY103In LavorazioneNon Bloccante</v>
      </c>
      <c r="O78" s="15" t="str">
        <f t="shared" si="3"/>
        <v>AO004511_YYY103</v>
      </c>
    </row>
    <row r="79" spans="1:15" ht="16.5" customHeight="1">
      <c r="A79" t="s">
        <v>640</v>
      </c>
      <c r="B79" t="s">
        <v>298</v>
      </c>
      <c r="C79" t="s">
        <v>641</v>
      </c>
      <c r="D79" t="s">
        <v>38</v>
      </c>
      <c r="E79" t="s">
        <v>444</v>
      </c>
      <c r="F79" t="s">
        <v>106</v>
      </c>
      <c r="G79" t="s">
        <v>453</v>
      </c>
      <c r="H79" t="s">
        <v>474</v>
      </c>
      <c r="I79" t="s">
        <v>33</v>
      </c>
      <c r="J79" t="s">
        <v>447</v>
      </c>
      <c r="K79" t="s">
        <v>448</v>
      </c>
      <c r="L79" t="s">
        <v>642</v>
      </c>
      <c r="M79" s="25" t="str">
        <f>IFERROR(VLOOKUP(D79,Cover!$I$2:$J$14,2,0),"")</f>
        <v>Chiuso</v>
      </c>
      <c r="N79" s="25" t="str">
        <f t="shared" si="2"/>
        <v>AO004511_YYY103ChiusoNon Bloccante</v>
      </c>
      <c r="O79" s="15" t="str">
        <f t="shared" si="3"/>
        <v>AO004511_YYY103</v>
      </c>
    </row>
    <row r="80" spans="1:15" ht="16.5" customHeight="1">
      <c r="A80" t="s">
        <v>643</v>
      </c>
      <c r="B80" t="s">
        <v>298</v>
      </c>
      <c r="C80" t="s">
        <v>644</v>
      </c>
      <c r="D80" t="s">
        <v>38</v>
      </c>
      <c r="E80" t="s">
        <v>444</v>
      </c>
      <c r="F80" t="s">
        <v>106</v>
      </c>
      <c r="G80" t="s">
        <v>453</v>
      </c>
      <c r="H80" t="s">
        <v>474</v>
      </c>
      <c r="I80" t="s">
        <v>33</v>
      </c>
      <c r="J80" t="s">
        <v>447</v>
      </c>
      <c r="K80" t="s">
        <v>448</v>
      </c>
      <c r="L80" t="s">
        <v>642</v>
      </c>
      <c r="M80" s="25" t="str">
        <f>IFERROR(VLOOKUP(D80,Cover!$I$2:$J$14,2,0),"")</f>
        <v>Chiuso</v>
      </c>
      <c r="N80" s="25" t="str">
        <f t="shared" si="2"/>
        <v>AO004511_YYY103ChiusoNon Bloccante</v>
      </c>
      <c r="O80" s="15" t="str">
        <f t="shared" si="3"/>
        <v>AO004511_YYY103</v>
      </c>
    </row>
    <row r="81" spans="1:15" ht="16.5" customHeight="1">
      <c r="A81" t="s">
        <v>645</v>
      </c>
      <c r="B81" t="s">
        <v>298</v>
      </c>
      <c r="C81" t="s">
        <v>646</v>
      </c>
      <c r="D81" t="s">
        <v>42</v>
      </c>
      <c r="E81" t="s">
        <v>444</v>
      </c>
      <c r="F81" t="s">
        <v>106</v>
      </c>
      <c r="G81" t="s">
        <v>453</v>
      </c>
      <c r="H81" t="s">
        <v>458</v>
      </c>
      <c r="I81" t="s">
        <v>33</v>
      </c>
      <c r="J81" t="s">
        <v>447</v>
      </c>
      <c r="K81" t="s">
        <v>448</v>
      </c>
      <c r="L81" t="s">
        <v>642</v>
      </c>
      <c r="M81" s="25" t="str">
        <f>IFERROR(VLOOKUP(D81,Cover!$I$2:$J$14,2,0),"")</f>
        <v>In Lavorazione</v>
      </c>
      <c r="N81" s="25" t="str">
        <f t="shared" si="2"/>
        <v>AO004511_YYY103In LavorazioneNon Bloccante</v>
      </c>
      <c r="O81" s="15" t="str">
        <f t="shared" si="3"/>
        <v>AO004511_YYY103</v>
      </c>
    </row>
    <row r="82" spans="1:15" ht="16.5" customHeight="1">
      <c r="A82" t="s">
        <v>647</v>
      </c>
      <c r="B82" t="s">
        <v>298</v>
      </c>
      <c r="C82" t="s">
        <v>648</v>
      </c>
      <c r="D82" t="s">
        <v>38</v>
      </c>
      <c r="E82" t="s">
        <v>444</v>
      </c>
      <c r="F82" t="s">
        <v>106</v>
      </c>
      <c r="G82" t="s">
        <v>453</v>
      </c>
      <c r="H82" t="s">
        <v>454</v>
      </c>
      <c r="I82" t="s">
        <v>33</v>
      </c>
      <c r="J82" t="s">
        <v>447</v>
      </c>
      <c r="K82" t="s">
        <v>448</v>
      </c>
      <c r="L82" t="s">
        <v>642</v>
      </c>
      <c r="M82" s="25" t="str">
        <f>IFERROR(VLOOKUP(D82,Cover!$I$2:$J$14,2,0),"")</f>
        <v>Chiuso</v>
      </c>
      <c r="N82" s="25" t="str">
        <f t="shared" si="2"/>
        <v>AO004511_YYY103ChiusoNon Bloccante</v>
      </c>
      <c r="O82" s="15" t="str">
        <f t="shared" si="3"/>
        <v>AO004511_YYY103</v>
      </c>
    </row>
    <row r="83" spans="1:15" ht="16.5" customHeight="1">
      <c r="A83" t="s">
        <v>649</v>
      </c>
      <c r="B83" t="s">
        <v>298</v>
      </c>
      <c r="C83" t="s">
        <v>650</v>
      </c>
      <c r="D83" t="s">
        <v>38</v>
      </c>
      <c r="E83" t="s">
        <v>444</v>
      </c>
      <c r="F83" t="s">
        <v>161</v>
      </c>
      <c r="G83" t="s">
        <v>453</v>
      </c>
      <c r="H83" t="s">
        <v>474</v>
      </c>
      <c r="I83" t="s">
        <v>33</v>
      </c>
      <c r="J83" t="s">
        <v>447</v>
      </c>
      <c r="K83" t="s">
        <v>448</v>
      </c>
      <c r="L83" t="s">
        <v>651</v>
      </c>
      <c r="M83" s="25" t="str">
        <f>IFERROR(VLOOKUP(D83,Cover!$I$2:$J$14,2,0),"")</f>
        <v>Chiuso</v>
      </c>
      <c r="N83" s="25" t="str">
        <f t="shared" si="2"/>
        <v>AO004511_YYY103ChiusoNon Bloccante</v>
      </c>
      <c r="O83" s="15" t="str">
        <f t="shared" si="3"/>
        <v>AO004511_YYY103</v>
      </c>
    </row>
    <row r="84" spans="1:15" ht="16.5" customHeight="1">
      <c r="A84" t="s">
        <v>652</v>
      </c>
      <c r="B84" t="s">
        <v>298</v>
      </c>
      <c r="C84" t="s">
        <v>653</v>
      </c>
      <c r="D84" t="s">
        <v>38</v>
      </c>
      <c r="E84" t="s">
        <v>492</v>
      </c>
      <c r="F84" t="s">
        <v>106</v>
      </c>
      <c r="G84" t="s">
        <v>453</v>
      </c>
      <c r="H84" t="s">
        <v>474</v>
      </c>
      <c r="I84" t="s">
        <v>33</v>
      </c>
      <c r="J84" t="s">
        <v>447</v>
      </c>
      <c r="K84" t="s">
        <v>448</v>
      </c>
      <c r="L84" t="s">
        <v>654</v>
      </c>
      <c r="M84" s="25" t="str">
        <f>IFERROR(VLOOKUP(D84,Cover!$I$2:$J$14,2,0),"")</f>
        <v>Chiuso</v>
      </c>
      <c r="N84" s="25" t="str">
        <f t="shared" si="2"/>
        <v>AO004511_YYY103ChiusoNon Bloccante</v>
      </c>
      <c r="O84" s="15" t="str">
        <f t="shared" si="3"/>
        <v>AO004511_YYY103</v>
      </c>
    </row>
    <row r="85" spans="1:15" ht="16.5" customHeight="1">
      <c r="A85" t="s">
        <v>655</v>
      </c>
      <c r="B85" t="s">
        <v>298</v>
      </c>
      <c r="C85" t="s">
        <v>656</v>
      </c>
      <c r="D85" t="s">
        <v>38</v>
      </c>
      <c r="E85" t="s">
        <v>444</v>
      </c>
      <c r="F85" t="s">
        <v>106</v>
      </c>
      <c r="G85" t="s">
        <v>453</v>
      </c>
      <c r="H85" t="s">
        <v>474</v>
      </c>
      <c r="I85" t="s">
        <v>33</v>
      </c>
      <c r="J85" t="s">
        <v>447</v>
      </c>
      <c r="K85" t="s">
        <v>448</v>
      </c>
      <c r="L85" t="s">
        <v>657</v>
      </c>
      <c r="M85" s="25" t="str">
        <f>IFERROR(VLOOKUP(D85,Cover!$I$2:$J$14,2,0),"")</f>
        <v>Chiuso</v>
      </c>
      <c r="N85" s="25" t="str">
        <f t="shared" si="2"/>
        <v>AO004511_YYY103ChiusoNon Bloccante</v>
      </c>
      <c r="O85" s="15" t="str">
        <f t="shared" si="3"/>
        <v>AO004511_YYY103</v>
      </c>
    </row>
    <row r="86" spans="1:15" ht="16.5" customHeight="1">
      <c r="A86" t="s">
        <v>658</v>
      </c>
      <c r="B86" t="s">
        <v>298</v>
      </c>
      <c r="C86" t="s">
        <v>659</v>
      </c>
      <c r="D86" t="s">
        <v>42</v>
      </c>
      <c r="E86" t="s">
        <v>444</v>
      </c>
      <c r="F86" t="s">
        <v>161</v>
      </c>
      <c r="G86" t="s">
        <v>453</v>
      </c>
      <c r="H86" t="s">
        <v>454</v>
      </c>
      <c r="I86" t="s">
        <v>33</v>
      </c>
      <c r="J86" t="s">
        <v>447</v>
      </c>
      <c r="K86" t="s">
        <v>448</v>
      </c>
      <c r="L86" t="s">
        <v>526</v>
      </c>
      <c r="M86" s="25" t="str">
        <f>IFERROR(VLOOKUP(D86,Cover!$I$2:$J$14,2,0),"")</f>
        <v>In Lavorazione</v>
      </c>
      <c r="N86" s="25" t="str">
        <f t="shared" si="2"/>
        <v>AO004511_YYY103In LavorazioneNon Bloccante</v>
      </c>
      <c r="O86" s="15" t="str">
        <f t="shared" si="3"/>
        <v>AO004511_YYY103</v>
      </c>
    </row>
    <row r="87" spans="1:15" ht="16.5" customHeight="1">
      <c r="A87" t="s">
        <v>660</v>
      </c>
      <c r="B87" t="s">
        <v>298</v>
      </c>
      <c r="C87" t="s">
        <v>661</v>
      </c>
      <c r="D87" t="s">
        <v>39</v>
      </c>
      <c r="E87" t="s">
        <v>444</v>
      </c>
      <c r="F87" t="s">
        <v>106</v>
      </c>
      <c r="G87" t="s">
        <v>453</v>
      </c>
      <c r="H87" t="s">
        <v>446</v>
      </c>
      <c r="I87" t="s">
        <v>144</v>
      </c>
      <c r="J87" t="s">
        <v>447</v>
      </c>
      <c r="K87" t="s">
        <v>662</v>
      </c>
      <c r="L87" t="s">
        <v>526</v>
      </c>
      <c r="M87" s="25" t="str">
        <f>IFERROR(VLOOKUP(D87,Cover!$I$2:$J$14,2,0),"")</f>
        <v>Respinto</v>
      </c>
      <c r="N87" s="25" t="str">
        <f t="shared" si="2"/>
        <v>AO004511_YYY103RespintoBloccante per il collaudo</v>
      </c>
      <c r="O87" s="15" t="str">
        <f t="shared" si="3"/>
        <v>AO004511_YYY103</v>
      </c>
    </row>
    <row r="88" spans="1:15" ht="16.5" customHeight="1">
      <c r="A88" t="s">
        <v>663</v>
      </c>
      <c r="B88" t="s">
        <v>298</v>
      </c>
      <c r="C88" t="s">
        <v>664</v>
      </c>
      <c r="D88" t="s">
        <v>42</v>
      </c>
      <c r="E88" t="s">
        <v>444</v>
      </c>
      <c r="F88" t="s">
        <v>106</v>
      </c>
      <c r="G88" t="s">
        <v>453</v>
      </c>
      <c r="H88" t="s">
        <v>454</v>
      </c>
      <c r="I88" t="s">
        <v>33</v>
      </c>
      <c r="J88" t="s">
        <v>447</v>
      </c>
      <c r="K88" t="s">
        <v>448</v>
      </c>
      <c r="L88" t="s">
        <v>665</v>
      </c>
      <c r="M88" s="25" t="str">
        <f>IFERROR(VLOOKUP(D88,Cover!$I$2:$J$14,2,0),"")</f>
        <v>In Lavorazione</v>
      </c>
      <c r="N88" s="25" t="str">
        <f t="shared" si="2"/>
        <v>AO004511_YYY103In LavorazioneNon Bloccante</v>
      </c>
      <c r="O88" s="15" t="str">
        <f t="shared" si="3"/>
        <v>AO004511_YYY103</v>
      </c>
    </row>
    <row r="89" spans="1:15" ht="16.5" customHeight="1">
      <c r="A89" t="s">
        <v>666</v>
      </c>
      <c r="B89" t="s">
        <v>298</v>
      </c>
      <c r="C89" t="s">
        <v>667</v>
      </c>
      <c r="D89" t="s">
        <v>38</v>
      </c>
      <c r="E89" t="s">
        <v>444</v>
      </c>
      <c r="F89" t="s">
        <v>161</v>
      </c>
      <c r="G89" t="s">
        <v>453</v>
      </c>
      <c r="H89" t="s">
        <v>474</v>
      </c>
      <c r="I89" t="s">
        <v>33</v>
      </c>
      <c r="J89" t="s">
        <v>447</v>
      </c>
      <c r="K89" t="s">
        <v>448</v>
      </c>
      <c r="L89" t="s">
        <v>668</v>
      </c>
      <c r="M89" s="25" t="str">
        <f>IFERROR(VLOOKUP(D89,Cover!$I$2:$J$14,2,0),"")</f>
        <v>Chiuso</v>
      </c>
      <c r="N89" s="25" t="str">
        <f t="shared" si="2"/>
        <v>AO004511_YYY103ChiusoNon Bloccante</v>
      </c>
      <c r="O89" s="15" t="str">
        <f t="shared" si="3"/>
        <v>AO004511_YYY103</v>
      </c>
    </row>
    <row r="90" spans="1:15" ht="16.5" customHeight="1">
      <c r="A90" t="s">
        <v>669</v>
      </c>
      <c r="B90" t="s">
        <v>298</v>
      </c>
      <c r="C90" t="s">
        <v>670</v>
      </c>
      <c r="D90" t="s">
        <v>42</v>
      </c>
      <c r="E90" t="s">
        <v>444</v>
      </c>
      <c r="F90" t="s">
        <v>161</v>
      </c>
      <c r="G90" t="s">
        <v>453</v>
      </c>
      <c r="H90" t="s">
        <v>454</v>
      </c>
      <c r="I90" t="s">
        <v>33</v>
      </c>
      <c r="J90" t="s">
        <v>447</v>
      </c>
      <c r="K90" t="s">
        <v>448</v>
      </c>
      <c r="L90" t="s">
        <v>668</v>
      </c>
      <c r="M90" s="25" t="str">
        <f>IFERROR(VLOOKUP(D90,Cover!$I$2:$J$14,2,0),"")</f>
        <v>In Lavorazione</v>
      </c>
      <c r="N90" s="25" t="str">
        <f t="shared" si="2"/>
        <v>AO004511_YYY103In LavorazioneNon Bloccante</v>
      </c>
      <c r="O90" s="15" t="str">
        <f t="shared" si="3"/>
        <v>AO004511_YYY103</v>
      </c>
    </row>
    <row r="91" spans="1:15" ht="16.5" customHeight="1">
      <c r="A91" t="s">
        <v>671</v>
      </c>
      <c r="B91" t="s">
        <v>298</v>
      </c>
      <c r="C91" t="s">
        <v>672</v>
      </c>
      <c r="D91" t="s">
        <v>43</v>
      </c>
      <c r="E91" t="s">
        <v>444</v>
      </c>
      <c r="F91" t="s">
        <v>161</v>
      </c>
      <c r="G91" t="s">
        <v>453</v>
      </c>
      <c r="H91" t="s">
        <v>474</v>
      </c>
      <c r="I91" t="s">
        <v>33</v>
      </c>
      <c r="J91" t="s">
        <v>447</v>
      </c>
      <c r="K91" t="s">
        <v>448</v>
      </c>
      <c r="L91" t="s">
        <v>668</v>
      </c>
      <c r="M91" s="25" t="str">
        <f>IFERROR(VLOOKUP(D91,Cover!$I$2:$J$14,2,0),"")</f>
        <v>In Lavorazione</v>
      </c>
      <c r="N91" s="25" t="str">
        <f t="shared" si="2"/>
        <v>AO004511_YYY103In LavorazioneNon Bloccante</v>
      </c>
      <c r="O91" s="15" t="str">
        <f t="shared" si="3"/>
        <v>AO004511_YYY103</v>
      </c>
    </row>
    <row r="92" spans="1:15" ht="16.5" customHeight="1">
      <c r="A92" t="s">
        <v>673</v>
      </c>
      <c r="B92" t="s">
        <v>298</v>
      </c>
      <c r="C92" t="s">
        <v>674</v>
      </c>
      <c r="D92" t="s">
        <v>42</v>
      </c>
      <c r="E92" t="s">
        <v>444</v>
      </c>
      <c r="F92" t="s">
        <v>106</v>
      </c>
      <c r="G92" t="s">
        <v>453</v>
      </c>
      <c r="H92" t="s">
        <v>454</v>
      </c>
      <c r="I92" t="s">
        <v>33</v>
      </c>
      <c r="J92" t="s">
        <v>447</v>
      </c>
      <c r="K92" t="s">
        <v>662</v>
      </c>
      <c r="L92" t="s">
        <v>675</v>
      </c>
      <c r="M92" s="25" t="str">
        <f>IFERROR(VLOOKUP(D92,Cover!$I$2:$J$14,2,0),"")</f>
        <v>In Lavorazione</v>
      </c>
      <c r="N92" s="25" t="str">
        <f t="shared" si="2"/>
        <v>AO004511_YYY103In LavorazioneNon Bloccante</v>
      </c>
      <c r="O92" s="15" t="str">
        <f t="shared" si="3"/>
        <v>AO004511_YYY103</v>
      </c>
    </row>
    <row r="93" spans="1:15" ht="16.5" customHeight="1">
      <c r="A93" t="s">
        <v>676</v>
      </c>
      <c r="B93" t="s">
        <v>298</v>
      </c>
      <c r="C93" t="s">
        <v>677</v>
      </c>
      <c r="D93" t="s">
        <v>42</v>
      </c>
      <c r="E93" t="s">
        <v>444</v>
      </c>
      <c r="F93" t="s">
        <v>106</v>
      </c>
      <c r="G93" t="s">
        <v>453</v>
      </c>
      <c r="H93" t="s">
        <v>454</v>
      </c>
      <c r="I93" t="s">
        <v>33</v>
      </c>
      <c r="J93" t="s">
        <v>447</v>
      </c>
      <c r="K93" t="s">
        <v>662</v>
      </c>
      <c r="L93" t="s">
        <v>675</v>
      </c>
      <c r="M93" s="25" t="str">
        <f>IFERROR(VLOOKUP(D93,Cover!$I$2:$J$14,2,0),"")</f>
        <v>In Lavorazione</v>
      </c>
      <c r="N93" s="25" t="str">
        <f t="shared" si="2"/>
        <v>AO004511_YYY103In LavorazioneNon Bloccante</v>
      </c>
      <c r="O93" s="15" t="str">
        <f t="shared" si="3"/>
        <v>AO004511_YYY103</v>
      </c>
    </row>
    <row r="94" spans="1:15" ht="16.5" customHeight="1">
      <c r="A94" t="s">
        <v>678</v>
      </c>
      <c r="B94" t="s">
        <v>298</v>
      </c>
      <c r="C94" t="s">
        <v>679</v>
      </c>
      <c r="D94" t="s">
        <v>39</v>
      </c>
      <c r="E94" t="s">
        <v>444</v>
      </c>
      <c r="F94" t="s">
        <v>106</v>
      </c>
      <c r="G94" t="s">
        <v>453</v>
      </c>
      <c r="H94" t="s">
        <v>474</v>
      </c>
      <c r="I94" t="s">
        <v>33</v>
      </c>
      <c r="J94" t="s">
        <v>447</v>
      </c>
      <c r="K94" t="s">
        <v>662</v>
      </c>
      <c r="L94" t="s">
        <v>675</v>
      </c>
      <c r="M94" s="25" t="str">
        <f>IFERROR(VLOOKUP(D94,Cover!$I$2:$J$14,2,0),"")</f>
        <v>Respinto</v>
      </c>
      <c r="N94" s="25" t="str">
        <f t="shared" si="2"/>
        <v>AO004511_YYY103RespintoNon Bloccante</v>
      </c>
      <c r="O94" s="15" t="str">
        <f t="shared" si="3"/>
        <v>AO004511_YYY103</v>
      </c>
    </row>
    <row r="95" spans="1:15" ht="16.5" customHeight="1">
      <c r="A95" t="s">
        <v>680</v>
      </c>
      <c r="B95" t="s">
        <v>298</v>
      </c>
      <c r="C95" t="s">
        <v>681</v>
      </c>
      <c r="D95" t="s">
        <v>41</v>
      </c>
      <c r="E95" t="s">
        <v>444</v>
      </c>
      <c r="F95" t="s">
        <v>106</v>
      </c>
      <c r="G95" t="s">
        <v>453</v>
      </c>
      <c r="H95" t="s">
        <v>474</v>
      </c>
      <c r="I95" t="s">
        <v>33</v>
      </c>
      <c r="J95" t="s">
        <v>447</v>
      </c>
      <c r="K95" t="s">
        <v>448</v>
      </c>
      <c r="L95" t="s">
        <v>675</v>
      </c>
      <c r="M95" s="25" t="str">
        <f>IFERROR(VLOOKUP(D95,Cover!$I$2:$J$14,2,0),"")</f>
        <v>Rilasciato</v>
      </c>
      <c r="N95" s="25" t="str">
        <f t="shared" si="2"/>
        <v>AO004511_YYY103RilasciatoNon Bloccante</v>
      </c>
      <c r="O95" s="15" t="str">
        <f t="shared" si="3"/>
        <v>AO004511_YYY103</v>
      </c>
    </row>
    <row r="96" spans="1:15" ht="16.5" customHeight="1">
      <c r="A96" t="s">
        <v>682</v>
      </c>
      <c r="B96" t="s">
        <v>298</v>
      </c>
      <c r="C96" t="s">
        <v>683</v>
      </c>
      <c r="D96" t="s">
        <v>42</v>
      </c>
      <c r="E96" t="s">
        <v>444</v>
      </c>
      <c r="F96" t="s">
        <v>106</v>
      </c>
      <c r="G96" t="s">
        <v>453</v>
      </c>
      <c r="H96" t="s">
        <v>454</v>
      </c>
      <c r="I96" t="s">
        <v>33</v>
      </c>
      <c r="J96" t="s">
        <v>447</v>
      </c>
      <c r="K96" t="s">
        <v>662</v>
      </c>
      <c r="L96" t="s">
        <v>675</v>
      </c>
      <c r="M96" s="25" t="str">
        <f>IFERROR(VLOOKUP(D96,Cover!$I$2:$J$14,2,0),"")</f>
        <v>In Lavorazione</v>
      </c>
      <c r="N96" s="25" t="str">
        <f t="shared" si="2"/>
        <v>AO004511_YYY103In LavorazioneNon Bloccante</v>
      </c>
      <c r="O96" s="15" t="str">
        <f t="shared" si="3"/>
        <v>AO004511_YYY103</v>
      </c>
    </row>
    <row r="97" spans="1:15" ht="16.5" customHeight="1">
      <c r="A97" t="s">
        <v>684</v>
      </c>
      <c r="B97" t="s">
        <v>420</v>
      </c>
      <c r="C97" t="s">
        <v>685</v>
      </c>
      <c r="D97" t="s">
        <v>38</v>
      </c>
      <c r="E97" t="s">
        <v>444</v>
      </c>
      <c r="F97" t="s">
        <v>161</v>
      </c>
      <c r="G97" t="s">
        <v>445</v>
      </c>
      <c r="H97" t="s">
        <v>474</v>
      </c>
      <c r="I97" t="s">
        <v>33</v>
      </c>
      <c r="J97" t="s">
        <v>447</v>
      </c>
      <c r="K97" t="s">
        <v>448</v>
      </c>
      <c r="L97" t="s">
        <v>449</v>
      </c>
      <c r="M97" s="25" t="str">
        <f>IFERROR(VLOOKUP(D97,Cover!$I$2:$J$14,2,0),"")</f>
        <v>Chiuso</v>
      </c>
      <c r="N97" s="25" t="str">
        <f t="shared" si="2"/>
        <v>AO004511_YYY104ChiusoNon Bloccante</v>
      </c>
      <c r="O97" s="15" t="str">
        <f t="shared" si="3"/>
        <v>AO004511_YYY104</v>
      </c>
    </row>
    <row r="98" spans="1:15" ht="16.5" customHeight="1">
      <c r="A98" t="s">
        <v>686</v>
      </c>
      <c r="B98" t="s">
        <v>420</v>
      </c>
      <c r="C98" t="s">
        <v>687</v>
      </c>
      <c r="D98" t="s">
        <v>42</v>
      </c>
      <c r="E98" t="s">
        <v>444</v>
      </c>
      <c r="F98" t="s">
        <v>106</v>
      </c>
      <c r="G98" t="s">
        <v>453</v>
      </c>
      <c r="H98" t="s">
        <v>458</v>
      </c>
      <c r="I98" t="s">
        <v>33</v>
      </c>
      <c r="J98" t="s">
        <v>447</v>
      </c>
      <c r="K98" t="s">
        <v>448</v>
      </c>
      <c r="L98" t="s">
        <v>621</v>
      </c>
      <c r="M98" s="25" t="str">
        <f>IFERROR(VLOOKUP(D98,Cover!$I$2:$J$14,2,0),"")</f>
        <v>In Lavorazione</v>
      </c>
      <c r="N98" s="25" t="str">
        <f t="shared" si="2"/>
        <v>AO004511_YYY104In LavorazioneNon Bloccante</v>
      </c>
      <c r="O98" s="15" t="str">
        <f t="shared" si="3"/>
        <v>AO004511_YYY104</v>
      </c>
    </row>
    <row r="99" spans="1:15" ht="16.5" customHeight="1">
      <c r="A99" t="s">
        <v>688</v>
      </c>
      <c r="B99" t="s">
        <v>420</v>
      </c>
      <c r="C99" t="s">
        <v>689</v>
      </c>
      <c r="D99" t="s">
        <v>42</v>
      </c>
      <c r="E99" t="s">
        <v>499</v>
      </c>
      <c r="F99" t="s">
        <v>106</v>
      </c>
      <c r="G99" t="s">
        <v>453</v>
      </c>
      <c r="H99" t="s">
        <v>458</v>
      </c>
      <c r="I99" t="s">
        <v>33</v>
      </c>
      <c r="J99" t="s">
        <v>447</v>
      </c>
      <c r="K99" t="s">
        <v>448</v>
      </c>
      <c r="L99" t="s">
        <v>621</v>
      </c>
      <c r="M99" s="25" t="str">
        <f>IFERROR(VLOOKUP(D99,Cover!$I$2:$J$14,2,0),"")</f>
        <v>In Lavorazione</v>
      </c>
      <c r="N99" s="25" t="str">
        <f t="shared" si="2"/>
        <v>AO004511_YYY104In LavorazioneNon Bloccante</v>
      </c>
      <c r="O99" s="15" t="str">
        <f t="shared" si="3"/>
        <v>AO004511_YYY104</v>
      </c>
    </row>
    <row r="100" spans="1:15" ht="16.5" customHeight="1">
      <c r="A100" t="s">
        <v>690</v>
      </c>
      <c r="B100" t="s">
        <v>420</v>
      </c>
      <c r="C100" t="s">
        <v>691</v>
      </c>
      <c r="D100" t="s">
        <v>141</v>
      </c>
      <c r="E100" t="s">
        <v>444</v>
      </c>
      <c r="F100" t="s">
        <v>106</v>
      </c>
      <c r="G100" t="s">
        <v>453</v>
      </c>
      <c r="H100" t="s">
        <v>474</v>
      </c>
      <c r="I100" t="s">
        <v>33</v>
      </c>
      <c r="J100" t="s">
        <v>447</v>
      </c>
      <c r="K100" t="s">
        <v>448</v>
      </c>
      <c r="L100" t="s">
        <v>692</v>
      </c>
      <c r="M100" s="25" t="str">
        <f>IFERROR(VLOOKUP(D100,Cover!$I$2:$J$14,2,0),"")</f>
        <v>Respinto</v>
      </c>
      <c r="N100" s="25" t="str">
        <f t="shared" si="2"/>
        <v>AO004511_YYY104RespintoNon Bloccante</v>
      </c>
      <c r="O100" s="15" t="str">
        <f t="shared" si="3"/>
        <v>AO004511_YYY104</v>
      </c>
    </row>
    <row r="101" spans="1:15" ht="16.5" customHeight="1">
      <c r="A101" t="s">
        <v>693</v>
      </c>
      <c r="B101" t="s">
        <v>420</v>
      </c>
      <c r="C101" t="s">
        <v>694</v>
      </c>
      <c r="D101" t="s">
        <v>38</v>
      </c>
      <c r="E101" t="s">
        <v>444</v>
      </c>
      <c r="F101" t="s">
        <v>106</v>
      </c>
      <c r="G101" t="s">
        <v>453</v>
      </c>
      <c r="H101" t="s">
        <v>454</v>
      </c>
      <c r="I101" t="s">
        <v>33</v>
      </c>
      <c r="J101" t="s">
        <v>447</v>
      </c>
      <c r="K101" t="s">
        <v>448</v>
      </c>
      <c r="L101" t="s">
        <v>515</v>
      </c>
      <c r="M101" s="25" t="str">
        <f>IFERROR(VLOOKUP(D101,Cover!$I$2:$J$14,2,0),"")</f>
        <v>Chiuso</v>
      </c>
      <c r="N101" s="25" t="str">
        <f t="shared" si="2"/>
        <v>AO004511_YYY104ChiusoNon Bloccante</v>
      </c>
      <c r="O101" s="15" t="str">
        <f t="shared" si="3"/>
        <v>AO004511_YYY104</v>
      </c>
    </row>
    <row r="102" spans="1:15" ht="16.5" customHeight="1">
      <c r="A102" t="s">
        <v>695</v>
      </c>
      <c r="B102" t="s">
        <v>420</v>
      </c>
      <c r="C102" t="s">
        <v>696</v>
      </c>
      <c r="D102" t="s">
        <v>38</v>
      </c>
      <c r="E102" t="s">
        <v>444</v>
      </c>
      <c r="F102" t="s">
        <v>106</v>
      </c>
      <c r="G102" t="s">
        <v>453</v>
      </c>
      <c r="H102" t="s">
        <v>446</v>
      </c>
      <c r="I102" t="s">
        <v>33</v>
      </c>
      <c r="J102" t="s">
        <v>447</v>
      </c>
      <c r="K102" t="s">
        <v>448</v>
      </c>
      <c r="L102" t="s">
        <v>515</v>
      </c>
      <c r="M102" s="25" t="str">
        <f>IFERROR(VLOOKUP(D102,Cover!$I$2:$J$14,2,0),"")</f>
        <v>Chiuso</v>
      </c>
      <c r="N102" s="25" t="str">
        <f t="shared" si="2"/>
        <v>AO004511_YYY104ChiusoNon Bloccante</v>
      </c>
      <c r="O102" s="15" t="str">
        <f t="shared" si="3"/>
        <v>AO004511_YYY104</v>
      </c>
    </row>
    <row r="103" spans="1:15" ht="16.5" customHeight="1">
      <c r="A103" t="s">
        <v>697</v>
      </c>
      <c r="B103" t="s">
        <v>420</v>
      </c>
      <c r="C103" t="s">
        <v>698</v>
      </c>
      <c r="D103" t="s">
        <v>42</v>
      </c>
      <c r="E103" t="s">
        <v>480</v>
      </c>
      <c r="F103" t="s">
        <v>106</v>
      </c>
      <c r="G103" t="s">
        <v>453</v>
      </c>
      <c r="H103" t="s">
        <v>474</v>
      </c>
      <c r="I103" t="s">
        <v>33</v>
      </c>
      <c r="J103" t="s">
        <v>447</v>
      </c>
      <c r="K103" t="s">
        <v>448</v>
      </c>
      <c r="L103" t="s">
        <v>515</v>
      </c>
      <c r="M103" s="25" t="str">
        <f>IFERROR(VLOOKUP(D103,Cover!$I$2:$J$14,2,0),"")</f>
        <v>In Lavorazione</v>
      </c>
      <c r="N103" s="25" t="str">
        <f t="shared" si="2"/>
        <v>AO004511_YYY104In LavorazioneNon Bloccante</v>
      </c>
      <c r="O103" s="15" t="str">
        <f t="shared" si="3"/>
        <v>AO004511_YYY104</v>
      </c>
    </row>
    <row r="104" spans="1:15" ht="16.5" customHeight="1">
      <c r="A104" t="s">
        <v>699</v>
      </c>
      <c r="B104" t="s">
        <v>420</v>
      </c>
      <c r="C104" t="s">
        <v>700</v>
      </c>
      <c r="D104" t="s">
        <v>141</v>
      </c>
      <c r="E104" t="s">
        <v>444</v>
      </c>
      <c r="F104" t="s">
        <v>106</v>
      </c>
      <c r="G104" t="s">
        <v>453</v>
      </c>
      <c r="H104" t="s">
        <v>454</v>
      </c>
      <c r="I104" t="s">
        <v>33</v>
      </c>
      <c r="J104" t="s">
        <v>447</v>
      </c>
      <c r="K104" t="s">
        <v>448</v>
      </c>
      <c r="L104" t="s">
        <v>515</v>
      </c>
      <c r="M104" s="25" t="str">
        <f>IFERROR(VLOOKUP(D104,Cover!$I$2:$J$14,2,0),"")</f>
        <v>Respinto</v>
      </c>
      <c r="N104" s="25" t="str">
        <f t="shared" si="2"/>
        <v>AO004511_YYY104RespintoNon Bloccante</v>
      </c>
      <c r="O104" s="15" t="str">
        <f t="shared" si="3"/>
        <v>AO004511_YYY104</v>
      </c>
    </row>
    <row r="105" spans="1:15" ht="16.5" customHeight="1">
      <c r="A105" t="s">
        <v>701</v>
      </c>
      <c r="B105" t="s">
        <v>420</v>
      </c>
      <c r="C105" t="s">
        <v>702</v>
      </c>
      <c r="D105" t="s">
        <v>38</v>
      </c>
      <c r="E105" t="s">
        <v>444</v>
      </c>
      <c r="F105" t="s">
        <v>106</v>
      </c>
      <c r="G105" t="s">
        <v>453</v>
      </c>
      <c r="H105" t="s">
        <v>474</v>
      </c>
      <c r="I105" t="s">
        <v>33</v>
      </c>
      <c r="J105" t="s">
        <v>447</v>
      </c>
      <c r="K105" t="s">
        <v>448</v>
      </c>
      <c r="L105" t="s">
        <v>520</v>
      </c>
      <c r="M105" s="25" t="str">
        <f>IFERROR(VLOOKUP(D105,Cover!$I$2:$J$14,2,0),"")</f>
        <v>Chiuso</v>
      </c>
      <c r="N105" s="25" t="str">
        <f t="shared" si="2"/>
        <v>AO004511_YYY104ChiusoNon Bloccante</v>
      </c>
      <c r="O105" s="15" t="str">
        <f t="shared" si="3"/>
        <v>AO004511_YYY104</v>
      </c>
    </row>
    <row r="106" spans="1:15" ht="16.5" customHeight="1">
      <c r="A106" t="s">
        <v>703</v>
      </c>
      <c r="B106" t="s">
        <v>420</v>
      </c>
      <c r="C106" t="s">
        <v>704</v>
      </c>
      <c r="D106" t="s">
        <v>38</v>
      </c>
      <c r="E106" t="s">
        <v>444</v>
      </c>
      <c r="F106" t="s">
        <v>106</v>
      </c>
      <c r="G106" t="s">
        <v>453</v>
      </c>
      <c r="H106" t="s">
        <v>446</v>
      </c>
      <c r="I106" t="s">
        <v>144</v>
      </c>
      <c r="J106" t="s">
        <v>447</v>
      </c>
      <c r="K106" t="s">
        <v>448</v>
      </c>
      <c r="L106" t="s">
        <v>520</v>
      </c>
      <c r="M106" s="25" t="str">
        <f>IFERROR(VLOOKUP(D106,Cover!$I$2:$J$14,2,0),"")</f>
        <v>Chiuso</v>
      </c>
      <c r="N106" s="25" t="str">
        <f t="shared" si="2"/>
        <v>AO004511_YYY104ChiusoBloccante per il collaudo</v>
      </c>
      <c r="O106" s="15" t="str">
        <f t="shared" si="3"/>
        <v>AO004511_YYY104</v>
      </c>
    </row>
    <row r="107" spans="1:15" ht="16.5" customHeight="1">
      <c r="A107" t="s">
        <v>705</v>
      </c>
      <c r="B107" t="s">
        <v>420</v>
      </c>
      <c r="C107" t="s">
        <v>706</v>
      </c>
      <c r="D107" t="s">
        <v>42</v>
      </c>
      <c r="E107" t="s">
        <v>444</v>
      </c>
      <c r="F107" t="s">
        <v>106</v>
      </c>
      <c r="G107" t="s">
        <v>453</v>
      </c>
      <c r="H107" t="s">
        <v>454</v>
      </c>
      <c r="I107" t="s">
        <v>33</v>
      </c>
      <c r="J107" t="s">
        <v>447</v>
      </c>
      <c r="K107" t="s">
        <v>448</v>
      </c>
      <c r="L107" t="s">
        <v>634</v>
      </c>
      <c r="M107" s="25" t="str">
        <f>IFERROR(VLOOKUP(D107,Cover!$I$2:$J$14,2,0),"")</f>
        <v>In Lavorazione</v>
      </c>
      <c r="N107" s="25" t="str">
        <f t="shared" si="2"/>
        <v>AO004511_YYY104In LavorazioneNon Bloccante</v>
      </c>
      <c r="O107" s="15" t="str">
        <f t="shared" si="3"/>
        <v>AO004511_YYY104</v>
      </c>
    </row>
    <row r="108" spans="1:15" ht="16.5" customHeight="1">
      <c r="A108" t="s">
        <v>707</v>
      </c>
      <c r="B108" t="s">
        <v>420</v>
      </c>
      <c r="C108" t="s">
        <v>708</v>
      </c>
      <c r="D108" t="s">
        <v>38</v>
      </c>
      <c r="E108" t="s">
        <v>444</v>
      </c>
      <c r="F108" t="s">
        <v>106</v>
      </c>
      <c r="G108" t="s">
        <v>453</v>
      </c>
      <c r="H108" t="s">
        <v>454</v>
      </c>
      <c r="I108" t="s">
        <v>33</v>
      </c>
      <c r="J108" t="s">
        <v>447</v>
      </c>
      <c r="K108" t="s">
        <v>448</v>
      </c>
      <c r="L108" t="s">
        <v>709</v>
      </c>
      <c r="M108" s="25" t="str">
        <f>IFERROR(VLOOKUP(D108,Cover!$I$2:$J$14,2,0),"")</f>
        <v>Chiuso</v>
      </c>
      <c r="N108" s="25" t="str">
        <f t="shared" si="2"/>
        <v>AO004511_YYY104ChiusoNon Bloccante</v>
      </c>
      <c r="O108" s="15" t="str">
        <f t="shared" si="3"/>
        <v>AO004511_YYY104</v>
      </c>
    </row>
    <row r="109" spans="1:15" ht="16.5" customHeight="1">
      <c r="A109" t="s">
        <v>710</v>
      </c>
      <c r="B109" t="s">
        <v>420</v>
      </c>
      <c r="C109" t="s">
        <v>711</v>
      </c>
      <c r="D109" t="s">
        <v>42</v>
      </c>
      <c r="E109" t="s">
        <v>444</v>
      </c>
      <c r="F109" t="s">
        <v>106</v>
      </c>
      <c r="G109" t="s">
        <v>453</v>
      </c>
      <c r="H109" t="s">
        <v>458</v>
      </c>
      <c r="I109" t="s">
        <v>33</v>
      </c>
      <c r="J109" t="s">
        <v>447</v>
      </c>
      <c r="K109" t="s">
        <v>448</v>
      </c>
      <c r="L109" t="s">
        <v>709</v>
      </c>
      <c r="M109" s="25" t="str">
        <f>IFERROR(VLOOKUP(D109,Cover!$I$2:$J$14,2,0),"")</f>
        <v>In Lavorazione</v>
      </c>
      <c r="N109" s="25" t="str">
        <f t="shared" si="2"/>
        <v>AO004511_YYY104In LavorazioneNon Bloccante</v>
      </c>
      <c r="O109" s="15" t="str">
        <f t="shared" si="3"/>
        <v>AO004511_YYY104</v>
      </c>
    </row>
    <row r="110" spans="1:15" ht="16.5" customHeight="1">
      <c r="A110" t="s">
        <v>712</v>
      </c>
      <c r="B110" t="s">
        <v>420</v>
      </c>
      <c r="C110" t="s">
        <v>713</v>
      </c>
      <c r="D110" t="s">
        <v>38</v>
      </c>
      <c r="E110" t="s">
        <v>444</v>
      </c>
      <c r="F110" t="s">
        <v>106</v>
      </c>
      <c r="G110" t="s">
        <v>453</v>
      </c>
      <c r="H110" t="s">
        <v>474</v>
      </c>
      <c r="I110" t="s">
        <v>33</v>
      </c>
      <c r="J110" t="s">
        <v>447</v>
      </c>
      <c r="K110" t="s">
        <v>448</v>
      </c>
      <c r="L110" t="s">
        <v>714</v>
      </c>
      <c r="M110" s="25" t="str">
        <f>IFERROR(VLOOKUP(D110,Cover!$I$2:$J$14,2,0),"")</f>
        <v>Chiuso</v>
      </c>
      <c r="N110" s="25" t="str">
        <f t="shared" si="2"/>
        <v>AO004511_YYY104ChiusoNon Bloccante</v>
      </c>
      <c r="O110" s="15" t="str">
        <f t="shared" si="3"/>
        <v>AO004511_YYY104</v>
      </c>
    </row>
    <row r="111" spans="1:15" ht="16.5" customHeight="1">
      <c r="A111" t="s">
        <v>715</v>
      </c>
      <c r="B111" t="s">
        <v>420</v>
      </c>
      <c r="C111" t="s">
        <v>716</v>
      </c>
      <c r="D111" t="s">
        <v>38</v>
      </c>
      <c r="E111" t="s">
        <v>444</v>
      </c>
      <c r="F111" t="s">
        <v>106</v>
      </c>
      <c r="G111" t="s">
        <v>453</v>
      </c>
      <c r="H111" t="s">
        <v>474</v>
      </c>
      <c r="I111" t="s">
        <v>33</v>
      </c>
      <c r="J111" t="s">
        <v>447</v>
      </c>
      <c r="K111" t="s">
        <v>448</v>
      </c>
      <c r="L111" t="s">
        <v>714</v>
      </c>
      <c r="M111" s="25" t="str">
        <f>IFERROR(VLOOKUP(D111,Cover!$I$2:$J$14,2,0),"")</f>
        <v>Chiuso</v>
      </c>
      <c r="N111" s="25" t="str">
        <f t="shared" si="2"/>
        <v>AO004511_YYY104ChiusoNon Bloccante</v>
      </c>
      <c r="O111" s="15" t="str">
        <f t="shared" si="3"/>
        <v>AO004511_YYY104</v>
      </c>
    </row>
    <row r="112" spans="1:15" ht="16.5" customHeight="1">
      <c r="A112" t="s">
        <v>717</v>
      </c>
      <c r="B112" t="s">
        <v>420</v>
      </c>
      <c r="C112" t="s">
        <v>718</v>
      </c>
      <c r="D112" t="s">
        <v>42</v>
      </c>
      <c r="E112" t="s">
        <v>444</v>
      </c>
      <c r="F112" t="s">
        <v>106</v>
      </c>
      <c r="G112" t="s">
        <v>453</v>
      </c>
      <c r="H112" t="s">
        <v>458</v>
      </c>
      <c r="I112" t="s">
        <v>33</v>
      </c>
      <c r="J112" t="s">
        <v>447</v>
      </c>
      <c r="K112" t="s">
        <v>448</v>
      </c>
      <c r="L112" t="s">
        <v>714</v>
      </c>
      <c r="M112" s="25" t="str">
        <f>IFERROR(VLOOKUP(D112,Cover!$I$2:$J$14,2,0),"")</f>
        <v>In Lavorazione</v>
      </c>
      <c r="N112" s="25" t="str">
        <f t="shared" si="2"/>
        <v>AO004511_YYY104In LavorazioneNon Bloccante</v>
      </c>
      <c r="O112" s="15" t="str">
        <f t="shared" si="3"/>
        <v>AO004511_YYY104</v>
      </c>
    </row>
    <row r="113" spans="1:15" ht="16.5" customHeight="1">
      <c r="A113" t="s">
        <v>719</v>
      </c>
      <c r="B113" t="s">
        <v>420</v>
      </c>
      <c r="C113" t="s">
        <v>720</v>
      </c>
      <c r="D113" t="s">
        <v>38</v>
      </c>
      <c r="E113" t="s">
        <v>444</v>
      </c>
      <c r="F113" t="s">
        <v>106</v>
      </c>
      <c r="G113" t="s">
        <v>453</v>
      </c>
      <c r="H113" t="s">
        <v>474</v>
      </c>
      <c r="I113" t="s">
        <v>33</v>
      </c>
      <c r="J113" t="s">
        <v>447</v>
      </c>
      <c r="K113" t="s">
        <v>448</v>
      </c>
      <c r="L113" t="s">
        <v>714</v>
      </c>
      <c r="M113" s="25" t="str">
        <f>IFERROR(VLOOKUP(D113,Cover!$I$2:$J$14,2,0),"")</f>
        <v>Chiuso</v>
      </c>
      <c r="N113" s="25" t="str">
        <f t="shared" si="2"/>
        <v>AO004511_YYY104ChiusoNon Bloccante</v>
      </c>
      <c r="O113" s="15" t="str">
        <f t="shared" si="3"/>
        <v>AO004511_YYY104</v>
      </c>
    </row>
    <row r="114" spans="1:15" ht="16.5" customHeight="1">
      <c r="A114" t="s">
        <v>721</v>
      </c>
      <c r="B114" t="s">
        <v>420</v>
      </c>
      <c r="C114" t="s">
        <v>722</v>
      </c>
      <c r="D114" t="s">
        <v>38</v>
      </c>
      <c r="E114" t="s">
        <v>444</v>
      </c>
      <c r="F114" t="s">
        <v>106</v>
      </c>
      <c r="G114" t="s">
        <v>453</v>
      </c>
      <c r="H114" t="s">
        <v>454</v>
      </c>
      <c r="I114" t="s">
        <v>33</v>
      </c>
      <c r="J114" t="s">
        <v>447</v>
      </c>
      <c r="K114" t="s">
        <v>448</v>
      </c>
      <c r="L114" t="s">
        <v>714</v>
      </c>
      <c r="M114" s="25" t="str">
        <f>IFERROR(VLOOKUP(D114,Cover!$I$2:$J$14,2,0),"")</f>
        <v>Chiuso</v>
      </c>
      <c r="N114" s="25" t="str">
        <f t="shared" si="2"/>
        <v>AO004511_YYY104ChiusoNon Bloccante</v>
      </c>
      <c r="O114" s="15" t="str">
        <f t="shared" si="3"/>
        <v>AO004511_YYY104</v>
      </c>
    </row>
    <row r="115" spans="1:15" ht="16.5" customHeight="1">
      <c r="A115" t="s">
        <v>723</v>
      </c>
      <c r="B115" t="s">
        <v>420</v>
      </c>
      <c r="C115" t="s">
        <v>724</v>
      </c>
      <c r="D115" t="s">
        <v>42</v>
      </c>
      <c r="E115" t="s">
        <v>452</v>
      </c>
      <c r="F115" t="s">
        <v>106</v>
      </c>
      <c r="G115" t="s">
        <v>453</v>
      </c>
      <c r="H115" t="s">
        <v>454</v>
      </c>
      <c r="I115" t="s">
        <v>33</v>
      </c>
      <c r="J115" t="s">
        <v>447</v>
      </c>
      <c r="K115" t="s">
        <v>448</v>
      </c>
      <c r="L115" t="s">
        <v>714</v>
      </c>
      <c r="M115" s="25" t="str">
        <f>IFERROR(VLOOKUP(D115,Cover!$I$2:$J$14,2,0),"")</f>
        <v>In Lavorazione</v>
      </c>
      <c r="N115" s="25" t="str">
        <f t="shared" si="2"/>
        <v>AO004511_YYY104In LavorazioneNon Bloccante</v>
      </c>
      <c r="O115" s="15" t="str">
        <f t="shared" si="3"/>
        <v>AO004511_YYY104</v>
      </c>
    </row>
    <row r="116" spans="1:15" ht="16.5" customHeight="1">
      <c r="A116" t="s">
        <v>725</v>
      </c>
      <c r="B116" t="s">
        <v>420</v>
      </c>
      <c r="C116" t="s">
        <v>726</v>
      </c>
      <c r="D116" t="s">
        <v>42</v>
      </c>
      <c r="E116" t="s">
        <v>444</v>
      </c>
      <c r="F116" t="s">
        <v>106</v>
      </c>
      <c r="G116" t="s">
        <v>453</v>
      </c>
      <c r="H116" t="s">
        <v>454</v>
      </c>
      <c r="I116" t="s">
        <v>33</v>
      </c>
      <c r="J116" t="s">
        <v>447</v>
      </c>
      <c r="K116" t="s">
        <v>463</v>
      </c>
      <c r="L116" t="s">
        <v>714</v>
      </c>
      <c r="M116" s="25" t="str">
        <f>IFERROR(VLOOKUP(D116,Cover!$I$2:$J$14,2,0),"")</f>
        <v>In Lavorazione</v>
      </c>
      <c r="N116" s="25" t="str">
        <f t="shared" si="2"/>
        <v>AO004511_YYY104In LavorazioneNon Bloccante</v>
      </c>
      <c r="O116" s="15" t="str">
        <f t="shared" si="3"/>
        <v>AO004511_YYY104</v>
      </c>
    </row>
    <row r="117" spans="1:15" ht="16.5" customHeight="1">
      <c r="A117" t="s">
        <v>727</v>
      </c>
      <c r="B117" t="s">
        <v>420</v>
      </c>
      <c r="C117" t="s">
        <v>728</v>
      </c>
      <c r="D117" t="s">
        <v>38</v>
      </c>
      <c r="E117" t="s">
        <v>444</v>
      </c>
      <c r="F117" t="s">
        <v>106</v>
      </c>
      <c r="G117" t="s">
        <v>453</v>
      </c>
      <c r="H117" t="s">
        <v>454</v>
      </c>
      <c r="I117" t="s">
        <v>33</v>
      </c>
      <c r="J117" t="s">
        <v>447</v>
      </c>
      <c r="K117" t="s">
        <v>448</v>
      </c>
      <c r="L117" t="s">
        <v>714</v>
      </c>
      <c r="M117" s="25" t="str">
        <f>IFERROR(VLOOKUP(D117,Cover!$I$2:$J$14,2,0),"")</f>
        <v>Chiuso</v>
      </c>
      <c r="N117" s="25" t="str">
        <f t="shared" si="2"/>
        <v>AO004511_YYY104ChiusoNon Bloccante</v>
      </c>
      <c r="O117" s="15" t="str">
        <f t="shared" si="3"/>
        <v>AO004511_YYY104</v>
      </c>
    </row>
    <row r="118" spans="1:15" ht="16.5" customHeight="1">
      <c r="A118" t="s">
        <v>729</v>
      </c>
      <c r="B118" t="s">
        <v>420</v>
      </c>
      <c r="C118" t="s">
        <v>730</v>
      </c>
      <c r="D118" t="s">
        <v>42</v>
      </c>
      <c r="E118" t="s">
        <v>731</v>
      </c>
      <c r="F118" t="s">
        <v>106</v>
      </c>
      <c r="G118" t="s">
        <v>453</v>
      </c>
      <c r="H118" t="s">
        <v>454</v>
      </c>
      <c r="I118" t="s">
        <v>33</v>
      </c>
      <c r="J118" t="s">
        <v>447</v>
      </c>
      <c r="K118" t="s">
        <v>448</v>
      </c>
      <c r="L118" t="s">
        <v>523</v>
      </c>
      <c r="M118" s="25" t="str">
        <f>IFERROR(VLOOKUP(D118,Cover!$I$2:$J$14,2,0),"")</f>
        <v>In Lavorazione</v>
      </c>
      <c r="N118" s="25" t="str">
        <f t="shared" si="2"/>
        <v>AO004511_YYY104In LavorazioneNon Bloccante</v>
      </c>
      <c r="O118" s="15" t="str">
        <f t="shared" si="3"/>
        <v>AO004511_YYY104</v>
      </c>
    </row>
    <row r="119" spans="1:15" ht="16.5" customHeight="1">
      <c r="A119" t="s">
        <v>732</v>
      </c>
      <c r="B119" t="s">
        <v>420</v>
      </c>
      <c r="C119" t="s">
        <v>733</v>
      </c>
      <c r="D119" t="s">
        <v>38</v>
      </c>
      <c r="E119" t="s">
        <v>444</v>
      </c>
      <c r="F119" t="s">
        <v>106</v>
      </c>
      <c r="G119" t="s">
        <v>453</v>
      </c>
      <c r="H119" t="s">
        <v>474</v>
      </c>
      <c r="I119" t="s">
        <v>33</v>
      </c>
      <c r="J119" t="s">
        <v>447</v>
      </c>
      <c r="K119" t="s">
        <v>448</v>
      </c>
      <c r="L119" t="s">
        <v>734</v>
      </c>
      <c r="M119" s="25" t="str">
        <f>IFERROR(VLOOKUP(D119,Cover!$I$2:$J$14,2,0),"")</f>
        <v>Chiuso</v>
      </c>
      <c r="N119" s="25" t="str">
        <f t="shared" si="2"/>
        <v>AO004511_YYY104ChiusoNon Bloccante</v>
      </c>
      <c r="O119" s="15" t="str">
        <f t="shared" si="3"/>
        <v>AO004511_YYY104</v>
      </c>
    </row>
    <row r="120" spans="1:15" ht="16.5" customHeight="1">
      <c r="A120" t="s">
        <v>735</v>
      </c>
      <c r="B120" t="s">
        <v>420</v>
      </c>
      <c r="C120" t="s">
        <v>736</v>
      </c>
      <c r="D120" t="s">
        <v>38</v>
      </c>
      <c r="E120" t="s">
        <v>444</v>
      </c>
      <c r="F120" t="s">
        <v>106</v>
      </c>
      <c r="G120" t="s">
        <v>453</v>
      </c>
      <c r="H120" t="s">
        <v>446</v>
      </c>
      <c r="I120" t="s">
        <v>144</v>
      </c>
      <c r="J120" t="s">
        <v>447</v>
      </c>
      <c r="K120" t="s">
        <v>448</v>
      </c>
      <c r="L120" t="s">
        <v>734</v>
      </c>
      <c r="M120" s="25" t="str">
        <f>IFERROR(VLOOKUP(D120,Cover!$I$2:$J$14,2,0),"")</f>
        <v>Chiuso</v>
      </c>
      <c r="N120" s="25" t="str">
        <f t="shared" si="2"/>
        <v>AO004511_YYY104ChiusoBloccante per il collaudo</v>
      </c>
      <c r="O120" s="15" t="str">
        <f t="shared" si="3"/>
        <v>AO004511_YYY104</v>
      </c>
    </row>
    <row r="121" spans="1:15" ht="16.5" customHeight="1">
      <c r="A121" t="s">
        <v>737</v>
      </c>
      <c r="B121" t="s">
        <v>420</v>
      </c>
      <c r="C121" t="s">
        <v>738</v>
      </c>
      <c r="D121" t="s">
        <v>38</v>
      </c>
      <c r="E121" t="s">
        <v>444</v>
      </c>
      <c r="F121" t="s">
        <v>106</v>
      </c>
      <c r="G121" t="s">
        <v>453</v>
      </c>
      <c r="H121" t="s">
        <v>474</v>
      </c>
      <c r="I121" t="s">
        <v>33</v>
      </c>
      <c r="J121" t="s">
        <v>447</v>
      </c>
      <c r="K121" t="s">
        <v>448</v>
      </c>
      <c r="L121" t="s">
        <v>734</v>
      </c>
      <c r="M121" s="25" t="str">
        <f>IFERROR(VLOOKUP(D121,Cover!$I$2:$J$14,2,0),"")</f>
        <v>Chiuso</v>
      </c>
      <c r="N121" s="25" t="str">
        <f t="shared" si="2"/>
        <v>AO004511_YYY104ChiusoNon Bloccante</v>
      </c>
      <c r="O121" s="15" t="str">
        <f t="shared" si="3"/>
        <v>AO004511_YYY104</v>
      </c>
    </row>
    <row r="122" spans="1:15" ht="16.5" customHeight="1">
      <c r="A122" t="s">
        <v>739</v>
      </c>
      <c r="B122" t="s">
        <v>420</v>
      </c>
      <c r="C122" t="s">
        <v>740</v>
      </c>
      <c r="D122" t="s">
        <v>42</v>
      </c>
      <c r="E122" t="s">
        <v>444</v>
      </c>
      <c r="F122" t="s">
        <v>106</v>
      </c>
      <c r="G122" t="s">
        <v>453</v>
      </c>
      <c r="H122" t="s">
        <v>454</v>
      </c>
      <c r="I122" t="s">
        <v>33</v>
      </c>
      <c r="J122" t="s">
        <v>447</v>
      </c>
      <c r="K122" t="s">
        <v>448</v>
      </c>
      <c r="L122" t="s">
        <v>741</v>
      </c>
      <c r="M122" s="25" t="str">
        <f>IFERROR(VLOOKUP(D122,Cover!$I$2:$J$14,2,0),"")</f>
        <v>In Lavorazione</v>
      </c>
      <c r="N122" s="25" t="str">
        <f t="shared" si="2"/>
        <v>AO004511_YYY104In LavorazioneNon Bloccante</v>
      </c>
      <c r="O122" s="15" t="str">
        <f t="shared" si="3"/>
        <v>AO004511_YYY104</v>
      </c>
    </row>
    <row r="123" spans="1:15" ht="16.5" customHeight="1">
      <c r="A123" t="s">
        <v>742</v>
      </c>
      <c r="B123" t="s">
        <v>420</v>
      </c>
      <c r="C123" t="s">
        <v>743</v>
      </c>
      <c r="D123" t="s">
        <v>38</v>
      </c>
      <c r="E123" t="s">
        <v>444</v>
      </c>
      <c r="F123" t="s">
        <v>106</v>
      </c>
      <c r="G123" t="s">
        <v>453</v>
      </c>
      <c r="H123" t="s">
        <v>454</v>
      </c>
      <c r="I123" t="s">
        <v>33</v>
      </c>
      <c r="J123" t="s">
        <v>447</v>
      </c>
      <c r="K123" t="s">
        <v>448</v>
      </c>
      <c r="L123" t="s">
        <v>741</v>
      </c>
      <c r="M123" s="25" t="str">
        <f>IFERROR(VLOOKUP(D123,Cover!$I$2:$J$14,2,0),"")</f>
        <v>Chiuso</v>
      </c>
      <c r="N123" s="25" t="str">
        <f t="shared" si="2"/>
        <v>AO004511_YYY104ChiusoNon Bloccante</v>
      </c>
      <c r="O123" s="15" t="str">
        <f t="shared" si="3"/>
        <v>AO004511_YYY104</v>
      </c>
    </row>
    <row r="124" spans="1:15" ht="16.5" customHeight="1">
      <c r="A124" t="s">
        <v>744</v>
      </c>
      <c r="B124" t="s">
        <v>420</v>
      </c>
      <c r="C124" t="s">
        <v>745</v>
      </c>
      <c r="D124" t="s">
        <v>42</v>
      </c>
      <c r="E124" t="s">
        <v>444</v>
      </c>
      <c r="F124" t="s">
        <v>106</v>
      </c>
      <c r="G124" t="s">
        <v>453</v>
      </c>
      <c r="H124" t="s">
        <v>458</v>
      </c>
      <c r="I124" t="s">
        <v>33</v>
      </c>
      <c r="J124" t="s">
        <v>447</v>
      </c>
      <c r="K124" t="s">
        <v>448</v>
      </c>
      <c r="L124" t="s">
        <v>741</v>
      </c>
      <c r="M124" s="25" t="str">
        <f>IFERROR(VLOOKUP(D124,Cover!$I$2:$J$14,2,0),"")</f>
        <v>In Lavorazione</v>
      </c>
      <c r="N124" s="25" t="str">
        <f t="shared" si="2"/>
        <v>AO004511_YYY104In LavorazioneNon Bloccante</v>
      </c>
      <c r="O124" s="15" t="str">
        <f t="shared" si="3"/>
        <v>AO004511_YYY104</v>
      </c>
    </row>
    <row r="125" spans="1:15" ht="16.5" customHeight="1">
      <c r="A125" t="s">
        <v>746</v>
      </c>
      <c r="B125" t="s">
        <v>420</v>
      </c>
      <c r="C125" t="s">
        <v>747</v>
      </c>
      <c r="D125" t="s">
        <v>38</v>
      </c>
      <c r="E125" t="s">
        <v>444</v>
      </c>
      <c r="F125" t="s">
        <v>106</v>
      </c>
      <c r="G125" t="s">
        <v>453</v>
      </c>
      <c r="H125" t="s">
        <v>446</v>
      </c>
      <c r="I125" t="s">
        <v>144</v>
      </c>
      <c r="J125" t="s">
        <v>447</v>
      </c>
      <c r="K125" t="s">
        <v>448</v>
      </c>
      <c r="L125" t="s">
        <v>741</v>
      </c>
      <c r="M125" s="25" t="str">
        <f>IFERROR(VLOOKUP(D125,Cover!$I$2:$J$14,2,0),"")</f>
        <v>Chiuso</v>
      </c>
      <c r="N125" s="25" t="str">
        <f t="shared" si="2"/>
        <v>AO004511_YYY104ChiusoBloccante per il collaudo</v>
      </c>
      <c r="O125" s="15" t="str">
        <f t="shared" si="3"/>
        <v>AO004511_YYY104</v>
      </c>
    </row>
    <row r="126" spans="1:15" ht="16.5" customHeight="1">
      <c r="A126" t="s">
        <v>748</v>
      </c>
      <c r="B126" t="s">
        <v>420</v>
      </c>
      <c r="C126" t="s">
        <v>749</v>
      </c>
      <c r="D126" t="s">
        <v>38</v>
      </c>
      <c r="E126" t="s">
        <v>444</v>
      </c>
      <c r="F126" t="s">
        <v>106</v>
      </c>
      <c r="G126" t="s">
        <v>453</v>
      </c>
      <c r="H126" t="s">
        <v>474</v>
      </c>
      <c r="I126" t="s">
        <v>33</v>
      </c>
      <c r="J126" t="s">
        <v>447</v>
      </c>
      <c r="K126" t="s">
        <v>448</v>
      </c>
      <c r="L126" t="s">
        <v>750</v>
      </c>
      <c r="M126" s="25" t="str">
        <f>IFERROR(VLOOKUP(D126,Cover!$I$2:$J$14,2,0),"")</f>
        <v>Chiuso</v>
      </c>
      <c r="N126" s="25" t="str">
        <f t="shared" si="2"/>
        <v>AO004511_YYY104ChiusoNon Bloccante</v>
      </c>
      <c r="O126" s="15" t="str">
        <f t="shared" si="3"/>
        <v>AO004511_YYY104</v>
      </c>
    </row>
    <row r="127" spans="1:15" ht="16.5" customHeight="1">
      <c r="A127" t="s">
        <v>751</v>
      </c>
      <c r="B127" t="s">
        <v>420</v>
      </c>
      <c r="C127" t="s">
        <v>752</v>
      </c>
      <c r="D127" t="s">
        <v>42</v>
      </c>
      <c r="E127" t="s">
        <v>480</v>
      </c>
      <c r="F127" t="s">
        <v>106</v>
      </c>
      <c r="G127" t="s">
        <v>453</v>
      </c>
      <c r="H127" t="s">
        <v>474</v>
      </c>
      <c r="I127" t="s">
        <v>33</v>
      </c>
      <c r="J127" t="s">
        <v>447</v>
      </c>
      <c r="K127" t="s">
        <v>448</v>
      </c>
      <c r="L127" t="s">
        <v>750</v>
      </c>
      <c r="M127" s="25" t="str">
        <f>IFERROR(VLOOKUP(D127,Cover!$I$2:$J$14,2,0),"")</f>
        <v>In Lavorazione</v>
      </c>
      <c r="N127" s="25" t="str">
        <f t="shared" si="2"/>
        <v>AO004511_YYY104In LavorazioneNon Bloccante</v>
      </c>
      <c r="O127" s="15" t="str">
        <f t="shared" si="3"/>
        <v>AO004511_YYY104</v>
      </c>
    </row>
    <row r="128" spans="1:15" ht="16.5" customHeight="1">
      <c r="A128" t="s">
        <v>753</v>
      </c>
      <c r="B128" t="s">
        <v>420</v>
      </c>
      <c r="C128" t="s">
        <v>754</v>
      </c>
      <c r="D128" t="s">
        <v>38</v>
      </c>
      <c r="E128" t="s">
        <v>452</v>
      </c>
      <c r="F128" t="s">
        <v>106</v>
      </c>
      <c r="G128" t="s">
        <v>453</v>
      </c>
      <c r="H128" t="s">
        <v>474</v>
      </c>
      <c r="I128" t="s">
        <v>33</v>
      </c>
      <c r="J128" t="s">
        <v>447</v>
      </c>
      <c r="K128" t="s">
        <v>448</v>
      </c>
      <c r="L128" t="s">
        <v>750</v>
      </c>
      <c r="M128" s="25" t="str">
        <f>IFERROR(VLOOKUP(D128,Cover!$I$2:$J$14,2,0),"")</f>
        <v>Chiuso</v>
      </c>
      <c r="N128" s="25" t="str">
        <f t="shared" si="2"/>
        <v>AO004511_YYY104ChiusoNon Bloccante</v>
      </c>
      <c r="O128" s="15" t="str">
        <f t="shared" si="3"/>
        <v>AO004511_YYY104</v>
      </c>
    </row>
    <row r="129" spans="1:15" ht="16.5" customHeight="1">
      <c r="A129" t="s">
        <v>755</v>
      </c>
      <c r="B129" t="s">
        <v>420</v>
      </c>
      <c r="C129" t="s">
        <v>756</v>
      </c>
      <c r="D129" t="s">
        <v>42</v>
      </c>
      <c r="E129" t="s">
        <v>444</v>
      </c>
      <c r="F129" t="s">
        <v>106</v>
      </c>
      <c r="G129" t="s">
        <v>453</v>
      </c>
      <c r="H129" t="s">
        <v>454</v>
      </c>
      <c r="I129" t="s">
        <v>33</v>
      </c>
      <c r="J129" t="s">
        <v>447</v>
      </c>
      <c r="K129" t="s">
        <v>448</v>
      </c>
      <c r="L129" t="s">
        <v>757</v>
      </c>
      <c r="M129" s="25" t="str">
        <f>IFERROR(VLOOKUP(D129,Cover!$I$2:$J$14,2,0),"")</f>
        <v>In Lavorazione</v>
      </c>
      <c r="N129" s="25" t="str">
        <f t="shared" si="2"/>
        <v>AO004511_YYY104In LavorazioneNon Bloccante</v>
      </c>
      <c r="O129" s="15" t="str">
        <f t="shared" si="3"/>
        <v>AO004511_YYY104</v>
      </c>
    </row>
    <row r="130" spans="1:15" ht="16.5" customHeight="1">
      <c r="A130" t="s">
        <v>758</v>
      </c>
      <c r="B130" t="s">
        <v>420</v>
      </c>
      <c r="C130" t="s">
        <v>759</v>
      </c>
      <c r="D130" t="s">
        <v>38</v>
      </c>
      <c r="E130" t="s">
        <v>444</v>
      </c>
      <c r="F130" t="s">
        <v>106</v>
      </c>
      <c r="G130" t="s">
        <v>453</v>
      </c>
      <c r="H130" t="s">
        <v>446</v>
      </c>
      <c r="I130" t="s">
        <v>144</v>
      </c>
      <c r="J130" t="s">
        <v>447</v>
      </c>
      <c r="K130" t="s">
        <v>448</v>
      </c>
      <c r="L130" t="s">
        <v>651</v>
      </c>
      <c r="M130" s="25" t="str">
        <f>IFERROR(VLOOKUP(D130,Cover!$I$2:$J$14,2,0),"")</f>
        <v>Chiuso</v>
      </c>
      <c r="N130" s="25" t="str">
        <f t="shared" si="2"/>
        <v>AO004511_YYY104ChiusoBloccante per il collaudo</v>
      </c>
      <c r="O130" s="15" t="str">
        <f t="shared" si="3"/>
        <v>AO004511_YYY104</v>
      </c>
    </row>
    <row r="131" spans="1:15" ht="16.5" customHeight="1">
      <c r="A131" t="s">
        <v>760</v>
      </c>
      <c r="B131" t="s">
        <v>420</v>
      </c>
      <c r="C131" t="s">
        <v>761</v>
      </c>
      <c r="D131" t="s">
        <v>42</v>
      </c>
      <c r="E131" t="s">
        <v>444</v>
      </c>
      <c r="F131" t="s">
        <v>106</v>
      </c>
      <c r="G131" t="s">
        <v>453</v>
      </c>
      <c r="H131" t="s">
        <v>474</v>
      </c>
      <c r="I131" t="s">
        <v>33</v>
      </c>
      <c r="J131" t="s">
        <v>447</v>
      </c>
      <c r="K131" t="s">
        <v>448</v>
      </c>
      <c r="L131" t="s">
        <v>762</v>
      </c>
      <c r="M131" s="25" t="str">
        <f>IFERROR(VLOOKUP(D131,Cover!$I$2:$J$14,2,0),"")</f>
        <v>In Lavorazione</v>
      </c>
      <c r="N131" s="25" t="str">
        <f t="shared" ref="N131:N194" si="4">IF(O131&lt;&gt;"PMOyyy144_R4bis",CONCATENATE(B131,M131,I131),CONCATENATE(O131,M131,I131))</f>
        <v>AO004511_YYY104In LavorazioneNon Bloccante</v>
      </c>
      <c r="O131" s="15" t="str">
        <f t="shared" ref="O131:O194" si="5">LEFT(B131,15)</f>
        <v>AO004511_YYY104</v>
      </c>
    </row>
    <row r="132" spans="1:15" ht="16.5" customHeight="1">
      <c r="A132" t="s">
        <v>763</v>
      </c>
      <c r="B132" t="s">
        <v>420</v>
      </c>
      <c r="C132" t="s">
        <v>764</v>
      </c>
      <c r="D132" t="s">
        <v>38</v>
      </c>
      <c r="E132" t="s">
        <v>444</v>
      </c>
      <c r="F132" t="s">
        <v>106</v>
      </c>
      <c r="G132" t="s">
        <v>453</v>
      </c>
      <c r="H132" t="s">
        <v>446</v>
      </c>
      <c r="I132" t="s">
        <v>144</v>
      </c>
      <c r="J132" t="s">
        <v>447</v>
      </c>
      <c r="K132" t="s">
        <v>448</v>
      </c>
      <c r="L132" t="s">
        <v>657</v>
      </c>
      <c r="M132" s="25" t="str">
        <f>IFERROR(VLOOKUP(D132,Cover!$I$2:$J$14,2,0),"")</f>
        <v>Chiuso</v>
      </c>
      <c r="N132" s="25" t="str">
        <f t="shared" si="4"/>
        <v>AO004511_YYY104ChiusoBloccante per il collaudo</v>
      </c>
      <c r="O132" s="15" t="str">
        <f t="shared" si="5"/>
        <v>AO004511_YYY104</v>
      </c>
    </row>
    <row r="133" spans="1:15" ht="16.5" customHeight="1">
      <c r="A133" t="s">
        <v>765</v>
      </c>
      <c r="B133" t="s">
        <v>420</v>
      </c>
      <c r="C133" t="s">
        <v>766</v>
      </c>
      <c r="D133" t="s">
        <v>39</v>
      </c>
      <c r="E133" t="s">
        <v>444</v>
      </c>
      <c r="F133" t="s">
        <v>106</v>
      </c>
      <c r="G133" t="s">
        <v>453</v>
      </c>
      <c r="H133" t="s">
        <v>474</v>
      </c>
      <c r="I133" t="s">
        <v>33</v>
      </c>
      <c r="J133" t="s">
        <v>447</v>
      </c>
      <c r="K133" t="s">
        <v>448</v>
      </c>
      <c r="L133" t="s">
        <v>657</v>
      </c>
      <c r="M133" s="25" t="str">
        <f>IFERROR(VLOOKUP(D133,Cover!$I$2:$J$14,2,0),"")</f>
        <v>Respinto</v>
      </c>
      <c r="N133" s="25" t="str">
        <f t="shared" si="4"/>
        <v>AO004511_YYY104RespintoNon Bloccante</v>
      </c>
      <c r="O133" s="15" t="str">
        <f t="shared" si="5"/>
        <v>AO004511_YYY104</v>
      </c>
    </row>
    <row r="134" spans="1:15" ht="16.5" customHeight="1">
      <c r="A134" t="s">
        <v>767</v>
      </c>
      <c r="B134" t="s">
        <v>420</v>
      </c>
      <c r="C134" t="s">
        <v>768</v>
      </c>
      <c r="D134" t="s">
        <v>42</v>
      </c>
      <c r="E134" t="s">
        <v>444</v>
      </c>
      <c r="F134" t="s">
        <v>106</v>
      </c>
      <c r="G134" t="s">
        <v>453</v>
      </c>
      <c r="H134" t="s">
        <v>454</v>
      </c>
      <c r="I134" t="s">
        <v>33</v>
      </c>
      <c r="J134" t="s">
        <v>447</v>
      </c>
      <c r="K134" t="s">
        <v>448</v>
      </c>
      <c r="L134" t="s">
        <v>657</v>
      </c>
      <c r="M134" s="25" t="str">
        <f>IFERROR(VLOOKUP(D134,Cover!$I$2:$J$14,2,0),"")</f>
        <v>In Lavorazione</v>
      </c>
      <c r="N134" s="25" t="str">
        <f t="shared" si="4"/>
        <v>AO004511_YYY104In LavorazioneNon Bloccante</v>
      </c>
      <c r="O134" s="15" t="str">
        <f t="shared" si="5"/>
        <v>AO004511_YYY104</v>
      </c>
    </row>
    <row r="135" spans="1:15" ht="16.5" customHeight="1">
      <c r="A135" t="s">
        <v>769</v>
      </c>
      <c r="B135" t="s">
        <v>420</v>
      </c>
      <c r="C135" t="s">
        <v>770</v>
      </c>
      <c r="D135" t="s">
        <v>42</v>
      </c>
      <c r="E135" t="s">
        <v>444</v>
      </c>
      <c r="F135" t="s">
        <v>106</v>
      </c>
      <c r="G135" t="s">
        <v>453</v>
      </c>
      <c r="H135" t="s">
        <v>454</v>
      </c>
      <c r="I135" t="s">
        <v>33</v>
      </c>
      <c r="J135" t="s">
        <v>447</v>
      </c>
      <c r="K135" t="s">
        <v>448</v>
      </c>
      <c r="L135" t="s">
        <v>657</v>
      </c>
      <c r="M135" s="25" t="str">
        <f>IFERROR(VLOOKUP(D135,Cover!$I$2:$J$14,2,0),"")</f>
        <v>In Lavorazione</v>
      </c>
      <c r="N135" s="25" t="str">
        <f t="shared" si="4"/>
        <v>AO004511_YYY104In LavorazioneNon Bloccante</v>
      </c>
      <c r="O135" s="15" t="str">
        <f t="shared" si="5"/>
        <v>AO004511_YYY104</v>
      </c>
    </row>
    <row r="136" spans="1:15" ht="16.5" customHeight="1">
      <c r="A136" t="s">
        <v>771</v>
      </c>
      <c r="B136" t="s">
        <v>420</v>
      </c>
      <c r="C136" t="s">
        <v>772</v>
      </c>
      <c r="D136" t="s">
        <v>38</v>
      </c>
      <c r="E136" t="s">
        <v>444</v>
      </c>
      <c r="F136" t="s">
        <v>106</v>
      </c>
      <c r="G136" t="s">
        <v>453</v>
      </c>
      <c r="H136" t="s">
        <v>474</v>
      </c>
      <c r="I136" t="s">
        <v>33</v>
      </c>
      <c r="J136" t="s">
        <v>447</v>
      </c>
      <c r="K136" t="s">
        <v>448</v>
      </c>
      <c r="L136" t="s">
        <v>657</v>
      </c>
      <c r="M136" s="25" t="str">
        <f>IFERROR(VLOOKUP(D136,Cover!$I$2:$J$14,2,0),"")</f>
        <v>Chiuso</v>
      </c>
      <c r="N136" s="25" t="str">
        <f t="shared" si="4"/>
        <v>AO004511_YYY104ChiusoNon Bloccante</v>
      </c>
      <c r="O136" s="15" t="str">
        <f t="shared" si="5"/>
        <v>AO004511_YYY104</v>
      </c>
    </row>
    <row r="137" spans="1:15" ht="16.5" customHeight="1">
      <c r="A137" t="s">
        <v>773</v>
      </c>
      <c r="B137" t="s">
        <v>420</v>
      </c>
      <c r="C137" t="s">
        <v>774</v>
      </c>
      <c r="D137" t="s">
        <v>42</v>
      </c>
      <c r="E137" t="s">
        <v>444</v>
      </c>
      <c r="F137" t="s">
        <v>106</v>
      </c>
      <c r="G137" t="s">
        <v>453</v>
      </c>
      <c r="H137" t="s">
        <v>454</v>
      </c>
      <c r="I137" t="s">
        <v>33</v>
      </c>
      <c r="J137" t="s">
        <v>447</v>
      </c>
      <c r="K137" t="s">
        <v>662</v>
      </c>
      <c r="L137" t="s">
        <v>526</v>
      </c>
      <c r="M137" s="25" t="str">
        <f>IFERROR(VLOOKUP(D137,Cover!$I$2:$J$14,2,0),"")</f>
        <v>In Lavorazione</v>
      </c>
      <c r="N137" s="25" t="str">
        <f t="shared" si="4"/>
        <v>AO004511_YYY104In LavorazioneNon Bloccante</v>
      </c>
      <c r="O137" s="15" t="str">
        <f t="shared" si="5"/>
        <v>AO004511_YYY104</v>
      </c>
    </row>
    <row r="138" spans="1:15" ht="16.5" customHeight="1">
      <c r="A138" t="s">
        <v>775</v>
      </c>
      <c r="B138" t="s">
        <v>420</v>
      </c>
      <c r="C138" t="s">
        <v>776</v>
      </c>
      <c r="D138" t="s">
        <v>38</v>
      </c>
      <c r="E138" t="s">
        <v>444</v>
      </c>
      <c r="F138" t="s">
        <v>106</v>
      </c>
      <c r="G138" t="s">
        <v>453</v>
      </c>
      <c r="H138" t="s">
        <v>474</v>
      </c>
      <c r="I138" t="s">
        <v>33</v>
      </c>
      <c r="J138" t="s">
        <v>447</v>
      </c>
      <c r="K138" t="s">
        <v>662</v>
      </c>
      <c r="L138" t="s">
        <v>668</v>
      </c>
      <c r="M138" s="25" t="str">
        <f>IFERROR(VLOOKUP(D138,Cover!$I$2:$J$14,2,0),"")</f>
        <v>Chiuso</v>
      </c>
      <c r="N138" s="25" t="str">
        <f t="shared" si="4"/>
        <v>AO004511_YYY104ChiusoNon Bloccante</v>
      </c>
      <c r="O138" s="15" t="str">
        <f t="shared" si="5"/>
        <v>AO004511_YYY104</v>
      </c>
    </row>
    <row r="139" spans="1:15" ht="16.5" customHeight="1">
      <c r="A139" t="s">
        <v>777</v>
      </c>
      <c r="B139" t="s">
        <v>420</v>
      </c>
      <c r="C139" t="s">
        <v>778</v>
      </c>
      <c r="D139" t="s">
        <v>42</v>
      </c>
      <c r="E139" t="s">
        <v>444</v>
      </c>
      <c r="F139" t="s">
        <v>106</v>
      </c>
      <c r="G139" t="s">
        <v>453</v>
      </c>
      <c r="H139" t="s">
        <v>454</v>
      </c>
      <c r="I139" t="s">
        <v>33</v>
      </c>
      <c r="J139" t="s">
        <v>447</v>
      </c>
      <c r="K139" t="s">
        <v>448</v>
      </c>
      <c r="L139" t="s">
        <v>668</v>
      </c>
      <c r="M139" s="25" t="str">
        <f>IFERROR(VLOOKUP(D139,Cover!$I$2:$J$14,2,0),"")</f>
        <v>In Lavorazione</v>
      </c>
      <c r="N139" s="25" t="str">
        <f t="shared" si="4"/>
        <v>AO004511_YYY104In LavorazioneNon Bloccante</v>
      </c>
      <c r="O139" s="15" t="str">
        <f t="shared" si="5"/>
        <v>AO004511_YYY104</v>
      </c>
    </row>
    <row r="140" spans="1:15" ht="16.5" customHeight="1">
      <c r="A140" t="s">
        <v>779</v>
      </c>
      <c r="B140" t="s">
        <v>420</v>
      </c>
      <c r="C140" t="s">
        <v>780</v>
      </c>
      <c r="D140" t="s">
        <v>43</v>
      </c>
      <c r="E140" t="s">
        <v>452</v>
      </c>
      <c r="F140" t="s">
        <v>106</v>
      </c>
      <c r="G140" t="s">
        <v>453</v>
      </c>
      <c r="H140" t="s">
        <v>474</v>
      </c>
      <c r="I140" t="s">
        <v>33</v>
      </c>
      <c r="J140" t="s">
        <v>447</v>
      </c>
      <c r="K140" t="s">
        <v>662</v>
      </c>
      <c r="L140" t="s">
        <v>675</v>
      </c>
      <c r="M140" s="25" t="str">
        <f>IFERROR(VLOOKUP(D140,Cover!$I$2:$J$14,2,0),"")</f>
        <v>In Lavorazione</v>
      </c>
      <c r="N140" s="25" t="str">
        <f t="shared" si="4"/>
        <v>AO004511_YYY104In LavorazioneNon Bloccante</v>
      </c>
      <c r="O140" s="15" t="str">
        <f t="shared" si="5"/>
        <v>AO004511_YYY104</v>
      </c>
    </row>
    <row r="141" spans="1:15" ht="16.5" customHeight="1">
      <c r="A141" t="s">
        <v>781</v>
      </c>
      <c r="B141" t="s">
        <v>420</v>
      </c>
      <c r="C141" t="s">
        <v>782</v>
      </c>
      <c r="D141" t="s">
        <v>42</v>
      </c>
      <c r="E141" t="s">
        <v>444</v>
      </c>
      <c r="F141" t="s">
        <v>106</v>
      </c>
      <c r="G141" t="s">
        <v>453</v>
      </c>
      <c r="H141" t="s">
        <v>474</v>
      </c>
      <c r="I141" t="s">
        <v>33</v>
      </c>
      <c r="J141" t="s">
        <v>447</v>
      </c>
      <c r="K141" t="s">
        <v>463</v>
      </c>
      <c r="L141" t="s">
        <v>675</v>
      </c>
      <c r="M141" s="25" t="str">
        <f>IFERROR(VLOOKUP(D141,Cover!$I$2:$J$14,2,0),"")</f>
        <v>In Lavorazione</v>
      </c>
      <c r="N141" s="25" t="str">
        <f t="shared" si="4"/>
        <v>AO004511_YYY104In LavorazioneNon Bloccante</v>
      </c>
      <c r="O141" s="15" t="str">
        <f t="shared" si="5"/>
        <v>AO004511_YYY104</v>
      </c>
    </row>
    <row r="142" spans="1:15" ht="16.5" customHeight="1">
      <c r="A142" t="s">
        <v>783</v>
      </c>
      <c r="B142" t="s">
        <v>420</v>
      </c>
      <c r="C142" t="s">
        <v>784</v>
      </c>
      <c r="D142" t="s">
        <v>42</v>
      </c>
      <c r="E142" t="s">
        <v>444</v>
      </c>
      <c r="F142" t="s">
        <v>106</v>
      </c>
      <c r="G142" t="s">
        <v>453</v>
      </c>
      <c r="H142" t="s">
        <v>474</v>
      </c>
      <c r="I142" t="s">
        <v>33</v>
      </c>
      <c r="J142" t="s">
        <v>447</v>
      </c>
      <c r="K142" t="s">
        <v>662</v>
      </c>
      <c r="L142" t="s">
        <v>675</v>
      </c>
      <c r="M142" s="25" t="str">
        <f>IFERROR(VLOOKUP(D142,Cover!$I$2:$J$14,2,0),"")</f>
        <v>In Lavorazione</v>
      </c>
      <c r="N142" s="25" t="str">
        <f t="shared" si="4"/>
        <v>AO004511_YYY104In LavorazioneNon Bloccante</v>
      </c>
      <c r="O142" s="15" t="str">
        <f t="shared" si="5"/>
        <v>AO004511_YYY104</v>
      </c>
    </row>
    <row r="143" spans="1:15" ht="16.5" customHeight="1">
      <c r="A143" t="s">
        <v>785</v>
      </c>
      <c r="B143" t="s">
        <v>420</v>
      </c>
      <c r="C143" t="s">
        <v>786</v>
      </c>
      <c r="D143" t="s">
        <v>42</v>
      </c>
      <c r="E143" t="s">
        <v>444</v>
      </c>
      <c r="F143" t="s">
        <v>106</v>
      </c>
      <c r="G143" t="s">
        <v>453</v>
      </c>
      <c r="H143" t="s">
        <v>454</v>
      </c>
      <c r="I143" t="s">
        <v>33</v>
      </c>
      <c r="J143" t="s">
        <v>447</v>
      </c>
      <c r="K143" t="s">
        <v>662</v>
      </c>
      <c r="L143" t="s">
        <v>675</v>
      </c>
      <c r="M143" s="25" t="str">
        <f>IFERROR(VLOOKUP(D143,Cover!$I$2:$J$14,2,0),"")</f>
        <v>In Lavorazione</v>
      </c>
      <c r="N143" s="25" t="str">
        <f t="shared" si="4"/>
        <v>AO004511_YYY104In LavorazioneNon Bloccante</v>
      </c>
      <c r="O143" s="15" t="str">
        <f t="shared" si="5"/>
        <v>AO004511_YYY104</v>
      </c>
    </row>
    <row r="144" spans="1:15" ht="16.5" customHeight="1">
      <c r="A144" t="s">
        <v>787</v>
      </c>
      <c r="B144" t="s">
        <v>420</v>
      </c>
      <c r="C144" t="s">
        <v>788</v>
      </c>
      <c r="D144" t="s">
        <v>42</v>
      </c>
      <c r="E144" t="s">
        <v>444</v>
      </c>
      <c r="F144" t="s">
        <v>106</v>
      </c>
      <c r="G144" t="s">
        <v>453</v>
      </c>
      <c r="H144" t="s">
        <v>474</v>
      </c>
      <c r="I144" t="s">
        <v>33</v>
      </c>
      <c r="J144" t="s">
        <v>447</v>
      </c>
      <c r="K144" t="s">
        <v>662</v>
      </c>
      <c r="L144" t="s">
        <v>675</v>
      </c>
      <c r="M144" s="25" t="str">
        <f>IFERROR(VLOOKUP(D144,Cover!$I$2:$J$14,2,0),"")</f>
        <v>In Lavorazione</v>
      </c>
      <c r="N144" s="25" t="str">
        <f t="shared" si="4"/>
        <v>AO004511_YYY104In LavorazioneNon Bloccante</v>
      </c>
      <c r="O144" s="15" t="str">
        <f t="shared" si="5"/>
        <v>AO004511_YYY104</v>
      </c>
    </row>
    <row r="145" spans="1:15" ht="16.5" customHeight="1">
      <c r="A145" t="s">
        <v>789</v>
      </c>
      <c r="B145" t="s">
        <v>422</v>
      </c>
      <c r="C145" t="s">
        <v>790</v>
      </c>
      <c r="D145" t="s">
        <v>141</v>
      </c>
      <c r="E145" t="s">
        <v>444</v>
      </c>
      <c r="F145" t="s">
        <v>106</v>
      </c>
      <c r="G145" t="s">
        <v>453</v>
      </c>
      <c r="H145" t="s">
        <v>454</v>
      </c>
      <c r="I145" t="s">
        <v>33</v>
      </c>
      <c r="J145" t="s">
        <v>447</v>
      </c>
      <c r="K145" t="s">
        <v>448</v>
      </c>
      <c r="L145" t="s">
        <v>582</v>
      </c>
      <c r="M145" s="25" t="str">
        <f>IFERROR(VLOOKUP(D145,Cover!$I$2:$J$14,2,0),"")</f>
        <v>Respinto</v>
      </c>
      <c r="N145" s="25" t="str">
        <f t="shared" si="4"/>
        <v>AO004511_YYY109RespintoNon Bloccante</v>
      </c>
      <c r="O145" s="15" t="str">
        <f t="shared" si="5"/>
        <v>AO004511_YYY109</v>
      </c>
    </row>
    <row r="146" spans="1:15" ht="16.5" customHeight="1">
      <c r="A146" t="s">
        <v>791</v>
      </c>
      <c r="B146" t="s">
        <v>422</v>
      </c>
      <c r="C146" t="s">
        <v>792</v>
      </c>
      <c r="D146" t="s">
        <v>42</v>
      </c>
      <c r="E146" t="s">
        <v>444</v>
      </c>
      <c r="F146" t="s">
        <v>106</v>
      </c>
      <c r="G146" t="s">
        <v>453</v>
      </c>
      <c r="H146" t="s">
        <v>454</v>
      </c>
      <c r="I146" t="s">
        <v>33</v>
      </c>
      <c r="J146" t="s">
        <v>447</v>
      </c>
      <c r="K146" t="s">
        <v>448</v>
      </c>
      <c r="L146" t="s">
        <v>582</v>
      </c>
      <c r="M146" s="25" t="str">
        <f>IFERROR(VLOOKUP(D146,Cover!$I$2:$J$14,2,0),"")</f>
        <v>In Lavorazione</v>
      </c>
      <c r="N146" s="25" t="str">
        <f t="shared" si="4"/>
        <v>AO004511_YYY109In LavorazioneNon Bloccante</v>
      </c>
      <c r="O146" s="15" t="str">
        <f t="shared" si="5"/>
        <v>AO004511_YYY109</v>
      </c>
    </row>
    <row r="147" spans="1:15" ht="16.5" customHeight="1">
      <c r="A147" t="s">
        <v>793</v>
      </c>
      <c r="B147" t="s">
        <v>422</v>
      </c>
      <c r="C147" t="s">
        <v>794</v>
      </c>
      <c r="D147" t="s">
        <v>42</v>
      </c>
      <c r="E147" t="s">
        <v>444</v>
      </c>
      <c r="F147" t="s">
        <v>106</v>
      </c>
      <c r="G147" t="s">
        <v>453</v>
      </c>
      <c r="H147" t="s">
        <v>458</v>
      </c>
      <c r="I147" t="s">
        <v>33</v>
      </c>
      <c r="J147" t="s">
        <v>447</v>
      </c>
      <c r="K147" t="s">
        <v>448</v>
      </c>
      <c r="L147" t="s">
        <v>582</v>
      </c>
      <c r="M147" s="25" t="str">
        <f>IFERROR(VLOOKUP(D147,Cover!$I$2:$J$14,2,0),"")</f>
        <v>In Lavorazione</v>
      </c>
      <c r="N147" s="25" t="str">
        <f t="shared" si="4"/>
        <v>AO004511_YYY109In LavorazioneNon Bloccante</v>
      </c>
      <c r="O147" s="15" t="str">
        <f t="shared" si="5"/>
        <v>AO004511_YYY109</v>
      </c>
    </row>
    <row r="148" spans="1:15" ht="16.5" customHeight="1">
      <c r="A148" t="s">
        <v>795</v>
      </c>
      <c r="B148" t="s">
        <v>422</v>
      </c>
      <c r="C148" t="s">
        <v>796</v>
      </c>
      <c r="D148" t="s">
        <v>43</v>
      </c>
      <c r="E148" t="s">
        <v>444</v>
      </c>
      <c r="F148" t="s">
        <v>106</v>
      </c>
      <c r="G148" t="s">
        <v>453</v>
      </c>
      <c r="H148" t="s">
        <v>446</v>
      </c>
      <c r="I148" t="s">
        <v>144</v>
      </c>
      <c r="J148" t="s">
        <v>447</v>
      </c>
      <c r="K148" t="s">
        <v>448</v>
      </c>
      <c r="L148" t="s">
        <v>582</v>
      </c>
      <c r="M148" s="25" t="str">
        <f>IFERROR(VLOOKUP(D148,Cover!$I$2:$J$14,2,0),"")</f>
        <v>In Lavorazione</v>
      </c>
      <c r="N148" s="25" t="str">
        <f t="shared" si="4"/>
        <v>AO004511_YYY109In LavorazioneBloccante per il collaudo</v>
      </c>
      <c r="O148" s="15" t="str">
        <f t="shared" si="5"/>
        <v>AO004511_YYY109</v>
      </c>
    </row>
    <row r="149" spans="1:15" ht="16.5" customHeight="1">
      <c r="A149" t="s">
        <v>797</v>
      </c>
      <c r="B149" t="s">
        <v>422</v>
      </c>
      <c r="C149" t="s">
        <v>798</v>
      </c>
      <c r="D149" t="s">
        <v>42</v>
      </c>
      <c r="E149" t="s">
        <v>444</v>
      </c>
      <c r="F149" t="s">
        <v>106</v>
      </c>
      <c r="G149" t="s">
        <v>453</v>
      </c>
      <c r="H149" t="s">
        <v>458</v>
      </c>
      <c r="I149" t="s">
        <v>33</v>
      </c>
      <c r="J149" t="s">
        <v>447</v>
      </c>
      <c r="K149" t="s">
        <v>448</v>
      </c>
      <c r="L149" t="s">
        <v>582</v>
      </c>
      <c r="M149" s="25" t="str">
        <f>IFERROR(VLOOKUP(D149,Cover!$I$2:$J$14,2,0),"")</f>
        <v>In Lavorazione</v>
      </c>
      <c r="N149" s="25" t="str">
        <f t="shared" si="4"/>
        <v>AO004511_YYY109In LavorazioneNon Bloccante</v>
      </c>
      <c r="O149" s="15" t="str">
        <f t="shared" si="5"/>
        <v>AO004511_YYY109</v>
      </c>
    </row>
    <row r="150" spans="1:15" ht="16.5" customHeight="1">
      <c r="A150" t="s">
        <v>799</v>
      </c>
      <c r="B150" t="s">
        <v>422</v>
      </c>
      <c r="C150" t="s">
        <v>800</v>
      </c>
      <c r="D150" t="s">
        <v>42</v>
      </c>
      <c r="E150" t="s">
        <v>444</v>
      </c>
      <c r="F150" t="s">
        <v>106</v>
      </c>
      <c r="G150" t="s">
        <v>453</v>
      </c>
      <c r="H150" t="s">
        <v>454</v>
      </c>
      <c r="I150" t="s">
        <v>33</v>
      </c>
      <c r="J150" t="s">
        <v>447</v>
      </c>
      <c r="K150" t="s">
        <v>448</v>
      </c>
      <c r="L150" t="s">
        <v>634</v>
      </c>
      <c r="M150" s="25" t="str">
        <f>IFERROR(VLOOKUP(D150,Cover!$I$2:$J$14,2,0),"")</f>
        <v>In Lavorazione</v>
      </c>
      <c r="N150" s="25" t="str">
        <f t="shared" si="4"/>
        <v>AO004511_YYY109In LavorazioneNon Bloccante</v>
      </c>
      <c r="O150" s="15" t="str">
        <f t="shared" si="5"/>
        <v>AO004511_YYY109</v>
      </c>
    </row>
    <row r="151" spans="1:15" ht="16.5" customHeight="1">
      <c r="A151" t="s">
        <v>801</v>
      </c>
      <c r="B151" t="s">
        <v>422</v>
      </c>
      <c r="C151" t="s">
        <v>802</v>
      </c>
      <c r="D151" t="s">
        <v>39</v>
      </c>
      <c r="E151" t="s">
        <v>452</v>
      </c>
      <c r="F151" t="s">
        <v>106</v>
      </c>
      <c r="G151" t="s">
        <v>453</v>
      </c>
      <c r="H151" t="s">
        <v>454</v>
      </c>
      <c r="I151" t="s">
        <v>33</v>
      </c>
      <c r="J151" t="s">
        <v>447</v>
      </c>
      <c r="K151" t="s">
        <v>448</v>
      </c>
      <c r="L151" t="s">
        <v>634</v>
      </c>
      <c r="M151" s="25" t="str">
        <f>IFERROR(VLOOKUP(D151,Cover!$I$2:$J$14,2,0),"")</f>
        <v>Respinto</v>
      </c>
      <c r="N151" s="25" t="str">
        <f t="shared" si="4"/>
        <v>AO004511_YYY109RespintoNon Bloccante</v>
      </c>
      <c r="O151" s="15" t="str">
        <f t="shared" si="5"/>
        <v>AO004511_YYY109</v>
      </c>
    </row>
    <row r="152" spans="1:15" ht="16.5" customHeight="1">
      <c r="A152" t="s">
        <v>803</v>
      </c>
      <c r="B152" t="s">
        <v>422</v>
      </c>
      <c r="C152" t="s">
        <v>804</v>
      </c>
      <c r="D152" t="s">
        <v>38</v>
      </c>
      <c r="E152" t="s">
        <v>444</v>
      </c>
      <c r="F152" t="s">
        <v>106</v>
      </c>
      <c r="G152" t="s">
        <v>453</v>
      </c>
      <c r="H152" t="s">
        <v>446</v>
      </c>
      <c r="I152" t="s">
        <v>144</v>
      </c>
      <c r="J152" t="s">
        <v>447</v>
      </c>
      <c r="K152" t="s">
        <v>448</v>
      </c>
      <c r="L152" t="s">
        <v>709</v>
      </c>
      <c r="M152" s="25" t="str">
        <f>IFERROR(VLOOKUP(D152,Cover!$I$2:$J$14,2,0),"")</f>
        <v>Chiuso</v>
      </c>
      <c r="N152" s="25" t="str">
        <f t="shared" si="4"/>
        <v>AO004511_YYY109ChiusoBloccante per il collaudo</v>
      </c>
      <c r="O152" s="15" t="str">
        <f t="shared" si="5"/>
        <v>AO004511_YYY109</v>
      </c>
    </row>
    <row r="153" spans="1:15" ht="16.5" customHeight="1">
      <c r="A153" t="s">
        <v>805</v>
      </c>
      <c r="B153" t="s">
        <v>422</v>
      </c>
      <c r="C153" t="s">
        <v>806</v>
      </c>
      <c r="D153" t="s">
        <v>38</v>
      </c>
      <c r="E153" t="s">
        <v>444</v>
      </c>
      <c r="F153" t="s">
        <v>106</v>
      </c>
      <c r="G153" t="s">
        <v>453</v>
      </c>
      <c r="H153" t="s">
        <v>474</v>
      </c>
      <c r="I153" t="s">
        <v>33</v>
      </c>
      <c r="J153" t="s">
        <v>447</v>
      </c>
      <c r="K153" t="s">
        <v>448</v>
      </c>
      <c r="L153" t="s">
        <v>709</v>
      </c>
      <c r="M153" s="25" t="str">
        <f>IFERROR(VLOOKUP(D153,Cover!$I$2:$J$14,2,0),"")</f>
        <v>Chiuso</v>
      </c>
      <c r="N153" s="25" t="str">
        <f t="shared" si="4"/>
        <v>AO004511_YYY109ChiusoNon Bloccante</v>
      </c>
      <c r="O153" s="15" t="str">
        <f t="shared" si="5"/>
        <v>AO004511_YYY109</v>
      </c>
    </row>
    <row r="154" spans="1:15" ht="16.5" customHeight="1">
      <c r="A154" t="s">
        <v>807</v>
      </c>
      <c r="B154" t="s">
        <v>422</v>
      </c>
      <c r="C154" t="s">
        <v>808</v>
      </c>
      <c r="D154" t="s">
        <v>38</v>
      </c>
      <c r="E154" t="s">
        <v>444</v>
      </c>
      <c r="F154" t="s">
        <v>106</v>
      </c>
      <c r="G154" t="s">
        <v>453</v>
      </c>
      <c r="H154" t="s">
        <v>474</v>
      </c>
      <c r="I154" t="s">
        <v>33</v>
      </c>
      <c r="J154" t="s">
        <v>447</v>
      </c>
      <c r="K154" t="s">
        <v>448</v>
      </c>
      <c r="L154" t="s">
        <v>809</v>
      </c>
      <c r="M154" s="25" t="str">
        <f>IFERROR(VLOOKUP(D154,Cover!$I$2:$J$14,2,0),"")</f>
        <v>Chiuso</v>
      </c>
      <c r="N154" s="25" t="str">
        <f t="shared" si="4"/>
        <v>AO004511_YYY109ChiusoNon Bloccante</v>
      </c>
      <c r="O154" s="15" t="str">
        <f t="shared" si="5"/>
        <v>AO004511_YYY109</v>
      </c>
    </row>
    <row r="155" spans="1:15" ht="16.5" customHeight="1">
      <c r="A155" t="s">
        <v>810</v>
      </c>
      <c r="B155" t="s">
        <v>422</v>
      </c>
      <c r="C155" t="s">
        <v>811</v>
      </c>
      <c r="D155" t="s">
        <v>42</v>
      </c>
      <c r="E155" t="s">
        <v>444</v>
      </c>
      <c r="F155" t="s">
        <v>106</v>
      </c>
      <c r="G155" t="s">
        <v>453</v>
      </c>
      <c r="H155" t="s">
        <v>458</v>
      </c>
      <c r="I155" t="s">
        <v>33</v>
      </c>
      <c r="J155" t="s">
        <v>447</v>
      </c>
      <c r="K155" t="s">
        <v>448</v>
      </c>
      <c r="L155" t="s">
        <v>809</v>
      </c>
      <c r="M155" s="25" t="str">
        <f>IFERROR(VLOOKUP(D155,Cover!$I$2:$J$14,2,0),"")</f>
        <v>In Lavorazione</v>
      </c>
      <c r="N155" s="25" t="str">
        <f t="shared" si="4"/>
        <v>AO004511_YYY109In LavorazioneNon Bloccante</v>
      </c>
      <c r="O155" s="15" t="str">
        <f t="shared" si="5"/>
        <v>AO004511_YYY109</v>
      </c>
    </row>
    <row r="156" spans="1:15" ht="16.5" customHeight="1">
      <c r="A156" t="s">
        <v>812</v>
      </c>
      <c r="B156" t="s">
        <v>422</v>
      </c>
      <c r="C156" t="s">
        <v>813</v>
      </c>
      <c r="D156" t="s">
        <v>41</v>
      </c>
      <c r="E156" t="s">
        <v>444</v>
      </c>
      <c r="F156" t="s">
        <v>106</v>
      </c>
      <c r="G156" t="s">
        <v>453</v>
      </c>
      <c r="H156" t="s">
        <v>454</v>
      </c>
      <c r="I156" t="s">
        <v>33</v>
      </c>
      <c r="J156" t="s">
        <v>447</v>
      </c>
      <c r="K156" t="s">
        <v>448</v>
      </c>
      <c r="L156" t="s">
        <v>809</v>
      </c>
      <c r="M156" s="25" t="str">
        <f>IFERROR(VLOOKUP(D156,Cover!$I$2:$J$14,2,0),"")</f>
        <v>Rilasciato</v>
      </c>
      <c r="N156" s="25" t="str">
        <f t="shared" si="4"/>
        <v>AO004511_YYY109RilasciatoNon Bloccante</v>
      </c>
      <c r="O156" s="15" t="str">
        <f t="shared" si="5"/>
        <v>AO004511_YYY109</v>
      </c>
    </row>
    <row r="157" spans="1:15" ht="16.5" customHeight="1">
      <c r="A157" t="s">
        <v>814</v>
      </c>
      <c r="B157" t="s">
        <v>422</v>
      </c>
      <c r="C157" t="s">
        <v>815</v>
      </c>
      <c r="D157" t="s">
        <v>42</v>
      </c>
      <c r="E157" t="s">
        <v>444</v>
      </c>
      <c r="F157" t="s">
        <v>106</v>
      </c>
      <c r="G157" t="s">
        <v>453</v>
      </c>
      <c r="H157" t="s">
        <v>446</v>
      </c>
      <c r="I157" t="s">
        <v>144</v>
      </c>
      <c r="J157" t="s">
        <v>447</v>
      </c>
      <c r="K157" t="s">
        <v>448</v>
      </c>
      <c r="L157" t="s">
        <v>816</v>
      </c>
      <c r="M157" s="25" t="str">
        <f>IFERROR(VLOOKUP(D157,Cover!$I$2:$J$14,2,0),"")</f>
        <v>In Lavorazione</v>
      </c>
      <c r="N157" s="25" t="str">
        <f t="shared" si="4"/>
        <v>AO004511_YYY109In LavorazioneBloccante per il collaudo</v>
      </c>
      <c r="O157" s="15" t="str">
        <f t="shared" si="5"/>
        <v>AO004511_YYY109</v>
      </c>
    </row>
    <row r="158" spans="1:15" ht="16.5" customHeight="1">
      <c r="A158" t="s">
        <v>817</v>
      </c>
      <c r="B158" t="s">
        <v>422</v>
      </c>
      <c r="C158" t="s">
        <v>818</v>
      </c>
      <c r="D158" t="s">
        <v>43</v>
      </c>
      <c r="E158" t="s">
        <v>444</v>
      </c>
      <c r="F158" t="s">
        <v>106</v>
      </c>
      <c r="G158" t="s">
        <v>453</v>
      </c>
      <c r="H158" t="s">
        <v>474</v>
      </c>
      <c r="I158" t="s">
        <v>33</v>
      </c>
      <c r="J158" t="s">
        <v>447</v>
      </c>
      <c r="K158" t="s">
        <v>448</v>
      </c>
      <c r="L158" t="s">
        <v>816</v>
      </c>
      <c r="M158" s="25" t="str">
        <f>IFERROR(VLOOKUP(D158,Cover!$I$2:$J$14,2,0),"")</f>
        <v>In Lavorazione</v>
      </c>
      <c r="N158" s="25" t="str">
        <f t="shared" si="4"/>
        <v>AO004511_YYY109In LavorazioneNon Bloccante</v>
      </c>
      <c r="O158" s="15" t="str">
        <f t="shared" si="5"/>
        <v>AO004511_YYY109</v>
      </c>
    </row>
    <row r="159" spans="1:15" ht="16.5" customHeight="1">
      <c r="A159" t="s">
        <v>819</v>
      </c>
      <c r="B159" t="s">
        <v>422</v>
      </c>
      <c r="C159" t="s">
        <v>820</v>
      </c>
      <c r="D159" t="s">
        <v>42</v>
      </c>
      <c r="E159" t="s">
        <v>444</v>
      </c>
      <c r="F159" t="s">
        <v>106</v>
      </c>
      <c r="G159" t="s">
        <v>453</v>
      </c>
      <c r="H159" t="s">
        <v>458</v>
      </c>
      <c r="I159" t="s">
        <v>33</v>
      </c>
      <c r="J159" t="s">
        <v>447</v>
      </c>
      <c r="K159" t="s">
        <v>448</v>
      </c>
      <c r="L159" t="s">
        <v>816</v>
      </c>
      <c r="M159" s="25" t="str">
        <f>IFERROR(VLOOKUP(D159,Cover!$I$2:$J$14,2,0),"")</f>
        <v>In Lavorazione</v>
      </c>
      <c r="N159" s="25" t="str">
        <f t="shared" si="4"/>
        <v>AO004511_YYY109In LavorazioneNon Bloccante</v>
      </c>
      <c r="O159" s="15" t="str">
        <f t="shared" si="5"/>
        <v>AO004511_YYY109</v>
      </c>
    </row>
    <row r="160" spans="1:15" ht="16.5" customHeight="1">
      <c r="A160" t="s">
        <v>821</v>
      </c>
      <c r="B160" t="s">
        <v>422</v>
      </c>
      <c r="C160" t="s">
        <v>822</v>
      </c>
      <c r="D160" t="s">
        <v>42</v>
      </c>
      <c r="E160" t="s">
        <v>444</v>
      </c>
      <c r="F160" t="s">
        <v>106</v>
      </c>
      <c r="G160" t="s">
        <v>453</v>
      </c>
      <c r="H160" t="s">
        <v>458</v>
      </c>
      <c r="I160" t="s">
        <v>33</v>
      </c>
      <c r="J160" t="s">
        <v>447</v>
      </c>
      <c r="K160" t="s">
        <v>448</v>
      </c>
      <c r="L160" t="s">
        <v>816</v>
      </c>
      <c r="M160" s="25" t="str">
        <f>IFERROR(VLOOKUP(D160,Cover!$I$2:$J$14,2,0),"")</f>
        <v>In Lavorazione</v>
      </c>
      <c r="N160" s="25" t="str">
        <f t="shared" si="4"/>
        <v>AO004511_YYY109In LavorazioneNon Bloccante</v>
      </c>
      <c r="O160" s="15" t="str">
        <f t="shared" si="5"/>
        <v>AO004511_YYY109</v>
      </c>
    </row>
    <row r="161" spans="1:15" ht="16.5" customHeight="1">
      <c r="A161" t="s">
        <v>823</v>
      </c>
      <c r="B161" t="s">
        <v>422</v>
      </c>
      <c r="C161" t="s">
        <v>824</v>
      </c>
      <c r="D161" t="s">
        <v>38</v>
      </c>
      <c r="E161" t="s">
        <v>444</v>
      </c>
      <c r="F161" t="s">
        <v>106</v>
      </c>
      <c r="G161" t="s">
        <v>453</v>
      </c>
      <c r="H161" t="s">
        <v>474</v>
      </c>
      <c r="I161" t="s">
        <v>33</v>
      </c>
      <c r="J161" t="s">
        <v>447</v>
      </c>
      <c r="K161" t="s">
        <v>448</v>
      </c>
      <c r="L161" t="s">
        <v>825</v>
      </c>
      <c r="M161" s="25" t="str">
        <f>IFERROR(VLOOKUP(D161,Cover!$I$2:$J$14,2,0),"")</f>
        <v>Chiuso</v>
      </c>
      <c r="N161" s="25" t="str">
        <f t="shared" si="4"/>
        <v>AO004511_YYY109ChiusoNon Bloccante</v>
      </c>
      <c r="O161" s="15" t="str">
        <f t="shared" si="5"/>
        <v>AO004511_YYY109</v>
      </c>
    </row>
    <row r="162" spans="1:15" ht="16.5" customHeight="1">
      <c r="A162" t="s">
        <v>826</v>
      </c>
      <c r="B162" t="s">
        <v>422</v>
      </c>
      <c r="C162" t="s">
        <v>827</v>
      </c>
      <c r="D162" t="s">
        <v>38</v>
      </c>
      <c r="E162" t="s">
        <v>444</v>
      </c>
      <c r="F162" t="s">
        <v>106</v>
      </c>
      <c r="G162" t="s">
        <v>453</v>
      </c>
      <c r="H162" t="s">
        <v>474</v>
      </c>
      <c r="I162" t="s">
        <v>33</v>
      </c>
      <c r="J162" t="s">
        <v>447</v>
      </c>
      <c r="K162" t="s">
        <v>448</v>
      </c>
      <c r="L162" t="s">
        <v>825</v>
      </c>
      <c r="M162" s="25" t="str">
        <f>IFERROR(VLOOKUP(D162,Cover!$I$2:$J$14,2,0),"")</f>
        <v>Chiuso</v>
      </c>
      <c r="N162" s="25" t="str">
        <f t="shared" si="4"/>
        <v>AO004511_YYY109ChiusoNon Bloccante</v>
      </c>
      <c r="O162" s="15" t="str">
        <f t="shared" si="5"/>
        <v>AO004511_YYY109</v>
      </c>
    </row>
    <row r="163" spans="1:15" ht="16.5" customHeight="1">
      <c r="A163" t="s">
        <v>828</v>
      </c>
      <c r="B163" t="s">
        <v>422</v>
      </c>
      <c r="C163" t="s">
        <v>829</v>
      </c>
      <c r="D163" t="s">
        <v>38</v>
      </c>
      <c r="E163" t="s">
        <v>444</v>
      </c>
      <c r="F163" t="s">
        <v>106</v>
      </c>
      <c r="G163" t="s">
        <v>453</v>
      </c>
      <c r="H163" t="s">
        <v>474</v>
      </c>
      <c r="I163" t="s">
        <v>33</v>
      </c>
      <c r="J163" t="s">
        <v>447</v>
      </c>
      <c r="K163" t="s">
        <v>448</v>
      </c>
      <c r="L163" t="s">
        <v>825</v>
      </c>
      <c r="M163" s="25" t="str">
        <f>IFERROR(VLOOKUP(D163,Cover!$I$2:$J$14,2,0),"")</f>
        <v>Chiuso</v>
      </c>
      <c r="N163" s="25" t="str">
        <f t="shared" si="4"/>
        <v>AO004511_YYY109ChiusoNon Bloccante</v>
      </c>
      <c r="O163" s="15" t="str">
        <f t="shared" si="5"/>
        <v>AO004511_YYY109</v>
      </c>
    </row>
    <row r="164" spans="1:15" ht="16.5" customHeight="1">
      <c r="A164" t="s">
        <v>830</v>
      </c>
      <c r="B164" t="s">
        <v>422</v>
      </c>
      <c r="C164" t="s">
        <v>831</v>
      </c>
      <c r="D164" t="s">
        <v>42</v>
      </c>
      <c r="E164" t="s">
        <v>444</v>
      </c>
      <c r="F164" t="s">
        <v>106</v>
      </c>
      <c r="G164" t="s">
        <v>453</v>
      </c>
      <c r="H164" t="s">
        <v>454</v>
      </c>
      <c r="I164" t="s">
        <v>33</v>
      </c>
      <c r="J164" t="s">
        <v>447</v>
      </c>
      <c r="K164" t="s">
        <v>448</v>
      </c>
      <c r="L164" t="s">
        <v>825</v>
      </c>
      <c r="M164" s="25" t="str">
        <f>IFERROR(VLOOKUP(D164,Cover!$I$2:$J$14,2,0),"")</f>
        <v>In Lavorazione</v>
      </c>
      <c r="N164" s="25" t="str">
        <f t="shared" si="4"/>
        <v>AO004511_YYY109In LavorazioneNon Bloccante</v>
      </c>
      <c r="O164" s="15" t="str">
        <f t="shared" si="5"/>
        <v>AO004511_YYY109</v>
      </c>
    </row>
    <row r="165" spans="1:15" ht="16.5" customHeight="1">
      <c r="A165" t="s">
        <v>832</v>
      </c>
      <c r="B165" t="s">
        <v>422</v>
      </c>
      <c r="C165" t="s">
        <v>833</v>
      </c>
      <c r="D165" t="s">
        <v>44</v>
      </c>
      <c r="E165" t="s">
        <v>499</v>
      </c>
      <c r="F165" t="s">
        <v>106</v>
      </c>
      <c r="G165" t="s">
        <v>453</v>
      </c>
      <c r="H165" t="s">
        <v>446</v>
      </c>
      <c r="I165" t="s">
        <v>144</v>
      </c>
      <c r="J165" t="s">
        <v>447</v>
      </c>
      <c r="K165" t="s">
        <v>448</v>
      </c>
      <c r="L165" t="s">
        <v>750</v>
      </c>
      <c r="M165" s="25" t="str">
        <f>IFERROR(VLOOKUP(D165,Cover!$I$2:$J$14,2,0),"")</f>
        <v>In Lavorazione</v>
      </c>
      <c r="N165" s="25" t="str">
        <f t="shared" si="4"/>
        <v>AO004511_YYY109In LavorazioneBloccante per il collaudo</v>
      </c>
      <c r="O165" s="15" t="str">
        <f t="shared" si="5"/>
        <v>AO004511_YYY109</v>
      </c>
    </row>
    <row r="166" spans="1:15" ht="16.5" customHeight="1">
      <c r="A166" t="s">
        <v>834</v>
      </c>
      <c r="B166" t="s">
        <v>422</v>
      </c>
      <c r="C166" t="s">
        <v>835</v>
      </c>
      <c r="D166" t="s">
        <v>42</v>
      </c>
      <c r="E166" t="s">
        <v>444</v>
      </c>
      <c r="F166" t="s">
        <v>106</v>
      </c>
      <c r="G166" t="s">
        <v>453</v>
      </c>
      <c r="H166" t="s">
        <v>454</v>
      </c>
      <c r="I166" t="s">
        <v>33</v>
      </c>
      <c r="J166" t="s">
        <v>447</v>
      </c>
      <c r="K166" t="s">
        <v>448</v>
      </c>
      <c r="L166" t="s">
        <v>750</v>
      </c>
      <c r="M166" s="25" t="str">
        <f>IFERROR(VLOOKUP(D166,Cover!$I$2:$J$14,2,0),"")</f>
        <v>In Lavorazione</v>
      </c>
      <c r="N166" s="25" t="str">
        <f t="shared" si="4"/>
        <v>AO004511_YYY109In LavorazioneNon Bloccante</v>
      </c>
      <c r="O166" s="15" t="str">
        <f t="shared" si="5"/>
        <v>AO004511_YYY109</v>
      </c>
    </row>
    <row r="167" spans="1:15" ht="16.5" customHeight="1">
      <c r="A167" t="s">
        <v>836</v>
      </c>
      <c r="B167" t="s">
        <v>422</v>
      </c>
      <c r="C167" t="s">
        <v>837</v>
      </c>
      <c r="D167" t="s">
        <v>42</v>
      </c>
      <c r="E167" t="s">
        <v>444</v>
      </c>
      <c r="F167" t="s">
        <v>106</v>
      </c>
      <c r="G167" t="s">
        <v>453</v>
      </c>
      <c r="H167" t="s">
        <v>474</v>
      </c>
      <c r="I167" t="s">
        <v>33</v>
      </c>
      <c r="J167" t="s">
        <v>447</v>
      </c>
      <c r="K167" t="s">
        <v>448</v>
      </c>
      <c r="L167" t="s">
        <v>750</v>
      </c>
      <c r="M167" s="25" t="str">
        <f>IFERROR(VLOOKUP(D167,Cover!$I$2:$J$14,2,0),"")</f>
        <v>In Lavorazione</v>
      </c>
      <c r="N167" s="25" t="str">
        <f t="shared" si="4"/>
        <v>AO004511_YYY109In LavorazioneNon Bloccante</v>
      </c>
      <c r="O167" s="15" t="str">
        <f t="shared" si="5"/>
        <v>AO004511_YYY109</v>
      </c>
    </row>
    <row r="168" spans="1:15" ht="16.5" customHeight="1">
      <c r="A168" t="s">
        <v>838</v>
      </c>
      <c r="B168" t="s">
        <v>422</v>
      </c>
      <c r="C168" t="s">
        <v>839</v>
      </c>
      <c r="D168" t="s">
        <v>39</v>
      </c>
      <c r="E168" t="s">
        <v>452</v>
      </c>
      <c r="F168" t="s">
        <v>106</v>
      </c>
      <c r="G168" t="s">
        <v>453</v>
      </c>
      <c r="H168" t="s">
        <v>454</v>
      </c>
      <c r="I168" t="s">
        <v>33</v>
      </c>
      <c r="J168" t="s">
        <v>447</v>
      </c>
      <c r="K168" t="s">
        <v>448</v>
      </c>
      <c r="L168" t="s">
        <v>642</v>
      </c>
      <c r="M168" s="25" t="str">
        <f>IFERROR(VLOOKUP(D168,Cover!$I$2:$J$14,2,0),"")</f>
        <v>Respinto</v>
      </c>
      <c r="N168" s="25" t="str">
        <f t="shared" si="4"/>
        <v>AO004511_YYY109RespintoNon Bloccante</v>
      </c>
      <c r="O168" s="15" t="str">
        <f t="shared" si="5"/>
        <v>AO004511_YYY109</v>
      </c>
    </row>
    <row r="169" spans="1:15" ht="16.5" customHeight="1">
      <c r="A169" t="s">
        <v>840</v>
      </c>
      <c r="B169" t="s">
        <v>422</v>
      </c>
      <c r="C169" t="s">
        <v>841</v>
      </c>
      <c r="D169" t="s">
        <v>38</v>
      </c>
      <c r="E169" t="s">
        <v>444</v>
      </c>
      <c r="F169" t="s">
        <v>106</v>
      </c>
      <c r="G169" t="s">
        <v>453</v>
      </c>
      <c r="H169" t="s">
        <v>474</v>
      </c>
      <c r="I169" t="s">
        <v>33</v>
      </c>
      <c r="J169" t="s">
        <v>447</v>
      </c>
      <c r="K169" t="s">
        <v>448</v>
      </c>
      <c r="L169" t="s">
        <v>842</v>
      </c>
      <c r="M169" s="25" t="str">
        <f>IFERROR(VLOOKUP(D169,Cover!$I$2:$J$14,2,0),"")</f>
        <v>Chiuso</v>
      </c>
      <c r="N169" s="25" t="str">
        <f t="shared" si="4"/>
        <v>AO004511_YYY109ChiusoNon Bloccante</v>
      </c>
      <c r="O169" s="15" t="str">
        <f t="shared" si="5"/>
        <v>AO004511_YYY109</v>
      </c>
    </row>
    <row r="170" spans="1:15" ht="16.5" customHeight="1">
      <c r="A170" t="s">
        <v>843</v>
      </c>
      <c r="B170" t="s">
        <v>422</v>
      </c>
      <c r="C170" t="s">
        <v>844</v>
      </c>
      <c r="D170" t="s">
        <v>42</v>
      </c>
      <c r="E170" t="s">
        <v>444</v>
      </c>
      <c r="F170" t="s">
        <v>106</v>
      </c>
      <c r="G170" t="s">
        <v>453</v>
      </c>
      <c r="H170" t="s">
        <v>454</v>
      </c>
      <c r="I170" t="s">
        <v>33</v>
      </c>
      <c r="J170" t="s">
        <v>447</v>
      </c>
      <c r="K170" t="s">
        <v>448</v>
      </c>
      <c r="L170" t="s">
        <v>842</v>
      </c>
      <c r="M170" s="25" t="str">
        <f>IFERROR(VLOOKUP(D170,Cover!$I$2:$J$14,2,0),"")</f>
        <v>In Lavorazione</v>
      </c>
      <c r="N170" s="25" t="str">
        <f t="shared" si="4"/>
        <v>AO004511_YYY109In LavorazioneNon Bloccante</v>
      </c>
      <c r="O170" s="15" t="str">
        <f t="shared" si="5"/>
        <v>AO004511_YYY109</v>
      </c>
    </row>
    <row r="171" spans="1:15" ht="16.5" customHeight="1">
      <c r="A171" t="s">
        <v>845</v>
      </c>
      <c r="B171" t="s">
        <v>422</v>
      </c>
      <c r="C171" t="s">
        <v>846</v>
      </c>
      <c r="D171" t="s">
        <v>42</v>
      </c>
      <c r="E171" t="s">
        <v>444</v>
      </c>
      <c r="F171" t="s">
        <v>106</v>
      </c>
      <c r="G171" t="s">
        <v>453</v>
      </c>
      <c r="H171" t="s">
        <v>474</v>
      </c>
      <c r="I171" t="s">
        <v>33</v>
      </c>
      <c r="J171" t="s">
        <v>447</v>
      </c>
      <c r="K171" t="s">
        <v>448</v>
      </c>
      <c r="L171" t="s">
        <v>842</v>
      </c>
      <c r="M171" s="25" t="str">
        <f>IFERROR(VLOOKUP(D171,Cover!$I$2:$J$14,2,0),"")</f>
        <v>In Lavorazione</v>
      </c>
      <c r="N171" s="25" t="str">
        <f t="shared" si="4"/>
        <v>AO004511_YYY109In LavorazioneNon Bloccante</v>
      </c>
      <c r="O171" s="15" t="str">
        <f t="shared" si="5"/>
        <v>AO004511_YYY109</v>
      </c>
    </row>
    <row r="172" spans="1:15" ht="16.5" customHeight="1">
      <c r="A172" t="s">
        <v>847</v>
      </c>
      <c r="B172" t="s">
        <v>422</v>
      </c>
      <c r="C172" t="s">
        <v>848</v>
      </c>
      <c r="D172" t="s">
        <v>42</v>
      </c>
      <c r="E172" t="s">
        <v>480</v>
      </c>
      <c r="F172" t="s">
        <v>106</v>
      </c>
      <c r="G172" t="s">
        <v>453</v>
      </c>
      <c r="H172" t="s">
        <v>474</v>
      </c>
      <c r="I172" t="s">
        <v>33</v>
      </c>
      <c r="J172" t="s">
        <v>447</v>
      </c>
      <c r="K172" t="s">
        <v>448</v>
      </c>
      <c r="L172" t="s">
        <v>842</v>
      </c>
      <c r="M172" s="25" t="str">
        <f>IFERROR(VLOOKUP(D172,Cover!$I$2:$J$14,2,0),"")</f>
        <v>In Lavorazione</v>
      </c>
      <c r="N172" s="25" t="str">
        <f t="shared" si="4"/>
        <v>AO004511_YYY109In LavorazioneNon Bloccante</v>
      </c>
      <c r="O172" s="15" t="str">
        <f t="shared" si="5"/>
        <v>AO004511_YYY109</v>
      </c>
    </row>
    <row r="173" spans="1:15" ht="16.5" customHeight="1">
      <c r="A173" t="s">
        <v>849</v>
      </c>
      <c r="B173" t="s">
        <v>422</v>
      </c>
      <c r="C173" t="s">
        <v>850</v>
      </c>
      <c r="D173" t="s">
        <v>43</v>
      </c>
      <c r="E173" t="s">
        <v>480</v>
      </c>
      <c r="F173" t="s">
        <v>106</v>
      </c>
      <c r="G173" t="s">
        <v>453</v>
      </c>
      <c r="H173" t="s">
        <v>454</v>
      </c>
      <c r="I173" t="s">
        <v>33</v>
      </c>
      <c r="J173" t="s">
        <v>447</v>
      </c>
      <c r="K173" t="s">
        <v>448</v>
      </c>
      <c r="L173" t="s">
        <v>842</v>
      </c>
      <c r="M173" s="25" t="str">
        <f>IFERROR(VLOOKUP(D173,Cover!$I$2:$J$14,2,0),"")</f>
        <v>In Lavorazione</v>
      </c>
      <c r="N173" s="25" t="str">
        <f t="shared" si="4"/>
        <v>AO004511_YYY109In LavorazioneNon Bloccante</v>
      </c>
      <c r="O173" s="15" t="str">
        <f t="shared" si="5"/>
        <v>AO004511_YYY109</v>
      </c>
    </row>
    <row r="174" spans="1:15" ht="16.5" customHeight="1">
      <c r="A174" t="s">
        <v>851</v>
      </c>
      <c r="B174" t="s">
        <v>422</v>
      </c>
      <c r="C174" t="s">
        <v>852</v>
      </c>
      <c r="D174" t="s">
        <v>43</v>
      </c>
      <c r="E174" t="s">
        <v>444</v>
      </c>
      <c r="F174" t="s">
        <v>106</v>
      </c>
      <c r="G174" t="s">
        <v>453</v>
      </c>
      <c r="H174" t="s">
        <v>454</v>
      </c>
      <c r="I174" t="s">
        <v>33</v>
      </c>
      <c r="J174" t="s">
        <v>447</v>
      </c>
      <c r="K174" t="s">
        <v>448</v>
      </c>
      <c r="L174" t="s">
        <v>842</v>
      </c>
      <c r="M174" s="25" t="str">
        <f>IFERROR(VLOOKUP(D174,Cover!$I$2:$J$14,2,0),"")</f>
        <v>In Lavorazione</v>
      </c>
      <c r="N174" s="25" t="str">
        <f t="shared" si="4"/>
        <v>AO004511_YYY109In LavorazioneNon Bloccante</v>
      </c>
      <c r="O174" s="15" t="str">
        <f t="shared" si="5"/>
        <v>AO004511_YYY109</v>
      </c>
    </row>
    <row r="175" spans="1:15" ht="16.5" customHeight="1">
      <c r="A175" t="s">
        <v>853</v>
      </c>
      <c r="B175" t="s">
        <v>422</v>
      </c>
      <c r="C175" t="s">
        <v>854</v>
      </c>
      <c r="D175" t="s">
        <v>43</v>
      </c>
      <c r="E175" t="s">
        <v>444</v>
      </c>
      <c r="F175" t="s">
        <v>106</v>
      </c>
      <c r="G175" t="s">
        <v>453</v>
      </c>
      <c r="H175" t="s">
        <v>446</v>
      </c>
      <c r="I175" t="s">
        <v>144</v>
      </c>
      <c r="J175" t="s">
        <v>447</v>
      </c>
      <c r="K175" t="s">
        <v>448</v>
      </c>
      <c r="L175" t="s">
        <v>842</v>
      </c>
      <c r="M175" s="25" t="str">
        <f>IFERROR(VLOOKUP(D175,Cover!$I$2:$J$14,2,0),"")</f>
        <v>In Lavorazione</v>
      </c>
      <c r="N175" s="25" t="str">
        <f t="shared" si="4"/>
        <v>AO004511_YYY109In LavorazioneBloccante per il collaudo</v>
      </c>
      <c r="O175" s="15" t="str">
        <f t="shared" si="5"/>
        <v>AO004511_YYY109</v>
      </c>
    </row>
    <row r="176" spans="1:15" ht="16.5" customHeight="1">
      <c r="A176" t="s">
        <v>855</v>
      </c>
      <c r="B176" t="s">
        <v>422</v>
      </c>
      <c r="C176" t="s">
        <v>856</v>
      </c>
      <c r="D176" t="s">
        <v>42</v>
      </c>
      <c r="E176" t="s">
        <v>444</v>
      </c>
      <c r="F176" t="s">
        <v>106</v>
      </c>
      <c r="G176" t="s">
        <v>453</v>
      </c>
      <c r="H176" t="s">
        <v>454</v>
      </c>
      <c r="I176" t="s">
        <v>144</v>
      </c>
      <c r="J176" t="s">
        <v>447</v>
      </c>
      <c r="K176" t="s">
        <v>448</v>
      </c>
      <c r="L176" t="s">
        <v>842</v>
      </c>
      <c r="M176" s="25" t="str">
        <f>IFERROR(VLOOKUP(D176,Cover!$I$2:$J$14,2,0),"")</f>
        <v>In Lavorazione</v>
      </c>
      <c r="N176" s="25" t="str">
        <f t="shared" si="4"/>
        <v>AO004511_YYY109In LavorazioneBloccante per il collaudo</v>
      </c>
      <c r="O176" s="15" t="str">
        <f t="shared" si="5"/>
        <v>AO004511_YYY109</v>
      </c>
    </row>
    <row r="177" spans="1:15" ht="16.5" customHeight="1">
      <c r="A177" t="s">
        <v>857</v>
      </c>
      <c r="B177" t="s">
        <v>422</v>
      </c>
      <c r="C177" t="s">
        <v>858</v>
      </c>
      <c r="D177" t="s">
        <v>42</v>
      </c>
      <c r="E177" t="s">
        <v>444</v>
      </c>
      <c r="F177" t="s">
        <v>106</v>
      </c>
      <c r="G177" t="s">
        <v>453</v>
      </c>
      <c r="H177" t="s">
        <v>474</v>
      </c>
      <c r="I177" t="s">
        <v>33</v>
      </c>
      <c r="J177" t="s">
        <v>447</v>
      </c>
      <c r="K177" t="s">
        <v>448</v>
      </c>
      <c r="L177" t="s">
        <v>842</v>
      </c>
      <c r="M177" s="25" t="str">
        <f>IFERROR(VLOOKUP(D177,Cover!$I$2:$J$14,2,0),"")</f>
        <v>In Lavorazione</v>
      </c>
      <c r="N177" s="25" t="str">
        <f t="shared" si="4"/>
        <v>AO004511_YYY109In LavorazioneNon Bloccante</v>
      </c>
      <c r="O177" s="15" t="str">
        <f t="shared" si="5"/>
        <v>AO004511_YYY109</v>
      </c>
    </row>
    <row r="178" spans="1:15" ht="16.5" customHeight="1">
      <c r="A178" t="s">
        <v>859</v>
      </c>
      <c r="B178" t="s">
        <v>422</v>
      </c>
      <c r="C178" t="s">
        <v>860</v>
      </c>
      <c r="D178" t="s">
        <v>42</v>
      </c>
      <c r="E178" t="s">
        <v>444</v>
      </c>
      <c r="F178" t="s">
        <v>106</v>
      </c>
      <c r="G178" t="s">
        <v>453</v>
      </c>
      <c r="H178" t="s">
        <v>454</v>
      </c>
      <c r="I178" t="s">
        <v>33</v>
      </c>
      <c r="J178" t="s">
        <v>447</v>
      </c>
      <c r="K178" t="s">
        <v>448</v>
      </c>
      <c r="L178" t="s">
        <v>757</v>
      </c>
      <c r="M178" s="25" t="str">
        <f>IFERROR(VLOOKUP(D178,Cover!$I$2:$J$14,2,0),"")</f>
        <v>In Lavorazione</v>
      </c>
      <c r="N178" s="25" t="str">
        <f t="shared" si="4"/>
        <v>AO004511_YYY109In LavorazioneNon Bloccante</v>
      </c>
      <c r="O178" s="15" t="str">
        <f t="shared" si="5"/>
        <v>AO004511_YYY109</v>
      </c>
    </row>
    <row r="179" spans="1:15" ht="16.5" customHeight="1">
      <c r="A179" t="s">
        <v>861</v>
      </c>
      <c r="B179" t="s">
        <v>422</v>
      </c>
      <c r="C179" t="s">
        <v>862</v>
      </c>
      <c r="D179" t="s">
        <v>42</v>
      </c>
      <c r="E179" t="s">
        <v>444</v>
      </c>
      <c r="F179" t="s">
        <v>106</v>
      </c>
      <c r="G179" t="s">
        <v>453</v>
      </c>
      <c r="H179" t="s">
        <v>446</v>
      </c>
      <c r="I179" t="s">
        <v>144</v>
      </c>
      <c r="J179" t="s">
        <v>447</v>
      </c>
      <c r="K179" t="s">
        <v>448</v>
      </c>
      <c r="L179" t="s">
        <v>526</v>
      </c>
      <c r="M179" s="25" t="str">
        <f>IFERROR(VLOOKUP(D179,Cover!$I$2:$J$14,2,0),"")</f>
        <v>In Lavorazione</v>
      </c>
      <c r="N179" s="25" t="str">
        <f t="shared" si="4"/>
        <v>AO004511_YYY109In LavorazioneBloccante per il collaudo</v>
      </c>
      <c r="O179" s="15" t="str">
        <f t="shared" si="5"/>
        <v>AO004511_YYY109</v>
      </c>
    </row>
    <row r="180" spans="1:15" ht="16.5" customHeight="1">
      <c r="A180" t="s">
        <v>863</v>
      </c>
      <c r="B180" t="s">
        <v>422</v>
      </c>
      <c r="C180" t="s">
        <v>864</v>
      </c>
      <c r="D180" t="s">
        <v>42</v>
      </c>
      <c r="E180" t="s">
        <v>444</v>
      </c>
      <c r="F180" t="s">
        <v>106</v>
      </c>
      <c r="G180" t="s">
        <v>453</v>
      </c>
      <c r="H180" t="s">
        <v>446</v>
      </c>
      <c r="I180" t="s">
        <v>144</v>
      </c>
      <c r="J180" t="s">
        <v>447</v>
      </c>
      <c r="K180" t="s">
        <v>448</v>
      </c>
      <c r="L180" t="s">
        <v>665</v>
      </c>
      <c r="M180" s="25" t="str">
        <f>IFERROR(VLOOKUP(D180,Cover!$I$2:$J$14,2,0),"")</f>
        <v>In Lavorazione</v>
      </c>
      <c r="N180" s="25" t="str">
        <f t="shared" si="4"/>
        <v>AO004511_YYY109In LavorazioneBloccante per il collaudo</v>
      </c>
      <c r="O180" s="15" t="str">
        <f t="shared" si="5"/>
        <v>AO004511_YYY109</v>
      </c>
    </row>
    <row r="181" spans="1:15" ht="16.5" customHeight="1">
      <c r="A181" t="s">
        <v>865</v>
      </c>
      <c r="B181" t="s">
        <v>422</v>
      </c>
      <c r="C181" t="s">
        <v>866</v>
      </c>
      <c r="D181" t="s">
        <v>42</v>
      </c>
      <c r="E181" t="s">
        <v>444</v>
      </c>
      <c r="F181" t="s">
        <v>106</v>
      </c>
      <c r="G181" t="s">
        <v>453</v>
      </c>
      <c r="H181" t="s">
        <v>446</v>
      </c>
      <c r="I181" t="s">
        <v>144</v>
      </c>
      <c r="J181" t="s">
        <v>447</v>
      </c>
      <c r="K181" t="s">
        <v>448</v>
      </c>
      <c r="L181" t="s">
        <v>668</v>
      </c>
      <c r="M181" s="25" t="str">
        <f>IFERROR(VLOOKUP(D181,Cover!$I$2:$J$14,2,0),"")</f>
        <v>In Lavorazione</v>
      </c>
      <c r="N181" s="25" t="str">
        <f t="shared" si="4"/>
        <v>AO004511_YYY109In LavorazioneBloccante per il collaudo</v>
      </c>
      <c r="O181" s="15" t="str">
        <f t="shared" si="5"/>
        <v>AO004511_YYY109</v>
      </c>
    </row>
    <row r="182" spans="1:15" ht="16.5" customHeight="1">
      <c r="A182" t="s">
        <v>867</v>
      </c>
      <c r="B182" t="s">
        <v>422</v>
      </c>
      <c r="C182" t="s">
        <v>868</v>
      </c>
      <c r="D182" t="s">
        <v>42</v>
      </c>
      <c r="E182" t="s">
        <v>444</v>
      </c>
      <c r="F182" t="s">
        <v>106</v>
      </c>
      <c r="G182" t="s">
        <v>453</v>
      </c>
      <c r="H182" t="s">
        <v>446</v>
      </c>
      <c r="I182" t="s">
        <v>144</v>
      </c>
      <c r="J182" t="s">
        <v>447</v>
      </c>
      <c r="K182" t="s">
        <v>448</v>
      </c>
      <c r="L182" t="s">
        <v>668</v>
      </c>
      <c r="M182" s="25" t="str">
        <f>IFERROR(VLOOKUP(D182,Cover!$I$2:$J$14,2,0),"")</f>
        <v>In Lavorazione</v>
      </c>
      <c r="N182" s="25" t="str">
        <f t="shared" si="4"/>
        <v>AO004511_YYY109In LavorazioneBloccante per il collaudo</v>
      </c>
      <c r="O182" s="15" t="str">
        <f t="shared" si="5"/>
        <v>AO004511_YYY109</v>
      </c>
    </row>
    <row r="183" spans="1:15" ht="16.5" customHeight="1">
      <c r="A183" t="s">
        <v>869</v>
      </c>
      <c r="B183" t="s">
        <v>305</v>
      </c>
      <c r="C183" t="s">
        <v>870</v>
      </c>
      <c r="D183" t="s">
        <v>38</v>
      </c>
      <c r="E183" t="s">
        <v>444</v>
      </c>
      <c r="F183" t="s">
        <v>161</v>
      </c>
      <c r="G183" t="s">
        <v>445</v>
      </c>
      <c r="H183" t="s">
        <v>446</v>
      </c>
      <c r="I183" t="s">
        <v>33</v>
      </c>
      <c r="J183" t="s">
        <v>447</v>
      </c>
      <c r="K183" t="s">
        <v>448</v>
      </c>
      <c r="L183" t="s">
        <v>459</v>
      </c>
      <c r="M183" s="25" t="str">
        <f>IFERROR(VLOOKUP(D183,Cover!$I$2:$J$14,2,0),"")</f>
        <v>Chiuso</v>
      </c>
      <c r="N183" s="25" t="str">
        <f t="shared" si="4"/>
        <v>AO004511_YYY121ChiusoNon Bloccante</v>
      </c>
      <c r="O183" s="15" t="str">
        <f t="shared" si="5"/>
        <v>AO004511_YYY121</v>
      </c>
    </row>
    <row r="184" spans="1:15" ht="16.5" customHeight="1">
      <c r="A184" t="s">
        <v>871</v>
      </c>
      <c r="B184" t="s">
        <v>305</v>
      </c>
      <c r="C184" t="s">
        <v>872</v>
      </c>
      <c r="D184" t="s">
        <v>38</v>
      </c>
      <c r="E184" t="s">
        <v>444</v>
      </c>
      <c r="F184" t="s">
        <v>161</v>
      </c>
      <c r="G184" t="s">
        <v>445</v>
      </c>
      <c r="H184" t="s">
        <v>446</v>
      </c>
      <c r="I184" t="s">
        <v>33</v>
      </c>
      <c r="J184" t="s">
        <v>447</v>
      </c>
      <c r="K184" t="s">
        <v>448</v>
      </c>
      <c r="L184" t="s">
        <v>873</v>
      </c>
      <c r="M184" s="25" t="str">
        <f>IFERROR(VLOOKUP(D184,Cover!$I$2:$J$14,2,0),"")</f>
        <v>Chiuso</v>
      </c>
      <c r="N184" s="25" t="str">
        <f t="shared" si="4"/>
        <v>AO004511_YYY121ChiusoNon Bloccante</v>
      </c>
      <c r="O184" s="15" t="str">
        <f t="shared" si="5"/>
        <v>AO004511_YYY121</v>
      </c>
    </row>
    <row r="185" spans="1:15" ht="16.5" customHeight="1">
      <c r="A185" t="s">
        <v>874</v>
      </c>
      <c r="B185" t="s">
        <v>305</v>
      </c>
      <c r="C185" t="s">
        <v>875</v>
      </c>
      <c r="D185" t="s">
        <v>42</v>
      </c>
      <c r="E185" t="s">
        <v>444</v>
      </c>
      <c r="F185" t="s">
        <v>161</v>
      </c>
      <c r="G185" t="s">
        <v>445</v>
      </c>
      <c r="H185" t="s">
        <v>454</v>
      </c>
      <c r="I185" t="s">
        <v>33</v>
      </c>
      <c r="J185" t="s">
        <v>447</v>
      </c>
      <c r="K185" t="s">
        <v>448</v>
      </c>
      <c r="L185" t="s">
        <v>549</v>
      </c>
      <c r="M185" s="25" t="str">
        <f>IFERROR(VLOOKUP(D185,Cover!$I$2:$J$14,2,0),"")</f>
        <v>In Lavorazione</v>
      </c>
      <c r="N185" s="25" t="str">
        <f t="shared" si="4"/>
        <v>AO004511_YYY121In LavorazioneNon Bloccante</v>
      </c>
      <c r="O185" s="15" t="str">
        <f t="shared" si="5"/>
        <v>AO004511_YYY121</v>
      </c>
    </row>
    <row r="186" spans="1:15" ht="16.5" customHeight="1">
      <c r="A186" t="s">
        <v>876</v>
      </c>
      <c r="B186" t="s">
        <v>305</v>
      </c>
      <c r="C186" t="s">
        <v>877</v>
      </c>
      <c r="D186" t="s">
        <v>42</v>
      </c>
      <c r="E186" t="s">
        <v>444</v>
      </c>
      <c r="F186" t="s">
        <v>161</v>
      </c>
      <c r="G186" t="s">
        <v>453</v>
      </c>
      <c r="H186" t="s">
        <v>878</v>
      </c>
      <c r="I186" t="s">
        <v>33</v>
      </c>
      <c r="J186" t="s">
        <v>447</v>
      </c>
      <c r="K186" t="s">
        <v>448</v>
      </c>
      <c r="L186" t="s">
        <v>572</v>
      </c>
      <c r="M186" s="25" t="str">
        <f>IFERROR(VLOOKUP(D186,Cover!$I$2:$J$14,2,0),"")</f>
        <v>In Lavorazione</v>
      </c>
      <c r="N186" s="25" t="str">
        <f t="shared" si="4"/>
        <v>AO004511_YYY121In LavorazioneNon Bloccante</v>
      </c>
      <c r="O186" s="15" t="str">
        <f t="shared" si="5"/>
        <v>AO004511_YYY121</v>
      </c>
    </row>
    <row r="187" spans="1:15" ht="16.5" customHeight="1">
      <c r="A187" t="s">
        <v>879</v>
      </c>
      <c r="B187" t="s">
        <v>425</v>
      </c>
      <c r="C187" t="s">
        <v>880</v>
      </c>
      <c r="D187" t="s">
        <v>38</v>
      </c>
      <c r="E187" t="s">
        <v>444</v>
      </c>
      <c r="F187" t="s">
        <v>161</v>
      </c>
      <c r="G187" t="s">
        <v>453</v>
      </c>
      <c r="H187" t="s">
        <v>446</v>
      </c>
      <c r="I187" t="s">
        <v>33</v>
      </c>
      <c r="J187" t="s">
        <v>447</v>
      </c>
      <c r="K187" t="s">
        <v>448</v>
      </c>
      <c r="L187" t="s">
        <v>881</v>
      </c>
      <c r="M187" s="25" t="str">
        <f>IFERROR(VLOOKUP(D187,Cover!$I$2:$J$14,2,0),"")</f>
        <v>Chiuso</v>
      </c>
      <c r="N187" s="25" t="str">
        <f t="shared" si="4"/>
        <v>AO004511_YYY127ChiusoNon Bloccante</v>
      </c>
      <c r="O187" s="15" t="str">
        <f t="shared" si="5"/>
        <v>AO004511_YYY127</v>
      </c>
    </row>
    <row r="188" spans="1:15" ht="16.5" customHeight="1">
      <c r="A188" t="s">
        <v>882</v>
      </c>
      <c r="B188" t="s">
        <v>425</v>
      </c>
      <c r="C188" t="s">
        <v>883</v>
      </c>
      <c r="D188" t="s">
        <v>38</v>
      </c>
      <c r="E188" t="s">
        <v>444</v>
      </c>
      <c r="F188" t="s">
        <v>161</v>
      </c>
      <c r="G188" t="s">
        <v>453</v>
      </c>
      <c r="H188" t="s">
        <v>454</v>
      </c>
      <c r="I188" t="s">
        <v>33</v>
      </c>
      <c r="J188" t="s">
        <v>447</v>
      </c>
      <c r="K188" t="s">
        <v>448</v>
      </c>
      <c r="L188" t="s">
        <v>881</v>
      </c>
      <c r="M188" s="25" t="str">
        <f>IFERROR(VLOOKUP(D188,Cover!$I$2:$J$14,2,0),"")</f>
        <v>Chiuso</v>
      </c>
      <c r="N188" s="25" t="str">
        <f t="shared" si="4"/>
        <v>AO004511_YYY127ChiusoNon Bloccante</v>
      </c>
      <c r="O188" s="15" t="str">
        <f t="shared" si="5"/>
        <v>AO004511_YYY127</v>
      </c>
    </row>
    <row r="189" spans="1:15" ht="16.5" customHeight="1">
      <c r="A189" t="s">
        <v>884</v>
      </c>
      <c r="B189" t="s">
        <v>425</v>
      </c>
      <c r="C189" t="s">
        <v>885</v>
      </c>
      <c r="D189" t="s">
        <v>39</v>
      </c>
      <c r="E189" t="s">
        <v>444</v>
      </c>
      <c r="F189" t="s">
        <v>161</v>
      </c>
      <c r="G189" t="s">
        <v>453</v>
      </c>
      <c r="H189" t="s">
        <v>458</v>
      </c>
      <c r="I189" t="s">
        <v>33</v>
      </c>
      <c r="J189" t="s">
        <v>447</v>
      </c>
      <c r="K189" t="s">
        <v>448</v>
      </c>
      <c r="L189" t="s">
        <v>881</v>
      </c>
      <c r="M189" s="25" t="str">
        <f>IFERROR(VLOOKUP(D189,Cover!$I$2:$J$14,2,0),"")</f>
        <v>Respinto</v>
      </c>
      <c r="N189" s="25" t="str">
        <f t="shared" si="4"/>
        <v>AO004511_YYY127RespintoNon Bloccante</v>
      </c>
      <c r="O189" s="15" t="str">
        <f t="shared" si="5"/>
        <v>AO004511_YYY127</v>
      </c>
    </row>
    <row r="190" spans="1:15" ht="16.5" customHeight="1">
      <c r="A190" t="s">
        <v>886</v>
      </c>
      <c r="B190" t="s">
        <v>425</v>
      </c>
      <c r="C190" t="s">
        <v>887</v>
      </c>
      <c r="D190" t="s">
        <v>40</v>
      </c>
      <c r="E190" t="s">
        <v>444</v>
      </c>
      <c r="F190" t="s">
        <v>161</v>
      </c>
      <c r="G190" t="s">
        <v>453</v>
      </c>
      <c r="H190" t="s">
        <v>458</v>
      </c>
      <c r="I190" t="s">
        <v>33</v>
      </c>
      <c r="J190" t="s">
        <v>447</v>
      </c>
      <c r="K190" t="s">
        <v>448</v>
      </c>
      <c r="L190" t="s">
        <v>579</v>
      </c>
      <c r="M190" s="25" t="str">
        <f>IFERROR(VLOOKUP(D190,Cover!$I$2:$J$14,2,0),"")</f>
        <v>In Lavorazione</v>
      </c>
      <c r="N190" s="25" t="str">
        <f t="shared" si="4"/>
        <v>AO004511_YYY127In LavorazioneNon Bloccante</v>
      </c>
      <c r="O190" s="15" t="str">
        <f t="shared" si="5"/>
        <v>AO004511_YYY127</v>
      </c>
    </row>
    <row r="191" spans="1:15" ht="16.5" customHeight="1">
      <c r="A191" t="s">
        <v>888</v>
      </c>
      <c r="B191" t="s">
        <v>425</v>
      </c>
      <c r="C191" t="s">
        <v>889</v>
      </c>
      <c r="D191" t="s">
        <v>38</v>
      </c>
      <c r="E191" t="s">
        <v>444</v>
      </c>
      <c r="F191" t="s">
        <v>161</v>
      </c>
      <c r="G191" t="s">
        <v>445</v>
      </c>
      <c r="H191" t="s">
        <v>474</v>
      </c>
      <c r="I191" t="s">
        <v>33</v>
      </c>
      <c r="J191" t="s">
        <v>447</v>
      </c>
      <c r="K191" t="s">
        <v>448</v>
      </c>
      <c r="L191" t="s">
        <v>579</v>
      </c>
      <c r="M191" s="25" t="str">
        <f>IFERROR(VLOOKUP(D191,Cover!$I$2:$J$14,2,0),"")</f>
        <v>Chiuso</v>
      </c>
      <c r="N191" s="25" t="str">
        <f t="shared" si="4"/>
        <v>AO004511_YYY127ChiusoNon Bloccante</v>
      </c>
      <c r="O191" s="15" t="str">
        <f t="shared" si="5"/>
        <v>AO004511_YYY127</v>
      </c>
    </row>
    <row r="192" spans="1:15" ht="16.5" customHeight="1">
      <c r="A192" t="s">
        <v>890</v>
      </c>
      <c r="B192" t="s">
        <v>425</v>
      </c>
      <c r="C192" t="s">
        <v>891</v>
      </c>
      <c r="D192" t="s">
        <v>42</v>
      </c>
      <c r="E192" t="s">
        <v>444</v>
      </c>
      <c r="F192" t="s">
        <v>106</v>
      </c>
      <c r="G192" t="s">
        <v>453</v>
      </c>
      <c r="H192" t="s">
        <v>458</v>
      </c>
      <c r="I192" t="s">
        <v>33</v>
      </c>
      <c r="J192" t="s">
        <v>447</v>
      </c>
      <c r="K192" t="s">
        <v>448</v>
      </c>
      <c r="L192" t="s">
        <v>621</v>
      </c>
      <c r="M192" s="25" t="str">
        <f>IFERROR(VLOOKUP(D192,Cover!$I$2:$J$14,2,0),"")</f>
        <v>In Lavorazione</v>
      </c>
      <c r="N192" s="25" t="str">
        <f t="shared" si="4"/>
        <v>AO004511_YYY127In LavorazioneNon Bloccante</v>
      </c>
      <c r="O192" s="15" t="str">
        <f t="shared" si="5"/>
        <v>AO004511_YYY127</v>
      </c>
    </row>
    <row r="193" spans="1:15" ht="16.5" customHeight="1">
      <c r="A193" t="s">
        <v>892</v>
      </c>
      <c r="B193" t="s">
        <v>425</v>
      </c>
      <c r="C193" t="s">
        <v>893</v>
      </c>
      <c r="D193" t="s">
        <v>42</v>
      </c>
      <c r="E193" t="s">
        <v>444</v>
      </c>
      <c r="F193" t="s">
        <v>106</v>
      </c>
      <c r="G193" t="s">
        <v>453</v>
      </c>
      <c r="H193" t="s">
        <v>454</v>
      </c>
      <c r="I193" t="s">
        <v>33</v>
      </c>
      <c r="J193" t="s">
        <v>447</v>
      </c>
      <c r="K193" t="s">
        <v>448</v>
      </c>
      <c r="L193" t="s">
        <v>621</v>
      </c>
      <c r="M193" s="25" t="str">
        <f>IFERROR(VLOOKUP(D193,Cover!$I$2:$J$14,2,0),"")</f>
        <v>In Lavorazione</v>
      </c>
      <c r="N193" s="25" t="str">
        <f t="shared" si="4"/>
        <v>AO004511_YYY127In LavorazioneNon Bloccante</v>
      </c>
      <c r="O193" s="15" t="str">
        <f t="shared" si="5"/>
        <v>AO004511_YYY127</v>
      </c>
    </row>
    <row r="194" spans="1:15" ht="16.5" customHeight="1">
      <c r="A194" t="s">
        <v>894</v>
      </c>
      <c r="B194" t="s">
        <v>425</v>
      </c>
      <c r="C194" t="s">
        <v>895</v>
      </c>
      <c r="D194" t="s">
        <v>42</v>
      </c>
      <c r="E194" t="s">
        <v>444</v>
      </c>
      <c r="F194" t="s">
        <v>161</v>
      </c>
      <c r="G194" t="s">
        <v>453</v>
      </c>
      <c r="H194" t="s">
        <v>454</v>
      </c>
      <c r="I194" t="s">
        <v>33</v>
      </c>
      <c r="J194" t="s">
        <v>447</v>
      </c>
      <c r="K194" t="s">
        <v>448</v>
      </c>
      <c r="L194" t="s">
        <v>515</v>
      </c>
      <c r="M194" s="25" t="str">
        <f>IFERROR(VLOOKUP(D194,Cover!$I$2:$J$14,2,0),"")</f>
        <v>In Lavorazione</v>
      </c>
      <c r="N194" s="25" t="str">
        <f t="shared" si="4"/>
        <v>AO004511_YYY127In LavorazioneNon Bloccante</v>
      </c>
      <c r="O194" s="15" t="str">
        <f t="shared" si="5"/>
        <v>AO004511_YYY127</v>
      </c>
    </row>
    <row r="195" spans="1:15" ht="16.5" customHeight="1">
      <c r="A195" t="s">
        <v>896</v>
      </c>
      <c r="B195" t="s">
        <v>425</v>
      </c>
      <c r="C195" t="s">
        <v>897</v>
      </c>
      <c r="D195" t="s">
        <v>38</v>
      </c>
      <c r="E195" t="s">
        <v>444</v>
      </c>
      <c r="F195" t="s">
        <v>161</v>
      </c>
      <c r="G195" t="s">
        <v>453</v>
      </c>
      <c r="H195" t="s">
        <v>474</v>
      </c>
      <c r="I195" t="s">
        <v>33</v>
      </c>
      <c r="J195" t="s">
        <v>447</v>
      </c>
      <c r="K195" t="s">
        <v>448</v>
      </c>
      <c r="L195" t="s">
        <v>515</v>
      </c>
      <c r="M195" s="25" t="str">
        <f>IFERROR(VLOOKUP(D195,Cover!$I$2:$J$14,2,0),"")</f>
        <v>Chiuso</v>
      </c>
      <c r="N195" s="25" t="str">
        <f t="shared" ref="N195:N258" si="6">IF(O195&lt;&gt;"PMOyyy144_R4bis",CONCATENATE(B195,M195,I195),CONCATENATE(O195,M195,I195))</f>
        <v>AO004511_YYY127ChiusoNon Bloccante</v>
      </c>
      <c r="O195" s="15" t="str">
        <f t="shared" ref="O195:O258" si="7">LEFT(B195,15)</f>
        <v>AO004511_YYY127</v>
      </c>
    </row>
    <row r="196" spans="1:15" ht="16.5" customHeight="1">
      <c r="A196" t="s">
        <v>898</v>
      </c>
      <c r="B196" t="s">
        <v>425</v>
      </c>
      <c r="C196" t="s">
        <v>899</v>
      </c>
      <c r="D196" t="s">
        <v>38</v>
      </c>
      <c r="E196" t="s">
        <v>444</v>
      </c>
      <c r="F196" t="s">
        <v>161</v>
      </c>
      <c r="G196" t="s">
        <v>453</v>
      </c>
      <c r="H196" t="s">
        <v>446</v>
      </c>
      <c r="I196" t="s">
        <v>33</v>
      </c>
      <c r="J196" t="s">
        <v>447</v>
      </c>
      <c r="K196" t="s">
        <v>448</v>
      </c>
      <c r="L196" t="s">
        <v>523</v>
      </c>
      <c r="M196" s="25" t="str">
        <f>IFERROR(VLOOKUP(D196,Cover!$I$2:$J$14,2,0),"")</f>
        <v>Chiuso</v>
      </c>
      <c r="N196" s="25" t="str">
        <f t="shared" si="6"/>
        <v>AO004511_YYY127ChiusoNon Bloccante</v>
      </c>
      <c r="O196" s="15" t="str">
        <f t="shared" si="7"/>
        <v>AO004511_YYY127</v>
      </c>
    </row>
    <row r="197" spans="1:15" ht="16.5" customHeight="1">
      <c r="A197" t="s">
        <v>900</v>
      </c>
      <c r="B197" t="s">
        <v>396</v>
      </c>
      <c r="C197" t="s">
        <v>901</v>
      </c>
      <c r="D197" t="s">
        <v>39</v>
      </c>
      <c r="E197" t="s">
        <v>452</v>
      </c>
      <c r="F197" t="s">
        <v>105</v>
      </c>
      <c r="G197" t="s">
        <v>453</v>
      </c>
      <c r="H197" t="s">
        <v>454</v>
      </c>
      <c r="I197" t="s">
        <v>33</v>
      </c>
      <c r="J197" t="s">
        <v>447</v>
      </c>
      <c r="K197" t="s">
        <v>448</v>
      </c>
      <c r="L197" t="s">
        <v>902</v>
      </c>
      <c r="M197" s="25" t="str">
        <f>IFERROR(VLOOKUP(D197,Cover!$I$2:$J$14,2,0),"")</f>
        <v>Respinto</v>
      </c>
      <c r="N197" s="25" t="str">
        <f t="shared" si="6"/>
        <v>AO004511_YYY39RespintoNon Bloccante</v>
      </c>
      <c r="O197" s="15" t="str">
        <f t="shared" si="7"/>
        <v>AO004511_YYY39</v>
      </c>
    </row>
    <row r="198" spans="1:15" ht="16.5" customHeight="1">
      <c r="A198" t="s">
        <v>903</v>
      </c>
      <c r="B198" t="s">
        <v>396</v>
      </c>
      <c r="C198" t="s">
        <v>904</v>
      </c>
      <c r="D198" t="s">
        <v>38</v>
      </c>
      <c r="E198" t="s">
        <v>452</v>
      </c>
      <c r="F198" t="s">
        <v>105</v>
      </c>
      <c r="G198" t="s">
        <v>453</v>
      </c>
      <c r="H198" t="s">
        <v>458</v>
      </c>
      <c r="I198" t="s">
        <v>33</v>
      </c>
      <c r="J198" t="s">
        <v>447</v>
      </c>
      <c r="K198" t="s">
        <v>448</v>
      </c>
      <c r="L198" t="s">
        <v>902</v>
      </c>
      <c r="M198" s="25" t="str">
        <f>IFERROR(VLOOKUP(D198,Cover!$I$2:$J$14,2,0),"")</f>
        <v>Chiuso</v>
      </c>
      <c r="N198" s="25" t="str">
        <f t="shared" si="6"/>
        <v>AO004511_YYY39ChiusoNon Bloccante</v>
      </c>
      <c r="O198" s="15" t="str">
        <f t="shared" si="7"/>
        <v>AO004511_YYY39</v>
      </c>
    </row>
    <row r="199" spans="1:15" ht="16.5" customHeight="1">
      <c r="A199" t="s">
        <v>905</v>
      </c>
      <c r="B199" t="s">
        <v>396</v>
      </c>
      <c r="C199" t="s">
        <v>906</v>
      </c>
      <c r="D199" t="s">
        <v>38</v>
      </c>
      <c r="E199" t="s">
        <v>452</v>
      </c>
      <c r="F199" t="s">
        <v>105</v>
      </c>
      <c r="G199" t="s">
        <v>453</v>
      </c>
      <c r="H199" t="s">
        <v>454</v>
      </c>
      <c r="I199" t="s">
        <v>33</v>
      </c>
      <c r="J199" t="s">
        <v>447</v>
      </c>
      <c r="K199" t="s">
        <v>448</v>
      </c>
      <c r="L199" t="s">
        <v>907</v>
      </c>
      <c r="M199" s="25" t="str">
        <f>IFERROR(VLOOKUP(D199,Cover!$I$2:$J$14,2,0),"")</f>
        <v>Chiuso</v>
      </c>
      <c r="N199" s="25" t="str">
        <f t="shared" si="6"/>
        <v>AO004511_YYY39ChiusoNon Bloccante</v>
      </c>
      <c r="O199" s="15" t="str">
        <f t="shared" si="7"/>
        <v>AO004511_YYY39</v>
      </c>
    </row>
    <row r="200" spans="1:15" ht="16.5" customHeight="1">
      <c r="A200" t="s">
        <v>908</v>
      </c>
      <c r="B200" t="s">
        <v>396</v>
      </c>
      <c r="C200" t="s">
        <v>909</v>
      </c>
      <c r="D200" t="s">
        <v>38</v>
      </c>
      <c r="E200" t="s">
        <v>452</v>
      </c>
      <c r="F200" t="s">
        <v>105</v>
      </c>
      <c r="G200" t="s">
        <v>453</v>
      </c>
      <c r="H200" t="s">
        <v>454</v>
      </c>
      <c r="I200" t="s">
        <v>33</v>
      </c>
      <c r="J200" t="s">
        <v>447</v>
      </c>
      <c r="K200" t="s">
        <v>448</v>
      </c>
      <c r="L200" t="s">
        <v>757</v>
      </c>
      <c r="M200" s="25" t="str">
        <f>IFERROR(VLOOKUP(D200,Cover!$I$2:$J$14,2,0),"")</f>
        <v>Chiuso</v>
      </c>
      <c r="N200" s="25" t="str">
        <f t="shared" si="6"/>
        <v>AO004511_YYY39ChiusoNon Bloccante</v>
      </c>
      <c r="O200" s="15" t="str">
        <f t="shared" si="7"/>
        <v>AO004511_YYY39</v>
      </c>
    </row>
    <row r="201" spans="1:15" ht="16.5" customHeight="1">
      <c r="A201" t="s">
        <v>910</v>
      </c>
      <c r="B201" t="s">
        <v>396</v>
      </c>
      <c r="C201" t="s">
        <v>911</v>
      </c>
      <c r="D201" t="s">
        <v>43</v>
      </c>
      <c r="E201" t="s">
        <v>444</v>
      </c>
      <c r="F201" t="s">
        <v>105</v>
      </c>
      <c r="G201" t="s">
        <v>453</v>
      </c>
      <c r="H201" t="s">
        <v>474</v>
      </c>
      <c r="I201" t="s">
        <v>33</v>
      </c>
      <c r="J201" t="s">
        <v>447</v>
      </c>
      <c r="K201" t="s">
        <v>448</v>
      </c>
      <c r="L201" t="s">
        <v>757</v>
      </c>
      <c r="M201" s="25" t="str">
        <f>IFERROR(VLOOKUP(D201,Cover!$I$2:$J$14,2,0),"")</f>
        <v>In Lavorazione</v>
      </c>
      <c r="N201" s="25" t="str">
        <f t="shared" si="6"/>
        <v>AO004511_YYY39In LavorazioneNon Bloccante</v>
      </c>
      <c r="O201" s="15" t="str">
        <f t="shared" si="7"/>
        <v>AO004511_YYY39</v>
      </c>
    </row>
    <row r="202" spans="1:15" ht="16.5" customHeight="1">
      <c r="A202" t="s">
        <v>912</v>
      </c>
      <c r="B202" t="s">
        <v>396</v>
      </c>
      <c r="C202" t="s">
        <v>913</v>
      </c>
      <c r="D202" t="s">
        <v>43</v>
      </c>
      <c r="E202" t="s">
        <v>452</v>
      </c>
      <c r="F202" t="s">
        <v>106</v>
      </c>
      <c r="G202" t="s">
        <v>453</v>
      </c>
      <c r="H202" t="s">
        <v>446</v>
      </c>
      <c r="I202" t="s">
        <v>144</v>
      </c>
      <c r="J202" t="s">
        <v>447</v>
      </c>
      <c r="K202" t="s">
        <v>662</v>
      </c>
      <c r="L202" t="s">
        <v>762</v>
      </c>
      <c r="M202" s="25" t="str">
        <f>IFERROR(VLOOKUP(D202,Cover!$I$2:$J$14,2,0),"")</f>
        <v>In Lavorazione</v>
      </c>
      <c r="N202" s="25" t="str">
        <f t="shared" si="6"/>
        <v>AO004511_YYY39In LavorazioneBloccante per il collaudo</v>
      </c>
      <c r="O202" s="15" t="str">
        <f t="shared" si="7"/>
        <v>AO004511_YYY39</v>
      </c>
    </row>
    <row r="203" spans="1:15" ht="16.5" customHeight="1">
      <c r="A203" t="s">
        <v>914</v>
      </c>
      <c r="B203" t="s">
        <v>396</v>
      </c>
      <c r="C203" t="s">
        <v>915</v>
      </c>
      <c r="D203" t="s">
        <v>42</v>
      </c>
      <c r="E203" t="s">
        <v>444</v>
      </c>
      <c r="F203" t="s">
        <v>106</v>
      </c>
      <c r="G203" t="s">
        <v>453</v>
      </c>
      <c r="H203" t="s">
        <v>454</v>
      </c>
      <c r="I203" t="s">
        <v>33</v>
      </c>
      <c r="J203" t="s">
        <v>447</v>
      </c>
      <c r="K203" t="s">
        <v>448</v>
      </c>
      <c r="L203" t="s">
        <v>762</v>
      </c>
      <c r="M203" s="25" t="str">
        <f>IFERROR(VLOOKUP(D203,Cover!$I$2:$J$14,2,0),"")</f>
        <v>In Lavorazione</v>
      </c>
      <c r="N203" s="25" t="str">
        <f t="shared" si="6"/>
        <v>AO004511_YYY39In LavorazioneNon Bloccante</v>
      </c>
      <c r="O203" s="15" t="str">
        <f t="shared" si="7"/>
        <v>AO004511_YYY39</v>
      </c>
    </row>
    <row r="204" spans="1:15" ht="16.5" customHeight="1">
      <c r="A204" t="s">
        <v>916</v>
      </c>
      <c r="B204" t="s">
        <v>396</v>
      </c>
      <c r="C204" t="s">
        <v>917</v>
      </c>
      <c r="D204" t="s">
        <v>43</v>
      </c>
      <c r="E204" t="s">
        <v>444</v>
      </c>
      <c r="F204" t="s">
        <v>105</v>
      </c>
      <c r="G204" t="s">
        <v>453</v>
      </c>
      <c r="H204" t="s">
        <v>454</v>
      </c>
      <c r="I204" t="s">
        <v>33</v>
      </c>
      <c r="J204" t="s">
        <v>447</v>
      </c>
      <c r="K204" t="s">
        <v>448</v>
      </c>
      <c r="L204" t="s">
        <v>762</v>
      </c>
      <c r="M204" s="25" t="str">
        <f>IFERROR(VLOOKUP(D204,Cover!$I$2:$J$14,2,0),"")</f>
        <v>In Lavorazione</v>
      </c>
      <c r="N204" s="25" t="str">
        <f t="shared" si="6"/>
        <v>AO004511_YYY39In LavorazioneNon Bloccante</v>
      </c>
      <c r="O204" s="15" t="str">
        <f t="shared" si="7"/>
        <v>AO004511_YYY39</v>
      </c>
    </row>
    <row r="205" spans="1:15" ht="16.5" customHeight="1">
      <c r="A205" t="s">
        <v>918</v>
      </c>
      <c r="B205" t="s">
        <v>395</v>
      </c>
      <c r="C205" t="s">
        <v>919</v>
      </c>
      <c r="D205" t="s">
        <v>39</v>
      </c>
      <c r="E205" t="s">
        <v>452</v>
      </c>
      <c r="F205" t="s">
        <v>105</v>
      </c>
      <c r="G205" t="s">
        <v>453</v>
      </c>
      <c r="H205" t="s">
        <v>458</v>
      </c>
      <c r="I205" t="s">
        <v>33</v>
      </c>
      <c r="J205" t="s">
        <v>447</v>
      </c>
      <c r="K205" t="s">
        <v>448</v>
      </c>
      <c r="L205" t="s">
        <v>902</v>
      </c>
      <c r="M205" s="25" t="str">
        <f>IFERROR(VLOOKUP(D205,Cover!$I$2:$J$14,2,0),"")</f>
        <v>Respinto</v>
      </c>
      <c r="N205" s="25" t="str">
        <f t="shared" si="6"/>
        <v>AO004511_YYY40RespintoNon Bloccante</v>
      </c>
      <c r="O205" s="15" t="str">
        <f t="shared" si="7"/>
        <v>AO004511_YYY40</v>
      </c>
    </row>
    <row r="206" spans="1:15" ht="16.5" customHeight="1">
      <c r="A206" t="s">
        <v>920</v>
      </c>
      <c r="B206" t="s">
        <v>395</v>
      </c>
      <c r="C206" t="s">
        <v>921</v>
      </c>
      <c r="D206" t="s">
        <v>38</v>
      </c>
      <c r="E206" t="s">
        <v>452</v>
      </c>
      <c r="F206" t="s">
        <v>105</v>
      </c>
      <c r="G206" t="s">
        <v>453</v>
      </c>
      <c r="H206" t="s">
        <v>458</v>
      </c>
      <c r="I206" t="s">
        <v>33</v>
      </c>
      <c r="J206" t="s">
        <v>447</v>
      </c>
      <c r="K206" t="s">
        <v>448</v>
      </c>
      <c r="L206" t="s">
        <v>907</v>
      </c>
      <c r="M206" s="25" t="str">
        <f>IFERROR(VLOOKUP(D206,Cover!$I$2:$J$14,2,0),"")</f>
        <v>Chiuso</v>
      </c>
      <c r="N206" s="25" t="str">
        <f t="shared" si="6"/>
        <v>AO004511_YYY40ChiusoNon Bloccante</v>
      </c>
      <c r="O206" s="15" t="str">
        <f t="shared" si="7"/>
        <v>AO004511_YYY40</v>
      </c>
    </row>
    <row r="207" spans="1:15" ht="16.5" customHeight="1">
      <c r="A207" t="s">
        <v>922</v>
      </c>
      <c r="B207" t="s">
        <v>395</v>
      </c>
      <c r="C207" t="s">
        <v>923</v>
      </c>
      <c r="D207" t="s">
        <v>38</v>
      </c>
      <c r="E207" t="s">
        <v>452</v>
      </c>
      <c r="F207" t="s">
        <v>105</v>
      </c>
      <c r="G207" t="s">
        <v>453</v>
      </c>
      <c r="H207" t="s">
        <v>474</v>
      </c>
      <c r="I207" t="s">
        <v>33</v>
      </c>
      <c r="J207" t="s">
        <v>447</v>
      </c>
      <c r="K207" t="s">
        <v>448</v>
      </c>
      <c r="L207" t="s">
        <v>907</v>
      </c>
      <c r="M207" s="25" t="str">
        <f>IFERROR(VLOOKUP(D207,Cover!$I$2:$J$14,2,0),"")</f>
        <v>Chiuso</v>
      </c>
      <c r="N207" s="25" t="str">
        <f t="shared" si="6"/>
        <v>AO004511_YYY40ChiusoNon Bloccante</v>
      </c>
      <c r="O207" s="15" t="str">
        <f t="shared" si="7"/>
        <v>AO004511_YYY40</v>
      </c>
    </row>
    <row r="208" spans="1:15" ht="16.5" customHeight="1">
      <c r="A208" t="s">
        <v>924</v>
      </c>
      <c r="B208" t="s">
        <v>395</v>
      </c>
      <c r="C208" t="s">
        <v>925</v>
      </c>
      <c r="D208" t="s">
        <v>39</v>
      </c>
      <c r="E208" t="s">
        <v>452</v>
      </c>
      <c r="F208" t="s">
        <v>105</v>
      </c>
      <c r="G208" t="s">
        <v>453</v>
      </c>
      <c r="H208" t="s">
        <v>474</v>
      </c>
      <c r="I208" t="s">
        <v>144</v>
      </c>
      <c r="J208" t="s">
        <v>447</v>
      </c>
      <c r="K208" t="s">
        <v>448</v>
      </c>
      <c r="L208" t="s">
        <v>907</v>
      </c>
      <c r="M208" s="25" t="str">
        <f>IFERROR(VLOOKUP(D208,Cover!$I$2:$J$14,2,0),"")</f>
        <v>Respinto</v>
      </c>
      <c r="N208" s="25" t="str">
        <f t="shared" si="6"/>
        <v>AO004511_YYY40RespintoBloccante per il collaudo</v>
      </c>
      <c r="O208" s="15" t="str">
        <f t="shared" si="7"/>
        <v>AO004511_YYY40</v>
      </c>
    </row>
    <row r="209" spans="1:15" ht="16.5" customHeight="1">
      <c r="A209" t="s">
        <v>926</v>
      </c>
      <c r="B209" t="s">
        <v>395</v>
      </c>
      <c r="C209" t="s">
        <v>927</v>
      </c>
      <c r="D209" t="s">
        <v>141</v>
      </c>
      <c r="E209" t="s">
        <v>444</v>
      </c>
      <c r="F209" t="s">
        <v>105</v>
      </c>
      <c r="G209" t="s">
        <v>453</v>
      </c>
      <c r="H209" t="s">
        <v>446</v>
      </c>
      <c r="I209" t="s">
        <v>144</v>
      </c>
      <c r="J209" t="s">
        <v>447</v>
      </c>
      <c r="K209" t="s">
        <v>448</v>
      </c>
      <c r="L209" t="s">
        <v>907</v>
      </c>
      <c r="M209" s="25" t="str">
        <f>IFERROR(VLOOKUP(D209,Cover!$I$2:$J$14,2,0),"")</f>
        <v>Respinto</v>
      </c>
      <c r="N209" s="25" t="str">
        <f t="shared" si="6"/>
        <v>AO004511_YYY40RespintoBloccante per il collaudo</v>
      </c>
      <c r="O209" s="15" t="str">
        <f t="shared" si="7"/>
        <v>AO004511_YYY40</v>
      </c>
    </row>
    <row r="210" spans="1:15" ht="16.5" customHeight="1">
      <c r="A210" t="s">
        <v>928</v>
      </c>
      <c r="B210" t="s">
        <v>395</v>
      </c>
      <c r="C210" t="s">
        <v>929</v>
      </c>
      <c r="D210" t="s">
        <v>141</v>
      </c>
      <c r="E210" t="s">
        <v>444</v>
      </c>
      <c r="F210" t="s">
        <v>105</v>
      </c>
      <c r="G210" t="s">
        <v>453</v>
      </c>
      <c r="H210" t="s">
        <v>446</v>
      </c>
      <c r="I210" t="s">
        <v>144</v>
      </c>
      <c r="J210" t="s">
        <v>447</v>
      </c>
      <c r="K210" t="s">
        <v>448</v>
      </c>
      <c r="L210" t="s">
        <v>907</v>
      </c>
      <c r="M210" s="25" t="str">
        <f>IFERROR(VLOOKUP(D210,Cover!$I$2:$J$14,2,0),"")</f>
        <v>Respinto</v>
      </c>
      <c r="N210" s="25" t="str">
        <f t="shared" si="6"/>
        <v>AO004511_YYY40RespintoBloccante per il collaudo</v>
      </c>
      <c r="O210" s="15" t="str">
        <f t="shared" si="7"/>
        <v>AO004511_YYY40</v>
      </c>
    </row>
    <row r="211" spans="1:15" ht="16.5" customHeight="1">
      <c r="A211" t="s">
        <v>930</v>
      </c>
      <c r="B211" t="s">
        <v>395</v>
      </c>
      <c r="C211" t="s">
        <v>931</v>
      </c>
      <c r="D211" t="s">
        <v>42</v>
      </c>
      <c r="E211" t="s">
        <v>444</v>
      </c>
      <c r="F211" t="s">
        <v>105</v>
      </c>
      <c r="G211" t="s">
        <v>453</v>
      </c>
      <c r="H211" t="s">
        <v>446</v>
      </c>
      <c r="I211" t="s">
        <v>144</v>
      </c>
      <c r="J211" t="s">
        <v>447</v>
      </c>
      <c r="K211" t="s">
        <v>448</v>
      </c>
      <c r="L211" t="s">
        <v>932</v>
      </c>
      <c r="M211" s="25" t="str">
        <f>IFERROR(VLOOKUP(D211,Cover!$I$2:$J$14,2,0),"")</f>
        <v>In Lavorazione</v>
      </c>
      <c r="N211" s="25" t="str">
        <f t="shared" si="6"/>
        <v>AO004511_YYY40In LavorazioneBloccante per il collaudo</v>
      </c>
      <c r="O211" s="15" t="str">
        <f t="shared" si="7"/>
        <v>AO004511_YYY40</v>
      </c>
    </row>
    <row r="212" spans="1:15" ht="16.5" customHeight="1">
      <c r="A212" t="s">
        <v>933</v>
      </c>
      <c r="B212" t="s">
        <v>395</v>
      </c>
      <c r="C212" t="s">
        <v>934</v>
      </c>
      <c r="D212" t="s">
        <v>42</v>
      </c>
      <c r="E212" t="s">
        <v>444</v>
      </c>
      <c r="F212" t="s">
        <v>105</v>
      </c>
      <c r="G212" t="s">
        <v>453</v>
      </c>
      <c r="H212" t="s">
        <v>474</v>
      </c>
      <c r="I212" t="s">
        <v>33</v>
      </c>
      <c r="J212" t="s">
        <v>447</v>
      </c>
      <c r="K212" t="s">
        <v>448</v>
      </c>
      <c r="L212" t="s">
        <v>932</v>
      </c>
      <c r="M212" s="25" t="str">
        <f>IFERROR(VLOOKUP(D212,Cover!$I$2:$J$14,2,0),"")</f>
        <v>In Lavorazione</v>
      </c>
      <c r="N212" s="25" t="str">
        <f t="shared" si="6"/>
        <v>AO004511_YYY40In LavorazioneNon Bloccante</v>
      </c>
      <c r="O212" s="15" t="str">
        <f t="shared" si="7"/>
        <v>AO004511_YYY40</v>
      </c>
    </row>
    <row r="213" spans="1:15" ht="16.5" customHeight="1">
      <c r="A213" t="s">
        <v>935</v>
      </c>
      <c r="B213" t="s">
        <v>395</v>
      </c>
      <c r="C213" t="s">
        <v>936</v>
      </c>
      <c r="D213" t="s">
        <v>38</v>
      </c>
      <c r="E213" t="s">
        <v>452</v>
      </c>
      <c r="F213" t="s">
        <v>105</v>
      </c>
      <c r="G213" t="s">
        <v>453</v>
      </c>
      <c r="H213" t="s">
        <v>454</v>
      </c>
      <c r="I213" t="s">
        <v>33</v>
      </c>
      <c r="J213" t="s">
        <v>447</v>
      </c>
      <c r="K213" t="s">
        <v>448</v>
      </c>
      <c r="L213" t="s">
        <v>932</v>
      </c>
      <c r="M213" s="25" t="str">
        <f>IFERROR(VLOOKUP(D213,Cover!$I$2:$J$14,2,0),"")</f>
        <v>Chiuso</v>
      </c>
      <c r="N213" s="25" t="str">
        <f t="shared" si="6"/>
        <v>AO004511_YYY40ChiusoNon Bloccante</v>
      </c>
      <c r="O213" s="15" t="str">
        <f t="shared" si="7"/>
        <v>AO004511_YYY40</v>
      </c>
    </row>
    <row r="214" spans="1:15" ht="16.5" customHeight="1">
      <c r="A214" t="s">
        <v>937</v>
      </c>
      <c r="B214" t="s">
        <v>395</v>
      </c>
      <c r="C214" t="s">
        <v>938</v>
      </c>
      <c r="D214" t="s">
        <v>38</v>
      </c>
      <c r="E214" t="s">
        <v>452</v>
      </c>
      <c r="F214" t="s">
        <v>105</v>
      </c>
      <c r="G214" t="s">
        <v>453</v>
      </c>
      <c r="H214" t="s">
        <v>454</v>
      </c>
      <c r="I214" t="s">
        <v>33</v>
      </c>
      <c r="J214" t="s">
        <v>447</v>
      </c>
      <c r="K214" t="s">
        <v>448</v>
      </c>
      <c r="L214" t="s">
        <v>932</v>
      </c>
      <c r="M214" s="25" t="str">
        <f>IFERROR(VLOOKUP(D214,Cover!$I$2:$J$14,2,0),"")</f>
        <v>Chiuso</v>
      </c>
      <c r="N214" s="25" t="str">
        <f t="shared" si="6"/>
        <v>AO004511_YYY40ChiusoNon Bloccante</v>
      </c>
      <c r="O214" s="15" t="str">
        <f t="shared" si="7"/>
        <v>AO004511_YYY40</v>
      </c>
    </row>
    <row r="215" spans="1:15" ht="16.5" customHeight="1">
      <c r="A215" t="s">
        <v>939</v>
      </c>
      <c r="B215" t="s">
        <v>395</v>
      </c>
      <c r="C215" t="s">
        <v>940</v>
      </c>
      <c r="D215" t="s">
        <v>39</v>
      </c>
      <c r="E215" t="s">
        <v>452</v>
      </c>
      <c r="F215" t="s">
        <v>105</v>
      </c>
      <c r="G215" t="s">
        <v>453</v>
      </c>
      <c r="H215" t="s">
        <v>454</v>
      </c>
      <c r="I215" t="s">
        <v>33</v>
      </c>
      <c r="J215" t="s">
        <v>447</v>
      </c>
      <c r="K215" t="s">
        <v>448</v>
      </c>
      <c r="L215" t="s">
        <v>572</v>
      </c>
      <c r="M215" s="25" t="str">
        <f>IFERROR(VLOOKUP(D215,Cover!$I$2:$J$14,2,0),"")</f>
        <v>Respinto</v>
      </c>
      <c r="N215" s="25" t="str">
        <f t="shared" si="6"/>
        <v>AO004511_YYY40RespintoNon Bloccante</v>
      </c>
      <c r="O215" s="15" t="str">
        <f t="shared" si="7"/>
        <v>AO004511_YYY40</v>
      </c>
    </row>
    <row r="216" spans="1:15" ht="16.5" customHeight="1">
      <c r="A216" t="s">
        <v>941</v>
      </c>
      <c r="B216" t="s">
        <v>395</v>
      </c>
      <c r="C216" t="s">
        <v>942</v>
      </c>
      <c r="D216" t="s">
        <v>38</v>
      </c>
      <c r="E216" t="s">
        <v>452</v>
      </c>
      <c r="F216" t="s">
        <v>105</v>
      </c>
      <c r="G216" t="s">
        <v>453</v>
      </c>
      <c r="H216" t="s">
        <v>458</v>
      </c>
      <c r="I216" t="s">
        <v>33</v>
      </c>
      <c r="J216" t="s">
        <v>447</v>
      </c>
      <c r="K216" t="s">
        <v>448</v>
      </c>
      <c r="L216" t="s">
        <v>572</v>
      </c>
      <c r="M216" s="25" t="str">
        <f>IFERROR(VLOOKUP(D216,Cover!$I$2:$J$14,2,0),"")</f>
        <v>Chiuso</v>
      </c>
      <c r="N216" s="25" t="str">
        <f t="shared" si="6"/>
        <v>AO004511_YYY40ChiusoNon Bloccante</v>
      </c>
      <c r="O216" s="15" t="str">
        <f t="shared" si="7"/>
        <v>AO004511_YYY40</v>
      </c>
    </row>
    <row r="217" spans="1:15" ht="16.5" customHeight="1">
      <c r="A217" t="s">
        <v>943</v>
      </c>
      <c r="B217" t="s">
        <v>395</v>
      </c>
      <c r="C217" t="s">
        <v>944</v>
      </c>
      <c r="D217" t="s">
        <v>38</v>
      </c>
      <c r="E217" t="s">
        <v>452</v>
      </c>
      <c r="F217" t="s">
        <v>105</v>
      </c>
      <c r="G217" t="s">
        <v>453</v>
      </c>
      <c r="H217" t="s">
        <v>458</v>
      </c>
      <c r="I217" t="s">
        <v>33</v>
      </c>
      <c r="J217" t="s">
        <v>447</v>
      </c>
      <c r="K217" t="s">
        <v>448</v>
      </c>
      <c r="L217" t="s">
        <v>515</v>
      </c>
      <c r="M217" s="25" t="str">
        <f>IFERROR(VLOOKUP(D217,Cover!$I$2:$J$14,2,0),"")</f>
        <v>Chiuso</v>
      </c>
      <c r="N217" s="25" t="str">
        <f t="shared" si="6"/>
        <v>AO004511_YYY40ChiusoNon Bloccante</v>
      </c>
      <c r="O217" s="15" t="str">
        <f t="shared" si="7"/>
        <v>AO004511_YYY40</v>
      </c>
    </row>
    <row r="218" spans="1:15" ht="16.5" customHeight="1">
      <c r="A218" t="s">
        <v>945</v>
      </c>
      <c r="B218" t="s">
        <v>395</v>
      </c>
      <c r="C218" t="s">
        <v>946</v>
      </c>
      <c r="D218" t="s">
        <v>38</v>
      </c>
      <c r="E218" t="s">
        <v>452</v>
      </c>
      <c r="F218" t="s">
        <v>105</v>
      </c>
      <c r="G218" t="s">
        <v>453</v>
      </c>
      <c r="H218" t="s">
        <v>458</v>
      </c>
      <c r="I218" t="s">
        <v>33</v>
      </c>
      <c r="J218" t="s">
        <v>447</v>
      </c>
      <c r="K218" t="s">
        <v>448</v>
      </c>
      <c r="L218" t="s">
        <v>515</v>
      </c>
      <c r="M218" s="25" t="str">
        <f>IFERROR(VLOOKUP(D218,Cover!$I$2:$J$14,2,0),"")</f>
        <v>Chiuso</v>
      </c>
      <c r="N218" s="25" t="str">
        <f t="shared" si="6"/>
        <v>AO004511_YYY40ChiusoNon Bloccante</v>
      </c>
      <c r="O218" s="15" t="str">
        <f t="shared" si="7"/>
        <v>AO004511_YYY40</v>
      </c>
    </row>
    <row r="219" spans="1:15" ht="16.5" customHeight="1">
      <c r="A219" t="s">
        <v>947</v>
      </c>
      <c r="B219" t="s">
        <v>395</v>
      </c>
      <c r="C219" t="s">
        <v>948</v>
      </c>
      <c r="D219" t="s">
        <v>38</v>
      </c>
      <c r="E219" t="s">
        <v>452</v>
      </c>
      <c r="F219" t="s">
        <v>106</v>
      </c>
      <c r="G219" t="s">
        <v>453</v>
      </c>
      <c r="H219" t="s">
        <v>446</v>
      </c>
      <c r="I219" t="s">
        <v>144</v>
      </c>
      <c r="J219" t="s">
        <v>447</v>
      </c>
      <c r="K219" t="s">
        <v>662</v>
      </c>
      <c r="L219" t="s">
        <v>654</v>
      </c>
      <c r="M219" s="25" t="str">
        <f>IFERROR(VLOOKUP(D219,Cover!$I$2:$J$14,2,0),"")</f>
        <v>Chiuso</v>
      </c>
      <c r="N219" s="25" t="str">
        <f t="shared" si="6"/>
        <v>AO004511_YYY40ChiusoBloccante per il collaudo</v>
      </c>
      <c r="O219" s="15" t="str">
        <f t="shared" si="7"/>
        <v>AO004511_YYY40</v>
      </c>
    </row>
    <row r="220" spans="1:15" ht="16.5" customHeight="1">
      <c r="A220" t="s">
        <v>949</v>
      </c>
      <c r="B220" t="s">
        <v>395</v>
      </c>
      <c r="C220" t="s">
        <v>950</v>
      </c>
      <c r="D220" t="s">
        <v>43</v>
      </c>
      <c r="E220" t="s">
        <v>452</v>
      </c>
      <c r="F220" t="s">
        <v>106</v>
      </c>
      <c r="G220" t="s">
        <v>453</v>
      </c>
      <c r="H220" t="s">
        <v>474</v>
      </c>
      <c r="I220" t="s">
        <v>33</v>
      </c>
      <c r="J220" t="s">
        <v>447</v>
      </c>
      <c r="K220" t="s">
        <v>448</v>
      </c>
      <c r="L220" t="s">
        <v>951</v>
      </c>
      <c r="M220" s="25" t="str">
        <f>IFERROR(VLOOKUP(D220,Cover!$I$2:$J$14,2,0),"")</f>
        <v>In Lavorazione</v>
      </c>
      <c r="N220" s="25" t="str">
        <f t="shared" si="6"/>
        <v>AO004511_YYY40In LavorazioneNon Bloccante</v>
      </c>
      <c r="O220" s="15" t="str">
        <f t="shared" si="7"/>
        <v>AO004511_YYY40</v>
      </c>
    </row>
    <row r="221" spans="1:15" ht="16.5" customHeight="1">
      <c r="A221" t="s">
        <v>952</v>
      </c>
      <c r="B221" t="s">
        <v>402</v>
      </c>
      <c r="C221" t="s">
        <v>953</v>
      </c>
      <c r="D221" t="s">
        <v>42</v>
      </c>
      <c r="E221" t="s">
        <v>492</v>
      </c>
      <c r="F221" t="s">
        <v>105</v>
      </c>
      <c r="G221" t="s">
        <v>453</v>
      </c>
      <c r="H221" t="s">
        <v>458</v>
      </c>
      <c r="I221" t="s">
        <v>33</v>
      </c>
      <c r="J221" t="s">
        <v>447</v>
      </c>
      <c r="K221" t="s">
        <v>448</v>
      </c>
      <c r="L221" t="s">
        <v>907</v>
      </c>
      <c r="M221" s="25" t="str">
        <f>IFERROR(VLOOKUP(D221,Cover!$I$2:$J$14,2,0),"")</f>
        <v>In Lavorazione</v>
      </c>
      <c r="N221" s="25" t="str">
        <f t="shared" si="6"/>
        <v>AO004511_YYY50In LavorazioneNon Bloccante</v>
      </c>
      <c r="O221" s="15" t="str">
        <f t="shared" si="7"/>
        <v>AO004511_YYY50</v>
      </c>
    </row>
    <row r="222" spans="1:15" ht="16.5" customHeight="1">
      <c r="A222" t="s">
        <v>954</v>
      </c>
      <c r="B222" t="s">
        <v>402</v>
      </c>
      <c r="C222" t="s">
        <v>955</v>
      </c>
      <c r="D222" t="s">
        <v>42</v>
      </c>
      <c r="E222" t="s">
        <v>492</v>
      </c>
      <c r="F222" t="s">
        <v>105</v>
      </c>
      <c r="G222" t="s">
        <v>956</v>
      </c>
      <c r="H222" t="s">
        <v>474</v>
      </c>
      <c r="I222" t="s">
        <v>33</v>
      </c>
      <c r="J222" t="s">
        <v>447</v>
      </c>
      <c r="K222" t="s">
        <v>448</v>
      </c>
      <c r="L222" t="s">
        <v>907</v>
      </c>
      <c r="M222" s="25" t="str">
        <f>IFERROR(VLOOKUP(D222,Cover!$I$2:$J$14,2,0),"")</f>
        <v>In Lavorazione</v>
      </c>
      <c r="N222" s="25" t="str">
        <f t="shared" si="6"/>
        <v>AO004511_YYY50In LavorazioneNon Bloccante</v>
      </c>
      <c r="O222" s="15" t="str">
        <f t="shared" si="7"/>
        <v>AO004511_YYY50</v>
      </c>
    </row>
    <row r="223" spans="1:15" ht="16.5" customHeight="1">
      <c r="A223" t="s">
        <v>957</v>
      </c>
      <c r="B223" t="s">
        <v>402</v>
      </c>
      <c r="C223" t="s">
        <v>958</v>
      </c>
      <c r="D223" t="s">
        <v>39</v>
      </c>
      <c r="E223" t="s">
        <v>492</v>
      </c>
      <c r="F223" t="s">
        <v>105</v>
      </c>
      <c r="G223" t="s">
        <v>453</v>
      </c>
      <c r="H223" t="s">
        <v>458</v>
      </c>
      <c r="I223" t="s">
        <v>33</v>
      </c>
      <c r="J223" t="s">
        <v>447</v>
      </c>
      <c r="K223" t="s">
        <v>448</v>
      </c>
      <c r="L223" t="s">
        <v>932</v>
      </c>
      <c r="M223" s="25" t="str">
        <f>IFERROR(VLOOKUP(D223,Cover!$I$2:$J$14,2,0),"")</f>
        <v>Respinto</v>
      </c>
      <c r="N223" s="25" t="str">
        <f t="shared" si="6"/>
        <v>AO004511_YYY50RespintoNon Bloccante</v>
      </c>
      <c r="O223" s="15" t="str">
        <f t="shared" si="7"/>
        <v>AO004511_YYY50</v>
      </c>
    </row>
    <row r="224" spans="1:15" ht="16.5" customHeight="1">
      <c r="A224" t="s">
        <v>959</v>
      </c>
      <c r="B224" t="s">
        <v>402</v>
      </c>
      <c r="C224" t="s">
        <v>960</v>
      </c>
      <c r="D224" t="s">
        <v>42</v>
      </c>
      <c r="E224" t="s">
        <v>492</v>
      </c>
      <c r="F224" t="s">
        <v>105</v>
      </c>
      <c r="G224" t="s">
        <v>956</v>
      </c>
      <c r="H224" t="s">
        <v>454</v>
      </c>
      <c r="I224" t="s">
        <v>33</v>
      </c>
      <c r="J224" t="s">
        <v>447</v>
      </c>
      <c r="K224" t="s">
        <v>448</v>
      </c>
      <c r="L224" t="s">
        <v>932</v>
      </c>
      <c r="M224" s="25" t="str">
        <f>IFERROR(VLOOKUP(D224,Cover!$I$2:$J$14,2,0),"")</f>
        <v>In Lavorazione</v>
      </c>
      <c r="N224" s="25" t="str">
        <f t="shared" si="6"/>
        <v>AO004511_YYY50In LavorazioneNon Bloccante</v>
      </c>
      <c r="O224" s="15" t="str">
        <f t="shared" si="7"/>
        <v>AO004511_YYY50</v>
      </c>
    </row>
    <row r="225" spans="1:15" ht="16.5" customHeight="1">
      <c r="A225" t="s">
        <v>961</v>
      </c>
      <c r="B225" t="s">
        <v>402</v>
      </c>
      <c r="C225" t="s">
        <v>962</v>
      </c>
      <c r="D225" t="s">
        <v>42</v>
      </c>
      <c r="E225" t="s">
        <v>492</v>
      </c>
      <c r="F225" t="s">
        <v>105</v>
      </c>
      <c r="G225" t="s">
        <v>956</v>
      </c>
      <c r="H225" t="s">
        <v>458</v>
      </c>
      <c r="I225" t="s">
        <v>33</v>
      </c>
      <c r="J225" t="s">
        <v>447</v>
      </c>
      <c r="K225" t="s">
        <v>448</v>
      </c>
      <c r="L225" t="s">
        <v>881</v>
      </c>
      <c r="M225" s="25" t="str">
        <f>IFERROR(VLOOKUP(D225,Cover!$I$2:$J$14,2,0),"")</f>
        <v>In Lavorazione</v>
      </c>
      <c r="N225" s="25" t="str">
        <f t="shared" si="6"/>
        <v>AO004511_YYY50In LavorazioneNon Bloccante</v>
      </c>
      <c r="O225" s="15" t="str">
        <f t="shared" si="7"/>
        <v>AO004511_YYY50</v>
      </c>
    </row>
    <row r="226" spans="1:15" ht="16.5" customHeight="1">
      <c r="A226" t="s">
        <v>963</v>
      </c>
      <c r="B226" t="s">
        <v>402</v>
      </c>
      <c r="C226" t="s">
        <v>964</v>
      </c>
      <c r="D226" t="s">
        <v>42</v>
      </c>
      <c r="E226" t="s">
        <v>492</v>
      </c>
      <c r="F226" t="s">
        <v>105</v>
      </c>
      <c r="G226" t="s">
        <v>453</v>
      </c>
      <c r="H226" t="s">
        <v>474</v>
      </c>
      <c r="I226" t="s">
        <v>33</v>
      </c>
      <c r="J226" t="s">
        <v>447</v>
      </c>
      <c r="K226" t="s">
        <v>448</v>
      </c>
      <c r="L226" t="s">
        <v>579</v>
      </c>
      <c r="M226" s="25" t="str">
        <f>IFERROR(VLOOKUP(D226,Cover!$I$2:$J$14,2,0),"")</f>
        <v>In Lavorazione</v>
      </c>
      <c r="N226" s="25" t="str">
        <f t="shared" si="6"/>
        <v>AO004511_YYY50In LavorazioneNon Bloccante</v>
      </c>
      <c r="O226" s="15" t="str">
        <f t="shared" si="7"/>
        <v>AO004511_YYY50</v>
      </c>
    </row>
    <row r="227" spans="1:15" ht="16.5" customHeight="1">
      <c r="A227" t="s">
        <v>965</v>
      </c>
      <c r="B227" t="s">
        <v>402</v>
      </c>
      <c r="C227" t="s">
        <v>966</v>
      </c>
      <c r="D227" t="s">
        <v>42</v>
      </c>
      <c r="E227" t="s">
        <v>492</v>
      </c>
      <c r="F227" t="s">
        <v>105</v>
      </c>
      <c r="G227" t="s">
        <v>453</v>
      </c>
      <c r="H227" t="s">
        <v>446</v>
      </c>
      <c r="I227" t="s">
        <v>144</v>
      </c>
      <c r="J227" t="s">
        <v>447</v>
      </c>
      <c r="K227" t="s">
        <v>448</v>
      </c>
      <c r="L227" t="s">
        <v>579</v>
      </c>
      <c r="M227" s="25" t="str">
        <f>IFERROR(VLOOKUP(D227,Cover!$I$2:$J$14,2,0),"")</f>
        <v>In Lavorazione</v>
      </c>
      <c r="N227" s="25" t="str">
        <f t="shared" si="6"/>
        <v>AO004511_YYY50In LavorazioneBloccante per il collaudo</v>
      </c>
      <c r="O227" s="15" t="str">
        <f t="shared" si="7"/>
        <v>AO004511_YYY50</v>
      </c>
    </row>
    <row r="228" spans="1:15" ht="16.5" customHeight="1">
      <c r="A228" t="s">
        <v>967</v>
      </c>
      <c r="B228" t="s">
        <v>402</v>
      </c>
      <c r="C228" t="s">
        <v>968</v>
      </c>
      <c r="D228" t="s">
        <v>42</v>
      </c>
      <c r="E228" t="s">
        <v>492</v>
      </c>
      <c r="F228" t="s">
        <v>105</v>
      </c>
      <c r="G228" t="s">
        <v>956</v>
      </c>
      <c r="H228" t="s">
        <v>474</v>
      </c>
      <c r="I228" t="s">
        <v>33</v>
      </c>
      <c r="J228" t="s">
        <v>447</v>
      </c>
      <c r="K228" t="s">
        <v>448</v>
      </c>
      <c r="L228" t="s">
        <v>579</v>
      </c>
      <c r="M228" s="25" t="str">
        <f>IFERROR(VLOOKUP(D228,Cover!$I$2:$J$14,2,0),"")</f>
        <v>In Lavorazione</v>
      </c>
      <c r="N228" s="25" t="str">
        <f t="shared" si="6"/>
        <v>AO004511_YYY50In LavorazioneNon Bloccante</v>
      </c>
      <c r="O228" s="15" t="str">
        <f t="shared" si="7"/>
        <v>AO004511_YYY50</v>
      </c>
    </row>
    <row r="229" spans="1:15" ht="16.5" customHeight="1">
      <c r="A229" t="s">
        <v>969</v>
      </c>
      <c r="B229" t="s">
        <v>402</v>
      </c>
      <c r="C229" t="s">
        <v>970</v>
      </c>
      <c r="D229" t="s">
        <v>42</v>
      </c>
      <c r="E229" t="s">
        <v>492</v>
      </c>
      <c r="F229" t="s">
        <v>105</v>
      </c>
      <c r="G229" t="s">
        <v>956</v>
      </c>
      <c r="H229" t="s">
        <v>446</v>
      </c>
      <c r="I229" t="s">
        <v>144</v>
      </c>
      <c r="J229" t="s">
        <v>447</v>
      </c>
      <c r="K229" t="s">
        <v>448</v>
      </c>
      <c r="L229" t="s">
        <v>579</v>
      </c>
      <c r="M229" s="25" t="str">
        <f>IFERROR(VLOOKUP(D229,Cover!$I$2:$J$14,2,0),"")</f>
        <v>In Lavorazione</v>
      </c>
      <c r="N229" s="25" t="str">
        <f t="shared" si="6"/>
        <v>AO004511_YYY50In LavorazioneBloccante per il collaudo</v>
      </c>
      <c r="O229" s="15" t="str">
        <f t="shared" si="7"/>
        <v>AO004511_YYY50</v>
      </c>
    </row>
    <row r="230" spans="1:15" ht="16.5" customHeight="1">
      <c r="A230" t="s">
        <v>971</v>
      </c>
      <c r="B230" t="s">
        <v>402</v>
      </c>
      <c r="C230" t="s">
        <v>972</v>
      </c>
      <c r="D230" t="s">
        <v>42</v>
      </c>
      <c r="E230" t="s">
        <v>492</v>
      </c>
      <c r="F230" t="s">
        <v>105</v>
      </c>
      <c r="G230" t="s">
        <v>453</v>
      </c>
      <c r="H230" t="s">
        <v>474</v>
      </c>
      <c r="I230" t="s">
        <v>33</v>
      </c>
      <c r="J230" t="s">
        <v>447</v>
      </c>
      <c r="K230" t="s">
        <v>448</v>
      </c>
      <c r="L230" t="s">
        <v>579</v>
      </c>
      <c r="M230" s="25" t="str">
        <f>IFERROR(VLOOKUP(D230,Cover!$I$2:$J$14,2,0),"")</f>
        <v>In Lavorazione</v>
      </c>
      <c r="N230" s="25" t="str">
        <f t="shared" si="6"/>
        <v>AO004511_YYY50In LavorazioneNon Bloccante</v>
      </c>
      <c r="O230" s="15" t="str">
        <f t="shared" si="7"/>
        <v>AO004511_YYY50</v>
      </c>
    </row>
    <row r="231" spans="1:15" ht="16.5" customHeight="1">
      <c r="A231" t="s">
        <v>973</v>
      </c>
      <c r="B231" t="s">
        <v>402</v>
      </c>
      <c r="C231" t="s">
        <v>974</v>
      </c>
      <c r="D231" t="s">
        <v>42</v>
      </c>
      <c r="E231" t="s">
        <v>452</v>
      </c>
      <c r="F231" t="s">
        <v>106</v>
      </c>
      <c r="G231" t="s">
        <v>453</v>
      </c>
      <c r="H231" t="s">
        <v>458</v>
      </c>
      <c r="I231" t="s">
        <v>33</v>
      </c>
      <c r="J231" t="s">
        <v>447</v>
      </c>
      <c r="K231" t="s">
        <v>448</v>
      </c>
      <c r="L231" t="s">
        <v>634</v>
      </c>
      <c r="M231" s="25" t="str">
        <f>IFERROR(VLOOKUP(D231,Cover!$I$2:$J$14,2,0),"")</f>
        <v>In Lavorazione</v>
      </c>
      <c r="N231" s="25" t="str">
        <f t="shared" si="6"/>
        <v>AO004511_YYY50In LavorazioneNon Bloccante</v>
      </c>
      <c r="O231" s="15" t="str">
        <f t="shared" si="7"/>
        <v>AO004511_YYY50</v>
      </c>
    </row>
    <row r="232" spans="1:15" ht="16.5" customHeight="1">
      <c r="A232" t="s">
        <v>975</v>
      </c>
      <c r="B232" t="s">
        <v>402</v>
      </c>
      <c r="C232" t="s">
        <v>976</v>
      </c>
      <c r="D232" t="s">
        <v>42</v>
      </c>
      <c r="E232" t="s">
        <v>492</v>
      </c>
      <c r="F232" t="s">
        <v>105</v>
      </c>
      <c r="G232" t="s">
        <v>453</v>
      </c>
      <c r="H232" t="s">
        <v>458</v>
      </c>
      <c r="I232" t="s">
        <v>33</v>
      </c>
      <c r="J232" t="s">
        <v>447</v>
      </c>
      <c r="K232" t="s">
        <v>448</v>
      </c>
      <c r="L232" t="s">
        <v>741</v>
      </c>
      <c r="M232" s="25" t="str">
        <f>IFERROR(VLOOKUP(D232,Cover!$I$2:$J$14,2,0),"")</f>
        <v>In Lavorazione</v>
      </c>
      <c r="N232" s="25" t="str">
        <f t="shared" si="6"/>
        <v>AO004511_YYY50In LavorazioneNon Bloccante</v>
      </c>
      <c r="O232" s="15" t="str">
        <f t="shared" si="7"/>
        <v>AO004511_YYY50</v>
      </c>
    </row>
    <row r="233" spans="1:15" ht="16.5" customHeight="1">
      <c r="A233" t="s">
        <v>977</v>
      </c>
      <c r="B233" t="s">
        <v>402</v>
      </c>
      <c r="C233" t="s">
        <v>978</v>
      </c>
      <c r="D233" t="s">
        <v>42</v>
      </c>
      <c r="E233" t="s">
        <v>492</v>
      </c>
      <c r="F233" t="s">
        <v>105</v>
      </c>
      <c r="G233" t="s">
        <v>453</v>
      </c>
      <c r="H233" t="s">
        <v>474</v>
      </c>
      <c r="I233" t="s">
        <v>33</v>
      </c>
      <c r="J233" t="s">
        <v>447</v>
      </c>
      <c r="K233" t="s">
        <v>448</v>
      </c>
      <c r="L233" t="s">
        <v>842</v>
      </c>
      <c r="M233" s="25" t="str">
        <f>IFERROR(VLOOKUP(D233,Cover!$I$2:$J$14,2,0),"")</f>
        <v>In Lavorazione</v>
      </c>
      <c r="N233" s="25" t="str">
        <f t="shared" si="6"/>
        <v>AO004511_YYY50In LavorazioneNon Bloccante</v>
      </c>
      <c r="O233" s="15" t="str">
        <f t="shared" si="7"/>
        <v>AO004511_YYY50</v>
      </c>
    </row>
    <row r="234" spans="1:15" ht="16.5" customHeight="1">
      <c r="A234" t="s">
        <v>979</v>
      </c>
      <c r="B234" t="s">
        <v>402</v>
      </c>
      <c r="C234" t="s">
        <v>980</v>
      </c>
      <c r="D234" t="s">
        <v>42</v>
      </c>
      <c r="E234" t="s">
        <v>492</v>
      </c>
      <c r="F234" t="s">
        <v>105</v>
      </c>
      <c r="G234" t="s">
        <v>453</v>
      </c>
      <c r="H234" t="s">
        <v>446</v>
      </c>
      <c r="I234" t="s">
        <v>144</v>
      </c>
      <c r="J234" t="s">
        <v>447</v>
      </c>
      <c r="K234" t="s">
        <v>448</v>
      </c>
      <c r="L234" t="s">
        <v>842</v>
      </c>
      <c r="M234" s="25" t="str">
        <f>IFERROR(VLOOKUP(D234,Cover!$I$2:$J$14,2,0),"")</f>
        <v>In Lavorazione</v>
      </c>
      <c r="N234" s="25" t="str">
        <f t="shared" si="6"/>
        <v>AO004511_YYY50In LavorazioneBloccante per il collaudo</v>
      </c>
      <c r="O234" s="15" t="str">
        <f t="shared" si="7"/>
        <v>AO004511_YYY50</v>
      </c>
    </row>
    <row r="235" spans="1:15" ht="16.5" customHeight="1">
      <c r="A235" t="s">
        <v>981</v>
      </c>
      <c r="B235" t="s">
        <v>402</v>
      </c>
      <c r="C235" t="s">
        <v>982</v>
      </c>
      <c r="D235" t="s">
        <v>42</v>
      </c>
      <c r="E235" t="s">
        <v>492</v>
      </c>
      <c r="F235" t="s">
        <v>105</v>
      </c>
      <c r="G235" t="s">
        <v>453</v>
      </c>
      <c r="H235" t="s">
        <v>474</v>
      </c>
      <c r="I235" t="s">
        <v>33</v>
      </c>
      <c r="J235" t="s">
        <v>447</v>
      </c>
      <c r="K235" t="s">
        <v>448</v>
      </c>
      <c r="L235" t="s">
        <v>757</v>
      </c>
      <c r="M235" s="25" t="str">
        <f>IFERROR(VLOOKUP(D235,Cover!$I$2:$J$14,2,0),"")</f>
        <v>In Lavorazione</v>
      </c>
      <c r="N235" s="25" t="str">
        <f t="shared" si="6"/>
        <v>AO004511_YYY50In LavorazioneNon Bloccante</v>
      </c>
      <c r="O235" s="15" t="str">
        <f t="shared" si="7"/>
        <v>AO004511_YYY50</v>
      </c>
    </row>
    <row r="236" spans="1:15" ht="16.5" customHeight="1">
      <c r="A236" t="s">
        <v>983</v>
      </c>
      <c r="B236" t="s">
        <v>402</v>
      </c>
      <c r="C236" t="s">
        <v>984</v>
      </c>
      <c r="D236" t="s">
        <v>42</v>
      </c>
      <c r="E236" t="s">
        <v>444</v>
      </c>
      <c r="F236" t="s">
        <v>106</v>
      </c>
      <c r="G236" t="s">
        <v>453</v>
      </c>
      <c r="H236" t="s">
        <v>458</v>
      </c>
      <c r="I236" t="s">
        <v>33</v>
      </c>
      <c r="J236" t="s">
        <v>447</v>
      </c>
      <c r="K236" t="s">
        <v>448</v>
      </c>
      <c r="L236" t="s">
        <v>762</v>
      </c>
      <c r="M236" s="25" t="str">
        <f>IFERROR(VLOOKUP(D236,Cover!$I$2:$J$14,2,0),"")</f>
        <v>In Lavorazione</v>
      </c>
      <c r="N236" s="25" t="str">
        <f t="shared" si="6"/>
        <v>AO004511_YYY50In LavorazioneNon Bloccante</v>
      </c>
      <c r="O236" s="15" t="str">
        <f t="shared" si="7"/>
        <v>AO004511_YYY50</v>
      </c>
    </row>
    <row r="237" spans="1:15" ht="16.5" customHeight="1">
      <c r="A237" t="s">
        <v>985</v>
      </c>
      <c r="B237" t="s">
        <v>402</v>
      </c>
      <c r="C237" t="s">
        <v>986</v>
      </c>
      <c r="D237" t="s">
        <v>42</v>
      </c>
      <c r="E237" t="s">
        <v>444</v>
      </c>
      <c r="F237" t="s">
        <v>106</v>
      </c>
      <c r="G237" t="s">
        <v>453</v>
      </c>
      <c r="H237" t="s">
        <v>454</v>
      </c>
      <c r="I237" t="s">
        <v>33</v>
      </c>
      <c r="J237" t="s">
        <v>447</v>
      </c>
      <c r="K237" t="s">
        <v>448</v>
      </c>
      <c r="L237" t="s">
        <v>762</v>
      </c>
      <c r="M237" s="25" t="str">
        <f>IFERROR(VLOOKUP(D237,Cover!$I$2:$J$14,2,0),"")</f>
        <v>In Lavorazione</v>
      </c>
      <c r="N237" s="25" t="str">
        <f t="shared" si="6"/>
        <v>AO004511_YYY50In LavorazioneNon Bloccante</v>
      </c>
      <c r="O237" s="15" t="str">
        <f t="shared" si="7"/>
        <v>AO004511_YYY50</v>
      </c>
    </row>
    <row r="238" spans="1:15" ht="16.5" customHeight="1">
      <c r="A238" t="s">
        <v>987</v>
      </c>
      <c r="B238" t="s">
        <v>402</v>
      </c>
      <c r="C238" t="s">
        <v>988</v>
      </c>
      <c r="D238" t="s">
        <v>42</v>
      </c>
      <c r="E238" t="s">
        <v>444</v>
      </c>
      <c r="F238" t="s">
        <v>106</v>
      </c>
      <c r="G238" t="s">
        <v>453</v>
      </c>
      <c r="H238" t="s">
        <v>474</v>
      </c>
      <c r="I238" t="s">
        <v>33</v>
      </c>
      <c r="J238" t="s">
        <v>447</v>
      </c>
      <c r="K238" t="s">
        <v>448</v>
      </c>
      <c r="L238" t="s">
        <v>654</v>
      </c>
      <c r="M238" s="25" t="str">
        <f>IFERROR(VLOOKUP(D238,Cover!$I$2:$J$14,2,0),"")</f>
        <v>In Lavorazione</v>
      </c>
      <c r="N238" s="25" t="str">
        <f t="shared" si="6"/>
        <v>AO004511_YYY50In LavorazioneNon Bloccante</v>
      </c>
      <c r="O238" s="15" t="str">
        <f t="shared" si="7"/>
        <v>AO004511_YYY50</v>
      </c>
    </row>
    <row r="239" spans="1:15" ht="16.5" customHeight="1">
      <c r="A239" t="s">
        <v>989</v>
      </c>
      <c r="B239" t="s">
        <v>402</v>
      </c>
      <c r="C239" t="s">
        <v>990</v>
      </c>
      <c r="D239" t="s">
        <v>42</v>
      </c>
      <c r="E239" t="s">
        <v>444</v>
      </c>
      <c r="F239" t="s">
        <v>106</v>
      </c>
      <c r="G239" t="s">
        <v>453</v>
      </c>
      <c r="H239" t="s">
        <v>474</v>
      </c>
      <c r="I239" t="s">
        <v>33</v>
      </c>
      <c r="J239" t="s">
        <v>447</v>
      </c>
      <c r="K239" t="s">
        <v>448</v>
      </c>
      <c r="L239" t="s">
        <v>657</v>
      </c>
      <c r="M239" s="25" t="str">
        <f>IFERROR(VLOOKUP(D239,Cover!$I$2:$J$14,2,0),"")</f>
        <v>In Lavorazione</v>
      </c>
      <c r="N239" s="25" t="str">
        <f t="shared" si="6"/>
        <v>AO004511_YYY50In LavorazioneNon Bloccante</v>
      </c>
      <c r="O239" s="15" t="str">
        <f t="shared" si="7"/>
        <v>AO004511_YYY50</v>
      </c>
    </row>
    <row r="240" spans="1:15" ht="16.5" customHeight="1">
      <c r="A240" t="s">
        <v>991</v>
      </c>
      <c r="B240" t="s">
        <v>402</v>
      </c>
      <c r="C240" t="s">
        <v>992</v>
      </c>
      <c r="D240" t="s">
        <v>42</v>
      </c>
      <c r="E240" t="s">
        <v>444</v>
      </c>
      <c r="F240" t="s">
        <v>106</v>
      </c>
      <c r="G240" t="s">
        <v>453</v>
      </c>
      <c r="H240" t="s">
        <v>474</v>
      </c>
      <c r="I240" t="s">
        <v>33</v>
      </c>
      <c r="J240" t="s">
        <v>447</v>
      </c>
      <c r="K240" t="s">
        <v>448</v>
      </c>
      <c r="L240" t="s">
        <v>657</v>
      </c>
      <c r="M240" s="25" t="str">
        <f>IFERROR(VLOOKUP(D240,Cover!$I$2:$J$14,2,0),"")</f>
        <v>In Lavorazione</v>
      </c>
      <c r="N240" s="25" t="str">
        <f t="shared" si="6"/>
        <v>AO004511_YYY50In LavorazioneNon Bloccante</v>
      </c>
      <c r="O240" s="15" t="str">
        <f t="shared" si="7"/>
        <v>AO004511_YYY50</v>
      </c>
    </row>
    <row r="241" spans="1:15" ht="16.5" customHeight="1">
      <c r="A241" t="s">
        <v>993</v>
      </c>
      <c r="B241" t="s">
        <v>402</v>
      </c>
      <c r="C241" t="s">
        <v>994</v>
      </c>
      <c r="D241" t="s">
        <v>42</v>
      </c>
      <c r="E241" t="s">
        <v>492</v>
      </c>
      <c r="F241" t="s">
        <v>105</v>
      </c>
      <c r="G241" t="s">
        <v>453</v>
      </c>
      <c r="H241" t="s">
        <v>446</v>
      </c>
      <c r="I241" t="s">
        <v>144</v>
      </c>
      <c r="J241" t="s">
        <v>447</v>
      </c>
      <c r="K241" t="s">
        <v>448</v>
      </c>
      <c r="L241" t="s">
        <v>526</v>
      </c>
      <c r="M241" s="25" t="str">
        <f>IFERROR(VLOOKUP(D241,Cover!$I$2:$J$14,2,0),"")</f>
        <v>In Lavorazione</v>
      </c>
      <c r="N241" s="25" t="str">
        <f t="shared" si="6"/>
        <v>AO004511_YYY50In LavorazioneBloccante per il collaudo</v>
      </c>
      <c r="O241" s="15" t="str">
        <f t="shared" si="7"/>
        <v>AO004511_YYY50</v>
      </c>
    </row>
    <row r="242" spans="1:15" ht="16.5" customHeight="1">
      <c r="A242" t="s">
        <v>995</v>
      </c>
      <c r="B242" t="s">
        <v>402</v>
      </c>
      <c r="C242" t="s">
        <v>996</v>
      </c>
      <c r="D242" t="s">
        <v>42</v>
      </c>
      <c r="E242" t="s">
        <v>444</v>
      </c>
      <c r="F242" t="s">
        <v>106</v>
      </c>
      <c r="G242" t="s">
        <v>453</v>
      </c>
      <c r="H242" t="s">
        <v>474</v>
      </c>
      <c r="I242" t="s">
        <v>144</v>
      </c>
      <c r="J242" t="s">
        <v>447</v>
      </c>
      <c r="K242" t="s">
        <v>448</v>
      </c>
      <c r="L242" t="s">
        <v>665</v>
      </c>
      <c r="M242" s="25" t="str">
        <f>IFERROR(VLOOKUP(D242,Cover!$I$2:$J$14,2,0),"")</f>
        <v>In Lavorazione</v>
      </c>
      <c r="N242" s="25" t="str">
        <f t="shared" si="6"/>
        <v>AO004511_YYY50In LavorazioneBloccante per il collaudo</v>
      </c>
      <c r="O242" s="15" t="str">
        <f t="shared" si="7"/>
        <v>AO004511_YYY50</v>
      </c>
    </row>
    <row r="243" spans="1:15" ht="16.5" customHeight="1">
      <c r="A243" t="s">
        <v>997</v>
      </c>
      <c r="B243" t="s">
        <v>402</v>
      </c>
      <c r="C243" t="s">
        <v>998</v>
      </c>
      <c r="D243" t="s">
        <v>42</v>
      </c>
      <c r="E243" t="s">
        <v>444</v>
      </c>
      <c r="F243" t="s">
        <v>106</v>
      </c>
      <c r="G243" t="s">
        <v>453</v>
      </c>
      <c r="H243" t="s">
        <v>454</v>
      </c>
      <c r="I243" t="s">
        <v>33</v>
      </c>
      <c r="J243" t="s">
        <v>447</v>
      </c>
      <c r="K243" t="s">
        <v>448</v>
      </c>
      <c r="L243" t="s">
        <v>665</v>
      </c>
      <c r="M243" s="25" t="str">
        <f>IFERROR(VLOOKUP(D243,Cover!$I$2:$J$14,2,0),"")</f>
        <v>In Lavorazione</v>
      </c>
      <c r="N243" s="25" t="str">
        <f t="shared" si="6"/>
        <v>AO004511_YYY50In LavorazioneNon Bloccante</v>
      </c>
      <c r="O243" s="15" t="str">
        <f t="shared" si="7"/>
        <v>AO004511_YYY50</v>
      </c>
    </row>
    <row r="244" spans="1:15" ht="16.5" customHeight="1">
      <c r="A244" t="s">
        <v>999</v>
      </c>
      <c r="B244" t="s">
        <v>402</v>
      </c>
      <c r="C244" t="s">
        <v>1000</v>
      </c>
      <c r="D244" t="s">
        <v>42</v>
      </c>
      <c r="E244" t="s">
        <v>444</v>
      </c>
      <c r="F244" t="s">
        <v>106</v>
      </c>
      <c r="G244" t="s">
        <v>453</v>
      </c>
      <c r="H244" t="s">
        <v>474</v>
      </c>
      <c r="I244" t="s">
        <v>33</v>
      </c>
      <c r="J244" t="s">
        <v>447</v>
      </c>
      <c r="K244" t="s">
        <v>448</v>
      </c>
      <c r="L244" t="s">
        <v>665</v>
      </c>
      <c r="M244" s="25" t="str">
        <f>IFERROR(VLOOKUP(D244,Cover!$I$2:$J$14,2,0),"")</f>
        <v>In Lavorazione</v>
      </c>
      <c r="N244" s="25" t="str">
        <f t="shared" si="6"/>
        <v>AO004511_YYY50In LavorazioneNon Bloccante</v>
      </c>
      <c r="O244" s="15" t="str">
        <f t="shared" si="7"/>
        <v>AO004511_YYY50</v>
      </c>
    </row>
    <row r="245" spans="1:15" ht="16.5" customHeight="1">
      <c r="A245" t="s">
        <v>1001</v>
      </c>
      <c r="B245" t="s">
        <v>296</v>
      </c>
      <c r="C245" t="s">
        <v>1002</v>
      </c>
      <c r="D245" t="s">
        <v>38</v>
      </c>
      <c r="E245" t="s">
        <v>452</v>
      </c>
      <c r="F245" t="s">
        <v>161</v>
      </c>
      <c r="G245" t="s">
        <v>445</v>
      </c>
      <c r="H245" t="s">
        <v>458</v>
      </c>
      <c r="I245" t="s">
        <v>33</v>
      </c>
      <c r="J245" t="s">
        <v>447</v>
      </c>
      <c r="K245" t="s">
        <v>448</v>
      </c>
      <c r="L245" t="s">
        <v>1003</v>
      </c>
      <c r="M245" s="25" t="str">
        <f>IFERROR(VLOOKUP(D245,Cover!$I$2:$J$14,2,0),"")</f>
        <v>Chiuso</v>
      </c>
      <c r="N245" s="25" t="str">
        <f t="shared" si="6"/>
        <v>AO004511_YYY64ChiusoNon Bloccante</v>
      </c>
      <c r="O245" s="15" t="str">
        <f t="shared" si="7"/>
        <v>AO004511_YYY64</v>
      </c>
    </row>
    <row r="246" spans="1:15" ht="16.5" customHeight="1">
      <c r="A246" t="s">
        <v>1004</v>
      </c>
      <c r="B246" t="s">
        <v>296</v>
      </c>
      <c r="C246" t="s">
        <v>1005</v>
      </c>
      <c r="D246" t="s">
        <v>38</v>
      </c>
      <c r="E246" t="s">
        <v>452</v>
      </c>
      <c r="F246" t="s">
        <v>161</v>
      </c>
      <c r="G246" t="s">
        <v>453</v>
      </c>
      <c r="H246" t="s">
        <v>458</v>
      </c>
      <c r="I246" t="s">
        <v>33</v>
      </c>
      <c r="J246" t="s">
        <v>447</v>
      </c>
      <c r="K246" t="s">
        <v>448</v>
      </c>
      <c r="L246" t="s">
        <v>449</v>
      </c>
      <c r="M246" s="25" t="str">
        <f>IFERROR(VLOOKUP(D246,Cover!$I$2:$J$14,2,0),"")</f>
        <v>Chiuso</v>
      </c>
      <c r="N246" s="25" t="str">
        <f t="shared" si="6"/>
        <v>AO004511_YYY64ChiusoNon Bloccante</v>
      </c>
      <c r="O246" s="15" t="str">
        <f t="shared" si="7"/>
        <v>AO004511_YYY64</v>
      </c>
    </row>
    <row r="247" spans="1:15" ht="16.5" customHeight="1">
      <c r="A247" t="s">
        <v>1006</v>
      </c>
      <c r="B247" t="s">
        <v>296</v>
      </c>
      <c r="C247" t="s">
        <v>1007</v>
      </c>
      <c r="D247" t="s">
        <v>38</v>
      </c>
      <c r="E247" t="s">
        <v>452</v>
      </c>
      <c r="F247" t="s">
        <v>161</v>
      </c>
      <c r="G247" t="s">
        <v>453</v>
      </c>
      <c r="H247" t="s">
        <v>458</v>
      </c>
      <c r="I247" t="s">
        <v>33</v>
      </c>
      <c r="J247" t="s">
        <v>447</v>
      </c>
      <c r="K247" t="s">
        <v>448</v>
      </c>
      <c r="L247" t="s">
        <v>449</v>
      </c>
      <c r="M247" s="25" t="str">
        <f>IFERROR(VLOOKUP(D247,Cover!$I$2:$J$14,2,0),"")</f>
        <v>Chiuso</v>
      </c>
      <c r="N247" s="25" t="str">
        <f t="shared" si="6"/>
        <v>AO004511_YYY64ChiusoNon Bloccante</v>
      </c>
      <c r="O247" s="15" t="str">
        <f t="shared" si="7"/>
        <v>AO004511_YYY64</v>
      </c>
    </row>
    <row r="248" spans="1:15" ht="16.5" customHeight="1">
      <c r="A248" t="s">
        <v>1008</v>
      </c>
      <c r="B248" t="s">
        <v>296</v>
      </c>
      <c r="C248" t="s">
        <v>1009</v>
      </c>
      <c r="D248" t="s">
        <v>42</v>
      </c>
      <c r="E248" t="s">
        <v>444</v>
      </c>
      <c r="F248" t="s">
        <v>161</v>
      </c>
      <c r="G248" t="s">
        <v>453</v>
      </c>
      <c r="H248" t="s">
        <v>458</v>
      </c>
      <c r="I248" t="s">
        <v>33</v>
      </c>
      <c r="J248" t="s">
        <v>447</v>
      </c>
      <c r="K248" t="s">
        <v>448</v>
      </c>
      <c r="L248" t="s">
        <v>449</v>
      </c>
      <c r="M248" s="25" t="str">
        <f>IFERROR(VLOOKUP(D248,Cover!$I$2:$J$14,2,0),"")</f>
        <v>In Lavorazione</v>
      </c>
      <c r="N248" s="25" t="str">
        <f t="shared" si="6"/>
        <v>AO004511_YYY64In LavorazioneNon Bloccante</v>
      </c>
      <c r="O248" s="15" t="str">
        <f t="shared" si="7"/>
        <v>AO004511_YYY64</v>
      </c>
    </row>
    <row r="249" spans="1:15" ht="16.5" customHeight="1">
      <c r="A249" t="s">
        <v>1010</v>
      </c>
      <c r="B249" t="s">
        <v>296</v>
      </c>
      <c r="C249" t="s">
        <v>1011</v>
      </c>
      <c r="D249" t="s">
        <v>141</v>
      </c>
      <c r="E249" t="s">
        <v>452</v>
      </c>
      <c r="F249" t="s">
        <v>161</v>
      </c>
      <c r="G249" t="s">
        <v>453</v>
      </c>
      <c r="H249" t="s">
        <v>458</v>
      </c>
      <c r="I249" t="s">
        <v>33</v>
      </c>
      <c r="J249" t="s">
        <v>447</v>
      </c>
      <c r="K249" t="s">
        <v>448</v>
      </c>
      <c r="L249" t="s">
        <v>449</v>
      </c>
      <c r="M249" s="25" t="str">
        <f>IFERROR(VLOOKUP(D249,Cover!$I$2:$J$14,2,0),"")</f>
        <v>Respinto</v>
      </c>
      <c r="N249" s="25" t="str">
        <f t="shared" si="6"/>
        <v>AO004511_YYY64RespintoNon Bloccante</v>
      </c>
      <c r="O249" s="15" t="str">
        <f t="shared" si="7"/>
        <v>AO004511_YYY64</v>
      </c>
    </row>
    <row r="250" spans="1:15" ht="16.5" customHeight="1">
      <c r="A250" t="s">
        <v>1012</v>
      </c>
      <c r="B250" t="s">
        <v>296</v>
      </c>
      <c r="C250" t="s">
        <v>1013</v>
      </c>
      <c r="D250" t="s">
        <v>38</v>
      </c>
      <c r="E250" t="s">
        <v>452</v>
      </c>
      <c r="F250" t="s">
        <v>161</v>
      </c>
      <c r="G250" t="s">
        <v>445</v>
      </c>
      <c r="H250" t="s">
        <v>446</v>
      </c>
      <c r="I250" t="s">
        <v>33</v>
      </c>
      <c r="J250" t="s">
        <v>447</v>
      </c>
      <c r="K250" t="s">
        <v>448</v>
      </c>
      <c r="L250" t="s">
        <v>1014</v>
      </c>
      <c r="M250" s="25" t="str">
        <f>IFERROR(VLOOKUP(D250,Cover!$I$2:$J$14,2,0),"")</f>
        <v>Chiuso</v>
      </c>
      <c r="N250" s="25" t="str">
        <f t="shared" si="6"/>
        <v>AO004511_YYY64ChiusoNon Bloccante</v>
      </c>
      <c r="O250" s="15" t="str">
        <f t="shared" si="7"/>
        <v>AO004511_YYY64</v>
      </c>
    </row>
    <row r="251" spans="1:15" ht="16.5" customHeight="1">
      <c r="A251" t="s">
        <v>1015</v>
      </c>
      <c r="B251" t="s">
        <v>296</v>
      </c>
      <c r="C251" t="s">
        <v>1016</v>
      </c>
      <c r="D251" t="s">
        <v>38</v>
      </c>
      <c r="E251" t="s">
        <v>452</v>
      </c>
      <c r="F251" t="s">
        <v>161</v>
      </c>
      <c r="G251" t="s">
        <v>445</v>
      </c>
      <c r="H251" t="s">
        <v>446</v>
      </c>
      <c r="I251" t="s">
        <v>144</v>
      </c>
      <c r="J251" t="s">
        <v>447</v>
      </c>
      <c r="K251" t="s">
        <v>448</v>
      </c>
      <c r="L251" t="s">
        <v>459</v>
      </c>
      <c r="M251" s="25" t="str">
        <f>IFERROR(VLOOKUP(D251,Cover!$I$2:$J$14,2,0),"")</f>
        <v>Chiuso</v>
      </c>
      <c r="N251" s="25" t="str">
        <f t="shared" si="6"/>
        <v>AO004511_YYY64ChiusoBloccante per il collaudo</v>
      </c>
      <c r="O251" s="15" t="str">
        <f t="shared" si="7"/>
        <v>AO004511_YYY64</v>
      </c>
    </row>
    <row r="252" spans="1:15" ht="16.5" customHeight="1">
      <c r="A252" t="s">
        <v>1017</v>
      </c>
      <c r="B252" t="s">
        <v>296</v>
      </c>
      <c r="C252" t="s">
        <v>1018</v>
      </c>
      <c r="D252" t="s">
        <v>38</v>
      </c>
      <c r="E252" t="s">
        <v>452</v>
      </c>
      <c r="F252" t="s">
        <v>161</v>
      </c>
      <c r="G252" t="s">
        <v>445</v>
      </c>
      <c r="H252" t="s">
        <v>474</v>
      </c>
      <c r="I252" t="s">
        <v>33</v>
      </c>
      <c r="J252" t="s">
        <v>447</v>
      </c>
      <c r="K252" t="s">
        <v>448</v>
      </c>
      <c r="L252" t="s">
        <v>459</v>
      </c>
      <c r="M252" s="25" t="str">
        <f>IFERROR(VLOOKUP(D252,Cover!$I$2:$J$14,2,0),"")</f>
        <v>Chiuso</v>
      </c>
      <c r="N252" s="25" t="str">
        <f t="shared" si="6"/>
        <v>AO004511_YYY64ChiusoNon Bloccante</v>
      </c>
      <c r="O252" s="15" t="str">
        <f t="shared" si="7"/>
        <v>AO004511_YYY64</v>
      </c>
    </row>
    <row r="253" spans="1:15" ht="16.5" customHeight="1">
      <c r="A253" t="s">
        <v>1019</v>
      </c>
      <c r="B253" t="s">
        <v>296</v>
      </c>
      <c r="C253" t="s">
        <v>1020</v>
      </c>
      <c r="D253" t="s">
        <v>43</v>
      </c>
      <c r="E253" t="s">
        <v>452</v>
      </c>
      <c r="F253" t="s">
        <v>161</v>
      </c>
      <c r="G253" t="s">
        <v>445</v>
      </c>
      <c r="H253" t="s">
        <v>458</v>
      </c>
      <c r="I253" t="s">
        <v>33</v>
      </c>
      <c r="J253" t="s">
        <v>447</v>
      </c>
      <c r="K253" t="s">
        <v>448</v>
      </c>
      <c r="L253" t="s">
        <v>1021</v>
      </c>
      <c r="M253" s="25" t="str">
        <f>IFERROR(VLOOKUP(D253,Cover!$I$2:$J$14,2,0),"")</f>
        <v>In Lavorazione</v>
      </c>
      <c r="N253" s="25" t="str">
        <f t="shared" si="6"/>
        <v>AO004511_YYY64In LavorazioneNon Bloccante</v>
      </c>
      <c r="O253" s="15" t="str">
        <f t="shared" si="7"/>
        <v>AO004511_YYY64</v>
      </c>
    </row>
    <row r="254" spans="1:15" ht="16.5" customHeight="1">
      <c r="A254" t="s">
        <v>1022</v>
      </c>
      <c r="B254" t="s">
        <v>296</v>
      </c>
      <c r="C254" t="s">
        <v>1023</v>
      </c>
      <c r="D254" t="s">
        <v>38</v>
      </c>
      <c r="E254" t="s">
        <v>452</v>
      </c>
      <c r="F254" t="s">
        <v>161</v>
      </c>
      <c r="G254" t="s">
        <v>445</v>
      </c>
      <c r="H254" t="s">
        <v>878</v>
      </c>
      <c r="I254" t="s">
        <v>33</v>
      </c>
      <c r="J254" t="s">
        <v>447</v>
      </c>
      <c r="K254" t="s">
        <v>448</v>
      </c>
      <c r="L254" t="s">
        <v>1024</v>
      </c>
      <c r="M254" s="25" t="str">
        <f>IFERROR(VLOOKUP(D254,Cover!$I$2:$J$14,2,0),"")</f>
        <v>Chiuso</v>
      </c>
      <c r="N254" s="25" t="str">
        <f t="shared" si="6"/>
        <v>AO004511_YYY64ChiusoNon Bloccante</v>
      </c>
      <c r="O254" s="15" t="str">
        <f t="shared" si="7"/>
        <v>AO004511_YYY64</v>
      </c>
    </row>
    <row r="255" spans="1:15" ht="16.5" customHeight="1">
      <c r="A255" t="s">
        <v>1025</v>
      </c>
      <c r="B255" t="s">
        <v>296</v>
      </c>
      <c r="C255" t="s">
        <v>1026</v>
      </c>
      <c r="D255" t="s">
        <v>43</v>
      </c>
      <c r="E255" t="s">
        <v>452</v>
      </c>
      <c r="F255" t="s">
        <v>161</v>
      </c>
      <c r="G255" t="s">
        <v>445</v>
      </c>
      <c r="H255" t="s">
        <v>454</v>
      </c>
      <c r="I255" t="s">
        <v>33</v>
      </c>
      <c r="J255" t="s">
        <v>447</v>
      </c>
      <c r="K255" t="s">
        <v>448</v>
      </c>
      <c r="L255" t="s">
        <v>512</v>
      </c>
      <c r="M255" s="25" t="str">
        <f>IFERROR(VLOOKUP(D255,Cover!$I$2:$J$14,2,0),"")</f>
        <v>In Lavorazione</v>
      </c>
      <c r="N255" s="25" t="str">
        <f t="shared" si="6"/>
        <v>AO004511_YYY64In LavorazioneNon Bloccante</v>
      </c>
      <c r="O255" s="15" t="str">
        <f t="shared" si="7"/>
        <v>AO004511_YYY64</v>
      </c>
    </row>
    <row r="256" spans="1:15" ht="16.5" customHeight="1">
      <c r="A256" t="s">
        <v>1027</v>
      </c>
      <c r="B256" t="s">
        <v>296</v>
      </c>
      <c r="C256" t="s">
        <v>1028</v>
      </c>
      <c r="D256" t="s">
        <v>38</v>
      </c>
      <c r="E256" t="s">
        <v>452</v>
      </c>
      <c r="F256" t="s">
        <v>106</v>
      </c>
      <c r="G256" t="s">
        <v>453</v>
      </c>
      <c r="H256" t="s">
        <v>474</v>
      </c>
      <c r="I256" t="s">
        <v>33</v>
      </c>
      <c r="J256" t="s">
        <v>447</v>
      </c>
      <c r="K256" t="s">
        <v>448</v>
      </c>
      <c r="L256" t="s">
        <v>907</v>
      </c>
      <c r="M256" s="25" t="str">
        <f>IFERROR(VLOOKUP(D256,Cover!$I$2:$J$14,2,0),"")</f>
        <v>Chiuso</v>
      </c>
      <c r="N256" s="25" t="str">
        <f t="shared" si="6"/>
        <v>AO004511_YYY64ChiusoNon Bloccante</v>
      </c>
      <c r="O256" s="15" t="str">
        <f t="shared" si="7"/>
        <v>AO004511_YYY64</v>
      </c>
    </row>
    <row r="257" spans="1:15" ht="16.5" customHeight="1">
      <c r="A257" t="s">
        <v>1029</v>
      </c>
      <c r="B257" t="s">
        <v>296</v>
      </c>
      <c r="C257" t="s">
        <v>1030</v>
      </c>
      <c r="D257" t="s">
        <v>42</v>
      </c>
      <c r="E257" t="s">
        <v>444</v>
      </c>
      <c r="F257" t="s">
        <v>106</v>
      </c>
      <c r="G257" t="s">
        <v>453</v>
      </c>
      <c r="H257" t="s">
        <v>454</v>
      </c>
      <c r="I257" t="s">
        <v>33</v>
      </c>
      <c r="J257" t="s">
        <v>447</v>
      </c>
      <c r="K257" t="s">
        <v>448</v>
      </c>
      <c r="L257" t="s">
        <v>907</v>
      </c>
      <c r="M257" s="25" t="str">
        <f>IFERROR(VLOOKUP(D257,Cover!$I$2:$J$14,2,0),"")</f>
        <v>In Lavorazione</v>
      </c>
      <c r="N257" s="25" t="str">
        <f t="shared" si="6"/>
        <v>AO004511_YYY64In LavorazioneNon Bloccante</v>
      </c>
      <c r="O257" s="15" t="str">
        <f t="shared" si="7"/>
        <v>AO004511_YYY64</v>
      </c>
    </row>
    <row r="258" spans="1:15" ht="16.5" customHeight="1">
      <c r="A258" t="s">
        <v>1031</v>
      </c>
      <c r="B258" t="s">
        <v>296</v>
      </c>
      <c r="C258" t="s">
        <v>1032</v>
      </c>
      <c r="D258" t="s">
        <v>38</v>
      </c>
      <c r="E258" t="s">
        <v>452</v>
      </c>
      <c r="F258" t="s">
        <v>106</v>
      </c>
      <c r="G258" t="s">
        <v>453</v>
      </c>
      <c r="H258" t="s">
        <v>454</v>
      </c>
      <c r="I258" t="s">
        <v>33</v>
      </c>
      <c r="J258" t="s">
        <v>447</v>
      </c>
      <c r="K258" t="s">
        <v>448</v>
      </c>
      <c r="L258" t="s">
        <v>907</v>
      </c>
      <c r="M258" s="25" t="str">
        <f>IFERROR(VLOOKUP(D258,Cover!$I$2:$J$14,2,0),"")</f>
        <v>Chiuso</v>
      </c>
      <c r="N258" s="25" t="str">
        <f t="shared" si="6"/>
        <v>AO004511_YYY64ChiusoNon Bloccante</v>
      </c>
      <c r="O258" s="15" t="str">
        <f t="shared" si="7"/>
        <v>AO004511_YYY64</v>
      </c>
    </row>
    <row r="259" spans="1:15" ht="16.5" customHeight="1">
      <c r="A259" t="s">
        <v>1033</v>
      </c>
      <c r="B259" t="s">
        <v>296</v>
      </c>
      <c r="C259" t="s">
        <v>1034</v>
      </c>
      <c r="D259" t="s">
        <v>38</v>
      </c>
      <c r="E259" t="s">
        <v>452</v>
      </c>
      <c r="F259" t="s">
        <v>106</v>
      </c>
      <c r="G259" t="s">
        <v>453</v>
      </c>
      <c r="H259" t="s">
        <v>458</v>
      </c>
      <c r="I259" t="s">
        <v>33</v>
      </c>
      <c r="J259" t="s">
        <v>447</v>
      </c>
      <c r="K259" t="s">
        <v>448</v>
      </c>
      <c r="L259" t="s">
        <v>907</v>
      </c>
      <c r="M259" s="25" t="str">
        <f>IFERROR(VLOOKUP(D259,Cover!$I$2:$J$14,2,0),"")</f>
        <v>Chiuso</v>
      </c>
      <c r="N259" s="25" t="str">
        <f t="shared" ref="N259:N322" si="8">IF(O259&lt;&gt;"PMOyyy144_R4bis",CONCATENATE(B259,M259,I259),CONCATENATE(O259,M259,I259))</f>
        <v>AO004511_YYY64ChiusoNon Bloccante</v>
      </c>
      <c r="O259" s="15" t="str">
        <f t="shared" ref="O259:O322" si="9">LEFT(B259,15)</f>
        <v>AO004511_YYY64</v>
      </c>
    </row>
    <row r="260" spans="1:15" ht="16.5" customHeight="1">
      <c r="A260" t="s">
        <v>1035</v>
      </c>
      <c r="B260" t="s">
        <v>296</v>
      </c>
      <c r="C260" t="s">
        <v>1036</v>
      </c>
      <c r="D260" t="s">
        <v>38</v>
      </c>
      <c r="E260" t="s">
        <v>452</v>
      </c>
      <c r="F260" t="s">
        <v>106</v>
      </c>
      <c r="G260" t="s">
        <v>453</v>
      </c>
      <c r="H260" t="s">
        <v>458</v>
      </c>
      <c r="I260" t="s">
        <v>33</v>
      </c>
      <c r="J260" t="s">
        <v>447</v>
      </c>
      <c r="K260" t="s">
        <v>448</v>
      </c>
      <c r="L260" t="s">
        <v>907</v>
      </c>
      <c r="M260" s="25" t="str">
        <f>IFERROR(VLOOKUP(D260,Cover!$I$2:$J$14,2,0),"")</f>
        <v>Chiuso</v>
      </c>
      <c r="N260" s="25" t="str">
        <f t="shared" si="8"/>
        <v>AO004511_YYY64ChiusoNon Bloccante</v>
      </c>
      <c r="O260" s="15" t="str">
        <f t="shared" si="9"/>
        <v>AO004511_YYY64</v>
      </c>
    </row>
    <row r="261" spans="1:15" ht="16.5" customHeight="1">
      <c r="A261" t="s">
        <v>1037</v>
      </c>
      <c r="B261" t="s">
        <v>296</v>
      </c>
      <c r="C261" t="s">
        <v>1038</v>
      </c>
      <c r="D261" t="s">
        <v>141</v>
      </c>
      <c r="E261" t="s">
        <v>452</v>
      </c>
      <c r="F261" t="s">
        <v>106</v>
      </c>
      <c r="G261" t="s">
        <v>453</v>
      </c>
      <c r="H261" t="s">
        <v>454</v>
      </c>
      <c r="I261" t="s">
        <v>33</v>
      </c>
      <c r="J261" t="s">
        <v>447</v>
      </c>
      <c r="K261" t="s">
        <v>448</v>
      </c>
      <c r="L261" t="s">
        <v>907</v>
      </c>
      <c r="M261" s="25" t="str">
        <f>IFERROR(VLOOKUP(D261,Cover!$I$2:$J$14,2,0),"")</f>
        <v>Respinto</v>
      </c>
      <c r="N261" s="25" t="str">
        <f t="shared" si="8"/>
        <v>AO004511_YYY64RespintoNon Bloccante</v>
      </c>
      <c r="O261" s="15" t="str">
        <f t="shared" si="9"/>
        <v>AO004511_YYY64</v>
      </c>
    </row>
    <row r="262" spans="1:15" ht="16.5" customHeight="1">
      <c r="A262" t="s">
        <v>1039</v>
      </c>
      <c r="B262" t="s">
        <v>296</v>
      </c>
      <c r="C262" t="s">
        <v>1040</v>
      </c>
      <c r="D262" t="s">
        <v>39</v>
      </c>
      <c r="E262" t="s">
        <v>452</v>
      </c>
      <c r="F262" t="s">
        <v>106</v>
      </c>
      <c r="G262" t="s">
        <v>453</v>
      </c>
      <c r="H262" t="s">
        <v>454</v>
      </c>
      <c r="I262" t="s">
        <v>33</v>
      </c>
      <c r="J262" t="s">
        <v>447</v>
      </c>
      <c r="K262" t="s">
        <v>448</v>
      </c>
      <c r="L262" t="s">
        <v>907</v>
      </c>
      <c r="M262" s="25" t="str">
        <f>IFERROR(VLOOKUP(D262,Cover!$I$2:$J$14,2,0),"")</f>
        <v>Respinto</v>
      </c>
      <c r="N262" s="25" t="str">
        <f t="shared" si="8"/>
        <v>AO004511_YYY64RespintoNon Bloccante</v>
      </c>
      <c r="O262" s="15" t="str">
        <f t="shared" si="9"/>
        <v>AO004511_YYY64</v>
      </c>
    </row>
    <row r="263" spans="1:15" ht="16.5" customHeight="1">
      <c r="A263" t="s">
        <v>1041</v>
      </c>
      <c r="B263" t="s">
        <v>296</v>
      </c>
      <c r="C263" t="s">
        <v>1042</v>
      </c>
      <c r="D263" t="s">
        <v>38</v>
      </c>
      <c r="E263" t="s">
        <v>452</v>
      </c>
      <c r="F263" t="s">
        <v>106</v>
      </c>
      <c r="G263" t="s">
        <v>453</v>
      </c>
      <c r="H263" t="s">
        <v>446</v>
      </c>
      <c r="I263" t="s">
        <v>33</v>
      </c>
      <c r="J263" t="s">
        <v>447</v>
      </c>
      <c r="K263" t="s">
        <v>448</v>
      </c>
      <c r="L263" t="s">
        <v>907</v>
      </c>
      <c r="M263" s="25" t="str">
        <f>IFERROR(VLOOKUP(D263,Cover!$I$2:$J$14,2,0),"")</f>
        <v>Chiuso</v>
      </c>
      <c r="N263" s="25" t="str">
        <f t="shared" si="8"/>
        <v>AO004511_YYY64ChiusoNon Bloccante</v>
      </c>
      <c r="O263" s="15" t="str">
        <f t="shared" si="9"/>
        <v>AO004511_YYY64</v>
      </c>
    </row>
    <row r="264" spans="1:15" ht="16.5" customHeight="1">
      <c r="A264" t="s">
        <v>1043</v>
      </c>
      <c r="B264" t="s">
        <v>296</v>
      </c>
      <c r="C264" t="s">
        <v>1044</v>
      </c>
      <c r="D264" t="s">
        <v>43</v>
      </c>
      <c r="E264" t="s">
        <v>444</v>
      </c>
      <c r="F264" t="s">
        <v>106</v>
      </c>
      <c r="G264" t="s">
        <v>453</v>
      </c>
      <c r="H264" t="s">
        <v>454</v>
      </c>
      <c r="I264" t="s">
        <v>33</v>
      </c>
      <c r="J264" t="s">
        <v>447</v>
      </c>
      <c r="K264" t="s">
        <v>448</v>
      </c>
      <c r="L264" t="s">
        <v>907</v>
      </c>
      <c r="M264" s="25" t="str">
        <f>IFERROR(VLOOKUP(D264,Cover!$I$2:$J$14,2,0),"")</f>
        <v>In Lavorazione</v>
      </c>
      <c r="N264" s="25" t="str">
        <f t="shared" si="8"/>
        <v>AO004511_YYY64In LavorazioneNon Bloccante</v>
      </c>
      <c r="O264" s="15" t="str">
        <f t="shared" si="9"/>
        <v>AO004511_YYY64</v>
      </c>
    </row>
    <row r="265" spans="1:15" ht="16.5" customHeight="1">
      <c r="A265" t="s">
        <v>1045</v>
      </c>
      <c r="B265" t="s">
        <v>296</v>
      </c>
      <c r="C265" t="s">
        <v>1046</v>
      </c>
      <c r="D265" t="s">
        <v>38</v>
      </c>
      <c r="E265" t="s">
        <v>452</v>
      </c>
      <c r="F265" t="s">
        <v>106</v>
      </c>
      <c r="G265" t="s">
        <v>453</v>
      </c>
      <c r="H265" t="s">
        <v>458</v>
      </c>
      <c r="I265" t="s">
        <v>33</v>
      </c>
      <c r="J265" t="s">
        <v>447</v>
      </c>
      <c r="K265" t="s">
        <v>448</v>
      </c>
      <c r="L265" t="s">
        <v>907</v>
      </c>
      <c r="M265" s="25" t="str">
        <f>IFERROR(VLOOKUP(D265,Cover!$I$2:$J$14,2,0),"")</f>
        <v>Chiuso</v>
      </c>
      <c r="N265" s="25" t="str">
        <f t="shared" si="8"/>
        <v>AO004511_YYY64ChiusoNon Bloccante</v>
      </c>
      <c r="O265" s="15" t="str">
        <f t="shared" si="9"/>
        <v>AO004511_YYY64</v>
      </c>
    </row>
    <row r="266" spans="1:15" ht="16.5" customHeight="1">
      <c r="A266" t="s">
        <v>1047</v>
      </c>
      <c r="B266" t="s">
        <v>296</v>
      </c>
      <c r="C266" t="s">
        <v>1048</v>
      </c>
      <c r="D266" t="s">
        <v>38</v>
      </c>
      <c r="E266" t="s">
        <v>452</v>
      </c>
      <c r="F266" t="s">
        <v>106</v>
      </c>
      <c r="G266" t="s">
        <v>453</v>
      </c>
      <c r="H266" t="s">
        <v>474</v>
      </c>
      <c r="I266" t="s">
        <v>33</v>
      </c>
      <c r="J266" t="s">
        <v>447</v>
      </c>
      <c r="K266" t="s">
        <v>448</v>
      </c>
      <c r="L266" t="s">
        <v>907</v>
      </c>
      <c r="M266" s="25" t="str">
        <f>IFERROR(VLOOKUP(D266,Cover!$I$2:$J$14,2,0),"")</f>
        <v>Chiuso</v>
      </c>
      <c r="N266" s="25" t="str">
        <f t="shared" si="8"/>
        <v>AO004511_YYY64ChiusoNon Bloccante</v>
      </c>
      <c r="O266" s="15" t="str">
        <f t="shared" si="9"/>
        <v>AO004511_YYY64</v>
      </c>
    </row>
    <row r="267" spans="1:15" ht="16.5" customHeight="1">
      <c r="A267" t="s">
        <v>1049</v>
      </c>
      <c r="B267" t="s">
        <v>296</v>
      </c>
      <c r="C267" t="s">
        <v>1050</v>
      </c>
      <c r="D267" t="s">
        <v>43</v>
      </c>
      <c r="E267" t="s">
        <v>480</v>
      </c>
      <c r="F267" t="s">
        <v>106</v>
      </c>
      <c r="G267" t="s">
        <v>453</v>
      </c>
      <c r="H267" t="s">
        <v>458</v>
      </c>
      <c r="I267" t="s">
        <v>33</v>
      </c>
      <c r="J267" t="s">
        <v>447</v>
      </c>
      <c r="K267" t="s">
        <v>448</v>
      </c>
      <c r="L267" t="s">
        <v>881</v>
      </c>
      <c r="M267" s="25" t="str">
        <f>IFERROR(VLOOKUP(D267,Cover!$I$2:$J$14,2,0),"")</f>
        <v>In Lavorazione</v>
      </c>
      <c r="N267" s="25" t="str">
        <f t="shared" si="8"/>
        <v>AO004511_YYY64In LavorazioneNon Bloccante</v>
      </c>
      <c r="O267" s="15" t="str">
        <f t="shared" si="9"/>
        <v>AO004511_YYY64</v>
      </c>
    </row>
    <row r="268" spans="1:15" ht="16.5" customHeight="1">
      <c r="A268" t="s">
        <v>1051</v>
      </c>
      <c r="B268" t="s">
        <v>296</v>
      </c>
      <c r="C268" t="s">
        <v>1052</v>
      </c>
      <c r="D268" t="s">
        <v>43</v>
      </c>
      <c r="E268" t="s">
        <v>480</v>
      </c>
      <c r="F268" t="s">
        <v>106</v>
      </c>
      <c r="G268" t="s">
        <v>453</v>
      </c>
      <c r="H268" t="s">
        <v>454</v>
      </c>
      <c r="I268" t="s">
        <v>33</v>
      </c>
      <c r="J268" t="s">
        <v>447</v>
      </c>
      <c r="K268" t="s">
        <v>448</v>
      </c>
      <c r="L268" t="s">
        <v>881</v>
      </c>
      <c r="M268" s="25" t="str">
        <f>IFERROR(VLOOKUP(D268,Cover!$I$2:$J$14,2,0),"")</f>
        <v>In Lavorazione</v>
      </c>
      <c r="N268" s="25" t="str">
        <f t="shared" si="8"/>
        <v>AO004511_YYY64In LavorazioneNon Bloccante</v>
      </c>
      <c r="O268" s="15" t="str">
        <f t="shared" si="9"/>
        <v>AO004511_YYY64</v>
      </c>
    </row>
    <row r="269" spans="1:15" ht="16.5" customHeight="1">
      <c r="A269" t="s">
        <v>1053</v>
      </c>
      <c r="B269" t="s">
        <v>296</v>
      </c>
      <c r="C269" t="s">
        <v>1054</v>
      </c>
      <c r="D269" t="s">
        <v>38</v>
      </c>
      <c r="E269" t="s">
        <v>452</v>
      </c>
      <c r="F269" t="s">
        <v>106</v>
      </c>
      <c r="G269" t="s">
        <v>453</v>
      </c>
      <c r="H269" t="s">
        <v>454</v>
      </c>
      <c r="I269" t="s">
        <v>33</v>
      </c>
      <c r="J269" t="s">
        <v>447</v>
      </c>
      <c r="K269" t="s">
        <v>448</v>
      </c>
      <c r="L269" t="s">
        <v>881</v>
      </c>
      <c r="M269" s="25" t="str">
        <f>IFERROR(VLOOKUP(D269,Cover!$I$2:$J$14,2,0),"")</f>
        <v>Chiuso</v>
      </c>
      <c r="N269" s="25" t="str">
        <f t="shared" si="8"/>
        <v>AO004511_YYY64ChiusoNon Bloccante</v>
      </c>
      <c r="O269" s="15" t="str">
        <f t="shared" si="9"/>
        <v>AO004511_YYY64</v>
      </c>
    </row>
    <row r="270" spans="1:15" ht="16.5" customHeight="1">
      <c r="A270" t="s">
        <v>1055</v>
      </c>
      <c r="B270" t="s">
        <v>296</v>
      </c>
      <c r="C270" t="s">
        <v>1056</v>
      </c>
      <c r="D270" t="s">
        <v>38</v>
      </c>
      <c r="E270" t="s">
        <v>452</v>
      </c>
      <c r="F270" t="s">
        <v>106</v>
      </c>
      <c r="G270" t="s">
        <v>453</v>
      </c>
      <c r="H270" t="s">
        <v>454</v>
      </c>
      <c r="I270" t="s">
        <v>33</v>
      </c>
      <c r="J270" t="s">
        <v>447</v>
      </c>
      <c r="K270" t="s">
        <v>448</v>
      </c>
      <c r="L270" t="s">
        <v>881</v>
      </c>
      <c r="M270" s="25" t="str">
        <f>IFERROR(VLOOKUP(D270,Cover!$I$2:$J$14,2,0),"")</f>
        <v>Chiuso</v>
      </c>
      <c r="N270" s="25" t="str">
        <f t="shared" si="8"/>
        <v>AO004511_YYY64ChiusoNon Bloccante</v>
      </c>
      <c r="O270" s="15" t="str">
        <f t="shared" si="9"/>
        <v>AO004511_YYY64</v>
      </c>
    </row>
    <row r="271" spans="1:15" ht="16.5" customHeight="1">
      <c r="A271" t="s">
        <v>1057</v>
      </c>
      <c r="B271" t="s">
        <v>296</v>
      </c>
      <c r="C271" t="s">
        <v>1058</v>
      </c>
      <c r="D271" t="s">
        <v>43</v>
      </c>
      <c r="E271" t="s">
        <v>480</v>
      </c>
      <c r="F271" t="s">
        <v>106</v>
      </c>
      <c r="G271" t="s">
        <v>453</v>
      </c>
      <c r="H271" t="s">
        <v>454</v>
      </c>
      <c r="I271" t="s">
        <v>33</v>
      </c>
      <c r="J271" t="s">
        <v>447</v>
      </c>
      <c r="K271" t="s">
        <v>448</v>
      </c>
      <c r="L271" t="s">
        <v>881</v>
      </c>
      <c r="M271" s="25" t="str">
        <f>IFERROR(VLOOKUP(D271,Cover!$I$2:$J$14,2,0),"")</f>
        <v>In Lavorazione</v>
      </c>
      <c r="N271" s="25" t="str">
        <f t="shared" si="8"/>
        <v>AO004511_YYY64In LavorazioneNon Bloccante</v>
      </c>
      <c r="O271" s="15" t="str">
        <f t="shared" si="9"/>
        <v>AO004511_YYY64</v>
      </c>
    </row>
    <row r="272" spans="1:15" ht="16.5" customHeight="1">
      <c r="A272" t="s">
        <v>1059</v>
      </c>
      <c r="B272" t="s">
        <v>296</v>
      </c>
      <c r="C272" t="s">
        <v>1060</v>
      </c>
      <c r="D272" t="s">
        <v>42</v>
      </c>
      <c r="E272" t="s">
        <v>480</v>
      </c>
      <c r="F272" t="s">
        <v>106</v>
      </c>
      <c r="G272" t="s">
        <v>453</v>
      </c>
      <c r="H272" t="s">
        <v>474</v>
      </c>
      <c r="I272" t="s">
        <v>33</v>
      </c>
      <c r="J272" t="s">
        <v>447</v>
      </c>
      <c r="K272" t="s">
        <v>448</v>
      </c>
      <c r="L272" t="s">
        <v>881</v>
      </c>
      <c r="M272" s="25" t="str">
        <f>IFERROR(VLOOKUP(D272,Cover!$I$2:$J$14,2,0),"")</f>
        <v>In Lavorazione</v>
      </c>
      <c r="N272" s="25" t="str">
        <f t="shared" si="8"/>
        <v>AO004511_YYY64In LavorazioneNon Bloccante</v>
      </c>
      <c r="O272" s="15" t="str">
        <f t="shared" si="9"/>
        <v>AO004511_YYY64</v>
      </c>
    </row>
    <row r="273" spans="1:15" ht="16.5" customHeight="1">
      <c r="A273" t="s">
        <v>1061</v>
      </c>
      <c r="B273" t="s">
        <v>296</v>
      </c>
      <c r="C273" t="s">
        <v>1062</v>
      </c>
      <c r="D273" t="s">
        <v>38</v>
      </c>
      <c r="E273" t="s">
        <v>452</v>
      </c>
      <c r="F273" t="s">
        <v>106</v>
      </c>
      <c r="G273" t="s">
        <v>453</v>
      </c>
      <c r="H273" t="s">
        <v>454</v>
      </c>
      <c r="I273" t="s">
        <v>33</v>
      </c>
      <c r="J273" t="s">
        <v>447</v>
      </c>
      <c r="K273" t="s">
        <v>448</v>
      </c>
      <c r="L273" t="s">
        <v>692</v>
      </c>
      <c r="M273" s="25" t="str">
        <f>IFERROR(VLOOKUP(D273,Cover!$I$2:$J$14,2,0),"")</f>
        <v>Chiuso</v>
      </c>
      <c r="N273" s="25" t="str">
        <f t="shared" si="8"/>
        <v>AO004511_YYY64ChiusoNon Bloccante</v>
      </c>
      <c r="O273" s="15" t="str">
        <f t="shared" si="9"/>
        <v>AO004511_YYY64</v>
      </c>
    </row>
    <row r="274" spans="1:15" ht="16.5" customHeight="1">
      <c r="A274" t="s">
        <v>1063</v>
      </c>
      <c r="B274" t="s">
        <v>296</v>
      </c>
      <c r="C274" t="s">
        <v>1064</v>
      </c>
      <c r="D274" t="s">
        <v>43</v>
      </c>
      <c r="E274" t="s">
        <v>480</v>
      </c>
      <c r="F274" t="s">
        <v>106</v>
      </c>
      <c r="G274" t="s">
        <v>453</v>
      </c>
      <c r="H274" t="s">
        <v>454</v>
      </c>
      <c r="I274" t="s">
        <v>33</v>
      </c>
      <c r="J274" t="s">
        <v>447</v>
      </c>
      <c r="K274" t="s">
        <v>448</v>
      </c>
      <c r="L274" t="s">
        <v>520</v>
      </c>
      <c r="M274" s="25" t="str">
        <f>IFERROR(VLOOKUP(D274,Cover!$I$2:$J$14,2,0),"")</f>
        <v>In Lavorazione</v>
      </c>
      <c r="N274" s="25" t="str">
        <f t="shared" si="8"/>
        <v>AO004511_YYY64In LavorazioneNon Bloccante</v>
      </c>
      <c r="O274" s="15" t="str">
        <f t="shared" si="9"/>
        <v>AO004511_YYY64</v>
      </c>
    </row>
    <row r="275" spans="1:15" ht="16.5" customHeight="1">
      <c r="A275" t="s">
        <v>1065</v>
      </c>
      <c r="B275" t="s">
        <v>296</v>
      </c>
      <c r="C275" t="s">
        <v>1066</v>
      </c>
      <c r="D275" t="s">
        <v>38</v>
      </c>
      <c r="E275" t="s">
        <v>452</v>
      </c>
      <c r="F275" t="s">
        <v>106</v>
      </c>
      <c r="G275" t="s">
        <v>453</v>
      </c>
      <c r="H275" t="s">
        <v>454</v>
      </c>
      <c r="I275" t="s">
        <v>33</v>
      </c>
      <c r="J275" t="s">
        <v>447</v>
      </c>
      <c r="K275" t="s">
        <v>448</v>
      </c>
      <c r="L275" t="s">
        <v>520</v>
      </c>
      <c r="M275" s="25" t="str">
        <f>IFERROR(VLOOKUP(D275,Cover!$I$2:$J$14,2,0),"")</f>
        <v>Chiuso</v>
      </c>
      <c r="N275" s="25" t="str">
        <f t="shared" si="8"/>
        <v>AO004511_YYY64ChiusoNon Bloccante</v>
      </c>
      <c r="O275" s="15" t="str">
        <f t="shared" si="9"/>
        <v>AO004511_YYY64</v>
      </c>
    </row>
    <row r="276" spans="1:15" ht="16.5" customHeight="1">
      <c r="A276" t="s">
        <v>1067</v>
      </c>
      <c r="B276" t="s">
        <v>296</v>
      </c>
      <c r="C276" t="s">
        <v>1068</v>
      </c>
      <c r="D276" t="s">
        <v>38</v>
      </c>
      <c r="E276" t="s">
        <v>452</v>
      </c>
      <c r="F276" t="s">
        <v>106</v>
      </c>
      <c r="G276" t="s">
        <v>453</v>
      </c>
      <c r="H276" t="s">
        <v>474</v>
      </c>
      <c r="I276" t="s">
        <v>33</v>
      </c>
      <c r="J276" t="s">
        <v>447</v>
      </c>
      <c r="K276" t="s">
        <v>448</v>
      </c>
      <c r="L276" t="s">
        <v>520</v>
      </c>
      <c r="M276" s="25" t="str">
        <f>IFERROR(VLOOKUP(D276,Cover!$I$2:$J$14,2,0),"")</f>
        <v>Chiuso</v>
      </c>
      <c r="N276" s="25" t="str">
        <f t="shared" si="8"/>
        <v>AO004511_YYY64ChiusoNon Bloccante</v>
      </c>
      <c r="O276" s="15" t="str">
        <f t="shared" si="9"/>
        <v>AO004511_YYY64</v>
      </c>
    </row>
    <row r="277" spans="1:15" ht="16.5" customHeight="1">
      <c r="A277" t="s">
        <v>1069</v>
      </c>
      <c r="B277" t="s">
        <v>296</v>
      </c>
      <c r="C277" t="s">
        <v>1070</v>
      </c>
      <c r="D277" t="s">
        <v>43</v>
      </c>
      <c r="E277" t="s">
        <v>452</v>
      </c>
      <c r="F277" t="s">
        <v>106</v>
      </c>
      <c r="G277" t="s">
        <v>453</v>
      </c>
      <c r="H277" t="s">
        <v>474</v>
      </c>
      <c r="I277" t="s">
        <v>33</v>
      </c>
      <c r="J277" t="s">
        <v>447</v>
      </c>
      <c r="K277" t="s">
        <v>448</v>
      </c>
      <c r="L277" t="s">
        <v>665</v>
      </c>
      <c r="M277" s="25" t="str">
        <f>IFERROR(VLOOKUP(D277,Cover!$I$2:$J$14,2,0),"")</f>
        <v>In Lavorazione</v>
      </c>
      <c r="N277" s="25" t="str">
        <f t="shared" si="8"/>
        <v>AO004511_YYY64In LavorazioneNon Bloccante</v>
      </c>
      <c r="O277" s="15" t="str">
        <f t="shared" si="9"/>
        <v>AO004511_YYY64</v>
      </c>
    </row>
    <row r="278" spans="1:15" ht="16.5" customHeight="1">
      <c r="A278" t="s">
        <v>1071</v>
      </c>
      <c r="B278" t="s">
        <v>296</v>
      </c>
      <c r="C278" t="s">
        <v>1072</v>
      </c>
      <c r="D278" t="s">
        <v>42</v>
      </c>
      <c r="E278" t="s">
        <v>452</v>
      </c>
      <c r="F278" t="s">
        <v>106</v>
      </c>
      <c r="G278" t="s">
        <v>453</v>
      </c>
      <c r="H278" t="s">
        <v>454</v>
      </c>
      <c r="I278" t="s">
        <v>33</v>
      </c>
      <c r="J278" t="s">
        <v>447</v>
      </c>
      <c r="K278" t="s">
        <v>463</v>
      </c>
      <c r="L278" t="s">
        <v>668</v>
      </c>
      <c r="M278" s="25" t="str">
        <f>IFERROR(VLOOKUP(D278,Cover!$I$2:$J$14,2,0),"")</f>
        <v>In Lavorazione</v>
      </c>
      <c r="N278" s="25" t="str">
        <f t="shared" si="8"/>
        <v>AO004511_YYY64In LavorazioneNon Bloccante</v>
      </c>
      <c r="O278" s="15" t="str">
        <f t="shared" si="9"/>
        <v>AO004511_YYY64</v>
      </c>
    </row>
    <row r="279" spans="1:15" ht="16.5" customHeight="1">
      <c r="A279" t="s">
        <v>1073</v>
      </c>
      <c r="B279" t="s">
        <v>324</v>
      </c>
      <c r="C279" t="s">
        <v>1074</v>
      </c>
      <c r="D279" t="s">
        <v>39</v>
      </c>
      <c r="E279" t="s">
        <v>492</v>
      </c>
      <c r="F279" t="s">
        <v>105</v>
      </c>
      <c r="G279" t="s">
        <v>453</v>
      </c>
      <c r="H279" t="s">
        <v>454</v>
      </c>
      <c r="I279" t="s">
        <v>33</v>
      </c>
      <c r="J279" t="s">
        <v>447</v>
      </c>
      <c r="K279" t="s">
        <v>448</v>
      </c>
      <c r="L279" t="s">
        <v>549</v>
      </c>
      <c r="M279" s="25" t="str">
        <f>IFERROR(VLOOKUP(D279,Cover!$I$2:$J$14,2,0),"")</f>
        <v>Respinto</v>
      </c>
      <c r="N279" s="25" t="str">
        <f t="shared" si="8"/>
        <v>AO004511_YYY66RespintoNon Bloccante</v>
      </c>
      <c r="O279" s="15" t="str">
        <f t="shared" si="9"/>
        <v>AO004511_YYY66</v>
      </c>
    </row>
    <row r="280" spans="1:15" ht="16.5" customHeight="1">
      <c r="A280" t="s">
        <v>1075</v>
      </c>
      <c r="B280" t="s">
        <v>324</v>
      </c>
      <c r="C280" t="s">
        <v>1076</v>
      </c>
      <c r="D280" t="s">
        <v>38</v>
      </c>
      <c r="E280" t="s">
        <v>452</v>
      </c>
      <c r="F280" t="s">
        <v>105</v>
      </c>
      <c r="G280" t="s">
        <v>453</v>
      </c>
      <c r="H280" t="s">
        <v>446</v>
      </c>
      <c r="I280" t="s">
        <v>144</v>
      </c>
      <c r="J280" t="s">
        <v>447</v>
      </c>
      <c r="K280" t="s">
        <v>448</v>
      </c>
      <c r="L280" t="s">
        <v>549</v>
      </c>
      <c r="M280" s="25" t="str">
        <f>IFERROR(VLOOKUP(D280,Cover!$I$2:$J$14,2,0),"")</f>
        <v>Chiuso</v>
      </c>
      <c r="N280" s="25" t="str">
        <f t="shared" si="8"/>
        <v>AO004511_YYY66ChiusoBloccante per il collaudo</v>
      </c>
      <c r="O280" s="15" t="str">
        <f t="shared" si="9"/>
        <v>AO004511_YYY66</v>
      </c>
    </row>
    <row r="281" spans="1:15" ht="16.5" customHeight="1">
      <c r="A281" t="s">
        <v>1077</v>
      </c>
      <c r="B281" t="s">
        <v>324</v>
      </c>
      <c r="C281" t="s">
        <v>1078</v>
      </c>
      <c r="D281" t="s">
        <v>42</v>
      </c>
      <c r="E281" t="s">
        <v>492</v>
      </c>
      <c r="F281" t="s">
        <v>105</v>
      </c>
      <c r="G281" t="s">
        <v>453</v>
      </c>
      <c r="H281" t="s">
        <v>458</v>
      </c>
      <c r="I281" t="s">
        <v>33</v>
      </c>
      <c r="J281" t="s">
        <v>447</v>
      </c>
      <c r="K281" t="s">
        <v>448</v>
      </c>
      <c r="L281" t="s">
        <v>549</v>
      </c>
      <c r="M281" s="25" t="str">
        <f>IFERROR(VLOOKUP(D281,Cover!$I$2:$J$14,2,0),"")</f>
        <v>In Lavorazione</v>
      </c>
      <c r="N281" s="25" t="str">
        <f t="shared" si="8"/>
        <v>AO004511_YYY66In LavorazioneNon Bloccante</v>
      </c>
      <c r="O281" s="15" t="str">
        <f t="shared" si="9"/>
        <v>AO004511_YYY66</v>
      </c>
    </row>
    <row r="282" spans="1:15" ht="16.5" customHeight="1">
      <c r="A282" t="s">
        <v>1079</v>
      </c>
      <c r="B282" t="s">
        <v>324</v>
      </c>
      <c r="C282" t="s">
        <v>1080</v>
      </c>
      <c r="D282" t="s">
        <v>42</v>
      </c>
      <c r="E282" t="s">
        <v>492</v>
      </c>
      <c r="F282" t="s">
        <v>105</v>
      </c>
      <c r="G282" t="s">
        <v>453</v>
      </c>
      <c r="H282" t="s">
        <v>454</v>
      </c>
      <c r="I282" t="s">
        <v>33</v>
      </c>
      <c r="J282" t="s">
        <v>447</v>
      </c>
      <c r="K282" t="s">
        <v>448</v>
      </c>
      <c r="L282" t="s">
        <v>549</v>
      </c>
      <c r="M282" s="25" t="str">
        <f>IFERROR(VLOOKUP(D282,Cover!$I$2:$J$14,2,0),"")</f>
        <v>In Lavorazione</v>
      </c>
      <c r="N282" s="25" t="str">
        <f t="shared" si="8"/>
        <v>AO004511_YYY66In LavorazioneNon Bloccante</v>
      </c>
      <c r="O282" s="15" t="str">
        <f t="shared" si="9"/>
        <v>AO004511_YYY66</v>
      </c>
    </row>
    <row r="283" spans="1:15" ht="16.5" customHeight="1">
      <c r="A283" t="s">
        <v>1081</v>
      </c>
      <c r="B283" t="s">
        <v>324</v>
      </c>
      <c r="C283" t="s">
        <v>1082</v>
      </c>
      <c r="D283" t="s">
        <v>42</v>
      </c>
      <c r="E283" t="s">
        <v>492</v>
      </c>
      <c r="F283" t="s">
        <v>105</v>
      </c>
      <c r="G283" t="s">
        <v>453</v>
      </c>
      <c r="H283" t="s">
        <v>474</v>
      </c>
      <c r="I283" t="s">
        <v>33</v>
      </c>
      <c r="J283" t="s">
        <v>447</v>
      </c>
      <c r="K283" t="s">
        <v>448</v>
      </c>
      <c r="L283" t="s">
        <v>549</v>
      </c>
      <c r="M283" s="25" t="str">
        <f>IFERROR(VLOOKUP(D283,Cover!$I$2:$J$14,2,0),"")</f>
        <v>In Lavorazione</v>
      </c>
      <c r="N283" s="25" t="str">
        <f t="shared" si="8"/>
        <v>AO004511_YYY66In LavorazioneNon Bloccante</v>
      </c>
      <c r="O283" s="15" t="str">
        <f t="shared" si="9"/>
        <v>AO004511_YYY66</v>
      </c>
    </row>
    <row r="284" spans="1:15" ht="16.5" customHeight="1">
      <c r="A284" t="s">
        <v>1083</v>
      </c>
      <c r="B284" t="s">
        <v>324</v>
      </c>
      <c r="C284" t="s">
        <v>1084</v>
      </c>
      <c r="D284" t="s">
        <v>38</v>
      </c>
      <c r="E284" t="s">
        <v>492</v>
      </c>
      <c r="F284" t="s">
        <v>105</v>
      </c>
      <c r="G284" t="s">
        <v>453</v>
      </c>
      <c r="H284" t="s">
        <v>446</v>
      </c>
      <c r="I284" t="s">
        <v>144</v>
      </c>
      <c r="J284" t="s">
        <v>447</v>
      </c>
      <c r="K284" t="s">
        <v>448</v>
      </c>
      <c r="L284" t="s">
        <v>1024</v>
      </c>
      <c r="M284" s="25" t="str">
        <f>IFERROR(VLOOKUP(D284,Cover!$I$2:$J$14,2,0),"")</f>
        <v>Chiuso</v>
      </c>
      <c r="N284" s="25" t="str">
        <f t="shared" si="8"/>
        <v>AO004511_YYY66ChiusoBloccante per il collaudo</v>
      </c>
      <c r="O284" s="15" t="str">
        <f t="shared" si="9"/>
        <v>AO004511_YYY66</v>
      </c>
    </row>
    <row r="285" spans="1:15" ht="16.5" customHeight="1">
      <c r="A285" t="s">
        <v>1085</v>
      </c>
      <c r="B285" t="s">
        <v>324</v>
      </c>
      <c r="C285" t="s">
        <v>1086</v>
      </c>
      <c r="D285" t="s">
        <v>39</v>
      </c>
      <c r="E285" t="s">
        <v>492</v>
      </c>
      <c r="F285" t="s">
        <v>105</v>
      </c>
      <c r="G285" t="s">
        <v>453</v>
      </c>
      <c r="H285" t="s">
        <v>454</v>
      </c>
      <c r="I285" t="s">
        <v>33</v>
      </c>
      <c r="J285" t="s">
        <v>447</v>
      </c>
      <c r="K285" t="s">
        <v>448</v>
      </c>
      <c r="L285" t="s">
        <v>1024</v>
      </c>
      <c r="M285" s="25" t="str">
        <f>IFERROR(VLOOKUP(D285,Cover!$I$2:$J$14,2,0),"")</f>
        <v>Respinto</v>
      </c>
      <c r="N285" s="25" t="str">
        <f t="shared" si="8"/>
        <v>AO004511_YYY66RespintoNon Bloccante</v>
      </c>
      <c r="O285" s="15" t="str">
        <f t="shared" si="9"/>
        <v>AO004511_YYY66</v>
      </c>
    </row>
    <row r="286" spans="1:15" ht="16.5" customHeight="1">
      <c r="A286" t="s">
        <v>1087</v>
      </c>
      <c r="B286" t="s">
        <v>324</v>
      </c>
      <c r="C286" t="s">
        <v>1088</v>
      </c>
      <c r="D286" t="s">
        <v>38</v>
      </c>
      <c r="E286" t="s">
        <v>444</v>
      </c>
      <c r="F286" t="s">
        <v>105</v>
      </c>
      <c r="G286" t="s">
        <v>453</v>
      </c>
      <c r="H286" t="s">
        <v>446</v>
      </c>
      <c r="I286" t="s">
        <v>144</v>
      </c>
      <c r="J286" t="s">
        <v>447</v>
      </c>
      <c r="K286" t="s">
        <v>448</v>
      </c>
      <c r="L286" t="s">
        <v>809</v>
      </c>
      <c r="M286" s="25" t="str">
        <f>IFERROR(VLOOKUP(D286,Cover!$I$2:$J$14,2,0),"")</f>
        <v>Chiuso</v>
      </c>
      <c r="N286" s="25" t="str">
        <f t="shared" si="8"/>
        <v>AO004511_YYY66ChiusoBloccante per il collaudo</v>
      </c>
      <c r="O286" s="15" t="str">
        <f t="shared" si="9"/>
        <v>AO004511_YYY66</v>
      </c>
    </row>
    <row r="287" spans="1:15" ht="16.5" customHeight="1">
      <c r="A287" t="s">
        <v>1089</v>
      </c>
      <c r="B287" t="s">
        <v>324</v>
      </c>
      <c r="C287" t="s">
        <v>1090</v>
      </c>
      <c r="D287" t="s">
        <v>42</v>
      </c>
      <c r="E287" t="s">
        <v>444</v>
      </c>
      <c r="F287" t="s">
        <v>105</v>
      </c>
      <c r="G287" t="s">
        <v>453</v>
      </c>
      <c r="H287" t="s">
        <v>458</v>
      </c>
      <c r="I287" t="s">
        <v>33</v>
      </c>
      <c r="J287" t="s">
        <v>447</v>
      </c>
      <c r="K287" t="s">
        <v>448</v>
      </c>
      <c r="L287" t="s">
        <v>809</v>
      </c>
      <c r="M287" s="25" t="str">
        <f>IFERROR(VLOOKUP(D287,Cover!$I$2:$J$14,2,0),"")</f>
        <v>In Lavorazione</v>
      </c>
      <c r="N287" s="25" t="str">
        <f t="shared" si="8"/>
        <v>AO004511_YYY66In LavorazioneNon Bloccante</v>
      </c>
      <c r="O287" s="15" t="str">
        <f t="shared" si="9"/>
        <v>AO004511_YYY66</v>
      </c>
    </row>
    <row r="288" spans="1:15" ht="16.5" customHeight="1">
      <c r="A288" t="s">
        <v>1091</v>
      </c>
      <c r="B288" t="s">
        <v>324</v>
      </c>
      <c r="C288" t="s">
        <v>1092</v>
      </c>
      <c r="D288" t="s">
        <v>42</v>
      </c>
      <c r="E288" t="s">
        <v>444</v>
      </c>
      <c r="F288" t="s">
        <v>105</v>
      </c>
      <c r="G288" t="s">
        <v>453</v>
      </c>
      <c r="H288" t="s">
        <v>454</v>
      </c>
      <c r="I288" t="s">
        <v>33</v>
      </c>
      <c r="J288" t="s">
        <v>447</v>
      </c>
      <c r="K288" t="s">
        <v>448</v>
      </c>
      <c r="L288" t="s">
        <v>816</v>
      </c>
      <c r="M288" s="25" t="str">
        <f>IFERROR(VLOOKUP(D288,Cover!$I$2:$J$14,2,0),"")</f>
        <v>In Lavorazione</v>
      </c>
      <c r="N288" s="25" t="str">
        <f t="shared" si="8"/>
        <v>AO004511_YYY66In LavorazioneNon Bloccante</v>
      </c>
      <c r="O288" s="15" t="str">
        <f t="shared" si="9"/>
        <v>AO004511_YYY66</v>
      </c>
    </row>
    <row r="289" spans="1:15" ht="16.5" customHeight="1">
      <c r="A289" t="s">
        <v>1093</v>
      </c>
      <c r="B289" t="s">
        <v>324</v>
      </c>
      <c r="C289" t="s">
        <v>1094</v>
      </c>
      <c r="D289" t="s">
        <v>42</v>
      </c>
      <c r="E289" t="s">
        <v>444</v>
      </c>
      <c r="F289" t="s">
        <v>106</v>
      </c>
      <c r="G289" t="s">
        <v>453</v>
      </c>
      <c r="H289" t="s">
        <v>446</v>
      </c>
      <c r="I289" t="s">
        <v>144</v>
      </c>
      <c r="J289" t="s">
        <v>447</v>
      </c>
      <c r="K289" t="s">
        <v>448</v>
      </c>
      <c r="L289" t="s">
        <v>657</v>
      </c>
      <c r="M289" s="25" t="str">
        <f>IFERROR(VLOOKUP(D289,Cover!$I$2:$J$14,2,0),"")</f>
        <v>In Lavorazione</v>
      </c>
      <c r="N289" s="25" t="str">
        <f t="shared" si="8"/>
        <v>AO004511_YYY66In LavorazioneBloccante per il collaudo</v>
      </c>
      <c r="O289" s="15" t="str">
        <f t="shared" si="9"/>
        <v>AO004511_YYY66</v>
      </c>
    </row>
    <row r="290" spans="1:15" ht="16.5" customHeight="1">
      <c r="A290" t="s">
        <v>1095</v>
      </c>
      <c r="B290" t="s">
        <v>324</v>
      </c>
      <c r="C290" t="s">
        <v>1096</v>
      </c>
      <c r="D290" t="s">
        <v>42</v>
      </c>
      <c r="E290" t="s">
        <v>444</v>
      </c>
      <c r="F290" t="s">
        <v>106</v>
      </c>
      <c r="G290" t="s">
        <v>453</v>
      </c>
      <c r="H290" t="s">
        <v>458</v>
      </c>
      <c r="I290" t="s">
        <v>33</v>
      </c>
      <c r="J290" t="s">
        <v>447</v>
      </c>
      <c r="K290" t="s">
        <v>448</v>
      </c>
      <c r="L290" t="s">
        <v>657</v>
      </c>
      <c r="M290" s="25" t="str">
        <f>IFERROR(VLOOKUP(D290,Cover!$I$2:$J$14,2,0),"")</f>
        <v>In Lavorazione</v>
      </c>
      <c r="N290" s="25" t="str">
        <f t="shared" si="8"/>
        <v>AO004511_YYY66In LavorazioneNon Bloccante</v>
      </c>
      <c r="O290" s="15" t="str">
        <f t="shared" si="9"/>
        <v>AO004511_YYY66</v>
      </c>
    </row>
    <row r="291" spans="1:15" ht="16.5" customHeight="1">
      <c r="A291" t="s">
        <v>1097</v>
      </c>
      <c r="B291" t="s">
        <v>324</v>
      </c>
      <c r="C291" t="s">
        <v>1098</v>
      </c>
      <c r="D291" t="s">
        <v>42</v>
      </c>
      <c r="E291" t="s">
        <v>444</v>
      </c>
      <c r="F291" t="s">
        <v>106</v>
      </c>
      <c r="G291" t="s">
        <v>453</v>
      </c>
      <c r="H291" t="s">
        <v>454</v>
      </c>
      <c r="I291" t="s">
        <v>33</v>
      </c>
      <c r="J291" t="s">
        <v>447</v>
      </c>
      <c r="K291" t="s">
        <v>448</v>
      </c>
      <c r="L291" t="s">
        <v>657</v>
      </c>
      <c r="M291" s="25" t="str">
        <f>IFERROR(VLOOKUP(D291,Cover!$I$2:$J$14,2,0),"")</f>
        <v>In Lavorazione</v>
      </c>
      <c r="N291" s="25" t="str">
        <f t="shared" si="8"/>
        <v>AO004511_YYY66In LavorazioneNon Bloccante</v>
      </c>
      <c r="O291" s="15" t="str">
        <f t="shared" si="9"/>
        <v>AO004511_YYY66</v>
      </c>
    </row>
    <row r="292" spans="1:15" ht="16.5" customHeight="1">
      <c r="A292" t="s">
        <v>1099</v>
      </c>
      <c r="B292" t="s">
        <v>324</v>
      </c>
      <c r="C292" t="s">
        <v>1100</v>
      </c>
      <c r="D292" t="s">
        <v>42</v>
      </c>
      <c r="E292" t="s">
        <v>444</v>
      </c>
      <c r="F292" t="s">
        <v>106</v>
      </c>
      <c r="G292" t="s">
        <v>453</v>
      </c>
      <c r="H292" t="s">
        <v>454</v>
      </c>
      <c r="I292" t="s">
        <v>33</v>
      </c>
      <c r="J292" t="s">
        <v>447</v>
      </c>
      <c r="K292" t="s">
        <v>448</v>
      </c>
      <c r="L292" t="s">
        <v>657</v>
      </c>
      <c r="M292" s="25" t="str">
        <f>IFERROR(VLOOKUP(D292,Cover!$I$2:$J$14,2,0),"")</f>
        <v>In Lavorazione</v>
      </c>
      <c r="N292" s="25" t="str">
        <f t="shared" si="8"/>
        <v>AO004511_YYY66In LavorazioneNon Bloccante</v>
      </c>
      <c r="O292" s="15" t="str">
        <f t="shared" si="9"/>
        <v>AO004511_YYY66</v>
      </c>
    </row>
    <row r="293" spans="1:15" ht="16.5" customHeight="1">
      <c r="A293" t="s">
        <v>1101</v>
      </c>
      <c r="B293" t="s">
        <v>324</v>
      </c>
      <c r="C293" t="s">
        <v>1102</v>
      </c>
      <c r="D293" t="s">
        <v>42</v>
      </c>
      <c r="E293" t="s">
        <v>492</v>
      </c>
      <c r="F293" t="s">
        <v>105</v>
      </c>
      <c r="G293" t="s">
        <v>453</v>
      </c>
      <c r="H293" t="s">
        <v>446</v>
      </c>
      <c r="I293" t="s">
        <v>33</v>
      </c>
      <c r="J293" t="s">
        <v>447</v>
      </c>
      <c r="K293" t="s">
        <v>448</v>
      </c>
      <c r="L293" t="s">
        <v>665</v>
      </c>
      <c r="M293" s="25" t="str">
        <f>IFERROR(VLOOKUP(D293,Cover!$I$2:$J$14,2,0),"")</f>
        <v>In Lavorazione</v>
      </c>
      <c r="N293" s="25" t="str">
        <f t="shared" si="8"/>
        <v>AO004511_YYY66In LavorazioneNon Bloccante</v>
      </c>
      <c r="O293" s="15" t="str">
        <f t="shared" si="9"/>
        <v>AO004511_YYY66</v>
      </c>
    </row>
    <row r="294" spans="1:15" ht="16.5" customHeight="1">
      <c r="A294" t="s">
        <v>1103</v>
      </c>
      <c r="B294" t="s">
        <v>324</v>
      </c>
      <c r="C294" t="s">
        <v>1104</v>
      </c>
      <c r="D294" t="s">
        <v>42</v>
      </c>
      <c r="E294" t="s">
        <v>492</v>
      </c>
      <c r="F294" t="s">
        <v>105</v>
      </c>
      <c r="G294" t="s">
        <v>453</v>
      </c>
      <c r="H294" t="s">
        <v>446</v>
      </c>
      <c r="I294" t="s">
        <v>144</v>
      </c>
      <c r="J294" t="s">
        <v>447</v>
      </c>
      <c r="K294" t="s">
        <v>448</v>
      </c>
      <c r="L294" t="s">
        <v>665</v>
      </c>
      <c r="M294" s="25" t="str">
        <f>IFERROR(VLOOKUP(D294,Cover!$I$2:$J$14,2,0),"")</f>
        <v>In Lavorazione</v>
      </c>
      <c r="N294" s="25" t="str">
        <f t="shared" si="8"/>
        <v>AO004511_YYY66In LavorazioneBloccante per il collaudo</v>
      </c>
      <c r="O294" s="15" t="str">
        <f t="shared" si="9"/>
        <v>AO004511_YYY66</v>
      </c>
    </row>
    <row r="295" spans="1:15" ht="16.5" customHeight="1">
      <c r="A295" t="s">
        <v>1105</v>
      </c>
      <c r="B295" t="s">
        <v>324</v>
      </c>
      <c r="C295" t="s">
        <v>1106</v>
      </c>
      <c r="D295" t="s">
        <v>42</v>
      </c>
      <c r="E295" t="s">
        <v>492</v>
      </c>
      <c r="F295" t="s">
        <v>105</v>
      </c>
      <c r="G295" t="s">
        <v>453</v>
      </c>
      <c r="H295" t="s">
        <v>446</v>
      </c>
      <c r="I295" t="s">
        <v>144</v>
      </c>
      <c r="J295" t="s">
        <v>447</v>
      </c>
      <c r="K295" t="s">
        <v>448</v>
      </c>
      <c r="L295" t="s">
        <v>665</v>
      </c>
      <c r="M295" s="25" t="str">
        <f>IFERROR(VLOOKUP(D295,Cover!$I$2:$J$14,2,0),"")</f>
        <v>In Lavorazione</v>
      </c>
      <c r="N295" s="25" t="str">
        <f t="shared" si="8"/>
        <v>AO004511_YYY66In LavorazioneBloccante per il collaudo</v>
      </c>
      <c r="O295" s="15" t="str">
        <f t="shared" si="9"/>
        <v>AO004511_YYY66</v>
      </c>
    </row>
    <row r="296" spans="1:15" ht="16.5" customHeight="1">
      <c r="A296" t="s">
        <v>1107</v>
      </c>
      <c r="B296" t="s">
        <v>336</v>
      </c>
      <c r="C296" t="s">
        <v>1108</v>
      </c>
      <c r="D296" t="s">
        <v>141</v>
      </c>
      <c r="E296" t="s">
        <v>492</v>
      </c>
      <c r="F296" t="s">
        <v>105</v>
      </c>
      <c r="G296" t="s">
        <v>453</v>
      </c>
      <c r="H296" t="s">
        <v>454</v>
      </c>
      <c r="I296" t="s">
        <v>33</v>
      </c>
      <c r="J296" t="s">
        <v>447</v>
      </c>
      <c r="K296" t="s">
        <v>448</v>
      </c>
      <c r="L296" t="s">
        <v>512</v>
      </c>
      <c r="M296" s="25" t="str">
        <f>IFERROR(VLOOKUP(D296,Cover!$I$2:$J$14,2,0),"")</f>
        <v>Respinto</v>
      </c>
      <c r="N296" s="25" t="str">
        <f t="shared" si="8"/>
        <v>AO004511_YYY68RespintoNon Bloccante</v>
      </c>
      <c r="O296" s="15" t="str">
        <f t="shared" si="9"/>
        <v>AO004511_YYY68</v>
      </c>
    </row>
    <row r="297" spans="1:15" ht="16.5" customHeight="1">
      <c r="A297" t="s">
        <v>1109</v>
      </c>
      <c r="B297" t="s">
        <v>336</v>
      </c>
      <c r="C297" t="s">
        <v>1110</v>
      </c>
      <c r="D297" t="s">
        <v>38</v>
      </c>
      <c r="E297" t="s">
        <v>492</v>
      </c>
      <c r="F297" t="s">
        <v>105</v>
      </c>
      <c r="G297" t="s">
        <v>453</v>
      </c>
      <c r="H297" t="s">
        <v>454</v>
      </c>
      <c r="I297" t="s">
        <v>33</v>
      </c>
      <c r="J297" t="s">
        <v>447</v>
      </c>
      <c r="K297" t="s">
        <v>448</v>
      </c>
      <c r="L297" t="s">
        <v>512</v>
      </c>
      <c r="M297" s="25" t="str">
        <f>IFERROR(VLOOKUP(D297,Cover!$I$2:$J$14,2,0),"")</f>
        <v>Chiuso</v>
      </c>
      <c r="N297" s="25" t="str">
        <f t="shared" si="8"/>
        <v>AO004511_YYY68ChiusoNon Bloccante</v>
      </c>
      <c r="O297" s="15" t="str">
        <f t="shared" si="9"/>
        <v>AO004511_YYY68</v>
      </c>
    </row>
    <row r="298" spans="1:15" ht="16.5" customHeight="1">
      <c r="A298" t="s">
        <v>1111</v>
      </c>
      <c r="B298" t="s">
        <v>336</v>
      </c>
      <c r="C298" t="s">
        <v>1112</v>
      </c>
      <c r="D298" t="s">
        <v>38</v>
      </c>
      <c r="E298" t="s">
        <v>492</v>
      </c>
      <c r="F298" t="s">
        <v>105</v>
      </c>
      <c r="G298" t="s">
        <v>453</v>
      </c>
      <c r="H298" t="s">
        <v>454</v>
      </c>
      <c r="I298" t="s">
        <v>33</v>
      </c>
      <c r="J298" t="s">
        <v>447</v>
      </c>
      <c r="K298" t="s">
        <v>448</v>
      </c>
      <c r="L298" t="s">
        <v>512</v>
      </c>
      <c r="M298" s="25" t="str">
        <f>IFERROR(VLOOKUP(D298,Cover!$I$2:$J$14,2,0),"")</f>
        <v>Chiuso</v>
      </c>
      <c r="N298" s="25" t="str">
        <f t="shared" si="8"/>
        <v>AO004511_YYY68ChiusoNon Bloccante</v>
      </c>
      <c r="O298" s="15" t="str">
        <f t="shared" si="9"/>
        <v>AO004511_YYY68</v>
      </c>
    </row>
    <row r="299" spans="1:15" ht="16.5" customHeight="1">
      <c r="A299" t="s">
        <v>1113</v>
      </c>
      <c r="B299" t="s">
        <v>336</v>
      </c>
      <c r="C299" t="s">
        <v>1114</v>
      </c>
      <c r="D299" t="s">
        <v>141</v>
      </c>
      <c r="E299" t="s">
        <v>492</v>
      </c>
      <c r="F299" t="s">
        <v>105</v>
      </c>
      <c r="G299" t="s">
        <v>453</v>
      </c>
      <c r="H299" t="s">
        <v>454</v>
      </c>
      <c r="I299" t="s">
        <v>33</v>
      </c>
      <c r="J299" t="s">
        <v>447</v>
      </c>
      <c r="K299" t="s">
        <v>448</v>
      </c>
      <c r="L299" t="s">
        <v>512</v>
      </c>
      <c r="M299" s="25" t="str">
        <f>IFERROR(VLOOKUP(D299,Cover!$I$2:$J$14,2,0),"")</f>
        <v>Respinto</v>
      </c>
      <c r="N299" s="25" t="str">
        <f t="shared" si="8"/>
        <v>AO004511_YYY68RespintoNon Bloccante</v>
      </c>
      <c r="O299" s="15" t="str">
        <f t="shared" si="9"/>
        <v>AO004511_YYY68</v>
      </c>
    </row>
    <row r="300" spans="1:15" ht="16.5" customHeight="1">
      <c r="A300" t="s">
        <v>1115</v>
      </c>
      <c r="B300" t="s">
        <v>336</v>
      </c>
      <c r="C300" t="s">
        <v>1116</v>
      </c>
      <c r="D300" t="s">
        <v>38</v>
      </c>
      <c r="E300" t="s">
        <v>492</v>
      </c>
      <c r="F300" t="s">
        <v>105</v>
      </c>
      <c r="G300" t="s">
        <v>453</v>
      </c>
      <c r="H300" t="s">
        <v>454</v>
      </c>
      <c r="I300" t="s">
        <v>33</v>
      </c>
      <c r="J300" t="s">
        <v>447</v>
      </c>
      <c r="K300" t="s">
        <v>448</v>
      </c>
      <c r="L300" t="s">
        <v>512</v>
      </c>
      <c r="M300" s="25" t="str">
        <f>IFERROR(VLOOKUP(D300,Cover!$I$2:$J$14,2,0),"")</f>
        <v>Chiuso</v>
      </c>
      <c r="N300" s="25" t="str">
        <f t="shared" si="8"/>
        <v>AO004511_YYY68ChiusoNon Bloccante</v>
      </c>
      <c r="O300" s="15" t="str">
        <f t="shared" si="9"/>
        <v>AO004511_YYY68</v>
      </c>
    </row>
    <row r="301" spans="1:15" ht="16.5" customHeight="1">
      <c r="A301" t="s">
        <v>1117</v>
      </c>
      <c r="B301" t="s">
        <v>336</v>
      </c>
      <c r="C301" t="s">
        <v>1118</v>
      </c>
      <c r="D301" t="s">
        <v>38</v>
      </c>
      <c r="E301" t="s">
        <v>492</v>
      </c>
      <c r="F301" t="s">
        <v>105</v>
      </c>
      <c r="G301" t="s">
        <v>453</v>
      </c>
      <c r="H301" t="s">
        <v>454</v>
      </c>
      <c r="I301" t="s">
        <v>33</v>
      </c>
      <c r="J301" t="s">
        <v>447</v>
      </c>
      <c r="K301" t="s">
        <v>448</v>
      </c>
      <c r="L301" t="s">
        <v>561</v>
      </c>
      <c r="M301" s="25" t="str">
        <f>IFERROR(VLOOKUP(D301,Cover!$I$2:$J$14,2,0),"")</f>
        <v>Chiuso</v>
      </c>
      <c r="N301" s="25" t="str">
        <f t="shared" si="8"/>
        <v>AO004511_YYY68ChiusoNon Bloccante</v>
      </c>
      <c r="O301" s="15" t="str">
        <f t="shared" si="9"/>
        <v>AO004511_YYY68</v>
      </c>
    </row>
    <row r="302" spans="1:15" ht="16.5" customHeight="1">
      <c r="A302" t="s">
        <v>1119</v>
      </c>
      <c r="B302" t="s">
        <v>336</v>
      </c>
      <c r="C302" t="s">
        <v>1120</v>
      </c>
      <c r="D302" t="s">
        <v>38</v>
      </c>
      <c r="E302" t="s">
        <v>492</v>
      </c>
      <c r="F302" t="s">
        <v>105</v>
      </c>
      <c r="G302" t="s">
        <v>453</v>
      </c>
      <c r="H302" t="s">
        <v>454</v>
      </c>
      <c r="I302" t="s">
        <v>33</v>
      </c>
      <c r="J302" t="s">
        <v>447</v>
      </c>
      <c r="K302" t="s">
        <v>448</v>
      </c>
      <c r="L302" t="s">
        <v>561</v>
      </c>
      <c r="M302" s="25" t="str">
        <f>IFERROR(VLOOKUP(D302,Cover!$I$2:$J$14,2,0),"")</f>
        <v>Chiuso</v>
      </c>
      <c r="N302" s="25" t="str">
        <f t="shared" si="8"/>
        <v>AO004511_YYY68ChiusoNon Bloccante</v>
      </c>
      <c r="O302" s="15" t="str">
        <f t="shared" si="9"/>
        <v>AO004511_YYY68</v>
      </c>
    </row>
    <row r="303" spans="1:15" ht="16.5" customHeight="1">
      <c r="A303" t="s">
        <v>1121</v>
      </c>
      <c r="B303" t="s">
        <v>336</v>
      </c>
      <c r="C303" t="s">
        <v>1122</v>
      </c>
      <c r="D303" t="s">
        <v>38</v>
      </c>
      <c r="E303" t="s">
        <v>492</v>
      </c>
      <c r="F303" t="s">
        <v>105</v>
      </c>
      <c r="G303" t="s">
        <v>453</v>
      </c>
      <c r="H303" t="s">
        <v>446</v>
      </c>
      <c r="I303" t="s">
        <v>144</v>
      </c>
      <c r="J303" t="s">
        <v>447</v>
      </c>
      <c r="K303" t="s">
        <v>448</v>
      </c>
      <c r="L303" t="s">
        <v>1123</v>
      </c>
      <c r="M303" s="25" t="str">
        <f>IFERROR(VLOOKUP(D303,Cover!$I$2:$J$14,2,0),"")</f>
        <v>Chiuso</v>
      </c>
      <c r="N303" s="25" t="str">
        <f t="shared" si="8"/>
        <v>AO004511_YYY68ChiusoBloccante per il collaudo</v>
      </c>
      <c r="O303" s="15" t="str">
        <f t="shared" si="9"/>
        <v>AO004511_YYY68</v>
      </c>
    </row>
    <row r="304" spans="1:15" ht="16.5" customHeight="1">
      <c r="A304" t="s">
        <v>1124</v>
      </c>
      <c r="B304" t="s">
        <v>336</v>
      </c>
      <c r="C304" t="s">
        <v>1125</v>
      </c>
      <c r="D304" t="s">
        <v>38</v>
      </c>
      <c r="E304" t="s">
        <v>492</v>
      </c>
      <c r="F304" t="s">
        <v>105</v>
      </c>
      <c r="G304" t="s">
        <v>453</v>
      </c>
      <c r="H304" t="s">
        <v>454</v>
      </c>
      <c r="I304" t="s">
        <v>33</v>
      </c>
      <c r="J304" t="s">
        <v>447</v>
      </c>
      <c r="K304" t="s">
        <v>448</v>
      </c>
      <c r="L304" t="s">
        <v>902</v>
      </c>
      <c r="M304" s="25" t="str">
        <f>IFERROR(VLOOKUP(D304,Cover!$I$2:$J$14,2,0),"")</f>
        <v>Chiuso</v>
      </c>
      <c r="N304" s="25" t="str">
        <f t="shared" si="8"/>
        <v>AO004511_YYY68ChiusoNon Bloccante</v>
      </c>
      <c r="O304" s="15" t="str">
        <f t="shared" si="9"/>
        <v>AO004511_YYY68</v>
      </c>
    </row>
    <row r="305" spans="1:15" ht="16.5" customHeight="1">
      <c r="A305" t="s">
        <v>1126</v>
      </c>
      <c r="B305" t="s">
        <v>336</v>
      </c>
      <c r="C305" t="s">
        <v>1127</v>
      </c>
      <c r="D305" t="s">
        <v>38</v>
      </c>
      <c r="E305" t="s">
        <v>492</v>
      </c>
      <c r="F305" t="s">
        <v>105</v>
      </c>
      <c r="G305" t="s">
        <v>453</v>
      </c>
      <c r="H305" t="s">
        <v>454</v>
      </c>
      <c r="I305" t="s">
        <v>33</v>
      </c>
      <c r="J305" t="s">
        <v>447</v>
      </c>
      <c r="K305" t="s">
        <v>448</v>
      </c>
      <c r="L305" t="s">
        <v>902</v>
      </c>
      <c r="M305" s="25" t="str">
        <f>IFERROR(VLOOKUP(D305,Cover!$I$2:$J$14,2,0),"")</f>
        <v>Chiuso</v>
      </c>
      <c r="N305" s="25" t="str">
        <f t="shared" si="8"/>
        <v>AO004511_YYY68ChiusoNon Bloccante</v>
      </c>
      <c r="O305" s="15" t="str">
        <f t="shared" si="9"/>
        <v>AO004511_YYY68</v>
      </c>
    </row>
    <row r="306" spans="1:15" ht="16.5" customHeight="1">
      <c r="A306" t="s">
        <v>1128</v>
      </c>
      <c r="B306" t="s">
        <v>336</v>
      </c>
      <c r="C306" t="s">
        <v>1129</v>
      </c>
      <c r="D306" t="s">
        <v>42</v>
      </c>
      <c r="E306" t="s">
        <v>492</v>
      </c>
      <c r="F306" t="s">
        <v>105</v>
      </c>
      <c r="G306" t="s">
        <v>453</v>
      </c>
      <c r="H306" t="s">
        <v>454</v>
      </c>
      <c r="I306" t="s">
        <v>33</v>
      </c>
      <c r="J306" t="s">
        <v>447</v>
      </c>
      <c r="K306" t="s">
        <v>448</v>
      </c>
      <c r="L306" t="s">
        <v>902</v>
      </c>
      <c r="M306" s="25" t="str">
        <f>IFERROR(VLOOKUP(D306,Cover!$I$2:$J$14,2,0),"")</f>
        <v>In Lavorazione</v>
      </c>
      <c r="N306" s="25" t="str">
        <f t="shared" si="8"/>
        <v>AO004511_YYY68In LavorazioneNon Bloccante</v>
      </c>
      <c r="O306" s="15" t="str">
        <f t="shared" si="9"/>
        <v>AO004511_YYY68</v>
      </c>
    </row>
    <row r="307" spans="1:15" ht="16.5" customHeight="1">
      <c r="A307" t="s">
        <v>1130</v>
      </c>
      <c r="B307" t="s">
        <v>336</v>
      </c>
      <c r="C307" t="s">
        <v>1131</v>
      </c>
      <c r="D307" t="s">
        <v>141</v>
      </c>
      <c r="E307" t="s">
        <v>492</v>
      </c>
      <c r="F307" t="s">
        <v>105</v>
      </c>
      <c r="G307" t="s">
        <v>453</v>
      </c>
      <c r="H307" t="s">
        <v>454</v>
      </c>
      <c r="I307" t="s">
        <v>33</v>
      </c>
      <c r="J307" t="s">
        <v>447</v>
      </c>
      <c r="K307" t="s">
        <v>448</v>
      </c>
      <c r="L307" t="s">
        <v>907</v>
      </c>
      <c r="M307" s="25" t="str">
        <f>IFERROR(VLOOKUP(D307,Cover!$I$2:$J$14,2,0),"")</f>
        <v>Respinto</v>
      </c>
      <c r="N307" s="25" t="str">
        <f t="shared" si="8"/>
        <v>AO004511_YYY68RespintoNon Bloccante</v>
      </c>
      <c r="O307" s="15" t="str">
        <f t="shared" si="9"/>
        <v>AO004511_YYY68</v>
      </c>
    </row>
    <row r="308" spans="1:15" ht="16.5" customHeight="1">
      <c r="A308" t="s">
        <v>1132</v>
      </c>
      <c r="B308" t="s">
        <v>336</v>
      </c>
      <c r="C308" t="s">
        <v>1133</v>
      </c>
      <c r="D308" t="s">
        <v>38</v>
      </c>
      <c r="E308" t="s">
        <v>492</v>
      </c>
      <c r="F308" t="s">
        <v>105</v>
      </c>
      <c r="G308" t="s">
        <v>453</v>
      </c>
      <c r="H308" t="s">
        <v>454</v>
      </c>
      <c r="I308" t="s">
        <v>33</v>
      </c>
      <c r="J308" t="s">
        <v>447</v>
      </c>
      <c r="K308" t="s">
        <v>448</v>
      </c>
      <c r="L308" t="s">
        <v>881</v>
      </c>
      <c r="M308" s="25" t="str">
        <f>IFERROR(VLOOKUP(D308,Cover!$I$2:$J$14,2,0),"")</f>
        <v>Chiuso</v>
      </c>
      <c r="N308" s="25" t="str">
        <f t="shared" si="8"/>
        <v>AO004511_YYY68ChiusoNon Bloccante</v>
      </c>
      <c r="O308" s="15" t="str">
        <f t="shared" si="9"/>
        <v>AO004511_YYY68</v>
      </c>
    </row>
    <row r="309" spans="1:15" ht="16.5" customHeight="1">
      <c r="A309" t="s">
        <v>1134</v>
      </c>
      <c r="B309" t="s">
        <v>336</v>
      </c>
      <c r="C309" t="s">
        <v>1135</v>
      </c>
      <c r="D309" t="s">
        <v>42</v>
      </c>
      <c r="E309" t="s">
        <v>492</v>
      </c>
      <c r="F309" t="s">
        <v>105</v>
      </c>
      <c r="G309" t="s">
        <v>453</v>
      </c>
      <c r="H309" t="s">
        <v>454</v>
      </c>
      <c r="I309" t="s">
        <v>33</v>
      </c>
      <c r="J309" t="s">
        <v>447</v>
      </c>
      <c r="K309" t="s">
        <v>463</v>
      </c>
      <c r="L309" t="s">
        <v>881</v>
      </c>
      <c r="M309" s="25" t="str">
        <f>IFERROR(VLOOKUP(D309,Cover!$I$2:$J$14,2,0),"")</f>
        <v>In Lavorazione</v>
      </c>
      <c r="N309" s="25" t="str">
        <f t="shared" si="8"/>
        <v>AO004511_YYY68In LavorazioneNon Bloccante</v>
      </c>
      <c r="O309" s="15" t="str">
        <f t="shared" si="9"/>
        <v>AO004511_YYY68</v>
      </c>
    </row>
    <row r="310" spans="1:15" ht="16.5" customHeight="1">
      <c r="A310" t="s">
        <v>1136</v>
      </c>
      <c r="B310" t="s">
        <v>336</v>
      </c>
      <c r="C310" t="s">
        <v>1137</v>
      </c>
      <c r="D310" t="s">
        <v>141</v>
      </c>
      <c r="E310" t="s">
        <v>492</v>
      </c>
      <c r="F310" t="s">
        <v>105</v>
      </c>
      <c r="G310" t="s">
        <v>453</v>
      </c>
      <c r="H310" t="s">
        <v>446</v>
      </c>
      <c r="I310" t="s">
        <v>144</v>
      </c>
      <c r="J310" t="s">
        <v>447</v>
      </c>
      <c r="K310" t="s">
        <v>448</v>
      </c>
      <c r="L310" t="s">
        <v>881</v>
      </c>
      <c r="M310" s="25" t="str">
        <f>IFERROR(VLOOKUP(D310,Cover!$I$2:$J$14,2,0),"")</f>
        <v>Respinto</v>
      </c>
      <c r="N310" s="25" t="str">
        <f t="shared" si="8"/>
        <v>AO004511_YYY68RespintoBloccante per il collaudo</v>
      </c>
      <c r="O310" s="15" t="str">
        <f t="shared" si="9"/>
        <v>AO004511_YYY68</v>
      </c>
    </row>
    <row r="311" spans="1:15" ht="16.5" customHeight="1">
      <c r="A311" t="s">
        <v>1138</v>
      </c>
      <c r="B311" t="s">
        <v>336</v>
      </c>
      <c r="C311" t="s">
        <v>1139</v>
      </c>
      <c r="D311" t="s">
        <v>38</v>
      </c>
      <c r="E311" t="s">
        <v>492</v>
      </c>
      <c r="F311" t="s">
        <v>105</v>
      </c>
      <c r="G311" t="s">
        <v>453</v>
      </c>
      <c r="H311" t="s">
        <v>458</v>
      </c>
      <c r="I311" t="s">
        <v>33</v>
      </c>
      <c r="J311" t="s">
        <v>447</v>
      </c>
      <c r="K311" t="s">
        <v>448</v>
      </c>
      <c r="L311" t="s">
        <v>593</v>
      </c>
      <c r="M311" s="25" t="str">
        <f>IFERROR(VLOOKUP(D311,Cover!$I$2:$J$14,2,0),"")</f>
        <v>Chiuso</v>
      </c>
      <c r="N311" s="25" t="str">
        <f t="shared" si="8"/>
        <v>AO004511_YYY68ChiusoNon Bloccante</v>
      </c>
      <c r="O311" s="15" t="str">
        <f t="shared" si="9"/>
        <v>AO004511_YYY68</v>
      </c>
    </row>
    <row r="312" spans="1:15" ht="16.5" customHeight="1">
      <c r="A312" t="s">
        <v>1140</v>
      </c>
      <c r="B312" t="s">
        <v>336</v>
      </c>
      <c r="C312" t="s">
        <v>1141</v>
      </c>
      <c r="D312" t="s">
        <v>38</v>
      </c>
      <c r="E312" t="s">
        <v>492</v>
      </c>
      <c r="F312" t="s">
        <v>105</v>
      </c>
      <c r="G312" t="s">
        <v>453</v>
      </c>
      <c r="H312" t="s">
        <v>458</v>
      </c>
      <c r="I312" t="s">
        <v>33</v>
      </c>
      <c r="J312" t="s">
        <v>447</v>
      </c>
      <c r="K312" t="s">
        <v>448</v>
      </c>
      <c r="L312" t="s">
        <v>621</v>
      </c>
      <c r="M312" s="25" t="str">
        <f>IFERROR(VLOOKUP(D312,Cover!$I$2:$J$14,2,0),"")</f>
        <v>Chiuso</v>
      </c>
      <c r="N312" s="25" t="str">
        <f t="shared" si="8"/>
        <v>AO004511_YYY68ChiusoNon Bloccante</v>
      </c>
      <c r="O312" s="15" t="str">
        <f t="shared" si="9"/>
        <v>AO004511_YYY68</v>
      </c>
    </row>
    <row r="313" spans="1:15" ht="16.5" customHeight="1">
      <c r="A313" t="s">
        <v>1142</v>
      </c>
      <c r="B313" t="s">
        <v>336</v>
      </c>
      <c r="C313" t="s">
        <v>1143</v>
      </c>
      <c r="D313" t="s">
        <v>38</v>
      </c>
      <c r="E313" t="s">
        <v>492</v>
      </c>
      <c r="F313" t="s">
        <v>105</v>
      </c>
      <c r="G313" t="s">
        <v>453</v>
      </c>
      <c r="H313" t="s">
        <v>454</v>
      </c>
      <c r="I313" t="s">
        <v>33</v>
      </c>
      <c r="J313" t="s">
        <v>447</v>
      </c>
      <c r="K313" t="s">
        <v>448</v>
      </c>
      <c r="L313" t="s">
        <v>523</v>
      </c>
      <c r="M313" s="25" t="str">
        <f>IFERROR(VLOOKUP(D313,Cover!$I$2:$J$14,2,0),"")</f>
        <v>Chiuso</v>
      </c>
      <c r="N313" s="25" t="str">
        <f t="shared" si="8"/>
        <v>AO004511_YYY68ChiusoNon Bloccante</v>
      </c>
      <c r="O313" s="15" t="str">
        <f t="shared" si="9"/>
        <v>AO004511_YYY68</v>
      </c>
    </row>
    <row r="314" spans="1:15" ht="16.5" customHeight="1">
      <c r="A314" t="s">
        <v>1144</v>
      </c>
      <c r="B314" t="s">
        <v>336</v>
      </c>
      <c r="C314" t="s">
        <v>1145</v>
      </c>
      <c r="D314" t="s">
        <v>38</v>
      </c>
      <c r="E314" t="s">
        <v>492</v>
      </c>
      <c r="F314" t="s">
        <v>105</v>
      </c>
      <c r="G314" t="s">
        <v>453</v>
      </c>
      <c r="H314" t="s">
        <v>458</v>
      </c>
      <c r="I314" t="s">
        <v>33</v>
      </c>
      <c r="J314" t="s">
        <v>447</v>
      </c>
      <c r="K314" t="s">
        <v>448</v>
      </c>
      <c r="L314" t="s">
        <v>523</v>
      </c>
      <c r="M314" s="25" t="str">
        <f>IFERROR(VLOOKUP(D314,Cover!$I$2:$J$14,2,0),"")</f>
        <v>Chiuso</v>
      </c>
      <c r="N314" s="25" t="str">
        <f t="shared" si="8"/>
        <v>AO004511_YYY68ChiusoNon Bloccante</v>
      </c>
      <c r="O314" s="15" t="str">
        <f t="shared" si="9"/>
        <v>AO004511_YYY68</v>
      </c>
    </row>
    <row r="315" spans="1:15" ht="16.5" customHeight="1">
      <c r="A315" t="s">
        <v>1146</v>
      </c>
      <c r="B315" t="s">
        <v>336</v>
      </c>
      <c r="C315" t="s">
        <v>1147</v>
      </c>
      <c r="D315" t="s">
        <v>38</v>
      </c>
      <c r="E315" t="s">
        <v>492</v>
      </c>
      <c r="F315" t="s">
        <v>105</v>
      </c>
      <c r="G315" t="s">
        <v>453</v>
      </c>
      <c r="H315" t="s">
        <v>458</v>
      </c>
      <c r="I315" t="s">
        <v>33</v>
      </c>
      <c r="J315" t="s">
        <v>447</v>
      </c>
      <c r="K315" t="s">
        <v>448</v>
      </c>
      <c r="L315" t="s">
        <v>734</v>
      </c>
      <c r="M315" s="25" t="str">
        <f>IFERROR(VLOOKUP(D315,Cover!$I$2:$J$14,2,0),"")</f>
        <v>Chiuso</v>
      </c>
      <c r="N315" s="25" t="str">
        <f t="shared" si="8"/>
        <v>AO004511_YYY68ChiusoNon Bloccante</v>
      </c>
      <c r="O315" s="15" t="str">
        <f t="shared" si="9"/>
        <v>AO004511_YYY68</v>
      </c>
    </row>
    <row r="316" spans="1:15" ht="16.5" customHeight="1">
      <c r="A316" t="s">
        <v>1148</v>
      </c>
      <c r="B316" t="s">
        <v>336</v>
      </c>
      <c r="C316" t="s">
        <v>1149</v>
      </c>
      <c r="D316" t="s">
        <v>38</v>
      </c>
      <c r="E316" t="s">
        <v>444</v>
      </c>
      <c r="F316" t="s">
        <v>106</v>
      </c>
      <c r="G316" t="s">
        <v>453</v>
      </c>
      <c r="H316" t="s">
        <v>458</v>
      </c>
      <c r="I316" t="s">
        <v>33</v>
      </c>
      <c r="J316" t="s">
        <v>447</v>
      </c>
      <c r="K316" t="s">
        <v>448</v>
      </c>
      <c r="L316" t="s">
        <v>842</v>
      </c>
      <c r="M316" s="25" t="str">
        <f>IFERROR(VLOOKUP(D316,Cover!$I$2:$J$14,2,0),"")</f>
        <v>Chiuso</v>
      </c>
      <c r="N316" s="25" t="str">
        <f t="shared" si="8"/>
        <v>AO004511_YYY68ChiusoNon Bloccante</v>
      </c>
      <c r="O316" s="15" t="str">
        <f t="shared" si="9"/>
        <v>AO004511_YYY68</v>
      </c>
    </row>
    <row r="317" spans="1:15" ht="16.5" customHeight="1">
      <c r="A317" t="s">
        <v>1150</v>
      </c>
      <c r="B317" t="s">
        <v>336</v>
      </c>
      <c r="C317" t="s">
        <v>1151</v>
      </c>
      <c r="D317" t="s">
        <v>38</v>
      </c>
      <c r="E317" t="s">
        <v>444</v>
      </c>
      <c r="F317" t="s">
        <v>106</v>
      </c>
      <c r="G317" t="s">
        <v>453</v>
      </c>
      <c r="H317" t="s">
        <v>474</v>
      </c>
      <c r="I317" t="s">
        <v>33</v>
      </c>
      <c r="J317" t="s">
        <v>447</v>
      </c>
      <c r="K317" t="s">
        <v>448</v>
      </c>
      <c r="L317" t="s">
        <v>842</v>
      </c>
      <c r="M317" s="25" t="str">
        <f>IFERROR(VLOOKUP(D317,Cover!$I$2:$J$14,2,0),"")</f>
        <v>Chiuso</v>
      </c>
      <c r="N317" s="25" t="str">
        <f t="shared" si="8"/>
        <v>AO004511_YYY68ChiusoNon Bloccante</v>
      </c>
      <c r="O317" s="15" t="str">
        <f t="shared" si="9"/>
        <v>AO004511_YYY68</v>
      </c>
    </row>
    <row r="318" spans="1:15" ht="16.5" customHeight="1">
      <c r="A318" t="s">
        <v>1152</v>
      </c>
      <c r="B318" t="s">
        <v>336</v>
      </c>
      <c r="C318" t="s">
        <v>1153</v>
      </c>
      <c r="D318" t="s">
        <v>42</v>
      </c>
      <c r="E318" t="s">
        <v>492</v>
      </c>
      <c r="F318" t="s">
        <v>105</v>
      </c>
      <c r="G318" t="s">
        <v>453</v>
      </c>
      <c r="H318" t="s">
        <v>458</v>
      </c>
      <c r="I318" t="s">
        <v>33</v>
      </c>
      <c r="J318" t="s">
        <v>447</v>
      </c>
      <c r="K318" t="s">
        <v>662</v>
      </c>
      <c r="L318" t="s">
        <v>651</v>
      </c>
      <c r="M318" s="25" t="str">
        <f>IFERROR(VLOOKUP(D318,Cover!$I$2:$J$14,2,0),"")</f>
        <v>In Lavorazione</v>
      </c>
      <c r="N318" s="25" t="str">
        <f t="shared" si="8"/>
        <v>AO004511_YYY68In LavorazioneNon Bloccante</v>
      </c>
      <c r="O318" s="15" t="str">
        <f t="shared" si="9"/>
        <v>AO004511_YYY68</v>
      </c>
    </row>
    <row r="319" spans="1:15" ht="16.5" customHeight="1">
      <c r="A319" t="s">
        <v>1154</v>
      </c>
      <c r="B319" t="s">
        <v>336</v>
      </c>
      <c r="C319" t="s">
        <v>1155</v>
      </c>
      <c r="D319" t="s">
        <v>38</v>
      </c>
      <c r="E319" t="s">
        <v>492</v>
      </c>
      <c r="F319" t="s">
        <v>105</v>
      </c>
      <c r="G319" t="s">
        <v>453</v>
      </c>
      <c r="H319" t="s">
        <v>474</v>
      </c>
      <c r="I319" t="s">
        <v>33</v>
      </c>
      <c r="J319" t="s">
        <v>447</v>
      </c>
      <c r="K319" t="s">
        <v>448</v>
      </c>
      <c r="L319" t="s">
        <v>651</v>
      </c>
      <c r="M319" s="25" t="str">
        <f>IFERROR(VLOOKUP(D319,Cover!$I$2:$J$14,2,0),"")</f>
        <v>Chiuso</v>
      </c>
      <c r="N319" s="25" t="str">
        <f t="shared" si="8"/>
        <v>AO004511_YYY68ChiusoNon Bloccante</v>
      </c>
      <c r="O319" s="15" t="str">
        <f t="shared" si="9"/>
        <v>AO004511_YYY68</v>
      </c>
    </row>
    <row r="320" spans="1:15" ht="16.5" customHeight="1">
      <c r="A320" t="s">
        <v>1156</v>
      </c>
      <c r="B320" t="s">
        <v>336</v>
      </c>
      <c r="C320" t="s">
        <v>1157</v>
      </c>
      <c r="D320" t="s">
        <v>38</v>
      </c>
      <c r="E320" t="s">
        <v>492</v>
      </c>
      <c r="F320" t="s">
        <v>105</v>
      </c>
      <c r="G320" t="s">
        <v>453</v>
      </c>
      <c r="H320" t="s">
        <v>474</v>
      </c>
      <c r="I320" t="s">
        <v>33</v>
      </c>
      <c r="J320" t="s">
        <v>447</v>
      </c>
      <c r="K320" t="s">
        <v>448</v>
      </c>
      <c r="L320" t="s">
        <v>651</v>
      </c>
      <c r="M320" s="25" t="str">
        <f>IFERROR(VLOOKUP(D320,Cover!$I$2:$J$14,2,0),"")</f>
        <v>Chiuso</v>
      </c>
      <c r="N320" s="25" t="str">
        <f t="shared" si="8"/>
        <v>AO004511_YYY68ChiusoNon Bloccante</v>
      </c>
      <c r="O320" s="15" t="str">
        <f t="shared" si="9"/>
        <v>AO004511_YYY68</v>
      </c>
    </row>
    <row r="321" spans="1:15" ht="16.5" customHeight="1">
      <c r="A321" t="s">
        <v>1158</v>
      </c>
      <c r="B321" t="s">
        <v>336</v>
      </c>
      <c r="C321" t="s">
        <v>1159</v>
      </c>
      <c r="D321" t="s">
        <v>141</v>
      </c>
      <c r="E321" t="s">
        <v>452</v>
      </c>
      <c r="F321" t="s">
        <v>106</v>
      </c>
      <c r="G321" t="s">
        <v>453</v>
      </c>
      <c r="H321" t="s">
        <v>446</v>
      </c>
      <c r="I321" t="s">
        <v>144</v>
      </c>
      <c r="J321" t="s">
        <v>447</v>
      </c>
      <c r="K321" t="s">
        <v>448</v>
      </c>
      <c r="L321" t="s">
        <v>657</v>
      </c>
      <c r="M321" s="25" t="str">
        <f>IFERROR(VLOOKUP(D321,Cover!$I$2:$J$14,2,0),"")</f>
        <v>Respinto</v>
      </c>
      <c r="N321" s="25" t="str">
        <f t="shared" si="8"/>
        <v>AO004511_YYY68RespintoBloccante per il collaudo</v>
      </c>
      <c r="O321" s="15" t="str">
        <f t="shared" si="9"/>
        <v>AO004511_YYY68</v>
      </c>
    </row>
    <row r="322" spans="1:15" ht="16.5" customHeight="1">
      <c r="A322" t="s">
        <v>1160</v>
      </c>
      <c r="B322" t="s">
        <v>336</v>
      </c>
      <c r="C322" t="s">
        <v>1161</v>
      </c>
      <c r="D322" t="s">
        <v>141</v>
      </c>
      <c r="E322" t="s">
        <v>444</v>
      </c>
      <c r="F322" t="s">
        <v>106</v>
      </c>
      <c r="G322" t="s">
        <v>453</v>
      </c>
      <c r="H322" t="s">
        <v>474</v>
      </c>
      <c r="I322" t="s">
        <v>33</v>
      </c>
      <c r="J322" t="s">
        <v>447</v>
      </c>
      <c r="K322" t="s">
        <v>448</v>
      </c>
      <c r="L322" t="s">
        <v>657</v>
      </c>
      <c r="M322" s="25" t="str">
        <f>IFERROR(VLOOKUP(D322,Cover!$I$2:$J$14,2,0),"")</f>
        <v>Respinto</v>
      </c>
      <c r="N322" s="25" t="str">
        <f t="shared" si="8"/>
        <v>AO004511_YYY68RespintoNon Bloccante</v>
      </c>
      <c r="O322" s="15" t="str">
        <f t="shared" si="9"/>
        <v>AO004511_YYY68</v>
      </c>
    </row>
    <row r="323" spans="1:15" ht="16.5" customHeight="1">
      <c r="A323" t="s">
        <v>1162</v>
      </c>
      <c r="B323" t="s">
        <v>336</v>
      </c>
      <c r="C323" t="s">
        <v>1163</v>
      </c>
      <c r="D323" t="s">
        <v>38</v>
      </c>
      <c r="E323" t="s">
        <v>444</v>
      </c>
      <c r="F323" t="s">
        <v>106</v>
      </c>
      <c r="G323" t="s">
        <v>453</v>
      </c>
      <c r="H323" t="s">
        <v>474</v>
      </c>
      <c r="I323" t="s">
        <v>33</v>
      </c>
      <c r="J323" t="s">
        <v>447</v>
      </c>
      <c r="K323" t="s">
        <v>448</v>
      </c>
      <c r="L323" t="s">
        <v>657</v>
      </c>
      <c r="M323" s="25" t="str">
        <f>IFERROR(VLOOKUP(D323,Cover!$I$2:$J$14,2,0),"")</f>
        <v>Chiuso</v>
      </c>
      <c r="N323" s="25" t="str">
        <f t="shared" ref="N323:N386" si="10">IF(O323&lt;&gt;"PMOyyy144_R4bis",CONCATENATE(B323,M323,I323),CONCATENATE(O323,M323,I323))</f>
        <v>AO004511_YYY68ChiusoNon Bloccante</v>
      </c>
      <c r="O323" s="15" t="str">
        <f t="shared" ref="O323:O386" si="11">LEFT(B323,15)</f>
        <v>AO004511_YYY68</v>
      </c>
    </row>
    <row r="324" spans="1:15" ht="16.5" customHeight="1">
      <c r="A324" t="s">
        <v>1164</v>
      </c>
      <c r="B324" t="s">
        <v>336</v>
      </c>
      <c r="C324" t="s">
        <v>1165</v>
      </c>
      <c r="D324" t="s">
        <v>42</v>
      </c>
      <c r="E324" t="s">
        <v>444</v>
      </c>
      <c r="F324" t="s">
        <v>106</v>
      </c>
      <c r="G324" t="s">
        <v>453</v>
      </c>
      <c r="H324" t="s">
        <v>458</v>
      </c>
      <c r="I324" t="s">
        <v>33</v>
      </c>
      <c r="J324" t="s">
        <v>447</v>
      </c>
      <c r="K324" t="s">
        <v>448</v>
      </c>
      <c r="L324" t="s">
        <v>657</v>
      </c>
      <c r="M324" s="25" t="str">
        <f>IFERROR(VLOOKUP(D324,Cover!$I$2:$J$14,2,0),"")</f>
        <v>In Lavorazione</v>
      </c>
      <c r="N324" s="25" t="str">
        <f t="shared" si="10"/>
        <v>AO004511_YYY68In LavorazioneNon Bloccante</v>
      </c>
      <c r="O324" s="15" t="str">
        <f t="shared" si="11"/>
        <v>AO004511_YYY68</v>
      </c>
    </row>
    <row r="325" spans="1:15" ht="16.5" customHeight="1">
      <c r="A325" t="s">
        <v>1166</v>
      </c>
      <c r="B325" t="s">
        <v>336</v>
      </c>
      <c r="C325" t="s">
        <v>1167</v>
      </c>
      <c r="D325" t="s">
        <v>38</v>
      </c>
      <c r="E325" t="s">
        <v>492</v>
      </c>
      <c r="F325" t="s">
        <v>105</v>
      </c>
      <c r="G325" t="s">
        <v>453</v>
      </c>
      <c r="H325" t="s">
        <v>446</v>
      </c>
      <c r="I325" t="s">
        <v>144</v>
      </c>
      <c r="J325" t="s">
        <v>447</v>
      </c>
      <c r="K325" t="s">
        <v>448</v>
      </c>
      <c r="L325" t="s">
        <v>526</v>
      </c>
      <c r="M325" s="25" t="str">
        <f>IFERROR(VLOOKUP(D325,Cover!$I$2:$J$14,2,0),"")</f>
        <v>Chiuso</v>
      </c>
      <c r="N325" s="25" t="str">
        <f t="shared" si="10"/>
        <v>AO004511_YYY68ChiusoBloccante per il collaudo</v>
      </c>
      <c r="O325" s="15" t="str">
        <f t="shared" si="11"/>
        <v>AO004511_YYY68</v>
      </c>
    </row>
    <row r="326" spans="1:15" ht="16.5" customHeight="1">
      <c r="A326" t="s">
        <v>1168</v>
      </c>
      <c r="B326" t="s">
        <v>336</v>
      </c>
      <c r="C326" t="s">
        <v>1169</v>
      </c>
      <c r="D326" t="s">
        <v>38</v>
      </c>
      <c r="E326" t="s">
        <v>492</v>
      </c>
      <c r="F326" t="s">
        <v>105</v>
      </c>
      <c r="G326" t="s">
        <v>453</v>
      </c>
      <c r="H326" t="s">
        <v>446</v>
      </c>
      <c r="I326" t="s">
        <v>144</v>
      </c>
      <c r="J326" t="s">
        <v>447</v>
      </c>
      <c r="K326" t="s">
        <v>448</v>
      </c>
      <c r="L326" t="s">
        <v>526</v>
      </c>
      <c r="M326" s="25" t="str">
        <f>IFERROR(VLOOKUP(D326,Cover!$I$2:$J$14,2,0),"")</f>
        <v>Chiuso</v>
      </c>
      <c r="N326" s="25" t="str">
        <f t="shared" si="10"/>
        <v>AO004511_YYY68ChiusoBloccante per il collaudo</v>
      </c>
      <c r="O326" s="15" t="str">
        <f t="shared" si="11"/>
        <v>AO004511_YYY68</v>
      </c>
    </row>
    <row r="327" spans="1:15" ht="16.5" customHeight="1">
      <c r="A327" t="s">
        <v>1170</v>
      </c>
      <c r="B327" t="s">
        <v>336</v>
      </c>
      <c r="C327" t="s">
        <v>1171</v>
      </c>
      <c r="D327" t="s">
        <v>38</v>
      </c>
      <c r="E327" t="s">
        <v>492</v>
      </c>
      <c r="F327" t="s">
        <v>105</v>
      </c>
      <c r="G327" t="s">
        <v>453</v>
      </c>
      <c r="H327" t="s">
        <v>446</v>
      </c>
      <c r="I327" t="s">
        <v>144</v>
      </c>
      <c r="J327" t="s">
        <v>447</v>
      </c>
      <c r="K327" t="s">
        <v>448</v>
      </c>
      <c r="L327" t="s">
        <v>526</v>
      </c>
      <c r="M327" s="25" t="str">
        <f>IFERROR(VLOOKUP(D327,Cover!$I$2:$J$14,2,0),"")</f>
        <v>Chiuso</v>
      </c>
      <c r="N327" s="25" t="str">
        <f t="shared" si="10"/>
        <v>AO004511_YYY68ChiusoBloccante per il collaudo</v>
      </c>
      <c r="O327" s="15" t="str">
        <f t="shared" si="11"/>
        <v>AO004511_YYY68</v>
      </c>
    </row>
    <row r="328" spans="1:15" ht="16.5" customHeight="1">
      <c r="A328" t="s">
        <v>1172</v>
      </c>
      <c r="B328" t="s">
        <v>336</v>
      </c>
      <c r="C328" t="s">
        <v>1173</v>
      </c>
      <c r="D328" t="s">
        <v>42</v>
      </c>
      <c r="E328" t="s">
        <v>444</v>
      </c>
      <c r="F328" t="s">
        <v>106</v>
      </c>
      <c r="G328" t="s">
        <v>453</v>
      </c>
      <c r="H328" t="s">
        <v>454</v>
      </c>
      <c r="I328" t="s">
        <v>33</v>
      </c>
      <c r="J328" t="s">
        <v>447</v>
      </c>
      <c r="K328" t="s">
        <v>448</v>
      </c>
      <c r="L328" t="s">
        <v>668</v>
      </c>
      <c r="M328" s="25" t="str">
        <f>IFERROR(VLOOKUP(D328,Cover!$I$2:$J$14,2,0),"")</f>
        <v>In Lavorazione</v>
      </c>
      <c r="N328" s="25" t="str">
        <f t="shared" si="10"/>
        <v>AO004511_YYY68In LavorazioneNon Bloccante</v>
      </c>
      <c r="O328" s="15" t="str">
        <f t="shared" si="11"/>
        <v>AO004511_YYY68</v>
      </c>
    </row>
    <row r="329" spans="1:15" ht="16.5" customHeight="1">
      <c r="A329" t="s">
        <v>1174</v>
      </c>
      <c r="B329" t="s">
        <v>336</v>
      </c>
      <c r="C329" t="s">
        <v>1175</v>
      </c>
      <c r="D329" t="s">
        <v>42</v>
      </c>
      <c r="E329" t="s">
        <v>444</v>
      </c>
      <c r="F329" t="s">
        <v>106</v>
      </c>
      <c r="G329" t="s">
        <v>453</v>
      </c>
      <c r="H329" t="s">
        <v>474</v>
      </c>
      <c r="I329" t="s">
        <v>33</v>
      </c>
      <c r="J329" t="s">
        <v>447</v>
      </c>
      <c r="K329" t="s">
        <v>662</v>
      </c>
      <c r="L329" t="s">
        <v>668</v>
      </c>
      <c r="M329" s="25" t="str">
        <f>IFERROR(VLOOKUP(D329,Cover!$I$2:$J$14,2,0),"")</f>
        <v>In Lavorazione</v>
      </c>
      <c r="N329" s="25" t="str">
        <f t="shared" si="10"/>
        <v>AO004511_YYY68In LavorazioneNon Bloccante</v>
      </c>
      <c r="O329" s="15" t="str">
        <f t="shared" si="11"/>
        <v>AO004511_YYY68</v>
      </c>
    </row>
    <row r="330" spans="1:15" ht="16.5" customHeight="1">
      <c r="A330" t="s">
        <v>1176</v>
      </c>
      <c r="B330" t="s">
        <v>336</v>
      </c>
      <c r="C330" t="s">
        <v>1177</v>
      </c>
      <c r="D330" t="s">
        <v>38</v>
      </c>
      <c r="E330" t="s">
        <v>492</v>
      </c>
      <c r="F330" t="s">
        <v>105</v>
      </c>
      <c r="G330" t="s">
        <v>453</v>
      </c>
      <c r="H330" t="s">
        <v>474</v>
      </c>
      <c r="I330" t="s">
        <v>33</v>
      </c>
      <c r="J330" t="s">
        <v>447</v>
      </c>
      <c r="K330" t="s">
        <v>448</v>
      </c>
      <c r="L330" t="s">
        <v>675</v>
      </c>
      <c r="M330" s="25" t="str">
        <f>IFERROR(VLOOKUP(D330,Cover!$I$2:$J$14,2,0),"")</f>
        <v>Chiuso</v>
      </c>
      <c r="N330" s="25" t="str">
        <f t="shared" si="10"/>
        <v>AO004511_YYY68ChiusoNon Bloccante</v>
      </c>
      <c r="O330" s="15" t="str">
        <f t="shared" si="11"/>
        <v>AO004511_YYY68</v>
      </c>
    </row>
    <row r="331" spans="1:15" ht="16.5" customHeight="1">
      <c r="A331" t="s">
        <v>1178</v>
      </c>
      <c r="B331" t="s">
        <v>417</v>
      </c>
      <c r="C331" t="s">
        <v>1179</v>
      </c>
      <c r="D331" t="s">
        <v>38</v>
      </c>
      <c r="E331" t="s">
        <v>492</v>
      </c>
      <c r="F331" t="s">
        <v>105</v>
      </c>
      <c r="G331" t="s">
        <v>453</v>
      </c>
      <c r="H331" t="s">
        <v>458</v>
      </c>
      <c r="I331" t="s">
        <v>33</v>
      </c>
      <c r="J331" t="s">
        <v>447</v>
      </c>
      <c r="K331" t="s">
        <v>448</v>
      </c>
      <c r="L331" t="s">
        <v>932</v>
      </c>
      <c r="M331" s="25" t="str">
        <f>IFERROR(VLOOKUP(D331,Cover!$I$2:$J$14,2,0),"")</f>
        <v>Chiuso</v>
      </c>
      <c r="N331" s="25" t="str">
        <f t="shared" si="10"/>
        <v>AO004511_YYY69ChiusoNon Bloccante</v>
      </c>
      <c r="O331" s="15" t="str">
        <f t="shared" si="11"/>
        <v>AO004511_YYY69</v>
      </c>
    </row>
    <row r="332" spans="1:15" ht="16.5" customHeight="1">
      <c r="A332" t="s">
        <v>1180</v>
      </c>
      <c r="B332" t="s">
        <v>417</v>
      </c>
      <c r="C332" t="s">
        <v>1181</v>
      </c>
      <c r="D332" t="s">
        <v>39</v>
      </c>
      <c r="E332" t="s">
        <v>492</v>
      </c>
      <c r="F332" t="s">
        <v>105</v>
      </c>
      <c r="G332" t="s">
        <v>453</v>
      </c>
      <c r="H332" t="s">
        <v>458</v>
      </c>
      <c r="I332" t="s">
        <v>33</v>
      </c>
      <c r="J332" t="s">
        <v>447</v>
      </c>
      <c r="K332" t="s">
        <v>448</v>
      </c>
      <c r="L332" t="s">
        <v>932</v>
      </c>
      <c r="M332" s="25" t="str">
        <f>IFERROR(VLOOKUP(D332,Cover!$I$2:$J$14,2,0),"")</f>
        <v>Respinto</v>
      </c>
      <c r="N332" s="25" t="str">
        <f t="shared" si="10"/>
        <v>AO004511_YYY69RespintoNon Bloccante</v>
      </c>
      <c r="O332" s="15" t="str">
        <f t="shared" si="11"/>
        <v>AO004511_YYY69</v>
      </c>
    </row>
    <row r="333" spans="1:15" ht="16.5" customHeight="1">
      <c r="A333" t="s">
        <v>1182</v>
      </c>
      <c r="B333" t="s">
        <v>417</v>
      </c>
      <c r="C333" t="s">
        <v>1183</v>
      </c>
      <c r="D333" t="s">
        <v>38</v>
      </c>
      <c r="E333" t="s">
        <v>444</v>
      </c>
      <c r="F333" t="s">
        <v>106</v>
      </c>
      <c r="G333" t="s">
        <v>453</v>
      </c>
      <c r="H333" t="s">
        <v>454</v>
      </c>
      <c r="I333" t="s">
        <v>33</v>
      </c>
      <c r="J333" t="s">
        <v>447</v>
      </c>
      <c r="K333" t="s">
        <v>448</v>
      </c>
      <c r="L333" t="s">
        <v>842</v>
      </c>
      <c r="M333" s="25" t="str">
        <f>IFERROR(VLOOKUP(D333,Cover!$I$2:$J$14,2,0),"")</f>
        <v>Chiuso</v>
      </c>
      <c r="N333" s="25" t="str">
        <f t="shared" si="10"/>
        <v>AO004511_YYY69ChiusoNon Bloccante</v>
      </c>
      <c r="O333" s="15" t="str">
        <f t="shared" si="11"/>
        <v>AO004511_YYY69</v>
      </c>
    </row>
    <row r="334" spans="1:15" ht="16.5" customHeight="1">
      <c r="A334" t="s">
        <v>1184</v>
      </c>
      <c r="B334" t="s">
        <v>417</v>
      </c>
      <c r="C334" t="s">
        <v>1185</v>
      </c>
      <c r="D334" t="s">
        <v>39</v>
      </c>
      <c r="E334" t="s">
        <v>499</v>
      </c>
      <c r="F334" t="s">
        <v>106</v>
      </c>
      <c r="G334" t="s">
        <v>453</v>
      </c>
      <c r="H334" t="s">
        <v>474</v>
      </c>
      <c r="I334" t="s">
        <v>33</v>
      </c>
      <c r="J334" t="s">
        <v>447</v>
      </c>
      <c r="K334" t="s">
        <v>448</v>
      </c>
      <c r="L334" t="s">
        <v>762</v>
      </c>
      <c r="M334" s="25" t="str">
        <f>IFERROR(VLOOKUP(D334,Cover!$I$2:$J$14,2,0),"")</f>
        <v>Respinto</v>
      </c>
      <c r="N334" s="25" t="str">
        <f t="shared" si="10"/>
        <v>AO004511_YYY69RespintoNon Bloccante</v>
      </c>
      <c r="O334" s="15" t="str">
        <f t="shared" si="11"/>
        <v>AO004511_YYY69</v>
      </c>
    </row>
    <row r="335" spans="1:15" ht="16.5" customHeight="1">
      <c r="A335" t="s">
        <v>1186</v>
      </c>
      <c r="B335" t="s">
        <v>417</v>
      </c>
      <c r="C335" t="s">
        <v>1187</v>
      </c>
      <c r="D335" t="s">
        <v>38</v>
      </c>
      <c r="E335" t="s">
        <v>499</v>
      </c>
      <c r="F335" t="s">
        <v>106</v>
      </c>
      <c r="G335" t="s">
        <v>453</v>
      </c>
      <c r="H335" t="s">
        <v>454</v>
      </c>
      <c r="I335" t="s">
        <v>33</v>
      </c>
      <c r="J335" t="s">
        <v>447</v>
      </c>
      <c r="K335" t="s">
        <v>448</v>
      </c>
      <c r="L335" t="s">
        <v>757</v>
      </c>
      <c r="M335" s="25" t="str">
        <f>IFERROR(VLOOKUP(D335,Cover!$I$2:$J$14,2,0),"")</f>
        <v>Chiuso</v>
      </c>
      <c r="N335" s="25" t="str">
        <f t="shared" si="10"/>
        <v>AO004511_YYY69ChiusoNon Bloccante</v>
      </c>
      <c r="O335" s="15" t="str">
        <f t="shared" si="11"/>
        <v>AO004511_YYY69</v>
      </c>
    </row>
    <row r="336" spans="1:15" ht="16.5" customHeight="1">
      <c r="A336" t="s">
        <v>1188</v>
      </c>
      <c r="B336" t="s">
        <v>417</v>
      </c>
      <c r="C336" t="s">
        <v>1189</v>
      </c>
      <c r="D336" t="s">
        <v>38</v>
      </c>
      <c r="E336" t="s">
        <v>492</v>
      </c>
      <c r="F336" t="s">
        <v>105</v>
      </c>
      <c r="G336" t="s">
        <v>453</v>
      </c>
      <c r="H336" t="s">
        <v>474</v>
      </c>
      <c r="I336" t="s">
        <v>33</v>
      </c>
      <c r="J336" t="s">
        <v>447</v>
      </c>
      <c r="K336" t="s">
        <v>448</v>
      </c>
      <c r="L336" t="s">
        <v>757</v>
      </c>
      <c r="M336" s="25" t="str">
        <f>IFERROR(VLOOKUP(D336,Cover!$I$2:$J$14,2,0),"")</f>
        <v>Chiuso</v>
      </c>
      <c r="N336" s="25" t="str">
        <f t="shared" si="10"/>
        <v>AO004511_YYY69ChiusoNon Bloccante</v>
      </c>
      <c r="O336" s="15" t="str">
        <f t="shared" si="11"/>
        <v>AO004511_YYY69</v>
      </c>
    </row>
    <row r="337" spans="1:15" ht="16.5" customHeight="1">
      <c r="A337" t="s">
        <v>1190</v>
      </c>
      <c r="B337" t="s">
        <v>417</v>
      </c>
      <c r="C337" t="s">
        <v>1191</v>
      </c>
      <c r="D337" t="s">
        <v>39</v>
      </c>
      <c r="E337" t="s">
        <v>444</v>
      </c>
      <c r="F337" t="s">
        <v>106</v>
      </c>
      <c r="G337" t="s">
        <v>453</v>
      </c>
      <c r="H337" t="s">
        <v>474</v>
      </c>
      <c r="I337" t="s">
        <v>33</v>
      </c>
      <c r="J337" t="s">
        <v>447</v>
      </c>
      <c r="K337" t="s">
        <v>448</v>
      </c>
      <c r="L337" t="s">
        <v>757</v>
      </c>
      <c r="M337" s="25" t="str">
        <f>IFERROR(VLOOKUP(D337,Cover!$I$2:$J$14,2,0),"")</f>
        <v>Respinto</v>
      </c>
      <c r="N337" s="25" t="str">
        <f t="shared" si="10"/>
        <v>AO004511_YYY69RespintoNon Bloccante</v>
      </c>
      <c r="O337" s="15" t="str">
        <f t="shared" si="11"/>
        <v>AO004511_YYY69</v>
      </c>
    </row>
    <row r="338" spans="1:15" ht="16.5" customHeight="1">
      <c r="A338" t="s">
        <v>1192</v>
      </c>
      <c r="B338" t="s">
        <v>417</v>
      </c>
      <c r="C338" t="s">
        <v>1193</v>
      </c>
      <c r="D338" t="s">
        <v>42</v>
      </c>
      <c r="E338" t="s">
        <v>444</v>
      </c>
      <c r="F338" t="s">
        <v>106</v>
      </c>
      <c r="G338" t="s">
        <v>453</v>
      </c>
      <c r="H338" t="s">
        <v>454</v>
      </c>
      <c r="I338" t="s">
        <v>33</v>
      </c>
      <c r="J338" t="s">
        <v>447</v>
      </c>
      <c r="K338" t="s">
        <v>662</v>
      </c>
      <c r="L338" t="s">
        <v>757</v>
      </c>
      <c r="M338" s="25" t="str">
        <f>IFERROR(VLOOKUP(D338,Cover!$I$2:$J$14,2,0),"")</f>
        <v>In Lavorazione</v>
      </c>
      <c r="N338" s="25" t="str">
        <f t="shared" si="10"/>
        <v>AO004511_YYY69In LavorazioneNon Bloccante</v>
      </c>
      <c r="O338" s="15" t="str">
        <f t="shared" si="11"/>
        <v>AO004511_YYY69</v>
      </c>
    </row>
    <row r="339" spans="1:15" ht="16.5" customHeight="1">
      <c r="A339" t="s">
        <v>1194</v>
      </c>
      <c r="B339" t="s">
        <v>417</v>
      </c>
      <c r="C339" t="s">
        <v>1195</v>
      </c>
      <c r="D339" t="s">
        <v>38</v>
      </c>
      <c r="E339" t="s">
        <v>444</v>
      </c>
      <c r="F339" t="s">
        <v>106</v>
      </c>
      <c r="G339" t="s">
        <v>453</v>
      </c>
      <c r="H339" t="s">
        <v>474</v>
      </c>
      <c r="I339" t="s">
        <v>33</v>
      </c>
      <c r="J339" t="s">
        <v>447</v>
      </c>
      <c r="K339" t="s">
        <v>448</v>
      </c>
      <c r="L339" t="s">
        <v>757</v>
      </c>
      <c r="M339" s="25" t="str">
        <f>IFERROR(VLOOKUP(D339,Cover!$I$2:$J$14,2,0),"")</f>
        <v>Chiuso</v>
      </c>
      <c r="N339" s="25" t="str">
        <f t="shared" si="10"/>
        <v>AO004511_YYY69ChiusoNon Bloccante</v>
      </c>
      <c r="O339" s="15" t="str">
        <f t="shared" si="11"/>
        <v>AO004511_YYY69</v>
      </c>
    </row>
    <row r="340" spans="1:15" ht="16.5" customHeight="1">
      <c r="A340" t="s">
        <v>1196</v>
      </c>
      <c r="B340" t="s">
        <v>417</v>
      </c>
      <c r="C340" t="s">
        <v>1197</v>
      </c>
      <c r="D340" t="s">
        <v>39</v>
      </c>
      <c r="E340" t="s">
        <v>444</v>
      </c>
      <c r="F340" t="s">
        <v>106</v>
      </c>
      <c r="G340" t="s">
        <v>453</v>
      </c>
      <c r="H340" t="s">
        <v>458</v>
      </c>
      <c r="I340" t="s">
        <v>33</v>
      </c>
      <c r="J340" t="s">
        <v>447</v>
      </c>
      <c r="K340" t="s">
        <v>448</v>
      </c>
      <c r="L340" t="s">
        <v>757</v>
      </c>
      <c r="M340" s="25" t="str">
        <f>IFERROR(VLOOKUP(D340,Cover!$I$2:$J$14,2,0),"")</f>
        <v>Respinto</v>
      </c>
      <c r="N340" s="25" t="str">
        <f t="shared" si="10"/>
        <v>AO004511_YYY69RespintoNon Bloccante</v>
      </c>
      <c r="O340" s="15" t="str">
        <f t="shared" si="11"/>
        <v>AO004511_YYY69</v>
      </c>
    </row>
    <row r="341" spans="1:15" ht="16.5" customHeight="1">
      <c r="A341" t="s">
        <v>1198</v>
      </c>
      <c r="B341" t="s">
        <v>417</v>
      </c>
      <c r="C341" t="s">
        <v>1199</v>
      </c>
      <c r="D341" t="s">
        <v>38</v>
      </c>
      <c r="E341" t="s">
        <v>444</v>
      </c>
      <c r="F341" t="s">
        <v>106</v>
      </c>
      <c r="G341" t="s">
        <v>453</v>
      </c>
      <c r="H341" t="s">
        <v>446</v>
      </c>
      <c r="I341" t="s">
        <v>144</v>
      </c>
      <c r="J341" t="s">
        <v>447</v>
      </c>
      <c r="K341" t="s">
        <v>448</v>
      </c>
      <c r="L341" t="s">
        <v>762</v>
      </c>
      <c r="M341" s="25" t="str">
        <f>IFERROR(VLOOKUP(D341,Cover!$I$2:$J$14,2,0),"")</f>
        <v>Chiuso</v>
      </c>
      <c r="N341" s="25" t="str">
        <f t="shared" si="10"/>
        <v>AO004511_YYY69ChiusoBloccante per il collaudo</v>
      </c>
      <c r="O341" s="15" t="str">
        <f t="shared" si="11"/>
        <v>AO004511_YYY69</v>
      </c>
    </row>
    <row r="342" spans="1:15" ht="16.5" customHeight="1">
      <c r="A342" t="s">
        <v>1200</v>
      </c>
      <c r="B342" t="s">
        <v>417</v>
      </c>
      <c r="C342" t="s">
        <v>1201</v>
      </c>
      <c r="D342" t="s">
        <v>39</v>
      </c>
      <c r="E342" t="s">
        <v>444</v>
      </c>
      <c r="F342" t="s">
        <v>106</v>
      </c>
      <c r="G342" t="s">
        <v>453</v>
      </c>
      <c r="H342" t="s">
        <v>474</v>
      </c>
      <c r="I342" t="s">
        <v>33</v>
      </c>
      <c r="J342" t="s">
        <v>447</v>
      </c>
      <c r="K342" t="s">
        <v>448</v>
      </c>
      <c r="L342" t="s">
        <v>762</v>
      </c>
      <c r="M342" s="25" t="str">
        <f>IFERROR(VLOOKUP(D342,Cover!$I$2:$J$14,2,0),"")</f>
        <v>Respinto</v>
      </c>
      <c r="N342" s="25" t="str">
        <f t="shared" si="10"/>
        <v>AO004511_YYY69RespintoNon Bloccante</v>
      </c>
      <c r="O342" s="15" t="str">
        <f t="shared" si="11"/>
        <v>AO004511_YYY69</v>
      </c>
    </row>
    <row r="343" spans="1:15" ht="16.5" customHeight="1">
      <c r="A343" t="s">
        <v>1202</v>
      </c>
      <c r="B343" t="s">
        <v>417</v>
      </c>
      <c r="C343" t="s">
        <v>1203</v>
      </c>
      <c r="D343" t="s">
        <v>39</v>
      </c>
      <c r="E343" t="s">
        <v>444</v>
      </c>
      <c r="F343" t="s">
        <v>106</v>
      </c>
      <c r="G343" t="s">
        <v>453</v>
      </c>
      <c r="H343" t="s">
        <v>446</v>
      </c>
      <c r="I343" t="s">
        <v>33</v>
      </c>
      <c r="J343" t="s">
        <v>447</v>
      </c>
      <c r="K343" t="s">
        <v>448</v>
      </c>
      <c r="L343" t="s">
        <v>657</v>
      </c>
      <c r="M343" s="25" t="str">
        <f>IFERROR(VLOOKUP(D343,Cover!$I$2:$J$14,2,0),"")</f>
        <v>Respinto</v>
      </c>
      <c r="N343" s="25" t="str">
        <f t="shared" si="10"/>
        <v>AO004511_YYY69RespintoNon Bloccante</v>
      </c>
      <c r="O343" s="15" t="str">
        <f t="shared" si="11"/>
        <v>AO004511_YYY69</v>
      </c>
    </row>
    <row r="344" spans="1:15" ht="16.5" customHeight="1">
      <c r="A344" t="s">
        <v>1204</v>
      </c>
      <c r="B344" t="s">
        <v>417</v>
      </c>
      <c r="C344" t="s">
        <v>1205</v>
      </c>
      <c r="D344" t="s">
        <v>38</v>
      </c>
      <c r="E344" t="s">
        <v>444</v>
      </c>
      <c r="F344" t="s">
        <v>106</v>
      </c>
      <c r="G344" t="s">
        <v>453</v>
      </c>
      <c r="H344" t="s">
        <v>474</v>
      </c>
      <c r="I344" t="s">
        <v>33</v>
      </c>
      <c r="J344" t="s">
        <v>447</v>
      </c>
      <c r="K344" t="s">
        <v>448</v>
      </c>
      <c r="L344" t="s">
        <v>657</v>
      </c>
      <c r="M344" s="25" t="str">
        <f>IFERROR(VLOOKUP(D344,Cover!$I$2:$J$14,2,0),"")</f>
        <v>Chiuso</v>
      </c>
      <c r="N344" s="25" t="str">
        <f t="shared" si="10"/>
        <v>AO004511_YYY69ChiusoNon Bloccante</v>
      </c>
      <c r="O344" s="15" t="str">
        <f t="shared" si="11"/>
        <v>AO004511_YYY69</v>
      </c>
    </row>
    <row r="345" spans="1:15" ht="16.5" customHeight="1">
      <c r="A345" t="s">
        <v>1206</v>
      </c>
      <c r="B345" t="s">
        <v>417</v>
      </c>
      <c r="C345" t="s">
        <v>1207</v>
      </c>
      <c r="D345" t="s">
        <v>42</v>
      </c>
      <c r="E345" t="s">
        <v>492</v>
      </c>
      <c r="F345" t="s">
        <v>105</v>
      </c>
      <c r="G345" t="s">
        <v>453</v>
      </c>
      <c r="H345" t="s">
        <v>454</v>
      </c>
      <c r="I345" t="s">
        <v>33</v>
      </c>
      <c r="J345" t="s">
        <v>447</v>
      </c>
      <c r="K345" t="s">
        <v>448</v>
      </c>
      <c r="L345" t="s">
        <v>665</v>
      </c>
      <c r="M345" s="25" t="str">
        <f>IFERROR(VLOOKUP(D345,Cover!$I$2:$J$14,2,0),"")</f>
        <v>In Lavorazione</v>
      </c>
      <c r="N345" s="25" t="str">
        <f t="shared" si="10"/>
        <v>AO004511_YYY69In LavorazioneNon Bloccante</v>
      </c>
      <c r="O345" s="15" t="str">
        <f t="shared" si="11"/>
        <v>AO004511_YYY69</v>
      </c>
    </row>
    <row r="346" spans="1:15" ht="16.5" customHeight="1">
      <c r="A346" t="s">
        <v>1208</v>
      </c>
      <c r="B346" t="s">
        <v>417</v>
      </c>
      <c r="C346" t="s">
        <v>1209</v>
      </c>
      <c r="D346" t="s">
        <v>42</v>
      </c>
      <c r="E346" t="s">
        <v>499</v>
      </c>
      <c r="F346" t="s">
        <v>106</v>
      </c>
      <c r="G346" t="s">
        <v>453</v>
      </c>
      <c r="H346" t="s">
        <v>474</v>
      </c>
      <c r="I346" t="s">
        <v>33</v>
      </c>
      <c r="J346" t="s">
        <v>447</v>
      </c>
      <c r="K346" t="s">
        <v>662</v>
      </c>
      <c r="L346" t="s">
        <v>668</v>
      </c>
      <c r="M346" s="25" t="str">
        <f>IFERROR(VLOOKUP(D346,Cover!$I$2:$J$14,2,0),"")</f>
        <v>In Lavorazione</v>
      </c>
      <c r="N346" s="25" t="str">
        <f t="shared" si="10"/>
        <v>AO004511_YYY69In LavorazioneNon Bloccante</v>
      </c>
      <c r="O346" s="15" t="str">
        <f t="shared" si="11"/>
        <v>AO004511_YYY69</v>
      </c>
    </row>
    <row r="347" spans="1:15" ht="16.5" customHeight="1">
      <c r="A347" t="s">
        <v>1210</v>
      </c>
      <c r="B347" t="s">
        <v>417</v>
      </c>
      <c r="C347" t="s">
        <v>1211</v>
      </c>
      <c r="D347" t="s">
        <v>42</v>
      </c>
      <c r="E347" t="s">
        <v>444</v>
      </c>
      <c r="F347" t="s">
        <v>106</v>
      </c>
      <c r="G347" t="s">
        <v>453</v>
      </c>
      <c r="H347" t="s">
        <v>446</v>
      </c>
      <c r="I347" t="s">
        <v>144</v>
      </c>
      <c r="J347" t="s">
        <v>447</v>
      </c>
      <c r="K347" t="s">
        <v>662</v>
      </c>
      <c r="L347" t="s">
        <v>668</v>
      </c>
      <c r="M347" s="25" t="str">
        <f>IFERROR(VLOOKUP(D347,Cover!$I$2:$J$14,2,0),"")</f>
        <v>In Lavorazione</v>
      </c>
      <c r="N347" s="25" t="str">
        <f t="shared" si="10"/>
        <v>AO004511_YYY69In LavorazioneBloccante per il collaudo</v>
      </c>
      <c r="O347" s="15" t="str">
        <f t="shared" si="11"/>
        <v>AO004511_YYY69</v>
      </c>
    </row>
    <row r="348" spans="1:15" ht="16.5" customHeight="1">
      <c r="A348" t="s">
        <v>1212</v>
      </c>
      <c r="B348" t="s">
        <v>417</v>
      </c>
      <c r="C348" t="s">
        <v>1213</v>
      </c>
      <c r="D348" t="s">
        <v>42</v>
      </c>
      <c r="E348" t="s">
        <v>499</v>
      </c>
      <c r="F348" t="s">
        <v>106</v>
      </c>
      <c r="G348" t="s">
        <v>453</v>
      </c>
      <c r="H348" t="s">
        <v>474</v>
      </c>
      <c r="I348" t="s">
        <v>33</v>
      </c>
      <c r="J348" t="s">
        <v>447</v>
      </c>
      <c r="K348" t="s">
        <v>662</v>
      </c>
      <c r="L348" t="s">
        <v>668</v>
      </c>
      <c r="M348" s="25" t="str">
        <f>IFERROR(VLOOKUP(D348,Cover!$I$2:$J$14,2,0),"")</f>
        <v>In Lavorazione</v>
      </c>
      <c r="N348" s="25" t="str">
        <f t="shared" si="10"/>
        <v>AO004511_YYY69In LavorazioneNon Bloccante</v>
      </c>
      <c r="O348" s="15" t="str">
        <f t="shared" si="11"/>
        <v>AO004511_YYY69</v>
      </c>
    </row>
    <row r="349" spans="1:15" ht="16.5" customHeight="1">
      <c r="A349" t="s">
        <v>1214</v>
      </c>
      <c r="B349" t="s">
        <v>417</v>
      </c>
      <c r="C349" t="s">
        <v>1215</v>
      </c>
      <c r="D349" t="s">
        <v>42</v>
      </c>
      <c r="E349" t="s">
        <v>444</v>
      </c>
      <c r="F349" t="s">
        <v>106</v>
      </c>
      <c r="G349" t="s">
        <v>453</v>
      </c>
      <c r="H349" t="s">
        <v>454</v>
      </c>
      <c r="I349" t="s">
        <v>33</v>
      </c>
      <c r="J349" t="s">
        <v>447</v>
      </c>
      <c r="K349" t="s">
        <v>448</v>
      </c>
      <c r="L349" t="s">
        <v>675</v>
      </c>
      <c r="M349" s="25" t="str">
        <f>IFERROR(VLOOKUP(D349,Cover!$I$2:$J$14,2,0),"")</f>
        <v>In Lavorazione</v>
      </c>
      <c r="N349" s="25" t="str">
        <f t="shared" si="10"/>
        <v>AO004511_YYY69In LavorazioneNon Bloccante</v>
      </c>
      <c r="O349" s="15" t="str">
        <f t="shared" si="11"/>
        <v>AO004511_YYY69</v>
      </c>
    </row>
    <row r="350" spans="1:15" ht="16.5" customHeight="1">
      <c r="A350" t="s">
        <v>1216</v>
      </c>
      <c r="B350" t="s">
        <v>314</v>
      </c>
      <c r="C350" t="s">
        <v>1217</v>
      </c>
      <c r="D350" t="s">
        <v>38</v>
      </c>
      <c r="E350" t="s">
        <v>452</v>
      </c>
      <c r="F350" t="s">
        <v>105</v>
      </c>
      <c r="G350" t="s">
        <v>453</v>
      </c>
      <c r="H350" t="s">
        <v>454</v>
      </c>
      <c r="I350" t="s">
        <v>33</v>
      </c>
      <c r="J350" t="s">
        <v>447</v>
      </c>
      <c r="K350" t="s">
        <v>448</v>
      </c>
      <c r="L350" t="s">
        <v>1024</v>
      </c>
      <c r="M350" s="25" t="str">
        <f>IFERROR(VLOOKUP(D350,Cover!$I$2:$J$14,2,0),"")</f>
        <v>Chiuso</v>
      </c>
      <c r="N350" s="25" t="str">
        <f t="shared" si="10"/>
        <v>AO004511_YYY70ChiusoNon Bloccante</v>
      </c>
      <c r="O350" s="15" t="str">
        <f t="shared" si="11"/>
        <v>AO004511_YYY70</v>
      </c>
    </row>
    <row r="351" spans="1:15" ht="16.5" customHeight="1">
      <c r="A351" t="s">
        <v>1218</v>
      </c>
      <c r="B351" t="s">
        <v>314</v>
      </c>
      <c r="C351" t="s">
        <v>1219</v>
      </c>
      <c r="D351" t="s">
        <v>38</v>
      </c>
      <c r="E351" t="s">
        <v>452</v>
      </c>
      <c r="F351" t="s">
        <v>105</v>
      </c>
      <c r="G351" t="s">
        <v>453</v>
      </c>
      <c r="H351" t="s">
        <v>454</v>
      </c>
      <c r="I351" t="s">
        <v>33</v>
      </c>
      <c r="J351" t="s">
        <v>447</v>
      </c>
      <c r="K351" t="s">
        <v>448</v>
      </c>
      <c r="L351" t="s">
        <v>1024</v>
      </c>
      <c r="M351" s="25" t="str">
        <f>IFERROR(VLOOKUP(D351,Cover!$I$2:$J$14,2,0),"")</f>
        <v>Chiuso</v>
      </c>
      <c r="N351" s="25" t="str">
        <f t="shared" si="10"/>
        <v>AO004511_YYY70ChiusoNon Bloccante</v>
      </c>
      <c r="O351" s="15" t="str">
        <f t="shared" si="11"/>
        <v>AO004511_YYY70</v>
      </c>
    </row>
    <row r="352" spans="1:15" ht="16.5" customHeight="1">
      <c r="A352" t="s">
        <v>1220</v>
      </c>
      <c r="B352" t="s">
        <v>314</v>
      </c>
      <c r="C352" t="s">
        <v>1221</v>
      </c>
      <c r="D352" t="s">
        <v>42</v>
      </c>
      <c r="E352" t="s">
        <v>452</v>
      </c>
      <c r="F352" t="s">
        <v>105</v>
      </c>
      <c r="G352" t="s">
        <v>453</v>
      </c>
      <c r="H352" t="s">
        <v>458</v>
      </c>
      <c r="I352" t="s">
        <v>33</v>
      </c>
      <c r="J352" t="s">
        <v>447</v>
      </c>
      <c r="K352" t="s">
        <v>448</v>
      </c>
      <c r="L352" t="s">
        <v>1024</v>
      </c>
      <c r="M352" s="25" t="str">
        <f>IFERROR(VLOOKUP(D352,Cover!$I$2:$J$14,2,0),"")</f>
        <v>In Lavorazione</v>
      </c>
      <c r="N352" s="25" t="str">
        <f t="shared" si="10"/>
        <v>AO004511_YYY70In LavorazioneNon Bloccante</v>
      </c>
      <c r="O352" s="15" t="str">
        <f t="shared" si="11"/>
        <v>AO004511_YYY70</v>
      </c>
    </row>
    <row r="353" spans="1:15" ht="16.5" customHeight="1">
      <c r="A353" t="s">
        <v>1222</v>
      </c>
      <c r="B353" t="s">
        <v>314</v>
      </c>
      <c r="C353" t="s">
        <v>1223</v>
      </c>
      <c r="D353" t="s">
        <v>38</v>
      </c>
      <c r="E353" t="s">
        <v>452</v>
      </c>
      <c r="F353" t="s">
        <v>105</v>
      </c>
      <c r="G353" t="s">
        <v>453</v>
      </c>
      <c r="H353" t="s">
        <v>454</v>
      </c>
      <c r="I353" t="s">
        <v>33</v>
      </c>
      <c r="J353" t="s">
        <v>447</v>
      </c>
      <c r="K353" t="s">
        <v>448</v>
      </c>
      <c r="L353" t="s">
        <v>1024</v>
      </c>
      <c r="M353" s="25" t="str">
        <f>IFERROR(VLOOKUP(D353,Cover!$I$2:$J$14,2,0),"")</f>
        <v>Chiuso</v>
      </c>
      <c r="N353" s="25" t="str">
        <f t="shared" si="10"/>
        <v>AO004511_YYY70ChiusoNon Bloccante</v>
      </c>
      <c r="O353" s="15" t="str">
        <f t="shared" si="11"/>
        <v>AO004511_YYY70</v>
      </c>
    </row>
    <row r="354" spans="1:15" ht="16.5" customHeight="1">
      <c r="A354" t="s">
        <v>1224</v>
      </c>
      <c r="B354" t="s">
        <v>314</v>
      </c>
      <c r="C354" t="s">
        <v>1225</v>
      </c>
      <c r="D354" t="s">
        <v>38</v>
      </c>
      <c r="E354" t="s">
        <v>452</v>
      </c>
      <c r="F354" t="s">
        <v>105</v>
      </c>
      <c r="G354" t="s">
        <v>453</v>
      </c>
      <c r="H354" t="s">
        <v>454</v>
      </c>
      <c r="I354" t="s">
        <v>33</v>
      </c>
      <c r="J354" t="s">
        <v>447</v>
      </c>
      <c r="K354" t="s">
        <v>448</v>
      </c>
      <c r="L354" t="s">
        <v>1024</v>
      </c>
      <c r="M354" s="25" t="str">
        <f>IFERROR(VLOOKUP(D354,Cover!$I$2:$J$14,2,0),"")</f>
        <v>Chiuso</v>
      </c>
      <c r="N354" s="25" t="str">
        <f t="shared" si="10"/>
        <v>AO004511_YYY70ChiusoNon Bloccante</v>
      </c>
      <c r="O354" s="15" t="str">
        <f t="shared" si="11"/>
        <v>AO004511_YYY70</v>
      </c>
    </row>
    <row r="355" spans="1:15" ht="16.5" customHeight="1">
      <c r="A355" t="s">
        <v>1226</v>
      </c>
      <c r="B355" t="s">
        <v>314</v>
      </c>
      <c r="C355" t="s">
        <v>1227</v>
      </c>
      <c r="D355" t="s">
        <v>42</v>
      </c>
      <c r="E355" t="s">
        <v>492</v>
      </c>
      <c r="F355" t="s">
        <v>105</v>
      </c>
      <c r="G355" t="s">
        <v>453</v>
      </c>
      <c r="H355" t="s">
        <v>454</v>
      </c>
      <c r="I355" t="s">
        <v>33</v>
      </c>
      <c r="J355" t="s">
        <v>447</v>
      </c>
      <c r="K355" t="s">
        <v>448</v>
      </c>
      <c r="L355" t="s">
        <v>1021</v>
      </c>
      <c r="M355" s="25" t="str">
        <f>IFERROR(VLOOKUP(D355,Cover!$I$2:$J$14,2,0),"")</f>
        <v>In Lavorazione</v>
      </c>
      <c r="N355" s="25" t="str">
        <f t="shared" si="10"/>
        <v>AO004511_YYY70In LavorazioneNon Bloccante</v>
      </c>
      <c r="O355" s="15" t="str">
        <f t="shared" si="11"/>
        <v>AO004511_YYY70</v>
      </c>
    </row>
    <row r="356" spans="1:15" ht="16.5" customHeight="1">
      <c r="A356" t="s">
        <v>1228</v>
      </c>
      <c r="B356" t="s">
        <v>314</v>
      </c>
      <c r="C356" t="s">
        <v>1229</v>
      </c>
      <c r="D356" t="s">
        <v>42</v>
      </c>
      <c r="E356" t="s">
        <v>492</v>
      </c>
      <c r="F356" t="s">
        <v>105</v>
      </c>
      <c r="G356" t="s">
        <v>453</v>
      </c>
      <c r="H356" t="s">
        <v>454</v>
      </c>
      <c r="I356" t="s">
        <v>33</v>
      </c>
      <c r="J356" t="s">
        <v>447</v>
      </c>
      <c r="K356" t="s">
        <v>662</v>
      </c>
      <c r="L356" t="s">
        <v>1230</v>
      </c>
      <c r="M356" s="25" t="str">
        <f>IFERROR(VLOOKUP(D356,Cover!$I$2:$J$14,2,0),"")</f>
        <v>In Lavorazione</v>
      </c>
      <c r="N356" s="25" t="str">
        <f t="shared" si="10"/>
        <v>AO004511_YYY70In LavorazioneNon Bloccante</v>
      </c>
      <c r="O356" s="15" t="str">
        <f t="shared" si="11"/>
        <v>AO004511_YYY70</v>
      </c>
    </row>
    <row r="357" spans="1:15" ht="16.5" customHeight="1">
      <c r="A357" t="s">
        <v>1231</v>
      </c>
      <c r="B357" t="s">
        <v>314</v>
      </c>
      <c r="C357" t="s">
        <v>1232</v>
      </c>
      <c r="D357" t="s">
        <v>42</v>
      </c>
      <c r="E357" t="s">
        <v>492</v>
      </c>
      <c r="F357" t="s">
        <v>105</v>
      </c>
      <c r="G357" t="s">
        <v>453</v>
      </c>
      <c r="H357" t="s">
        <v>474</v>
      </c>
      <c r="I357" t="s">
        <v>33</v>
      </c>
      <c r="J357" t="s">
        <v>447</v>
      </c>
      <c r="K357" t="s">
        <v>448</v>
      </c>
      <c r="L357" t="s">
        <v>1230</v>
      </c>
      <c r="M357" s="25" t="str">
        <f>IFERROR(VLOOKUP(D357,Cover!$I$2:$J$14,2,0),"")</f>
        <v>In Lavorazione</v>
      </c>
      <c r="N357" s="25" t="str">
        <f t="shared" si="10"/>
        <v>AO004511_YYY70In LavorazioneNon Bloccante</v>
      </c>
      <c r="O357" s="15" t="str">
        <f t="shared" si="11"/>
        <v>AO004511_YYY70</v>
      </c>
    </row>
    <row r="358" spans="1:15" ht="16.5" customHeight="1">
      <c r="A358" t="s">
        <v>1233</v>
      </c>
      <c r="B358" t="s">
        <v>314</v>
      </c>
      <c r="C358" t="s">
        <v>1234</v>
      </c>
      <c r="D358" t="s">
        <v>42</v>
      </c>
      <c r="E358" t="s">
        <v>492</v>
      </c>
      <c r="F358" t="s">
        <v>105</v>
      </c>
      <c r="G358" t="s">
        <v>453</v>
      </c>
      <c r="H358" t="s">
        <v>458</v>
      </c>
      <c r="I358" t="s">
        <v>33</v>
      </c>
      <c r="J358" t="s">
        <v>447</v>
      </c>
      <c r="K358" t="s">
        <v>448</v>
      </c>
      <c r="L358" t="s">
        <v>1230</v>
      </c>
      <c r="M358" s="25" t="str">
        <f>IFERROR(VLOOKUP(D358,Cover!$I$2:$J$14,2,0),"")</f>
        <v>In Lavorazione</v>
      </c>
      <c r="N358" s="25" t="str">
        <f t="shared" si="10"/>
        <v>AO004511_YYY70In LavorazioneNon Bloccante</v>
      </c>
      <c r="O358" s="15" t="str">
        <f t="shared" si="11"/>
        <v>AO004511_YYY70</v>
      </c>
    </row>
    <row r="359" spans="1:15" ht="16.5" customHeight="1">
      <c r="A359" t="s">
        <v>1235</v>
      </c>
      <c r="B359" t="s">
        <v>314</v>
      </c>
      <c r="C359" t="s">
        <v>1236</v>
      </c>
      <c r="D359" t="s">
        <v>42</v>
      </c>
      <c r="E359" t="s">
        <v>492</v>
      </c>
      <c r="F359" t="s">
        <v>105</v>
      </c>
      <c r="G359" t="s">
        <v>453</v>
      </c>
      <c r="H359" t="s">
        <v>454</v>
      </c>
      <c r="I359" t="s">
        <v>33</v>
      </c>
      <c r="J359" t="s">
        <v>447</v>
      </c>
      <c r="K359" t="s">
        <v>448</v>
      </c>
      <c r="L359" t="s">
        <v>459</v>
      </c>
      <c r="M359" s="25" t="str">
        <f>IFERROR(VLOOKUP(D359,Cover!$I$2:$J$14,2,0),"")</f>
        <v>In Lavorazione</v>
      </c>
      <c r="N359" s="25" t="str">
        <f t="shared" si="10"/>
        <v>AO004511_YYY70In LavorazioneNon Bloccante</v>
      </c>
      <c r="O359" s="15" t="str">
        <f t="shared" si="11"/>
        <v>AO004511_YYY70</v>
      </c>
    </row>
    <row r="360" spans="1:15" ht="16.5" customHeight="1">
      <c r="A360" t="s">
        <v>1237</v>
      </c>
      <c r="B360" t="s">
        <v>314</v>
      </c>
      <c r="C360" t="s">
        <v>1238</v>
      </c>
      <c r="D360" t="s">
        <v>38</v>
      </c>
      <c r="E360" t="s">
        <v>492</v>
      </c>
      <c r="F360" t="s">
        <v>105</v>
      </c>
      <c r="G360" t="s">
        <v>453</v>
      </c>
      <c r="H360" t="s">
        <v>454</v>
      </c>
      <c r="I360" t="s">
        <v>33</v>
      </c>
      <c r="J360" t="s">
        <v>447</v>
      </c>
      <c r="K360" t="s">
        <v>448</v>
      </c>
      <c r="L360" t="s">
        <v>481</v>
      </c>
      <c r="M360" s="25" t="str">
        <f>IFERROR(VLOOKUP(D360,Cover!$I$2:$J$14,2,0),"")</f>
        <v>Chiuso</v>
      </c>
      <c r="N360" s="25" t="str">
        <f t="shared" si="10"/>
        <v>AO004511_YYY70ChiusoNon Bloccante</v>
      </c>
      <c r="O360" s="15" t="str">
        <f t="shared" si="11"/>
        <v>AO004511_YYY70</v>
      </c>
    </row>
    <row r="361" spans="1:15" ht="16.5" customHeight="1">
      <c r="A361" t="s">
        <v>1239</v>
      </c>
      <c r="B361" t="s">
        <v>314</v>
      </c>
      <c r="C361" t="s">
        <v>1240</v>
      </c>
      <c r="D361" t="s">
        <v>38</v>
      </c>
      <c r="E361" t="s">
        <v>492</v>
      </c>
      <c r="F361" t="s">
        <v>105</v>
      </c>
      <c r="G361" t="s">
        <v>453</v>
      </c>
      <c r="H361" t="s">
        <v>454</v>
      </c>
      <c r="I361" t="s">
        <v>33</v>
      </c>
      <c r="J361" t="s">
        <v>447</v>
      </c>
      <c r="K361" t="s">
        <v>448</v>
      </c>
      <c r="L361" t="s">
        <v>1241</v>
      </c>
      <c r="M361" s="25" t="str">
        <f>IFERROR(VLOOKUP(D361,Cover!$I$2:$J$14,2,0),"")</f>
        <v>Chiuso</v>
      </c>
      <c r="N361" s="25" t="str">
        <f t="shared" si="10"/>
        <v>AO004511_YYY70ChiusoNon Bloccante</v>
      </c>
      <c r="O361" s="15" t="str">
        <f t="shared" si="11"/>
        <v>AO004511_YYY70</v>
      </c>
    </row>
    <row r="362" spans="1:15" ht="16.5" customHeight="1">
      <c r="A362" t="s">
        <v>1242</v>
      </c>
      <c r="B362" t="s">
        <v>314</v>
      </c>
      <c r="C362" t="s">
        <v>1243</v>
      </c>
      <c r="D362" t="s">
        <v>42</v>
      </c>
      <c r="E362" t="s">
        <v>492</v>
      </c>
      <c r="F362" t="s">
        <v>105</v>
      </c>
      <c r="G362" t="s">
        <v>453</v>
      </c>
      <c r="H362" t="s">
        <v>458</v>
      </c>
      <c r="I362" t="s">
        <v>33</v>
      </c>
      <c r="J362" t="s">
        <v>447</v>
      </c>
      <c r="K362" t="s">
        <v>448</v>
      </c>
      <c r="L362" t="s">
        <v>1244</v>
      </c>
      <c r="M362" s="25" t="str">
        <f>IFERROR(VLOOKUP(D362,Cover!$I$2:$J$14,2,0),"")</f>
        <v>In Lavorazione</v>
      </c>
      <c r="N362" s="25" t="str">
        <f t="shared" si="10"/>
        <v>AO004511_YYY70In LavorazioneNon Bloccante</v>
      </c>
      <c r="O362" s="15" t="str">
        <f t="shared" si="11"/>
        <v>AO004511_YYY70</v>
      </c>
    </row>
    <row r="363" spans="1:15" ht="16.5" customHeight="1">
      <c r="A363" t="s">
        <v>1245</v>
      </c>
      <c r="B363" t="s">
        <v>314</v>
      </c>
      <c r="C363" t="s">
        <v>1246</v>
      </c>
      <c r="D363" t="s">
        <v>38</v>
      </c>
      <c r="E363" t="s">
        <v>492</v>
      </c>
      <c r="F363" t="s">
        <v>105</v>
      </c>
      <c r="G363" t="s">
        <v>453</v>
      </c>
      <c r="H363" t="s">
        <v>454</v>
      </c>
      <c r="I363" t="s">
        <v>33</v>
      </c>
      <c r="J363" t="s">
        <v>447</v>
      </c>
      <c r="K363" t="s">
        <v>448</v>
      </c>
      <c r="L363" t="s">
        <v>1244</v>
      </c>
      <c r="M363" s="25" t="str">
        <f>IFERROR(VLOOKUP(D363,Cover!$I$2:$J$14,2,0),"")</f>
        <v>Chiuso</v>
      </c>
      <c r="N363" s="25" t="str">
        <f t="shared" si="10"/>
        <v>AO004511_YYY70ChiusoNon Bloccante</v>
      </c>
      <c r="O363" s="15" t="str">
        <f t="shared" si="11"/>
        <v>AO004511_YYY70</v>
      </c>
    </row>
    <row r="364" spans="1:15" ht="16.5" customHeight="1">
      <c r="A364" t="s">
        <v>1247</v>
      </c>
      <c r="B364" t="s">
        <v>314</v>
      </c>
      <c r="C364" t="s">
        <v>1248</v>
      </c>
      <c r="D364" t="s">
        <v>38</v>
      </c>
      <c r="E364" t="s">
        <v>492</v>
      </c>
      <c r="F364" t="s">
        <v>105</v>
      </c>
      <c r="G364" t="s">
        <v>453</v>
      </c>
      <c r="H364" t="s">
        <v>454</v>
      </c>
      <c r="I364" t="s">
        <v>33</v>
      </c>
      <c r="J364" t="s">
        <v>447</v>
      </c>
      <c r="K364" t="s">
        <v>448</v>
      </c>
      <c r="L364" t="s">
        <v>1244</v>
      </c>
      <c r="M364" s="25" t="str">
        <f>IFERROR(VLOOKUP(D364,Cover!$I$2:$J$14,2,0),"")</f>
        <v>Chiuso</v>
      </c>
      <c r="N364" s="25" t="str">
        <f t="shared" si="10"/>
        <v>AO004511_YYY70ChiusoNon Bloccante</v>
      </c>
      <c r="O364" s="15" t="str">
        <f t="shared" si="11"/>
        <v>AO004511_YYY70</v>
      </c>
    </row>
    <row r="365" spans="1:15" ht="16.5" customHeight="1">
      <c r="A365" t="s">
        <v>1249</v>
      </c>
      <c r="B365" t="s">
        <v>314</v>
      </c>
      <c r="C365" t="s">
        <v>1250</v>
      </c>
      <c r="D365" t="s">
        <v>42</v>
      </c>
      <c r="E365" t="s">
        <v>492</v>
      </c>
      <c r="F365" t="s">
        <v>105</v>
      </c>
      <c r="G365" t="s">
        <v>453</v>
      </c>
      <c r="H365" t="s">
        <v>454</v>
      </c>
      <c r="I365" t="s">
        <v>33</v>
      </c>
      <c r="J365" t="s">
        <v>447</v>
      </c>
      <c r="K365" t="s">
        <v>448</v>
      </c>
      <c r="L365" t="s">
        <v>1244</v>
      </c>
      <c r="M365" s="25" t="str">
        <f>IFERROR(VLOOKUP(D365,Cover!$I$2:$J$14,2,0),"")</f>
        <v>In Lavorazione</v>
      </c>
      <c r="N365" s="25" t="str">
        <f t="shared" si="10"/>
        <v>AO004511_YYY70In LavorazioneNon Bloccante</v>
      </c>
      <c r="O365" s="15" t="str">
        <f t="shared" si="11"/>
        <v>AO004511_YYY70</v>
      </c>
    </row>
    <row r="366" spans="1:15" ht="16.5" customHeight="1">
      <c r="A366" t="s">
        <v>1251</v>
      </c>
      <c r="B366" t="s">
        <v>314</v>
      </c>
      <c r="C366" t="s">
        <v>1252</v>
      </c>
      <c r="D366" t="s">
        <v>42</v>
      </c>
      <c r="E366" t="s">
        <v>492</v>
      </c>
      <c r="F366" t="s">
        <v>105</v>
      </c>
      <c r="G366" t="s">
        <v>453</v>
      </c>
      <c r="H366" t="s">
        <v>454</v>
      </c>
      <c r="I366" t="s">
        <v>33</v>
      </c>
      <c r="J366" t="s">
        <v>447</v>
      </c>
      <c r="K366" t="s">
        <v>448</v>
      </c>
      <c r="L366" t="s">
        <v>1253</v>
      </c>
      <c r="M366" s="25" t="str">
        <f>IFERROR(VLOOKUP(D366,Cover!$I$2:$J$14,2,0),"")</f>
        <v>In Lavorazione</v>
      </c>
      <c r="N366" s="25" t="str">
        <f t="shared" si="10"/>
        <v>AO004511_YYY70In LavorazioneNon Bloccante</v>
      </c>
      <c r="O366" s="15" t="str">
        <f t="shared" si="11"/>
        <v>AO004511_YYY70</v>
      </c>
    </row>
    <row r="367" spans="1:15" ht="16.5" customHeight="1">
      <c r="A367" t="s">
        <v>1254</v>
      </c>
      <c r="B367" t="s">
        <v>314</v>
      </c>
      <c r="C367" t="s">
        <v>1255</v>
      </c>
      <c r="D367" t="s">
        <v>39</v>
      </c>
      <c r="E367" t="s">
        <v>492</v>
      </c>
      <c r="F367" t="s">
        <v>105</v>
      </c>
      <c r="G367" t="s">
        <v>453</v>
      </c>
      <c r="H367" t="s">
        <v>454</v>
      </c>
      <c r="I367" t="s">
        <v>33</v>
      </c>
      <c r="J367" t="s">
        <v>447</v>
      </c>
      <c r="K367" t="s">
        <v>448</v>
      </c>
      <c r="L367" t="s">
        <v>496</v>
      </c>
      <c r="M367" s="25" t="str">
        <f>IFERROR(VLOOKUP(D367,Cover!$I$2:$J$14,2,0),"")</f>
        <v>Respinto</v>
      </c>
      <c r="N367" s="25" t="str">
        <f t="shared" si="10"/>
        <v>AO004511_YYY70RespintoNon Bloccante</v>
      </c>
      <c r="O367" s="15" t="str">
        <f t="shared" si="11"/>
        <v>AO004511_YYY70</v>
      </c>
    </row>
    <row r="368" spans="1:15" ht="16.5" customHeight="1">
      <c r="A368" t="s">
        <v>1256</v>
      </c>
      <c r="B368" t="s">
        <v>314</v>
      </c>
      <c r="C368" t="s">
        <v>1257</v>
      </c>
      <c r="D368" t="s">
        <v>42</v>
      </c>
      <c r="E368" t="s">
        <v>492</v>
      </c>
      <c r="F368" t="s">
        <v>105</v>
      </c>
      <c r="G368" t="s">
        <v>453</v>
      </c>
      <c r="H368" t="s">
        <v>454</v>
      </c>
      <c r="I368" t="s">
        <v>33</v>
      </c>
      <c r="J368" t="s">
        <v>447</v>
      </c>
      <c r="K368" t="s">
        <v>448</v>
      </c>
      <c r="L368" t="s">
        <v>561</v>
      </c>
      <c r="M368" s="25" t="str">
        <f>IFERROR(VLOOKUP(D368,Cover!$I$2:$J$14,2,0),"")</f>
        <v>In Lavorazione</v>
      </c>
      <c r="N368" s="25" t="str">
        <f t="shared" si="10"/>
        <v>AO004511_YYY70In LavorazioneNon Bloccante</v>
      </c>
      <c r="O368" s="15" t="str">
        <f t="shared" si="11"/>
        <v>AO004511_YYY70</v>
      </c>
    </row>
    <row r="369" spans="1:15" ht="16.5" customHeight="1">
      <c r="A369" t="s">
        <v>1258</v>
      </c>
      <c r="B369" t="s">
        <v>314</v>
      </c>
      <c r="C369" t="s">
        <v>1259</v>
      </c>
      <c r="D369" t="s">
        <v>42</v>
      </c>
      <c r="E369" t="s">
        <v>492</v>
      </c>
      <c r="F369" t="s">
        <v>105</v>
      </c>
      <c r="G369" t="s">
        <v>453</v>
      </c>
      <c r="H369" t="s">
        <v>454</v>
      </c>
      <c r="I369" t="s">
        <v>33</v>
      </c>
      <c r="J369" t="s">
        <v>447</v>
      </c>
      <c r="K369" t="s">
        <v>448</v>
      </c>
      <c r="L369" t="s">
        <v>579</v>
      </c>
      <c r="M369" s="25" t="str">
        <f>IFERROR(VLOOKUP(D369,Cover!$I$2:$J$14,2,0),"")</f>
        <v>In Lavorazione</v>
      </c>
      <c r="N369" s="25" t="str">
        <f t="shared" si="10"/>
        <v>AO004511_YYY70In LavorazioneNon Bloccante</v>
      </c>
      <c r="O369" s="15" t="str">
        <f t="shared" si="11"/>
        <v>AO004511_YYY70</v>
      </c>
    </row>
    <row r="370" spans="1:15" ht="16.5" customHeight="1">
      <c r="A370" t="s">
        <v>1260</v>
      </c>
      <c r="B370" t="s">
        <v>314</v>
      </c>
      <c r="C370" t="s">
        <v>1261</v>
      </c>
      <c r="D370" t="s">
        <v>38</v>
      </c>
      <c r="E370" t="s">
        <v>499</v>
      </c>
      <c r="F370" t="s">
        <v>105</v>
      </c>
      <c r="G370" t="s">
        <v>453</v>
      </c>
      <c r="H370" t="s">
        <v>454</v>
      </c>
      <c r="I370" t="s">
        <v>33</v>
      </c>
      <c r="J370" t="s">
        <v>447</v>
      </c>
      <c r="K370" t="s">
        <v>448</v>
      </c>
      <c r="L370" t="s">
        <v>582</v>
      </c>
      <c r="M370" s="25" t="str">
        <f>IFERROR(VLOOKUP(D370,Cover!$I$2:$J$14,2,0),"")</f>
        <v>Chiuso</v>
      </c>
      <c r="N370" s="25" t="str">
        <f t="shared" si="10"/>
        <v>AO004511_YYY70ChiusoNon Bloccante</v>
      </c>
      <c r="O370" s="15" t="str">
        <f t="shared" si="11"/>
        <v>AO004511_YYY70</v>
      </c>
    </row>
    <row r="371" spans="1:15" ht="16.5" customHeight="1">
      <c r="A371" t="s">
        <v>1262</v>
      </c>
      <c r="B371" t="s">
        <v>314</v>
      </c>
      <c r="C371" t="s">
        <v>1263</v>
      </c>
      <c r="D371" t="s">
        <v>42</v>
      </c>
      <c r="E371" t="s">
        <v>499</v>
      </c>
      <c r="F371" t="s">
        <v>105</v>
      </c>
      <c r="G371" t="s">
        <v>453</v>
      </c>
      <c r="H371" t="s">
        <v>454</v>
      </c>
      <c r="I371" t="s">
        <v>33</v>
      </c>
      <c r="J371" t="s">
        <v>447</v>
      </c>
      <c r="K371" t="s">
        <v>448</v>
      </c>
      <c r="L371" t="s">
        <v>582</v>
      </c>
      <c r="M371" s="25" t="str">
        <f>IFERROR(VLOOKUP(D371,Cover!$I$2:$J$14,2,0),"")</f>
        <v>In Lavorazione</v>
      </c>
      <c r="N371" s="25" t="str">
        <f t="shared" si="10"/>
        <v>AO004511_YYY70In LavorazioneNon Bloccante</v>
      </c>
      <c r="O371" s="15" t="str">
        <f t="shared" si="11"/>
        <v>AO004511_YYY70</v>
      </c>
    </row>
    <row r="372" spans="1:15" ht="16.5" customHeight="1">
      <c r="A372" t="s">
        <v>1264</v>
      </c>
      <c r="B372" t="s">
        <v>314</v>
      </c>
      <c r="C372" t="s">
        <v>1265</v>
      </c>
      <c r="D372" t="s">
        <v>42</v>
      </c>
      <c r="E372" t="s">
        <v>499</v>
      </c>
      <c r="F372" t="s">
        <v>105</v>
      </c>
      <c r="G372" t="s">
        <v>453</v>
      </c>
      <c r="H372" t="s">
        <v>454</v>
      </c>
      <c r="I372" t="s">
        <v>33</v>
      </c>
      <c r="J372" t="s">
        <v>447</v>
      </c>
      <c r="K372" t="s">
        <v>448</v>
      </c>
      <c r="L372" t="s">
        <v>582</v>
      </c>
      <c r="M372" s="25" t="str">
        <f>IFERROR(VLOOKUP(D372,Cover!$I$2:$J$14,2,0),"")</f>
        <v>In Lavorazione</v>
      </c>
      <c r="N372" s="25" t="str">
        <f t="shared" si="10"/>
        <v>AO004511_YYY70In LavorazioneNon Bloccante</v>
      </c>
      <c r="O372" s="15" t="str">
        <f t="shared" si="11"/>
        <v>AO004511_YYY70</v>
      </c>
    </row>
    <row r="373" spans="1:15" ht="16.5" customHeight="1">
      <c r="A373" t="s">
        <v>1266</v>
      </c>
      <c r="B373" t="s">
        <v>314</v>
      </c>
      <c r="C373" t="s">
        <v>1267</v>
      </c>
      <c r="D373" t="s">
        <v>38</v>
      </c>
      <c r="E373" t="s">
        <v>499</v>
      </c>
      <c r="F373" t="s">
        <v>105</v>
      </c>
      <c r="G373" t="s">
        <v>453</v>
      </c>
      <c r="H373" t="s">
        <v>454</v>
      </c>
      <c r="I373" t="s">
        <v>33</v>
      </c>
      <c r="J373" t="s">
        <v>447</v>
      </c>
      <c r="K373" t="s">
        <v>448</v>
      </c>
      <c r="L373" t="s">
        <v>593</v>
      </c>
      <c r="M373" s="25" t="str">
        <f>IFERROR(VLOOKUP(D373,Cover!$I$2:$J$14,2,0),"")</f>
        <v>Chiuso</v>
      </c>
      <c r="N373" s="25" t="str">
        <f t="shared" si="10"/>
        <v>AO004511_YYY70ChiusoNon Bloccante</v>
      </c>
      <c r="O373" s="15" t="str">
        <f t="shared" si="11"/>
        <v>AO004511_YYY70</v>
      </c>
    </row>
    <row r="374" spans="1:15" ht="16.5" customHeight="1">
      <c r="A374" t="s">
        <v>1268</v>
      </c>
      <c r="B374" t="s">
        <v>314</v>
      </c>
      <c r="C374" t="s">
        <v>1269</v>
      </c>
      <c r="D374" t="s">
        <v>42</v>
      </c>
      <c r="E374" t="s">
        <v>499</v>
      </c>
      <c r="F374" t="s">
        <v>105</v>
      </c>
      <c r="G374" t="s">
        <v>453</v>
      </c>
      <c r="H374" t="s">
        <v>454</v>
      </c>
      <c r="I374" t="s">
        <v>33</v>
      </c>
      <c r="J374" t="s">
        <v>447</v>
      </c>
      <c r="K374" t="s">
        <v>448</v>
      </c>
      <c r="L374" t="s">
        <v>593</v>
      </c>
      <c r="M374" s="25" t="str">
        <f>IFERROR(VLOOKUP(D374,Cover!$I$2:$J$14,2,0),"")</f>
        <v>In Lavorazione</v>
      </c>
      <c r="N374" s="25" t="str">
        <f t="shared" si="10"/>
        <v>AO004511_YYY70In LavorazioneNon Bloccante</v>
      </c>
      <c r="O374" s="15" t="str">
        <f t="shared" si="11"/>
        <v>AO004511_YYY70</v>
      </c>
    </row>
    <row r="375" spans="1:15" ht="16.5" customHeight="1">
      <c r="A375" t="s">
        <v>1270</v>
      </c>
      <c r="B375" t="s">
        <v>314</v>
      </c>
      <c r="C375" t="s">
        <v>1271</v>
      </c>
      <c r="D375" t="s">
        <v>42</v>
      </c>
      <c r="E375" t="s">
        <v>499</v>
      </c>
      <c r="F375" t="s">
        <v>105</v>
      </c>
      <c r="G375" t="s">
        <v>453</v>
      </c>
      <c r="H375" t="s">
        <v>454</v>
      </c>
      <c r="I375" t="s">
        <v>33</v>
      </c>
      <c r="J375" t="s">
        <v>447</v>
      </c>
      <c r="K375" t="s">
        <v>448</v>
      </c>
      <c r="L375" t="s">
        <v>692</v>
      </c>
      <c r="M375" s="25" t="str">
        <f>IFERROR(VLOOKUP(D375,Cover!$I$2:$J$14,2,0),"")</f>
        <v>In Lavorazione</v>
      </c>
      <c r="N375" s="25" t="str">
        <f t="shared" si="10"/>
        <v>AO004511_YYY70In LavorazioneNon Bloccante</v>
      </c>
      <c r="O375" s="15" t="str">
        <f t="shared" si="11"/>
        <v>AO004511_YYY70</v>
      </c>
    </row>
    <row r="376" spans="1:15" ht="16.5" customHeight="1">
      <c r="A376" t="s">
        <v>1272</v>
      </c>
      <c r="B376" t="s">
        <v>314</v>
      </c>
      <c r="C376" t="s">
        <v>1273</v>
      </c>
      <c r="D376" t="s">
        <v>38</v>
      </c>
      <c r="E376" t="s">
        <v>499</v>
      </c>
      <c r="F376" t="s">
        <v>105</v>
      </c>
      <c r="G376" t="s">
        <v>453</v>
      </c>
      <c r="H376" t="s">
        <v>454</v>
      </c>
      <c r="I376" t="s">
        <v>33</v>
      </c>
      <c r="J376" t="s">
        <v>447</v>
      </c>
      <c r="K376" t="s">
        <v>448</v>
      </c>
      <c r="L376" t="s">
        <v>520</v>
      </c>
      <c r="M376" s="25" t="str">
        <f>IFERROR(VLOOKUP(D376,Cover!$I$2:$J$14,2,0),"")</f>
        <v>Chiuso</v>
      </c>
      <c r="N376" s="25" t="str">
        <f t="shared" si="10"/>
        <v>AO004511_YYY70ChiusoNon Bloccante</v>
      </c>
      <c r="O376" s="15" t="str">
        <f t="shared" si="11"/>
        <v>AO004511_YYY70</v>
      </c>
    </row>
    <row r="377" spans="1:15" ht="16.5" customHeight="1">
      <c r="A377" t="s">
        <v>1274</v>
      </c>
      <c r="B377" t="s">
        <v>314</v>
      </c>
      <c r="C377" t="s">
        <v>1275</v>
      </c>
      <c r="D377" t="s">
        <v>42</v>
      </c>
      <c r="E377" t="s">
        <v>499</v>
      </c>
      <c r="F377" t="s">
        <v>105</v>
      </c>
      <c r="G377" t="s">
        <v>453</v>
      </c>
      <c r="H377" t="s">
        <v>458</v>
      </c>
      <c r="I377" t="s">
        <v>33</v>
      </c>
      <c r="J377" t="s">
        <v>447</v>
      </c>
      <c r="K377" t="s">
        <v>448</v>
      </c>
      <c r="L377" t="s">
        <v>637</v>
      </c>
      <c r="M377" s="25" t="str">
        <f>IFERROR(VLOOKUP(D377,Cover!$I$2:$J$14,2,0),"")</f>
        <v>In Lavorazione</v>
      </c>
      <c r="N377" s="25" t="str">
        <f t="shared" si="10"/>
        <v>AO004511_YYY70In LavorazioneNon Bloccante</v>
      </c>
      <c r="O377" s="15" t="str">
        <f t="shared" si="11"/>
        <v>AO004511_YYY70</v>
      </c>
    </row>
    <row r="378" spans="1:15" ht="16.5" customHeight="1">
      <c r="A378" t="s">
        <v>1276</v>
      </c>
      <c r="B378" t="s">
        <v>314</v>
      </c>
      <c r="C378" t="s">
        <v>1277</v>
      </c>
      <c r="D378" t="s">
        <v>38</v>
      </c>
      <c r="E378" t="s">
        <v>492</v>
      </c>
      <c r="F378" t="s">
        <v>105</v>
      </c>
      <c r="G378" t="s">
        <v>453</v>
      </c>
      <c r="H378" t="s">
        <v>446</v>
      </c>
      <c r="I378" t="s">
        <v>144</v>
      </c>
      <c r="J378" t="s">
        <v>447</v>
      </c>
      <c r="K378" t="s">
        <v>448</v>
      </c>
      <c r="L378" t="s">
        <v>709</v>
      </c>
      <c r="M378" s="25" t="str">
        <f>IFERROR(VLOOKUP(D378,Cover!$I$2:$J$14,2,0),"")</f>
        <v>Chiuso</v>
      </c>
      <c r="N378" s="25" t="str">
        <f t="shared" si="10"/>
        <v>AO004511_YYY70ChiusoBloccante per il collaudo</v>
      </c>
      <c r="O378" s="15" t="str">
        <f t="shared" si="11"/>
        <v>AO004511_YYY70</v>
      </c>
    </row>
    <row r="379" spans="1:15" ht="16.5" customHeight="1">
      <c r="A379" t="s">
        <v>1278</v>
      </c>
      <c r="B379" t="s">
        <v>314</v>
      </c>
      <c r="C379" t="s">
        <v>1279</v>
      </c>
      <c r="D379" t="s">
        <v>38</v>
      </c>
      <c r="E379" t="s">
        <v>492</v>
      </c>
      <c r="F379" t="s">
        <v>105</v>
      </c>
      <c r="G379" t="s">
        <v>453</v>
      </c>
      <c r="H379" t="s">
        <v>474</v>
      </c>
      <c r="I379" t="s">
        <v>33</v>
      </c>
      <c r="J379" t="s">
        <v>447</v>
      </c>
      <c r="K379" t="s">
        <v>662</v>
      </c>
      <c r="L379" t="s">
        <v>709</v>
      </c>
      <c r="M379" s="25" t="str">
        <f>IFERROR(VLOOKUP(D379,Cover!$I$2:$J$14,2,0),"")</f>
        <v>Chiuso</v>
      </c>
      <c r="N379" s="25" t="str">
        <f t="shared" si="10"/>
        <v>AO004511_YYY70ChiusoNon Bloccante</v>
      </c>
      <c r="O379" s="15" t="str">
        <f t="shared" si="11"/>
        <v>AO004511_YYY70</v>
      </c>
    </row>
    <row r="380" spans="1:15" ht="16.5" customHeight="1">
      <c r="A380" t="s">
        <v>1280</v>
      </c>
      <c r="B380" t="s">
        <v>314</v>
      </c>
      <c r="C380" t="s">
        <v>1281</v>
      </c>
      <c r="D380" t="s">
        <v>38</v>
      </c>
      <c r="E380" t="s">
        <v>452</v>
      </c>
      <c r="F380" t="s">
        <v>105</v>
      </c>
      <c r="G380" t="s">
        <v>453</v>
      </c>
      <c r="H380" t="s">
        <v>458</v>
      </c>
      <c r="I380" t="s">
        <v>33</v>
      </c>
      <c r="J380" t="s">
        <v>447</v>
      </c>
      <c r="K380" t="s">
        <v>448</v>
      </c>
      <c r="L380" t="s">
        <v>714</v>
      </c>
      <c r="M380" s="25" t="str">
        <f>IFERROR(VLOOKUP(D380,Cover!$I$2:$J$14,2,0),"")</f>
        <v>Chiuso</v>
      </c>
      <c r="N380" s="25" t="str">
        <f t="shared" si="10"/>
        <v>AO004511_YYY70ChiusoNon Bloccante</v>
      </c>
      <c r="O380" s="15" t="str">
        <f t="shared" si="11"/>
        <v>AO004511_YYY70</v>
      </c>
    </row>
    <row r="381" spans="1:15" ht="16.5" customHeight="1">
      <c r="A381" t="s">
        <v>1282</v>
      </c>
      <c r="B381" t="s">
        <v>314</v>
      </c>
      <c r="C381" t="s">
        <v>1283</v>
      </c>
      <c r="D381" t="s">
        <v>38</v>
      </c>
      <c r="E381" t="s">
        <v>452</v>
      </c>
      <c r="F381" t="s">
        <v>105</v>
      </c>
      <c r="G381" t="s">
        <v>453</v>
      </c>
      <c r="H381" t="s">
        <v>458</v>
      </c>
      <c r="I381" t="s">
        <v>33</v>
      </c>
      <c r="J381" t="s">
        <v>447</v>
      </c>
      <c r="K381" t="s">
        <v>448</v>
      </c>
      <c r="L381" t="s">
        <v>714</v>
      </c>
      <c r="M381" s="25" t="str">
        <f>IFERROR(VLOOKUP(D381,Cover!$I$2:$J$14,2,0),"")</f>
        <v>Chiuso</v>
      </c>
      <c r="N381" s="25" t="str">
        <f t="shared" si="10"/>
        <v>AO004511_YYY70ChiusoNon Bloccante</v>
      </c>
      <c r="O381" s="15" t="str">
        <f t="shared" si="11"/>
        <v>AO004511_YYY70</v>
      </c>
    </row>
    <row r="382" spans="1:15" ht="16.5" customHeight="1">
      <c r="A382" t="s">
        <v>1284</v>
      </c>
      <c r="B382" t="s">
        <v>314</v>
      </c>
      <c r="C382" t="s">
        <v>1285</v>
      </c>
      <c r="D382" t="s">
        <v>42</v>
      </c>
      <c r="E382" t="s">
        <v>499</v>
      </c>
      <c r="F382" t="s">
        <v>105</v>
      </c>
      <c r="G382" t="s">
        <v>453</v>
      </c>
      <c r="H382" t="s">
        <v>474</v>
      </c>
      <c r="I382" t="s">
        <v>33</v>
      </c>
      <c r="J382" t="s">
        <v>447</v>
      </c>
      <c r="K382" t="s">
        <v>448</v>
      </c>
      <c r="L382" t="s">
        <v>825</v>
      </c>
      <c r="M382" s="25" t="str">
        <f>IFERROR(VLOOKUP(D382,Cover!$I$2:$J$14,2,0),"")</f>
        <v>In Lavorazione</v>
      </c>
      <c r="N382" s="25" t="str">
        <f t="shared" si="10"/>
        <v>AO004511_YYY70In LavorazioneNon Bloccante</v>
      </c>
      <c r="O382" s="15" t="str">
        <f t="shared" si="11"/>
        <v>AO004511_YYY70</v>
      </c>
    </row>
    <row r="383" spans="1:15" ht="16.5" customHeight="1">
      <c r="A383" t="s">
        <v>1286</v>
      </c>
      <c r="B383" t="s">
        <v>314</v>
      </c>
      <c r="C383" t="s">
        <v>1287</v>
      </c>
      <c r="D383" t="s">
        <v>42</v>
      </c>
      <c r="E383" t="s">
        <v>499</v>
      </c>
      <c r="F383" t="s">
        <v>105</v>
      </c>
      <c r="G383" t="s">
        <v>453</v>
      </c>
      <c r="H383" t="s">
        <v>474</v>
      </c>
      <c r="I383" t="s">
        <v>33</v>
      </c>
      <c r="J383" t="s">
        <v>447</v>
      </c>
      <c r="K383" t="s">
        <v>448</v>
      </c>
      <c r="L383" t="s">
        <v>825</v>
      </c>
      <c r="M383" s="25" t="str">
        <f>IFERROR(VLOOKUP(D383,Cover!$I$2:$J$14,2,0),"")</f>
        <v>In Lavorazione</v>
      </c>
      <c r="N383" s="25" t="str">
        <f t="shared" si="10"/>
        <v>AO004511_YYY70In LavorazioneNon Bloccante</v>
      </c>
      <c r="O383" s="15" t="str">
        <f t="shared" si="11"/>
        <v>AO004511_YYY70</v>
      </c>
    </row>
    <row r="384" spans="1:15" ht="16.5" customHeight="1">
      <c r="A384" t="s">
        <v>1288</v>
      </c>
      <c r="B384" t="s">
        <v>314</v>
      </c>
      <c r="C384" t="s">
        <v>1289</v>
      </c>
      <c r="D384" t="s">
        <v>42</v>
      </c>
      <c r="E384" t="s">
        <v>492</v>
      </c>
      <c r="F384" t="s">
        <v>105</v>
      </c>
      <c r="G384" t="s">
        <v>453</v>
      </c>
      <c r="H384" t="s">
        <v>454</v>
      </c>
      <c r="I384" t="s">
        <v>33</v>
      </c>
      <c r="J384" t="s">
        <v>447</v>
      </c>
      <c r="K384" t="s">
        <v>448</v>
      </c>
      <c r="L384" t="s">
        <v>1290</v>
      </c>
      <c r="M384" s="25" t="str">
        <f>IFERROR(VLOOKUP(D384,Cover!$I$2:$J$14,2,0),"")</f>
        <v>In Lavorazione</v>
      </c>
      <c r="N384" s="25" t="str">
        <f t="shared" si="10"/>
        <v>AO004511_YYY70In LavorazioneNon Bloccante</v>
      </c>
      <c r="O384" s="15" t="str">
        <f t="shared" si="11"/>
        <v>AO004511_YYY70</v>
      </c>
    </row>
    <row r="385" spans="1:15" ht="16.5" customHeight="1">
      <c r="A385" t="s">
        <v>1291</v>
      </c>
      <c r="B385" t="s">
        <v>314</v>
      </c>
      <c r="C385" t="s">
        <v>1292</v>
      </c>
      <c r="D385" t="s">
        <v>42</v>
      </c>
      <c r="E385" t="s">
        <v>492</v>
      </c>
      <c r="F385" t="s">
        <v>105</v>
      </c>
      <c r="G385" t="s">
        <v>453</v>
      </c>
      <c r="H385" t="s">
        <v>474</v>
      </c>
      <c r="I385" t="s">
        <v>33</v>
      </c>
      <c r="J385" t="s">
        <v>447</v>
      </c>
      <c r="K385" t="s">
        <v>662</v>
      </c>
      <c r="L385" t="s">
        <v>757</v>
      </c>
      <c r="M385" s="25" t="str">
        <f>IFERROR(VLOOKUP(D385,Cover!$I$2:$J$14,2,0),"")</f>
        <v>In Lavorazione</v>
      </c>
      <c r="N385" s="25" t="str">
        <f t="shared" si="10"/>
        <v>AO004511_YYY70In LavorazioneNon Bloccante</v>
      </c>
      <c r="O385" s="15" t="str">
        <f t="shared" si="11"/>
        <v>AO004511_YYY70</v>
      </c>
    </row>
    <row r="386" spans="1:15" ht="16.5" customHeight="1">
      <c r="A386" t="s">
        <v>1293</v>
      </c>
      <c r="B386" t="s">
        <v>314</v>
      </c>
      <c r="C386" t="s">
        <v>1294</v>
      </c>
      <c r="D386" t="s">
        <v>42</v>
      </c>
      <c r="E386" t="s">
        <v>444</v>
      </c>
      <c r="F386" t="s">
        <v>106</v>
      </c>
      <c r="G386" t="s">
        <v>453</v>
      </c>
      <c r="H386" t="s">
        <v>454</v>
      </c>
      <c r="I386" t="s">
        <v>33</v>
      </c>
      <c r="J386" t="s">
        <v>447</v>
      </c>
      <c r="K386" t="s">
        <v>448</v>
      </c>
      <c r="L386" t="s">
        <v>757</v>
      </c>
      <c r="M386" s="25" t="str">
        <f>IFERROR(VLOOKUP(D386,Cover!$I$2:$J$14,2,0),"")</f>
        <v>In Lavorazione</v>
      </c>
      <c r="N386" s="25" t="str">
        <f t="shared" si="10"/>
        <v>AO004511_YYY70In LavorazioneNon Bloccante</v>
      </c>
      <c r="O386" s="15" t="str">
        <f t="shared" si="11"/>
        <v>AO004511_YYY70</v>
      </c>
    </row>
    <row r="387" spans="1:15" ht="16.5" customHeight="1">
      <c r="A387" t="s">
        <v>1295</v>
      </c>
      <c r="B387" t="s">
        <v>314</v>
      </c>
      <c r="C387" t="s">
        <v>1296</v>
      </c>
      <c r="D387" t="s">
        <v>42</v>
      </c>
      <c r="E387" t="s">
        <v>492</v>
      </c>
      <c r="F387" t="s">
        <v>105</v>
      </c>
      <c r="G387" t="s">
        <v>453</v>
      </c>
      <c r="H387" t="s">
        <v>474</v>
      </c>
      <c r="I387" t="s">
        <v>33</v>
      </c>
      <c r="J387" t="s">
        <v>447</v>
      </c>
      <c r="K387" t="s">
        <v>662</v>
      </c>
      <c r="L387" t="s">
        <v>651</v>
      </c>
      <c r="M387" s="25" t="str">
        <f>IFERROR(VLOOKUP(D387,Cover!$I$2:$J$14,2,0),"")</f>
        <v>In Lavorazione</v>
      </c>
      <c r="N387" s="25" t="str">
        <f t="shared" ref="N387:N450" si="12">IF(O387&lt;&gt;"PMOyyy144_R4bis",CONCATENATE(B387,M387,I387),CONCATENATE(O387,M387,I387))</f>
        <v>AO004511_YYY70In LavorazioneNon Bloccante</v>
      </c>
      <c r="O387" s="15" t="str">
        <f t="shared" ref="O387:O450" si="13">LEFT(B387,15)</f>
        <v>AO004511_YYY70</v>
      </c>
    </row>
    <row r="388" spans="1:15" ht="16.5" customHeight="1">
      <c r="A388" t="s">
        <v>1297</v>
      </c>
      <c r="B388" t="s">
        <v>314</v>
      </c>
      <c r="C388" t="s">
        <v>1298</v>
      </c>
      <c r="D388" t="s">
        <v>42</v>
      </c>
      <c r="E388" t="s">
        <v>492</v>
      </c>
      <c r="F388" t="s">
        <v>105</v>
      </c>
      <c r="G388" t="s">
        <v>453</v>
      </c>
      <c r="H388" t="s">
        <v>474</v>
      </c>
      <c r="I388" t="s">
        <v>33</v>
      </c>
      <c r="J388" t="s">
        <v>447</v>
      </c>
      <c r="K388" t="s">
        <v>448</v>
      </c>
      <c r="L388" t="s">
        <v>762</v>
      </c>
      <c r="M388" s="25" t="str">
        <f>IFERROR(VLOOKUP(D388,Cover!$I$2:$J$14,2,0),"")</f>
        <v>In Lavorazione</v>
      </c>
      <c r="N388" s="25" t="str">
        <f t="shared" si="12"/>
        <v>AO004511_YYY70In LavorazioneNon Bloccante</v>
      </c>
      <c r="O388" s="15" t="str">
        <f t="shared" si="13"/>
        <v>AO004511_YYY70</v>
      </c>
    </row>
    <row r="389" spans="1:15" ht="16.5" customHeight="1">
      <c r="A389" t="s">
        <v>1299</v>
      </c>
      <c r="B389" t="s">
        <v>314</v>
      </c>
      <c r="C389" t="s">
        <v>1300</v>
      </c>
      <c r="D389" t="s">
        <v>42</v>
      </c>
      <c r="E389" t="s">
        <v>492</v>
      </c>
      <c r="F389" t="s">
        <v>105</v>
      </c>
      <c r="G389" t="s">
        <v>453</v>
      </c>
      <c r="H389" t="s">
        <v>446</v>
      </c>
      <c r="I389" t="s">
        <v>144</v>
      </c>
      <c r="J389" t="s">
        <v>447</v>
      </c>
      <c r="K389" t="s">
        <v>448</v>
      </c>
      <c r="L389" t="s">
        <v>526</v>
      </c>
      <c r="M389" s="25" t="str">
        <f>IFERROR(VLOOKUP(D389,Cover!$I$2:$J$14,2,0),"")</f>
        <v>In Lavorazione</v>
      </c>
      <c r="N389" s="25" t="str">
        <f t="shared" si="12"/>
        <v>AO004511_YYY70In LavorazioneBloccante per il collaudo</v>
      </c>
      <c r="O389" s="15" t="str">
        <f t="shared" si="13"/>
        <v>AO004511_YYY70</v>
      </c>
    </row>
    <row r="390" spans="1:15" ht="16.5" customHeight="1">
      <c r="A390" t="s">
        <v>1301</v>
      </c>
      <c r="B390" t="s">
        <v>314</v>
      </c>
      <c r="C390" t="s">
        <v>1302</v>
      </c>
      <c r="D390" t="s">
        <v>42</v>
      </c>
      <c r="E390" t="s">
        <v>492</v>
      </c>
      <c r="F390" t="s">
        <v>105</v>
      </c>
      <c r="G390" t="s">
        <v>453</v>
      </c>
      <c r="H390" t="s">
        <v>446</v>
      </c>
      <c r="I390" t="s">
        <v>144</v>
      </c>
      <c r="J390" t="s">
        <v>447</v>
      </c>
      <c r="K390" t="s">
        <v>448</v>
      </c>
      <c r="L390" t="s">
        <v>665</v>
      </c>
      <c r="M390" s="25" t="str">
        <f>IFERROR(VLOOKUP(D390,Cover!$I$2:$J$14,2,0),"")</f>
        <v>In Lavorazione</v>
      </c>
      <c r="N390" s="25" t="str">
        <f t="shared" si="12"/>
        <v>AO004511_YYY70In LavorazioneBloccante per il collaudo</v>
      </c>
      <c r="O390" s="15" t="str">
        <f t="shared" si="13"/>
        <v>AO004511_YYY70</v>
      </c>
    </row>
    <row r="391" spans="1:15" ht="16.5" customHeight="1">
      <c r="A391" t="s">
        <v>1303</v>
      </c>
      <c r="B391" t="s">
        <v>335</v>
      </c>
      <c r="C391" t="s">
        <v>1304</v>
      </c>
      <c r="D391" t="s">
        <v>43</v>
      </c>
      <c r="E391" t="s">
        <v>492</v>
      </c>
      <c r="F391" t="s">
        <v>105</v>
      </c>
      <c r="G391" t="s">
        <v>956</v>
      </c>
      <c r="H391" t="s">
        <v>474</v>
      </c>
      <c r="I391" t="s">
        <v>33</v>
      </c>
      <c r="J391" t="s">
        <v>447</v>
      </c>
      <c r="K391" t="s">
        <v>448</v>
      </c>
      <c r="L391" t="s">
        <v>549</v>
      </c>
      <c r="M391" s="25" t="str">
        <f>IFERROR(VLOOKUP(D391,Cover!$I$2:$J$14,2,0),"")</f>
        <v>In Lavorazione</v>
      </c>
      <c r="N391" s="25" t="str">
        <f t="shared" si="12"/>
        <v>AO004511_YYY72In LavorazioneNon Bloccante</v>
      </c>
      <c r="O391" s="15" t="str">
        <f t="shared" si="13"/>
        <v>AO004511_YYY72</v>
      </c>
    </row>
    <row r="392" spans="1:15" ht="16.5" customHeight="1">
      <c r="A392" t="s">
        <v>1305</v>
      </c>
      <c r="B392" t="s">
        <v>335</v>
      </c>
      <c r="C392" t="s">
        <v>1306</v>
      </c>
      <c r="D392" t="s">
        <v>42</v>
      </c>
      <c r="E392" t="s">
        <v>492</v>
      </c>
      <c r="F392" t="s">
        <v>105</v>
      </c>
      <c r="G392" t="s">
        <v>956</v>
      </c>
      <c r="H392" t="s">
        <v>454</v>
      </c>
      <c r="I392" t="s">
        <v>33</v>
      </c>
      <c r="J392" t="s">
        <v>447</v>
      </c>
      <c r="K392" t="s">
        <v>448</v>
      </c>
      <c r="L392" t="s">
        <v>1024</v>
      </c>
      <c r="M392" s="25" t="str">
        <f>IFERROR(VLOOKUP(D392,Cover!$I$2:$J$14,2,0),"")</f>
        <v>In Lavorazione</v>
      </c>
      <c r="N392" s="25" t="str">
        <f t="shared" si="12"/>
        <v>AO004511_YYY72In LavorazioneNon Bloccante</v>
      </c>
      <c r="O392" s="15" t="str">
        <f t="shared" si="13"/>
        <v>AO004511_YYY72</v>
      </c>
    </row>
    <row r="393" spans="1:15" ht="16.5" customHeight="1">
      <c r="A393" t="s">
        <v>1307</v>
      </c>
      <c r="B393" t="s">
        <v>335</v>
      </c>
      <c r="C393" t="s">
        <v>1308</v>
      </c>
      <c r="D393" t="s">
        <v>42</v>
      </c>
      <c r="E393" t="s">
        <v>492</v>
      </c>
      <c r="F393" t="s">
        <v>105</v>
      </c>
      <c r="G393" t="s">
        <v>956</v>
      </c>
      <c r="H393" t="s">
        <v>458</v>
      </c>
      <c r="I393" t="s">
        <v>33</v>
      </c>
      <c r="J393" t="s">
        <v>447</v>
      </c>
      <c r="K393" t="s">
        <v>448</v>
      </c>
      <c r="L393" t="s">
        <v>1024</v>
      </c>
      <c r="M393" s="25" t="str">
        <f>IFERROR(VLOOKUP(D393,Cover!$I$2:$J$14,2,0),"")</f>
        <v>In Lavorazione</v>
      </c>
      <c r="N393" s="25" t="str">
        <f t="shared" si="12"/>
        <v>AO004511_YYY72In LavorazioneNon Bloccante</v>
      </c>
      <c r="O393" s="15" t="str">
        <f t="shared" si="13"/>
        <v>AO004511_YYY72</v>
      </c>
    </row>
    <row r="394" spans="1:15" ht="16.5" customHeight="1">
      <c r="A394" t="s">
        <v>1309</v>
      </c>
      <c r="B394" t="s">
        <v>335</v>
      </c>
      <c r="C394" t="s">
        <v>1310</v>
      </c>
      <c r="D394" t="s">
        <v>42</v>
      </c>
      <c r="E394" t="s">
        <v>492</v>
      </c>
      <c r="F394" t="s">
        <v>105</v>
      </c>
      <c r="G394" t="s">
        <v>956</v>
      </c>
      <c r="H394" t="s">
        <v>454</v>
      </c>
      <c r="I394" t="s">
        <v>33</v>
      </c>
      <c r="J394" t="s">
        <v>447</v>
      </c>
      <c r="K394" t="s">
        <v>448</v>
      </c>
      <c r="L394" t="s">
        <v>1024</v>
      </c>
      <c r="M394" s="25" t="str">
        <f>IFERROR(VLOOKUP(D394,Cover!$I$2:$J$14,2,0),"")</f>
        <v>In Lavorazione</v>
      </c>
      <c r="N394" s="25" t="str">
        <f t="shared" si="12"/>
        <v>AO004511_YYY72In LavorazioneNon Bloccante</v>
      </c>
      <c r="O394" s="15" t="str">
        <f t="shared" si="13"/>
        <v>AO004511_YYY72</v>
      </c>
    </row>
    <row r="395" spans="1:15" ht="16.5" customHeight="1">
      <c r="A395" t="s">
        <v>1311</v>
      </c>
      <c r="B395" t="s">
        <v>335</v>
      </c>
      <c r="C395" t="s">
        <v>1312</v>
      </c>
      <c r="D395" t="s">
        <v>39</v>
      </c>
      <c r="E395" t="s">
        <v>492</v>
      </c>
      <c r="F395" t="s">
        <v>105</v>
      </c>
      <c r="G395" t="s">
        <v>956</v>
      </c>
      <c r="H395" t="s">
        <v>458</v>
      </c>
      <c r="I395" t="s">
        <v>33</v>
      </c>
      <c r="J395" t="s">
        <v>447</v>
      </c>
      <c r="K395" t="s">
        <v>448</v>
      </c>
      <c r="L395" t="s">
        <v>1024</v>
      </c>
      <c r="M395" s="25" t="str">
        <f>IFERROR(VLOOKUP(D395,Cover!$I$2:$J$14,2,0),"")</f>
        <v>Respinto</v>
      </c>
      <c r="N395" s="25" t="str">
        <f t="shared" si="12"/>
        <v>AO004511_YYY72RespintoNon Bloccante</v>
      </c>
      <c r="O395" s="15" t="str">
        <f t="shared" si="13"/>
        <v>AO004511_YYY72</v>
      </c>
    </row>
    <row r="396" spans="1:15" ht="16.5" customHeight="1">
      <c r="A396" t="s">
        <v>1313</v>
      </c>
      <c r="B396" t="s">
        <v>335</v>
      </c>
      <c r="C396" t="s">
        <v>1314</v>
      </c>
      <c r="D396" t="s">
        <v>42</v>
      </c>
      <c r="E396" t="s">
        <v>492</v>
      </c>
      <c r="F396" t="s">
        <v>105</v>
      </c>
      <c r="G396" t="s">
        <v>956</v>
      </c>
      <c r="H396" t="s">
        <v>454</v>
      </c>
      <c r="I396" t="s">
        <v>33</v>
      </c>
      <c r="J396" t="s">
        <v>447</v>
      </c>
      <c r="K396" t="s">
        <v>448</v>
      </c>
      <c r="L396" t="s">
        <v>1024</v>
      </c>
      <c r="M396" s="25" t="str">
        <f>IFERROR(VLOOKUP(D396,Cover!$I$2:$J$14,2,0),"")</f>
        <v>In Lavorazione</v>
      </c>
      <c r="N396" s="25" t="str">
        <f t="shared" si="12"/>
        <v>AO004511_YYY72In LavorazioneNon Bloccante</v>
      </c>
      <c r="O396" s="15" t="str">
        <f t="shared" si="13"/>
        <v>AO004511_YYY72</v>
      </c>
    </row>
    <row r="397" spans="1:15" ht="16.5" customHeight="1">
      <c r="A397" t="s">
        <v>1315</v>
      </c>
      <c r="B397" t="s">
        <v>335</v>
      </c>
      <c r="C397" t="s">
        <v>1316</v>
      </c>
      <c r="D397" t="s">
        <v>42</v>
      </c>
      <c r="E397" t="s">
        <v>492</v>
      </c>
      <c r="F397" t="s">
        <v>105</v>
      </c>
      <c r="G397" t="s">
        <v>956</v>
      </c>
      <c r="H397" t="s">
        <v>458</v>
      </c>
      <c r="I397" t="s">
        <v>33</v>
      </c>
      <c r="J397" t="s">
        <v>447</v>
      </c>
      <c r="K397" t="s">
        <v>448</v>
      </c>
      <c r="L397" t="s">
        <v>1024</v>
      </c>
      <c r="M397" s="25" t="str">
        <f>IFERROR(VLOOKUP(D397,Cover!$I$2:$J$14,2,0),"")</f>
        <v>In Lavorazione</v>
      </c>
      <c r="N397" s="25" t="str">
        <f t="shared" si="12"/>
        <v>AO004511_YYY72In LavorazioneNon Bloccante</v>
      </c>
      <c r="O397" s="15" t="str">
        <f t="shared" si="13"/>
        <v>AO004511_YYY72</v>
      </c>
    </row>
    <row r="398" spans="1:15" ht="16.5" customHeight="1">
      <c r="A398" t="s">
        <v>1317</v>
      </c>
      <c r="B398" t="s">
        <v>335</v>
      </c>
      <c r="C398" t="s">
        <v>1318</v>
      </c>
      <c r="D398" t="s">
        <v>42</v>
      </c>
      <c r="E398" t="s">
        <v>492</v>
      </c>
      <c r="F398" t="s">
        <v>105</v>
      </c>
      <c r="G398" t="s">
        <v>956</v>
      </c>
      <c r="H398" t="s">
        <v>446</v>
      </c>
      <c r="I398" t="s">
        <v>144</v>
      </c>
      <c r="J398" t="s">
        <v>447</v>
      </c>
      <c r="K398" t="s">
        <v>448</v>
      </c>
      <c r="L398" t="s">
        <v>1024</v>
      </c>
      <c r="M398" s="25" t="str">
        <f>IFERROR(VLOOKUP(D398,Cover!$I$2:$J$14,2,0),"")</f>
        <v>In Lavorazione</v>
      </c>
      <c r="N398" s="25" t="str">
        <f t="shared" si="12"/>
        <v>AO004511_YYY72In LavorazioneBloccante per il collaudo</v>
      </c>
      <c r="O398" s="15" t="str">
        <f t="shared" si="13"/>
        <v>AO004511_YYY72</v>
      </c>
    </row>
    <row r="399" spans="1:15" ht="16.5" customHeight="1">
      <c r="A399" t="s">
        <v>1319</v>
      </c>
      <c r="B399" t="s">
        <v>335</v>
      </c>
      <c r="C399" t="s">
        <v>1320</v>
      </c>
      <c r="D399" t="s">
        <v>42</v>
      </c>
      <c r="E399" t="s">
        <v>492</v>
      </c>
      <c r="F399" t="s">
        <v>105</v>
      </c>
      <c r="G399" t="s">
        <v>956</v>
      </c>
      <c r="H399" t="s">
        <v>454</v>
      </c>
      <c r="I399" t="s">
        <v>33</v>
      </c>
      <c r="J399" t="s">
        <v>447</v>
      </c>
      <c r="K399" t="s">
        <v>448</v>
      </c>
      <c r="L399" t="s">
        <v>1024</v>
      </c>
      <c r="M399" s="25" t="str">
        <f>IFERROR(VLOOKUP(D399,Cover!$I$2:$J$14,2,0),"")</f>
        <v>In Lavorazione</v>
      </c>
      <c r="N399" s="25" t="str">
        <f t="shared" si="12"/>
        <v>AO004511_YYY72In LavorazioneNon Bloccante</v>
      </c>
      <c r="O399" s="15" t="str">
        <f t="shared" si="13"/>
        <v>AO004511_YYY72</v>
      </c>
    </row>
    <row r="400" spans="1:15" ht="16.5" customHeight="1">
      <c r="A400" t="s">
        <v>1321</v>
      </c>
      <c r="B400" t="s">
        <v>335</v>
      </c>
      <c r="C400" t="s">
        <v>1322</v>
      </c>
      <c r="D400" t="s">
        <v>42</v>
      </c>
      <c r="E400" t="s">
        <v>492</v>
      </c>
      <c r="F400" t="s">
        <v>105</v>
      </c>
      <c r="G400" t="s">
        <v>956</v>
      </c>
      <c r="H400" t="s">
        <v>474</v>
      </c>
      <c r="I400" t="s">
        <v>33</v>
      </c>
      <c r="J400" t="s">
        <v>447</v>
      </c>
      <c r="K400" t="s">
        <v>448</v>
      </c>
      <c r="L400" t="s">
        <v>1024</v>
      </c>
      <c r="M400" s="25" t="str">
        <f>IFERROR(VLOOKUP(D400,Cover!$I$2:$J$14,2,0),"")</f>
        <v>In Lavorazione</v>
      </c>
      <c r="N400" s="25" t="str">
        <f t="shared" si="12"/>
        <v>AO004511_YYY72In LavorazioneNon Bloccante</v>
      </c>
      <c r="O400" s="15" t="str">
        <f t="shared" si="13"/>
        <v>AO004511_YYY72</v>
      </c>
    </row>
    <row r="401" spans="1:15" ht="16.5" customHeight="1">
      <c r="A401" t="s">
        <v>1323</v>
      </c>
      <c r="B401" t="s">
        <v>335</v>
      </c>
      <c r="C401" t="s">
        <v>1324</v>
      </c>
      <c r="D401" t="s">
        <v>39</v>
      </c>
      <c r="E401" t="s">
        <v>492</v>
      </c>
      <c r="F401" t="s">
        <v>105</v>
      </c>
      <c r="G401" t="s">
        <v>956</v>
      </c>
      <c r="H401" t="s">
        <v>458</v>
      </c>
      <c r="I401" t="s">
        <v>33</v>
      </c>
      <c r="J401" t="s">
        <v>447</v>
      </c>
      <c r="K401" t="s">
        <v>448</v>
      </c>
      <c r="L401" t="s">
        <v>554</v>
      </c>
      <c r="M401" s="25" t="str">
        <f>IFERROR(VLOOKUP(D401,Cover!$I$2:$J$14,2,0),"")</f>
        <v>Respinto</v>
      </c>
      <c r="N401" s="25" t="str">
        <f t="shared" si="12"/>
        <v>AO004511_YYY72RespintoNon Bloccante</v>
      </c>
      <c r="O401" s="15" t="str">
        <f t="shared" si="13"/>
        <v>AO004511_YYY72</v>
      </c>
    </row>
    <row r="402" spans="1:15" ht="16.5" customHeight="1">
      <c r="A402" t="s">
        <v>1325</v>
      </c>
      <c r="B402" t="s">
        <v>335</v>
      </c>
      <c r="C402" t="s">
        <v>1326</v>
      </c>
      <c r="D402" t="s">
        <v>42</v>
      </c>
      <c r="E402" t="s">
        <v>492</v>
      </c>
      <c r="F402" t="s">
        <v>105</v>
      </c>
      <c r="G402" t="s">
        <v>956</v>
      </c>
      <c r="H402" t="s">
        <v>454</v>
      </c>
      <c r="I402" t="s">
        <v>33</v>
      </c>
      <c r="J402" t="s">
        <v>447</v>
      </c>
      <c r="K402" t="s">
        <v>448</v>
      </c>
      <c r="L402" t="s">
        <v>554</v>
      </c>
      <c r="M402" s="25" t="str">
        <f>IFERROR(VLOOKUP(D402,Cover!$I$2:$J$14,2,0),"")</f>
        <v>In Lavorazione</v>
      </c>
      <c r="N402" s="25" t="str">
        <f t="shared" si="12"/>
        <v>AO004511_YYY72In LavorazioneNon Bloccante</v>
      </c>
      <c r="O402" s="15" t="str">
        <f t="shared" si="13"/>
        <v>AO004511_YYY72</v>
      </c>
    </row>
    <row r="403" spans="1:15" ht="16.5" customHeight="1">
      <c r="A403" t="s">
        <v>1327</v>
      </c>
      <c r="B403" t="s">
        <v>335</v>
      </c>
      <c r="C403" t="s">
        <v>1328</v>
      </c>
      <c r="D403" t="s">
        <v>42</v>
      </c>
      <c r="E403" t="s">
        <v>492</v>
      </c>
      <c r="F403" t="s">
        <v>105</v>
      </c>
      <c r="G403" t="s">
        <v>956</v>
      </c>
      <c r="H403" t="s">
        <v>454</v>
      </c>
      <c r="I403" t="s">
        <v>33</v>
      </c>
      <c r="J403" t="s">
        <v>447</v>
      </c>
      <c r="K403" t="s">
        <v>448</v>
      </c>
      <c r="L403" t="s">
        <v>554</v>
      </c>
      <c r="M403" s="25" t="str">
        <f>IFERROR(VLOOKUP(D403,Cover!$I$2:$J$14,2,0),"")</f>
        <v>In Lavorazione</v>
      </c>
      <c r="N403" s="25" t="str">
        <f t="shared" si="12"/>
        <v>AO004511_YYY72In LavorazioneNon Bloccante</v>
      </c>
      <c r="O403" s="15" t="str">
        <f t="shared" si="13"/>
        <v>AO004511_YYY72</v>
      </c>
    </row>
    <row r="404" spans="1:15" ht="16.5" customHeight="1">
      <c r="A404" t="s">
        <v>1329</v>
      </c>
      <c r="B404" t="s">
        <v>335</v>
      </c>
      <c r="C404" t="s">
        <v>1330</v>
      </c>
      <c r="D404" t="s">
        <v>42</v>
      </c>
      <c r="E404" t="s">
        <v>492</v>
      </c>
      <c r="F404" t="s">
        <v>105</v>
      </c>
      <c r="G404" t="s">
        <v>956</v>
      </c>
      <c r="H404" t="s">
        <v>458</v>
      </c>
      <c r="I404" t="s">
        <v>33</v>
      </c>
      <c r="J404" t="s">
        <v>447</v>
      </c>
      <c r="K404" t="s">
        <v>448</v>
      </c>
      <c r="L404" t="s">
        <v>554</v>
      </c>
      <c r="M404" s="25" t="str">
        <f>IFERROR(VLOOKUP(D404,Cover!$I$2:$J$14,2,0),"")</f>
        <v>In Lavorazione</v>
      </c>
      <c r="N404" s="25" t="str">
        <f t="shared" si="12"/>
        <v>AO004511_YYY72In LavorazioneNon Bloccante</v>
      </c>
      <c r="O404" s="15" t="str">
        <f t="shared" si="13"/>
        <v>AO004511_YYY72</v>
      </c>
    </row>
    <row r="405" spans="1:15" ht="16.5" customHeight="1">
      <c r="A405" t="s">
        <v>1331</v>
      </c>
      <c r="B405" t="s">
        <v>335</v>
      </c>
      <c r="C405" t="s">
        <v>1332</v>
      </c>
      <c r="D405" t="s">
        <v>38</v>
      </c>
      <c r="E405" t="s">
        <v>492</v>
      </c>
      <c r="F405" t="s">
        <v>105</v>
      </c>
      <c r="G405" t="s">
        <v>956</v>
      </c>
      <c r="H405" t="s">
        <v>458</v>
      </c>
      <c r="I405" t="s">
        <v>33</v>
      </c>
      <c r="J405" t="s">
        <v>447</v>
      </c>
      <c r="K405" t="s">
        <v>448</v>
      </c>
      <c r="L405" t="s">
        <v>512</v>
      </c>
      <c r="M405" s="25" t="str">
        <f>IFERROR(VLOOKUP(D405,Cover!$I$2:$J$14,2,0),"")</f>
        <v>Chiuso</v>
      </c>
      <c r="N405" s="25" t="str">
        <f t="shared" si="12"/>
        <v>AO004511_YYY72ChiusoNon Bloccante</v>
      </c>
      <c r="O405" s="15" t="str">
        <f t="shared" si="13"/>
        <v>AO004511_YYY72</v>
      </c>
    </row>
    <row r="406" spans="1:15" ht="16.5" customHeight="1">
      <c r="A406" t="s">
        <v>1333</v>
      </c>
      <c r="B406" t="s">
        <v>335</v>
      </c>
      <c r="C406" t="s">
        <v>1334</v>
      </c>
      <c r="D406" t="s">
        <v>141</v>
      </c>
      <c r="E406" t="s">
        <v>492</v>
      </c>
      <c r="F406" t="s">
        <v>105</v>
      </c>
      <c r="G406" t="s">
        <v>453</v>
      </c>
      <c r="H406" t="s">
        <v>458</v>
      </c>
      <c r="I406" t="s">
        <v>33</v>
      </c>
      <c r="J406" t="s">
        <v>447</v>
      </c>
      <c r="K406" t="s">
        <v>448</v>
      </c>
      <c r="L406" t="s">
        <v>512</v>
      </c>
      <c r="M406" s="25" t="str">
        <f>IFERROR(VLOOKUP(D406,Cover!$I$2:$J$14,2,0),"")</f>
        <v>Respinto</v>
      </c>
      <c r="N406" s="25" t="str">
        <f t="shared" si="12"/>
        <v>AO004511_YYY72RespintoNon Bloccante</v>
      </c>
      <c r="O406" s="15" t="str">
        <f t="shared" si="13"/>
        <v>AO004511_YYY72</v>
      </c>
    </row>
    <row r="407" spans="1:15" ht="16.5" customHeight="1">
      <c r="A407" t="s">
        <v>1335</v>
      </c>
      <c r="B407" t="s">
        <v>335</v>
      </c>
      <c r="C407" t="s">
        <v>1336</v>
      </c>
      <c r="D407" t="s">
        <v>42</v>
      </c>
      <c r="E407" t="s">
        <v>492</v>
      </c>
      <c r="F407" t="s">
        <v>105</v>
      </c>
      <c r="G407" t="s">
        <v>956</v>
      </c>
      <c r="H407" t="s">
        <v>454</v>
      </c>
      <c r="I407" t="s">
        <v>33</v>
      </c>
      <c r="J407" t="s">
        <v>447</v>
      </c>
      <c r="K407" t="s">
        <v>448</v>
      </c>
      <c r="L407" t="s">
        <v>512</v>
      </c>
      <c r="M407" s="25" t="str">
        <f>IFERROR(VLOOKUP(D407,Cover!$I$2:$J$14,2,0),"")</f>
        <v>In Lavorazione</v>
      </c>
      <c r="N407" s="25" t="str">
        <f t="shared" si="12"/>
        <v>AO004511_YYY72In LavorazioneNon Bloccante</v>
      </c>
      <c r="O407" s="15" t="str">
        <f t="shared" si="13"/>
        <v>AO004511_YYY72</v>
      </c>
    </row>
    <row r="408" spans="1:15" ht="16.5" customHeight="1">
      <c r="A408" t="s">
        <v>1337</v>
      </c>
      <c r="B408" t="s">
        <v>335</v>
      </c>
      <c r="C408" t="s">
        <v>1338</v>
      </c>
      <c r="D408" t="s">
        <v>43</v>
      </c>
      <c r="E408" t="s">
        <v>492</v>
      </c>
      <c r="F408" t="s">
        <v>105</v>
      </c>
      <c r="G408" t="s">
        <v>453</v>
      </c>
      <c r="H408" t="s">
        <v>454</v>
      </c>
      <c r="I408" t="s">
        <v>33</v>
      </c>
      <c r="J408" t="s">
        <v>447</v>
      </c>
      <c r="K408" t="s">
        <v>448</v>
      </c>
      <c r="L408" t="s">
        <v>512</v>
      </c>
      <c r="M408" s="25" t="str">
        <f>IFERROR(VLOOKUP(D408,Cover!$I$2:$J$14,2,0),"")</f>
        <v>In Lavorazione</v>
      </c>
      <c r="N408" s="25" t="str">
        <f t="shared" si="12"/>
        <v>AO004511_YYY72In LavorazioneNon Bloccante</v>
      </c>
      <c r="O408" s="15" t="str">
        <f t="shared" si="13"/>
        <v>AO004511_YYY72</v>
      </c>
    </row>
    <row r="409" spans="1:15" ht="16.5" customHeight="1">
      <c r="A409" t="s">
        <v>1339</v>
      </c>
      <c r="B409" t="s">
        <v>335</v>
      </c>
      <c r="C409" t="s">
        <v>1340</v>
      </c>
      <c r="D409" t="s">
        <v>42</v>
      </c>
      <c r="E409" t="s">
        <v>492</v>
      </c>
      <c r="F409" t="s">
        <v>105</v>
      </c>
      <c r="G409" t="s">
        <v>453</v>
      </c>
      <c r="H409" t="s">
        <v>446</v>
      </c>
      <c r="I409" t="s">
        <v>144</v>
      </c>
      <c r="J409" t="s">
        <v>447</v>
      </c>
      <c r="K409" t="s">
        <v>448</v>
      </c>
      <c r="L409" t="s">
        <v>902</v>
      </c>
      <c r="M409" s="25" t="str">
        <f>IFERROR(VLOOKUP(D409,Cover!$I$2:$J$14,2,0),"")</f>
        <v>In Lavorazione</v>
      </c>
      <c r="N409" s="25" t="str">
        <f t="shared" si="12"/>
        <v>AO004511_YYY72In LavorazioneBloccante per il collaudo</v>
      </c>
      <c r="O409" s="15" t="str">
        <f t="shared" si="13"/>
        <v>AO004511_YYY72</v>
      </c>
    </row>
    <row r="410" spans="1:15" ht="16.5" customHeight="1">
      <c r="A410" t="s">
        <v>1341</v>
      </c>
      <c r="B410" t="s">
        <v>335</v>
      </c>
      <c r="C410" t="s">
        <v>1342</v>
      </c>
      <c r="D410" t="s">
        <v>42</v>
      </c>
      <c r="E410" t="s">
        <v>492</v>
      </c>
      <c r="F410" t="s">
        <v>105</v>
      </c>
      <c r="G410" t="s">
        <v>956</v>
      </c>
      <c r="H410" t="s">
        <v>474</v>
      </c>
      <c r="I410" t="s">
        <v>33</v>
      </c>
      <c r="J410" t="s">
        <v>447</v>
      </c>
      <c r="K410" t="s">
        <v>448</v>
      </c>
      <c r="L410" t="s">
        <v>881</v>
      </c>
      <c r="M410" s="25" t="str">
        <f>IFERROR(VLOOKUP(D410,Cover!$I$2:$J$14,2,0),"")</f>
        <v>In Lavorazione</v>
      </c>
      <c r="N410" s="25" t="str">
        <f t="shared" si="12"/>
        <v>AO004511_YYY72In LavorazioneNon Bloccante</v>
      </c>
      <c r="O410" s="15" t="str">
        <f t="shared" si="13"/>
        <v>AO004511_YYY72</v>
      </c>
    </row>
    <row r="411" spans="1:15" ht="16.5" customHeight="1">
      <c r="A411" t="s">
        <v>1343</v>
      </c>
      <c r="B411" t="s">
        <v>335</v>
      </c>
      <c r="C411" t="s">
        <v>1344</v>
      </c>
      <c r="D411" t="s">
        <v>42</v>
      </c>
      <c r="E411" t="s">
        <v>492</v>
      </c>
      <c r="F411" t="s">
        <v>105</v>
      </c>
      <c r="G411" t="s">
        <v>453</v>
      </c>
      <c r="H411" t="s">
        <v>454</v>
      </c>
      <c r="I411" t="s">
        <v>33</v>
      </c>
      <c r="J411" t="s">
        <v>447</v>
      </c>
      <c r="K411" t="s">
        <v>448</v>
      </c>
      <c r="L411" t="s">
        <v>523</v>
      </c>
      <c r="M411" s="25" t="str">
        <f>IFERROR(VLOOKUP(D411,Cover!$I$2:$J$14,2,0),"")</f>
        <v>In Lavorazione</v>
      </c>
      <c r="N411" s="25" t="str">
        <f t="shared" si="12"/>
        <v>AO004511_YYY72In LavorazioneNon Bloccante</v>
      </c>
      <c r="O411" s="15" t="str">
        <f t="shared" si="13"/>
        <v>AO004511_YYY72</v>
      </c>
    </row>
    <row r="412" spans="1:15" ht="16.5" customHeight="1">
      <c r="A412" t="s">
        <v>1345</v>
      </c>
      <c r="B412" t="s">
        <v>335</v>
      </c>
      <c r="C412" t="s">
        <v>1346</v>
      </c>
      <c r="D412" t="s">
        <v>42</v>
      </c>
      <c r="E412" t="s">
        <v>444</v>
      </c>
      <c r="F412" t="s">
        <v>105</v>
      </c>
      <c r="G412" t="s">
        <v>453</v>
      </c>
      <c r="H412" t="s">
        <v>454</v>
      </c>
      <c r="I412" t="s">
        <v>33</v>
      </c>
      <c r="J412" t="s">
        <v>447</v>
      </c>
      <c r="K412" t="s">
        <v>448</v>
      </c>
      <c r="L412" t="s">
        <v>734</v>
      </c>
      <c r="M412" s="25" t="str">
        <f>IFERROR(VLOOKUP(D412,Cover!$I$2:$J$14,2,0),"")</f>
        <v>In Lavorazione</v>
      </c>
      <c r="N412" s="25" t="str">
        <f t="shared" si="12"/>
        <v>AO004511_YYY72In LavorazioneNon Bloccante</v>
      </c>
      <c r="O412" s="15" t="str">
        <f t="shared" si="13"/>
        <v>AO004511_YYY72</v>
      </c>
    </row>
    <row r="413" spans="1:15" ht="16.5" customHeight="1">
      <c r="A413" t="s">
        <v>1347</v>
      </c>
      <c r="B413" t="s">
        <v>335</v>
      </c>
      <c r="C413" t="s">
        <v>1348</v>
      </c>
      <c r="D413" t="s">
        <v>43</v>
      </c>
      <c r="E413" t="s">
        <v>444</v>
      </c>
      <c r="F413" t="s">
        <v>105</v>
      </c>
      <c r="G413" t="s">
        <v>453</v>
      </c>
      <c r="H413" t="s">
        <v>474</v>
      </c>
      <c r="I413" t="s">
        <v>33</v>
      </c>
      <c r="J413" t="s">
        <v>447</v>
      </c>
      <c r="K413" t="s">
        <v>448</v>
      </c>
      <c r="L413" t="s">
        <v>809</v>
      </c>
      <c r="M413" s="25" t="str">
        <f>IFERROR(VLOOKUP(D413,Cover!$I$2:$J$14,2,0),"")</f>
        <v>In Lavorazione</v>
      </c>
      <c r="N413" s="25" t="str">
        <f t="shared" si="12"/>
        <v>AO004511_YYY72In LavorazioneNon Bloccante</v>
      </c>
      <c r="O413" s="15" t="str">
        <f t="shared" si="13"/>
        <v>AO004511_YYY72</v>
      </c>
    </row>
    <row r="414" spans="1:15" ht="16.5" customHeight="1">
      <c r="A414" t="s">
        <v>1349</v>
      </c>
      <c r="B414" t="s">
        <v>335</v>
      </c>
      <c r="C414" t="s">
        <v>1350</v>
      </c>
      <c r="D414" t="s">
        <v>42</v>
      </c>
      <c r="E414" t="s">
        <v>492</v>
      </c>
      <c r="F414" t="s">
        <v>105</v>
      </c>
      <c r="G414" t="s">
        <v>453</v>
      </c>
      <c r="H414" t="s">
        <v>458</v>
      </c>
      <c r="I414" t="s">
        <v>33</v>
      </c>
      <c r="J414" t="s">
        <v>447</v>
      </c>
      <c r="K414" t="s">
        <v>448</v>
      </c>
      <c r="L414" t="s">
        <v>809</v>
      </c>
      <c r="M414" s="25" t="str">
        <f>IFERROR(VLOOKUP(D414,Cover!$I$2:$J$14,2,0),"")</f>
        <v>In Lavorazione</v>
      </c>
      <c r="N414" s="25" t="str">
        <f t="shared" si="12"/>
        <v>AO004511_YYY72In LavorazioneNon Bloccante</v>
      </c>
      <c r="O414" s="15" t="str">
        <f t="shared" si="13"/>
        <v>AO004511_YYY72</v>
      </c>
    </row>
    <row r="415" spans="1:15" ht="16.5" customHeight="1">
      <c r="A415" t="s">
        <v>1351</v>
      </c>
      <c r="B415" t="s">
        <v>335</v>
      </c>
      <c r="C415" t="s">
        <v>1352</v>
      </c>
      <c r="D415" t="s">
        <v>42</v>
      </c>
      <c r="E415" t="s">
        <v>492</v>
      </c>
      <c r="F415" t="s">
        <v>105</v>
      </c>
      <c r="G415" t="s">
        <v>453</v>
      </c>
      <c r="H415" t="s">
        <v>458</v>
      </c>
      <c r="I415" t="s">
        <v>33</v>
      </c>
      <c r="J415" t="s">
        <v>447</v>
      </c>
      <c r="K415" t="s">
        <v>448</v>
      </c>
      <c r="L415" t="s">
        <v>809</v>
      </c>
      <c r="M415" s="25" t="str">
        <f>IFERROR(VLOOKUP(D415,Cover!$I$2:$J$14,2,0),"")</f>
        <v>In Lavorazione</v>
      </c>
      <c r="N415" s="25" t="str">
        <f t="shared" si="12"/>
        <v>AO004511_YYY72In LavorazioneNon Bloccante</v>
      </c>
      <c r="O415" s="15" t="str">
        <f t="shared" si="13"/>
        <v>AO004511_YYY72</v>
      </c>
    </row>
    <row r="416" spans="1:15" ht="16.5" customHeight="1">
      <c r="A416" t="s">
        <v>1353</v>
      </c>
      <c r="B416" t="s">
        <v>335</v>
      </c>
      <c r="C416" t="s">
        <v>1354</v>
      </c>
      <c r="D416" t="s">
        <v>42</v>
      </c>
      <c r="E416" t="s">
        <v>444</v>
      </c>
      <c r="F416" t="s">
        <v>106</v>
      </c>
      <c r="G416" t="s">
        <v>453</v>
      </c>
      <c r="H416" t="s">
        <v>446</v>
      </c>
      <c r="I416" t="s">
        <v>144</v>
      </c>
      <c r="J416" t="s">
        <v>447</v>
      </c>
      <c r="K416" t="s">
        <v>448</v>
      </c>
      <c r="L416" t="s">
        <v>842</v>
      </c>
      <c r="M416" s="25" t="str">
        <f>IFERROR(VLOOKUP(D416,Cover!$I$2:$J$14,2,0),"")</f>
        <v>In Lavorazione</v>
      </c>
      <c r="N416" s="25" t="str">
        <f t="shared" si="12"/>
        <v>AO004511_YYY72In LavorazioneBloccante per il collaudo</v>
      </c>
      <c r="O416" s="15" t="str">
        <f t="shared" si="13"/>
        <v>AO004511_YYY72</v>
      </c>
    </row>
    <row r="417" spans="1:15" ht="16.5" customHeight="1">
      <c r="A417" t="s">
        <v>1355</v>
      </c>
      <c r="B417" t="s">
        <v>335</v>
      </c>
      <c r="C417" t="s">
        <v>1356</v>
      </c>
      <c r="D417" t="s">
        <v>141</v>
      </c>
      <c r="E417" t="s">
        <v>1357</v>
      </c>
      <c r="F417" t="s">
        <v>106</v>
      </c>
      <c r="G417" t="s">
        <v>453</v>
      </c>
      <c r="H417" t="s">
        <v>454</v>
      </c>
      <c r="I417" t="s">
        <v>33</v>
      </c>
      <c r="J417" t="s">
        <v>447</v>
      </c>
      <c r="K417" t="s">
        <v>448</v>
      </c>
      <c r="L417" t="s">
        <v>762</v>
      </c>
      <c r="M417" s="25" t="str">
        <f>IFERROR(VLOOKUP(D417,Cover!$I$2:$J$14,2,0),"")</f>
        <v>Respinto</v>
      </c>
      <c r="N417" s="25" t="str">
        <f t="shared" si="12"/>
        <v>AO004511_YYY72RespintoNon Bloccante</v>
      </c>
      <c r="O417" s="15" t="str">
        <f t="shared" si="13"/>
        <v>AO004511_YYY72</v>
      </c>
    </row>
    <row r="418" spans="1:15" ht="16.5" customHeight="1">
      <c r="A418" t="s">
        <v>1358</v>
      </c>
      <c r="B418" t="s">
        <v>307</v>
      </c>
      <c r="C418" t="s">
        <v>1359</v>
      </c>
      <c r="D418" t="s">
        <v>38</v>
      </c>
      <c r="E418" t="s">
        <v>444</v>
      </c>
      <c r="F418" t="s">
        <v>161</v>
      </c>
      <c r="G418" t="s">
        <v>445</v>
      </c>
      <c r="H418" t="s">
        <v>474</v>
      </c>
      <c r="I418" t="s">
        <v>33</v>
      </c>
      <c r="J418" t="s">
        <v>447</v>
      </c>
      <c r="K418" t="s">
        <v>448</v>
      </c>
      <c r="L418" t="s">
        <v>455</v>
      </c>
      <c r="M418" s="25" t="str">
        <f>IFERROR(VLOOKUP(D418,Cover!$I$2:$J$14,2,0),"")</f>
        <v>Chiuso</v>
      </c>
      <c r="N418" s="25" t="str">
        <f t="shared" si="12"/>
        <v>AO004511_YYY74ChiusoNon Bloccante</v>
      </c>
      <c r="O418" s="15" t="str">
        <f t="shared" si="13"/>
        <v>AO004511_YYY74</v>
      </c>
    </row>
    <row r="419" spans="1:15" ht="16.5" customHeight="1">
      <c r="A419" t="s">
        <v>1360</v>
      </c>
      <c r="B419" t="s">
        <v>307</v>
      </c>
      <c r="C419" t="s">
        <v>1361</v>
      </c>
      <c r="D419" t="s">
        <v>42</v>
      </c>
      <c r="E419" t="s">
        <v>444</v>
      </c>
      <c r="F419" t="s">
        <v>161</v>
      </c>
      <c r="G419" t="s">
        <v>445</v>
      </c>
      <c r="H419" t="s">
        <v>454</v>
      </c>
      <c r="I419" t="s">
        <v>144</v>
      </c>
      <c r="J419" t="s">
        <v>447</v>
      </c>
      <c r="K419" t="s">
        <v>448</v>
      </c>
      <c r="L419" t="s">
        <v>1024</v>
      </c>
      <c r="M419" s="25" t="str">
        <f>IFERROR(VLOOKUP(D419,Cover!$I$2:$J$14,2,0),"")</f>
        <v>In Lavorazione</v>
      </c>
      <c r="N419" s="25" t="str">
        <f t="shared" si="12"/>
        <v>AO004511_YYY74In LavorazioneBloccante per il collaudo</v>
      </c>
      <c r="O419" s="15" t="str">
        <f t="shared" si="13"/>
        <v>AO004511_YYY74</v>
      </c>
    </row>
    <row r="420" spans="1:15" ht="16.5" customHeight="1">
      <c r="A420" t="s">
        <v>1362</v>
      </c>
      <c r="B420" t="s">
        <v>307</v>
      </c>
      <c r="C420" t="s">
        <v>1363</v>
      </c>
      <c r="D420" t="s">
        <v>42</v>
      </c>
      <c r="E420" t="s">
        <v>444</v>
      </c>
      <c r="F420" t="s">
        <v>161</v>
      </c>
      <c r="G420" t="s">
        <v>445</v>
      </c>
      <c r="H420" t="s">
        <v>458</v>
      </c>
      <c r="I420" t="s">
        <v>33</v>
      </c>
      <c r="J420" t="s">
        <v>447</v>
      </c>
      <c r="K420" t="s">
        <v>463</v>
      </c>
      <c r="L420" t="s">
        <v>1024</v>
      </c>
      <c r="M420" s="25" t="str">
        <f>IFERROR(VLOOKUP(D420,Cover!$I$2:$J$14,2,0),"")</f>
        <v>In Lavorazione</v>
      </c>
      <c r="N420" s="25" t="str">
        <f t="shared" si="12"/>
        <v>AO004511_YYY74In LavorazioneNon Bloccante</v>
      </c>
      <c r="O420" s="15" t="str">
        <f t="shared" si="13"/>
        <v>AO004511_YYY74</v>
      </c>
    </row>
    <row r="421" spans="1:15" ht="16.5" customHeight="1">
      <c r="A421" t="s">
        <v>1364</v>
      </c>
      <c r="B421" t="s">
        <v>307</v>
      </c>
      <c r="C421" t="s">
        <v>1365</v>
      </c>
      <c r="D421" t="s">
        <v>141</v>
      </c>
      <c r="E421" t="s">
        <v>444</v>
      </c>
      <c r="F421" t="s">
        <v>106</v>
      </c>
      <c r="G421" t="s">
        <v>453</v>
      </c>
      <c r="H421" t="s">
        <v>458</v>
      </c>
      <c r="I421" t="s">
        <v>33</v>
      </c>
      <c r="J421" t="s">
        <v>447</v>
      </c>
      <c r="K421" t="s">
        <v>448</v>
      </c>
      <c r="L421" t="s">
        <v>932</v>
      </c>
      <c r="M421" s="25" t="str">
        <f>IFERROR(VLOOKUP(D421,Cover!$I$2:$J$14,2,0),"")</f>
        <v>Respinto</v>
      </c>
      <c r="N421" s="25" t="str">
        <f t="shared" si="12"/>
        <v>AO004511_YYY74RespintoNon Bloccante</v>
      </c>
      <c r="O421" s="15" t="str">
        <f t="shared" si="13"/>
        <v>AO004511_YYY74</v>
      </c>
    </row>
    <row r="422" spans="1:15" ht="16.5" customHeight="1">
      <c r="A422" t="s">
        <v>1366</v>
      </c>
      <c r="B422" t="s">
        <v>307</v>
      </c>
      <c r="C422" t="s">
        <v>1367</v>
      </c>
      <c r="D422" t="s">
        <v>38</v>
      </c>
      <c r="E422" t="s">
        <v>444</v>
      </c>
      <c r="F422" t="s">
        <v>161</v>
      </c>
      <c r="G422" t="s">
        <v>453</v>
      </c>
      <c r="H422" t="s">
        <v>446</v>
      </c>
      <c r="I422" t="s">
        <v>33</v>
      </c>
      <c r="J422" t="s">
        <v>447</v>
      </c>
      <c r="K422" t="s">
        <v>448</v>
      </c>
      <c r="L422" t="s">
        <v>572</v>
      </c>
      <c r="M422" s="25" t="str">
        <f>IFERROR(VLOOKUP(D422,Cover!$I$2:$J$14,2,0),"")</f>
        <v>Chiuso</v>
      </c>
      <c r="N422" s="25" t="str">
        <f t="shared" si="12"/>
        <v>AO004511_YYY74ChiusoNon Bloccante</v>
      </c>
      <c r="O422" s="15" t="str">
        <f t="shared" si="13"/>
        <v>AO004511_YYY74</v>
      </c>
    </row>
    <row r="423" spans="1:15" ht="16.5" customHeight="1">
      <c r="A423" t="s">
        <v>1368</v>
      </c>
      <c r="B423" t="s">
        <v>307</v>
      </c>
      <c r="C423" t="s">
        <v>1369</v>
      </c>
      <c r="D423" t="s">
        <v>42</v>
      </c>
      <c r="E423" t="s">
        <v>444</v>
      </c>
      <c r="F423" t="s">
        <v>161</v>
      </c>
      <c r="G423" t="s">
        <v>445</v>
      </c>
      <c r="H423" t="s">
        <v>454</v>
      </c>
      <c r="I423" t="s">
        <v>33</v>
      </c>
      <c r="J423" t="s">
        <v>447</v>
      </c>
      <c r="K423" t="s">
        <v>448</v>
      </c>
      <c r="L423" t="s">
        <v>572</v>
      </c>
      <c r="M423" s="25" t="str">
        <f>IFERROR(VLOOKUP(D423,Cover!$I$2:$J$14,2,0),"")</f>
        <v>In Lavorazione</v>
      </c>
      <c r="N423" s="25" t="str">
        <f t="shared" si="12"/>
        <v>AO004511_YYY74In LavorazioneNon Bloccante</v>
      </c>
      <c r="O423" s="15" t="str">
        <f t="shared" si="13"/>
        <v>AO004511_YYY74</v>
      </c>
    </row>
    <row r="424" spans="1:15" ht="16.5" customHeight="1">
      <c r="A424" t="s">
        <v>1370</v>
      </c>
      <c r="B424" t="s">
        <v>307</v>
      </c>
      <c r="C424" t="s">
        <v>1371</v>
      </c>
      <c r="D424" t="s">
        <v>42</v>
      </c>
      <c r="E424" t="s">
        <v>444</v>
      </c>
      <c r="F424" t="s">
        <v>106</v>
      </c>
      <c r="G424" t="s">
        <v>453</v>
      </c>
      <c r="H424" t="s">
        <v>458</v>
      </c>
      <c r="I424" t="s">
        <v>33</v>
      </c>
      <c r="J424" t="s">
        <v>447</v>
      </c>
      <c r="K424" t="s">
        <v>448</v>
      </c>
      <c r="L424" t="s">
        <v>881</v>
      </c>
      <c r="M424" s="25" t="str">
        <f>IFERROR(VLOOKUP(D424,Cover!$I$2:$J$14,2,0),"")</f>
        <v>In Lavorazione</v>
      </c>
      <c r="N424" s="25" t="str">
        <f t="shared" si="12"/>
        <v>AO004511_YYY74In LavorazioneNon Bloccante</v>
      </c>
      <c r="O424" s="15" t="str">
        <f t="shared" si="13"/>
        <v>AO004511_YYY74</v>
      </c>
    </row>
    <row r="425" spans="1:15" ht="16.5" customHeight="1">
      <c r="A425" t="s">
        <v>1372</v>
      </c>
      <c r="B425" t="s">
        <v>307</v>
      </c>
      <c r="C425" t="s">
        <v>1373</v>
      </c>
      <c r="D425" t="s">
        <v>42</v>
      </c>
      <c r="E425" t="s">
        <v>444</v>
      </c>
      <c r="F425" t="s">
        <v>106</v>
      </c>
      <c r="G425" t="s">
        <v>453</v>
      </c>
      <c r="H425" t="s">
        <v>458</v>
      </c>
      <c r="I425" t="s">
        <v>33</v>
      </c>
      <c r="J425" t="s">
        <v>447</v>
      </c>
      <c r="K425" t="s">
        <v>448</v>
      </c>
      <c r="L425" t="s">
        <v>881</v>
      </c>
      <c r="M425" s="25" t="str">
        <f>IFERROR(VLOOKUP(D425,Cover!$I$2:$J$14,2,0),"")</f>
        <v>In Lavorazione</v>
      </c>
      <c r="N425" s="25" t="str">
        <f t="shared" si="12"/>
        <v>AO004511_YYY74In LavorazioneNon Bloccante</v>
      </c>
      <c r="O425" s="15" t="str">
        <f t="shared" si="13"/>
        <v>AO004511_YYY74</v>
      </c>
    </row>
    <row r="426" spans="1:15" ht="16.5" customHeight="1">
      <c r="A426" t="s">
        <v>1374</v>
      </c>
      <c r="B426" t="s">
        <v>307</v>
      </c>
      <c r="C426" t="s">
        <v>1375</v>
      </c>
      <c r="D426" t="s">
        <v>42</v>
      </c>
      <c r="E426" t="s">
        <v>444</v>
      </c>
      <c r="F426" t="s">
        <v>106</v>
      </c>
      <c r="G426" t="s">
        <v>453</v>
      </c>
      <c r="H426" t="s">
        <v>458</v>
      </c>
      <c r="I426" t="s">
        <v>33</v>
      </c>
      <c r="J426" t="s">
        <v>447</v>
      </c>
      <c r="K426" t="s">
        <v>448</v>
      </c>
      <c r="L426" t="s">
        <v>881</v>
      </c>
      <c r="M426" s="25" t="str">
        <f>IFERROR(VLOOKUP(D426,Cover!$I$2:$J$14,2,0),"")</f>
        <v>In Lavorazione</v>
      </c>
      <c r="N426" s="25" t="str">
        <f t="shared" si="12"/>
        <v>AO004511_YYY74In LavorazioneNon Bloccante</v>
      </c>
      <c r="O426" s="15" t="str">
        <f t="shared" si="13"/>
        <v>AO004511_YYY74</v>
      </c>
    </row>
    <row r="427" spans="1:15" ht="16.5" customHeight="1">
      <c r="A427" t="s">
        <v>1376</v>
      </c>
      <c r="B427" t="s">
        <v>307</v>
      </c>
      <c r="C427" t="s">
        <v>1377</v>
      </c>
      <c r="D427" t="s">
        <v>42</v>
      </c>
      <c r="E427" t="s">
        <v>444</v>
      </c>
      <c r="F427" t="s">
        <v>106</v>
      </c>
      <c r="G427" t="s">
        <v>453</v>
      </c>
      <c r="H427" t="s">
        <v>458</v>
      </c>
      <c r="I427" t="s">
        <v>33</v>
      </c>
      <c r="J427" t="s">
        <v>447</v>
      </c>
      <c r="K427" t="s">
        <v>448</v>
      </c>
      <c r="L427" t="s">
        <v>881</v>
      </c>
      <c r="M427" s="25" t="str">
        <f>IFERROR(VLOOKUP(D427,Cover!$I$2:$J$14,2,0),"")</f>
        <v>In Lavorazione</v>
      </c>
      <c r="N427" s="25" t="str">
        <f t="shared" si="12"/>
        <v>AO004511_YYY74In LavorazioneNon Bloccante</v>
      </c>
      <c r="O427" s="15" t="str">
        <f t="shared" si="13"/>
        <v>AO004511_YYY74</v>
      </c>
    </row>
    <row r="428" spans="1:15" ht="16.5" customHeight="1">
      <c r="A428" t="s">
        <v>1378</v>
      </c>
      <c r="B428" t="s">
        <v>307</v>
      </c>
      <c r="C428" t="s">
        <v>1379</v>
      </c>
      <c r="D428" t="s">
        <v>42</v>
      </c>
      <c r="E428" t="s">
        <v>444</v>
      </c>
      <c r="F428" t="s">
        <v>161</v>
      </c>
      <c r="G428" t="s">
        <v>453</v>
      </c>
      <c r="H428" t="s">
        <v>458</v>
      </c>
      <c r="I428" t="s">
        <v>33</v>
      </c>
      <c r="J428" t="s">
        <v>447</v>
      </c>
      <c r="K428" t="s">
        <v>448</v>
      </c>
      <c r="L428" t="s">
        <v>692</v>
      </c>
      <c r="M428" s="25" t="str">
        <f>IFERROR(VLOOKUP(D428,Cover!$I$2:$J$14,2,0),"")</f>
        <v>In Lavorazione</v>
      </c>
      <c r="N428" s="25" t="str">
        <f t="shared" si="12"/>
        <v>AO004511_YYY74In LavorazioneNon Bloccante</v>
      </c>
      <c r="O428" s="15" t="str">
        <f t="shared" si="13"/>
        <v>AO004511_YYY74</v>
      </c>
    </row>
    <row r="429" spans="1:15" ht="16.5" customHeight="1">
      <c r="A429" t="s">
        <v>1380</v>
      </c>
      <c r="B429" t="s">
        <v>307</v>
      </c>
      <c r="C429" t="s">
        <v>1381</v>
      </c>
      <c r="D429" t="s">
        <v>38</v>
      </c>
      <c r="E429" t="s">
        <v>444</v>
      </c>
      <c r="F429" t="s">
        <v>161</v>
      </c>
      <c r="G429" t="s">
        <v>453</v>
      </c>
      <c r="H429" t="s">
        <v>474</v>
      </c>
      <c r="I429" t="s">
        <v>33</v>
      </c>
      <c r="J429" t="s">
        <v>447</v>
      </c>
      <c r="K429" t="s">
        <v>448</v>
      </c>
      <c r="L429" t="s">
        <v>515</v>
      </c>
      <c r="M429" s="25" t="str">
        <f>IFERROR(VLOOKUP(D429,Cover!$I$2:$J$14,2,0),"")</f>
        <v>Chiuso</v>
      </c>
      <c r="N429" s="25" t="str">
        <f t="shared" si="12"/>
        <v>AO004511_YYY74ChiusoNon Bloccante</v>
      </c>
      <c r="O429" s="15" t="str">
        <f t="shared" si="13"/>
        <v>AO004511_YYY74</v>
      </c>
    </row>
    <row r="430" spans="1:15" ht="16.5" customHeight="1">
      <c r="A430" t="s">
        <v>1382</v>
      </c>
      <c r="B430" t="s">
        <v>307</v>
      </c>
      <c r="C430" t="s">
        <v>1383</v>
      </c>
      <c r="D430" t="s">
        <v>38</v>
      </c>
      <c r="E430" t="s">
        <v>444</v>
      </c>
      <c r="F430" t="s">
        <v>161</v>
      </c>
      <c r="G430" t="s">
        <v>453</v>
      </c>
      <c r="H430" t="s">
        <v>474</v>
      </c>
      <c r="I430" t="s">
        <v>33</v>
      </c>
      <c r="J430" t="s">
        <v>447</v>
      </c>
      <c r="K430" t="s">
        <v>448</v>
      </c>
      <c r="L430" t="s">
        <v>515</v>
      </c>
      <c r="M430" s="25" t="str">
        <f>IFERROR(VLOOKUP(D430,Cover!$I$2:$J$14,2,0),"")</f>
        <v>Chiuso</v>
      </c>
      <c r="N430" s="25" t="str">
        <f t="shared" si="12"/>
        <v>AO004511_YYY74ChiusoNon Bloccante</v>
      </c>
      <c r="O430" s="15" t="str">
        <f t="shared" si="13"/>
        <v>AO004511_YYY74</v>
      </c>
    </row>
    <row r="431" spans="1:15" ht="16.5" customHeight="1">
      <c r="A431" t="s">
        <v>1384</v>
      </c>
      <c r="B431" t="s">
        <v>297</v>
      </c>
      <c r="C431" t="s">
        <v>1385</v>
      </c>
      <c r="D431" t="s">
        <v>38</v>
      </c>
      <c r="E431" t="s">
        <v>444</v>
      </c>
      <c r="F431" t="s">
        <v>105</v>
      </c>
      <c r="G431" t="s">
        <v>445</v>
      </c>
      <c r="H431" t="s">
        <v>458</v>
      </c>
      <c r="I431" t="s">
        <v>33</v>
      </c>
      <c r="J431" t="s">
        <v>447</v>
      </c>
      <c r="K431" t="s">
        <v>448</v>
      </c>
      <c r="L431" t="s">
        <v>481</v>
      </c>
      <c r="M431" s="25" t="str">
        <f>IFERROR(VLOOKUP(D431,Cover!$I$2:$J$14,2,0),"")</f>
        <v>Chiuso</v>
      </c>
      <c r="N431" s="25" t="str">
        <f t="shared" si="12"/>
        <v>AO004511_YYY77ChiusoNon Bloccante</v>
      </c>
      <c r="O431" s="15" t="str">
        <f t="shared" si="13"/>
        <v>AO004511_YYY77</v>
      </c>
    </row>
    <row r="432" spans="1:15" ht="16.5" customHeight="1">
      <c r="A432" t="s">
        <v>1386</v>
      </c>
      <c r="B432" t="s">
        <v>297</v>
      </c>
      <c r="C432" t="s">
        <v>1387</v>
      </c>
      <c r="D432" t="s">
        <v>38</v>
      </c>
      <c r="E432" t="s">
        <v>444</v>
      </c>
      <c r="F432" t="s">
        <v>105</v>
      </c>
      <c r="G432" t="s">
        <v>445</v>
      </c>
      <c r="H432" t="s">
        <v>454</v>
      </c>
      <c r="I432" t="s">
        <v>33</v>
      </c>
      <c r="J432" t="s">
        <v>447</v>
      </c>
      <c r="K432" t="s">
        <v>448</v>
      </c>
      <c r="L432" t="s">
        <v>481</v>
      </c>
      <c r="M432" s="25" t="str">
        <f>IFERROR(VLOOKUP(D432,Cover!$I$2:$J$14,2,0),"")</f>
        <v>Chiuso</v>
      </c>
      <c r="N432" s="25" t="str">
        <f t="shared" si="12"/>
        <v>AO004511_YYY77ChiusoNon Bloccante</v>
      </c>
      <c r="O432" s="15" t="str">
        <f t="shared" si="13"/>
        <v>AO004511_YYY77</v>
      </c>
    </row>
    <row r="433" spans="1:15" ht="16.5" customHeight="1">
      <c r="A433" t="s">
        <v>1388</v>
      </c>
      <c r="B433" t="s">
        <v>297</v>
      </c>
      <c r="C433" t="s">
        <v>1389</v>
      </c>
      <c r="D433" t="s">
        <v>38</v>
      </c>
      <c r="E433" t="s">
        <v>444</v>
      </c>
      <c r="F433" t="s">
        <v>105</v>
      </c>
      <c r="G433" t="s">
        <v>445</v>
      </c>
      <c r="H433" t="s">
        <v>458</v>
      </c>
      <c r="I433" t="s">
        <v>33</v>
      </c>
      <c r="J433" t="s">
        <v>447</v>
      </c>
      <c r="K433" t="s">
        <v>448</v>
      </c>
      <c r="L433" t="s">
        <v>481</v>
      </c>
      <c r="M433" s="25" t="str">
        <f>IFERROR(VLOOKUP(D433,Cover!$I$2:$J$14,2,0),"")</f>
        <v>Chiuso</v>
      </c>
      <c r="N433" s="25" t="str">
        <f t="shared" si="12"/>
        <v>AO004511_YYY77ChiusoNon Bloccante</v>
      </c>
      <c r="O433" s="15" t="str">
        <f t="shared" si="13"/>
        <v>AO004511_YYY77</v>
      </c>
    </row>
    <row r="434" spans="1:15" ht="16.5" customHeight="1">
      <c r="A434" t="s">
        <v>1390</v>
      </c>
      <c r="B434" t="s">
        <v>297</v>
      </c>
      <c r="C434" t="s">
        <v>1391</v>
      </c>
      <c r="D434" t="s">
        <v>38</v>
      </c>
      <c r="E434" t="s">
        <v>444</v>
      </c>
      <c r="F434" t="s">
        <v>105</v>
      </c>
      <c r="G434" t="s">
        <v>445</v>
      </c>
      <c r="H434" t="s">
        <v>458</v>
      </c>
      <c r="I434" t="s">
        <v>33</v>
      </c>
      <c r="J434" t="s">
        <v>447</v>
      </c>
      <c r="K434" t="s">
        <v>448</v>
      </c>
      <c r="L434" t="s">
        <v>481</v>
      </c>
      <c r="M434" s="25" t="str">
        <f>IFERROR(VLOOKUP(D434,Cover!$I$2:$J$14,2,0),"")</f>
        <v>Chiuso</v>
      </c>
      <c r="N434" s="25" t="str">
        <f t="shared" si="12"/>
        <v>AO004511_YYY77ChiusoNon Bloccante</v>
      </c>
      <c r="O434" s="15" t="str">
        <f t="shared" si="13"/>
        <v>AO004511_YYY77</v>
      </c>
    </row>
    <row r="435" spans="1:15" ht="16.5" customHeight="1">
      <c r="A435" t="s">
        <v>1392</v>
      </c>
      <c r="B435" t="s">
        <v>297</v>
      </c>
      <c r="C435" t="s">
        <v>1393</v>
      </c>
      <c r="D435" t="s">
        <v>38</v>
      </c>
      <c r="E435" t="s">
        <v>444</v>
      </c>
      <c r="F435" t="s">
        <v>105</v>
      </c>
      <c r="G435" t="s">
        <v>445</v>
      </c>
      <c r="H435" t="s">
        <v>458</v>
      </c>
      <c r="I435" t="s">
        <v>33</v>
      </c>
      <c r="J435" t="s">
        <v>447</v>
      </c>
      <c r="K435" t="s">
        <v>448</v>
      </c>
      <c r="L435" t="s">
        <v>481</v>
      </c>
      <c r="M435" s="25" t="str">
        <f>IFERROR(VLOOKUP(D435,Cover!$I$2:$J$14,2,0),"")</f>
        <v>Chiuso</v>
      </c>
      <c r="N435" s="25" t="str">
        <f t="shared" si="12"/>
        <v>AO004511_YYY77ChiusoNon Bloccante</v>
      </c>
      <c r="O435" s="15" t="str">
        <f t="shared" si="13"/>
        <v>AO004511_YYY77</v>
      </c>
    </row>
    <row r="436" spans="1:15" ht="16.5" customHeight="1">
      <c r="A436" t="s">
        <v>1394</v>
      </c>
      <c r="B436" t="s">
        <v>297</v>
      </c>
      <c r="C436" t="s">
        <v>1395</v>
      </c>
      <c r="D436" t="s">
        <v>38</v>
      </c>
      <c r="E436" t="s">
        <v>444</v>
      </c>
      <c r="F436" t="s">
        <v>105</v>
      </c>
      <c r="G436" t="s">
        <v>445</v>
      </c>
      <c r="H436" t="s">
        <v>458</v>
      </c>
      <c r="I436" t="s">
        <v>33</v>
      </c>
      <c r="J436" t="s">
        <v>447</v>
      </c>
      <c r="K436" t="s">
        <v>448</v>
      </c>
      <c r="L436" t="s">
        <v>481</v>
      </c>
      <c r="M436" s="25" t="str">
        <f>IFERROR(VLOOKUP(D436,Cover!$I$2:$J$14,2,0),"")</f>
        <v>Chiuso</v>
      </c>
      <c r="N436" s="25" t="str">
        <f t="shared" si="12"/>
        <v>AO004511_YYY77ChiusoNon Bloccante</v>
      </c>
      <c r="O436" s="15" t="str">
        <f t="shared" si="13"/>
        <v>AO004511_YYY77</v>
      </c>
    </row>
    <row r="437" spans="1:15" ht="16.5" customHeight="1">
      <c r="A437" t="s">
        <v>1396</v>
      </c>
      <c r="B437" t="s">
        <v>297</v>
      </c>
      <c r="C437" t="s">
        <v>1397</v>
      </c>
      <c r="D437" t="s">
        <v>38</v>
      </c>
      <c r="E437" t="s">
        <v>444</v>
      </c>
      <c r="F437" t="s">
        <v>105</v>
      </c>
      <c r="G437" t="s">
        <v>445</v>
      </c>
      <c r="H437" t="s">
        <v>458</v>
      </c>
      <c r="I437" t="s">
        <v>33</v>
      </c>
      <c r="J437" t="s">
        <v>447</v>
      </c>
      <c r="K437" t="s">
        <v>448</v>
      </c>
      <c r="L437" t="s">
        <v>481</v>
      </c>
      <c r="M437" s="25" t="str">
        <f>IFERROR(VLOOKUP(D437,Cover!$I$2:$J$14,2,0),"")</f>
        <v>Chiuso</v>
      </c>
      <c r="N437" s="25" t="str">
        <f t="shared" si="12"/>
        <v>AO004511_YYY77ChiusoNon Bloccante</v>
      </c>
      <c r="O437" s="15" t="str">
        <f t="shared" si="13"/>
        <v>AO004511_YYY77</v>
      </c>
    </row>
    <row r="438" spans="1:15" ht="16.5" customHeight="1">
      <c r="A438" t="s">
        <v>1398</v>
      </c>
      <c r="B438" t="s">
        <v>297</v>
      </c>
      <c r="C438" t="s">
        <v>1399</v>
      </c>
      <c r="D438" t="s">
        <v>38</v>
      </c>
      <c r="E438" t="s">
        <v>492</v>
      </c>
      <c r="F438" t="s">
        <v>105</v>
      </c>
      <c r="G438" t="s">
        <v>445</v>
      </c>
      <c r="H438" t="s">
        <v>458</v>
      </c>
      <c r="I438" t="s">
        <v>33</v>
      </c>
      <c r="J438" t="s">
        <v>447</v>
      </c>
      <c r="K438" t="s">
        <v>463</v>
      </c>
      <c r="L438" t="s">
        <v>1400</v>
      </c>
      <c r="M438" s="25" t="str">
        <f>IFERROR(VLOOKUP(D438,Cover!$I$2:$J$14,2,0),"")</f>
        <v>Chiuso</v>
      </c>
      <c r="N438" s="25" t="str">
        <f t="shared" si="12"/>
        <v>AO004511_YYY77ChiusoNon Bloccante</v>
      </c>
      <c r="O438" s="15" t="str">
        <f t="shared" si="13"/>
        <v>AO004511_YYY77</v>
      </c>
    </row>
    <row r="439" spans="1:15" ht="16.5" customHeight="1">
      <c r="A439" t="s">
        <v>1401</v>
      </c>
      <c r="B439" t="s">
        <v>297</v>
      </c>
      <c r="C439" t="s">
        <v>1402</v>
      </c>
      <c r="D439" t="s">
        <v>42</v>
      </c>
      <c r="E439" t="s">
        <v>492</v>
      </c>
      <c r="F439" t="s">
        <v>105</v>
      </c>
      <c r="G439" t="s">
        <v>445</v>
      </c>
      <c r="H439" t="s">
        <v>446</v>
      </c>
      <c r="I439" t="s">
        <v>144</v>
      </c>
      <c r="J439" t="s">
        <v>447</v>
      </c>
      <c r="K439" t="s">
        <v>448</v>
      </c>
      <c r="L439" t="s">
        <v>1400</v>
      </c>
      <c r="M439" s="25" t="str">
        <f>IFERROR(VLOOKUP(D439,Cover!$I$2:$J$14,2,0),"")</f>
        <v>In Lavorazione</v>
      </c>
      <c r="N439" s="25" t="str">
        <f t="shared" si="12"/>
        <v>AO004511_YYY77In LavorazioneBloccante per il collaudo</v>
      </c>
      <c r="O439" s="15" t="str">
        <f t="shared" si="13"/>
        <v>AO004511_YYY77</v>
      </c>
    </row>
    <row r="440" spans="1:15" ht="16.5" customHeight="1">
      <c r="A440" t="s">
        <v>1403</v>
      </c>
      <c r="B440" t="s">
        <v>297</v>
      </c>
      <c r="C440" t="s">
        <v>1404</v>
      </c>
      <c r="D440" t="s">
        <v>38</v>
      </c>
      <c r="E440" t="s">
        <v>492</v>
      </c>
      <c r="F440" t="s">
        <v>105</v>
      </c>
      <c r="G440" t="s">
        <v>445</v>
      </c>
      <c r="H440" t="s">
        <v>458</v>
      </c>
      <c r="I440" t="s">
        <v>33</v>
      </c>
      <c r="J440" t="s">
        <v>447</v>
      </c>
      <c r="K440" t="s">
        <v>448</v>
      </c>
      <c r="L440" t="s">
        <v>1400</v>
      </c>
      <c r="M440" s="25" t="str">
        <f>IFERROR(VLOOKUP(D440,Cover!$I$2:$J$14,2,0),"")</f>
        <v>Chiuso</v>
      </c>
      <c r="N440" s="25" t="str">
        <f t="shared" si="12"/>
        <v>AO004511_YYY77ChiusoNon Bloccante</v>
      </c>
      <c r="O440" s="15" t="str">
        <f t="shared" si="13"/>
        <v>AO004511_YYY77</v>
      </c>
    </row>
    <row r="441" spans="1:15" ht="16.5" customHeight="1">
      <c r="A441" t="s">
        <v>1405</v>
      </c>
      <c r="B441" t="s">
        <v>297</v>
      </c>
      <c r="C441" t="s">
        <v>1406</v>
      </c>
      <c r="D441" t="s">
        <v>38</v>
      </c>
      <c r="E441" t="s">
        <v>492</v>
      </c>
      <c r="F441" t="s">
        <v>105</v>
      </c>
      <c r="G441" t="s">
        <v>445</v>
      </c>
      <c r="H441" t="s">
        <v>458</v>
      </c>
      <c r="I441" t="s">
        <v>33</v>
      </c>
      <c r="J441" t="s">
        <v>447</v>
      </c>
      <c r="K441" t="s">
        <v>448</v>
      </c>
      <c r="L441" t="s">
        <v>1400</v>
      </c>
      <c r="M441" s="25" t="str">
        <f>IFERROR(VLOOKUP(D441,Cover!$I$2:$J$14,2,0),"")</f>
        <v>Chiuso</v>
      </c>
      <c r="N441" s="25" t="str">
        <f t="shared" si="12"/>
        <v>AO004511_YYY77ChiusoNon Bloccante</v>
      </c>
      <c r="O441" s="15" t="str">
        <f t="shared" si="13"/>
        <v>AO004511_YYY77</v>
      </c>
    </row>
    <row r="442" spans="1:15" ht="16.5" customHeight="1">
      <c r="A442" t="s">
        <v>1407</v>
      </c>
      <c r="B442" t="s">
        <v>297</v>
      </c>
      <c r="C442" t="s">
        <v>1408</v>
      </c>
      <c r="D442" t="s">
        <v>38</v>
      </c>
      <c r="E442" t="s">
        <v>492</v>
      </c>
      <c r="F442" t="s">
        <v>105</v>
      </c>
      <c r="G442" t="s">
        <v>445</v>
      </c>
      <c r="H442" t="s">
        <v>458</v>
      </c>
      <c r="I442" t="s">
        <v>33</v>
      </c>
      <c r="J442" t="s">
        <v>447</v>
      </c>
      <c r="K442" t="s">
        <v>448</v>
      </c>
      <c r="L442" t="s">
        <v>1400</v>
      </c>
      <c r="M442" s="25" t="str">
        <f>IFERROR(VLOOKUP(D442,Cover!$I$2:$J$14,2,0),"")</f>
        <v>Chiuso</v>
      </c>
      <c r="N442" s="25" t="str">
        <f t="shared" si="12"/>
        <v>AO004511_YYY77ChiusoNon Bloccante</v>
      </c>
      <c r="O442" s="15" t="str">
        <f t="shared" si="13"/>
        <v>AO004511_YYY77</v>
      </c>
    </row>
    <row r="443" spans="1:15" ht="16.5" customHeight="1">
      <c r="A443" t="s">
        <v>1409</v>
      </c>
      <c r="B443" t="s">
        <v>297</v>
      </c>
      <c r="C443" t="s">
        <v>1410</v>
      </c>
      <c r="D443" t="s">
        <v>38</v>
      </c>
      <c r="E443" t="s">
        <v>492</v>
      </c>
      <c r="F443" t="s">
        <v>105</v>
      </c>
      <c r="G443" t="s">
        <v>445</v>
      </c>
      <c r="H443" t="s">
        <v>458</v>
      </c>
      <c r="I443" t="s">
        <v>33</v>
      </c>
      <c r="J443" t="s">
        <v>447</v>
      </c>
      <c r="K443" t="s">
        <v>448</v>
      </c>
      <c r="L443" t="s">
        <v>1400</v>
      </c>
      <c r="M443" s="25" t="str">
        <f>IFERROR(VLOOKUP(D443,Cover!$I$2:$J$14,2,0),"")</f>
        <v>Chiuso</v>
      </c>
      <c r="N443" s="25" t="str">
        <f t="shared" si="12"/>
        <v>AO004511_YYY77ChiusoNon Bloccante</v>
      </c>
      <c r="O443" s="15" t="str">
        <f t="shared" si="13"/>
        <v>AO004511_YYY77</v>
      </c>
    </row>
    <row r="444" spans="1:15" ht="16.5" customHeight="1">
      <c r="A444" t="s">
        <v>1411</v>
      </c>
      <c r="B444" t="s">
        <v>297</v>
      </c>
      <c r="C444" t="s">
        <v>1412</v>
      </c>
      <c r="D444" t="s">
        <v>38</v>
      </c>
      <c r="E444" t="s">
        <v>444</v>
      </c>
      <c r="F444" t="s">
        <v>105</v>
      </c>
      <c r="G444" t="s">
        <v>445</v>
      </c>
      <c r="H444" t="s">
        <v>458</v>
      </c>
      <c r="I444" t="s">
        <v>33</v>
      </c>
      <c r="J444" t="s">
        <v>447</v>
      </c>
      <c r="K444" t="s">
        <v>448</v>
      </c>
      <c r="L444" t="s">
        <v>1400</v>
      </c>
      <c r="M444" s="25" t="str">
        <f>IFERROR(VLOOKUP(D444,Cover!$I$2:$J$14,2,0),"")</f>
        <v>Chiuso</v>
      </c>
      <c r="N444" s="25" t="str">
        <f t="shared" si="12"/>
        <v>AO004511_YYY77ChiusoNon Bloccante</v>
      </c>
      <c r="O444" s="15" t="str">
        <f t="shared" si="13"/>
        <v>AO004511_YYY77</v>
      </c>
    </row>
    <row r="445" spans="1:15" ht="16.5" customHeight="1">
      <c r="A445" t="s">
        <v>1413</v>
      </c>
      <c r="B445" t="s">
        <v>297</v>
      </c>
      <c r="C445" t="s">
        <v>1414</v>
      </c>
      <c r="D445" t="s">
        <v>38</v>
      </c>
      <c r="E445" t="s">
        <v>492</v>
      </c>
      <c r="F445" t="s">
        <v>105</v>
      </c>
      <c r="G445" t="s">
        <v>445</v>
      </c>
      <c r="H445" t="s">
        <v>458</v>
      </c>
      <c r="I445" t="s">
        <v>33</v>
      </c>
      <c r="J445" t="s">
        <v>447</v>
      </c>
      <c r="K445" t="s">
        <v>448</v>
      </c>
      <c r="L445" t="s">
        <v>1415</v>
      </c>
      <c r="M445" s="25" t="str">
        <f>IFERROR(VLOOKUP(D445,Cover!$I$2:$J$14,2,0),"")</f>
        <v>Chiuso</v>
      </c>
      <c r="N445" s="25" t="str">
        <f t="shared" si="12"/>
        <v>AO004511_YYY77ChiusoNon Bloccante</v>
      </c>
      <c r="O445" s="15" t="str">
        <f t="shared" si="13"/>
        <v>AO004511_YYY77</v>
      </c>
    </row>
    <row r="446" spans="1:15" ht="16.5" customHeight="1">
      <c r="A446" t="s">
        <v>1416</v>
      </c>
      <c r="B446" t="s">
        <v>297</v>
      </c>
      <c r="C446" t="s">
        <v>1417</v>
      </c>
      <c r="D446" t="s">
        <v>38</v>
      </c>
      <c r="E446" t="s">
        <v>492</v>
      </c>
      <c r="F446" t="s">
        <v>105</v>
      </c>
      <c r="G446" t="s">
        <v>445</v>
      </c>
      <c r="H446" t="s">
        <v>458</v>
      </c>
      <c r="I446" t="s">
        <v>33</v>
      </c>
      <c r="J446" t="s">
        <v>447</v>
      </c>
      <c r="K446" t="s">
        <v>448</v>
      </c>
      <c r="L446" t="s">
        <v>1415</v>
      </c>
      <c r="M446" s="25" t="str">
        <f>IFERROR(VLOOKUP(D446,Cover!$I$2:$J$14,2,0),"")</f>
        <v>Chiuso</v>
      </c>
      <c r="N446" s="25" t="str">
        <f t="shared" si="12"/>
        <v>AO004511_YYY77ChiusoNon Bloccante</v>
      </c>
      <c r="O446" s="15" t="str">
        <f t="shared" si="13"/>
        <v>AO004511_YYY77</v>
      </c>
    </row>
    <row r="447" spans="1:15" ht="16.5" customHeight="1">
      <c r="A447" t="s">
        <v>1418</v>
      </c>
      <c r="B447" t="s">
        <v>297</v>
      </c>
      <c r="C447" t="s">
        <v>1419</v>
      </c>
      <c r="D447" t="s">
        <v>38</v>
      </c>
      <c r="E447" t="s">
        <v>492</v>
      </c>
      <c r="F447" t="s">
        <v>105</v>
      </c>
      <c r="G447" t="s">
        <v>445</v>
      </c>
      <c r="H447" t="s">
        <v>454</v>
      </c>
      <c r="I447" t="s">
        <v>33</v>
      </c>
      <c r="J447" t="s">
        <v>447</v>
      </c>
      <c r="K447" t="s">
        <v>448</v>
      </c>
      <c r="L447" t="s">
        <v>1415</v>
      </c>
      <c r="M447" s="25" t="str">
        <f>IFERROR(VLOOKUP(D447,Cover!$I$2:$J$14,2,0),"")</f>
        <v>Chiuso</v>
      </c>
      <c r="N447" s="25" t="str">
        <f t="shared" si="12"/>
        <v>AO004511_YYY77ChiusoNon Bloccante</v>
      </c>
      <c r="O447" s="15" t="str">
        <f t="shared" si="13"/>
        <v>AO004511_YYY77</v>
      </c>
    </row>
    <row r="448" spans="1:15" ht="16.5" customHeight="1">
      <c r="A448" t="s">
        <v>1420</v>
      </c>
      <c r="B448" t="s">
        <v>297</v>
      </c>
      <c r="C448" t="s">
        <v>1421</v>
      </c>
      <c r="D448" t="s">
        <v>38</v>
      </c>
      <c r="E448" t="s">
        <v>452</v>
      </c>
      <c r="F448" t="s">
        <v>105</v>
      </c>
      <c r="G448" t="s">
        <v>453</v>
      </c>
      <c r="H448" t="s">
        <v>458</v>
      </c>
      <c r="I448" t="s">
        <v>33</v>
      </c>
      <c r="J448" t="s">
        <v>447</v>
      </c>
      <c r="K448" t="s">
        <v>448</v>
      </c>
      <c r="L448" t="s">
        <v>1422</v>
      </c>
      <c r="M448" s="25" t="str">
        <f>IFERROR(VLOOKUP(D448,Cover!$I$2:$J$14,2,0),"")</f>
        <v>Chiuso</v>
      </c>
      <c r="N448" s="25" t="str">
        <f t="shared" si="12"/>
        <v>AO004511_YYY77ChiusoNon Bloccante</v>
      </c>
      <c r="O448" s="15" t="str">
        <f t="shared" si="13"/>
        <v>AO004511_YYY77</v>
      </c>
    </row>
    <row r="449" spans="1:15" ht="16.5" customHeight="1">
      <c r="A449" t="s">
        <v>1423</v>
      </c>
      <c r="B449" t="s">
        <v>297</v>
      </c>
      <c r="C449" t="s">
        <v>1424</v>
      </c>
      <c r="D449" t="s">
        <v>38</v>
      </c>
      <c r="E449" t="s">
        <v>452</v>
      </c>
      <c r="F449" t="s">
        <v>105</v>
      </c>
      <c r="G449" t="s">
        <v>453</v>
      </c>
      <c r="H449" t="s">
        <v>458</v>
      </c>
      <c r="I449" t="s">
        <v>33</v>
      </c>
      <c r="J449" t="s">
        <v>447</v>
      </c>
      <c r="K449" t="s">
        <v>448</v>
      </c>
      <c r="L449" t="s">
        <v>1422</v>
      </c>
      <c r="M449" s="25" t="str">
        <f>IFERROR(VLOOKUP(D449,Cover!$I$2:$J$14,2,0),"")</f>
        <v>Chiuso</v>
      </c>
      <c r="N449" s="25" t="str">
        <f t="shared" si="12"/>
        <v>AO004511_YYY77ChiusoNon Bloccante</v>
      </c>
      <c r="O449" s="15" t="str">
        <f t="shared" si="13"/>
        <v>AO004511_YYY77</v>
      </c>
    </row>
    <row r="450" spans="1:15" ht="16.5" customHeight="1">
      <c r="A450" t="s">
        <v>1425</v>
      </c>
      <c r="B450" t="s">
        <v>297</v>
      </c>
      <c r="C450" t="s">
        <v>1426</v>
      </c>
      <c r="D450" t="s">
        <v>38</v>
      </c>
      <c r="E450" t="s">
        <v>492</v>
      </c>
      <c r="F450" t="s">
        <v>105</v>
      </c>
      <c r="G450" t="s">
        <v>453</v>
      </c>
      <c r="H450" t="s">
        <v>458</v>
      </c>
      <c r="I450" t="s">
        <v>33</v>
      </c>
      <c r="J450" t="s">
        <v>447</v>
      </c>
      <c r="K450" t="s">
        <v>448</v>
      </c>
      <c r="L450" t="s">
        <v>1427</v>
      </c>
      <c r="M450" s="25" t="str">
        <f>IFERROR(VLOOKUP(D450,Cover!$I$2:$J$14,2,0),"")</f>
        <v>Chiuso</v>
      </c>
      <c r="N450" s="25" t="str">
        <f t="shared" si="12"/>
        <v>AO004511_YYY77ChiusoNon Bloccante</v>
      </c>
      <c r="O450" s="15" t="str">
        <f t="shared" si="13"/>
        <v>AO004511_YYY77</v>
      </c>
    </row>
    <row r="451" spans="1:15" ht="16.5" customHeight="1">
      <c r="A451" t="s">
        <v>1428</v>
      </c>
      <c r="B451" t="s">
        <v>297</v>
      </c>
      <c r="C451" t="s">
        <v>1429</v>
      </c>
      <c r="D451" t="s">
        <v>141</v>
      </c>
      <c r="E451" t="s">
        <v>492</v>
      </c>
      <c r="F451" t="s">
        <v>105</v>
      </c>
      <c r="G451" t="s">
        <v>453</v>
      </c>
      <c r="H451" t="s">
        <v>458</v>
      </c>
      <c r="I451" t="s">
        <v>33</v>
      </c>
      <c r="J451" t="s">
        <v>447</v>
      </c>
      <c r="K451" t="s">
        <v>448</v>
      </c>
      <c r="L451" t="s">
        <v>1427</v>
      </c>
      <c r="M451" s="25" t="str">
        <f>IFERROR(VLOOKUP(D451,Cover!$I$2:$J$14,2,0),"")</f>
        <v>Respinto</v>
      </c>
      <c r="N451" s="25" t="str">
        <f t="shared" ref="N451:N514" si="14">IF(O451&lt;&gt;"PMOyyy144_R4bis",CONCATENATE(B451,M451,I451),CONCATENATE(O451,M451,I451))</f>
        <v>AO004511_YYY77RespintoNon Bloccante</v>
      </c>
      <c r="O451" s="15" t="str">
        <f t="shared" ref="O451:O514" si="15">LEFT(B451,15)</f>
        <v>AO004511_YYY77</v>
      </c>
    </row>
    <row r="452" spans="1:15" ht="16.5" customHeight="1">
      <c r="A452" t="s">
        <v>1430</v>
      </c>
      <c r="B452" t="s">
        <v>297</v>
      </c>
      <c r="C452" t="s">
        <v>1431</v>
      </c>
      <c r="D452" t="s">
        <v>38</v>
      </c>
      <c r="E452" t="s">
        <v>492</v>
      </c>
      <c r="F452" t="s">
        <v>105</v>
      </c>
      <c r="G452" t="s">
        <v>453</v>
      </c>
      <c r="H452" t="s">
        <v>458</v>
      </c>
      <c r="I452" t="s">
        <v>33</v>
      </c>
      <c r="J452" t="s">
        <v>447</v>
      </c>
      <c r="K452" t="s">
        <v>448</v>
      </c>
      <c r="L452" t="s">
        <v>1427</v>
      </c>
      <c r="M452" s="25" t="str">
        <f>IFERROR(VLOOKUP(D452,Cover!$I$2:$J$14,2,0),"")</f>
        <v>Chiuso</v>
      </c>
      <c r="N452" s="25" t="str">
        <f t="shared" si="14"/>
        <v>AO004511_YYY77ChiusoNon Bloccante</v>
      </c>
      <c r="O452" s="15" t="str">
        <f t="shared" si="15"/>
        <v>AO004511_YYY77</v>
      </c>
    </row>
    <row r="453" spans="1:15" ht="16.5" customHeight="1">
      <c r="A453" t="s">
        <v>1432</v>
      </c>
      <c r="B453" t="s">
        <v>297</v>
      </c>
      <c r="C453" t="s">
        <v>1433</v>
      </c>
      <c r="D453" t="s">
        <v>38</v>
      </c>
      <c r="E453" t="s">
        <v>492</v>
      </c>
      <c r="F453" t="s">
        <v>105</v>
      </c>
      <c r="G453" t="s">
        <v>453</v>
      </c>
      <c r="H453" t="s">
        <v>458</v>
      </c>
      <c r="I453" t="s">
        <v>33</v>
      </c>
      <c r="J453" t="s">
        <v>447</v>
      </c>
      <c r="K453" t="s">
        <v>448</v>
      </c>
      <c r="L453" t="s">
        <v>1427</v>
      </c>
      <c r="M453" s="25" t="str">
        <f>IFERROR(VLOOKUP(D453,Cover!$I$2:$J$14,2,0),"")</f>
        <v>Chiuso</v>
      </c>
      <c r="N453" s="25" t="str">
        <f t="shared" si="14"/>
        <v>AO004511_YYY77ChiusoNon Bloccante</v>
      </c>
      <c r="O453" s="15" t="str">
        <f t="shared" si="15"/>
        <v>AO004511_YYY77</v>
      </c>
    </row>
    <row r="454" spans="1:15" ht="16.5" customHeight="1">
      <c r="A454" t="s">
        <v>1434</v>
      </c>
      <c r="B454" t="s">
        <v>297</v>
      </c>
      <c r="C454" t="s">
        <v>1435</v>
      </c>
      <c r="D454" t="s">
        <v>38</v>
      </c>
      <c r="E454" t="s">
        <v>492</v>
      </c>
      <c r="F454" t="s">
        <v>105</v>
      </c>
      <c r="G454" t="s">
        <v>453</v>
      </c>
      <c r="H454" t="s">
        <v>454</v>
      </c>
      <c r="I454" t="s">
        <v>33</v>
      </c>
      <c r="J454" t="s">
        <v>447</v>
      </c>
      <c r="K454" t="s">
        <v>448</v>
      </c>
      <c r="L454" t="s">
        <v>1427</v>
      </c>
      <c r="M454" s="25" t="str">
        <f>IFERROR(VLOOKUP(D454,Cover!$I$2:$J$14,2,0),"")</f>
        <v>Chiuso</v>
      </c>
      <c r="N454" s="25" t="str">
        <f t="shared" si="14"/>
        <v>AO004511_YYY77ChiusoNon Bloccante</v>
      </c>
      <c r="O454" s="15" t="str">
        <f t="shared" si="15"/>
        <v>AO004511_YYY77</v>
      </c>
    </row>
    <row r="455" spans="1:15" ht="16.5" customHeight="1">
      <c r="A455" t="s">
        <v>1436</v>
      </c>
      <c r="B455" t="s">
        <v>297</v>
      </c>
      <c r="C455" t="s">
        <v>1437</v>
      </c>
      <c r="D455" t="s">
        <v>38</v>
      </c>
      <c r="E455" t="s">
        <v>492</v>
      </c>
      <c r="F455" t="s">
        <v>105</v>
      </c>
      <c r="G455" t="s">
        <v>453</v>
      </c>
      <c r="H455" t="s">
        <v>458</v>
      </c>
      <c r="I455" t="s">
        <v>33</v>
      </c>
      <c r="J455" t="s">
        <v>447</v>
      </c>
      <c r="K455" t="s">
        <v>448</v>
      </c>
      <c r="L455" t="s">
        <v>1427</v>
      </c>
      <c r="M455" s="25" t="str">
        <f>IFERROR(VLOOKUP(D455,Cover!$I$2:$J$14,2,0),"")</f>
        <v>Chiuso</v>
      </c>
      <c r="N455" s="25" t="str">
        <f t="shared" si="14"/>
        <v>AO004511_YYY77ChiusoNon Bloccante</v>
      </c>
      <c r="O455" s="15" t="str">
        <f t="shared" si="15"/>
        <v>AO004511_YYY77</v>
      </c>
    </row>
    <row r="456" spans="1:15" ht="16.5" customHeight="1">
      <c r="A456" t="s">
        <v>1438</v>
      </c>
      <c r="B456" t="s">
        <v>297</v>
      </c>
      <c r="C456" t="s">
        <v>1439</v>
      </c>
      <c r="D456" t="s">
        <v>38</v>
      </c>
      <c r="E456" t="s">
        <v>492</v>
      </c>
      <c r="F456" t="s">
        <v>105</v>
      </c>
      <c r="G456" t="s">
        <v>453</v>
      </c>
      <c r="H456" t="s">
        <v>454</v>
      </c>
      <c r="I456" t="s">
        <v>33</v>
      </c>
      <c r="J456" t="s">
        <v>447</v>
      </c>
      <c r="K456" t="s">
        <v>448</v>
      </c>
      <c r="L456" t="s">
        <v>1427</v>
      </c>
      <c r="M456" s="25" t="str">
        <f>IFERROR(VLOOKUP(D456,Cover!$I$2:$J$14,2,0),"")</f>
        <v>Chiuso</v>
      </c>
      <c r="N456" s="25" t="str">
        <f t="shared" si="14"/>
        <v>AO004511_YYY77ChiusoNon Bloccante</v>
      </c>
      <c r="O456" s="15" t="str">
        <f t="shared" si="15"/>
        <v>AO004511_YYY77</v>
      </c>
    </row>
    <row r="457" spans="1:15" ht="16.5" customHeight="1">
      <c r="A457" t="s">
        <v>1440</v>
      </c>
      <c r="B457" t="s">
        <v>297</v>
      </c>
      <c r="C457" t="s">
        <v>1441</v>
      </c>
      <c r="D457" t="s">
        <v>38</v>
      </c>
      <c r="E457" t="s">
        <v>492</v>
      </c>
      <c r="F457" t="s">
        <v>105</v>
      </c>
      <c r="G457" t="s">
        <v>453</v>
      </c>
      <c r="H457" t="s">
        <v>458</v>
      </c>
      <c r="I457" t="s">
        <v>33</v>
      </c>
      <c r="J457" t="s">
        <v>447</v>
      </c>
      <c r="K457" t="s">
        <v>448</v>
      </c>
      <c r="L457" t="s">
        <v>1427</v>
      </c>
      <c r="M457" s="25" t="str">
        <f>IFERROR(VLOOKUP(D457,Cover!$I$2:$J$14,2,0),"")</f>
        <v>Chiuso</v>
      </c>
      <c r="N457" s="25" t="str">
        <f t="shared" si="14"/>
        <v>AO004511_YYY77ChiusoNon Bloccante</v>
      </c>
      <c r="O457" s="15" t="str">
        <f t="shared" si="15"/>
        <v>AO004511_YYY77</v>
      </c>
    </row>
    <row r="458" spans="1:15" ht="16.5" customHeight="1">
      <c r="A458" t="s">
        <v>1442</v>
      </c>
      <c r="B458" t="s">
        <v>297</v>
      </c>
      <c r="C458" t="s">
        <v>1443</v>
      </c>
      <c r="D458" t="s">
        <v>38</v>
      </c>
      <c r="E458" t="s">
        <v>492</v>
      </c>
      <c r="F458" t="s">
        <v>105</v>
      </c>
      <c r="G458" t="s">
        <v>453</v>
      </c>
      <c r="H458" t="s">
        <v>878</v>
      </c>
      <c r="I458" t="s">
        <v>33</v>
      </c>
      <c r="J458" t="s">
        <v>447</v>
      </c>
      <c r="K458" t="s">
        <v>448</v>
      </c>
      <c r="L458" t="s">
        <v>477</v>
      </c>
      <c r="M458" s="25" t="str">
        <f>IFERROR(VLOOKUP(D458,Cover!$I$2:$J$14,2,0),"")</f>
        <v>Chiuso</v>
      </c>
      <c r="N458" s="25" t="str">
        <f t="shared" si="14"/>
        <v>AO004511_YYY77ChiusoNon Bloccante</v>
      </c>
      <c r="O458" s="15" t="str">
        <f t="shared" si="15"/>
        <v>AO004511_YYY77</v>
      </c>
    </row>
    <row r="459" spans="1:15" ht="16.5" customHeight="1">
      <c r="A459" t="s">
        <v>1444</v>
      </c>
      <c r="B459" t="s">
        <v>297</v>
      </c>
      <c r="C459" t="s">
        <v>1445</v>
      </c>
      <c r="D459" t="s">
        <v>38</v>
      </c>
      <c r="E459" t="s">
        <v>492</v>
      </c>
      <c r="F459" t="s">
        <v>105</v>
      </c>
      <c r="G459" t="s">
        <v>453</v>
      </c>
      <c r="H459" t="s">
        <v>458</v>
      </c>
      <c r="I459" t="s">
        <v>33</v>
      </c>
      <c r="J459" t="s">
        <v>447</v>
      </c>
      <c r="K459" t="s">
        <v>448</v>
      </c>
      <c r="L459" t="s">
        <v>477</v>
      </c>
      <c r="M459" s="25" t="str">
        <f>IFERROR(VLOOKUP(D459,Cover!$I$2:$J$14,2,0),"")</f>
        <v>Chiuso</v>
      </c>
      <c r="N459" s="25" t="str">
        <f t="shared" si="14"/>
        <v>AO004511_YYY77ChiusoNon Bloccante</v>
      </c>
      <c r="O459" s="15" t="str">
        <f t="shared" si="15"/>
        <v>AO004511_YYY77</v>
      </c>
    </row>
    <row r="460" spans="1:15" ht="16.5" customHeight="1">
      <c r="A460" t="s">
        <v>1446</v>
      </c>
      <c r="B460" t="s">
        <v>297</v>
      </c>
      <c r="C460" t="s">
        <v>1447</v>
      </c>
      <c r="D460" t="s">
        <v>38</v>
      </c>
      <c r="E460" t="s">
        <v>492</v>
      </c>
      <c r="F460" t="s">
        <v>105</v>
      </c>
      <c r="G460" t="s">
        <v>453</v>
      </c>
      <c r="H460" t="s">
        <v>878</v>
      </c>
      <c r="I460" t="s">
        <v>33</v>
      </c>
      <c r="J460" t="s">
        <v>447</v>
      </c>
      <c r="K460" t="s">
        <v>448</v>
      </c>
      <c r="L460" t="s">
        <v>1003</v>
      </c>
      <c r="M460" s="25" t="str">
        <f>IFERROR(VLOOKUP(D460,Cover!$I$2:$J$14,2,0),"")</f>
        <v>Chiuso</v>
      </c>
      <c r="N460" s="25" t="str">
        <f t="shared" si="14"/>
        <v>AO004511_YYY77ChiusoNon Bloccante</v>
      </c>
      <c r="O460" s="15" t="str">
        <f t="shared" si="15"/>
        <v>AO004511_YYY77</v>
      </c>
    </row>
    <row r="461" spans="1:15" ht="16.5" customHeight="1">
      <c r="A461" t="s">
        <v>1448</v>
      </c>
      <c r="B461" t="s">
        <v>297</v>
      </c>
      <c r="C461" t="s">
        <v>1449</v>
      </c>
      <c r="D461" t="s">
        <v>141</v>
      </c>
      <c r="E461" t="s">
        <v>492</v>
      </c>
      <c r="F461" t="s">
        <v>105</v>
      </c>
      <c r="G461" t="s">
        <v>453</v>
      </c>
      <c r="H461" t="s">
        <v>458</v>
      </c>
      <c r="I461" t="s">
        <v>33</v>
      </c>
      <c r="J461" t="s">
        <v>447</v>
      </c>
      <c r="K461" t="s">
        <v>448</v>
      </c>
      <c r="L461" t="s">
        <v>1014</v>
      </c>
      <c r="M461" s="25" t="str">
        <f>IFERROR(VLOOKUP(D461,Cover!$I$2:$J$14,2,0),"")</f>
        <v>Respinto</v>
      </c>
      <c r="N461" s="25" t="str">
        <f t="shared" si="14"/>
        <v>AO004511_YYY77RespintoNon Bloccante</v>
      </c>
      <c r="O461" s="15" t="str">
        <f t="shared" si="15"/>
        <v>AO004511_YYY77</v>
      </c>
    </row>
    <row r="462" spans="1:15" ht="16.5" customHeight="1">
      <c r="A462" t="s">
        <v>1450</v>
      </c>
      <c r="B462" t="s">
        <v>297</v>
      </c>
      <c r="C462" t="s">
        <v>1451</v>
      </c>
      <c r="D462" t="s">
        <v>38</v>
      </c>
      <c r="E462" t="s">
        <v>492</v>
      </c>
      <c r="F462" t="s">
        <v>105</v>
      </c>
      <c r="G462" t="s">
        <v>453</v>
      </c>
      <c r="H462" t="s">
        <v>458</v>
      </c>
      <c r="I462" t="s">
        <v>33</v>
      </c>
      <c r="J462" t="s">
        <v>447</v>
      </c>
      <c r="K462" t="s">
        <v>448</v>
      </c>
      <c r="L462" t="s">
        <v>1014</v>
      </c>
      <c r="M462" s="25" t="str">
        <f>IFERROR(VLOOKUP(D462,Cover!$I$2:$J$14,2,0),"")</f>
        <v>Chiuso</v>
      </c>
      <c r="N462" s="25" t="str">
        <f t="shared" si="14"/>
        <v>AO004511_YYY77ChiusoNon Bloccante</v>
      </c>
      <c r="O462" s="15" t="str">
        <f t="shared" si="15"/>
        <v>AO004511_YYY77</v>
      </c>
    </row>
    <row r="463" spans="1:15" ht="16.5" customHeight="1">
      <c r="A463" t="s">
        <v>1452</v>
      </c>
      <c r="B463" t="s">
        <v>297</v>
      </c>
      <c r="C463" t="s">
        <v>1453</v>
      </c>
      <c r="D463" t="s">
        <v>38</v>
      </c>
      <c r="E463" t="s">
        <v>492</v>
      </c>
      <c r="F463" t="s">
        <v>105</v>
      </c>
      <c r="G463" t="s">
        <v>453</v>
      </c>
      <c r="H463" t="s">
        <v>446</v>
      </c>
      <c r="I463" t="s">
        <v>33</v>
      </c>
      <c r="J463" t="s">
        <v>447</v>
      </c>
      <c r="K463" t="s">
        <v>448</v>
      </c>
      <c r="L463" t="s">
        <v>459</v>
      </c>
      <c r="M463" s="25" t="str">
        <f>IFERROR(VLOOKUP(D463,Cover!$I$2:$J$14,2,0),"")</f>
        <v>Chiuso</v>
      </c>
      <c r="N463" s="25" t="str">
        <f t="shared" si="14"/>
        <v>AO004511_YYY77ChiusoNon Bloccante</v>
      </c>
      <c r="O463" s="15" t="str">
        <f t="shared" si="15"/>
        <v>AO004511_YYY77</v>
      </c>
    </row>
    <row r="464" spans="1:15" ht="16.5" customHeight="1">
      <c r="A464" t="s">
        <v>1454</v>
      </c>
      <c r="B464" t="s">
        <v>297</v>
      </c>
      <c r="C464" t="s">
        <v>1455</v>
      </c>
      <c r="D464" t="s">
        <v>42</v>
      </c>
      <c r="E464" t="s">
        <v>492</v>
      </c>
      <c r="F464" t="s">
        <v>105</v>
      </c>
      <c r="G464" t="s">
        <v>453</v>
      </c>
      <c r="H464" t="s">
        <v>454</v>
      </c>
      <c r="I464" t="s">
        <v>33</v>
      </c>
      <c r="J464" t="s">
        <v>447</v>
      </c>
      <c r="K464" t="s">
        <v>448</v>
      </c>
      <c r="L464" t="s">
        <v>459</v>
      </c>
      <c r="M464" s="25" t="str">
        <f>IFERROR(VLOOKUP(D464,Cover!$I$2:$J$14,2,0),"")</f>
        <v>In Lavorazione</v>
      </c>
      <c r="N464" s="25" t="str">
        <f t="shared" si="14"/>
        <v>AO004511_YYY77In LavorazioneNon Bloccante</v>
      </c>
      <c r="O464" s="15" t="str">
        <f t="shared" si="15"/>
        <v>AO004511_YYY77</v>
      </c>
    </row>
    <row r="465" spans="1:15" ht="16.5" customHeight="1">
      <c r="A465" t="s">
        <v>1456</v>
      </c>
      <c r="B465" t="s">
        <v>297</v>
      </c>
      <c r="C465" t="s">
        <v>1457</v>
      </c>
      <c r="D465" t="s">
        <v>38</v>
      </c>
      <c r="E465" t="s">
        <v>492</v>
      </c>
      <c r="F465" t="s">
        <v>105</v>
      </c>
      <c r="G465" t="s">
        <v>453</v>
      </c>
      <c r="H465" t="s">
        <v>458</v>
      </c>
      <c r="I465" t="s">
        <v>33</v>
      </c>
      <c r="J465" t="s">
        <v>447</v>
      </c>
      <c r="K465" t="s">
        <v>448</v>
      </c>
      <c r="L465" t="s">
        <v>455</v>
      </c>
      <c r="M465" s="25" t="str">
        <f>IFERROR(VLOOKUP(D465,Cover!$I$2:$J$14,2,0),"")</f>
        <v>Chiuso</v>
      </c>
      <c r="N465" s="25" t="str">
        <f t="shared" si="14"/>
        <v>AO004511_YYY77ChiusoNon Bloccante</v>
      </c>
      <c r="O465" s="15" t="str">
        <f t="shared" si="15"/>
        <v>AO004511_YYY77</v>
      </c>
    </row>
    <row r="466" spans="1:15" ht="16.5" customHeight="1">
      <c r="A466" t="s">
        <v>1458</v>
      </c>
      <c r="B466" t="s">
        <v>297</v>
      </c>
      <c r="C466" t="s">
        <v>1459</v>
      </c>
      <c r="D466" t="s">
        <v>38</v>
      </c>
      <c r="E466" t="s">
        <v>492</v>
      </c>
      <c r="F466" t="s">
        <v>105</v>
      </c>
      <c r="G466" t="s">
        <v>453</v>
      </c>
      <c r="H466" t="s">
        <v>458</v>
      </c>
      <c r="I466" t="s">
        <v>33</v>
      </c>
      <c r="J466" t="s">
        <v>447</v>
      </c>
      <c r="K466" t="s">
        <v>448</v>
      </c>
      <c r="L466" t="s">
        <v>455</v>
      </c>
      <c r="M466" s="25" t="str">
        <f>IFERROR(VLOOKUP(D466,Cover!$I$2:$J$14,2,0),"")</f>
        <v>Chiuso</v>
      </c>
      <c r="N466" s="25" t="str">
        <f t="shared" si="14"/>
        <v>AO004511_YYY77ChiusoNon Bloccante</v>
      </c>
      <c r="O466" s="15" t="str">
        <f t="shared" si="15"/>
        <v>AO004511_YYY77</v>
      </c>
    </row>
    <row r="467" spans="1:15" ht="16.5" customHeight="1">
      <c r="A467" t="s">
        <v>1460</v>
      </c>
      <c r="B467" t="s">
        <v>297</v>
      </c>
      <c r="C467" t="s">
        <v>1461</v>
      </c>
      <c r="D467" t="s">
        <v>38</v>
      </c>
      <c r="E467" t="s">
        <v>492</v>
      </c>
      <c r="F467" t="s">
        <v>105</v>
      </c>
      <c r="G467" t="s">
        <v>453</v>
      </c>
      <c r="H467" t="s">
        <v>458</v>
      </c>
      <c r="I467" t="s">
        <v>33</v>
      </c>
      <c r="J467" t="s">
        <v>447</v>
      </c>
      <c r="K467" t="s">
        <v>448</v>
      </c>
      <c r="L467" t="s">
        <v>455</v>
      </c>
      <c r="M467" s="25" t="str">
        <f>IFERROR(VLOOKUP(D467,Cover!$I$2:$J$14,2,0),"")</f>
        <v>Chiuso</v>
      </c>
      <c r="N467" s="25" t="str">
        <f t="shared" si="14"/>
        <v>AO004511_YYY77ChiusoNon Bloccante</v>
      </c>
      <c r="O467" s="15" t="str">
        <f t="shared" si="15"/>
        <v>AO004511_YYY77</v>
      </c>
    </row>
    <row r="468" spans="1:15" ht="16.5" customHeight="1">
      <c r="A468" t="s">
        <v>1462</v>
      </c>
      <c r="B468" t="s">
        <v>297</v>
      </c>
      <c r="C468" t="s">
        <v>1463</v>
      </c>
      <c r="D468" t="s">
        <v>38</v>
      </c>
      <c r="E468" t="s">
        <v>492</v>
      </c>
      <c r="F468" t="s">
        <v>105</v>
      </c>
      <c r="G468" t="s">
        <v>453</v>
      </c>
      <c r="H468" t="s">
        <v>458</v>
      </c>
      <c r="I468" t="s">
        <v>33</v>
      </c>
      <c r="J468" t="s">
        <v>447</v>
      </c>
      <c r="K468" t="s">
        <v>448</v>
      </c>
      <c r="L468" t="s">
        <v>455</v>
      </c>
      <c r="M468" s="25" t="str">
        <f>IFERROR(VLOOKUP(D468,Cover!$I$2:$J$14,2,0),"")</f>
        <v>Chiuso</v>
      </c>
      <c r="N468" s="25" t="str">
        <f t="shared" si="14"/>
        <v>AO004511_YYY77ChiusoNon Bloccante</v>
      </c>
      <c r="O468" s="15" t="str">
        <f t="shared" si="15"/>
        <v>AO004511_YYY77</v>
      </c>
    </row>
    <row r="469" spans="1:15" ht="16.5" customHeight="1">
      <c r="A469" t="s">
        <v>1464</v>
      </c>
      <c r="B469" t="s">
        <v>297</v>
      </c>
      <c r="C469" t="s">
        <v>1465</v>
      </c>
      <c r="D469" t="s">
        <v>38</v>
      </c>
      <c r="E469" t="s">
        <v>492</v>
      </c>
      <c r="F469" t="s">
        <v>105</v>
      </c>
      <c r="G469" t="s">
        <v>453</v>
      </c>
      <c r="H469" t="s">
        <v>458</v>
      </c>
      <c r="I469" t="s">
        <v>33</v>
      </c>
      <c r="J469" t="s">
        <v>447</v>
      </c>
      <c r="K469" t="s">
        <v>448</v>
      </c>
      <c r="L469" t="s">
        <v>1230</v>
      </c>
      <c r="M469" s="25" t="str">
        <f>IFERROR(VLOOKUP(D469,Cover!$I$2:$J$14,2,0),"")</f>
        <v>Chiuso</v>
      </c>
      <c r="N469" s="25" t="str">
        <f t="shared" si="14"/>
        <v>AO004511_YYY77ChiusoNon Bloccante</v>
      </c>
      <c r="O469" s="15" t="str">
        <f t="shared" si="15"/>
        <v>AO004511_YYY77</v>
      </c>
    </row>
    <row r="470" spans="1:15" ht="16.5" customHeight="1">
      <c r="A470" t="s">
        <v>1466</v>
      </c>
      <c r="B470" t="s">
        <v>297</v>
      </c>
      <c r="C470" t="s">
        <v>1467</v>
      </c>
      <c r="D470" t="s">
        <v>38</v>
      </c>
      <c r="E470" t="s">
        <v>492</v>
      </c>
      <c r="F470" t="s">
        <v>105</v>
      </c>
      <c r="G470" t="s">
        <v>453</v>
      </c>
      <c r="H470" t="s">
        <v>458</v>
      </c>
      <c r="I470" t="s">
        <v>33</v>
      </c>
      <c r="J470" t="s">
        <v>447</v>
      </c>
      <c r="K470" t="s">
        <v>448</v>
      </c>
      <c r="L470" t="s">
        <v>1230</v>
      </c>
      <c r="M470" s="25" t="str">
        <f>IFERROR(VLOOKUP(D470,Cover!$I$2:$J$14,2,0),"")</f>
        <v>Chiuso</v>
      </c>
      <c r="N470" s="25" t="str">
        <f t="shared" si="14"/>
        <v>AO004511_YYY77ChiusoNon Bloccante</v>
      </c>
      <c r="O470" s="15" t="str">
        <f t="shared" si="15"/>
        <v>AO004511_YYY77</v>
      </c>
    </row>
    <row r="471" spans="1:15" ht="16.5" customHeight="1">
      <c r="A471" t="s">
        <v>1468</v>
      </c>
      <c r="B471" t="s">
        <v>297</v>
      </c>
      <c r="C471" t="s">
        <v>1469</v>
      </c>
      <c r="D471" t="s">
        <v>42</v>
      </c>
      <c r="E471" t="s">
        <v>492</v>
      </c>
      <c r="F471" t="s">
        <v>105</v>
      </c>
      <c r="G471" t="s">
        <v>453</v>
      </c>
      <c r="H471" t="s">
        <v>474</v>
      </c>
      <c r="I471" t="s">
        <v>33</v>
      </c>
      <c r="J471" t="s">
        <v>447</v>
      </c>
      <c r="K471" t="s">
        <v>448</v>
      </c>
      <c r="L471" t="s">
        <v>1230</v>
      </c>
      <c r="M471" s="25" t="str">
        <f>IFERROR(VLOOKUP(D471,Cover!$I$2:$J$14,2,0),"")</f>
        <v>In Lavorazione</v>
      </c>
      <c r="N471" s="25" t="str">
        <f t="shared" si="14"/>
        <v>AO004511_YYY77In LavorazioneNon Bloccante</v>
      </c>
      <c r="O471" s="15" t="str">
        <f t="shared" si="15"/>
        <v>AO004511_YYY77</v>
      </c>
    </row>
    <row r="472" spans="1:15" ht="16.5" customHeight="1">
      <c r="A472" t="s">
        <v>1470</v>
      </c>
      <c r="B472" t="s">
        <v>297</v>
      </c>
      <c r="C472" t="s">
        <v>1471</v>
      </c>
      <c r="D472" t="s">
        <v>38</v>
      </c>
      <c r="E472" t="s">
        <v>492</v>
      </c>
      <c r="F472" t="s">
        <v>105</v>
      </c>
      <c r="G472" t="s">
        <v>453</v>
      </c>
      <c r="H472" t="s">
        <v>458</v>
      </c>
      <c r="I472" t="s">
        <v>33</v>
      </c>
      <c r="J472" t="s">
        <v>447</v>
      </c>
      <c r="K472" t="s">
        <v>448</v>
      </c>
      <c r="L472" t="s">
        <v>1021</v>
      </c>
      <c r="M472" s="25" t="str">
        <f>IFERROR(VLOOKUP(D472,Cover!$I$2:$J$14,2,0),"")</f>
        <v>Chiuso</v>
      </c>
      <c r="N472" s="25" t="str">
        <f t="shared" si="14"/>
        <v>AO004511_YYY77ChiusoNon Bloccante</v>
      </c>
      <c r="O472" s="15" t="str">
        <f t="shared" si="15"/>
        <v>AO004511_YYY77</v>
      </c>
    </row>
    <row r="473" spans="1:15" ht="16.5" customHeight="1">
      <c r="A473" t="s">
        <v>1472</v>
      </c>
      <c r="B473" t="s">
        <v>297</v>
      </c>
      <c r="C473" t="s">
        <v>1473</v>
      </c>
      <c r="D473" t="s">
        <v>42</v>
      </c>
      <c r="E473" t="s">
        <v>492</v>
      </c>
      <c r="F473" t="s">
        <v>105</v>
      </c>
      <c r="G473" t="s">
        <v>453</v>
      </c>
      <c r="H473" t="s">
        <v>474</v>
      </c>
      <c r="I473" t="s">
        <v>33</v>
      </c>
      <c r="J473" t="s">
        <v>447</v>
      </c>
      <c r="K473" t="s">
        <v>448</v>
      </c>
      <c r="L473" t="s">
        <v>549</v>
      </c>
      <c r="M473" s="25" t="str">
        <f>IFERROR(VLOOKUP(D473,Cover!$I$2:$J$14,2,0),"")</f>
        <v>In Lavorazione</v>
      </c>
      <c r="N473" s="25" t="str">
        <f t="shared" si="14"/>
        <v>AO004511_YYY77In LavorazioneNon Bloccante</v>
      </c>
      <c r="O473" s="15" t="str">
        <f t="shared" si="15"/>
        <v>AO004511_YYY77</v>
      </c>
    </row>
    <row r="474" spans="1:15" ht="16.5" customHeight="1">
      <c r="A474" t="s">
        <v>1474</v>
      </c>
      <c r="B474" t="s">
        <v>297</v>
      </c>
      <c r="C474" t="s">
        <v>1475</v>
      </c>
      <c r="D474" t="s">
        <v>42</v>
      </c>
      <c r="E474" t="s">
        <v>492</v>
      </c>
      <c r="F474" t="s">
        <v>105</v>
      </c>
      <c r="G474" t="s">
        <v>453</v>
      </c>
      <c r="H474" t="s">
        <v>454</v>
      </c>
      <c r="I474" t="s">
        <v>33</v>
      </c>
      <c r="J474" t="s">
        <v>447</v>
      </c>
      <c r="K474" t="s">
        <v>448</v>
      </c>
      <c r="L474" t="s">
        <v>1024</v>
      </c>
      <c r="M474" s="25" t="str">
        <f>IFERROR(VLOOKUP(D474,Cover!$I$2:$J$14,2,0),"")</f>
        <v>In Lavorazione</v>
      </c>
      <c r="N474" s="25" t="str">
        <f t="shared" si="14"/>
        <v>AO004511_YYY77In LavorazioneNon Bloccante</v>
      </c>
      <c r="O474" s="15" t="str">
        <f t="shared" si="15"/>
        <v>AO004511_YYY77</v>
      </c>
    </row>
    <row r="475" spans="1:15" ht="16.5" customHeight="1">
      <c r="A475" t="s">
        <v>1476</v>
      </c>
      <c r="B475" t="s">
        <v>297</v>
      </c>
      <c r="C475" t="s">
        <v>1477</v>
      </c>
      <c r="D475" t="s">
        <v>39</v>
      </c>
      <c r="E475" t="s">
        <v>492</v>
      </c>
      <c r="F475" t="s">
        <v>105</v>
      </c>
      <c r="G475" t="s">
        <v>445</v>
      </c>
      <c r="H475" t="s">
        <v>458</v>
      </c>
      <c r="I475" t="s">
        <v>33</v>
      </c>
      <c r="J475" t="s">
        <v>447</v>
      </c>
      <c r="K475" t="s">
        <v>448</v>
      </c>
      <c r="L475" t="s">
        <v>1024</v>
      </c>
      <c r="M475" s="25" t="str">
        <f>IFERROR(VLOOKUP(D475,Cover!$I$2:$J$14,2,0),"")</f>
        <v>Respinto</v>
      </c>
      <c r="N475" s="25" t="str">
        <f t="shared" si="14"/>
        <v>AO004511_YYY77RespintoNon Bloccante</v>
      </c>
      <c r="O475" s="15" t="str">
        <f t="shared" si="15"/>
        <v>AO004511_YYY77</v>
      </c>
    </row>
    <row r="476" spans="1:15" ht="16.5" customHeight="1">
      <c r="A476" t="s">
        <v>1478</v>
      </c>
      <c r="B476" t="s">
        <v>297</v>
      </c>
      <c r="C476" t="s">
        <v>1479</v>
      </c>
      <c r="D476" t="s">
        <v>38</v>
      </c>
      <c r="E476" t="s">
        <v>492</v>
      </c>
      <c r="F476" t="s">
        <v>105</v>
      </c>
      <c r="G476" t="s">
        <v>453</v>
      </c>
      <c r="H476" t="s">
        <v>458</v>
      </c>
      <c r="I476" t="s">
        <v>33</v>
      </c>
      <c r="J476" t="s">
        <v>447</v>
      </c>
      <c r="K476" t="s">
        <v>448</v>
      </c>
      <c r="L476" t="s">
        <v>554</v>
      </c>
      <c r="M476" s="25" t="str">
        <f>IFERROR(VLOOKUP(D476,Cover!$I$2:$J$14,2,0),"")</f>
        <v>Chiuso</v>
      </c>
      <c r="N476" s="25" t="str">
        <f t="shared" si="14"/>
        <v>AO004511_YYY77ChiusoNon Bloccante</v>
      </c>
      <c r="O476" s="15" t="str">
        <f t="shared" si="15"/>
        <v>AO004511_YYY77</v>
      </c>
    </row>
    <row r="477" spans="1:15" ht="16.5" customHeight="1">
      <c r="A477" t="s">
        <v>1480</v>
      </c>
      <c r="B477" t="s">
        <v>297</v>
      </c>
      <c r="C477" t="s">
        <v>1445</v>
      </c>
      <c r="D477" t="s">
        <v>38</v>
      </c>
      <c r="E477" t="s">
        <v>492</v>
      </c>
      <c r="F477" t="s">
        <v>105</v>
      </c>
      <c r="G477" t="s">
        <v>453</v>
      </c>
      <c r="H477" t="s">
        <v>458</v>
      </c>
      <c r="I477" t="s">
        <v>33</v>
      </c>
      <c r="J477" t="s">
        <v>447</v>
      </c>
      <c r="K477" t="s">
        <v>448</v>
      </c>
      <c r="L477" t="s">
        <v>554</v>
      </c>
      <c r="M477" s="25" t="str">
        <f>IFERROR(VLOOKUP(D477,Cover!$I$2:$J$14,2,0),"")</f>
        <v>Chiuso</v>
      </c>
      <c r="N477" s="25" t="str">
        <f t="shared" si="14"/>
        <v>AO004511_YYY77ChiusoNon Bloccante</v>
      </c>
      <c r="O477" s="15" t="str">
        <f t="shared" si="15"/>
        <v>AO004511_YYY77</v>
      </c>
    </row>
    <row r="478" spans="1:15" ht="16.5" customHeight="1">
      <c r="A478" t="s">
        <v>1481</v>
      </c>
      <c r="B478" t="s">
        <v>297</v>
      </c>
      <c r="C478" t="s">
        <v>1482</v>
      </c>
      <c r="D478" t="s">
        <v>38</v>
      </c>
      <c r="E478" t="s">
        <v>492</v>
      </c>
      <c r="F478" t="s">
        <v>105</v>
      </c>
      <c r="G478" t="s">
        <v>453</v>
      </c>
      <c r="H478" t="s">
        <v>474</v>
      </c>
      <c r="I478" t="s">
        <v>33</v>
      </c>
      <c r="J478" t="s">
        <v>447</v>
      </c>
      <c r="K478" t="s">
        <v>448</v>
      </c>
      <c r="L478" t="s">
        <v>907</v>
      </c>
      <c r="M478" s="25" t="str">
        <f>IFERROR(VLOOKUP(D478,Cover!$I$2:$J$14,2,0),"")</f>
        <v>Chiuso</v>
      </c>
      <c r="N478" s="25" t="str">
        <f t="shared" si="14"/>
        <v>AO004511_YYY77ChiusoNon Bloccante</v>
      </c>
      <c r="O478" s="15" t="str">
        <f t="shared" si="15"/>
        <v>AO004511_YYY77</v>
      </c>
    </row>
    <row r="479" spans="1:15" ht="16.5" customHeight="1">
      <c r="A479" t="s">
        <v>1483</v>
      </c>
      <c r="B479" t="s">
        <v>297</v>
      </c>
      <c r="C479" t="s">
        <v>1484</v>
      </c>
      <c r="D479" t="s">
        <v>42</v>
      </c>
      <c r="E479" t="s">
        <v>492</v>
      </c>
      <c r="F479" t="s">
        <v>105</v>
      </c>
      <c r="G479" t="s">
        <v>453</v>
      </c>
      <c r="H479" t="s">
        <v>454</v>
      </c>
      <c r="I479" t="s">
        <v>33</v>
      </c>
      <c r="J479" t="s">
        <v>447</v>
      </c>
      <c r="K479" t="s">
        <v>448</v>
      </c>
      <c r="L479" t="s">
        <v>932</v>
      </c>
      <c r="M479" s="25" t="str">
        <f>IFERROR(VLOOKUP(D479,Cover!$I$2:$J$14,2,0),"")</f>
        <v>In Lavorazione</v>
      </c>
      <c r="N479" s="25" t="str">
        <f t="shared" si="14"/>
        <v>AO004511_YYY77In LavorazioneNon Bloccante</v>
      </c>
      <c r="O479" s="15" t="str">
        <f t="shared" si="15"/>
        <v>AO004511_YYY77</v>
      </c>
    </row>
    <row r="480" spans="1:15" ht="16.5" customHeight="1">
      <c r="A480" t="s">
        <v>1485</v>
      </c>
      <c r="B480" t="s">
        <v>297</v>
      </c>
      <c r="C480" t="s">
        <v>1486</v>
      </c>
      <c r="D480" t="s">
        <v>42</v>
      </c>
      <c r="E480" t="s">
        <v>492</v>
      </c>
      <c r="F480" t="s">
        <v>105</v>
      </c>
      <c r="G480" t="s">
        <v>453</v>
      </c>
      <c r="H480" t="s">
        <v>474</v>
      </c>
      <c r="I480" t="s">
        <v>33</v>
      </c>
      <c r="J480" t="s">
        <v>447</v>
      </c>
      <c r="K480" t="s">
        <v>448</v>
      </c>
      <c r="L480" t="s">
        <v>932</v>
      </c>
      <c r="M480" s="25" t="str">
        <f>IFERROR(VLOOKUP(D480,Cover!$I$2:$J$14,2,0),"")</f>
        <v>In Lavorazione</v>
      </c>
      <c r="N480" s="25" t="str">
        <f t="shared" si="14"/>
        <v>AO004511_YYY77In LavorazioneNon Bloccante</v>
      </c>
      <c r="O480" s="15" t="str">
        <f t="shared" si="15"/>
        <v>AO004511_YYY77</v>
      </c>
    </row>
    <row r="481" spans="1:15" ht="16.5" customHeight="1">
      <c r="A481" t="s">
        <v>1487</v>
      </c>
      <c r="B481" t="s">
        <v>297</v>
      </c>
      <c r="C481" t="s">
        <v>1488</v>
      </c>
      <c r="D481" t="s">
        <v>42</v>
      </c>
      <c r="E481" t="s">
        <v>492</v>
      </c>
      <c r="F481" t="s">
        <v>105</v>
      </c>
      <c r="G481" t="s">
        <v>453</v>
      </c>
      <c r="H481" t="s">
        <v>458</v>
      </c>
      <c r="I481" t="s">
        <v>33</v>
      </c>
      <c r="J481" t="s">
        <v>447</v>
      </c>
      <c r="K481" t="s">
        <v>448</v>
      </c>
      <c r="L481" t="s">
        <v>572</v>
      </c>
      <c r="M481" s="25" t="str">
        <f>IFERROR(VLOOKUP(D481,Cover!$I$2:$J$14,2,0),"")</f>
        <v>In Lavorazione</v>
      </c>
      <c r="N481" s="25" t="str">
        <f t="shared" si="14"/>
        <v>AO004511_YYY77In LavorazioneNon Bloccante</v>
      </c>
      <c r="O481" s="15" t="str">
        <f t="shared" si="15"/>
        <v>AO004511_YYY77</v>
      </c>
    </row>
    <row r="482" spans="1:15" ht="16.5" customHeight="1">
      <c r="A482" t="s">
        <v>1489</v>
      </c>
      <c r="B482" t="s">
        <v>297</v>
      </c>
      <c r="C482" t="s">
        <v>1490</v>
      </c>
      <c r="D482" t="s">
        <v>42</v>
      </c>
      <c r="E482" t="s">
        <v>492</v>
      </c>
      <c r="F482" t="s">
        <v>105</v>
      </c>
      <c r="G482" t="s">
        <v>453</v>
      </c>
      <c r="H482" t="s">
        <v>474</v>
      </c>
      <c r="I482" t="s">
        <v>33</v>
      </c>
      <c r="J482" t="s">
        <v>447</v>
      </c>
      <c r="K482" t="s">
        <v>448</v>
      </c>
      <c r="L482" t="s">
        <v>572</v>
      </c>
      <c r="M482" s="25" t="str">
        <f>IFERROR(VLOOKUP(D482,Cover!$I$2:$J$14,2,0),"")</f>
        <v>In Lavorazione</v>
      </c>
      <c r="N482" s="25" t="str">
        <f t="shared" si="14"/>
        <v>AO004511_YYY77In LavorazioneNon Bloccante</v>
      </c>
      <c r="O482" s="15" t="str">
        <f t="shared" si="15"/>
        <v>AO004511_YYY77</v>
      </c>
    </row>
    <row r="483" spans="1:15" ht="16.5" customHeight="1">
      <c r="A483" t="s">
        <v>1491</v>
      </c>
      <c r="B483" t="s">
        <v>297</v>
      </c>
      <c r="C483" t="s">
        <v>1492</v>
      </c>
      <c r="D483" t="s">
        <v>38</v>
      </c>
      <c r="E483" t="s">
        <v>492</v>
      </c>
      <c r="F483" t="s">
        <v>105</v>
      </c>
      <c r="G483" t="s">
        <v>453</v>
      </c>
      <c r="H483" t="s">
        <v>454</v>
      </c>
      <c r="I483" t="s">
        <v>33</v>
      </c>
      <c r="J483" t="s">
        <v>447</v>
      </c>
      <c r="K483" t="s">
        <v>448</v>
      </c>
      <c r="L483" t="s">
        <v>572</v>
      </c>
      <c r="M483" s="25" t="str">
        <f>IFERROR(VLOOKUP(D483,Cover!$I$2:$J$14,2,0),"")</f>
        <v>Chiuso</v>
      </c>
      <c r="N483" s="25" t="str">
        <f t="shared" si="14"/>
        <v>AO004511_YYY77ChiusoNon Bloccante</v>
      </c>
      <c r="O483" s="15" t="str">
        <f t="shared" si="15"/>
        <v>AO004511_YYY77</v>
      </c>
    </row>
    <row r="484" spans="1:15" ht="16.5" customHeight="1">
      <c r="A484" t="s">
        <v>1493</v>
      </c>
      <c r="B484" t="s">
        <v>297</v>
      </c>
      <c r="C484" t="s">
        <v>1494</v>
      </c>
      <c r="D484" t="s">
        <v>38</v>
      </c>
      <c r="E484" t="s">
        <v>492</v>
      </c>
      <c r="F484" t="s">
        <v>105</v>
      </c>
      <c r="G484" t="s">
        <v>453</v>
      </c>
      <c r="H484" t="s">
        <v>454</v>
      </c>
      <c r="I484" t="s">
        <v>33</v>
      </c>
      <c r="J484" t="s">
        <v>447</v>
      </c>
      <c r="K484" t="s">
        <v>448</v>
      </c>
      <c r="L484" t="s">
        <v>881</v>
      </c>
      <c r="M484" s="25" t="str">
        <f>IFERROR(VLOOKUP(D484,Cover!$I$2:$J$14,2,0),"")</f>
        <v>Chiuso</v>
      </c>
      <c r="N484" s="25" t="str">
        <f t="shared" si="14"/>
        <v>AO004511_YYY77ChiusoNon Bloccante</v>
      </c>
      <c r="O484" s="15" t="str">
        <f t="shared" si="15"/>
        <v>AO004511_YYY77</v>
      </c>
    </row>
    <row r="485" spans="1:15" ht="16.5" customHeight="1">
      <c r="A485" t="s">
        <v>1495</v>
      </c>
      <c r="B485" t="s">
        <v>297</v>
      </c>
      <c r="C485" t="s">
        <v>1496</v>
      </c>
      <c r="D485" t="s">
        <v>39</v>
      </c>
      <c r="E485" t="s">
        <v>492</v>
      </c>
      <c r="F485" t="s">
        <v>105</v>
      </c>
      <c r="G485" t="s">
        <v>453</v>
      </c>
      <c r="H485" t="s">
        <v>454</v>
      </c>
      <c r="I485" t="s">
        <v>33</v>
      </c>
      <c r="J485" t="s">
        <v>447</v>
      </c>
      <c r="K485" t="s">
        <v>448</v>
      </c>
      <c r="L485" t="s">
        <v>593</v>
      </c>
      <c r="M485" s="25" t="str">
        <f>IFERROR(VLOOKUP(D485,Cover!$I$2:$J$14,2,0),"")</f>
        <v>Respinto</v>
      </c>
      <c r="N485" s="25" t="str">
        <f t="shared" si="14"/>
        <v>AO004511_YYY77RespintoNon Bloccante</v>
      </c>
      <c r="O485" s="15" t="str">
        <f t="shared" si="15"/>
        <v>AO004511_YYY77</v>
      </c>
    </row>
    <row r="486" spans="1:15" ht="16.5" customHeight="1">
      <c r="A486" t="s">
        <v>1497</v>
      </c>
      <c r="B486" t="s">
        <v>297</v>
      </c>
      <c r="C486" t="s">
        <v>1498</v>
      </c>
      <c r="D486" t="s">
        <v>42</v>
      </c>
      <c r="E486" t="s">
        <v>492</v>
      </c>
      <c r="F486" t="s">
        <v>105</v>
      </c>
      <c r="G486" t="s">
        <v>453</v>
      </c>
      <c r="H486" t="s">
        <v>474</v>
      </c>
      <c r="I486" t="s">
        <v>33</v>
      </c>
      <c r="J486" t="s">
        <v>447</v>
      </c>
      <c r="K486" t="s">
        <v>448</v>
      </c>
      <c r="L486" t="s">
        <v>593</v>
      </c>
      <c r="M486" s="25" t="str">
        <f>IFERROR(VLOOKUP(D486,Cover!$I$2:$J$14,2,0),"")</f>
        <v>In Lavorazione</v>
      </c>
      <c r="N486" s="25" t="str">
        <f t="shared" si="14"/>
        <v>AO004511_YYY77In LavorazioneNon Bloccante</v>
      </c>
      <c r="O486" s="15" t="str">
        <f t="shared" si="15"/>
        <v>AO004511_YYY77</v>
      </c>
    </row>
    <row r="487" spans="1:15" ht="16.5" customHeight="1">
      <c r="A487" t="s">
        <v>1499</v>
      </c>
      <c r="B487" t="s">
        <v>297</v>
      </c>
      <c r="C487" t="s">
        <v>1500</v>
      </c>
      <c r="D487" t="s">
        <v>38</v>
      </c>
      <c r="E487" t="s">
        <v>492</v>
      </c>
      <c r="F487" t="s">
        <v>105</v>
      </c>
      <c r="G487" t="s">
        <v>453</v>
      </c>
      <c r="H487" t="s">
        <v>454</v>
      </c>
      <c r="I487" t="s">
        <v>33</v>
      </c>
      <c r="J487" t="s">
        <v>447</v>
      </c>
      <c r="K487" t="s">
        <v>448</v>
      </c>
      <c r="L487" t="s">
        <v>593</v>
      </c>
      <c r="M487" s="25" t="str">
        <f>IFERROR(VLOOKUP(D487,Cover!$I$2:$J$14,2,0),"")</f>
        <v>Chiuso</v>
      </c>
      <c r="N487" s="25" t="str">
        <f t="shared" si="14"/>
        <v>AO004511_YYY77ChiusoNon Bloccante</v>
      </c>
      <c r="O487" s="15" t="str">
        <f t="shared" si="15"/>
        <v>AO004511_YYY77</v>
      </c>
    </row>
    <row r="488" spans="1:15" ht="16.5" customHeight="1">
      <c r="A488" t="s">
        <v>1501</v>
      </c>
      <c r="B488" t="s">
        <v>297</v>
      </c>
      <c r="C488" t="s">
        <v>1502</v>
      </c>
      <c r="D488" t="s">
        <v>42</v>
      </c>
      <c r="E488" t="s">
        <v>492</v>
      </c>
      <c r="F488" t="s">
        <v>105</v>
      </c>
      <c r="G488" t="s">
        <v>453</v>
      </c>
      <c r="H488" t="s">
        <v>474</v>
      </c>
      <c r="I488" t="s">
        <v>33</v>
      </c>
      <c r="J488" t="s">
        <v>447</v>
      </c>
      <c r="K488" t="s">
        <v>448</v>
      </c>
      <c r="L488" t="s">
        <v>593</v>
      </c>
      <c r="M488" s="25" t="str">
        <f>IFERROR(VLOOKUP(D488,Cover!$I$2:$J$14,2,0),"")</f>
        <v>In Lavorazione</v>
      </c>
      <c r="N488" s="25" t="str">
        <f t="shared" si="14"/>
        <v>AO004511_YYY77In LavorazioneNon Bloccante</v>
      </c>
      <c r="O488" s="15" t="str">
        <f t="shared" si="15"/>
        <v>AO004511_YYY77</v>
      </c>
    </row>
    <row r="489" spans="1:15" ht="16.5" customHeight="1">
      <c r="A489" t="s">
        <v>1503</v>
      </c>
      <c r="B489" t="s">
        <v>297</v>
      </c>
      <c r="C489" t="s">
        <v>1399</v>
      </c>
      <c r="D489" t="s">
        <v>42</v>
      </c>
      <c r="E489" t="s">
        <v>492</v>
      </c>
      <c r="F489" t="s">
        <v>105</v>
      </c>
      <c r="G489" t="s">
        <v>453</v>
      </c>
      <c r="H489" t="s">
        <v>454</v>
      </c>
      <c r="I489" t="s">
        <v>33</v>
      </c>
      <c r="J489" t="s">
        <v>447</v>
      </c>
      <c r="K489" t="s">
        <v>448</v>
      </c>
      <c r="L489" t="s">
        <v>692</v>
      </c>
      <c r="M489" s="25" t="str">
        <f>IFERROR(VLOOKUP(D489,Cover!$I$2:$J$14,2,0),"")</f>
        <v>In Lavorazione</v>
      </c>
      <c r="N489" s="25" t="str">
        <f t="shared" si="14"/>
        <v>AO004511_YYY77In LavorazioneNon Bloccante</v>
      </c>
      <c r="O489" s="15" t="str">
        <f t="shared" si="15"/>
        <v>AO004511_YYY77</v>
      </c>
    </row>
    <row r="490" spans="1:15" ht="16.5" customHeight="1">
      <c r="A490" t="s">
        <v>1504</v>
      </c>
      <c r="B490" t="s">
        <v>297</v>
      </c>
      <c r="C490" t="s">
        <v>1505</v>
      </c>
      <c r="D490" t="s">
        <v>42</v>
      </c>
      <c r="E490" t="s">
        <v>444</v>
      </c>
      <c r="F490" t="s">
        <v>106</v>
      </c>
      <c r="G490" t="s">
        <v>453</v>
      </c>
      <c r="H490" t="s">
        <v>458</v>
      </c>
      <c r="I490" t="s">
        <v>33</v>
      </c>
      <c r="J490" t="s">
        <v>447</v>
      </c>
      <c r="K490" t="s">
        <v>448</v>
      </c>
      <c r="L490" t="s">
        <v>651</v>
      </c>
      <c r="M490" s="25" t="str">
        <f>IFERROR(VLOOKUP(D490,Cover!$I$2:$J$14,2,0),"")</f>
        <v>In Lavorazione</v>
      </c>
      <c r="N490" s="25" t="str">
        <f t="shared" si="14"/>
        <v>AO004511_YYY77In LavorazioneNon Bloccante</v>
      </c>
      <c r="O490" s="15" t="str">
        <f t="shared" si="15"/>
        <v>AO004511_YYY77</v>
      </c>
    </row>
    <row r="491" spans="1:15" ht="16.5" customHeight="1">
      <c r="A491" t="s">
        <v>1506</v>
      </c>
      <c r="B491" t="s">
        <v>297</v>
      </c>
      <c r="C491" t="s">
        <v>1507</v>
      </c>
      <c r="D491" t="s">
        <v>42</v>
      </c>
      <c r="E491" t="s">
        <v>444</v>
      </c>
      <c r="F491" t="s">
        <v>106</v>
      </c>
      <c r="G491" t="s">
        <v>453</v>
      </c>
      <c r="H491" t="s">
        <v>446</v>
      </c>
      <c r="I491" t="s">
        <v>144</v>
      </c>
      <c r="J491" t="s">
        <v>447</v>
      </c>
      <c r="K491" t="s">
        <v>448</v>
      </c>
      <c r="L491" t="s">
        <v>651</v>
      </c>
      <c r="M491" s="25" t="str">
        <f>IFERROR(VLOOKUP(D491,Cover!$I$2:$J$14,2,0),"")</f>
        <v>In Lavorazione</v>
      </c>
      <c r="N491" s="25" t="str">
        <f t="shared" si="14"/>
        <v>AO004511_YYY77In LavorazioneBloccante per il collaudo</v>
      </c>
      <c r="O491" s="15" t="str">
        <f t="shared" si="15"/>
        <v>AO004511_YYY77</v>
      </c>
    </row>
    <row r="492" spans="1:15" ht="16.5" customHeight="1">
      <c r="A492" t="s">
        <v>1508</v>
      </c>
      <c r="B492" t="s">
        <v>297</v>
      </c>
      <c r="C492" t="s">
        <v>1509</v>
      </c>
      <c r="D492" t="s">
        <v>42</v>
      </c>
      <c r="E492" t="s">
        <v>444</v>
      </c>
      <c r="F492" t="s">
        <v>106</v>
      </c>
      <c r="G492" t="s">
        <v>453</v>
      </c>
      <c r="H492" t="s">
        <v>458</v>
      </c>
      <c r="I492" t="s">
        <v>33</v>
      </c>
      <c r="J492" t="s">
        <v>447</v>
      </c>
      <c r="K492" t="s">
        <v>448</v>
      </c>
      <c r="L492" t="s">
        <v>651</v>
      </c>
      <c r="M492" s="25" t="str">
        <f>IFERROR(VLOOKUP(D492,Cover!$I$2:$J$14,2,0),"")</f>
        <v>In Lavorazione</v>
      </c>
      <c r="N492" s="25" t="str">
        <f t="shared" si="14"/>
        <v>AO004511_YYY77In LavorazioneNon Bloccante</v>
      </c>
      <c r="O492" s="15" t="str">
        <f t="shared" si="15"/>
        <v>AO004511_YYY77</v>
      </c>
    </row>
    <row r="493" spans="1:15" ht="16.5" customHeight="1">
      <c r="A493" t="s">
        <v>1510</v>
      </c>
      <c r="B493" t="s">
        <v>297</v>
      </c>
      <c r="C493" t="s">
        <v>1511</v>
      </c>
      <c r="D493" t="s">
        <v>42</v>
      </c>
      <c r="E493" t="s">
        <v>444</v>
      </c>
      <c r="F493" t="s">
        <v>106</v>
      </c>
      <c r="G493" t="s">
        <v>453</v>
      </c>
      <c r="H493" t="s">
        <v>454</v>
      </c>
      <c r="I493" t="s">
        <v>33</v>
      </c>
      <c r="J493" t="s">
        <v>447</v>
      </c>
      <c r="K493" t="s">
        <v>448</v>
      </c>
      <c r="L493" t="s">
        <v>651</v>
      </c>
      <c r="M493" s="25" t="str">
        <f>IFERROR(VLOOKUP(D493,Cover!$I$2:$J$14,2,0),"")</f>
        <v>In Lavorazione</v>
      </c>
      <c r="N493" s="25" t="str">
        <f t="shared" si="14"/>
        <v>AO004511_YYY77In LavorazioneNon Bloccante</v>
      </c>
      <c r="O493" s="15" t="str">
        <f t="shared" si="15"/>
        <v>AO004511_YYY77</v>
      </c>
    </row>
    <row r="494" spans="1:15" ht="16.5" customHeight="1">
      <c r="A494" t="s">
        <v>1512</v>
      </c>
      <c r="B494" t="s">
        <v>297</v>
      </c>
      <c r="C494" t="s">
        <v>1513</v>
      </c>
      <c r="D494" t="s">
        <v>42</v>
      </c>
      <c r="E494" t="s">
        <v>492</v>
      </c>
      <c r="F494" t="s">
        <v>105</v>
      </c>
      <c r="G494" t="s">
        <v>453</v>
      </c>
      <c r="H494" t="s">
        <v>474</v>
      </c>
      <c r="I494" t="s">
        <v>33</v>
      </c>
      <c r="J494" t="s">
        <v>447</v>
      </c>
      <c r="K494" t="s">
        <v>662</v>
      </c>
      <c r="L494" t="s">
        <v>651</v>
      </c>
      <c r="M494" s="25" t="str">
        <f>IFERROR(VLOOKUP(D494,Cover!$I$2:$J$14,2,0),"")</f>
        <v>In Lavorazione</v>
      </c>
      <c r="N494" s="25" t="str">
        <f t="shared" si="14"/>
        <v>AO004511_YYY77In LavorazioneNon Bloccante</v>
      </c>
      <c r="O494" s="15" t="str">
        <f t="shared" si="15"/>
        <v>AO004511_YYY77</v>
      </c>
    </row>
    <row r="495" spans="1:15" ht="16.5" customHeight="1">
      <c r="A495" t="s">
        <v>1514</v>
      </c>
      <c r="B495" t="s">
        <v>297</v>
      </c>
      <c r="C495" t="s">
        <v>1515</v>
      </c>
      <c r="D495" t="s">
        <v>42</v>
      </c>
      <c r="E495" t="s">
        <v>492</v>
      </c>
      <c r="F495" t="s">
        <v>105</v>
      </c>
      <c r="G495" t="s">
        <v>453</v>
      </c>
      <c r="H495" t="s">
        <v>446</v>
      </c>
      <c r="I495" t="s">
        <v>144</v>
      </c>
      <c r="J495" t="s">
        <v>447</v>
      </c>
      <c r="K495" t="s">
        <v>448</v>
      </c>
      <c r="L495" t="s">
        <v>526</v>
      </c>
      <c r="M495" s="25" t="str">
        <f>IFERROR(VLOOKUP(D495,Cover!$I$2:$J$14,2,0),"")</f>
        <v>In Lavorazione</v>
      </c>
      <c r="N495" s="25" t="str">
        <f t="shared" si="14"/>
        <v>AO004511_YYY77In LavorazioneBloccante per il collaudo</v>
      </c>
      <c r="O495" s="15" t="str">
        <f t="shared" si="15"/>
        <v>AO004511_YYY77</v>
      </c>
    </row>
    <row r="496" spans="1:15" ht="16.5" customHeight="1">
      <c r="A496" t="s">
        <v>1516</v>
      </c>
      <c r="B496" t="s">
        <v>297</v>
      </c>
      <c r="C496" t="s">
        <v>1517</v>
      </c>
      <c r="D496" t="s">
        <v>42</v>
      </c>
      <c r="E496" t="s">
        <v>492</v>
      </c>
      <c r="F496" t="s">
        <v>105</v>
      </c>
      <c r="G496" t="s">
        <v>453</v>
      </c>
      <c r="H496" t="s">
        <v>446</v>
      </c>
      <c r="I496" t="s">
        <v>144</v>
      </c>
      <c r="J496" t="s">
        <v>447</v>
      </c>
      <c r="K496" t="s">
        <v>448</v>
      </c>
      <c r="L496" t="s">
        <v>526</v>
      </c>
      <c r="M496" s="25" t="str">
        <f>IFERROR(VLOOKUP(D496,Cover!$I$2:$J$14,2,0),"")</f>
        <v>In Lavorazione</v>
      </c>
      <c r="N496" s="25" t="str">
        <f t="shared" si="14"/>
        <v>AO004511_YYY77In LavorazioneBloccante per il collaudo</v>
      </c>
      <c r="O496" s="15" t="str">
        <f t="shared" si="15"/>
        <v>AO004511_YYY77</v>
      </c>
    </row>
    <row r="497" spans="1:15" ht="16.5" customHeight="1">
      <c r="A497" t="s">
        <v>1518</v>
      </c>
      <c r="B497" t="s">
        <v>297</v>
      </c>
      <c r="C497" t="s">
        <v>1519</v>
      </c>
      <c r="D497" t="s">
        <v>42</v>
      </c>
      <c r="E497" t="s">
        <v>492</v>
      </c>
      <c r="F497" t="s">
        <v>105</v>
      </c>
      <c r="G497" t="s">
        <v>453</v>
      </c>
      <c r="H497" t="s">
        <v>446</v>
      </c>
      <c r="I497" t="s">
        <v>144</v>
      </c>
      <c r="J497" t="s">
        <v>447</v>
      </c>
      <c r="K497" t="s">
        <v>448</v>
      </c>
      <c r="L497" t="s">
        <v>1520</v>
      </c>
      <c r="M497" s="25" t="str">
        <f>IFERROR(VLOOKUP(D497,Cover!$I$2:$J$14,2,0),"")</f>
        <v>In Lavorazione</v>
      </c>
      <c r="N497" s="25" t="str">
        <f t="shared" si="14"/>
        <v>AO004511_YYY77In LavorazioneBloccante per il collaudo</v>
      </c>
      <c r="O497" s="15" t="str">
        <f t="shared" si="15"/>
        <v>AO004511_YYY77</v>
      </c>
    </row>
    <row r="498" spans="1:15" ht="16.5" customHeight="1">
      <c r="A498" t="s">
        <v>1521</v>
      </c>
      <c r="B498" t="s">
        <v>297</v>
      </c>
      <c r="C498" t="s">
        <v>1522</v>
      </c>
      <c r="D498" t="s">
        <v>42</v>
      </c>
      <c r="E498" t="s">
        <v>492</v>
      </c>
      <c r="F498" t="s">
        <v>105</v>
      </c>
      <c r="G498" t="s">
        <v>453</v>
      </c>
      <c r="H498" t="s">
        <v>446</v>
      </c>
      <c r="I498" t="s">
        <v>144</v>
      </c>
      <c r="J498" t="s">
        <v>447</v>
      </c>
      <c r="K498" t="s">
        <v>448</v>
      </c>
      <c r="L498" t="s">
        <v>1520</v>
      </c>
      <c r="M498" s="25" t="str">
        <f>IFERROR(VLOOKUP(D498,Cover!$I$2:$J$14,2,0),"")</f>
        <v>In Lavorazione</v>
      </c>
      <c r="N498" s="25" t="str">
        <f t="shared" si="14"/>
        <v>AO004511_YYY77In LavorazioneBloccante per il collaudo</v>
      </c>
      <c r="O498" s="15" t="str">
        <f t="shared" si="15"/>
        <v>AO004511_YYY77</v>
      </c>
    </row>
    <row r="499" spans="1:15" ht="16.5" customHeight="1">
      <c r="A499" t="s">
        <v>1523</v>
      </c>
      <c r="B499" t="s">
        <v>297</v>
      </c>
      <c r="C499" t="s">
        <v>1524</v>
      </c>
      <c r="D499" t="s">
        <v>42</v>
      </c>
      <c r="E499" t="s">
        <v>492</v>
      </c>
      <c r="F499" t="s">
        <v>105</v>
      </c>
      <c r="G499" t="s">
        <v>453</v>
      </c>
      <c r="H499" t="s">
        <v>458</v>
      </c>
      <c r="I499" t="s">
        <v>33</v>
      </c>
      <c r="J499" t="s">
        <v>447</v>
      </c>
      <c r="K499" t="s">
        <v>448</v>
      </c>
      <c r="L499" t="s">
        <v>668</v>
      </c>
      <c r="M499" s="25" t="str">
        <f>IFERROR(VLOOKUP(D499,Cover!$I$2:$J$14,2,0),"")</f>
        <v>In Lavorazione</v>
      </c>
      <c r="N499" s="25" t="str">
        <f t="shared" si="14"/>
        <v>AO004511_YYY77In LavorazioneNon Bloccante</v>
      </c>
      <c r="O499" s="15" t="str">
        <f t="shared" si="15"/>
        <v>AO004511_YYY77</v>
      </c>
    </row>
    <row r="500" spans="1:15" ht="16.5" customHeight="1">
      <c r="A500" t="s">
        <v>1525</v>
      </c>
      <c r="B500" t="s">
        <v>297</v>
      </c>
      <c r="C500" t="s">
        <v>1526</v>
      </c>
      <c r="D500" t="s">
        <v>42</v>
      </c>
      <c r="E500" t="s">
        <v>492</v>
      </c>
      <c r="F500" t="s">
        <v>105</v>
      </c>
      <c r="G500" t="s">
        <v>453</v>
      </c>
      <c r="H500" t="s">
        <v>474</v>
      </c>
      <c r="I500" t="s">
        <v>33</v>
      </c>
      <c r="J500" t="s">
        <v>447</v>
      </c>
      <c r="K500" t="s">
        <v>448</v>
      </c>
      <c r="L500" t="s">
        <v>668</v>
      </c>
      <c r="M500" s="25" t="str">
        <f>IFERROR(VLOOKUP(D500,Cover!$I$2:$J$14,2,0),"")</f>
        <v>In Lavorazione</v>
      </c>
      <c r="N500" s="25" t="str">
        <f t="shared" si="14"/>
        <v>AO004511_YYY77In LavorazioneNon Bloccante</v>
      </c>
      <c r="O500" s="15" t="str">
        <f t="shared" si="15"/>
        <v>AO004511_YYY77</v>
      </c>
    </row>
    <row r="501" spans="1:15" ht="16.5" customHeight="1">
      <c r="A501" t="s">
        <v>1527</v>
      </c>
      <c r="B501" t="s">
        <v>297</v>
      </c>
      <c r="C501" t="s">
        <v>1528</v>
      </c>
      <c r="D501" t="s">
        <v>42</v>
      </c>
      <c r="E501" t="s">
        <v>492</v>
      </c>
      <c r="F501" t="s">
        <v>105</v>
      </c>
      <c r="G501" t="s">
        <v>453</v>
      </c>
      <c r="H501" t="s">
        <v>474</v>
      </c>
      <c r="I501" t="s">
        <v>33</v>
      </c>
      <c r="J501" t="s">
        <v>447</v>
      </c>
      <c r="K501" t="s">
        <v>448</v>
      </c>
      <c r="L501" t="s">
        <v>668</v>
      </c>
      <c r="M501" s="25" t="str">
        <f>IFERROR(VLOOKUP(D501,Cover!$I$2:$J$14,2,0),"")</f>
        <v>In Lavorazione</v>
      </c>
      <c r="N501" s="25" t="str">
        <f t="shared" si="14"/>
        <v>AO004511_YYY77In LavorazioneNon Bloccante</v>
      </c>
      <c r="O501" s="15" t="str">
        <f t="shared" si="15"/>
        <v>AO004511_YYY77</v>
      </c>
    </row>
    <row r="502" spans="1:15" ht="16.5" customHeight="1">
      <c r="A502" t="s">
        <v>1529</v>
      </c>
      <c r="B502" t="s">
        <v>297</v>
      </c>
      <c r="C502" t="s">
        <v>1530</v>
      </c>
      <c r="D502" t="s">
        <v>42</v>
      </c>
      <c r="E502" t="s">
        <v>492</v>
      </c>
      <c r="F502" t="s">
        <v>105</v>
      </c>
      <c r="G502" t="s">
        <v>453</v>
      </c>
      <c r="H502" t="s">
        <v>474</v>
      </c>
      <c r="I502" t="s">
        <v>33</v>
      </c>
      <c r="J502" t="s">
        <v>447</v>
      </c>
      <c r="K502" t="s">
        <v>448</v>
      </c>
      <c r="L502" t="s">
        <v>668</v>
      </c>
      <c r="M502" s="25" t="str">
        <f>IFERROR(VLOOKUP(D502,Cover!$I$2:$J$14,2,0),"")</f>
        <v>In Lavorazione</v>
      </c>
      <c r="N502" s="25" t="str">
        <f t="shared" si="14"/>
        <v>AO004511_YYY77In LavorazioneNon Bloccante</v>
      </c>
      <c r="O502" s="15" t="str">
        <f t="shared" si="15"/>
        <v>AO004511_YYY77</v>
      </c>
    </row>
    <row r="503" spans="1:15" ht="16.5" customHeight="1">
      <c r="A503" t="s">
        <v>1531</v>
      </c>
      <c r="B503" t="s">
        <v>297</v>
      </c>
      <c r="C503" t="s">
        <v>1532</v>
      </c>
      <c r="D503" t="s">
        <v>42</v>
      </c>
      <c r="E503" t="s">
        <v>492</v>
      </c>
      <c r="F503" t="s">
        <v>105</v>
      </c>
      <c r="G503" t="s">
        <v>453</v>
      </c>
      <c r="H503" t="s">
        <v>446</v>
      </c>
      <c r="I503" t="s">
        <v>144</v>
      </c>
      <c r="J503" t="s">
        <v>447</v>
      </c>
      <c r="K503" t="s">
        <v>448</v>
      </c>
      <c r="L503" t="s">
        <v>668</v>
      </c>
      <c r="M503" s="25" t="str">
        <f>IFERROR(VLOOKUP(D503,Cover!$I$2:$J$14,2,0),"")</f>
        <v>In Lavorazione</v>
      </c>
      <c r="N503" s="25" t="str">
        <f t="shared" si="14"/>
        <v>AO004511_YYY77In LavorazioneBloccante per il collaudo</v>
      </c>
      <c r="O503" s="15" t="str">
        <f t="shared" si="15"/>
        <v>AO004511_YYY77</v>
      </c>
    </row>
    <row r="504" spans="1:15" ht="16.5" customHeight="1">
      <c r="A504" t="s">
        <v>1533</v>
      </c>
      <c r="B504" t="s">
        <v>297</v>
      </c>
      <c r="C504" t="s">
        <v>1534</v>
      </c>
      <c r="D504" t="s">
        <v>42</v>
      </c>
      <c r="E504" t="s">
        <v>492</v>
      </c>
      <c r="F504" t="s">
        <v>105</v>
      </c>
      <c r="G504" t="s">
        <v>453</v>
      </c>
      <c r="H504" t="s">
        <v>458</v>
      </c>
      <c r="I504" t="s">
        <v>33</v>
      </c>
      <c r="J504" t="s">
        <v>447</v>
      </c>
      <c r="K504" t="s">
        <v>448</v>
      </c>
      <c r="L504" t="s">
        <v>668</v>
      </c>
      <c r="M504" s="25" t="str">
        <f>IFERROR(VLOOKUP(D504,Cover!$I$2:$J$14,2,0),"")</f>
        <v>In Lavorazione</v>
      </c>
      <c r="N504" s="25" t="str">
        <f t="shared" si="14"/>
        <v>AO004511_YYY77In LavorazioneNon Bloccante</v>
      </c>
      <c r="O504" s="15" t="str">
        <f t="shared" si="15"/>
        <v>AO004511_YYY77</v>
      </c>
    </row>
    <row r="505" spans="1:15" ht="16.5" customHeight="1">
      <c r="A505" t="s">
        <v>1535</v>
      </c>
      <c r="B505" t="s">
        <v>297</v>
      </c>
      <c r="C505" t="s">
        <v>1536</v>
      </c>
      <c r="D505" t="s">
        <v>42</v>
      </c>
      <c r="E505" t="s">
        <v>492</v>
      </c>
      <c r="F505" t="s">
        <v>105</v>
      </c>
      <c r="G505" t="s">
        <v>453</v>
      </c>
      <c r="H505" t="s">
        <v>474</v>
      </c>
      <c r="I505" t="s">
        <v>33</v>
      </c>
      <c r="J505" t="s">
        <v>447</v>
      </c>
      <c r="K505" t="s">
        <v>448</v>
      </c>
      <c r="L505" t="s">
        <v>668</v>
      </c>
      <c r="M505" s="25" t="str">
        <f>IFERROR(VLOOKUP(D505,Cover!$I$2:$J$14,2,0),"")</f>
        <v>In Lavorazione</v>
      </c>
      <c r="N505" s="25" t="str">
        <f t="shared" si="14"/>
        <v>AO004511_YYY77In LavorazioneNon Bloccante</v>
      </c>
      <c r="O505" s="15" t="str">
        <f t="shared" si="15"/>
        <v>AO004511_YYY77</v>
      </c>
    </row>
    <row r="506" spans="1:15" ht="16.5" customHeight="1">
      <c r="A506" t="s">
        <v>1537</v>
      </c>
      <c r="B506" t="s">
        <v>297</v>
      </c>
      <c r="C506" t="s">
        <v>1538</v>
      </c>
      <c r="D506" t="s">
        <v>42</v>
      </c>
      <c r="E506" t="s">
        <v>492</v>
      </c>
      <c r="F506" t="s">
        <v>105</v>
      </c>
      <c r="G506" t="s">
        <v>453</v>
      </c>
      <c r="H506" t="s">
        <v>454</v>
      </c>
      <c r="I506" t="s">
        <v>33</v>
      </c>
      <c r="J506" t="s">
        <v>447</v>
      </c>
      <c r="K506" t="s">
        <v>448</v>
      </c>
      <c r="L506" t="s">
        <v>668</v>
      </c>
      <c r="M506" s="25" t="str">
        <f>IFERROR(VLOOKUP(D506,Cover!$I$2:$J$14,2,0),"")</f>
        <v>In Lavorazione</v>
      </c>
      <c r="N506" s="25" t="str">
        <f t="shared" si="14"/>
        <v>AO004511_YYY77In LavorazioneNon Bloccante</v>
      </c>
      <c r="O506" s="15" t="str">
        <f t="shared" si="15"/>
        <v>AO004511_YYY77</v>
      </c>
    </row>
    <row r="507" spans="1:15" ht="16.5" customHeight="1">
      <c r="A507" t="s">
        <v>1539</v>
      </c>
      <c r="B507" t="s">
        <v>297</v>
      </c>
      <c r="C507" t="s">
        <v>1540</v>
      </c>
      <c r="D507" t="s">
        <v>42</v>
      </c>
      <c r="E507" t="s">
        <v>492</v>
      </c>
      <c r="F507" t="s">
        <v>105</v>
      </c>
      <c r="G507" t="s">
        <v>453</v>
      </c>
      <c r="H507" t="s">
        <v>474</v>
      </c>
      <c r="I507" t="s">
        <v>33</v>
      </c>
      <c r="J507" t="s">
        <v>447</v>
      </c>
      <c r="K507" t="s">
        <v>448</v>
      </c>
      <c r="L507" t="s">
        <v>668</v>
      </c>
      <c r="M507" s="25" t="str">
        <f>IFERROR(VLOOKUP(D507,Cover!$I$2:$J$14,2,0),"")</f>
        <v>In Lavorazione</v>
      </c>
      <c r="N507" s="25" t="str">
        <f t="shared" si="14"/>
        <v>AO004511_YYY77In LavorazioneNon Bloccante</v>
      </c>
      <c r="O507" s="15" t="str">
        <f t="shared" si="15"/>
        <v>AO004511_YYY77</v>
      </c>
    </row>
    <row r="508" spans="1:15" ht="16.5" customHeight="1">
      <c r="A508" t="s">
        <v>1541</v>
      </c>
      <c r="B508" t="s">
        <v>297</v>
      </c>
      <c r="C508" t="s">
        <v>1542</v>
      </c>
      <c r="D508" t="s">
        <v>42</v>
      </c>
      <c r="E508" t="s">
        <v>492</v>
      </c>
      <c r="F508" t="s">
        <v>105</v>
      </c>
      <c r="G508" t="s">
        <v>453</v>
      </c>
      <c r="H508" t="s">
        <v>474</v>
      </c>
      <c r="I508" t="s">
        <v>33</v>
      </c>
      <c r="J508" t="s">
        <v>447</v>
      </c>
      <c r="K508" t="s">
        <v>448</v>
      </c>
      <c r="L508" t="s">
        <v>668</v>
      </c>
      <c r="M508" s="25" t="str">
        <f>IFERROR(VLOOKUP(D508,Cover!$I$2:$J$14,2,0),"")</f>
        <v>In Lavorazione</v>
      </c>
      <c r="N508" s="25" t="str">
        <f t="shared" si="14"/>
        <v>AO004511_YYY77In LavorazioneNon Bloccante</v>
      </c>
      <c r="O508" s="15" t="str">
        <f t="shared" si="15"/>
        <v>AO004511_YYY77</v>
      </c>
    </row>
    <row r="509" spans="1:15" ht="16.5" customHeight="1">
      <c r="A509" t="s">
        <v>1543</v>
      </c>
      <c r="B509" t="s">
        <v>297</v>
      </c>
      <c r="C509" t="s">
        <v>1544</v>
      </c>
      <c r="D509" t="s">
        <v>42</v>
      </c>
      <c r="E509" t="s">
        <v>492</v>
      </c>
      <c r="F509" t="s">
        <v>105</v>
      </c>
      <c r="G509" t="s">
        <v>453</v>
      </c>
      <c r="H509" t="s">
        <v>474</v>
      </c>
      <c r="I509" t="s">
        <v>33</v>
      </c>
      <c r="J509" t="s">
        <v>447</v>
      </c>
      <c r="K509" t="s">
        <v>448</v>
      </c>
      <c r="L509" t="s">
        <v>668</v>
      </c>
      <c r="M509" s="25" t="str">
        <f>IFERROR(VLOOKUP(D509,Cover!$I$2:$J$14,2,0),"")</f>
        <v>In Lavorazione</v>
      </c>
      <c r="N509" s="25" t="str">
        <f t="shared" si="14"/>
        <v>AO004511_YYY77In LavorazioneNon Bloccante</v>
      </c>
      <c r="O509" s="15" t="str">
        <f t="shared" si="15"/>
        <v>AO004511_YYY77</v>
      </c>
    </row>
    <row r="510" spans="1:15" ht="16.5" customHeight="1">
      <c r="A510" t="s">
        <v>1545</v>
      </c>
      <c r="B510" t="s">
        <v>297</v>
      </c>
      <c r="C510" t="s">
        <v>1546</v>
      </c>
      <c r="D510" t="s">
        <v>42</v>
      </c>
      <c r="E510" t="s">
        <v>492</v>
      </c>
      <c r="F510" t="s">
        <v>105</v>
      </c>
      <c r="G510" t="s">
        <v>453</v>
      </c>
      <c r="H510" t="s">
        <v>454</v>
      </c>
      <c r="I510" t="s">
        <v>33</v>
      </c>
      <c r="J510" t="s">
        <v>447</v>
      </c>
      <c r="K510" t="s">
        <v>448</v>
      </c>
      <c r="L510" t="s">
        <v>951</v>
      </c>
      <c r="M510" s="25" t="str">
        <f>IFERROR(VLOOKUP(D510,Cover!$I$2:$J$14,2,0),"")</f>
        <v>In Lavorazione</v>
      </c>
      <c r="N510" s="25" t="str">
        <f t="shared" si="14"/>
        <v>AO004511_YYY77In LavorazioneNon Bloccante</v>
      </c>
      <c r="O510" s="15" t="str">
        <f t="shared" si="15"/>
        <v>AO004511_YYY77</v>
      </c>
    </row>
    <row r="511" spans="1:15" ht="16.5" customHeight="1">
      <c r="A511" t="s">
        <v>1547</v>
      </c>
      <c r="B511" t="s">
        <v>297</v>
      </c>
      <c r="C511" t="s">
        <v>1548</v>
      </c>
      <c r="D511" t="s">
        <v>42</v>
      </c>
      <c r="E511" t="s">
        <v>492</v>
      </c>
      <c r="F511" t="s">
        <v>105</v>
      </c>
      <c r="G511" t="s">
        <v>453</v>
      </c>
      <c r="H511" t="s">
        <v>454</v>
      </c>
      <c r="I511" t="s">
        <v>33</v>
      </c>
      <c r="J511" t="s">
        <v>447</v>
      </c>
      <c r="K511" t="s">
        <v>448</v>
      </c>
      <c r="L511" t="s">
        <v>951</v>
      </c>
      <c r="M511" s="25" t="str">
        <f>IFERROR(VLOOKUP(D511,Cover!$I$2:$J$14,2,0),"")</f>
        <v>In Lavorazione</v>
      </c>
      <c r="N511" s="25" t="str">
        <f t="shared" si="14"/>
        <v>AO004511_YYY77In LavorazioneNon Bloccante</v>
      </c>
      <c r="O511" s="15" t="str">
        <f t="shared" si="15"/>
        <v>AO004511_YYY77</v>
      </c>
    </row>
    <row r="512" spans="1:15" ht="16.5" customHeight="1">
      <c r="A512" t="s">
        <v>1549</v>
      </c>
      <c r="B512" t="s">
        <v>297</v>
      </c>
      <c r="C512" t="s">
        <v>1550</v>
      </c>
      <c r="D512" t="s">
        <v>42</v>
      </c>
      <c r="E512" t="s">
        <v>492</v>
      </c>
      <c r="F512" t="s">
        <v>105</v>
      </c>
      <c r="G512" t="s">
        <v>453</v>
      </c>
      <c r="H512" t="s">
        <v>474</v>
      </c>
      <c r="I512" t="s">
        <v>33</v>
      </c>
      <c r="J512" t="s">
        <v>447</v>
      </c>
      <c r="K512" t="s">
        <v>448</v>
      </c>
      <c r="L512" t="s">
        <v>951</v>
      </c>
      <c r="M512" s="25" t="str">
        <f>IFERROR(VLOOKUP(D512,Cover!$I$2:$J$14,2,0),"")</f>
        <v>In Lavorazione</v>
      </c>
      <c r="N512" s="25" t="str">
        <f t="shared" si="14"/>
        <v>AO004511_YYY77In LavorazioneNon Bloccante</v>
      </c>
      <c r="O512" s="15" t="str">
        <f t="shared" si="15"/>
        <v>AO004511_YYY77</v>
      </c>
    </row>
    <row r="513" spans="1:15" ht="16.5" customHeight="1">
      <c r="A513" t="s">
        <v>1551</v>
      </c>
      <c r="B513" t="s">
        <v>297</v>
      </c>
      <c r="C513" t="s">
        <v>1552</v>
      </c>
      <c r="D513" t="s">
        <v>42</v>
      </c>
      <c r="E513" t="s">
        <v>492</v>
      </c>
      <c r="F513" t="s">
        <v>105</v>
      </c>
      <c r="G513" t="s">
        <v>453</v>
      </c>
      <c r="H513" t="s">
        <v>458</v>
      </c>
      <c r="I513" t="s">
        <v>33</v>
      </c>
      <c r="J513" t="s">
        <v>447</v>
      </c>
      <c r="K513" t="s">
        <v>448</v>
      </c>
      <c r="L513" t="s">
        <v>951</v>
      </c>
      <c r="M513" s="25" t="str">
        <f>IFERROR(VLOOKUP(D513,Cover!$I$2:$J$14,2,0),"")</f>
        <v>In Lavorazione</v>
      </c>
      <c r="N513" s="25" t="str">
        <f t="shared" si="14"/>
        <v>AO004511_YYY77In LavorazioneNon Bloccante</v>
      </c>
      <c r="O513" s="15" t="str">
        <f t="shared" si="15"/>
        <v>AO004511_YYY77</v>
      </c>
    </row>
    <row r="514" spans="1:15" ht="16.5" customHeight="1">
      <c r="A514" s="404"/>
      <c r="B514" s="405"/>
      <c r="C514" s="413"/>
      <c r="D514" s="405"/>
      <c r="E514" s="405"/>
      <c r="F514" s="405"/>
      <c r="G514" s="405"/>
      <c r="H514" s="405"/>
      <c r="I514" s="405"/>
      <c r="J514" s="405"/>
      <c r="K514" s="405"/>
      <c r="L514" s="406"/>
      <c r="M514" s="25" t="str">
        <f>IFERROR(VLOOKUP(D514,Cover!$I$2:$J$14,2,0),"")</f>
        <v/>
      </c>
      <c r="N514" s="25" t="str">
        <f t="shared" si="14"/>
        <v/>
      </c>
      <c r="O514" s="15" t="str">
        <f t="shared" si="15"/>
        <v/>
      </c>
    </row>
    <row r="515" spans="1:15" ht="16.5" customHeight="1">
      <c r="A515" s="404"/>
      <c r="B515" s="405"/>
      <c r="C515" s="413"/>
      <c r="D515" s="405"/>
      <c r="E515" s="405"/>
      <c r="F515" s="405"/>
      <c r="G515" s="405"/>
      <c r="H515" s="405"/>
      <c r="I515" s="405"/>
      <c r="J515" s="405"/>
      <c r="K515" s="405"/>
      <c r="L515" s="406"/>
      <c r="M515" s="25" t="str">
        <f>IFERROR(VLOOKUP(D515,Cover!$I$2:$J$14,2,0),"")</f>
        <v/>
      </c>
      <c r="N515" s="25" t="str">
        <f t="shared" ref="N515:N578" si="16">IF(O515&lt;&gt;"PMOyyy144_R4bis",CONCATENATE(B515,M515,I515),CONCATENATE(O515,M515,I515))</f>
        <v/>
      </c>
      <c r="O515" s="15" t="str">
        <f t="shared" ref="O515:O578" si="17">LEFT(B515,15)</f>
        <v/>
      </c>
    </row>
    <row r="516" spans="1:15" ht="16.5" customHeight="1">
      <c r="A516" s="404"/>
      <c r="B516" s="405"/>
      <c r="C516" s="413"/>
      <c r="D516" s="405"/>
      <c r="E516" s="405"/>
      <c r="F516" s="405"/>
      <c r="G516" s="405"/>
      <c r="H516" s="405"/>
      <c r="I516" s="405"/>
      <c r="J516" s="405"/>
      <c r="K516" s="405"/>
      <c r="L516" s="406"/>
      <c r="M516" s="25" t="str">
        <f>IFERROR(VLOOKUP(D516,Cover!$I$2:$J$14,2,0),"")</f>
        <v/>
      </c>
      <c r="N516" s="25" t="str">
        <f t="shared" si="16"/>
        <v/>
      </c>
      <c r="O516" s="15" t="str">
        <f t="shared" si="17"/>
        <v/>
      </c>
    </row>
    <row r="517" spans="1:15" ht="16.5" customHeight="1">
      <c r="A517" s="404"/>
      <c r="B517" s="405"/>
      <c r="C517" s="413"/>
      <c r="D517" s="405"/>
      <c r="E517" s="405"/>
      <c r="F517" s="405"/>
      <c r="G517" s="405"/>
      <c r="H517" s="405"/>
      <c r="I517" s="405"/>
      <c r="J517" s="405"/>
      <c r="K517" s="405"/>
      <c r="L517" s="406"/>
      <c r="M517" s="25" t="str">
        <f>IFERROR(VLOOKUP(D517,Cover!$I$2:$J$14,2,0),"")</f>
        <v/>
      </c>
      <c r="N517" s="25" t="str">
        <f t="shared" si="16"/>
        <v/>
      </c>
      <c r="O517" s="15" t="str">
        <f t="shared" si="17"/>
        <v/>
      </c>
    </row>
    <row r="518" spans="1:15" ht="16.5" customHeight="1">
      <c r="A518" s="404"/>
      <c r="B518" s="405"/>
      <c r="C518" s="413"/>
      <c r="D518" s="405"/>
      <c r="E518" s="405"/>
      <c r="F518" s="405"/>
      <c r="G518" s="405"/>
      <c r="H518" s="405"/>
      <c r="I518" s="405"/>
      <c r="J518" s="405"/>
      <c r="K518" s="405"/>
      <c r="L518" s="406"/>
      <c r="M518" s="25" t="str">
        <f>IFERROR(VLOOKUP(D518,Cover!$I$2:$J$14,2,0),"")</f>
        <v/>
      </c>
      <c r="N518" s="25" t="str">
        <f t="shared" si="16"/>
        <v/>
      </c>
      <c r="O518" s="15" t="str">
        <f t="shared" si="17"/>
        <v/>
      </c>
    </row>
    <row r="519" spans="1:15" ht="16.5" customHeight="1">
      <c r="A519" s="404"/>
      <c r="B519" s="405"/>
      <c r="C519" s="413"/>
      <c r="D519" s="405"/>
      <c r="E519" s="405"/>
      <c r="F519" s="405"/>
      <c r="G519" s="405"/>
      <c r="H519" s="405"/>
      <c r="I519" s="405"/>
      <c r="J519" s="405"/>
      <c r="K519" s="405"/>
      <c r="L519" s="406"/>
      <c r="M519" s="25" t="str">
        <f>IFERROR(VLOOKUP(D519,Cover!$I$2:$J$14,2,0),"")</f>
        <v/>
      </c>
      <c r="N519" s="25" t="str">
        <f t="shared" si="16"/>
        <v/>
      </c>
      <c r="O519" s="15" t="str">
        <f t="shared" si="17"/>
        <v/>
      </c>
    </row>
    <row r="520" spans="1:15" ht="16.5" customHeight="1">
      <c r="A520" s="404"/>
      <c r="B520" s="405"/>
      <c r="C520" s="413"/>
      <c r="D520" s="405"/>
      <c r="E520" s="405"/>
      <c r="F520" s="405"/>
      <c r="G520" s="405"/>
      <c r="H520" s="405"/>
      <c r="I520" s="405"/>
      <c r="J520" s="405"/>
      <c r="K520" s="405"/>
      <c r="L520" s="406"/>
      <c r="M520" s="25" t="str">
        <f>IFERROR(VLOOKUP(D520,Cover!$I$2:$J$14,2,0),"")</f>
        <v/>
      </c>
      <c r="N520" s="25" t="str">
        <f t="shared" si="16"/>
        <v/>
      </c>
      <c r="O520" s="15" t="str">
        <f t="shared" si="17"/>
        <v/>
      </c>
    </row>
    <row r="521" spans="1:15" ht="16.5" customHeight="1">
      <c r="A521" s="404"/>
      <c r="B521" s="405"/>
      <c r="C521" s="413"/>
      <c r="D521" s="405"/>
      <c r="E521" s="405"/>
      <c r="F521" s="405"/>
      <c r="G521" s="405"/>
      <c r="H521" s="405"/>
      <c r="I521" s="405"/>
      <c r="J521" s="405"/>
      <c r="K521" s="405"/>
      <c r="L521" s="406"/>
      <c r="M521" s="25" t="str">
        <f>IFERROR(VLOOKUP(D521,Cover!$I$2:$J$14,2,0),"")</f>
        <v/>
      </c>
      <c r="N521" s="25" t="str">
        <f t="shared" si="16"/>
        <v/>
      </c>
      <c r="O521" s="15" t="str">
        <f t="shared" si="17"/>
        <v/>
      </c>
    </row>
    <row r="522" spans="1:15" ht="16.5" customHeight="1">
      <c r="A522" s="404"/>
      <c r="B522" s="405"/>
      <c r="C522" s="413"/>
      <c r="D522" s="405"/>
      <c r="E522" s="405"/>
      <c r="F522" s="405"/>
      <c r="G522" s="405"/>
      <c r="H522" s="405"/>
      <c r="I522" s="405"/>
      <c r="J522" s="405"/>
      <c r="K522" s="405"/>
      <c r="L522" s="406"/>
      <c r="M522" s="25" t="str">
        <f>IFERROR(VLOOKUP(D522,Cover!$I$2:$J$14,2,0),"")</f>
        <v/>
      </c>
      <c r="N522" s="25" t="str">
        <f t="shared" si="16"/>
        <v/>
      </c>
      <c r="O522" s="15" t="str">
        <f t="shared" si="17"/>
        <v/>
      </c>
    </row>
    <row r="523" spans="1:15" ht="16.5" customHeight="1">
      <c r="A523" s="404"/>
      <c r="B523" s="405"/>
      <c r="C523" s="413"/>
      <c r="D523" s="405"/>
      <c r="E523" s="405"/>
      <c r="F523" s="405"/>
      <c r="G523" s="405"/>
      <c r="H523" s="405"/>
      <c r="I523" s="405"/>
      <c r="J523" s="405"/>
      <c r="K523" s="405"/>
      <c r="L523" s="406"/>
      <c r="M523" s="25" t="str">
        <f>IFERROR(VLOOKUP(D523,Cover!$I$2:$J$14,2,0),"")</f>
        <v/>
      </c>
      <c r="N523" s="25" t="str">
        <f t="shared" si="16"/>
        <v/>
      </c>
      <c r="O523" s="15" t="str">
        <f t="shared" si="17"/>
        <v/>
      </c>
    </row>
    <row r="524" spans="1:15" ht="16.5" customHeight="1">
      <c r="A524" s="404"/>
      <c r="B524" s="405"/>
      <c r="C524" s="413"/>
      <c r="D524" s="405"/>
      <c r="E524" s="405"/>
      <c r="F524" s="405"/>
      <c r="G524" s="405"/>
      <c r="H524" s="405"/>
      <c r="I524" s="405"/>
      <c r="J524" s="405"/>
      <c r="K524" s="405"/>
      <c r="L524" s="406"/>
      <c r="M524" s="25" t="str">
        <f>IFERROR(VLOOKUP(D524,Cover!$I$2:$J$14,2,0),"")</f>
        <v/>
      </c>
      <c r="N524" s="25" t="str">
        <f t="shared" si="16"/>
        <v/>
      </c>
      <c r="O524" s="15" t="str">
        <f t="shared" si="17"/>
        <v/>
      </c>
    </row>
    <row r="525" spans="1:15" ht="16.5" customHeight="1">
      <c r="A525" s="404"/>
      <c r="B525" s="405"/>
      <c r="C525" s="413"/>
      <c r="D525" s="405"/>
      <c r="E525" s="405"/>
      <c r="F525" s="405"/>
      <c r="G525" s="405"/>
      <c r="H525" s="405"/>
      <c r="I525" s="405"/>
      <c r="J525" s="405"/>
      <c r="K525" s="405"/>
      <c r="L525" s="406"/>
      <c r="M525" s="25" t="str">
        <f>IFERROR(VLOOKUP(D525,Cover!$I$2:$J$14,2,0),"")</f>
        <v/>
      </c>
      <c r="N525" s="25" t="str">
        <f t="shared" si="16"/>
        <v/>
      </c>
      <c r="O525" s="15" t="str">
        <f t="shared" si="17"/>
        <v/>
      </c>
    </row>
    <row r="526" spans="1:15" ht="16.5" customHeight="1">
      <c r="A526" s="404"/>
      <c r="B526" s="405"/>
      <c r="C526" s="413"/>
      <c r="D526" s="405"/>
      <c r="E526" s="405"/>
      <c r="F526" s="405"/>
      <c r="G526" s="405"/>
      <c r="H526" s="405"/>
      <c r="I526" s="405"/>
      <c r="J526" s="405"/>
      <c r="K526" s="405"/>
      <c r="L526" s="406"/>
      <c r="M526" s="25" t="str">
        <f>IFERROR(VLOOKUP(D526,Cover!$I$2:$J$14,2,0),"")</f>
        <v/>
      </c>
      <c r="N526" s="25" t="str">
        <f t="shared" si="16"/>
        <v/>
      </c>
      <c r="O526" s="15" t="str">
        <f t="shared" si="17"/>
        <v/>
      </c>
    </row>
    <row r="527" spans="1:15" ht="16.5" customHeight="1">
      <c r="A527" s="404"/>
      <c r="B527" s="405"/>
      <c r="C527" s="413"/>
      <c r="D527" s="405"/>
      <c r="E527" s="405"/>
      <c r="F527" s="405"/>
      <c r="G527" s="405"/>
      <c r="H527" s="405"/>
      <c r="I527" s="405"/>
      <c r="J527" s="405"/>
      <c r="K527" s="405"/>
      <c r="L527" s="406"/>
      <c r="M527" s="25" t="str">
        <f>IFERROR(VLOOKUP(D527,Cover!$I$2:$J$14,2,0),"")</f>
        <v/>
      </c>
      <c r="N527" s="25" t="str">
        <f t="shared" si="16"/>
        <v/>
      </c>
      <c r="O527" s="15" t="str">
        <f t="shared" si="17"/>
        <v/>
      </c>
    </row>
    <row r="528" spans="1:15" ht="16.5" customHeight="1">
      <c r="A528" s="404"/>
      <c r="B528" s="405"/>
      <c r="C528" s="413"/>
      <c r="D528" s="405"/>
      <c r="E528" s="405"/>
      <c r="F528" s="405"/>
      <c r="G528" s="405"/>
      <c r="H528" s="405"/>
      <c r="I528" s="405"/>
      <c r="J528" s="405"/>
      <c r="K528" s="405"/>
      <c r="L528" s="406"/>
      <c r="M528" s="25" t="str">
        <f>IFERROR(VLOOKUP(D528,Cover!$I$2:$J$14,2,0),"")</f>
        <v/>
      </c>
      <c r="N528" s="25" t="str">
        <f t="shared" si="16"/>
        <v/>
      </c>
      <c r="O528" s="15" t="str">
        <f t="shared" si="17"/>
        <v/>
      </c>
    </row>
    <row r="529" spans="1:15" ht="16.5" customHeight="1">
      <c r="A529" s="404"/>
      <c r="B529" s="405"/>
      <c r="C529" s="413"/>
      <c r="D529" s="405"/>
      <c r="E529" s="405"/>
      <c r="F529" s="405"/>
      <c r="G529" s="405"/>
      <c r="H529" s="405"/>
      <c r="I529" s="405"/>
      <c r="J529" s="405"/>
      <c r="K529" s="405"/>
      <c r="L529" s="406"/>
      <c r="M529" s="25" t="str">
        <f>IFERROR(VLOOKUP(D529,Cover!$I$2:$J$14,2,0),"")</f>
        <v/>
      </c>
      <c r="N529" s="25" t="str">
        <f t="shared" si="16"/>
        <v/>
      </c>
      <c r="O529" s="15" t="str">
        <f t="shared" si="17"/>
        <v/>
      </c>
    </row>
    <row r="530" spans="1:15" ht="16.5" customHeight="1">
      <c r="A530" s="404"/>
      <c r="B530" s="405"/>
      <c r="C530" s="413"/>
      <c r="D530" s="405"/>
      <c r="E530" s="405"/>
      <c r="F530" s="405"/>
      <c r="G530" s="405"/>
      <c r="H530" s="405"/>
      <c r="I530" s="405"/>
      <c r="J530" s="405"/>
      <c r="K530" s="405"/>
      <c r="L530" s="406"/>
      <c r="M530" s="25" t="str">
        <f>IFERROR(VLOOKUP(D530,Cover!$I$2:$J$14,2,0),"")</f>
        <v/>
      </c>
      <c r="N530" s="25" t="str">
        <f t="shared" si="16"/>
        <v/>
      </c>
      <c r="O530" s="15" t="str">
        <f t="shared" si="17"/>
        <v/>
      </c>
    </row>
    <row r="531" spans="1:15" ht="16.5" customHeight="1">
      <c r="A531" s="404"/>
      <c r="B531" s="405"/>
      <c r="C531" s="413"/>
      <c r="D531" s="405"/>
      <c r="E531" s="405"/>
      <c r="F531" s="405"/>
      <c r="G531" s="405"/>
      <c r="H531" s="405"/>
      <c r="I531" s="405"/>
      <c r="J531" s="405"/>
      <c r="K531" s="405"/>
      <c r="L531" s="406"/>
      <c r="M531" s="25" t="str">
        <f>IFERROR(VLOOKUP(D531,Cover!$I$2:$J$14,2,0),"")</f>
        <v/>
      </c>
      <c r="N531" s="25" t="str">
        <f t="shared" si="16"/>
        <v/>
      </c>
      <c r="O531" s="15" t="str">
        <f t="shared" si="17"/>
        <v/>
      </c>
    </row>
    <row r="532" spans="1:15" ht="16.5" customHeight="1">
      <c r="A532" s="404"/>
      <c r="B532" s="405"/>
      <c r="C532" s="413"/>
      <c r="D532" s="405"/>
      <c r="E532" s="405"/>
      <c r="F532" s="405"/>
      <c r="G532" s="405"/>
      <c r="H532" s="405"/>
      <c r="I532" s="405"/>
      <c r="J532" s="405"/>
      <c r="K532" s="405"/>
      <c r="L532" s="406"/>
      <c r="M532" s="25" t="str">
        <f>IFERROR(VLOOKUP(D532,Cover!$I$2:$J$14,2,0),"")</f>
        <v/>
      </c>
      <c r="N532" s="25" t="str">
        <f t="shared" si="16"/>
        <v/>
      </c>
      <c r="O532" s="15" t="str">
        <f t="shared" si="17"/>
        <v/>
      </c>
    </row>
    <row r="533" spans="1:15" ht="16.5" customHeight="1">
      <c r="A533" s="404"/>
      <c r="B533" s="405"/>
      <c r="C533" s="413"/>
      <c r="D533" s="405"/>
      <c r="E533" s="405"/>
      <c r="F533" s="405"/>
      <c r="G533" s="405"/>
      <c r="H533" s="405"/>
      <c r="I533" s="405"/>
      <c r="J533" s="405"/>
      <c r="K533" s="405"/>
      <c r="L533" s="406"/>
      <c r="M533" s="25" t="str">
        <f>IFERROR(VLOOKUP(D533,Cover!$I$2:$J$14,2,0),"")</f>
        <v/>
      </c>
      <c r="N533" s="25" t="str">
        <f t="shared" si="16"/>
        <v/>
      </c>
      <c r="O533" s="15" t="str">
        <f t="shared" si="17"/>
        <v/>
      </c>
    </row>
    <row r="534" spans="1:15" ht="16.5" customHeight="1">
      <c r="A534" s="404"/>
      <c r="B534" s="405"/>
      <c r="C534" s="413"/>
      <c r="D534" s="405"/>
      <c r="E534" s="405"/>
      <c r="F534" s="405"/>
      <c r="G534" s="405"/>
      <c r="H534" s="405"/>
      <c r="I534" s="405"/>
      <c r="J534" s="405"/>
      <c r="K534" s="405"/>
      <c r="L534" s="406"/>
      <c r="M534" s="25" t="str">
        <f>IFERROR(VLOOKUP(D534,Cover!$I$2:$J$14,2,0),"")</f>
        <v/>
      </c>
      <c r="N534" s="25" t="str">
        <f t="shared" si="16"/>
        <v/>
      </c>
      <c r="O534" s="15" t="str">
        <f t="shared" si="17"/>
        <v/>
      </c>
    </row>
    <row r="535" spans="1:15" ht="16.5" customHeight="1">
      <c r="A535" s="404"/>
      <c r="B535" s="405"/>
      <c r="C535" s="413"/>
      <c r="D535" s="405"/>
      <c r="E535" s="405"/>
      <c r="F535" s="405"/>
      <c r="G535" s="405"/>
      <c r="H535" s="405"/>
      <c r="I535" s="405"/>
      <c r="J535" s="405"/>
      <c r="K535" s="405"/>
      <c r="L535" s="406"/>
      <c r="M535" s="25" t="str">
        <f>IFERROR(VLOOKUP(D535,Cover!$I$2:$J$14,2,0),"")</f>
        <v/>
      </c>
      <c r="N535" s="25" t="str">
        <f t="shared" si="16"/>
        <v/>
      </c>
      <c r="O535" s="15" t="str">
        <f t="shared" si="17"/>
        <v/>
      </c>
    </row>
    <row r="536" spans="1:15" ht="16.5" customHeight="1">
      <c r="A536" s="404"/>
      <c r="B536" s="405"/>
      <c r="C536" s="413"/>
      <c r="D536" s="405"/>
      <c r="E536" s="405"/>
      <c r="F536" s="405"/>
      <c r="G536" s="405"/>
      <c r="H536" s="405"/>
      <c r="I536" s="405"/>
      <c r="J536" s="405"/>
      <c r="K536" s="405"/>
      <c r="L536" s="406"/>
      <c r="M536" s="25" t="str">
        <f>IFERROR(VLOOKUP(D536,Cover!$I$2:$J$14,2,0),"")</f>
        <v/>
      </c>
      <c r="N536" s="25" t="str">
        <f t="shared" si="16"/>
        <v/>
      </c>
      <c r="O536" s="15" t="str">
        <f t="shared" si="17"/>
        <v/>
      </c>
    </row>
    <row r="537" spans="1:15" ht="16.5" customHeight="1">
      <c r="A537" s="404"/>
      <c r="B537" s="405"/>
      <c r="C537" s="413"/>
      <c r="D537" s="405"/>
      <c r="E537" s="405"/>
      <c r="F537" s="405"/>
      <c r="G537" s="405"/>
      <c r="H537" s="405"/>
      <c r="I537" s="405"/>
      <c r="J537" s="405"/>
      <c r="K537" s="405"/>
      <c r="L537" s="406"/>
      <c r="M537" s="25" t="str">
        <f>IFERROR(VLOOKUP(D537,Cover!$I$2:$J$14,2,0),"")</f>
        <v/>
      </c>
      <c r="N537" s="25" t="str">
        <f t="shared" si="16"/>
        <v/>
      </c>
      <c r="O537" s="15" t="str">
        <f t="shared" si="17"/>
        <v/>
      </c>
    </row>
    <row r="538" spans="1:15" ht="16.5" customHeight="1">
      <c r="A538" s="404"/>
      <c r="B538" s="405"/>
      <c r="C538" s="413"/>
      <c r="D538" s="405"/>
      <c r="E538" s="405"/>
      <c r="F538" s="405"/>
      <c r="G538" s="405"/>
      <c r="H538" s="405"/>
      <c r="I538" s="405"/>
      <c r="J538" s="405"/>
      <c r="K538" s="405"/>
      <c r="L538" s="406"/>
      <c r="M538" s="25" t="str">
        <f>IFERROR(VLOOKUP(D538,Cover!$I$2:$J$14,2,0),"")</f>
        <v/>
      </c>
      <c r="N538" s="25" t="str">
        <f t="shared" si="16"/>
        <v/>
      </c>
      <c r="O538" s="15" t="str">
        <f t="shared" si="17"/>
        <v/>
      </c>
    </row>
    <row r="539" spans="1:15" ht="16.5" customHeight="1">
      <c r="A539" s="404"/>
      <c r="B539" s="405"/>
      <c r="C539" s="413"/>
      <c r="D539" s="405"/>
      <c r="E539" s="405"/>
      <c r="F539" s="405"/>
      <c r="G539" s="405"/>
      <c r="H539" s="405"/>
      <c r="I539" s="405"/>
      <c r="J539" s="405"/>
      <c r="K539" s="405"/>
      <c r="L539" s="406"/>
      <c r="M539" s="25" t="str">
        <f>IFERROR(VLOOKUP(D539,Cover!$I$2:$J$14,2,0),"")</f>
        <v/>
      </c>
      <c r="N539" s="25" t="str">
        <f t="shared" si="16"/>
        <v/>
      </c>
      <c r="O539" s="15" t="str">
        <f t="shared" si="17"/>
        <v/>
      </c>
    </row>
    <row r="540" spans="1:15" ht="16.5" customHeight="1">
      <c r="A540" s="404"/>
      <c r="B540" s="405"/>
      <c r="C540" s="413"/>
      <c r="D540" s="405"/>
      <c r="E540" s="405"/>
      <c r="F540" s="405"/>
      <c r="G540" s="405"/>
      <c r="H540" s="405"/>
      <c r="I540" s="405"/>
      <c r="J540" s="405"/>
      <c r="K540" s="405"/>
      <c r="L540" s="406"/>
      <c r="M540" s="25" t="str">
        <f>IFERROR(VLOOKUP(D540,Cover!$I$2:$J$14,2,0),"")</f>
        <v/>
      </c>
      <c r="N540" s="25" t="str">
        <f t="shared" si="16"/>
        <v/>
      </c>
      <c r="O540" s="15" t="str">
        <f t="shared" si="17"/>
        <v/>
      </c>
    </row>
    <row r="541" spans="1:15" ht="16.5" customHeight="1">
      <c r="A541" s="404"/>
      <c r="B541" s="405"/>
      <c r="C541" s="413"/>
      <c r="D541" s="405"/>
      <c r="E541" s="405"/>
      <c r="F541" s="405"/>
      <c r="G541" s="405"/>
      <c r="H541" s="405"/>
      <c r="I541" s="405"/>
      <c r="J541" s="405"/>
      <c r="K541" s="405"/>
      <c r="L541" s="406"/>
      <c r="M541" s="25" t="str">
        <f>IFERROR(VLOOKUP(D541,Cover!$I$2:$J$14,2,0),"")</f>
        <v/>
      </c>
      <c r="N541" s="25" t="str">
        <f t="shared" si="16"/>
        <v/>
      </c>
      <c r="O541" s="15" t="str">
        <f t="shared" si="17"/>
        <v/>
      </c>
    </row>
    <row r="542" spans="1:15" ht="16.5" customHeight="1">
      <c r="A542" s="404"/>
      <c r="B542" s="405"/>
      <c r="C542" s="413"/>
      <c r="D542" s="405"/>
      <c r="E542" s="405"/>
      <c r="F542" s="405"/>
      <c r="G542" s="405"/>
      <c r="H542" s="405"/>
      <c r="I542" s="405"/>
      <c r="J542" s="405"/>
      <c r="K542" s="405"/>
      <c r="L542" s="406"/>
      <c r="M542" s="25" t="str">
        <f>IFERROR(VLOOKUP(D542,Cover!$I$2:$J$14,2,0),"")</f>
        <v/>
      </c>
      <c r="N542" s="25" t="str">
        <f t="shared" si="16"/>
        <v/>
      </c>
      <c r="O542" s="15" t="str">
        <f t="shared" si="17"/>
        <v/>
      </c>
    </row>
    <row r="543" spans="1:15" ht="16.5" customHeight="1">
      <c r="A543" s="404"/>
      <c r="B543" s="405"/>
      <c r="C543" s="413"/>
      <c r="D543" s="405"/>
      <c r="E543" s="405"/>
      <c r="F543" s="405"/>
      <c r="G543" s="405"/>
      <c r="H543" s="405"/>
      <c r="I543" s="405"/>
      <c r="J543" s="405"/>
      <c r="K543" s="405"/>
      <c r="L543" s="406"/>
      <c r="M543" s="25" t="str">
        <f>IFERROR(VLOOKUP(D543,Cover!$I$2:$J$14,2,0),"")</f>
        <v/>
      </c>
      <c r="N543" s="25" t="str">
        <f t="shared" si="16"/>
        <v/>
      </c>
      <c r="O543" s="15" t="str">
        <f t="shared" si="17"/>
        <v/>
      </c>
    </row>
    <row r="544" spans="1:15" ht="16.5" customHeight="1">
      <c r="A544" s="404"/>
      <c r="B544" s="405"/>
      <c r="C544" s="413"/>
      <c r="D544" s="405"/>
      <c r="E544" s="405"/>
      <c r="F544" s="405"/>
      <c r="G544" s="405"/>
      <c r="H544" s="405"/>
      <c r="I544" s="405"/>
      <c r="J544" s="405"/>
      <c r="K544" s="405"/>
      <c r="L544" s="406"/>
      <c r="M544" s="25" t="str">
        <f>IFERROR(VLOOKUP(D544,Cover!$I$2:$J$14,2,0),"")</f>
        <v/>
      </c>
      <c r="N544" s="25" t="str">
        <f t="shared" si="16"/>
        <v/>
      </c>
      <c r="O544" s="15" t="str">
        <f t="shared" si="17"/>
        <v/>
      </c>
    </row>
    <row r="545" spans="1:15" ht="16.5" customHeight="1">
      <c r="A545" s="404"/>
      <c r="B545" s="405"/>
      <c r="C545" s="413"/>
      <c r="D545" s="405"/>
      <c r="E545" s="405"/>
      <c r="F545" s="405"/>
      <c r="G545" s="405"/>
      <c r="H545" s="405"/>
      <c r="I545" s="405"/>
      <c r="J545" s="405"/>
      <c r="K545" s="405"/>
      <c r="L545" s="406"/>
      <c r="M545" s="25" t="str">
        <f>IFERROR(VLOOKUP(D545,Cover!$I$2:$J$14,2,0),"")</f>
        <v/>
      </c>
      <c r="N545" s="25" t="str">
        <f t="shared" si="16"/>
        <v/>
      </c>
      <c r="O545" s="15" t="str">
        <f t="shared" si="17"/>
        <v/>
      </c>
    </row>
    <row r="546" spans="1:15" ht="16.5" customHeight="1">
      <c r="A546" s="404"/>
      <c r="B546" s="405"/>
      <c r="C546" s="413"/>
      <c r="D546" s="405"/>
      <c r="E546" s="405"/>
      <c r="F546" s="405"/>
      <c r="G546" s="405"/>
      <c r="H546" s="405"/>
      <c r="I546" s="405"/>
      <c r="J546" s="405"/>
      <c r="K546" s="405"/>
      <c r="L546" s="406"/>
      <c r="M546" s="25" t="str">
        <f>IFERROR(VLOOKUP(D546,Cover!$I$2:$J$14,2,0),"")</f>
        <v/>
      </c>
      <c r="N546" s="25" t="str">
        <f t="shared" si="16"/>
        <v/>
      </c>
      <c r="O546" s="15" t="str">
        <f t="shared" si="17"/>
        <v/>
      </c>
    </row>
    <row r="547" spans="1:15" ht="16.5" customHeight="1">
      <c r="A547" s="404"/>
      <c r="B547" s="405"/>
      <c r="C547" s="413"/>
      <c r="D547" s="405"/>
      <c r="E547" s="405"/>
      <c r="F547" s="405"/>
      <c r="G547" s="405"/>
      <c r="H547" s="405"/>
      <c r="I547" s="405"/>
      <c r="J547" s="405"/>
      <c r="K547" s="405"/>
      <c r="L547" s="406"/>
      <c r="M547" s="25" t="str">
        <f>IFERROR(VLOOKUP(D547,Cover!$I$2:$J$14,2,0),"")</f>
        <v/>
      </c>
      <c r="N547" s="25" t="str">
        <f t="shared" si="16"/>
        <v/>
      </c>
      <c r="O547" s="15" t="str">
        <f t="shared" si="17"/>
        <v/>
      </c>
    </row>
    <row r="548" spans="1:15" ht="16.5" customHeight="1">
      <c r="A548" s="404"/>
      <c r="B548" s="405"/>
      <c r="C548" s="413"/>
      <c r="D548" s="405"/>
      <c r="E548" s="405"/>
      <c r="F548" s="405"/>
      <c r="G548" s="405"/>
      <c r="H548" s="405"/>
      <c r="I548" s="405"/>
      <c r="J548" s="405"/>
      <c r="K548" s="405"/>
      <c r="L548" s="406"/>
      <c r="M548" s="25" t="str">
        <f>IFERROR(VLOOKUP(D548,Cover!$I$2:$J$14,2,0),"")</f>
        <v/>
      </c>
      <c r="N548" s="25" t="str">
        <f t="shared" si="16"/>
        <v/>
      </c>
      <c r="O548" s="15" t="str">
        <f t="shared" si="17"/>
        <v/>
      </c>
    </row>
    <row r="549" spans="1:15" ht="16.5" customHeight="1">
      <c r="A549" s="404"/>
      <c r="B549" s="405"/>
      <c r="C549" s="413"/>
      <c r="D549" s="405"/>
      <c r="E549" s="405"/>
      <c r="F549" s="405"/>
      <c r="G549" s="405"/>
      <c r="H549" s="405"/>
      <c r="I549" s="405"/>
      <c r="J549" s="405"/>
      <c r="K549" s="405"/>
      <c r="L549" s="406"/>
      <c r="M549" s="25" t="str">
        <f>IFERROR(VLOOKUP(D549,Cover!$I$2:$J$14,2,0),"")</f>
        <v/>
      </c>
      <c r="N549" s="25" t="str">
        <f t="shared" si="16"/>
        <v/>
      </c>
      <c r="O549" s="15" t="str">
        <f t="shared" si="17"/>
        <v/>
      </c>
    </row>
    <row r="550" spans="1:15" ht="16.5" customHeight="1">
      <c r="A550" s="404"/>
      <c r="B550" s="405"/>
      <c r="C550" s="413"/>
      <c r="D550" s="405"/>
      <c r="E550" s="405"/>
      <c r="F550" s="405"/>
      <c r="G550" s="405"/>
      <c r="H550" s="405"/>
      <c r="I550" s="405"/>
      <c r="J550" s="405"/>
      <c r="K550" s="405"/>
      <c r="L550" s="406"/>
      <c r="M550" s="25" t="str">
        <f>IFERROR(VLOOKUP(D550,Cover!$I$2:$J$14,2,0),"")</f>
        <v/>
      </c>
      <c r="N550" s="25" t="str">
        <f t="shared" si="16"/>
        <v/>
      </c>
      <c r="O550" s="15" t="str">
        <f t="shared" si="17"/>
        <v/>
      </c>
    </row>
    <row r="551" spans="1:15" ht="16.5" customHeight="1">
      <c r="A551" s="404"/>
      <c r="B551" s="405"/>
      <c r="C551" s="413"/>
      <c r="D551" s="405"/>
      <c r="E551" s="405"/>
      <c r="F551" s="405"/>
      <c r="G551" s="405"/>
      <c r="H551" s="405"/>
      <c r="I551" s="405"/>
      <c r="J551" s="405"/>
      <c r="K551" s="405"/>
      <c r="L551" s="406"/>
      <c r="M551" s="25" t="str">
        <f>IFERROR(VLOOKUP(D551,Cover!$I$2:$J$14,2,0),"")</f>
        <v/>
      </c>
      <c r="N551" s="25" t="str">
        <f t="shared" si="16"/>
        <v/>
      </c>
      <c r="O551" s="15" t="str">
        <f t="shared" si="17"/>
        <v/>
      </c>
    </row>
    <row r="552" spans="1:15" ht="16.5" customHeight="1">
      <c r="A552" s="404"/>
      <c r="B552" s="405"/>
      <c r="C552" s="413"/>
      <c r="D552" s="405"/>
      <c r="E552" s="405"/>
      <c r="F552" s="405"/>
      <c r="G552" s="405"/>
      <c r="H552" s="405"/>
      <c r="I552" s="405"/>
      <c r="J552" s="405"/>
      <c r="K552" s="405"/>
      <c r="L552" s="406"/>
      <c r="M552" s="25" t="str">
        <f>IFERROR(VLOOKUP(D552,Cover!$I$2:$J$14,2,0),"")</f>
        <v/>
      </c>
      <c r="N552" s="25" t="str">
        <f t="shared" si="16"/>
        <v/>
      </c>
      <c r="O552" s="15" t="str">
        <f t="shared" si="17"/>
        <v/>
      </c>
    </row>
    <row r="553" spans="1:15" ht="16.5" customHeight="1">
      <c r="A553" s="404"/>
      <c r="B553" s="405"/>
      <c r="C553" s="413"/>
      <c r="D553" s="405"/>
      <c r="E553" s="405"/>
      <c r="F553" s="405"/>
      <c r="G553" s="405"/>
      <c r="H553" s="405"/>
      <c r="I553" s="405"/>
      <c r="J553" s="405"/>
      <c r="K553" s="405"/>
      <c r="L553" s="406"/>
      <c r="M553" s="25" t="str">
        <f>IFERROR(VLOOKUP(D553,Cover!$I$2:$J$14,2,0),"")</f>
        <v/>
      </c>
      <c r="N553" s="25" t="str">
        <f t="shared" si="16"/>
        <v/>
      </c>
      <c r="O553" s="15" t="str">
        <f t="shared" si="17"/>
        <v/>
      </c>
    </row>
    <row r="554" spans="1:15" ht="16.5" customHeight="1">
      <c r="A554" s="404"/>
      <c r="B554" s="405"/>
      <c r="C554" s="413"/>
      <c r="D554" s="405"/>
      <c r="E554" s="405"/>
      <c r="F554" s="405"/>
      <c r="G554" s="405"/>
      <c r="H554" s="405"/>
      <c r="I554" s="405"/>
      <c r="J554" s="405"/>
      <c r="K554" s="405"/>
      <c r="L554" s="406"/>
      <c r="M554" s="25" t="str">
        <f>IFERROR(VLOOKUP(D554,Cover!$I$2:$J$14,2,0),"")</f>
        <v/>
      </c>
      <c r="N554" s="25" t="str">
        <f t="shared" si="16"/>
        <v/>
      </c>
      <c r="O554" s="15" t="str">
        <f t="shared" si="17"/>
        <v/>
      </c>
    </row>
    <row r="555" spans="1:15" ht="16.5" customHeight="1">
      <c r="A555" s="404"/>
      <c r="B555" s="405"/>
      <c r="C555" s="413"/>
      <c r="D555" s="405"/>
      <c r="E555" s="405"/>
      <c r="F555" s="405"/>
      <c r="G555" s="405"/>
      <c r="H555" s="405"/>
      <c r="I555" s="405"/>
      <c r="J555" s="405"/>
      <c r="K555" s="405"/>
      <c r="L555" s="406"/>
      <c r="M555" s="25" t="str">
        <f>IFERROR(VLOOKUP(D555,Cover!$I$2:$J$14,2,0),"")</f>
        <v/>
      </c>
      <c r="N555" s="25" t="str">
        <f t="shared" si="16"/>
        <v/>
      </c>
      <c r="O555" s="15" t="str">
        <f t="shared" si="17"/>
        <v/>
      </c>
    </row>
    <row r="556" spans="1:15" ht="16.5" customHeight="1">
      <c r="A556" s="404"/>
      <c r="B556" s="405"/>
      <c r="C556" s="413"/>
      <c r="D556" s="405"/>
      <c r="E556" s="405"/>
      <c r="F556" s="405"/>
      <c r="G556" s="405"/>
      <c r="H556" s="405"/>
      <c r="I556" s="405"/>
      <c r="J556" s="405"/>
      <c r="K556" s="405"/>
      <c r="L556" s="406"/>
      <c r="M556" s="25" t="str">
        <f>IFERROR(VLOOKUP(D556,Cover!$I$2:$J$14,2,0),"")</f>
        <v/>
      </c>
      <c r="N556" s="25" t="str">
        <f t="shared" si="16"/>
        <v/>
      </c>
      <c r="O556" s="15" t="str">
        <f t="shared" si="17"/>
        <v/>
      </c>
    </row>
    <row r="557" spans="1:15" ht="16.5" customHeight="1">
      <c r="A557" s="404"/>
      <c r="B557" s="405"/>
      <c r="C557" s="413"/>
      <c r="D557" s="405"/>
      <c r="E557" s="405"/>
      <c r="F557" s="405"/>
      <c r="G557" s="405"/>
      <c r="H557" s="405"/>
      <c r="I557" s="405"/>
      <c r="J557" s="405"/>
      <c r="K557" s="405"/>
      <c r="L557" s="406"/>
      <c r="M557" s="25" t="str">
        <f>IFERROR(VLOOKUP(D557,Cover!$I$2:$J$14,2,0),"")</f>
        <v/>
      </c>
      <c r="N557" s="25" t="str">
        <f t="shared" si="16"/>
        <v/>
      </c>
      <c r="O557" s="15" t="str">
        <f t="shared" si="17"/>
        <v/>
      </c>
    </row>
    <row r="558" spans="1:15" ht="16.5" customHeight="1">
      <c r="A558" s="404"/>
      <c r="B558" s="405"/>
      <c r="C558" s="413"/>
      <c r="D558" s="405"/>
      <c r="E558" s="405"/>
      <c r="F558" s="405"/>
      <c r="G558" s="405"/>
      <c r="H558" s="405"/>
      <c r="I558" s="405"/>
      <c r="J558" s="405"/>
      <c r="K558" s="405"/>
      <c r="L558" s="406"/>
      <c r="M558" s="25" t="str">
        <f>IFERROR(VLOOKUP(D558,Cover!$I$2:$J$14,2,0),"")</f>
        <v/>
      </c>
      <c r="N558" s="25" t="str">
        <f t="shared" si="16"/>
        <v/>
      </c>
      <c r="O558" s="15" t="str">
        <f t="shared" si="17"/>
        <v/>
      </c>
    </row>
    <row r="559" spans="1:15" ht="16.5" customHeight="1">
      <c r="A559" s="404"/>
      <c r="B559" s="405"/>
      <c r="C559" s="413"/>
      <c r="D559" s="405"/>
      <c r="E559" s="405"/>
      <c r="F559" s="405"/>
      <c r="G559" s="405"/>
      <c r="H559" s="405"/>
      <c r="I559" s="405"/>
      <c r="J559" s="405"/>
      <c r="K559" s="405"/>
      <c r="L559" s="406"/>
      <c r="M559" s="25" t="str">
        <f>IFERROR(VLOOKUP(D559,Cover!$I$2:$J$14,2,0),"")</f>
        <v/>
      </c>
      <c r="N559" s="25" t="str">
        <f t="shared" si="16"/>
        <v/>
      </c>
      <c r="O559" s="15" t="str">
        <f t="shared" si="17"/>
        <v/>
      </c>
    </row>
    <row r="560" spans="1:15" ht="16.5" customHeight="1">
      <c r="A560" s="404"/>
      <c r="B560" s="405"/>
      <c r="C560" s="413"/>
      <c r="D560" s="405"/>
      <c r="E560" s="405"/>
      <c r="F560" s="405"/>
      <c r="G560" s="405"/>
      <c r="H560" s="405"/>
      <c r="I560" s="405"/>
      <c r="J560" s="405"/>
      <c r="K560" s="405"/>
      <c r="L560" s="406"/>
      <c r="M560" s="25" t="str">
        <f>IFERROR(VLOOKUP(D560,Cover!$I$2:$J$14,2,0),"")</f>
        <v/>
      </c>
      <c r="N560" s="25" t="str">
        <f t="shared" si="16"/>
        <v/>
      </c>
      <c r="O560" s="15" t="str">
        <f t="shared" si="17"/>
        <v/>
      </c>
    </row>
    <row r="561" spans="1:15" ht="16.5" customHeight="1">
      <c r="A561" s="404"/>
      <c r="B561" s="405"/>
      <c r="C561" s="413"/>
      <c r="D561" s="405"/>
      <c r="E561" s="405"/>
      <c r="F561" s="405"/>
      <c r="G561" s="405"/>
      <c r="H561" s="405"/>
      <c r="I561" s="405"/>
      <c r="J561" s="405"/>
      <c r="K561" s="405"/>
      <c r="L561" s="406"/>
      <c r="M561" s="25" t="str">
        <f>IFERROR(VLOOKUP(D561,Cover!$I$2:$J$14,2,0),"")</f>
        <v/>
      </c>
      <c r="N561" s="25" t="str">
        <f t="shared" si="16"/>
        <v/>
      </c>
      <c r="O561" s="15" t="str">
        <f t="shared" si="17"/>
        <v/>
      </c>
    </row>
    <row r="562" spans="1:15" ht="16.5" customHeight="1">
      <c r="A562" s="404"/>
      <c r="B562" s="405"/>
      <c r="C562" s="413"/>
      <c r="D562" s="405"/>
      <c r="E562" s="405"/>
      <c r="F562" s="405"/>
      <c r="G562" s="405"/>
      <c r="H562" s="405"/>
      <c r="I562" s="405"/>
      <c r="J562" s="405"/>
      <c r="K562" s="405"/>
      <c r="L562" s="406"/>
      <c r="M562" s="25" t="str">
        <f>IFERROR(VLOOKUP(D562,Cover!$I$2:$J$14,2,0),"")</f>
        <v/>
      </c>
      <c r="N562" s="25" t="str">
        <f t="shared" si="16"/>
        <v/>
      </c>
      <c r="O562" s="15" t="str">
        <f t="shared" si="17"/>
        <v/>
      </c>
    </row>
    <row r="563" spans="1:15" ht="16.5" customHeight="1">
      <c r="A563" s="404"/>
      <c r="B563" s="405"/>
      <c r="C563" s="413"/>
      <c r="D563" s="405"/>
      <c r="E563" s="405"/>
      <c r="F563" s="405"/>
      <c r="G563" s="405"/>
      <c r="H563" s="405"/>
      <c r="I563" s="405"/>
      <c r="J563" s="405"/>
      <c r="K563" s="405"/>
      <c r="L563" s="406"/>
      <c r="M563" s="25" t="str">
        <f>IFERROR(VLOOKUP(D563,Cover!$I$2:$J$14,2,0),"")</f>
        <v/>
      </c>
      <c r="N563" s="25" t="str">
        <f t="shared" si="16"/>
        <v/>
      </c>
      <c r="O563" s="15" t="str">
        <f t="shared" si="17"/>
        <v/>
      </c>
    </row>
    <row r="564" spans="1:15" ht="16.5" customHeight="1">
      <c r="A564" s="404"/>
      <c r="B564" s="405"/>
      <c r="C564" s="413"/>
      <c r="D564" s="405"/>
      <c r="E564" s="405"/>
      <c r="F564" s="405"/>
      <c r="G564" s="405"/>
      <c r="H564" s="405"/>
      <c r="I564" s="405"/>
      <c r="J564" s="405"/>
      <c r="K564" s="405"/>
      <c r="L564" s="406"/>
      <c r="M564" s="25" t="str">
        <f>IFERROR(VLOOKUP(D564,Cover!$I$2:$J$14,2,0),"")</f>
        <v/>
      </c>
      <c r="N564" s="25" t="str">
        <f t="shared" si="16"/>
        <v/>
      </c>
      <c r="O564" s="15" t="str">
        <f t="shared" si="17"/>
        <v/>
      </c>
    </row>
    <row r="565" spans="1:15" ht="16.5" customHeight="1">
      <c r="A565" s="404"/>
      <c r="B565" s="405"/>
      <c r="C565" s="413"/>
      <c r="D565" s="405"/>
      <c r="E565" s="405"/>
      <c r="F565" s="405"/>
      <c r="G565" s="405"/>
      <c r="H565" s="405"/>
      <c r="I565" s="405"/>
      <c r="J565" s="405"/>
      <c r="K565" s="405"/>
      <c r="L565" s="406"/>
      <c r="M565" s="25" t="str">
        <f>IFERROR(VLOOKUP(D565,Cover!$I$2:$J$14,2,0),"")</f>
        <v/>
      </c>
      <c r="N565" s="25" t="str">
        <f t="shared" si="16"/>
        <v/>
      </c>
      <c r="O565" s="15" t="str">
        <f t="shared" si="17"/>
        <v/>
      </c>
    </row>
    <row r="566" spans="1:15" ht="16.5" customHeight="1">
      <c r="A566" s="404"/>
      <c r="B566" s="405"/>
      <c r="C566" s="413"/>
      <c r="D566" s="405"/>
      <c r="E566" s="405"/>
      <c r="F566" s="405"/>
      <c r="G566" s="405"/>
      <c r="H566" s="405"/>
      <c r="I566" s="405"/>
      <c r="J566" s="405"/>
      <c r="K566" s="405"/>
      <c r="L566" s="406"/>
      <c r="M566" s="25" t="str">
        <f>IFERROR(VLOOKUP(D566,Cover!$I$2:$J$14,2,0),"")</f>
        <v/>
      </c>
      <c r="N566" s="25" t="str">
        <f t="shared" si="16"/>
        <v/>
      </c>
      <c r="O566" s="15" t="str">
        <f t="shared" si="17"/>
        <v/>
      </c>
    </row>
    <row r="567" spans="1:15" ht="16.5" customHeight="1">
      <c r="A567" s="404"/>
      <c r="B567" s="405"/>
      <c r="C567" s="413"/>
      <c r="D567" s="405"/>
      <c r="E567" s="405"/>
      <c r="F567" s="405"/>
      <c r="G567" s="405"/>
      <c r="H567" s="405"/>
      <c r="I567" s="405"/>
      <c r="J567" s="405"/>
      <c r="K567" s="405"/>
      <c r="L567" s="406"/>
      <c r="M567" s="25" t="str">
        <f>IFERROR(VLOOKUP(D567,Cover!$I$2:$J$14,2,0),"")</f>
        <v/>
      </c>
      <c r="N567" s="25" t="str">
        <f t="shared" si="16"/>
        <v/>
      </c>
      <c r="O567" s="15" t="str">
        <f t="shared" si="17"/>
        <v/>
      </c>
    </row>
    <row r="568" spans="1:15" ht="16.5" customHeight="1">
      <c r="A568" s="404"/>
      <c r="B568" s="405"/>
      <c r="C568" s="413"/>
      <c r="D568" s="405"/>
      <c r="E568" s="405"/>
      <c r="F568" s="405"/>
      <c r="G568" s="405"/>
      <c r="H568" s="405"/>
      <c r="I568" s="405"/>
      <c r="J568" s="405"/>
      <c r="K568" s="405"/>
      <c r="L568" s="406"/>
      <c r="M568" s="25" t="str">
        <f>IFERROR(VLOOKUP(D568,Cover!$I$2:$J$14,2,0),"")</f>
        <v/>
      </c>
      <c r="N568" s="25" t="str">
        <f t="shared" si="16"/>
        <v/>
      </c>
      <c r="O568" s="15" t="str">
        <f t="shared" si="17"/>
        <v/>
      </c>
    </row>
    <row r="569" spans="1:15" ht="16.5" customHeight="1">
      <c r="A569" s="404"/>
      <c r="B569" s="405"/>
      <c r="C569" s="413"/>
      <c r="D569" s="405"/>
      <c r="E569" s="405"/>
      <c r="F569" s="405"/>
      <c r="G569" s="405"/>
      <c r="H569" s="405"/>
      <c r="I569" s="405"/>
      <c r="J569" s="405"/>
      <c r="K569" s="405"/>
      <c r="L569" s="406"/>
      <c r="M569" s="25" t="str">
        <f>IFERROR(VLOOKUP(D569,Cover!$I$2:$J$14,2,0),"")</f>
        <v/>
      </c>
      <c r="N569" s="25" t="str">
        <f t="shared" si="16"/>
        <v/>
      </c>
      <c r="O569" s="15" t="str">
        <f t="shared" si="17"/>
        <v/>
      </c>
    </row>
    <row r="570" spans="1:15" ht="16.5" customHeight="1">
      <c r="A570" s="404"/>
      <c r="B570" s="405"/>
      <c r="C570" s="413"/>
      <c r="D570" s="405"/>
      <c r="E570" s="405"/>
      <c r="F570" s="405"/>
      <c r="G570" s="405"/>
      <c r="H570" s="405"/>
      <c r="I570" s="405"/>
      <c r="J570" s="405"/>
      <c r="K570" s="405"/>
      <c r="L570" s="406"/>
      <c r="M570" s="25" t="str">
        <f>IFERROR(VLOOKUP(D570,Cover!$I$2:$J$14,2,0),"")</f>
        <v/>
      </c>
      <c r="N570" s="25" t="str">
        <f t="shared" si="16"/>
        <v/>
      </c>
      <c r="O570" s="15" t="str">
        <f t="shared" si="17"/>
        <v/>
      </c>
    </row>
    <row r="571" spans="1:15" ht="16.5" customHeight="1">
      <c r="A571" s="404"/>
      <c r="B571" s="405"/>
      <c r="C571" s="413"/>
      <c r="D571" s="405"/>
      <c r="E571" s="405"/>
      <c r="F571" s="405"/>
      <c r="G571" s="405"/>
      <c r="H571" s="405"/>
      <c r="I571" s="405"/>
      <c r="J571" s="405"/>
      <c r="K571" s="405"/>
      <c r="L571" s="406"/>
      <c r="M571" s="25" t="str">
        <f>IFERROR(VLOOKUP(D571,Cover!$I$2:$J$14,2,0),"")</f>
        <v/>
      </c>
      <c r="N571" s="25" t="str">
        <f t="shared" si="16"/>
        <v/>
      </c>
      <c r="O571" s="15" t="str">
        <f t="shared" si="17"/>
        <v/>
      </c>
    </row>
    <row r="572" spans="1:15" ht="16.5" customHeight="1">
      <c r="A572" s="404"/>
      <c r="B572" s="405"/>
      <c r="C572" s="413"/>
      <c r="D572" s="405"/>
      <c r="E572" s="405"/>
      <c r="F572" s="405"/>
      <c r="G572" s="405"/>
      <c r="H572" s="405"/>
      <c r="I572" s="405"/>
      <c r="J572" s="405"/>
      <c r="K572" s="405"/>
      <c r="L572" s="406"/>
      <c r="M572" s="25" t="str">
        <f>IFERROR(VLOOKUP(D572,Cover!$I$2:$J$14,2,0),"")</f>
        <v/>
      </c>
      <c r="N572" s="25" t="str">
        <f t="shared" si="16"/>
        <v/>
      </c>
      <c r="O572" s="15" t="str">
        <f t="shared" si="17"/>
        <v/>
      </c>
    </row>
    <row r="573" spans="1:15" ht="16.5" customHeight="1">
      <c r="A573" s="404"/>
      <c r="B573" s="405"/>
      <c r="C573" s="413"/>
      <c r="D573" s="405"/>
      <c r="E573" s="405"/>
      <c r="F573" s="405"/>
      <c r="G573" s="405"/>
      <c r="H573" s="405"/>
      <c r="I573" s="405"/>
      <c r="J573" s="405"/>
      <c r="K573" s="405"/>
      <c r="L573" s="406"/>
      <c r="M573" s="25" t="str">
        <f>IFERROR(VLOOKUP(D573,Cover!$I$2:$J$14,2,0),"")</f>
        <v/>
      </c>
      <c r="N573" s="25" t="str">
        <f t="shared" si="16"/>
        <v/>
      </c>
      <c r="O573" s="15" t="str">
        <f t="shared" si="17"/>
        <v/>
      </c>
    </row>
    <row r="574" spans="1:15" ht="16.5" customHeight="1">
      <c r="A574" s="404"/>
      <c r="B574" s="405"/>
      <c r="C574" s="413"/>
      <c r="D574" s="405"/>
      <c r="E574" s="405"/>
      <c r="F574" s="405"/>
      <c r="G574" s="405"/>
      <c r="H574" s="405"/>
      <c r="I574" s="405"/>
      <c r="J574" s="405"/>
      <c r="K574" s="405"/>
      <c r="L574" s="406"/>
      <c r="M574" s="25" t="str">
        <f>IFERROR(VLOOKUP(D574,Cover!$I$2:$J$14,2,0),"")</f>
        <v/>
      </c>
      <c r="N574" s="25" t="str">
        <f t="shared" si="16"/>
        <v/>
      </c>
      <c r="O574" s="15" t="str">
        <f t="shared" si="17"/>
        <v/>
      </c>
    </row>
    <row r="575" spans="1:15" ht="16.5" customHeight="1">
      <c r="A575" s="404"/>
      <c r="B575" s="405"/>
      <c r="C575" s="413"/>
      <c r="D575" s="405"/>
      <c r="E575" s="405"/>
      <c r="F575" s="405"/>
      <c r="G575" s="405"/>
      <c r="H575" s="405"/>
      <c r="I575" s="405"/>
      <c r="J575" s="405"/>
      <c r="K575" s="405"/>
      <c r="L575" s="406"/>
      <c r="M575" s="25" t="str">
        <f>IFERROR(VLOOKUP(D575,Cover!$I$2:$J$14,2,0),"")</f>
        <v/>
      </c>
      <c r="N575" s="25" t="str">
        <f t="shared" si="16"/>
        <v/>
      </c>
      <c r="O575" s="15" t="str">
        <f t="shared" si="17"/>
        <v/>
      </c>
    </row>
    <row r="576" spans="1:15" ht="16.5" customHeight="1">
      <c r="A576" s="404"/>
      <c r="B576" s="405"/>
      <c r="C576" s="413"/>
      <c r="D576" s="405"/>
      <c r="E576" s="405"/>
      <c r="F576" s="405"/>
      <c r="G576" s="405"/>
      <c r="H576" s="405"/>
      <c r="I576" s="405"/>
      <c r="J576" s="405"/>
      <c r="K576" s="405"/>
      <c r="L576" s="406"/>
      <c r="M576" s="25" t="str">
        <f>IFERROR(VLOOKUP(D576,Cover!$I$2:$J$14,2,0),"")</f>
        <v/>
      </c>
      <c r="N576" s="25" t="str">
        <f t="shared" si="16"/>
        <v/>
      </c>
      <c r="O576" s="15" t="str">
        <f t="shared" si="17"/>
        <v/>
      </c>
    </row>
    <row r="577" spans="1:15" ht="16.5" customHeight="1">
      <c r="A577" s="404"/>
      <c r="B577" s="405"/>
      <c r="C577" s="413"/>
      <c r="D577" s="405"/>
      <c r="E577" s="405"/>
      <c r="F577" s="405"/>
      <c r="G577" s="405"/>
      <c r="H577" s="405"/>
      <c r="I577" s="405"/>
      <c r="J577" s="405"/>
      <c r="K577" s="405"/>
      <c r="L577" s="406"/>
      <c r="M577" s="25" t="str">
        <f>IFERROR(VLOOKUP(D577,Cover!$I$2:$J$14,2,0),"")</f>
        <v/>
      </c>
      <c r="N577" s="25" t="str">
        <f t="shared" si="16"/>
        <v/>
      </c>
      <c r="O577" s="15" t="str">
        <f t="shared" si="17"/>
        <v/>
      </c>
    </row>
    <row r="578" spans="1:15" ht="16.5" customHeight="1">
      <c r="A578" s="404"/>
      <c r="B578" s="405"/>
      <c r="C578" s="413"/>
      <c r="D578" s="405"/>
      <c r="E578" s="405"/>
      <c r="F578" s="405"/>
      <c r="G578" s="405"/>
      <c r="H578" s="405"/>
      <c r="I578" s="405"/>
      <c r="J578" s="405"/>
      <c r="K578" s="405"/>
      <c r="L578" s="406"/>
      <c r="M578" s="25" t="str">
        <f>IFERROR(VLOOKUP(D578,Cover!$I$2:$J$14,2,0),"")</f>
        <v/>
      </c>
      <c r="N578" s="25" t="str">
        <f t="shared" si="16"/>
        <v/>
      </c>
      <c r="O578" s="15" t="str">
        <f t="shared" si="17"/>
        <v/>
      </c>
    </row>
    <row r="579" spans="1:15" ht="16.5" customHeight="1">
      <c r="A579" s="404"/>
      <c r="B579" s="405"/>
      <c r="C579" s="413"/>
      <c r="D579" s="405"/>
      <c r="E579" s="405"/>
      <c r="F579" s="405"/>
      <c r="G579" s="405"/>
      <c r="H579" s="405"/>
      <c r="I579" s="405"/>
      <c r="J579" s="405"/>
      <c r="K579" s="405"/>
      <c r="L579" s="406"/>
      <c r="M579" s="25" t="str">
        <f>IFERROR(VLOOKUP(D579,Cover!$I$2:$J$14,2,0),"")</f>
        <v/>
      </c>
      <c r="N579" s="25" t="str">
        <f t="shared" ref="N579:N642" si="18">IF(O579&lt;&gt;"PMOyyy144_R4bis",CONCATENATE(B579,M579,I579),CONCATENATE(O579,M579,I579))</f>
        <v/>
      </c>
      <c r="O579" s="15" t="str">
        <f t="shared" ref="O579:O642" si="19">LEFT(B579,15)</f>
        <v/>
      </c>
    </row>
    <row r="580" spans="1:15" ht="16.5" customHeight="1">
      <c r="A580" s="404"/>
      <c r="B580" s="405"/>
      <c r="C580" s="413"/>
      <c r="D580" s="405"/>
      <c r="E580" s="405"/>
      <c r="F580" s="405"/>
      <c r="G580" s="405"/>
      <c r="H580" s="405"/>
      <c r="I580" s="405"/>
      <c r="J580" s="405"/>
      <c r="K580" s="405"/>
      <c r="L580" s="406"/>
      <c r="M580" s="25" t="str">
        <f>IFERROR(VLOOKUP(D580,Cover!$I$2:$J$14,2,0),"")</f>
        <v/>
      </c>
      <c r="N580" s="25" t="str">
        <f t="shared" si="18"/>
        <v/>
      </c>
      <c r="O580" s="15" t="str">
        <f t="shared" si="19"/>
        <v/>
      </c>
    </row>
    <row r="581" spans="1:15" ht="16.5" customHeight="1">
      <c r="A581" s="404"/>
      <c r="B581" s="405"/>
      <c r="C581" s="413"/>
      <c r="D581" s="405"/>
      <c r="E581" s="405"/>
      <c r="F581" s="405"/>
      <c r="G581" s="405"/>
      <c r="H581" s="405"/>
      <c r="I581" s="405"/>
      <c r="J581" s="405"/>
      <c r="K581" s="405"/>
      <c r="L581" s="406"/>
      <c r="M581" s="25" t="str">
        <f>IFERROR(VLOOKUP(D581,Cover!$I$2:$J$14,2,0),"")</f>
        <v/>
      </c>
      <c r="N581" s="25" t="str">
        <f t="shared" si="18"/>
        <v/>
      </c>
      <c r="O581" s="15" t="str">
        <f t="shared" si="19"/>
        <v/>
      </c>
    </row>
    <row r="582" spans="1:15" ht="16.5" customHeight="1">
      <c r="A582" s="404"/>
      <c r="B582" s="405"/>
      <c r="C582" s="413"/>
      <c r="D582" s="405"/>
      <c r="E582" s="405"/>
      <c r="F582" s="405"/>
      <c r="G582" s="405"/>
      <c r="H582" s="405"/>
      <c r="I582" s="405"/>
      <c r="J582" s="405"/>
      <c r="K582" s="405"/>
      <c r="L582" s="406"/>
      <c r="M582" s="25" t="str">
        <f>IFERROR(VLOOKUP(D582,Cover!$I$2:$J$14,2,0),"")</f>
        <v/>
      </c>
      <c r="N582" s="25" t="str">
        <f t="shared" si="18"/>
        <v/>
      </c>
      <c r="O582" s="15" t="str">
        <f t="shared" si="19"/>
        <v/>
      </c>
    </row>
    <row r="583" spans="1:15" ht="16.5" customHeight="1">
      <c r="A583" s="404"/>
      <c r="B583" s="405"/>
      <c r="C583" s="413"/>
      <c r="D583" s="405"/>
      <c r="E583" s="405"/>
      <c r="F583" s="405"/>
      <c r="G583" s="405"/>
      <c r="H583" s="405"/>
      <c r="I583" s="405"/>
      <c r="J583" s="405"/>
      <c r="K583" s="405"/>
      <c r="L583" s="406"/>
      <c r="M583" s="25" t="str">
        <f>IFERROR(VLOOKUP(D583,Cover!$I$2:$J$14,2,0),"")</f>
        <v/>
      </c>
      <c r="N583" s="25" t="str">
        <f t="shared" si="18"/>
        <v/>
      </c>
      <c r="O583" s="15" t="str">
        <f t="shared" si="19"/>
        <v/>
      </c>
    </row>
    <row r="584" spans="1:15" ht="16.5" customHeight="1">
      <c r="A584" s="404"/>
      <c r="B584" s="405"/>
      <c r="C584" s="413"/>
      <c r="D584" s="405"/>
      <c r="E584" s="405"/>
      <c r="F584" s="405"/>
      <c r="G584" s="405"/>
      <c r="H584" s="405"/>
      <c r="I584" s="405"/>
      <c r="J584" s="405"/>
      <c r="K584" s="405"/>
      <c r="L584" s="406"/>
      <c r="M584" s="25" t="str">
        <f>IFERROR(VLOOKUP(D584,Cover!$I$2:$J$14,2,0),"")</f>
        <v/>
      </c>
      <c r="N584" s="25" t="str">
        <f t="shared" si="18"/>
        <v/>
      </c>
      <c r="O584" s="15" t="str">
        <f t="shared" si="19"/>
        <v/>
      </c>
    </row>
    <row r="585" spans="1:15" ht="16.5" customHeight="1">
      <c r="A585" s="404"/>
      <c r="B585" s="405"/>
      <c r="C585" s="413"/>
      <c r="D585" s="405"/>
      <c r="E585" s="405"/>
      <c r="F585" s="405"/>
      <c r="G585" s="405"/>
      <c r="H585" s="405"/>
      <c r="I585" s="405"/>
      <c r="J585" s="405"/>
      <c r="K585" s="405"/>
      <c r="L585" s="406"/>
      <c r="M585" s="25" t="str">
        <f>IFERROR(VLOOKUP(D585,Cover!$I$2:$J$14,2,0),"")</f>
        <v/>
      </c>
      <c r="N585" s="25" t="str">
        <f t="shared" si="18"/>
        <v/>
      </c>
      <c r="O585" s="15" t="str">
        <f t="shared" si="19"/>
        <v/>
      </c>
    </row>
    <row r="586" spans="1:15" ht="16.5" customHeight="1">
      <c r="A586" s="404"/>
      <c r="B586" s="405"/>
      <c r="C586" s="413"/>
      <c r="D586" s="405"/>
      <c r="E586" s="405"/>
      <c r="F586" s="405"/>
      <c r="G586" s="405"/>
      <c r="H586" s="405"/>
      <c r="I586" s="405"/>
      <c r="J586" s="405"/>
      <c r="K586" s="405"/>
      <c r="L586" s="406"/>
      <c r="M586" s="25" t="str">
        <f>IFERROR(VLOOKUP(D586,Cover!$I$2:$J$14,2,0),"")</f>
        <v/>
      </c>
      <c r="N586" s="25" t="str">
        <f t="shared" si="18"/>
        <v/>
      </c>
      <c r="O586" s="15" t="str">
        <f t="shared" si="19"/>
        <v/>
      </c>
    </row>
    <row r="587" spans="1:15" ht="16.5" customHeight="1">
      <c r="A587" s="404"/>
      <c r="B587" s="405"/>
      <c r="C587" s="413"/>
      <c r="D587" s="405"/>
      <c r="E587" s="405"/>
      <c r="F587" s="405"/>
      <c r="G587" s="405"/>
      <c r="H587" s="405"/>
      <c r="I587" s="405"/>
      <c r="J587" s="405"/>
      <c r="K587" s="405"/>
      <c r="L587" s="406"/>
      <c r="M587" s="25" t="str">
        <f>IFERROR(VLOOKUP(D587,Cover!$I$2:$J$14,2,0),"")</f>
        <v/>
      </c>
      <c r="N587" s="25" t="str">
        <f t="shared" si="18"/>
        <v/>
      </c>
      <c r="O587" s="15" t="str">
        <f t="shared" si="19"/>
        <v/>
      </c>
    </row>
    <row r="588" spans="1:15" ht="16.5" customHeight="1">
      <c r="A588" s="404"/>
      <c r="B588" s="405"/>
      <c r="C588" s="413"/>
      <c r="D588" s="405"/>
      <c r="E588" s="405"/>
      <c r="F588" s="405"/>
      <c r="G588" s="405"/>
      <c r="H588" s="405"/>
      <c r="I588" s="405"/>
      <c r="J588" s="405"/>
      <c r="K588" s="405"/>
      <c r="L588" s="406"/>
      <c r="M588" s="25" t="str">
        <f>IFERROR(VLOOKUP(D588,Cover!$I$2:$J$14,2,0),"")</f>
        <v/>
      </c>
      <c r="N588" s="25" t="str">
        <f t="shared" si="18"/>
        <v/>
      </c>
      <c r="O588" s="15" t="str">
        <f t="shared" si="19"/>
        <v/>
      </c>
    </row>
    <row r="589" spans="1:15" ht="16.5" customHeight="1">
      <c r="A589" s="404"/>
      <c r="B589" s="405"/>
      <c r="C589" s="413"/>
      <c r="D589" s="405"/>
      <c r="E589" s="405"/>
      <c r="F589" s="405"/>
      <c r="G589" s="405"/>
      <c r="H589" s="405"/>
      <c r="I589" s="405"/>
      <c r="J589" s="405"/>
      <c r="K589" s="405"/>
      <c r="L589" s="406"/>
      <c r="M589" s="25" t="str">
        <f>IFERROR(VLOOKUP(D589,Cover!$I$2:$J$14,2,0),"")</f>
        <v/>
      </c>
      <c r="N589" s="25" t="str">
        <f t="shared" si="18"/>
        <v/>
      </c>
      <c r="O589" s="15" t="str">
        <f t="shared" si="19"/>
        <v/>
      </c>
    </row>
    <row r="590" spans="1:15" ht="16.5" customHeight="1">
      <c r="A590" s="404"/>
      <c r="B590" s="405"/>
      <c r="C590" s="413"/>
      <c r="D590" s="405"/>
      <c r="E590" s="405"/>
      <c r="F590" s="405"/>
      <c r="G590" s="405"/>
      <c r="H590" s="405"/>
      <c r="I590" s="405"/>
      <c r="J590" s="405"/>
      <c r="K590" s="405"/>
      <c r="L590" s="406"/>
      <c r="M590" s="25" t="str">
        <f>IFERROR(VLOOKUP(D590,Cover!$I$2:$J$14,2,0),"")</f>
        <v/>
      </c>
      <c r="N590" s="25" t="str">
        <f t="shared" si="18"/>
        <v/>
      </c>
      <c r="O590" s="15" t="str">
        <f t="shared" si="19"/>
        <v/>
      </c>
    </row>
    <row r="591" spans="1:15" ht="16.5" customHeight="1">
      <c r="A591" s="404"/>
      <c r="B591" s="405"/>
      <c r="C591" s="413"/>
      <c r="D591" s="405"/>
      <c r="E591" s="405"/>
      <c r="F591" s="405"/>
      <c r="G591" s="405"/>
      <c r="H591" s="405"/>
      <c r="I591" s="405"/>
      <c r="J591" s="405"/>
      <c r="K591" s="405"/>
      <c r="L591" s="406"/>
      <c r="M591" s="25" t="str">
        <f>IFERROR(VLOOKUP(D591,Cover!$I$2:$J$14,2,0),"")</f>
        <v/>
      </c>
      <c r="N591" s="25" t="str">
        <f t="shared" si="18"/>
        <v/>
      </c>
      <c r="O591" s="15" t="str">
        <f t="shared" si="19"/>
        <v/>
      </c>
    </row>
    <row r="592" spans="1:15" ht="16.5" customHeight="1">
      <c r="A592" s="404"/>
      <c r="B592" s="405"/>
      <c r="C592" s="413"/>
      <c r="D592" s="405"/>
      <c r="E592" s="405"/>
      <c r="F592" s="405"/>
      <c r="G592" s="405"/>
      <c r="H592" s="405"/>
      <c r="I592" s="405"/>
      <c r="J592" s="405"/>
      <c r="K592" s="405"/>
      <c r="L592" s="406"/>
      <c r="M592" s="25" t="str">
        <f>IFERROR(VLOOKUP(D592,Cover!$I$2:$J$14,2,0),"")</f>
        <v/>
      </c>
      <c r="N592" s="25" t="str">
        <f t="shared" si="18"/>
        <v/>
      </c>
      <c r="O592" s="15" t="str">
        <f t="shared" si="19"/>
        <v/>
      </c>
    </row>
    <row r="593" spans="1:15" ht="16.5" customHeight="1">
      <c r="A593" s="404"/>
      <c r="B593" s="405"/>
      <c r="C593" s="413"/>
      <c r="D593" s="405"/>
      <c r="E593" s="405"/>
      <c r="F593" s="405"/>
      <c r="G593" s="405"/>
      <c r="H593" s="405"/>
      <c r="I593" s="405"/>
      <c r="J593" s="405"/>
      <c r="K593" s="405"/>
      <c r="L593" s="406"/>
      <c r="M593" s="25" t="str">
        <f>IFERROR(VLOOKUP(D593,Cover!$I$2:$J$14,2,0),"")</f>
        <v/>
      </c>
      <c r="N593" s="25" t="str">
        <f t="shared" si="18"/>
        <v/>
      </c>
      <c r="O593" s="15" t="str">
        <f t="shared" si="19"/>
        <v/>
      </c>
    </row>
    <row r="594" spans="1:15" ht="16.5" customHeight="1">
      <c r="A594" s="404"/>
      <c r="B594" s="405"/>
      <c r="C594" s="413"/>
      <c r="D594" s="405"/>
      <c r="E594" s="405"/>
      <c r="F594" s="405"/>
      <c r="G594" s="405"/>
      <c r="H594" s="405"/>
      <c r="I594" s="405"/>
      <c r="J594" s="405"/>
      <c r="K594" s="405"/>
      <c r="L594" s="406"/>
      <c r="M594" s="25" t="str">
        <f>IFERROR(VLOOKUP(D594,Cover!$I$2:$J$14,2,0),"")</f>
        <v/>
      </c>
      <c r="N594" s="25" t="str">
        <f t="shared" si="18"/>
        <v/>
      </c>
      <c r="O594" s="15" t="str">
        <f t="shared" si="19"/>
        <v/>
      </c>
    </row>
    <row r="595" spans="1:15" ht="16.5" customHeight="1">
      <c r="A595" s="404"/>
      <c r="B595" s="405"/>
      <c r="C595" s="413"/>
      <c r="D595" s="405"/>
      <c r="E595" s="405"/>
      <c r="F595" s="405"/>
      <c r="G595" s="405"/>
      <c r="H595" s="405"/>
      <c r="I595" s="405"/>
      <c r="J595" s="405"/>
      <c r="K595" s="405"/>
      <c r="L595" s="406"/>
      <c r="M595" s="25" t="str">
        <f>IFERROR(VLOOKUP(D595,Cover!$I$2:$J$14,2,0),"")</f>
        <v/>
      </c>
      <c r="N595" s="25" t="str">
        <f t="shared" si="18"/>
        <v/>
      </c>
      <c r="O595" s="15" t="str">
        <f t="shared" si="19"/>
        <v/>
      </c>
    </row>
    <row r="596" spans="1:15" ht="16.5" customHeight="1">
      <c r="A596" s="404"/>
      <c r="B596" s="405"/>
      <c r="C596" s="413"/>
      <c r="D596" s="405"/>
      <c r="E596" s="405"/>
      <c r="F596" s="405"/>
      <c r="G596" s="405"/>
      <c r="H596" s="405"/>
      <c r="I596" s="405"/>
      <c r="J596" s="405"/>
      <c r="K596" s="405"/>
      <c r="L596" s="406"/>
      <c r="M596" s="25" t="str">
        <f>IFERROR(VLOOKUP(D596,Cover!$I$2:$J$14,2,0),"")</f>
        <v/>
      </c>
      <c r="N596" s="25" t="str">
        <f t="shared" si="18"/>
        <v/>
      </c>
      <c r="O596" s="15" t="str">
        <f t="shared" si="19"/>
        <v/>
      </c>
    </row>
    <row r="597" spans="1:15" ht="16.5" customHeight="1">
      <c r="A597" s="404"/>
      <c r="B597" s="405"/>
      <c r="C597" s="413"/>
      <c r="D597" s="405"/>
      <c r="E597" s="405"/>
      <c r="F597" s="405"/>
      <c r="G597" s="405"/>
      <c r="H597" s="405"/>
      <c r="I597" s="405"/>
      <c r="J597" s="405"/>
      <c r="K597" s="405"/>
      <c r="L597" s="406"/>
      <c r="M597" s="25" t="str">
        <f>IFERROR(VLOOKUP(D597,Cover!$I$2:$J$14,2,0),"")</f>
        <v/>
      </c>
      <c r="N597" s="25" t="str">
        <f t="shared" si="18"/>
        <v/>
      </c>
      <c r="O597" s="15" t="str">
        <f t="shared" si="19"/>
        <v/>
      </c>
    </row>
    <row r="598" spans="1:15" ht="16.5" customHeight="1">
      <c r="A598" s="404"/>
      <c r="B598" s="405"/>
      <c r="C598" s="413"/>
      <c r="D598" s="405"/>
      <c r="E598" s="405"/>
      <c r="F598" s="405"/>
      <c r="G598" s="405"/>
      <c r="H598" s="405"/>
      <c r="I598" s="405"/>
      <c r="J598" s="405"/>
      <c r="K598" s="405"/>
      <c r="L598" s="406"/>
      <c r="M598" s="25" t="str">
        <f>IFERROR(VLOOKUP(D598,Cover!$I$2:$J$14,2,0),"")</f>
        <v/>
      </c>
      <c r="N598" s="25" t="str">
        <f t="shared" si="18"/>
        <v/>
      </c>
      <c r="O598" s="15" t="str">
        <f t="shared" si="19"/>
        <v/>
      </c>
    </row>
    <row r="599" spans="1:15" ht="16.5" customHeight="1">
      <c r="A599" s="404"/>
      <c r="B599" s="405"/>
      <c r="C599" s="413"/>
      <c r="D599" s="405"/>
      <c r="E599" s="405"/>
      <c r="F599" s="405"/>
      <c r="G599" s="405"/>
      <c r="H599" s="405"/>
      <c r="I599" s="405"/>
      <c r="J599" s="405"/>
      <c r="K599" s="405"/>
      <c r="L599" s="406"/>
      <c r="M599" s="25" t="str">
        <f>IFERROR(VLOOKUP(D599,Cover!$I$2:$J$14,2,0),"")</f>
        <v/>
      </c>
      <c r="N599" s="25" t="str">
        <f t="shared" si="18"/>
        <v/>
      </c>
      <c r="O599" s="15" t="str">
        <f t="shared" si="19"/>
        <v/>
      </c>
    </row>
    <row r="600" spans="1:15" ht="16.5" customHeight="1">
      <c r="A600" s="404"/>
      <c r="B600" s="405"/>
      <c r="C600" s="413"/>
      <c r="D600" s="405"/>
      <c r="E600" s="405"/>
      <c r="F600" s="405"/>
      <c r="G600" s="405"/>
      <c r="H600" s="405"/>
      <c r="I600" s="405"/>
      <c r="J600" s="405"/>
      <c r="K600" s="405"/>
      <c r="L600" s="406"/>
      <c r="M600" s="25" t="str">
        <f>IFERROR(VLOOKUP(D600,Cover!$I$2:$J$14,2,0),"")</f>
        <v/>
      </c>
      <c r="N600" s="25" t="str">
        <f t="shared" si="18"/>
        <v/>
      </c>
      <c r="O600" s="15" t="str">
        <f t="shared" si="19"/>
        <v/>
      </c>
    </row>
    <row r="601" spans="1:15" ht="16.5" customHeight="1">
      <c r="A601" s="404"/>
      <c r="B601" s="405"/>
      <c r="C601" s="413"/>
      <c r="D601" s="405"/>
      <c r="E601" s="405"/>
      <c r="F601" s="405"/>
      <c r="G601" s="405"/>
      <c r="H601" s="405"/>
      <c r="I601" s="405"/>
      <c r="J601" s="405"/>
      <c r="K601" s="405"/>
      <c r="L601" s="406"/>
      <c r="M601" s="25" t="str">
        <f>IFERROR(VLOOKUP(D601,Cover!$I$2:$J$14,2,0),"")</f>
        <v/>
      </c>
      <c r="N601" s="25" t="str">
        <f t="shared" si="18"/>
        <v/>
      </c>
      <c r="O601" s="15" t="str">
        <f t="shared" si="19"/>
        <v/>
      </c>
    </row>
    <row r="602" spans="1:15" ht="16.5" customHeight="1">
      <c r="A602" s="404"/>
      <c r="B602" s="405"/>
      <c r="C602" s="413"/>
      <c r="D602" s="405"/>
      <c r="E602" s="405"/>
      <c r="F602" s="405"/>
      <c r="G602" s="405"/>
      <c r="H602" s="405"/>
      <c r="I602" s="405"/>
      <c r="J602" s="405"/>
      <c r="K602" s="405"/>
      <c r="L602" s="406"/>
      <c r="M602" s="25" t="str">
        <f>IFERROR(VLOOKUP(D602,Cover!$I$2:$J$14,2,0),"")</f>
        <v/>
      </c>
      <c r="N602" s="25" t="str">
        <f t="shared" si="18"/>
        <v/>
      </c>
      <c r="O602" s="15" t="str">
        <f t="shared" si="19"/>
        <v/>
      </c>
    </row>
    <row r="603" spans="1:15" ht="16.5" customHeight="1">
      <c r="A603" s="404"/>
      <c r="B603" s="405"/>
      <c r="C603" s="413"/>
      <c r="D603" s="405"/>
      <c r="E603" s="405"/>
      <c r="F603" s="405"/>
      <c r="G603" s="405"/>
      <c r="H603" s="405"/>
      <c r="I603" s="405"/>
      <c r="J603" s="405"/>
      <c r="K603" s="405"/>
      <c r="L603" s="406"/>
      <c r="M603" s="25" t="str">
        <f>IFERROR(VLOOKUP(D603,Cover!$I$2:$J$14,2,0),"")</f>
        <v/>
      </c>
      <c r="N603" s="25" t="str">
        <f t="shared" si="18"/>
        <v/>
      </c>
      <c r="O603" s="15" t="str">
        <f t="shared" si="19"/>
        <v/>
      </c>
    </row>
    <row r="604" spans="1:15" ht="16.5" customHeight="1">
      <c r="A604" s="404"/>
      <c r="B604" s="405"/>
      <c r="C604" s="413"/>
      <c r="D604" s="405"/>
      <c r="E604" s="405"/>
      <c r="F604" s="405"/>
      <c r="G604" s="405"/>
      <c r="H604" s="405"/>
      <c r="I604" s="405"/>
      <c r="J604" s="405"/>
      <c r="K604" s="405"/>
      <c r="L604" s="406"/>
      <c r="M604" s="25" t="str">
        <f>IFERROR(VLOOKUP(D604,Cover!$I$2:$J$14,2,0),"")</f>
        <v/>
      </c>
      <c r="N604" s="25" t="str">
        <f t="shared" si="18"/>
        <v/>
      </c>
      <c r="O604" s="15" t="str">
        <f t="shared" si="19"/>
        <v/>
      </c>
    </row>
    <row r="605" spans="1:15" ht="16.5" customHeight="1">
      <c r="A605" s="404"/>
      <c r="B605" s="405"/>
      <c r="C605" s="413"/>
      <c r="D605" s="405"/>
      <c r="E605" s="405"/>
      <c r="F605" s="405"/>
      <c r="G605" s="405"/>
      <c r="H605" s="405"/>
      <c r="I605" s="405"/>
      <c r="J605" s="405"/>
      <c r="K605" s="405"/>
      <c r="L605" s="406"/>
      <c r="M605" s="25" t="str">
        <f>IFERROR(VLOOKUP(D605,Cover!$I$2:$J$14,2,0),"")</f>
        <v/>
      </c>
      <c r="N605" s="25" t="str">
        <f t="shared" si="18"/>
        <v/>
      </c>
      <c r="O605" s="15" t="str">
        <f t="shared" si="19"/>
        <v/>
      </c>
    </row>
    <row r="606" spans="1:15" ht="16.5" customHeight="1">
      <c r="A606" s="404"/>
      <c r="B606" s="405"/>
      <c r="C606" s="413"/>
      <c r="D606" s="405"/>
      <c r="E606" s="405"/>
      <c r="F606" s="405"/>
      <c r="G606" s="405"/>
      <c r="H606" s="405"/>
      <c r="I606" s="405"/>
      <c r="J606" s="405"/>
      <c r="K606" s="405"/>
      <c r="L606" s="406"/>
      <c r="M606" s="25" t="str">
        <f>IFERROR(VLOOKUP(D606,Cover!$I$2:$J$14,2,0),"")</f>
        <v/>
      </c>
      <c r="N606" s="25" t="str">
        <f t="shared" si="18"/>
        <v/>
      </c>
      <c r="O606" s="15" t="str">
        <f t="shared" si="19"/>
        <v/>
      </c>
    </row>
    <row r="607" spans="1:15" ht="16.5" customHeight="1">
      <c r="A607" s="404"/>
      <c r="B607" s="405"/>
      <c r="C607" s="413"/>
      <c r="D607" s="405"/>
      <c r="E607" s="405"/>
      <c r="F607" s="405"/>
      <c r="G607" s="405"/>
      <c r="H607" s="405"/>
      <c r="I607" s="405"/>
      <c r="J607" s="405"/>
      <c r="K607" s="405"/>
      <c r="L607" s="406"/>
      <c r="M607" s="25" t="str">
        <f>IFERROR(VLOOKUP(D607,Cover!$I$2:$J$14,2,0),"")</f>
        <v/>
      </c>
      <c r="N607" s="25" t="str">
        <f t="shared" si="18"/>
        <v/>
      </c>
      <c r="O607" s="15" t="str">
        <f t="shared" si="19"/>
        <v/>
      </c>
    </row>
    <row r="608" spans="1:15" ht="16.5" customHeight="1">
      <c r="A608" s="404"/>
      <c r="B608" s="405"/>
      <c r="C608" s="413"/>
      <c r="D608" s="405"/>
      <c r="E608" s="405"/>
      <c r="F608" s="405"/>
      <c r="G608" s="405"/>
      <c r="H608" s="405"/>
      <c r="I608" s="405"/>
      <c r="J608" s="405"/>
      <c r="K608" s="405"/>
      <c r="L608" s="406"/>
      <c r="M608" s="25" t="str">
        <f>IFERROR(VLOOKUP(D608,Cover!$I$2:$J$14,2,0),"")</f>
        <v/>
      </c>
      <c r="N608" s="25" t="str">
        <f t="shared" si="18"/>
        <v/>
      </c>
      <c r="O608" s="15" t="str">
        <f t="shared" si="19"/>
        <v/>
      </c>
    </row>
    <row r="609" spans="1:15" ht="16.5" customHeight="1">
      <c r="A609" s="404"/>
      <c r="B609" s="405"/>
      <c r="C609" s="413"/>
      <c r="D609" s="405"/>
      <c r="E609" s="405"/>
      <c r="F609" s="405"/>
      <c r="G609" s="405"/>
      <c r="H609" s="405"/>
      <c r="I609" s="405"/>
      <c r="J609" s="405"/>
      <c r="K609" s="405"/>
      <c r="L609" s="406"/>
      <c r="M609" s="25" t="str">
        <f>IFERROR(VLOOKUP(D609,Cover!$I$2:$J$14,2,0),"")</f>
        <v/>
      </c>
      <c r="N609" s="25" t="str">
        <f t="shared" si="18"/>
        <v/>
      </c>
      <c r="O609" s="15" t="str">
        <f t="shared" si="19"/>
        <v/>
      </c>
    </row>
    <row r="610" spans="1:15" ht="16.5" customHeight="1">
      <c r="A610" s="404"/>
      <c r="B610" s="405"/>
      <c r="C610" s="413"/>
      <c r="D610" s="405"/>
      <c r="E610" s="405"/>
      <c r="F610" s="405"/>
      <c r="G610" s="405"/>
      <c r="H610" s="405"/>
      <c r="I610" s="405"/>
      <c r="J610" s="405"/>
      <c r="K610" s="405"/>
      <c r="L610" s="406"/>
      <c r="M610" s="25" t="str">
        <f>IFERROR(VLOOKUP(D610,Cover!$I$2:$J$14,2,0),"")</f>
        <v/>
      </c>
      <c r="N610" s="25" t="str">
        <f t="shared" si="18"/>
        <v/>
      </c>
      <c r="O610" s="15" t="str">
        <f t="shared" si="19"/>
        <v/>
      </c>
    </row>
    <row r="611" spans="1:15" ht="16.5" customHeight="1">
      <c r="A611" s="404"/>
      <c r="B611" s="405"/>
      <c r="C611" s="413"/>
      <c r="D611" s="405"/>
      <c r="E611" s="405"/>
      <c r="F611" s="405"/>
      <c r="G611" s="405"/>
      <c r="H611" s="405"/>
      <c r="I611" s="405"/>
      <c r="J611" s="405"/>
      <c r="K611" s="405"/>
      <c r="L611" s="406"/>
      <c r="M611" s="25" t="str">
        <f>IFERROR(VLOOKUP(D611,Cover!$I$2:$J$14,2,0),"")</f>
        <v/>
      </c>
      <c r="N611" s="25" t="str">
        <f t="shared" si="18"/>
        <v/>
      </c>
      <c r="O611" s="15" t="str">
        <f t="shared" si="19"/>
        <v/>
      </c>
    </row>
    <row r="612" spans="1:15" ht="16.5" customHeight="1">
      <c r="A612" s="404"/>
      <c r="B612" s="405"/>
      <c r="C612" s="413"/>
      <c r="D612" s="405"/>
      <c r="E612" s="405"/>
      <c r="F612" s="405"/>
      <c r="G612" s="405"/>
      <c r="H612" s="405"/>
      <c r="I612" s="405"/>
      <c r="J612" s="405"/>
      <c r="K612" s="405"/>
      <c r="L612" s="406"/>
      <c r="M612" s="25" t="str">
        <f>IFERROR(VLOOKUP(D612,Cover!$I$2:$J$14,2,0),"")</f>
        <v/>
      </c>
      <c r="N612" s="25" t="str">
        <f t="shared" si="18"/>
        <v/>
      </c>
      <c r="O612" s="15" t="str">
        <f t="shared" si="19"/>
        <v/>
      </c>
    </row>
    <row r="613" spans="1:15" ht="16.5" customHeight="1">
      <c r="A613" s="404"/>
      <c r="B613" s="405"/>
      <c r="C613" s="413"/>
      <c r="D613" s="405"/>
      <c r="E613" s="405"/>
      <c r="F613" s="405"/>
      <c r="G613" s="405"/>
      <c r="H613" s="405"/>
      <c r="I613" s="405"/>
      <c r="J613" s="405"/>
      <c r="K613" s="405"/>
      <c r="L613" s="406"/>
      <c r="M613" s="25" t="str">
        <f>IFERROR(VLOOKUP(D613,Cover!$I$2:$J$14,2,0),"")</f>
        <v/>
      </c>
      <c r="N613" s="25" t="str">
        <f t="shared" si="18"/>
        <v/>
      </c>
      <c r="O613" s="15" t="str">
        <f t="shared" si="19"/>
        <v/>
      </c>
    </row>
    <row r="614" spans="1:15" ht="16.5" customHeight="1">
      <c r="A614" s="404"/>
      <c r="B614" s="405"/>
      <c r="C614" s="413"/>
      <c r="D614" s="405"/>
      <c r="E614" s="405"/>
      <c r="F614" s="405"/>
      <c r="G614" s="405"/>
      <c r="H614" s="405"/>
      <c r="I614" s="405"/>
      <c r="J614" s="405"/>
      <c r="K614" s="405"/>
      <c r="L614" s="406"/>
      <c r="M614" s="25" t="str">
        <f>IFERROR(VLOOKUP(D614,Cover!$I$2:$J$14,2,0),"")</f>
        <v/>
      </c>
      <c r="N614" s="25" t="str">
        <f t="shared" si="18"/>
        <v/>
      </c>
      <c r="O614" s="15" t="str">
        <f t="shared" si="19"/>
        <v/>
      </c>
    </row>
    <row r="615" spans="1:15" ht="16.5" customHeight="1">
      <c r="A615" s="404"/>
      <c r="B615" s="405"/>
      <c r="C615" s="413"/>
      <c r="D615" s="405"/>
      <c r="E615" s="405"/>
      <c r="F615" s="405"/>
      <c r="G615" s="405"/>
      <c r="H615" s="405"/>
      <c r="I615" s="405"/>
      <c r="J615" s="405"/>
      <c r="K615" s="405"/>
      <c r="L615" s="406"/>
      <c r="M615" s="25" t="str">
        <f>IFERROR(VLOOKUP(D615,Cover!$I$2:$J$14,2,0),"")</f>
        <v/>
      </c>
      <c r="N615" s="25" t="str">
        <f t="shared" si="18"/>
        <v/>
      </c>
      <c r="O615" s="15" t="str">
        <f t="shared" si="19"/>
        <v/>
      </c>
    </row>
    <row r="616" spans="1:15" ht="16.5" customHeight="1">
      <c r="A616" s="404"/>
      <c r="B616" s="405"/>
      <c r="C616" s="413"/>
      <c r="D616" s="405"/>
      <c r="E616" s="405"/>
      <c r="F616" s="405"/>
      <c r="G616" s="405"/>
      <c r="H616" s="405"/>
      <c r="I616" s="405"/>
      <c r="J616" s="405"/>
      <c r="K616" s="405"/>
      <c r="L616" s="406"/>
      <c r="M616" s="25" t="str">
        <f>IFERROR(VLOOKUP(D616,Cover!$I$2:$J$14,2,0),"")</f>
        <v/>
      </c>
      <c r="N616" s="25" t="str">
        <f t="shared" si="18"/>
        <v/>
      </c>
      <c r="O616" s="15" t="str">
        <f t="shared" si="19"/>
        <v/>
      </c>
    </row>
    <row r="617" spans="1:15" ht="16.5" customHeight="1">
      <c r="A617" s="404"/>
      <c r="B617" s="405"/>
      <c r="C617" s="413"/>
      <c r="D617" s="405"/>
      <c r="E617" s="405"/>
      <c r="F617" s="405"/>
      <c r="G617" s="405"/>
      <c r="H617" s="405"/>
      <c r="I617" s="405"/>
      <c r="J617" s="405"/>
      <c r="K617" s="405"/>
      <c r="L617" s="406"/>
      <c r="M617" s="25" t="str">
        <f>IFERROR(VLOOKUP(D617,Cover!$I$2:$J$14,2,0),"")</f>
        <v/>
      </c>
      <c r="N617" s="25" t="str">
        <f t="shared" si="18"/>
        <v/>
      </c>
      <c r="O617" s="15" t="str">
        <f t="shared" si="19"/>
        <v/>
      </c>
    </row>
    <row r="618" spans="1:15" ht="16.5" customHeight="1">
      <c r="A618" s="404"/>
      <c r="B618" s="405"/>
      <c r="C618" s="413"/>
      <c r="D618" s="405"/>
      <c r="E618" s="405"/>
      <c r="F618" s="405"/>
      <c r="G618" s="405"/>
      <c r="H618" s="405"/>
      <c r="I618" s="405"/>
      <c r="J618" s="405"/>
      <c r="K618" s="405"/>
      <c r="L618" s="406"/>
      <c r="M618" s="25" t="str">
        <f>IFERROR(VLOOKUP(D618,Cover!$I$2:$J$14,2,0),"")</f>
        <v/>
      </c>
      <c r="N618" s="25" t="str">
        <f t="shared" si="18"/>
        <v/>
      </c>
      <c r="O618" s="15" t="str">
        <f t="shared" si="19"/>
        <v/>
      </c>
    </row>
    <row r="619" spans="1:15" ht="16.5" customHeight="1">
      <c r="A619" s="404"/>
      <c r="B619" s="405"/>
      <c r="C619" s="413"/>
      <c r="D619" s="405"/>
      <c r="E619" s="405"/>
      <c r="F619" s="405"/>
      <c r="G619" s="405"/>
      <c r="H619" s="405"/>
      <c r="I619" s="405"/>
      <c r="J619" s="405"/>
      <c r="K619" s="405"/>
      <c r="L619" s="406"/>
      <c r="M619" s="25" t="str">
        <f>IFERROR(VLOOKUP(D619,Cover!$I$2:$J$14,2,0),"")</f>
        <v/>
      </c>
      <c r="N619" s="25" t="str">
        <f t="shared" si="18"/>
        <v/>
      </c>
      <c r="O619" s="15" t="str">
        <f t="shared" si="19"/>
        <v/>
      </c>
    </row>
    <row r="620" spans="1:15" ht="16.5" customHeight="1">
      <c r="A620" s="404"/>
      <c r="B620" s="405"/>
      <c r="C620" s="413"/>
      <c r="D620" s="405"/>
      <c r="E620" s="405"/>
      <c r="F620" s="405"/>
      <c r="G620" s="405"/>
      <c r="H620" s="405"/>
      <c r="I620" s="405"/>
      <c r="J620" s="405"/>
      <c r="K620" s="405"/>
      <c r="L620" s="406"/>
      <c r="M620" s="25" t="str">
        <f>IFERROR(VLOOKUP(D620,Cover!$I$2:$J$14,2,0),"")</f>
        <v/>
      </c>
      <c r="N620" s="25" t="str">
        <f t="shared" si="18"/>
        <v/>
      </c>
      <c r="O620" s="15" t="str">
        <f t="shared" si="19"/>
        <v/>
      </c>
    </row>
    <row r="621" spans="1:15" ht="16.5" customHeight="1">
      <c r="A621" s="404"/>
      <c r="B621" s="405"/>
      <c r="C621" s="413"/>
      <c r="D621" s="405"/>
      <c r="E621" s="405"/>
      <c r="F621" s="405"/>
      <c r="G621" s="405"/>
      <c r="H621" s="405"/>
      <c r="I621" s="405"/>
      <c r="J621" s="405"/>
      <c r="K621" s="405"/>
      <c r="L621" s="406"/>
      <c r="M621" s="25" t="str">
        <f>IFERROR(VLOOKUP(D621,Cover!$I$2:$J$14,2,0),"")</f>
        <v/>
      </c>
      <c r="N621" s="25" t="str">
        <f t="shared" si="18"/>
        <v/>
      </c>
      <c r="O621" s="15" t="str">
        <f t="shared" si="19"/>
        <v/>
      </c>
    </row>
    <row r="622" spans="1:15" ht="16.5" customHeight="1">
      <c r="A622" s="404"/>
      <c r="B622" s="405"/>
      <c r="C622" s="413"/>
      <c r="D622" s="405"/>
      <c r="E622" s="405"/>
      <c r="F622" s="405"/>
      <c r="G622" s="405"/>
      <c r="H622" s="405"/>
      <c r="I622" s="405"/>
      <c r="J622" s="405"/>
      <c r="K622" s="405"/>
      <c r="L622" s="406"/>
      <c r="M622" s="25" t="str">
        <f>IFERROR(VLOOKUP(D622,Cover!$I$2:$J$14,2,0),"")</f>
        <v/>
      </c>
      <c r="N622" s="25" t="str">
        <f t="shared" si="18"/>
        <v/>
      </c>
      <c r="O622" s="15" t="str">
        <f t="shared" si="19"/>
        <v/>
      </c>
    </row>
    <row r="623" spans="1:15" ht="16.5" customHeight="1">
      <c r="A623" s="404"/>
      <c r="B623" s="405"/>
      <c r="C623" s="413"/>
      <c r="D623" s="405"/>
      <c r="E623" s="405"/>
      <c r="F623" s="405"/>
      <c r="G623" s="405"/>
      <c r="H623" s="405"/>
      <c r="I623" s="405"/>
      <c r="J623" s="405"/>
      <c r="K623" s="405"/>
      <c r="L623" s="406"/>
      <c r="M623" s="25" t="str">
        <f>IFERROR(VLOOKUP(D623,Cover!$I$2:$J$14,2,0),"")</f>
        <v/>
      </c>
      <c r="N623" s="25" t="str">
        <f t="shared" si="18"/>
        <v/>
      </c>
      <c r="O623" s="15" t="str">
        <f t="shared" si="19"/>
        <v/>
      </c>
    </row>
    <row r="624" spans="1:15" ht="16.5" customHeight="1">
      <c r="A624" s="404"/>
      <c r="B624" s="405"/>
      <c r="C624" s="413"/>
      <c r="D624" s="405"/>
      <c r="E624" s="405"/>
      <c r="F624" s="405"/>
      <c r="G624" s="405"/>
      <c r="H624" s="405"/>
      <c r="I624" s="405"/>
      <c r="J624" s="405"/>
      <c r="K624" s="405"/>
      <c r="L624" s="406"/>
      <c r="M624" s="25" t="str">
        <f>IFERROR(VLOOKUP(D624,Cover!$I$2:$J$14,2,0),"")</f>
        <v/>
      </c>
      <c r="N624" s="25" t="str">
        <f t="shared" si="18"/>
        <v/>
      </c>
      <c r="O624" s="15" t="str">
        <f t="shared" si="19"/>
        <v/>
      </c>
    </row>
    <row r="625" spans="1:15" ht="16.5" customHeight="1">
      <c r="A625" s="404"/>
      <c r="B625" s="405"/>
      <c r="C625" s="413"/>
      <c r="D625" s="405"/>
      <c r="E625" s="405"/>
      <c r="F625" s="405"/>
      <c r="G625" s="405"/>
      <c r="H625" s="405"/>
      <c r="I625" s="405"/>
      <c r="J625" s="405"/>
      <c r="K625" s="405"/>
      <c r="L625" s="406"/>
      <c r="M625" s="25" t="str">
        <f>IFERROR(VLOOKUP(D625,Cover!$I$2:$J$14,2,0),"")</f>
        <v/>
      </c>
      <c r="N625" s="25" t="str">
        <f t="shared" si="18"/>
        <v/>
      </c>
      <c r="O625" s="15" t="str">
        <f t="shared" si="19"/>
        <v/>
      </c>
    </row>
    <row r="626" spans="1:15" ht="16.5" customHeight="1">
      <c r="A626" s="404"/>
      <c r="B626" s="405"/>
      <c r="C626" s="413"/>
      <c r="D626" s="405"/>
      <c r="E626" s="405"/>
      <c r="F626" s="405"/>
      <c r="G626" s="405"/>
      <c r="H626" s="405"/>
      <c r="I626" s="405"/>
      <c r="J626" s="405"/>
      <c r="K626" s="405"/>
      <c r="L626" s="406"/>
      <c r="M626" s="25" t="str">
        <f>IFERROR(VLOOKUP(D626,Cover!$I$2:$J$14,2,0),"")</f>
        <v/>
      </c>
      <c r="N626" s="25" t="str">
        <f t="shared" si="18"/>
        <v/>
      </c>
      <c r="O626" s="15" t="str">
        <f t="shared" si="19"/>
        <v/>
      </c>
    </row>
    <row r="627" spans="1:15" ht="16.5" customHeight="1">
      <c r="A627" s="404"/>
      <c r="B627" s="405"/>
      <c r="C627" s="413"/>
      <c r="D627" s="405"/>
      <c r="E627" s="405"/>
      <c r="F627" s="405"/>
      <c r="G627" s="405"/>
      <c r="H627" s="405"/>
      <c r="I627" s="405"/>
      <c r="J627" s="405"/>
      <c r="K627" s="405"/>
      <c r="L627" s="406"/>
      <c r="M627" s="25" t="str">
        <f>IFERROR(VLOOKUP(D627,Cover!$I$2:$J$14,2,0),"")</f>
        <v/>
      </c>
      <c r="N627" s="25" t="str">
        <f t="shared" si="18"/>
        <v/>
      </c>
      <c r="O627" s="15" t="str">
        <f t="shared" si="19"/>
        <v/>
      </c>
    </row>
    <row r="628" spans="1:15" ht="16.5" customHeight="1">
      <c r="A628" s="404"/>
      <c r="B628" s="405"/>
      <c r="C628" s="413"/>
      <c r="D628" s="405"/>
      <c r="E628" s="405"/>
      <c r="F628" s="405"/>
      <c r="G628" s="405"/>
      <c r="H628" s="405"/>
      <c r="I628" s="405"/>
      <c r="J628" s="405"/>
      <c r="K628" s="405"/>
      <c r="L628" s="406"/>
      <c r="M628" s="25" t="str">
        <f>IFERROR(VLOOKUP(D628,Cover!$I$2:$J$14,2,0),"")</f>
        <v/>
      </c>
      <c r="N628" s="25" t="str">
        <f t="shared" si="18"/>
        <v/>
      </c>
      <c r="O628" s="15" t="str">
        <f t="shared" si="19"/>
        <v/>
      </c>
    </row>
    <row r="629" spans="1:15" ht="16.5" customHeight="1">
      <c r="A629" s="404"/>
      <c r="B629" s="405"/>
      <c r="C629" s="413"/>
      <c r="D629" s="405"/>
      <c r="E629" s="405"/>
      <c r="F629" s="405"/>
      <c r="G629" s="405"/>
      <c r="H629" s="405"/>
      <c r="I629" s="405"/>
      <c r="J629" s="405"/>
      <c r="K629" s="405"/>
      <c r="L629" s="406"/>
      <c r="M629" s="25" t="str">
        <f>IFERROR(VLOOKUP(D629,Cover!$I$2:$J$14,2,0),"")</f>
        <v/>
      </c>
      <c r="N629" s="25" t="str">
        <f t="shared" si="18"/>
        <v/>
      </c>
      <c r="O629" s="15" t="str">
        <f t="shared" si="19"/>
        <v/>
      </c>
    </row>
    <row r="630" spans="1:15" ht="16.5" customHeight="1">
      <c r="A630" s="404"/>
      <c r="B630" s="405"/>
      <c r="C630" s="413"/>
      <c r="D630" s="405"/>
      <c r="E630" s="405"/>
      <c r="F630" s="405"/>
      <c r="G630" s="405"/>
      <c r="H630" s="405"/>
      <c r="I630" s="405"/>
      <c r="J630" s="405"/>
      <c r="K630" s="405"/>
      <c r="L630" s="406"/>
      <c r="M630" s="25" t="str">
        <f>IFERROR(VLOOKUP(D630,Cover!$I$2:$J$14,2,0),"")</f>
        <v/>
      </c>
      <c r="N630" s="25" t="str">
        <f t="shared" si="18"/>
        <v/>
      </c>
      <c r="O630" s="15" t="str">
        <f t="shared" si="19"/>
        <v/>
      </c>
    </row>
    <row r="631" spans="1:15" ht="16.5" customHeight="1">
      <c r="A631" s="404"/>
      <c r="B631" s="405"/>
      <c r="C631" s="413"/>
      <c r="D631" s="405"/>
      <c r="E631" s="405"/>
      <c r="F631" s="405"/>
      <c r="G631" s="405"/>
      <c r="H631" s="405"/>
      <c r="I631" s="405"/>
      <c r="J631" s="405"/>
      <c r="K631" s="405"/>
      <c r="L631" s="406"/>
      <c r="M631" s="25" t="str">
        <f>IFERROR(VLOOKUP(D631,Cover!$I$2:$J$14,2,0),"")</f>
        <v/>
      </c>
      <c r="N631" s="25" t="str">
        <f t="shared" si="18"/>
        <v/>
      </c>
      <c r="O631" s="15" t="str">
        <f t="shared" si="19"/>
        <v/>
      </c>
    </row>
    <row r="632" spans="1:15" ht="16.5" customHeight="1">
      <c r="A632" s="404"/>
      <c r="B632" s="405"/>
      <c r="C632" s="413"/>
      <c r="D632" s="405"/>
      <c r="E632" s="405"/>
      <c r="F632" s="405"/>
      <c r="G632" s="405"/>
      <c r="H632" s="405"/>
      <c r="I632" s="405"/>
      <c r="J632" s="405"/>
      <c r="K632" s="405"/>
      <c r="L632" s="406"/>
      <c r="M632" s="25" t="str">
        <f>IFERROR(VLOOKUP(D632,Cover!$I$2:$J$14,2,0),"")</f>
        <v/>
      </c>
      <c r="N632" s="25" t="str">
        <f t="shared" si="18"/>
        <v/>
      </c>
      <c r="O632" s="15" t="str">
        <f t="shared" si="19"/>
        <v/>
      </c>
    </row>
    <row r="633" spans="1:15" ht="16.5" customHeight="1">
      <c r="A633" s="404"/>
      <c r="B633" s="405"/>
      <c r="C633" s="413"/>
      <c r="D633" s="405"/>
      <c r="E633" s="405"/>
      <c r="F633" s="405"/>
      <c r="G633" s="405"/>
      <c r="H633" s="405"/>
      <c r="I633" s="405"/>
      <c r="J633" s="405"/>
      <c r="K633" s="405"/>
      <c r="L633" s="406"/>
      <c r="M633" s="25" t="str">
        <f>IFERROR(VLOOKUP(D633,Cover!$I$2:$J$14,2,0),"")</f>
        <v/>
      </c>
      <c r="N633" s="25" t="str">
        <f t="shared" si="18"/>
        <v/>
      </c>
      <c r="O633" s="15" t="str">
        <f t="shared" si="19"/>
        <v/>
      </c>
    </row>
    <row r="634" spans="1:15" ht="16.5" customHeight="1">
      <c r="A634" s="404"/>
      <c r="B634" s="405"/>
      <c r="C634" s="413"/>
      <c r="D634" s="405"/>
      <c r="E634" s="405"/>
      <c r="F634" s="405"/>
      <c r="G634" s="405"/>
      <c r="H634" s="405"/>
      <c r="I634" s="405"/>
      <c r="J634" s="405"/>
      <c r="K634" s="405"/>
      <c r="L634" s="406"/>
      <c r="M634" s="25" t="str">
        <f>IFERROR(VLOOKUP(D634,Cover!$I$2:$J$14,2,0),"")</f>
        <v/>
      </c>
      <c r="N634" s="25" t="str">
        <f t="shared" si="18"/>
        <v/>
      </c>
      <c r="O634" s="15" t="str">
        <f t="shared" si="19"/>
        <v/>
      </c>
    </row>
    <row r="635" spans="1:15" ht="16.5" customHeight="1">
      <c r="A635" s="404"/>
      <c r="B635" s="405"/>
      <c r="C635" s="413"/>
      <c r="D635" s="405"/>
      <c r="E635" s="405"/>
      <c r="F635" s="405"/>
      <c r="G635" s="405"/>
      <c r="H635" s="405"/>
      <c r="I635" s="405"/>
      <c r="J635" s="405"/>
      <c r="K635" s="405"/>
      <c r="L635" s="406"/>
      <c r="M635" s="25" t="str">
        <f>IFERROR(VLOOKUP(D635,Cover!$I$2:$J$14,2,0),"")</f>
        <v/>
      </c>
      <c r="N635" s="25" t="str">
        <f t="shared" si="18"/>
        <v/>
      </c>
      <c r="O635" s="15" t="str">
        <f t="shared" si="19"/>
        <v/>
      </c>
    </row>
    <row r="636" spans="1:15" ht="16.5" customHeight="1">
      <c r="A636" s="404"/>
      <c r="B636" s="405"/>
      <c r="C636" s="413"/>
      <c r="D636" s="405"/>
      <c r="E636" s="405"/>
      <c r="F636" s="405"/>
      <c r="G636" s="405"/>
      <c r="H636" s="405"/>
      <c r="I636" s="405"/>
      <c r="J636" s="405"/>
      <c r="K636" s="405"/>
      <c r="L636" s="406"/>
      <c r="M636" s="25" t="str">
        <f>IFERROR(VLOOKUP(D636,Cover!$I$2:$J$14,2,0),"")</f>
        <v/>
      </c>
      <c r="N636" s="25" t="str">
        <f t="shared" si="18"/>
        <v/>
      </c>
      <c r="O636" s="15" t="str">
        <f t="shared" si="19"/>
        <v/>
      </c>
    </row>
    <row r="637" spans="1:15" ht="16.5" customHeight="1">
      <c r="A637" s="404"/>
      <c r="B637" s="405"/>
      <c r="C637" s="413"/>
      <c r="D637" s="405"/>
      <c r="E637" s="405"/>
      <c r="F637" s="405"/>
      <c r="G637" s="405"/>
      <c r="H637" s="405"/>
      <c r="I637" s="405"/>
      <c r="J637" s="405"/>
      <c r="K637" s="405"/>
      <c r="L637" s="406"/>
      <c r="M637" s="25" t="str">
        <f>IFERROR(VLOOKUP(D637,Cover!$I$2:$J$14,2,0),"")</f>
        <v/>
      </c>
      <c r="N637" s="25" t="str">
        <f t="shared" si="18"/>
        <v/>
      </c>
      <c r="O637" s="15" t="str">
        <f t="shared" si="19"/>
        <v/>
      </c>
    </row>
    <row r="638" spans="1:15" ht="16.5" customHeight="1">
      <c r="A638" s="404"/>
      <c r="B638" s="405"/>
      <c r="C638" s="413"/>
      <c r="D638" s="405"/>
      <c r="E638" s="405"/>
      <c r="F638" s="405"/>
      <c r="G638" s="405"/>
      <c r="H638" s="405"/>
      <c r="I638" s="405"/>
      <c r="J638" s="405"/>
      <c r="K638" s="405"/>
      <c r="L638" s="406"/>
      <c r="M638" s="25" t="str">
        <f>IFERROR(VLOOKUP(D638,Cover!$I$2:$J$14,2,0),"")</f>
        <v/>
      </c>
      <c r="N638" s="25" t="str">
        <f t="shared" si="18"/>
        <v/>
      </c>
      <c r="O638" s="15" t="str">
        <f t="shared" si="19"/>
        <v/>
      </c>
    </row>
    <row r="639" spans="1:15" ht="16.5" customHeight="1">
      <c r="A639" s="404"/>
      <c r="B639" s="405"/>
      <c r="C639" s="413"/>
      <c r="D639" s="405"/>
      <c r="E639" s="405"/>
      <c r="F639" s="405"/>
      <c r="G639" s="405"/>
      <c r="H639" s="405"/>
      <c r="I639" s="405"/>
      <c r="J639" s="405"/>
      <c r="K639" s="405"/>
      <c r="L639" s="406"/>
      <c r="M639" s="25" t="str">
        <f>IFERROR(VLOOKUP(D639,Cover!$I$2:$J$14,2,0),"")</f>
        <v/>
      </c>
      <c r="N639" s="25" t="str">
        <f t="shared" si="18"/>
        <v/>
      </c>
      <c r="O639" s="15" t="str">
        <f t="shared" si="19"/>
        <v/>
      </c>
    </row>
    <row r="640" spans="1:15" ht="16.5" customHeight="1">
      <c r="A640" s="404"/>
      <c r="B640" s="405"/>
      <c r="C640" s="413"/>
      <c r="D640" s="405"/>
      <c r="E640" s="405"/>
      <c r="F640" s="405"/>
      <c r="G640" s="405"/>
      <c r="H640" s="405"/>
      <c r="I640" s="405"/>
      <c r="J640" s="405"/>
      <c r="K640" s="405"/>
      <c r="L640" s="406"/>
      <c r="M640" s="25" t="str">
        <f>IFERROR(VLOOKUP(D640,Cover!$I$2:$J$14,2,0),"")</f>
        <v/>
      </c>
      <c r="N640" s="25" t="str">
        <f t="shared" si="18"/>
        <v/>
      </c>
      <c r="O640" s="15" t="str">
        <f t="shared" si="19"/>
        <v/>
      </c>
    </row>
    <row r="641" spans="1:15" ht="16.5" customHeight="1">
      <c r="A641" s="404"/>
      <c r="B641" s="405"/>
      <c r="C641" s="413"/>
      <c r="D641" s="405"/>
      <c r="E641" s="405"/>
      <c r="F641" s="405"/>
      <c r="G641" s="405"/>
      <c r="H641" s="405"/>
      <c r="I641" s="405"/>
      <c r="J641" s="405"/>
      <c r="K641" s="405"/>
      <c r="L641" s="406"/>
      <c r="M641" s="25" t="str">
        <f>IFERROR(VLOOKUP(D641,Cover!$I$2:$J$14,2,0),"")</f>
        <v/>
      </c>
      <c r="N641" s="25" t="str">
        <f t="shared" si="18"/>
        <v/>
      </c>
      <c r="O641" s="15" t="str">
        <f t="shared" si="19"/>
        <v/>
      </c>
    </row>
    <row r="642" spans="1:15" ht="16.5" customHeight="1">
      <c r="A642" s="404"/>
      <c r="B642" s="405"/>
      <c r="C642" s="413"/>
      <c r="D642" s="405"/>
      <c r="E642" s="405"/>
      <c r="F642" s="405"/>
      <c r="G642" s="405"/>
      <c r="H642" s="405"/>
      <c r="I642" s="405"/>
      <c r="J642" s="405"/>
      <c r="K642" s="405"/>
      <c r="L642" s="406"/>
      <c r="M642" s="25" t="str">
        <f>IFERROR(VLOOKUP(D642,Cover!$I$2:$J$14,2,0),"")</f>
        <v/>
      </c>
      <c r="N642" s="25" t="str">
        <f t="shared" si="18"/>
        <v/>
      </c>
      <c r="O642" s="15" t="str">
        <f t="shared" si="19"/>
        <v/>
      </c>
    </row>
    <row r="643" spans="1:15" ht="16.5" customHeight="1">
      <c r="A643" s="404"/>
      <c r="B643" s="405"/>
      <c r="C643" s="413"/>
      <c r="D643" s="405"/>
      <c r="E643" s="405"/>
      <c r="F643" s="405"/>
      <c r="G643" s="405"/>
      <c r="H643" s="405"/>
      <c r="I643" s="405"/>
      <c r="J643" s="405"/>
      <c r="K643" s="405"/>
      <c r="L643" s="406"/>
      <c r="M643" s="25" t="str">
        <f>IFERROR(VLOOKUP(D643,Cover!$I$2:$J$14,2,0),"")</f>
        <v/>
      </c>
      <c r="N643" s="25" t="str">
        <f t="shared" ref="N643:N706" si="20">IF(O643&lt;&gt;"PMOyyy144_R4bis",CONCATENATE(B643,M643,I643),CONCATENATE(O643,M643,I643))</f>
        <v/>
      </c>
      <c r="O643" s="15" t="str">
        <f t="shared" ref="O643:O706" si="21">LEFT(B643,15)</f>
        <v/>
      </c>
    </row>
    <row r="644" spans="1:15" ht="16.5" customHeight="1">
      <c r="A644" s="404"/>
      <c r="B644" s="405"/>
      <c r="C644" s="413"/>
      <c r="D644" s="405"/>
      <c r="E644" s="405"/>
      <c r="F644" s="405"/>
      <c r="G644" s="405"/>
      <c r="H644" s="405"/>
      <c r="I644" s="405"/>
      <c r="J644" s="405"/>
      <c r="K644" s="405"/>
      <c r="L644" s="406"/>
      <c r="M644" s="25" t="str">
        <f>IFERROR(VLOOKUP(D644,Cover!$I$2:$J$14,2,0),"")</f>
        <v/>
      </c>
      <c r="N644" s="25" t="str">
        <f t="shared" si="20"/>
        <v/>
      </c>
      <c r="O644" s="15" t="str">
        <f t="shared" si="21"/>
        <v/>
      </c>
    </row>
    <row r="645" spans="1:15" ht="16.5" customHeight="1">
      <c r="A645" s="404"/>
      <c r="B645" s="405"/>
      <c r="C645" s="413"/>
      <c r="D645" s="405"/>
      <c r="E645" s="405"/>
      <c r="F645" s="405"/>
      <c r="G645" s="405"/>
      <c r="H645" s="405"/>
      <c r="I645" s="405"/>
      <c r="J645" s="405"/>
      <c r="K645" s="405"/>
      <c r="L645" s="406"/>
      <c r="M645" s="25" t="str">
        <f>IFERROR(VLOOKUP(D645,Cover!$I$2:$J$14,2,0),"")</f>
        <v/>
      </c>
      <c r="N645" s="25" t="str">
        <f t="shared" si="20"/>
        <v/>
      </c>
      <c r="O645" s="15" t="str">
        <f t="shared" si="21"/>
        <v/>
      </c>
    </row>
    <row r="646" spans="1:15" ht="16.5" customHeight="1">
      <c r="A646" s="404"/>
      <c r="B646" s="405"/>
      <c r="C646" s="413"/>
      <c r="D646" s="405"/>
      <c r="E646" s="405"/>
      <c r="F646" s="405"/>
      <c r="G646" s="405"/>
      <c r="H646" s="405"/>
      <c r="I646" s="405"/>
      <c r="J646" s="405"/>
      <c r="K646" s="405"/>
      <c r="L646" s="406"/>
      <c r="M646" s="25" t="str">
        <f>IFERROR(VLOOKUP(D646,Cover!$I$2:$J$14,2,0),"")</f>
        <v/>
      </c>
      <c r="N646" s="25" t="str">
        <f t="shared" si="20"/>
        <v/>
      </c>
      <c r="O646" s="15" t="str">
        <f t="shared" si="21"/>
        <v/>
      </c>
    </row>
    <row r="647" spans="1:15" ht="16.5" customHeight="1">
      <c r="A647" s="404"/>
      <c r="B647" s="405"/>
      <c r="C647" s="413"/>
      <c r="D647" s="405"/>
      <c r="E647" s="405"/>
      <c r="F647" s="405"/>
      <c r="G647" s="405"/>
      <c r="H647" s="405"/>
      <c r="I647" s="405"/>
      <c r="J647" s="405"/>
      <c r="K647" s="405"/>
      <c r="L647" s="406"/>
      <c r="M647" s="25" t="str">
        <f>IFERROR(VLOOKUP(D647,Cover!$I$2:$J$14,2,0),"")</f>
        <v/>
      </c>
      <c r="N647" s="25" t="str">
        <f t="shared" si="20"/>
        <v/>
      </c>
      <c r="O647" s="15" t="str">
        <f t="shared" si="21"/>
        <v/>
      </c>
    </row>
    <row r="648" spans="1:15" ht="16.5" customHeight="1">
      <c r="A648" s="404"/>
      <c r="B648" s="405"/>
      <c r="C648" s="413"/>
      <c r="D648" s="405"/>
      <c r="E648" s="405"/>
      <c r="F648" s="405"/>
      <c r="G648" s="405"/>
      <c r="H648" s="405"/>
      <c r="I648" s="405"/>
      <c r="J648" s="405"/>
      <c r="K648" s="405"/>
      <c r="L648" s="406"/>
      <c r="M648" s="25" t="str">
        <f>IFERROR(VLOOKUP(D648,Cover!$I$2:$J$14,2,0),"")</f>
        <v/>
      </c>
      <c r="N648" s="25" t="str">
        <f t="shared" si="20"/>
        <v/>
      </c>
      <c r="O648" s="15" t="str">
        <f t="shared" si="21"/>
        <v/>
      </c>
    </row>
    <row r="649" spans="1:15" ht="16.5" customHeight="1">
      <c r="A649" s="404"/>
      <c r="B649" s="405"/>
      <c r="C649" s="413"/>
      <c r="D649" s="405"/>
      <c r="E649" s="405"/>
      <c r="F649" s="405"/>
      <c r="G649" s="405"/>
      <c r="H649" s="405"/>
      <c r="I649" s="405"/>
      <c r="J649" s="405"/>
      <c r="K649" s="405"/>
      <c r="L649" s="406"/>
      <c r="M649" s="25" t="str">
        <f>IFERROR(VLOOKUP(D649,Cover!$I$2:$J$14,2,0),"")</f>
        <v/>
      </c>
      <c r="N649" s="25" t="str">
        <f t="shared" si="20"/>
        <v/>
      </c>
      <c r="O649" s="15" t="str">
        <f t="shared" si="21"/>
        <v/>
      </c>
    </row>
    <row r="650" spans="1:15" ht="16.5" customHeight="1">
      <c r="A650" s="404"/>
      <c r="B650" s="405"/>
      <c r="C650" s="413"/>
      <c r="D650" s="405"/>
      <c r="E650" s="405"/>
      <c r="F650" s="405"/>
      <c r="G650" s="405"/>
      <c r="H650" s="405"/>
      <c r="I650" s="405"/>
      <c r="J650" s="405"/>
      <c r="K650" s="405"/>
      <c r="L650" s="406"/>
      <c r="M650" s="25" t="str">
        <f>IFERROR(VLOOKUP(D650,Cover!$I$2:$J$14,2,0),"")</f>
        <v/>
      </c>
      <c r="N650" s="25" t="str">
        <f t="shared" si="20"/>
        <v/>
      </c>
      <c r="O650" s="15" t="str">
        <f t="shared" si="21"/>
        <v/>
      </c>
    </row>
    <row r="651" spans="1:15" ht="16.5" customHeight="1">
      <c r="A651" s="404"/>
      <c r="B651" s="405"/>
      <c r="C651" s="413"/>
      <c r="D651" s="405"/>
      <c r="E651" s="405"/>
      <c r="F651" s="405"/>
      <c r="G651" s="405"/>
      <c r="H651" s="405"/>
      <c r="I651" s="405"/>
      <c r="J651" s="405"/>
      <c r="K651" s="405"/>
      <c r="L651" s="406"/>
      <c r="M651" s="25" t="str">
        <f>IFERROR(VLOOKUP(D651,Cover!$I$2:$J$14,2,0),"")</f>
        <v/>
      </c>
      <c r="N651" s="25" t="str">
        <f t="shared" si="20"/>
        <v/>
      </c>
      <c r="O651" s="15" t="str">
        <f t="shared" si="21"/>
        <v/>
      </c>
    </row>
    <row r="652" spans="1:15" ht="16.5" customHeight="1">
      <c r="A652" s="404"/>
      <c r="B652" s="405"/>
      <c r="C652" s="413"/>
      <c r="D652" s="405"/>
      <c r="E652" s="405"/>
      <c r="F652" s="405"/>
      <c r="G652" s="405"/>
      <c r="H652" s="405"/>
      <c r="I652" s="405"/>
      <c r="J652" s="405"/>
      <c r="K652" s="405"/>
      <c r="L652" s="406"/>
      <c r="M652" s="25" t="str">
        <f>IFERROR(VLOOKUP(D652,Cover!$I$2:$J$14,2,0),"")</f>
        <v/>
      </c>
      <c r="N652" s="25" t="str">
        <f t="shared" si="20"/>
        <v/>
      </c>
      <c r="O652" s="15" t="str">
        <f t="shared" si="21"/>
        <v/>
      </c>
    </row>
    <row r="653" spans="1:15" ht="16.5" customHeight="1">
      <c r="A653" s="404"/>
      <c r="B653" s="405"/>
      <c r="C653" s="413"/>
      <c r="D653" s="405"/>
      <c r="E653" s="405"/>
      <c r="F653" s="405"/>
      <c r="G653" s="405"/>
      <c r="H653" s="405"/>
      <c r="I653" s="405"/>
      <c r="J653" s="405"/>
      <c r="K653" s="405"/>
      <c r="L653" s="406"/>
      <c r="M653" s="25" t="str">
        <f>IFERROR(VLOOKUP(D653,Cover!$I$2:$J$14,2,0),"")</f>
        <v/>
      </c>
      <c r="N653" s="25" t="str">
        <f t="shared" si="20"/>
        <v/>
      </c>
      <c r="O653" s="15" t="str">
        <f t="shared" si="21"/>
        <v/>
      </c>
    </row>
    <row r="654" spans="1:15" ht="16.5" customHeight="1">
      <c r="A654" s="404"/>
      <c r="B654" s="405"/>
      <c r="C654" s="413"/>
      <c r="D654" s="405"/>
      <c r="E654" s="405"/>
      <c r="F654" s="405"/>
      <c r="G654" s="405"/>
      <c r="H654" s="405"/>
      <c r="I654" s="405"/>
      <c r="J654" s="405"/>
      <c r="K654" s="405"/>
      <c r="L654" s="406"/>
      <c r="M654" s="25" t="str">
        <f>IFERROR(VLOOKUP(D654,Cover!$I$2:$J$14,2,0),"")</f>
        <v/>
      </c>
      <c r="N654" s="25" t="str">
        <f t="shared" si="20"/>
        <v/>
      </c>
      <c r="O654" s="15" t="str">
        <f t="shared" si="21"/>
        <v/>
      </c>
    </row>
    <row r="655" spans="1:15" ht="16.5" customHeight="1">
      <c r="A655" s="404"/>
      <c r="B655" s="405"/>
      <c r="C655" s="413"/>
      <c r="D655" s="405"/>
      <c r="E655" s="405"/>
      <c r="F655" s="405"/>
      <c r="G655" s="405"/>
      <c r="H655" s="405"/>
      <c r="I655" s="405"/>
      <c r="J655" s="405"/>
      <c r="K655" s="405"/>
      <c r="L655" s="406"/>
      <c r="M655" s="25" t="str">
        <f>IFERROR(VLOOKUP(D655,Cover!$I$2:$J$14,2,0),"")</f>
        <v/>
      </c>
      <c r="N655" s="25" t="str">
        <f t="shared" si="20"/>
        <v/>
      </c>
      <c r="O655" s="15" t="str">
        <f t="shared" si="21"/>
        <v/>
      </c>
    </row>
    <row r="656" spans="1:15" ht="16.5" customHeight="1">
      <c r="A656" s="404"/>
      <c r="B656" s="405"/>
      <c r="C656" s="413"/>
      <c r="D656" s="405"/>
      <c r="E656" s="405"/>
      <c r="F656" s="405"/>
      <c r="G656" s="405"/>
      <c r="H656" s="405"/>
      <c r="I656" s="405"/>
      <c r="J656" s="405"/>
      <c r="K656" s="405"/>
      <c r="L656" s="406"/>
      <c r="M656" s="25" t="str">
        <f>IFERROR(VLOOKUP(D656,Cover!$I$2:$J$14,2,0),"")</f>
        <v/>
      </c>
      <c r="N656" s="25" t="str">
        <f t="shared" si="20"/>
        <v/>
      </c>
      <c r="O656" s="15" t="str">
        <f t="shared" si="21"/>
        <v/>
      </c>
    </row>
    <row r="657" spans="1:15" ht="16.5" customHeight="1">
      <c r="A657" s="404"/>
      <c r="B657" s="405"/>
      <c r="C657" s="413"/>
      <c r="D657" s="405"/>
      <c r="E657" s="405"/>
      <c r="F657" s="405"/>
      <c r="G657" s="405"/>
      <c r="H657" s="405"/>
      <c r="I657" s="405"/>
      <c r="J657" s="405"/>
      <c r="K657" s="405"/>
      <c r="L657" s="406"/>
      <c r="M657" s="25" t="str">
        <f>IFERROR(VLOOKUP(D657,Cover!$I$2:$J$14,2,0),"")</f>
        <v/>
      </c>
      <c r="N657" s="25" t="str">
        <f t="shared" si="20"/>
        <v/>
      </c>
      <c r="O657" s="15" t="str">
        <f t="shared" si="21"/>
        <v/>
      </c>
    </row>
    <row r="658" spans="1:15" ht="16.5" customHeight="1">
      <c r="A658" s="404"/>
      <c r="B658" s="405"/>
      <c r="C658" s="413"/>
      <c r="D658" s="405"/>
      <c r="E658" s="405"/>
      <c r="F658" s="405"/>
      <c r="G658" s="405"/>
      <c r="H658" s="405"/>
      <c r="I658" s="405"/>
      <c r="J658" s="405"/>
      <c r="K658" s="405"/>
      <c r="L658" s="406"/>
      <c r="M658" s="25" t="str">
        <f>IFERROR(VLOOKUP(D658,Cover!$I$2:$J$14,2,0),"")</f>
        <v/>
      </c>
      <c r="N658" s="25" t="str">
        <f t="shared" si="20"/>
        <v/>
      </c>
      <c r="O658" s="15" t="str">
        <f t="shared" si="21"/>
        <v/>
      </c>
    </row>
    <row r="659" spans="1:15" ht="16.5" customHeight="1">
      <c r="A659" s="404"/>
      <c r="B659" s="405"/>
      <c r="C659" s="413"/>
      <c r="D659" s="405"/>
      <c r="E659" s="405"/>
      <c r="F659" s="405"/>
      <c r="G659" s="405"/>
      <c r="H659" s="405"/>
      <c r="I659" s="405"/>
      <c r="J659" s="405"/>
      <c r="K659" s="405"/>
      <c r="L659" s="406"/>
      <c r="M659" s="25" t="str">
        <f>IFERROR(VLOOKUP(D659,Cover!$I$2:$J$14,2,0),"")</f>
        <v/>
      </c>
      <c r="N659" s="25" t="str">
        <f t="shared" si="20"/>
        <v/>
      </c>
      <c r="O659" s="15" t="str">
        <f t="shared" si="21"/>
        <v/>
      </c>
    </row>
    <row r="660" spans="1:15" ht="16.5" customHeight="1">
      <c r="A660" s="404"/>
      <c r="B660" s="405"/>
      <c r="C660" s="413"/>
      <c r="D660" s="405"/>
      <c r="E660" s="405"/>
      <c r="F660" s="405"/>
      <c r="G660" s="405"/>
      <c r="H660" s="405"/>
      <c r="I660" s="405"/>
      <c r="J660" s="405"/>
      <c r="K660" s="405"/>
      <c r="L660" s="406"/>
      <c r="M660" s="25" t="str">
        <f>IFERROR(VLOOKUP(D660,Cover!$I$2:$J$14,2,0),"")</f>
        <v/>
      </c>
      <c r="N660" s="25" t="str">
        <f t="shared" si="20"/>
        <v/>
      </c>
      <c r="O660" s="15" t="str">
        <f t="shared" si="21"/>
        <v/>
      </c>
    </row>
    <row r="661" spans="1:15" ht="16.5" customHeight="1">
      <c r="A661" s="404"/>
      <c r="B661" s="405"/>
      <c r="C661" s="413"/>
      <c r="D661" s="405"/>
      <c r="E661" s="405"/>
      <c r="F661" s="405"/>
      <c r="G661" s="405"/>
      <c r="H661" s="405"/>
      <c r="I661" s="405"/>
      <c r="J661" s="405"/>
      <c r="K661" s="405"/>
      <c r="L661" s="406"/>
      <c r="M661" s="25" t="str">
        <f>IFERROR(VLOOKUP(D661,Cover!$I$2:$J$14,2,0),"")</f>
        <v/>
      </c>
      <c r="N661" s="25" t="str">
        <f t="shared" si="20"/>
        <v/>
      </c>
      <c r="O661" s="15" t="str">
        <f t="shared" si="21"/>
        <v/>
      </c>
    </row>
    <row r="662" spans="1:15" ht="16.5" customHeight="1">
      <c r="A662" s="404"/>
      <c r="B662" s="405"/>
      <c r="C662" s="413"/>
      <c r="D662" s="405"/>
      <c r="E662" s="405"/>
      <c r="F662" s="405"/>
      <c r="G662" s="405"/>
      <c r="H662" s="405"/>
      <c r="I662" s="405"/>
      <c r="J662" s="405"/>
      <c r="K662" s="405"/>
      <c r="L662" s="406"/>
      <c r="M662" s="25" t="str">
        <f>IFERROR(VLOOKUP(D662,Cover!$I$2:$J$14,2,0),"")</f>
        <v/>
      </c>
      <c r="N662" s="25" t="str">
        <f t="shared" si="20"/>
        <v/>
      </c>
      <c r="O662" s="15" t="str">
        <f t="shared" si="21"/>
        <v/>
      </c>
    </row>
    <row r="663" spans="1:15" ht="16.5" customHeight="1">
      <c r="A663" s="404"/>
      <c r="B663" s="405"/>
      <c r="C663" s="413"/>
      <c r="D663" s="405"/>
      <c r="E663" s="405"/>
      <c r="F663" s="405"/>
      <c r="G663" s="405"/>
      <c r="H663" s="405"/>
      <c r="I663" s="405"/>
      <c r="J663" s="405"/>
      <c r="K663" s="405"/>
      <c r="L663" s="406"/>
      <c r="M663" s="25" t="str">
        <f>IFERROR(VLOOKUP(D663,Cover!$I$2:$J$14,2,0),"")</f>
        <v/>
      </c>
      <c r="N663" s="25" t="str">
        <f t="shared" si="20"/>
        <v/>
      </c>
      <c r="O663" s="15" t="str">
        <f t="shared" si="21"/>
        <v/>
      </c>
    </row>
    <row r="664" spans="1:15" ht="16.5" customHeight="1">
      <c r="A664" s="404"/>
      <c r="B664" s="405"/>
      <c r="C664" s="413"/>
      <c r="D664" s="405"/>
      <c r="E664" s="405"/>
      <c r="F664" s="405"/>
      <c r="G664" s="405"/>
      <c r="H664" s="405"/>
      <c r="I664" s="405"/>
      <c r="J664" s="405"/>
      <c r="K664" s="405"/>
      <c r="L664" s="406"/>
      <c r="M664" s="25" t="str">
        <f>IFERROR(VLOOKUP(D664,Cover!$I$2:$J$14,2,0),"")</f>
        <v/>
      </c>
      <c r="N664" s="25" t="str">
        <f t="shared" si="20"/>
        <v/>
      </c>
      <c r="O664" s="15" t="str">
        <f t="shared" si="21"/>
        <v/>
      </c>
    </row>
    <row r="665" spans="1:15" ht="16.5" customHeight="1">
      <c r="A665" s="404"/>
      <c r="B665" s="405"/>
      <c r="C665" s="413"/>
      <c r="D665" s="405"/>
      <c r="E665" s="405"/>
      <c r="F665" s="405"/>
      <c r="G665" s="405"/>
      <c r="H665" s="405"/>
      <c r="I665" s="405"/>
      <c r="J665" s="405"/>
      <c r="K665" s="405"/>
      <c r="L665" s="406"/>
      <c r="M665" s="25" t="str">
        <f>IFERROR(VLOOKUP(D665,Cover!$I$2:$J$14,2,0),"")</f>
        <v/>
      </c>
      <c r="N665" s="25" t="str">
        <f t="shared" si="20"/>
        <v/>
      </c>
      <c r="O665" s="15" t="str">
        <f t="shared" si="21"/>
        <v/>
      </c>
    </row>
    <row r="666" spans="1:15" ht="16.5" customHeight="1">
      <c r="A666" s="404"/>
      <c r="B666" s="405"/>
      <c r="C666" s="413"/>
      <c r="D666" s="405"/>
      <c r="E666" s="405"/>
      <c r="F666" s="405"/>
      <c r="G666" s="405"/>
      <c r="H666" s="405"/>
      <c r="I666" s="405"/>
      <c r="J666" s="405"/>
      <c r="K666" s="405"/>
      <c r="L666" s="406"/>
      <c r="M666" s="25" t="str">
        <f>IFERROR(VLOOKUP(D666,Cover!$I$2:$J$14,2,0),"")</f>
        <v/>
      </c>
      <c r="N666" s="25" t="str">
        <f t="shared" si="20"/>
        <v/>
      </c>
      <c r="O666" s="15" t="str">
        <f t="shared" si="21"/>
        <v/>
      </c>
    </row>
    <row r="667" spans="1:15" ht="16.5" customHeight="1">
      <c r="A667" s="404"/>
      <c r="B667" s="405"/>
      <c r="C667" s="413"/>
      <c r="D667" s="405"/>
      <c r="E667" s="405"/>
      <c r="F667" s="405"/>
      <c r="G667" s="405"/>
      <c r="H667" s="405"/>
      <c r="I667" s="405"/>
      <c r="J667" s="405"/>
      <c r="K667" s="405"/>
      <c r="L667" s="406"/>
      <c r="M667" s="25" t="str">
        <f>IFERROR(VLOOKUP(D667,Cover!$I$2:$J$14,2,0),"")</f>
        <v/>
      </c>
      <c r="N667" s="25" t="str">
        <f t="shared" si="20"/>
        <v/>
      </c>
      <c r="O667" s="15" t="str">
        <f t="shared" si="21"/>
        <v/>
      </c>
    </row>
    <row r="668" spans="1:15" ht="16.5" customHeight="1">
      <c r="A668" s="404"/>
      <c r="B668" s="405"/>
      <c r="C668" s="413"/>
      <c r="D668" s="405"/>
      <c r="E668" s="405"/>
      <c r="F668" s="405"/>
      <c r="G668" s="405"/>
      <c r="H668" s="405"/>
      <c r="I668" s="405"/>
      <c r="J668" s="405"/>
      <c r="K668" s="405"/>
      <c r="L668" s="406"/>
      <c r="M668" s="25" t="str">
        <f>IFERROR(VLOOKUP(D668,Cover!$I$2:$J$14,2,0),"")</f>
        <v/>
      </c>
      <c r="N668" s="25" t="str">
        <f t="shared" si="20"/>
        <v/>
      </c>
      <c r="O668" s="15" t="str">
        <f t="shared" si="21"/>
        <v/>
      </c>
    </row>
    <row r="669" spans="1:15" ht="16.5" customHeight="1">
      <c r="A669" s="404"/>
      <c r="B669" s="405"/>
      <c r="C669" s="413"/>
      <c r="D669" s="405"/>
      <c r="E669" s="405"/>
      <c r="F669" s="405"/>
      <c r="G669" s="405"/>
      <c r="H669" s="405"/>
      <c r="I669" s="405"/>
      <c r="J669" s="405"/>
      <c r="K669" s="405"/>
      <c r="L669" s="406"/>
      <c r="M669" s="25" t="str">
        <f>IFERROR(VLOOKUP(D669,Cover!$I$2:$J$14,2,0),"")</f>
        <v/>
      </c>
      <c r="N669" s="25" t="str">
        <f t="shared" si="20"/>
        <v/>
      </c>
      <c r="O669" s="15" t="str">
        <f t="shared" si="21"/>
        <v/>
      </c>
    </row>
    <row r="670" spans="1:15" ht="16.5" customHeight="1">
      <c r="A670" s="404"/>
      <c r="B670" s="405"/>
      <c r="C670" s="413"/>
      <c r="D670" s="405"/>
      <c r="E670" s="405"/>
      <c r="F670" s="405"/>
      <c r="G670" s="405"/>
      <c r="H670" s="405"/>
      <c r="I670" s="405"/>
      <c r="J670" s="405"/>
      <c r="K670" s="405"/>
      <c r="L670" s="406"/>
      <c r="M670" s="25" t="str">
        <f>IFERROR(VLOOKUP(D670,Cover!$I$2:$J$14,2,0),"")</f>
        <v/>
      </c>
      <c r="N670" s="25" t="str">
        <f t="shared" si="20"/>
        <v/>
      </c>
      <c r="O670" s="15" t="str">
        <f t="shared" si="21"/>
        <v/>
      </c>
    </row>
    <row r="671" spans="1:15" ht="16.5" customHeight="1">
      <c r="A671" s="404"/>
      <c r="B671" s="405"/>
      <c r="C671" s="413"/>
      <c r="D671" s="405"/>
      <c r="E671" s="405"/>
      <c r="F671" s="405"/>
      <c r="G671" s="405"/>
      <c r="H671" s="405"/>
      <c r="I671" s="405"/>
      <c r="J671" s="405"/>
      <c r="K671" s="405"/>
      <c r="L671" s="406"/>
      <c r="M671" s="25" t="str">
        <f>IFERROR(VLOOKUP(D671,Cover!$I$2:$J$14,2,0),"")</f>
        <v/>
      </c>
      <c r="N671" s="25" t="str">
        <f t="shared" si="20"/>
        <v/>
      </c>
      <c r="O671" s="15" t="str">
        <f t="shared" si="21"/>
        <v/>
      </c>
    </row>
    <row r="672" spans="1:15" ht="16.5" customHeight="1">
      <c r="A672" s="404"/>
      <c r="B672" s="405"/>
      <c r="C672" s="413"/>
      <c r="D672" s="405"/>
      <c r="E672" s="405"/>
      <c r="F672" s="405"/>
      <c r="G672" s="405"/>
      <c r="H672" s="405"/>
      <c r="I672" s="405"/>
      <c r="J672" s="405"/>
      <c r="K672" s="405"/>
      <c r="L672" s="406"/>
      <c r="M672" s="25" t="str">
        <f>IFERROR(VLOOKUP(D672,Cover!$I$2:$J$14,2,0),"")</f>
        <v/>
      </c>
      <c r="N672" s="25" t="str">
        <f t="shared" si="20"/>
        <v/>
      </c>
      <c r="O672" s="15" t="str">
        <f t="shared" si="21"/>
        <v/>
      </c>
    </row>
    <row r="673" spans="1:15" ht="16.5" customHeight="1">
      <c r="A673" s="404"/>
      <c r="B673" s="405"/>
      <c r="C673" s="413"/>
      <c r="D673" s="405"/>
      <c r="E673" s="405"/>
      <c r="F673" s="405"/>
      <c r="G673" s="405"/>
      <c r="H673" s="405"/>
      <c r="I673" s="405"/>
      <c r="J673" s="405"/>
      <c r="K673" s="405"/>
      <c r="L673" s="406"/>
      <c r="M673" s="25" t="str">
        <f>IFERROR(VLOOKUP(D673,Cover!$I$2:$J$14,2,0),"")</f>
        <v/>
      </c>
      <c r="N673" s="25" t="str">
        <f t="shared" si="20"/>
        <v/>
      </c>
      <c r="O673" s="15" t="str">
        <f t="shared" si="21"/>
        <v/>
      </c>
    </row>
    <row r="674" spans="1:15" ht="16.5" customHeight="1">
      <c r="A674" s="404"/>
      <c r="B674" s="405"/>
      <c r="C674" s="413"/>
      <c r="D674" s="405"/>
      <c r="E674" s="405"/>
      <c r="F674" s="405"/>
      <c r="G674" s="405"/>
      <c r="H674" s="405"/>
      <c r="I674" s="405"/>
      <c r="J674" s="405"/>
      <c r="K674" s="405"/>
      <c r="L674" s="406"/>
      <c r="M674" s="25" t="str">
        <f>IFERROR(VLOOKUP(D674,Cover!$I$2:$J$14,2,0),"")</f>
        <v/>
      </c>
      <c r="N674" s="25" t="str">
        <f t="shared" si="20"/>
        <v/>
      </c>
      <c r="O674" s="15" t="str">
        <f t="shared" si="21"/>
        <v/>
      </c>
    </row>
    <row r="675" spans="1:15" ht="16.5" customHeight="1">
      <c r="A675" s="404"/>
      <c r="B675" s="405"/>
      <c r="C675" s="413"/>
      <c r="D675" s="405"/>
      <c r="E675" s="405"/>
      <c r="F675" s="405"/>
      <c r="G675" s="405"/>
      <c r="H675" s="405"/>
      <c r="I675" s="405"/>
      <c r="J675" s="405"/>
      <c r="K675" s="405"/>
      <c r="L675" s="406"/>
      <c r="M675" s="25" t="str">
        <f>IFERROR(VLOOKUP(D675,Cover!$I$2:$J$14,2,0),"")</f>
        <v/>
      </c>
      <c r="N675" s="25" t="str">
        <f t="shared" si="20"/>
        <v/>
      </c>
      <c r="O675" s="15" t="str">
        <f t="shared" si="21"/>
        <v/>
      </c>
    </row>
    <row r="676" spans="1:15" ht="16.5" customHeight="1">
      <c r="A676" s="404"/>
      <c r="B676" s="405"/>
      <c r="C676" s="413"/>
      <c r="D676" s="405"/>
      <c r="E676" s="405"/>
      <c r="F676" s="405"/>
      <c r="G676" s="405"/>
      <c r="H676" s="405"/>
      <c r="I676" s="405"/>
      <c r="J676" s="405"/>
      <c r="K676" s="405"/>
      <c r="L676" s="406"/>
      <c r="M676" s="25" t="str">
        <f>IFERROR(VLOOKUP(D676,Cover!$I$2:$J$14,2,0),"")</f>
        <v/>
      </c>
      <c r="N676" s="25" t="str">
        <f t="shared" si="20"/>
        <v/>
      </c>
      <c r="O676" s="15" t="str">
        <f t="shared" si="21"/>
        <v/>
      </c>
    </row>
    <row r="677" spans="1:15" ht="16.5" customHeight="1">
      <c r="A677" s="404"/>
      <c r="B677" s="405"/>
      <c r="C677" s="413"/>
      <c r="D677" s="405"/>
      <c r="E677" s="405"/>
      <c r="F677" s="405"/>
      <c r="G677" s="405"/>
      <c r="H677" s="405"/>
      <c r="I677" s="405"/>
      <c r="J677" s="405"/>
      <c r="K677" s="405"/>
      <c r="L677" s="406"/>
      <c r="M677" s="25" t="str">
        <f>IFERROR(VLOOKUP(D677,Cover!$I$2:$J$14,2,0),"")</f>
        <v/>
      </c>
      <c r="N677" s="25" t="str">
        <f t="shared" si="20"/>
        <v/>
      </c>
      <c r="O677" s="15" t="str">
        <f t="shared" si="21"/>
        <v/>
      </c>
    </row>
    <row r="678" spans="1:15" ht="16.5" customHeight="1">
      <c r="A678" s="404"/>
      <c r="B678" s="405"/>
      <c r="C678" s="413"/>
      <c r="D678" s="405"/>
      <c r="E678" s="405"/>
      <c r="F678" s="405"/>
      <c r="G678" s="405"/>
      <c r="H678" s="405"/>
      <c r="I678" s="405"/>
      <c r="J678" s="405"/>
      <c r="K678" s="405"/>
      <c r="L678" s="406"/>
      <c r="M678" s="25" t="str">
        <f>IFERROR(VLOOKUP(D678,Cover!$I$2:$J$14,2,0),"")</f>
        <v/>
      </c>
      <c r="N678" s="25" t="str">
        <f t="shared" si="20"/>
        <v/>
      </c>
      <c r="O678" s="15" t="str">
        <f t="shared" si="21"/>
        <v/>
      </c>
    </row>
    <row r="679" spans="1:15" ht="16.5" customHeight="1">
      <c r="A679" s="404"/>
      <c r="B679" s="405"/>
      <c r="C679" s="413"/>
      <c r="D679" s="405"/>
      <c r="E679" s="405"/>
      <c r="F679" s="405"/>
      <c r="G679" s="405"/>
      <c r="H679" s="405"/>
      <c r="I679" s="405"/>
      <c r="J679" s="405"/>
      <c r="K679" s="405"/>
      <c r="L679" s="406"/>
      <c r="M679" s="25" t="str">
        <f>IFERROR(VLOOKUP(D679,Cover!$I$2:$J$14,2,0),"")</f>
        <v/>
      </c>
      <c r="N679" s="25" t="str">
        <f t="shared" si="20"/>
        <v/>
      </c>
      <c r="O679" s="15" t="str">
        <f t="shared" si="21"/>
        <v/>
      </c>
    </row>
    <row r="680" spans="1:15" ht="16.5" customHeight="1">
      <c r="A680" s="404"/>
      <c r="B680" s="405"/>
      <c r="C680" s="413"/>
      <c r="D680" s="405"/>
      <c r="E680" s="405"/>
      <c r="F680" s="405"/>
      <c r="G680" s="405"/>
      <c r="H680" s="405"/>
      <c r="I680" s="405"/>
      <c r="J680" s="405"/>
      <c r="K680" s="405"/>
      <c r="L680" s="406"/>
      <c r="M680" s="25" t="str">
        <f>IFERROR(VLOOKUP(D680,Cover!$I$2:$J$14,2,0),"")</f>
        <v/>
      </c>
      <c r="N680" s="25" t="str">
        <f t="shared" si="20"/>
        <v/>
      </c>
      <c r="O680" s="15" t="str">
        <f t="shared" si="21"/>
        <v/>
      </c>
    </row>
    <row r="681" spans="1:15" ht="16.5" customHeight="1">
      <c r="A681" s="404"/>
      <c r="B681" s="405"/>
      <c r="C681" s="413"/>
      <c r="D681" s="405"/>
      <c r="E681" s="405"/>
      <c r="F681" s="405"/>
      <c r="G681" s="405"/>
      <c r="H681" s="405"/>
      <c r="I681" s="405"/>
      <c r="J681" s="405"/>
      <c r="K681" s="405"/>
      <c r="L681" s="406"/>
      <c r="M681" s="25" t="str">
        <f>IFERROR(VLOOKUP(D681,Cover!$I$2:$J$14,2,0),"")</f>
        <v/>
      </c>
      <c r="N681" s="25" t="str">
        <f t="shared" si="20"/>
        <v/>
      </c>
      <c r="O681" s="15" t="str">
        <f t="shared" si="21"/>
        <v/>
      </c>
    </row>
    <row r="682" spans="1:15" ht="16.5" customHeight="1">
      <c r="A682" s="404"/>
      <c r="B682" s="405"/>
      <c r="C682" s="413"/>
      <c r="D682" s="405"/>
      <c r="E682" s="405"/>
      <c r="F682" s="405"/>
      <c r="G682" s="405"/>
      <c r="H682" s="405"/>
      <c r="I682" s="405"/>
      <c r="J682" s="405"/>
      <c r="K682" s="405"/>
      <c r="L682" s="406"/>
      <c r="M682" s="25" t="str">
        <f>IFERROR(VLOOKUP(D682,Cover!$I$2:$J$14,2,0),"")</f>
        <v/>
      </c>
      <c r="N682" s="25" t="str">
        <f t="shared" si="20"/>
        <v/>
      </c>
      <c r="O682" s="15" t="str">
        <f t="shared" si="21"/>
        <v/>
      </c>
    </row>
    <row r="683" spans="1:15" ht="16.5" customHeight="1">
      <c r="A683" s="404"/>
      <c r="B683" s="405"/>
      <c r="C683" s="413"/>
      <c r="D683" s="405"/>
      <c r="E683" s="405"/>
      <c r="F683" s="405"/>
      <c r="G683" s="405"/>
      <c r="H683" s="405"/>
      <c r="I683" s="405"/>
      <c r="J683" s="405"/>
      <c r="K683" s="405"/>
      <c r="L683" s="406"/>
      <c r="M683" s="25" t="str">
        <f>IFERROR(VLOOKUP(D683,Cover!$I$2:$J$14,2,0),"")</f>
        <v/>
      </c>
      <c r="N683" s="25" t="str">
        <f t="shared" si="20"/>
        <v/>
      </c>
      <c r="O683" s="15" t="str">
        <f t="shared" si="21"/>
        <v/>
      </c>
    </row>
    <row r="684" spans="1:15" ht="16.5" customHeight="1">
      <c r="A684" s="404"/>
      <c r="B684" s="405"/>
      <c r="C684" s="413"/>
      <c r="D684" s="405"/>
      <c r="E684" s="405"/>
      <c r="F684" s="405"/>
      <c r="G684" s="405"/>
      <c r="H684" s="405"/>
      <c r="I684" s="405"/>
      <c r="J684" s="405"/>
      <c r="K684" s="405"/>
      <c r="L684" s="406"/>
      <c r="M684" s="25" t="str">
        <f>IFERROR(VLOOKUP(D684,Cover!$I$2:$J$14,2,0),"")</f>
        <v/>
      </c>
      <c r="N684" s="25" t="str">
        <f t="shared" si="20"/>
        <v/>
      </c>
      <c r="O684" s="15" t="str">
        <f t="shared" si="21"/>
        <v/>
      </c>
    </row>
    <row r="685" spans="1:15" ht="16.5" customHeight="1">
      <c r="A685" s="404"/>
      <c r="B685" s="405"/>
      <c r="C685" s="413"/>
      <c r="D685" s="405"/>
      <c r="E685" s="405"/>
      <c r="F685" s="405"/>
      <c r="G685" s="405"/>
      <c r="H685" s="405"/>
      <c r="I685" s="405"/>
      <c r="J685" s="405"/>
      <c r="K685" s="405"/>
      <c r="L685" s="406"/>
      <c r="M685" s="25" t="str">
        <f>IFERROR(VLOOKUP(D685,Cover!$I$2:$J$14,2,0),"")</f>
        <v/>
      </c>
      <c r="N685" s="25" t="str">
        <f t="shared" si="20"/>
        <v/>
      </c>
      <c r="O685" s="15" t="str">
        <f t="shared" si="21"/>
        <v/>
      </c>
    </row>
    <row r="686" spans="1:15" ht="16.5" customHeight="1">
      <c r="A686" s="404"/>
      <c r="B686" s="405"/>
      <c r="C686" s="413"/>
      <c r="D686" s="405"/>
      <c r="E686" s="405"/>
      <c r="F686" s="405"/>
      <c r="G686" s="405"/>
      <c r="H686" s="405"/>
      <c r="I686" s="405"/>
      <c r="J686" s="405"/>
      <c r="K686" s="405"/>
      <c r="L686" s="406"/>
      <c r="M686" s="25" t="str">
        <f>IFERROR(VLOOKUP(D686,Cover!$I$2:$J$14,2,0),"")</f>
        <v/>
      </c>
      <c r="N686" s="25" t="str">
        <f t="shared" si="20"/>
        <v/>
      </c>
      <c r="O686" s="15" t="str">
        <f t="shared" si="21"/>
        <v/>
      </c>
    </row>
    <row r="687" spans="1:15" ht="16.5" customHeight="1">
      <c r="A687" s="404"/>
      <c r="B687" s="405"/>
      <c r="C687" s="413"/>
      <c r="D687" s="405"/>
      <c r="E687" s="405"/>
      <c r="F687" s="405"/>
      <c r="G687" s="405"/>
      <c r="H687" s="405"/>
      <c r="I687" s="405"/>
      <c r="J687" s="405"/>
      <c r="K687" s="405"/>
      <c r="L687" s="406"/>
      <c r="M687" s="25" t="str">
        <f>IFERROR(VLOOKUP(D687,Cover!$I$2:$J$14,2,0),"")</f>
        <v/>
      </c>
      <c r="N687" s="25" t="str">
        <f t="shared" si="20"/>
        <v/>
      </c>
      <c r="O687" s="15" t="str">
        <f t="shared" si="21"/>
        <v/>
      </c>
    </row>
    <row r="688" spans="1:15" ht="16.5" customHeight="1">
      <c r="A688" s="404"/>
      <c r="B688" s="405"/>
      <c r="C688" s="413"/>
      <c r="D688" s="405"/>
      <c r="E688" s="405"/>
      <c r="F688" s="405"/>
      <c r="G688" s="405"/>
      <c r="H688" s="405"/>
      <c r="I688" s="405"/>
      <c r="J688" s="405"/>
      <c r="K688" s="405"/>
      <c r="L688" s="406"/>
      <c r="M688" s="25" t="str">
        <f>IFERROR(VLOOKUP(D688,Cover!$I$2:$J$14,2,0),"")</f>
        <v/>
      </c>
      <c r="N688" s="25" t="str">
        <f t="shared" si="20"/>
        <v/>
      </c>
      <c r="O688" s="15" t="str">
        <f t="shared" si="21"/>
        <v/>
      </c>
    </row>
    <row r="689" spans="1:15" ht="16.5" customHeight="1">
      <c r="A689" s="404"/>
      <c r="B689" s="405"/>
      <c r="C689" s="413"/>
      <c r="D689" s="405"/>
      <c r="E689" s="405"/>
      <c r="F689" s="405"/>
      <c r="G689" s="405"/>
      <c r="H689" s="405"/>
      <c r="I689" s="405"/>
      <c r="J689" s="405"/>
      <c r="K689" s="405"/>
      <c r="L689" s="406"/>
      <c r="M689" s="25" t="str">
        <f>IFERROR(VLOOKUP(D689,Cover!$I$2:$J$14,2,0),"")</f>
        <v/>
      </c>
      <c r="N689" s="25" t="str">
        <f t="shared" si="20"/>
        <v/>
      </c>
      <c r="O689" s="15" t="str">
        <f t="shared" si="21"/>
        <v/>
      </c>
    </row>
    <row r="690" spans="1:15" ht="16.5" customHeight="1">
      <c r="A690" s="404"/>
      <c r="B690" s="405"/>
      <c r="C690" s="413"/>
      <c r="D690" s="405"/>
      <c r="E690" s="405"/>
      <c r="F690" s="405"/>
      <c r="G690" s="405"/>
      <c r="H690" s="405"/>
      <c r="I690" s="405"/>
      <c r="J690" s="405"/>
      <c r="K690" s="405"/>
      <c r="L690" s="406"/>
      <c r="M690" s="25" t="str">
        <f>IFERROR(VLOOKUP(D690,Cover!$I$2:$J$14,2,0),"")</f>
        <v/>
      </c>
      <c r="N690" s="25" t="str">
        <f t="shared" si="20"/>
        <v/>
      </c>
      <c r="O690" s="15" t="str">
        <f t="shared" si="21"/>
        <v/>
      </c>
    </row>
    <row r="691" spans="1:15" ht="16.5" customHeight="1">
      <c r="A691" s="404"/>
      <c r="B691" s="405"/>
      <c r="C691" s="413"/>
      <c r="D691" s="405"/>
      <c r="E691" s="405"/>
      <c r="F691" s="405"/>
      <c r="G691" s="405"/>
      <c r="H691" s="405"/>
      <c r="I691" s="405"/>
      <c r="J691" s="405"/>
      <c r="K691" s="405"/>
      <c r="L691" s="406"/>
      <c r="M691" s="25" t="str">
        <f>IFERROR(VLOOKUP(D691,Cover!$I$2:$J$14,2,0),"")</f>
        <v/>
      </c>
      <c r="N691" s="25" t="str">
        <f t="shared" si="20"/>
        <v/>
      </c>
      <c r="O691" s="15" t="str">
        <f t="shared" si="21"/>
        <v/>
      </c>
    </row>
    <row r="692" spans="1:15" ht="16.5" customHeight="1">
      <c r="A692" s="404"/>
      <c r="B692" s="405"/>
      <c r="C692" s="413"/>
      <c r="D692" s="405"/>
      <c r="E692" s="405"/>
      <c r="F692" s="405"/>
      <c r="G692" s="405"/>
      <c r="H692" s="405"/>
      <c r="I692" s="405"/>
      <c r="J692" s="405"/>
      <c r="K692" s="405"/>
      <c r="L692" s="406"/>
      <c r="M692" s="25" t="str">
        <f>IFERROR(VLOOKUP(D692,Cover!$I$2:$J$14,2,0),"")</f>
        <v/>
      </c>
      <c r="N692" s="25" t="str">
        <f t="shared" si="20"/>
        <v/>
      </c>
      <c r="O692" s="15" t="str">
        <f t="shared" si="21"/>
        <v/>
      </c>
    </row>
    <row r="693" spans="1:15" ht="16.5" customHeight="1">
      <c r="A693" s="404"/>
      <c r="B693" s="405"/>
      <c r="C693" s="413"/>
      <c r="D693" s="405"/>
      <c r="E693" s="405"/>
      <c r="F693" s="405"/>
      <c r="G693" s="405"/>
      <c r="H693" s="405"/>
      <c r="I693" s="405"/>
      <c r="J693" s="405"/>
      <c r="K693" s="405"/>
      <c r="L693" s="406"/>
      <c r="M693" s="25" t="str">
        <f>IFERROR(VLOOKUP(D693,Cover!$I$2:$J$14,2,0),"")</f>
        <v/>
      </c>
      <c r="N693" s="25" t="str">
        <f t="shared" si="20"/>
        <v/>
      </c>
      <c r="O693" s="15" t="str">
        <f t="shared" si="21"/>
        <v/>
      </c>
    </row>
    <row r="694" spans="1:15" ht="16.5" customHeight="1">
      <c r="A694" s="404"/>
      <c r="B694" s="405"/>
      <c r="C694" s="413"/>
      <c r="D694" s="405"/>
      <c r="E694" s="405"/>
      <c r="F694" s="405"/>
      <c r="G694" s="405"/>
      <c r="H694" s="405"/>
      <c r="I694" s="405"/>
      <c r="J694" s="405"/>
      <c r="K694" s="405"/>
      <c r="L694" s="406"/>
      <c r="M694" s="25" t="str">
        <f>IFERROR(VLOOKUP(D694,Cover!$I$2:$J$14,2,0),"")</f>
        <v/>
      </c>
      <c r="N694" s="25" t="str">
        <f t="shared" si="20"/>
        <v/>
      </c>
      <c r="O694" s="15" t="str">
        <f t="shared" si="21"/>
        <v/>
      </c>
    </row>
    <row r="695" spans="1:15" ht="16.5" customHeight="1">
      <c r="A695" s="404"/>
      <c r="B695" s="405"/>
      <c r="C695" s="413"/>
      <c r="D695" s="405"/>
      <c r="E695" s="405"/>
      <c r="F695" s="405"/>
      <c r="G695" s="405"/>
      <c r="H695" s="405"/>
      <c r="I695" s="405"/>
      <c r="J695" s="405"/>
      <c r="K695" s="405"/>
      <c r="L695" s="406"/>
      <c r="M695" s="25" t="str">
        <f>IFERROR(VLOOKUP(D695,Cover!$I$2:$J$14,2,0),"")</f>
        <v/>
      </c>
      <c r="N695" s="25" t="str">
        <f t="shared" si="20"/>
        <v/>
      </c>
      <c r="O695" s="15" t="str">
        <f t="shared" si="21"/>
        <v/>
      </c>
    </row>
    <row r="696" spans="1:15" ht="16.5" customHeight="1">
      <c r="A696" s="404"/>
      <c r="B696" s="405"/>
      <c r="C696" s="413"/>
      <c r="D696" s="405"/>
      <c r="E696" s="405"/>
      <c r="F696" s="405"/>
      <c r="G696" s="405"/>
      <c r="H696" s="405"/>
      <c r="I696" s="405"/>
      <c r="J696" s="405"/>
      <c r="K696" s="405"/>
      <c r="L696" s="406"/>
      <c r="M696" s="25" t="str">
        <f>IFERROR(VLOOKUP(D696,Cover!$I$2:$J$14,2,0),"")</f>
        <v/>
      </c>
      <c r="N696" s="25" t="str">
        <f t="shared" si="20"/>
        <v/>
      </c>
      <c r="O696" s="15" t="str">
        <f t="shared" si="21"/>
        <v/>
      </c>
    </row>
    <row r="697" spans="1:15" ht="16.5" customHeight="1">
      <c r="A697" s="404"/>
      <c r="B697" s="405"/>
      <c r="C697" s="413"/>
      <c r="D697" s="405"/>
      <c r="E697" s="405"/>
      <c r="F697" s="405"/>
      <c r="G697" s="405"/>
      <c r="H697" s="405"/>
      <c r="I697" s="405"/>
      <c r="J697" s="405"/>
      <c r="K697" s="405"/>
      <c r="L697" s="406"/>
      <c r="M697" s="25" t="str">
        <f>IFERROR(VLOOKUP(D697,Cover!$I$2:$J$14,2,0),"")</f>
        <v/>
      </c>
      <c r="N697" s="25" t="str">
        <f t="shared" si="20"/>
        <v/>
      </c>
      <c r="O697" s="15" t="str">
        <f t="shared" si="21"/>
        <v/>
      </c>
    </row>
    <row r="698" spans="1:15" ht="16.5" customHeight="1">
      <c r="A698" s="404"/>
      <c r="B698" s="405"/>
      <c r="C698" s="413"/>
      <c r="D698" s="405"/>
      <c r="E698" s="405"/>
      <c r="F698" s="405"/>
      <c r="G698" s="405"/>
      <c r="H698" s="405"/>
      <c r="I698" s="405"/>
      <c r="J698" s="405"/>
      <c r="K698" s="405"/>
      <c r="L698" s="406"/>
      <c r="M698" s="25" t="str">
        <f>IFERROR(VLOOKUP(D698,Cover!$I$2:$J$14,2,0),"")</f>
        <v/>
      </c>
      <c r="N698" s="25" t="str">
        <f t="shared" si="20"/>
        <v/>
      </c>
      <c r="O698" s="15" t="str">
        <f t="shared" si="21"/>
        <v/>
      </c>
    </row>
    <row r="699" spans="1:15" ht="16.5" customHeight="1">
      <c r="A699" s="404"/>
      <c r="B699" s="405"/>
      <c r="C699" s="413"/>
      <c r="D699" s="405"/>
      <c r="E699" s="405"/>
      <c r="F699" s="405"/>
      <c r="G699" s="405"/>
      <c r="H699" s="405"/>
      <c r="I699" s="405"/>
      <c r="J699" s="405"/>
      <c r="K699" s="405"/>
      <c r="L699" s="406"/>
      <c r="M699" s="25" t="str">
        <f>IFERROR(VLOOKUP(D699,Cover!$I$2:$J$14,2,0),"")</f>
        <v/>
      </c>
      <c r="N699" s="25" t="str">
        <f t="shared" si="20"/>
        <v/>
      </c>
      <c r="O699" s="15" t="str">
        <f t="shared" si="21"/>
        <v/>
      </c>
    </row>
    <row r="700" spans="1:15" ht="16.5" customHeight="1">
      <c r="A700" s="404"/>
      <c r="B700" s="405"/>
      <c r="C700" s="413"/>
      <c r="D700" s="405"/>
      <c r="E700" s="405"/>
      <c r="F700" s="405"/>
      <c r="G700" s="405"/>
      <c r="H700" s="405"/>
      <c r="I700" s="405"/>
      <c r="J700" s="405"/>
      <c r="K700" s="405"/>
      <c r="L700" s="406"/>
      <c r="M700" s="25" t="str">
        <f>IFERROR(VLOOKUP(D700,Cover!$I$2:$J$14,2,0),"")</f>
        <v/>
      </c>
      <c r="N700" s="25" t="str">
        <f t="shared" si="20"/>
        <v/>
      </c>
      <c r="O700" s="15" t="str">
        <f t="shared" si="21"/>
        <v/>
      </c>
    </row>
    <row r="701" spans="1:15" ht="16.5" customHeight="1">
      <c r="A701" s="404"/>
      <c r="B701" s="405"/>
      <c r="C701" s="413"/>
      <c r="D701" s="405"/>
      <c r="E701" s="405"/>
      <c r="F701" s="405"/>
      <c r="G701" s="405"/>
      <c r="H701" s="405"/>
      <c r="I701" s="405"/>
      <c r="J701" s="405"/>
      <c r="K701" s="405"/>
      <c r="L701" s="406"/>
      <c r="M701" s="25" t="str">
        <f>IFERROR(VLOOKUP(D701,Cover!$I$2:$J$14,2,0),"")</f>
        <v/>
      </c>
      <c r="N701" s="25" t="str">
        <f t="shared" si="20"/>
        <v/>
      </c>
      <c r="O701" s="15" t="str">
        <f t="shared" si="21"/>
        <v/>
      </c>
    </row>
    <row r="702" spans="1:15" ht="16.5" customHeight="1">
      <c r="A702" s="404"/>
      <c r="B702" s="405"/>
      <c r="C702" s="413"/>
      <c r="D702" s="405"/>
      <c r="E702" s="405"/>
      <c r="F702" s="405"/>
      <c r="G702" s="405"/>
      <c r="H702" s="405"/>
      <c r="I702" s="405"/>
      <c r="J702" s="405"/>
      <c r="K702" s="405"/>
      <c r="L702" s="406"/>
      <c r="M702" s="25" t="str">
        <f>IFERROR(VLOOKUP(D702,Cover!$I$2:$J$14,2,0),"")</f>
        <v/>
      </c>
      <c r="N702" s="25" t="str">
        <f t="shared" si="20"/>
        <v/>
      </c>
      <c r="O702" s="15" t="str">
        <f t="shared" si="21"/>
        <v/>
      </c>
    </row>
    <row r="703" spans="1:15" ht="16.5" customHeight="1">
      <c r="A703" s="404"/>
      <c r="B703" s="405"/>
      <c r="C703" s="413"/>
      <c r="D703" s="405"/>
      <c r="E703" s="405"/>
      <c r="F703" s="405"/>
      <c r="G703" s="405"/>
      <c r="H703" s="405"/>
      <c r="I703" s="405"/>
      <c r="J703" s="405"/>
      <c r="K703" s="405"/>
      <c r="L703" s="406"/>
      <c r="M703" s="25" t="str">
        <f>IFERROR(VLOOKUP(D703,Cover!$I$2:$J$14,2,0),"")</f>
        <v/>
      </c>
      <c r="N703" s="25" t="str">
        <f t="shared" si="20"/>
        <v/>
      </c>
      <c r="O703" s="15" t="str">
        <f t="shared" si="21"/>
        <v/>
      </c>
    </row>
    <row r="704" spans="1:15" ht="16.5" customHeight="1">
      <c r="A704" s="404"/>
      <c r="B704" s="405"/>
      <c r="C704" s="413"/>
      <c r="D704" s="405"/>
      <c r="E704" s="405"/>
      <c r="F704" s="405"/>
      <c r="G704" s="405"/>
      <c r="H704" s="405"/>
      <c r="I704" s="405"/>
      <c r="J704" s="405"/>
      <c r="K704" s="405"/>
      <c r="L704" s="406"/>
      <c r="M704" s="25" t="str">
        <f>IFERROR(VLOOKUP(D704,Cover!$I$2:$J$14,2,0),"")</f>
        <v/>
      </c>
      <c r="N704" s="25" t="str">
        <f t="shared" si="20"/>
        <v/>
      </c>
      <c r="O704" s="15" t="str">
        <f t="shared" si="21"/>
        <v/>
      </c>
    </row>
    <row r="705" spans="1:15" ht="16.5" customHeight="1">
      <c r="A705" s="404"/>
      <c r="B705" s="405"/>
      <c r="C705" s="413"/>
      <c r="D705" s="405"/>
      <c r="E705" s="405"/>
      <c r="F705" s="405"/>
      <c r="G705" s="405"/>
      <c r="H705" s="405"/>
      <c r="I705" s="405"/>
      <c r="J705" s="405"/>
      <c r="K705" s="405"/>
      <c r="L705" s="406"/>
      <c r="M705" s="25" t="str">
        <f>IFERROR(VLOOKUP(D705,Cover!$I$2:$J$14,2,0),"")</f>
        <v/>
      </c>
      <c r="N705" s="25" t="str">
        <f t="shared" si="20"/>
        <v/>
      </c>
      <c r="O705" s="15" t="str">
        <f t="shared" si="21"/>
        <v/>
      </c>
    </row>
    <row r="706" spans="1:15" ht="16.5" customHeight="1">
      <c r="A706" s="404"/>
      <c r="B706" s="405"/>
      <c r="C706" s="413"/>
      <c r="D706" s="405"/>
      <c r="E706" s="405"/>
      <c r="F706" s="405"/>
      <c r="G706" s="405"/>
      <c r="H706" s="405"/>
      <c r="I706" s="405"/>
      <c r="J706" s="405"/>
      <c r="K706" s="405"/>
      <c r="L706" s="406"/>
      <c r="M706" s="25" t="str">
        <f>IFERROR(VLOOKUP(D706,Cover!$I$2:$J$14,2,0),"")</f>
        <v/>
      </c>
      <c r="N706" s="25" t="str">
        <f t="shared" si="20"/>
        <v/>
      </c>
      <c r="O706" s="15" t="str">
        <f t="shared" si="21"/>
        <v/>
      </c>
    </row>
    <row r="707" spans="1:15" ht="16.5" customHeight="1">
      <c r="A707" s="404"/>
      <c r="B707" s="405"/>
      <c r="C707" s="413"/>
      <c r="D707" s="405"/>
      <c r="E707" s="405"/>
      <c r="F707" s="405"/>
      <c r="G707" s="405"/>
      <c r="H707" s="405"/>
      <c r="I707" s="405"/>
      <c r="J707" s="405"/>
      <c r="K707" s="405"/>
      <c r="L707" s="406"/>
      <c r="M707" s="25" t="str">
        <f>IFERROR(VLOOKUP(D707,Cover!$I$2:$J$14,2,0),"")</f>
        <v/>
      </c>
      <c r="N707" s="25" t="str">
        <f t="shared" ref="N707:N770" si="22">IF(O707&lt;&gt;"PMOyyy144_R4bis",CONCATENATE(B707,M707,I707),CONCATENATE(O707,M707,I707))</f>
        <v/>
      </c>
      <c r="O707" s="15" t="str">
        <f t="shared" ref="O707:O770" si="23">LEFT(B707,15)</f>
        <v/>
      </c>
    </row>
    <row r="708" spans="1:15" ht="16.5" customHeight="1">
      <c r="A708" s="404"/>
      <c r="B708" s="405"/>
      <c r="C708" s="413"/>
      <c r="D708" s="405"/>
      <c r="E708" s="405"/>
      <c r="F708" s="405"/>
      <c r="G708" s="405"/>
      <c r="H708" s="405"/>
      <c r="I708" s="405"/>
      <c r="J708" s="405"/>
      <c r="K708" s="405"/>
      <c r="L708" s="406"/>
      <c r="M708" s="25" t="str">
        <f>IFERROR(VLOOKUP(D708,Cover!$I$2:$J$14,2,0),"")</f>
        <v/>
      </c>
      <c r="N708" s="25" t="str">
        <f t="shared" si="22"/>
        <v/>
      </c>
      <c r="O708" s="15" t="str">
        <f t="shared" si="23"/>
        <v/>
      </c>
    </row>
    <row r="709" spans="1:15" ht="16.5" customHeight="1">
      <c r="A709" s="404"/>
      <c r="B709" s="405"/>
      <c r="C709" s="413"/>
      <c r="D709" s="405"/>
      <c r="E709" s="405"/>
      <c r="F709" s="405"/>
      <c r="G709" s="405"/>
      <c r="H709" s="405"/>
      <c r="I709" s="405"/>
      <c r="J709" s="405"/>
      <c r="K709" s="405"/>
      <c r="L709" s="406"/>
      <c r="M709" s="25" t="str">
        <f>IFERROR(VLOOKUP(D709,Cover!$I$2:$J$14,2,0),"")</f>
        <v/>
      </c>
      <c r="N709" s="25" t="str">
        <f t="shared" si="22"/>
        <v/>
      </c>
      <c r="O709" s="15" t="str">
        <f t="shared" si="23"/>
        <v/>
      </c>
    </row>
    <row r="710" spans="1:15" ht="16.5" customHeight="1">
      <c r="A710" s="404"/>
      <c r="B710" s="405"/>
      <c r="C710" s="413"/>
      <c r="D710" s="405"/>
      <c r="E710" s="405"/>
      <c r="F710" s="405"/>
      <c r="G710" s="405"/>
      <c r="H710" s="405"/>
      <c r="I710" s="405"/>
      <c r="J710" s="405"/>
      <c r="K710" s="405"/>
      <c r="L710" s="406"/>
      <c r="M710" s="25" t="str">
        <f>IFERROR(VLOOKUP(D710,Cover!$I$2:$J$14,2,0),"")</f>
        <v/>
      </c>
      <c r="N710" s="25" t="str">
        <f t="shared" si="22"/>
        <v/>
      </c>
      <c r="O710" s="15" t="str">
        <f t="shared" si="23"/>
        <v/>
      </c>
    </row>
    <row r="711" spans="1:15" ht="16.5" customHeight="1">
      <c r="A711" s="404"/>
      <c r="B711" s="405"/>
      <c r="C711" s="413"/>
      <c r="D711" s="405"/>
      <c r="E711" s="405"/>
      <c r="F711" s="405"/>
      <c r="G711" s="405"/>
      <c r="H711" s="405"/>
      <c r="I711" s="405"/>
      <c r="J711" s="405"/>
      <c r="K711" s="405"/>
      <c r="L711" s="406"/>
      <c r="M711" s="25" t="str">
        <f>IFERROR(VLOOKUP(D711,Cover!$I$2:$J$14,2,0),"")</f>
        <v/>
      </c>
      <c r="N711" s="25" t="str">
        <f t="shared" si="22"/>
        <v/>
      </c>
      <c r="O711" s="15" t="str">
        <f t="shared" si="23"/>
        <v/>
      </c>
    </row>
    <row r="712" spans="1:15" ht="16.5" customHeight="1">
      <c r="A712" s="404"/>
      <c r="B712" s="405"/>
      <c r="C712" s="413"/>
      <c r="D712" s="405"/>
      <c r="E712" s="405"/>
      <c r="F712" s="405"/>
      <c r="G712" s="405"/>
      <c r="H712" s="405"/>
      <c r="I712" s="405"/>
      <c r="J712" s="405"/>
      <c r="K712" s="405"/>
      <c r="L712" s="406"/>
      <c r="M712" s="25" t="str">
        <f>IFERROR(VLOOKUP(D712,Cover!$I$2:$J$14,2,0),"")</f>
        <v/>
      </c>
      <c r="N712" s="25" t="str">
        <f t="shared" si="22"/>
        <v/>
      </c>
      <c r="O712" s="15" t="str">
        <f t="shared" si="23"/>
        <v/>
      </c>
    </row>
    <row r="713" spans="1:15" ht="16.5" customHeight="1">
      <c r="A713" s="404"/>
      <c r="B713" s="405"/>
      <c r="C713" s="413"/>
      <c r="D713" s="405"/>
      <c r="E713" s="405"/>
      <c r="F713" s="405"/>
      <c r="G713" s="405"/>
      <c r="H713" s="405"/>
      <c r="I713" s="405"/>
      <c r="J713" s="405"/>
      <c r="K713" s="405"/>
      <c r="L713" s="406"/>
      <c r="M713" s="25" t="str">
        <f>IFERROR(VLOOKUP(D713,Cover!$I$2:$J$14,2,0),"")</f>
        <v/>
      </c>
      <c r="N713" s="25" t="str">
        <f t="shared" si="22"/>
        <v/>
      </c>
      <c r="O713" s="15" t="str">
        <f t="shared" si="23"/>
        <v/>
      </c>
    </row>
    <row r="714" spans="1:15" ht="16.5" customHeight="1">
      <c r="A714" s="404"/>
      <c r="B714" s="405"/>
      <c r="C714" s="413"/>
      <c r="D714" s="405"/>
      <c r="E714" s="405"/>
      <c r="F714" s="405"/>
      <c r="G714" s="405"/>
      <c r="H714" s="405"/>
      <c r="I714" s="405"/>
      <c r="J714" s="405"/>
      <c r="K714" s="405"/>
      <c r="L714" s="406"/>
      <c r="M714" s="25" t="str">
        <f>IFERROR(VLOOKUP(D714,Cover!$I$2:$J$14,2,0),"")</f>
        <v/>
      </c>
      <c r="N714" s="25" t="str">
        <f t="shared" si="22"/>
        <v/>
      </c>
      <c r="O714" s="15" t="str">
        <f t="shared" si="23"/>
        <v/>
      </c>
    </row>
    <row r="715" spans="1:15" ht="16.5" customHeight="1">
      <c r="A715" s="404"/>
      <c r="B715" s="405"/>
      <c r="C715" s="413"/>
      <c r="D715" s="405"/>
      <c r="E715" s="405"/>
      <c r="F715" s="405"/>
      <c r="G715" s="405"/>
      <c r="H715" s="405"/>
      <c r="I715" s="405"/>
      <c r="J715" s="405"/>
      <c r="K715" s="405"/>
      <c r="L715" s="406"/>
      <c r="M715" s="25" t="str">
        <f>IFERROR(VLOOKUP(D715,Cover!$I$2:$J$14,2,0),"")</f>
        <v/>
      </c>
      <c r="N715" s="25" t="str">
        <f t="shared" si="22"/>
        <v/>
      </c>
      <c r="O715" s="15" t="str">
        <f t="shared" si="23"/>
        <v/>
      </c>
    </row>
    <row r="716" spans="1:15" ht="16.5" customHeight="1">
      <c r="A716" s="404"/>
      <c r="B716" s="405"/>
      <c r="C716" s="413"/>
      <c r="D716" s="405"/>
      <c r="E716" s="405"/>
      <c r="F716" s="405"/>
      <c r="G716" s="405"/>
      <c r="H716" s="405"/>
      <c r="I716" s="405"/>
      <c r="J716" s="405"/>
      <c r="K716" s="405"/>
      <c r="L716" s="406"/>
      <c r="M716" s="25" t="str">
        <f>IFERROR(VLOOKUP(D716,Cover!$I$2:$J$14,2,0),"")</f>
        <v/>
      </c>
      <c r="N716" s="25" t="str">
        <f t="shared" si="22"/>
        <v/>
      </c>
      <c r="O716" s="15" t="str">
        <f t="shared" si="23"/>
        <v/>
      </c>
    </row>
    <row r="717" spans="1:15" ht="16.5" customHeight="1">
      <c r="A717" s="404"/>
      <c r="B717" s="405"/>
      <c r="C717" s="413"/>
      <c r="D717" s="405"/>
      <c r="E717" s="405"/>
      <c r="F717" s="405"/>
      <c r="G717" s="405"/>
      <c r="H717" s="405"/>
      <c r="I717" s="405"/>
      <c r="J717" s="405"/>
      <c r="K717" s="405"/>
      <c r="L717" s="406"/>
      <c r="M717" s="25" t="str">
        <f>IFERROR(VLOOKUP(D717,Cover!$I$2:$J$14,2,0),"")</f>
        <v/>
      </c>
      <c r="N717" s="25" t="str">
        <f t="shared" si="22"/>
        <v/>
      </c>
      <c r="O717" s="15" t="str">
        <f t="shared" si="23"/>
        <v/>
      </c>
    </row>
    <row r="718" spans="1:15" ht="16.5" customHeight="1">
      <c r="A718" s="404"/>
      <c r="B718" s="405"/>
      <c r="C718" s="413"/>
      <c r="D718" s="405"/>
      <c r="E718" s="405"/>
      <c r="F718" s="405"/>
      <c r="G718" s="405"/>
      <c r="H718" s="405"/>
      <c r="I718" s="405"/>
      <c r="J718" s="405"/>
      <c r="K718" s="405"/>
      <c r="L718" s="406"/>
      <c r="M718" s="25" t="str">
        <f>IFERROR(VLOOKUP(D718,Cover!$I$2:$J$14,2,0),"")</f>
        <v/>
      </c>
      <c r="N718" s="25" t="str">
        <f t="shared" si="22"/>
        <v/>
      </c>
      <c r="O718" s="15" t="str">
        <f t="shared" si="23"/>
        <v/>
      </c>
    </row>
    <row r="719" spans="1:15" ht="16.5" customHeight="1">
      <c r="A719" s="404"/>
      <c r="B719" s="405"/>
      <c r="C719" s="413"/>
      <c r="D719" s="405"/>
      <c r="E719" s="405"/>
      <c r="F719" s="405"/>
      <c r="G719" s="405"/>
      <c r="H719" s="405"/>
      <c r="I719" s="405"/>
      <c r="J719" s="405"/>
      <c r="K719" s="405"/>
      <c r="L719" s="406"/>
      <c r="M719" s="25" t="str">
        <f>IFERROR(VLOOKUP(D719,Cover!$I$2:$J$14,2,0),"")</f>
        <v/>
      </c>
      <c r="N719" s="25" t="str">
        <f t="shared" si="22"/>
        <v/>
      </c>
      <c r="O719" s="15" t="str">
        <f t="shared" si="23"/>
        <v/>
      </c>
    </row>
    <row r="720" spans="1:15" ht="16.5" customHeight="1">
      <c r="A720" s="404"/>
      <c r="B720" s="405"/>
      <c r="C720" s="413"/>
      <c r="D720" s="405"/>
      <c r="E720" s="405"/>
      <c r="F720" s="405"/>
      <c r="G720" s="405"/>
      <c r="H720" s="405"/>
      <c r="I720" s="405"/>
      <c r="J720" s="405"/>
      <c r="K720" s="405"/>
      <c r="L720" s="406"/>
      <c r="M720" s="25" t="str">
        <f>IFERROR(VLOOKUP(D720,Cover!$I$2:$J$14,2,0),"")</f>
        <v/>
      </c>
      <c r="N720" s="25" t="str">
        <f t="shared" si="22"/>
        <v/>
      </c>
      <c r="O720" s="15" t="str">
        <f t="shared" si="23"/>
        <v/>
      </c>
    </row>
    <row r="721" spans="1:15" ht="16.5" customHeight="1">
      <c r="A721" s="404"/>
      <c r="B721" s="405"/>
      <c r="C721" s="413"/>
      <c r="D721" s="405"/>
      <c r="E721" s="405"/>
      <c r="F721" s="405"/>
      <c r="G721" s="405"/>
      <c r="H721" s="405"/>
      <c r="I721" s="405"/>
      <c r="J721" s="405"/>
      <c r="K721" s="405"/>
      <c r="L721" s="406"/>
      <c r="M721" s="25" t="str">
        <f>IFERROR(VLOOKUP(D721,Cover!$I$2:$J$14,2,0),"")</f>
        <v/>
      </c>
      <c r="N721" s="25" t="str">
        <f t="shared" si="22"/>
        <v/>
      </c>
      <c r="O721" s="15" t="str">
        <f t="shared" si="23"/>
        <v/>
      </c>
    </row>
    <row r="722" spans="1:15" ht="16.5" customHeight="1">
      <c r="A722" s="404"/>
      <c r="B722" s="405"/>
      <c r="C722" s="413"/>
      <c r="D722" s="405"/>
      <c r="E722" s="405"/>
      <c r="F722" s="405"/>
      <c r="G722" s="405"/>
      <c r="H722" s="405"/>
      <c r="I722" s="405"/>
      <c r="J722" s="405"/>
      <c r="K722" s="405"/>
      <c r="L722" s="406"/>
      <c r="M722" s="25" t="str">
        <f>IFERROR(VLOOKUP(D722,Cover!$I$2:$J$14,2,0),"")</f>
        <v/>
      </c>
      <c r="N722" s="25" t="str">
        <f t="shared" si="22"/>
        <v/>
      </c>
      <c r="O722" s="15" t="str">
        <f t="shared" si="23"/>
        <v/>
      </c>
    </row>
    <row r="723" spans="1:15" ht="16.5" customHeight="1">
      <c r="A723" s="404"/>
      <c r="B723" s="405"/>
      <c r="C723" s="413"/>
      <c r="D723" s="405"/>
      <c r="E723" s="405"/>
      <c r="F723" s="405"/>
      <c r="G723" s="405"/>
      <c r="H723" s="405"/>
      <c r="I723" s="405"/>
      <c r="J723" s="405"/>
      <c r="K723" s="405"/>
      <c r="L723" s="406"/>
      <c r="M723" s="25" t="str">
        <f>IFERROR(VLOOKUP(D723,Cover!$I$2:$J$14,2,0),"")</f>
        <v/>
      </c>
      <c r="N723" s="25" t="str">
        <f t="shared" si="22"/>
        <v/>
      </c>
      <c r="O723" s="15" t="str">
        <f t="shared" si="23"/>
        <v/>
      </c>
    </row>
    <row r="724" spans="1:15" ht="16.5" customHeight="1">
      <c r="A724" s="404"/>
      <c r="B724" s="405"/>
      <c r="C724" s="413"/>
      <c r="D724" s="405"/>
      <c r="E724" s="405"/>
      <c r="F724" s="405"/>
      <c r="G724" s="405"/>
      <c r="H724" s="405"/>
      <c r="I724" s="405"/>
      <c r="J724" s="405"/>
      <c r="K724" s="405"/>
      <c r="L724" s="406"/>
      <c r="M724" s="25" t="str">
        <f>IFERROR(VLOOKUP(D724,Cover!$I$2:$J$14,2,0),"")</f>
        <v/>
      </c>
      <c r="N724" s="25" t="str">
        <f t="shared" si="22"/>
        <v/>
      </c>
      <c r="O724" s="15" t="str">
        <f t="shared" si="23"/>
        <v/>
      </c>
    </row>
    <row r="725" spans="1:15" ht="16.5" customHeight="1">
      <c r="A725" s="404"/>
      <c r="B725" s="405"/>
      <c r="C725" s="413"/>
      <c r="D725" s="405"/>
      <c r="E725" s="405"/>
      <c r="F725" s="405"/>
      <c r="G725" s="405"/>
      <c r="H725" s="405"/>
      <c r="I725" s="405"/>
      <c r="J725" s="405"/>
      <c r="K725" s="405"/>
      <c r="L725" s="406"/>
      <c r="M725" s="25" t="str">
        <f>IFERROR(VLOOKUP(D725,Cover!$I$2:$J$14,2,0),"")</f>
        <v/>
      </c>
      <c r="N725" s="25" t="str">
        <f t="shared" si="22"/>
        <v/>
      </c>
      <c r="O725" s="15" t="str">
        <f t="shared" si="23"/>
        <v/>
      </c>
    </row>
    <row r="726" spans="1:15" ht="16.5" customHeight="1">
      <c r="A726" s="404"/>
      <c r="B726" s="405"/>
      <c r="C726" s="413"/>
      <c r="D726" s="405"/>
      <c r="E726" s="405"/>
      <c r="F726" s="405"/>
      <c r="G726" s="405"/>
      <c r="H726" s="405"/>
      <c r="I726" s="405"/>
      <c r="J726" s="405"/>
      <c r="K726" s="405"/>
      <c r="L726" s="406"/>
      <c r="M726" s="25" t="str">
        <f>IFERROR(VLOOKUP(D726,Cover!$I$2:$J$14,2,0),"")</f>
        <v/>
      </c>
      <c r="N726" s="25" t="str">
        <f t="shared" si="22"/>
        <v/>
      </c>
      <c r="O726" s="15" t="str">
        <f t="shared" si="23"/>
        <v/>
      </c>
    </row>
    <row r="727" spans="1:15" ht="16.5" customHeight="1">
      <c r="A727" s="404"/>
      <c r="B727" s="405"/>
      <c r="C727" s="413"/>
      <c r="D727" s="405"/>
      <c r="E727" s="405"/>
      <c r="F727" s="405"/>
      <c r="G727" s="405"/>
      <c r="H727" s="405"/>
      <c r="I727" s="405"/>
      <c r="J727" s="405"/>
      <c r="K727" s="405"/>
      <c r="L727" s="406"/>
      <c r="M727" s="25" t="str">
        <f>IFERROR(VLOOKUP(D727,Cover!$I$2:$J$14,2,0),"")</f>
        <v/>
      </c>
      <c r="N727" s="25" t="str">
        <f t="shared" si="22"/>
        <v/>
      </c>
      <c r="O727" s="15" t="str">
        <f t="shared" si="23"/>
        <v/>
      </c>
    </row>
    <row r="728" spans="1:15" ht="16.5" customHeight="1">
      <c r="A728" s="404"/>
      <c r="B728" s="405"/>
      <c r="C728" s="413"/>
      <c r="D728" s="405"/>
      <c r="E728" s="405"/>
      <c r="F728" s="405"/>
      <c r="G728" s="405"/>
      <c r="H728" s="405"/>
      <c r="I728" s="405"/>
      <c r="J728" s="405"/>
      <c r="K728" s="405"/>
      <c r="L728" s="406"/>
      <c r="M728" s="25" t="str">
        <f>IFERROR(VLOOKUP(D728,Cover!$I$2:$J$14,2,0),"")</f>
        <v/>
      </c>
      <c r="N728" s="25" t="str">
        <f t="shared" si="22"/>
        <v/>
      </c>
      <c r="O728" s="15" t="str">
        <f t="shared" si="23"/>
        <v/>
      </c>
    </row>
    <row r="729" spans="1:15" ht="16.5" customHeight="1">
      <c r="A729" s="404"/>
      <c r="B729" s="405"/>
      <c r="C729" s="413"/>
      <c r="D729" s="405"/>
      <c r="E729" s="405"/>
      <c r="F729" s="405"/>
      <c r="G729" s="405"/>
      <c r="H729" s="405"/>
      <c r="I729" s="405"/>
      <c r="J729" s="405"/>
      <c r="K729" s="405"/>
      <c r="L729" s="406"/>
      <c r="M729" s="25" t="str">
        <f>IFERROR(VLOOKUP(D729,Cover!$I$2:$J$14,2,0),"")</f>
        <v/>
      </c>
      <c r="N729" s="25" t="str">
        <f t="shared" si="22"/>
        <v/>
      </c>
      <c r="O729" s="15" t="str">
        <f t="shared" si="23"/>
        <v/>
      </c>
    </row>
    <row r="730" spans="1:15" ht="16.5" customHeight="1">
      <c r="A730" s="404"/>
      <c r="B730" s="405"/>
      <c r="C730" s="413"/>
      <c r="D730" s="405"/>
      <c r="E730" s="405"/>
      <c r="F730" s="405"/>
      <c r="G730" s="405"/>
      <c r="H730" s="405"/>
      <c r="I730" s="405"/>
      <c r="J730" s="405"/>
      <c r="K730" s="405"/>
      <c r="L730" s="406"/>
      <c r="M730" s="25" t="str">
        <f>IFERROR(VLOOKUP(D730,Cover!$I$2:$J$14,2,0),"")</f>
        <v/>
      </c>
      <c r="N730" s="25" t="str">
        <f t="shared" si="22"/>
        <v/>
      </c>
      <c r="O730" s="15" t="str">
        <f t="shared" si="23"/>
        <v/>
      </c>
    </row>
    <row r="731" spans="1:15" ht="16.5" customHeight="1">
      <c r="A731" s="404"/>
      <c r="B731" s="405"/>
      <c r="C731" s="413"/>
      <c r="D731" s="405"/>
      <c r="E731" s="405"/>
      <c r="F731" s="405"/>
      <c r="G731" s="405"/>
      <c r="H731" s="405"/>
      <c r="I731" s="405"/>
      <c r="J731" s="405"/>
      <c r="K731" s="405"/>
      <c r="L731" s="406"/>
      <c r="M731" s="25" t="str">
        <f>IFERROR(VLOOKUP(D731,Cover!$I$2:$J$14,2,0),"")</f>
        <v/>
      </c>
      <c r="N731" s="25" t="str">
        <f t="shared" si="22"/>
        <v/>
      </c>
      <c r="O731" s="15" t="str">
        <f t="shared" si="23"/>
        <v/>
      </c>
    </row>
    <row r="732" spans="1:15" ht="16.5" customHeight="1">
      <c r="A732" s="404"/>
      <c r="B732" s="405"/>
      <c r="C732" s="413"/>
      <c r="D732" s="405"/>
      <c r="E732" s="405"/>
      <c r="F732" s="405"/>
      <c r="G732" s="405"/>
      <c r="H732" s="405"/>
      <c r="I732" s="405"/>
      <c r="J732" s="405"/>
      <c r="K732" s="405"/>
      <c r="L732" s="406"/>
      <c r="M732" s="25" t="str">
        <f>IFERROR(VLOOKUP(D732,Cover!$I$2:$J$14,2,0),"")</f>
        <v/>
      </c>
      <c r="N732" s="25" t="str">
        <f t="shared" si="22"/>
        <v/>
      </c>
      <c r="O732" s="15" t="str">
        <f t="shared" si="23"/>
        <v/>
      </c>
    </row>
    <row r="733" spans="1:15" ht="16.5" customHeight="1">
      <c r="A733" s="404"/>
      <c r="B733" s="405"/>
      <c r="C733" s="413"/>
      <c r="D733" s="405"/>
      <c r="E733" s="405"/>
      <c r="F733" s="405"/>
      <c r="G733" s="405"/>
      <c r="H733" s="405"/>
      <c r="I733" s="405"/>
      <c r="J733" s="405"/>
      <c r="K733" s="405"/>
      <c r="L733" s="406"/>
      <c r="M733" s="25" t="str">
        <f>IFERROR(VLOOKUP(D733,Cover!$I$2:$J$14,2,0),"")</f>
        <v/>
      </c>
      <c r="N733" s="25" t="str">
        <f t="shared" si="22"/>
        <v/>
      </c>
      <c r="O733" s="15" t="str">
        <f t="shared" si="23"/>
        <v/>
      </c>
    </row>
    <row r="734" spans="1:15" ht="16.5" customHeight="1">
      <c r="A734" s="404"/>
      <c r="B734" s="405"/>
      <c r="C734" s="413"/>
      <c r="D734" s="405"/>
      <c r="E734" s="405"/>
      <c r="F734" s="405"/>
      <c r="G734" s="405"/>
      <c r="H734" s="405"/>
      <c r="I734" s="405"/>
      <c r="J734" s="405"/>
      <c r="K734" s="405"/>
      <c r="L734" s="406"/>
      <c r="M734" s="25" t="str">
        <f>IFERROR(VLOOKUP(D734,Cover!$I$2:$J$14,2,0),"")</f>
        <v/>
      </c>
      <c r="N734" s="25" t="str">
        <f t="shared" si="22"/>
        <v/>
      </c>
      <c r="O734" s="15" t="str">
        <f t="shared" si="23"/>
        <v/>
      </c>
    </row>
    <row r="735" spans="1:15" ht="16.5" customHeight="1">
      <c r="A735" s="404"/>
      <c r="B735" s="405"/>
      <c r="C735" s="413"/>
      <c r="D735" s="405"/>
      <c r="E735" s="405"/>
      <c r="F735" s="405"/>
      <c r="G735" s="405"/>
      <c r="H735" s="405"/>
      <c r="I735" s="405"/>
      <c r="J735" s="405"/>
      <c r="K735" s="405"/>
      <c r="L735" s="406"/>
      <c r="M735" s="25" t="str">
        <f>IFERROR(VLOOKUP(D735,Cover!$I$2:$J$14,2,0),"")</f>
        <v/>
      </c>
      <c r="N735" s="25" t="str">
        <f t="shared" si="22"/>
        <v/>
      </c>
      <c r="O735" s="15" t="str">
        <f t="shared" si="23"/>
        <v/>
      </c>
    </row>
    <row r="736" spans="1:15" ht="16.5" customHeight="1">
      <c r="A736" s="404"/>
      <c r="B736" s="405"/>
      <c r="C736" s="413"/>
      <c r="D736" s="405"/>
      <c r="E736" s="405"/>
      <c r="F736" s="405"/>
      <c r="G736" s="405"/>
      <c r="H736" s="405"/>
      <c r="I736" s="405"/>
      <c r="J736" s="405"/>
      <c r="K736" s="405"/>
      <c r="L736" s="406"/>
      <c r="M736" s="25" t="str">
        <f>IFERROR(VLOOKUP(D736,Cover!$I$2:$J$14,2,0),"")</f>
        <v/>
      </c>
      <c r="N736" s="25" t="str">
        <f t="shared" si="22"/>
        <v/>
      </c>
      <c r="O736" s="15" t="str">
        <f t="shared" si="23"/>
        <v/>
      </c>
    </row>
    <row r="737" spans="1:15" ht="16.5" customHeight="1">
      <c r="A737" s="404"/>
      <c r="B737" s="405"/>
      <c r="C737" s="413"/>
      <c r="D737" s="405"/>
      <c r="E737" s="405"/>
      <c r="F737" s="405"/>
      <c r="G737" s="405"/>
      <c r="H737" s="405"/>
      <c r="I737" s="405"/>
      <c r="J737" s="405"/>
      <c r="K737" s="405"/>
      <c r="L737" s="406"/>
      <c r="M737" s="25" t="str">
        <f>IFERROR(VLOOKUP(D737,Cover!$I$2:$J$14,2,0),"")</f>
        <v/>
      </c>
      <c r="N737" s="25" t="str">
        <f t="shared" si="22"/>
        <v/>
      </c>
      <c r="O737" s="15" t="str">
        <f t="shared" si="23"/>
        <v/>
      </c>
    </row>
    <row r="738" spans="1:15" ht="16.5" customHeight="1">
      <c r="A738" s="404"/>
      <c r="B738" s="405"/>
      <c r="C738" s="413"/>
      <c r="D738" s="405"/>
      <c r="E738" s="405"/>
      <c r="F738" s="405"/>
      <c r="G738" s="405"/>
      <c r="H738" s="405"/>
      <c r="I738" s="405"/>
      <c r="J738" s="405"/>
      <c r="K738" s="405"/>
      <c r="L738" s="406"/>
      <c r="M738" s="25" t="str">
        <f>IFERROR(VLOOKUP(D738,Cover!$I$2:$J$14,2,0),"")</f>
        <v/>
      </c>
      <c r="N738" s="25" t="str">
        <f t="shared" si="22"/>
        <v/>
      </c>
      <c r="O738" s="15" t="str">
        <f t="shared" si="23"/>
        <v/>
      </c>
    </row>
    <row r="739" spans="1:15" ht="16.5" customHeight="1">
      <c r="A739" s="404"/>
      <c r="B739" s="405"/>
      <c r="C739" s="413"/>
      <c r="D739" s="405"/>
      <c r="E739" s="405"/>
      <c r="F739" s="405"/>
      <c r="G739" s="405"/>
      <c r="H739" s="405"/>
      <c r="I739" s="405"/>
      <c r="J739" s="405"/>
      <c r="K739" s="405"/>
      <c r="L739" s="406"/>
      <c r="M739" s="25" t="str">
        <f>IFERROR(VLOOKUP(D739,Cover!$I$2:$J$14,2,0),"")</f>
        <v/>
      </c>
      <c r="N739" s="25" t="str">
        <f t="shared" si="22"/>
        <v/>
      </c>
      <c r="O739" s="15" t="str">
        <f t="shared" si="23"/>
        <v/>
      </c>
    </row>
    <row r="740" spans="1:15" ht="16.5" customHeight="1">
      <c r="A740" s="404"/>
      <c r="B740" s="405"/>
      <c r="C740" s="413"/>
      <c r="D740" s="405"/>
      <c r="E740" s="405"/>
      <c r="F740" s="405"/>
      <c r="G740" s="405"/>
      <c r="H740" s="405"/>
      <c r="I740" s="405"/>
      <c r="J740" s="405"/>
      <c r="K740" s="405"/>
      <c r="L740" s="406"/>
      <c r="M740" s="25" t="str">
        <f>IFERROR(VLOOKUP(D740,Cover!$I$2:$J$14,2,0),"")</f>
        <v/>
      </c>
      <c r="N740" s="25" t="str">
        <f t="shared" si="22"/>
        <v/>
      </c>
      <c r="O740" s="15" t="str">
        <f t="shared" si="23"/>
        <v/>
      </c>
    </row>
    <row r="741" spans="1:15" ht="16.5" customHeight="1">
      <c r="A741" s="404"/>
      <c r="B741" s="405"/>
      <c r="C741" s="413"/>
      <c r="D741" s="405"/>
      <c r="E741" s="405"/>
      <c r="F741" s="405"/>
      <c r="G741" s="405"/>
      <c r="H741" s="405"/>
      <c r="I741" s="405"/>
      <c r="J741" s="405"/>
      <c r="K741" s="405"/>
      <c r="L741" s="406"/>
      <c r="M741" s="25" t="str">
        <f>IFERROR(VLOOKUP(D741,Cover!$I$2:$J$14,2,0),"")</f>
        <v/>
      </c>
      <c r="N741" s="25" t="str">
        <f t="shared" si="22"/>
        <v/>
      </c>
      <c r="O741" s="15" t="str">
        <f t="shared" si="23"/>
        <v/>
      </c>
    </row>
    <row r="742" spans="1:15" ht="16.5" customHeight="1">
      <c r="A742" s="404"/>
      <c r="B742" s="405"/>
      <c r="C742" s="413"/>
      <c r="D742" s="405"/>
      <c r="E742" s="405"/>
      <c r="F742" s="405"/>
      <c r="G742" s="405"/>
      <c r="H742" s="405"/>
      <c r="I742" s="405"/>
      <c r="J742" s="405"/>
      <c r="K742" s="405"/>
      <c r="L742" s="406"/>
      <c r="M742" s="25" t="str">
        <f>IFERROR(VLOOKUP(D742,Cover!$I$2:$J$14,2,0),"")</f>
        <v/>
      </c>
      <c r="N742" s="25" t="str">
        <f t="shared" si="22"/>
        <v/>
      </c>
      <c r="O742" s="15" t="str">
        <f t="shared" si="23"/>
        <v/>
      </c>
    </row>
    <row r="743" spans="1:15" ht="16.5" customHeight="1">
      <c r="A743" s="404"/>
      <c r="B743" s="405"/>
      <c r="C743" s="413"/>
      <c r="D743" s="405"/>
      <c r="E743" s="405"/>
      <c r="F743" s="405"/>
      <c r="G743" s="405"/>
      <c r="H743" s="405"/>
      <c r="I743" s="405"/>
      <c r="J743" s="405"/>
      <c r="K743" s="405"/>
      <c r="L743" s="406"/>
      <c r="M743" s="25" t="str">
        <f>IFERROR(VLOOKUP(D743,Cover!$I$2:$J$14,2,0),"")</f>
        <v/>
      </c>
      <c r="N743" s="25" t="str">
        <f t="shared" si="22"/>
        <v/>
      </c>
      <c r="O743" s="15" t="str">
        <f t="shared" si="23"/>
        <v/>
      </c>
    </row>
    <row r="744" spans="1:15" ht="16.5" customHeight="1">
      <c r="A744" s="404"/>
      <c r="B744" s="405"/>
      <c r="C744" s="413"/>
      <c r="D744" s="405"/>
      <c r="E744" s="405"/>
      <c r="F744" s="405"/>
      <c r="G744" s="405"/>
      <c r="H744" s="405"/>
      <c r="I744" s="405"/>
      <c r="J744" s="405"/>
      <c r="K744" s="405"/>
      <c r="L744" s="406"/>
      <c r="M744" s="25" t="str">
        <f>IFERROR(VLOOKUP(D744,Cover!$I$2:$J$14,2,0),"")</f>
        <v/>
      </c>
      <c r="N744" s="25" t="str">
        <f t="shared" si="22"/>
        <v/>
      </c>
      <c r="O744" s="15" t="str">
        <f t="shared" si="23"/>
        <v/>
      </c>
    </row>
    <row r="745" spans="1:15" ht="16.5" customHeight="1">
      <c r="A745" s="404"/>
      <c r="B745" s="405"/>
      <c r="C745" s="413"/>
      <c r="D745" s="405"/>
      <c r="E745" s="405"/>
      <c r="F745" s="405"/>
      <c r="G745" s="405"/>
      <c r="H745" s="405"/>
      <c r="I745" s="405"/>
      <c r="J745" s="405"/>
      <c r="K745" s="405"/>
      <c r="L745" s="406"/>
      <c r="M745" s="25" t="str">
        <f>IFERROR(VLOOKUP(D745,Cover!$I$2:$J$14,2,0),"")</f>
        <v/>
      </c>
      <c r="N745" s="25" t="str">
        <f t="shared" si="22"/>
        <v/>
      </c>
      <c r="O745" s="15" t="str">
        <f t="shared" si="23"/>
        <v/>
      </c>
    </row>
    <row r="746" spans="1:15" ht="16.5" customHeight="1">
      <c r="A746" s="404"/>
      <c r="B746" s="405"/>
      <c r="C746" s="413"/>
      <c r="D746" s="405"/>
      <c r="E746" s="405"/>
      <c r="F746" s="405"/>
      <c r="G746" s="405"/>
      <c r="H746" s="405"/>
      <c r="I746" s="405"/>
      <c r="J746" s="405"/>
      <c r="K746" s="405"/>
      <c r="L746" s="406"/>
      <c r="M746" s="25" t="str">
        <f>IFERROR(VLOOKUP(D746,Cover!$I$2:$J$14,2,0),"")</f>
        <v/>
      </c>
      <c r="N746" s="25" t="str">
        <f t="shared" si="22"/>
        <v/>
      </c>
      <c r="O746" s="15" t="str">
        <f t="shared" si="23"/>
        <v/>
      </c>
    </row>
    <row r="747" spans="1:15" ht="16.5" customHeight="1">
      <c r="A747" s="404"/>
      <c r="B747" s="405"/>
      <c r="C747" s="413"/>
      <c r="D747" s="405"/>
      <c r="E747" s="405"/>
      <c r="F747" s="405"/>
      <c r="G747" s="405"/>
      <c r="H747" s="405"/>
      <c r="I747" s="405"/>
      <c r="J747" s="405"/>
      <c r="K747" s="405"/>
      <c r="L747" s="406"/>
      <c r="M747" s="25" t="str">
        <f>IFERROR(VLOOKUP(D747,Cover!$I$2:$J$14,2,0),"")</f>
        <v/>
      </c>
      <c r="N747" s="25" t="str">
        <f t="shared" si="22"/>
        <v/>
      </c>
      <c r="O747" s="15" t="str">
        <f t="shared" si="23"/>
        <v/>
      </c>
    </row>
    <row r="748" spans="1:15" ht="16.5" customHeight="1">
      <c r="A748" s="404"/>
      <c r="B748" s="405"/>
      <c r="C748" s="413"/>
      <c r="D748" s="405"/>
      <c r="E748" s="405"/>
      <c r="F748" s="405"/>
      <c r="G748" s="405"/>
      <c r="H748" s="405"/>
      <c r="I748" s="405"/>
      <c r="J748" s="405"/>
      <c r="K748" s="405"/>
      <c r="L748" s="406"/>
      <c r="M748" s="25" t="str">
        <f>IFERROR(VLOOKUP(D748,Cover!$I$2:$J$14,2,0),"")</f>
        <v/>
      </c>
      <c r="N748" s="25" t="str">
        <f t="shared" si="22"/>
        <v/>
      </c>
      <c r="O748" s="15" t="str">
        <f t="shared" si="23"/>
        <v/>
      </c>
    </row>
    <row r="749" spans="1:15" ht="16.5" customHeight="1">
      <c r="A749" s="404"/>
      <c r="B749" s="405"/>
      <c r="C749" s="413"/>
      <c r="D749" s="405"/>
      <c r="E749" s="405"/>
      <c r="F749" s="405"/>
      <c r="G749" s="405"/>
      <c r="H749" s="405"/>
      <c r="I749" s="405"/>
      <c r="J749" s="405"/>
      <c r="K749" s="405"/>
      <c r="L749" s="406"/>
      <c r="M749" s="25" t="str">
        <f>IFERROR(VLOOKUP(D749,Cover!$I$2:$J$14,2,0),"")</f>
        <v/>
      </c>
      <c r="N749" s="25" t="str">
        <f t="shared" si="22"/>
        <v/>
      </c>
      <c r="O749" s="15" t="str">
        <f t="shared" si="23"/>
        <v/>
      </c>
    </row>
    <row r="750" spans="1:15" ht="16.5" customHeight="1">
      <c r="A750" s="404"/>
      <c r="B750" s="405"/>
      <c r="C750" s="413"/>
      <c r="D750" s="405"/>
      <c r="E750" s="405"/>
      <c r="F750" s="405"/>
      <c r="G750" s="405"/>
      <c r="H750" s="405"/>
      <c r="I750" s="405"/>
      <c r="J750" s="405"/>
      <c r="K750" s="405"/>
      <c r="L750" s="406"/>
      <c r="M750" s="25" t="str">
        <f>IFERROR(VLOOKUP(D750,Cover!$I$2:$J$14,2,0),"")</f>
        <v/>
      </c>
      <c r="N750" s="25" t="str">
        <f t="shared" si="22"/>
        <v/>
      </c>
      <c r="O750" s="15" t="str">
        <f t="shared" si="23"/>
        <v/>
      </c>
    </row>
    <row r="751" spans="1:15" ht="16.5" customHeight="1">
      <c r="A751" s="404"/>
      <c r="B751" s="405"/>
      <c r="C751" s="413"/>
      <c r="D751" s="405"/>
      <c r="E751" s="405"/>
      <c r="F751" s="405"/>
      <c r="G751" s="405"/>
      <c r="H751" s="405"/>
      <c r="I751" s="405"/>
      <c r="J751" s="405"/>
      <c r="K751" s="405"/>
      <c r="L751" s="406"/>
      <c r="M751" s="25" t="str">
        <f>IFERROR(VLOOKUP(D751,Cover!$I$2:$J$14,2,0),"")</f>
        <v/>
      </c>
      <c r="N751" s="25" t="str">
        <f t="shared" si="22"/>
        <v/>
      </c>
      <c r="O751" s="15" t="str">
        <f t="shared" si="23"/>
        <v/>
      </c>
    </row>
    <row r="752" spans="1:15" ht="16.5" customHeight="1">
      <c r="A752" s="404"/>
      <c r="B752" s="405"/>
      <c r="C752" s="413"/>
      <c r="D752" s="405"/>
      <c r="E752" s="405"/>
      <c r="F752" s="405"/>
      <c r="G752" s="405"/>
      <c r="H752" s="405"/>
      <c r="I752" s="405"/>
      <c r="J752" s="405"/>
      <c r="K752" s="405"/>
      <c r="L752" s="406"/>
      <c r="M752" s="25" t="str">
        <f>IFERROR(VLOOKUP(D752,Cover!$I$2:$J$14,2,0),"")</f>
        <v/>
      </c>
      <c r="N752" s="25" t="str">
        <f t="shared" si="22"/>
        <v/>
      </c>
      <c r="O752" s="15" t="str">
        <f t="shared" si="23"/>
        <v/>
      </c>
    </row>
    <row r="753" spans="1:15" ht="16.5" customHeight="1">
      <c r="A753" s="404"/>
      <c r="B753" s="405"/>
      <c r="C753" s="413"/>
      <c r="D753" s="405"/>
      <c r="E753" s="405"/>
      <c r="F753" s="405"/>
      <c r="G753" s="405"/>
      <c r="H753" s="405"/>
      <c r="I753" s="405"/>
      <c r="J753" s="405"/>
      <c r="K753" s="405"/>
      <c r="L753" s="406"/>
      <c r="M753" s="25" t="str">
        <f>IFERROR(VLOOKUP(D753,Cover!$I$2:$J$14,2,0),"")</f>
        <v/>
      </c>
      <c r="N753" s="25" t="str">
        <f t="shared" si="22"/>
        <v/>
      </c>
      <c r="O753" s="15" t="str">
        <f t="shared" si="23"/>
        <v/>
      </c>
    </row>
    <row r="754" spans="1:15" ht="16.5" customHeight="1">
      <c r="A754" s="404"/>
      <c r="B754" s="405"/>
      <c r="C754" s="413"/>
      <c r="D754" s="405"/>
      <c r="E754" s="405"/>
      <c r="F754" s="405"/>
      <c r="G754" s="405"/>
      <c r="H754" s="405"/>
      <c r="I754" s="405"/>
      <c r="J754" s="405"/>
      <c r="K754" s="405"/>
      <c r="L754" s="406"/>
      <c r="M754" s="25" t="str">
        <f>IFERROR(VLOOKUP(D754,Cover!$I$2:$J$14,2,0),"")</f>
        <v/>
      </c>
      <c r="N754" s="25" t="str">
        <f t="shared" si="22"/>
        <v/>
      </c>
      <c r="O754" s="15" t="str">
        <f t="shared" si="23"/>
        <v/>
      </c>
    </row>
    <row r="755" spans="1:15" ht="16.5" customHeight="1">
      <c r="A755" s="404"/>
      <c r="B755" s="405"/>
      <c r="C755" s="413"/>
      <c r="D755" s="405"/>
      <c r="E755" s="405"/>
      <c r="F755" s="405"/>
      <c r="G755" s="405"/>
      <c r="H755" s="405"/>
      <c r="I755" s="405"/>
      <c r="J755" s="405"/>
      <c r="K755" s="405"/>
      <c r="L755" s="406"/>
      <c r="M755" s="25" t="str">
        <f>IFERROR(VLOOKUP(D755,Cover!$I$2:$J$14,2,0),"")</f>
        <v/>
      </c>
      <c r="N755" s="25" t="str">
        <f t="shared" si="22"/>
        <v/>
      </c>
      <c r="O755" s="15" t="str">
        <f t="shared" si="23"/>
        <v/>
      </c>
    </row>
    <row r="756" spans="1:15" ht="16.5" customHeight="1">
      <c r="A756" s="404"/>
      <c r="B756" s="405"/>
      <c r="C756" s="413"/>
      <c r="D756" s="405"/>
      <c r="E756" s="405"/>
      <c r="F756" s="405"/>
      <c r="G756" s="405"/>
      <c r="H756" s="405"/>
      <c r="I756" s="405"/>
      <c r="J756" s="405"/>
      <c r="K756" s="405"/>
      <c r="L756" s="406"/>
      <c r="M756" s="25" t="str">
        <f>IFERROR(VLOOKUP(D756,Cover!$I$2:$J$14,2,0),"")</f>
        <v/>
      </c>
      <c r="N756" s="25" t="str">
        <f t="shared" si="22"/>
        <v/>
      </c>
      <c r="O756" s="15" t="str">
        <f t="shared" si="23"/>
        <v/>
      </c>
    </row>
    <row r="757" spans="1:15" ht="16.5" customHeight="1">
      <c r="A757" s="404"/>
      <c r="B757" s="405"/>
      <c r="C757" s="413"/>
      <c r="D757" s="405"/>
      <c r="E757" s="405"/>
      <c r="F757" s="405"/>
      <c r="G757" s="405"/>
      <c r="H757" s="405"/>
      <c r="I757" s="405"/>
      <c r="J757" s="405"/>
      <c r="K757" s="405"/>
      <c r="L757" s="406"/>
      <c r="M757" s="25" t="str">
        <f>IFERROR(VLOOKUP(D757,Cover!$I$2:$J$14,2,0),"")</f>
        <v/>
      </c>
      <c r="N757" s="25" t="str">
        <f t="shared" si="22"/>
        <v/>
      </c>
      <c r="O757" s="15" t="str">
        <f t="shared" si="23"/>
        <v/>
      </c>
    </row>
    <row r="758" spans="1:15" ht="16.5" customHeight="1">
      <c r="A758" s="404"/>
      <c r="B758" s="405"/>
      <c r="C758" s="413"/>
      <c r="D758" s="405"/>
      <c r="E758" s="405"/>
      <c r="F758" s="405"/>
      <c r="G758" s="405"/>
      <c r="H758" s="405"/>
      <c r="I758" s="405"/>
      <c r="J758" s="405"/>
      <c r="K758" s="405"/>
      <c r="L758" s="406"/>
      <c r="M758" s="25" t="str">
        <f>IFERROR(VLOOKUP(D758,Cover!$I$2:$J$14,2,0),"")</f>
        <v/>
      </c>
      <c r="N758" s="25" t="str">
        <f t="shared" si="22"/>
        <v/>
      </c>
      <c r="O758" s="15" t="str">
        <f t="shared" si="23"/>
        <v/>
      </c>
    </row>
    <row r="759" spans="1:15" ht="16.5" customHeight="1">
      <c r="A759" s="404"/>
      <c r="B759" s="405"/>
      <c r="C759" s="413"/>
      <c r="D759" s="405"/>
      <c r="E759" s="405"/>
      <c r="F759" s="405"/>
      <c r="G759" s="405"/>
      <c r="H759" s="405"/>
      <c r="I759" s="405"/>
      <c r="J759" s="405"/>
      <c r="K759" s="405"/>
      <c r="L759" s="406"/>
      <c r="M759" s="25" t="str">
        <f>IFERROR(VLOOKUP(D759,Cover!$I$2:$J$14,2,0),"")</f>
        <v/>
      </c>
      <c r="N759" s="25" t="str">
        <f t="shared" si="22"/>
        <v/>
      </c>
      <c r="O759" s="15" t="str">
        <f t="shared" si="23"/>
        <v/>
      </c>
    </row>
    <row r="760" spans="1:15" ht="16.5" customHeight="1">
      <c r="A760" s="404"/>
      <c r="B760" s="405"/>
      <c r="C760" s="413"/>
      <c r="D760" s="405"/>
      <c r="E760" s="405"/>
      <c r="F760" s="405"/>
      <c r="G760" s="405"/>
      <c r="H760" s="405"/>
      <c r="I760" s="405"/>
      <c r="J760" s="405"/>
      <c r="K760" s="405"/>
      <c r="L760" s="406"/>
      <c r="M760" s="25" t="str">
        <f>IFERROR(VLOOKUP(D760,Cover!$I$2:$J$14,2,0),"")</f>
        <v/>
      </c>
      <c r="N760" s="25" t="str">
        <f t="shared" si="22"/>
        <v/>
      </c>
      <c r="O760" s="15" t="str">
        <f t="shared" si="23"/>
        <v/>
      </c>
    </row>
    <row r="761" spans="1:15" ht="16.5" customHeight="1">
      <c r="A761" s="404"/>
      <c r="B761" s="405"/>
      <c r="C761" s="413"/>
      <c r="D761" s="405"/>
      <c r="E761" s="405"/>
      <c r="F761" s="405"/>
      <c r="G761" s="405"/>
      <c r="H761" s="405"/>
      <c r="I761" s="405"/>
      <c r="J761" s="405"/>
      <c r="K761" s="405"/>
      <c r="L761" s="406"/>
      <c r="M761" s="25" t="str">
        <f>IFERROR(VLOOKUP(D761,Cover!$I$2:$J$14,2,0),"")</f>
        <v/>
      </c>
      <c r="N761" s="25" t="str">
        <f t="shared" si="22"/>
        <v/>
      </c>
      <c r="O761" s="15" t="str">
        <f t="shared" si="23"/>
        <v/>
      </c>
    </row>
    <row r="762" spans="1:15" ht="16.5" customHeight="1">
      <c r="A762" s="404"/>
      <c r="B762" s="405"/>
      <c r="C762" s="413"/>
      <c r="D762" s="405"/>
      <c r="E762" s="405"/>
      <c r="F762" s="405"/>
      <c r="G762" s="405"/>
      <c r="H762" s="405"/>
      <c r="I762" s="405"/>
      <c r="J762" s="405"/>
      <c r="K762" s="405"/>
      <c r="L762" s="406"/>
      <c r="M762" s="25" t="str">
        <f>IFERROR(VLOOKUP(D762,Cover!$I$2:$J$14,2,0),"")</f>
        <v/>
      </c>
      <c r="N762" s="25" t="str">
        <f t="shared" si="22"/>
        <v/>
      </c>
      <c r="O762" s="15" t="str">
        <f t="shared" si="23"/>
        <v/>
      </c>
    </row>
    <row r="763" spans="1:15" ht="16.5" customHeight="1">
      <c r="A763" s="404"/>
      <c r="B763" s="405"/>
      <c r="C763" s="413"/>
      <c r="D763" s="405"/>
      <c r="E763" s="405"/>
      <c r="F763" s="405"/>
      <c r="G763" s="405"/>
      <c r="H763" s="405"/>
      <c r="I763" s="405"/>
      <c r="J763" s="405"/>
      <c r="K763" s="405"/>
      <c r="L763" s="406"/>
      <c r="M763" s="25" t="str">
        <f>IFERROR(VLOOKUP(D763,Cover!$I$2:$J$14,2,0),"")</f>
        <v/>
      </c>
      <c r="N763" s="25" t="str">
        <f t="shared" si="22"/>
        <v/>
      </c>
      <c r="O763" s="15" t="str">
        <f t="shared" si="23"/>
        <v/>
      </c>
    </row>
    <row r="764" spans="1:15" ht="16.5" customHeight="1">
      <c r="A764" s="404"/>
      <c r="B764" s="405"/>
      <c r="C764" s="413"/>
      <c r="D764" s="405"/>
      <c r="E764" s="405"/>
      <c r="F764" s="405"/>
      <c r="G764" s="405"/>
      <c r="H764" s="405"/>
      <c r="I764" s="405"/>
      <c r="J764" s="405"/>
      <c r="K764" s="405"/>
      <c r="L764" s="406"/>
      <c r="M764" s="25" t="str">
        <f>IFERROR(VLOOKUP(D764,Cover!$I$2:$J$14,2,0),"")</f>
        <v/>
      </c>
      <c r="N764" s="25" t="str">
        <f t="shared" si="22"/>
        <v/>
      </c>
      <c r="O764" s="15" t="str">
        <f t="shared" si="23"/>
        <v/>
      </c>
    </row>
    <row r="765" spans="1:15" ht="16.5" customHeight="1">
      <c r="A765" s="404"/>
      <c r="B765" s="405"/>
      <c r="C765" s="413"/>
      <c r="D765" s="405"/>
      <c r="E765" s="405"/>
      <c r="F765" s="405"/>
      <c r="G765" s="405"/>
      <c r="H765" s="405"/>
      <c r="I765" s="405"/>
      <c r="J765" s="405"/>
      <c r="K765" s="405"/>
      <c r="L765" s="406"/>
      <c r="M765" s="25" t="str">
        <f>IFERROR(VLOOKUP(D765,Cover!$I$2:$J$14,2,0),"")</f>
        <v/>
      </c>
      <c r="N765" s="25" t="str">
        <f t="shared" si="22"/>
        <v/>
      </c>
      <c r="O765" s="15" t="str">
        <f t="shared" si="23"/>
        <v/>
      </c>
    </row>
    <row r="766" spans="1:15" ht="16.5" customHeight="1">
      <c r="A766" s="404"/>
      <c r="B766" s="405"/>
      <c r="C766" s="413"/>
      <c r="D766" s="405"/>
      <c r="E766" s="405"/>
      <c r="F766" s="405"/>
      <c r="G766" s="405"/>
      <c r="H766" s="405"/>
      <c r="I766" s="405"/>
      <c r="J766" s="405"/>
      <c r="K766" s="405"/>
      <c r="L766" s="406"/>
      <c r="M766" s="25" t="str">
        <f>IFERROR(VLOOKUP(D766,Cover!$I$2:$J$14,2,0),"")</f>
        <v/>
      </c>
      <c r="N766" s="25" t="str">
        <f t="shared" si="22"/>
        <v/>
      </c>
      <c r="O766" s="15" t="str">
        <f t="shared" si="23"/>
        <v/>
      </c>
    </row>
    <row r="767" spans="1:15" ht="16.5" customHeight="1">
      <c r="A767" s="404"/>
      <c r="B767" s="405"/>
      <c r="C767" s="413"/>
      <c r="D767" s="405"/>
      <c r="E767" s="405"/>
      <c r="F767" s="405"/>
      <c r="G767" s="405"/>
      <c r="H767" s="405"/>
      <c r="I767" s="405"/>
      <c r="J767" s="405"/>
      <c r="K767" s="405"/>
      <c r="L767" s="406"/>
      <c r="M767" s="25" t="str">
        <f>IFERROR(VLOOKUP(D767,Cover!$I$2:$J$14,2,0),"")</f>
        <v/>
      </c>
      <c r="N767" s="25" t="str">
        <f t="shared" si="22"/>
        <v/>
      </c>
      <c r="O767" s="15" t="str">
        <f t="shared" si="23"/>
        <v/>
      </c>
    </row>
    <row r="768" spans="1:15" ht="16.5" customHeight="1">
      <c r="A768" s="404"/>
      <c r="B768" s="405"/>
      <c r="C768" s="413"/>
      <c r="D768" s="405"/>
      <c r="E768" s="405"/>
      <c r="F768" s="405"/>
      <c r="G768" s="405"/>
      <c r="H768" s="405"/>
      <c r="I768" s="405"/>
      <c r="J768" s="405"/>
      <c r="K768" s="405"/>
      <c r="L768" s="406"/>
      <c r="M768" s="25" t="str">
        <f>IFERROR(VLOOKUP(D768,Cover!$I$2:$J$14,2,0),"")</f>
        <v/>
      </c>
      <c r="N768" s="25" t="str">
        <f t="shared" si="22"/>
        <v/>
      </c>
      <c r="O768" s="15" t="str">
        <f t="shared" si="23"/>
        <v/>
      </c>
    </row>
    <row r="769" spans="1:15" ht="16.5" customHeight="1">
      <c r="A769" s="404"/>
      <c r="B769" s="405"/>
      <c r="C769" s="413"/>
      <c r="D769" s="405"/>
      <c r="E769" s="405"/>
      <c r="F769" s="405"/>
      <c r="G769" s="405"/>
      <c r="H769" s="405"/>
      <c r="I769" s="405"/>
      <c r="J769" s="405"/>
      <c r="K769" s="405"/>
      <c r="L769" s="406"/>
      <c r="M769" s="25" t="str">
        <f>IFERROR(VLOOKUP(D769,Cover!$I$2:$J$14,2,0),"")</f>
        <v/>
      </c>
      <c r="N769" s="25" t="str">
        <f t="shared" si="22"/>
        <v/>
      </c>
      <c r="O769" s="15" t="str">
        <f t="shared" si="23"/>
        <v/>
      </c>
    </row>
    <row r="770" spans="1:15" ht="16.5" customHeight="1">
      <c r="A770" s="404"/>
      <c r="B770" s="405"/>
      <c r="C770" s="413"/>
      <c r="D770" s="405"/>
      <c r="E770" s="405"/>
      <c r="F770" s="405"/>
      <c r="G770" s="405"/>
      <c r="H770" s="405"/>
      <c r="I770" s="405"/>
      <c r="J770" s="405"/>
      <c r="K770" s="405"/>
      <c r="L770" s="406"/>
      <c r="M770" s="25" t="str">
        <f>IFERROR(VLOOKUP(D770,Cover!$I$2:$J$14,2,0),"")</f>
        <v/>
      </c>
      <c r="N770" s="25" t="str">
        <f t="shared" si="22"/>
        <v/>
      </c>
      <c r="O770" s="15" t="str">
        <f t="shared" si="23"/>
        <v/>
      </c>
    </row>
    <row r="771" spans="1:15" ht="16.5" customHeight="1">
      <c r="A771" s="404"/>
      <c r="B771" s="405"/>
      <c r="C771" s="413"/>
      <c r="D771" s="405"/>
      <c r="E771" s="405"/>
      <c r="F771" s="405"/>
      <c r="G771" s="405"/>
      <c r="H771" s="405"/>
      <c r="I771" s="405"/>
      <c r="J771" s="405"/>
      <c r="K771" s="405"/>
      <c r="L771" s="406"/>
      <c r="M771" s="25" t="str">
        <f>IFERROR(VLOOKUP(D771,Cover!$I$2:$J$14,2,0),"")</f>
        <v/>
      </c>
      <c r="N771" s="25" t="str">
        <f t="shared" ref="N771:N834" si="24">IF(O771&lt;&gt;"PMOyyy144_R4bis",CONCATENATE(B771,M771,I771),CONCATENATE(O771,M771,I771))</f>
        <v/>
      </c>
      <c r="O771" s="15" t="str">
        <f t="shared" ref="O771:O834" si="25">LEFT(B771,15)</f>
        <v/>
      </c>
    </row>
    <row r="772" spans="1:15" ht="16.5" customHeight="1">
      <c r="A772" s="404"/>
      <c r="B772" s="405"/>
      <c r="C772" s="413"/>
      <c r="D772" s="405"/>
      <c r="E772" s="405"/>
      <c r="F772" s="405"/>
      <c r="G772" s="405"/>
      <c r="H772" s="405"/>
      <c r="I772" s="405"/>
      <c r="J772" s="405"/>
      <c r="K772" s="405"/>
      <c r="L772" s="406"/>
      <c r="M772" s="25" t="str">
        <f>IFERROR(VLOOKUP(D772,Cover!$I$2:$J$14,2,0),"")</f>
        <v/>
      </c>
      <c r="N772" s="25" t="str">
        <f t="shared" si="24"/>
        <v/>
      </c>
      <c r="O772" s="15" t="str">
        <f t="shared" si="25"/>
        <v/>
      </c>
    </row>
    <row r="773" spans="1:15" ht="16.5" customHeight="1">
      <c r="A773" s="404"/>
      <c r="B773" s="405"/>
      <c r="C773" s="413"/>
      <c r="D773" s="405"/>
      <c r="E773" s="405"/>
      <c r="F773" s="405"/>
      <c r="G773" s="405"/>
      <c r="H773" s="405"/>
      <c r="I773" s="405"/>
      <c r="J773" s="405"/>
      <c r="K773" s="405"/>
      <c r="L773" s="406"/>
      <c r="M773" s="25" t="str">
        <f>IFERROR(VLOOKUP(D773,Cover!$I$2:$J$14,2,0),"")</f>
        <v/>
      </c>
      <c r="N773" s="25" t="str">
        <f t="shared" si="24"/>
        <v/>
      </c>
      <c r="O773" s="15" t="str">
        <f t="shared" si="25"/>
        <v/>
      </c>
    </row>
    <row r="774" spans="1:15" ht="16.5" customHeight="1">
      <c r="A774" s="404"/>
      <c r="B774" s="405"/>
      <c r="C774" s="413"/>
      <c r="D774" s="405"/>
      <c r="E774" s="405"/>
      <c r="F774" s="405"/>
      <c r="G774" s="405"/>
      <c r="H774" s="405"/>
      <c r="I774" s="405"/>
      <c r="J774" s="405"/>
      <c r="K774" s="405"/>
      <c r="L774" s="406"/>
      <c r="M774" s="25" t="str">
        <f>IFERROR(VLOOKUP(D774,Cover!$I$2:$J$14,2,0),"")</f>
        <v/>
      </c>
      <c r="N774" s="25" t="str">
        <f t="shared" si="24"/>
        <v/>
      </c>
      <c r="O774" s="15" t="str">
        <f t="shared" si="25"/>
        <v/>
      </c>
    </row>
    <row r="775" spans="1:15" ht="16.5" customHeight="1">
      <c r="A775" s="404"/>
      <c r="B775" s="405"/>
      <c r="C775" s="413"/>
      <c r="D775" s="405"/>
      <c r="E775" s="405"/>
      <c r="F775" s="405"/>
      <c r="G775" s="405"/>
      <c r="H775" s="405"/>
      <c r="I775" s="405"/>
      <c r="J775" s="405"/>
      <c r="K775" s="405"/>
      <c r="L775" s="406"/>
      <c r="M775" s="25" t="str">
        <f>IFERROR(VLOOKUP(D775,Cover!$I$2:$J$14,2,0),"")</f>
        <v/>
      </c>
      <c r="N775" s="25" t="str">
        <f t="shared" si="24"/>
        <v/>
      </c>
      <c r="O775" s="15" t="str">
        <f t="shared" si="25"/>
        <v/>
      </c>
    </row>
    <row r="776" spans="1:15" ht="16.5" customHeight="1">
      <c r="A776" s="404"/>
      <c r="B776" s="405"/>
      <c r="C776" s="413"/>
      <c r="D776" s="405"/>
      <c r="E776" s="405"/>
      <c r="F776" s="405"/>
      <c r="G776" s="405"/>
      <c r="H776" s="405"/>
      <c r="I776" s="405"/>
      <c r="J776" s="405"/>
      <c r="K776" s="405"/>
      <c r="L776" s="406"/>
      <c r="M776" s="25" t="str">
        <f>IFERROR(VLOOKUP(D776,Cover!$I$2:$J$14,2,0),"")</f>
        <v/>
      </c>
      <c r="N776" s="25" t="str">
        <f t="shared" si="24"/>
        <v/>
      </c>
      <c r="O776" s="15" t="str">
        <f t="shared" si="25"/>
        <v/>
      </c>
    </row>
    <row r="777" spans="1:15" ht="16.5" customHeight="1">
      <c r="A777" s="404"/>
      <c r="B777" s="405"/>
      <c r="C777" s="413"/>
      <c r="D777" s="405"/>
      <c r="E777" s="405"/>
      <c r="F777" s="405"/>
      <c r="G777" s="405"/>
      <c r="H777" s="405"/>
      <c r="I777" s="405"/>
      <c r="J777" s="405"/>
      <c r="K777" s="405"/>
      <c r="L777" s="406"/>
      <c r="M777" s="25" t="str">
        <f>IFERROR(VLOOKUP(D777,Cover!$I$2:$J$14,2,0),"")</f>
        <v/>
      </c>
      <c r="N777" s="25" t="str">
        <f t="shared" si="24"/>
        <v/>
      </c>
      <c r="O777" s="15" t="str">
        <f t="shared" si="25"/>
        <v/>
      </c>
    </row>
    <row r="778" spans="1:15" ht="16.5" customHeight="1">
      <c r="A778" s="404"/>
      <c r="B778" s="405"/>
      <c r="C778" s="413"/>
      <c r="D778" s="405"/>
      <c r="E778" s="405"/>
      <c r="F778" s="405"/>
      <c r="G778" s="405"/>
      <c r="H778" s="405"/>
      <c r="I778" s="405"/>
      <c r="J778" s="405"/>
      <c r="K778" s="405"/>
      <c r="L778" s="406"/>
      <c r="M778" s="25" t="str">
        <f>IFERROR(VLOOKUP(D778,Cover!$I$2:$J$14,2,0),"")</f>
        <v/>
      </c>
      <c r="N778" s="25" t="str">
        <f t="shared" si="24"/>
        <v/>
      </c>
      <c r="O778" s="15" t="str">
        <f t="shared" si="25"/>
        <v/>
      </c>
    </row>
    <row r="779" spans="1:15" ht="16.5" customHeight="1">
      <c r="A779" s="404"/>
      <c r="B779" s="405"/>
      <c r="C779" s="413"/>
      <c r="D779" s="405"/>
      <c r="E779" s="405"/>
      <c r="F779" s="405"/>
      <c r="G779" s="405"/>
      <c r="H779" s="405"/>
      <c r="I779" s="405"/>
      <c r="J779" s="405"/>
      <c r="K779" s="405"/>
      <c r="L779" s="406"/>
      <c r="M779" s="25" t="str">
        <f>IFERROR(VLOOKUP(D779,Cover!$I$2:$J$14,2,0),"")</f>
        <v/>
      </c>
      <c r="N779" s="25" t="str">
        <f t="shared" si="24"/>
        <v/>
      </c>
      <c r="O779" s="15" t="str">
        <f t="shared" si="25"/>
        <v/>
      </c>
    </row>
    <row r="780" spans="1:15" ht="16.5" customHeight="1">
      <c r="A780" s="404"/>
      <c r="B780" s="405"/>
      <c r="C780" s="413"/>
      <c r="D780" s="405"/>
      <c r="E780" s="405"/>
      <c r="F780" s="405"/>
      <c r="G780" s="405"/>
      <c r="H780" s="405"/>
      <c r="I780" s="405"/>
      <c r="J780" s="405"/>
      <c r="K780" s="405"/>
      <c r="L780" s="406"/>
      <c r="M780" s="25" t="str">
        <f>IFERROR(VLOOKUP(D780,Cover!$I$2:$J$14,2,0),"")</f>
        <v/>
      </c>
      <c r="N780" s="25" t="str">
        <f t="shared" si="24"/>
        <v/>
      </c>
      <c r="O780" s="15" t="str">
        <f t="shared" si="25"/>
        <v/>
      </c>
    </row>
    <row r="781" spans="1:15" ht="16.5" customHeight="1">
      <c r="A781" s="404"/>
      <c r="B781" s="405"/>
      <c r="C781" s="413"/>
      <c r="D781" s="405"/>
      <c r="E781" s="405"/>
      <c r="F781" s="405"/>
      <c r="G781" s="405"/>
      <c r="H781" s="405"/>
      <c r="I781" s="405"/>
      <c r="J781" s="405"/>
      <c r="K781" s="405"/>
      <c r="L781" s="406"/>
      <c r="M781" s="25" t="str">
        <f>IFERROR(VLOOKUP(D781,Cover!$I$2:$J$14,2,0),"")</f>
        <v/>
      </c>
      <c r="N781" s="25" t="str">
        <f t="shared" si="24"/>
        <v/>
      </c>
      <c r="O781" s="15" t="str">
        <f t="shared" si="25"/>
        <v/>
      </c>
    </row>
    <row r="782" spans="1:15" ht="16.5" customHeight="1">
      <c r="A782" s="404"/>
      <c r="B782" s="405"/>
      <c r="C782" s="413"/>
      <c r="D782" s="405"/>
      <c r="E782" s="405"/>
      <c r="F782" s="405"/>
      <c r="G782" s="405"/>
      <c r="H782" s="405"/>
      <c r="I782" s="405"/>
      <c r="J782" s="405"/>
      <c r="K782" s="405"/>
      <c r="L782" s="406"/>
      <c r="M782" s="25" t="str">
        <f>IFERROR(VLOOKUP(D782,Cover!$I$2:$J$14,2,0),"")</f>
        <v/>
      </c>
      <c r="N782" s="25" t="str">
        <f t="shared" si="24"/>
        <v/>
      </c>
      <c r="O782" s="15" t="str">
        <f t="shared" si="25"/>
        <v/>
      </c>
    </row>
    <row r="783" spans="1:15" ht="16.5" customHeight="1">
      <c r="A783" s="404"/>
      <c r="B783" s="405"/>
      <c r="C783" s="413"/>
      <c r="D783" s="405"/>
      <c r="E783" s="405"/>
      <c r="F783" s="405"/>
      <c r="G783" s="405"/>
      <c r="H783" s="405"/>
      <c r="I783" s="405"/>
      <c r="J783" s="405"/>
      <c r="K783" s="405"/>
      <c r="L783" s="406"/>
      <c r="M783" s="25" t="str">
        <f>IFERROR(VLOOKUP(D783,Cover!$I$2:$J$14,2,0),"")</f>
        <v/>
      </c>
      <c r="N783" s="25" t="str">
        <f t="shared" si="24"/>
        <v/>
      </c>
      <c r="O783" s="15" t="str">
        <f t="shared" si="25"/>
        <v/>
      </c>
    </row>
    <row r="784" spans="1:15" ht="16.5" customHeight="1">
      <c r="A784" s="404"/>
      <c r="B784" s="405"/>
      <c r="C784" s="413"/>
      <c r="D784" s="405"/>
      <c r="E784" s="405"/>
      <c r="F784" s="405"/>
      <c r="G784" s="405"/>
      <c r="H784" s="405"/>
      <c r="I784" s="405"/>
      <c r="J784" s="405"/>
      <c r="K784" s="405"/>
      <c r="L784" s="406"/>
      <c r="M784" s="25" t="str">
        <f>IFERROR(VLOOKUP(D784,Cover!$I$2:$J$14,2,0),"")</f>
        <v/>
      </c>
      <c r="N784" s="25" t="str">
        <f t="shared" si="24"/>
        <v/>
      </c>
      <c r="O784" s="15" t="str">
        <f t="shared" si="25"/>
        <v/>
      </c>
    </row>
    <row r="785" spans="1:15" ht="16.5" customHeight="1">
      <c r="A785" s="404"/>
      <c r="B785" s="405"/>
      <c r="C785" s="413"/>
      <c r="D785" s="405"/>
      <c r="E785" s="405"/>
      <c r="F785" s="405"/>
      <c r="G785" s="405"/>
      <c r="H785" s="405"/>
      <c r="I785" s="405"/>
      <c r="J785" s="405"/>
      <c r="K785" s="405"/>
      <c r="L785" s="406"/>
      <c r="M785" s="25" t="str">
        <f>IFERROR(VLOOKUP(D785,Cover!$I$2:$J$14,2,0),"")</f>
        <v/>
      </c>
      <c r="N785" s="25" t="str">
        <f t="shared" si="24"/>
        <v/>
      </c>
      <c r="O785" s="15" t="str">
        <f t="shared" si="25"/>
        <v/>
      </c>
    </row>
    <row r="786" spans="1:15" ht="16.5" customHeight="1">
      <c r="A786" s="404"/>
      <c r="B786" s="405"/>
      <c r="C786" s="413"/>
      <c r="D786" s="405"/>
      <c r="E786" s="405"/>
      <c r="F786" s="405"/>
      <c r="G786" s="405"/>
      <c r="H786" s="405"/>
      <c r="I786" s="405"/>
      <c r="J786" s="405"/>
      <c r="K786" s="405"/>
      <c r="L786" s="406"/>
      <c r="M786" s="25" t="str">
        <f>IFERROR(VLOOKUP(D786,Cover!$I$2:$J$14,2,0),"")</f>
        <v/>
      </c>
      <c r="N786" s="25" t="str">
        <f t="shared" si="24"/>
        <v/>
      </c>
      <c r="O786" s="15" t="str">
        <f t="shared" si="25"/>
        <v/>
      </c>
    </row>
    <row r="787" spans="1:15" ht="16.5" customHeight="1">
      <c r="A787" s="404"/>
      <c r="B787" s="405"/>
      <c r="C787" s="413"/>
      <c r="D787" s="405"/>
      <c r="E787" s="405"/>
      <c r="F787" s="405"/>
      <c r="G787" s="405"/>
      <c r="H787" s="405"/>
      <c r="I787" s="405"/>
      <c r="J787" s="405"/>
      <c r="K787" s="405"/>
      <c r="L787" s="406"/>
      <c r="M787" s="25" t="str">
        <f>IFERROR(VLOOKUP(D787,Cover!$I$2:$J$14,2,0),"")</f>
        <v/>
      </c>
      <c r="N787" s="25" t="str">
        <f t="shared" si="24"/>
        <v/>
      </c>
      <c r="O787" s="15" t="str">
        <f t="shared" si="25"/>
        <v/>
      </c>
    </row>
    <row r="788" spans="1:15" ht="16.5" customHeight="1">
      <c r="A788" s="404"/>
      <c r="B788" s="405"/>
      <c r="C788" s="413"/>
      <c r="D788" s="405"/>
      <c r="E788" s="405"/>
      <c r="F788" s="405"/>
      <c r="G788" s="405"/>
      <c r="H788" s="405"/>
      <c r="I788" s="405"/>
      <c r="J788" s="405"/>
      <c r="K788" s="405"/>
      <c r="L788" s="406"/>
      <c r="M788" s="25" t="str">
        <f>IFERROR(VLOOKUP(D788,Cover!$I$2:$J$14,2,0),"")</f>
        <v/>
      </c>
      <c r="N788" s="25" t="str">
        <f t="shared" si="24"/>
        <v/>
      </c>
      <c r="O788" s="15" t="str">
        <f t="shared" si="25"/>
        <v/>
      </c>
    </row>
    <row r="789" spans="1:15" ht="16.5" customHeight="1">
      <c r="A789" s="404"/>
      <c r="B789" s="405"/>
      <c r="C789" s="413"/>
      <c r="D789" s="405"/>
      <c r="E789" s="405"/>
      <c r="F789" s="405"/>
      <c r="G789" s="405"/>
      <c r="H789" s="405"/>
      <c r="I789" s="405"/>
      <c r="J789" s="405"/>
      <c r="K789" s="405"/>
      <c r="L789" s="406"/>
      <c r="M789" s="25" t="str">
        <f>IFERROR(VLOOKUP(D789,Cover!$I$2:$J$14,2,0),"")</f>
        <v/>
      </c>
      <c r="N789" s="25" t="str">
        <f t="shared" si="24"/>
        <v/>
      </c>
      <c r="O789" s="15" t="str">
        <f t="shared" si="25"/>
        <v/>
      </c>
    </row>
    <row r="790" spans="1:15" ht="16.5" customHeight="1">
      <c r="A790" s="404"/>
      <c r="B790" s="405"/>
      <c r="C790" s="413"/>
      <c r="D790" s="405"/>
      <c r="E790" s="405"/>
      <c r="F790" s="405"/>
      <c r="G790" s="405"/>
      <c r="H790" s="405"/>
      <c r="I790" s="405"/>
      <c r="J790" s="405"/>
      <c r="K790" s="405"/>
      <c r="L790" s="406"/>
      <c r="M790" s="25" t="str">
        <f>IFERROR(VLOOKUP(D790,Cover!$I$2:$J$14,2,0),"")</f>
        <v/>
      </c>
      <c r="N790" s="25" t="str">
        <f t="shared" si="24"/>
        <v/>
      </c>
      <c r="O790" s="15" t="str">
        <f t="shared" si="25"/>
        <v/>
      </c>
    </row>
    <row r="791" spans="1:15" ht="16.5" customHeight="1">
      <c r="A791" s="404"/>
      <c r="B791" s="405"/>
      <c r="C791" s="413"/>
      <c r="D791" s="405"/>
      <c r="E791" s="405"/>
      <c r="F791" s="405"/>
      <c r="G791" s="405"/>
      <c r="H791" s="405"/>
      <c r="I791" s="405"/>
      <c r="J791" s="405"/>
      <c r="K791" s="405"/>
      <c r="L791" s="406"/>
      <c r="M791" s="25" t="str">
        <f>IFERROR(VLOOKUP(D791,Cover!$I$2:$J$14,2,0),"")</f>
        <v/>
      </c>
      <c r="N791" s="25" t="str">
        <f t="shared" si="24"/>
        <v/>
      </c>
      <c r="O791" s="15" t="str">
        <f t="shared" si="25"/>
        <v/>
      </c>
    </row>
    <row r="792" spans="1:15" ht="16.5" customHeight="1">
      <c r="A792" s="404"/>
      <c r="B792" s="405"/>
      <c r="C792" s="413"/>
      <c r="D792" s="405"/>
      <c r="E792" s="405"/>
      <c r="F792" s="405"/>
      <c r="G792" s="405"/>
      <c r="H792" s="405"/>
      <c r="I792" s="405"/>
      <c r="J792" s="405"/>
      <c r="K792" s="405"/>
      <c r="L792" s="406"/>
      <c r="M792" s="25" t="str">
        <f>IFERROR(VLOOKUP(D792,Cover!$I$2:$J$14,2,0),"")</f>
        <v/>
      </c>
      <c r="N792" s="25" t="str">
        <f t="shared" si="24"/>
        <v/>
      </c>
      <c r="O792" s="15" t="str">
        <f t="shared" si="25"/>
        <v/>
      </c>
    </row>
    <row r="793" spans="1:15" ht="16.5" customHeight="1">
      <c r="A793" s="404"/>
      <c r="B793" s="405"/>
      <c r="C793" s="413"/>
      <c r="D793" s="405"/>
      <c r="E793" s="405"/>
      <c r="F793" s="405"/>
      <c r="G793" s="405"/>
      <c r="H793" s="405"/>
      <c r="I793" s="405"/>
      <c r="J793" s="405"/>
      <c r="K793" s="405"/>
      <c r="L793" s="406"/>
      <c r="M793" s="25" t="str">
        <f>IFERROR(VLOOKUP(D793,Cover!$I$2:$J$14,2,0),"")</f>
        <v/>
      </c>
      <c r="N793" s="25" t="str">
        <f t="shared" si="24"/>
        <v/>
      </c>
      <c r="O793" s="15" t="str">
        <f t="shared" si="25"/>
        <v/>
      </c>
    </row>
    <row r="794" spans="1:15" ht="16.5" customHeight="1">
      <c r="A794" s="404"/>
      <c r="B794" s="405"/>
      <c r="C794" s="413"/>
      <c r="D794" s="405"/>
      <c r="E794" s="405"/>
      <c r="F794" s="405"/>
      <c r="G794" s="405"/>
      <c r="H794" s="405"/>
      <c r="I794" s="405"/>
      <c r="J794" s="405"/>
      <c r="K794" s="405"/>
      <c r="L794" s="406"/>
      <c r="M794" s="25" t="str">
        <f>IFERROR(VLOOKUP(D794,Cover!$I$2:$J$14,2,0),"")</f>
        <v/>
      </c>
      <c r="N794" s="25" t="str">
        <f t="shared" si="24"/>
        <v/>
      </c>
      <c r="O794" s="15" t="str">
        <f t="shared" si="25"/>
        <v/>
      </c>
    </row>
    <row r="795" spans="1:15" ht="16.5" customHeight="1">
      <c r="A795" s="404"/>
      <c r="B795" s="405"/>
      <c r="C795" s="413"/>
      <c r="D795" s="405"/>
      <c r="E795" s="405"/>
      <c r="F795" s="405"/>
      <c r="G795" s="405"/>
      <c r="H795" s="405"/>
      <c r="I795" s="405"/>
      <c r="J795" s="405"/>
      <c r="K795" s="405"/>
      <c r="L795" s="406"/>
      <c r="M795" s="25" t="str">
        <f>IFERROR(VLOOKUP(D795,Cover!$I$2:$J$14,2,0),"")</f>
        <v/>
      </c>
      <c r="N795" s="25" t="str">
        <f t="shared" si="24"/>
        <v/>
      </c>
      <c r="O795" s="15" t="str">
        <f t="shared" si="25"/>
        <v/>
      </c>
    </row>
    <row r="796" spans="1:15" ht="16.5" customHeight="1">
      <c r="A796" s="404"/>
      <c r="B796" s="405"/>
      <c r="C796" s="413"/>
      <c r="D796" s="405"/>
      <c r="E796" s="405"/>
      <c r="F796" s="405"/>
      <c r="G796" s="405"/>
      <c r="H796" s="405"/>
      <c r="I796" s="405"/>
      <c r="J796" s="405"/>
      <c r="K796" s="405"/>
      <c r="L796" s="406"/>
      <c r="M796" s="25" t="str">
        <f>IFERROR(VLOOKUP(D796,Cover!$I$2:$J$14,2,0),"")</f>
        <v/>
      </c>
      <c r="N796" s="25" t="str">
        <f t="shared" si="24"/>
        <v/>
      </c>
      <c r="O796" s="15" t="str">
        <f t="shared" si="25"/>
        <v/>
      </c>
    </row>
    <row r="797" spans="1:15" ht="16.5" customHeight="1">
      <c r="A797" s="404"/>
      <c r="B797" s="405"/>
      <c r="C797" s="413"/>
      <c r="D797" s="405"/>
      <c r="E797" s="405"/>
      <c r="F797" s="405"/>
      <c r="G797" s="405"/>
      <c r="H797" s="405"/>
      <c r="I797" s="405"/>
      <c r="J797" s="405"/>
      <c r="K797" s="405"/>
      <c r="L797" s="406"/>
      <c r="M797" s="25" t="str">
        <f>IFERROR(VLOOKUP(D797,Cover!$I$2:$J$14,2,0),"")</f>
        <v/>
      </c>
      <c r="N797" s="25" t="str">
        <f t="shared" si="24"/>
        <v/>
      </c>
      <c r="O797" s="15" t="str">
        <f t="shared" si="25"/>
        <v/>
      </c>
    </row>
    <row r="798" spans="1:15" ht="16.5" customHeight="1">
      <c r="A798" s="404"/>
      <c r="B798" s="405"/>
      <c r="C798" s="413"/>
      <c r="D798" s="405"/>
      <c r="E798" s="405"/>
      <c r="F798" s="405"/>
      <c r="G798" s="405"/>
      <c r="H798" s="405"/>
      <c r="I798" s="405"/>
      <c r="J798" s="405"/>
      <c r="K798" s="405"/>
      <c r="L798" s="406"/>
      <c r="M798" s="25" t="str">
        <f>IFERROR(VLOOKUP(D798,Cover!$I$2:$J$14,2,0),"")</f>
        <v/>
      </c>
      <c r="N798" s="25" t="str">
        <f t="shared" si="24"/>
        <v/>
      </c>
      <c r="O798" s="15" t="str">
        <f t="shared" si="25"/>
        <v/>
      </c>
    </row>
    <row r="799" spans="1:15" ht="16.5" customHeight="1">
      <c r="A799" s="404"/>
      <c r="B799" s="405"/>
      <c r="C799" s="413"/>
      <c r="D799" s="405"/>
      <c r="E799" s="405"/>
      <c r="F799" s="405"/>
      <c r="G799" s="405"/>
      <c r="H799" s="405"/>
      <c r="I799" s="405"/>
      <c r="J799" s="405"/>
      <c r="K799" s="405"/>
      <c r="L799" s="406"/>
      <c r="M799" s="25" t="str">
        <f>IFERROR(VLOOKUP(D799,Cover!$I$2:$J$14,2,0),"")</f>
        <v/>
      </c>
      <c r="N799" s="25" t="str">
        <f t="shared" si="24"/>
        <v/>
      </c>
      <c r="O799" s="15" t="str">
        <f t="shared" si="25"/>
        <v/>
      </c>
    </row>
    <row r="800" spans="1:15" ht="16.5" customHeight="1">
      <c r="A800" s="404"/>
      <c r="B800" s="405"/>
      <c r="C800" s="413"/>
      <c r="D800" s="405"/>
      <c r="E800" s="405"/>
      <c r="F800" s="405"/>
      <c r="G800" s="405"/>
      <c r="H800" s="405"/>
      <c r="I800" s="405"/>
      <c r="J800" s="405"/>
      <c r="K800" s="405"/>
      <c r="L800" s="406"/>
      <c r="M800" s="25" t="str">
        <f>IFERROR(VLOOKUP(D800,Cover!$I$2:$J$14,2,0),"")</f>
        <v/>
      </c>
      <c r="N800" s="25" t="str">
        <f t="shared" si="24"/>
        <v/>
      </c>
      <c r="O800" s="15" t="str">
        <f t="shared" si="25"/>
        <v/>
      </c>
    </row>
    <row r="801" spans="1:15" ht="16.5" customHeight="1">
      <c r="A801" s="404"/>
      <c r="B801" s="405"/>
      <c r="C801" s="413"/>
      <c r="D801" s="405"/>
      <c r="E801" s="405"/>
      <c r="F801" s="405"/>
      <c r="G801" s="405"/>
      <c r="H801" s="405"/>
      <c r="I801" s="405"/>
      <c r="J801" s="405"/>
      <c r="K801" s="405"/>
      <c r="L801" s="406"/>
      <c r="M801" s="25" t="str">
        <f>IFERROR(VLOOKUP(D801,Cover!$I$2:$J$14,2,0),"")</f>
        <v/>
      </c>
      <c r="N801" s="25" t="str">
        <f t="shared" si="24"/>
        <v/>
      </c>
      <c r="O801" s="15" t="str">
        <f t="shared" si="25"/>
        <v/>
      </c>
    </row>
    <row r="802" spans="1:15" ht="16.5" customHeight="1">
      <c r="A802" s="404"/>
      <c r="B802" s="405"/>
      <c r="C802" s="413"/>
      <c r="D802" s="405"/>
      <c r="E802" s="405"/>
      <c r="F802" s="405"/>
      <c r="G802" s="405"/>
      <c r="H802" s="405"/>
      <c r="I802" s="405"/>
      <c r="J802" s="405"/>
      <c r="K802" s="405"/>
      <c r="L802" s="406"/>
      <c r="M802" s="25" t="str">
        <f>IFERROR(VLOOKUP(D802,Cover!$I$2:$J$14,2,0),"")</f>
        <v/>
      </c>
      <c r="N802" s="25" t="str">
        <f t="shared" si="24"/>
        <v/>
      </c>
      <c r="O802" s="15" t="str">
        <f t="shared" si="25"/>
        <v/>
      </c>
    </row>
    <row r="803" spans="1:15" ht="16.5" customHeight="1">
      <c r="A803" s="404"/>
      <c r="B803" s="405"/>
      <c r="C803" s="413"/>
      <c r="D803" s="405"/>
      <c r="E803" s="405"/>
      <c r="F803" s="405"/>
      <c r="G803" s="405"/>
      <c r="H803" s="405"/>
      <c r="I803" s="405"/>
      <c r="J803" s="405"/>
      <c r="K803" s="405"/>
      <c r="L803" s="406"/>
      <c r="M803" s="25" t="str">
        <f>IFERROR(VLOOKUP(D803,Cover!$I$2:$J$14,2,0),"")</f>
        <v/>
      </c>
      <c r="N803" s="25" t="str">
        <f t="shared" si="24"/>
        <v/>
      </c>
      <c r="O803" s="15" t="str">
        <f t="shared" si="25"/>
        <v/>
      </c>
    </row>
    <row r="804" spans="1:15" ht="16.5" customHeight="1">
      <c r="A804" s="404"/>
      <c r="B804" s="405"/>
      <c r="C804" s="413"/>
      <c r="D804" s="405"/>
      <c r="E804" s="405"/>
      <c r="F804" s="405"/>
      <c r="G804" s="405"/>
      <c r="H804" s="405"/>
      <c r="I804" s="405"/>
      <c r="J804" s="405"/>
      <c r="K804" s="405"/>
      <c r="L804" s="406"/>
      <c r="M804" s="25" t="str">
        <f>IFERROR(VLOOKUP(D804,Cover!$I$2:$J$14,2,0),"")</f>
        <v/>
      </c>
      <c r="N804" s="25" t="str">
        <f t="shared" si="24"/>
        <v/>
      </c>
      <c r="O804" s="15" t="str">
        <f t="shared" si="25"/>
        <v/>
      </c>
    </row>
    <row r="805" spans="1:15" ht="16.5" customHeight="1">
      <c r="A805" s="404"/>
      <c r="B805" s="405"/>
      <c r="C805" s="413"/>
      <c r="D805" s="405"/>
      <c r="E805" s="405"/>
      <c r="F805" s="405"/>
      <c r="G805" s="405"/>
      <c r="H805" s="405"/>
      <c r="I805" s="405"/>
      <c r="J805" s="405"/>
      <c r="K805" s="405"/>
      <c r="L805" s="406"/>
      <c r="M805" s="25" t="str">
        <f>IFERROR(VLOOKUP(D805,Cover!$I$2:$J$14,2,0),"")</f>
        <v/>
      </c>
      <c r="N805" s="25" t="str">
        <f t="shared" si="24"/>
        <v/>
      </c>
      <c r="O805" s="15" t="str">
        <f t="shared" si="25"/>
        <v/>
      </c>
    </row>
    <row r="806" spans="1:15" ht="16.5" customHeight="1">
      <c r="A806" s="404"/>
      <c r="B806" s="405"/>
      <c r="C806" s="413"/>
      <c r="D806" s="405"/>
      <c r="E806" s="405"/>
      <c r="F806" s="405"/>
      <c r="G806" s="405"/>
      <c r="H806" s="405"/>
      <c r="I806" s="405"/>
      <c r="J806" s="405"/>
      <c r="K806" s="405"/>
      <c r="L806" s="406"/>
      <c r="M806" s="25" t="str">
        <f>IFERROR(VLOOKUP(D806,Cover!$I$2:$J$14,2,0),"")</f>
        <v/>
      </c>
      <c r="N806" s="25" t="str">
        <f t="shared" si="24"/>
        <v/>
      </c>
      <c r="O806" s="15" t="str">
        <f t="shared" si="25"/>
        <v/>
      </c>
    </row>
    <row r="807" spans="1:15" ht="16.5" customHeight="1">
      <c r="A807" s="404"/>
      <c r="B807" s="405"/>
      <c r="C807" s="413"/>
      <c r="D807" s="405"/>
      <c r="E807" s="405"/>
      <c r="F807" s="405"/>
      <c r="G807" s="405"/>
      <c r="H807" s="405"/>
      <c r="I807" s="405"/>
      <c r="J807" s="405"/>
      <c r="K807" s="405"/>
      <c r="L807" s="406"/>
      <c r="M807" s="25" t="str">
        <f>IFERROR(VLOOKUP(D807,Cover!$I$2:$J$14,2,0),"")</f>
        <v/>
      </c>
      <c r="N807" s="25" t="str">
        <f t="shared" si="24"/>
        <v/>
      </c>
      <c r="O807" s="15" t="str">
        <f t="shared" si="25"/>
        <v/>
      </c>
    </row>
    <row r="808" spans="1:15" ht="16.5" customHeight="1">
      <c r="A808" s="404"/>
      <c r="B808" s="405"/>
      <c r="C808" s="413"/>
      <c r="D808" s="405"/>
      <c r="E808" s="405"/>
      <c r="F808" s="405"/>
      <c r="G808" s="405"/>
      <c r="H808" s="405"/>
      <c r="I808" s="405"/>
      <c r="J808" s="405"/>
      <c r="K808" s="405"/>
      <c r="L808" s="406"/>
      <c r="M808" s="25" t="str">
        <f>IFERROR(VLOOKUP(D808,Cover!$I$2:$J$14,2,0),"")</f>
        <v/>
      </c>
      <c r="N808" s="25" t="str">
        <f t="shared" si="24"/>
        <v/>
      </c>
      <c r="O808" s="15" t="str">
        <f t="shared" si="25"/>
        <v/>
      </c>
    </row>
    <row r="809" spans="1:15" ht="16.5" customHeight="1">
      <c r="A809" s="404"/>
      <c r="B809" s="405"/>
      <c r="C809" s="413"/>
      <c r="D809" s="405"/>
      <c r="E809" s="405"/>
      <c r="F809" s="405"/>
      <c r="G809" s="405"/>
      <c r="H809" s="405"/>
      <c r="I809" s="405"/>
      <c r="J809" s="405"/>
      <c r="K809" s="405"/>
      <c r="L809" s="406"/>
      <c r="M809" s="25" t="str">
        <f>IFERROR(VLOOKUP(D809,Cover!$I$2:$J$14,2,0),"")</f>
        <v/>
      </c>
      <c r="N809" s="25" t="str">
        <f t="shared" si="24"/>
        <v/>
      </c>
      <c r="O809" s="15" t="str">
        <f t="shared" si="25"/>
        <v/>
      </c>
    </row>
    <row r="810" spans="1:15" ht="16.5" customHeight="1">
      <c r="A810" s="404"/>
      <c r="B810" s="405"/>
      <c r="C810" s="413"/>
      <c r="D810" s="405"/>
      <c r="E810" s="405"/>
      <c r="F810" s="405"/>
      <c r="G810" s="405"/>
      <c r="H810" s="405"/>
      <c r="I810" s="405"/>
      <c r="J810" s="405"/>
      <c r="K810" s="405"/>
      <c r="L810" s="406"/>
      <c r="M810" s="25" t="str">
        <f>IFERROR(VLOOKUP(D810,Cover!$I$2:$J$14,2,0),"")</f>
        <v/>
      </c>
      <c r="N810" s="25" t="str">
        <f t="shared" si="24"/>
        <v/>
      </c>
      <c r="O810" s="15" t="str">
        <f t="shared" si="25"/>
        <v/>
      </c>
    </row>
    <row r="811" spans="1:15" ht="16.5" customHeight="1">
      <c r="A811" s="404"/>
      <c r="B811" s="405"/>
      <c r="C811" s="413"/>
      <c r="D811" s="405"/>
      <c r="E811" s="405"/>
      <c r="F811" s="405"/>
      <c r="G811" s="405"/>
      <c r="H811" s="405"/>
      <c r="I811" s="405"/>
      <c r="J811" s="405"/>
      <c r="K811" s="405"/>
      <c r="L811" s="406"/>
      <c r="M811" s="25" t="str">
        <f>IFERROR(VLOOKUP(D811,Cover!$I$2:$J$14,2,0),"")</f>
        <v/>
      </c>
      <c r="N811" s="25" t="str">
        <f t="shared" si="24"/>
        <v/>
      </c>
      <c r="O811" s="15" t="str">
        <f t="shared" si="25"/>
        <v/>
      </c>
    </row>
    <row r="812" spans="1:15" ht="16.5" customHeight="1">
      <c r="A812" s="404"/>
      <c r="B812" s="405"/>
      <c r="C812" s="413"/>
      <c r="D812" s="405"/>
      <c r="E812" s="405"/>
      <c r="F812" s="405"/>
      <c r="G812" s="405"/>
      <c r="H812" s="405"/>
      <c r="I812" s="405"/>
      <c r="J812" s="405"/>
      <c r="K812" s="405"/>
      <c r="L812" s="406"/>
      <c r="M812" s="25" t="str">
        <f>IFERROR(VLOOKUP(D812,Cover!$I$2:$J$14,2,0),"")</f>
        <v/>
      </c>
      <c r="N812" s="25" t="str">
        <f t="shared" si="24"/>
        <v/>
      </c>
      <c r="O812" s="15" t="str">
        <f t="shared" si="25"/>
        <v/>
      </c>
    </row>
    <row r="813" spans="1:15" ht="16.5" customHeight="1">
      <c r="A813" s="404"/>
      <c r="B813" s="405"/>
      <c r="C813" s="413"/>
      <c r="D813" s="405"/>
      <c r="E813" s="405"/>
      <c r="F813" s="405"/>
      <c r="G813" s="405"/>
      <c r="H813" s="405"/>
      <c r="I813" s="405"/>
      <c r="J813" s="405"/>
      <c r="K813" s="405"/>
      <c r="L813" s="406"/>
      <c r="M813" s="25" t="str">
        <f>IFERROR(VLOOKUP(D813,Cover!$I$2:$J$14,2,0),"")</f>
        <v/>
      </c>
      <c r="N813" s="25" t="str">
        <f t="shared" si="24"/>
        <v/>
      </c>
      <c r="O813" s="15" t="str">
        <f t="shared" si="25"/>
        <v/>
      </c>
    </row>
    <row r="814" spans="1:15" ht="16.5" customHeight="1">
      <c r="A814" s="404"/>
      <c r="B814" s="405"/>
      <c r="C814" s="413"/>
      <c r="D814" s="405"/>
      <c r="E814" s="405"/>
      <c r="F814" s="405"/>
      <c r="G814" s="405"/>
      <c r="H814" s="405"/>
      <c r="I814" s="405"/>
      <c r="J814" s="405"/>
      <c r="K814" s="405"/>
      <c r="L814" s="406"/>
      <c r="M814" s="25" t="str">
        <f>IFERROR(VLOOKUP(D814,Cover!$I$2:$J$14,2,0),"")</f>
        <v/>
      </c>
      <c r="N814" s="25" t="str">
        <f t="shared" si="24"/>
        <v/>
      </c>
      <c r="O814" s="15" t="str">
        <f t="shared" si="25"/>
        <v/>
      </c>
    </row>
    <row r="815" spans="1:15" ht="16.5" customHeight="1">
      <c r="A815" s="404"/>
      <c r="B815" s="405"/>
      <c r="C815" s="413"/>
      <c r="D815" s="405"/>
      <c r="E815" s="405"/>
      <c r="F815" s="405"/>
      <c r="G815" s="405"/>
      <c r="H815" s="405"/>
      <c r="I815" s="405"/>
      <c r="J815" s="405"/>
      <c r="K815" s="405"/>
      <c r="L815" s="406"/>
      <c r="M815" s="25" t="str">
        <f>IFERROR(VLOOKUP(D815,Cover!$I$2:$J$14,2,0),"")</f>
        <v/>
      </c>
      <c r="N815" s="25" t="str">
        <f t="shared" si="24"/>
        <v/>
      </c>
      <c r="O815" s="15" t="str">
        <f t="shared" si="25"/>
        <v/>
      </c>
    </row>
    <row r="816" spans="1:15" ht="16.5" customHeight="1">
      <c r="A816" s="404"/>
      <c r="B816" s="405"/>
      <c r="C816" s="413"/>
      <c r="D816" s="405"/>
      <c r="E816" s="405"/>
      <c r="F816" s="405"/>
      <c r="G816" s="405"/>
      <c r="H816" s="405"/>
      <c r="I816" s="405"/>
      <c r="J816" s="405"/>
      <c r="K816" s="405"/>
      <c r="L816" s="406"/>
      <c r="M816" s="25" t="str">
        <f>IFERROR(VLOOKUP(D816,Cover!$I$2:$J$14,2,0),"")</f>
        <v/>
      </c>
      <c r="N816" s="25" t="str">
        <f t="shared" si="24"/>
        <v/>
      </c>
      <c r="O816" s="15" t="str">
        <f t="shared" si="25"/>
        <v/>
      </c>
    </row>
    <row r="817" spans="1:15" ht="16.5" customHeight="1">
      <c r="A817" s="404"/>
      <c r="B817" s="405"/>
      <c r="C817" s="413"/>
      <c r="D817" s="405"/>
      <c r="E817" s="405"/>
      <c r="F817" s="405"/>
      <c r="G817" s="405"/>
      <c r="H817" s="405"/>
      <c r="I817" s="405"/>
      <c r="J817" s="405"/>
      <c r="K817" s="405"/>
      <c r="L817" s="406"/>
      <c r="M817" s="25" t="str">
        <f>IFERROR(VLOOKUP(D817,Cover!$I$2:$J$14,2,0),"")</f>
        <v/>
      </c>
      <c r="N817" s="25" t="str">
        <f t="shared" si="24"/>
        <v/>
      </c>
      <c r="O817" s="15" t="str">
        <f t="shared" si="25"/>
        <v/>
      </c>
    </row>
    <row r="818" spans="1:15" ht="16.5" customHeight="1">
      <c r="A818" s="404"/>
      <c r="B818" s="405"/>
      <c r="C818" s="413"/>
      <c r="D818" s="405"/>
      <c r="E818" s="405"/>
      <c r="F818" s="405"/>
      <c r="G818" s="405"/>
      <c r="H818" s="405"/>
      <c r="I818" s="405"/>
      <c r="J818" s="405"/>
      <c r="K818" s="405"/>
      <c r="L818" s="406"/>
      <c r="M818" s="25" t="str">
        <f>IFERROR(VLOOKUP(D818,Cover!$I$2:$J$14,2,0),"")</f>
        <v/>
      </c>
      <c r="N818" s="25" t="str">
        <f t="shared" si="24"/>
        <v/>
      </c>
      <c r="O818" s="15" t="str">
        <f t="shared" si="25"/>
        <v/>
      </c>
    </row>
    <row r="819" spans="1:15" ht="16.5" customHeight="1">
      <c r="A819" s="404"/>
      <c r="B819" s="405"/>
      <c r="C819" s="413"/>
      <c r="D819" s="405"/>
      <c r="E819" s="405"/>
      <c r="F819" s="405"/>
      <c r="G819" s="405"/>
      <c r="H819" s="405"/>
      <c r="I819" s="405"/>
      <c r="J819" s="405"/>
      <c r="K819" s="405"/>
      <c r="L819" s="406"/>
      <c r="M819" s="25" t="str">
        <f>IFERROR(VLOOKUP(D819,Cover!$I$2:$J$14,2,0),"")</f>
        <v/>
      </c>
      <c r="N819" s="25" t="str">
        <f t="shared" si="24"/>
        <v/>
      </c>
      <c r="O819" s="15" t="str">
        <f t="shared" si="25"/>
        <v/>
      </c>
    </row>
    <row r="820" spans="1:15" ht="16.5" customHeight="1">
      <c r="A820" s="404"/>
      <c r="B820" s="405"/>
      <c r="C820" s="413"/>
      <c r="D820" s="405"/>
      <c r="E820" s="405"/>
      <c r="F820" s="405"/>
      <c r="G820" s="405"/>
      <c r="H820" s="405"/>
      <c r="I820" s="405"/>
      <c r="J820" s="405"/>
      <c r="K820" s="405"/>
      <c r="L820" s="406"/>
      <c r="M820" s="25" t="str">
        <f>IFERROR(VLOOKUP(D820,Cover!$I$2:$J$14,2,0),"")</f>
        <v/>
      </c>
      <c r="N820" s="25" t="str">
        <f t="shared" si="24"/>
        <v/>
      </c>
      <c r="O820" s="15" t="str">
        <f t="shared" si="25"/>
        <v/>
      </c>
    </row>
    <row r="821" spans="1:15" ht="16.5" customHeight="1">
      <c r="A821" s="404"/>
      <c r="B821" s="405"/>
      <c r="C821" s="413"/>
      <c r="D821" s="405"/>
      <c r="E821" s="405"/>
      <c r="F821" s="405"/>
      <c r="G821" s="405"/>
      <c r="H821" s="405"/>
      <c r="I821" s="405"/>
      <c r="J821" s="405"/>
      <c r="K821" s="405"/>
      <c r="L821" s="406"/>
      <c r="M821" s="25" t="str">
        <f>IFERROR(VLOOKUP(D821,Cover!$I$2:$J$14,2,0),"")</f>
        <v/>
      </c>
      <c r="N821" s="25" t="str">
        <f t="shared" si="24"/>
        <v/>
      </c>
      <c r="O821" s="15" t="str">
        <f t="shared" si="25"/>
        <v/>
      </c>
    </row>
    <row r="822" spans="1:15" ht="16.5" customHeight="1">
      <c r="A822" s="404"/>
      <c r="B822" s="405"/>
      <c r="C822" s="413"/>
      <c r="D822" s="405"/>
      <c r="E822" s="405"/>
      <c r="F822" s="405"/>
      <c r="G822" s="405"/>
      <c r="H822" s="405"/>
      <c r="I822" s="405"/>
      <c r="J822" s="405"/>
      <c r="K822" s="405"/>
      <c r="L822" s="406"/>
      <c r="M822" s="25" t="str">
        <f>IFERROR(VLOOKUP(D822,Cover!$I$2:$J$14,2,0),"")</f>
        <v/>
      </c>
      <c r="N822" s="25" t="str">
        <f t="shared" si="24"/>
        <v/>
      </c>
      <c r="O822" s="15" t="str">
        <f t="shared" si="25"/>
        <v/>
      </c>
    </row>
    <row r="823" spans="1:15" ht="16.5" customHeight="1">
      <c r="A823" s="404"/>
      <c r="B823" s="405"/>
      <c r="C823" s="413"/>
      <c r="D823" s="405"/>
      <c r="E823" s="405"/>
      <c r="F823" s="405"/>
      <c r="G823" s="405"/>
      <c r="H823" s="405"/>
      <c r="I823" s="405"/>
      <c r="J823" s="405"/>
      <c r="K823" s="405"/>
      <c r="L823" s="406"/>
      <c r="M823" s="25" t="str">
        <f>IFERROR(VLOOKUP(D823,Cover!$I$2:$J$14,2,0),"")</f>
        <v/>
      </c>
      <c r="N823" s="25" t="str">
        <f t="shared" si="24"/>
        <v/>
      </c>
      <c r="O823" s="15" t="str">
        <f t="shared" si="25"/>
        <v/>
      </c>
    </row>
    <row r="824" spans="1:15" ht="16.5" customHeight="1">
      <c r="A824" s="404"/>
      <c r="B824" s="405"/>
      <c r="C824" s="413"/>
      <c r="D824" s="405"/>
      <c r="E824" s="405"/>
      <c r="F824" s="405"/>
      <c r="G824" s="405"/>
      <c r="H824" s="405"/>
      <c r="I824" s="405"/>
      <c r="J824" s="405"/>
      <c r="K824" s="405"/>
      <c r="L824" s="406"/>
      <c r="M824" s="25" t="str">
        <f>IFERROR(VLOOKUP(D824,Cover!$I$2:$J$14,2,0),"")</f>
        <v/>
      </c>
      <c r="N824" s="25" t="str">
        <f t="shared" si="24"/>
        <v/>
      </c>
      <c r="O824" s="15" t="str">
        <f t="shared" si="25"/>
        <v/>
      </c>
    </row>
    <row r="825" spans="1:15" ht="16.5" customHeight="1">
      <c r="A825" s="404"/>
      <c r="B825" s="405"/>
      <c r="C825" s="413"/>
      <c r="D825" s="405"/>
      <c r="E825" s="405"/>
      <c r="F825" s="405"/>
      <c r="G825" s="405"/>
      <c r="H825" s="405"/>
      <c r="I825" s="405"/>
      <c r="J825" s="405"/>
      <c r="K825" s="405"/>
      <c r="L825" s="406"/>
      <c r="M825" s="25" t="str">
        <f>IFERROR(VLOOKUP(D825,Cover!$I$2:$J$14,2,0),"")</f>
        <v/>
      </c>
      <c r="N825" s="25" t="str">
        <f t="shared" si="24"/>
        <v/>
      </c>
      <c r="O825" s="15" t="str">
        <f t="shared" si="25"/>
        <v/>
      </c>
    </row>
    <row r="826" spans="1:15" ht="16.5" customHeight="1">
      <c r="A826" s="404"/>
      <c r="B826" s="405"/>
      <c r="C826" s="413"/>
      <c r="D826" s="405"/>
      <c r="E826" s="405"/>
      <c r="F826" s="405"/>
      <c r="G826" s="405"/>
      <c r="H826" s="405"/>
      <c r="I826" s="405"/>
      <c r="J826" s="405"/>
      <c r="K826" s="405"/>
      <c r="L826" s="406"/>
      <c r="M826" s="25" t="str">
        <f>IFERROR(VLOOKUP(D826,Cover!$I$2:$J$14,2,0),"")</f>
        <v/>
      </c>
      <c r="N826" s="25" t="str">
        <f t="shared" si="24"/>
        <v/>
      </c>
      <c r="O826" s="15" t="str">
        <f t="shared" si="25"/>
        <v/>
      </c>
    </row>
    <row r="827" spans="1:15" ht="16.5" customHeight="1">
      <c r="A827" s="404"/>
      <c r="B827" s="405"/>
      <c r="C827" s="413"/>
      <c r="D827" s="405"/>
      <c r="E827" s="405"/>
      <c r="F827" s="405"/>
      <c r="G827" s="405"/>
      <c r="H827" s="405"/>
      <c r="I827" s="405"/>
      <c r="J827" s="405"/>
      <c r="K827" s="405"/>
      <c r="L827" s="406"/>
      <c r="M827" s="25" t="str">
        <f>IFERROR(VLOOKUP(D827,Cover!$I$2:$J$14,2,0),"")</f>
        <v/>
      </c>
      <c r="N827" s="25" t="str">
        <f t="shared" si="24"/>
        <v/>
      </c>
      <c r="O827" s="15" t="str">
        <f t="shared" si="25"/>
        <v/>
      </c>
    </row>
    <row r="828" spans="1:15" ht="16.5" customHeight="1">
      <c r="A828" s="404"/>
      <c r="B828" s="405"/>
      <c r="C828" s="413"/>
      <c r="D828" s="405"/>
      <c r="E828" s="405"/>
      <c r="F828" s="405"/>
      <c r="G828" s="405"/>
      <c r="H828" s="405"/>
      <c r="I828" s="405"/>
      <c r="J828" s="405"/>
      <c r="K828" s="405"/>
      <c r="L828" s="406"/>
      <c r="M828" s="25" t="str">
        <f>IFERROR(VLOOKUP(D828,Cover!$I$2:$J$14,2,0),"")</f>
        <v/>
      </c>
      <c r="N828" s="25" t="str">
        <f t="shared" si="24"/>
        <v/>
      </c>
      <c r="O828" s="15" t="str">
        <f t="shared" si="25"/>
        <v/>
      </c>
    </row>
    <row r="829" spans="1:15" ht="16.5" customHeight="1">
      <c r="A829" s="404"/>
      <c r="B829" s="405"/>
      <c r="C829" s="413"/>
      <c r="D829" s="405"/>
      <c r="E829" s="405"/>
      <c r="F829" s="405"/>
      <c r="G829" s="405"/>
      <c r="H829" s="405"/>
      <c r="I829" s="405"/>
      <c r="J829" s="405"/>
      <c r="K829" s="405"/>
      <c r="L829" s="406"/>
      <c r="M829" s="25" t="str">
        <f>IFERROR(VLOOKUP(D829,Cover!$I$2:$J$14,2,0),"")</f>
        <v/>
      </c>
      <c r="N829" s="25" t="str">
        <f t="shared" si="24"/>
        <v/>
      </c>
      <c r="O829" s="15" t="str">
        <f t="shared" si="25"/>
        <v/>
      </c>
    </row>
    <row r="830" spans="1:15" ht="16.5" customHeight="1">
      <c r="A830" s="404"/>
      <c r="B830" s="405"/>
      <c r="C830" s="413"/>
      <c r="D830" s="405"/>
      <c r="E830" s="405"/>
      <c r="F830" s="405"/>
      <c r="G830" s="405"/>
      <c r="H830" s="405"/>
      <c r="I830" s="405"/>
      <c r="J830" s="405"/>
      <c r="K830" s="405"/>
      <c r="L830" s="406"/>
      <c r="M830" s="25" t="str">
        <f>IFERROR(VLOOKUP(D830,Cover!$I$2:$J$14,2,0),"")</f>
        <v/>
      </c>
      <c r="N830" s="25" t="str">
        <f t="shared" si="24"/>
        <v/>
      </c>
      <c r="O830" s="15" t="str">
        <f t="shared" si="25"/>
        <v/>
      </c>
    </row>
    <row r="831" spans="1:15" ht="16.5" customHeight="1">
      <c r="A831" s="404"/>
      <c r="B831" s="405"/>
      <c r="C831" s="413"/>
      <c r="D831" s="405"/>
      <c r="E831" s="405"/>
      <c r="F831" s="405"/>
      <c r="G831" s="405"/>
      <c r="H831" s="405"/>
      <c r="I831" s="405"/>
      <c r="J831" s="405"/>
      <c r="K831" s="405"/>
      <c r="L831" s="406"/>
      <c r="M831" s="25" t="str">
        <f>IFERROR(VLOOKUP(D831,Cover!$I$2:$J$14,2,0),"")</f>
        <v/>
      </c>
      <c r="N831" s="25" t="str">
        <f t="shared" si="24"/>
        <v/>
      </c>
      <c r="O831" s="15" t="str">
        <f t="shared" si="25"/>
        <v/>
      </c>
    </row>
    <row r="832" spans="1:15" ht="16.5" customHeight="1">
      <c r="A832" s="404"/>
      <c r="B832" s="405"/>
      <c r="C832" s="413"/>
      <c r="D832" s="405"/>
      <c r="E832" s="405"/>
      <c r="F832" s="405"/>
      <c r="G832" s="405"/>
      <c r="H832" s="405"/>
      <c r="I832" s="405"/>
      <c r="J832" s="405"/>
      <c r="K832" s="405"/>
      <c r="L832" s="406"/>
      <c r="M832" s="25" t="str">
        <f>IFERROR(VLOOKUP(D832,Cover!$I$2:$J$14,2,0),"")</f>
        <v/>
      </c>
      <c r="N832" s="25" t="str">
        <f t="shared" si="24"/>
        <v/>
      </c>
      <c r="O832" s="15" t="str">
        <f t="shared" si="25"/>
        <v/>
      </c>
    </row>
    <row r="833" spans="1:15" ht="16.5" customHeight="1">
      <c r="A833" s="404"/>
      <c r="B833" s="405"/>
      <c r="C833" s="413"/>
      <c r="D833" s="405"/>
      <c r="E833" s="405"/>
      <c r="F833" s="405"/>
      <c r="G833" s="405"/>
      <c r="H833" s="405"/>
      <c r="I833" s="405"/>
      <c r="J833" s="405"/>
      <c r="K833" s="405"/>
      <c r="L833" s="406"/>
      <c r="M833" s="25" t="str">
        <f>IFERROR(VLOOKUP(D833,Cover!$I$2:$J$14,2,0),"")</f>
        <v/>
      </c>
      <c r="N833" s="25" t="str">
        <f t="shared" si="24"/>
        <v/>
      </c>
      <c r="O833" s="15" t="str">
        <f t="shared" si="25"/>
        <v/>
      </c>
    </row>
    <row r="834" spans="1:15" ht="16.5" customHeight="1">
      <c r="A834" s="404"/>
      <c r="B834" s="405"/>
      <c r="C834" s="413"/>
      <c r="D834" s="405"/>
      <c r="E834" s="405"/>
      <c r="F834" s="405"/>
      <c r="G834" s="405"/>
      <c r="H834" s="405"/>
      <c r="I834" s="405"/>
      <c r="J834" s="405"/>
      <c r="K834" s="405"/>
      <c r="L834" s="406"/>
      <c r="M834" s="25" t="str">
        <f>IFERROR(VLOOKUP(D834,Cover!$I$2:$J$14,2,0),"")</f>
        <v/>
      </c>
      <c r="N834" s="25" t="str">
        <f t="shared" si="24"/>
        <v/>
      </c>
      <c r="O834" s="15" t="str">
        <f t="shared" si="25"/>
        <v/>
      </c>
    </row>
    <row r="835" spans="1:15" ht="16.5" customHeight="1">
      <c r="A835" s="404"/>
      <c r="B835" s="405"/>
      <c r="C835" s="413"/>
      <c r="D835" s="405"/>
      <c r="E835" s="405"/>
      <c r="F835" s="405"/>
      <c r="G835" s="405"/>
      <c r="H835" s="405"/>
      <c r="I835" s="405"/>
      <c r="J835" s="405"/>
      <c r="K835" s="405"/>
      <c r="L835" s="406"/>
      <c r="M835" s="25" t="str">
        <f>IFERROR(VLOOKUP(D835,Cover!$I$2:$J$14,2,0),"")</f>
        <v/>
      </c>
      <c r="N835" s="25" t="str">
        <f t="shared" ref="N835:N898" si="26">IF(O835&lt;&gt;"PMOyyy144_R4bis",CONCATENATE(B835,M835,I835),CONCATENATE(O835,M835,I835))</f>
        <v/>
      </c>
      <c r="O835" s="15" t="str">
        <f t="shared" ref="O835:O898" si="27">LEFT(B835,15)</f>
        <v/>
      </c>
    </row>
    <row r="836" spans="1:15" ht="16.5" customHeight="1">
      <c r="A836" s="404"/>
      <c r="B836" s="405"/>
      <c r="C836" s="413"/>
      <c r="D836" s="405"/>
      <c r="E836" s="405"/>
      <c r="F836" s="405"/>
      <c r="G836" s="405"/>
      <c r="H836" s="405"/>
      <c r="I836" s="405"/>
      <c r="J836" s="405"/>
      <c r="K836" s="405"/>
      <c r="L836" s="406"/>
      <c r="M836" s="25" t="str">
        <f>IFERROR(VLOOKUP(D836,Cover!$I$2:$J$14,2,0),"")</f>
        <v/>
      </c>
      <c r="N836" s="25" t="str">
        <f t="shared" si="26"/>
        <v/>
      </c>
      <c r="O836" s="15" t="str">
        <f t="shared" si="27"/>
        <v/>
      </c>
    </row>
    <row r="837" spans="1:15" ht="16.5" customHeight="1">
      <c r="A837" s="404"/>
      <c r="B837" s="405"/>
      <c r="C837" s="413"/>
      <c r="D837" s="405"/>
      <c r="E837" s="405"/>
      <c r="F837" s="405"/>
      <c r="G837" s="405"/>
      <c r="H837" s="405"/>
      <c r="I837" s="405"/>
      <c r="J837" s="405"/>
      <c r="K837" s="405"/>
      <c r="L837" s="406"/>
      <c r="M837" s="25" t="str">
        <f>IFERROR(VLOOKUP(D837,Cover!$I$2:$J$14,2,0),"")</f>
        <v/>
      </c>
      <c r="N837" s="25" t="str">
        <f t="shared" si="26"/>
        <v/>
      </c>
      <c r="O837" s="15" t="str">
        <f t="shared" si="27"/>
        <v/>
      </c>
    </row>
    <row r="838" spans="1:15" ht="16.5" customHeight="1">
      <c r="A838" s="404"/>
      <c r="B838" s="405"/>
      <c r="C838" s="413"/>
      <c r="D838" s="405"/>
      <c r="E838" s="405"/>
      <c r="F838" s="405"/>
      <c r="G838" s="405"/>
      <c r="H838" s="405"/>
      <c r="I838" s="405"/>
      <c r="J838" s="405"/>
      <c r="K838" s="405"/>
      <c r="L838" s="406"/>
      <c r="M838" s="25" t="str">
        <f>IFERROR(VLOOKUP(D838,Cover!$I$2:$J$14,2,0),"")</f>
        <v/>
      </c>
      <c r="N838" s="25" t="str">
        <f t="shared" si="26"/>
        <v/>
      </c>
      <c r="O838" s="15" t="str">
        <f t="shared" si="27"/>
        <v/>
      </c>
    </row>
    <row r="839" spans="1:15" ht="16.5" customHeight="1">
      <c r="A839" s="404"/>
      <c r="B839" s="405"/>
      <c r="C839" s="413"/>
      <c r="D839" s="405"/>
      <c r="E839" s="405"/>
      <c r="F839" s="405"/>
      <c r="G839" s="405"/>
      <c r="H839" s="405"/>
      <c r="I839" s="405"/>
      <c r="J839" s="405"/>
      <c r="K839" s="405"/>
      <c r="L839" s="406"/>
      <c r="M839" s="25" t="str">
        <f>IFERROR(VLOOKUP(D839,Cover!$I$2:$J$14,2,0),"")</f>
        <v/>
      </c>
      <c r="N839" s="25" t="str">
        <f t="shared" si="26"/>
        <v/>
      </c>
      <c r="O839" s="15" t="str">
        <f t="shared" si="27"/>
        <v/>
      </c>
    </row>
    <row r="840" spans="1:15" ht="16.5" customHeight="1">
      <c r="A840" s="404"/>
      <c r="B840" s="405"/>
      <c r="C840" s="413"/>
      <c r="D840" s="405"/>
      <c r="E840" s="405"/>
      <c r="F840" s="405"/>
      <c r="G840" s="405"/>
      <c r="H840" s="405"/>
      <c r="I840" s="405"/>
      <c r="J840" s="405"/>
      <c r="K840" s="405"/>
      <c r="L840" s="406"/>
      <c r="M840" s="25" t="str">
        <f>IFERROR(VLOOKUP(D840,Cover!$I$2:$J$14,2,0),"")</f>
        <v/>
      </c>
      <c r="N840" s="25" t="str">
        <f t="shared" si="26"/>
        <v/>
      </c>
      <c r="O840" s="15" t="str">
        <f t="shared" si="27"/>
        <v/>
      </c>
    </row>
    <row r="841" spans="1:15" ht="16.5" customHeight="1">
      <c r="A841" s="404"/>
      <c r="B841" s="405"/>
      <c r="C841" s="413"/>
      <c r="D841" s="405"/>
      <c r="E841" s="405"/>
      <c r="F841" s="405"/>
      <c r="G841" s="405"/>
      <c r="H841" s="405"/>
      <c r="I841" s="405"/>
      <c r="J841" s="405"/>
      <c r="K841" s="405"/>
      <c r="L841" s="406"/>
      <c r="M841" s="25" t="str">
        <f>IFERROR(VLOOKUP(D841,Cover!$I$2:$J$14,2,0),"")</f>
        <v/>
      </c>
      <c r="N841" s="25" t="str">
        <f t="shared" si="26"/>
        <v/>
      </c>
      <c r="O841" s="15" t="str">
        <f t="shared" si="27"/>
        <v/>
      </c>
    </row>
    <row r="842" spans="1:15" ht="16.5" customHeight="1">
      <c r="A842" s="404"/>
      <c r="B842" s="405"/>
      <c r="C842" s="413"/>
      <c r="D842" s="405"/>
      <c r="E842" s="405"/>
      <c r="F842" s="405"/>
      <c r="G842" s="405"/>
      <c r="H842" s="405"/>
      <c r="I842" s="405"/>
      <c r="J842" s="405"/>
      <c r="K842" s="405"/>
      <c r="L842" s="406"/>
      <c r="M842" s="25" t="str">
        <f>IFERROR(VLOOKUP(D842,Cover!$I$2:$J$14,2,0),"")</f>
        <v/>
      </c>
      <c r="N842" s="25" t="str">
        <f t="shared" si="26"/>
        <v/>
      </c>
      <c r="O842" s="15" t="str">
        <f t="shared" si="27"/>
        <v/>
      </c>
    </row>
    <row r="843" spans="1:15" ht="16.5" customHeight="1">
      <c r="A843" s="404"/>
      <c r="B843" s="405"/>
      <c r="C843" s="413"/>
      <c r="D843" s="405"/>
      <c r="E843" s="405"/>
      <c r="F843" s="405"/>
      <c r="G843" s="405"/>
      <c r="H843" s="405"/>
      <c r="I843" s="405"/>
      <c r="J843" s="405"/>
      <c r="K843" s="405"/>
      <c r="L843" s="406"/>
      <c r="M843" s="25" t="str">
        <f>IFERROR(VLOOKUP(D843,Cover!$I$2:$J$14,2,0),"")</f>
        <v/>
      </c>
      <c r="N843" s="25" t="str">
        <f t="shared" si="26"/>
        <v/>
      </c>
      <c r="O843" s="15" t="str">
        <f t="shared" si="27"/>
        <v/>
      </c>
    </row>
    <row r="844" spans="1:15" ht="16.5" customHeight="1">
      <c r="A844" s="404"/>
      <c r="B844" s="405"/>
      <c r="C844" s="413"/>
      <c r="D844" s="405"/>
      <c r="E844" s="405"/>
      <c r="F844" s="405"/>
      <c r="G844" s="405"/>
      <c r="H844" s="405"/>
      <c r="I844" s="405"/>
      <c r="J844" s="405"/>
      <c r="K844" s="405"/>
      <c r="L844" s="406"/>
      <c r="M844" s="25" t="str">
        <f>IFERROR(VLOOKUP(D844,Cover!$I$2:$J$14,2,0),"")</f>
        <v/>
      </c>
      <c r="N844" s="25" t="str">
        <f t="shared" si="26"/>
        <v/>
      </c>
      <c r="O844" s="15" t="str">
        <f t="shared" si="27"/>
        <v/>
      </c>
    </row>
    <row r="845" spans="1:15" ht="16.5" customHeight="1">
      <c r="A845" s="404"/>
      <c r="B845" s="405"/>
      <c r="C845" s="413"/>
      <c r="D845" s="405"/>
      <c r="E845" s="405"/>
      <c r="F845" s="405"/>
      <c r="G845" s="405"/>
      <c r="H845" s="405"/>
      <c r="I845" s="405"/>
      <c r="J845" s="405"/>
      <c r="K845" s="405"/>
      <c r="L845" s="406"/>
      <c r="M845" s="25" t="str">
        <f>IFERROR(VLOOKUP(D845,Cover!$I$2:$J$14,2,0),"")</f>
        <v/>
      </c>
      <c r="N845" s="25" t="str">
        <f t="shared" si="26"/>
        <v/>
      </c>
      <c r="O845" s="15" t="str">
        <f t="shared" si="27"/>
        <v/>
      </c>
    </row>
    <row r="846" spans="1:15" ht="16.5" customHeight="1">
      <c r="A846" s="404"/>
      <c r="B846" s="405"/>
      <c r="C846" s="413"/>
      <c r="D846" s="405"/>
      <c r="E846" s="405"/>
      <c r="F846" s="405"/>
      <c r="G846" s="405"/>
      <c r="H846" s="405"/>
      <c r="I846" s="405"/>
      <c r="J846" s="405"/>
      <c r="K846" s="405"/>
      <c r="L846" s="406"/>
      <c r="M846" s="25" t="str">
        <f>IFERROR(VLOOKUP(D846,Cover!$I$2:$J$14,2,0),"")</f>
        <v/>
      </c>
      <c r="N846" s="25" t="str">
        <f t="shared" si="26"/>
        <v/>
      </c>
      <c r="O846" s="15" t="str">
        <f t="shared" si="27"/>
        <v/>
      </c>
    </row>
    <row r="847" spans="1:15" ht="16.5" customHeight="1">
      <c r="A847" s="404"/>
      <c r="B847" s="405"/>
      <c r="C847" s="413"/>
      <c r="D847" s="405"/>
      <c r="E847" s="405"/>
      <c r="F847" s="405"/>
      <c r="G847" s="405"/>
      <c r="H847" s="405"/>
      <c r="I847" s="405"/>
      <c r="J847" s="405"/>
      <c r="K847" s="405"/>
      <c r="L847" s="406"/>
      <c r="M847" s="25" t="str">
        <f>IFERROR(VLOOKUP(D847,Cover!$I$2:$J$14,2,0),"")</f>
        <v/>
      </c>
      <c r="N847" s="25" t="str">
        <f t="shared" si="26"/>
        <v/>
      </c>
      <c r="O847" s="15" t="str">
        <f t="shared" si="27"/>
        <v/>
      </c>
    </row>
    <row r="848" spans="1:15" ht="16.5" customHeight="1">
      <c r="A848" s="404"/>
      <c r="B848" s="405"/>
      <c r="C848" s="413"/>
      <c r="D848" s="405"/>
      <c r="E848" s="405"/>
      <c r="F848" s="405"/>
      <c r="G848" s="405"/>
      <c r="H848" s="405"/>
      <c r="I848" s="405"/>
      <c r="J848" s="405"/>
      <c r="K848" s="405"/>
      <c r="L848" s="406"/>
      <c r="M848" s="25" t="str">
        <f>IFERROR(VLOOKUP(D848,Cover!$I$2:$J$14,2,0),"")</f>
        <v/>
      </c>
      <c r="N848" s="25" t="str">
        <f t="shared" si="26"/>
        <v/>
      </c>
      <c r="O848" s="15" t="str">
        <f t="shared" si="27"/>
        <v/>
      </c>
    </row>
    <row r="849" spans="1:15" ht="16.5" customHeight="1">
      <c r="A849" s="404"/>
      <c r="B849" s="405"/>
      <c r="C849" s="413"/>
      <c r="D849" s="405"/>
      <c r="E849" s="405"/>
      <c r="F849" s="405"/>
      <c r="G849" s="405"/>
      <c r="H849" s="405"/>
      <c r="I849" s="405"/>
      <c r="J849" s="405"/>
      <c r="K849" s="405"/>
      <c r="L849" s="406"/>
      <c r="M849" s="25" t="str">
        <f>IFERROR(VLOOKUP(D849,Cover!$I$2:$J$14,2,0),"")</f>
        <v/>
      </c>
      <c r="N849" s="25" t="str">
        <f t="shared" si="26"/>
        <v/>
      </c>
      <c r="O849" s="15" t="str">
        <f t="shared" si="27"/>
        <v/>
      </c>
    </row>
    <row r="850" spans="1:15" ht="16.5" customHeight="1">
      <c r="A850" s="404"/>
      <c r="B850" s="405"/>
      <c r="C850" s="413"/>
      <c r="D850" s="405"/>
      <c r="E850" s="405"/>
      <c r="F850" s="405"/>
      <c r="G850" s="405"/>
      <c r="H850" s="405"/>
      <c r="I850" s="405"/>
      <c r="J850" s="405"/>
      <c r="K850" s="405"/>
      <c r="L850" s="406"/>
      <c r="M850" s="25" t="str">
        <f>IFERROR(VLOOKUP(D850,Cover!$I$2:$J$14,2,0),"")</f>
        <v/>
      </c>
      <c r="N850" s="25" t="str">
        <f t="shared" si="26"/>
        <v/>
      </c>
      <c r="O850" s="15" t="str">
        <f t="shared" si="27"/>
        <v/>
      </c>
    </row>
    <row r="851" spans="1:15" ht="16.5" customHeight="1">
      <c r="A851" s="404"/>
      <c r="B851" s="405"/>
      <c r="C851" s="413"/>
      <c r="D851" s="405"/>
      <c r="E851" s="405"/>
      <c r="F851" s="405"/>
      <c r="G851" s="405"/>
      <c r="H851" s="405"/>
      <c r="I851" s="405"/>
      <c r="J851" s="405"/>
      <c r="K851" s="405"/>
      <c r="L851" s="406"/>
      <c r="M851" s="25" t="str">
        <f>IFERROR(VLOOKUP(D851,Cover!$I$2:$J$14,2,0),"")</f>
        <v/>
      </c>
      <c r="N851" s="25" t="str">
        <f t="shared" si="26"/>
        <v/>
      </c>
      <c r="O851" s="15" t="str">
        <f t="shared" si="27"/>
        <v/>
      </c>
    </row>
    <row r="852" spans="1:15" ht="16.5" customHeight="1">
      <c r="A852" s="404"/>
      <c r="B852" s="405"/>
      <c r="C852" s="413"/>
      <c r="D852" s="405"/>
      <c r="E852" s="405"/>
      <c r="F852" s="405"/>
      <c r="G852" s="405"/>
      <c r="H852" s="405"/>
      <c r="I852" s="405"/>
      <c r="J852" s="405"/>
      <c r="K852" s="405"/>
      <c r="L852" s="406"/>
      <c r="M852" s="25" t="str">
        <f>IFERROR(VLOOKUP(D852,Cover!$I$2:$J$14,2,0),"")</f>
        <v/>
      </c>
      <c r="N852" s="25" t="str">
        <f t="shared" si="26"/>
        <v/>
      </c>
      <c r="O852" s="15" t="str">
        <f t="shared" si="27"/>
        <v/>
      </c>
    </row>
    <row r="853" spans="1:15" ht="16.5" customHeight="1">
      <c r="A853" s="404"/>
      <c r="B853" s="405"/>
      <c r="C853" s="413"/>
      <c r="D853" s="405"/>
      <c r="E853" s="405"/>
      <c r="F853" s="405"/>
      <c r="G853" s="405"/>
      <c r="H853" s="405"/>
      <c r="I853" s="405"/>
      <c r="J853" s="405"/>
      <c r="K853" s="405"/>
      <c r="L853" s="406"/>
      <c r="M853" s="25" t="str">
        <f>IFERROR(VLOOKUP(D853,Cover!$I$2:$J$14,2,0),"")</f>
        <v/>
      </c>
      <c r="N853" s="25" t="str">
        <f t="shared" si="26"/>
        <v/>
      </c>
      <c r="O853" s="15" t="str">
        <f t="shared" si="27"/>
        <v/>
      </c>
    </row>
    <row r="854" spans="1:15" ht="16.5" customHeight="1">
      <c r="A854" s="404"/>
      <c r="B854" s="405"/>
      <c r="C854" s="413"/>
      <c r="D854" s="405"/>
      <c r="E854" s="405"/>
      <c r="F854" s="405"/>
      <c r="G854" s="405"/>
      <c r="H854" s="405"/>
      <c r="I854" s="405"/>
      <c r="J854" s="405"/>
      <c r="K854" s="405"/>
      <c r="L854" s="406"/>
      <c r="M854" s="25" t="str">
        <f>IFERROR(VLOOKUP(D854,Cover!$I$2:$J$14,2,0),"")</f>
        <v/>
      </c>
      <c r="N854" s="25" t="str">
        <f t="shared" si="26"/>
        <v/>
      </c>
      <c r="O854" s="15" t="str">
        <f t="shared" si="27"/>
        <v/>
      </c>
    </row>
    <row r="855" spans="1:15" ht="16.5" customHeight="1">
      <c r="A855" s="404"/>
      <c r="B855" s="405"/>
      <c r="C855" s="413"/>
      <c r="D855" s="405"/>
      <c r="E855" s="405"/>
      <c r="F855" s="405"/>
      <c r="G855" s="405"/>
      <c r="H855" s="405"/>
      <c r="I855" s="405"/>
      <c r="J855" s="405"/>
      <c r="K855" s="405"/>
      <c r="L855" s="406"/>
      <c r="M855" s="25" t="str">
        <f>IFERROR(VLOOKUP(D855,Cover!$I$2:$J$14,2,0),"")</f>
        <v/>
      </c>
      <c r="N855" s="25" t="str">
        <f t="shared" si="26"/>
        <v/>
      </c>
      <c r="O855" s="15" t="str">
        <f t="shared" si="27"/>
        <v/>
      </c>
    </row>
    <row r="856" spans="1:15" ht="16.5" customHeight="1">
      <c r="A856" s="404"/>
      <c r="B856" s="405"/>
      <c r="C856" s="413"/>
      <c r="D856" s="405"/>
      <c r="E856" s="405"/>
      <c r="F856" s="405"/>
      <c r="G856" s="405"/>
      <c r="H856" s="405"/>
      <c r="I856" s="405"/>
      <c r="J856" s="405"/>
      <c r="K856" s="405"/>
      <c r="L856" s="406"/>
      <c r="M856" s="25" t="str">
        <f>IFERROR(VLOOKUP(D856,Cover!$I$2:$J$14,2,0),"")</f>
        <v/>
      </c>
      <c r="N856" s="25" t="str">
        <f t="shared" si="26"/>
        <v/>
      </c>
      <c r="O856" s="15" t="str">
        <f t="shared" si="27"/>
        <v/>
      </c>
    </row>
    <row r="857" spans="1:15" ht="16.5" customHeight="1">
      <c r="A857" s="404"/>
      <c r="B857" s="405"/>
      <c r="C857" s="413"/>
      <c r="D857" s="405"/>
      <c r="E857" s="405"/>
      <c r="F857" s="405"/>
      <c r="G857" s="405"/>
      <c r="H857" s="405"/>
      <c r="I857" s="405"/>
      <c r="J857" s="405"/>
      <c r="K857" s="405"/>
      <c r="L857" s="406"/>
      <c r="M857" s="25" t="str">
        <f>IFERROR(VLOOKUP(D857,Cover!$I$2:$J$14,2,0),"")</f>
        <v/>
      </c>
      <c r="N857" s="25" t="str">
        <f t="shared" si="26"/>
        <v/>
      </c>
      <c r="O857" s="15" t="str">
        <f t="shared" si="27"/>
        <v/>
      </c>
    </row>
    <row r="858" spans="1:15" ht="16.5" customHeight="1">
      <c r="A858" s="404"/>
      <c r="B858" s="405"/>
      <c r="C858" s="413"/>
      <c r="D858" s="405"/>
      <c r="E858" s="405"/>
      <c r="F858" s="405"/>
      <c r="G858" s="405"/>
      <c r="H858" s="405"/>
      <c r="I858" s="405"/>
      <c r="J858" s="405"/>
      <c r="K858" s="405"/>
      <c r="L858" s="406"/>
      <c r="M858" s="25" t="str">
        <f>IFERROR(VLOOKUP(D858,Cover!$I$2:$J$14,2,0),"")</f>
        <v/>
      </c>
      <c r="N858" s="25" t="str">
        <f t="shared" si="26"/>
        <v/>
      </c>
      <c r="O858" s="15" t="str">
        <f t="shared" si="27"/>
        <v/>
      </c>
    </row>
    <row r="859" spans="1:15" ht="16.5" customHeight="1">
      <c r="A859" s="404"/>
      <c r="B859" s="405"/>
      <c r="C859" s="413"/>
      <c r="D859" s="405"/>
      <c r="E859" s="405"/>
      <c r="F859" s="405"/>
      <c r="G859" s="405"/>
      <c r="H859" s="405"/>
      <c r="I859" s="405"/>
      <c r="J859" s="405"/>
      <c r="K859" s="405"/>
      <c r="L859" s="406"/>
      <c r="M859" s="25" t="str">
        <f>IFERROR(VLOOKUP(D859,Cover!$I$2:$J$14,2,0),"")</f>
        <v/>
      </c>
      <c r="N859" s="25" t="str">
        <f t="shared" si="26"/>
        <v/>
      </c>
      <c r="O859" s="15" t="str">
        <f t="shared" si="27"/>
        <v/>
      </c>
    </row>
    <row r="860" spans="1:15" ht="16.5" customHeight="1">
      <c r="A860" s="404"/>
      <c r="B860" s="405"/>
      <c r="C860" s="413"/>
      <c r="D860" s="405"/>
      <c r="E860" s="405"/>
      <c r="F860" s="405"/>
      <c r="G860" s="405"/>
      <c r="H860" s="405"/>
      <c r="I860" s="405"/>
      <c r="J860" s="405"/>
      <c r="K860" s="405"/>
      <c r="L860" s="406"/>
      <c r="M860" s="25" t="str">
        <f>IFERROR(VLOOKUP(D860,Cover!$I$2:$J$14,2,0),"")</f>
        <v/>
      </c>
      <c r="N860" s="25" t="str">
        <f t="shared" si="26"/>
        <v/>
      </c>
      <c r="O860" s="15" t="str">
        <f t="shared" si="27"/>
        <v/>
      </c>
    </row>
    <row r="861" spans="1:15" ht="16.5" customHeight="1">
      <c r="A861" s="404"/>
      <c r="B861" s="405"/>
      <c r="C861" s="413"/>
      <c r="D861" s="405"/>
      <c r="E861" s="405"/>
      <c r="F861" s="405"/>
      <c r="G861" s="405"/>
      <c r="H861" s="405"/>
      <c r="I861" s="405"/>
      <c r="J861" s="405"/>
      <c r="K861" s="405"/>
      <c r="L861" s="406"/>
      <c r="M861" s="25" t="str">
        <f>IFERROR(VLOOKUP(D861,Cover!$I$2:$J$14,2,0),"")</f>
        <v/>
      </c>
      <c r="N861" s="25" t="str">
        <f t="shared" si="26"/>
        <v/>
      </c>
      <c r="O861" s="15" t="str">
        <f t="shared" si="27"/>
        <v/>
      </c>
    </row>
    <row r="862" spans="1:15" ht="16.5" customHeight="1">
      <c r="A862" s="404"/>
      <c r="B862" s="405"/>
      <c r="C862" s="413"/>
      <c r="D862" s="405"/>
      <c r="E862" s="405"/>
      <c r="F862" s="405"/>
      <c r="G862" s="405"/>
      <c r="H862" s="405"/>
      <c r="I862" s="405"/>
      <c r="J862" s="405"/>
      <c r="K862" s="405"/>
      <c r="L862" s="406"/>
      <c r="M862" s="25" t="str">
        <f>IFERROR(VLOOKUP(D862,Cover!$I$2:$J$14,2,0),"")</f>
        <v/>
      </c>
      <c r="N862" s="25" t="str">
        <f t="shared" si="26"/>
        <v/>
      </c>
      <c r="O862" s="15" t="str">
        <f t="shared" si="27"/>
        <v/>
      </c>
    </row>
    <row r="863" spans="1:15" ht="16.5" customHeight="1">
      <c r="A863" s="404"/>
      <c r="B863" s="405"/>
      <c r="C863" s="413"/>
      <c r="D863" s="405"/>
      <c r="E863" s="405"/>
      <c r="F863" s="405"/>
      <c r="G863" s="405"/>
      <c r="H863" s="405"/>
      <c r="I863" s="405"/>
      <c r="J863" s="405"/>
      <c r="K863" s="405"/>
      <c r="L863" s="406"/>
      <c r="M863" s="25" t="str">
        <f>IFERROR(VLOOKUP(D863,Cover!$I$2:$J$14,2,0),"")</f>
        <v/>
      </c>
      <c r="N863" s="25" t="str">
        <f t="shared" si="26"/>
        <v/>
      </c>
      <c r="O863" s="15" t="str">
        <f t="shared" si="27"/>
        <v/>
      </c>
    </row>
    <row r="864" spans="1:15" ht="16.5" customHeight="1">
      <c r="A864" s="404"/>
      <c r="B864" s="405"/>
      <c r="C864" s="413"/>
      <c r="D864" s="405"/>
      <c r="E864" s="405"/>
      <c r="F864" s="405"/>
      <c r="G864" s="405"/>
      <c r="H864" s="405"/>
      <c r="I864" s="405"/>
      <c r="J864" s="405"/>
      <c r="K864" s="405"/>
      <c r="L864" s="406"/>
      <c r="M864" s="25" t="str">
        <f>IFERROR(VLOOKUP(D864,Cover!$I$2:$J$14,2,0),"")</f>
        <v/>
      </c>
      <c r="N864" s="25" t="str">
        <f t="shared" si="26"/>
        <v/>
      </c>
      <c r="O864" s="15" t="str">
        <f t="shared" si="27"/>
        <v/>
      </c>
    </row>
    <row r="865" spans="1:15" ht="16.5" customHeight="1">
      <c r="A865" s="404"/>
      <c r="B865" s="405"/>
      <c r="C865" s="413"/>
      <c r="D865" s="405"/>
      <c r="E865" s="405"/>
      <c r="F865" s="405"/>
      <c r="G865" s="405"/>
      <c r="H865" s="405"/>
      <c r="I865" s="405"/>
      <c r="J865" s="405"/>
      <c r="K865" s="405"/>
      <c r="L865" s="406"/>
      <c r="M865" s="25" t="str">
        <f>IFERROR(VLOOKUP(D865,Cover!$I$2:$J$14,2,0),"")</f>
        <v/>
      </c>
      <c r="N865" s="25" t="str">
        <f t="shared" si="26"/>
        <v/>
      </c>
      <c r="O865" s="15" t="str">
        <f t="shared" si="27"/>
        <v/>
      </c>
    </row>
    <row r="866" spans="1:15" ht="16.5" customHeight="1">
      <c r="A866" s="404"/>
      <c r="B866" s="405"/>
      <c r="C866" s="413"/>
      <c r="D866" s="405"/>
      <c r="E866" s="405"/>
      <c r="F866" s="405"/>
      <c r="G866" s="405"/>
      <c r="H866" s="405"/>
      <c r="I866" s="405"/>
      <c r="J866" s="405"/>
      <c r="K866" s="405"/>
      <c r="L866" s="406"/>
      <c r="M866" s="25" t="str">
        <f>IFERROR(VLOOKUP(D866,Cover!$I$2:$J$14,2,0),"")</f>
        <v/>
      </c>
      <c r="N866" s="25" t="str">
        <f t="shared" si="26"/>
        <v/>
      </c>
      <c r="O866" s="15" t="str">
        <f t="shared" si="27"/>
        <v/>
      </c>
    </row>
    <row r="867" spans="1:15" ht="16.5" customHeight="1">
      <c r="A867" s="404"/>
      <c r="B867" s="405"/>
      <c r="C867" s="413"/>
      <c r="D867" s="405"/>
      <c r="E867" s="405"/>
      <c r="F867" s="405"/>
      <c r="G867" s="405"/>
      <c r="H867" s="405"/>
      <c r="I867" s="405"/>
      <c r="J867" s="405"/>
      <c r="K867" s="405"/>
      <c r="L867" s="406"/>
      <c r="M867" s="25" t="str">
        <f>IFERROR(VLOOKUP(D867,Cover!$I$2:$J$14,2,0),"")</f>
        <v/>
      </c>
      <c r="N867" s="25" t="str">
        <f t="shared" si="26"/>
        <v/>
      </c>
      <c r="O867" s="15" t="str">
        <f t="shared" si="27"/>
        <v/>
      </c>
    </row>
    <row r="868" spans="1:15" ht="16.5" customHeight="1">
      <c r="A868" s="404"/>
      <c r="B868" s="405"/>
      <c r="C868" s="413"/>
      <c r="D868" s="405"/>
      <c r="E868" s="405"/>
      <c r="F868" s="405"/>
      <c r="G868" s="405"/>
      <c r="H868" s="405"/>
      <c r="I868" s="405"/>
      <c r="J868" s="405"/>
      <c r="K868" s="405"/>
      <c r="L868" s="406"/>
      <c r="M868" s="25" t="str">
        <f>IFERROR(VLOOKUP(D868,Cover!$I$2:$J$14,2,0),"")</f>
        <v/>
      </c>
      <c r="N868" s="25" t="str">
        <f t="shared" si="26"/>
        <v/>
      </c>
      <c r="O868" s="15" t="str">
        <f t="shared" si="27"/>
        <v/>
      </c>
    </row>
    <row r="869" spans="1:15" ht="16.5" customHeight="1">
      <c r="A869" s="404"/>
      <c r="B869" s="405"/>
      <c r="C869" s="413"/>
      <c r="D869" s="405"/>
      <c r="E869" s="405"/>
      <c r="F869" s="405"/>
      <c r="G869" s="405"/>
      <c r="H869" s="405"/>
      <c r="I869" s="405"/>
      <c r="J869" s="405"/>
      <c r="K869" s="405"/>
      <c r="L869" s="406"/>
      <c r="M869" s="25" t="str">
        <f>IFERROR(VLOOKUP(D869,Cover!$I$2:$J$14,2,0),"")</f>
        <v/>
      </c>
      <c r="N869" s="25" t="str">
        <f t="shared" si="26"/>
        <v/>
      </c>
      <c r="O869" s="15" t="str">
        <f t="shared" si="27"/>
        <v/>
      </c>
    </row>
    <row r="870" spans="1:15" ht="16.5" customHeight="1">
      <c r="A870" s="404"/>
      <c r="B870" s="405"/>
      <c r="C870" s="413"/>
      <c r="D870" s="405"/>
      <c r="E870" s="405"/>
      <c r="F870" s="405"/>
      <c r="G870" s="405"/>
      <c r="H870" s="405"/>
      <c r="I870" s="405"/>
      <c r="J870" s="405"/>
      <c r="K870" s="405"/>
      <c r="L870" s="406"/>
      <c r="M870" s="25" t="str">
        <f>IFERROR(VLOOKUP(D870,Cover!$I$2:$J$14,2,0),"")</f>
        <v/>
      </c>
      <c r="N870" s="25" t="str">
        <f t="shared" si="26"/>
        <v/>
      </c>
      <c r="O870" s="15" t="str">
        <f t="shared" si="27"/>
        <v/>
      </c>
    </row>
    <row r="871" spans="1:15" ht="16.5" customHeight="1">
      <c r="A871" s="404"/>
      <c r="B871" s="405"/>
      <c r="C871" s="413"/>
      <c r="D871" s="405"/>
      <c r="E871" s="405"/>
      <c r="F871" s="405"/>
      <c r="G871" s="405"/>
      <c r="H871" s="405"/>
      <c r="I871" s="405"/>
      <c r="J871" s="405"/>
      <c r="K871" s="405"/>
      <c r="L871" s="406"/>
      <c r="M871" s="25" t="str">
        <f>IFERROR(VLOOKUP(D871,Cover!$I$2:$J$14,2,0),"")</f>
        <v/>
      </c>
      <c r="N871" s="25" t="str">
        <f t="shared" si="26"/>
        <v/>
      </c>
      <c r="O871" s="15" t="str">
        <f t="shared" si="27"/>
        <v/>
      </c>
    </row>
    <row r="872" spans="1:15" ht="16.5" customHeight="1">
      <c r="A872" s="404"/>
      <c r="B872" s="405"/>
      <c r="C872" s="413"/>
      <c r="D872" s="405"/>
      <c r="E872" s="405"/>
      <c r="F872" s="405"/>
      <c r="G872" s="405"/>
      <c r="H872" s="405"/>
      <c r="I872" s="405"/>
      <c r="J872" s="405"/>
      <c r="K872" s="405"/>
      <c r="L872" s="406"/>
      <c r="M872" s="25" t="str">
        <f>IFERROR(VLOOKUP(D872,Cover!$I$2:$J$14,2,0),"")</f>
        <v/>
      </c>
      <c r="N872" s="25" t="str">
        <f t="shared" si="26"/>
        <v/>
      </c>
      <c r="O872" s="15" t="str">
        <f t="shared" si="27"/>
        <v/>
      </c>
    </row>
    <row r="873" spans="1:15" ht="16.5" customHeight="1">
      <c r="A873" s="404"/>
      <c r="B873" s="405"/>
      <c r="C873" s="413"/>
      <c r="D873" s="405"/>
      <c r="E873" s="405"/>
      <c r="F873" s="405"/>
      <c r="G873" s="405"/>
      <c r="H873" s="405"/>
      <c r="I873" s="405"/>
      <c r="J873" s="405"/>
      <c r="K873" s="405"/>
      <c r="L873" s="406"/>
      <c r="M873" s="25" t="str">
        <f>IFERROR(VLOOKUP(D873,Cover!$I$2:$J$14,2,0),"")</f>
        <v/>
      </c>
      <c r="N873" s="25" t="str">
        <f t="shared" si="26"/>
        <v/>
      </c>
      <c r="O873" s="15" t="str">
        <f t="shared" si="27"/>
        <v/>
      </c>
    </row>
    <row r="874" spans="1:15" ht="16.5" customHeight="1">
      <c r="A874" s="404"/>
      <c r="B874" s="405"/>
      <c r="C874" s="413"/>
      <c r="D874" s="405"/>
      <c r="E874" s="405"/>
      <c r="F874" s="405"/>
      <c r="G874" s="405"/>
      <c r="H874" s="405"/>
      <c r="I874" s="405"/>
      <c r="J874" s="405"/>
      <c r="K874" s="405"/>
      <c r="L874" s="406"/>
      <c r="M874" s="25" t="str">
        <f>IFERROR(VLOOKUP(D874,Cover!$I$2:$J$14,2,0),"")</f>
        <v/>
      </c>
      <c r="N874" s="25" t="str">
        <f t="shared" si="26"/>
        <v/>
      </c>
      <c r="O874" s="15" t="str">
        <f t="shared" si="27"/>
        <v/>
      </c>
    </row>
    <row r="875" spans="1:15" ht="16.5" customHeight="1">
      <c r="A875" s="404"/>
      <c r="B875" s="405"/>
      <c r="C875" s="413"/>
      <c r="D875" s="405"/>
      <c r="E875" s="405"/>
      <c r="F875" s="405"/>
      <c r="G875" s="405"/>
      <c r="H875" s="405"/>
      <c r="I875" s="405"/>
      <c r="J875" s="405"/>
      <c r="K875" s="405"/>
      <c r="L875" s="406"/>
      <c r="M875" s="25" t="str">
        <f>IFERROR(VLOOKUP(D875,Cover!$I$2:$J$14,2,0),"")</f>
        <v/>
      </c>
      <c r="N875" s="25" t="str">
        <f t="shared" si="26"/>
        <v/>
      </c>
      <c r="O875" s="15" t="str">
        <f t="shared" si="27"/>
        <v/>
      </c>
    </row>
    <row r="876" spans="1:15" ht="16.5" customHeight="1">
      <c r="A876" s="404"/>
      <c r="B876" s="405"/>
      <c r="C876" s="413"/>
      <c r="D876" s="405"/>
      <c r="E876" s="405"/>
      <c r="F876" s="405"/>
      <c r="G876" s="405"/>
      <c r="H876" s="405"/>
      <c r="I876" s="405"/>
      <c r="J876" s="405"/>
      <c r="K876" s="405"/>
      <c r="L876" s="406"/>
      <c r="M876" s="25" t="str">
        <f>IFERROR(VLOOKUP(D876,Cover!$I$2:$J$14,2,0),"")</f>
        <v/>
      </c>
      <c r="N876" s="25" t="str">
        <f t="shared" si="26"/>
        <v/>
      </c>
      <c r="O876" s="15" t="str">
        <f t="shared" si="27"/>
        <v/>
      </c>
    </row>
    <row r="877" spans="1:15" ht="16.5" customHeight="1">
      <c r="A877" s="404"/>
      <c r="B877" s="405"/>
      <c r="C877" s="413"/>
      <c r="D877" s="405"/>
      <c r="E877" s="405"/>
      <c r="F877" s="405"/>
      <c r="G877" s="405"/>
      <c r="H877" s="405"/>
      <c r="I877" s="405"/>
      <c r="J877" s="405"/>
      <c r="K877" s="405"/>
      <c r="L877" s="406"/>
      <c r="M877" s="25" t="str">
        <f>IFERROR(VLOOKUP(D877,Cover!$I$2:$J$14,2,0),"")</f>
        <v/>
      </c>
      <c r="N877" s="25" t="str">
        <f t="shared" si="26"/>
        <v/>
      </c>
      <c r="O877" s="15" t="str">
        <f t="shared" si="27"/>
        <v/>
      </c>
    </row>
    <row r="878" spans="1:15" ht="16.5" customHeight="1">
      <c r="A878" s="404"/>
      <c r="B878" s="405"/>
      <c r="C878" s="413"/>
      <c r="D878" s="405"/>
      <c r="E878" s="405"/>
      <c r="F878" s="405"/>
      <c r="G878" s="405"/>
      <c r="H878" s="405"/>
      <c r="I878" s="405"/>
      <c r="J878" s="405"/>
      <c r="K878" s="405"/>
      <c r="L878" s="406"/>
      <c r="M878" s="25" t="str">
        <f>IFERROR(VLOOKUP(D878,Cover!$I$2:$J$14,2,0),"")</f>
        <v/>
      </c>
      <c r="N878" s="25" t="str">
        <f t="shared" si="26"/>
        <v/>
      </c>
      <c r="O878" s="15" t="str">
        <f t="shared" si="27"/>
        <v/>
      </c>
    </row>
    <row r="879" spans="1:15" ht="16.5" customHeight="1">
      <c r="A879" s="404"/>
      <c r="B879" s="405"/>
      <c r="C879" s="413"/>
      <c r="D879" s="405"/>
      <c r="E879" s="405"/>
      <c r="F879" s="405"/>
      <c r="G879" s="405"/>
      <c r="H879" s="405"/>
      <c r="I879" s="405"/>
      <c r="J879" s="405"/>
      <c r="K879" s="405"/>
      <c r="L879" s="406"/>
      <c r="M879" s="25" t="str">
        <f>IFERROR(VLOOKUP(D879,Cover!$I$2:$J$14,2,0),"")</f>
        <v/>
      </c>
      <c r="N879" s="25" t="str">
        <f t="shared" si="26"/>
        <v/>
      </c>
      <c r="O879" s="15" t="str">
        <f t="shared" si="27"/>
        <v/>
      </c>
    </row>
    <row r="880" spans="1:15" ht="16.5" customHeight="1">
      <c r="A880" s="404"/>
      <c r="B880" s="405"/>
      <c r="C880" s="413"/>
      <c r="D880" s="405"/>
      <c r="E880" s="405"/>
      <c r="F880" s="405"/>
      <c r="G880" s="405"/>
      <c r="H880" s="405"/>
      <c r="I880" s="405"/>
      <c r="J880" s="405"/>
      <c r="K880" s="405"/>
      <c r="L880" s="406"/>
      <c r="M880" s="25" t="str">
        <f>IFERROR(VLOOKUP(D880,Cover!$I$2:$J$14,2,0),"")</f>
        <v/>
      </c>
      <c r="N880" s="25" t="str">
        <f t="shared" si="26"/>
        <v/>
      </c>
      <c r="O880" s="15" t="str">
        <f t="shared" si="27"/>
        <v/>
      </c>
    </row>
    <row r="881" spans="1:15" ht="16.5" customHeight="1">
      <c r="A881" s="404"/>
      <c r="B881" s="405"/>
      <c r="C881" s="413"/>
      <c r="D881" s="405"/>
      <c r="E881" s="405"/>
      <c r="F881" s="405"/>
      <c r="G881" s="405"/>
      <c r="H881" s="405"/>
      <c r="I881" s="405"/>
      <c r="J881" s="405"/>
      <c r="K881" s="405"/>
      <c r="L881" s="406"/>
      <c r="M881" s="25" t="str">
        <f>IFERROR(VLOOKUP(D881,Cover!$I$2:$J$14,2,0),"")</f>
        <v/>
      </c>
      <c r="N881" s="25" t="str">
        <f t="shared" si="26"/>
        <v/>
      </c>
      <c r="O881" s="15" t="str">
        <f t="shared" si="27"/>
        <v/>
      </c>
    </row>
    <row r="882" spans="1:15" ht="16.5" customHeight="1">
      <c r="A882" s="404"/>
      <c r="B882" s="405"/>
      <c r="C882" s="413"/>
      <c r="D882" s="405"/>
      <c r="E882" s="405"/>
      <c r="F882" s="405"/>
      <c r="G882" s="405"/>
      <c r="H882" s="405"/>
      <c r="I882" s="405"/>
      <c r="J882" s="405"/>
      <c r="K882" s="405"/>
      <c r="L882" s="406"/>
      <c r="M882" s="25" t="str">
        <f>IFERROR(VLOOKUP(D882,Cover!$I$2:$J$14,2,0),"")</f>
        <v/>
      </c>
      <c r="N882" s="25" t="str">
        <f t="shared" si="26"/>
        <v/>
      </c>
      <c r="O882" s="15" t="str">
        <f t="shared" si="27"/>
        <v/>
      </c>
    </row>
    <row r="883" spans="1:15" ht="16.5" customHeight="1">
      <c r="A883" s="404"/>
      <c r="B883" s="405"/>
      <c r="C883" s="413"/>
      <c r="D883" s="405"/>
      <c r="E883" s="405"/>
      <c r="F883" s="405"/>
      <c r="G883" s="405"/>
      <c r="H883" s="405"/>
      <c r="I883" s="405"/>
      <c r="J883" s="405"/>
      <c r="K883" s="405"/>
      <c r="L883" s="406"/>
      <c r="M883" s="25" t="str">
        <f>IFERROR(VLOOKUP(D883,Cover!$I$2:$J$14,2,0),"")</f>
        <v/>
      </c>
      <c r="N883" s="25" t="str">
        <f t="shared" si="26"/>
        <v/>
      </c>
      <c r="O883" s="15" t="str">
        <f t="shared" si="27"/>
        <v/>
      </c>
    </row>
    <row r="884" spans="1:15" ht="16.5" customHeight="1">
      <c r="A884" s="404"/>
      <c r="B884" s="405"/>
      <c r="C884" s="413"/>
      <c r="D884" s="405"/>
      <c r="E884" s="405"/>
      <c r="F884" s="405"/>
      <c r="G884" s="405"/>
      <c r="H884" s="405"/>
      <c r="I884" s="405"/>
      <c r="J884" s="405"/>
      <c r="K884" s="405"/>
      <c r="L884" s="406"/>
      <c r="M884" s="25" t="str">
        <f>IFERROR(VLOOKUP(D884,Cover!$I$2:$J$14,2,0),"")</f>
        <v/>
      </c>
      <c r="N884" s="25" t="str">
        <f t="shared" si="26"/>
        <v/>
      </c>
      <c r="O884" s="15" t="str">
        <f t="shared" si="27"/>
        <v/>
      </c>
    </row>
    <row r="885" spans="1:15" ht="16.5" customHeight="1">
      <c r="A885" s="404"/>
      <c r="B885" s="405"/>
      <c r="C885" s="413"/>
      <c r="D885" s="405"/>
      <c r="E885" s="405"/>
      <c r="F885" s="405"/>
      <c r="G885" s="405"/>
      <c r="H885" s="405"/>
      <c r="I885" s="405"/>
      <c r="J885" s="405"/>
      <c r="K885" s="405"/>
      <c r="L885" s="406"/>
      <c r="M885" s="25" t="str">
        <f>IFERROR(VLOOKUP(D885,Cover!$I$2:$J$14,2,0),"")</f>
        <v/>
      </c>
      <c r="N885" s="25" t="str">
        <f t="shared" si="26"/>
        <v/>
      </c>
      <c r="O885" s="15" t="str">
        <f t="shared" si="27"/>
        <v/>
      </c>
    </row>
    <row r="886" spans="1:15" ht="16.5" customHeight="1">
      <c r="A886" s="404"/>
      <c r="B886" s="405"/>
      <c r="C886" s="413"/>
      <c r="D886" s="405"/>
      <c r="E886" s="405"/>
      <c r="F886" s="405"/>
      <c r="G886" s="405"/>
      <c r="H886" s="405"/>
      <c r="I886" s="405"/>
      <c r="J886" s="405"/>
      <c r="K886" s="405"/>
      <c r="L886" s="406"/>
      <c r="M886" s="25" t="str">
        <f>IFERROR(VLOOKUP(D886,Cover!$I$2:$J$14,2,0),"")</f>
        <v/>
      </c>
      <c r="N886" s="25" t="str">
        <f t="shared" si="26"/>
        <v/>
      </c>
      <c r="O886" s="15" t="str">
        <f t="shared" si="27"/>
        <v/>
      </c>
    </row>
    <row r="887" spans="1:15" ht="16.5" customHeight="1">
      <c r="A887" s="404"/>
      <c r="B887" s="405"/>
      <c r="C887" s="413"/>
      <c r="D887" s="405"/>
      <c r="E887" s="405"/>
      <c r="F887" s="405"/>
      <c r="G887" s="405"/>
      <c r="H887" s="405"/>
      <c r="I887" s="405"/>
      <c r="J887" s="405"/>
      <c r="K887" s="405"/>
      <c r="L887" s="406"/>
      <c r="M887" s="25" t="str">
        <f>IFERROR(VLOOKUP(D887,Cover!$I$2:$J$14,2,0),"")</f>
        <v/>
      </c>
      <c r="N887" s="25" t="str">
        <f t="shared" si="26"/>
        <v/>
      </c>
      <c r="O887" s="15" t="str">
        <f t="shared" si="27"/>
        <v/>
      </c>
    </row>
    <row r="888" spans="1:15" ht="16.5" customHeight="1">
      <c r="A888" s="404"/>
      <c r="B888" s="405"/>
      <c r="C888" s="413"/>
      <c r="D888" s="405"/>
      <c r="E888" s="405"/>
      <c r="F888" s="405"/>
      <c r="G888" s="405"/>
      <c r="H888" s="405"/>
      <c r="I888" s="405"/>
      <c r="J888" s="405"/>
      <c r="K888" s="405"/>
      <c r="L888" s="406"/>
      <c r="M888" s="25" t="str">
        <f>IFERROR(VLOOKUP(D888,Cover!$I$2:$J$14,2,0),"")</f>
        <v/>
      </c>
      <c r="N888" s="25" t="str">
        <f t="shared" si="26"/>
        <v/>
      </c>
      <c r="O888" s="15" t="str">
        <f t="shared" si="27"/>
        <v/>
      </c>
    </row>
    <row r="889" spans="1:15" ht="16.5" customHeight="1">
      <c r="A889" s="404"/>
      <c r="B889" s="405"/>
      <c r="C889" s="413"/>
      <c r="D889" s="405"/>
      <c r="E889" s="405"/>
      <c r="F889" s="405"/>
      <c r="G889" s="405"/>
      <c r="H889" s="405"/>
      <c r="I889" s="405"/>
      <c r="J889" s="405"/>
      <c r="K889" s="405"/>
      <c r="L889" s="406"/>
      <c r="M889" s="25" t="str">
        <f>IFERROR(VLOOKUP(D889,Cover!$I$2:$J$14,2,0),"")</f>
        <v/>
      </c>
      <c r="N889" s="25" t="str">
        <f t="shared" si="26"/>
        <v/>
      </c>
      <c r="O889" s="15" t="str">
        <f t="shared" si="27"/>
        <v/>
      </c>
    </row>
    <row r="890" spans="1:15" ht="16.5" customHeight="1">
      <c r="A890" s="404"/>
      <c r="B890" s="405"/>
      <c r="C890" s="413"/>
      <c r="D890" s="405"/>
      <c r="E890" s="405"/>
      <c r="F890" s="405"/>
      <c r="G890" s="405"/>
      <c r="H890" s="405"/>
      <c r="I890" s="405"/>
      <c r="J890" s="405"/>
      <c r="K890" s="405"/>
      <c r="L890" s="406"/>
      <c r="M890" s="25" t="str">
        <f>IFERROR(VLOOKUP(D890,Cover!$I$2:$J$14,2,0),"")</f>
        <v/>
      </c>
      <c r="N890" s="25" t="str">
        <f t="shared" si="26"/>
        <v/>
      </c>
      <c r="O890" s="15" t="str">
        <f t="shared" si="27"/>
        <v/>
      </c>
    </row>
    <row r="891" spans="1:15" ht="16.5" customHeight="1">
      <c r="A891" s="404"/>
      <c r="B891" s="405"/>
      <c r="C891" s="413"/>
      <c r="D891" s="405"/>
      <c r="E891" s="405"/>
      <c r="F891" s="405"/>
      <c r="G891" s="405"/>
      <c r="H891" s="405"/>
      <c r="I891" s="405"/>
      <c r="J891" s="405"/>
      <c r="K891" s="405"/>
      <c r="L891" s="406"/>
      <c r="M891" s="25" t="str">
        <f>IFERROR(VLOOKUP(D891,Cover!$I$2:$J$14,2,0),"")</f>
        <v/>
      </c>
      <c r="N891" s="25" t="str">
        <f t="shared" si="26"/>
        <v/>
      </c>
      <c r="O891" s="15" t="str">
        <f t="shared" si="27"/>
        <v/>
      </c>
    </row>
    <row r="892" spans="1:15" ht="16.5" customHeight="1">
      <c r="A892" s="404"/>
      <c r="B892" s="405"/>
      <c r="C892" s="413"/>
      <c r="D892" s="405"/>
      <c r="E892" s="405"/>
      <c r="F892" s="405"/>
      <c r="G892" s="405"/>
      <c r="H892" s="405"/>
      <c r="I892" s="405"/>
      <c r="J892" s="405"/>
      <c r="K892" s="405"/>
      <c r="L892" s="406"/>
      <c r="M892" s="25" t="str">
        <f>IFERROR(VLOOKUP(D892,Cover!$I$2:$J$14,2,0),"")</f>
        <v/>
      </c>
      <c r="N892" s="25" t="str">
        <f t="shared" si="26"/>
        <v/>
      </c>
      <c r="O892" s="15" t="str">
        <f t="shared" si="27"/>
        <v/>
      </c>
    </row>
    <row r="893" spans="1:15" ht="16.5" customHeight="1">
      <c r="A893" s="404"/>
      <c r="B893" s="405"/>
      <c r="C893" s="413"/>
      <c r="D893" s="405"/>
      <c r="E893" s="405"/>
      <c r="F893" s="405"/>
      <c r="G893" s="405"/>
      <c r="H893" s="405"/>
      <c r="I893" s="405"/>
      <c r="J893" s="405"/>
      <c r="K893" s="405"/>
      <c r="L893" s="406"/>
      <c r="M893" s="25" t="str">
        <f>IFERROR(VLOOKUP(D893,Cover!$I$2:$J$14,2,0),"")</f>
        <v/>
      </c>
      <c r="N893" s="25" t="str">
        <f t="shared" si="26"/>
        <v/>
      </c>
      <c r="O893" s="15" t="str">
        <f t="shared" si="27"/>
        <v/>
      </c>
    </row>
    <row r="894" spans="1:15" ht="16.5" customHeight="1">
      <c r="A894" s="404"/>
      <c r="B894" s="405"/>
      <c r="C894" s="413"/>
      <c r="D894" s="405"/>
      <c r="E894" s="405"/>
      <c r="F894" s="405"/>
      <c r="G894" s="405"/>
      <c r="H894" s="405"/>
      <c r="I894" s="405"/>
      <c r="J894" s="405"/>
      <c r="K894" s="405"/>
      <c r="L894" s="406"/>
      <c r="M894" s="25" t="str">
        <f>IFERROR(VLOOKUP(D894,Cover!$I$2:$J$14,2,0),"")</f>
        <v/>
      </c>
      <c r="N894" s="25" t="str">
        <f t="shared" si="26"/>
        <v/>
      </c>
      <c r="O894" s="15" t="str">
        <f t="shared" si="27"/>
        <v/>
      </c>
    </row>
    <row r="895" spans="1:15" ht="16.5" customHeight="1">
      <c r="A895" s="404"/>
      <c r="B895" s="405"/>
      <c r="C895" s="413"/>
      <c r="D895" s="405"/>
      <c r="E895" s="405"/>
      <c r="F895" s="405"/>
      <c r="G895" s="405"/>
      <c r="H895" s="405"/>
      <c r="I895" s="405"/>
      <c r="J895" s="405"/>
      <c r="K895" s="405"/>
      <c r="L895" s="406"/>
      <c r="M895" s="25" t="str">
        <f>IFERROR(VLOOKUP(D895,Cover!$I$2:$J$14,2,0),"")</f>
        <v/>
      </c>
      <c r="N895" s="25" t="str">
        <f t="shared" si="26"/>
        <v/>
      </c>
      <c r="O895" s="15" t="str">
        <f t="shared" si="27"/>
        <v/>
      </c>
    </row>
    <row r="896" spans="1:15" ht="16.5" customHeight="1">
      <c r="A896" s="404"/>
      <c r="B896" s="405"/>
      <c r="C896" s="413"/>
      <c r="D896" s="405"/>
      <c r="E896" s="405"/>
      <c r="F896" s="405"/>
      <c r="G896" s="405"/>
      <c r="H896" s="405"/>
      <c r="I896" s="405"/>
      <c r="J896" s="405"/>
      <c r="K896" s="405"/>
      <c r="L896" s="406"/>
      <c r="M896" s="25" t="str">
        <f>IFERROR(VLOOKUP(D896,Cover!$I$2:$J$14,2,0),"")</f>
        <v/>
      </c>
      <c r="N896" s="25" t="str">
        <f t="shared" si="26"/>
        <v/>
      </c>
      <c r="O896" s="15" t="str">
        <f t="shared" si="27"/>
        <v/>
      </c>
    </row>
    <row r="897" spans="1:15" ht="16.5" customHeight="1">
      <c r="A897" s="404"/>
      <c r="B897" s="405"/>
      <c r="C897" s="413"/>
      <c r="D897" s="405"/>
      <c r="E897" s="405"/>
      <c r="F897" s="405"/>
      <c r="G897" s="405"/>
      <c r="H897" s="405"/>
      <c r="I897" s="405"/>
      <c r="J897" s="405"/>
      <c r="K897" s="405"/>
      <c r="L897" s="406"/>
      <c r="M897" s="25" t="str">
        <f>IFERROR(VLOOKUP(D897,Cover!$I$2:$J$14,2,0),"")</f>
        <v/>
      </c>
      <c r="N897" s="25" t="str">
        <f t="shared" si="26"/>
        <v/>
      </c>
      <c r="O897" s="15" t="str">
        <f t="shared" si="27"/>
        <v/>
      </c>
    </row>
    <row r="898" spans="1:15" ht="16.5" customHeight="1">
      <c r="A898" s="404"/>
      <c r="B898" s="405"/>
      <c r="C898" s="413"/>
      <c r="D898" s="405"/>
      <c r="E898" s="405"/>
      <c r="F898" s="405"/>
      <c r="G898" s="405"/>
      <c r="H898" s="405"/>
      <c r="I898" s="405"/>
      <c r="J898" s="405"/>
      <c r="K898" s="405"/>
      <c r="L898" s="406"/>
      <c r="M898" s="25" t="str">
        <f>IFERROR(VLOOKUP(D898,Cover!$I$2:$J$14,2,0),"")</f>
        <v/>
      </c>
      <c r="N898" s="25" t="str">
        <f t="shared" si="26"/>
        <v/>
      </c>
      <c r="O898" s="15" t="str">
        <f t="shared" si="27"/>
        <v/>
      </c>
    </row>
    <row r="899" spans="1:15" ht="16.5" customHeight="1">
      <c r="A899" s="404"/>
      <c r="B899" s="405"/>
      <c r="C899" s="413"/>
      <c r="D899" s="405"/>
      <c r="E899" s="405"/>
      <c r="F899" s="405"/>
      <c r="G899" s="405"/>
      <c r="H899" s="405"/>
      <c r="I899" s="405"/>
      <c r="J899" s="405"/>
      <c r="K899" s="405"/>
      <c r="L899" s="406"/>
      <c r="M899" s="25" t="str">
        <f>IFERROR(VLOOKUP(D899,Cover!$I$2:$J$14,2,0),"")</f>
        <v/>
      </c>
      <c r="N899" s="25" t="str">
        <f t="shared" ref="N899:N962" si="28">IF(O899&lt;&gt;"PMOyyy144_R4bis",CONCATENATE(B899,M899,I899),CONCATENATE(O899,M899,I899))</f>
        <v/>
      </c>
      <c r="O899" s="15" t="str">
        <f t="shared" ref="O899:O962" si="29">LEFT(B899,15)</f>
        <v/>
      </c>
    </row>
    <row r="900" spans="1:15" ht="16.5" customHeight="1">
      <c r="A900" s="404"/>
      <c r="B900" s="405"/>
      <c r="C900" s="413"/>
      <c r="D900" s="405"/>
      <c r="E900" s="405"/>
      <c r="F900" s="405"/>
      <c r="G900" s="405"/>
      <c r="H900" s="405"/>
      <c r="I900" s="405"/>
      <c r="J900" s="405"/>
      <c r="K900" s="405"/>
      <c r="L900" s="406"/>
      <c r="M900" s="25" t="str">
        <f>IFERROR(VLOOKUP(D900,Cover!$I$2:$J$14,2,0),"")</f>
        <v/>
      </c>
      <c r="N900" s="25" t="str">
        <f t="shared" si="28"/>
        <v/>
      </c>
      <c r="O900" s="15" t="str">
        <f t="shared" si="29"/>
        <v/>
      </c>
    </row>
    <row r="901" spans="1:15" ht="16.5" customHeight="1">
      <c r="A901" s="404"/>
      <c r="B901" s="405"/>
      <c r="C901" s="413"/>
      <c r="D901" s="405"/>
      <c r="E901" s="405"/>
      <c r="F901" s="405"/>
      <c r="G901" s="405"/>
      <c r="H901" s="405"/>
      <c r="I901" s="405"/>
      <c r="J901" s="405"/>
      <c r="K901" s="405"/>
      <c r="L901" s="406"/>
      <c r="M901" s="25" t="str">
        <f>IFERROR(VLOOKUP(D901,Cover!$I$2:$J$14,2,0),"")</f>
        <v/>
      </c>
      <c r="N901" s="25" t="str">
        <f t="shared" si="28"/>
        <v/>
      </c>
      <c r="O901" s="15" t="str">
        <f t="shared" si="29"/>
        <v/>
      </c>
    </row>
    <row r="902" spans="1:15" ht="16.5" customHeight="1">
      <c r="A902" s="404"/>
      <c r="B902" s="405"/>
      <c r="C902" s="413"/>
      <c r="D902" s="405"/>
      <c r="E902" s="405"/>
      <c r="F902" s="405"/>
      <c r="G902" s="405"/>
      <c r="H902" s="405"/>
      <c r="I902" s="405"/>
      <c r="J902" s="405"/>
      <c r="K902" s="405"/>
      <c r="L902" s="406"/>
      <c r="M902" s="25" t="str">
        <f>IFERROR(VLOOKUP(D902,Cover!$I$2:$J$14,2,0),"")</f>
        <v/>
      </c>
      <c r="N902" s="25" t="str">
        <f t="shared" si="28"/>
        <v/>
      </c>
      <c r="O902" s="15" t="str">
        <f t="shared" si="29"/>
        <v/>
      </c>
    </row>
    <row r="903" spans="1:15" ht="16.5" customHeight="1">
      <c r="A903" s="404"/>
      <c r="B903" s="405"/>
      <c r="C903" s="413"/>
      <c r="D903" s="405"/>
      <c r="E903" s="405"/>
      <c r="F903" s="405"/>
      <c r="G903" s="405"/>
      <c r="H903" s="405"/>
      <c r="I903" s="405"/>
      <c r="J903" s="405"/>
      <c r="K903" s="405"/>
      <c r="L903" s="406"/>
      <c r="M903" s="25" t="str">
        <f>IFERROR(VLOOKUP(D903,Cover!$I$2:$J$14,2,0),"")</f>
        <v/>
      </c>
      <c r="N903" s="25" t="str">
        <f t="shared" si="28"/>
        <v/>
      </c>
      <c r="O903" s="15" t="str">
        <f t="shared" si="29"/>
        <v/>
      </c>
    </row>
    <row r="904" spans="1:15" ht="16.5" customHeight="1">
      <c r="A904" s="404"/>
      <c r="B904" s="405"/>
      <c r="C904" s="413"/>
      <c r="D904" s="405"/>
      <c r="E904" s="405"/>
      <c r="F904" s="405"/>
      <c r="G904" s="405"/>
      <c r="H904" s="405"/>
      <c r="I904" s="405"/>
      <c r="J904" s="405"/>
      <c r="K904" s="405"/>
      <c r="L904" s="406"/>
      <c r="M904" s="25" t="str">
        <f>IFERROR(VLOOKUP(D904,Cover!$I$2:$J$14,2,0),"")</f>
        <v/>
      </c>
      <c r="N904" s="25" t="str">
        <f t="shared" si="28"/>
        <v/>
      </c>
      <c r="O904" s="15" t="str">
        <f t="shared" si="29"/>
        <v/>
      </c>
    </row>
    <row r="905" spans="1:15" ht="16.5" customHeight="1">
      <c r="A905" s="404"/>
      <c r="B905" s="405"/>
      <c r="C905" s="413"/>
      <c r="D905" s="405"/>
      <c r="E905" s="405"/>
      <c r="F905" s="405"/>
      <c r="G905" s="405"/>
      <c r="H905" s="405"/>
      <c r="I905" s="405"/>
      <c r="J905" s="405"/>
      <c r="K905" s="405"/>
      <c r="L905" s="406"/>
      <c r="M905" s="25" t="str">
        <f>IFERROR(VLOOKUP(D905,Cover!$I$2:$J$14,2,0),"")</f>
        <v/>
      </c>
      <c r="N905" s="25" t="str">
        <f t="shared" si="28"/>
        <v/>
      </c>
      <c r="O905" s="15" t="str">
        <f t="shared" si="29"/>
        <v/>
      </c>
    </row>
    <row r="906" spans="1:15" ht="16.5" customHeight="1">
      <c r="A906" s="404"/>
      <c r="B906" s="405"/>
      <c r="C906" s="413"/>
      <c r="D906" s="405"/>
      <c r="E906" s="405"/>
      <c r="F906" s="405"/>
      <c r="G906" s="405"/>
      <c r="H906" s="405"/>
      <c r="I906" s="405"/>
      <c r="J906" s="405"/>
      <c r="K906" s="405"/>
      <c r="L906" s="406"/>
      <c r="M906" s="25" t="str">
        <f>IFERROR(VLOOKUP(D906,Cover!$I$2:$J$14,2,0),"")</f>
        <v/>
      </c>
      <c r="N906" s="25" t="str">
        <f t="shared" si="28"/>
        <v/>
      </c>
      <c r="O906" s="15" t="str">
        <f t="shared" si="29"/>
        <v/>
      </c>
    </row>
    <row r="907" spans="1:15" ht="16.5" customHeight="1">
      <c r="A907" s="404"/>
      <c r="B907" s="405"/>
      <c r="C907" s="413"/>
      <c r="D907" s="405"/>
      <c r="E907" s="405"/>
      <c r="F907" s="405"/>
      <c r="G907" s="405"/>
      <c r="H907" s="405"/>
      <c r="I907" s="405"/>
      <c r="J907" s="405"/>
      <c r="K907" s="405"/>
      <c r="L907" s="406"/>
      <c r="M907" s="25" t="str">
        <f>IFERROR(VLOOKUP(D907,Cover!$I$2:$J$14,2,0),"")</f>
        <v/>
      </c>
      <c r="N907" s="25" t="str">
        <f t="shared" si="28"/>
        <v/>
      </c>
      <c r="O907" s="15" t="str">
        <f t="shared" si="29"/>
        <v/>
      </c>
    </row>
    <row r="908" spans="1:15" ht="16.5" customHeight="1">
      <c r="A908" s="404"/>
      <c r="B908" s="405"/>
      <c r="C908" s="413"/>
      <c r="D908" s="405"/>
      <c r="E908" s="405"/>
      <c r="F908" s="405"/>
      <c r="G908" s="405"/>
      <c r="H908" s="405"/>
      <c r="I908" s="405"/>
      <c r="J908" s="405"/>
      <c r="K908" s="405"/>
      <c r="L908" s="406"/>
      <c r="M908" s="25" t="str">
        <f>IFERROR(VLOOKUP(D908,Cover!$I$2:$J$14,2,0),"")</f>
        <v/>
      </c>
      <c r="N908" s="25" t="str">
        <f t="shared" si="28"/>
        <v/>
      </c>
      <c r="O908" s="15" t="str">
        <f t="shared" si="29"/>
        <v/>
      </c>
    </row>
    <row r="909" spans="1:15" ht="16.5" customHeight="1">
      <c r="A909" s="404"/>
      <c r="B909" s="405"/>
      <c r="C909" s="413"/>
      <c r="D909" s="405"/>
      <c r="E909" s="405"/>
      <c r="F909" s="405"/>
      <c r="G909" s="405"/>
      <c r="H909" s="405"/>
      <c r="I909" s="405"/>
      <c r="J909" s="405"/>
      <c r="K909" s="405"/>
      <c r="L909" s="406"/>
      <c r="M909" s="25" t="str">
        <f>IFERROR(VLOOKUP(D909,Cover!$I$2:$J$14,2,0),"")</f>
        <v/>
      </c>
      <c r="N909" s="25" t="str">
        <f t="shared" si="28"/>
        <v/>
      </c>
      <c r="O909" s="15" t="str">
        <f t="shared" si="29"/>
        <v/>
      </c>
    </row>
    <row r="910" spans="1:15" ht="16.5" customHeight="1">
      <c r="A910" s="404"/>
      <c r="B910" s="405"/>
      <c r="C910" s="413"/>
      <c r="D910" s="405"/>
      <c r="E910" s="405"/>
      <c r="F910" s="405"/>
      <c r="G910" s="405"/>
      <c r="H910" s="405"/>
      <c r="I910" s="405"/>
      <c r="J910" s="405"/>
      <c r="K910" s="405"/>
      <c r="L910" s="406"/>
      <c r="M910" s="25" t="str">
        <f>IFERROR(VLOOKUP(D910,Cover!$I$2:$J$14,2,0),"")</f>
        <v/>
      </c>
      <c r="N910" s="25" t="str">
        <f t="shared" si="28"/>
        <v/>
      </c>
      <c r="O910" s="15" t="str">
        <f t="shared" si="29"/>
        <v/>
      </c>
    </row>
    <row r="911" spans="1:15" ht="16.5" customHeight="1">
      <c r="A911" s="404"/>
      <c r="B911" s="405"/>
      <c r="C911" s="413"/>
      <c r="D911" s="405"/>
      <c r="E911" s="405"/>
      <c r="F911" s="405"/>
      <c r="G911" s="405"/>
      <c r="H911" s="405"/>
      <c r="I911" s="405"/>
      <c r="J911" s="405"/>
      <c r="K911" s="405"/>
      <c r="L911" s="406"/>
      <c r="M911" s="25" t="str">
        <f>IFERROR(VLOOKUP(D911,Cover!$I$2:$J$14,2,0),"")</f>
        <v/>
      </c>
      <c r="N911" s="25" t="str">
        <f t="shared" si="28"/>
        <v/>
      </c>
      <c r="O911" s="15" t="str">
        <f t="shared" si="29"/>
        <v/>
      </c>
    </row>
    <row r="912" spans="1:15" ht="16.5" customHeight="1">
      <c r="A912" s="404"/>
      <c r="B912" s="405"/>
      <c r="C912" s="413"/>
      <c r="D912" s="405"/>
      <c r="E912" s="405"/>
      <c r="F912" s="405"/>
      <c r="G912" s="405"/>
      <c r="H912" s="405"/>
      <c r="I912" s="405"/>
      <c r="J912" s="405"/>
      <c r="K912" s="405"/>
      <c r="L912" s="406"/>
      <c r="M912" s="25" t="str">
        <f>IFERROR(VLOOKUP(D912,Cover!$I$2:$J$14,2,0),"")</f>
        <v/>
      </c>
      <c r="N912" s="25" t="str">
        <f t="shared" si="28"/>
        <v/>
      </c>
      <c r="O912" s="15" t="str">
        <f t="shared" si="29"/>
        <v/>
      </c>
    </row>
    <row r="913" spans="1:15" ht="16.5" customHeight="1">
      <c r="A913" s="404"/>
      <c r="B913" s="405"/>
      <c r="C913" s="413"/>
      <c r="D913" s="405"/>
      <c r="E913" s="405"/>
      <c r="F913" s="405"/>
      <c r="G913" s="405"/>
      <c r="H913" s="405"/>
      <c r="I913" s="405"/>
      <c r="J913" s="405"/>
      <c r="K913" s="405"/>
      <c r="L913" s="406"/>
      <c r="M913" s="25" t="str">
        <f>IFERROR(VLOOKUP(D913,Cover!$I$2:$J$14,2,0),"")</f>
        <v/>
      </c>
      <c r="N913" s="25" t="str">
        <f t="shared" si="28"/>
        <v/>
      </c>
      <c r="O913" s="15" t="str">
        <f t="shared" si="29"/>
        <v/>
      </c>
    </row>
    <row r="914" spans="1:15" ht="16.5" customHeight="1">
      <c r="A914" s="404"/>
      <c r="B914" s="405"/>
      <c r="C914" s="413"/>
      <c r="D914" s="405"/>
      <c r="E914" s="405"/>
      <c r="F914" s="405"/>
      <c r="G914" s="405"/>
      <c r="H914" s="405"/>
      <c r="I914" s="405"/>
      <c r="J914" s="405"/>
      <c r="K914" s="405"/>
      <c r="L914" s="406"/>
      <c r="M914" s="25" t="str">
        <f>IFERROR(VLOOKUP(D914,Cover!$I$2:$J$14,2,0),"")</f>
        <v/>
      </c>
      <c r="N914" s="25" t="str">
        <f t="shared" si="28"/>
        <v/>
      </c>
      <c r="O914" s="15" t="str">
        <f t="shared" si="29"/>
        <v/>
      </c>
    </row>
    <row r="915" spans="1:15" ht="16.5" customHeight="1">
      <c r="A915" s="404"/>
      <c r="B915" s="405"/>
      <c r="C915" s="413"/>
      <c r="D915" s="405"/>
      <c r="E915" s="405"/>
      <c r="F915" s="405"/>
      <c r="G915" s="405"/>
      <c r="H915" s="405"/>
      <c r="I915" s="405"/>
      <c r="J915" s="405"/>
      <c r="K915" s="405"/>
      <c r="L915" s="406"/>
      <c r="M915" s="25" t="str">
        <f>IFERROR(VLOOKUP(D915,Cover!$I$2:$J$14,2,0),"")</f>
        <v/>
      </c>
      <c r="N915" s="25" t="str">
        <f t="shared" si="28"/>
        <v/>
      </c>
      <c r="O915" s="15" t="str">
        <f t="shared" si="29"/>
        <v/>
      </c>
    </row>
    <row r="916" spans="1:15" ht="16.5" customHeight="1">
      <c r="A916" s="404"/>
      <c r="B916" s="405"/>
      <c r="C916" s="413"/>
      <c r="D916" s="405"/>
      <c r="E916" s="405"/>
      <c r="F916" s="405"/>
      <c r="G916" s="405"/>
      <c r="H916" s="405"/>
      <c r="I916" s="405"/>
      <c r="J916" s="405"/>
      <c r="K916" s="405"/>
      <c r="L916" s="406"/>
      <c r="M916" s="25" t="str">
        <f>IFERROR(VLOOKUP(D916,Cover!$I$2:$J$14,2,0),"")</f>
        <v/>
      </c>
      <c r="N916" s="25" t="str">
        <f t="shared" si="28"/>
        <v/>
      </c>
      <c r="O916" s="15" t="str">
        <f t="shared" si="29"/>
        <v/>
      </c>
    </row>
    <row r="917" spans="1:15" ht="16.5" customHeight="1">
      <c r="A917" s="404"/>
      <c r="B917" s="405"/>
      <c r="C917" s="413"/>
      <c r="D917" s="405"/>
      <c r="E917" s="405"/>
      <c r="F917" s="405"/>
      <c r="G917" s="405"/>
      <c r="H917" s="405"/>
      <c r="I917" s="405"/>
      <c r="J917" s="405"/>
      <c r="K917" s="405"/>
      <c r="L917" s="406"/>
      <c r="M917" s="25" t="str">
        <f>IFERROR(VLOOKUP(D917,Cover!$I$2:$J$14,2,0),"")</f>
        <v/>
      </c>
      <c r="N917" s="25" t="str">
        <f t="shared" si="28"/>
        <v/>
      </c>
      <c r="O917" s="15" t="str">
        <f t="shared" si="29"/>
        <v/>
      </c>
    </row>
    <row r="918" spans="1:15" ht="16.5" customHeight="1">
      <c r="A918" s="404"/>
      <c r="B918" s="405"/>
      <c r="C918" s="413"/>
      <c r="D918" s="405"/>
      <c r="E918" s="405"/>
      <c r="F918" s="405"/>
      <c r="G918" s="405"/>
      <c r="H918" s="405"/>
      <c r="I918" s="405"/>
      <c r="J918" s="405"/>
      <c r="K918" s="405"/>
      <c r="L918" s="406"/>
      <c r="M918" s="25" t="str">
        <f>IFERROR(VLOOKUP(D918,Cover!$I$2:$J$14,2,0),"")</f>
        <v/>
      </c>
      <c r="N918" s="25" t="str">
        <f t="shared" si="28"/>
        <v/>
      </c>
      <c r="O918" s="15" t="str">
        <f t="shared" si="29"/>
        <v/>
      </c>
    </row>
    <row r="919" spans="1:15" ht="16.5" customHeight="1">
      <c r="A919" s="404"/>
      <c r="B919" s="405"/>
      <c r="C919" s="413"/>
      <c r="D919" s="405"/>
      <c r="E919" s="405"/>
      <c r="F919" s="405"/>
      <c r="G919" s="405"/>
      <c r="H919" s="405"/>
      <c r="I919" s="405"/>
      <c r="J919" s="405"/>
      <c r="K919" s="405"/>
      <c r="L919" s="406"/>
      <c r="M919" s="25" t="str">
        <f>IFERROR(VLOOKUP(D919,Cover!$I$2:$J$14,2,0),"")</f>
        <v/>
      </c>
      <c r="N919" s="25" t="str">
        <f t="shared" si="28"/>
        <v/>
      </c>
      <c r="O919" s="15" t="str">
        <f t="shared" si="29"/>
        <v/>
      </c>
    </row>
    <row r="920" spans="1:15" ht="16.5" customHeight="1">
      <c r="A920" s="404"/>
      <c r="B920" s="405"/>
      <c r="C920" s="413"/>
      <c r="D920" s="405"/>
      <c r="E920" s="405"/>
      <c r="F920" s="405"/>
      <c r="G920" s="405"/>
      <c r="H920" s="405"/>
      <c r="I920" s="405"/>
      <c r="J920" s="405"/>
      <c r="K920" s="405"/>
      <c r="L920" s="406"/>
      <c r="M920" s="25" t="str">
        <f>IFERROR(VLOOKUP(D920,Cover!$I$2:$J$14,2,0),"")</f>
        <v/>
      </c>
      <c r="N920" s="25" t="str">
        <f t="shared" si="28"/>
        <v/>
      </c>
      <c r="O920" s="15" t="str">
        <f t="shared" si="29"/>
        <v/>
      </c>
    </row>
    <row r="921" spans="1:15" ht="16.5" customHeight="1">
      <c r="A921" s="404"/>
      <c r="B921" s="405"/>
      <c r="C921" s="413"/>
      <c r="D921" s="405"/>
      <c r="E921" s="405"/>
      <c r="F921" s="405"/>
      <c r="G921" s="405"/>
      <c r="H921" s="405"/>
      <c r="I921" s="405"/>
      <c r="J921" s="405"/>
      <c r="K921" s="405"/>
      <c r="L921" s="406"/>
      <c r="M921" s="25" t="str">
        <f>IFERROR(VLOOKUP(D921,Cover!$I$2:$J$14,2,0),"")</f>
        <v/>
      </c>
      <c r="N921" s="25" t="str">
        <f t="shared" si="28"/>
        <v/>
      </c>
      <c r="O921" s="15" t="str">
        <f t="shared" si="29"/>
        <v/>
      </c>
    </row>
    <row r="922" spans="1:15" ht="16.5" customHeight="1">
      <c r="A922" s="404"/>
      <c r="B922" s="405"/>
      <c r="C922" s="413"/>
      <c r="D922" s="405"/>
      <c r="E922" s="405"/>
      <c r="F922" s="405"/>
      <c r="G922" s="405"/>
      <c r="H922" s="405"/>
      <c r="I922" s="405"/>
      <c r="J922" s="405"/>
      <c r="K922" s="405"/>
      <c r="L922" s="406"/>
      <c r="M922" s="25" t="str">
        <f>IFERROR(VLOOKUP(D922,Cover!$I$2:$J$14,2,0),"")</f>
        <v/>
      </c>
      <c r="N922" s="25" t="str">
        <f t="shared" si="28"/>
        <v/>
      </c>
      <c r="O922" s="15" t="str">
        <f t="shared" si="29"/>
        <v/>
      </c>
    </row>
    <row r="923" spans="1:15" ht="16.5" customHeight="1">
      <c r="A923" s="404"/>
      <c r="B923" s="405"/>
      <c r="C923" s="413"/>
      <c r="D923" s="405"/>
      <c r="E923" s="405"/>
      <c r="F923" s="405"/>
      <c r="G923" s="405"/>
      <c r="H923" s="405"/>
      <c r="I923" s="405"/>
      <c r="J923" s="405"/>
      <c r="K923" s="405"/>
      <c r="L923" s="406"/>
      <c r="M923" s="25" t="str">
        <f>IFERROR(VLOOKUP(D923,Cover!$I$2:$J$14,2,0),"")</f>
        <v/>
      </c>
      <c r="N923" s="25" t="str">
        <f t="shared" si="28"/>
        <v/>
      </c>
      <c r="O923" s="15" t="str">
        <f t="shared" si="29"/>
        <v/>
      </c>
    </row>
    <row r="924" spans="1:15" ht="16.5" customHeight="1">
      <c r="A924" s="404"/>
      <c r="B924" s="405"/>
      <c r="C924" s="413"/>
      <c r="D924" s="405"/>
      <c r="E924" s="405"/>
      <c r="F924" s="405"/>
      <c r="G924" s="405"/>
      <c r="H924" s="405"/>
      <c r="I924" s="405"/>
      <c r="J924" s="405"/>
      <c r="K924" s="405"/>
      <c r="L924" s="406"/>
      <c r="M924" s="25" t="str">
        <f>IFERROR(VLOOKUP(D924,Cover!$I$2:$J$14,2,0),"")</f>
        <v/>
      </c>
      <c r="N924" s="25" t="str">
        <f t="shared" si="28"/>
        <v/>
      </c>
      <c r="O924" s="15" t="str">
        <f t="shared" si="29"/>
        <v/>
      </c>
    </row>
    <row r="925" spans="1:15" ht="16.5" customHeight="1">
      <c r="A925" s="404"/>
      <c r="B925" s="405"/>
      <c r="C925" s="413"/>
      <c r="D925" s="405"/>
      <c r="E925" s="405"/>
      <c r="F925" s="405"/>
      <c r="G925" s="405"/>
      <c r="H925" s="405"/>
      <c r="I925" s="405"/>
      <c r="J925" s="405"/>
      <c r="K925" s="405"/>
      <c r="L925" s="406"/>
      <c r="M925" s="25" t="str">
        <f>IFERROR(VLOOKUP(D925,Cover!$I$2:$J$14,2,0),"")</f>
        <v/>
      </c>
      <c r="N925" s="25" t="str">
        <f t="shared" si="28"/>
        <v/>
      </c>
      <c r="O925" s="15" t="str">
        <f t="shared" si="29"/>
        <v/>
      </c>
    </row>
    <row r="926" spans="1:15" ht="16.5" customHeight="1">
      <c r="A926" s="404"/>
      <c r="B926" s="405"/>
      <c r="C926" s="413"/>
      <c r="D926" s="405"/>
      <c r="E926" s="405"/>
      <c r="F926" s="405"/>
      <c r="G926" s="405"/>
      <c r="H926" s="405"/>
      <c r="I926" s="405"/>
      <c r="J926" s="405"/>
      <c r="K926" s="405"/>
      <c r="L926" s="406"/>
      <c r="M926" s="25" t="str">
        <f>IFERROR(VLOOKUP(D926,Cover!$I$2:$J$14,2,0),"")</f>
        <v/>
      </c>
      <c r="N926" s="25" t="str">
        <f t="shared" si="28"/>
        <v/>
      </c>
      <c r="O926" s="15" t="str">
        <f t="shared" si="29"/>
        <v/>
      </c>
    </row>
    <row r="927" spans="1:15" ht="16.5" customHeight="1">
      <c r="A927" s="404"/>
      <c r="B927" s="405"/>
      <c r="C927" s="413"/>
      <c r="D927" s="405"/>
      <c r="E927" s="405"/>
      <c r="F927" s="405"/>
      <c r="G927" s="405"/>
      <c r="H927" s="405"/>
      <c r="I927" s="405"/>
      <c r="J927" s="405"/>
      <c r="K927" s="405"/>
      <c r="L927" s="406"/>
      <c r="M927" s="25" t="str">
        <f>IFERROR(VLOOKUP(D927,Cover!$I$2:$J$14,2,0),"")</f>
        <v/>
      </c>
      <c r="N927" s="25" t="str">
        <f t="shared" si="28"/>
        <v/>
      </c>
      <c r="O927" s="15" t="str">
        <f t="shared" si="29"/>
        <v/>
      </c>
    </row>
    <row r="928" spans="1:15" ht="16.5" customHeight="1">
      <c r="A928" s="404"/>
      <c r="B928" s="405"/>
      <c r="C928" s="413"/>
      <c r="D928" s="405"/>
      <c r="E928" s="405"/>
      <c r="F928" s="405"/>
      <c r="G928" s="405"/>
      <c r="H928" s="405"/>
      <c r="I928" s="405"/>
      <c r="J928" s="405"/>
      <c r="K928" s="405"/>
      <c r="L928" s="406"/>
      <c r="M928" s="25" t="str">
        <f>IFERROR(VLOOKUP(D928,Cover!$I$2:$J$14,2,0),"")</f>
        <v/>
      </c>
      <c r="N928" s="25" t="str">
        <f t="shared" si="28"/>
        <v/>
      </c>
      <c r="O928" s="15" t="str">
        <f t="shared" si="29"/>
        <v/>
      </c>
    </row>
    <row r="929" spans="1:15" ht="16.5" customHeight="1">
      <c r="A929" s="404"/>
      <c r="B929" s="405"/>
      <c r="C929" s="413"/>
      <c r="D929" s="405"/>
      <c r="E929" s="405"/>
      <c r="F929" s="405"/>
      <c r="G929" s="405"/>
      <c r="H929" s="405"/>
      <c r="I929" s="405"/>
      <c r="J929" s="405"/>
      <c r="K929" s="405"/>
      <c r="L929" s="406"/>
      <c r="M929" s="25" t="str">
        <f>IFERROR(VLOOKUP(D929,Cover!$I$2:$J$14,2,0),"")</f>
        <v/>
      </c>
      <c r="N929" s="25" t="str">
        <f t="shared" si="28"/>
        <v/>
      </c>
      <c r="O929" s="15" t="str">
        <f t="shared" si="29"/>
        <v/>
      </c>
    </row>
    <row r="930" spans="1:15" ht="16.5" customHeight="1">
      <c r="A930" s="404"/>
      <c r="B930" s="405"/>
      <c r="C930" s="413"/>
      <c r="D930" s="405"/>
      <c r="E930" s="405"/>
      <c r="F930" s="405"/>
      <c r="G930" s="405"/>
      <c r="H930" s="405"/>
      <c r="I930" s="405"/>
      <c r="J930" s="405"/>
      <c r="K930" s="405"/>
      <c r="L930" s="406"/>
      <c r="M930" s="25" t="str">
        <f>IFERROR(VLOOKUP(D930,Cover!$I$2:$J$14,2,0),"")</f>
        <v/>
      </c>
      <c r="N930" s="25" t="str">
        <f t="shared" si="28"/>
        <v/>
      </c>
      <c r="O930" s="15" t="str">
        <f t="shared" si="29"/>
        <v/>
      </c>
    </row>
    <row r="931" spans="1:15" ht="16.5" customHeight="1">
      <c r="A931" s="404"/>
      <c r="B931" s="405"/>
      <c r="C931" s="413"/>
      <c r="D931" s="405"/>
      <c r="E931" s="405"/>
      <c r="F931" s="405"/>
      <c r="G931" s="405"/>
      <c r="H931" s="405"/>
      <c r="I931" s="405"/>
      <c r="J931" s="405"/>
      <c r="K931" s="405"/>
      <c r="L931" s="406"/>
      <c r="M931" s="25" t="str">
        <f>IFERROR(VLOOKUP(D931,Cover!$I$2:$J$14,2,0),"")</f>
        <v/>
      </c>
      <c r="N931" s="25" t="str">
        <f t="shared" si="28"/>
        <v/>
      </c>
      <c r="O931" s="15" t="str">
        <f t="shared" si="29"/>
        <v/>
      </c>
    </row>
    <row r="932" spans="1:15" ht="16.5" customHeight="1">
      <c r="A932" s="404"/>
      <c r="B932" s="405"/>
      <c r="C932" s="413"/>
      <c r="D932" s="405"/>
      <c r="E932" s="405"/>
      <c r="F932" s="405"/>
      <c r="G932" s="405"/>
      <c r="H932" s="405"/>
      <c r="I932" s="405"/>
      <c r="J932" s="405"/>
      <c r="K932" s="405"/>
      <c r="L932" s="406"/>
      <c r="M932" s="25" t="str">
        <f>IFERROR(VLOOKUP(D932,Cover!$I$2:$J$14,2,0),"")</f>
        <v/>
      </c>
      <c r="N932" s="25" t="str">
        <f t="shared" si="28"/>
        <v/>
      </c>
      <c r="O932" s="15" t="str">
        <f t="shared" si="29"/>
        <v/>
      </c>
    </row>
    <row r="933" spans="1:15" ht="16.5" customHeight="1">
      <c r="A933" s="404"/>
      <c r="B933" s="405"/>
      <c r="C933" s="413"/>
      <c r="D933" s="405"/>
      <c r="E933" s="405"/>
      <c r="F933" s="405"/>
      <c r="G933" s="405"/>
      <c r="H933" s="405"/>
      <c r="I933" s="405"/>
      <c r="J933" s="405"/>
      <c r="K933" s="405"/>
      <c r="L933" s="406"/>
      <c r="M933" s="25" t="str">
        <f>IFERROR(VLOOKUP(D933,Cover!$I$2:$J$14,2,0),"")</f>
        <v/>
      </c>
      <c r="N933" s="25" t="str">
        <f t="shared" si="28"/>
        <v/>
      </c>
      <c r="O933" s="15" t="str">
        <f t="shared" si="29"/>
        <v/>
      </c>
    </row>
    <row r="934" spans="1:15" ht="16.5" customHeight="1">
      <c r="A934" s="404"/>
      <c r="B934" s="405"/>
      <c r="C934" s="413"/>
      <c r="D934" s="405"/>
      <c r="E934" s="405"/>
      <c r="F934" s="405"/>
      <c r="G934" s="405"/>
      <c r="H934" s="405"/>
      <c r="I934" s="405"/>
      <c r="J934" s="405"/>
      <c r="K934" s="405"/>
      <c r="L934" s="406"/>
      <c r="M934" s="25" t="str">
        <f>IFERROR(VLOOKUP(D934,Cover!$I$2:$J$14,2,0),"")</f>
        <v/>
      </c>
      <c r="N934" s="25" t="str">
        <f t="shared" si="28"/>
        <v/>
      </c>
      <c r="O934" s="15" t="str">
        <f t="shared" si="29"/>
        <v/>
      </c>
    </row>
    <row r="935" spans="1:15" ht="16.5" customHeight="1">
      <c r="A935" s="404"/>
      <c r="B935" s="405"/>
      <c r="C935" s="413"/>
      <c r="D935" s="405"/>
      <c r="E935" s="405"/>
      <c r="F935" s="405"/>
      <c r="G935" s="405"/>
      <c r="H935" s="405"/>
      <c r="I935" s="405"/>
      <c r="J935" s="405"/>
      <c r="K935" s="405"/>
      <c r="L935" s="406"/>
      <c r="M935" s="25" t="str">
        <f>IFERROR(VLOOKUP(D935,Cover!$I$2:$J$14,2,0),"")</f>
        <v/>
      </c>
      <c r="N935" s="25" t="str">
        <f t="shared" si="28"/>
        <v/>
      </c>
      <c r="O935" s="15" t="str">
        <f t="shared" si="29"/>
        <v/>
      </c>
    </row>
    <row r="936" spans="1:15" ht="16.5" customHeight="1">
      <c r="A936" s="404"/>
      <c r="B936" s="405"/>
      <c r="C936" s="413"/>
      <c r="D936" s="405"/>
      <c r="E936" s="405"/>
      <c r="F936" s="405"/>
      <c r="G936" s="405"/>
      <c r="H936" s="405"/>
      <c r="I936" s="405"/>
      <c r="J936" s="405"/>
      <c r="K936" s="405"/>
      <c r="L936" s="406"/>
      <c r="M936" s="25" t="str">
        <f>IFERROR(VLOOKUP(D936,Cover!$I$2:$J$14,2,0),"")</f>
        <v/>
      </c>
      <c r="N936" s="25" t="str">
        <f t="shared" si="28"/>
        <v/>
      </c>
      <c r="O936" s="15" t="str">
        <f t="shared" si="29"/>
        <v/>
      </c>
    </row>
    <row r="937" spans="1:15" ht="16.5" customHeight="1">
      <c r="A937" s="404"/>
      <c r="B937" s="405"/>
      <c r="C937" s="413"/>
      <c r="D937" s="405"/>
      <c r="E937" s="405"/>
      <c r="F937" s="405"/>
      <c r="G937" s="405"/>
      <c r="H937" s="405"/>
      <c r="I937" s="405"/>
      <c r="J937" s="405"/>
      <c r="K937" s="405"/>
      <c r="L937" s="406"/>
      <c r="M937" s="25" t="str">
        <f>IFERROR(VLOOKUP(D937,Cover!$I$2:$J$14,2,0),"")</f>
        <v/>
      </c>
      <c r="N937" s="25" t="str">
        <f t="shared" si="28"/>
        <v/>
      </c>
      <c r="O937" s="15" t="str">
        <f t="shared" si="29"/>
        <v/>
      </c>
    </row>
    <row r="938" spans="1:15" ht="16.5" customHeight="1">
      <c r="A938" s="404"/>
      <c r="B938" s="405"/>
      <c r="C938" s="413"/>
      <c r="D938" s="405"/>
      <c r="E938" s="405"/>
      <c r="F938" s="405"/>
      <c r="G938" s="405"/>
      <c r="H938" s="405"/>
      <c r="I938" s="405"/>
      <c r="J938" s="405"/>
      <c r="K938" s="405"/>
      <c r="L938" s="406"/>
      <c r="M938" s="25" t="str">
        <f>IFERROR(VLOOKUP(D938,Cover!$I$2:$J$14,2,0),"")</f>
        <v/>
      </c>
      <c r="N938" s="25" t="str">
        <f t="shared" si="28"/>
        <v/>
      </c>
      <c r="O938" s="15" t="str">
        <f t="shared" si="29"/>
        <v/>
      </c>
    </row>
    <row r="939" spans="1:15" ht="16.5" customHeight="1">
      <c r="A939" s="404"/>
      <c r="B939" s="405"/>
      <c r="C939" s="413"/>
      <c r="D939" s="405"/>
      <c r="E939" s="405"/>
      <c r="F939" s="405"/>
      <c r="G939" s="405"/>
      <c r="H939" s="405"/>
      <c r="I939" s="405"/>
      <c r="J939" s="405"/>
      <c r="K939" s="405"/>
      <c r="L939" s="406"/>
      <c r="M939" s="25" t="str">
        <f>IFERROR(VLOOKUP(D939,Cover!$I$2:$J$14,2,0),"")</f>
        <v/>
      </c>
      <c r="N939" s="25" t="str">
        <f t="shared" si="28"/>
        <v/>
      </c>
      <c r="O939" s="15" t="str">
        <f t="shared" si="29"/>
        <v/>
      </c>
    </row>
    <row r="940" spans="1:15" ht="16.5" customHeight="1">
      <c r="A940" s="404"/>
      <c r="B940" s="405"/>
      <c r="C940" s="413"/>
      <c r="D940" s="405"/>
      <c r="E940" s="405"/>
      <c r="F940" s="405"/>
      <c r="G940" s="405"/>
      <c r="H940" s="405"/>
      <c r="I940" s="405"/>
      <c r="J940" s="405"/>
      <c r="K940" s="405"/>
      <c r="L940" s="406"/>
      <c r="M940" s="25" t="str">
        <f>IFERROR(VLOOKUP(D940,Cover!$I$2:$J$14,2,0),"")</f>
        <v/>
      </c>
      <c r="N940" s="25" t="str">
        <f t="shared" si="28"/>
        <v/>
      </c>
      <c r="O940" s="15" t="str">
        <f t="shared" si="29"/>
        <v/>
      </c>
    </row>
    <row r="941" spans="1:15" ht="16.5" customHeight="1">
      <c r="A941" s="404"/>
      <c r="B941" s="405"/>
      <c r="C941" s="413"/>
      <c r="D941" s="405"/>
      <c r="E941" s="405"/>
      <c r="F941" s="405"/>
      <c r="G941" s="405"/>
      <c r="H941" s="405"/>
      <c r="I941" s="405"/>
      <c r="J941" s="405"/>
      <c r="K941" s="405"/>
      <c r="L941" s="406"/>
      <c r="M941" s="25" t="str">
        <f>IFERROR(VLOOKUP(D941,Cover!$I$2:$J$14,2,0),"")</f>
        <v/>
      </c>
      <c r="N941" s="25" t="str">
        <f t="shared" si="28"/>
        <v/>
      </c>
      <c r="O941" s="15" t="str">
        <f t="shared" si="29"/>
        <v/>
      </c>
    </row>
    <row r="942" spans="1:15" ht="16.5" customHeight="1">
      <c r="A942" s="404"/>
      <c r="B942" s="405"/>
      <c r="C942" s="413"/>
      <c r="D942" s="405"/>
      <c r="E942" s="405"/>
      <c r="F942" s="405"/>
      <c r="G942" s="405"/>
      <c r="H942" s="405"/>
      <c r="I942" s="405"/>
      <c r="J942" s="405"/>
      <c r="K942" s="405"/>
      <c r="L942" s="406"/>
      <c r="M942" s="25" t="str">
        <f>IFERROR(VLOOKUP(D942,Cover!$I$2:$J$14,2,0),"")</f>
        <v/>
      </c>
      <c r="N942" s="25" t="str">
        <f t="shared" si="28"/>
        <v/>
      </c>
      <c r="O942" s="15" t="str">
        <f t="shared" si="29"/>
        <v/>
      </c>
    </row>
    <row r="943" spans="1:15" ht="16.5" customHeight="1">
      <c r="A943" s="404"/>
      <c r="B943" s="405"/>
      <c r="C943" s="413"/>
      <c r="D943" s="405"/>
      <c r="E943" s="405"/>
      <c r="F943" s="405"/>
      <c r="G943" s="405"/>
      <c r="H943" s="405"/>
      <c r="I943" s="405"/>
      <c r="J943" s="405"/>
      <c r="K943" s="405"/>
      <c r="L943" s="406"/>
      <c r="M943" s="25" t="str">
        <f>IFERROR(VLOOKUP(D943,Cover!$I$2:$J$14,2,0),"")</f>
        <v/>
      </c>
      <c r="N943" s="25" t="str">
        <f t="shared" si="28"/>
        <v/>
      </c>
      <c r="O943" s="15" t="str">
        <f t="shared" si="29"/>
        <v/>
      </c>
    </row>
    <row r="944" spans="1:15" ht="16.5" customHeight="1">
      <c r="A944" s="404"/>
      <c r="B944" s="405"/>
      <c r="C944" s="413"/>
      <c r="D944" s="405"/>
      <c r="E944" s="405"/>
      <c r="F944" s="405"/>
      <c r="G944" s="405"/>
      <c r="H944" s="405"/>
      <c r="I944" s="405"/>
      <c r="J944" s="405"/>
      <c r="K944" s="405"/>
      <c r="L944" s="406"/>
      <c r="M944" s="25" t="str">
        <f>IFERROR(VLOOKUP(D944,Cover!$I$2:$J$14,2,0),"")</f>
        <v/>
      </c>
      <c r="N944" s="25" t="str">
        <f t="shared" si="28"/>
        <v/>
      </c>
      <c r="O944" s="15" t="str">
        <f t="shared" si="29"/>
        <v/>
      </c>
    </row>
    <row r="945" spans="1:15" ht="16.5" customHeight="1">
      <c r="A945" s="404"/>
      <c r="B945" s="405"/>
      <c r="C945" s="413"/>
      <c r="D945" s="405"/>
      <c r="E945" s="405"/>
      <c r="F945" s="405"/>
      <c r="G945" s="405"/>
      <c r="H945" s="405"/>
      <c r="I945" s="405"/>
      <c r="J945" s="405"/>
      <c r="K945" s="405"/>
      <c r="L945" s="406"/>
      <c r="M945" s="25" t="str">
        <f>IFERROR(VLOOKUP(D945,Cover!$I$2:$J$14,2,0),"")</f>
        <v/>
      </c>
      <c r="N945" s="25" t="str">
        <f t="shared" si="28"/>
        <v/>
      </c>
      <c r="O945" s="15" t="str">
        <f t="shared" si="29"/>
        <v/>
      </c>
    </row>
    <row r="946" spans="1:15" ht="16.5" customHeight="1">
      <c r="A946" s="404"/>
      <c r="B946" s="405"/>
      <c r="C946" s="413"/>
      <c r="D946" s="405"/>
      <c r="E946" s="405"/>
      <c r="F946" s="405"/>
      <c r="G946" s="405"/>
      <c r="H946" s="405"/>
      <c r="I946" s="405"/>
      <c r="J946" s="405"/>
      <c r="K946" s="405"/>
      <c r="L946" s="406"/>
      <c r="M946" s="25" t="str">
        <f>IFERROR(VLOOKUP(D946,Cover!$I$2:$J$14,2,0),"")</f>
        <v/>
      </c>
      <c r="N946" s="25" t="str">
        <f t="shared" si="28"/>
        <v/>
      </c>
      <c r="O946" s="15" t="str">
        <f t="shared" si="29"/>
        <v/>
      </c>
    </row>
    <row r="947" spans="1:15" ht="16.5" customHeight="1">
      <c r="A947" s="404"/>
      <c r="B947" s="405"/>
      <c r="C947" s="413"/>
      <c r="D947" s="405"/>
      <c r="E947" s="405"/>
      <c r="F947" s="405"/>
      <c r="G947" s="405"/>
      <c r="H947" s="405"/>
      <c r="I947" s="405"/>
      <c r="J947" s="405"/>
      <c r="K947" s="405"/>
      <c r="L947" s="406"/>
      <c r="M947" s="25" t="str">
        <f>IFERROR(VLOOKUP(D947,Cover!$I$2:$J$14,2,0),"")</f>
        <v/>
      </c>
      <c r="N947" s="25" t="str">
        <f t="shared" si="28"/>
        <v/>
      </c>
      <c r="O947" s="15" t="str">
        <f t="shared" si="29"/>
        <v/>
      </c>
    </row>
    <row r="948" spans="1:15" ht="16.5" customHeight="1">
      <c r="A948" s="404"/>
      <c r="B948" s="405"/>
      <c r="C948" s="413"/>
      <c r="D948" s="405"/>
      <c r="E948" s="405"/>
      <c r="F948" s="405"/>
      <c r="G948" s="405"/>
      <c r="H948" s="405"/>
      <c r="I948" s="405"/>
      <c r="J948" s="405"/>
      <c r="K948" s="405"/>
      <c r="L948" s="406"/>
      <c r="M948" s="25" t="str">
        <f>IFERROR(VLOOKUP(D948,Cover!$I$2:$J$14,2,0),"")</f>
        <v/>
      </c>
      <c r="N948" s="25" t="str">
        <f t="shared" si="28"/>
        <v/>
      </c>
      <c r="O948" s="15" t="str">
        <f t="shared" si="29"/>
        <v/>
      </c>
    </row>
    <row r="949" spans="1:15" ht="16.5" customHeight="1">
      <c r="A949" s="404"/>
      <c r="B949" s="405"/>
      <c r="C949" s="413"/>
      <c r="D949" s="405"/>
      <c r="E949" s="405"/>
      <c r="F949" s="405"/>
      <c r="G949" s="405"/>
      <c r="H949" s="405"/>
      <c r="I949" s="405"/>
      <c r="J949" s="405"/>
      <c r="K949" s="405"/>
      <c r="L949" s="406"/>
      <c r="M949" s="25" t="str">
        <f>IFERROR(VLOOKUP(D949,Cover!$I$2:$J$14,2,0),"")</f>
        <v/>
      </c>
      <c r="N949" s="25" t="str">
        <f t="shared" si="28"/>
        <v/>
      </c>
      <c r="O949" s="15" t="str">
        <f t="shared" si="29"/>
        <v/>
      </c>
    </row>
    <row r="950" spans="1:15" ht="16.5" customHeight="1">
      <c r="A950" s="404"/>
      <c r="B950" s="405"/>
      <c r="C950" s="413"/>
      <c r="D950" s="405"/>
      <c r="E950" s="405"/>
      <c r="F950" s="405"/>
      <c r="G950" s="405"/>
      <c r="H950" s="405"/>
      <c r="I950" s="405"/>
      <c r="J950" s="405"/>
      <c r="K950" s="405"/>
      <c r="L950" s="406"/>
      <c r="M950" s="25" t="str">
        <f>IFERROR(VLOOKUP(D950,Cover!$I$2:$J$14,2,0),"")</f>
        <v/>
      </c>
      <c r="N950" s="25" t="str">
        <f t="shared" si="28"/>
        <v/>
      </c>
      <c r="O950" s="15" t="str">
        <f t="shared" si="29"/>
        <v/>
      </c>
    </row>
    <row r="951" spans="1:15" ht="16.5" customHeight="1">
      <c r="A951" s="404"/>
      <c r="B951" s="405"/>
      <c r="C951" s="413"/>
      <c r="D951" s="405"/>
      <c r="E951" s="405"/>
      <c r="F951" s="405"/>
      <c r="G951" s="405"/>
      <c r="H951" s="405"/>
      <c r="I951" s="405"/>
      <c r="J951" s="405"/>
      <c r="K951" s="405"/>
      <c r="L951" s="406"/>
      <c r="M951" s="25" t="str">
        <f>IFERROR(VLOOKUP(D951,Cover!$I$2:$J$14,2,0),"")</f>
        <v/>
      </c>
      <c r="N951" s="25" t="str">
        <f t="shared" si="28"/>
        <v/>
      </c>
      <c r="O951" s="15" t="str">
        <f t="shared" si="29"/>
        <v/>
      </c>
    </row>
    <row r="952" spans="1:15" ht="16.5" customHeight="1">
      <c r="A952" s="404"/>
      <c r="B952" s="405"/>
      <c r="C952" s="413"/>
      <c r="D952" s="405"/>
      <c r="E952" s="405"/>
      <c r="F952" s="405"/>
      <c r="G952" s="405"/>
      <c r="H952" s="405"/>
      <c r="I952" s="405"/>
      <c r="J952" s="405"/>
      <c r="K952" s="405"/>
      <c r="L952" s="406"/>
      <c r="M952" s="25" t="str">
        <f>IFERROR(VLOOKUP(D952,Cover!$I$2:$J$14,2,0),"")</f>
        <v/>
      </c>
      <c r="N952" s="25" t="str">
        <f t="shared" si="28"/>
        <v/>
      </c>
      <c r="O952" s="15" t="str">
        <f t="shared" si="29"/>
        <v/>
      </c>
    </row>
    <row r="953" spans="1:15" ht="16.5" customHeight="1">
      <c r="A953" s="404"/>
      <c r="B953" s="405"/>
      <c r="C953" s="413"/>
      <c r="D953" s="405"/>
      <c r="E953" s="405"/>
      <c r="F953" s="405"/>
      <c r="G953" s="405"/>
      <c r="H953" s="405"/>
      <c r="I953" s="405"/>
      <c r="J953" s="405"/>
      <c r="K953" s="405"/>
      <c r="L953" s="406"/>
      <c r="M953" s="25" t="str">
        <f>IFERROR(VLOOKUP(D953,Cover!$I$2:$J$14,2,0),"")</f>
        <v/>
      </c>
      <c r="N953" s="25" t="str">
        <f t="shared" si="28"/>
        <v/>
      </c>
      <c r="O953" s="15" t="str">
        <f t="shared" si="29"/>
        <v/>
      </c>
    </row>
    <row r="954" spans="1:15" ht="16.5" customHeight="1">
      <c r="A954" s="404"/>
      <c r="B954" s="405"/>
      <c r="C954" s="413"/>
      <c r="D954" s="405"/>
      <c r="E954" s="405"/>
      <c r="F954" s="405"/>
      <c r="G954" s="405"/>
      <c r="H954" s="405"/>
      <c r="I954" s="405"/>
      <c r="J954" s="405"/>
      <c r="K954" s="405"/>
      <c r="L954" s="406"/>
      <c r="M954" s="25" t="str">
        <f>IFERROR(VLOOKUP(D954,Cover!$I$2:$J$14,2,0),"")</f>
        <v/>
      </c>
      <c r="N954" s="25" t="str">
        <f t="shared" si="28"/>
        <v/>
      </c>
      <c r="O954" s="15" t="str">
        <f t="shared" si="29"/>
        <v/>
      </c>
    </row>
    <row r="955" spans="1:15" ht="16.5" customHeight="1">
      <c r="A955" s="404"/>
      <c r="B955" s="405"/>
      <c r="C955" s="413"/>
      <c r="D955" s="405"/>
      <c r="E955" s="405"/>
      <c r="F955" s="405"/>
      <c r="G955" s="405"/>
      <c r="H955" s="405"/>
      <c r="I955" s="405"/>
      <c r="J955" s="405"/>
      <c r="K955" s="405"/>
      <c r="L955" s="406"/>
      <c r="M955" s="25" t="str">
        <f>IFERROR(VLOOKUP(D955,Cover!$I$2:$J$14,2,0),"")</f>
        <v/>
      </c>
      <c r="N955" s="25" t="str">
        <f t="shared" si="28"/>
        <v/>
      </c>
      <c r="O955" s="15" t="str">
        <f t="shared" si="29"/>
        <v/>
      </c>
    </row>
    <row r="956" spans="1:15" ht="16.5" customHeight="1">
      <c r="A956" s="404"/>
      <c r="B956" s="405"/>
      <c r="C956" s="413"/>
      <c r="D956" s="405"/>
      <c r="E956" s="405"/>
      <c r="F956" s="405"/>
      <c r="G956" s="405"/>
      <c r="H956" s="405"/>
      <c r="I956" s="405"/>
      <c r="J956" s="405"/>
      <c r="K956" s="405"/>
      <c r="L956" s="406"/>
      <c r="M956" s="25" t="str">
        <f>IFERROR(VLOOKUP(D956,Cover!$I$2:$J$14,2,0),"")</f>
        <v/>
      </c>
      <c r="N956" s="25" t="str">
        <f t="shared" si="28"/>
        <v/>
      </c>
      <c r="O956" s="15" t="str">
        <f t="shared" si="29"/>
        <v/>
      </c>
    </row>
    <row r="957" spans="1:15" ht="16.5" customHeight="1">
      <c r="A957" s="404"/>
      <c r="B957" s="405"/>
      <c r="C957" s="413"/>
      <c r="D957" s="405"/>
      <c r="E957" s="405"/>
      <c r="F957" s="405"/>
      <c r="G957" s="405"/>
      <c r="H957" s="405"/>
      <c r="I957" s="405"/>
      <c r="J957" s="405"/>
      <c r="K957" s="405"/>
      <c r="L957" s="406"/>
      <c r="M957" s="25" t="str">
        <f>IFERROR(VLOOKUP(D957,Cover!$I$2:$J$14,2,0),"")</f>
        <v/>
      </c>
      <c r="N957" s="25" t="str">
        <f t="shared" si="28"/>
        <v/>
      </c>
      <c r="O957" s="15" t="str">
        <f t="shared" si="29"/>
        <v/>
      </c>
    </row>
    <row r="958" spans="1:15" ht="16.5" customHeight="1">
      <c r="A958" s="404"/>
      <c r="B958" s="405"/>
      <c r="C958" s="413"/>
      <c r="D958" s="405"/>
      <c r="E958" s="405"/>
      <c r="F958" s="405"/>
      <c r="G958" s="405"/>
      <c r="H958" s="405"/>
      <c r="I958" s="405"/>
      <c r="J958" s="405"/>
      <c r="K958" s="405"/>
      <c r="L958" s="406"/>
      <c r="M958" s="25" t="str">
        <f>IFERROR(VLOOKUP(D958,Cover!$I$2:$J$14,2,0),"")</f>
        <v/>
      </c>
      <c r="N958" s="25" t="str">
        <f t="shared" si="28"/>
        <v/>
      </c>
      <c r="O958" s="15" t="str">
        <f t="shared" si="29"/>
        <v/>
      </c>
    </row>
    <row r="959" spans="1:15" ht="16.5" customHeight="1">
      <c r="A959" s="404"/>
      <c r="B959" s="405"/>
      <c r="C959" s="413"/>
      <c r="D959" s="405"/>
      <c r="E959" s="405"/>
      <c r="F959" s="405"/>
      <c r="G959" s="405"/>
      <c r="H959" s="405"/>
      <c r="I959" s="405"/>
      <c r="J959" s="405"/>
      <c r="K959" s="405"/>
      <c r="L959" s="406"/>
      <c r="M959" s="25" t="str">
        <f>IFERROR(VLOOKUP(D959,Cover!$I$2:$J$14,2,0),"")</f>
        <v/>
      </c>
      <c r="N959" s="25" t="str">
        <f t="shared" si="28"/>
        <v/>
      </c>
      <c r="O959" s="15" t="str">
        <f t="shared" si="29"/>
        <v/>
      </c>
    </row>
    <row r="960" spans="1:15" ht="16.5" customHeight="1">
      <c r="A960" s="404"/>
      <c r="B960" s="405"/>
      <c r="C960" s="413"/>
      <c r="D960" s="405"/>
      <c r="E960" s="405"/>
      <c r="F960" s="405"/>
      <c r="G960" s="405"/>
      <c r="H960" s="405"/>
      <c r="I960" s="405"/>
      <c r="J960" s="405"/>
      <c r="K960" s="405"/>
      <c r="L960" s="406"/>
      <c r="M960" s="25" t="str">
        <f>IFERROR(VLOOKUP(D960,Cover!$I$2:$J$14,2,0),"")</f>
        <v/>
      </c>
      <c r="N960" s="25" t="str">
        <f t="shared" si="28"/>
        <v/>
      </c>
      <c r="O960" s="15" t="str">
        <f t="shared" si="29"/>
        <v/>
      </c>
    </row>
    <row r="961" spans="1:15" ht="16.5" customHeight="1">
      <c r="A961" s="404"/>
      <c r="B961" s="405"/>
      <c r="C961" s="413"/>
      <c r="D961" s="405"/>
      <c r="E961" s="405"/>
      <c r="F961" s="405"/>
      <c r="G961" s="405"/>
      <c r="H961" s="405"/>
      <c r="I961" s="405"/>
      <c r="J961" s="405"/>
      <c r="K961" s="405"/>
      <c r="L961" s="406"/>
      <c r="M961" s="25" t="str">
        <f>IFERROR(VLOOKUP(D961,Cover!$I$2:$J$14,2,0),"")</f>
        <v/>
      </c>
      <c r="N961" s="25" t="str">
        <f t="shared" si="28"/>
        <v/>
      </c>
      <c r="O961" s="15" t="str">
        <f t="shared" si="29"/>
        <v/>
      </c>
    </row>
    <row r="962" spans="1:15" ht="16.5" customHeight="1">
      <c r="A962" s="404"/>
      <c r="B962" s="405"/>
      <c r="C962" s="413"/>
      <c r="D962" s="405"/>
      <c r="E962" s="405"/>
      <c r="F962" s="405"/>
      <c r="G962" s="405"/>
      <c r="H962" s="405"/>
      <c r="I962" s="405"/>
      <c r="J962" s="405"/>
      <c r="K962" s="405"/>
      <c r="L962" s="406"/>
      <c r="M962" s="25" t="str">
        <f>IFERROR(VLOOKUP(D962,Cover!$I$2:$J$14,2,0),"")</f>
        <v/>
      </c>
      <c r="N962" s="25" t="str">
        <f t="shared" si="28"/>
        <v/>
      </c>
      <c r="O962" s="15" t="str">
        <f t="shared" si="29"/>
        <v/>
      </c>
    </row>
    <row r="963" spans="1:15" ht="16.5" customHeight="1">
      <c r="A963" s="404"/>
      <c r="B963" s="405"/>
      <c r="C963" s="413"/>
      <c r="D963" s="405"/>
      <c r="E963" s="405"/>
      <c r="F963" s="405"/>
      <c r="G963" s="405"/>
      <c r="H963" s="405"/>
      <c r="I963" s="405"/>
      <c r="J963" s="405"/>
      <c r="K963" s="405"/>
      <c r="L963" s="406"/>
      <c r="M963" s="25" t="str">
        <f>IFERROR(VLOOKUP(D963,Cover!$I$2:$J$14,2,0),"")</f>
        <v/>
      </c>
      <c r="N963" s="25" t="str">
        <f t="shared" ref="N963:N1026" si="30">IF(O963&lt;&gt;"PMOyyy144_R4bis",CONCATENATE(B963,M963,I963),CONCATENATE(O963,M963,I963))</f>
        <v/>
      </c>
      <c r="O963" s="15" t="str">
        <f t="shared" ref="O963:O1026" si="31">LEFT(B963,15)</f>
        <v/>
      </c>
    </row>
    <row r="964" spans="1:15" ht="16.5" customHeight="1">
      <c r="A964" s="404"/>
      <c r="B964" s="405"/>
      <c r="C964" s="413"/>
      <c r="D964" s="405"/>
      <c r="E964" s="405"/>
      <c r="F964" s="405"/>
      <c r="G964" s="405"/>
      <c r="H964" s="405"/>
      <c r="I964" s="405"/>
      <c r="J964" s="405"/>
      <c r="K964" s="405"/>
      <c r="L964" s="406"/>
      <c r="M964" s="25" t="str">
        <f>IFERROR(VLOOKUP(D964,Cover!$I$2:$J$14,2,0),"")</f>
        <v/>
      </c>
      <c r="N964" s="25" t="str">
        <f t="shared" si="30"/>
        <v/>
      </c>
      <c r="O964" s="15" t="str">
        <f t="shared" si="31"/>
        <v/>
      </c>
    </row>
    <row r="965" spans="1:15" ht="16.5" customHeight="1">
      <c r="A965" s="404"/>
      <c r="B965" s="405"/>
      <c r="C965" s="413"/>
      <c r="D965" s="405"/>
      <c r="E965" s="405"/>
      <c r="F965" s="405"/>
      <c r="G965" s="405"/>
      <c r="H965" s="405"/>
      <c r="I965" s="405"/>
      <c r="J965" s="405"/>
      <c r="K965" s="405"/>
      <c r="L965" s="406"/>
      <c r="M965" s="25" t="str">
        <f>IFERROR(VLOOKUP(D965,Cover!$I$2:$J$14,2,0),"")</f>
        <v/>
      </c>
      <c r="N965" s="25" t="str">
        <f t="shared" si="30"/>
        <v/>
      </c>
      <c r="O965" s="15" t="str">
        <f t="shared" si="31"/>
        <v/>
      </c>
    </row>
    <row r="966" spans="1:15" ht="16.5" customHeight="1">
      <c r="A966" s="404"/>
      <c r="B966" s="405"/>
      <c r="C966" s="413"/>
      <c r="D966" s="405"/>
      <c r="E966" s="405"/>
      <c r="F966" s="405"/>
      <c r="G966" s="405"/>
      <c r="H966" s="405"/>
      <c r="I966" s="405"/>
      <c r="J966" s="405"/>
      <c r="K966" s="405"/>
      <c r="L966" s="406"/>
      <c r="M966" s="25" t="str">
        <f>IFERROR(VLOOKUP(D966,Cover!$I$2:$J$14,2,0),"")</f>
        <v/>
      </c>
      <c r="N966" s="25" t="str">
        <f t="shared" si="30"/>
        <v/>
      </c>
      <c r="O966" s="15" t="str">
        <f t="shared" si="31"/>
        <v/>
      </c>
    </row>
    <row r="967" spans="1:15" ht="16.5" customHeight="1">
      <c r="A967" s="404"/>
      <c r="B967" s="405"/>
      <c r="C967" s="413"/>
      <c r="D967" s="405"/>
      <c r="E967" s="405"/>
      <c r="F967" s="405"/>
      <c r="G967" s="405"/>
      <c r="H967" s="405"/>
      <c r="I967" s="405"/>
      <c r="J967" s="405"/>
      <c r="K967" s="405"/>
      <c r="L967" s="406"/>
      <c r="M967" s="25" t="str">
        <f>IFERROR(VLOOKUP(D967,Cover!$I$2:$J$14,2,0),"")</f>
        <v/>
      </c>
      <c r="N967" s="25" t="str">
        <f t="shared" si="30"/>
        <v/>
      </c>
      <c r="O967" s="15" t="str">
        <f t="shared" si="31"/>
        <v/>
      </c>
    </row>
    <row r="968" spans="1:15" ht="16.5" customHeight="1">
      <c r="A968" s="404"/>
      <c r="B968" s="405"/>
      <c r="C968" s="413"/>
      <c r="D968" s="405"/>
      <c r="E968" s="405"/>
      <c r="F968" s="405"/>
      <c r="G968" s="405"/>
      <c r="H968" s="405"/>
      <c r="I968" s="405"/>
      <c r="J968" s="405"/>
      <c r="K968" s="405"/>
      <c r="L968" s="406"/>
      <c r="M968" s="25" t="str">
        <f>IFERROR(VLOOKUP(D968,Cover!$I$2:$J$14,2,0),"")</f>
        <v/>
      </c>
      <c r="N968" s="25" t="str">
        <f t="shared" si="30"/>
        <v/>
      </c>
      <c r="O968" s="15" t="str">
        <f t="shared" si="31"/>
        <v/>
      </c>
    </row>
    <row r="969" spans="1:15" ht="16.5" customHeight="1">
      <c r="A969" s="404"/>
      <c r="B969" s="405"/>
      <c r="C969" s="413"/>
      <c r="D969" s="405"/>
      <c r="E969" s="405"/>
      <c r="F969" s="405"/>
      <c r="G969" s="405"/>
      <c r="H969" s="405"/>
      <c r="I969" s="405"/>
      <c r="J969" s="405"/>
      <c r="K969" s="405"/>
      <c r="L969" s="406"/>
      <c r="M969" s="25" t="str">
        <f>IFERROR(VLOOKUP(D969,Cover!$I$2:$J$14,2,0),"")</f>
        <v/>
      </c>
      <c r="N969" s="25" t="str">
        <f t="shared" si="30"/>
        <v/>
      </c>
      <c r="O969" s="15" t="str">
        <f t="shared" si="31"/>
        <v/>
      </c>
    </row>
    <row r="970" spans="1:15" ht="16.5" customHeight="1">
      <c r="A970" s="404"/>
      <c r="B970" s="405"/>
      <c r="C970" s="413"/>
      <c r="D970" s="405"/>
      <c r="E970" s="405"/>
      <c r="F970" s="405"/>
      <c r="G970" s="405"/>
      <c r="H970" s="405"/>
      <c r="I970" s="405"/>
      <c r="J970" s="405"/>
      <c r="K970" s="405"/>
      <c r="L970" s="406"/>
      <c r="M970" s="25" t="str">
        <f>IFERROR(VLOOKUP(D970,Cover!$I$2:$J$14,2,0),"")</f>
        <v/>
      </c>
      <c r="N970" s="25" t="str">
        <f t="shared" si="30"/>
        <v/>
      </c>
      <c r="O970" s="15" t="str">
        <f t="shared" si="31"/>
        <v/>
      </c>
    </row>
    <row r="971" spans="1:15" ht="16.5" customHeight="1">
      <c r="A971" s="404"/>
      <c r="B971" s="405"/>
      <c r="C971" s="413"/>
      <c r="D971" s="405"/>
      <c r="E971" s="405"/>
      <c r="F971" s="405"/>
      <c r="G971" s="405"/>
      <c r="H971" s="405"/>
      <c r="I971" s="405"/>
      <c r="J971" s="405"/>
      <c r="K971" s="405"/>
      <c r="L971" s="406"/>
      <c r="M971" s="25" t="str">
        <f>IFERROR(VLOOKUP(D971,Cover!$I$2:$J$14,2,0),"")</f>
        <v/>
      </c>
      <c r="N971" s="25" t="str">
        <f t="shared" si="30"/>
        <v/>
      </c>
      <c r="O971" s="15" t="str">
        <f t="shared" si="31"/>
        <v/>
      </c>
    </row>
    <row r="972" spans="1:15" ht="16.5" customHeight="1">
      <c r="A972" s="404"/>
      <c r="B972" s="405"/>
      <c r="C972" s="413"/>
      <c r="D972" s="405"/>
      <c r="E972" s="405"/>
      <c r="F972" s="405"/>
      <c r="G972" s="405"/>
      <c r="H972" s="405"/>
      <c r="I972" s="405"/>
      <c r="J972" s="405"/>
      <c r="K972" s="405"/>
      <c r="L972" s="406"/>
      <c r="M972" s="25" t="str">
        <f>IFERROR(VLOOKUP(D972,Cover!$I$2:$J$14,2,0),"")</f>
        <v/>
      </c>
      <c r="N972" s="25" t="str">
        <f t="shared" si="30"/>
        <v/>
      </c>
      <c r="O972" s="15" t="str">
        <f t="shared" si="31"/>
        <v/>
      </c>
    </row>
    <row r="973" spans="1:15" ht="16.5" customHeight="1">
      <c r="A973" s="404"/>
      <c r="B973" s="405"/>
      <c r="C973" s="413"/>
      <c r="D973" s="405"/>
      <c r="E973" s="405"/>
      <c r="F973" s="405"/>
      <c r="G973" s="405"/>
      <c r="H973" s="405"/>
      <c r="I973" s="405"/>
      <c r="J973" s="405"/>
      <c r="K973" s="405"/>
      <c r="L973" s="406"/>
      <c r="M973" s="25" t="str">
        <f>IFERROR(VLOOKUP(D973,Cover!$I$2:$J$14,2,0),"")</f>
        <v/>
      </c>
      <c r="N973" s="25" t="str">
        <f t="shared" si="30"/>
        <v/>
      </c>
      <c r="O973" s="15" t="str">
        <f t="shared" si="31"/>
        <v/>
      </c>
    </row>
    <row r="974" spans="1:15" ht="16.5" customHeight="1">
      <c r="A974" s="404"/>
      <c r="B974" s="405"/>
      <c r="C974" s="413"/>
      <c r="D974" s="405"/>
      <c r="E974" s="405"/>
      <c r="F974" s="405"/>
      <c r="G974" s="405"/>
      <c r="H974" s="405"/>
      <c r="I974" s="405"/>
      <c r="J974" s="405"/>
      <c r="K974" s="405"/>
      <c r="L974" s="406"/>
      <c r="M974" s="25" t="str">
        <f>IFERROR(VLOOKUP(D974,Cover!$I$2:$J$14,2,0),"")</f>
        <v/>
      </c>
      <c r="N974" s="25" t="str">
        <f t="shared" si="30"/>
        <v/>
      </c>
      <c r="O974" s="15" t="str">
        <f t="shared" si="31"/>
        <v/>
      </c>
    </row>
    <row r="975" spans="1:15" ht="16.5" customHeight="1">
      <c r="A975" s="404"/>
      <c r="B975" s="405"/>
      <c r="C975" s="413"/>
      <c r="D975" s="405"/>
      <c r="E975" s="405"/>
      <c r="F975" s="405"/>
      <c r="G975" s="405"/>
      <c r="H975" s="405"/>
      <c r="I975" s="405"/>
      <c r="J975" s="405"/>
      <c r="K975" s="405"/>
      <c r="L975" s="406"/>
      <c r="M975" s="25" t="str">
        <f>IFERROR(VLOOKUP(D975,Cover!$I$2:$J$14,2,0),"")</f>
        <v/>
      </c>
      <c r="N975" s="25" t="str">
        <f t="shared" si="30"/>
        <v/>
      </c>
      <c r="O975" s="15" t="str">
        <f t="shared" si="31"/>
        <v/>
      </c>
    </row>
    <row r="976" spans="1:15" ht="16.5" customHeight="1">
      <c r="A976" s="404"/>
      <c r="B976" s="405"/>
      <c r="C976" s="413"/>
      <c r="D976" s="405"/>
      <c r="E976" s="405"/>
      <c r="F976" s="405"/>
      <c r="G976" s="405"/>
      <c r="H976" s="405"/>
      <c r="I976" s="405"/>
      <c r="J976" s="405"/>
      <c r="K976" s="405"/>
      <c r="L976" s="406"/>
      <c r="M976" s="25" t="str">
        <f>IFERROR(VLOOKUP(D976,Cover!$I$2:$J$14,2,0),"")</f>
        <v/>
      </c>
      <c r="N976" s="25" t="str">
        <f t="shared" si="30"/>
        <v/>
      </c>
      <c r="O976" s="15" t="str">
        <f t="shared" si="31"/>
        <v/>
      </c>
    </row>
    <row r="977" spans="1:15" ht="16.5" customHeight="1">
      <c r="A977" s="404"/>
      <c r="B977" s="405"/>
      <c r="C977" s="413"/>
      <c r="D977" s="405"/>
      <c r="E977" s="405"/>
      <c r="F977" s="405"/>
      <c r="G977" s="405"/>
      <c r="H977" s="405"/>
      <c r="I977" s="405"/>
      <c r="J977" s="405"/>
      <c r="K977" s="405"/>
      <c r="L977" s="406"/>
      <c r="M977" s="25" t="str">
        <f>IFERROR(VLOOKUP(D977,Cover!$I$2:$J$14,2,0),"")</f>
        <v/>
      </c>
      <c r="N977" s="25" t="str">
        <f t="shared" si="30"/>
        <v/>
      </c>
      <c r="O977" s="15" t="str">
        <f t="shared" si="31"/>
        <v/>
      </c>
    </row>
    <row r="978" spans="1:15" ht="16.5" customHeight="1">
      <c r="A978" s="404"/>
      <c r="B978" s="405"/>
      <c r="C978" s="413"/>
      <c r="D978" s="405"/>
      <c r="E978" s="405"/>
      <c r="F978" s="405"/>
      <c r="G978" s="405"/>
      <c r="H978" s="405"/>
      <c r="I978" s="405"/>
      <c r="J978" s="405"/>
      <c r="K978" s="405"/>
      <c r="L978" s="406"/>
      <c r="M978" s="25" t="str">
        <f>IFERROR(VLOOKUP(D978,Cover!$I$2:$J$14,2,0),"")</f>
        <v/>
      </c>
      <c r="N978" s="25" t="str">
        <f t="shared" si="30"/>
        <v/>
      </c>
      <c r="O978" s="15" t="str">
        <f t="shared" si="31"/>
        <v/>
      </c>
    </row>
    <row r="979" spans="1:15" ht="16.5" customHeight="1">
      <c r="A979" s="404"/>
      <c r="B979" s="405"/>
      <c r="C979" s="413"/>
      <c r="D979" s="405"/>
      <c r="E979" s="405"/>
      <c r="F979" s="405"/>
      <c r="G979" s="405"/>
      <c r="H979" s="405"/>
      <c r="I979" s="405"/>
      <c r="J979" s="405"/>
      <c r="K979" s="405"/>
      <c r="L979" s="406"/>
      <c r="M979" s="25" t="str">
        <f>IFERROR(VLOOKUP(D979,Cover!$I$2:$J$14,2,0),"")</f>
        <v/>
      </c>
      <c r="N979" s="25" t="str">
        <f t="shared" si="30"/>
        <v/>
      </c>
      <c r="O979" s="15" t="str">
        <f t="shared" si="31"/>
        <v/>
      </c>
    </row>
    <row r="980" spans="1:15" ht="16.5" customHeight="1">
      <c r="A980" s="404"/>
      <c r="B980" s="405"/>
      <c r="C980" s="413"/>
      <c r="D980" s="405"/>
      <c r="E980" s="405"/>
      <c r="F980" s="405"/>
      <c r="G980" s="405"/>
      <c r="H980" s="405"/>
      <c r="I980" s="405"/>
      <c r="J980" s="405"/>
      <c r="K980" s="405"/>
      <c r="L980" s="406"/>
      <c r="M980" s="25" t="str">
        <f>IFERROR(VLOOKUP(D980,Cover!$I$2:$J$14,2,0),"")</f>
        <v/>
      </c>
      <c r="N980" s="25" t="str">
        <f t="shared" si="30"/>
        <v/>
      </c>
      <c r="O980" s="15" t="str">
        <f t="shared" si="31"/>
        <v/>
      </c>
    </row>
    <row r="981" spans="1:15" ht="16.5" customHeight="1">
      <c r="A981" s="404"/>
      <c r="B981" s="405"/>
      <c r="C981" s="413"/>
      <c r="D981" s="405"/>
      <c r="E981" s="405"/>
      <c r="F981" s="405"/>
      <c r="G981" s="405"/>
      <c r="H981" s="405"/>
      <c r="I981" s="405"/>
      <c r="J981" s="405"/>
      <c r="K981" s="405"/>
      <c r="L981" s="406"/>
      <c r="M981" s="25" t="str">
        <f>IFERROR(VLOOKUP(D981,Cover!$I$2:$J$14,2,0),"")</f>
        <v/>
      </c>
      <c r="N981" s="25" t="str">
        <f t="shared" si="30"/>
        <v/>
      </c>
      <c r="O981" s="15" t="str">
        <f t="shared" si="31"/>
        <v/>
      </c>
    </row>
    <row r="982" spans="1:15" ht="16.5" customHeight="1">
      <c r="A982" s="404"/>
      <c r="B982" s="405"/>
      <c r="C982" s="413"/>
      <c r="D982" s="405"/>
      <c r="E982" s="405"/>
      <c r="F982" s="405"/>
      <c r="G982" s="405"/>
      <c r="H982" s="405"/>
      <c r="I982" s="405"/>
      <c r="J982" s="405"/>
      <c r="K982" s="405"/>
      <c r="L982" s="406"/>
      <c r="M982" s="25" t="str">
        <f>IFERROR(VLOOKUP(D982,Cover!$I$2:$J$14,2,0),"")</f>
        <v/>
      </c>
      <c r="N982" s="25" t="str">
        <f t="shared" si="30"/>
        <v/>
      </c>
      <c r="O982" s="15" t="str">
        <f t="shared" si="31"/>
        <v/>
      </c>
    </row>
    <row r="983" spans="1:15" ht="16.5" customHeight="1">
      <c r="A983" s="404"/>
      <c r="B983" s="405"/>
      <c r="C983" s="413"/>
      <c r="D983" s="405"/>
      <c r="E983" s="405"/>
      <c r="F983" s="405"/>
      <c r="G983" s="405"/>
      <c r="H983" s="405"/>
      <c r="I983" s="405"/>
      <c r="J983" s="405"/>
      <c r="K983" s="405"/>
      <c r="L983" s="406"/>
      <c r="M983" s="25" t="str">
        <f>IFERROR(VLOOKUP(D983,Cover!$I$2:$J$14,2,0),"")</f>
        <v/>
      </c>
      <c r="N983" s="25" t="str">
        <f t="shared" si="30"/>
        <v/>
      </c>
      <c r="O983" s="15" t="str">
        <f t="shared" si="31"/>
        <v/>
      </c>
    </row>
    <row r="984" spans="1:15" ht="16.5" customHeight="1">
      <c r="A984" s="404"/>
      <c r="B984" s="405"/>
      <c r="C984" s="413"/>
      <c r="D984" s="405"/>
      <c r="E984" s="405"/>
      <c r="F984" s="405"/>
      <c r="G984" s="405"/>
      <c r="H984" s="405"/>
      <c r="I984" s="405"/>
      <c r="J984" s="405"/>
      <c r="K984" s="405"/>
      <c r="L984" s="406"/>
      <c r="M984" s="25" t="str">
        <f>IFERROR(VLOOKUP(D984,Cover!$I$2:$J$14,2,0),"")</f>
        <v/>
      </c>
      <c r="N984" s="25" t="str">
        <f t="shared" si="30"/>
        <v/>
      </c>
      <c r="O984" s="15" t="str">
        <f t="shared" si="31"/>
        <v/>
      </c>
    </row>
    <row r="985" spans="1:15" ht="16.5" customHeight="1">
      <c r="A985" s="404"/>
      <c r="B985" s="405"/>
      <c r="C985" s="413"/>
      <c r="D985" s="405"/>
      <c r="E985" s="405"/>
      <c r="F985" s="405"/>
      <c r="G985" s="405"/>
      <c r="H985" s="405"/>
      <c r="I985" s="405"/>
      <c r="J985" s="405"/>
      <c r="K985" s="405"/>
      <c r="L985" s="406"/>
      <c r="M985" s="25" t="str">
        <f>IFERROR(VLOOKUP(D985,Cover!$I$2:$J$14,2,0),"")</f>
        <v/>
      </c>
      <c r="N985" s="25" t="str">
        <f t="shared" si="30"/>
        <v/>
      </c>
      <c r="O985" s="15" t="str">
        <f t="shared" si="31"/>
        <v/>
      </c>
    </row>
    <row r="986" spans="1:15" ht="16.5" customHeight="1">
      <c r="A986" s="404"/>
      <c r="B986" s="405"/>
      <c r="C986" s="413"/>
      <c r="D986" s="405"/>
      <c r="E986" s="405"/>
      <c r="F986" s="405"/>
      <c r="G986" s="405"/>
      <c r="H986" s="405"/>
      <c r="I986" s="405"/>
      <c r="J986" s="405"/>
      <c r="K986" s="405"/>
      <c r="L986" s="406"/>
      <c r="M986" s="25" t="str">
        <f>IFERROR(VLOOKUP(D986,Cover!$I$2:$J$14,2,0),"")</f>
        <v/>
      </c>
      <c r="N986" s="25" t="str">
        <f t="shared" si="30"/>
        <v/>
      </c>
      <c r="O986" s="15" t="str">
        <f t="shared" si="31"/>
        <v/>
      </c>
    </row>
    <row r="987" spans="1:15" ht="16.5" customHeight="1">
      <c r="A987" s="404"/>
      <c r="B987" s="405"/>
      <c r="C987" s="413"/>
      <c r="D987" s="405"/>
      <c r="E987" s="405"/>
      <c r="F987" s="405"/>
      <c r="G987" s="405"/>
      <c r="H987" s="405"/>
      <c r="I987" s="405"/>
      <c r="J987" s="405"/>
      <c r="K987" s="405"/>
      <c r="L987" s="406"/>
      <c r="M987" s="25" t="str">
        <f>IFERROR(VLOOKUP(D987,Cover!$I$2:$J$14,2,0),"")</f>
        <v/>
      </c>
      <c r="N987" s="25" t="str">
        <f t="shared" si="30"/>
        <v/>
      </c>
      <c r="O987" s="15" t="str">
        <f t="shared" si="31"/>
        <v/>
      </c>
    </row>
    <row r="988" spans="1:15" ht="16.5" customHeight="1">
      <c r="A988" s="404"/>
      <c r="B988" s="405"/>
      <c r="C988" s="413"/>
      <c r="D988" s="405"/>
      <c r="E988" s="405"/>
      <c r="F988" s="405"/>
      <c r="G988" s="405"/>
      <c r="H988" s="405"/>
      <c r="I988" s="405"/>
      <c r="J988" s="405"/>
      <c r="K988" s="405"/>
      <c r="L988" s="406"/>
      <c r="M988" s="25" t="str">
        <f>IFERROR(VLOOKUP(D988,Cover!$I$2:$J$14,2,0),"")</f>
        <v/>
      </c>
      <c r="N988" s="25" t="str">
        <f t="shared" si="30"/>
        <v/>
      </c>
      <c r="O988" s="15" t="str">
        <f t="shared" si="31"/>
        <v/>
      </c>
    </row>
    <row r="989" spans="1:15" ht="16.5" customHeight="1">
      <c r="A989" s="404"/>
      <c r="B989" s="405"/>
      <c r="C989" s="413"/>
      <c r="D989" s="405"/>
      <c r="E989" s="405"/>
      <c r="F989" s="405"/>
      <c r="G989" s="405"/>
      <c r="H989" s="405"/>
      <c r="I989" s="405"/>
      <c r="J989" s="405"/>
      <c r="K989" s="405"/>
      <c r="L989" s="406"/>
      <c r="M989" s="25" t="str">
        <f>IFERROR(VLOOKUP(D989,Cover!$I$2:$J$14,2,0),"")</f>
        <v/>
      </c>
      <c r="N989" s="25" t="str">
        <f t="shared" si="30"/>
        <v/>
      </c>
      <c r="O989" s="15" t="str">
        <f t="shared" si="31"/>
        <v/>
      </c>
    </row>
    <row r="990" spans="1:15" ht="16.5" customHeight="1">
      <c r="A990" s="404"/>
      <c r="B990" s="405"/>
      <c r="C990" s="413"/>
      <c r="D990" s="405"/>
      <c r="E990" s="405"/>
      <c r="F990" s="405"/>
      <c r="G990" s="405"/>
      <c r="H990" s="405"/>
      <c r="I990" s="405"/>
      <c r="J990" s="405"/>
      <c r="K990" s="405"/>
      <c r="L990" s="406"/>
      <c r="M990" s="25" t="str">
        <f>IFERROR(VLOOKUP(D990,Cover!$I$2:$J$14,2,0),"")</f>
        <v/>
      </c>
      <c r="N990" s="25" t="str">
        <f t="shared" si="30"/>
        <v/>
      </c>
      <c r="O990" s="15" t="str">
        <f t="shared" si="31"/>
        <v/>
      </c>
    </row>
    <row r="991" spans="1:15" ht="16.5" customHeight="1">
      <c r="A991" s="404"/>
      <c r="B991" s="405"/>
      <c r="C991" s="413"/>
      <c r="D991" s="405"/>
      <c r="E991" s="405"/>
      <c r="F991" s="405"/>
      <c r="G991" s="405"/>
      <c r="H991" s="405"/>
      <c r="I991" s="405"/>
      <c r="J991" s="405"/>
      <c r="K991" s="405"/>
      <c r="L991" s="406"/>
      <c r="M991" s="25" t="str">
        <f>IFERROR(VLOOKUP(D991,Cover!$I$2:$J$14,2,0),"")</f>
        <v/>
      </c>
      <c r="N991" s="25" t="str">
        <f t="shared" si="30"/>
        <v/>
      </c>
      <c r="O991" s="15" t="str">
        <f t="shared" si="31"/>
        <v/>
      </c>
    </row>
    <row r="992" spans="1:15" ht="16.5" customHeight="1">
      <c r="A992" s="404"/>
      <c r="B992" s="405"/>
      <c r="C992" s="413"/>
      <c r="D992" s="405"/>
      <c r="E992" s="405"/>
      <c r="F992" s="405"/>
      <c r="G992" s="405"/>
      <c r="H992" s="405"/>
      <c r="I992" s="405"/>
      <c r="J992" s="405"/>
      <c r="K992" s="405"/>
      <c r="L992" s="406"/>
      <c r="M992" s="25" t="str">
        <f>IFERROR(VLOOKUP(D992,Cover!$I$2:$J$14,2,0),"")</f>
        <v/>
      </c>
      <c r="N992" s="25" t="str">
        <f t="shared" si="30"/>
        <v/>
      </c>
      <c r="O992" s="15" t="str">
        <f t="shared" si="31"/>
        <v/>
      </c>
    </row>
    <row r="993" spans="1:15" ht="16.5" customHeight="1">
      <c r="A993" s="404"/>
      <c r="B993" s="405"/>
      <c r="C993" s="413"/>
      <c r="D993" s="405"/>
      <c r="E993" s="405"/>
      <c r="F993" s="405"/>
      <c r="G993" s="405"/>
      <c r="H993" s="405"/>
      <c r="I993" s="405"/>
      <c r="J993" s="405"/>
      <c r="K993" s="405"/>
      <c r="L993" s="406"/>
      <c r="M993" s="25" t="str">
        <f>IFERROR(VLOOKUP(D993,Cover!$I$2:$J$14,2,0),"")</f>
        <v/>
      </c>
      <c r="N993" s="25" t="str">
        <f t="shared" si="30"/>
        <v/>
      </c>
      <c r="O993" s="15" t="str">
        <f t="shared" si="31"/>
        <v/>
      </c>
    </row>
    <row r="994" spans="1:15" ht="16.5" customHeight="1">
      <c r="A994" s="404"/>
      <c r="B994" s="405"/>
      <c r="C994" s="413"/>
      <c r="D994" s="405"/>
      <c r="E994" s="405"/>
      <c r="F994" s="405"/>
      <c r="G994" s="405"/>
      <c r="H994" s="405"/>
      <c r="I994" s="405"/>
      <c r="J994" s="405"/>
      <c r="K994" s="405"/>
      <c r="L994" s="406"/>
      <c r="M994" s="25" t="str">
        <f>IFERROR(VLOOKUP(D994,Cover!$I$2:$J$14,2,0),"")</f>
        <v/>
      </c>
      <c r="N994" s="25" t="str">
        <f t="shared" si="30"/>
        <v/>
      </c>
      <c r="O994" s="15" t="str">
        <f t="shared" si="31"/>
        <v/>
      </c>
    </row>
    <row r="995" spans="1:15" ht="16.5" customHeight="1">
      <c r="A995" s="404"/>
      <c r="B995" s="405"/>
      <c r="C995" s="413"/>
      <c r="D995" s="405"/>
      <c r="E995" s="405"/>
      <c r="F995" s="405"/>
      <c r="G995" s="405"/>
      <c r="H995" s="405"/>
      <c r="I995" s="405"/>
      <c r="J995" s="405"/>
      <c r="K995" s="405"/>
      <c r="L995" s="406"/>
      <c r="M995" s="25" t="str">
        <f>IFERROR(VLOOKUP(D995,Cover!$I$2:$J$14,2,0),"")</f>
        <v/>
      </c>
      <c r="N995" s="25" t="str">
        <f t="shared" si="30"/>
        <v/>
      </c>
      <c r="O995" s="15" t="str">
        <f t="shared" si="31"/>
        <v/>
      </c>
    </row>
    <row r="996" spans="1:15" ht="16.5" customHeight="1">
      <c r="A996" s="404"/>
      <c r="B996" s="405"/>
      <c r="C996" s="413"/>
      <c r="D996" s="405"/>
      <c r="E996" s="405"/>
      <c r="F996" s="405"/>
      <c r="G996" s="405"/>
      <c r="H996" s="405"/>
      <c r="I996" s="405"/>
      <c r="J996" s="405"/>
      <c r="K996" s="405"/>
      <c r="L996" s="406"/>
      <c r="M996" s="25" t="str">
        <f>IFERROR(VLOOKUP(D996,Cover!$I$2:$J$14,2,0),"")</f>
        <v/>
      </c>
      <c r="N996" s="25" t="str">
        <f t="shared" si="30"/>
        <v/>
      </c>
      <c r="O996" s="15" t="str">
        <f t="shared" si="31"/>
        <v/>
      </c>
    </row>
    <row r="997" spans="1:15" ht="16.5" customHeight="1">
      <c r="A997" s="404"/>
      <c r="B997" s="405"/>
      <c r="C997" s="413"/>
      <c r="D997" s="405"/>
      <c r="E997" s="405"/>
      <c r="F997" s="405"/>
      <c r="G997" s="405"/>
      <c r="H997" s="405"/>
      <c r="I997" s="405"/>
      <c r="J997" s="405"/>
      <c r="K997" s="405"/>
      <c r="L997" s="406"/>
      <c r="M997" s="25" t="str">
        <f>IFERROR(VLOOKUP(D997,Cover!$I$2:$J$14,2,0),"")</f>
        <v/>
      </c>
      <c r="N997" s="25" t="str">
        <f t="shared" si="30"/>
        <v/>
      </c>
      <c r="O997" s="15" t="str">
        <f t="shared" si="31"/>
        <v/>
      </c>
    </row>
    <row r="998" spans="1:15" ht="16.5" customHeight="1">
      <c r="A998" s="404"/>
      <c r="B998" s="405"/>
      <c r="C998" s="413"/>
      <c r="D998" s="405"/>
      <c r="E998" s="405"/>
      <c r="F998" s="405"/>
      <c r="G998" s="405"/>
      <c r="H998" s="405"/>
      <c r="I998" s="405"/>
      <c r="J998" s="405"/>
      <c r="K998" s="405"/>
      <c r="L998" s="406"/>
      <c r="M998" s="25" t="str">
        <f>IFERROR(VLOOKUP(D998,Cover!$I$2:$J$14,2,0),"")</f>
        <v/>
      </c>
      <c r="N998" s="25" t="str">
        <f t="shared" si="30"/>
        <v/>
      </c>
      <c r="O998" s="15" t="str">
        <f t="shared" si="31"/>
        <v/>
      </c>
    </row>
    <row r="999" spans="1:15" ht="16.5" customHeight="1">
      <c r="A999" s="404"/>
      <c r="B999" s="405"/>
      <c r="C999" s="413"/>
      <c r="D999" s="405"/>
      <c r="E999" s="405"/>
      <c r="F999" s="405"/>
      <c r="G999" s="405"/>
      <c r="H999" s="405"/>
      <c r="I999" s="405"/>
      <c r="J999" s="405"/>
      <c r="K999" s="405"/>
      <c r="L999" s="406"/>
      <c r="M999" s="25" t="str">
        <f>IFERROR(VLOOKUP(D999,Cover!$I$2:$J$14,2,0),"")</f>
        <v/>
      </c>
      <c r="N999" s="25" t="str">
        <f t="shared" si="30"/>
        <v/>
      </c>
      <c r="O999" s="15" t="str">
        <f t="shared" si="31"/>
        <v/>
      </c>
    </row>
    <row r="1000" spans="1:15" ht="16.5" customHeight="1">
      <c r="A1000" s="404"/>
      <c r="B1000" s="405"/>
      <c r="C1000" s="413"/>
      <c r="D1000" s="405"/>
      <c r="E1000" s="405"/>
      <c r="F1000" s="405"/>
      <c r="G1000" s="405"/>
      <c r="H1000" s="405"/>
      <c r="I1000" s="405"/>
      <c r="J1000" s="405"/>
      <c r="K1000" s="405"/>
      <c r="L1000" s="406"/>
      <c r="M1000" s="25" t="str">
        <f>IFERROR(VLOOKUP(D1000,Cover!$I$2:$J$14,2,0),"")</f>
        <v/>
      </c>
      <c r="N1000" s="25" t="str">
        <f t="shared" si="30"/>
        <v/>
      </c>
      <c r="O1000" s="15" t="str">
        <f t="shared" si="31"/>
        <v/>
      </c>
    </row>
    <row r="1001" spans="1:15" ht="16.5" customHeight="1">
      <c r="A1001" s="404"/>
      <c r="B1001" s="405"/>
      <c r="C1001" s="413"/>
      <c r="D1001" s="405"/>
      <c r="E1001" s="405"/>
      <c r="F1001" s="405"/>
      <c r="G1001" s="405"/>
      <c r="H1001" s="405"/>
      <c r="I1001" s="405"/>
      <c r="J1001" s="405"/>
      <c r="K1001" s="405"/>
      <c r="L1001" s="406"/>
      <c r="M1001" s="25" t="str">
        <f>IFERROR(VLOOKUP(D1001,Cover!$I$2:$J$14,2,0),"")</f>
        <v/>
      </c>
      <c r="N1001" s="25" t="str">
        <f t="shared" si="30"/>
        <v/>
      </c>
      <c r="O1001" s="15" t="str">
        <f t="shared" si="31"/>
        <v/>
      </c>
    </row>
    <row r="1002" spans="1:15" ht="16.5" customHeight="1">
      <c r="A1002" s="404"/>
      <c r="B1002" s="405"/>
      <c r="C1002" s="413"/>
      <c r="D1002" s="405"/>
      <c r="E1002" s="405"/>
      <c r="F1002" s="405"/>
      <c r="G1002" s="405"/>
      <c r="H1002" s="405"/>
      <c r="I1002" s="405"/>
      <c r="J1002" s="405"/>
      <c r="K1002" s="405"/>
      <c r="L1002" s="406"/>
      <c r="M1002" s="25" t="str">
        <f>IFERROR(VLOOKUP(D1002,Cover!$I$2:$J$14,2,0),"")</f>
        <v/>
      </c>
      <c r="N1002" s="25" t="str">
        <f t="shared" si="30"/>
        <v/>
      </c>
      <c r="O1002" s="15" t="str">
        <f t="shared" si="31"/>
        <v/>
      </c>
    </row>
    <row r="1003" spans="1:15" ht="16.5" customHeight="1">
      <c r="A1003" s="404"/>
      <c r="B1003" s="405"/>
      <c r="C1003" s="413"/>
      <c r="D1003" s="405"/>
      <c r="E1003" s="405"/>
      <c r="F1003" s="405"/>
      <c r="G1003" s="405"/>
      <c r="H1003" s="405"/>
      <c r="I1003" s="405"/>
      <c r="J1003" s="405"/>
      <c r="K1003" s="405"/>
      <c r="L1003" s="406"/>
      <c r="M1003" s="25" t="str">
        <f>IFERROR(VLOOKUP(D1003,Cover!$I$2:$J$14,2,0),"")</f>
        <v/>
      </c>
      <c r="N1003" s="25" t="str">
        <f t="shared" si="30"/>
        <v/>
      </c>
      <c r="O1003" s="15" t="str">
        <f t="shared" si="31"/>
        <v/>
      </c>
    </row>
    <row r="1004" spans="1:15" ht="16.5" customHeight="1">
      <c r="A1004" s="404"/>
      <c r="B1004" s="405"/>
      <c r="C1004" s="413"/>
      <c r="D1004" s="405"/>
      <c r="E1004" s="405"/>
      <c r="F1004" s="405"/>
      <c r="G1004" s="405"/>
      <c r="H1004" s="405"/>
      <c r="I1004" s="405"/>
      <c r="J1004" s="405"/>
      <c r="K1004" s="405"/>
      <c r="L1004" s="406"/>
      <c r="M1004" s="25" t="str">
        <f>IFERROR(VLOOKUP(D1004,Cover!$I$2:$J$14,2,0),"")</f>
        <v/>
      </c>
      <c r="N1004" s="25" t="str">
        <f t="shared" si="30"/>
        <v/>
      </c>
      <c r="O1004" s="15" t="str">
        <f t="shared" si="31"/>
        <v/>
      </c>
    </row>
    <row r="1005" spans="1:15" ht="16.5" customHeight="1">
      <c r="A1005" s="404"/>
      <c r="B1005" s="405"/>
      <c r="C1005" s="413"/>
      <c r="D1005" s="405"/>
      <c r="E1005" s="405"/>
      <c r="F1005" s="405"/>
      <c r="G1005" s="405"/>
      <c r="H1005" s="405"/>
      <c r="I1005" s="405"/>
      <c r="J1005" s="405"/>
      <c r="K1005" s="405"/>
      <c r="L1005" s="406"/>
      <c r="M1005" s="25" t="str">
        <f>IFERROR(VLOOKUP(D1005,Cover!$I$2:$J$14,2,0),"")</f>
        <v/>
      </c>
      <c r="N1005" s="25" t="str">
        <f t="shared" si="30"/>
        <v/>
      </c>
      <c r="O1005" s="15" t="str">
        <f t="shared" si="31"/>
        <v/>
      </c>
    </row>
    <row r="1006" spans="1:15" ht="16.5" customHeight="1">
      <c r="A1006" s="404"/>
      <c r="B1006" s="405"/>
      <c r="C1006" s="413"/>
      <c r="D1006" s="405"/>
      <c r="E1006" s="405"/>
      <c r="F1006" s="405"/>
      <c r="G1006" s="405"/>
      <c r="H1006" s="405"/>
      <c r="I1006" s="405"/>
      <c r="J1006" s="405"/>
      <c r="K1006" s="405"/>
      <c r="L1006" s="406"/>
      <c r="M1006" s="25" t="str">
        <f>IFERROR(VLOOKUP(D1006,Cover!$I$2:$J$14,2,0),"")</f>
        <v/>
      </c>
      <c r="N1006" s="25" t="str">
        <f t="shared" si="30"/>
        <v/>
      </c>
      <c r="O1006" s="15" t="str">
        <f t="shared" si="31"/>
        <v/>
      </c>
    </row>
    <row r="1007" spans="1:15" ht="16.5" customHeight="1">
      <c r="A1007" s="404"/>
      <c r="B1007" s="405"/>
      <c r="C1007" s="413"/>
      <c r="D1007" s="405"/>
      <c r="E1007" s="405"/>
      <c r="F1007" s="405"/>
      <c r="G1007" s="405"/>
      <c r="H1007" s="405"/>
      <c r="I1007" s="405"/>
      <c r="J1007" s="405"/>
      <c r="K1007" s="405"/>
      <c r="L1007" s="406"/>
      <c r="M1007" s="25" t="str">
        <f>IFERROR(VLOOKUP(D1007,Cover!$I$2:$J$14,2,0),"")</f>
        <v/>
      </c>
      <c r="N1007" s="25" t="str">
        <f t="shared" si="30"/>
        <v/>
      </c>
      <c r="O1007" s="15" t="str">
        <f t="shared" si="31"/>
        <v/>
      </c>
    </row>
    <row r="1008" spans="1:15" ht="16.5" customHeight="1">
      <c r="A1008" s="404"/>
      <c r="B1008" s="405"/>
      <c r="C1008" s="413"/>
      <c r="D1008" s="405"/>
      <c r="E1008" s="405"/>
      <c r="F1008" s="405"/>
      <c r="G1008" s="405"/>
      <c r="H1008" s="405"/>
      <c r="I1008" s="405"/>
      <c r="J1008" s="405"/>
      <c r="K1008" s="405"/>
      <c r="L1008" s="406"/>
      <c r="M1008" s="25" t="str">
        <f>IFERROR(VLOOKUP(D1008,Cover!$I$2:$J$14,2,0),"")</f>
        <v/>
      </c>
      <c r="N1008" s="25" t="str">
        <f t="shared" si="30"/>
        <v/>
      </c>
      <c r="O1008" s="15" t="str">
        <f t="shared" si="31"/>
        <v/>
      </c>
    </row>
    <row r="1009" spans="1:15" ht="16.5" customHeight="1">
      <c r="A1009" s="404"/>
      <c r="B1009" s="405"/>
      <c r="C1009" s="413"/>
      <c r="D1009" s="405"/>
      <c r="E1009" s="405"/>
      <c r="F1009" s="405"/>
      <c r="G1009" s="405"/>
      <c r="H1009" s="405"/>
      <c r="I1009" s="405"/>
      <c r="J1009" s="405"/>
      <c r="K1009" s="405"/>
      <c r="L1009" s="406"/>
      <c r="M1009" s="25" t="str">
        <f>IFERROR(VLOOKUP(D1009,Cover!$I$2:$J$14,2,0),"")</f>
        <v/>
      </c>
      <c r="N1009" s="25" t="str">
        <f t="shared" si="30"/>
        <v/>
      </c>
      <c r="O1009" s="15" t="str">
        <f t="shared" si="31"/>
        <v/>
      </c>
    </row>
    <row r="1010" spans="1:15" ht="16.5" customHeight="1">
      <c r="A1010" s="404"/>
      <c r="B1010" s="405"/>
      <c r="C1010" s="413"/>
      <c r="D1010" s="405"/>
      <c r="E1010" s="405"/>
      <c r="F1010" s="405"/>
      <c r="G1010" s="405"/>
      <c r="H1010" s="405"/>
      <c r="I1010" s="405"/>
      <c r="J1010" s="405"/>
      <c r="K1010" s="405"/>
      <c r="L1010" s="406"/>
      <c r="M1010" s="25" t="str">
        <f>IFERROR(VLOOKUP(D1010,Cover!$I$2:$J$14,2,0),"")</f>
        <v/>
      </c>
      <c r="N1010" s="25" t="str">
        <f t="shared" si="30"/>
        <v/>
      </c>
      <c r="O1010" s="15" t="str">
        <f t="shared" si="31"/>
        <v/>
      </c>
    </row>
    <row r="1011" spans="1:15" ht="16.5" customHeight="1">
      <c r="A1011" s="404"/>
      <c r="B1011" s="405"/>
      <c r="C1011" s="413"/>
      <c r="D1011" s="405"/>
      <c r="E1011" s="405"/>
      <c r="F1011" s="405"/>
      <c r="G1011" s="405"/>
      <c r="H1011" s="405"/>
      <c r="I1011" s="405"/>
      <c r="J1011" s="405"/>
      <c r="K1011" s="405"/>
      <c r="L1011" s="406"/>
      <c r="M1011" s="25" t="str">
        <f>IFERROR(VLOOKUP(D1011,Cover!$I$2:$J$14,2,0),"")</f>
        <v/>
      </c>
      <c r="N1011" s="25" t="str">
        <f t="shared" si="30"/>
        <v/>
      </c>
      <c r="O1011" s="15" t="str">
        <f t="shared" si="31"/>
        <v/>
      </c>
    </row>
    <row r="1012" spans="1:15" ht="16.5" customHeight="1">
      <c r="A1012" s="404"/>
      <c r="B1012" s="405"/>
      <c r="C1012" s="413"/>
      <c r="D1012" s="405"/>
      <c r="E1012" s="405"/>
      <c r="F1012" s="405"/>
      <c r="G1012" s="405"/>
      <c r="H1012" s="405"/>
      <c r="I1012" s="405"/>
      <c r="J1012" s="405"/>
      <c r="K1012" s="405"/>
      <c r="L1012" s="406"/>
      <c r="M1012" s="25" t="str">
        <f>IFERROR(VLOOKUP(D1012,Cover!$I$2:$J$14,2,0),"")</f>
        <v/>
      </c>
      <c r="N1012" s="25" t="str">
        <f t="shared" si="30"/>
        <v/>
      </c>
      <c r="O1012" s="15" t="str">
        <f t="shared" si="31"/>
        <v/>
      </c>
    </row>
    <row r="1013" spans="1:15" ht="16.5" customHeight="1">
      <c r="A1013" s="404"/>
      <c r="B1013" s="405"/>
      <c r="C1013" s="413"/>
      <c r="D1013" s="405"/>
      <c r="E1013" s="405"/>
      <c r="F1013" s="405"/>
      <c r="G1013" s="405"/>
      <c r="H1013" s="405"/>
      <c r="I1013" s="405"/>
      <c r="J1013" s="405"/>
      <c r="K1013" s="405"/>
      <c r="L1013" s="406"/>
      <c r="M1013" s="25" t="str">
        <f>IFERROR(VLOOKUP(D1013,Cover!$I$2:$J$14,2,0),"")</f>
        <v/>
      </c>
      <c r="N1013" s="25" t="str">
        <f t="shared" si="30"/>
        <v/>
      </c>
      <c r="O1013" s="15" t="str">
        <f t="shared" si="31"/>
        <v/>
      </c>
    </row>
    <row r="1014" spans="1:15" ht="16.5" customHeight="1">
      <c r="A1014" s="404"/>
      <c r="B1014" s="405"/>
      <c r="C1014" s="413"/>
      <c r="D1014" s="405"/>
      <c r="E1014" s="405"/>
      <c r="F1014" s="405"/>
      <c r="G1014" s="405"/>
      <c r="H1014" s="405"/>
      <c r="I1014" s="405"/>
      <c r="J1014" s="405"/>
      <c r="K1014" s="405"/>
      <c r="L1014" s="406"/>
      <c r="M1014" s="25" t="str">
        <f>IFERROR(VLOOKUP(D1014,Cover!$I$2:$J$14,2,0),"")</f>
        <v/>
      </c>
      <c r="N1014" s="25" t="str">
        <f t="shared" si="30"/>
        <v/>
      </c>
      <c r="O1014" s="15" t="str">
        <f t="shared" si="31"/>
        <v/>
      </c>
    </row>
    <row r="1015" spans="1:15" ht="16.5" customHeight="1">
      <c r="A1015" s="404"/>
      <c r="B1015" s="405"/>
      <c r="C1015" s="413"/>
      <c r="D1015" s="405"/>
      <c r="E1015" s="405"/>
      <c r="F1015" s="405"/>
      <c r="G1015" s="405"/>
      <c r="H1015" s="405"/>
      <c r="I1015" s="405"/>
      <c r="J1015" s="405"/>
      <c r="K1015" s="405"/>
      <c r="L1015" s="406"/>
      <c r="M1015" s="25" t="str">
        <f>IFERROR(VLOOKUP(D1015,Cover!$I$2:$J$14,2,0),"")</f>
        <v/>
      </c>
      <c r="N1015" s="25" t="str">
        <f t="shared" si="30"/>
        <v/>
      </c>
      <c r="O1015" s="15" t="str">
        <f t="shared" si="31"/>
        <v/>
      </c>
    </row>
    <row r="1016" spans="1:15" ht="16.5" customHeight="1">
      <c r="A1016" s="404"/>
      <c r="B1016" s="405"/>
      <c r="C1016" s="413"/>
      <c r="D1016" s="405"/>
      <c r="E1016" s="405"/>
      <c r="F1016" s="405"/>
      <c r="G1016" s="405"/>
      <c r="H1016" s="405"/>
      <c r="I1016" s="405"/>
      <c r="J1016" s="405"/>
      <c r="K1016" s="405"/>
      <c r="L1016" s="406"/>
      <c r="M1016" s="25" t="str">
        <f>IFERROR(VLOOKUP(D1016,Cover!$I$2:$J$14,2,0),"")</f>
        <v/>
      </c>
      <c r="N1016" s="25" t="str">
        <f t="shared" si="30"/>
        <v/>
      </c>
      <c r="O1016" s="15" t="str">
        <f t="shared" si="31"/>
        <v/>
      </c>
    </row>
    <row r="1017" spans="1:15" ht="16.5" customHeight="1">
      <c r="A1017" s="404"/>
      <c r="B1017" s="405"/>
      <c r="C1017" s="413"/>
      <c r="D1017" s="405"/>
      <c r="E1017" s="405"/>
      <c r="F1017" s="405"/>
      <c r="G1017" s="405"/>
      <c r="H1017" s="405"/>
      <c r="I1017" s="405"/>
      <c r="J1017" s="405"/>
      <c r="K1017" s="405"/>
      <c r="L1017" s="406"/>
      <c r="M1017" s="25" t="str">
        <f>IFERROR(VLOOKUP(D1017,Cover!$I$2:$J$14,2,0),"")</f>
        <v/>
      </c>
      <c r="N1017" s="25" t="str">
        <f t="shared" si="30"/>
        <v/>
      </c>
      <c r="O1017" s="15" t="str">
        <f t="shared" si="31"/>
        <v/>
      </c>
    </row>
    <row r="1018" spans="1:15" ht="16.5" customHeight="1">
      <c r="A1018" s="404"/>
      <c r="B1018" s="405"/>
      <c r="C1018" s="413"/>
      <c r="D1018" s="405"/>
      <c r="E1018" s="405"/>
      <c r="F1018" s="405"/>
      <c r="G1018" s="405"/>
      <c r="H1018" s="405"/>
      <c r="I1018" s="405"/>
      <c r="J1018" s="405"/>
      <c r="K1018" s="405"/>
      <c r="L1018" s="406"/>
      <c r="M1018" s="25" t="str">
        <f>IFERROR(VLOOKUP(D1018,Cover!$I$2:$J$14,2,0),"")</f>
        <v/>
      </c>
      <c r="N1018" s="25" t="str">
        <f t="shared" si="30"/>
        <v/>
      </c>
      <c r="O1018" s="15" t="str">
        <f t="shared" si="31"/>
        <v/>
      </c>
    </row>
    <row r="1019" spans="1:15" ht="16.5" customHeight="1">
      <c r="A1019" s="404"/>
      <c r="B1019" s="405"/>
      <c r="C1019" s="413"/>
      <c r="D1019" s="405"/>
      <c r="E1019" s="405"/>
      <c r="F1019" s="405"/>
      <c r="G1019" s="405"/>
      <c r="H1019" s="405"/>
      <c r="I1019" s="405"/>
      <c r="J1019" s="405"/>
      <c r="K1019" s="405"/>
      <c r="L1019" s="406"/>
      <c r="M1019" s="25" t="str">
        <f>IFERROR(VLOOKUP(D1019,Cover!$I$2:$J$14,2,0),"")</f>
        <v/>
      </c>
      <c r="N1019" s="25" t="str">
        <f t="shared" si="30"/>
        <v/>
      </c>
      <c r="O1019" s="15" t="str">
        <f t="shared" si="31"/>
        <v/>
      </c>
    </row>
    <row r="1020" spans="1:15" ht="16.5" customHeight="1">
      <c r="A1020" s="404"/>
      <c r="B1020" s="405"/>
      <c r="C1020" s="413"/>
      <c r="D1020" s="405"/>
      <c r="E1020" s="405"/>
      <c r="F1020" s="405"/>
      <c r="G1020" s="405"/>
      <c r="H1020" s="405"/>
      <c r="I1020" s="405"/>
      <c r="J1020" s="405"/>
      <c r="K1020" s="405"/>
      <c r="L1020" s="406"/>
      <c r="M1020" s="25" t="str">
        <f>IFERROR(VLOOKUP(D1020,Cover!$I$2:$J$14,2,0),"")</f>
        <v/>
      </c>
      <c r="N1020" s="25" t="str">
        <f t="shared" si="30"/>
        <v/>
      </c>
      <c r="O1020" s="15" t="str">
        <f t="shared" si="31"/>
        <v/>
      </c>
    </row>
    <row r="1021" spans="1:15" ht="16.5" customHeight="1">
      <c r="A1021" s="404"/>
      <c r="B1021" s="405"/>
      <c r="C1021" s="413"/>
      <c r="D1021" s="405"/>
      <c r="E1021" s="405"/>
      <c r="F1021" s="405"/>
      <c r="G1021" s="405"/>
      <c r="H1021" s="405"/>
      <c r="I1021" s="405"/>
      <c r="J1021" s="405"/>
      <c r="K1021" s="405"/>
      <c r="L1021" s="406"/>
      <c r="M1021" s="25" t="str">
        <f>IFERROR(VLOOKUP(D1021,Cover!$I$2:$J$14,2,0),"")</f>
        <v/>
      </c>
      <c r="N1021" s="25" t="str">
        <f t="shared" si="30"/>
        <v/>
      </c>
      <c r="O1021" s="15" t="str">
        <f t="shared" si="31"/>
        <v/>
      </c>
    </row>
    <row r="1022" spans="1:15" ht="16.5" customHeight="1">
      <c r="A1022" s="404"/>
      <c r="B1022" s="405"/>
      <c r="C1022" s="413"/>
      <c r="D1022" s="405"/>
      <c r="E1022" s="405"/>
      <c r="F1022" s="405"/>
      <c r="G1022" s="405"/>
      <c r="H1022" s="405"/>
      <c r="I1022" s="405"/>
      <c r="J1022" s="405"/>
      <c r="K1022" s="405"/>
      <c r="L1022" s="406"/>
      <c r="M1022" s="25" t="str">
        <f>IFERROR(VLOOKUP(D1022,Cover!$I$2:$J$14,2,0),"")</f>
        <v/>
      </c>
      <c r="N1022" s="25" t="str">
        <f t="shared" si="30"/>
        <v/>
      </c>
      <c r="O1022" s="15" t="str">
        <f t="shared" si="31"/>
        <v/>
      </c>
    </row>
    <row r="1023" spans="1:15" ht="16.5" customHeight="1">
      <c r="A1023" s="404"/>
      <c r="B1023" s="405"/>
      <c r="C1023" s="413"/>
      <c r="D1023" s="405"/>
      <c r="E1023" s="405"/>
      <c r="F1023" s="405"/>
      <c r="G1023" s="405"/>
      <c r="H1023" s="405"/>
      <c r="I1023" s="405"/>
      <c r="J1023" s="405"/>
      <c r="K1023" s="405"/>
      <c r="L1023" s="406"/>
      <c r="M1023" s="25" t="str">
        <f>IFERROR(VLOOKUP(D1023,Cover!$I$2:$J$14,2,0),"")</f>
        <v/>
      </c>
      <c r="N1023" s="25" t="str">
        <f t="shared" si="30"/>
        <v/>
      </c>
      <c r="O1023" s="15" t="str">
        <f t="shared" si="31"/>
        <v/>
      </c>
    </row>
    <row r="1024" spans="1:15" ht="16.5" customHeight="1">
      <c r="A1024" s="404"/>
      <c r="B1024" s="405"/>
      <c r="C1024" s="413"/>
      <c r="D1024" s="405"/>
      <c r="E1024" s="405"/>
      <c r="F1024" s="405"/>
      <c r="G1024" s="405"/>
      <c r="H1024" s="405"/>
      <c r="I1024" s="405"/>
      <c r="J1024" s="405"/>
      <c r="K1024" s="405"/>
      <c r="L1024" s="406"/>
      <c r="M1024" s="25" t="str">
        <f>IFERROR(VLOOKUP(D1024,Cover!$I$2:$J$14,2,0),"")</f>
        <v/>
      </c>
      <c r="N1024" s="25" t="str">
        <f t="shared" si="30"/>
        <v/>
      </c>
      <c r="O1024" s="15" t="str">
        <f t="shared" si="31"/>
        <v/>
      </c>
    </row>
    <row r="1025" spans="1:15" ht="16.5" customHeight="1">
      <c r="A1025" s="404"/>
      <c r="B1025" s="405"/>
      <c r="C1025" s="413"/>
      <c r="D1025" s="405"/>
      <c r="E1025" s="405"/>
      <c r="F1025" s="405"/>
      <c r="G1025" s="405"/>
      <c r="H1025" s="405"/>
      <c r="I1025" s="405"/>
      <c r="J1025" s="405"/>
      <c r="K1025" s="405"/>
      <c r="L1025" s="406"/>
      <c r="M1025" s="25" t="str">
        <f>IFERROR(VLOOKUP(D1025,Cover!$I$2:$J$14,2,0),"")</f>
        <v/>
      </c>
      <c r="N1025" s="25" t="str">
        <f t="shared" si="30"/>
        <v/>
      </c>
      <c r="O1025" s="15" t="str">
        <f t="shared" si="31"/>
        <v/>
      </c>
    </row>
    <row r="1026" spans="1:15" ht="16.5" customHeight="1">
      <c r="A1026" s="404"/>
      <c r="B1026" s="405"/>
      <c r="C1026" s="413"/>
      <c r="D1026" s="405"/>
      <c r="E1026" s="405"/>
      <c r="F1026" s="405"/>
      <c r="G1026" s="405"/>
      <c r="H1026" s="405"/>
      <c r="I1026" s="405"/>
      <c r="J1026" s="405"/>
      <c r="K1026" s="405"/>
      <c r="L1026" s="406"/>
      <c r="M1026" s="25" t="str">
        <f>IFERROR(VLOOKUP(D1026,Cover!$I$2:$J$14,2,0),"")</f>
        <v/>
      </c>
      <c r="N1026" s="25" t="str">
        <f t="shared" si="30"/>
        <v/>
      </c>
      <c r="O1026" s="15" t="str">
        <f t="shared" si="31"/>
        <v/>
      </c>
    </row>
    <row r="1027" spans="1:15" ht="16.5" customHeight="1">
      <c r="A1027" s="404"/>
      <c r="B1027" s="405"/>
      <c r="C1027" s="413"/>
      <c r="D1027" s="405"/>
      <c r="E1027" s="405"/>
      <c r="F1027" s="405"/>
      <c r="G1027" s="405"/>
      <c r="H1027" s="405"/>
      <c r="I1027" s="405"/>
      <c r="J1027" s="405"/>
      <c r="K1027" s="405"/>
      <c r="L1027" s="406"/>
      <c r="M1027" s="25" t="str">
        <f>IFERROR(VLOOKUP(D1027,Cover!$I$2:$J$14,2,0),"")</f>
        <v/>
      </c>
      <c r="N1027" s="25" t="str">
        <f t="shared" ref="N1027:N1090" si="32">IF(O1027&lt;&gt;"PMOyyy144_R4bis",CONCATENATE(B1027,M1027,I1027),CONCATENATE(O1027,M1027,I1027))</f>
        <v/>
      </c>
      <c r="O1027" s="15" t="str">
        <f t="shared" ref="O1027:O1090" si="33">LEFT(B1027,15)</f>
        <v/>
      </c>
    </row>
    <row r="1028" spans="1:15" ht="16.5" customHeight="1">
      <c r="A1028" s="404"/>
      <c r="B1028" s="405"/>
      <c r="C1028" s="413"/>
      <c r="D1028" s="405"/>
      <c r="E1028" s="405"/>
      <c r="F1028" s="405"/>
      <c r="G1028" s="405"/>
      <c r="H1028" s="405"/>
      <c r="I1028" s="405"/>
      <c r="J1028" s="405"/>
      <c r="K1028" s="405"/>
      <c r="L1028" s="406"/>
      <c r="M1028" s="25" t="str">
        <f>IFERROR(VLOOKUP(D1028,Cover!$I$2:$J$14,2,0),"")</f>
        <v/>
      </c>
      <c r="N1028" s="25" t="str">
        <f t="shared" si="32"/>
        <v/>
      </c>
      <c r="O1028" s="15" t="str">
        <f t="shared" si="33"/>
        <v/>
      </c>
    </row>
    <row r="1029" spans="1:15" ht="16.5" customHeight="1">
      <c r="A1029" s="404"/>
      <c r="B1029" s="405"/>
      <c r="C1029" s="413"/>
      <c r="D1029" s="405"/>
      <c r="E1029" s="405"/>
      <c r="F1029" s="405"/>
      <c r="G1029" s="405"/>
      <c r="H1029" s="405"/>
      <c r="I1029" s="405"/>
      <c r="J1029" s="405"/>
      <c r="K1029" s="405"/>
      <c r="L1029" s="406"/>
      <c r="M1029" s="25" t="str">
        <f>IFERROR(VLOOKUP(D1029,Cover!$I$2:$J$14,2,0),"")</f>
        <v/>
      </c>
      <c r="N1029" s="25" t="str">
        <f t="shared" si="32"/>
        <v/>
      </c>
      <c r="O1029" s="15" t="str">
        <f t="shared" si="33"/>
        <v/>
      </c>
    </row>
    <row r="1030" spans="1:15" ht="16.5" customHeight="1">
      <c r="A1030" s="404"/>
      <c r="B1030" s="405"/>
      <c r="C1030" s="413"/>
      <c r="D1030" s="405"/>
      <c r="E1030" s="405"/>
      <c r="F1030" s="405"/>
      <c r="G1030" s="405"/>
      <c r="H1030" s="405"/>
      <c r="I1030" s="405"/>
      <c r="J1030" s="405"/>
      <c r="K1030" s="405"/>
      <c r="L1030" s="406"/>
      <c r="M1030" s="25" t="str">
        <f>IFERROR(VLOOKUP(D1030,Cover!$I$2:$J$14,2,0),"")</f>
        <v/>
      </c>
      <c r="N1030" s="25" t="str">
        <f t="shared" si="32"/>
        <v/>
      </c>
      <c r="O1030" s="15" t="str">
        <f t="shared" si="33"/>
        <v/>
      </c>
    </row>
    <row r="1031" spans="1:15" ht="16.5" customHeight="1">
      <c r="A1031" s="404"/>
      <c r="B1031" s="405"/>
      <c r="C1031" s="413"/>
      <c r="D1031" s="405"/>
      <c r="E1031" s="405"/>
      <c r="F1031" s="405"/>
      <c r="G1031" s="405"/>
      <c r="H1031" s="405"/>
      <c r="I1031" s="405"/>
      <c r="J1031" s="405"/>
      <c r="K1031" s="405"/>
      <c r="L1031" s="406"/>
      <c r="M1031" s="25" t="str">
        <f>IFERROR(VLOOKUP(D1031,Cover!$I$2:$J$14,2,0),"")</f>
        <v/>
      </c>
      <c r="N1031" s="25" t="str">
        <f t="shared" si="32"/>
        <v/>
      </c>
      <c r="O1031" s="15" t="str">
        <f t="shared" si="33"/>
        <v/>
      </c>
    </row>
    <row r="1032" spans="1:15" ht="16.5" customHeight="1">
      <c r="A1032" s="404"/>
      <c r="B1032" s="405"/>
      <c r="C1032" s="413"/>
      <c r="D1032" s="405"/>
      <c r="E1032" s="405"/>
      <c r="F1032" s="405"/>
      <c r="G1032" s="405"/>
      <c r="H1032" s="405"/>
      <c r="I1032" s="405"/>
      <c r="J1032" s="405"/>
      <c r="K1032" s="405"/>
      <c r="L1032" s="406"/>
      <c r="M1032" s="25" t="str">
        <f>IFERROR(VLOOKUP(D1032,Cover!$I$2:$J$14,2,0),"")</f>
        <v/>
      </c>
      <c r="N1032" s="25" t="str">
        <f t="shared" si="32"/>
        <v/>
      </c>
      <c r="O1032" s="15" t="str">
        <f t="shared" si="33"/>
        <v/>
      </c>
    </row>
    <row r="1033" spans="1:15" ht="16.5" customHeight="1">
      <c r="A1033" s="404"/>
      <c r="B1033" s="405"/>
      <c r="C1033" s="413"/>
      <c r="D1033" s="405"/>
      <c r="E1033" s="405"/>
      <c r="F1033" s="405"/>
      <c r="G1033" s="405"/>
      <c r="H1033" s="405"/>
      <c r="I1033" s="405"/>
      <c r="J1033" s="405"/>
      <c r="K1033" s="405"/>
      <c r="L1033" s="406"/>
      <c r="M1033" s="25" t="str">
        <f>IFERROR(VLOOKUP(D1033,Cover!$I$2:$J$14,2,0),"")</f>
        <v/>
      </c>
      <c r="N1033" s="25" t="str">
        <f t="shared" si="32"/>
        <v/>
      </c>
      <c r="O1033" s="15" t="str">
        <f t="shared" si="33"/>
        <v/>
      </c>
    </row>
    <row r="1034" spans="1:15" ht="16.5" customHeight="1">
      <c r="A1034" s="404"/>
      <c r="B1034" s="405"/>
      <c r="C1034" s="413"/>
      <c r="D1034" s="405"/>
      <c r="E1034" s="405"/>
      <c r="F1034" s="405"/>
      <c r="G1034" s="405"/>
      <c r="H1034" s="405"/>
      <c r="I1034" s="405"/>
      <c r="J1034" s="405"/>
      <c r="K1034" s="405"/>
      <c r="L1034" s="406"/>
      <c r="M1034" s="25" t="str">
        <f>IFERROR(VLOOKUP(D1034,Cover!$I$2:$J$14,2,0),"")</f>
        <v/>
      </c>
      <c r="N1034" s="25" t="str">
        <f t="shared" si="32"/>
        <v/>
      </c>
      <c r="O1034" s="15" t="str">
        <f t="shared" si="33"/>
        <v/>
      </c>
    </row>
    <row r="1035" spans="1:15" ht="16.5" customHeight="1">
      <c r="A1035" s="404"/>
      <c r="B1035" s="405"/>
      <c r="C1035" s="413"/>
      <c r="D1035" s="405"/>
      <c r="E1035" s="405"/>
      <c r="F1035" s="405"/>
      <c r="G1035" s="405"/>
      <c r="H1035" s="405"/>
      <c r="I1035" s="405"/>
      <c r="J1035" s="405"/>
      <c r="K1035" s="405"/>
      <c r="L1035" s="406"/>
      <c r="M1035" s="25" t="str">
        <f>IFERROR(VLOOKUP(D1035,Cover!$I$2:$J$14,2,0),"")</f>
        <v/>
      </c>
      <c r="N1035" s="25" t="str">
        <f t="shared" si="32"/>
        <v/>
      </c>
      <c r="O1035" s="15" t="str">
        <f t="shared" si="33"/>
        <v/>
      </c>
    </row>
    <row r="1036" spans="1:15" ht="16.5" customHeight="1">
      <c r="A1036" s="404"/>
      <c r="B1036" s="405"/>
      <c r="C1036" s="413"/>
      <c r="D1036" s="405"/>
      <c r="E1036" s="405"/>
      <c r="F1036" s="405"/>
      <c r="G1036" s="405"/>
      <c r="H1036" s="405"/>
      <c r="I1036" s="405"/>
      <c r="J1036" s="405"/>
      <c r="K1036" s="405"/>
      <c r="L1036" s="406"/>
      <c r="M1036" s="25" t="str">
        <f>IFERROR(VLOOKUP(D1036,Cover!$I$2:$J$14,2,0),"")</f>
        <v/>
      </c>
      <c r="N1036" s="25" t="str">
        <f t="shared" si="32"/>
        <v/>
      </c>
      <c r="O1036" s="15" t="str">
        <f t="shared" si="33"/>
        <v/>
      </c>
    </row>
    <row r="1037" spans="1:15" ht="16.5" customHeight="1">
      <c r="A1037" s="404"/>
      <c r="B1037" s="405"/>
      <c r="C1037" s="413"/>
      <c r="D1037" s="405"/>
      <c r="E1037" s="405"/>
      <c r="F1037" s="405"/>
      <c r="G1037" s="405"/>
      <c r="H1037" s="405"/>
      <c r="I1037" s="405"/>
      <c r="J1037" s="405"/>
      <c r="K1037" s="405"/>
      <c r="L1037" s="406"/>
      <c r="M1037" s="25" t="str">
        <f>IFERROR(VLOOKUP(D1037,Cover!$I$2:$J$14,2,0),"")</f>
        <v/>
      </c>
      <c r="N1037" s="25" t="str">
        <f t="shared" si="32"/>
        <v/>
      </c>
      <c r="O1037" s="15" t="str">
        <f t="shared" si="33"/>
        <v/>
      </c>
    </row>
    <row r="1038" spans="1:15" ht="16.5" customHeight="1">
      <c r="A1038" s="404"/>
      <c r="B1038" s="405"/>
      <c r="C1038" s="413"/>
      <c r="D1038" s="405"/>
      <c r="E1038" s="405"/>
      <c r="F1038" s="405"/>
      <c r="G1038" s="405"/>
      <c r="H1038" s="405"/>
      <c r="I1038" s="405"/>
      <c r="J1038" s="405"/>
      <c r="K1038" s="405"/>
      <c r="L1038" s="406"/>
      <c r="M1038" s="25" t="str">
        <f>IFERROR(VLOOKUP(D1038,Cover!$I$2:$J$14,2,0),"")</f>
        <v/>
      </c>
      <c r="N1038" s="25" t="str">
        <f t="shared" si="32"/>
        <v/>
      </c>
      <c r="O1038" s="15" t="str">
        <f t="shared" si="33"/>
        <v/>
      </c>
    </row>
    <row r="1039" spans="1:15" ht="16.5" customHeight="1">
      <c r="A1039" s="404"/>
      <c r="B1039" s="405"/>
      <c r="C1039" s="413"/>
      <c r="D1039" s="405"/>
      <c r="E1039" s="405"/>
      <c r="F1039" s="405"/>
      <c r="G1039" s="405"/>
      <c r="H1039" s="405"/>
      <c r="I1039" s="405"/>
      <c r="J1039" s="405"/>
      <c r="K1039" s="405"/>
      <c r="L1039" s="406"/>
      <c r="M1039" s="25" t="str">
        <f>IFERROR(VLOOKUP(D1039,Cover!$I$2:$J$14,2,0),"")</f>
        <v/>
      </c>
      <c r="N1039" s="25" t="str">
        <f t="shared" si="32"/>
        <v/>
      </c>
      <c r="O1039" s="15" t="str">
        <f t="shared" si="33"/>
        <v/>
      </c>
    </row>
    <row r="1040" spans="1:15" ht="16.5" customHeight="1">
      <c r="A1040" s="404"/>
      <c r="B1040" s="405"/>
      <c r="C1040" s="413"/>
      <c r="D1040" s="405"/>
      <c r="E1040" s="405"/>
      <c r="F1040" s="405"/>
      <c r="G1040" s="405"/>
      <c r="H1040" s="405"/>
      <c r="I1040" s="405"/>
      <c r="J1040" s="405"/>
      <c r="K1040" s="405"/>
      <c r="L1040" s="406"/>
      <c r="M1040" s="25" t="str">
        <f>IFERROR(VLOOKUP(D1040,Cover!$I$2:$J$14,2,0),"")</f>
        <v/>
      </c>
      <c r="N1040" s="25" t="str">
        <f t="shared" si="32"/>
        <v/>
      </c>
      <c r="O1040" s="15" t="str">
        <f t="shared" si="33"/>
        <v/>
      </c>
    </row>
    <row r="1041" spans="1:15" ht="16.5" customHeight="1">
      <c r="A1041" s="404"/>
      <c r="B1041" s="405"/>
      <c r="C1041" s="413"/>
      <c r="D1041" s="405"/>
      <c r="E1041" s="405"/>
      <c r="F1041" s="405"/>
      <c r="G1041" s="405"/>
      <c r="H1041" s="405"/>
      <c r="I1041" s="405"/>
      <c r="J1041" s="405"/>
      <c r="K1041" s="405"/>
      <c r="L1041" s="406"/>
      <c r="M1041" s="25" t="str">
        <f>IFERROR(VLOOKUP(D1041,Cover!$I$2:$J$14,2,0),"")</f>
        <v/>
      </c>
      <c r="N1041" s="25" t="str">
        <f t="shared" si="32"/>
        <v/>
      </c>
      <c r="O1041" s="15" t="str">
        <f t="shared" si="33"/>
        <v/>
      </c>
    </row>
    <row r="1042" spans="1:15" ht="16.5" customHeight="1">
      <c r="A1042" s="404"/>
      <c r="B1042" s="405"/>
      <c r="C1042" s="413"/>
      <c r="D1042" s="405"/>
      <c r="E1042" s="405"/>
      <c r="F1042" s="405"/>
      <c r="G1042" s="405"/>
      <c r="H1042" s="405"/>
      <c r="I1042" s="405"/>
      <c r="J1042" s="405"/>
      <c r="K1042" s="405"/>
      <c r="L1042" s="406"/>
      <c r="M1042" s="25" t="str">
        <f>IFERROR(VLOOKUP(D1042,Cover!$I$2:$J$14,2,0),"")</f>
        <v/>
      </c>
      <c r="N1042" s="25" t="str">
        <f t="shared" si="32"/>
        <v/>
      </c>
      <c r="O1042" s="15" t="str">
        <f t="shared" si="33"/>
        <v/>
      </c>
    </row>
    <row r="1043" spans="1:15" ht="16.5" customHeight="1">
      <c r="A1043" s="404"/>
      <c r="B1043" s="405"/>
      <c r="C1043" s="413"/>
      <c r="D1043" s="405"/>
      <c r="E1043" s="405"/>
      <c r="F1043" s="405"/>
      <c r="G1043" s="405"/>
      <c r="H1043" s="405"/>
      <c r="I1043" s="405"/>
      <c r="J1043" s="405"/>
      <c r="K1043" s="405"/>
      <c r="L1043" s="406"/>
      <c r="M1043" s="25" t="str">
        <f>IFERROR(VLOOKUP(D1043,Cover!$I$2:$J$14,2,0),"")</f>
        <v/>
      </c>
      <c r="N1043" s="25" t="str">
        <f t="shared" si="32"/>
        <v/>
      </c>
      <c r="O1043" s="15" t="str">
        <f t="shared" si="33"/>
        <v/>
      </c>
    </row>
    <row r="1044" spans="1:15" ht="16.5" customHeight="1">
      <c r="A1044" s="404"/>
      <c r="B1044" s="405"/>
      <c r="C1044" s="413"/>
      <c r="D1044" s="405"/>
      <c r="E1044" s="405"/>
      <c r="F1044" s="405"/>
      <c r="G1044" s="405"/>
      <c r="H1044" s="405"/>
      <c r="I1044" s="405"/>
      <c r="J1044" s="405"/>
      <c r="K1044" s="405"/>
      <c r="L1044" s="406"/>
      <c r="M1044" s="25" t="str">
        <f>IFERROR(VLOOKUP(D1044,Cover!$I$2:$J$14,2,0),"")</f>
        <v/>
      </c>
      <c r="N1044" s="25" t="str">
        <f t="shared" si="32"/>
        <v/>
      </c>
      <c r="O1044" s="15" t="str">
        <f t="shared" si="33"/>
        <v/>
      </c>
    </row>
    <row r="1045" spans="1:15" ht="16.5" customHeight="1">
      <c r="A1045" s="404"/>
      <c r="B1045" s="405"/>
      <c r="C1045" s="413"/>
      <c r="D1045" s="405"/>
      <c r="E1045" s="405"/>
      <c r="F1045" s="405"/>
      <c r="G1045" s="405"/>
      <c r="H1045" s="405"/>
      <c r="I1045" s="405"/>
      <c r="J1045" s="405"/>
      <c r="K1045" s="405"/>
      <c r="L1045" s="406"/>
      <c r="M1045" s="25" t="str">
        <f>IFERROR(VLOOKUP(D1045,Cover!$I$2:$J$14,2,0),"")</f>
        <v/>
      </c>
      <c r="N1045" s="25" t="str">
        <f t="shared" si="32"/>
        <v/>
      </c>
      <c r="O1045" s="15" t="str">
        <f t="shared" si="33"/>
        <v/>
      </c>
    </row>
    <row r="1046" spans="1:15" ht="16.5" customHeight="1">
      <c r="A1046" s="404"/>
      <c r="B1046" s="405"/>
      <c r="C1046" s="413"/>
      <c r="D1046" s="405"/>
      <c r="E1046" s="405"/>
      <c r="F1046" s="405"/>
      <c r="G1046" s="405"/>
      <c r="H1046" s="405"/>
      <c r="I1046" s="405"/>
      <c r="J1046" s="405"/>
      <c r="K1046" s="405"/>
      <c r="L1046" s="406"/>
      <c r="M1046" s="25" t="str">
        <f>IFERROR(VLOOKUP(D1046,Cover!$I$2:$J$14,2,0),"")</f>
        <v/>
      </c>
      <c r="N1046" s="25" t="str">
        <f t="shared" si="32"/>
        <v/>
      </c>
      <c r="O1046" s="15" t="str">
        <f t="shared" si="33"/>
        <v/>
      </c>
    </row>
    <row r="1047" spans="1:15" ht="16.5" customHeight="1">
      <c r="A1047" s="404"/>
      <c r="B1047" s="405"/>
      <c r="C1047" s="413"/>
      <c r="D1047" s="405"/>
      <c r="E1047" s="405"/>
      <c r="F1047" s="405"/>
      <c r="G1047" s="405"/>
      <c r="H1047" s="405"/>
      <c r="I1047" s="405"/>
      <c r="J1047" s="405"/>
      <c r="K1047" s="405"/>
      <c r="L1047" s="406"/>
      <c r="M1047" s="25" t="str">
        <f>IFERROR(VLOOKUP(D1047,Cover!$I$2:$J$14,2,0),"")</f>
        <v/>
      </c>
      <c r="N1047" s="25" t="str">
        <f t="shared" si="32"/>
        <v/>
      </c>
      <c r="O1047" s="15" t="str">
        <f t="shared" si="33"/>
        <v/>
      </c>
    </row>
    <row r="1048" spans="1:15" ht="16.5" customHeight="1">
      <c r="A1048" s="404"/>
      <c r="B1048" s="405"/>
      <c r="C1048" s="413"/>
      <c r="D1048" s="405"/>
      <c r="E1048" s="405"/>
      <c r="F1048" s="405"/>
      <c r="G1048" s="405"/>
      <c r="H1048" s="405"/>
      <c r="I1048" s="405"/>
      <c r="J1048" s="405"/>
      <c r="K1048" s="405"/>
      <c r="L1048" s="406"/>
      <c r="M1048" s="25" t="str">
        <f>IFERROR(VLOOKUP(D1048,Cover!$I$2:$J$14,2,0),"")</f>
        <v/>
      </c>
      <c r="N1048" s="25" t="str">
        <f t="shared" si="32"/>
        <v/>
      </c>
      <c r="O1048" s="15" t="str">
        <f t="shared" si="33"/>
        <v/>
      </c>
    </row>
    <row r="1049" spans="1:15" ht="16.5" customHeight="1">
      <c r="A1049" s="404"/>
      <c r="B1049" s="405"/>
      <c r="C1049" s="413"/>
      <c r="D1049" s="405"/>
      <c r="E1049" s="405"/>
      <c r="F1049" s="405"/>
      <c r="G1049" s="405"/>
      <c r="H1049" s="405"/>
      <c r="I1049" s="405"/>
      <c r="J1049" s="405"/>
      <c r="K1049" s="405"/>
      <c r="L1049" s="406"/>
      <c r="M1049" s="25" t="str">
        <f>IFERROR(VLOOKUP(D1049,Cover!$I$2:$J$14,2,0),"")</f>
        <v/>
      </c>
      <c r="N1049" s="25" t="str">
        <f t="shared" si="32"/>
        <v/>
      </c>
      <c r="O1049" s="15" t="str">
        <f t="shared" si="33"/>
        <v/>
      </c>
    </row>
    <row r="1050" spans="1:15" ht="16.5" customHeight="1">
      <c r="A1050" s="404"/>
      <c r="B1050" s="405"/>
      <c r="C1050" s="413"/>
      <c r="D1050" s="405"/>
      <c r="E1050" s="405"/>
      <c r="F1050" s="405"/>
      <c r="G1050" s="405"/>
      <c r="H1050" s="405"/>
      <c r="I1050" s="405"/>
      <c r="J1050" s="405"/>
      <c r="K1050" s="405"/>
      <c r="L1050" s="406"/>
      <c r="M1050" s="25" t="str">
        <f>IFERROR(VLOOKUP(D1050,Cover!$I$2:$J$14,2,0),"")</f>
        <v/>
      </c>
      <c r="N1050" s="25" t="str">
        <f t="shared" si="32"/>
        <v/>
      </c>
      <c r="O1050" s="15" t="str">
        <f t="shared" si="33"/>
        <v/>
      </c>
    </row>
    <row r="1051" spans="1:15" ht="16.5" customHeight="1">
      <c r="A1051" s="404"/>
      <c r="B1051" s="405"/>
      <c r="C1051" s="413"/>
      <c r="D1051" s="405"/>
      <c r="E1051" s="405"/>
      <c r="F1051" s="405"/>
      <c r="G1051" s="405"/>
      <c r="H1051" s="405"/>
      <c r="I1051" s="405"/>
      <c r="J1051" s="405"/>
      <c r="K1051" s="405"/>
      <c r="L1051" s="406"/>
      <c r="M1051" s="25" t="str">
        <f>IFERROR(VLOOKUP(D1051,Cover!$I$2:$J$14,2,0),"")</f>
        <v/>
      </c>
      <c r="N1051" s="25" t="str">
        <f t="shared" si="32"/>
        <v/>
      </c>
      <c r="O1051" s="15" t="str">
        <f t="shared" si="33"/>
        <v/>
      </c>
    </row>
    <row r="1052" spans="1:15" ht="16.5" customHeight="1">
      <c r="A1052" s="404"/>
      <c r="B1052" s="405"/>
      <c r="C1052" s="413"/>
      <c r="D1052" s="405"/>
      <c r="E1052" s="405"/>
      <c r="F1052" s="405"/>
      <c r="G1052" s="405"/>
      <c r="H1052" s="405"/>
      <c r="I1052" s="405"/>
      <c r="J1052" s="405"/>
      <c r="K1052" s="405"/>
      <c r="L1052" s="406"/>
      <c r="M1052" s="25" t="str">
        <f>IFERROR(VLOOKUP(D1052,Cover!$I$2:$J$14,2,0),"")</f>
        <v/>
      </c>
      <c r="N1052" s="25" t="str">
        <f t="shared" si="32"/>
        <v/>
      </c>
      <c r="O1052" s="15" t="str">
        <f t="shared" si="33"/>
        <v/>
      </c>
    </row>
    <row r="1053" spans="1:15" ht="16.5" customHeight="1">
      <c r="A1053" s="404"/>
      <c r="B1053" s="405"/>
      <c r="C1053" s="413"/>
      <c r="D1053" s="405"/>
      <c r="E1053" s="405"/>
      <c r="F1053" s="405"/>
      <c r="G1053" s="405"/>
      <c r="H1053" s="405"/>
      <c r="I1053" s="405"/>
      <c r="J1053" s="405"/>
      <c r="K1053" s="405"/>
      <c r="L1053" s="406"/>
      <c r="M1053" s="25" t="str">
        <f>IFERROR(VLOOKUP(D1053,Cover!$I$2:$J$14,2,0),"")</f>
        <v/>
      </c>
      <c r="N1053" s="25" t="str">
        <f t="shared" si="32"/>
        <v/>
      </c>
      <c r="O1053" s="15" t="str">
        <f t="shared" si="33"/>
        <v/>
      </c>
    </row>
    <row r="1054" spans="1:15" ht="16.5" customHeight="1">
      <c r="A1054" s="404"/>
      <c r="B1054" s="405"/>
      <c r="C1054" s="413"/>
      <c r="D1054" s="405"/>
      <c r="E1054" s="405"/>
      <c r="F1054" s="405"/>
      <c r="G1054" s="405"/>
      <c r="H1054" s="405"/>
      <c r="I1054" s="405"/>
      <c r="J1054" s="405"/>
      <c r="K1054" s="405"/>
      <c r="L1054" s="406"/>
      <c r="M1054" s="25" t="str">
        <f>IFERROR(VLOOKUP(D1054,Cover!$I$2:$J$14,2,0),"")</f>
        <v/>
      </c>
      <c r="N1054" s="25" t="str">
        <f t="shared" si="32"/>
        <v/>
      </c>
      <c r="O1054" s="15" t="str">
        <f t="shared" si="33"/>
        <v/>
      </c>
    </row>
    <row r="1055" spans="1:15" ht="16.5" customHeight="1">
      <c r="A1055" s="404"/>
      <c r="B1055" s="405"/>
      <c r="C1055" s="413"/>
      <c r="D1055" s="405"/>
      <c r="E1055" s="405"/>
      <c r="F1055" s="405"/>
      <c r="G1055" s="405"/>
      <c r="H1055" s="405"/>
      <c r="I1055" s="405"/>
      <c r="J1055" s="405"/>
      <c r="K1055" s="405"/>
      <c r="L1055" s="406"/>
      <c r="M1055" s="25" t="str">
        <f>IFERROR(VLOOKUP(D1055,Cover!$I$2:$J$14,2,0),"")</f>
        <v/>
      </c>
      <c r="N1055" s="25" t="str">
        <f t="shared" si="32"/>
        <v/>
      </c>
      <c r="O1055" s="15" t="str">
        <f t="shared" si="33"/>
        <v/>
      </c>
    </row>
    <row r="1056" spans="1:15" ht="16.5" customHeight="1">
      <c r="A1056" s="404"/>
      <c r="B1056" s="405"/>
      <c r="C1056" s="413"/>
      <c r="D1056" s="405"/>
      <c r="E1056" s="405"/>
      <c r="F1056" s="405"/>
      <c r="G1056" s="405"/>
      <c r="H1056" s="405"/>
      <c r="I1056" s="405"/>
      <c r="J1056" s="405"/>
      <c r="K1056" s="405"/>
      <c r="L1056" s="406"/>
      <c r="M1056" s="25" t="str">
        <f>IFERROR(VLOOKUP(D1056,Cover!$I$2:$J$14,2,0),"")</f>
        <v/>
      </c>
      <c r="N1056" s="25" t="str">
        <f t="shared" si="32"/>
        <v/>
      </c>
      <c r="O1056" s="15" t="str">
        <f t="shared" si="33"/>
        <v/>
      </c>
    </row>
    <row r="1057" spans="1:15" ht="16.5" customHeight="1">
      <c r="A1057" s="404"/>
      <c r="B1057" s="405"/>
      <c r="C1057" s="413"/>
      <c r="D1057" s="405"/>
      <c r="E1057" s="405"/>
      <c r="F1057" s="405"/>
      <c r="G1057" s="405"/>
      <c r="H1057" s="405"/>
      <c r="I1057" s="405"/>
      <c r="J1057" s="405"/>
      <c r="K1057" s="405"/>
      <c r="L1057" s="406"/>
      <c r="M1057" s="25" t="str">
        <f>IFERROR(VLOOKUP(D1057,Cover!$I$2:$J$14,2,0),"")</f>
        <v/>
      </c>
      <c r="N1057" s="25" t="str">
        <f t="shared" si="32"/>
        <v/>
      </c>
      <c r="O1057" s="15" t="str">
        <f t="shared" si="33"/>
        <v/>
      </c>
    </row>
    <row r="1058" spans="1:15" ht="16.5" customHeight="1">
      <c r="A1058" s="404"/>
      <c r="B1058" s="405"/>
      <c r="C1058" s="413"/>
      <c r="D1058" s="405"/>
      <c r="E1058" s="405"/>
      <c r="F1058" s="405"/>
      <c r="G1058" s="405"/>
      <c r="H1058" s="405"/>
      <c r="I1058" s="405"/>
      <c r="J1058" s="405"/>
      <c r="K1058" s="405"/>
      <c r="L1058" s="406"/>
      <c r="M1058" s="25" t="str">
        <f>IFERROR(VLOOKUP(D1058,Cover!$I$2:$J$14,2,0),"")</f>
        <v/>
      </c>
      <c r="N1058" s="25" t="str">
        <f t="shared" si="32"/>
        <v/>
      </c>
      <c r="O1058" s="15" t="str">
        <f t="shared" si="33"/>
        <v/>
      </c>
    </row>
    <row r="1059" spans="1:15" ht="16.5" customHeight="1">
      <c r="A1059" s="404"/>
      <c r="B1059" s="405"/>
      <c r="C1059" s="413"/>
      <c r="D1059" s="405"/>
      <c r="E1059" s="405"/>
      <c r="F1059" s="405"/>
      <c r="G1059" s="405"/>
      <c r="H1059" s="405"/>
      <c r="I1059" s="405"/>
      <c r="J1059" s="405"/>
      <c r="K1059" s="405"/>
      <c r="L1059" s="406"/>
      <c r="M1059" s="25" t="str">
        <f>IFERROR(VLOOKUP(D1059,Cover!$I$2:$J$14,2,0),"")</f>
        <v/>
      </c>
      <c r="N1059" s="25" t="str">
        <f t="shared" si="32"/>
        <v/>
      </c>
      <c r="O1059" s="15" t="str">
        <f t="shared" si="33"/>
        <v/>
      </c>
    </row>
    <row r="1060" spans="1:15" ht="16.5" customHeight="1">
      <c r="A1060" s="404"/>
      <c r="B1060" s="405"/>
      <c r="C1060" s="413"/>
      <c r="D1060" s="405"/>
      <c r="E1060" s="405"/>
      <c r="F1060" s="405"/>
      <c r="G1060" s="405"/>
      <c r="H1060" s="405"/>
      <c r="I1060" s="405"/>
      <c r="J1060" s="405"/>
      <c r="K1060" s="405"/>
      <c r="L1060" s="406"/>
      <c r="M1060" s="25" t="str">
        <f>IFERROR(VLOOKUP(D1060,Cover!$I$2:$J$14,2,0),"")</f>
        <v/>
      </c>
      <c r="N1060" s="25" t="str">
        <f t="shared" si="32"/>
        <v/>
      </c>
      <c r="O1060" s="15" t="str">
        <f t="shared" si="33"/>
        <v/>
      </c>
    </row>
    <row r="1061" spans="1:15" ht="16.5" customHeight="1">
      <c r="A1061" s="404"/>
      <c r="B1061" s="405"/>
      <c r="C1061" s="413"/>
      <c r="D1061" s="405"/>
      <c r="E1061" s="405"/>
      <c r="F1061" s="405"/>
      <c r="G1061" s="405"/>
      <c r="H1061" s="405"/>
      <c r="I1061" s="405"/>
      <c r="J1061" s="405"/>
      <c r="K1061" s="405"/>
      <c r="L1061" s="406"/>
      <c r="M1061" s="25" t="str">
        <f>IFERROR(VLOOKUP(D1061,Cover!$I$2:$J$14,2,0),"")</f>
        <v/>
      </c>
      <c r="N1061" s="25" t="str">
        <f t="shared" si="32"/>
        <v/>
      </c>
      <c r="O1061" s="15" t="str">
        <f t="shared" si="33"/>
        <v/>
      </c>
    </row>
    <row r="1062" spans="1:15" ht="16.5" customHeight="1">
      <c r="A1062" s="404"/>
      <c r="B1062" s="405"/>
      <c r="C1062" s="413"/>
      <c r="D1062" s="405"/>
      <c r="E1062" s="405"/>
      <c r="F1062" s="405"/>
      <c r="G1062" s="405"/>
      <c r="H1062" s="405"/>
      <c r="I1062" s="405"/>
      <c r="J1062" s="405"/>
      <c r="K1062" s="405"/>
      <c r="L1062" s="406"/>
      <c r="M1062" s="25" t="str">
        <f>IFERROR(VLOOKUP(D1062,Cover!$I$2:$J$14,2,0),"")</f>
        <v/>
      </c>
      <c r="N1062" s="25" t="str">
        <f t="shared" si="32"/>
        <v/>
      </c>
      <c r="O1062" s="15" t="str">
        <f t="shared" si="33"/>
        <v/>
      </c>
    </row>
    <row r="1063" spans="1:15" ht="16.5" customHeight="1">
      <c r="A1063" s="404"/>
      <c r="B1063" s="405"/>
      <c r="C1063" s="413"/>
      <c r="D1063" s="405"/>
      <c r="E1063" s="405"/>
      <c r="F1063" s="405"/>
      <c r="G1063" s="405"/>
      <c r="H1063" s="405"/>
      <c r="I1063" s="405"/>
      <c r="J1063" s="405"/>
      <c r="K1063" s="405"/>
      <c r="L1063" s="406"/>
      <c r="M1063" s="25" t="str">
        <f>IFERROR(VLOOKUP(D1063,Cover!$I$2:$J$14,2,0),"")</f>
        <v/>
      </c>
      <c r="N1063" s="25" t="str">
        <f t="shared" si="32"/>
        <v/>
      </c>
      <c r="O1063" s="15" t="str">
        <f t="shared" si="33"/>
        <v/>
      </c>
    </row>
    <row r="1064" spans="1:15" ht="16.5" customHeight="1">
      <c r="A1064" s="404"/>
      <c r="B1064" s="405"/>
      <c r="C1064" s="413"/>
      <c r="D1064" s="405"/>
      <c r="E1064" s="405"/>
      <c r="F1064" s="405"/>
      <c r="G1064" s="405"/>
      <c r="H1064" s="405"/>
      <c r="I1064" s="405"/>
      <c r="J1064" s="405"/>
      <c r="K1064" s="405"/>
      <c r="L1064" s="406"/>
      <c r="M1064" s="25" t="str">
        <f>IFERROR(VLOOKUP(D1064,Cover!$I$2:$J$14,2,0),"")</f>
        <v/>
      </c>
      <c r="N1064" s="25" t="str">
        <f t="shared" si="32"/>
        <v/>
      </c>
      <c r="O1064" s="15" t="str">
        <f t="shared" si="33"/>
        <v/>
      </c>
    </row>
    <row r="1065" spans="1:15" ht="16.5" customHeight="1">
      <c r="A1065" s="404"/>
      <c r="B1065" s="405"/>
      <c r="C1065" s="413"/>
      <c r="D1065" s="405"/>
      <c r="E1065" s="405"/>
      <c r="F1065" s="405"/>
      <c r="G1065" s="405"/>
      <c r="H1065" s="405"/>
      <c r="I1065" s="405"/>
      <c r="J1065" s="405"/>
      <c r="K1065" s="405"/>
      <c r="L1065" s="406"/>
      <c r="M1065" s="25" t="str">
        <f>IFERROR(VLOOKUP(D1065,Cover!$I$2:$J$14,2,0),"")</f>
        <v/>
      </c>
      <c r="N1065" s="25" t="str">
        <f t="shared" si="32"/>
        <v/>
      </c>
      <c r="O1065" s="15" t="str">
        <f t="shared" si="33"/>
        <v/>
      </c>
    </row>
    <row r="1066" spans="1:15" ht="16.5" customHeight="1">
      <c r="A1066" s="404"/>
      <c r="B1066" s="405"/>
      <c r="C1066" s="413"/>
      <c r="D1066" s="405"/>
      <c r="E1066" s="405"/>
      <c r="F1066" s="405"/>
      <c r="G1066" s="405"/>
      <c r="H1066" s="405"/>
      <c r="I1066" s="405"/>
      <c r="J1066" s="405"/>
      <c r="K1066" s="405"/>
      <c r="L1066" s="406"/>
      <c r="M1066" s="25" t="str">
        <f>IFERROR(VLOOKUP(D1066,Cover!$I$2:$J$14,2,0),"")</f>
        <v/>
      </c>
      <c r="N1066" s="25" t="str">
        <f t="shared" si="32"/>
        <v/>
      </c>
      <c r="O1066" s="15" t="str">
        <f t="shared" si="33"/>
        <v/>
      </c>
    </row>
    <row r="1067" spans="1:15" ht="16.5" customHeight="1">
      <c r="A1067" s="404"/>
      <c r="B1067" s="405"/>
      <c r="C1067" s="413"/>
      <c r="D1067" s="405"/>
      <c r="E1067" s="405"/>
      <c r="F1067" s="405"/>
      <c r="G1067" s="405"/>
      <c r="H1067" s="405"/>
      <c r="I1067" s="405"/>
      <c r="J1067" s="405"/>
      <c r="K1067" s="405"/>
      <c r="L1067" s="406"/>
      <c r="M1067" s="25" t="str">
        <f>IFERROR(VLOOKUP(D1067,Cover!$I$2:$J$14,2,0),"")</f>
        <v/>
      </c>
      <c r="N1067" s="25" t="str">
        <f t="shared" si="32"/>
        <v/>
      </c>
      <c r="O1067" s="15" t="str">
        <f t="shared" si="33"/>
        <v/>
      </c>
    </row>
    <row r="1068" spans="1:15" ht="16.5" customHeight="1">
      <c r="A1068" s="404"/>
      <c r="B1068" s="405"/>
      <c r="C1068" s="413"/>
      <c r="D1068" s="405"/>
      <c r="E1068" s="405"/>
      <c r="F1068" s="405"/>
      <c r="G1068" s="405"/>
      <c r="H1068" s="405"/>
      <c r="I1068" s="405"/>
      <c r="J1068" s="405"/>
      <c r="K1068" s="405"/>
      <c r="L1068" s="406"/>
      <c r="M1068" s="25" t="str">
        <f>IFERROR(VLOOKUP(D1068,Cover!$I$2:$J$14,2,0),"")</f>
        <v/>
      </c>
      <c r="N1068" s="25" t="str">
        <f t="shared" si="32"/>
        <v/>
      </c>
      <c r="O1068" s="15" t="str">
        <f t="shared" si="33"/>
        <v/>
      </c>
    </row>
    <row r="1069" spans="1:15" ht="16.5" customHeight="1">
      <c r="A1069" s="404"/>
      <c r="B1069" s="405"/>
      <c r="C1069" s="413"/>
      <c r="D1069" s="405"/>
      <c r="E1069" s="405"/>
      <c r="F1069" s="405"/>
      <c r="G1069" s="405"/>
      <c r="H1069" s="405"/>
      <c r="I1069" s="405"/>
      <c r="J1069" s="405"/>
      <c r="K1069" s="405"/>
      <c r="L1069" s="406"/>
      <c r="M1069" s="25" t="str">
        <f>IFERROR(VLOOKUP(D1069,Cover!$I$2:$J$14,2,0),"")</f>
        <v/>
      </c>
      <c r="N1069" s="25" t="str">
        <f t="shared" si="32"/>
        <v/>
      </c>
      <c r="O1069" s="15" t="str">
        <f t="shared" si="33"/>
        <v/>
      </c>
    </row>
    <row r="1070" spans="1:15" ht="16.5" customHeight="1">
      <c r="A1070" s="404"/>
      <c r="B1070" s="405"/>
      <c r="C1070" s="413"/>
      <c r="D1070" s="405"/>
      <c r="E1070" s="405"/>
      <c r="F1070" s="405"/>
      <c r="G1070" s="405"/>
      <c r="H1070" s="405"/>
      <c r="I1070" s="405"/>
      <c r="J1070" s="405"/>
      <c r="K1070" s="405"/>
      <c r="L1070" s="406"/>
      <c r="M1070" s="25" t="str">
        <f>IFERROR(VLOOKUP(D1070,Cover!$I$2:$J$14,2,0),"")</f>
        <v/>
      </c>
      <c r="N1070" s="25" t="str">
        <f t="shared" si="32"/>
        <v/>
      </c>
      <c r="O1070" s="15" t="str">
        <f t="shared" si="33"/>
        <v/>
      </c>
    </row>
    <row r="1071" spans="1:15" ht="16.5" customHeight="1">
      <c r="A1071" s="404"/>
      <c r="B1071" s="405"/>
      <c r="C1071" s="413"/>
      <c r="D1071" s="405"/>
      <c r="E1071" s="405"/>
      <c r="F1071" s="405"/>
      <c r="G1071" s="405"/>
      <c r="H1071" s="405"/>
      <c r="I1071" s="405"/>
      <c r="J1071" s="405"/>
      <c r="K1071" s="405"/>
      <c r="L1071" s="406"/>
      <c r="M1071" s="25" t="str">
        <f>IFERROR(VLOOKUP(D1071,Cover!$I$2:$J$14,2,0),"")</f>
        <v/>
      </c>
      <c r="N1071" s="25" t="str">
        <f t="shared" si="32"/>
        <v/>
      </c>
      <c r="O1071" s="15" t="str">
        <f t="shared" si="33"/>
        <v/>
      </c>
    </row>
    <row r="1072" spans="1:15" ht="16.5" customHeight="1">
      <c r="A1072" s="404"/>
      <c r="B1072" s="405"/>
      <c r="C1072" s="413"/>
      <c r="D1072" s="405"/>
      <c r="E1072" s="405"/>
      <c r="F1072" s="405"/>
      <c r="G1072" s="405"/>
      <c r="H1072" s="405"/>
      <c r="I1072" s="405"/>
      <c r="J1072" s="405"/>
      <c r="K1072" s="405"/>
      <c r="L1072" s="406"/>
      <c r="M1072" s="25" t="str">
        <f>IFERROR(VLOOKUP(D1072,Cover!$I$2:$J$14,2,0),"")</f>
        <v/>
      </c>
      <c r="N1072" s="25" t="str">
        <f t="shared" si="32"/>
        <v/>
      </c>
      <c r="O1072" s="15" t="str">
        <f t="shared" si="33"/>
        <v/>
      </c>
    </row>
    <row r="1073" spans="1:15" ht="16.5" customHeight="1">
      <c r="A1073" s="404"/>
      <c r="B1073" s="405"/>
      <c r="C1073" s="413"/>
      <c r="D1073" s="405"/>
      <c r="E1073" s="405"/>
      <c r="F1073" s="405"/>
      <c r="G1073" s="405"/>
      <c r="H1073" s="405"/>
      <c r="I1073" s="405"/>
      <c r="J1073" s="405"/>
      <c r="K1073" s="405"/>
      <c r="L1073" s="406"/>
      <c r="M1073" s="25" t="str">
        <f>IFERROR(VLOOKUP(D1073,Cover!$I$2:$J$14,2,0),"")</f>
        <v/>
      </c>
      <c r="N1073" s="25" t="str">
        <f t="shared" si="32"/>
        <v/>
      </c>
      <c r="O1073" s="15" t="str">
        <f t="shared" si="33"/>
        <v/>
      </c>
    </row>
    <row r="1074" spans="1:15" ht="16.5" customHeight="1">
      <c r="A1074" s="404"/>
      <c r="B1074" s="405"/>
      <c r="C1074" s="413"/>
      <c r="D1074" s="405"/>
      <c r="E1074" s="405"/>
      <c r="F1074" s="405"/>
      <c r="G1074" s="405"/>
      <c r="H1074" s="405"/>
      <c r="I1074" s="405"/>
      <c r="J1074" s="405"/>
      <c r="K1074" s="405"/>
      <c r="L1074" s="406"/>
      <c r="M1074" s="25" t="str">
        <f>IFERROR(VLOOKUP(D1074,Cover!$I$2:$J$14,2,0),"")</f>
        <v/>
      </c>
      <c r="N1074" s="25" t="str">
        <f t="shared" si="32"/>
        <v/>
      </c>
      <c r="O1074" s="15" t="str">
        <f t="shared" si="33"/>
        <v/>
      </c>
    </row>
    <row r="1075" spans="1:15" ht="16.5" customHeight="1">
      <c r="A1075" s="404"/>
      <c r="B1075" s="405"/>
      <c r="C1075" s="413"/>
      <c r="D1075" s="405"/>
      <c r="E1075" s="405"/>
      <c r="F1075" s="405"/>
      <c r="G1075" s="405"/>
      <c r="H1075" s="405"/>
      <c r="I1075" s="405"/>
      <c r="J1075" s="405"/>
      <c r="K1075" s="405"/>
      <c r="L1075" s="406"/>
      <c r="M1075" s="25" t="str">
        <f>IFERROR(VLOOKUP(D1075,Cover!$I$2:$J$14,2,0),"")</f>
        <v/>
      </c>
      <c r="N1075" s="25" t="str">
        <f t="shared" si="32"/>
        <v/>
      </c>
      <c r="O1075" s="15" t="str">
        <f t="shared" si="33"/>
        <v/>
      </c>
    </row>
    <row r="1076" spans="1:15" ht="16.5" customHeight="1">
      <c r="A1076" s="404"/>
      <c r="B1076" s="405"/>
      <c r="C1076" s="413"/>
      <c r="D1076" s="405"/>
      <c r="E1076" s="405"/>
      <c r="F1076" s="405"/>
      <c r="G1076" s="405"/>
      <c r="H1076" s="405"/>
      <c r="I1076" s="405"/>
      <c r="J1076" s="405"/>
      <c r="K1076" s="405"/>
      <c r="L1076" s="406"/>
      <c r="M1076" s="25" t="str">
        <f>IFERROR(VLOOKUP(D1076,Cover!$I$2:$J$14,2,0),"")</f>
        <v/>
      </c>
      <c r="N1076" s="25" t="str">
        <f t="shared" si="32"/>
        <v/>
      </c>
      <c r="O1076" s="15" t="str">
        <f t="shared" si="33"/>
        <v/>
      </c>
    </row>
    <row r="1077" spans="1:15" ht="16.5" customHeight="1">
      <c r="A1077" s="404"/>
      <c r="B1077" s="405"/>
      <c r="C1077" s="413"/>
      <c r="D1077" s="405"/>
      <c r="E1077" s="405"/>
      <c r="F1077" s="405"/>
      <c r="G1077" s="405"/>
      <c r="H1077" s="405"/>
      <c r="I1077" s="405"/>
      <c r="J1077" s="405"/>
      <c r="K1077" s="405"/>
      <c r="L1077" s="406"/>
      <c r="M1077" s="25" t="str">
        <f>IFERROR(VLOOKUP(D1077,Cover!$I$2:$J$14,2,0),"")</f>
        <v/>
      </c>
      <c r="N1077" s="25" t="str">
        <f t="shared" si="32"/>
        <v/>
      </c>
      <c r="O1077" s="15" t="str">
        <f t="shared" si="33"/>
        <v/>
      </c>
    </row>
    <row r="1078" spans="1:15" ht="16.5" customHeight="1">
      <c r="A1078" s="404"/>
      <c r="B1078" s="405"/>
      <c r="C1078" s="413"/>
      <c r="D1078" s="405"/>
      <c r="E1078" s="405"/>
      <c r="F1078" s="405"/>
      <c r="G1078" s="405"/>
      <c r="H1078" s="405"/>
      <c r="I1078" s="405"/>
      <c r="J1078" s="405"/>
      <c r="K1078" s="405"/>
      <c r="L1078" s="406"/>
      <c r="M1078" s="25" t="str">
        <f>IFERROR(VLOOKUP(D1078,Cover!$I$2:$J$14,2,0),"")</f>
        <v/>
      </c>
      <c r="N1078" s="25" t="str">
        <f t="shared" si="32"/>
        <v/>
      </c>
      <c r="O1078" s="15" t="str">
        <f t="shared" si="33"/>
        <v/>
      </c>
    </row>
    <row r="1079" spans="1:15" ht="16.5" customHeight="1">
      <c r="A1079" s="404"/>
      <c r="B1079" s="405"/>
      <c r="C1079" s="413"/>
      <c r="D1079" s="405"/>
      <c r="E1079" s="405"/>
      <c r="F1079" s="405"/>
      <c r="G1079" s="405"/>
      <c r="H1079" s="405"/>
      <c r="I1079" s="405"/>
      <c r="J1079" s="405"/>
      <c r="K1079" s="405"/>
      <c r="L1079" s="406"/>
      <c r="M1079" s="25" t="str">
        <f>IFERROR(VLOOKUP(D1079,Cover!$I$2:$J$14,2,0),"")</f>
        <v/>
      </c>
      <c r="N1079" s="25" t="str">
        <f t="shared" si="32"/>
        <v/>
      </c>
      <c r="O1079" s="15" t="str">
        <f t="shared" si="33"/>
        <v/>
      </c>
    </row>
    <row r="1080" spans="1:15" ht="16.5" customHeight="1">
      <c r="A1080" s="404"/>
      <c r="B1080" s="405"/>
      <c r="C1080" s="413"/>
      <c r="D1080" s="405"/>
      <c r="E1080" s="405"/>
      <c r="F1080" s="405"/>
      <c r="G1080" s="405"/>
      <c r="H1080" s="405"/>
      <c r="I1080" s="405"/>
      <c r="J1080" s="405"/>
      <c r="K1080" s="405"/>
      <c r="L1080" s="406"/>
      <c r="M1080" s="25" t="str">
        <f>IFERROR(VLOOKUP(D1080,Cover!$I$2:$J$14,2,0),"")</f>
        <v/>
      </c>
      <c r="N1080" s="25" t="str">
        <f t="shared" si="32"/>
        <v/>
      </c>
      <c r="O1080" s="15" t="str">
        <f t="shared" si="33"/>
        <v/>
      </c>
    </row>
    <row r="1081" spans="1:15" ht="16.5" customHeight="1">
      <c r="A1081" s="404"/>
      <c r="B1081" s="405"/>
      <c r="C1081" s="413"/>
      <c r="D1081" s="405"/>
      <c r="E1081" s="405"/>
      <c r="F1081" s="405"/>
      <c r="G1081" s="405"/>
      <c r="H1081" s="405"/>
      <c r="I1081" s="405"/>
      <c r="J1081" s="405"/>
      <c r="K1081" s="405"/>
      <c r="L1081" s="406"/>
      <c r="M1081" s="25" t="str">
        <f>IFERROR(VLOOKUP(D1081,Cover!$I$2:$J$14,2,0),"")</f>
        <v/>
      </c>
      <c r="N1081" s="25" t="str">
        <f t="shared" si="32"/>
        <v/>
      </c>
      <c r="O1081" s="15" t="str">
        <f t="shared" si="33"/>
        <v/>
      </c>
    </row>
    <row r="1082" spans="1:15" ht="16.5" customHeight="1">
      <c r="A1082" s="404"/>
      <c r="B1082" s="405"/>
      <c r="C1082" s="413"/>
      <c r="D1082" s="405"/>
      <c r="E1082" s="405"/>
      <c r="F1082" s="405"/>
      <c r="G1082" s="405"/>
      <c r="H1082" s="405"/>
      <c r="I1082" s="405"/>
      <c r="J1082" s="405"/>
      <c r="K1082" s="405"/>
      <c r="L1082" s="406"/>
      <c r="M1082" s="25" t="str">
        <f>IFERROR(VLOOKUP(D1082,Cover!$I$2:$J$14,2,0),"")</f>
        <v/>
      </c>
      <c r="N1082" s="25" t="str">
        <f t="shared" si="32"/>
        <v/>
      </c>
      <c r="O1082" s="15" t="str">
        <f t="shared" si="33"/>
        <v/>
      </c>
    </row>
    <row r="1083" spans="1:15" ht="16.5" customHeight="1">
      <c r="A1083" s="404"/>
      <c r="B1083" s="405"/>
      <c r="C1083" s="413"/>
      <c r="D1083" s="405"/>
      <c r="E1083" s="405"/>
      <c r="F1083" s="405"/>
      <c r="G1083" s="405"/>
      <c r="H1083" s="405"/>
      <c r="I1083" s="405"/>
      <c r="J1083" s="405"/>
      <c r="K1083" s="405"/>
      <c r="L1083" s="406"/>
      <c r="M1083" s="25" t="str">
        <f>IFERROR(VLOOKUP(D1083,Cover!$I$2:$J$14,2,0),"")</f>
        <v/>
      </c>
      <c r="N1083" s="25" t="str">
        <f t="shared" si="32"/>
        <v/>
      </c>
      <c r="O1083" s="15" t="str">
        <f t="shared" si="33"/>
        <v/>
      </c>
    </row>
    <row r="1084" spans="1:15" ht="16.5" customHeight="1">
      <c r="A1084" s="404"/>
      <c r="B1084" s="405"/>
      <c r="C1084" s="413"/>
      <c r="D1084" s="405"/>
      <c r="E1084" s="405"/>
      <c r="F1084" s="405"/>
      <c r="G1084" s="405"/>
      <c r="H1084" s="405"/>
      <c r="I1084" s="405"/>
      <c r="J1084" s="405"/>
      <c r="K1084" s="405"/>
      <c r="L1084" s="406"/>
      <c r="M1084" s="25" t="str">
        <f>IFERROR(VLOOKUP(D1084,Cover!$I$2:$J$14,2,0),"")</f>
        <v/>
      </c>
      <c r="N1084" s="25" t="str">
        <f t="shared" si="32"/>
        <v/>
      </c>
      <c r="O1084" s="15" t="str">
        <f t="shared" si="33"/>
        <v/>
      </c>
    </row>
    <row r="1085" spans="1:15" ht="16.5" customHeight="1">
      <c r="A1085" s="404"/>
      <c r="B1085" s="405"/>
      <c r="C1085" s="413"/>
      <c r="D1085" s="405"/>
      <c r="E1085" s="405"/>
      <c r="F1085" s="405"/>
      <c r="G1085" s="405"/>
      <c r="H1085" s="405"/>
      <c r="I1085" s="405"/>
      <c r="J1085" s="405"/>
      <c r="K1085" s="405"/>
      <c r="L1085" s="406"/>
      <c r="M1085" s="25" t="str">
        <f>IFERROR(VLOOKUP(D1085,Cover!$I$2:$J$14,2,0),"")</f>
        <v/>
      </c>
      <c r="N1085" s="25" t="str">
        <f t="shared" si="32"/>
        <v/>
      </c>
      <c r="O1085" s="15" t="str">
        <f t="shared" si="33"/>
        <v/>
      </c>
    </row>
    <row r="1086" spans="1:15" ht="16.5" customHeight="1">
      <c r="A1086" s="404"/>
      <c r="B1086" s="405"/>
      <c r="C1086" s="413"/>
      <c r="D1086" s="405"/>
      <c r="E1086" s="405"/>
      <c r="F1086" s="405"/>
      <c r="G1086" s="405"/>
      <c r="H1086" s="405"/>
      <c r="I1086" s="405"/>
      <c r="J1086" s="405"/>
      <c r="K1086" s="405"/>
      <c r="L1086" s="406"/>
      <c r="M1086" s="25" t="str">
        <f>IFERROR(VLOOKUP(D1086,Cover!$I$2:$J$14,2,0),"")</f>
        <v/>
      </c>
      <c r="N1086" s="25" t="str">
        <f t="shared" si="32"/>
        <v/>
      </c>
      <c r="O1086" s="15" t="str">
        <f t="shared" si="33"/>
        <v/>
      </c>
    </row>
    <row r="1087" spans="1:15" ht="16.5" customHeight="1">
      <c r="A1087" s="404"/>
      <c r="B1087" s="405"/>
      <c r="C1087" s="413"/>
      <c r="D1087" s="405"/>
      <c r="E1087" s="405"/>
      <c r="F1087" s="405"/>
      <c r="G1087" s="405"/>
      <c r="H1087" s="405"/>
      <c r="I1087" s="405"/>
      <c r="J1087" s="405"/>
      <c r="K1087" s="405"/>
      <c r="L1087" s="406"/>
      <c r="M1087" s="25" t="str">
        <f>IFERROR(VLOOKUP(D1087,Cover!$I$2:$J$14,2,0),"")</f>
        <v/>
      </c>
      <c r="N1087" s="25" t="str">
        <f t="shared" si="32"/>
        <v/>
      </c>
      <c r="O1087" s="15" t="str">
        <f t="shared" si="33"/>
        <v/>
      </c>
    </row>
    <row r="1088" spans="1:15" ht="16.5" customHeight="1">
      <c r="A1088" s="404"/>
      <c r="B1088" s="405"/>
      <c r="C1088" s="413"/>
      <c r="D1088" s="405"/>
      <c r="E1088" s="405"/>
      <c r="F1088" s="405"/>
      <c r="G1088" s="405"/>
      <c r="H1088" s="405"/>
      <c r="I1088" s="405"/>
      <c r="J1088" s="405"/>
      <c r="K1088" s="405"/>
      <c r="L1088" s="406"/>
      <c r="M1088" s="25" t="str">
        <f>IFERROR(VLOOKUP(D1088,Cover!$I$2:$J$14,2,0),"")</f>
        <v/>
      </c>
      <c r="N1088" s="25" t="str">
        <f t="shared" si="32"/>
        <v/>
      </c>
      <c r="O1088" s="15" t="str">
        <f t="shared" si="33"/>
        <v/>
      </c>
    </row>
    <row r="1089" spans="1:15" ht="16.5" customHeight="1">
      <c r="A1089" s="404"/>
      <c r="B1089" s="405"/>
      <c r="C1089" s="413"/>
      <c r="D1089" s="405"/>
      <c r="E1089" s="405"/>
      <c r="F1089" s="405"/>
      <c r="G1089" s="405"/>
      <c r="H1089" s="405"/>
      <c r="I1089" s="405"/>
      <c r="J1089" s="405"/>
      <c r="K1089" s="405"/>
      <c r="L1089" s="406"/>
      <c r="M1089" s="25" t="str">
        <f>IFERROR(VLOOKUP(D1089,Cover!$I$2:$J$14,2,0),"")</f>
        <v/>
      </c>
      <c r="N1089" s="25" t="str">
        <f t="shared" si="32"/>
        <v/>
      </c>
      <c r="O1089" s="15" t="str">
        <f t="shared" si="33"/>
        <v/>
      </c>
    </row>
    <row r="1090" spans="1:15" ht="16.5" customHeight="1">
      <c r="A1090" s="404"/>
      <c r="B1090" s="405"/>
      <c r="C1090" s="413"/>
      <c r="D1090" s="405"/>
      <c r="E1090" s="405"/>
      <c r="F1090" s="405"/>
      <c r="G1090" s="405"/>
      <c r="H1090" s="405"/>
      <c r="I1090" s="405"/>
      <c r="J1090" s="405"/>
      <c r="K1090" s="405"/>
      <c r="L1090" s="406"/>
      <c r="M1090" s="25" t="str">
        <f>IFERROR(VLOOKUP(D1090,Cover!$I$2:$J$14,2,0),"")</f>
        <v/>
      </c>
      <c r="N1090" s="25" t="str">
        <f t="shared" si="32"/>
        <v/>
      </c>
      <c r="O1090" s="15" t="str">
        <f t="shared" si="33"/>
        <v/>
      </c>
    </row>
    <row r="1091" spans="1:15" ht="16.5" customHeight="1">
      <c r="A1091" s="404"/>
      <c r="B1091" s="405"/>
      <c r="C1091" s="413"/>
      <c r="D1091" s="405"/>
      <c r="E1091" s="405"/>
      <c r="F1091" s="405"/>
      <c r="G1091" s="405"/>
      <c r="H1091" s="405"/>
      <c r="I1091" s="405"/>
      <c r="J1091" s="405"/>
      <c r="K1091" s="405"/>
      <c r="L1091" s="406"/>
      <c r="M1091" s="25" t="str">
        <f>IFERROR(VLOOKUP(D1091,Cover!$I$2:$J$14,2,0),"")</f>
        <v/>
      </c>
      <c r="N1091" s="25" t="str">
        <f t="shared" ref="N1091:N1154" si="34">IF(O1091&lt;&gt;"PMOyyy144_R4bis",CONCATENATE(B1091,M1091,I1091),CONCATENATE(O1091,M1091,I1091))</f>
        <v/>
      </c>
      <c r="O1091" s="15" t="str">
        <f t="shared" ref="O1091:O1154" si="35">LEFT(B1091,15)</f>
        <v/>
      </c>
    </row>
    <row r="1092" spans="1:15" ht="16.5" customHeight="1">
      <c r="A1092" s="404"/>
      <c r="B1092" s="405"/>
      <c r="C1092" s="413"/>
      <c r="D1092" s="405"/>
      <c r="E1092" s="405"/>
      <c r="F1092" s="405"/>
      <c r="G1092" s="405"/>
      <c r="H1092" s="405"/>
      <c r="I1092" s="405"/>
      <c r="J1092" s="405"/>
      <c r="K1092" s="405"/>
      <c r="L1092" s="406"/>
      <c r="M1092" s="25" t="str">
        <f>IFERROR(VLOOKUP(D1092,Cover!$I$2:$J$14,2,0),"")</f>
        <v/>
      </c>
      <c r="N1092" s="25" t="str">
        <f t="shared" si="34"/>
        <v/>
      </c>
      <c r="O1092" s="15" t="str">
        <f t="shared" si="35"/>
        <v/>
      </c>
    </row>
    <row r="1093" spans="1:15" ht="16.5" customHeight="1">
      <c r="A1093" s="404"/>
      <c r="B1093" s="405"/>
      <c r="C1093" s="413"/>
      <c r="D1093" s="405"/>
      <c r="E1093" s="405"/>
      <c r="F1093" s="405"/>
      <c r="G1093" s="405"/>
      <c r="H1093" s="405"/>
      <c r="I1093" s="405"/>
      <c r="J1093" s="405"/>
      <c r="K1093" s="405"/>
      <c r="L1093" s="406"/>
      <c r="M1093" s="25" t="str">
        <f>IFERROR(VLOOKUP(D1093,Cover!$I$2:$J$14,2,0),"")</f>
        <v/>
      </c>
      <c r="N1093" s="25" t="str">
        <f t="shared" si="34"/>
        <v/>
      </c>
      <c r="O1093" s="15" t="str">
        <f t="shared" si="35"/>
        <v/>
      </c>
    </row>
    <row r="1094" spans="1:15" ht="16.5" customHeight="1">
      <c r="A1094" s="404"/>
      <c r="B1094" s="405"/>
      <c r="C1094" s="413"/>
      <c r="D1094" s="405"/>
      <c r="E1094" s="405"/>
      <c r="F1094" s="405"/>
      <c r="G1094" s="405"/>
      <c r="H1094" s="405"/>
      <c r="I1094" s="405"/>
      <c r="J1094" s="405"/>
      <c r="K1094" s="405"/>
      <c r="L1094" s="406"/>
      <c r="M1094" s="25" t="str">
        <f>IFERROR(VLOOKUP(D1094,Cover!$I$2:$J$14,2,0),"")</f>
        <v/>
      </c>
      <c r="N1094" s="25" t="str">
        <f t="shared" si="34"/>
        <v/>
      </c>
      <c r="O1094" s="15" t="str">
        <f t="shared" si="35"/>
        <v/>
      </c>
    </row>
    <row r="1095" spans="1:15" ht="16.5" customHeight="1">
      <c r="A1095" s="404"/>
      <c r="B1095" s="405"/>
      <c r="C1095" s="413"/>
      <c r="D1095" s="405"/>
      <c r="E1095" s="405"/>
      <c r="F1095" s="405"/>
      <c r="G1095" s="405"/>
      <c r="H1095" s="405"/>
      <c r="I1095" s="405"/>
      <c r="J1095" s="405"/>
      <c r="K1095" s="405"/>
      <c r="L1095" s="406"/>
      <c r="M1095" s="25" t="str">
        <f>IFERROR(VLOOKUP(D1095,Cover!$I$2:$J$14,2,0),"")</f>
        <v/>
      </c>
      <c r="N1095" s="25" t="str">
        <f t="shared" si="34"/>
        <v/>
      </c>
      <c r="O1095" s="15" t="str">
        <f t="shared" si="35"/>
        <v/>
      </c>
    </row>
    <row r="1096" spans="1:15" ht="16.5" customHeight="1">
      <c r="A1096" s="404"/>
      <c r="B1096" s="405"/>
      <c r="C1096" s="413"/>
      <c r="D1096" s="405"/>
      <c r="E1096" s="405"/>
      <c r="F1096" s="405"/>
      <c r="G1096" s="405"/>
      <c r="H1096" s="405"/>
      <c r="I1096" s="405"/>
      <c r="J1096" s="405"/>
      <c r="K1096" s="405"/>
      <c r="L1096" s="406"/>
      <c r="M1096" s="25" t="str">
        <f>IFERROR(VLOOKUP(D1096,Cover!$I$2:$J$14,2,0),"")</f>
        <v/>
      </c>
      <c r="N1096" s="25" t="str">
        <f t="shared" si="34"/>
        <v/>
      </c>
      <c r="O1096" s="15" t="str">
        <f t="shared" si="35"/>
        <v/>
      </c>
    </row>
    <row r="1097" spans="1:15" ht="16.5" customHeight="1">
      <c r="A1097" s="404"/>
      <c r="B1097" s="405"/>
      <c r="C1097" s="413"/>
      <c r="D1097" s="405"/>
      <c r="E1097" s="405"/>
      <c r="F1097" s="405"/>
      <c r="G1097" s="405"/>
      <c r="H1097" s="405"/>
      <c r="I1097" s="405"/>
      <c r="J1097" s="405"/>
      <c r="K1097" s="405"/>
      <c r="L1097" s="406"/>
      <c r="M1097" s="25" t="str">
        <f>IFERROR(VLOOKUP(D1097,Cover!$I$2:$J$14,2,0),"")</f>
        <v/>
      </c>
      <c r="N1097" s="25" t="str">
        <f t="shared" si="34"/>
        <v/>
      </c>
      <c r="O1097" s="15" t="str">
        <f t="shared" si="35"/>
        <v/>
      </c>
    </row>
    <row r="1098" spans="1:15" ht="16.5" customHeight="1">
      <c r="A1098" s="404"/>
      <c r="B1098" s="405"/>
      <c r="C1098" s="413"/>
      <c r="D1098" s="405"/>
      <c r="E1098" s="405"/>
      <c r="F1098" s="405"/>
      <c r="G1098" s="405"/>
      <c r="H1098" s="405"/>
      <c r="I1098" s="405"/>
      <c r="J1098" s="405"/>
      <c r="K1098" s="405"/>
      <c r="L1098" s="406"/>
      <c r="M1098" s="25" t="str">
        <f>IFERROR(VLOOKUP(D1098,Cover!$I$2:$J$14,2,0),"")</f>
        <v/>
      </c>
      <c r="N1098" s="25" t="str">
        <f t="shared" si="34"/>
        <v/>
      </c>
      <c r="O1098" s="15" t="str">
        <f t="shared" si="35"/>
        <v/>
      </c>
    </row>
    <row r="1099" spans="1:15" ht="16.5" customHeight="1">
      <c r="A1099" s="404"/>
      <c r="B1099" s="405"/>
      <c r="C1099" s="413"/>
      <c r="D1099" s="405"/>
      <c r="E1099" s="405"/>
      <c r="F1099" s="405"/>
      <c r="G1099" s="405"/>
      <c r="H1099" s="405"/>
      <c r="I1099" s="405"/>
      <c r="J1099" s="405"/>
      <c r="K1099" s="405"/>
      <c r="L1099" s="406"/>
      <c r="M1099" s="25" t="str">
        <f>IFERROR(VLOOKUP(D1099,Cover!$I$2:$J$14,2,0),"")</f>
        <v/>
      </c>
      <c r="N1099" s="25" t="str">
        <f t="shared" si="34"/>
        <v/>
      </c>
      <c r="O1099" s="15" t="str">
        <f t="shared" si="35"/>
        <v/>
      </c>
    </row>
    <row r="1100" spans="1:15" ht="16.5" customHeight="1">
      <c r="A1100" s="404"/>
      <c r="B1100" s="405"/>
      <c r="C1100" s="413"/>
      <c r="D1100" s="405"/>
      <c r="E1100" s="405"/>
      <c r="F1100" s="405"/>
      <c r="G1100" s="405"/>
      <c r="H1100" s="405"/>
      <c r="I1100" s="405"/>
      <c r="J1100" s="405"/>
      <c r="K1100" s="405"/>
      <c r="L1100" s="406"/>
      <c r="M1100" s="25" t="str">
        <f>IFERROR(VLOOKUP(D1100,Cover!$I$2:$J$14,2,0),"")</f>
        <v/>
      </c>
      <c r="N1100" s="25" t="str">
        <f t="shared" si="34"/>
        <v/>
      </c>
      <c r="O1100" s="15" t="str">
        <f t="shared" si="35"/>
        <v/>
      </c>
    </row>
    <row r="1101" spans="1:15" ht="16.5" customHeight="1">
      <c r="A1101" s="404"/>
      <c r="B1101" s="405"/>
      <c r="C1101" s="413"/>
      <c r="D1101" s="405"/>
      <c r="E1101" s="405"/>
      <c r="F1101" s="405"/>
      <c r="G1101" s="405"/>
      <c r="H1101" s="405"/>
      <c r="I1101" s="405"/>
      <c r="J1101" s="405"/>
      <c r="K1101" s="405"/>
      <c r="L1101" s="406"/>
      <c r="M1101" s="25" t="str">
        <f>IFERROR(VLOOKUP(D1101,Cover!$I$2:$J$14,2,0),"")</f>
        <v/>
      </c>
      <c r="N1101" s="25" t="str">
        <f t="shared" si="34"/>
        <v/>
      </c>
      <c r="O1101" s="15" t="str">
        <f t="shared" si="35"/>
        <v/>
      </c>
    </row>
    <row r="1102" spans="1:15" ht="16.5" customHeight="1">
      <c r="A1102" s="404"/>
      <c r="B1102" s="405"/>
      <c r="C1102" s="413"/>
      <c r="D1102" s="405"/>
      <c r="E1102" s="405"/>
      <c r="F1102" s="405"/>
      <c r="G1102" s="405"/>
      <c r="H1102" s="405"/>
      <c r="I1102" s="405"/>
      <c r="J1102" s="405"/>
      <c r="K1102" s="405"/>
      <c r="L1102" s="406"/>
      <c r="M1102" s="25" t="str">
        <f>IFERROR(VLOOKUP(D1102,Cover!$I$2:$J$14,2,0),"")</f>
        <v/>
      </c>
      <c r="N1102" s="25" t="str">
        <f t="shared" si="34"/>
        <v/>
      </c>
      <c r="O1102" s="15" t="str">
        <f t="shared" si="35"/>
        <v/>
      </c>
    </row>
    <row r="1103" spans="1:15" ht="16.5" customHeight="1">
      <c r="A1103" s="404"/>
      <c r="B1103" s="405"/>
      <c r="C1103" s="413"/>
      <c r="D1103" s="405"/>
      <c r="E1103" s="405"/>
      <c r="F1103" s="405"/>
      <c r="G1103" s="405"/>
      <c r="H1103" s="405"/>
      <c r="I1103" s="405"/>
      <c r="J1103" s="405"/>
      <c r="K1103" s="405"/>
      <c r="L1103" s="406"/>
      <c r="M1103" s="25" t="str">
        <f>IFERROR(VLOOKUP(D1103,Cover!$I$2:$J$14,2,0),"")</f>
        <v/>
      </c>
      <c r="N1103" s="25" t="str">
        <f t="shared" si="34"/>
        <v/>
      </c>
      <c r="O1103" s="15" t="str">
        <f t="shared" si="35"/>
        <v/>
      </c>
    </row>
    <row r="1104" spans="1:15" ht="16.5" customHeight="1">
      <c r="A1104" s="404"/>
      <c r="B1104" s="405"/>
      <c r="C1104" s="413"/>
      <c r="D1104" s="405"/>
      <c r="E1104" s="405"/>
      <c r="F1104" s="405"/>
      <c r="G1104" s="405"/>
      <c r="H1104" s="405"/>
      <c r="I1104" s="405"/>
      <c r="J1104" s="405"/>
      <c r="K1104" s="405"/>
      <c r="L1104" s="406"/>
      <c r="M1104" s="25" t="str">
        <f>IFERROR(VLOOKUP(D1104,Cover!$I$2:$J$14,2,0),"")</f>
        <v/>
      </c>
      <c r="N1104" s="25" t="str">
        <f t="shared" si="34"/>
        <v/>
      </c>
      <c r="O1104" s="15" t="str">
        <f t="shared" si="35"/>
        <v/>
      </c>
    </row>
    <row r="1105" spans="1:15" ht="16.5" customHeight="1">
      <c r="A1105" s="404"/>
      <c r="B1105" s="405"/>
      <c r="C1105" s="413"/>
      <c r="D1105" s="405"/>
      <c r="E1105" s="405"/>
      <c r="F1105" s="405"/>
      <c r="G1105" s="405"/>
      <c r="H1105" s="405"/>
      <c r="I1105" s="405"/>
      <c r="J1105" s="405"/>
      <c r="K1105" s="405"/>
      <c r="L1105" s="406"/>
      <c r="M1105" s="25" t="str">
        <f>IFERROR(VLOOKUP(D1105,Cover!$I$2:$J$14,2,0),"")</f>
        <v/>
      </c>
      <c r="N1105" s="25" t="str">
        <f t="shared" si="34"/>
        <v/>
      </c>
      <c r="O1105" s="15" t="str">
        <f t="shared" si="35"/>
        <v/>
      </c>
    </row>
    <row r="1106" spans="1:15" ht="16.5" customHeight="1">
      <c r="A1106" s="404"/>
      <c r="B1106" s="405"/>
      <c r="C1106" s="413"/>
      <c r="D1106" s="405"/>
      <c r="E1106" s="405"/>
      <c r="F1106" s="405"/>
      <c r="G1106" s="405"/>
      <c r="H1106" s="405"/>
      <c r="I1106" s="405"/>
      <c r="J1106" s="405"/>
      <c r="K1106" s="405"/>
      <c r="L1106" s="406"/>
      <c r="M1106" s="25" t="str">
        <f>IFERROR(VLOOKUP(D1106,Cover!$I$2:$J$14,2,0),"")</f>
        <v/>
      </c>
      <c r="N1106" s="25" t="str">
        <f t="shared" si="34"/>
        <v/>
      </c>
      <c r="O1106" s="15" t="str">
        <f t="shared" si="35"/>
        <v/>
      </c>
    </row>
    <row r="1107" spans="1:15" ht="16.5" customHeight="1">
      <c r="A1107" s="404"/>
      <c r="B1107" s="405"/>
      <c r="C1107" s="413"/>
      <c r="D1107" s="405"/>
      <c r="E1107" s="405"/>
      <c r="F1107" s="405"/>
      <c r="G1107" s="405"/>
      <c r="H1107" s="405"/>
      <c r="I1107" s="405"/>
      <c r="J1107" s="405"/>
      <c r="K1107" s="405"/>
      <c r="L1107" s="406"/>
      <c r="M1107" s="25" t="str">
        <f>IFERROR(VLOOKUP(D1107,Cover!$I$2:$J$14,2,0),"")</f>
        <v/>
      </c>
      <c r="N1107" s="25" t="str">
        <f t="shared" si="34"/>
        <v/>
      </c>
      <c r="O1107" s="15" t="str">
        <f t="shared" si="35"/>
        <v/>
      </c>
    </row>
    <row r="1108" spans="1:15" ht="16.5" customHeight="1">
      <c r="A1108" s="404"/>
      <c r="B1108" s="405"/>
      <c r="C1108" s="413"/>
      <c r="D1108" s="405"/>
      <c r="E1108" s="405"/>
      <c r="F1108" s="405"/>
      <c r="G1108" s="405"/>
      <c r="H1108" s="405"/>
      <c r="I1108" s="405"/>
      <c r="J1108" s="405"/>
      <c r="K1108" s="405"/>
      <c r="L1108" s="406"/>
      <c r="M1108" s="25" t="str">
        <f>IFERROR(VLOOKUP(D1108,Cover!$I$2:$J$14,2,0),"")</f>
        <v/>
      </c>
      <c r="N1108" s="25" t="str">
        <f t="shared" si="34"/>
        <v/>
      </c>
      <c r="O1108" s="15" t="str">
        <f t="shared" si="35"/>
        <v/>
      </c>
    </row>
    <row r="1109" spans="1:15" ht="16.5" customHeight="1">
      <c r="A1109" s="404"/>
      <c r="B1109" s="405"/>
      <c r="C1109" s="413"/>
      <c r="D1109" s="405"/>
      <c r="E1109" s="405"/>
      <c r="F1109" s="405"/>
      <c r="G1109" s="405"/>
      <c r="H1109" s="405"/>
      <c r="I1109" s="405"/>
      <c r="J1109" s="405"/>
      <c r="K1109" s="405"/>
      <c r="L1109" s="406"/>
      <c r="M1109" s="25" t="str">
        <f>IFERROR(VLOOKUP(D1109,Cover!$I$2:$J$14,2,0),"")</f>
        <v/>
      </c>
      <c r="N1109" s="25" t="str">
        <f t="shared" si="34"/>
        <v/>
      </c>
      <c r="O1109" s="15" t="str">
        <f t="shared" si="35"/>
        <v/>
      </c>
    </row>
    <row r="1110" spans="1:15" ht="16.5" customHeight="1">
      <c r="A1110" s="404"/>
      <c r="B1110" s="405"/>
      <c r="C1110" s="413"/>
      <c r="D1110" s="405"/>
      <c r="E1110" s="405"/>
      <c r="F1110" s="405"/>
      <c r="G1110" s="405"/>
      <c r="H1110" s="405"/>
      <c r="I1110" s="405"/>
      <c r="J1110" s="405"/>
      <c r="K1110" s="405"/>
      <c r="L1110" s="406"/>
      <c r="M1110" s="25" t="str">
        <f>IFERROR(VLOOKUP(D1110,Cover!$I$2:$J$14,2,0),"")</f>
        <v/>
      </c>
      <c r="N1110" s="25" t="str">
        <f t="shared" si="34"/>
        <v/>
      </c>
      <c r="O1110" s="15" t="str">
        <f t="shared" si="35"/>
        <v/>
      </c>
    </row>
    <row r="1111" spans="1:15" ht="16.5" customHeight="1">
      <c r="A1111" s="404"/>
      <c r="B1111" s="405"/>
      <c r="C1111" s="413"/>
      <c r="D1111" s="405"/>
      <c r="E1111" s="405"/>
      <c r="F1111" s="405"/>
      <c r="G1111" s="405"/>
      <c r="H1111" s="405"/>
      <c r="I1111" s="405"/>
      <c r="J1111" s="405"/>
      <c r="K1111" s="405"/>
      <c r="L1111" s="406"/>
      <c r="M1111" s="25" t="str">
        <f>IFERROR(VLOOKUP(D1111,Cover!$I$2:$J$14,2,0),"")</f>
        <v/>
      </c>
      <c r="N1111" s="25" t="str">
        <f t="shared" si="34"/>
        <v/>
      </c>
      <c r="O1111" s="15" t="str">
        <f t="shared" si="35"/>
        <v/>
      </c>
    </row>
    <row r="1112" spans="1:15" ht="16.5" customHeight="1">
      <c r="A1112" s="404"/>
      <c r="B1112" s="405"/>
      <c r="C1112" s="413"/>
      <c r="D1112" s="405"/>
      <c r="E1112" s="405"/>
      <c r="F1112" s="405"/>
      <c r="G1112" s="405"/>
      <c r="H1112" s="405"/>
      <c r="I1112" s="405"/>
      <c r="J1112" s="405"/>
      <c r="K1112" s="405"/>
      <c r="L1112" s="406"/>
      <c r="M1112" s="25" t="str">
        <f>IFERROR(VLOOKUP(D1112,Cover!$I$2:$J$14,2,0),"")</f>
        <v/>
      </c>
      <c r="N1112" s="25" t="str">
        <f t="shared" si="34"/>
        <v/>
      </c>
      <c r="O1112" s="15" t="str">
        <f t="shared" si="35"/>
        <v/>
      </c>
    </row>
    <row r="1113" spans="1:15" ht="16.5" customHeight="1">
      <c r="A1113" s="404"/>
      <c r="B1113" s="405"/>
      <c r="C1113" s="413"/>
      <c r="D1113" s="405"/>
      <c r="E1113" s="405"/>
      <c r="F1113" s="405"/>
      <c r="G1113" s="405"/>
      <c r="H1113" s="405"/>
      <c r="I1113" s="405"/>
      <c r="J1113" s="405"/>
      <c r="K1113" s="405"/>
      <c r="L1113" s="406"/>
      <c r="M1113" s="25" t="str">
        <f>IFERROR(VLOOKUP(D1113,Cover!$I$2:$J$14,2,0),"")</f>
        <v/>
      </c>
      <c r="N1113" s="25" t="str">
        <f t="shared" si="34"/>
        <v/>
      </c>
      <c r="O1113" s="15" t="str">
        <f t="shared" si="35"/>
        <v/>
      </c>
    </row>
    <row r="1114" spans="1:15" ht="16.5" customHeight="1">
      <c r="A1114" s="404"/>
      <c r="B1114" s="405"/>
      <c r="C1114" s="413"/>
      <c r="D1114" s="405"/>
      <c r="E1114" s="405"/>
      <c r="F1114" s="405"/>
      <c r="G1114" s="405"/>
      <c r="H1114" s="405"/>
      <c r="I1114" s="405"/>
      <c r="J1114" s="405"/>
      <c r="K1114" s="405"/>
      <c r="L1114" s="406"/>
      <c r="M1114" s="25" t="str">
        <f>IFERROR(VLOOKUP(D1114,Cover!$I$2:$J$14,2,0),"")</f>
        <v/>
      </c>
      <c r="N1114" s="25" t="str">
        <f t="shared" si="34"/>
        <v/>
      </c>
      <c r="O1114" s="15" t="str">
        <f t="shared" si="35"/>
        <v/>
      </c>
    </row>
    <row r="1115" spans="1:15" ht="16.5" customHeight="1">
      <c r="A1115" s="404"/>
      <c r="B1115" s="405"/>
      <c r="C1115" s="413"/>
      <c r="D1115" s="405"/>
      <c r="E1115" s="405"/>
      <c r="F1115" s="405"/>
      <c r="G1115" s="405"/>
      <c r="H1115" s="405"/>
      <c r="I1115" s="405"/>
      <c r="J1115" s="405"/>
      <c r="K1115" s="405"/>
      <c r="L1115" s="406"/>
      <c r="M1115" s="25" t="str">
        <f>IFERROR(VLOOKUP(D1115,Cover!$I$2:$J$14,2,0),"")</f>
        <v/>
      </c>
      <c r="N1115" s="25" t="str">
        <f t="shared" si="34"/>
        <v/>
      </c>
      <c r="O1115" s="15" t="str">
        <f t="shared" si="35"/>
        <v/>
      </c>
    </row>
    <row r="1116" spans="1:15" ht="16.5" customHeight="1">
      <c r="A1116" s="404"/>
      <c r="B1116" s="405"/>
      <c r="C1116" s="413"/>
      <c r="D1116" s="405"/>
      <c r="E1116" s="405"/>
      <c r="F1116" s="405"/>
      <c r="G1116" s="405"/>
      <c r="H1116" s="405"/>
      <c r="I1116" s="405"/>
      <c r="J1116" s="405"/>
      <c r="K1116" s="405"/>
      <c r="L1116" s="406"/>
      <c r="M1116" s="25" t="str">
        <f>IFERROR(VLOOKUP(D1116,Cover!$I$2:$J$14,2,0),"")</f>
        <v/>
      </c>
      <c r="N1116" s="25" t="str">
        <f t="shared" si="34"/>
        <v/>
      </c>
      <c r="O1116" s="15" t="str">
        <f t="shared" si="35"/>
        <v/>
      </c>
    </row>
    <row r="1117" spans="1:15" ht="16.5" customHeight="1">
      <c r="A1117" s="404"/>
      <c r="B1117" s="405"/>
      <c r="C1117" s="413"/>
      <c r="D1117" s="405"/>
      <c r="E1117" s="405"/>
      <c r="F1117" s="405"/>
      <c r="G1117" s="405"/>
      <c r="H1117" s="405"/>
      <c r="I1117" s="405"/>
      <c r="J1117" s="405"/>
      <c r="K1117" s="405"/>
      <c r="L1117" s="406"/>
      <c r="M1117" s="25" t="str">
        <f>IFERROR(VLOOKUP(D1117,Cover!$I$2:$J$14,2,0),"")</f>
        <v/>
      </c>
      <c r="N1117" s="25" t="str">
        <f t="shared" si="34"/>
        <v/>
      </c>
      <c r="O1117" s="15" t="str">
        <f t="shared" si="35"/>
        <v/>
      </c>
    </row>
    <row r="1118" spans="1:15" ht="16.5" customHeight="1">
      <c r="A1118" s="404"/>
      <c r="B1118" s="405"/>
      <c r="C1118" s="413"/>
      <c r="D1118" s="405"/>
      <c r="E1118" s="405"/>
      <c r="F1118" s="405"/>
      <c r="G1118" s="405"/>
      <c r="H1118" s="405"/>
      <c r="I1118" s="405"/>
      <c r="J1118" s="405"/>
      <c r="K1118" s="405"/>
      <c r="L1118" s="406"/>
      <c r="M1118" s="25" t="str">
        <f>IFERROR(VLOOKUP(D1118,Cover!$I$2:$J$14,2,0),"")</f>
        <v/>
      </c>
      <c r="N1118" s="25" t="str">
        <f t="shared" si="34"/>
        <v/>
      </c>
      <c r="O1118" s="15" t="str">
        <f t="shared" si="35"/>
        <v/>
      </c>
    </row>
    <row r="1119" spans="1:15" ht="16.5" customHeight="1">
      <c r="A1119" s="404"/>
      <c r="B1119" s="405"/>
      <c r="C1119" s="413"/>
      <c r="D1119" s="405"/>
      <c r="E1119" s="405"/>
      <c r="F1119" s="405"/>
      <c r="G1119" s="405"/>
      <c r="H1119" s="405"/>
      <c r="I1119" s="405"/>
      <c r="J1119" s="405"/>
      <c r="K1119" s="405"/>
      <c r="L1119" s="406"/>
      <c r="M1119" s="25" t="str">
        <f>IFERROR(VLOOKUP(D1119,Cover!$I$2:$J$14,2,0),"")</f>
        <v/>
      </c>
      <c r="N1119" s="25" t="str">
        <f t="shared" si="34"/>
        <v/>
      </c>
      <c r="O1119" s="15" t="str">
        <f t="shared" si="35"/>
        <v/>
      </c>
    </row>
    <row r="1120" spans="1:15" ht="16.5" customHeight="1">
      <c r="A1120" s="404"/>
      <c r="B1120" s="405"/>
      <c r="C1120" s="413"/>
      <c r="D1120" s="405"/>
      <c r="E1120" s="405"/>
      <c r="F1120" s="405"/>
      <c r="G1120" s="405"/>
      <c r="H1120" s="405"/>
      <c r="I1120" s="405"/>
      <c r="J1120" s="405"/>
      <c r="K1120" s="405"/>
      <c r="L1120" s="406"/>
      <c r="M1120" s="25" t="str">
        <f>IFERROR(VLOOKUP(D1120,Cover!$I$2:$J$14,2,0),"")</f>
        <v/>
      </c>
      <c r="N1120" s="25" t="str">
        <f t="shared" si="34"/>
        <v/>
      </c>
      <c r="O1120" s="15" t="str">
        <f t="shared" si="35"/>
        <v/>
      </c>
    </row>
    <row r="1121" spans="1:15" ht="16.5" customHeight="1">
      <c r="A1121" s="404"/>
      <c r="B1121" s="405"/>
      <c r="C1121" s="413"/>
      <c r="D1121" s="405"/>
      <c r="E1121" s="405"/>
      <c r="F1121" s="405"/>
      <c r="G1121" s="405"/>
      <c r="H1121" s="405"/>
      <c r="I1121" s="405"/>
      <c r="J1121" s="405"/>
      <c r="K1121" s="405"/>
      <c r="L1121" s="406"/>
      <c r="M1121" s="25" t="str">
        <f>IFERROR(VLOOKUP(D1121,Cover!$I$2:$J$14,2,0),"")</f>
        <v/>
      </c>
      <c r="N1121" s="25" t="str">
        <f t="shared" si="34"/>
        <v/>
      </c>
      <c r="O1121" s="15" t="str">
        <f t="shared" si="35"/>
        <v/>
      </c>
    </row>
    <row r="1122" spans="1:15" ht="16.5" customHeight="1">
      <c r="A1122" s="404"/>
      <c r="B1122" s="405"/>
      <c r="C1122" s="413"/>
      <c r="D1122" s="405"/>
      <c r="E1122" s="405"/>
      <c r="F1122" s="405"/>
      <c r="G1122" s="405"/>
      <c r="H1122" s="405"/>
      <c r="I1122" s="405"/>
      <c r="J1122" s="405"/>
      <c r="K1122" s="405"/>
      <c r="L1122" s="406"/>
      <c r="M1122" s="25" t="str">
        <f>IFERROR(VLOOKUP(D1122,Cover!$I$2:$J$14,2,0),"")</f>
        <v/>
      </c>
      <c r="N1122" s="25" t="str">
        <f t="shared" si="34"/>
        <v/>
      </c>
      <c r="O1122" s="15" t="str">
        <f t="shared" si="35"/>
        <v/>
      </c>
    </row>
    <row r="1123" spans="1:15" ht="16.5" customHeight="1">
      <c r="A1123" s="404"/>
      <c r="B1123" s="405"/>
      <c r="C1123" s="413"/>
      <c r="D1123" s="405"/>
      <c r="E1123" s="405"/>
      <c r="F1123" s="405"/>
      <c r="G1123" s="405"/>
      <c r="H1123" s="405"/>
      <c r="I1123" s="405"/>
      <c r="J1123" s="405"/>
      <c r="K1123" s="405"/>
      <c r="L1123" s="406"/>
      <c r="M1123" s="25" t="str">
        <f>IFERROR(VLOOKUP(D1123,Cover!$I$2:$J$14,2,0),"")</f>
        <v/>
      </c>
      <c r="N1123" s="25" t="str">
        <f t="shared" si="34"/>
        <v/>
      </c>
      <c r="O1123" s="15" t="str">
        <f t="shared" si="35"/>
        <v/>
      </c>
    </row>
    <row r="1124" spans="1:15" ht="16.5" customHeight="1">
      <c r="A1124" s="404"/>
      <c r="B1124" s="405"/>
      <c r="C1124" s="413"/>
      <c r="D1124" s="405"/>
      <c r="E1124" s="405"/>
      <c r="F1124" s="405"/>
      <c r="G1124" s="405"/>
      <c r="H1124" s="405"/>
      <c r="I1124" s="405"/>
      <c r="J1124" s="405"/>
      <c r="K1124" s="405"/>
      <c r="L1124" s="406"/>
      <c r="M1124" s="25" t="str">
        <f>IFERROR(VLOOKUP(D1124,Cover!$I$2:$J$14,2,0),"")</f>
        <v/>
      </c>
      <c r="N1124" s="25" t="str">
        <f t="shared" si="34"/>
        <v/>
      </c>
      <c r="O1124" s="15" t="str">
        <f t="shared" si="35"/>
        <v/>
      </c>
    </row>
    <row r="1125" spans="1:15" ht="16.5" customHeight="1">
      <c r="A1125" s="404"/>
      <c r="B1125" s="405"/>
      <c r="C1125" s="413"/>
      <c r="D1125" s="405"/>
      <c r="E1125" s="405"/>
      <c r="F1125" s="405"/>
      <c r="G1125" s="405"/>
      <c r="H1125" s="405"/>
      <c r="I1125" s="405"/>
      <c r="J1125" s="405"/>
      <c r="K1125" s="405"/>
      <c r="L1125" s="406"/>
      <c r="M1125" s="25" t="str">
        <f>IFERROR(VLOOKUP(D1125,Cover!$I$2:$J$14,2,0),"")</f>
        <v/>
      </c>
      <c r="N1125" s="25" t="str">
        <f t="shared" si="34"/>
        <v/>
      </c>
      <c r="O1125" s="15" t="str">
        <f t="shared" si="35"/>
        <v/>
      </c>
    </row>
    <row r="1126" spans="1:15" ht="16.5" customHeight="1">
      <c r="A1126" s="404"/>
      <c r="B1126" s="405"/>
      <c r="C1126" s="413"/>
      <c r="D1126" s="405"/>
      <c r="E1126" s="405"/>
      <c r="F1126" s="405"/>
      <c r="G1126" s="405"/>
      <c r="H1126" s="405"/>
      <c r="I1126" s="405"/>
      <c r="J1126" s="405"/>
      <c r="K1126" s="405"/>
      <c r="L1126" s="406"/>
      <c r="M1126" s="25" t="str">
        <f>IFERROR(VLOOKUP(D1126,Cover!$I$2:$J$14,2,0),"")</f>
        <v/>
      </c>
      <c r="N1126" s="25" t="str">
        <f t="shared" si="34"/>
        <v/>
      </c>
      <c r="O1126" s="15" t="str">
        <f t="shared" si="35"/>
        <v/>
      </c>
    </row>
    <row r="1127" spans="1:15" ht="16.5" customHeight="1">
      <c r="A1127" s="404"/>
      <c r="B1127" s="405"/>
      <c r="C1127" s="413"/>
      <c r="D1127" s="405"/>
      <c r="E1127" s="405"/>
      <c r="F1127" s="405"/>
      <c r="G1127" s="405"/>
      <c r="H1127" s="405"/>
      <c r="I1127" s="405"/>
      <c r="J1127" s="405"/>
      <c r="K1127" s="405"/>
      <c r="L1127" s="406"/>
      <c r="M1127" s="25" t="str">
        <f>IFERROR(VLOOKUP(D1127,Cover!$I$2:$J$14,2,0),"")</f>
        <v/>
      </c>
      <c r="N1127" s="25" t="str">
        <f t="shared" si="34"/>
        <v/>
      </c>
      <c r="O1127" s="15" t="str">
        <f t="shared" si="35"/>
        <v/>
      </c>
    </row>
    <row r="1128" spans="1:15" ht="16.5" customHeight="1">
      <c r="A1128" s="404"/>
      <c r="B1128" s="405"/>
      <c r="C1128" s="413"/>
      <c r="D1128" s="405"/>
      <c r="E1128" s="405"/>
      <c r="F1128" s="405"/>
      <c r="G1128" s="405"/>
      <c r="H1128" s="405"/>
      <c r="I1128" s="405"/>
      <c r="J1128" s="405"/>
      <c r="K1128" s="405"/>
      <c r="L1128" s="406"/>
      <c r="M1128" s="25" t="str">
        <f>IFERROR(VLOOKUP(D1128,Cover!$I$2:$J$14,2,0),"")</f>
        <v/>
      </c>
      <c r="N1128" s="25" t="str">
        <f t="shared" si="34"/>
        <v/>
      </c>
      <c r="O1128" s="15" t="str">
        <f t="shared" si="35"/>
        <v/>
      </c>
    </row>
    <row r="1129" spans="1:15" ht="16.5" customHeight="1">
      <c r="A1129" s="404"/>
      <c r="B1129" s="405"/>
      <c r="C1129" s="413"/>
      <c r="D1129" s="405"/>
      <c r="E1129" s="405"/>
      <c r="F1129" s="405"/>
      <c r="G1129" s="405"/>
      <c r="H1129" s="405"/>
      <c r="I1129" s="405"/>
      <c r="J1129" s="405"/>
      <c r="K1129" s="405"/>
      <c r="L1129" s="406"/>
      <c r="M1129" s="25" t="str">
        <f>IFERROR(VLOOKUP(D1129,Cover!$I$2:$J$14,2,0),"")</f>
        <v/>
      </c>
      <c r="N1129" s="25" t="str">
        <f t="shared" si="34"/>
        <v/>
      </c>
      <c r="O1129" s="15" t="str">
        <f t="shared" si="35"/>
        <v/>
      </c>
    </row>
    <row r="1130" spans="1:15" ht="16.5" customHeight="1">
      <c r="A1130" s="404"/>
      <c r="B1130" s="405"/>
      <c r="C1130" s="413"/>
      <c r="D1130" s="405"/>
      <c r="E1130" s="405"/>
      <c r="F1130" s="405"/>
      <c r="G1130" s="405"/>
      <c r="H1130" s="405"/>
      <c r="I1130" s="405"/>
      <c r="J1130" s="405"/>
      <c r="K1130" s="405"/>
      <c r="L1130" s="406"/>
      <c r="M1130" s="25" t="str">
        <f>IFERROR(VLOOKUP(D1130,Cover!$I$2:$J$14,2,0),"")</f>
        <v/>
      </c>
      <c r="N1130" s="25" t="str">
        <f t="shared" si="34"/>
        <v/>
      </c>
      <c r="O1130" s="15" t="str">
        <f t="shared" si="35"/>
        <v/>
      </c>
    </row>
    <row r="1131" spans="1:15" ht="16.5" customHeight="1">
      <c r="A1131" s="404"/>
      <c r="B1131" s="405"/>
      <c r="C1131" s="413"/>
      <c r="D1131" s="405"/>
      <c r="E1131" s="405"/>
      <c r="F1131" s="405"/>
      <c r="G1131" s="405"/>
      <c r="H1131" s="405"/>
      <c r="I1131" s="405"/>
      <c r="J1131" s="405"/>
      <c r="K1131" s="405"/>
      <c r="L1131" s="406"/>
      <c r="M1131" s="25" t="str">
        <f>IFERROR(VLOOKUP(D1131,Cover!$I$2:$J$14,2,0),"")</f>
        <v/>
      </c>
      <c r="N1131" s="25" t="str">
        <f t="shared" si="34"/>
        <v/>
      </c>
      <c r="O1131" s="15" t="str">
        <f t="shared" si="35"/>
        <v/>
      </c>
    </row>
    <row r="1132" spans="1:15" ht="16.5" customHeight="1">
      <c r="A1132" s="404"/>
      <c r="B1132" s="405"/>
      <c r="C1132" s="413"/>
      <c r="D1132" s="405"/>
      <c r="E1132" s="405"/>
      <c r="F1132" s="405"/>
      <c r="G1132" s="405"/>
      <c r="H1132" s="405"/>
      <c r="I1132" s="405"/>
      <c r="J1132" s="405"/>
      <c r="K1132" s="405"/>
      <c r="L1132" s="406"/>
      <c r="M1132" s="25" t="str">
        <f>IFERROR(VLOOKUP(D1132,Cover!$I$2:$J$14,2,0),"")</f>
        <v/>
      </c>
      <c r="N1132" s="25" t="str">
        <f t="shared" si="34"/>
        <v/>
      </c>
      <c r="O1132" s="15" t="str">
        <f t="shared" si="35"/>
        <v/>
      </c>
    </row>
    <row r="1133" spans="1:15" ht="16.5" customHeight="1">
      <c r="A1133" s="404"/>
      <c r="B1133" s="405"/>
      <c r="C1133" s="413"/>
      <c r="D1133" s="405"/>
      <c r="E1133" s="405"/>
      <c r="F1133" s="405"/>
      <c r="G1133" s="405"/>
      <c r="H1133" s="405"/>
      <c r="I1133" s="405"/>
      <c r="J1133" s="405"/>
      <c r="K1133" s="405"/>
      <c r="L1133" s="406"/>
      <c r="M1133" s="25" t="str">
        <f>IFERROR(VLOOKUP(D1133,Cover!$I$2:$J$14,2,0),"")</f>
        <v/>
      </c>
      <c r="N1133" s="25" t="str">
        <f t="shared" si="34"/>
        <v/>
      </c>
      <c r="O1133" s="15" t="str">
        <f t="shared" si="35"/>
        <v/>
      </c>
    </row>
    <row r="1134" spans="1:15" ht="16.5" customHeight="1">
      <c r="A1134" s="404"/>
      <c r="B1134" s="405"/>
      <c r="C1134" s="413"/>
      <c r="D1134" s="405"/>
      <c r="E1134" s="405"/>
      <c r="F1134" s="405"/>
      <c r="G1134" s="405"/>
      <c r="H1134" s="405"/>
      <c r="I1134" s="405"/>
      <c r="J1134" s="405"/>
      <c r="K1134" s="405"/>
      <c r="L1134" s="406"/>
      <c r="M1134" s="25" t="str">
        <f>IFERROR(VLOOKUP(D1134,Cover!$I$2:$J$14,2,0),"")</f>
        <v/>
      </c>
      <c r="N1134" s="25" t="str">
        <f t="shared" si="34"/>
        <v/>
      </c>
      <c r="O1134" s="15" t="str">
        <f t="shared" si="35"/>
        <v/>
      </c>
    </row>
    <row r="1135" spans="1:15" ht="16.5" customHeight="1">
      <c r="A1135" s="404"/>
      <c r="B1135" s="405"/>
      <c r="C1135" s="413"/>
      <c r="D1135" s="405"/>
      <c r="E1135" s="405"/>
      <c r="F1135" s="405"/>
      <c r="G1135" s="405"/>
      <c r="H1135" s="405"/>
      <c r="I1135" s="405"/>
      <c r="J1135" s="405"/>
      <c r="K1135" s="405"/>
      <c r="L1135" s="406"/>
      <c r="M1135" s="25" t="str">
        <f>IFERROR(VLOOKUP(D1135,Cover!$I$2:$J$14,2,0),"")</f>
        <v/>
      </c>
      <c r="N1135" s="25" t="str">
        <f t="shared" si="34"/>
        <v/>
      </c>
      <c r="O1135" s="15" t="str">
        <f t="shared" si="35"/>
        <v/>
      </c>
    </row>
    <row r="1136" spans="1:15" ht="16.5" customHeight="1">
      <c r="A1136" s="404"/>
      <c r="B1136" s="405"/>
      <c r="C1136" s="413"/>
      <c r="D1136" s="405"/>
      <c r="E1136" s="405"/>
      <c r="F1136" s="405"/>
      <c r="G1136" s="405"/>
      <c r="H1136" s="405"/>
      <c r="I1136" s="405"/>
      <c r="J1136" s="405"/>
      <c r="K1136" s="405"/>
      <c r="L1136" s="406"/>
      <c r="M1136" s="25" t="str">
        <f>IFERROR(VLOOKUP(D1136,Cover!$I$2:$J$14,2,0),"")</f>
        <v/>
      </c>
      <c r="N1136" s="25" t="str">
        <f t="shared" si="34"/>
        <v/>
      </c>
      <c r="O1136" s="15" t="str">
        <f t="shared" si="35"/>
        <v/>
      </c>
    </row>
    <row r="1137" spans="1:15" ht="16.5" customHeight="1">
      <c r="A1137" s="404"/>
      <c r="B1137" s="405"/>
      <c r="C1137" s="413"/>
      <c r="D1137" s="405"/>
      <c r="E1137" s="405"/>
      <c r="F1137" s="405"/>
      <c r="G1137" s="405"/>
      <c r="H1137" s="405"/>
      <c r="I1137" s="405"/>
      <c r="J1137" s="405"/>
      <c r="K1137" s="405"/>
      <c r="L1137" s="406"/>
      <c r="M1137" s="25" t="str">
        <f>IFERROR(VLOOKUP(D1137,Cover!$I$2:$J$14,2,0),"")</f>
        <v/>
      </c>
      <c r="N1137" s="25" t="str">
        <f t="shared" si="34"/>
        <v/>
      </c>
      <c r="O1137" s="15" t="str">
        <f t="shared" si="35"/>
        <v/>
      </c>
    </row>
    <row r="1138" spans="1:15" ht="16.5" customHeight="1">
      <c r="A1138" s="404"/>
      <c r="B1138" s="405"/>
      <c r="C1138" s="413"/>
      <c r="D1138" s="405"/>
      <c r="E1138" s="405"/>
      <c r="F1138" s="405"/>
      <c r="G1138" s="405"/>
      <c r="H1138" s="405"/>
      <c r="I1138" s="405"/>
      <c r="J1138" s="405"/>
      <c r="K1138" s="405"/>
      <c r="L1138" s="406"/>
      <c r="M1138" s="25" t="str">
        <f>IFERROR(VLOOKUP(D1138,Cover!$I$2:$J$14,2,0),"")</f>
        <v/>
      </c>
      <c r="N1138" s="25" t="str">
        <f t="shared" si="34"/>
        <v/>
      </c>
      <c r="O1138" s="15" t="str">
        <f t="shared" si="35"/>
        <v/>
      </c>
    </row>
    <row r="1139" spans="1:15" ht="16.5" customHeight="1">
      <c r="A1139" s="404"/>
      <c r="B1139" s="405"/>
      <c r="C1139" s="413"/>
      <c r="D1139" s="405"/>
      <c r="E1139" s="405"/>
      <c r="F1139" s="405"/>
      <c r="G1139" s="405"/>
      <c r="H1139" s="405"/>
      <c r="I1139" s="405"/>
      <c r="J1139" s="405"/>
      <c r="K1139" s="405"/>
      <c r="L1139" s="406"/>
      <c r="M1139" s="25" t="str">
        <f>IFERROR(VLOOKUP(D1139,Cover!$I$2:$J$14,2,0),"")</f>
        <v/>
      </c>
      <c r="N1139" s="25" t="str">
        <f t="shared" si="34"/>
        <v/>
      </c>
      <c r="O1139" s="15" t="str">
        <f t="shared" si="35"/>
        <v/>
      </c>
    </row>
    <row r="1140" spans="1:15" ht="16.5" customHeight="1">
      <c r="A1140" s="404"/>
      <c r="B1140" s="405"/>
      <c r="C1140" s="413"/>
      <c r="D1140" s="405"/>
      <c r="E1140" s="405"/>
      <c r="F1140" s="405"/>
      <c r="G1140" s="405"/>
      <c r="H1140" s="405"/>
      <c r="I1140" s="405"/>
      <c r="J1140" s="405"/>
      <c r="K1140" s="405"/>
      <c r="L1140" s="406"/>
      <c r="M1140" s="25" t="str">
        <f>IFERROR(VLOOKUP(D1140,Cover!$I$2:$J$14,2,0),"")</f>
        <v/>
      </c>
      <c r="N1140" s="25" t="str">
        <f t="shared" si="34"/>
        <v/>
      </c>
      <c r="O1140" s="15" t="str">
        <f t="shared" si="35"/>
        <v/>
      </c>
    </row>
    <row r="1141" spans="1:15" ht="16.5" customHeight="1">
      <c r="A1141" s="404"/>
      <c r="B1141" s="405"/>
      <c r="C1141" s="413"/>
      <c r="D1141" s="405"/>
      <c r="E1141" s="405"/>
      <c r="F1141" s="405"/>
      <c r="G1141" s="405"/>
      <c r="H1141" s="405"/>
      <c r="I1141" s="405"/>
      <c r="J1141" s="405"/>
      <c r="K1141" s="405"/>
      <c r="L1141" s="406"/>
      <c r="M1141" s="25" t="str">
        <f>IFERROR(VLOOKUP(D1141,Cover!$I$2:$J$14,2,0),"")</f>
        <v/>
      </c>
      <c r="N1141" s="25" t="str">
        <f t="shared" si="34"/>
        <v/>
      </c>
      <c r="O1141" s="15" t="str">
        <f t="shared" si="35"/>
        <v/>
      </c>
    </row>
    <row r="1142" spans="1:15" ht="16.5" customHeight="1">
      <c r="A1142" s="404"/>
      <c r="B1142" s="405"/>
      <c r="C1142" s="413"/>
      <c r="D1142" s="405"/>
      <c r="E1142" s="405"/>
      <c r="F1142" s="405"/>
      <c r="G1142" s="405"/>
      <c r="H1142" s="405"/>
      <c r="I1142" s="405"/>
      <c r="J1142" s="405"/>
      <c r="K1142" s="405"/>
      <c r="L1142" s="406"/>
      <c r="M1142" s="25" t="str">
        <f>IFERROR(VLOOKUP(D1142,Cover!$I$2:$J$14,2,0),"")</f>
        <v/>
      </c>
      <c r="N1142" s="25" t="str">
        <f t="shared" si="34"/>
        <v/>
      </c>
      <c r="O1142" s="15" t="str">
        <f t="shared" si="35"/>
        <v/>
      </c>
    </row>
    <row r="1143" spans="1:15" ht="16.5" customHeight="1">
      <c r="A1143" s="404"/>
      <c r="B1143" s="405"/>
      <c r="C1143" s="413"/>
      <c r="D1143" s="405"/>
      <c r="E1143" s="405"/>
      <c r="F1143" s="405"/>
      <c r="G1143" s="405"/>
      <c r="H1143" s="405"/>
      <c r="I1143" s="405"/>
      <c r="J1143" s="405"/>
      <c r="K1143" s="405"/>
      <c r="L1143" s="406"/>
      <c r="M1143" s="25" t="str">
        <f>IFERROR(VLOOKUP(D1143,Cover!$I$2:$J$14,2,0),"")</f>
        <v/>
      </c>
      <c r="N1143" s="25" t="str">
        <f t="shared" si="34"/>
        <v/>
      </c>
      <c r="O1143" s="15" t="str">
        <f t="shared" si="35"/>
        <v/>
      </c>
    </row>
    <row r="1144" spans="1:15" ht="16.5" customHeight="1">
      <c r="A1144" s="404"/>
      <c r="B1144" s="405"/>
      <c r="C1144" s="413"/>
      <c r="D1144" s="405"/>
      <c r="E1144" s="405"/>
      <c r="F1144" s="405"/>
      <c r="G1144" s="405"/>
      <c r="H1144" s="405"/>
      <c r="I1144" s="405"/>
      <c r="J1144" s="405"/>
      <c r="K1144" s="405"/>
      <c r="L1144" s="406"/>
      <c r="M1144" s="25" t="str">
        <f>IFERROR(VLOOKUP(D1144,Cover!$I$2:$J$14,2,0),"")</f>
        <v/>
      </c>
      <c r="N1144" s="25" t="str">
        <f t="shared" si="34"/>
        <v/>
      </c>
      <c r="O1144" s="15" t="str">
        <f t="shared" si="35"/>
        <v/>
      </c>
    </row>
    <row r="1145" spans="1:15" ht="16.5" customHeight="1">
      <c r="A1145" s="404"/>
      <c r="B1145" s="405"/>
      <c r="C1145" s="413"/>
      <c r="D1145" s="405"/>
      <c r="E1145" s="405"/>
      <c r="F1145" s="405"/>
      <c r="G1145" s="405"/>
      <c r="H1145" s="405"/>
      <c r="I1145" s="405"/>
      <c r="J1145" s="405"/>
      <c r="K1145" s="405"/>
      <c r="L1145" s="406"/>
      <c r="M1145" s="25" t="str">
        <f>IFERROR(VLOOKUP(D1145,Cover!$I$2:$J$14,2,0),"")</f>
        <v/>
      </c>
      <c r="N1145" s="25" t="str">
        <f t="shared" si="34"/>
        <v/>
      </c>
      <c r="O1145" s="15" t="str">
        <f t="shared" si="35"/>
        <v/>
      </c>
    </row>
    <row r="1146" spans="1:15" ht="16.5" customHeight="1">
      <c r="A1146" s="404"/>
      <c r="B1146" s="405"/>
      <c r="C1146" s="413"/>
      <c r="D1146" s="405"/>
      <c r="E1146" s="405"/>
      <c r="F1146" s="405"/>
      <c r="G1146" s="405"/>
      <c r="H1146" s="405"/>
      <c r="I1146" s="405"/>
      <c r="J1146" s="405"/>
      <c r="K1146" s="405"/>
      <c r="L1146" s="406"/>
      <c r="M1146" s="25" t="str">
        <f>IFERROR(VLOOKUP(D1146,Cover!$I$2:$J$14,2,0),"")</f>
        <v/>
      </c>
      <c r="N1146" s="25" t="str">
        <f t="shared" si="34"/>
        <v/>
      </c>
      <c r="O1146" s="15" t="str">
        <f t="shared" si="35"/>
        <v/>
      </c>
    </row>
    <row r="1147" spans="1:15" ht="16.5" customHeight="1">
      <c r="A1147" s="404"/>
      <c r="B1147" s="405"/>
      <c r="C1147" s="413"/>
      <c r="D1147" s="405"/>
      <c r="E1147" s="405"/>
      <c r="F1147" s="405"/>
      <c r="G1147" s="405"/>
      <c r="H1147" s="405"/>
      <c r="I1147" s="405"/>
      <c r="J1147" s="405"/>
      <c r="K1147" s="405"/>
      <c r="L1147" s="406"/>
      <c r="M1147" s="25" t="str">
        <f>IFERROR(VLOOKUP(D1147,Cover!$I$2:$J$14,2,0),"")</f>
        <v/>
      </c>
      <c r="N1147" s="25" t="str">
        <f t="shared" si="34"/>
        <v/>
      </c>
      <c r="O1147" s="15" t="str">
        <f t="shared" si="35"/>
        <v/>
      </c>
    </row>
    <row r="1148" spans="1:15" ht="16.5" customHeight="1">
      <c r="A1148" s="404"/>
      <c r="B1148" s="405"/>
      <c r="C1148" s="413"/>
      <c r="D1148" s="405"/>
      <c r="E1148" s="405"/>
      <c r="F1148" s="405"/>
      <c r="G1148" s="405"/>
      <c r="H1148" s="405"/>
      <c r="I1148" s="405"/>
      <c r="J1148" s="405"/>
      <c r="K1148" s="405"/>
      <c r="L1148" s="406"/>
      <c r="M1148" s="25" t="str">
        <f>IFERROR(VLOOKUP(D1148,Cover!$I$2:$J$14,2,0),"")</f>
        <v/>
      </c>
      <c r="N1148" s="25" t="str">
        <f t="shared" si="34"/>
        <v/>
      </c>
      <c r="O1148" s="15" t="str">
        <f t="shared" si="35"/>
        <v/>
      </c>
    </row>
    <row r="1149" spans="1:15" ht="16.5" customHeight="1">
      <c r="A1149" s="404"/>
      <c r="B1149" s="405"/>
      <c r="C1149" s="413"/>
      <c r="D1149" s="405"/>
      <c r="E1149" s="405"/>
      <c r="F1149" s="405"/>
      <c r="G1149" s="405"/>
      <c r="H1149" s="405"/>
      <c r="I1149" s="405"/>
      <c r="J1149" s="405"/>
      <c r="K1149" s="405"/>
      <c r="L1149" s="406"/>
      <c r="M1149" s="25" t="str">
        <f>IFERROR(VLOOKUP(D1149,Cover!$I$2:$J$14,2,0),"")</f>
        <v/>
      </c>
      <c r="N1149" s="25" t="str">
        <f t="shared" si="34"/>
        <v/>
      </c>
      <c r="O1149" s="15" t="str">
        <f t="shared" si="35"/>
        <v/>
      </c>
    </row>
    <row r="1150" spans="1:15" ht="16.5" customHeight="1">
      <c r="A1150" s="404"/>
      <c r="B1150" s="405"/>
      <c r="C1150" s="413"/>
      <c r="D1150" s="405"/>
      <c r="E1150" s="405"/>
      <c r="F1150" s="405"/>
      <c r="G1150" s="405"/>
      <c r="H1150" s="405"/>
      <c r="I1150" s="405"/>
      <c r="J1150" s="405"/>
      <c r="K1150" s="405"/>
      <c r="L1150" s="406"/>
      <c r="M1150" s="25" t="str">
        <f>IFERROR(VLOOKUP(D1150,Cover!$I$2:$J$14,2,0),"")</f>
        <v/>
      </c>
      <c r="N1150" s="25" t="str">
        <f t="shared" si="34"/>
        <v/>
      </c>
      <c r="O1150" s="15" t="str">
        <f t="shared" si="35"/>
        <v/>
      </c>
    </row>
    <row r="1151" spans="1:15" ht="16.5" customHeight="1">
      <c r="A1151" s="404"/>
      <c r="B1151" s="405"/>
      <c r="C1151" s="413"/>
      <c r="D1151" s="405"/>
      <c r="E1151" s="405"/>
      <c r="F1151" s="405"/>
      <c r="G1151" s="405"/>
      <c r="H1151" s="405"/>
      <c r="I1151" s="405"/>
      <c r="J1151" s="405"/>
      <c r="K1151" s="405"/>
      <c r="L1151" s="406"/>
      <c r="M1151" s="25" t="str">
        <f>IFERROR(VLOOKUP(D1151,Cover!$I$2:$J$14,2,0),"")</f>
        <v/>
      </c>
      <c r="N1151" s="25" t="str">
        <f t="shared" si="34"/>
        <v/>
      </c>
      <c r="O1151" s="15" t="str">
        <f t="shared" si="35"/>
        <v/>
      </c>
    </row>
    <row r="1152" spans="1:15" ht="16.5" customHeight="1">
      <c r="A1152" s="404"/>
      <c r="B1152" s="405"/>
      <c r="C1152" s="413"/>
      <c r="D1152" s="405"/>
      <c r="E1152" s="405"/>
      <c r="F1152" s="405"/>
      <c r="G1152" s="405"/>
      <c r="H1152" s="405"/>
      <c r="I1152" s="405"/>
      <c r="J1152" s="405"/>
      <c r="K1152" s="405"/>
      <c r="L1152" s="406"/>
      <c r="M1152" s="25" t="str">
        <f>IFERROR(VLOOKUP(D1152,Cover!$I$2:$J$14,2,0),"")</f>
        <v/>
      </c>
      <c r="N1152" s="25" t="str">
        <f t="shared" si="34"/>
        <v/>
      </c>
      <c r="O1152" s="15" t="str">
        <f t="shared" si="35"/>
        <v/>
      </c>
    </row>
    <row r="1153" spans="1:15" ht="16.5" customHeight="1">
      <c r="A1153" s="404"/>
      <c r="B1153" s="405"/>
      <c r="C1153" s="413"/>
      <c r="D1153" s="405"/>
      <c r="E1153" s="405"/>
      <c r="F1153" s="405"/>
      <c r="G1153" s="405"/>
      <c r="H1153" s="405"/>
      <c r="I1153" s="405"/>
      <c r="J1153" s="405"/>
      <c r="K1153" s="405"/>
      <c r="L1153" s="406"/>
      <c r="M1153" s="25" t="str">
        <f>IFERROR(VLOOKUP(D1153,Cover!$I$2:$J$14,2,0),"")</f>
        <v/>
      </c>
      <c r="N1153" s="25" t="str">
        <f t="shared" si="34"/>
        <v/>
      </c>
      <c r="O1153" s="15" t="str">
        <f t="shared" si="35"/>
        <v/>
      </c>
    </row>
    <row r="1154" spans="1:15" ht="16.5" customHeight="1">
      <c r="A1154" s="404"/>
      <c r="B1154" s="405"/>
      <c r="C1154" s="413"/>
      <c r="D1154" s="405"/>
      <c r="E1154" s="405"/>
      <c r="F1154" s="405"/>
      <c r="G1154" s="405"/>
      <c r="H1154" s="405"/>
      <c r="I1154" s="405"/>
      <c r="J1154" s="405"/>
      <c r="K1154" s="405"/>
      <c r="L1154" s="406"/>
      <c r="M1154" s="25" t="str">
        <f>IFERROR(VLOOKUP(D1154,Cover!$I$2:$J$14,2,0),"")</f>
        <v/>
      </c>
      <c r="N1154" s="25" t="str">
        <f t="shared" si="34"/>
        <v/>
      </c>
      <c r="O1154" s="15" t="str">
        <f t="shared" si="35"/>
        <v/>
      </c>
    </row>
    <row r="1155" spans="1:15" ht="16.5" customHeight="1">
      <c r="A1155" s="404"/>
      <c r="B1155" s="405"/>
      <c r="C1155" s="413"/>
      <c r="D1155" s="405"/>
      <c r="E1155" s="405"/>
      <c r="F1155" s="405"/>
      <c r="G1155" s="405"/>
      <c r="H1155" s="405"/>
      <c r="I1155" s="405"/>
      <c r="J1155" s="405"/>
      <c r="K1155" s="405"/>
      <c r="L1155" s="406"/>
      <c r="M1155" s="25" t="str">
        <f>IFERROR(VLOOKUP(D1155,Cover!$I$2:$J$14,2,0),"")</f>
        <v/>
      </c>
      <c r="N1155" s="25" t="str">
        <f t="shared" ref="N1155:N1218" si="36">IF(O1155&lt;&gt;"PMOyyy144_R4bis",CONCATENATE(B1155,M1155,I1155),CONCATENATE(O1155,M1155,I1155))</f>
        <v/>
      </c>
      <c r="O1155" s="15" t="str">
        <f t="shared" ref="O1155:O1218" si="37">LEFT(B1155,15)</f>
        <v/>
      </c>
    </row>
    <row r="1156" spans="1:15" ht="16.5" customHeight="1">
      <c r="A1156" s="404"/>
      <c r="B1156" s="405"/>
      <c r="C1156" s="413"/>
      <c r="D1156" s="405"/>
      <c r="E1156" s="405"/>
      <c r="F1156" s="405"/>
      <c r="G1156" s="405"/>
      <c r="H1156" s="405"/>
      <c r="I1156" s="405"/>
      <c r="J1156" s="405"/>
      <c r="K1156" s="405"/>
      <c r="L1156" s="406"/>
      <c r="M1156" s="25" t="str">
        <f>IFERROR(VLOOKUP(D1156,Cover!$I$2:$J$14,2,0),"")</f>
        <v/>
      </c>
      <c r="N1156" s="25" t="str">
        <f t="shared" si="36"/>
        <v/>
      </c>
      <c r="O1156" s="15" t="str">
        <f t="shared" si="37"/>
        <v/>
      </c>
    </row>
    <row r="1157" spans="1:15" ht="16.5" customHeight="1">
      <c r="A1157" s="404"/>
      <c r="B1157" s="405"/>
      <c r="C1157" s="413"/>
      <c r="D1157" s="405"/>
      <c r="E1157" s="405"/>
      <c r="F1157" s="405"/>
      <c r="G1157" s="405"/>
      <c r="H1157" s="405"/>
      <c r="I1157" s="405"/>
      <c r="J1157" s="405"/>
      <c r="K1157" s="405"/>
      <c r="L1157" s="406"/>
      <c r="M1157" s="25" t="str">
        <f>IFERROR(VLOOKUP(D1157,Cover!$I$2:$J$14,2,0),"")</f>
        <v/>
      </c>
      <c r="N1157" s="25" t="str">
        <f t="shared" si="36"/>
        <v/>
      </c>
      <c r="O1157" s="15" t="str">
        <f t="shared" si="37"/>
        <v/>
      </c>
    </row>
    <row r="1158" spans="1:15" ht="16.5" customHeight="1">
      <c r="A1158" s="404"/>
      <c r="B1158" s="405"/>
      <c r="C1158" s="413"/>
      <c r="D1158" s="405"/>
      <c r="E1158" s="405"/>
      <c r="F1158" s="405"/>
      <c r="G1158" s="405"/>
      <c r="H1158" s="405"/>
      <c r="I1158" s="405"/>
      <c r="J1158" s="405"/>
      <c r="K1158" s="405"/>
      <c r="L1158" s="406"/>
      <c r="M1158" s="25" t="str">
        <f>IFERROR(VLOOKUP(D1158,Cover!$I$2:$J$14,2,0),"")</f>
        <v/>
      </c>
      <c r="N1158" s="25" t="str">
        <f t="shared" si="36"/>
        <v/>
      </c>
      <c r="O1158" s="15" t="str">
        <f t="shared" si="37"/>
        <v/>
      </c>
    </row>
    <row r="1159" spans="1:15" ht="16.5" customHeight="1">
      <c r="A1159" s="404"/>
      <c r="B1159" s="405"/>
      <c r="C1159" s="413"/>
      <c r="D1159" s="405"/>
      <c r="E1159" s="405"/>
      <c r="F1159" s="405"/>
      <c r="G1159" s="405"/>
      <c r="H1159" s="405"/>
      <c r="I1159" s="405"/>
      <c r="J1159" s="405"/>
      <c r="K1159" s="405"/>
      <c r="L1159" s="406"/>
      <c r="M1159" s="25" t="str">
        <f>IFERROR(VLOOKUP(D1159,Cover!$I$2:$J$14,2,0),"")</f>
        <v/>
      </c>
      <c r="N1159" s="25" t="str">
        <f t="shared" si="36"/>
        <v/>
      </c>
      <c r="O1159" s="15" t="str">
        <f t="shared" si="37"/>
        <v/>
      </c>
    </row>
    <row r="1160" spans="1:15" ht="16.5" customHeight="1">
      <c r="A1160" s="404"/>
      <c r="B1160" s="405"/>
      <c r="C1160" s="413"/>
      <c r="D1160" s="405"/>
      <c r="E1160" s="405"/>
      <c r="F1160" s="405"/>
      <c r="G1160" s="405"/>
      <c r="H1160" s="405"/>
      <c r="I1160" s="405"/>
      <c r="J1160" s="405"/>
      <c r="K1160" s="405"/>
      <c r="L1160" s="406"/>
      <c r="M1160" s="25" t="str">
        <f>IFERROR(VLOOKUP(D1160,Cover!$I$2:$J$14,2,0),"")</f>
        <v/>
      </c>
      <c r="N1160" s="25" t="str">
        <f t="shared" si="36"/>
        <v/>
      </c>
      <c r="O1160" s="15" t="str">
        <f t="shared" si="37"/>
        <v/>
      </c>
    </row>
    <row r="1161" spans="1:15" ht="16.5" customHeight="1">
      <c r="A1161" s="404"/>
      <c r="B1161" s="405"/>
      <c r="C1161" s="413"/>
      <c r="D1161" s="405"/>
      <c r="E1161" s="405"/>
      <c r="F1161" s="405"/>
      <c r="G1161" s="405"/>
      <c r="H1161" s="405"/>
      <c r="I1161" s="405"/>
      <c r="J1161" s="405"/>
      <c r="K1161" s="405"/>
      <c r="L1161" s="406"/>
      <c r="M1161" s="25" t="str">
        <f>IFERROR(VLOOKUP(D1161,Cover!$I$2:$J$14,2,0),"")</f>
        <v/>
      </c>
      <c r="N1161" s="25" t="str">
        <f t="shared" si="36"/>
        <v/>
      </c>
      <c r="O1161" s="15" t="str">
        <f t="shared" si="37"/>
        <v/>
      </c>
    </row>
    <row r="1162" spans="1:15" ht="16.5" customHeight="1">
      <c r="A1162" s="404"/>
      <c r="B1162" s="405"/>
      <c r="C1162" s="413"/>
      <c r="D1162" s="405"/>
      <c r="E1162" s="405"/>
      <c r="F1162" s="405"/>
      <c r="G1162" s="405"/>
      <c r="H1162" s="405"/>
      <c r="I1162" s="405"/>
      <c r="J1162" s="405"/>
      <c r="K1162" s="405"/>
      <c r="L1162" s="406"/>
      <c r="M1162" s="25" t="str">
        <f>IFERROR(VLOOKUP(D1162,Cover!$I$2:$J$14,2,0),"")</f>
        <v/>
      </c>
      <c r="N1162" s="25" t="str">
        <f t="shared" si="36"/>
        <v/>
      </c>
      <c r="O1162" s="15" t="str">
        <f t="shared" si="37"/>
        <v/>
      </c>
    </row>
    <row r="1163" spans="1:15" ht="16.5" customHeight="1">
      <c r="A1163" s="404"/>
      <c r="B1163" s="405"/>
      <c r="C1163" s="413"/>
      <c r="D1163" s="405"/>
      <c r="E1163" s="405"/>
      <c r="F1163" s="405"/>
      <c r="G1163" s="405"/>
      <c r="H1163" s="405"/>
      <c r="I1163" s="405"/>
      <c r="J1163" s="405"/>
      <c r="K1163" s="405"/>
      <c r="L1163" s="406"/>
      <c r="M1163" s="25" t="str">
        <f>IFERROR(VLOOKUP(D1163,Cover!$I$2:$J$14,2,0),"")</f>
        <v/>
      </c>
      <c r="N1163" s="25" t="str">
        <f t="shared" si="36"/>
        <v/>
      </c>
      <c r="O1163" s="15" t="str">
        <f t="shared" si="37"/>
        <v/>
      </c>
    </row>
    <row r="1164" spans="1:15" ht="16.5" customHeight="1">
      <c r="A1164" s="404"/>
      <c r="B1164" s="405"/>
      <c r="C1164" s="413"/>
      <c r="D1164" s="405"/>
      <c r="E1164" s="405"/>
      <c r="F1164" s="405"/>
      <c r="G1164" s="405"/>
      <c r="H1164" s="405"/>
      <c r="I1164" s="405"/>
      <c r="J1164" s="405"/>
      <c r="K1164" s="405"/>
      <c r="L1164" s="406"/>
      <c r="M1164" s="25" t="str">
        <f>IFERROR(VLOOKUP(D1164,Cover!$I$2:$J$14,2,0),"")</f>
        <v/>
      </c>
      <c r="N1164" s="25" t="str">
        <f t="shared" si="36"/>
        <v/>
      </c>
      <c r="O1164" s="15" t="str">
        <f t="shared" si="37"/>
        <v/>
      </c>
    </row>
    <row r="1165" spans="1:15" ht="16.5" customHeight="1">
      <c r="A1165" s="404"/>
      <c r="B1165" s="405"/>
      <c r="C1165" s="413"/>
      <c r="D1165" s="405"/>
      <c r="E1165" s="405"/>
      <c r="F1165" s="405"/>
      <c r="G1165" s="405"/>
      <c r="H1165" s="405"/>
      <c r="I1165" s="405"/>
      <c r="J1165" s="405"/>
      <c r="K1165" s="405"/>
      <c r="L1165" s="406"/>
      <c r="M1165" s="25" t="str">
        <f>IFERROR(VLOOKUP(D1165,Cover!$I$2:$J$14,2,0),"")</f>
        <v/>
      </c>
      <c r="N1165" s="25" t="str">
        <f t="shared" si="36"/>
        <v/>
      </c>
      <c r="O1165" s="15" t="str">
        <f t="shared" si="37"/>
        <v/>
      </c>
    </row>
    <row r="1166" spans="1:15" ht="16.5" customHeight="1">
      <c r="A1166" s="404"/>
      <c r="B1166" s="405"/>
      <c r="C1166" s="413"/>
      <c r="D1166" s="405"/>
      <c r="E1166" s="405"/>
      <c r="F1166" s="405"/>
      <c r="G1166" s="405"/>
      <c r="H1166" s="405"/>
      <c r="I1166" s="405"/>
      <c r="J1166" s="405"/>
      <c r="K1166" s="405"/>
      <c r="L1166" s="406"/>
      <c r="M1166" s="25" t="str">
        <f>IFERROR(VLOOKUP(D1166,Cover!$I$2:$J$14,2,0),"")</f>
        <v/>
      </c>
      <c r="N1166" s="25" t="str">
        <f t="shared" si="36"/>
        <v/>
      </c>
      <c r="O1166" s="15" t="str">
        <f t="shared" si="37"/>
        <v/>
      </c>
    </row>
    <row r="1167" spans="1:15" ht="16.5" customHeight="1">
      <c r="A1167" s="404"/>
      <c r="B1167" s="405"/>
      <c r="C1167" s="413"/>
      <c r="D1167" s="405"/>
      <c r="E1167" s="405"/>
      <c r="F1167" s="405"/>
      <c r="G1167" s="405"/>
      <c r="H1167" s="405"/>
      <c r="I1167" s="405"/>
      <c r="J1167" s="405"/>
      <c r="K1167" s="405"/>
      <c r="L1167" s="406"/>
      <c r="M1167" s="25" t="str">
        <f>IFERROR(VLOOKUP(D1167,Cover!$I$2:$J$14,2,0),"")</f>
        <v/>
      </c>
      <c r="N1167" s="25" t="str">
        <f t="shared" si="36"/>
        <v/>
      </c>
      <c r="O1167" s="15" t="str">
        <f t="shared" si="37"/>
        <v/>
      </c>
    </row>
    <row r="1168" spans="1:15" ht="16.5" customHeight="1">
      <c r="A1168" s="404"/>
      <c r="B1168" s="405"/>
      <c r="C1168" s="413"/>
      <c r="D1168" s="405"/>
      <c r="E1168" s="405"/>
      <c r="F1168" s="405"/>
      <c r="G1168" s="405"/>
      <c r="H1168" s="405"/>
      <c r="I1168" s="405"/>
      <c r="J1168" s="405"/>
      <c r="K1168" s="405"/>
      <c r="L1168" s="406"/>
      <c r="M1168" s="25" t="str">
        <f>IFERROR(VLOOKUP(D1168,Cover!$I$2:$J$14,2,0),"")</f>
        <v/>
      </c>
      <c r="N1168" s="25" t="str">
        <f t="shared" si="36"/>
        <v/>
      </c>
      <c r="O1168" s="15" t="str">
        <f t="shared" si="37"/>
        <v/>
      </c>
    </row>
    <row r="1169" spans="1:15" ht="16.5" customHeight="1">
      <c r="A1169" s="404"/>
      <c r="B1169" s="405"/>
      <c r="C1169" s="413"/>
      <c r="D1169" s="405"/>
      <c r="E1169" s="405"/>
      <c r="F1169" s="405"/>
      <c r="G1169" s="405"/>
      <c r="H1169" s="405"/>
      <c r="I1169" s="405"/>
      <c r="J1169" s="405"/>
      <c r="K1169" s="405"/>
      <c r="L1169" s="406"/>
      <c r="M1169" s="25" t="str">
        <f>IFERROR(VLOOKUP(D1169,Cover!$I$2:$J$14,2,0),"")</f>
        <v/>
      </c>
      <c r="N1169" s="25" t="str">
        <f t="shared" si="36"/>
        <v/>
      </c>
      <c r="O1169" s="15" t="str">
        <f t="shared" si="37"/>
        <v/>
      </c>
    </row>
    <row r="1170" spans="1:15" ht="16.5" customHeight="1">
      <c r="A1170" s="404"/>
      <c r="B1170" s="405"/>
      <c r="C1170" s="413"/>
      <c r="D1170" s="405"/>
      <c r="E1170" s="405"/>
      <c r="F1170" s="405"/>
      <c r="G1170" s="405"/>
      <c r="H1170" s="405"/>
      <c r="I1170" s="405"/>
      <c r="J1170" s="405"/>
      <c r="K1170" s="405"/>
      <c r="L1170" s="406"/>
      <c r="M1170" s="25" t="str">
        <f>IFERROR(VLOOKUP(D1170,Cover!$I$2:$J$14,2,0),"")</f>
        <v/>
      </c>
      <c r="N1170" s="25" t="str">
        <f t="shared" si="36"/>
        <v/>
      </c>
      <c r="O1170" s="15" t="str">
        <f t="shared" si="37"/>
        <v/>
      </c>
    </row>
    <row r="1171" spans="1:15" ht="16.5" customHeight="1">
      <c r="A1171" s="404"/>
      <c r="B1171" s="405"/>
      <c r="C1171" s="413"/>
      <c r="D1171" s="405"/>
      <c r="E1171" s="405"/>
      <c r="F1171" s="405"/>
      <c r="G1171" s="405"/>
      <c r="H1171" s="405"/>
      <c r="I1171" s="405"/>
      <c r="J1171" s="405"/>
      <c r="K1171" s="405"/>
      <c r="L1171" s="406"/>
      <c r="M1171" s="25" t="str">
        <f>IFERROR(VLOOKUP(D1171,Cover!$I$2:$J$14,2,0),"")</f>
        <v/>
      </c>
      <c r="N1171" s="25" t="str">
        <f t="shared" si="36"/>
        <v/>
      </c>
      <c r="O1171" s="15" t="str">
        <f t="shared" si="37"/>
        <v/>
      </c>
    </row>
    <row r="1172" spans="1:15" ht="16.5" customHeight="1">
      <c r="A1172" s="404"/>
      <c r="B1172" s="405"/>
      <c r="C1172" s="413"/>
      <c r="D1172" s="405"/>
      <c r="E1172" s="405"/>
      <c r="F1172" s="405"/>
      <c r="G1172" s="405"/>
      <c r="H1172" s="405"/>
      <c r="I1172" s="405"/>
      <c r="J1172" s="405"/>
      <c r="K1172" s="405"/>
      <c r="L1172" s="406"/>
      <c r="M1172" s="25" t="str">
        <f>IFERROR(VLOOKUP(D1172,Cover!$I$2:$J$14,2,0),"")</f>
        <v/>
      </c>
      <c r="N1172" s="25" t="str">
        <f t="shared" si="36"/>
        <v/>
      </c>
      <c r="O1172" s="15" t="str">
        <f t="shared" si="37"/>
        <v/>
      </c>
    </row>
    <row r="1173" spans="1:15" ht="16.5" customHeight="1">
      <c r="A1173" s="404"/>
      <c r="B1173" s="405"/>
      <c r="C1173" s="413"/>
      <c r="D1173" s="405"/>
      <c r="E1173" s="405"/>
      <c r="F1173" s="405"/>
      <c r="G1173" s="405"/>
      <c r="H1173" s="405"/>
      <c r="I1173" s="405"/>
      <c r="J1173" s="405"/>
      <c r="K1173" s="405"/>
      <c r="L1173" s="406"/>
      <c r="M1173" s="25" t="str">
        <f>IFERROR(VLOOKUP(D1173,Cover!$I$2:$J$14,2,0),"")</f>
        <v/>
      </c>
      <c r="N1173" s="25" t="str">
        <f t="shared" si="36"/>
        <v/>
      </c>
      <c r="O1173" s="15" t="str">
        <f t="shared" si="37"/>
        <v/>
      </c>
    </row>
    <row r="1174" spans="1:15" ht="16.5" customHeight="1">
      <c r="A1174" s="404"/>
      <c r="B1174" s="405"/>
      <c r="C1174" s="413"/>
      <c r="D1174" s="405"/>
      <c r="E1174" s="405"/>
      <c r="F1174" s="405"/>
      <c r="G1174" s="405"/>
      <c r="H1174" s="405"/>
      <c r="I1174" s="405"/>
      <c r="J1174" s="405"/>
      <c r="K1174" s="405"/>
      <c r="L1174" s="406"/>
      <c r="M1174" s="25" t="str">
        <f>IFERROR(VLOOKUP(D1174,Cover!$I$2:$J$14,2,0),"")</f>
        <v/>
      </c>
      <c r="N1174" s="25" t="str">
        <f t="shared" si="36"/>
        <v/>
      </c>
      <c r="O1174" s="15" t="str">
        <f t="shared" si="37"/>
        <v/>
      </c>
    </row>
    <row r="1175" spans="1:15" ht="16.5" customHeight="1">
      <c r="A1175" s="404"/>
      <c r="B1175" s="405"/>
      <c r="C1175" s="413"/>
      <c r="D1175" s="405"/>
      <c r="E1175" s="405"/>
      <c r="F1175" s="405"/>
      <c r="G1175" s="405"/>
      <c r="H1175" s="405"/>
      <c r="I1175" s="405"/>
      <c r="J1175" s="405"/>
      <c r="K1175" s="405"/>
      <c r="L1175" s="406"/>
      <c r="M1175" s="25" t="str">
        <f>IFERROR(VLOOKUP(D1175,Cover!$I$2:$J$14,2,0),"")</f>
        <v/>
      </c>
      <c r="N1175" s="25" t="str">
        <f t="shared" si="36"/>
        <v/>
      </c>
      <c r="O1175" s="15" t="str">
        <f t="shared" si="37"/>
        <v/>
      </c>
    </row>
    <row r="1176" spans="1:15" ht="16.5" customHeight="1">
      <c r="A1176" s="404"/>
      <c r="B1176" s="405"/>
      <c r="C1176" s="413"/>
      <c r="D1176" s="405"/>
      <c r="E1176" s="405"/>
      <c r="F1176" s="405"/>
      <c r="G1176" s="405"/>
      <c r="H1176" s="405"/>
      <c r="I1176" s="405"/>
      <c r="J1176" s="405"/>
      <c r="K1176" s="405"/>
      <c r="L1176" s="406"/>
      <c r="M1176" s="25" t="str">
        <f>IFERROR(VLOOKUP(D1176,Cover!$I$2:$J$14,2,0),"")</f>
        <v/>
      </c>
      <c r="N1176" s="25" t="str">
        <f t="shared" si="36"/>
        <v/>
      </c>
      <c r="O1176" s="15" t="str">
        <f t="shared" si="37"/>
        <v/>
      </c>
    </row>
    <row r="1177" spans="1:15" ht="16.5" customHeight="1">
      <c r="A1177" s="404"/>
      <c r="B1177" s="405"/>
      <c r="C1177" s="413"/>
      <c r="D1177" s="405"/>
      <c r="E1177" s="405"/>
      <c r="F1177" s="405"/>
      <c r="G1177" s="405"/>
      <c r="H1177" s="405"/>
      <c r="I1177" s="405"/>
      <c r="J1177" s="405"/>
      <c r="K1177" s="405"/>
      <c r="L1177" s="406"/>
      <c r="M1177" s="25" t="str">
        <f>IFERROR(VLOOKUP(D1177,Cover!$I$2:$J$14,2,0),"")</f>
        <v/>
      </c>
      <c r="N1177" s="25" t="str">
        <f t="shared" si="36"/>
        <v/>
      </c>
      <c r="O1177" s="15" t="str">
        <f t="shared" si="37"/>
        <v/>
      </c>
    </row>
    <row r="1178" spans="1:15" ht="16.5" customHeight="1">
      <c r="A1178" s="404"/>
      <c r="B1178" s="405"/>
      <c r="C1178" s="413"/>
      <c r="D1178" s="405"/>
      <c r="E1178" s="405"/>
      <c r="F1178" s="405"/>
      <c r="G1178" s="405"/>
      <c r="H1178" s="405"/>
      <c r="I1178" s="405"/>
      <c r="J1178" s="405"/>
      <c r="K1178" s="405"/>
      <c r="L1178" s="406"/>
      <c r="M1178" s="25" t="str">
        <f>IFERROR(VLOOKUP(D1178,Cover!$I$2:$J$14,2,0),"")</f>
        <v/>
      </c>
      <c r="N1178" s="25" t="str">
        <f t="shared" si="36"/>
        <v/>
      </c>
      <c r="O1178" s="15" t="str">
        <f t="shared" si="37"/>
        <v/>
      </c>
    </row>
    <row r="1179" spans="1:15" ht="16.5" customHeight="1">
      <c r="A1179" s="404"/>
      <c r="B1179" s="405"/>
      <c r="C1179" s="413"/>
      <c r="D1179" s="405"/>
      <c r="E1179" s="405"/>
      <c r="F1179" s="405"/>
      <c r="G1179" s="405"/>
      <c r="H1179" s="405"/>
      <c r="I1179" s="405"/>
      <c r="J1179" s="405"/>
      <c r="K1179" s="405"/>
      <c r="L1179" s="406"/>
      <c r="M1179" s="25" t="str">
        <f>IFERROR(VLOOKUP(D1179,Cover!$I$2:$J$14,2,0),"")</f>
        <v/>
      </c>
      <c r="N1179" s="25" t="str">
        <f t="shared" si="36"/>
        <v/>
      </c>
      <c r="O1179" s="15" t="str">
        <f t="shared" si="37"/>
        <v/>
      </c>
    </row>
    <row r="1180" spans="1:15" ht="16.5" customHeight="1">
      <c r="A1180" s="404"/>
      <c r="B1180" s="405"/>
      <c r="C1180" s="413"/>
      <c r="D1180" s="405"/>
      <c r="E1180" s="405"/>
      <c r="F1180" s="405"/>
      <c r="G1180" s="405"/>
      <c r="H1180" s="405"/>
      <c r="I1180" s="405"/>
      <c r="J1180" s="405"/>
      <c r="K1180" s="405"/>
      <c r="L1180" s="406"/>
      <c r="M1180" s="25" t="str">
        <f>IFERROR(VLOOKUP(D1180,Cover!$I$2:$J$14,2,0),"")</f>
        <v/>
      </c>
      <c r="N1180" s="25" t="str">
        <f t="shared" si="36"/>
        <v/>
      </c>
      <c r="O1180" s="15" t="str">
        <f t="shared" si="37"/>
        <v/>
      </c>
    </row>
    <row r="1181" spans="1:15" ht="16.5" customHeight="1">
      <c r="A1181" s="404"/>
      <c r="B1181" s="405"/>
      <c r="C1181" s="413"/>
      <c r="D1181" s="405"/>
      <c r="E1181" s="405"/>
      <c r="F1181" s="405"/>
      <c r="G1181" s="405"/>
      <c r="H1181" s="405"/>
      <c r="I1181" s="405"/>
      <c r="J1181" s="405"/>
      <c r="K1181" s="405"/>
      <c r="L1181" s="406"/>
      <c r="M1181" s="25" t="str">
        <f>IFERROR(VLOOKUP(D1181,Cover!$I$2:$J$14,2,0),"")</f>
        <v/>
      </c>
      <c r="N1181" s="25" t="str">
        <f t="shared" si="36"/>
        <v/>
      </c>
      <c r="O1181" s="15" t="str">
        <f t="shared" si="37"/>
        <v/>
      </c>
    </row>
    <row r="1182" spans="1:15" ht="16.5" customHeight="1">
      <c r="A1182" s="404"/>
      <c r="B1182" s="405"/>
      <c r="C1182" s="413"/>
      <c r="D1182" s="405"/>
      <c r="E1182" s="405"/>
      <c r="F1182" s="405"/>
      <c r="G1182" s="405"/>
      <c r="H1182" s="405"/>
      <c r="I1182" s="405"/>
      <c r="J1182" s="405"/>
      <c r="K1182" s="405"/>
      <c r="L1182" s="406"/>
      <c r="M1182" s="25" t="str">
        <f>IFERROR(VLOOKUP(D1182,Cover!$I$2:$J$14,2,0),"")</f>
        <v/>
      </c>
      <c r="N1182" s="25" t="str">
        <f t="shared" si="36"/>
        <v/>
      </c>
      <c r="O1182" s="15" t="str">
        <f t="shared" si="37"/>
        <v/>
      </c>
    </row>
    <row r="1183" spans="1:15" ht="16.5" customHeight="1">
      <c r="A1183" s="404"/>
      <c r="B1183" s="405"/>
      <c r="C1183" s="413"/>
      <c r="D1183" s="405"/>
      <c r="E1183" s="405"/>
      <c r="F1183" s="405"/>
      <c r="G1183" s="405"/>
      <c r="H1183" s="405"/>
      <c r="I1183" s="405"/>
      <c r="J1183" s="405"/>
      <c r="K1183" s="405"/>
      <c r="L1183" s="406"/>
      <c r="M1183" s="25" t="str">
        <f>IFERROR(VLOOKUP(D1183,Cover!$I$2:$J$14,2,0),"")</f>
        <v/>
      </c>
      <c r="N1183" s="25" t="str">
        <f t="shared" si="36"/>
        <v/>
      </c>
      <c r="O1183" s="15" t="str">
        <f t="shared" si="37"/>
        <v/>
      </c>
    </row>
    <row r="1184" spans="1:15" ht="16.5" customHeight="1">
      <c r="A1184" s="404"/>
      <c r="B1184" s="405"/>
      <c r="C1184" s="413"/>
      <c r="D1184" s="405"/>
      <c r="E1184" s="405"/>
      <c r="F1184" s="405"/>
      <c r="G1184" s="405"/>
      <c r="H1184" s="405"/>
      <c r="I1184" s="405"/>
      <c r="J1184" s="405"/>
      <c r="K1184" s="405"/>
      <c r="L1184" s="406"/>
      <c r="M1184" s="25" t="str">
        <f>IFERROR(VLOOKUP(D1184,Cover!$I$2:$J$14,2,0),"")</f>
        <v/>
      </c>
      <c r="N1184" s="25" t="str">
        <f t="shared" si="36"/>
        <v/>
      </c>
      <c r="O1184" s="15" t="str">
        <f t="shared" si="37"/>
        <v/>
      </c>
    </row>
    <row r="1185" spans="1:15" ht="16.5" customHeight="1">
      <c r="A1185" s="404"/>
      <c r="B1185" s="405"/>
      <c r="C1185" s="413"/>
      <c r="D1185" s="405"/>
      <c r="E1185" s="405"/>
      <c r="F1185" s="405"/>
      <c r="G1185" s="405"/>
      <c r="H1185" s="405"/>
      <c r="I1185" s="405"/>
      <c r="J1185" s="405"/>
      <c r="K1185" s="405"/>
      <c r="L1185" s="406"/>
      <c r="M1185" s="25" t="str">
        <f>IFERROR(VLOOKUP(D1185,Cover!$I$2:$J$14,2,0),"")</f>
        <v/>
      </c>
      <c r="N1185" s="25" t="str">
        <f t="shared" si="36"/>
        <v/>
      </c>
      <c r="O1185" s="15" t="str">
        <f t="shared" si="37"/>
        <v/>
      </c>
    </row>
    <row r="1186" spans="1:15" ht="16.5" customHeight="1">
      <c r="A1186" s="404"/>
      <c r="B1186" s="405"/>
      <c r="C1186" s="413"/>
      <c r="D1186" s="405"/>
      <c r="E1186" s="405"/>
      <c r="F1186" s="405"/>
      <c r="G1186" s="405"/>
      <c r="H1186" s="405"/>
      <c r="I1186" s="405"/>
      <c r="J1186" s="405"/>
      <c r="K1186" s="405"/>
      <c r="L1186" s="406"/>
      <c r="M1186" s="25" t="str">
        <f>IFERROR(VLOOKUP(D1186,Cover!$I$2:$J$14,2,0),"")</f>
        <v/>
      </c>
      <c r="N1186" s="25" t="str">
        <f t="shared" si="36"/>
        <v/>
      </c>
      <c r="O1186" s="15" t="str">
        <f t="shared" si="37"/>
        <v/>
      </c>
    </row>
    <row r="1187" spans="1:15" ht="16.5" customHeight="1">
      <c r="A1187" s="404"/>
      <c r="B1187" s="405"/>
      <c r="C1187" s="413"/>
      <c r="D1187" s="405"/>
      <c r="E1187" s="405"/>
      <c r="F1187" s="405"/>
      <c r="G1187" s="405"/>
      <c r="H1187" s="405"/>
      <c r="I1187" s="405"/>
      <c r="J1187" s="405"/>
      <c r="K1187" s="405"/>
      <c r="L1187" s="406"/>
      <c r="M1187" s="25" t="str">
        <f>IFERROR(VLOOKUP(D1187,Cover!$I$2:$J$14,2,0),"")</f>
        <v/>
      </c>
      <c r="N1187" s="25" t="str">
        <f t="shared" si="36"/>
        <v/>
      </c>
      <c r="O1187" s="15" t="str">
        <f t="shared" si="37"/>
        <v/>
      </c>
    </row>
    <row r="1188" spans="1:15" ht="16.5" customHeight="1">
      <c r="A1188" s="404"/>
      <c r="B1188" s="405"/>
      <c r="C1188" s="413"/>
      <c r="D1188" s="405"/>
      <c r="E1188" s="405"/>
      <c r="F1188" s="405"/>
      <c r="G1188" s="405"/>
      <c r="H1188" s="405"/>
      <c r="I1188" s="405"/>
      <c r="J1188" s="405"/>
      <c r="K1188" s="405"/>
      <c r="L1188" s="406"/>
      <c r="M1188" s="25" t="str">
        <f>IFERROR(VLOOKUP(D1188,Cover!$I$2:$J$14,2,0),"")</f>
        <v/>
      </c>
      <c r="N1188" s="25" t="str">
        <f t="shared" si="36"/>
        <v/>
      </c>
      <c r="O1188" s="15" t="str">
        <f t="shared" si="37"/>
        <v/>
      </c>
    </row>
    <row r="1189" spans="1:15" ht="16.5" customHeight="1">
      <c r="A1189" s="404"/>
      <c r="B1189" s="405"/>
      <c r="C1189" s="413"/>
      <c r="D1189" s="405"/>
      <c r="E1189" s="405"/>
      <c r="F1189" s="405"/>
      <c r="G1189" s="405"/>
      <c r="H1189" s="405"/>
      <c r="I1189" s="405"/>
      <c r="J1189" s="405"/>
      <c r="K1189" s="405"/>
      <c r="L1189" s="406"/>
      <c r="M1189" s="25" t="str">
        <f>IFERROR(VLOOKUP(D1189,Cover!$I$2:$J$14,2,0),"")</f>
        <v/>
      </c>
      <c r="N1189" s="25" t="str">
        <f t="shared" si="36"/>
        <v/>
      </c>
      <c r="O1189" s="15" t="str">
        <f t="shared" si="37"/>
        <v/>
      </c>
    </row>
    <row r="1190" spans="1:15" ht="16.5" customHeight="1">
      <c r="A1190" s="404"/>
      <c r="B1190" s="405"/>
      <c r="C1190" s="413"/>
      <c r="D1190" s="405"/>
      <c r="E1190" s="405"/>
      <c r="F1190" s="405"/>
      <c r="G1190" s="405"/>
      <c r="H1190" s="405"/>
      <c r="I1190" s="405"/>
      <c r="J1190" s="405"/>
      <c r="K1190" s="405"/>
      <c r="L1190" s="406"/>
      <c r="M1190" s="25" t="str">
        <f>IFERROR(VLOOKUP(D1190,Cover!$I$2:$J$14,2,0),"")</f>
        <v/>
      </c>
      <c r="N1190" s="25" t="str">
        <f t="shared" si="36"/>
        <v/>
      </c>
      <c r="O1190" s="15" t="str">
        <f t="shared" si="37"/>
        <v/>
      </c>
    </row>
    <row r="1191" spans="1:15" ht="16.5" customHeight="1">
      <c r="A1191" s="404"/>
      <c r="B1191" s="405"/>
      <c r="C1191" s="413"/>
      <c r="D1191" s="405"/>
      <c r="E1191" s="405"/>
      <c r="F1191" s="405"/>
      <c r="G1191" s="405"/>
      <c r="H1191" s="405"/>
      <c r="I1191" s="405"/>
      <c r="J1191" s="405"/>
      <c r="K1191" s="405"/>
      <c r="L1191" s="406"/>
      <c r="M1191" s="25" t="str">
        <f>IFERROR(VLOOKUP(D1191,Cover!$I$2:$J$14,2,0),"")</f>
        <v/>
      </c>
      <c r="N1191" s="25" t="str">
        <f t="shared" si="36"/>
        <v/>
      </c>
      <c r="O1191" s="15" t="str">
        <f t="shared" si="37"/>
        <v/>
      </c>
    </row>
    <row r="1192" spans="1:15" ht="16.5" customHeight="1">
      <c r="A1192" s="404"/>
      <c r="B1192" s="405"/>
      <c r="C1192" s="413"/>
      <c r="D1192" s="405"/>
      <c r="E1192" s="405"/>
      <c r="F1192" s="405"/>
      <c r="G1192" s="405"/>
      <c r="H1192" s="405"/>
      <c r="I1192" s="405"/>
      <c r="J1192" s="405"/>
      <c r="K1192" s="405"/>
      <c r="L1192" s="406"/>
      <c r="M1192" s="25" t="str">
        <f>IFERROR(VLOOKUP(D1192,Cover!$I$2:$J$14,2,0),"")</f>
        <v/>
      </c>
      <c r="N1192" s="25" t="str">
        <f t="shared" si="36"/>
        <v/>
      </c>
      <c r="O1192" s="15" t="str">
        <f t="shared" si="37"/>
        <v/>
      </c>
    </row>
    <row r="1193" spans="1:15" ht="16.5" customHeight="1">
      <c r="A1193" s="404"/>
      <c r="B1193" s="405"/>
      <c r="C1193" s="413"/>
      <c r="D1193" s="405"/>
      <c r="E1193" s="405"/>
      <c r="F1193" s="405"/>
      <c r="G1193" s="405"/>
      <c r="H1193" s="405"/>
      <c r="I1193" s="405"/>
      <c r="J1193" s="405"/>
      <c r="K1193" s="405"/>
      <c r="L1193" s="406"/>
      <c r="M1193" s="25" t="str">
        <f>IFERROR(VLOOKUP(D1193,Cover!$I$2:$J$14,2,0),"")</f>
        <v/>
      </c>
      <c r="N1193" s="25" t="str">
        <f t="shared" si="36"/>
        <v/>
      </c>
      <c r="O1193" s="15" t="str">
        <f t="shared" si="37"/>
        <v/>
      </c>
    </row>
    <row r="1194" spans="1:15" ht="16.5" customHeight="1">
      <c r="A1194" s="404"/>
      <c r="B1194" s="405"/>
      <c r="C1194" s="413"/>
      <c r="D1194" s="405"/>
      <c r="E1194" s="405"/>
      <c r="F1194" s="405"/>
      <c r="G1194" s="405"/>
      <c r="H1194" s="405"/>
      <c r="I1194" s="405"/>
      <c r="J1194" s="405"/>
      <c r="K1194" s="405"/>
      <c r="L1194" s="406"/>
      <c r="M1194" s="25" t="str">
        <f>IFERROR(VLOOKUP(D1194,Cover!$I$2:$J$14,2,0),"")</f>
        <v/>
      </c>
      <c r="N1194" s="25" t="str">
        <f t="shared" si="36"/>
        <v/>
      </c>
      <c r="O1194" s="15" t="str">
        <f t="shared" si="37"/>
        <v/>
      </c>
    </row>
    <row r="1195" spans="1:15" ht="16.5" customHeight="1">
      <c r="A1195" s="404"/>
      <c r="B1195" s="405"/>
      <c r="C1195" s="413"/>
      <c r="D1195" s="405"/>
      <c r="E1195" s="405"/>
      <c r="F1195" s="405"/>
      <c r="G1195" s="405"/>
      <c r="H1195" s="405"/>
      <c r="I1195" s="405"/>
      <c r="J1195" s="405"/>
      <c r="K1195" s="405"/>
      <c r="L1195" s="406"/>
      <c r="M1195" s="25" t="str">
        <f>IFERROR(VLOOKUP(D1195,Cover!$I$2:$J$14,2,0),"")</f>
        <v/>
      </c>
      <c r="N1195" s="25" t="str">
        <f t="shared" si="36"/>
        <v/>
      </c>
      <c r="O1195" s="15" t="str">
        <f t="shared" si="37"/>
        <v/>
      </c>
    </row>
    <row r="1196" spans="1:15" ht="16.5" customHeight="1">
      <c r="A1196" s="404"/>
      <c r="B1196" s="405"/>
      <c r="C1196" s="413"/>
      <c r="D1196" s="405"/>
      <c r="E1196" s="405"/>
      <c r="F1196" s="405"/>
      <c r="G1196" s="405"/>
      <c r="H1196" s="405"/>
      <c r="I1196" s="405"/>
      <c r="J1196" s="405"/>
      <c r="K1196" s="405"/>
      <c r="L1196" s="406"/>
      <c r="M1196" s="25" t="str">
        <f>IFERROR(VLOOKUP(D1196,Cover!$I$2:$J$14,2,0),"")</f>
        <v/>
      </c>
      <c r="N1196" s="25" t="str">
        <f t="shared" si="36"/>
        <v/>
      </c>
      <c r="O1196" s="15" t="str">
        <f t="shared" si="37"/>
        <v/>
      </c>
    </row>
    <row r="1197" spans="1:15" ht="16.5" customHeight="1">
      <c r="A1197" s="404"/>
      <c r="B1197" s="405"/>
      <c r="C1197" s="413"/>
      <c r="D1197" s="405"/>
      <c r="E1197" s="405"/>
      <c r="F1197" s="405"/>
      <c r="G1197" s="405"/>
      <c r="H1197" s="405"/>
      <c r="I1197" s="405"/>
      <c r="J1197" s="405"/>
      <c r="K1197" s="405"/>
      <c r="L1197" s="406"/>
      <c r="M1197" s="25" t="str">
        <f>IFERROR(VLOOKUP(D1197,Cover!$I$2:$J$14,2,0),"")</f>
        <v/>
      </c>
      <c r="N1197" s="25" t="str">
        <f t="shared" si="36"/>
        <v/>
      </c>
      <c r="O1197" s="15" t="str">
        <f t="shared" si="37"/>
        <v/>
      </c>
    </row>
    <row r="1198" spans="1:15" ht="16.5" customHeight="1">
      <c r="A1198" s="404"/>
      <c r="B1198" s="405"/>
      <c r="C1198" s="413"/>
      <c r="D1198" s="405"/>
      <c r="E1198" s="405"/>
      <c r="F1198" s="405"/>
      <c r="G1198" s="405"/>
      <c r="H1198" s="405"/>
      <c r="I1198" s="405"/>
      <c r="J1198" s="405"/>
      <c r="K1198" s="405"/>
      <c r="L1198" s="406"/>
      <c r="M1198" s="25" t="str">
        <f>IFERROR(VLOOKUP(D1198,Cover!$I$2:$J$14,2,0),"")</f>
        <v/>
      </c>
      <c r="N1198" s="25" t="str">
        <f t="shared" si="36"/>
        <v/>
      </c>
      <c r="O1198" s="15" t="str">
        <f t="shared" si="37"/>
        <v/>
      </c>
    </row>
    <row r="1199" spans="1:15" ht="16.5" customHeight="1">
      <c r="A1199" s="404"/>
      <c r="B1199" s="405"/>
      <c r="C1199" s="413"/>
      <c r="D1199" s="405"/>
      <c r="E1199" s="405"/>
      <c r="F1199" s="405"/>
      <c r="G1199" s="405"/>
      <c r="H1199" s="405"/>
      <c r="I1199" s="405"/>
      <c r="J1199" s="405"/>
      <c r="K1199" s="405"/>
      <c r="L1199" s="406"/>
      <c r="M1199" s="25" t="str">
        <f>IFERROR(VLOOKUP(D1199,Cover!$I$2:$J$14,2,0),"")</f>
        <v/>
      </c>
      <c r="N1199" s="25" t="str">
        <f t="shared" si="36"/>
        <v/>
      </c>
      <c r="O1199" s="15" t="str">
        <f t="shared" si="37"/>
        <v/>
      </c>
    </row>
    <row r="1200" spans="1:15" ht="16.5" customHeight="1">
      <c r="A1200" s="404"/>
      <c r="B1200" s="405"/>
      <c r="C1200" s="413"/>
      <c r="D1200" s="405"/>
      <c r="E1200" s="405"/>
      <c r="F1200" s="405"/>
      <c r="G1200" s="405"/>
      <c r="H1200" s="405"/>
      <c r="I1200" s="405"/>
      <c r="J1200" s="405"/>
      <c r="K1200" s="405"/>
      <c r="L1200" s="406"/>
      <c r="M1200" s="25" t="str">
        <f>IFERROR(VLOOKUP(D1200,Cover!$I$2:$J$14,2,0),"")</f>
        <v/>
      </c>
      <c r="N1200" s="25" t="str">
        <f t="shared" si="36"/>
        <v/>
      </c>
      <c r="O1200" s="15" t="str">
        <f t="shared" si="37"/>
        <v/>
      </c>
    </row>
    <row r="1201" spans="1:15" ht="16.5" customHeight="1">
      <c r="A1201" s="404"/>
      <c r="B1201" s="405"/>
      <c r="C1201" s="413"/>
      <c r="D1201" s="405"/>
      <c r="E1201" s="405"/>
      <c r="F1201" s="405"/>
      <c r="G1201" s="405"/>
      <c r="H1201" s="405"/>
      <c r="I1201" s="405"/>
      <c r="J1201" s="405"/>
      <c r="K1201" s="405"/>
      <c r="L1201" s="406"/>
      <c r="M1201" s="25" t="str">
        <f>IFERROR(VLOOKUP(D1201,Cover!$I$2:$J$14,2,0),"")</f>
        <v/>
      </c>
      <c r="N1201" s="25" t="str">
        <f t="shared" si="36"/>
        <v/>
      </c>
      <c r="O1201" s="15" t="str">
        <f t="shared" si="37"/>
        <v/>
      </c>
    </row>
    <row r="1202" spans="1:15" ht="16.5" customHeight="1">
      <c r="A1202" s="404"/>
      <c r="B1202" s="405"/>
      <c r="C1202" s="413"/>
      <c r="D1202" s="405"/>
      <c r="E1202" s="405"/>
      <c r="F1202" s="405"/>
      <c r="G1202" s="405"/>
      <c r="H1202" s="405"/>
      <c r="I1202" s="405"/>
      <c r="J1202" s="405"/>
      <c r="K1202" s="405"/>
      <c r="L1202" s="406"/>
      <c r="M1202" s="25" t="str">
        <f>IFERROR(VLOOKUP(D1202,Cover!$I$2:$J$14,2,0),"")</f>
        <v/>
      </c>
      <c r="N1202" s="25" t="str">
        <f t="shared" si="36"/>
        <v/>
      </c>
      <c r="O1202" s="15" t="str">
        <f t="shared" si="37"/>
        <v/>
      </c>
    </row>
    <row r="1203" spans="1:15" ht="16.5" customHeight="1">
      <c r="A1203" s="404"/>
      <c r="B1203" s="405"/>
      <c r="C1203" s="413"/>
      <c r="D1203" s="405"/>
      <c r="E1203" s="405"/>
      <c r="F1203" s="405"/>
      <c r="G1203" s="405"/>
      <c r="H1203" s="405"/>
      <c r="I1203" s="405"/>
      <c r="J1203" s="405"/>
      <c r="K1203" s="405"/>
      <c r="L1203" s="406"/>
      <c r="M1203" s="25" t="str">
        <f>IFERROR(VLOOKUP(D1203,Cover!$I$2:$J$14,2,0),"")</f>
        <v/>
      </c>
      <c r="N1203" s="25" t="str">
        <f t="shared" si="36"/>
        <v/>
      </c>
      <c r="O1203" s="15" t="str">
        <f t="shared" si="37"/>
        <v/>
      </c>
    </row>
    <row r="1204" spans="1:15" ht="16.5" customHeight="1">
      <c r="A1204" s="404"/>
      <c r="B1204" s="405"/>
      <c r="C1204" s="413"/>
      <c r="D1204" s="405"/>
      <c r="E1204" s="405"/>
      <c r="F1204" s="405"/>
      <c r="G1204" s="405"/>
      <c r="H1204" s="405"/>
      <c r="I1204" s="405"/>
      <c r="J1204" s="405"/>
      <c r="K1204" s="405"/>
      <c r="L1204" s="406"/>
      <c r="M1204" s="25" t="str">
        <f>IFERROR(VLOOKUP(D1204,Cover!$I$2:$J$14,2,0),"")</f>
        <v/>
      </c>
      <c r="N1204" s="25" t="str">
        <f t="shared" si="36"/>
        <v/>
      </c>
      <c r="O1204" s="15" t="str">
        <f t="shared" si="37"/>
        <v/>
      </c>
    </row>
    <row r="1205" spans="1:15" ht="16.5" customHeight="1">
      <c r="A1205" s="404"/>
      <c r="B1205" s="405"/>
      <c r="C1205" s="413"/>
      <c r="D1205" s="405"/>
      <c r="E1205" s="405"/>
      <c r="F1205" s="405"/>
      <c r="G1205" s="405"/>
      <c r="H1205" s="405"/>
      <c r="I1205" s="405"/>
      <c r="J1205" s="405"/>
      <c r="K1205" s="405"/>
      <c r="L1205" s="406"/>
      <c r="M1205" s="25" t="str">
        <f>IFERROR(VLOOKUP(D1205,Cover!$I$2:$J$14,2,0),"")</f>
        <v/>
      </c>
      <c r="N1205" s="25" t="str">
        <f t="shared" si="36"/>
        <v/>
      </c>
      <c r="O1205" s="15" t="str">
        <f t="shared" si="37"/>
        <v/>
      </c>
    </row>
    <row r="1206" spans="1:15" ht="16.5" customHeight="1">
      <c r="A1206" s="404"/>
      <c r="B1206" s="405"/>
      <c r="C1206" s="413"/>
      <c r="D1206" s="405"/>
      <c r="E1206" s="405"/>
      <c r="F1206" s="405"/>
      <c r="G1206" s="405"/>
      <c r="H1206" s="405"/>
      <c r="I1206" s="405"/>
      <c r="J1206" s="405"/>
      <c r="K1206" s="405"/>
      <c r="L1206" s="406"/>
      <c r="M1206" s="25" t="str">
        <f>IFERROR(VLOOKUP(D1206,Cover!$I$2:$J$14,2,0),"")</f>
        <v/>
      </c>
      <c r="N1206" s="25" t="str">
        <f t="shared" si="36"/>
        <v/>
      </c>
      <c r="O1206" s="15" t="str">
        <f t="shared" si="37"/>
        <v/>
      </c>
    </row>
    <row r="1207" spans="1:15" ht="16.5" customHeight="1">
      <c r="A1207" s="404"/>
      <c r="B1207" s="405"/>
      <c r="C1207" s="413"/>
      <c r="D1207" s="405"/>
      <c r="E1207" s="405"/>
      <c r="F1207" s="405"/>
      <c r="G1207" s="405"/>
      <c r="H1207" s="405"/>
      <c r="I1207" s="405"/>
      <c r="J1207" s="405"/>
      <c r="K1207" s="405"/>
      <c r="L1207" s="406"/>
      <c r="M1207" s="25" t="str">
        <f>IFERROR(VLOOKUP(D1207,Cover!$I$2:$J$14,2,0),"")</f>
        <v/>
      </c>
      <c r="N1207" s="25" t="str">
        <f t="shared" si="36"/>
        <v/>
      </c>
      <c r="O1207" s="15" t="str">
        <f t="shared" si="37"/>
        <v/>
      </c>
    </row>
    <row r="1208" spans="1:15" ht="16.5" customHeight="1">
      <c r="A1208" s="404"/>
      <c r="B1208" s="405"/>
      <c r="C1208" s="413"/>
      <c r="D1208" s="405"/>
      <c r="E1208" s="405"/>
      <c r="F1208" s="405"/>
      <c r="G1208" s="405"/>
      <c r="H1208" s="405"/>
      <c r="I1208" s="405"/>
      <c r="J1208" s="405"/>
      <c r="K1208" s="405"/>
      <c r="L1208" s="406"/>
      <c r="M1208" s="25" t="str">
        <f>IFERROR(VLOOKUP(D1208,Cover!$I$2:$J$14,2,0),"")</f>
        <v/>
      </c>
      <c r="N1208" s="25" t="str">
        <f t="shared" si="36"/>
        <v/>
      </c>
      <c r="O1208" s="15" t="str">
        <f t="shared" si="37"/>
        <v/>
      </c>
    </row>
    <row r="1209" spans="1:15" ht="16.5" customHeight="1">
      <c r="A1209" s="404"/>
      <c r="B1209" s="405"/>
      <c r="C1209" s="413"/>
      <c r="D1209" s="405"/>
      <c r="E1209" s="405"/>
      <c r="F1209" s="405"/>
      <c r="G1209" s="405"/>
      <c r="H1209" s="405"/>
      <c r="I1209" s="405"/>
      <c r="J1209" s="405"/>
      <c r="K1209" s="405"/>
      <c r="L1209" s="406"/>
      <c r="M1209" s="25" t="str">
        <f>IFERROR(VLOOKUP(D1209,Cover!$I$2:$J$14,2,0),"")</f>
        <v/>
      </c>
      <c r="N1209" s="25" t="str">
        <f t="shared" si="36"/>
        <v/>
      </c>
      <c r="O1209" s="15" t="str">
        <f t="shared" si="37"/>
        <v/>
      </c>
    </row>
    <row r="1210" spans="1:15" ht="16.5" customHeight="1">
      <c r="A1210" s="404"/>
      <c r="B1210" s="405"/>
      <c r="C1210" s="413"/>
      <c r="D1210" s="405"/>
      <c r="E1210" s="405"/>
      <c r="F1210" s="405"/>
      <c r="G1210" s="405"/>
      <c r="H1210" s="405"/>
      <c r="I1210" s="405"/>
      <c r="J1210" s="405"/>
      <c r="K1210" s="405"/>
      <c r="L1210" s="406"/>
      <c r="M1210" s="25" t="str">
        <f>IFERROR(VLOOKUP(D1210,Cover!$I$2:$J$14,2,0),"")</f>
        <v/>
      </c>
      <c r="N1210" s="25" t="str">
        <f t="shared" si="36"/>
        <v/>
      </c>
      <c r="O1210" s="15" t="str">
        <f t="shared" si="37"/>
        <v/>
      </c>
    </row>
    <row r="1211" spans="1:15" ht="16.5" customHeight="1">
      <c r="A1211" s="404"/>
      <c r="B1211" s="405"/>
      <c r="C1211" s="413"/>
      <c r="D1211" s="405"/>
      <c r="E1211" s="405"/>
      <c r="F1211" s="405"/>
      <c r="G1211" s="405"/>
      <c r="H1211" s="405"/>
      <c r="I1211" s="405"/>
      <c r="J1211" s="405"/>
      <c r="K1211" s="405"/>
      <c r="L1211" s="406"/>
      <c r="M1211" s="25" t="str">
        <f>IFERROR(VLOOKUP(D1211,Cover!$I$2:$J$14,2,0),"")</f>
        <v/>
      </c>
      <c r="N1211" s="25" t="str">
        <f t="shared" si="36"/>
        <v/>
      </c>
      <c r="O1211" s="15" t="str">
        <f t="shared" si="37"/>
        <v/>
      </c>
    </row>
    <row r="1212" spans="1:15" ht="16.5" customHeight="1">
      <c r="A1212" s="404"/>
      <c r="B1212" s="405"/>
      <c r="C1212" s="413"/>
      <c r="D1212" s="405"/>
      <c r="E1212" s="405"/>
      <c r="F1212" s="405"/>
      <c r="G1212" s="405"/>
      <c r="H1212" s="405"/>
      <c r="I1212" s="405"/>
      <c r="J1212" s="405"/>
      <c r="K1212" s="405"/>
      <c r="L1212" s="406"/>
      <c r="M1212" s="25" t="str">
        <f>IFERROR(VLOOKUP(D1212,Cover!$I$2:$J$14,2,0),"")</f>
        <v/>
      </c>
      <c r="N1212" s="25" t="str">
        <f t="shared" si="36"/>
        <v/>
      </c>
      <c r="O1212" s="15" t="str">
        <f t="shared" si="37"/>
        <v/>
      </c>
    </row>
    <row r="1213" spans="1:15" ht="16.5" customHeight="1">
      <c r="A1213" s="404"/>
      <c r="B1213" s="405"/>
      <c r="C1213" s="413"/>
      <c r="D1213" s="405"/>
      <c r="E1213" s="405"/>
      <c r="F1213" s="405"/>
      <c r="G1213" s="405"/>
      <c r="H1213" s="405"/>
      <c r="I1213" s="405"/>
      <c r="J1213" s="405"/>
      <c r="K1213" s="405"/>
      <c r="L1213" s="406"/>
      <c r="M1213" s="25" t="str">
        <f>IFERROR(VLOOKUP(D1213,Cover!$I$2:$J$14,2,0),"")</f>
        <v/>
      </c>
      <c r="N1213" s="25" t="str">
        <f t="shared" si="36"/>
        <v/>
      </c>
      <c r="O1213" s="15" t="str">
        <f t="shared" si="37"/>
        <v/>
      </c>
    </row>
    <row r="1214" spans="1:15" ht="16.5" customHeight="1">
      <c r="A1214" s="404"/>
      <c r="B1214" s="405"/>
      <c r="C1214" s="413"/>
      <c r="D1214" s="405"/>
      <c r="E1214" s="405"/>
      <c r="F1214" s="405"/>
      <c r="G1214" s="405"/>
      <c r="H1214" s="405"/>
      <c r="I1214" s="405"/>
      <c r="J1214" s="405"/>
      <c r="K1214" s="405"/>
      <c r="L1214" s="406"/>
      <c r="M1214" s="25" t="str">
        <f>IFERROR(VLOOKUP(D1214,Cover!$I$2:$J$14,2,0),"")</f>
        <v/>
      </c>
      <c r="N1214" s="25" t="str">
        <f t="shared" si="36"/>
        <v/>
      </c>
      <c r="O1214" s="15" t="str">
        <f t="shared" si="37"/>
        <v/>
      </c>
    </row>
    <row r="1215" spans="1:15" ht="16.5" customHeight="1">
      <c r="A1215" s="404"/>
      <c r="B1215" s="405"/>
      <c r="C1215" s="413"/>
      <c r="D1215" s="405"/>
      <c r="E1215" s="405"/>
      <c r="F1215" s="405"/>
      <c r="G1215" s="405"/>
      <c r="H1215" s="405"/>
      <c r="I1215" s="405"/>
      <c r="J1215" s="405"/>
      <c r="K1215" s="405"/>
      <c r="L1215" s="406"/>
      <c r="M1215" s="25" t="str">
        <f>IFERROR(VLOOKUP(D1215,Cover!$I$2:$J$14,2,0),"")</f>
        <v/>
      </c>
      <c r="N1215" s="25" t="str">
        <f t="shared" si="36"/>
        <v/>
      </c>
      <c r="O1215" s="15" t="str">
        <f t="shared" si="37"/>
        <v/>
      </c>
    </row>
    <row r="1216" spans="1:15" ht="16.5" customHeight="1">
      <c r="A1216" s="404"/>
      <c r="B1216" s="405"/>
      <c r="C1216" s="413"/>
      <c r="D1216" s="405"/>
      <c r="E1216" s="405"/>
      <c r="F1216" s="405"/>
      <c r="G1216" s="405"/>
      <c r="H1216" s="405"/>
      <c r="I1216" s="405"/>
      <c r="J1216" s="405"/>
      <c r="K1216" s="405"/>
      <c r="L1216" s="406"/>
      <c r="M1216" s="25" t="str">
        <f>IFERROR(VLOOKUP(D1216,Cover!$I$2:$J$14,2,0),"")</f>
        <v/>
      </c>
      <c r="N1216" s="25" t="str">
        <f t="shared" si="36"/>
        <v/>
      </c>
      <c r="O1216" s="15" t="str">
        <f t="shared" si="37"/>
        <v/>
      </c>
    </row>
    <row r="1217" spans="1:15" ht="16.5" customHeight="1">
      <c r="A1217" s="404"/>
      <c r="B1217" s="405"/>
      <c r="C1217" s="413"/>
      <c r="D1217" s="405"/>
      <c r="E1217" s="405"/>
      <c r="F1217" s="405"/>
      <c r="G1217" s="405"/>
      <c r="H1217" s="405"/>
      <c r="I1217" s="405"/>
      <c r="J1217" s="405"/>
      <c r="K1217" s="405"/>
      <c r="L1217" s="406"/>
      <c r="M1217" s="25" t="str">
        <f>IFERROR(VLOOKUP(D1217,Cover!$I$2:$J$14,2,0),"")</f>
        <v/>
      </c>
      <c r="N1217" s="25" t="str">
        <f t="shared" si="36"/>
        <v/>
      </c>
      <c r="O1217" s="15" t="str">
        <f t="shared" si="37"/>
        <v/>
      </c>
    </row>
    <row r="1218" spans="1:15" ht="16.5" customHeight="1">
      <c r="A1218" s="404"/>
      <c r="B1218" s="405"/>
      <c r="C1218" s="413"/>
      <c r="D1218" s="405"/>
      <c r="E1218" s="405"/>
      <c r="F1218" s="405"/>
      <c r="G1218" s="405"/>
      <c r="H1218" s="405"/>
      <c r="I1218" s="405"/>
      <c r="J1218" s="405"/>
      <c r="K1218" s="405"/>
      <c r="L1218" s="406"/>
      <c r="M1218" s="25" t="str">
        <f>IFERROR(VLOOKUP(D1218,Cover!$I$2:$J$14,2,0),"")</f>
        <v/>
      </c>
      <c r="N1218" s="25" t="str">
        <f t="shared" si="36"/>
        <v/>
      </c>
      <c r="O1218" s="15" t="str">
        <f t="shared" si="37"/>
        <v/>
      </c>
    </row>
    <row r="1219" spans="1:15" ht="16.5" customHeight="1">
      <c r="A1219" s="404"/>
      <c r="B1219" s="405"/>
      <c r="C1219" s="413"/>
      <c r="D1219" s="405"/>
      <c r="E1219" s="405"/>
      <c r="F1219" s="405"/>
      <c r="G1219" s="405"/>
      <c r="H1219" s="405"/>
      <c r="I1219" s="405"/>
      <c r="J1219" s="405"/>
      <c r="K1219" s="405"/>
      <c r="L1219" s="406"/>
      <c r="M1219" s="25" t="str">
        <f>IFERROR(VLOOKUP(D1219,Cover!$I$2:$J$14,2,0),"")</f>
        <v/>
      </c>
      <c r="N1219" s="25" t="str">
        <f t="shared" ref="N1219:N1282" si="38">IF(O1219&lt;&gt;"PMOyyy144_R4bis",CONCATENATE(B1219,M1219,I1219),CONCATENATE(O1219,M1219,I1219))</f>
        <v/>
      </c>
      <c r="O1219" s="15" t="str">
        <f t="shared" ref="O1219:O1282" si="39">LEFT(B1219,15)</f>
        <v/>
      </c>
    </row>
    <row r="1220" spans="1:15" ht="16.5" customHeight="1">
      <c r="A1220" s="404"/>
      <c r="B1220" s="405"/>
      <c r="C1220" s="413"/>
      <c r="D1220" s="405"/>
      <c r="E1220" s="405"/>
      <c r="F1220" s="405"/>
      <c r="G1220" s="405"/>
      <c r="H1220" s="405"/>
      <c r="I1220" s="405"/>
      <c r="J1220" s="405"/>
      <c r="K1220" s="405"/>
      <c r="L1220" s="406"/>
      <c r="M1220" s="25" t="str">
        <f>IFERROR(VLOOKUP(D1220,Cover!$I$2:$J$14,2,0),"")</f>
        <v/>
      </c>
      <c r="N1220" s="25" t="str">
        <f t="shared" si="38"/>
        <v/>
      </c>
      <c r="O1220" s="15" t="str">
        <f t="shared" si="39"/>
        <v/>
      </c>
    </row>
    <row r="1221" spans="1:15" ht="16.5" customHeight="1">
      <c r="A1221" s="404"/>
      <c r="B1221" s="405"/>
      <c r="C1221" s="413"/>
      <c r="D1221" s="405"/>
      <c r="E1221" s="405"/>
      <c r="F1221" s="405"/>
      <c r="G1221" s="405"/>
      <c r="H1221" s="405"/>
      <c r="I1221" s="405"/>
      <c r="J1221" s="405"/>
      <c r="K1221" s="405"/>
      <c r="L1221" s="406"/>
      <c r="M1221" s="25" t="str">
        <f>IFERROR(VLOOKUP(D1221,Cover!$I$2:$J$14,2,0),"")</f>
        <v/>
      </c>
      <c r="N1221" s="25" t="str">
        <f t="shared" si="38"/>
        <v/>
      </c>
      <c r="O1221" s="15" t="str">
        <f t="shared" si="39"/>
        <v/>
      </c>
    </row>
    <row r="1222" spans="1:15" ht="16.5" customHeight="1">
      <c r="A1222" s="404"/>
      <c r="B1222" s="405"/>
      <c r="C1222" s="413"/>
      <c r="D1222" s="405"/>
      <c r="E1222" s="405"/>
      <c r="F1222" s="405"/>
      <c r="G1222" s="405"/>
      <c r="H1222" s="405"/>
      <c r="I1222" s="405"/>
      <c r="J1222" s="405"/>
      <c r="K1222" s="405"/>
      <c r="L1222" s="406"/>
      <c r="M1222" s="25" t="str">
        <f>IFERROR(VLOOKUP(D1222,Cover!$I$2:$J$14,2,0),"")</f>
        <v/>
      </c>
      <c r="N1222" s="25" t="str">
        <f t="shared" si="38"/>
        <v/>
      </c>
      <c r="O1222" s="15" t="str">
        <f t="shared" si="39"/>
        <v/>
      </c>
    </row>
    <row r="1223" spans="1:15" ht="16.5" customHeight="1">
      <c r="A1223" s="404"/>
      <c r="B1223" s="405"/>
      <c r="C1223" s="413"/>
      <c r="D1223" s="405"/>
      <c r="E1223" s="405"/>
      <c r="F1223" s="405"/>
      <c r="G1223" s="405"/>
      <c r="H1223" s="405"/>
      <c r="I1223" s="405"/>
      <c r="J1223" s="405"/>
      <c r="K1223" s="405"/>
      <c r="L1223" s="406"/>
      <c r="M1223" s="25" t="str">
        <f>IFERROR(VLOOKUP(D1223,Cover!$I$2:$J$14,2,0),"")</f>
        <v/>
      </c>
      <c r="N1223" s="25" t="str">
        <f t="shared" si="38"/>
        <v/>
      </c>
      <c r="O1223" s="15" t="str">
        <f t="shared" si="39"/>
        <v/>
      </c>
    </row>
    <row r="1224" spans="1:15" ht="16.5" customHeight="1">
      <c r="A1224" s="404"/>
      <c r="B1224" s="405"/>
      <c r="C1224" s="413"/>
      <c r="D1224" s="405"/>
      <c r="E1224" s="405"/>
      <c r="F1224" s="405"/>
      <c r="G1224" s="405"/>
      <c r="H1224" s="405"/>
      <c r="I1224" s="405"/>
      <c r="J1224" s="405"/>
      <c r="K1224" s="405"/>
      <c r="L1224" s="406"/>
      <c r="M1224" s="25" t="str">
        <f>IFERROR(VLOOKUP(D1224,Cover!$I$2:$J$14,2,0),"")</f>
        <v/>
      </c>
      <c r="N1224" s="25" t="str">
        <f t="shared" si="38"/>
        <v/>
      </c>
      <c r="O1224" s="15" t="str">
        <f t="shared" si="39"/>
        <v/>
      </c>
    </row>
    <row r="1225" spans="1:15" ht="16.5" customHeight="1">
      <c r="A1225" s="404"/>
      <c r="B1225" s="405"/>
      <c r="C1225" s="413"/>
      <c r="D1225" s="405"/>
      <c r="E1225" s="405"/>
      <c r="F1225" s="405"/>
      <c r="G1225" s="405"/>
      <c r="H1225" s="405"/>
      <c r="I1225" s="405"/>
      <c r="J1225" s="405"/>
      <c r="K1225" s="405"/>
      <c r="L1225" s="406"/>
      <c r="M1225" s="25" t="str">
        <f>IFERROR(VLOOKUP(D1225,Cover!$I$2:$J$14,2,0),"")</f>
        <v/>
      </c>
      <c r="N1225" s="25" t="str">
        <f t="shared" si="38"/>
        <v/>
      </c>
      <c r="O1225" s="15" t="str">
        <f t="shared" si="39"/>
        <v/>
      </c>
    </row>
    <row r="1226" spans="1:15" ht="16.5" customHeight="1">
      <c r="A1226" s="404"/>
      <c r="B1226" s="405"/>
      <c r="C1226" s="413"/>
      <c r="D1226" s="405"/>
      <c r="E1226" s="405"/>
      <c r="F1226" s="405"/>
      <c r="G1226" s="405"/>
      <c r="H1226" s="405"/>
      <c r="I1226" s="405"/>
      <c r="J1226" s="405"/>
      <c r="K1226" s="405"/>
      <c r="L1226" s="406"/>
      <c r="M1226" s="25" t="str">
        <f>IFERROR(VLOOKUP(D1226,Cover!$I$2:$J$14,2,0),"")</f>
        <v/>
      </c>
      <c r="N1226" s="25" t="str">
        <f t="shared" si="38"/>
        <v/>
      </c>
      <c r="O1226" s="15" t="str">
        <f t="shared" si="39"/>
        <v/>
      </c>
    </row>
    <row r="1227" spans="1:15" ht="16.5" customHeight="1">
      <c r="A1227" s="404"/>
      <c r="B1227" s="405"/>
      <c r="C1227" s="413"/>
      <c r="D1227" s="405"/>
      <c r="E1227" s="405"/>
      <c r="F1227" s="405"/>
      <c r="G1227" s="405"/>
      <c r="H1227" s="405"/>
      <c r="I1227" s="405"/>
      <c r="J1227" s="405"/>
      <c r="K1227" s="405"/>
      <c r="L1227" s="406"/>
      <c r="M1227" s="25" t="str">
        <f>IFERROR(VLOOKUP(D1227,Cover!$I$2:$J$14,2,0),"")</f>
        <v/>
      </c>
      <c r="N1227" s="25" t="str">
        <f t="shared" si="38"/>
        <v/>
      </c>
      <c r="O1227" s="15" t="str">
        <f t="shared" si="39"/>
        <v/>
      </c>
    </row>
    <row r="1228" spans="1:15" ht="16.5" customHeight="1">
      <c r="A1228" s="404"/>
      <c r="B1228" s="405"/>
      <c r="C1228" s="413"/>
      <c r="D1228" s="405"/>
      <c r="E1228" s="405"/>
      <c r="F1228" s="405"/>
      <c r="G1228" s="405"/>
      <c r="H1228" s="405"/>
      <c r="I1228" s="405"/>
      <c r="J1228" s="405"/>
      <c r="K1228" s="405"/>
      <c r="L1228" s="406"/>
      <c r="M1228" s="25" t="str">
        <f>IFERROR(VLOOKUP(D1228,Cover!$I$2:$J$14,2,0),"")</f>
        <v/>
      </c>
      <c r="N1228" s="25" t="str">
        <f t="shared" si="38"/>
        <v/>
      </c>
      <c r="O1228" s="15" t="str">
        <f t="shared" si="39"/>
        <v/>
      </c>
    </row>
    <row r="1229" spans="1:15" ht="16.5" customHeight="1">
      <c r="A1229" s="404"/>
      <c r="B1229" s="405"/>
      <c r="C1229" s="413"/>
      <c r="D1229" s="405"/>
      <c r="E1229" s="405"/>
      <c r="F1229" s="405"/>
      <c r="G1229" s="405"/>
      <c r="H1229" s="405"/>
      <c r="I1229" s="405"/>
      <c r="J1229" s="405"/>
      <c r="K1229" s="405"/>
      <c r="L1229" s="406"/>
      <c r="M1229" s="25" t="str">
        <f>IFERROR(VLOOKUP(D1229,Cover!$I$2:$J$14,2,0),"")</f>
        <v/>
      </c>
      <c r="N1229" s="25" t="str">
        <f t="shared" si="38"/>
        <v/>
      </c>
      <c r="O1229" s="15" t="str">
        <f t="shared" si="39"/>
        <v/>
      </c>
    </row>
    <row r="1230" spans="1:15" ht="16.5" customHeight="1">
      <c r="A1230" s="404"/>
      <c r="B1230" s="405"/>
      <c r="C1230" s="413"/>
      <c r="D1230" s="405"/>
      <c r="E1230" s="405"/>
      <c r="F1230" s="405"/>
      <c r="G1230" s="405"/>
      <c r="H1230" s="405"/>
      <c r="I1230" s="405"/>
      <c r="J1230" s="405"/>
      <c r="K1230" s="405"/>
      <c r="L1230" s="406"/>
      <c r="M1230" s="25" t="str">
        <f>IFERROR(VLOOKUP(D1230,Cover!$I$2:$J$14,2,0),"")</f>
        <v/>
      </c>
      <c r="N1230" s="25" t="str">
        <f t="shared" si="38"/>
        <v/>
      </c>
      <c r="O1230" s="15" t="str">
        <f t="shared" si="39"/>
        <v/>
      </c>
    </row>
    <row r="1231" spans="1:15" ht="16.5" customHeight="1">
      <c r="A1231" s="404"/>
      <c r="B1231" s="405"/>
      <c r="C1231" s="413"/>
      <c r="D1231" s="405"/>
      <c r="E1231" s="405"/>
      <c r="F1231" s="405"/>
      <c r="G1231" s="405"/>
      <c r="H1231" s="405"/>
      <c r="I1231" s="405"/>
      <c r="J1231" s="405"/>
      <c r="K1231" s="405"/>
      <c r="L1231" s="406"/>
      <c r="M1231" s="25" t="str">
        <f>IFERROR(VLOOKUP(D1231,Cover!$I$2:$J$14,2,0),"")</f>
        <v/>
      </c>
      <c r="N1231" s="25" t="str">
        <f t="shared" si="38"/>
        <v/>
      </c>
      <c r="O1231" s="15" t="str">
        <f t="shared" si="39"/>
        <v/>
      </c>
    </row>
    <row r="1232" spans="1:15" ht="16.5" customHeight="1">
      <c r="A1232" s="404"/>
      <c r="B1232" s="405"/>
      <c r="C1232" s="413"/>
      <c r="D1232" s="405"/>
      <c r="E1232" s="405"/>
      <c r="F1232" s="405"/>
      <c r="G1232" s="405"/>
      <c r="H1232" s="405"/>
      <c r="I1232" s="405"/>
      <c r="J1232" s="405"/>
      <c r="K1232" s="405"/>
      <c r="L1232" s="406"/>
      <c r="M1232" s="25" t="str">
        <f>IFERROR(VLOOKUP(D1232,Cover!$I$2:$J$14,2,0),"")</f>
        <v/>
      </c>
      <c r="N1232" s="25" t="str">
        <f t="shared" si="38"/>
        <v/>
      </c>
      <c r="O1232" s="15" t="str">
        <f t="shared" si="39"/>
        <v/>
      </c>
    </row>
    <row r="1233" spans="1:15" ht="16.5" customHeight="1">
      <c r="A1233" s="404"/>
      <c r="B1233" s="405"/>
      <c r="C1233" s="413"/>
      <c r="D1233" s="405"/>
      <c r="E1233" s="405"/>
      <c r="F1233" s="405"/>
      <c r="G1233" s="405"/>
      <c r="H1233" s="405"/>
      <c r="I1233" s="405"/>
      <c r="J1233" s="405"/>
      <c r="K1233" s="405"/>
      <c r="L1233" s="406"/>
      <c r="M1233" s="25" t="str">
        <f>IFERROR(VLOOKUP(D1233,Cover!$I$2:$J$14,2,0),"")</f>
        <v/>
      </c>
      <c r="N1233" s="25" t="str">
        <f t="shared" si="38"/>
        <v/>
      </c>
      <c r="O1233" s="15" t="str">
        <f t="shared" si="39"/>
        <v/>
      </c>
    </row>
    <row r="1234" spans="1:15" ht="16.5" customHeight="1">
      <c r="A1234" s="404"/>
      <c r="B1234" s="405"/>
      <c r="C1234" s="413"/>
      <c r="D1234" s="405"/>
      <c r="E1234" s="405"/>
      <c r="F1234" s="405"/>
      <c r="G1234" s="405"/>
      <c r="H1234" s="405"/>
      <c r="I1234" s="405"/>
      <c r="J1234" s="405"/>
      <c r="K1234" s="405"/>
      <c r="L1234" s="406"/>
      <c r="M1234" s="25" t="str">
        <f>IFERROR(VLOOKUP(D1234,Cover!$I$2:$J$14,2,0),"")</f>
        <v/>
      </c>
      <c r="N1234" s="25" t="str">
        <f t="shared" si="38"/>
        <v/>
      </c>
      <c r="O1234" s="15" t="str">
        <f t="shared" si="39"/>
        <v/>
      </c>
    </row>
    <row r="1235" spans="1:15" ht="16.5" customHeight="1">
      <c r="A1235" s="404"/>
      <c r="B1235" s="405"/>
      <c r="C1235" s="413"/>
      <c r="D1235" s="405"/>
      <c r="E1235" s="405"/>
      <c r="F1235" s="405"/>
      <c r="G1235" s="405"/>
      <c r="H1235" s="405"/>
      <c r="I1235" s="405"/>
      <c r="J1235" s="405"/>
      <c r="K1235" s="405"/>
      <c r="L1235" s="406"/>
      <c r="M1235" s="25" t="str">
        <f>IFERROR(VLOOKUP(D1235,Cover!$I$2:$J$14,2,0),"")</f>
        <v/>
      </c>
      <c r="N1235" s="25" t="str">
        <f t="shared" si="38"/>
        <v/>
      </c>
      <c r="O1235" s="15" t="str">
        <f t="shared" si="39"/>
        <v/>
      </c>
    </row>
    <row r="1236" spans="1:15" ht="16.5" customHeight="1">
      <c r="A1236" s="404"/>
      <c r="B1236" s="405"/>
      <c r="C1236" s="413"/>
      <c r="D1236" s="405"/>
      <c r="E1236" s="405"/>
      <c r="F1236" s="405"/>
      <c r="G1236" s="405"/>
      <c r="H1236" s="405"/>
      <c r="I1236" s="405"/>
      <c r="J1236" s="405"/>
      <c r="K1236" s="405"/>
      <c r="L1236" s="406"/>
      <c r="M1236" s="25" t="str">
        <f>IFERROR(VLOOKUP(D1236,Cover!$I$2:$J$14,2,0),"")</f>
        <v/>
      </c>
      <c r="N1236" s="25" t="str">
        <f t="shared" si="38"/>
        <v/>
      </c>
      <c r="O1236" s="15" t="str">
        <f t="shared" si="39"/>
        <v/>
      </c>
    </row>
    <row r="1237" spans="1:15" ht="16.5" customHeight="1">
      <c r="A1237" s="404"/>
      <c r="B1237" s="405"/>
      <c r="C1237" s="413"/>
      <c r="D1237" s="405"/>
      <c r="E1237" s="405"/>
      <c r="F1237" s="405"/>
      <c r="G1237" s="405"/>
      <c r="H1237" s="405"/>
      <c r="I1237" s="405"/>
      <c r="J1237" s="405"/>
      <c r="K1237" s="405"/>
      <c r="L1237" s="406"/>
      <c r="M1237" s="25" t="str">
        <f>IFERROR(VLOOKUP(D1237,Cover!$I$2:$J$14,2,0),"")</f>
        <v/>
      </c>
      <c r="N1237" s="25" t="str">
        <f t="shared" si="38"/>
        <v/>
      </c>
      <c r="O1237" s="15" t="str">
        <f t="shared" si="39"/>
        <v/>
      </c>
    </row>
    <row r="1238" spans="1:15" ht="16.5" customHeight="1">
      <c r="A1238" s="404"/>
      <c r="B1238" s="405"/>
      <c r="C1238" s="413"/>
      <c r="D1238" s="405"/>
      <c r="E1238" s="405"/>
      <c r="F1238" s="405"/>
      <c r="G1238" s="405"/>
      <c r="H1238" s="405"/>
      <c r="I1238" s="405"/>
      <c r="J1238" s="405"/>
      <c r="K1238" s="405"/>
      <c r="L1238" s="406"/>
      <c r="M1238" s="25" t="str">
        <f>IFERROR(VLOOKUP(D1238,Cover!$I$2:$J$14,2,0),"")</f>
        <v/>
      </c>
      <c r="N1238" s="25" t="str">
        <f t="shared" si="38"/>
        <v/>
      </c>
      <c r="O1238" s="15" t="str">
        <f t="shared" si="39"/>
        <v/>
      </c>
    </row>
    <row r="1239" spans="1:15" ht="16.5" customHeight="1">
      <c r="A1239" s="404"/>
      <c r="B1239" s="405"/>
      <c r="C1239" s="413"/>
      <c r="D1239" s="405"/>
      <c r="E1239" s="405"/>
      <c r="F1239" s="405"/>
      <c r="G1239" s="405"/>
      <c r="H1239" s="405"/>
      <c r="I1239" s="405"/>
      <c r="J1239" s="405"/>
      <c r="K1239" s="405"/>
      <c r="L1239" s="406"/>
      <c r="M1239" s="25" t="str">
        <f>IFERROR(VLOOKUP(D1239,Cover!$I$2:$J$14,2,0),"")</f>
        <v/>
      </c>
      <c r="N1239" s="25" t="str">
        <f t="shared" si="38"/>
        <v/>
      </c>
      <c r="O1239" s="15" t="str">
        <f t="shared" si="39"/>
        <v/>
      </c>
    </row>
    <row r="1240" spans="1:15" ht="16.5" customHeight="1">
      <c r="A1240" s="404"/>
      <c r="B1240" s="405"/>
      <c r="C1240" s="413"/>
      <c r="D1240" s="405"/>
      <c r="E1240" s="405"/>
      <c r="F1240" s="405"/>
      <c r="G1240" s="405"/>
      <c r="H1240" s="405"/>
      <c r="I1240" s="405"/>
      <c r="J1240" s="405"/>
      <c r="K1240" s="405"/>
      <c r="L1240" s="406"/>
      <c r="M1240" s="25" t="str">
        <f>IFERROR(VLOOKUP(D1240,Cover!$I$2:$J$14,2,0),"")</f>
        <v/>
      </c>
      <c r="N1240" s="25" t="str">
        <f t="shared" si="38"/>
        <v/>
      </c>
      <c r="O1240" s="15" t="str">
        <f t="shared" si="39"/>
        <v/>
      </c>
    </row>
    <row r="1241" spans="1:15" ht="16.5" customHeight="1">
      <c r="A1241" s="404"/>
      <c r="B1241" s="405"/>
      <c r="C1241" s="413"/>
      <c r="D1241" s="405"/>
      <c r="E1241" s="405"/>
      <c r="F1241" s="405"/>
      <c r="G1241" s="405"/>
      <c r="H1241" s="405"/>
      <c r="I1241" s="405"/>
      <c r="J1241" s="405"/>
      <c r="K1241" s="405"/>
      <c r="L1241" s="406"/>
      <c r="M1241" s="25" t="str">
        <f>IFERROR(VLOOKUP(D1241,Cover!$I$2:$J$14,2,0),"")</f>
        <v/>
      </c>
      <c r="N1241" s="25" t="str">
        <f t="shared" si="38"/>
        <v/>
      </c>
      <c r="O1241" s="15" t="str">
        <f t="shared" si="39"/>
        <v/>
      </c>
    </row>
    <row r="1242" spans="1:15" ht="16.5" customHeight="1">
      <c r="A1242" s="404"/>
      <c r="B1242" s="405"/>
      <c r="C1242" s="413"/>
      <c r="D1242" s="405"/>
      <c r="E1242" s="405"/>
      <c r="F1242" s="405"/>
      <c r="G1242" s="405"/>
      <c r="H1242" s="405"/>
      <c r="I1242" s="405"/>
      <c r="J1242" s="405"/>
      <c r="K1242" s="405"/>
      <c r="L1242" s="406"/>
      <c r="M1242" s="25" t="str">
        <f>IFERROR(VLOOKUP(D1242,Cover!$I$2:$J$14,2,0),"")</f>
        <v/>
      </c>
      <c r="N1242" s="25" t="str">
        <f t="shared" si="38"/>
        <v/>
      </c>
      <c r="O1242" s="15" t="str">
        <f t="shared" si="39"/>
        <v/>
      </c>
    </row>
    <row r="1243" spans="1:15" ht="16.5" customHeight="1">
      <c r="A1243" s="404"/>
      <c r="B1243" s="405"/>
      <c r="C1243" s="413"/>
      <c r="D1243" s="405"/>
      <c r="E1243" s="405"/>
      <c r="F1243" s="405"/>
      <c r="G1243" s="405"/>
      <c r="H1243" s="405"/>
      <c r="I1243" s="405"/>
      <c r="J1243" s="405"/>
      <c r="K1243" s="405"/>
      <c r="L1243" s="406"/>
      <c r="M1243" s="25" t="str">
        <f>IFERROR(VLOOKUP(D1243,Cover!$I$2:$J$14,2,0),"")</f>
        <v/>
      </c>
      <c r="N1243" s="25" t="str">
        <f t="shared" si="38"/>
        <v/>
      </c>
      <c r="O1243" s="15" t="str">
        <f t="shared" si="39"/>
        <v/>
      </c>
    </row>
    <row r="1244" spans="1:15" ht="16.5" customHeight="1">
      <c r="A1244" s="404"/>
      <c r="B1244" s="405"/>
      <c r="C1244" s="413"/>
      <c r="D1244" s="405"/>
      <c r="E1244" s="405"/>
      <c r="F1244" s="405"/>
      <c r="G1244" s="405"/>
      <c r="H1244" s="405"/>
      <c r="I1244" s="405"/>
      <c r="J1244" s="405"/>
      <c r="K1244" s="405"/>
      <c r="L1244" s="406"/>
      <c r="M1244" s="25" t="str">
        <f>IFERROR(VLOOKUP(D1244,Cover!$I$2:$J$14,2,0),"")</f>
        <v/>
      </c>
      <c r="N1244" s="25" t="str">
        <f t="shared" si="38"/>
        <v/>
      </c>
      <c r="O1244" s="15" t="str">
        <f t="shared" si="39"/>
        <v/>
      </c>
    </row>
    <row r="1245" spans="1:15" ht="16.5" customHeight="1">
      <c r="A1245" s="404"/>
      <c r="B1245" s="405"/>
      <c r="C1245" s="413"/>
      <c r="D1245" s="405"/>
      <c r="E1245" s="405"/>
      <c r="F1245" s="405"/>
      <c r="G1245" s="405"/>
      <c r="H1245" s="405"/>
      <c r="I1245" s="405"/>
      <c r="J1245" s="405"/>
      <c r="K1245" s="405"/>
      <c r="L1245" s="406"/>
      <c r="M1245" s="25" t="str">
        <f>IFERROR(VLOOKUP(D1245,Cover!$I$2:$J$14,2,0),"")</f>
        <v/>
      </c>
      <c r="N1245" s="25" t="str">
        <f t="shared" si="38"/>
        <v/>
      </c>
      <c r="O1245" s="15" t="str">
        <f t="shared" si="39"/>
        <v/>
      </c>
    </row>
    <row r="1246" spans="1:15" ht="16.5" customHeight="1">
      <c r="A1246" s="404"/>
      <c r="B1246" s="405"/>
      <c r="C1246" s="413"/>
      <c r="D1246" s="405"/>
      <c r="E1246" s="405"/>
      <c r="F1246" s="405"/>
      <c r="G1246" s="405"/>
      <c r="H1246" s="405"/>
      <c r="I1246" s="405"/>
      <c r="J1246" s="405"/>
      <c r="K1246" s="405"/>
      <c r="L1246" s="406"/>
      <c r="M1246" s="25" t="str">
        <f>IFERROR(VLOOKUP(D1246,Cover!$I$2:$J$14,2,0),"")</f>
        <v/>
      </c>
      <c r="N1246" s="25" t="str">
        <f t="shared" si="38"/>
        <v/>
      </c>
      <c r="O1246" s="15" t="str">
        <f t="shared" si="39"/>
        <v/>
      </c>
    </row>
    <row r="1247" spans="1:15" ht="16.5" customHeight="1">
      <c r="A1247" s="404"/>
      <c r="B1247" s="405"/>
      <c r="C1247" s="413"/>
      <c r="D1247" s="405"/>
      <c r="E1247" s="405"/>
      <c r="F1247" s="405"/>
      <c r="G1247" s="405"/>
      <c r="H1247" s="405"/>
      <c r="I1247" s="405"/>
      <c r="J1247" s="405"/>
      <c r="K1247" s="405"/>
      <c r="L1247" s="406"/>
      <c r="M1247" s="25" t="str">
        <f>IFERROR(VLOOKUP(D1247,Cover!$I$2:$J$14,2,0),"")</f>
        <v/>
      </c>
      <c r="N1247" s="25" t="str">
        <f t="shared" si="38"/>
        <v/>
      </c>
      <c r="O1247" s="15" t="str">
        <f t="shared" si="39"/>
        <v/>
      </c>
    </row>
    <row r="1248" spans="1:15" ht="16.5" customHeight="1">
      <c r="A1248" s="404"/>
      <c r="B1248" s="405"/>
      <c r="C1248" s="413"/>
      <c r="D1248" s="405"/>
      <c r="E1248" s="405"/>
      <c r="F1248" s="405"/>
      <c r="G1248" s="405"/>
      <c r="H1248" s="405"/>
      <c r="I1248" s="405"/>
      <c r="J1248" s="405"/>
      <c r="K1248" s="405"/>
      <c r="L1248" s="406"/>
      <c r="M1248" s="25" t="str">
        <f>IFERROR(VLOOKUP(D1248,Cover!$I$2:$J$14,2,0),"")</f>
        <v/>
      </c>
      <c r="N1248" s="25" t="str">
        <f t="shared" si="38"/>
        <v/>
      </c>
      <c r="O1248" s="15" t="str">
        <f t="shared" si="39"/>
        <v/>
      </c>
    </row>
    <row r="1249" spans="1:15" ht="16.5" customHeight="1">
      <c r="A1249" s="404"/>
      <c r="B1249" s="405"/>
      <c r="C1249" s="413"/>
      <c r="D1249" s="405"/>
      <c r="E1249" s="405"/>
      <c r="F1249" s="405"/>
      <c r="G1249" s="405"/>
      <c r="H1249" s="405"/>
      <c r="I1249" s="405"/>
      <c r="J1249" s="405"/>
      <c r="K1249" s="405"/>
      <c r="L1249" s="406"/>
      <c r="M1249" s="25" t="str">
        <f>IFERROR(VLOOKUP(D1249,Cover!$I$2:$J$14,2,0),"")</f>
        <v/>
      </c>
      <c r="N1249" s="25" t="str">
        <f t="shared" si="38"/>
        <v/>
      </c>
      <c r="O1249" s="15" t="str">
        <f t="shared" si="39"/>
        <v/>
      </c>
    </row>
    <row r="1250" spans="1:15" ht="16.5" customHeight="1">
      <c r="A1250" s="404"/>
      <c r="B1250" s="405"/>
      <c r="C1250" s="413"/>
      <c r="D1250" s="405"/>
      <c r="E1250" s="405"/>
      <c r="F1250" s="405"/>
      <c r="G1250" s="405"/>
      <c r="H1250" s="405"/>
      <c r="I1250" s="405"/>
      <c r="J1250" s="405"/>
      <c r="K1250" s="405"/>
      <c r="L1250" s="406"/>
      <c r="M1250" s="25" t="str">
        <f>IFERROR(VLOOKUP(D1250,Cover!$I$2:$J$14,2,0),"")</f>
        <v/>
      </c>
      <c r="N1250" s="25" t="str">
        <f t="shared" si="38"/>
        <v/>
      </c>
      <c r="O1250" s="15" t="str">
        <f t="shared" si="39"/>
        <v/>
      </c>
    </row>
    <row r="1251" spans="1:15" ht="16.5" customHeight="1">
      <c r="A1251" s="404"/>
      <c r="B1251" s="405"/>
      <c r="C1251" s="413"/>
      <c r="D1251" s="405"/>
      <c r="E1251" s="405"/>
      <c r="F1251" s="405"/>
      <c r="G1251" s="405"/>
      <c r="H1251" s="405"/>
      <c r="I1251" s="405"/>
      <c r="J1251" s="405"/>
      <c r="K1251" s="405"/>
      <c r="L1251" s="406"/>
      <c r="M1251" s="25" t="str">
        <f>IFERROR(VLOOKUP(D1251,Cover!$I$2:$J$14,2,0),"")</f>
        <v/>
      </c>
      <c r="N1251" s="25" t="str">
        <f t="shared" si="38"/>
        <v/>
      </c>
      <c r="O1251" s="15" t="str">
        <f t="shared" si="39"/>
        <v/>
      </c>
    </row>
    <row r="1252" spans="1:15" ht="16.5" customHeight="1">
      <c r="A1252" s="404"/>
      <c r="B1252" s="405"/>
      <c r="C1252" s="413"/>
      <c r="D1252" s="405"/>
      <c r="E1252" s="405"/>
      <c r="F1252" s="405"/>
      <c r="G1252" s="405"/>
      <c r="H1252" s="405"/>
      <c r="I1252" s="405"/>
      <c r="J1252" s="405"/>
      <c r="K1252" s="405"/>
      <c r="L1252" s="406"/>
      <c r="M1252" s="25" t="str">
        <f>IFERROR(VLOOKUP(D1252,Cover!$I$2:$J$14,2,0),"")</f>
        <v/>
      </c>
      <c r="N1252" s="25" t="str">
        <f t="shared" si="38"/>
        <v/>
      </c>
      <c r="O1252" s="15" t="str">
        <f t="shared" si="39"/>
        <v/>
      </c>
    </row>
    <row r="1253" spans="1:15" ht="16.5" customHeight="1">
      <c r="A1253" s="404"/>
      <c r="B1253" s="405"/>
      <c r="C1253" s="413"/>
      <c r="D1253" s="405"/>
      <c r="E1253" s="405"/>
      <c r="F1253" s="405"/>
      <c r="G1253" s="405"/>
      <c r="H1253" s="405"/>
      <c r="I1253" s="405"/>
      <c r="J1253" s="405"/>
      <c r="K1253" s="405"/>
      <c r="L1253" s="406"/>
      <c r="M1253" s="25" t="str">
        <f>IFERROR(VLOOKUP(D1253,Cover!$I$2:$J$14,2,0),"")</f>
        <v/>
      </c>
      <c r="N1253" s="25" t="str">
        <f t="shared" si="38"/>
        <v/>
      </c>
      <c r="O1253" s="15" t="str">
        <f t="shared" si="39"/>
        <v/>
      </c>
    </row>
    <row r="1254" spans="1:15" ht="16.5" customHeight="1">
      <c r="A1254" s="404"/>
      <c r="B1254" s="405"/>
      <c r="C1254" s="413"/>
      <c r="D1254" s="405"/>
      <c r="E1254" s="405"/>
      <c r="F1254" s="405"/>
      <c r="G1254" s="405"/>
      <c r="H1254" s="405"/>
      <c r="I1254" s="405"/>
      <c r="J1254" s="405"/>
      <c r="K1254" s="405"/>
      <c r="L1254" s="406"/>
      <c r="M1254" s="25" t="str">
        <f>IFERROR(VLOOKUP(D1254,Cover!$I$2:$J$14,2,0),"")</f>
        <v/>
      </c>
      <c r="N1254" s="25" t="str">
        <f t="shared" si="38"/>
        <v/>
      </c>
      <c r="O1254" s="15" t="str">
        <f t="shared" si="39"/>
        <v/>
      </c>
    </row>
    <row r="1255" spans="1:15" ht="16.5" customHeight="1">
      <c r="A1255" s="404"/>
      <c r="B1255" s="405"/>
      <c r="C1255" s="413"/>
      <c r="D1255" s="405"/>
      <c r="E1255" s="405"/>
      <c r="F1255" s="405"/>
      <c r="G1255" s="405"/>
      <c r="H1255" s="405"/>
      <c r="I1255" s="405"/>
      <c r="J1255" s="405"/>
      <c r="K1255" s="405"/>
      <c r="L1255" s="406"/>
      <c r="M1255" s="25" t="str">
        <f>IFERROR(VLOOKUP(D1255,Cover!$I$2:$J$14,2,0),"")</f>
        <v/>
      </c>
      <c r="N1255" s="25" t="str">
        <f t="shared" si="38"/>
        <v/>
      </c>
      <c r="O1255" s="15" t="str">
        <f t="shared" si="39"/>
        <v/>
      </c>
    </row>
    <row r="1256" spans="1:15" ht="16.5" customHeight="1">
      <c r="A1256" s="404"/>
      <c r="B1256" s="405"/>
      <c r="C1256" s="413"/>
      <c r="D1256" s="405"/>
      <c r="E1256" s="405"/>
      <c r="F1256" s="405"/>
      <c r="G1256" s="405"/>
      <c r="H1256" s="405"/>
      <c r="I1256" s="405"/>
      <c r="J1256" s="405"/>
      <c r="K1256" s="405"/>
      <c r="L1256" s="406"/>
      <c r="M1256" s="25" t="str">
        <f>IFERROR(VLOOKUP(D1256,Cover!$I$2:$J$14,2,0),"")</f>
        <v/>
      </c>
      <c r="N1256" s="25" t="str">
        <f t="shared" si="38"/>
        <v/>
      </c>
      <c r="O1256" s="15" t="str">
        <f t="shared" si="39"/>
        <v/>
      </c>
    </row>
    <row r="1257" spans="1:15" ht="16.5" customHeight="1">
      <c r="A1257" s="404"/>
      <c r="B1257" s="405"/>
      <c r="C1257" s="413"/>
      <c r="D1257" s="405"/>
      <c r="E1257" s="405"/>
      <c r="F1257" s="405"/>
      <c r="G1257" s="405"/>
      <c r="H1257" s="405"/>
      <c r="I1257" s="405"/>
      <c r="J1257" s="405"/>
      <c r="K1257" s="405"/>
      <c r="L1257" s="406"/>
      <c r="M1257" s="25" t="str">
        <f>IFERROR(VLOOKUP(D1257,Cover!$I$2:$J$14,2,0),"")</f>
        <v/>
      </c>
      <c r="N1257" s="25" t="str">
        <f t="shared" si="38"/>
        <v/>
      </c>
      <c r="O1257" s="15" t="str">
        <f t="shared" si="39"/>
        <v/>
      </c>
    </row>
    <row r="1258" spans="1:15" ht="16.5" customHeight="1">
      <c r="A1258" s="404"/>
      <c r="B1258" s="405"/>
      <c r="C1258" s="413"/>
      <c r="D1258" s="405"/>
      <c r="E1258" s="405"/>
      <c r="F1258" s="405"/>
      <c r="G1258" s="405"/>
      <c r="H1258" s="405"/>
      <c r="I1258" s="405"/>
      <c r="J1258" s="405"/>
      <c r="K1258" s="405"/>
      <c r="L1258" s="406"/>
      <c r="M1258" s="25" t="str">
        <f>IFERROR(VLOOKUP(D1258,Cover!$I$2:$J$14,2,0),"")</f>
        <v/>
      </c>
      <c r="N1258" s="25" t="str">
        <f t="shared" si="38"/>
        <v/>
      </c>
      <c r="O1258" s="15" t="str">
        <f t="shared" si="39"/>
        <v/>
      </c>
    </row>
    <row r="1259" spans="1:15" ht="16.5" customHeight="1">
      <c r="A1259" s="404"/>
      <c r="B1259" s="405"/>
      <c r="C1259" s="413"/>
      <c r="D1259" s="405"/>
      <c r="E1259" s="405"/>
      <c r="F1259" s="405"/>
      <c r="G1259" s="405"/>
      <c r="H1259" s="405"/>
      <c r="I1259" s="405"/>
      <c r="J1259" s="405"/>
      <c r="K1259" s="405"/>
      <c r="L1259" s="406"/>
      <c r="M1259" s="25" t="str">
        <f>IFERROR(VLOOKUP(D1259,Cover!$I$2:$J$14,2,0),"")</f>
        <v/>
      </c>
      <c r="N1259" s="25" t="str">
        <f t="shared" si="38"/>
        <v/>
      </c>
      <c r="O1259" s="15" t="str">
        <f t="shared" si="39"/>
        <v/>
      </c>
    </row>
    <row r="1260" spans="1:15" ht="16.5" customHeight="1">
      <c r="A1260" s="404"/>
      <c r="B1260" s="405"/>
      <c r="C1260" s="413"/>
      <c r="D1260" s="405"/>
      <c r="E1260" s="405"/>
      <c r="F1260" s="405"/>
      <c r="G1260" s="405"/>
      <c r="H1260" s="405"/>
      <c r="I1260" s="405"/>
      <c r="J1260" s="405"/>
      <c r="K1260" s="405"/>
      <c r="L1260" s="406"/>
      <c r="M1260" s="25" t="str">
        <f>IFERROR(VLOOKUP(D1260,Cover!$I$2:$J$14,2,0),"")</f>
        <v/>
      </c>
      <c r="N1260" s="25" t="str">
        <f t="shared" si="38"/>
        <v/>
      </c>
      <c r="O1260" s="15" t="str">
        <f t="shared" si="39"/>
        <v/>
      </c>
    </row>
    <row r="1261" spans="1:15" ht="16.5" customHeight="1">
      <c r="A1261" s="404"/>
      <c r="B1261" s="405"/>
      <c r="C1261" s="413"/>
      <c r="D1261" s="405"/>
      <c r="E1261" s="405"/>
      <c r="F1261" s="405"/>
      <c r="G1261" s="405"/>
      <c r="H1261" s="405"/>
      <c r="I1261" s="405"/>
      <c r="J1261" s="405"/>
      <c r="K1261" s="405"/>
      <c r="L1261" s="406"/>
      <c r="M1261" s="25" t="str">
        <f>IFERROR(VLOOKUP(D1261,Cover!$I$2:$J$14,2,0),"")</f>
        <v/>
      </c>
      <c r="N1261" s="25" t="str">
        <f t="shared" si="38"/>
        <v/>
      </c>
      <c r="O1261" s="15" t="str">
        <f t="shared" si="39"/>
        <v/>
      </c>
    </row>
    <row r="1262" spans="1:15" ht="16.5" customHeight="1">
      <c r="A1262" s="404"/>
      <c r="B1262" s="405"/>
      <c r="C1262" s="413"/>
      <c r="D1262" s="405"/>
      <c r="E1262" s="405"/>
      <c r="F1262" s="405"/>
      <c r="G1262" s="405"/>
      <c r="H1262" s="405"/>
      <c r="I1262" s="405"/>
      <c r="J1262" s="405"/>
      <c r="K1262" s="405"/>
      <c r="L1262" s="406"/>
      <c r="M1262" s="25" t="str">
        <f>IFERROR(VLOOKUP(D1262,Cover!$I$2:$J$14,2,0),"")</f>
        <v/>
      </c>
      <c r="N1262" s="25" t="str">
        <f t="shared" si="38"/>
        <v/>
      </c>
      <c r="O1262" s="15" t="str">
        <f t="shared" si="39"/>
        <v/>
      </c>
    </row>
    <row r="1263" spans="1:15" ht="16.5" customHeight="1">
      <c r="A1263" s="404"/>
      <c r="B1263" s="405"/>
      <c r="C1263" s="413"/>
      <c r="D1263" s="405"/>
      <c r="E1263" s="405"/>
      <c r="F1263" s="405"/>
      <c r="G1263" s="405"/>
      <c r="H1263" s="405"/>
      <c r="I1263" s="405"/>
      <c r="J1263" s="405"/>
      <c r="K1263" s="405"/>
      <c r="L1263" s="406"/>
      <c r="M1263" s="25" t="str">
        <f>IFERROR(VLOOKUP(D1263,Cover!$I$2:$J$14,2,0),"")</f>
        <v/>
      </c>
      <c r="N1263" s="25" t="str">
        <f t="shared" si="38"/>
        <v/>
      </c>
      <c r="O1263" s="15" t="str">
        <f t="shared" si="39"/>
        <v/>
      </c>
    </row>
    <row r="1264" spans="1:15" ht="16.5" customHeight="1">
      <c r="A1264" s="404"/>
      <c r="B1264" s="405"/>
      <c r="C1264" s="413"/>
      <c r="D1264" s="405"/>
      <c r="E1264" s="405"/>
      <c r="F1264" s="405"/>
      <c r="G1264" s="405"/>
      <c r="H1264" s="405"/>
      <c r="I1264" s="405"/>
      <c r="J1264" s="405"/>
      <c r="K1264" s="405"/>
      <c r="L1264" s="406"/>
      <c r="M1264" s="25" t="str">
        <f>IFERROR(VLOOKUP(D1264,Cover!$I$2:$J$14,2,0),"")</f>
        <v/>
      </c>
      <c r="N1264" s="25" t="str">
        <f t="shared" si="38"/>
        <v/>
      </c>
      <c r="O1264" s="15" t="str">
        <f t="shared" si="39"/>
        <v/>
      </c>
    </row>
    <row r="1265" spans="1:15" ht="16.5" customHeight="1">
      <c r="A1265" s="404"/>
      <c r="B1265" s="405"/>
      <c r="C1265" s="413"/>
      <c r="D1265" s="405"/>
      <c r="E1265" s="405"/>
      <c r="F1265" s="405"/>
      <c r="G1265" s="405"/>
      <c r="H1265" s="405"/>
      <c r="I1265" s="405"/>
      <c r="J1265" s="405"/>
      <c r="K1265" s="405"/>
      <c r="L1265" s="406"/>
      <c r="M1265" s="25" t="str">
        <f>IFERROR(VLOOKUP(D1265,Cover!$I$2:$J$14,2,0),"")</f>
        <v/>
      </c>
      <c r="N1265" s="25" t="str">
        <f t="shared" si="38"/>
        <v/>
      </c>
      <c r="O1265" s="15" t="str">
        <f t="shared" si="39"/>
        <v/>
      </c>
    </row>
    <row r="1266" spans="1:15" ht="16.5" customHeight="1">
      <c r="A1266" s="404"/>
      <c r="B1266" s="405"/>
      <c r="C1266" s="413"/>
      <c r="D1266" s="405"/>
      <c r="E1266" s="405"/>
      <c r="F1266" s="405"/>
      <c r="G1266" s="405"/>
      <c r="H1266" s="405"/>
      <c r="I1266" s="405"/>
      <c r="J1266" s="405"/>
      <c r="K1266" s="405"/>
      <c r="L1266" s="406"/>
      <c r="M1266" s="25" t="str">
        <f>IFERROR(VLOOKUP(D1266,Cover!$I$2:$J$14,2,0),"")</f>
        <v/>
      </c>
      <c r="N1266" s="25" t="str">
        <f t="shared" si="38"/>
        <v/>
      </c>
      <c r="O1266" s="15" t="str">
        <f t="shared" si="39"/>
        <v/>
      </c>
    </row>
    <row r="1267" spans="1:15" ht="16.5" customHeight="1">
      <c r="A1267" s="404"/>
      <c r="B1267" s="405"/>
      <c r="C1267" s="413"/>
      <c r="D1267" s="405"/>
      <c r="E1267" s="405"/>
      <c r="F1267" s="405"/>
      <c r="G1267" s="405"/>
      <c r="H1267" s="405"/>
      <c r="I1267" s="405"/>
      <c r="J1267" s="405"/>
      <c r="K1267" s="405"/>
      <c r="L1267" s="406"/>
      <c r="M1267" s="25" t="str">
        <f>IFERROR(VLOOKUP(D1267,Cover!$I$2:$J$14,2,0),"")</f>
        <v/>
      </c>
      <c r="N1267" s="25" t="str">
        <f t="shared" si="38"/>
        <v/>
      </c>
      <c r="O1267" s="15" t="str">
        <f t="shared" si="39"/>
        <v/>
      </c>
    </row>
    <row r="1268" spans="1:15" ht="16.5" customHeight="1">
      <c r="A1268" s="404"/>
      <c r="B1268" s="405"/>
      <c r="C1268" s="413"/>
      <c r="D1268" s="405"/>
      <c r="E1268" s="405"/>
      <c r="F1268" s="405"/>
      <c r="G1268" s="405"/>
      <c r="H1268" s="405"/>
      <c r="I1268" s="405"/>
      <c r="J1268" s="405"/>
      <c r="K1268" s="405"/>
      <c r="L1268" s="406"/>
      <c r="M1268" s="25" t="str">
        <f>IFERROR(VLOOKUP(D1268,Cover!$I$2:$J$14,2,0),"")</f>
        <v/>
      </c>
      <c r="N1268" s="25" t="str">
        <f t="shared" si="38"/>
        <v/>
      </c>
      <c r="O1268" s="15" t="str">
        <f t="shared" si="39"/>
        <v/>
      </c>
    </row>
    <row r="1269" spans="1:15" ht="16.5" customHeight="1">
      <c r="A1269" s="404"/>
      <c r="B1269" s="405"/>
      <c r="C1269" s="413"/>
      <c r="D1269" s="405"/>
      <c r="E1269" s="405"/>
      <c r="F1269" s="405"/>
      <c r="G1269" s="405"/>
      <c r="H1269" s="405"/>
      <c r="I1269" s="405"/>
      <c r="J1269" s="405"/>
      <c r="K1269" s="405"/>
      <c r="L1269" s="406"/>
      <c r="M1269" s="25" t="str">
        <f>IFERROR(VLOOKUP(D1269,Cover!$I$2:$J$14,2,0),"")</f>
        <v/>
      </c>
      <c r="N1269" s="25" t="str">
        <f t="shared" si="38"/>
        <v/>
      </c>
      <c r="O1269" s="15" t="str">
        <f t="shared" si="39"/>
        <v/>
      </c>
    </row>
    <row r="1270" spans="1:15" ht="16.5" customHeight="1">
      <c r="A1270" s="404"/>
      <c r="B1270" s="405"/>
      <c r="C1270" s="413"/>
      <c r="D1270" s="405"/>
      <c r="E1270" s="405"/>
      <c r="F1270" s="405"/>
      <c r="G1270" s="405"/>
      <c r="H1270" s="405"/>
      <c r="I1270" s="405"/>
      <c r="J1270" s="405"/>
      <c r="K1270" s="405"/>
      <c r="L1270" s="406"/>
      <c r="M1270" s="25" t="str">
        <f>IFERROR(VLOOKUP(D1270,Cover!$I$2:$J$14,2,0),"")</f>
        <v/>
      </c>
      <c r="N1270" s="25" t="str">
        <f t="shared" si="38"/>
        <v/>
      </c>
      <c r="O1270" s="15" t="str">
        <f t="shared" si="39"/>
        <v/>
      </c>
    </row>
    <row r="1271" spans="1:15" ht="16.5" customHeight="1">
      <c r="A1271" s="404"/>
      <c r="B1271" s="405"/>
      <c r="C1271" s="413"/>
      <c r="D1271" s="405"/>
      <c r="E1271" s="405"/>
      <c r="F1271" s="405"/>
      <c r="G1271" s="405"/>
      <c r="H1271" s="405"/>
      <c r="I1271" s="405"/>
      <c r="J1271" s="405"/>
      <c r="K1271" s="405"/>
      <c r="L1271" s="406"/>
      <c r="M1271" s="25" t="str">
        <f>IFERROR(VLOOKUP(D1271,Cover!$I$2:$J$14,2,0),"")</f>
        <v/>
      </c>
      <c r="N1271" s="25" t="str">
        <f t="shared" si="38"/>
        <v/>
      </c>
      <c r="O1271" s="15" t="str">
        <f t="shared" si="39"/>
        <v/>
      </c>
    </row>
    <row r="1272" spans="1:15" ht="16.5" customHeight="1">
      <c r="A1272" s="404"/>
      <c r="B1272" s="405"/>
      <c r="C1272" s="413"/>
      <c r="D1272" s="405"/>
      <c r="E1272" s="405"/>
      <c r="F1272" s="405"/>
      <c r="G1272" s="405"/>
      <c r="H1272" s="405"/>
      <c r="I1272" s="405"/>
      <c r="J1272" s="405"/>
      <c r="K1272" s="405"/>
      <c r="L1272" s="406"/>
      <c r="M1272" s="25" t="str">
        <f>IFERROR(VLOOKUP(D1272,Cover!$I$2:$J$14,2,0),"")</f>
        <v/>
      </c>
      <c r="N1272" s="25" t="str">
        <f t="shared" si="38"/>
        <v/>
      </c>
      <c r="O1272" s="15" t="str">
        <f t="shared" si="39"/>
        <v/>
      </c>
    </row>
    <row r="1273" spans="1:15" ht="16.5" customHeight="1">
      <c r="A1273" s="404"/>
      <c r="B1273" s="405"/>
      <c r="C1273" s="413"/>
      <c r="D1273" s="405"/>
      <c r="E1273" s="405"/>
      <c r="F1273" s="405"/>
      <c r="G1273" s="405"/>
      <c r="H1273" s="405"/>
      <c r="I1273" s="405"/>
      <c r="J1273" s="405"/>
      <c r="K1273" s="405"/>
      <c r="L1273" s="406"/>
      <c r="M1273" s="25" t="str">
        <f>IFERROR(VLOOKUP(D1273,Cover!$I$2:$J$14,2,0),"")</f>
        <v/>
      </c>
      <c r="N1273" s="25" t="str">
        <f t="shared" si="38"/>
        <v/>
      </c>
      <c r="O1273" s="15" t="str">
        <f t="shared" si="39"/>
        <v/>
      </c>
    </row>
    <row r="1274" spans="1:15" ht="16.5" customHeight="1">
      <c r="A1274" s="404"/>
      <c r="B1274" s="405"/>
      <c r="C1274" s="413"/>
      <c r="D1274" s="405"/>
      <c r="E1274" s="405"/>
      <c r="F1274" s="405"/>
      <c r="G1274" s="405"/>
      <c r="H1274" s="405"/>
      <c r="I1274" s="405"/>
      <c r="J1274" s="405"/>
      <c r="K1274" s="405"/>
      <c r="L1274" s="406"/>
      <c r="M1274" s="25" t="str">
        <f>IFERROR(VLOOKUP(D1274,Cover!$I$2:$J$14,2,0),"")</f>
        <v/>
      </c>
      <c r="N1274" s="25" t="str">
        <f t="shared" si="38"/>
        <v/>
      </c>
      <c r="O1274" s="15" t="str">
        <f t="shared" si="39"/>
        <v/>
      </c>
    </row>
    <row r="1275" spans="1:15" ht="16.5" customHeight="1">
      <c r="A1275" s="404"/>
      <c r="B1275" s="405"/>
      <c r="C1275" s="413"/>
      <c r="D1275" s="405"/>
      <c r="E1275" s="405"/>
      <c r="F1275" s="405"/>
      <c r="G1275" s="405"/>
      <c r="H1275" s="405"/>
      <c r="I1275" s="405"/>
      <c r="J1275" s="405"/>
      <c r="K1275" s="405"/>
      <c r="L1275" s="406"/>
      <c r="M1275" s="25" t="str">
        <f>IFERROR(VLOOKUP(D1275,Cover!$I$2:$J$14,2,0),"")</f>
        <v/>
      </c>
      <c r="N1275" s="25" t="str">
        <f t="shared" si="38"/>
        <v/>
      </c>
      <c r="O1275" s="15" t="str">
        <f t="shared" si="39"/>
        <v/>
      </c>
    </row>
    <row r="1276" spans="1:15" ht="16.5" customHeight="1">
      <c r="A1276" s="404"/>
      <c r="B1276" s="405"/>
      <c r="C1276" s="413"/>
      <c r="D1276" s="405"/>
      <c r="E1276" s="405"/>
      <c r="F1276" s="405"/>
      <c r="G1276" s="405"/>
      <c r="H1276" s="405"/>
      <c r="I1276" s="405"/>
      <c r="J1276" s="405"/>
      <c r="K1276" s="405"/>
      <c r="L1276" s="406"/>
      <c r="M1276" s="25" t="str">
        <f>IFERROR(VLOOKUP(D1276,Cover!$I$2:$J$14,2,0),"")</f>
        <v/>
      </c>
      <c r="N1276" s="25" t="str">
        <f t="shared" si="38"/>
        <v/>
      </c>
      <c r="O1276" s="15" t="str">
        <f t="shared" si="39"/>
        <v/>
      </c>
    </row>
    <row r="1277" spans="1:15" ht="16.5" customHeight="1">
      <c r="A1277" s="404"/>
      <c r="B1277" s="405"/>
      <c r="C1277" s="413"/>
      <c r="D1277" s="405"/>
      <c r="E1277" s="405"/>
      <c r="F1277" s="405"/>
      <c r="G1277" s="405"/>
      <c r="H1277" s="405"/>
      <c r="I1277" s="405"/>
      <c r="J1277" s="405"/>
      <c r="K1277" s="405"/>
      <c r="L1277" s="406"/>
      <c r="M1277" s="25" t="str">
        <f>IFERROR(VLOOKUP(D1277,Cover!$I$2:$J$14,2,0),"")</f>
        <v/>
      </c>
      <c r="N1277" s="25" t="str">
        <f t="shared" si="38"/>
        <v/>
      </c>
      <c r="O1277" s="15" t="str">
        <f t="shared" si="39"/>
        <v/>
      </c>
    </row>
    <row r="1278" spans="1:15" ht="16.5" customHeight="1">
      <c r="A1278" s="404"/>
      <c r="B1278" s="405"/>
      <c r="C1278" s="413"/>
      <c r="D1278" s="405"/>
      <c r="E1278" s="405"/>
      <c r="F1278" s="405"/>
      <c r="G1278" s="405"/>
      <c r="H1278" s="405"/>
      <c r="I1278" s="405"/>
      <c r="J1278" s="405"/>
      <c r="K1278" s="405"/>
      <c r="L1278" s="406"/>
      <c r="M1278" s="25" t="str">
        <f>IFERROR(VLOOKUP(D1278,Cover!$I$2:$J$14,2,0),"")</f>
        <v/>
      </c>
      <c r="N1278" s="25" t="str">
        <f t="shared" si="38"/>
        <v/>
      </c>
      <c r="O1278" s="15" t="str">
        <f t="shared" si="39"/>
        <v/>
      </c>
    </row>
    <row r="1279" spans="1:15" ht="16.5" customHeight="1">
      <c r="A1279" s="404"/>
      <c r="B1279" s="405"/>
      <c r="C1279" s="413"/>
      <c r="D1279" s="405"/>
      <c r="E1279" s="405"/>
      <c r="F1279" s="405"/>
      <c r="G1279" s="405"/>
      <c r="H1279" s="405"/>
      <c r="I1279" s="405"/>
      <c r="J1279" s="405"/>
      <c r="K1279" s="405"/>
      <c r="L1279" s="406"/>
      <c r="M1279" s="25" t="str">
        <f>IFERROR(VLOOKUP(D1279,Cover!$I$2:$J$14,2,0),"")</f>
        <v/>
      </c>
      <c r="N1279" s="25" t="str">
        <f t="shared" si="38"/>
        <v/>
      </c>
      <c r="O1279" s="15" t="str">
        <f t="shared" si="39"/>
        <v/>
      </c>
    </row>
    <row r="1280" spans="1:15" ht="16.5" customHeight="1">
      <c r="A1280" s="404"/>
      <c r="B1280" s="405"/>
      <c r="C1280" s="413"/>
      <c r="D1280" s="405"/>
      <c r="E1280" s="405"/>
      <c r="F1280" s="405"/>
      <c r="G1280" s="405"/>
      <c r="H1280" s="405"/>
      <c r="I1280" s="405"/>
      <c r="J1280" s="405"/>
      <c r="K1280" s="405"/>
      <c r="L1280" s="406"/>
      <c r="M1280" s="25" t="str">
        <f>IFERROR(VLOOKUP(D1280,Cover!$I$2:$J$14,2,0),"")</f>
        <v/>
      </c>
      <c r="N1280" s="25" t="str">
        <f t="shared" si="38"/>
        <v/>
      </c>
      <c r="O1280" s="15" t="str">
        <f t="shared" si="39"/>
        <v/>
      </c>
    </row>
    <row r="1281" spans="1:15" ht="16.5" customHeight="1">
      <c r="A1281" s="404"/>
      <c r="B1281" s="405"/>
      <c r="C1281" s="413"/>
      <c r="D1281" s="405"/>
      <c r="E1281" s="405"/>
      <c r="F1281" s="405"/>
      <c r="G1281" s="405"/>
      <c r="H1281" s="405"/>
      <c r="I1281" s="405"/>
      <c r="J1281" s="405"/>
      <c r="K1281" s="405"/>
      <c r="L1281" s="406"/>
      <c r="M1281" s="25" t="str">
        <f>IFERROR(VLOOKUP(D1281,Cover!$I$2:$J$14,2,0),"")</f>
        <v/>
      </c>
      <c r="N1281" s="25" t="str">
        <f t="shared" si="38"/>
        <v/>
      </c>
      <c r="O1281" s="15" t="str">
        <f t="shared" si="39"/>
        <v/>
      </c>
    </row>
    <row r="1282" spans="1:15" ht="16.5" customHeight="1">
      <c r="A1282" s="404"/>
      <c r="B1282" s="405"/>
      <c r="C1282" s="413"/>
      <c r="D1282" s="405"/>
      <c r="E1282" s="405"/>
      <c r="F1282" s="405"/>
      <c r="G1282" s="405"/>
      <c r="H1282" s="405"/>
      <c r="I1282" s="405"/>
      <c r="J1282" s="405"/>
      <c r="K1282" s="405"/>
      <c r="L1282" s="406"/>
      <c r="M1282" s="25" t="str">
        <f>IFERROR(VLOOKUP(D1282,Cover!$I$2:$J$14,2,0),"")</f>
        <v/>
      </c>
      <c r="N1282" s="25" t="str">
        <f t="shared" si="38"/>
        <v/>
      </c>
      <c r="O1282" s="15" t="str">
        <f t="shared" si="39"/>
        <v/>
      </c>
    </row>
    <row r="1283" spans="1:15" ht="16.5" customHeight="1">
      <c r="A1283" s="404"/>
      <c r="B1283" s="405"/>
      <c r="C1283" s="413"/>
      <c r="D1283" s="405"/>
      <c r="E1283" s="405"/>
      <c r="F1283" s="405"/>
      <c r="G1283" s="405"/>
      <c r="H1283" s="405"/>
      <c r="I1283" s="405"/>
      <c r="J1283" s="405"/>
      <c r="K1283" s="405"/>
      <c r="L1283" s="406"/>
      <c r="M1283" s="25" t="str">
        <f>IFERROR(VLOOKUP(D1283,Cover!$I$2:$J$14,2,0),"")</f>
        <v/>
      </c>
      <c r="N1283" s="25" t="str">
        <f t="shared" ref="N1283:N1346" si="40">IF(O1283&lt;&gt;"PMOyyy144_R4bis",CONCATENATE(B1283,M1283,I1283),CONCATENATE(O1283,M1283,I1283))</f>
        <v/>
      </c>
      <c r="O1283" s="15" t="str">
        <f t="shared" ref="O1283:O1346" si="41">LEFT(B1283,15)</f>
        <v/>
      </c>
    </row>
    <row r="1284" spans="1:15" ht="16.5" customHeight="1">
      <c r="A1284" s="404"/>
      <c r="B1284" s="405"/>
      <c r="C1284" s="413"/>
      <c r="D1284" s="405"/>
      <c r="E1284" s="405"/>
      <c r="F1284" s="405"/>
      <c r="G1284" s="405"/>
      <c r="H1284" s="405"/>
      <c r="I1284" s="405"/>
      <c r="J1284" s="405"/>
      <c r="K1284" s="405"/>
      <c r="L1284" s="406"/>
      <c r="M1284" s="25" t="str">
        <f>IFERROR(VLOOKUP(D1284,Cover!$I$2:$J$14,2,0),"")</f>
        <v/>
      </c>
      <c r="N1284" s="25" t="str">
        <f t="shared" si="40"/>
        <v/>
      </c>
      <c r="O1284" s="15" t="str">
        <f t="shared" si="41"/>
        <v/>
      </c>
    </row>
    <row r="1285" spans="1:15" ht="16.5" customHeight="1">
      <c r="A1285" s="404"/>
      <c r="B1285" s="405"/>
      <c r="C1285" s="413"/>
      <c r="D1285" s="405"/>
      <c r="E1285" s="405"/>
      <c r="F1285" s="405"/>
      <c r="G1285" s="405"/>
      <c r="H1285" s="405"/>
      <c r="I1285" s="405"/>
      <c r="J1285" s="405"/>
      <c r="K1285" s="405"/>
      <c r="L1285" s="406"/>
      <c r="M1285" s="25" t="str">
        <f>IFERROR(VLOOKUP(D1285,Cover!$I$2:$J$14,2,0),"")</f>
        <v/>
      </c>
      <c r="N1285" s="25" t="str">
        <f t="shared" si="40"/>
        <v/>
      </c>
      <c r="O1285" s="15" t="str">
        <f t="shared" si="41"/>
        <v/>
      </c>
    </row>
    <row r="1286" spans="1:15" ht="16.5" customHeight="1">
      <c r="A1286" s="404"/>
      <c r="B1286" s="405"/>
      <c r="C1286" s="413"/>
      <c r="D1286" s="405"/>
      <c r="E1286" s="405"/>
      <c r="F1286" s="405"/>
      <c r="G1286" s="405"/>
      <c r="H1286" s="405"/>
      <c r="I1286" s="405"/>
      <c r="J1286" s="405"/>
      <c r="K1286" s="405"/>
      <c r="L1286" s="406"/>
      <c r="M1286" s="25" t="str">
        <f>IFERROR(VLOOKUP(D1286,Cover!$I$2:$J$14,2,0),"")</f>
        <v/>
      </c>
      <c r="N1286" s="25" t="str">
        <f t="shared" si="40"/>
        <v/>
      </c>
      <c r="O1286" s="15" t="str">
        <f t="shared" si="41"/>
        <v/>
      </c>
    </row>
    <row r="1287" spans="1:15" ht="16.5" customHeight="1">
      <c r="A1287" s="404"/>
      <c r="B1287" s="405"/>
      <c r="C1287" s="413"/>
      <c r="D1287" s="405"/>
      <c r="E1287" s="405"/>
      <c r="F1287" s="405"/>
      <c r="G1287" s="405"/>
      <c r="H1287" s="405"/>
      <c r="I1287" s="405"/>
      <c r="J1287" s="405"/>
      <c r="K1287" s="405"/>
      <c r="L1287" s="406"/>
      <c r="M1287" s="25" t="str">
        <f>IFERROR(VLOOKUP(D1287,Cover!$I$2:$J$14,2,0),"")</f>
        <v/>
      </c>
      <c r="N1287" s="25" t="str">
        <f t="shared" si="40"/>
        <v/>
      </c>
      <c r="O1287" s="15" t="str">
        <f t="shared" si="41"/>
        <v/>
      </c>
    </row>
    <row r="1288" spans="1:15" ht="16.5" customHeight="1">
      <c r="A1288" s="404"/>
      <c r="B1288" s="405"/>
      <c r="C1288" s="413"/>
      <c r="D1288" s="405"/>
      <c r="E1288" s="405"/>
      <c r="F1288" s="405"/>
      <c r="G1288" s="405"/>
      <c r="H1288" s="405"/>
      <c r="I1288" s="405"/>
      <c r="J1288" s="405"/>
      <c r="K1288" s="405"/>
      <c r="L1288" s="406"/>
      <c r="M1288" s="25" t="str">
        <f>IFERROR(VLOOKUP(D1288,Cover!$I$2:$J$14,2,0),"")</f>
        <v/>
      </c>
      <c r="N1288" s="25" t="str">
        <f t="shared" si="40"/>
        <v/>
      </c>
      <c r="O1288" s="15" t="str">
        <f t="shared" si="41"/>
        <v/>
      </c>
    </row>
    <row r="1289" spans="1:15" ht="16.5" customHeight="1">
      <c r="A1289" s="404"/>
      <c r="B1289" s="405"/>
      <c r="C1289" s="413"/>
      <c r="D1289" s="405"/>
      <c r="E1289" s="405"/>
      <c r="F1289" s="405"/>
      <c r="G1289" s="405"/>
      <c r="H1289" s="405"/>
      <c r="I1289" s="405"/>
      <c r="J1289" s="405"/>
      <c r="K1289" s="405"/>
      <c r="L1289" s="406"/>
      <c r="M1289" s="25" t="str">
        <f>IFERROR(VLOOKUP(D1289,Cover!$I$2:$J$14,2,0),"")</f>
        <v/>
      </c>
      <c r="N1289" s="25" t="str">
        <f t="shared" si="40"/>
        <v/>
      </c>
      <c r="O1289" s="15" t="str">
        <f t="shared" si="41"/>
        <v/>
      </c>
    </row>
    <row r="1290" spans="1:15" ht="16.5" customHeight="1">
      <c r="A1290" s="404"/>
      <c r="B1290" s="405"/>
      <c r="C1290" s="413"/>
      <c r="D1290" s="405"/>
      <c r="E1290" s="405"/>
      <c r="F1290" s="405"/>
      <c r="G1290" s="405"/>
      <c r="H1290" s="405"/>
      <c r="I1290" s="405"/>
      <c r="J1290" s="405"/>
      <c r="K1290" s="405"/>
      <c r="L1290" s="406"/>
      <c r="M1290" s="25" t="str">
        <f>IFERROR(VLOOKUP(D1290,Cover!$I$2:$J$14,2,0),"")</f>
        <v/>
      </c>
      <c r="N1290" s="25" t="str">
        <f t="shared" si="40"/>
        <v/>
      </c>
      <c r="O1290" s="15" t="str">
        <f t="shared" si="41"/>
        <v/>
      </c>
    </row>
    <row r="1291" spans="1:15" ht="16.5" customHeight="1">
      <c r="A1291" s="404"/>
      <c r="B1291" s="405"/>
      <c r="C1291" s="413"/>
      <c r="D1291" s="405"/>
      <c r="E1291" s="405"/>
      <c r="F1291" s="405"/>
      <c r="G1291" s="405"/>
      <c r="H1291" s="405"/>
      <c r="I1291" s="405"/>
      <c r="J1291" s="405"/>
      <c r="K1291" s="405"/>
      <c r="L1291" s="406"/>
      <c r="M1291" s="25" t="str">
        <f>IFERROR(VLOOKUP(D1291,Cover!$I$2:$J$14,2,0),"")</f>
        <v/>
      </c>
      <c r="N1291" s="25" t="str">
        <f t="shared" si="40"/>
        <v/>
      </c>
      <c r="O1291" s="15" t="str">
        <f t="shared" si="41"/>
        <v/>
      </c>
    </row>
    <row r="1292" spans="1:15" ht="16.5" customHeight="1">
      <c r="A1292" s="404"/>
      <c r="B1292" s="405"/>
      <c r="C1292" s="413"/>
      <c r="D1292" s="405"/>
      <c r="E1292" s="405"/>
      <c r="F1292" s="405"/>
      <c r="G1292" s="405"/>
      <c r="H1292" s="405"/>
      <c r="I1292" s="405"/>
      <c r="J1292" s="405"/>
      <c r="K1292" s="405"/>
      <c r="L1292" s="406"/>
      <c r="M1292" s="25" t="str">
        <f>IFERROR(VLOOKUP(D1292,Cover!$I$2:$J$14,2,0),"")</f>
        <v/>
      </c>
      <c r="N1292" s="25" t="str">
        <f t="shared" si="40"/>
        <v/>
      </c>
      <c r="O1292" s="15" t="str">
        <f t="shared" si="41"/>
        <v/>
      </c>
    </row>
    <row r="1293" spans="1:15" ht="16.5" customHeight="1">
      <c r="A1293" s="404"/>
      <c r="B1293" s="405"/>
      <c r="C1293" s="413"/>
      <c r="D1293" s="405"/>
      <c r="E1293" s="405"/>
      <c r="F1293" s="405"/>
      <c r="G1293" s="405"/>
      <c r="H1293" s="405"/>
      <c r="I1293" s="405"/>
      <c r="J1293" s="405"/>
      <c r="K1293" s="405"/>
      <c r="L1293" s="406"/>
      <c r="M1293" s="25" t="str">
        <f>IFERROR(VLOOKUP(D1293,Cover!$I$2:$J$14,2,0),"")</f>
        <v/>
      </c>
      <c r="N1293" s="25" t="str">
        <f t="shared" si="40"/>
        <v/>
      </c>
      <c r="O1293" s="15" t="str">
        <f t="shared" si="41"/>
        <v/>
      </c>
    </row>
    <row r="1294" spans="1:15" ht="16.5" customHeight="1">
      <c r="A1294" s="404"/>
      <c r="B1294" s="405"/>
      <c r="C1294" s="413"/>
      <c r="D1294" s="405"/>
      <c r="E1294" s="405"/>
      <c r="F1294" s="405"/>
      <c r="G1294" s="405"/>
      <c r="H1294" s="405"/>
      <c r="I1294" s="405"/>
      <c r="J1294" s="405"/>
      <c r="K1294" s="405"/>
      <c r="L1294" s="406"/>
      <c r="M1294" s="25" t="str">
        <f>IFERROR(VLOOKUP(D1294,Cover!$I$2:$J$14,2,0),"")</f>
        <v/>
      </c>
      <c r="N1294" s="25" t="str">
        <f t="shared" si="40"/>
        <v/>
      </c>
      <c r="O1294" s="15" t="str">
        <f t="shared" si="41"/>
        <v/>
      </c>
    </row>
    <row r="1295" spans="1:15" ht="16.5" customHeight="1">
      <c r="A1295" s="404"/>
      <c r="B1295" s="405"/>
      <c r="C1295" s="413"/>
      <c r="D1295" s="405"/>
      <c r="E1295" s="405"/>
      <c r="F1295" s="405"/>
      <c r="G1295" s="405"/>
      <c r="H1295" s="405"/>
      <c r="I1295" s="405"/>
      <c r="J1295" s="405"/>
      <c r="K1295" s="405"/>
      <c r="L1295" s="406"/>
      <c r="M1295" s="25" t="str">
        <f>IFERROR(VLOOKUP(D1295,Cover!$I$2:$J$14,2,0),"")</f>
        <v/>
      </c>
      <c r="N1295" s="25" t="str">
        <f t="shared" si="40"/>
        <v/>
      </c>
      <c r="O1295" s="15" t="str">
        <f t="shared" si="41"/>
        <v/>
      </c>
    </row>
    <row r="1296" spans="1:15" ht="16.5" customHeight="1">
      <c r="A1296" s="404"/>
      <c r="B1296" s="405"/>
      <c r="C1296" s="413"/>
      <c r="D1296" s="405"/>
      <c r="E1296" s="405"/>
      <c r="F1296" s="405"/>
      <c r="G1296" s="405"/>
      <c r="H1296" s="405"/>
      <c r="I1296" s="405"/>
      <c r="J1296" s="405"/>
      <c r="K1296" s="405"/>
      <c r="L1296" s="406"/>
      <c r="M1296" s="25" t="str">
        <f>IFERROR(VLOOKUP(D1296,Cover!$I$2:$J$14,2,0),"")</f>
        <v/>
      </c>
      <c r="N1296" s="25" t="str">
        <f t="shared" si="40"/>
        <v/>
      </c>
      <c r="O1296" s="15" t="str">
        <f t="shared" si="41"/>
        <v/>
      </c>
    </row>
    <row r="1297" spans="1:15" ht="16.5" customHeight="1">
      <c r="A1297" s="404"/>
      <c r="B1297" s="405"/>
      <c r="C1297" s="413"/>
      <c r="D1297" s="405"/>
      <c r="E1297" s="405"/>
      <c r="F1297" s="405"/>
      <c r="G1297" s="405"/>
      <c r="H1297" s="405"/>
      <c r="I1297" s="405"/>
      <c r="J1297" s="405"/>
      <c r="K1297" s="405"/>
      <c r="L1297" s="406"/>
      <c r="M1297" s="25" t="str">
        <f>IFERROR(VLOOKUP(D1297,Cover!$I$2:$J$14,2,0),"")</f>
        <v/>
      </c>
      <c r="N1297" s="25" t="str">
        <f t="shared" si="40"/>
        <v/>
      </c>
      <c r="O1297" s="15" t="str">
        <f t="shared" si="41"/>
        <v/>
      </c>
    </row>
    <row r="1298" spans="1:15" ht="16.5" customHeight="1">
      <c r="A1298" s="404"/>
      <c r="B1298" s="405"/>
      <c r="C1298" s="413"/>
      <c r="D1298" s="405"/>
      <c r="E1298" s="405"/>
      <c r="F1298" s="405"/>
      <c r="G1298" s="405"/>
      <c r="H1298" s="405"/>
      <c r="I1298" s="405"/>
      <c r="J1298" s="405"/>
      <c r="K1298" s="405"/>
      <c r="L1298" s="406"/>
      <c r="M1298" s="25" t="str">
        <f>IFERROR(VLOOKUP(D1298,Cover!$I$2:$J$14,2,0),"")</f>
        <v/>
      </c>
      <c r="N1298" s="25" t="str">
        <f t="shared" si="40"/>
        <v/>
      </c>
      <c r="O1298" s="15" t="str">
        <f t="shared" si="41"/>
        <v/>
      </c>
    </row>
    <row r="1299" spans="1:15" ht="16.5" customHeight="1">
      <c r="A1299" s="404"/>
      <c r="B1299" s="405"/>
      <c r="C1299" s="413"/>
      <c r="D1299" s="405"/>
      <c r="E1299" s="405"/>
      <c r="F1299" s="405"/>
      <c r="G1299" s="405"/>
      <c r="H1299" s="405"/>
      <c r="I1299" s="405"/>
      <c r="J1299" s="405"/>
      <c r="K1299" s="405"/>
      <c r="L1299" s="406"/>
      <c r="M1299" s="25" t="str">
        <f>IFERROR(VLOOKUP(D1299,Cover!$I$2:$J$14,2,0),"")</f>
        <v/>
      </c>
      <c r="N1299" s="25" t="str">
        <f t="shared" si="40"/>
        <v/>
      </c>
      <c r="O1299" s="15" t="str">
        <f t="shared" si="41"/>
        <v/>
      </c>
    </row>
    <row r="1300" spans="1:15" ht="16.5" customHeight="1">
      <c r="A1300" s="404"/>
      <c r="B1300" s="405"/>
      <c r="C1300" s="413"/>
      <c r="D1300" s="405"/>
      <c r="E1300" s="405"/>
      <c r="F1300" s="405"/>
      <c r="G1300" s="405"/>
      <c r="H1300" s="405"/>
      <c r="I1300" s="405"/>
      <c r="J1300" s="405"/>
      <c r="K1300" s="405"/>
      <c r="L1300" s="406"/>
      <c r="M1300" s="25" t="str">
        <f>IFERROR(VLOOKUP(D1300,Cover!$I$2:$J$14,2,0),"")</f>
        <v/>
      </c>
      <c r="N1300" s="25" t="str">
        <f t="shared" si="40"/>
        <v/>
      </c>
      <c r="O1300" s="15" t="str">
        <f t="shared" si="41"/>
        <v/>
      </c>
    </row>
    <row r="1301" spans="1:15" ht="16.5" customHeight="1">
      <c r="A1301" s="404"/>
      <c r="B1301" s="405"/>
      <c r="C1301" s="413"/>
      <c r="D1301" s="405"/>
      <c r="E1301" s="405"/>
      <c r="F1301" s="405"/>
      <c r="G1301" s="405"/>
      <c r="H1301" s="405"/>
      <c r="I1301" s="405"/>
      <c r="J1301" s="405"/>
      <c r="K1301" s="405"/>
      <c r="L1301" s="406"/>
      <c r="M1301" s="25" t="str">
        <f>IFERROR(VLOOKUP(D1301,Cover!$I$2:$J$14,2,0),"")</f>
        <v/>
      </c>
      <c r="N1301" s="25" t="str">
        <f t="shared" si="40"/>
        <v/>
      </c>
      <c r="O1301" s="15" t="str">
        <f t="shared" si="41"/>
        <v/>
      </c>
    </row>
    <row r="1302" spans="1:15" ht="16.5" customHeight="1">
      <c r="A1302" s="404"/>
      <c r="B1302" s="405"/>
      <c r="C1302" s="413"/>
      <c r="D1302" s="405"/>
      <c r="E1302" s="405"/>
      <c r="F1302" s="405"/>
      <c r="G1302" s="405"/>
      <c r="H1302" s="405"/>
      <c r="I1302" s="405"/>
      <c r="J1302" s="405"/>
      <c r="K1302" s="405"/>
      <c r="L1302" s="406"/>
      <c r="M1302" s="25" t="str">
        <f>IFERROR(VLOOKUP(D1302,Cover!$I$2:$J$14,2,0),"")</f>
        <v/>
      </c>
      <c r="N1302" s="25" t="str">
        <f t="shared" si="40"/>
        <v/>
      </c>
      <c r="O1302" s="15" t="str">
        <f t="shared" si="41"/>
        <v/>
      </c>
    </row>
    <row r="1303" spans="1:15" ht="16.5" customHeight="1">
      <c r="A1303" s="404"/>
      <c r="B1303" s="405"/>
      <c r="C1303" s="413"/>
      <c r="D1303" s="405"/>
      <c r="E1303" s="405"/>
      <c r="F1303" s="405"/>
      <c r="G1303" s="405"/>
      <c r="H1303" s="405"/>
      <c r="I1303" s="405"/>
      <c r="J1303" s="405"/>
      <c r="K1303" s="405"/>
      <c r="L1303" s="406"/>
      <c r="M1303" s="25" t="str">
        <f>IFERROR(VLOOKUP(D1303,Cover!$I$2:$J$14,2,0),"")</f>
        <v/>
      </c>
      <c r="N1303" s="25" t="str">
        <f t="shared" si="40"/>
        <v/>
      </c>
      <c r="O1303" s="15" t="str">
        <f t="shared" si="41"/>
        <v/>
      </c>
    </row>
    <row r="1304" spans="1:15" ht="16.5" customHeight="1">
      <c r="A1304" s="404"/>
      <c r="B1304" s="405"/>
      <c r="C1304" s="413"/>
      <c r="D1304" s="405"/>
      <c r="E1304" s="405"/>
      <c r="F1304" s="405"/>
      <c r="G1304" s="405"/>
      <c r="H1304" s="405"/>
      <c r="I1304" s="405"/>
      <c r="J1304" s="405"/>
      <c r="K1304" s="405"/>
      <c r="L1304" s="406"/>
      <c r="M1304" s="25" t="str">
        <f>IFERROR(VLOOKUP(D1304,Cover!$I$2:$J$14,2,0),"")</f>
        <v/>
      </c>
      <c r="N1304" s="25" t="str">
        <f t="shared" si="40"/>
        <v/>
      </c>
      <c r="O1304" s="15" t="str">
        <f t="shared" si="41"/>
        <v/>
      </c>
    </row>
    <row r="1305" spans="1:15" ht="16.5" customHeight="1">
      <c r="A1305" s="404"/>
      <c r="B1305" s="405"/>
      <c r="C1305" s="413"/>
      <c r="D1305" s="405"/>
      <c r="E1305" s="405"/>
      <c r="F1305" s="405"/>
      <c r="G1305" s="405"/>
      <c r="H1305" s="405"/>
      <c r="I1305" s="405"/>
      <c r="J1305" s="405"/>
      <c r="K1305" s="405"/>
      <c r="L1305" s="406"/>
      <c r="M1305" s="25" t="str">
        <f>IFERROR(VLOOKUP(D1305,Cover!$I$2:$J$14,2,0),"")</f>
        <v/>
      </c>
      <c r="N1305" s="25" t="str">
        <f t="shared" si="40"/>
        <v/>
      </c>
      <c r="O1305" s="15" t="str">
        <f t="shared" si="41"/>
        <v/>
      </c>
    </row>
    <row r="1306" spans="1:15" ht="16.5" customHeight="1">
      <c r="A1306" s="404"/>
      <c r="B1306" s="405"/>
      <c r="C1306" s="413"/>
      <c r="D1306" s="405"/>
      <c r="E1306" s="405"/>
      <c r="F1306" s="405"/>
      <c r="G1306" s="405"/>
      <c r="H1306" s="405"/>
      <c r="I1306" s="405"/>
      <c r="J1306" s="405"/>
      <c r="K1306" s="405"/>
      <c r="L1306" s="406"/>
      <c r="M1306" s="25" t="str">
        <f>IFERROR(VLOOKUP(D1306,Cover!$I$2:$J$14,2,0),"")</f>
        <v/>
      </c>
      <c r="N1306" s="25" t="str">
        <f t="shared" si="40"/>
        <v/>
      </c>
      <c r="O1306" s="15" t="str">
        <f t="shared" si="41"/>
        <v/>
      </c>
    </row>
    <row r="1307" spans="1:15" ht="16.5" customHeight="1">
      <c r="A1307" s="404"/>
      <c r="B1307" s="405"/>
      <c r="C1307" s="413"/>
      <c r="D1307" s="405"/>
      <c r="E1307" s="405"/>
      <c r="F1307" s="405"/>
      <c r="G1307" s="405"/>
      <c r="H1307" s="405"/>
      <c r="I1307" s="405"/>
      <c r="J1307" s="405"/>
      <c r="K1307" s="405"/>
      <c r="L1307" s="406"/>
      <c r="M1307" s="25" t="str">
        <f>IFERROR(VLOOKUP(D1307,Cover!$I$2:$J$14,2,0),"")</f>
        <v/>
      </c>
      <c r="N1307" s="25" t="str">
        <f t="shared" si="40"/>
        <v/>
      </c>
      <c r="O1307" s="15" t="str">
        <f t="shared" si="41"/>
        <v/>
      </c>
    </row>
    <row r="1308" spans="1:15" ht="16.5" customHeight="1">
      <c r="A1308" s="404"/>
      <c r="B1308" s="405"/>
      <c r="C1308" s="413"/>
      <c r="D1308" s="405"/>
      <c r="E1308" s="405"/>
      <c r="F1308" s="405"/>
      <c r="G1308" s="405"/>
      <c r="H1308" s="405"/>
      <c r="I1308" s="405"/>
      <c r="J1308" s="405"/>
      <c r="K1308" s="405"/>
      <c r="L1308" s="406"/>
      <c r="M1308" s="25" t="str">
        <f>IFERROR(VLOOKUP(D1308,Cover!$I$2:$J$14,2,0),"")</f>
        <v/>
      </c>
      <c r="N1308" s="25" t="str">
        <f t="shared" si="40"/>
        <v/>
      </c>
      <c r="O1308" s="15" t="str">
        <f t="shared" si="41"/>
        <v/>
      </c>
    </row>
    <row r="1309" spans="1:15" ht="16.5" customHeight="1">
      <c r="A1309" s="404"/>
      <c r="B1309" s="405"/>
      <c r="C1309" s="413"/>
      <c r="D1309" s="405"/>
      <c r="E1309" s="405"/>
      <c r="F1309" s="405"/>
      <c r="G1309" s="405"/>
      <c r="H1309" s="405"/>
      <c r="I1309" s="405"/>
      <c r="J1309" s="405"/>
      <c r="K1309" s="405"/>
      <c r="L1309" s="406"/>
      <c r="M1309" s="25" t="str">
        <f>IFERROR(VLOOKUP(D1309,Cover!$I$2:$J$14,2,0),"")</f>
        <v/>
      </c>
      <c r="N1309" s="25" t="str">
        <f t="shared" si="40"/>
        <v/>
      </c>
      <c r="O1309" s="15" t="str">
        <f t="shared" si="41"/>
        <v/>
      </c>
    </row>
    <row r="1310" spans="1:15" ht="16.5" customHeight="1">
      <c r="A1310" s="404"/>
      <c r="B1310" s="405"/>
      <c r="C1310" s="413"/>
      <c r="D1310" s="405"/>
      <c r="E1310" s="405"/>
      <c r="F1310" s="405"/>
      <c r="G1310" s="405"/>
      <c r="H1310" s="405"/>
      <c r="I1310" s="405"/>
      <c r="J1310" s="405"/>
      <c r="K1310" s="405"/>
      <c r="L1310" s="406"/>
      <c r="M1310" s="25" t="str">
        <f>IFERROR(VLOOKUP(D1310,Cover!$I$2:$J$14,2,0),"")</f>
        <v/>
      </c>
      <c r="N1310" s="25" t="str">
        <f t="shared" si="40"/>
        <v/>
      </c>
      <c r="O1310" s="15" t="str">
        <f t="shared" si="41"/>
        <v/>
      </c>
    </row>
    <row r="1311" spans="1:15" ht="16.5" customHeight="1">
      <c r="A1311" s="404"/>
      <c r="B1311" s="405"/>
      <c r="C1311" s="413"/>
      <c r="D1311" s="405"/>
      <c r="E1311" s="405"/>
      <c r="F1311" s="405"/>
      <c r="G1311" s="405"/>
      <c r="H1311" s="405"/>
      <c r="I1311" s="405"/>
      <c r="J1311" s="405"/>
      <c r="K1311" s="405"/>
      <c r="L1311" s="406"/>
      <c r="M1311" s="25" t="str">
        <f>IFERROR(VLOOKUP(D1311,Cover!$I$2:$J$14,2,0),"")</f>
        <v/>
      </c>
      <c r="N1311" s="25" t="str">
        <f t="shared" si="40"/>
        <v/>
      </c>
      <c r="O1311" s="15" t="str">
        <f t="shared" si="41"/>
        <v/>
      </c>
    </row>
    <row r="1312" spans="1:15" ht="16.5" customHeight="1">
      <c r="A1312" s="404"/>
      <c r="B1312" s="405"/>
      <c r="C1312" s="413"/>
      <c r="D1312" s="405"/>
      <c r="E1312" s="405"/>
      <c r="F1312" s="405"/>
      <c r="G1312" s="405"/>
      <c r="H1312" s="405"/>
      <c r="I1312" s="405"/>
      <c r="J1312" s="405"/>
      <c r="K1312" s="405"/>
      <c r="L1312" s="406"/>
      <c r="M1312" s="25" t="str">
        <f>IFERROR(VLOOKUP(D1312,Cover!$I$2:$J$14,2,0),"")</f>
        <v/>
      </c>
      <c r="N1312" s="25" t="str">
        <f t="shared" si="40"/>
        <v/>
      </c>
      <c r="O1312" s="15" t="str">
        <f t="shared" si="41"/>
        <v/>
      </c>
    </row>
    <row r="1313" spans="1:15" ht="16.5" customHeight="1">
      <c r="A1313" s="404"/>
      <c r="B1313" s="405"/>
      <c r="C1313" s="413"/>
      <c r="D1313" s="405"/>
      <c r="E1313" s="405"/>
      <c r="F1313" s="405"/>
      <c r="G1313" s="405"/>
      <c r="H1313" s="405"/>
      <c r="I1313" s="405"/>
      <c r="J1313" s="405"/>
      <c r="K1313" s="405"/>
      <c r="L1313" s="406"/>
      <c r="M1313" s="25" t="str">
        <f>IFERROR(VLOOKUP(D1313,Cover!$I$2:$J$14,2,0),"")</f>
        <v/>
      </c>
      <c r="N1313" s="25" t="str">
        <f t="shared" si="40"/>
        <v/>
      </c>
      <c r="O1313" s="15" t="str">
        <f t="shared" si="41"/>
        <v/>
      </c>
    </row>
    <row r="1314" spans="1:15" ht="16.5" customHeight="1">
      <c r="A1314" s="404"/>
      <c r="B1314" s="405"/>
      <c r="C1314" s="413"/>
      <c r="D1314" s="405"/>
      <c r="E1314" s="405"/>
      <c r="F1314" s="405"/>
      <c r="G1314" s="405"/>
      <c r="H1314" s="405"/>
      <c r="I1314" s="405"/>
      <c r="J1314" s="405"/>
      <c r="K1314" s="405"/>
      <c r="L1314" s="406"/>
      <c r="M1314" s="25" t="str">
        <f>IFERROR(VLOOKUP(D1314,Cover!$I$2:$J$14,2,0),"")</f>
        <v/>
      </c>
      <c r="N1314" s="25" t="str">
        <f t="shared" si="40"/>
        <v/>
      </c>
      <c r="O1314" s="15" t="str">
        <f t="shared" si="41"/>
        <v/>
      </c>
    </row>
    <row r="1315" spans="1:15" ht="16.5" customHeight="1">
      <c r="A1315" s="404"/>
      <c r="B1315" s="405"/>
      <c r="C1315" s="413"/>
      <c r="D1315" s="405"/>
      <c r="E1315" s="405"/>
      <c r="F1315" s="405"/>
      <c r="G1315" s="405"/>
      <c r="H1315" s="405"/>
      <c r="I1315" s="405"/>
      <c r="J1315" s="405"/>
      <c r="K1315" s="405"/>
      <c r="L1315" s="406"/>
      <c r="M1315" s="25" t="str">
        <f>IFERROR(VLOOKUP(D1315,Cover!$I$2:$J$14,2,0),"")</f>
        <v/>
      </c>
      <c r="N1315" s="25" t="str">
        <f t="shared" si="40"/>
        <v/>
      </c>
      <c r="O1315" s="15" t="str">
        <f t="shared" si="41"/>
        <v/>
      </c>
    </row>
    <row r="1316" spans="1:15" ht="16.5" customHeight="1">
      <c r="A1316" s="404"/>
      <c r="B1316" s="405"/>
      <c r="C1316" s="413"/>
      <c r="D1316" s="405"/>
      <c r="E1316" s="405"/>
      <c r="F1316" s="405"/>
      <c r="G1316" s="405"/>
      <c r="H1316" s="405"/>
      <c r="I1316" s="405"/>
      <c r="J1316" s="405"/>
      <c r="K1316" s="405"/>
      <c r="L1316" s="406"/>
      <c r="M1316" s="25" t="str">
        <f>IFERROR(VLOOKUP(D1316,Cover!$I$2:$J$14,2,0),"")</f>
        <v/>
      </c>
      <c r="N1316" s="25" t="str">
        <f t="shared" si="40"/>
        <v/>
      </c>
      <c r="O1316" s="15" t="str">
        <f t="shared" si="41"/>
        <v/>
      </c>
    </row>
    <row r="1317" spans="1:15" ht="16.5" customHeight="1">
      <c r="A1317" s="404"/>
      <c r="B1317" s="405"/>
      <c r="C1317" s="413"/>
      <c r="D1317" s="405"/>
      <c r="E1317" s="405"/>
      <c r="F1317" s="405"/>
      <c r="G1317" s="405"/>
      <c r="H1317" s="405"/>
      <c r="I1317" s="405"/>
      <c r="J1317" s="405"/>
      <c r="K1317" s="405"/>
      <c r="L1317" s="406"/>
      <c r="M1317" s="25" t="str">
        <f>IFERROR(VLOOKUP(D1317,Cover!$I$2:$J$14,2,0),"")</f>
        <v/>
      </c>
      <c r="N1317" s="25" t="str">
        <f t="shared" si="40"/>
        <v/>
      </c>
      <c r="O1317" s="15" t="str">
        <f t="shared" si="41"/>
        <v/>
      </c>
    </row>
    <row r="1318" spans="1:15" ht="16.5" customHeight="1">
      <c r="A1318" s="404"/>
      <c r="B1318" s="405"/>
      <c r="C1318" s="413"/>
      <c r="D1318" s="405"/>
      <c r="E1318" s="405"/>
      <c r="F1318" s="405"/>
      <c r="G1318" s="405"/>
      <c r="H1318" s="405"/>
      <c r="I1318" s="405"/>
      <c r="J1318" s="405"/>
      <c r="K1318" s="405"/>
      <c r="L1318" s="406"/>
      <c r="M1318" s="25" t="str">
        <f>IFERROR(VLOOKUP(D1318,Cover!$I$2:$J$14,2,0),"")</f>
        <v/>
      </c>
      <c r="N1318" s="25" t="str">
        <f t="shared" si="40"/>
        <v/>
      </c>
      <c r="O1318" s="15" t="str">
        <f t="shared" si="41"/>
        <v/>
      </c>
    </row>
    <row r="1319" spans="1:15" ht="16.5" customHeight="1">
      <c r="A1319" s="404"/>
      <c r="B1319" s="405"/>
      <c r="C1319" s="413"/>
      <c r="D1319" s="405"/>
      <c r="E1319" s="405"/>
      <c r="F1319" s="405"/>
      <c r="G1319" s="405"/>
      <c r="H1319" s="405"/>
      <c r="I1319" s="405"/>
      <c r="J1319" s="405"/>
      <c r="K1319" s="405"/>
      <c r="L1319" s="406"/>
      <c r="M1319" s="25" t="str">
        <f>IFERROR(VLOOKUP(D1319,Cover!$I$2:$J$14,2,0),"")</f>
        <v/>
      </c>
      <c r="N1319" s="25" t="str">
        <f t="shared" si="40"/>
        <v/>
      </c>
      <c r="O1319" s="15" t="str">
        <f t="shared" si="41"/>
        <v/>
      </c>
    </row>
    <row r="1320" spans="1:15" ht="16.5" customHeight="1">
      <c r="A1320" s="404"/>
      <c r="B1320" s="405"/>
      <c r="C1320" s="413"/>
      <c r="D1320" s="405"/>
      <c r="E1320" s="405"/>
      <c r="F1320" s="405"/>
      <c r="G1320" s="405"/>
      <c r="H1320" s="405"/>
      <c r="I1320" s="405"/>
      <c r="J1320" s="405"/>
      <c r="K1320" s="405"/>
      <c r="L1320" s="406"/>
      <c r="M1320" s="25" t="str">
        <f>IFERROR(VLOOKUP(D1320,Cover!$I$2:$J$14,2,0),"")</f>
        <v/>
      </c>
      <c r="N1320" s="25" t="str">
        <f t="shared" si="40"/>
        <v/>
      </c>
      <c r="O1320" s="15" t="str">
        <f t="shared" si="41"/>
        <v/>
      </c>
    </row>
    <row r="1321" spans="1:15" ht="16.5" customHeight="1">
      <c r="A1321" s="404"/>
      <c r="B1321" s="405"/>
      <c r="C1321" s="413"/>
      <c r="D1321" s="405"/>
      <c r="E1321" s="405"/>
      <c r="F1321" s="405"/>
      <c r="G1321" s="405"/>
      <c r="H1321" s="405"/>
      <c r="I1321" s="405"/>
      <c r="J1321" s="405"/>
      <c r="K1321" s="405"/>
      <c r="L1321" s="406"/>
      <c r="M1321" s="25" t="str">
        <f>IFERROR(VLOOKUP(D1321,Cover!$I$2:$J$14,2,0),"")</f>
        <v/>
      </c>
      <c r="N1321" s="25" t="str">
        <f t="shared" si="40"/>
        <v/>
      </c>
      <c r="O1321" s="15" t="str">
        <f t="shared" si="41"/>
        <v/>
      </c>
    </row>
    <row r="1322" spans="1:15" ht="16.5" customHeight="1">
      <c r="A1322" s="404"/>
      <c r="B1322" s="405"/>
      <c r="C1322" s="413"/>
      <c r="D1322" s="405"/>
      <c r="E1322" s="405"/>
      <c r="F1322" s="405"/>
      <c r="G1322" s="405"/>
      <c r="H1322" s="405"/>
      <c r="I1322" s="405"/>
      <c r="J1322" s="405"/>
      <c r="K1322" s="405"/>
      <c r="L1322" s="406"/>
      <c r="M1322" s="25" t="str">
        <f>IFERROR(VLOOKUP(D1322,Cover!$I$2:$J$14,2,0),"")</f>
        <v/>
      </c>
      <c r="N1322" s="25" t="str">
        <f t="shared" si="40"/>
        <v/>
      </c>
      <c r="O1322" s="15" t="str">
        <f t="shared" si="41"/>
        <v/>
      </c>
    </row>
    <row r="1323" spans="1:15" ht="16.5" customHeight="1">
      <c r="A1323" s="404"/>
      <c r="B1323" s="405"/>
      <c r="C1323" s="413"/>
      <c r="D1323" s="405"/>
      <c r="E1323" s="405"/>
      <c r="F1323" s="405"/>
      <c r="G1323" s="405"/>
      <c r="H1323" s="405"/>
      <c r="I1323" s="405"/>
      <c r="J1323" s="405"/>
      <c r="K1323" s="405"/>
      <c r="L1323" s="406"/>
      <c r="M1323" s="25" t="str">
        <f>IFERROR(VLOOKUP(D1323,Cover!$I$2:$J$14,2,0),"")</f>
        <v/>
      </c>
      <c r="N1323" s="25" t="str">
        <f t="shared" si="40"/>
        <v/>
      </c>
      <c r="O1323" s="15" t="str">
        <f t="shared" si="41"/>
        <v/>
      </c>
    </row>
    <row r="1324" spans="1:15" ht="16.5" customHeight="1">
      <c r="A1324" s="404"/>
      <c r="B1324" s="405"/>
      <c r="C1324" s="413"/>
      <c r="D1324" s="405"/>
      <c r="E1324" s="405"/>
      <c r="F1324" s="405"/>
      <c r="G1324" s="405"/>
      <c r="H1324" s="405"/>
      <c r="I1324" s="405"/>
      <c r="J1324" s="405"/>
      <c r="K1324" s="405"/>
      <c r="L1324" s="406"/>
      <c r="M1324" s="25" t="str">
        <f>IFERROR(VLOOKUP(D1324,Cover!$I$2:$J$14,2,0),"")</f>
        <v/>
      </c>
      <c r="N1324" s="25" t="str">
        <f t="shared" si="40"/>
        <v/>
      </c>
      <c r="O1324" s="15" t="str">
        <f t="shared" si="41"/>
        <v/>
      </c>
    </row>
    <row r="1325" spans="1:15" ht="16.5" customHeight="1">
      <c r="A1325" s="404"/>
      <c r="B1325" s="405"/>
      <c r="C1325" s="413"/>
      <c r="D1325" s="405"/>
      <c r="E1325" s="405"/>
      <c r="F1325" s="405"/>
      <c r="G1325" s="405"/>
      <c r="H1325" s="405"/>
      <c r="I1325" s="405"/>
      <c r="J1325" s="405"/>
      <c r="K1325" s="405"/>
      <c r="L1325" s="406"/>
      <c r="M1325" s="25" t="str">
        <f>IFERROR(VLOOKUP(D1325,Cover!$I$2:$J$14,2,0),"")</f>
        <v/>
      </c>
      <c r="N1325" s="25" t="str">
        <f t="shared" si="40"/>
        <v/>
      </c>
      <c r="O1325" s="15" t="str">
        <f t="shared" si="41"/>
        <v/>
      </c>
    </row>
    <row r="1326" spans="1:15" ht="16.5" customHeight="1">
      <c r="A1326" s="404"/>
      <c r="B1326" s="405"/>
      <c r="C1326" s="413"/>
      <c r="D1326" s="405"/>
      <c r="E1326" s="405"/>
      <c r="F1326" s="405"/>
      <c r="G1326" s="405"/>
      <c r="H1326" s="405"/>
      <c r="I1326" s="405"/>
      <c r="J1326" s="405"/>
      <c r="K1326" s="405"/>
      <c r="L1326" s="406"/>
      <c r="M1326" s="25" t="str">
        <f>IFERROR(VLOOKUP(D1326,Cover!$I$2:$J$14,2,0),"")</f>
        <v/>
      </c>
      <c r="N1326" s="25" t="str">
        <f t="shared" si="40"/>
        <v/>
      </c>
      <c r="O1326" s="15" t="str">
        <f t="shared" si="41"/>
        <v/>
      </c>
    </row>
    <row r="1327" spans="1:15" ht="16.5" customHeight="1">
      <c r="A1327" s="404"/>
      <c r="B1327" s="405"/>
      <c r="C1327" s="413"/>
      <c r="D1327" s="405"/>
      <c r="E1327" s="405"/>
      <c r="F1327" s="405"/>
      <c r="G1327" s="405"/>
      <c r="H1327" s="405"/>
      <c r="I1327" s="405"/>
      <c r="J1327" s="405"/>
      <c r="K1327" s="405"/>
      <c r="L1327" s="406"/>
      <c r="M1327" s="25" t="str">
        <f>IFERROR(VLOOKUP(D1327,Cover!$I$2:$J$14,2,0),"")</f>
        <v/>
      </c>
      <c r="N1327" s="25" t="str">
        <f t="shared" si="40"/>
        <v/>
      </c>
      <c r="O1327" s="15" t="str">
        <f t="shared" si="41"/>
        <v/>
      </c>
    </row>
    <row r="1328" spans="1:15" ht="16.5" customHeight="1">
      <c r="A1328" s="404"/>
      <c r="B1328" s="405"/>
      <c r="C1328" s="413"/>
      <c r="D1328" s="405"/>
      <c r="E1328" s="405"/>
      <c r="F1328" s="405"/>
      <c r="G1328" s="405"/>
      <c r="H1328" s="405"/>
      <c r="I1328" s="405"/>
      <c r="J1328" s="405"/>
      <c r="K1328" s="405"/>
      <c r="L1328" s="406"/>
      <c r="M1328" s="25" t="str">
        <f>IFERROR(VLOOKUP(D1328,Cover!$I$2:$J$14,2,0),"")</f>
        <v/>
      </c>
      <c r="N1328" s="25" t="str">
        <f t="shared" si="40"/>
        <v/>
      </c>
      <c r="O1328" s="15" t="str">
        <f t="shared" si="41"/>
        <v/>
      </c>
    </row>
    <row r="1329" spans="1:15" ht="16.5" customHeight="1">
      <c r="A1329" s="404"/>
      <c r="B1329" s="405"/>
      <c r="C1329" s="413"/>
      <c r="D1329" s="405"/>
      <c r="E1329" s="405"/>
      <c r="F1329" s="405"/>
      <c r="G1329" s="405"/>
      <c r="H1329" s="405"/>
      <c r="I1329" s="405"/>
      <c r="J1329" s="405"/>
      <c r="K1329" s="405"/>
      <c r="L1329" s="406"/>
      <c r="M1329" s="25" t="str">
        <f>IFERROR(VLOOKUP(D1329,Cover!$I$2:$J$14,2,0),"")</f>
        <v/>
      </c>
      <c r="N1329" s="25" t="str">
        <f t="shared" si="40"/>
        <v/>
      </c>
      <c r="O1329" s="15" t="str">
        <f t="shared" si="41"/>
        <v/>
      </c>
    </row>
    <row r="1330" spans="1:15" ht="16.5" customHeight="1">
      <c r="A1330" s="404"/>
      <c r="B1330" s="405"/>
      <c r="C1330" s="413"/>
      <c r="D1330" s="405"/>
      <c r="E1330" s="405"/>
      <c r="F1330" s="405"/>
      <c r="G1330" s="405"/>
      <c r="H1330" s="405"/>
      <c r="I1330" s="405"/>
      <c r="J1330" s="405"/>
      <c r="K1330" s="405"/>
      <c r="L1330" s="406"/>
      <c r="M1330" s="25" t="str">
        <f>IFERROR(VLOOKUP(D1330,Cover!$I$2:$J$14,2,0),"")</f>
        <v/>
      </c>
      <c r="N1330" s="25" t="str">
        <f t="shared" si="40"/>
        <v/>
      </c>
      <c r="O1330" s="15" t="str">
        <f t="shared" si="41"/>
        <v/>
      </c>
    </row>
    <row r="1331" spans="1:15" ht="16.5" customHeight="1">
      <c r="A1331" s="404"/>
      <c r="B1331" s="405"/>
      <c r="C1331" s="413"/>
      <c r="D1331" s="405"/>
      <c r="E1331" s="405"/>
      <c r="F1331" s="405"/>
      <c r="G1331" s="405"/>
      <c r="H1331" s="405"/>
      <c r="I1331" s="405"/>
      <c r="J1331" s="405"/>
      <c r="K1331" s="405"/>
      <c r="L1331" s="406"/>
      <c r="M1331" s="25" t="str">
        <f>IFERROR(VLOOKUP(D1331,Cover!$I$2:$J$14,2,0),"")</f>
        <v/>
      </c>
      <c r="N1331" s="25" t="str">
        <f t="shared" si="40"/>
        <v/>
      </c>
      <c r="O1331" s="15" t="str">
        <f t="shared" si="41"/>
        <v/>
      </c>
    </row>
    <row r="1332" spans="1:15" ht="16.5" customHeight="1">
      <c r="A1332" s="404"/>
      <c r="B1332" s="405"/>
      <c r="C1332" s="413"/>
      <c r="D1332" s="405"/>
      <c r="E1332" s="405"/>
      <c r="F1332" s="405"/>
      <c r="G1332" s="405"/>
      <c r="H1332" s="405"/>
      <c r="I1332" s="405"/>
      <c r="J1332" s="405"/>
      <c r="K1332" s="405"/>
      <c r="L1332" s="406"/>
      <c r="M1332" s="25" t="str">
        <f>IFERROR(VLOOKUP(D1332,Cover!$I$2:$J$14,2,0),"")</f>
        <v/>
      </c>
      <c r="N1332" s="25" t="str">
        <f t="shared" si="40"/>
        <v/>
      </c>
      <c r="O1332" s="15" t="str">
        <f t="shared" si="41"/>
        <v/>
      </c>
    </row>
    <row r="1333" spans="1:15" ht="16.5" customHeight="1">
      <c r="A1333" s="404"/>
      <c r="B1333" s="405"/>
      <c r="C1333" s="413"/>
      <c r="D1333" s="405"/>
      <c r="E1333" s="405"/>
      <c r="F1333" s="405"/>
      <c r="G1333" s="405"/>
      <c r="H1333" s="405"/>
      <c r="I1333" s="405"/>
      <c r="J1333" s="405"/>
      <c r="K1333" s="405"/>
      <c r="L1333" s="406"/>
      <c r="M1333" s="25" t="str">
        <f>IFERROR(VLOOKUP(D1333,Cover!$I$2:$J$14,2,0),"")</f>
        <v/>
      </c>
      <c r="N1333" s="25" t="str">
        <f t="shared" si="40"/>
        <v/>
      </c>
      <c r="O1333" s="15" t="str">
        <f t="shared" si="41"/>
        <v/>
      </c>
    </row>
    <row r="1334" spans="1:15" ht="16.5" customHeight="1">
      <c r="A1334" s="404"/>
      <c r="B1334" s="405"/>
      <c r="C1334" s="413"/>
      <c r="D1334" s="405"/>
      <c r="E1334" s="405"/>
      <c r="F1334" s="405"/>
      <c r="G1334" s="405"/>
      <c r="H1334" s="405"/>
      <c r="I1334" s="405"/>
      <c r="J1334" s="405"/>
      <c r="K1334" s="405"/>
      <c r="L1334" s="406"/>
      <c r="M1334" s="25" t="str">
        <f>IFERROR(VLOOKUP(D1334,Cover!$I$2:$J$14,2,0),"")</f>
        <v/>
      </c>
      <c r="N1334" s="25" t="str">
        <f t="shared" si="40"/>
        <v/>
      </c>
      <c r="O1334" s="15" t="str">
        <f t="shared" si="41"/>
        <v/>
      </c>
    </row>
    <row r="1335" spans="1:15" ht="16.5" customHeight="1">
      <c r="A1335" s="404"/>
      <c r="B1335" s="405"/>
      <c r="C1335" s="413"/>
      <c r="D1335" s="405"/>
      <c r="E1335" s="405"/>
      <c r="F1335" s="405"/>
      <c r="G1335" s="405"/>
      <c r="H1335" s="405"/>
      <c r="I1335" s="405"/>
      <c r="J1335" s="405"/>
      <c r="K1335" s="405"/>
      <c r="L1335" s="406"/>
      <c r="M1335" s="25" t="str">
        <f>IFERROR(VLOOKUP(D1335,Cover!$I$2:$J$14,2,0),"")</f>
        <v/>
      </c>
      <c r="N1335" s="25" t="str">
        <f t="shared" si="40"/>
        <v/>
      </c>
      <c r="O1335" s="15" t="str">
        <f t="shared" si="41"/>
        <v/>
      </c>
    </row>
    <row r="1336" spans="1:15" ht="16.5" customHeight="1">
      <c r="A1336" s="404"/>
      <c r="B1336" s="405"/>
      <c r="C1336" s="413"/>
      <c r="D1336" s="405"/>
      <c r="E1336" s="405"/>
      <c r="F1336" s="405"/>
      <c r="G1336" s="405"/>
      <c r="H1336" s="405"/>
      <c r="I1336" s="405"/>
      <c r="J1336" s="405"/>
      <c r="K1336" s="405"/>
      <c r="L1336" s="406"/>
      <c r="M1336" s="25" t="str">
        <f>IFERROR(VLOOKUP(D1336,Cover!$I$2:$J$14,2,0),"")</f>
        <v/>
      </c>
      <c r="N1336" s="25" t="str">
        <f t="shared" si="40"/>
        <v/>
      </c>
      <c r="O1336" s="15" t="str">
        <f t="shared" si="41"/>
        <v/>
      </c>
    </row>
    <row r="1337" spans="1:15" ht="16.5" customHeight="1">
      <c r="A1337" s="404"/>
      <c r="B1337" s="405"/>
      <c r="C1337" s="413"/>
      <c r="D1337" s="405"/>
      <c r="E1337" s="405"/>
      <c r="F1337" s="405"/>
      <c r="G1337" s="405"/>
      <c r="H1337" s="405"/>
      <c r="I1337" s="405"/>
      <c r="J1337" s="405"/>
      <c r="K1337" s="405"/>
      <c r="L1337" s="406"/>
      <c r="M1337" s="25" t="str">
        <f>IFERROR(VLOOKUP(D1337,Cover!$I$2:$J$14,2,0),"")</f>
        <v/>
      </c>
      <c r="N1337" s="25" t="str">
        <f t="shared" si="40"/>
        <v/>
      </c>
      <c r="O1337" s="15" t="str">
        <f t="shared" si="41"/>
        <v/>
      </c>
    </row>
    <row r="1338" spans="1:15" ht="16.5" customHeight="1">
      <c r="A1338" s="404"/>
      <c r="B1338" s="405"/>
      <c r="C1338" s="413"/>
      <c r="D1338" s="405"/>
      <c r="E1338" s="405"/>
      <c r="F1338" s="405"/>
      <c r="G1338" s="405"/>
      <c r="H1338" s="405"/>
      <c r="I1338" s="405"/>
      <c r="J1338" s="405"/>
      <c r="K1338" s="405"/>
      <c r="L1338" s="406"/>
      <c r="M1338" s="25" t="str">
        <f>IFERROR(VLOOKUP(D1338,Cover!$I$2:$J$14,2,0),"")</f>
        <v/>
      </c>
      <c r="N1338" s="25" t="str">
        <f t="shared" si="40"/>
        <v/>
      </c>
      <c r="O1338" s="15" t="str">
        <f t="shared" si="41"/>
        <v/>
      </c>
    </row>
    <row r="1339" spans="1:15" ht="16.5" customHeight="1">
      <c r="A1339" s="404"/>
      <c r="B1339" s="405"/>
      <c r="C1339" s="413"/>
      <c r="D1339" s="405"/>
      <c r="E1339" s="405"/>
      <c r="F1339" s="405"/>
      <c r="G1339" s="405"/>
      <c r="H1339" s="405"/>
      <c r="I1339" s="405"/>
      <c r="J1339" s="405"/>
      <c r="K1339" s="405"/>
      <c r="L1339" s="406"/>
      <c r="M1339" s="25" t="str">
        <f>IFERROR(VLOOKUP(D1339,Cover!$I$2:$J$14,2,0),"")</f>
        <v/>
      </c>
      <c r="N1339" s="25" t="str">
        <f t="shared" si="40"/>
        <v/>
      </c>
      <c r="O1339" s="15" t="str">
        <f t="shared" si="41"/>
        <v/>
      </c>
    </row>
    <row r="1340" spans="1:15" ht="16.5" customHeight="1">
      <c r="A1340" s="404"/>
      <c r="B1340" s="405"/>
      <c r="C1340" s="413"/>
      <c r="D1340" s="405"/>
      <c r="E1340" s="405"/>
      <c r="F1340" s="405"/>
      <c r="G1340" s="405"/>
      <c r="H1340" s="405"/>
      <c r="I1340" s="405"/>
      <c r="J1340" s="405"/>
      <c r="K1340" s="405"/>
      <c r="L1340" s="406"/>
      <c r="M1340" s="25" t="str">
        <f>IFERROR(VLOOKUP(D1340,Cover!$I$2:$J$14,2,0),"")</f>
        <v/>
      </c>
      <c r="N1340" s="25" t="str">
        <f t="shared" si="40"/>
        <v/>
      </c>
      <c r="O1340" s="15" t="str">
        <f t="shared" si="41"/>
        <v/>
      </c>
    </row>
    <row r="1341" spans="1:15" ht="16.5" customHeight="1">
      <c r="A1341" s="404"/>
      <c r="B1341" s="405"/>
      <c r="C1341" s="413"/>
      <c r="D1341" s="405"/>
      <c r="E1341" s="405"/>
      <c r="F1341" s="405"/>
      <c r="G1341" s="405"/>
      <c r="H1341" s="405"/>
      <c r="I1341" s="405"/>
      <c r="J1341" s="405"/>
      <c r="K1341" s="405"/>
      <c r="L1341" s="406"/>
      <c r="M1341" s="25" t="str">
        <f>IFERROR(VLOOKUP(D1341,Cover!$I$2:$J$14,2,0),"")</f>
        <v/>
      </c>
      <c r="N1341" s="25" t="str">
        <f t="shared" si="40"/>
        <v/>
      </c>
      <c r="O1341" s="15" t="str">
        <f t="shared" si="41"/>
        <v/>
      </c>
    </row>
    <row r="1342" spans="1:15" ht="16.5" customHeight="1">
      <c r="A1342" s="404"/>
      <c r="B1342" s="405"/>
      <c r="C1342" s="413"/>
      <c r="D1342" s="405"/>
      <c r="E1342" s="405"/>
      <c r="F1342" s="405"/>
      <c r="G1342" s="405"/>
      <c r="H1342" s="405"/>
      <c r="I1342" s="405"/>
      <c r="J1342" s="405"/>
      <c r="K1342" s="405"/>
      <c r="L1342" s="406"/>
      <c r="M1342" s="25" t="str">
        <f>IFERROR(VLOOKUP(D1342,Cover!$I$2:$J$14,2,0),"")</f>
        <v/>
      </c>
      <c r="N1342" s="25" t="str">
        <f t="shared" si="40"/>
        <v/>
      </c>
      <c r="O1342" s="15" t="str">
        <f t="shared" si="41"/>
        <v/>
      </c>
    </row>
    <row r="1343" spans="1:15" ht="16.5" customHeight="1">
      <c r="A1343" s="404"/>
      <c r="B1343" s="405"/>
      <c r="C1343" s="413"/>
      <c r="D1343" s="405"/>
      <c r="E1343" s="405"/>
      <c r="F1343" s="405"/>
      <c r="G1343" s="405"/>
      <c r="H1343" s="405"/>
      <c r="I1343" s="405"/>
      <c r="J1343" s="405"/>
      <c r="K1343" s="405"/>
      <c r="L1343" s="406"/>
      <c r="M1343" s="25" t="str">
        <f>IFERROR(VLOOKUP(D1343,Cover!$I$2:$J$14,2,0),"")</f>
        <v/>
      </c>
      <c r="N1343" s="25" t="str">
        <f t="shared" si="40"/>
        <v/>
      </c>
      <c r="O1343" s="15" t="str">
        <f t="shared" si="41"/>
        <v/>
      </c>
    </row>
    <row r="1344" spans="1:15" ht="16.5" customHeight="1">
      <c r="A1344" s="404"/>
      <c r="B1344" s="405"/>
      <c r="C1344" s="413"/>
      <c r="D1344" s="405"/>
      <c r="E1344" s="405"/>
      <c r="F1344" s="405"/>
      <c r="G1344" s="405"/>
      <c r="H1344" s="405"/>
      <c r="I1344" s="405"/>
      <c r="J1344" s="405"/>
      <c r="K1344" s="405"/>
      <c r="L1344" s="406"/>
      <c r="M1344" s="25" t="str">
        <f>IFERROR(VLOOKUP(D1344,Cover!$I$2:$J$14,2,0),"")</f>
        <v/>
      </c>
      <c r="N1344" s="25" t="str">
        <f t="shared" si="40"/>
        <v/>
      </c>
      <c r="O1344" s="15" t="str">
        <f t="shared" si="41"/>
        <v/>
      </c>
    </row>
    <row r="1345" spans="1:15" ht="16.5" customHeight="1">
      <c r="A1345" s="404"/>
      <c r="B1345" s="405"/>
      <c r="C1345" s="413"/>
      <c r="D1345" s="405"/>
      <c r="E1345" s="405"/>
      <c r="F1345" s="405"/>
      <c r="G1345" s="405"/>
      <c r="H1345" s="405"/>
      <c r="I1345" s="405"/>
      <c r="J1345" s="405"/>
      <c r="K1345" s="405"/>
      <c r="L1345" s="406"/>
      <c r="M1345" s="25" t="str">
        <f>IFERROR(VLOOKUP(D1345,Cover!$I$2:$J$14,2,0),"")</f>
        <v/>
      </c>
      <c r="N1345" s="25" t="str">
        <f t="shared" si="40"/>
        <v/>
      </c>
      <c r="O1345" s="15" t="str">
        <f t="shared" si="41"/>
        <v/>
      </c>
    </row>
    <row r="1346" spans="1:15" ht="16.5" customHeight="1">
      <c r="A1346" s="404"/>
      <c r="B1346" s="405"/>
      <c r="C1346" s="413"/>
      <c r="D1346" s="405"/>
      <c r="E1346" s="405"/>
      <c r="F1346" s="405"/>
      <c r="G1346" s="405"/>
      <c r="H1346" s="405"/>
      <c r="I1346" s="405"/>
      <c r="J1346" s="405"/>
      <c r="K1346" s="405"/>
      <c r="L1346" s="406"/>
      <c r="M1346" s="25" t="str">
        <f>IFERROR(VLOOKUP(D1346,Cover!$I$2:$J$14,2,0),"")</f>
        <v/>
      </c>
      <c r="N1346" s="25" t="str">
        <f t="shared" si="40"/>
        <v/>
      </c>
      <c r="O1346" s="15" t="str">
        <f t="shared" si="41"/>
        <v/>
      </c>
    </row>
    <row r="1347" spans="1:15" ht="16.5" customHeight="1">
      <c r="A1347" s="404"/>
      <c r="B1347" s="405"/>
      <c r="C1347" s="413"/>
      <c r="D1347" s="405"/>
      <c r="E1347" s="405"/>
      <c r="F1347" s="405"/>
      <c r="G1347" s="405"/>
      <c r="H1347" s="405"/>
      <c r="I1347" s="405"/>
      <c r="J1347" s="405"/>
      <c r="K1347" s="405"/>
      <c r="L1347" s="406"/>
      <c r="M1347" s="25" t="str">
        <f>IFERROR(VLOOKUP(D1347,Cover!$I$2:$J$14,2,0),"")</f>
        <v/>
      </c>
      <c r="N1347" s="25" t="str">
        <f t="shared" ref="N1347:N1410" si="42">IF(O1347&lt;&gt;"PMOyyy144_R4bis",CONCATENATE(B1347,M1347,I1347),CONCATENATE(O1347,M1347,I1347))</f>
        <v/>
      </c>
      <c r="O1347" s="15" t="str">
        <f t="shared" ref="O1347:O1410" si="43">LEFT(B1347,15)</f>
        <v/>
      </c>
    </row>
    <row r="1348" spans="1:15" ht="16.5" customHeight="1">
      <c r="A1348" s="404"/>
      <c r="B1348" s="405"/>
      <c r="C1348" s="413"/>
      <c r="D1348" s="405"/>
      <c r="E1348" s="405"/>
      <c r="F1348" s="405"/>
      <c r="G1348" s="405"/>
      <c r="H1348" s="405"/>
      <c r="I1348" s="405"/>
      <c r="J1348" s="405"/>
      <c r="K1348" s="405"/>
      <c r="L1348" s="406"/>
      <c r="M1348" s="25" t="str">
        <f>IFERROR(VLOOKUP(D1348,Cover!$I$2:$J$14,2,0),"")</f>
        <v/>
      </c>
      <c r="N1348" s="25" t="str">
        <f t="shared" si="42"/>
        <v/>
      </c>
      <c r="O1348" s="15" t="str">
        <f t="shared" si="43"/>
        <v/>
      </c>
    </row>
    <row r="1349" spans="1:15" ht="16.5" customHeight="1">
      <c r="A1349" s="404"/>
      <c r="B1349" s="405"/>
      <c r="C1349" s="413"/>
      <c r="D1349" s="405"/>
      <c r="E1349" s="405"/>
      <c r="F1349" s="405"/>
      <c r="G1349" s="405"/>
      <c r="H1349" s="405"/>
      <c r="I1349" s="405"/>
      <c r="J1349" s="405"/>
      <c r="K1349" s="405"/>
      <c r="L1349" s="406"/>
      <c r="M1349" s="25" t="str">
        <f>IFERROR(VLOOKUP(D1349,Cover!$I$2:$J$14,2,0),"")</f>
        <v/>
      </c>
      <c r="N1349" s="25" t="str">
        <f t="shared" si="42"/>
        <v/>
      </c>
      <c r="O1349" s="15" t="str">
        <f t="shared" si="43"/>
        <v/>
      </c>
    </row>
    <row r="1350" spans="1:15" ht="16.5" customHeight="1">
      <c r="A1350" s="404"/>
      <c r="B1350" s="405"/>
      <c r="C1350" s="413"/>
      <c r="D1350" s="405"/>
      <c r="E1350" s="405"/>
      <c r="F1350" s="405"/>
      <c r="G1350" s="405"/>
      <c r="H1350" s="405"/>
      <c r="I1350" s="405"/>
      <c r="J1350" s="405"/>
      <c r="K1350" s="405"/>
      <c r="L1350" s="406"/>
      <c r="M1350" s="25" t="str">
        <f>IFERROR(VLOOKUP(D1350,Cover!$I$2:$J$14,2,0),"")</f>
        <v/>
      </c>
      <c r="N1350" s="25" t="str">
        <f t="shared" si="42"/>
        <v/>
      </c>
      <c r="O1350" s="15" t="str">
        <f t="shared" si="43"/>
        <v/>
      </c>
    </row>
    <row r="1351" spans="1:15" ht="16.5" customHeight="1">
      <c r="A1351" s="404"/>
      <c r="B1351" s="405"/>
      <c r="C1351" s="413"/>
      <c r="D1351" s="405"/>
      <c r="E1351" s="405"/>
      <c r="F1351" s="405"/>
      <c r="G1351" s="405"/>
      <c r="H1351" s="405"/>
      <c r="I1351" s="405"/>
      <c r="J1351" s="405"/>
      <c r="K1351" s="405"/>
      <c r="L1351" s="406"/>
      <c r="M1351" s="25" t="str">
        <f>IFERROR(VLOOKUP(D1351,Cover!$I$2:$J$14,2,0),"")</f>
        <v/>
      </c>
      <c r="N1351" s="25" t="str">
        <f t="shared" si="42"/>
        <v/>
      </c>
      <c r="O1351" s="15" t="str">
        <f t="shared" si="43"/>
        <v/>
      </c>
    </row>
    <row r="1352" spans="1:15" ht="16.5" customHeight="1">
      <c r="A1352" s="404"/>
      <c r="B1352" s="405"/>
      <c r="C1352" s="413"/>
      <c r="D1352" s="405"/>
      <c r="E1352" s="405"/>
      <c r="F1352" s="405"/>
      <c r="G1352" s="405"/>
      <c r="H1352" s="405"/>
      <c r="I1352" s="405"/>
      <c r="J1352" s="405"/>
      <c r="K1352" s="405"/>
      <c r="L1352" s="406"/>
      <c r="M1352" s="25" t="str">
        <f>IFERROR(VLOOKUP(D1352,Cover!$I$2:$J$14,2,0),"")</f>
        <v/>
      </c>
      <c r="N1352" s="25" t="str">
        <f t="shared" si="42"/>
        <v/>
      </c>
      <c r="O1352" s="15" t="str">
        <f t="shared" si="43"/>
        <v/>
      </c>
    </row>
    <row r="1353" spans="1:15" ht="16.5" customHeight="1">
      <c r="A1353" s="404"/>
      <c r="B1353" s="405"/>
      <c r="C1353" s="413"/>
      <c r="D1353" s="405"/>
      <c r="E1353" s="405"/>
      <c r="F1353" s="405"/>
      <c r="G1353" s="405"/>
      <c r="H1353" s="405"/>
      <c r="I1353" s="405"/>
      <c r="J1353" s="405"/>
      <c r="K1353" s="405"/>
      <c r="L1353" s="406"/>
      <c r="M1353" s="25" t="str">
        <f>IFERROR(VLOOKUP(D1353,Cover!$I$2:$J$14,2,0),"")</f>
        <v/>
      </c>
      <c r="N1353" s="25" t="str">
        <f t="shared" si="42"/>
        <v/>
      </c>
      <c r="O1353" s="15" t="str">
        <f t="shared" si="43"/>
        <v/>
      </c>
    </row>
    <row r="1354" spans="1:15" ht="16.5" customHeight="1">
      <c r="A1354" s="404"/>
      <c r="B1354" s="405"/>
      <c r="C1354" s="413"/>
      <c r="D1354" s="405"/>
      <c r="E1354" s="405"/>
      <c r="F1354" s="405"/>
      <c r="G1354" s="405"/>
      <c r="H1354" s="405"/>
      <c r="I1354" s="405"/>
      <c r="J1354" s="405"/>
      <c r="K1354" s="405"/>
      <c r="L1354" s="406"/>
      <c r="M1354" s="25" t="str">
        <f>IFERROR(VLOOKUP(D1354,Cover!$I$2:$J$14,2,0),"")</f>
        <v/>
      </c>
      <c r="N1354" s="25" t="str">
        <f t="shared" si="42"/>
        <v/>
      </c>
      <c r="O1354" s="15" t="str">
        <f t="shared" si="43"/>
        <v/>
      </c>
    </row>
    <row r="1355" spans="1:15" ht="16.5" customHeight="1">
      <c r="A1355" s="404"/>
      <c r="B1355" s="405"/>
      <c r="C1355" s="413"/>
      <c r="D1355" s="405"/>
      <c r="E1355" s="405"/>
      <c r="F1355" s="405"/>
      <c r="G1355" s="405"/>
      <c r="H1355" s="405"/>
      <c r="I1355" s="405"/>
      <c r="J1355" s="405"/>
      <c r="K1355" s="405"/>
      <c r="L1355" s="406"/>
      <c r="M1355" s="25" t="str">
        <f>IFERROR(VLOOKUP(D1355,Cover!$I$2:$J$14,2,0),"")</f>
        <v/>
      </c>
      <c r="N1355" s="25" t="str">
        <f t="shared" si="42"/>
        <v/>
      </c>
      <c r="O1355" s="15" t="str">
        <f t="shared" si="43"/>
        <v/>
      </c>
    </row>
    <row r="1356" spans="1:15" ht="16.5" customHeight="1">
      <c r="A1356" s="404"/>
      <c r="B1356" s="405"/>
      <c r="C1356" s="413"/>
      <c r="D1356" s="405"/>
      <c r="E1356" s="405"/>
      <c r="F1356" s="405"/>
      <c r="G1356" s="405"/>
      <c r="H1356" s="405"/>
      <c r="I1356" s="405"/>
      <c r="J1356" s="405"/>
      <c r="K1356" s="405"/>
      <c r="L1356" s="406"/>
      <c r="M1356" s="25" t="str">
        <f>IFERROR(VLOOKUP(D1356,Cover!$I$2:$J$14,2,0),"")</f>
        <v/>
      </c>
      <c r="N1356" s="25" t="str">
        <f t="shared" si="42"/>
        <v/>
      </c>
      <c r="O1356" s="15" t="str">
        <f t="shared" si="43"/>
        <v/>
      </c>
    </row>
    <row r="1357" spans="1:15" ht="16.5" customHeight="1">
      <c r="A1357" s="404"/>
      <c r="B1357" s="405"/>
      <c r="C1357" s="413"/>
      <c r="D1357" s="405"/>
      <c r="E1357" s="405"/>
      <c r="F1357" s="405"/>
      <c r="G1357" s="405"/>
      <c r="H1357" s="405"/>
      <c r="I1357" s="405"/>
      <c r="J1357" s="405"/>
      <c r="K1357" s="405"/>
      <c r="L1357" s="406"/>
      <c r="M1357" s="25" t="str">
        <f>IFERROR(VLOOKUP(D1357,Cover!$I$2:$J$14,2,0),"")</f>
        <v/>
      </c>
      <c r="N1357" s="25" t="str">
        <f t="shared" si="42"/>
        <v/>
      </c>
      <c r="O1357" s="15" t="str">
        <f t="shared" si="43"/>
        <v/>
      </c>
    </row>
    <row r="1358" spans="1:15" ht="16.5" customHeight="1">
      <c r="A1358" s="404"/>
      <c r="B1358" s="405"/>
      <c r="C1358" s="413"/>
      <c r="D1358" s="405"/>
      <c r="E1358" s="405"/>
      <c r="F1358" s="405"/>
      <c r="G1358" s="405"/>
      <c r="H1358" s="405"/>
      <c r="I1358" s="405"/>
      <c r="J1358" s="405"/>
      <c r="K1358" s="405"/>
      <c r="L1358" s="406"/>
      <c r="M1358" s="25" t="str">
        <f>IFERROR(VLOOKUP(D1358,Cover!$I$2:$J$14,2,0),"")</f>
        <v/>
      </c>
      <c r="N1358" s="25" t="str">
        <f t="shared" si="42"/>
        <v/>
      </c>
      <c r="O1358" s="15" t="str">
        <f t="shared" si="43"/>
        <v/>
      </c>
    </row>
    <row r="1359" spans="1:15" ht="16.5" customHeight="1">
      <c r="A1359" s="404"/>
      <c r="B1359" s="405"/>
      <c r="C1359" s="413"/>
      <c r="D1359" s="405"/>
      <c r="E1359" s="405"/>
      <c r="F1359" s="405"/>
      <c r="G1359" s="405"/>
      <c r="H1359" s="405"/>
      <c r="I1359" s="405"/>
      <c r="J1359" s="405"/>
      <c r="K1359" s="405"/>
      <c r="L1359" s="406"/>
      <c r="M1359" s="25" t="str">
        <f>IFERROR(VLOOKUP(D1359,Cover!$I$2:$J$14,2,0),"")</f>
        <v/>
      </c>
      <c r="N1359" s="25" t="str">
        <f t="shared" si="42"/>
        <v/>
      </c>
      <c r="O1359" s="15" t="str">
        <f t="shared" si="43"/>
        <v/>
      </c>
    </row>
    <row r="1360" spans="1:15" ht="16.5" customHeight="1">
      <c r="A1360" s="404"/>
      <c r="B1360" s="405"/>
      <c r="C1360" s="413"/>
      <c r="D1360" s="405"/>
      <c r="E1360" s="405"/>
      <c r="F1360" s="405"/>
      <c r="G1360" s="405"/>
      <c r="H1360" s="405"/>
      <c r="I1360" s="405"/>
      <c r="J1360" s="405"/>
      <c r="K1360" s="405"/>
      <c r="L1360" s="406"/>
      <c r="M1360" s="25" t="str">
        <f>IFERROR(VLOOKUP(D1360,Cover!$I$2:$J$14,2,0),"")</f>
        <v/>
      </c>
      <c r="N1360" s="25" t="str">
        <f t="shared" si="42"/>
        <v/>
      </c>
      <c r="O1360" s="15" t="str">
        <f t="shared" si="43"/>
        <v/>
      </c>
    </row>
    <row r="1361" spans="1:15" ht="16.5" customHeight="1">
      <c r="A1361" s="404"/>
      <c r="B1361" s="405"/>
      <c r="C1361" s="413"/>
      <c r="D1361" s="405"/>
      <c r="E1361" s="405"/>
      <c r="F1361" s="405"/>
      <c r="G1361" s="405"/>
      <c r="H1361" s="405"/>
      <c r="I1361" s="405"/>
      <c r="J1361" s="405"/>
      <c r="K1361" s="405"/>
      <c r="L1361" s="406"/>
      <c r="M1361" s="25" t="str">
        <f>IFERROR(VLOOKUP(D1361,Cover!$I$2:$J$14,2,0),"")</f>
        <v/>
      </c>
      <c r="N1361" s="25" t="str">
        <f t="shared" si="42"/>
        <v/>
      </c>
      <c r="O1361" s="15" t="str">
        <f t="shared" si="43"/>
        <v/>
      </c>
    </row>
    <row r="1362" spans="1:15" ht="16.5" customHeight="1">
      <c r="A1362" s="404"/>
      <c r="B1362" s="405"/>
      <c r="C1362" s="413"/>
      <c r="D1362" s="405"/>
      <c r="E1362" s="405"/>
      <c r="F1362" s="405"/>
      <c r="G1362" s="405"/>
      <c r="H1362" s="405"/>
      <c r="I1362" s="405"/>
      <c r="J1362" s="405"/>
      <c r="K1362" s="405"/>
      <c r="L1362" s="406"/>
      <c r="M1362" s="25" t="str">
        <f>IFERROR(VLOOKUP(D1362,Cover!$I$2:$J$14,2,0),"")</f>
        <v/>
      </c>
      <c r="N1362" s="25" t="str">
        <f t="shared" si="42"/>
        <v/>
      </c>
      <c r="O1362" s="15" t="str">
        <f t="shared" si="43"/>
        <v/>
      </c>
    </row>
    <row r="1363" spans="1:15" ht="16.5" customHeight="1">
      <c r="A1363" s="404"/>
      <c r="B1363" s="405"/>
      <c r="C1363" s="413"/>
      <c r="D1363" s="405"/>
      <c r="E1363" s="405"/>
      <c r="F1363" s="405"/>
      <c r="G1363" s="405"/>
      <c r="H1363" s="405"/>
      <c r="I1363" s="405"/>
      <c r="J1363" s="405"/>
      <c r="K1363" s="405"/>
      <c r="L1363" s="406"/>
      <c r="M1363" s="25" t="str">
        <f>IFERROR(VLOOKUP(D1363,Cover!$I$2:$J$14,2,0),"")</f>
        <v/>
      </c>
      <c r="N1363" s="25" t="str">
        <f t="shared" si="42"/>
        <v/>
      </c>
      <c r="O1363" s="15" t="str">
        <f t="shared" si="43"/>
        <v/>
      </c>
    </row>
    <row r="1364" spans="1:15" ht="16.5" customHeight="1">
      <c r="A1364" s="404"/>
      <c r="B1364" s="405"/>
      <c r="C1364" s="413"/>
      <c r="D1364" s="405"/>
      <c r="E1364" s="405"/>
      <c r="F1364" s="405"/>
      <c r="G1364" s="405"/>
      <c r="H1364" s="405"/>
      <c r="I1364" s="405"/>
      <c r="J1364" s="405"/>
      <c r="K1364" s="405"/>
      <c r="L1364" s="406"/>
      <c r="M1364" s="25" t="str">
        <f>IFERROR(VLOOKUP(D1364,Cover!$I$2:$J$14,2,0),"")</f>
        <v/>
      </c>
      <c r="N1364" s="25" t="str">
        <f t="shared" si="42"/>
        <v/>
      </c>
      <c r="O1364" s="15" t="str">
        <f t="shared" si="43"/>
        <v/>
      </c>
    </row>
    <row r="1365" spans="1:15" ht="16.5" customHeight="1">
      <c r="A1365" s="404"/>
      <c r="B1365" s="405"/>
      <c r="C1365" s="413"/>
      <c r="D1365" s="405"/>
      <c r="E1365" s="405"/>
      <c r="F1365" s="405"/>
      <c r="G1365" s="405"/>
      <c r="H1365" s="405"/>
      <c r="I1365" s="405"/>
      <c r="J1365" s="405"/>
      <c r="K1365" s="405"/>
      <c r="L1365" s="406"/>
      <c r="M1365" s="25" t="str">
        <f>IFERROR(VLOOKUP(D1365,Cover!$I$2:$J$14,2,0),"")</f>
        <v/>
      </c>
      <c r="N1365" s="25" t="str">
        <f t="shared" si="42"/>
        <v/>
      </c>
      <c r="O1365" s="15" t="str">
        <f t="shared" si="43"/>
        <v/>
      </c>
    </row>
    <row r="1366" spans="1:15" ht="16.5" customHeight="1">
      <c r="A1366" s="404"/>
      <c r="B1366" s="405"/>
      <c r="C1366" s="413"/>
      <c r="D1366" s="405"/>
      <c r="E1366" s="405"/>
      <c r="F1366" s="405"/>
      <c r="G1366" s="405"/>
      <c r="H1366" s="405"/>
      <c r="I1366" s="405"/>
      <c r="J1366" s="405"/>
      <c r="K1366" s="405"/>
      <c r="L1366" s="406"/>
      <c r="M1366" s="25" t="str">
        <f>IFERROR(VLOOKUP(D1366,Cover!$I$2:$J$14,2,0),"")</f>
        <v/>
      </c>
      <c r="N1366" s="25" t="str">
        <f t="shared" si="42"/>
        <v/>
      </c>
      <c r="O1366" s="15" t="str">
        <f t="shared" si="43"/>
        <v/>
      </c>
    </row>
    <row r="1367" spans="1:15" ht="16.5" customHeight="1">
      <c r="A1367" s="404"/>
      <c r="B1367" s="405"/>
      <c r="C1367" s="413"/>
      <c r="D1367" s="405"/>
      <c r="E1367" s="405"/>
      <c r="F1367" s="405"/>
      <c r="G1367" s="405"/>
      <c r="H1367" s="405"/>
      <c r="I1367" s="405"/>
      <c r="J1367" s="405"/>
      <c r="K1367" s="405"/>
      <c r="L1367" s="406"/>
      <c r="M1367" s="25" t="str">
        <f>IFERROR(VLOOKUP(D1367,Cover!$I$2:$J$14,2,0),"")</f>
        <v/>
      </c>
      <c r="N1367" s="25" t="str">
        <f t="shared" si="42"/>
        <v/>
      </c>
      <c r="O1367" s="15" t="str">
        <f t="shared" si="43"/>
        <v/>
      </c>
    </row>
    <row r="1368" spans="1:15" ht="16.5" customHeight="1">
      <c r="A1368" s="404"/>
      <c r="B1368" s="405"/>
      <c r="C1368" s="413"/>
      <c r="D1368" s="405"/>
      <c r="E1368" s="405"/>
      <c r="F1368" s="405"/>
      <c r="G1368" s="405"/>
      <c r="H1368" s="405"/>
      <c r="I1368" s="405"/>
      <c r="J1368" s="405"/>
      <c r="K1368" s="405"/>
      <c r="L1368" s="406"/>
      <c r="M1368" s="25" t="str">
        <f>IFERROR(VLOOKUP(D1368,Cover!$I$2:$J$14,2,0),"")</f>
        <v/>
      </c>
      <c r="N1368" s="25" t="str">
        <f t="shared" si="42"/>
        <v/>
      </c>
      <c r="O1368" s="15" t="str">
        <f t="shared" si="43"/>
        <v/>
      </c>
    </row>
    <row r="1369" spans="1:15" ht="16.5" customHeight="1">
      <c r="A1369" s="404"/>
      <c r="B1369" s="405"/>
      <c r="C1369" s="413"/>
      <c r="D1369" s="405"/>
      <c r="E1369" s="405"/>
      <c r="F1369" s="405"/>
      <c r="G1369" s="405"/>
      <c r="H1369" s="405"/>
      <c r="I1369" s="405"/>
      <c r="J1369" s="405"/>
      <c r="K1369" s="405"/>
      <c r="L1369" s="406"/>
      <c r="M1369" s="25" t="str">
        <f>IFERROR(VLOOKUP(D1369,Cover!$I$2:$J$14,2,0),"")</f>
        <v/>
      </c>
      <c r="N1369" s="25" t="str">
        <f t="shared" si="42"/>
        <v/>
      </c>
      <c r="O1369" s="15" t="str">
        <f t="shared" si="43"/>
        <v/>
      </c>
    </row>
    <row r="1370" spans="1:15" ht="16.5" customHeight="1">
      <c r="A1370" s="404"/>
      <c r="B1370" s="405"/>
      <c r="C1370" s="413"/>
      <c r="D1370" s="405"/>
      <c r="E1370" s="405"/>
      <c r="F1370" s="405"/>
      <c r="G1370" s="405"/>
      <c r="H1370" s="405"/>
      <c r="I1370" s="405"/>
      <c r="J1370" s="405"/>
      <c r="K1370" s="405"/>
      <c r="L1370" s="406"/>
      <c r="M1370" s="25" t="str">
        <f>IFERROR(VLOOKUP(D1370,Cover!$I$2:$J$14,2,0),"")</f>
        <v/>
      </c>
      <c r="N1370" s="25" t="str">
        <f t="shared" si="42"/>
        <v/>
      </c>
      <c r="O1370" s="15" t="str">
        <f t="shared" si="43"/>
        <v/>
      </c>
    </row>
    <row r="1371" spans="1:15" ht="16.5" customHeight="1">
      <c r="A1371" s="404"/>
      <c r="B1371" s="405"/>
      <c r="C1371" s="413"/>
      <c r="D1371" s="405"/>
      <c r="E1371" s="405"/>
      <c r="F1371" s="405"/>
      <c r="G1371" s="405"/>
      <c r="H1371" s="405"/>
      <c r="I1371" s="405"/>
      <c r="J1371" s="405"/>
      <c r="K1371" s="405"/>
      <c r="L1371" s="406"/>
      <c r="M1371" s="25" t="str">
        <f>IFERROR(VLOOKUP(D1371,Cover!$I$2:$J$14,2,0),"")</f>
        <v/>
      </c>
      <c r="N1371" s="25" t="str">
        <f t="shared" si="42"/>
        <v/>
      </c>
      <c r="O1371" s="15" t="str">
        <f t="shared" si="43"/>
        <v/>
      </c>
    </row>
    <row r="1372" spans="1:15" ht="16.5" customHeight="1">
      <c r="A1372" s="404"/>
      <c r="B1372" s="405"/>
      <c r="C1372" s="413"/>
      <c r="D1372" s="405"/>
      <c r="E1372" s="405"/>
      <c r="F1372" s="405"/>
      <c r="G1372" s="405"/>
      <c r="H1372" s="405"/>
      <c r="I1372" s="405"/>
      <c r="J1372" s="405"/>
      <c r="K1372" s="405"/>
      <c r="L1372" s="406"/>
      <c r="M1372" s="25" t="str">
        <f>IFERROR(VLOOKUP(D1372,Cover!$I$2:$J$14,2,0),"")</f>
        <v/>
      </c>
      <c r="N1372" s="25" t="str">
        <f t="shared" si="42"/>
        <v/>
      </c>
      <c r="O1372" s="15" t="str">
        <f t="shared" si="43"/>
        <v/>
      </c>
    </row>
    <row r="1373" spans="1:15" ht="16.5" customHeight="1">
      <c r="A1373" s="404"/>
      <c r="B1373" s="405"/>
      <c r="C1373" s="413"/>
      <c r="D1373" s="405"/>
      <c r="E1373" s="405"/>
      <c r="F1373" s="405"/>
      <c r="G1373" s="405"/>
      <c r="H1373" s="405"/>
      <c r="I1373" s="405"/>
      <c r="J1373" s="405"/>
      <c r="K1373" s="405"/>
      <c r="L1373" s="406"/>
      <c r="M1373" s="25" t="str">
        <f>IFERROR(VLOOKUP(D1373,Cover!$I$2:$J$14,2,0),"")</f>
        <v/>
      </c>
      <c r="N1373" s="25" t="str">
        <f t="shared" si="42"/>
        <v/>
      </c>
      <c r="O1373" s="15" t="str">
        <f t="shared" si="43"/>
        <v/>
      </c>
    </row>
    <row r="1374" spans="1:15" ht="16.5" customHeight="1">
      <c r="A1374" s="404"/>
      <c r="B1374" s="405"/>
      <c r="C1374" s="413"/>
      <c r="D1374" s="405"/>
      <c r="E1374" s="405"/>
      <c r="F1374" s="405"/>
      <c r="G1374" s="405"/>
      <c r="H1374" s="405"/>
      <c r="I1374" s="405"/>
      <c r="J1374" s="405"/>
      <c r="K1374" s="405"/>
      <c r="L1374" s="406"/>
      <c r="M1374" s="25" t="str">
        <f>IFERROR(VLOOKUP(D1374,Cover!$I$2:$J$14,2,0),"")</f>
        <v/>
      </c>
      <c r="N1374" s="25" t="str">
        <f t="shared" si="42"/>
        <v/>
      </c>
      <c r="O1374" s="15" t="str">
        <f t="shared" si="43"/>
        <v/>
      </c>
    </row>
    <row r="1375" spans="1:15" ht="16.5" customHeight="1">
      <c r="A1375" s="404"/>
      <c r="B1375" s="405"/>
      <c r="C1375" s="413"/>
      <c r="D1375" s="405"/>
      <c r="E1375" s="405"/>
      <c r="F1375" s="405"/>
      <c r="G1375" s="405"/>
      <c r="H1375" s="405"/>
      <c r="I1375" s="405"/>
      <c r="J1375" s="405"/>
      <c r="K1375" s="405"/>
      <c r="L1375" s="406"/>
      <c r="M1375" s="25" t="str">
        <f>IFERROR(VLOOKUP(D1375,Cover!$I$2:$J$14,2,0),"")</f>
        <v/>
      </c>
      <c r="N1375" s="25" t="str">
        <f t="shared" si="42"/>
        <v/>
      </c>
      <c r="O1375" s="15" t="str">
        <f t="shared" si="43"/>
        <v/>
      </c>
    </row>
    <row r="1376" spans="1:15" ht="16.5" customHeight="1">
      <c r="A1376" s="404"/>
      <c r="B1376" s="405"/>
      <c r="C1376" s="413"/>
      <c r="D1376" s="405"/>
      <c r="E1376" s="405"/>
      <c r="F1376" s="405"/>
      <c r="G1376" s="405"/>
      <c r="H1376" s="405"/>
      <c r="I1376" s="405"/>
      <c r="J1376" s="405"/>
      <c r="K1376" s="405"/>
      <c r="L1376" s="406"/>
      <c r="M1376" s="25" t="str">
        <f>IFERROR(VLOOKUP(D1376,Cover!$I$2:$J$14,2,0),"")</f>
        <v/>
      </c>
      <c r="N1376" s="25" t="str">
        <f t="shared" si="42"/>
        <v/>
      </c>
      <c r="O1376" s="15" t="str">
        <f t="shared" si="43"/>
        <v/>
      </c>
    </row>
    <row r="1377" spans="1:15" ht="16.5" customHeight="1">
      <c r="A1377" s="404"/>
      <c r="B1377" s="405"/>
      <c r="C1377" s="413"/>
      <c r="D1377" s="405"/>
      <c r="E1377" s="405"/>
      <c r="F1377" s="405"/>
      <c r="G1377" s="405"/>
      <c r="H1377" s="405"/>
      <c r="I1377" s="405"/>
      <c r="J1377" s="405"/>
      <c r="K1377" s="405"/>
      <c r="L1377" s="406"/>
      <c r="M1377" s="25" t="str">
        <f>IFERROR(VLOOKUP(D1377,Cover!$I$2:$J$14,2,0),"")</f>
        <v/>
      </c>
      <c r="N1377" s="25" t="str">
        <f t="shared" si="42"/>
        <v/>
      </c>
      <c r="O1377" s="15" t="str">
        <f t="shared" si="43"/>
        <v/>
      </c>
    </row>
    <row r="1378" spans="1:15" ht="16.5" customHeight="1">
      <c r="A1378" s="404"/>
      <c r="B1378" s="405"/>
      <c r="C1378" s="413"/>
      <c r="D1378" s="405"/>
      <c r="E1378" s="405"/>
      <c r="F1378" s="405"/>
      <c r="G1378" s="405"/>
      <c r="H1378" s="405"/>
      <c r="I1378" s="405"/>
      <c r="J1378" s="405"/>
      <c r="K1378" s="405"/>
      <c r="L1378" s="406"/>
      <c r="M1378" s="25" t="str">
        <f>IFERROR(VLOOKUP(D1378,Cover!$I$2:$J$14,2,0),"")</f>
        <v/>
      </c>
      <c r="N1378" s="25" t="str">
        <f t="shared" si="42"/>
        <v/>
      </c>
      <c r="O1378" s="15" t="str">
        <f t="shared" si="43"/>
        <v/>
      </c>
    </row>
    <row r="1379" spans="1:15" ht="16.5" customHeight="1">
      <c r="A1379" s="404"/>
      <c r="B1379" s="405"/>
      <c r="C1379" s="413"/>
      <c r="D1379" s="405"/>
      <c r="E1379" s="405"/>
      <c r="F1379" s="405"/>
      <c r="G1379" s="405"/>
      <c r="H1379" s="405"/>
      <c r="I1379" s="405"/>
      <c r="J1379" s="405"/>
      <c r="K1379" s="405"/>
      <c r="L1379" s="406"/>
      <c r="M1379" s="25" t="str">
        <f>IFERROR(VLOOKUP(D1379,Cover!$I$2:$J$14,2,0),"")</f>
        <v/>
      </c>
      <c r="N1379" s="25" t="str">
        <f t="shared" si="42"/>
        <v/>
      </c>
      <c r="O1379" s="15" t="str">
        <f t="shared" si="43"/>
        <v/>
      </c>
    </row>
    <row r="1380" spans="1:15" ht="16.5" customHeight="1">
      <c r="A1380" s="404"/>
      <c r="B1380" s="405"/>
      <c r="C1380" s="413"/>
      <c r="D1380" s="405"/>
      <c r="E1380" s="405"/>
      <c r="F1380" s="405"/>
      <c r="G1380" s="405"/>
      <c r="H1380" s="405"/>
      <c r="I1380" s="405"/>
      <c r="J1380" s="405"/>
      <c r="K1380" s="405"/>
      <c r="L1380" s="406"/>
      <c r="M1380" s="25" t="str">
        <f>IFERROR(VLOOKUP(D1380,Cover!$I$2:$J$14,2,0),"")</f>
        <v/>
      </c>
      <c r="N1380" s="25" t="str">
        <f t="shared" si="42"/>
        <v/>
      </c>
      <c r="O1380" s="15" t="str">
        <f t="shared" si="43"/>
        <v/>
      </c>
    </row>
    <row r="1381" spans="1:15" ht="16.5" customHeight="1">
      <c r="A1381" s="404"/>
      <c r="B1381" s="405"/>
      <c r="C1381" s="413"/>
      <c r="D1381" s="405"/>
      <c r="E1381" s="405"/>
      <c r="F1381" s="405"/>
      <c r="G1381" s="405"/>
      <c r="H1381" s="405"/>
      <c r="I1381" s="405"/>
      <c r="J1381" s="405"/>
      <c r="K1381" s="405"/>
      <c r="L1381" s="406"/>
      <c r="M1381" s="25" t="str">
        <f>IFERROR(VLOOKUP(D1381,Cover!$I$2:$J$14,2,0),"")</f>
        <v/>
      </c>
      <c r="N1381" s="25" t="str">
        <f t="shared" si="42"/>
        <v/>
      </c>
      <c r="O1381" s="15" t="str">
        <f t="shared" si="43"/>
        <v/>
      </c>
    </row>
    <row r="1382" spans="1:15" ht="16.5" customHeight="1">
      <c r="A1382" s="404"/>
      <c r="B1382" s="405"/>
      <c r="C1382" s="413"/>
      <c r="D1382" s="405"/>
      <c r="E1382" s="405"/>
      <c r="F1382" s="405"/>
      <c r="G1382" s="405"/>
      <c r="H1382" s="405"/>
      <c r="I1382" s="405"/>
      <c r="J1382" s="405"/>
      <c r="K1382" s="405"/>
      <c r="L1382" s="406"/>
      <c r="M1382" s="25" t="str">
        <f>IFERROR(VLOOKUP(D1382,Cover!$I$2:$J$14,2,0),"")</f>
        <v/>
      </c>
      <c r="N1382" s="25" t="str">
        <f t="shared" si="42"/>
        <v/>
      </c>
      <c r="O1382" s="15" t="str">
        <f t="shared" si="43"/>
        <v/>
      </c>
    </row>
    <row r="1383" spans="1:15" ht="16.5" customHeight="1">
      <c r="A1383" s="404"/>
      <c r="B1383" s="405"/>
      <c r="C1383" s="413"/>
      <c r="D1383" s="405"/>
      <c r="E1383" s="405"/>
      <c r="F1383" s="405"/>
      <c r="G1383" s="405"/>
      <c r="H1383" s="405"/>
      <c r="I1383" s="405"/>
      <c r="J1383" s="405"/>
      <c r="K1383" s="405"/>
      <c r="L1383" s="406"/>
      <c r="M1383" s="25" t="str">
        <f>IFERROR(VLOOKUP(D1383,Cover!$I$2:$J$14,2,0),"")</f>
        <v/>
      </c>
      <c r="N1383" s="25" t="str">
        <f t="shared" si="42"/>
        <v/>
      </c>
      <c r="O1383" s="15" t="str">
        <f t="shared" si="43"/>
        <v/>
      </c>
    </row>
    <row r="1384" spans="1:15" ht="16.5" customHeight="1">
      <c r="A1384" s="404"/>
      <c r="B1384" s="405"/>
      <c r="C1384" s="413"/>
      <c r="D1384" s="405"/>
      <c r="E1384" s="405"/>
      <c r="F1384" s="405"/>
      <c r="G1384" s="405"/>
      <c r="H1384" s="405"/>
      <c r="I1384" s="405"/>
      <c r="J1384" s="405"/>
      <c r="K1384" s="405"/>
      <c r="L1384" s="406"/>
      <c r="M1384" s="25" t="str">
        <f>IFERROR(VLOOKUP(D1384,Cover!$I$2:$J$14,2,0),"")</f>
        <v/>
      </c>
      <c r="N1384" s="25" t="str">
        <f t="shared" si="42"/>
        <v/>
      </c>
      <c r="O1384" s="15" t="str">
        <f t="shared" si="43"/>
        <v/>
      </c>
    </row>
    <row r="1385" spans="1:15" ht="16.5" customHeight="1">
      <c r="A1385" s="404"/>
      <c r="B1385" s="405"/>
      <c r="C1385" s="413"/>
      <c r="D1385" s="405"/>
      <c r="E1385" s="405"/>
      <c r="F1385" s="405"/>
      <c r="G1385" s="405"/>
      <c r="H1385" s="405"/>
      <c r="I1385" s="405"/>
      <c r="J1385" s="405"/>
      <c r="K1385" s="405"/>
      <c r="L1385" s="406"/>
      <c r="M1385" s="25" t="str">
        <f>IFERROR(VLOOKUP(D1385,Cover!$I$2:$J$14,2,0),"")</f>
        <v/>
      </c>
      <c r="N1385" s="25" t="str">
        <f t="shared" si="42"/>
        <v/>
      </c>
      <c r="O1385" s="15" t="str">
        <f t="shared" si="43"/>
        <v/>
      </c>
    </row>
    <row r="1386" spans="1:15" ht="16.5" customHeight="1">
      <c r="A1386" s="404"/>
      <c r="B1386" s="405"/>
      <c r="C1386" s="413"/>
      <c r="D1386" s="405"/>
      <c r="E1386" s="405"/>
      <c r="F1386" s="405"/>
      <c r="G1386" s="405"/>
      <c r="H1386" s="405"/>
      <c r="I1386" s="405"/>
      <c r="J1386" s="405"/>
      <c r="K1386" s="405"/>
      <c r="L1386" s="406"/>
      <c r="M1386" s="25" t="str">
        <f>IFERROR(VLOOKUP(D1386,Cover!$I$2:$J$14,2,0),"")</f>
        <v/>
      </c>
      <c r="N1386" s="25" t="str">
        <f t="shared" si="42"/>
        <v/>
      </c>
      <c r="O1386" s="15" t="str">
        <f t="shared" si="43"/>
        <v/>
      </c>
    </row>
    <row r="1387" spans="1:15" ht="16.5" customHeight="1">
      <c r="A1387" s="404"/>
      <c r="B1387" s="405"/>
      <c r="C1387" s="413"/>
      <c r="D1387" s="405"/>
      <c r="E1387" s="405"/>
      <c r="F1387" s="405"/>
      <c r="G1387" s="405"/>
      <c r="H1387" s="405"/>
      <c r="I1387" s="405"/>
      <c r="J1387" s="405"/>
      <c r="K1387" s="405"/>
      <c r="L1387" s="406"/>
      <c r="M1387" s="25" t="str">
        <f>IFERROR(VLOOKUP(D1387,Cover!$I$2:$J$14,2,0),"")</f>
        <v/>
      </c>
      <c r="N1387" s="25" t="str">
        <f t="shared" si="42"/>
        <v/>
      </c>
      <c r="O1387" s="15" t="str">
        <f t="shared" si="43"/>
        <v/>
      </c>
    </row>
    <row r="1388" spans="1:15" ht="16.5" customHeight="1">
      <c r="A1388" s="404"/>
      <c r="B1388" s="405"/>
      <c r="C1388" s="413"/>
      <c r="D1388" s="405"/>
      <c r="E1388" s="405"/>
      <c r="F1388" s="405"/>
      <c r="G1388" s="405"/>
      <c r="H1388" s="405"/>
      <c r="I1388" s="405"/>
      <c r="J1388" s="405"/>
      <c r="K1388" s="405"/>
      <c r="L1388" s="406"/>
      <c r="M1388" s="25" t="str">
        <f>IFERROR(VLOOKUP(D1388,Cover!$I$2:$J$14,2,0),"")</f>
        <v/>
      </c>
      <c r="N1388" s="25" t="str">
        <f t="shared" si="42"/>
        <v/>
      </c>
      <c r="O1388" s="15" t="str">
        <f t="shared" si="43"/>
        <v/>
      </c>
    </row>
    <row r="1389" spans="1:15" ht="16.5" customHeight="1">
      <c r="A1389" s="404"/>
      <c r="B1389" s="405"/>
      <c r="C1389" s="413"/>
      <c r="D1389" s="405"/>
      <c r="E1389" s="405"/>
      <c r="F1389" s="405"/>
      <c r="G1389" s="405"/>
      <c r="H1389" s="405"/>
      <c r="I1389" s="405"/>
      <c r="J1389" s="405"/>
      <c r="K1389" s="405"/>
      <c r="L1389" s="406"/>
      <c r="M1389" s="25" t="str">
        <f>IFERROR(VLOOKUP(D1389,Cover!$I$2:$J$14,2,0),"")</f>
        <v/>
      </c>
      <c r="N1389" s="25" t="str">
        <f t="shared" si="42"/>
        <v/>
      </c>
      <c r="O1389" s="15" t="str">
        <f t="shared" si="43"/>
        <v/>
      </c>
    </row>
    <row r="1390" spans="1:15" ht="16.5" customHeight="1">
      <c r="A1390" s="404"/>
      <c r="B1390" s="405"/>
      <c r="C1390" s="413"/>
      <c r="D1390" s="405"/>
      <c r="E1390" s="405"/>
      <c r="F1390" s="405"/>
      <c r="G1390" s="405"/>
      <c r="H1390" s="405"/>
      <c r="I1390" s="405"/>
      <c r="J1390" s="405"/>
      <c r="K1390" s="405"/>
      <c r="L1390" s="406"/>
      <c r="M1390" s="25" t="str">
        <f>IFERROR(VLOOKUP(D1390,Cover!$I$2:$J$14,2,0),"")</f>
        <v/>
      </c>
      <c r="N1390" s="25" t="str">
        <f t="shared" si="42"/>
        <v/>
      </c>
      <c r="O1390" s="15" t="str">
        <f t="shared" si="43"/>
        <v/>
      </c>
    </row>
    <row r="1391" spans="1:15" ht="16.5" customHeight="1">
      <c r="A1391" s="404"/>
      <c r="B1391" s="405"/>
      <c r="C1391" s="413"/>
      <c r="D1391" s="405"/>
      <c r="E1391" s="405"/>
      <c r="F1391" s="405"/>
      <c r="G1391" s="405"/>
      <c r="H1391" s="405"/>
      <c r="I1391" s="405"/>
      <c r="J1391" s="405"/>
      <c r="K1391" s="405"/>
      <c r="L1391" s="406"/>
      <c r="M1391" s="25" t="str">
        <f>IFERROR(VLOOKUP(D1391,Cover!$I$2:$J$14,2,0),"")</f>
        <v/>
      </c>
      <c r="N1391" s="25" t="str">
        <f t="shared" si="42"/>
        <v/>
      </c>
      <c r="O1391" s="15" t="str">
        <f t="shared" si="43"/>
        <v/>
      </c>
    </row>
    <row r="1392" spans="1:15" ht="16.5" customHeight="1">
      <c r="A1392" s="404"/>
      <c r="B1392" s="405"/>
      <c r="C1392" s="413"/>
      <c r="D1392" s="405"/>
      <c r="E1392" s="405"/>
      <c r="F1392" s="405"/>
      <c r="G1392" s="405"/>
      <c r="H1392" s="405"/>
      <c r="I1392" s="405"/>
      <c r="J1392" s="405"/>
      <c r="K1392" s="405"/>
      <c r="L1392" s="406"/>
      <c r="M1392" s="25" t="str">
        <f>IFERROR(VLOOKUP(D1392,Cover!$I$2:$J$14,2,0),"")</f>
        <v/>
      </c>
      <c r="N1392" s="25" t="str">
        <f t="shared" si="42"/>
        <v/>
      </c>
      <c r="O1392" s="15" t="str">
        <f t="shared" si="43"/>
        <v/>
      </c>
    </row>
    <row r="1393" spans="1:15" ht="16.5" customHeight="1">
      <c r="A1393" s="404"/>
      <c r="B1393" s="405"/>
      <c r="C1393" s="413"/>
      <c r="D1393" s="405"/>
      <c r="E1393" s="405"/>
      <c r="F1393" s="405"/>
      <c r="G1393" s="405"/>
      <c r="H1393" s="405"/>
      <c r="I1393" s="405"/>
      <c r="J1393" s="405"/>
      <c r="K1393" s="405"/>
      <c r="L1393" s="406"/>
      <c r="M1393" s="25" t="str">
        <f>IFERROR(VLOOKUP(D1393,Cover!$I$2:$J$14,2,0),"")</f>
        <v/>
      </c>
      <c r="N1393" s="25" t="str">
        <f t="shared" si="42"/>
        <v/>
      </c>
      <c r="O1393" s="15" t="str">
        <f t="shared" si="43"/>
        <v/>
      </c>
    </row>
    <row r="1394" spans="1:15" ht="16.5" customHeight="1">
      <c r="A1394" s="404"/>
      <c r="B1394" s="405"/>
      <c r="C1394" s="413"/>
      <c r="D1394" s="405"/>
      <c r="E1394" s="405"/>
      <c r="F1394" s="405"/>
      <c r="G1394" s="405"/>
      <c r="H1394" s="405"/>
      <c r="I1394" s="405"/>
      <c r="J1394" s="405"/>
      <c r="K1394" s="405"/>
      <c r="L1394" s="406"/>
      <c r="M1394" s="25" t="str">
        <f>IFERROR(VLOOKUP(D1394,Cover!$I$2:$J$14,2,0),"")</f>
        <v/>
      </c>
      <c r="N1394" s="25" t="str">
        <f t="shared" si="42"/>
        <v/>
      </c>
      <c r="O1394" s="15" t="str">
        <f t="shared" si="43"/>
        <v/>
      </c>
    </row>
    <row r="1395" spans="1:15" ht="16.5" customHeight="1">
      <c r="A1395" s="404"/>
      <c r="B1395" s="405"/>
      <c r="C1395" s="413"/>
      <c r="D1395" s="405"/>
      <c r="E1395" s="405"/>
      <c r="F1395" s="405"/>
      <c r="G1395" s="405"/>
      <c r="H1395" s="405"/>
      <c r="I1395" s="405"/>
      <c r="J1395" s="405"/>
      <c r="K1395" s="405"/>
      <c r="L1395" s="406"/>
      <c r="M1395" s="25" t="str">
        <f>IFERROR(VLOOKUP(D1395,Cover!$I$2:$J$14,2,0),"")</f>
        <v/>
      </c>
      <c r="N1395" s="25" t="str">
        <f t="shared" si="42"/>
        <v/>
      </c>
      <c r="O1395" s="15" t="str">
        <f t="shared" si="43"/>
        <v/>
      </c>
    </row>
    <row r="1396" spans="1:15" ht="16.5" customHeight="1">
      <c r="A1396" s="404"/>
      <c r="B1396" s="405"/>
      <c r="C1396" s="413"/>
      <c r="D1396" s="405"/>
      <c r="E1396" s="405"/>
      <c r="F1396" s="405"/>
      <c r="G1396" s="405"/>
      <c r="H1396" s="405"/>
      <c r="I1396" s="405"/>
      <c r="J1396" s="405"/>
      <c r="K1396" s="405"/>
      <c r="L1396" s="406"/>
      <c r="M1396" s="25" t="str">
        <f>IFERROR(VLOOKUP(D1396,Cover!$I$2:$J$14,2,0),"")</f>
        <v/>
      </c>
      <c r="N1396" s="25" t="str">
        <f t="shared" si="42"/>
        <v/>
      </c>
      <c r="O1396" s="15" t="str">
        <f t="shared" si="43"/>
        <v/>
      </c>
    </row>
    <row r="1397" spans="1:15" ht="16.5" customHeight="1">
      <c r="A1397" s="404"/>
      <c r="B1397" s="405"/>
      <c r="C1397" s="413"/>
      <c r="D1397" s="405"/>
      <c r="E1397" s="405"/>
      <c r="F1397" s="405"/>
      <c r="G1397" s="405"/>
      <c r="H1397" s="405"/>
      <c r="I1397" s="405"/>
      <c r="J1397" s="405"/>
      <c r="K1397" s="405"/>
      <c r="L1397" s="406"/>
      <c r="M1397" s="25" t="str">
        <f>IFERROR(VLOOKUP(D1397,Cover!$I$2:$J$14,2,0),"")</f>
        <v/>
      </c>
      <c r="N1397" s="25" t="str">
        <f t="shared" si="42"/>
        <v/>
      </c>
      <c r="O1397" s="15" t="str">
        <f t="shared" si="43"/>
        <v/>
      </c>
    </row>
    <row r="1398" spans="1:15" ht="16.5" customHeight="1">
      <c r="A1398" s="404"/>
      <c r="B1398" s="405"/>
      <c r="C1398" s="413"/>
      <c r="D1398" s="405"/>
      <c r="E1398" s="405"/>
      <c r="F1398" s="405"/>
      <c r="G1398" s="405"/>
      <c r="H1398" s="405"/>
      <c r="I1398" s="405"/>
      <c r="J1398" s="405"/>
      <c r="K1398" s="405"/>
      <c r="L1398" s="406"/>
      <c r="M1398" s="25" t="str">
        <f>IFERROR(VLOOKUP(D1398,Cover!$I$2:$J$14,2,0),"")</f>
        <v/>
      </c>
      <c r="N1398" s="25" t="str">
        <f t="shared" si="42"/>
        <v/>
      </c>
      <c r="O1398" s="15" t="str">
        <f t="shared" si="43"/>
        <v/>
      </c>
    </row>
    <row r="1399" spans="1:15" ht="16.5" customHeight="1">
      <c r="A1399" s="404"/>
      <c r="B1399" s="405"/>
      <c r="C1399" s="413"/>
      <c r="D1399" s="405"/>
      <c r="E1399" s="405"/>
      <c r="F1399" s="405"/>
      <c r="G1399" s="405"/>
      <c r="H1399" s="405"/>
      <c r="I1399" s="405"/>
      <c r="J1399" s="405"/>
      <c r="K1399" s="405"/>
      <c r="L1399" s="406"/>
      <c r="M1399" s="25" t="str">
        <f>IFERROR(VLOOKUP(D1399,Cover!$I$2:$J$14,2,0),"")</f>
        <v/>
      </c>
      <c r="N1399" s="25" t="str">
        <f t="shared" si="42"/>
        <v/>
      </c>
      <c r="O1399" s="15" t="str">
        <f t="shared" si="43"/>
        <v/>
      </c>
    </row>
    <row r="1400" spans="1:15" ht="16.5" customHeight="1">
      <c r="A1400" s="404"/>
      <c r="B1400" s="405"/>
      <c r="C1400" s="413"/>
      <c r="D1400" s="405"/>
      <c r="E1400" s="405"/>
      <c r="F1400" s="405"/>
      <c r="G1400" s="405"/>
      <c r="H1400" s="405"/>
      <c r="I1400" s="405"/>
      <c r="J1400" s="405"/>
      <c r="K1400" s="405"/>
      <c r="L1400" s="406"/>
      <c r="M1400" s="25" t="str">
        <f>IFERROR(VLOOKUP(D1400,Cover!$I$2:$J$14,2,0),"")</f>
        <v/>
      </c>
      <c r="N1400" s="25" t="str">
        <f t="shared" si="42"/>
        <v/>
      </c>
      <c r="O1400" s="15" t="str">
        <f t="shared" si="43"/>
        <v/>
      </c>
    </row>
    <row r="1401" spans="1:15" ht="16.5" customHeight="1">
      <c r="A1401" s="404"/>
      <c r="B1401" s="405"/>
      <c r="C1401" s="413"/>
      <c r="D1401" s="405"/>
      <c r="E1401" s="405"/>
      <c r="F1401" s="405"/>
      <c r="G1401" s="405"/>
      <c r="H1401" s="405"/>
      <c r="I1401" s="405"/>
      <c r="J1401" s="405"/>
      <c r="K1401" s="405"/>
      <c r="L1401" s="406"/>
      <c r="M1401" s="25" t="str">
        <f>IFERROR(VLOOKUP(D1401,Cover!$I$2:$J$14,2,0),"")</f>
        <v/>
      </c>
      <c r="N1401" s="25" t="str">
        <f t="shared" si="42"/>
        <v/>
      </c>
      <c r="O1401" s="15" t="str">
        <f t="shared" si="43"/>
        <v/>
      </c>
    </row>
    <row r="1402" spans="1:15" ht="16.5" customHeight="1">
      <c r="A1402" s="404"/>
      <c r="B1402" s="405"/>
      <c r="C1402" s="413"/>
      <c r="D1402" s="405"/>
      <c r="E1402" s="405"/>
      <c r="F1402" s="405"/>
      <c r="G1402" s="405"/>
      <c r="H1402" s="405"/>
      <c r="I1402" s="405"/>
      <c r="J1402" s="405"/>
      <c r="K1402" s="405"/>
      <c r="L1402" s="406"/>
      <c r="M1402" s="25" t="str">
        <f>IFERROR(VLOOKUP(D1402,Cover!$I$2:$J$14,2,0),"")</f>
        <v/>
      </c>
      <c r="N1402" s="25" t="str">
        <f t="shared" si="42"/>
        <v/>
      </c>
      <c r="O1402" s="15" t="str">
        <f t="shared" si="43"/>
        <v/>
      </c>
    </row>
    <row r="1403" spans="1:15" ht="16.5" customHeight="1">
      <c r="A1403" s="404"/>
      <c r="B1403" s="405"/>
      <c r="C1403" s="413"/>
      <c r="D1403" s="405"/>
      <c r="E1403" s="405"/>
      <c r="F1403" s="405"/>
      <c r="G1403" s="405"/>
      <c r="H1403" s="405"/>
      <c r="I1403" s="405"/>
      <c r="J1403" s="405"/>
      <c r="K1403" s="405"/>
      <c r="L1403" s="406"/>
      <c r="M1403" s="25" t="str">
        <f>IFERROR(VLOOKUP(D1403,Cover!$I$2:$J$14,2,0),"")</f>
        <v/>
      </c>
      <c r="N1403" s="25" t="str">
        <f t="shared" si="42"/>
        <v/>
      </c>
      <c r="O1403" s="15" t="str">
        <f t="shared" si="43"/>
        <v/>
      </c>
    </row>
    <row r="1404" spans="1:15" ht="16.5" customHeight="1">
      <c r="A1404" s="404"/>
      <c r="B1404" s="405"/>
      <c r="C1404" s="413"/>
      <c r="D1404" s="405"/>
      <c r="E1404" s="405"/>
      <c r="F1404" s="405"/>
      <c r="G1404" s="405"/>
      <c r="H1404" s="405"/>
      <c r="I1404" s="405"/>
      <c r="J1404" s="405"/>
      <c r="K1404" s="405"/>
      <c r="L1404" s="406"/>
      <c r="M1404" s="25" t="str">
        <f>IFERROR(VLOOKUP(D1404,Cover!$I$2:$J$14,2,0),"")</f>
        <v/>
      </c>
      <c r="N1404" s="25" t="str">
        <f t="shared" si="42"/>
        <v/>
      </c>
      <c r="O1404" s="15" t="str">
        <f t="shared" si="43"/>
        <v/>
      </c>
    </row>
    <row r="1405" spans="1:15" ht="16.5" customHeight="1">
      <c r="A1405" s="404"/>
      <c r="B1405" s="405"/>
      <c r="C1405" s="413"/>
      <c r="D1405" s="405"/>
      <c r="E1405" s="405"/>
      <c r="F1405" s="405"/>
      <c r="G1405" s="405"/>
      <c r="H1405" s="405"/>
      <c r="I1405" s="405"/>
      <c r="J1405" s="405"/>
      <c r="K1405" s="405"/>
      <c r="L1405" s="406"/>
      <c r="M1405" s="25" t="str">
        <f>IFERROR(VLOOKUP(D1405,Cover!$I$2:$J$14,2,0),"")</f>
        <v/>
      </c>
      <c r="N1405" s="25" t="str">
        <f t="shared" si="42"/>
        <v/>
      </c>
      <c r="O1405" s="15" t="str">
        <f t="shared" si="43"/>
        <v/>
      </c>
    </row>
    <row r="1406" spans="1:15" ht="16.5" customHeight="1">
      <c r="A1406" s="404"/>
      <c r="B1406" s="405"/>
      <c r="C1406" s="413"/>
      <c r="D1406" s="405"/>
      <c r="E1406" s="405"/>
      <c r="F1406" s="405"/>
      <c r="G1406" s="405"/>
      <c r="H1406" s="405"/>
      <c r="I1406" s="405"/>
      <c r="J1406" s="405"/>
      <c r="K1406" s="405"/>
      <c r="L1406" s="406"/>
      <c r="M1406" s="25" t="str">
        <f>IFERROR(VLOOKUP(D1406,Cover!$I$2:$J$14,2,0),"")</f>
        <v/>
      </c>
      <c r="N1406" s="25" t="str">
        <f t="shared" si="42"/>
        <v/>
      </c>
      <c r="O1406" s="15" t="str">
        <f t="shared" si="43"/>
        <v/>
      </c>
    </row>
    <row r="1407" spans="1:15" ht="16.5" customHeight="1">
      <c r="A1407" s="404"/>
      <c r="B1407" s="405"/>
      <c r="C1407" s="413"/>
      <c r="D1407" s="405"/>
      <c r="E1407" s="405"/>
      <c r="F1407" s="405"/>
      <c r="G1407" s="405"/>
      <c r="H1407" s="405"/>
      <c r="I1407" s="405"/>
      <c r="J1407" s="405"/>
      <c r="K1407" s="405"/>
      <c r="L1407" s="406"/>
      <c r="M1407" s="25" t="str">
        <f>IFERROR(VLOOKUP(D1407,Cover!$I$2:$J$14,2,0),"")</f>
        <v/>
      </c>
      <c r="N1407" s="25" t="str">
        <f t="shared" si="42"/>
        <v/>
      </c>
      <c r="O1407" s="15" t="str">
        <f t="shared" si="43"/>
        <v/>
      </c>
    </row>
    <row r="1408" spans="1:15" ht="16.5" customHeight="1">
      <c r="A1408" s="404"/>
      <c r="B1408" s="405"/>
      <c r="C1408" s="413"/>
      <c r="D1408" s="405"/>
      <c r="E1408" s="405"/>
      <c r="F1408" s="405"/>
      <c r="G1408" s="405"/>
      <c r="H1408" s="405"/>
      <c r="I1408" s="405"/>
      <c r="J1408" s="405"/>
      <c r="K1408" s="405"/>
      <c r="L1408" s="406"/>
      <c r="M1408" s="25" t="str">
        <f>IFERROR(VLOOKUP(D1408,Cover!$I$2:$J$14,2,0),"")</f>
        <v/>
      </c>
      <c r="N1408" s="25" t="str">
        <f t="shared" si="42"/>
        <v/>
      </c>
      <c r="O1408" s="15" t="str">
        <f t="shared" si="43"/>
        <v/>
      </c>
    </row>
    <row r="1409" spans="1:15" ht="16.5" customHeight="1">
      <c r="A1409" s="404"/>
      <c r="B1409" s="405"/>
      <c r="C1409" s="413"/>
      <c r="D1409" s="405"/>
      <c r="E1409" s="405"/>
      <c r="F1409" s="405"/>
      <c r="G1409" s="405"/>
      <c r="H1409" s="405"/>
      <c r="I1409" s="405"/>
      <c r="J1409" s="405"/>
      <c r="K1409" s="405"/>
      <c r="L1409" s="406"/>
      <c r="M1409" s="25" t="str">
        <f>IFERROR(VLOOKUP(D1409,Cover!$I$2:$J$14,2,0),"")</f>
        <v/>
      </c>
      <c r="N1409" s="25" t="str">
        <f t="shared" si="42"/>
        <v/>
      </c>
      <c r="O1409" s="15" t="str">
        <f t="shared" si="43"/>
        <v/>
      </c>
    </row>
    <row r="1410" spans="1:15" ht="16.5" customHeight="1">
      <c r="A1410" s="404"/>
      <c r="B1410" s="405"/>
      <c r="C1410" s="413"/>
      <c r="D1410" s="405"/>
      <c r="E1410" s="405"/>
      <c r="F1410" s="405"/>
      <c r="G1410" s="405"/>
      <c r="H1410" s="405"/>
      <c r="I1410" s="405"/>
      <c r="J1410" s="405"/>
      <c r="K1410" s="405"/>
      <c r="L1410" s="406"/>
      <c r="M1410" s="25" t="str">
        <f>IFERROR(VLOOKUP(D1410,Cover!$I$2:$J$14,2,0),"")</f>
        <v/>
      </c>
      <c r="N1410" s="25" t="str">
        <f t="shared" si="42"/>
        <v/>
      </c>
      <c r="O1410" s="15" t="str">
        <f t="shared" si="43"/>
        <v/>
      </c>
    </row>
    <row r="1411" spans="1:15" ht="16.5" customHeight="1">
      <c r="A1411" s="404"/>
      <c r="B1411" s="405"/>
      <c r="C1411" s="413"/>
      <c r="D1411" s="405"/>
      <c r="E1411" s="405"/>
      <c r="F1411" s="405"/>
      <c r="G1411" s="405"/>
      <c r="H1411" s="405"/>
      <c r="I1411" s="405"/>
      <c r="J1411" s="405"/>
      <c r="K1411" s="405"/>
      <c r="L1411" s="406"/>
      <c r="M1411" s="25" t="str">
        <f>IFERROR(VLOOKUP(D1411,Cover!$I$2:$J$14,2,0),"")</f>
        <v/>
      </c>
      <c r="N1411" s="25" t="str">
        <f t="shared" ref="N1411:N1474" si="44">IF(O1411&lt;&gt;"PMOyyy144_R4bis",CONCATENATE(B1411,M1411,I1411),CONCATENATE(O1411,M1411,I1411))</f>
        <v/>
      </c>
      <c r="O1411" s="15" t="str">
        <f t="shared" ref="O1411:O1474" si="45">LEFT(B1411,15)</f>
        <v/>
      </c>
    </row>
    <row r="1412" spans="1:15" ht="16.5" customHeight="1">
      <c r="A1412" s="404"/>
      <c r="B1412" s="405"/>
      <c r="C1412" s="413"/>
      <c r="D1412" s="405"/>
      <c r="E1412" s="405"/>
      <c r="F1412" s="405"/>
      <c r="G1412" s="405"/>
      <c r="H1412" s="405"/>
      <c r="I1412" s="405"/>
      <c r="J1412" s="405"/>
      <c r="K1412" s="405"/>
      <c r="L1412" s="406"/>
      <c r="M1412" s="25" t="str">
        <f>IFERROR(VLOOKUP(D1412,Cover!$I$2:$J$14,2,0),"")</f>
        <v/>
      </c>
      <c r="N1412" s="25" t="str">
        <f t="shared" si="44"/>
        <v/>
      </c>
      <c r="O1412" s="15" t="str">
        <f t="shared" si="45"/>
        <v/>
      </c>
    </row>
    <row r="1413" spans="1:15" ht="16.5" customHeight="1">
      <c r="A1413" s="404"/>
      <c r="B1413" s="405"/>
      <c r="C1413" s="413"/>
      <c r="D1413" s="405"/>
      <c r="E1413" s="405"/>
      <c r="F1413" s="405"/>
      <c r="G1413" s="405"/>
      <c r="H1413" s="405"/>
      <c r="I1413" s="405"/>
      <c r="J1413" s="405"/>
      <c r="K1413" s="405"/>
      <c r="L1413" s="406"/>
      <c r="M1413" s="25" t="str">
        <f>IFERROR(VLOOKUP(D1413,Cover!$I$2:$J$14,2,0),"")</f>
        <v/>
      </c>
      <c r="N1413" s="25" t="str">
        <f t="shared" si="44"/>
        <v/>
      </c>
      <c r="O1413" s="15" t="str">
        <f t="shared" si="45"/>
        <v/>
      </c>
    </row>
    <row r="1414" spans="1:15" ht="16.5" customHeight="1">
      <c r="A1414" s="404"/>
      <c r="B1414" s="405"/>
      <c r="C1414" s="413"/>
      <c r="D1414" s="405"/>
      <c r="E1414" s="405"/>
      <c r="F1414" s="405"/>
      <c r="G1414" s="405"/>
      <c r="H1414" s="405"/>
      <c r="I1414" s="405"/>
      <c r="J1414" s="405"/>
      <c r="K1414" s="405"/>
      <c r="L1414" s="406"/>
      <c r="M1414" s="25" t="str">
        <f>IFERROR(VLOOKUP(D1414,Cover!$I$2:$J$14,2,0),"")</f>
        <v/>
      </c>
      <c r="N1414" s="25" t="str">
        <f t="shared" si="44"/>
        <v/>
      </c>
      <c r="O1414" s="15" t="str">
        <f t="shared" si="45"/>
        <v/>
      </c>
    </row>
    <row r="1415" spans="1:15" ht="16.5" customHeight="1">
      <c r="A1415" s="404"/>
      <c r="B1415" s="405"/>
      <c r="C1415" s="413"/>
      <c r="D1415" s="405"/>
      <c r="E1415" s="405"/>
      <c r="F1415" s="405"/>
      <c r="G1415" s="405"/>
      <c r="H1415" s="405"/>
      <c r="I1415" s="405"/>
      <c r="J1415" s="405"/>
      <c r="K1415" s="405"/>
      <c r="L1415" s="406"/>
      <c r="M1415" s="25" t="str">
        <f>IFERROR(VLOOKUP(D1415,Cover!$I$2:$J$14,2,0),"")</f>
        <v/>
      </c>
      <c r="N1415" s="25" t="str">
        <f t="shared" si="44"/>
        <v/>
      </c>
      <c r="O1415" s="15" t="str">
        <f t="shared" si="45"/>
        <v/>
      </c>
    </row>
    <row r="1416" spans="1:15" ht="16.5" customHeight="1">
      <c r="A1416" s="404"/>
      <c r="B1416" s="405"/>
      <c r="C1416" s="413"/>
      <c r="D1416" s="405"/>
      <c r="E1416" s="405"/>
      <c r="F1416" s="405"/>
      <c r="G1416" s="405"/>
      <c r="H1416" s="405"/>
      <c r="I1416" s="405"/>
      <c r="J1416" s="405"/>
      <c r="K1416" s="405"/>
      <c r="L1416" s="406"/>
      <c r="M1416" s="25" t="str">
        <f>IFERROR(VLOOKUP(D1416,Cover!$I$2:$J$14,2,0),"")</f>
        <v/>
      </c>
      <c r="N1416" s="25" t="str">
        <f t="shared" si="44"/>
        <v/>
      </c>
      <c r="O1416" s="15" t="str">
        <f t="shared" si="45"/>
        <v/>
      </c>
    </row>
    <row r="1417" spans="1:15" ht="16.5" customHeight="1">
      <c r="A1417" s="404"/>
      <c r="B1417" s="405"/>
      <c r="C1417" s="413"/>
      <c r="D1417" s="405"/>
      <c r="E1417" s="405"/>
      <c r="F1417" s="405"/>
      <c r="G1417" s="405"/>
      <c r="H1417" s="405"/>
      <c r="I1417" s="405"/>
      <c r="J1417" s="405"/>
      <c r="K1417" s="405"/>
      <c r="L1417" s="406"/>
      <c r="M1417" s="25" t="str">
        <f>IFERROR(VLOOKUP(D1417,Cover!$I$2:$J$14,2,0),"")</f>
        <v/>
      </c>
      <c r="N1417" s="25" t="str">
        <f t="shared" si="44"/>
        <v/>
      </c>
      <c r="O1417" s="15" t="str">
        <f t="shared" si="45"/>
        <v/>
      </c>
    </row>
    <row r="1418" spans="1:15" ht="16.5" customHeight="1">
      <c r="A1418" s="404"/>
      <c r="B1418" s="405"/>
      <c r="C1418" s="413"/>
      <c r="D1418" s="405"/>
      <c r="E1418" s="405"/>
      <c r="F1418" s="405"/>
      <c r="G1418" s="405"/>
      <c r="H1418" s="405"/>
      <c r="I1418" s="405"/>
      <c r="J1418" s="405"/>
      <c r="K1418" s="405"/>
      <c r="L1418" s="406"/>
      <c r="M1418" s="25" t="str">
        <f>IFERROR(VLOOKUP(D1418,Cover!$I$2:$J$14,2,0),"")</f>
        <v/>
      </c>
      <c r="N1418" s="25" t="str">
        <f t="shared" si="44"/>
        <v/>
      </c>
      <c r="O1418" s="15" t="str">
        <f t="shared" si="45"/>
        <v/>
      </c>
    </row>
    <row r="1419" spans="1:15" ht="16.5" customHeight="1">
      <c r="A1419" s="404"/>
      <c r="B1419" s="405"/>
      <c r="C1419" s="413"/>
      <c r="D1419" s="405"/>
      <c r="E1419" s="405"/>
      <c r="F1419" s="405"/>
      <c r="G1419" s="405"/>
      <c r="H1419" s="405"/>
      <c r="I1419" s="405"/>
      <c r="J1419" s="405"/>
      <c r="K1419" s="405"/>
      <c r="L1419" s="406"/>
      <c r="M1419" s="25" t="str">
        <f>IFERROR(VLOOKUP(D1419,Cover!$I$2:$J$14,2,0),"")</f>
        <v/>
      </c>
      <c r="N1419" s="25" t="str">
        <f t="shared" si="44"/>
        <v/>
      </c>
      <c r="O1419" s="15" t="str">
        <f t="shared" si="45"/>
        <v/>
      </c>
    </row>
    <row r="1420" spans="1:15" ht="16.5" customHeight="1">
      <c r="A1420" s="404"/>
      <c r="B1420" s="405"/>
      <c r="C1420" s="413"/>
      <c r="D1420" s="405"/>
      <c r="E1420" s="405"/>
      <c r="F1420" s="405"/>
      <c r="G1420" s="405"/>
      <c r="H1420" s="405"/>
      <c r="I1420" s="405"/>
      <c r="J1420" s="405"/>
      <c r="K1420" s="405"/>
      <c r="L1420" s="406"/>
      <c r="M1420" s="25" t="str">
        <f>IFERROR(VLOOKUP(D1420,Cover!$I$2:$J$14,2,0),"")</f>
        <v/>
      </c>
      <c r="N1420" s="25" t="str">
        <f t="shared" si="44"/>
        <v/>
      </c>
      <c r="O1420" s="15" t="str">
        <f t="shared" si="45"/>
        <v/>
      </c>
    </row>
    <row r="1421" spans="1:15" ht="16.5" customHeight="1">
      <c r="A1421" s="404"/>
      <c r="B1421" s="405"/>
      <c r="C1421" s="413"/>
      <c r="D1421" s="405"/>
      <c r="E1421" s="405"/>
      <c r="F1421" s="405"/>
      <c r="G1421" s="405"/>
      <c r="H1421" s="405"/>
      <c r="I1421" s="405"/>
      <c r="J1421" s="405"/>
      <c r="K1421" s="405"/>
      <c r="L1421" s="406"/>
      <c r="M1421" s="25" t="str">
        <f>IFERROR(VLOOKUP(D1421,Cover!$I$2:$J$14,2,0),"")</f>
        <v/>
      </c>
      <c r="N1421" s="25" t="str">
        <f t="shared" si="44"/>
        <v/>
      </c>
      <c r="O1421" s="15" t="str">
        <f t="shared" si="45"/>
        <v/>
      </c>
    </row>
    <row r="1422" spans="1:15" ht="16.5" customHeight="1">
      <c r="A1422" s="404"/>
      <c r="B1422" s="405"/>
      <c r="C1422" s="413"/>
      <c r="D1422" s="405"/>
      <c r="E1422" s="405"/>
      <c r="F1422" s="405"/>
      <c r="G1422" s="405"/>
      <c r="H1422" s="405"/>
      <c r="I1422" s="405"/>
      <c r="J1422" s="405"/>
      <c r="K1422" s="405"/>
      <c r="L1422" s="406"/>
      <c r="M1422" s="25" t="str">
        <f>IFERROR(VLOOKUP(D1422,Cover!$I$2:$J$14,2,0),"")</f>
        <v/>
      </c>
      <c r="N1422" s="25" t="str">
        <f t="shared" si="44"/>
        <v/>
      </c>
      <c r="O1422" s="15" t="str">
        <f t="shared" si="45"/>
        <v/>
      </c>
    </row>
    <row r="1423" spans="1:15" ht="16.5" customHeight="1">
      <c r="A1423" s="404"/>
      <c r="B1423" s="405"/>
      <c r="C1423" s="413"/>
      <c r="D1423" s="405"/>
      <c r="E1423" s="405"/>
      <c r="F1423" s="405"/>
      <c r="G1423" s="405"/>
      <c r="H1423" s="405"/>
      <c r="I1423" s="405"/>
      <c r="J1423" s="405"/>
      <c r="K1423" s="405"/>
      <c r="L1423" s="406"/>
      <c r="M1423" s="25" t="str">
        <f>IFERROR(VLOOKUP(D1423,Cover!$I$2:$J$14,2,0),"")</f>
        <v/>
      </c>
      <c r="N1423" s="25" t="str">
        <f t="shared" si="44"/>
        <v/>
      </c>
      <c r="O1423" s="15" t="str">
        <f t="shared" si="45"/>
        <v/>
      </c>
    </row>
    <row r="1424" spans="1:15" ht="16.5" customHeight="1">
      <c r="A1424" s="404"/>
      <c r="B1424" s="405"/>
      <c r="C1424" s="413"/>
      <c r="D1424" s="405"/>
      <c r="E1424" s="405"/>
      <c r="F1424" s="405"/>
      <c r="G1424" s="405"/>
      <c r="H1424" s="405"/>
      <c r="I1424" s="405"/>
      <c r="J1424" s="405"/>
      <c r="K1424" s="405"/>
      <c r="L1424" s="406"/>
      <c r="M1424" s="25" t="str">
        <f>IFERROR(VLOOKUP(D1424,Cover!$I$2:$J$14,2,0),"")</f>
        <v/>
      </c>
      <c r="N1424" s="25" t="str">
        <f t="shared" si="44"/>
        <v/>
      </c>
      <c r="O1424" s="15" t="str">
        <f t="shared" si="45"/>
        <v/>
      </c>
    </row>
    <row r="1425" spans="1:15" ht="16.5" customHeight="1">
      <c r="A1425" s="404"/>
      <c r="B1425" s="405"/>
      <c r="C1425" s="413"/>
      <c r="D1425" s="405"/>
      <c r="E1425" s="405"/>
      <c r="F1425" s="405"/>
      <c r="G1425" s="405"/>
      <c r="H1425" s="405"/>
      <c r="I1425" s="405"/>
      <c r="J1425" s="405"/>
      <c r="K1425" s="405"/>
      <c r="L1425" s="406"/>
      <c r="M1425" s="25" t="str">
        <f>IFERROR(VLOOKUP(D1425,Cover!$I$2:$J$14,2,0),"")</f>
        <v/>
      </c>
      <c r="N1425" s="25" t="str">
        <f t="shared" si="44"/>
        <v/>
      </c>
      <c r="O1425" s="15" t="str">
        <f t="shared" si="45"/>
        <v/>
      </c>
    </row>
    <row r="1426" spans="1:15" ht="16.5" customHeight="1">
      <c r="A1426" s="404"/>
      <c r="B1426" s="405"/>
      <c r="C1426" s="413"/>
      <c r="D1426" s="405"/>
      <c r="E1426" s="405"/>
      <c r="F1426" s="405"/>
      <c r="G1426" s="405"/>
      <c r="H1426" s="405"/>
      <c r="I1426" s="405"/>
      <c r="J1426" s="405"/>
      <c r="K1426" s="405"/>
      <c r="L1426" s="406"/>
      <c r="M1426" s="25" t="str">
        <f>IFERROR(VLOOKUP(D1426,Cover!$I$2:$J$14,2,0),"")</f>
        <v/>
      </c>
      <c r="N1426" s="25" t="str">
        <f t="shared" si="44"/>
        <v/>
      </c>
      <c r="O1426" s="15" t="str">
        <f t="shared" si="45"/>
        <v/>
      </c>
    </row>
    <row r="1427" spans="1:15" ht="16.5" customHeight="1">
      <c r="A1427" s="404"/>
      <c r="B1427" s="405"/>
      <c r="C1427" s="413"/>
      <c r="D1427" s="405"/>
      <c r="E1427" s="405"/>
      <c r="F1427" s="405"/>
      <c r="G1427" s="405"/>
      <c r="H1427" s="405"/>
      <c r="I1427" s="405"/>
      <c r="J1427" s="405"/>
      <c r="K1427" s="405"/>
      <c r="L1427" s="406"/>
      <c r="M1427" s="25" t="str">
        <f>IFERROR(VLOOKUP(D1427,Cover!$I$2:$J$14,2,0),"")</f>
        <v/>
      </c>
      <c r="N1427" s="25" t="str">
        <f t="shared" si="44"/>
        <v/>
      </c>
      <c r="O1427" s="15" t="str">
        <f t="shared" si="45"/>
        <v/>
      </c>
    </row>
    <row r="1428" spans="1:15" ht="16.5" customHeight="1">
      <c r="A1428" s="404"/>
      <c r="B1428" s="405"/>
      <c r="C1428" s="413"/>
      <c r="D1428" s="405"/>
      <c r="E1428" s="405"/>
      <c r="F1428" s="405"/>
      <c r="G1428" s="405"/>
      <c r="H1428" s="405"/>
      <c r="I1428" s="405"/>
      <c r="J1428" s="405"/>
      <c r="K1428" s="405"/>
      <c r="L1428" s="406"/>
      <c r="M1428" s="25" t="str">
        <f>IFERROR(VLOOKUP(D1428,Cover!$I$2:$J$14,2,0),"")</f>
        <v/>
      </c>
      <c r="N1428" s="25" t="str">
        <f t="shared" si="44"/>
        <v/>
      </c>
      <c r="O1428" s="15" t="str">
        <f t="shared" si="45"/>
        <v/>
      </c>
    </row>
    <row r="1429" spans="1:15" ht="16.5" customHeight="1">
      <c r="A1429" s="404"/>
      <c r="B1429" s="405"/>
      <c r="C1429" s="413"/>
      <c r="D1429" s="405"/>
      <c r="E1429" s="405"/>
      <c r="F1429" s="405"/>
      <c r="G1429" s="405"/>
      <c r="H1429" s="405"/>
      <c r="I1429" s="405"/>
      <c r="J1429" s="405"/>
      <c r="K1429" s="405"/>
      <c r="L1429" s="406"/>
      <c r="M1429" s="25" t="str">
        <f>IFERROR(VLOOKUP(D1429,Cover!$I$2:$J$14,2,0),"")</f>
        <v/>
      </c>
      <c r="N1429" s="25" t="str">
        <f t="shared" si="44"/>
        <v/>
      </c>
      <c r="O1429" s="15" t="str">
        <f t="shared" si="45"/>
        <v/>
      </c>
    </row>
    <row r="1430" spans="1:15" ht="16.5" customHeight="1">
      <c r="A1430" s="404"/>
      <c r="B1430" s="405"/>
      <c r="C1430" s="413"/>
      <c r="D1430" s="405"/>
      <c r="E1430" s="405"/>
      <c r="F1430" s="405"/>
      <c r="G1430" s="405"/>
      <c r="H1430" s="405"/>
      <c r="I1430" s="405"/>
      <c r="J1430" s="405"/>
      <c r="K1430" s="405"/>
      <c r="L1430" s="406"/>
      <c r="M1430" s="25" t="str">
        <f>IFERROR(VLOOKUP(D1430,Cover!$I$2:$J$14,2,0),"")</f>
        <v/>
      </c>
      <c r="N1430" s="25" t="str">
        <f t="shared" si="44"/>
        <v/>
      </c>
      <c r="O1430" s="15" t="str">
        <f t="shared" si="45"/>
        <v/>
      </c>
    </row>
    <row r="1431" spans="1:15" ht="16.5" customHeight="1">
      <c r="A1431" s="404"/>
      <c r="B1431" s="405"/>
      <c r="C1431" s="413"/>
      <c r="D1431" s="405"/>
      <c r="E1431" s="405"/>
      <c r="F1431" s="405"/>
      <c r="G1431" s="405"/>
      <c r="H1431" s="405"/>
      <c r="I1431" s="405"/>
      <c r="J1431" s="405"/>
      <c r="K1431" s="405"/>
      <c r="L1431" s="406"/>
      <c r="M1431" s="25" t="str">
        <f>IFERROR(VLOOKUP(D1431,Cover!$I$2:$J$14,2,0),"")</f>
        <v/>
      </c>
      <c r="N1431" s="25" t="str">
        <f t="shared" si="44"/>
        <v/>
      </c>
      <c r="O1431" s="15" t="str">
        <f t="shared" si="45"/>
        <v/>
      </c>
    </row>
    <row r="1432" spans="1:15" ht="16.5" customHeight="1">
      <c r="A1432" s="404"/>
      <c r="B1432" s="405"/>
      <c r="C1432" s="413"/>
      <c r="D1432" s="405"/>
      <c r="E1432" s="405"/>
      <c r="F1432" s="405"/>
      <c r="G1432" s="405"/>
      <c r="H1432" s="405"/>
      <c r="I1432" s="405"/>
      <c r="J1432" s="405"/>
      <c r="K1432" s="405"/>
      <c r="L1432" s="406"/>
      <c r="M1432" s="25" t="str">
        <f>IFERROR(VLOOKUP(D1432,Cover!$I$2:$J$14,2,0),"")</f>
        <v/>
      </c>
      <c r="N1432" s="25" t="str">
        <f t="shared" si="44"/>
        <v/>
      </c>
      <c r="O1432" s="15" t="str">
        <f t="shared" si="45"/>
        <v/>
      </c>
    </row>
    <row r="1433" spans="1:15" ht="16.5" customHeight="1">
      <c r="A1433" s="404"/>
      <c r="B1433" s="405"/>
      <c r="C1433" s="413"/>
      <c r="D1433" s="405"/>
      <c r="E1433" s="405"/>
      <c r="F1433" s="405"/>
      <c r="G1433" s="405"/>
      <c r="H1433" s="405"/>
      <c r="I1433" s="405"/>
      <c r="J1433" s="405"/>
      <c r="K1433" s="405"/>
      <c r="L1433" s="406"/>
      <c r="M1433" s="25" t="str">
        <f>IFERROR(VLOOKUP(D1433,Cover!$I$2:$J$14,2,0),"")</f>
        <v/>
      </c>
      <c r="N1433" s="25" t="str">
        <f t="shared" si="44"/>
        <v/>
      </c>
      <c r="O1433" s="15" t="str">
        <f t="shared" si="45"/>
        <v/>
      </c>
    </row>
    <row r="1434" spans="1:15" ht="16.5" customHeight="1">
      <c r="A1434" s="404"/>
      <c r="B1434" s="405"/>
      <c r="C1434" s="413"/>
      <c r="D1434" s="405"/>
      <c r="E1434" s="405"/>
      <c r="F1434" s="405"/>
      <c r="G1434" s="405"/>
      <c r="H1434" s="405"/>
      <c r="I1434" s="405"/>
      <c r="J1434" s="405"/>
      <c r="K1434" s="405"/>
      <c r="L1434" s="406"/>
      <c r="M1434" s="25" t="str">
        <f>IFERROR(VLOOKUP(D1434,Cover!$I$2:$J$14,2,0),"")</f>
        <v/>
      </c>
      <c r="N1434" s="25" t="str">
        <f t="shared" si="44"/>
        <v/>
      </c>
      <c r="O1434" s="15" t="str">
        <f t="shared" si="45"/>
        <v/>
      </c>
    </row>
    <row r="1435" spans="1:15" ht="16.5" customHeight="1">
      <c r="A1435" s="404"/>
      <c r="B1435" s="405"/>
      <c r="C1435" s="413"/>
      <c r="D1435" s="405"/>
      <c r="E1435" s="405"/>
      <c r="F1435" s="405"/>
      <c r="G1435" s="405"/>
      <c r="H1435" s="405"/>
      <c r="I1435" s="405"/>
      <c r="J1435" s="405"/>
      <c r="K1435" s="405"/>
      <c r="L1435" s="406"/>
      <c r="M1435" s="25" t="str">
        <f>IFERROR(VLOOKUP(D1435,Cover!$I$2:$J$14,2,0),"")</f>
        <v/>
      </c>
      <c r="N1435" s="25" t="str">
        <f t="shared" si="44"/>
        <v/>
      </c>
      <c r="O1435" s="15" t="str">
        <f t="shared" si="45"/>
        <v/>
      </c>
    </row>
    <row r="1436" spans="1:15" ht="16.5" customHeight="1">
      <c r="A1436" s="404"/>
      <c r="B1436" s="405"/>
      <c r="C1436" s="413"/>
      <c r="D1436" s="405"/>
      <c r="E1436" s="405"/>
      <c r="F1436" s="405"/>
      <c r="G1436" s="405"/>
      <c r="H1436" s="405"/>
      <c r="I1436" s="405"/>
      <c r="J1436" s="405"/>
      <c r="K1436" s="405"/>
      <c r="L1436" s="406"/>
      <c r="M1436" s="25" t="str">
        <f>IFERROR(VLOOKUP(D1436,Cover!$I$2:$J$14,2,0),"")</f>
        <v/>
      </c>
      <c r="N1436" s="25" t="str">
        <f t="shared" si="44"/>
        <v/>
      </c>
      <c r="O1436" s="15" t="str">
        <f t="shared" si="45"/>
        <v/>
      </c>
    </row>
    <row r="1437" spans="1:15" ht="16.5" customHeight="1">
      <c r="A1437" s="404"/>
      <c r="B1437" s="405"/>
      <c r="C1437" s="413"/>
      <c r="D1437" s="405"/>
      <c r="E1437" s="405"/>
      <c r="F1437" s="405"/>
      <c r="G1437" s="405"/>
      <c r="H1437" s="405"/>
      <c r="I1437" s="405"/>
      <c r="J1437" s="405"/>
      <c r="K1437" s="405"/>
      <c r="L1437" s="406"/>
      <c r="M1437" s="25" t="str">
        <f>IFERROR(VLOOKUP(D1437,Cover!$I$2:$J$14,2,0),"")</f>
        <v/>
      </c>
      <c r="N1437" s="25" t="str">
        <f t="shared" si="44"/>
        <v/>
      </c>
      <c r="O1437" s="15" t="str">
        <f t="shared" si="45"/>
        <v/>
      </c>
    </row>
    <row r="1438" spans="1:15" ht="16.5" customHeight="1">
      <c r="A1438" s="404"/>
      <c r="B1438" s="405"/>
      <c r="C1438" s="413"/>
      <c r="D1438" s="405"/>
      <c r="E1438" s="405"/>
      <c r="F1438" s="405"/>
      <c r="G1438" s="405"/>
      <c r="H1438" s="405"/>
      <c r="I1438" s="405"/>
      <c r="J1438" s="405"/>
      <c r="K1438" s="405"/>
      <c r="L1438" s="406"/>
      <c r="M1438" s="25" t="str">
        <f>IFERROR(VLOOKUP(D1438,Cover!$I$2:$J$14,2,0),"")</f>
        <v/>
      </c>
      <c r="N1438" s="25" t="str">
        <f t="shared" si="44"/>
        <v/>
      </c>
      <c r="O1438" s="15" t="str">
        <f t="shared" si="45"/>
        <v/>
      </c>
    </row>
    <row r="1439" spans="1:15" ht="16.5" customHeight="1">
      <c r="A1439" s="404"/>
      <c r="B1439" s="405"/>
      <c r="C1439" s="413"/>
      <c r="D1439" s="405"/>
      <c r="E1439" s="405"/>
      <c r="F1439" s="405"/>
      <c r="G1439" s="405"/>
      <c r="H1439" s="405"/>
      <c r="I1439" s="405"/>
      <c r="J1439" s="405"/>
      <c r="K1439" s="405"/>
      <c r="L1439" s="406"/>
      <c r="M1439" s="25" t="str">
        <f>IFERROR(VLOOKUP(D1439,Cover!$I$2:$J$14,2,0),"")</f>
        <v/>
      </c>
      <c r="N1439" s="25" t="str">
        <f t="shared" si="44"/>
        <v/>
      </c>
      <c r="O1439" s="15" t="str">
        <f t="shared" si="45"/>
        <v/>
      </c>
    </row>
    <row r="1440" spans="1:15" ht="16.5" customHeight="1">
      <c r="A1440" s="404"/>
      <c r="B1440" s="405"/>
      <c r="C1440" s="413"/>
      <c r="D1440" s="405"/>
      <c r="E1440" s="405"/>
      <c r="F1440" s="405"/>
      <c r="G1440" s="405"/>
      <c r="H1440" s="405"/>
      <c r="I1440" s="405"/>
      <c r="J1440" s="405"/>
      <c r="K1440" s="405"/>
      <c r="L1440" s="406"/>
      <c r="M1440" s="25" t="str">
        <f>IFERROR(VLOOKUP(D1440,Cover!$I$2:$J$14,2,0),"")</f>
        <v/>
      </c>
      <c r="N1440" s="25" t="str">
        <f t="shared" si="44"/>
        <v/>
      </c>
      <c r="O1440" s="15" t="str">
        <f t="shared" si="45"/>
        <v/>
      </c>
    </row>
    <row r="1441" spans="1:15" ht="16.5" customHeight="1">
      <c r="A1441" s="404"/>
      <c r="B1441" s="405"/>
      <c r="C1441" s="413"/>
      <c r="D1441" s="405"/>
      <c r="E1441" s="405"/>
      <c r="F1441" s="405"/>
      <c r="G1441" s="405"/>
      <c r="H1441" s="405"/>
      <c r="I1441" s="405"/>
      <c r="J1441" s="405"/>
      <c r="K1441" s="405"/>
      <c r="L1441" s="406"/>
      <c r="M1441" s="25" t="str">
        <f>IFERROR(VLOOKUP(D1441,Cover!$I$2:$J$14,2,0),"")</f>
        <v/>
      </c>
      <c r="N1441" s="25" t="str">
        <f t="shared" si="44"/>
        <v/>
      </c>
      <c r="O1441" s="15" t="str">
        <f t="shared" si="45"/>
        <v/>
      </c>
    </row>
    <row r="1442" spans="1:15" ht="16.5" customHeight="1">
      <c r="A1442" s="404"/>
      <c r="B1442" s="405"/>
      <c r="C1442" s="413"/>
      <c r="D1442" s="405"/>
      <c r="E1442" s="405"/>
      <c r="F1442" s="405"/>
      <c r="G1442" s="405"/>
      <c r="H1442" s="405"/>
      <c r="I1442" s="405"/>
      <c r="J1442" s="405"/>
      <c r="K1442" s="405"/>
      <c r="L1442" s="406"/>
      <c r="M1442" s="25" t="str">
        <f>IFERROR(VLOOKUP(D1442,Cover!$I$2:$J$14,2,0),"")</f>
        <v/>
      </c>
      <c r="N1442" s="25" t="str">
        <f t="shared" si="44"/>
        <v/>
      </c>
      <c r="O1442" s="15" t="str">
        <f t="shared" si="45"/>
        <v/>
      </c>
    </row>
    <row r="1443" spans="1:15" ht="16.5" customHeight="1">
      <c r="A1443" s="404"/>
      <c r="B1443" s="405"/>
      <c r="C1443" s="413"/>
      <c r="D1443" s="405"/>
      <c r="E1443" s="405"/>
      <c r="F1443" s="405"/>
      <c r="G1443" s="405"/>
      <c r="H1443" s="405"/>
      <c r="I1443" s="405"/>
      <c r="J1443" s="405"/>
      <c r="K1443" s="405"/>
      <c r="L1443" s="406"/>
      <c r="M1443" s="25" t="str">
        <f>IFERROR(VLOOKUP(D1443,Cover!$I$2:$J$14,2,0),"")</f>
        <v/>
      </c>
      <c r="N1443" s="25" t="str">
        <f t="shared" si="44"/>
        <v/>
      </c>
      <c r="O1443" s="15" t="str">
        <f t="shared" si="45"/>
        <v/>
      </c>
    </row>
    <row r="1444" spans="1:15" ht="16.5" customHeight="1">
      <c r="A1444" s="404"/>
      <c r="B1444" s="405"/>
      <c r="C1444" s="413"/>
      <c r="D1444" s="405"/>
      <c r="E1444" s="405"/>
      <c r="F1444" s="405"/>
      <c r="G1444" s="405"/>
      <c r="H1444" s="405"/>
      <c r="I1444" s="405"/>
      <c r="J1444" s="405"/>
      <c r="K1444" s="405"/>
      <c r="L1444" s="406"/>
      <c r="M1444" s="25" t="str">
        <f>IFERROR(VLOOKUP(D1444,Cover!$I$2:$J$14,2,0),"")</f>
        <v/>
      </c>
      <c r="N1444" s="25" t="str">
        <f t="shared" si="44"/>
        <v/>
      </c>
      <c r="O1444" s="15" t="str">
        <f t="shared" si="45"/>
        <v/>
      </c>
    </row>
    <row r="1445" spans="1:15" ht="16.5" customHeight="1">
      <c r="A1445" s="404"/>
      <c r="B1445" s="405"/>
      <c r="C1445" s="413"/>
      <c r="D1445" s="405"/>
      <c r="E1445" s="405"/>
      <c r="F1445" s="405"/>
      <c r="G1445" s="405"/>
      <c r="H1445" s="405"/>
      <c r="I1445" s="405"/>
      <c r="J1445" s="405"/>
      <c r="K1445" s="405"/>
      <c r="L1445" s="406"/>
      <c r="M1445" s="25" t="str">
        <f>IFERROR(VLOOKUP(D1445,Cover!$I$2:$J$14,2,0),"")</f>
        <v/>
      </c>
      <c r="N1445" s="25" t="str">
        <f t="shared" si="44"/>
        <v/>
      </c>
      <c r="O1445" s="15" t="str">
        <f t="shared" si="45"/>
        <v/>
      </c>
    </row>
    <row r="1446" spans="1:15" ht="16.5" customHeight="1">
      <c r="A1446" s="404"/>
      <c r="B1446" s="405"/>
      <c r="C1446" s="413"/>
      <c r="D1446" s="405"/>
      <c r="E1446" s="405"/>
      <c r="F1446" s="405"/>
      <c r="G1446" s="405"/>
      <c r="H1446" s="405"/>
      <c r="I1446" s="405"/>
      <c r="J1446" s="405"/>
      <c r="K1446" s="405"/>
      <c r="L1446" s="406"/>
      <c r="M1446" s="25" t="str">
        <f>IFERROR(VLOOKUP(D1446,Cover!$I$2:$J$14,2,0),"")</f>
        <v/>
      </c>
      <c r="N1446" s="25" t="str">
        <f t="shared" si="44"/>
        <v/>
      </c>
      <c r="O1446" s="15" t="str">
        <f t="shared" si="45"/>
        <v/>
      </c>
    </row>
    <row r="1447" spans="1:15" ht="16.5" customHeight="1">
      <c r="A1447" s="404"/>
      <c r="B1447" s="405"/>
      <c r="C1447" s="413"/>
      <c r="D1447" s="405"/>
      <c r="E1447" s="405"/>
      <c r="F1447" s="405"/>
      <c r="G1447" s="405"/>
      <c r="H1447" s="405"/>
      <c r="I1447" s="405"/>
      <c r="J1447" s="405"/>
      <c r="K1447" s="405"/>
      <c r="L1447" s="406"/>
      <c r="M1447" s="25" t="str">
        <f>IFERROR(VLOOKUP(D1447,Cover!$I$2:$J$14,2,0),"")</f>
        <v/>
      </c>
      <c r="N1447" s="25" t="str">
        <f t="shared" si="44"/>
        <v/>
      </c>
      <c r="O1447" s="15" t="str">
        <f t="shared" si="45"/>
        <v/>
      </c>
    </row>
    <row r="1448" spans="1:15" ht="16.5" customHeight="1">
      <c r="A1448" s="404"/>
      <c r="B1448" s="405"/>
      <c r="C1448" s="413"/>
      <c r="D1448" s="405"/>
      <c r="E1448" s="405"/>
      <c r="F1448" s="405"/>
      <c r="G1448" s="405"/>
      <c r="H1448" s="405"/>
      <c r="I1448" s="405"/>
      <c r="J1448" s="405"/>
      <c r="K1448" s="405"/>
      <c r="L1448" s="406"/>
      <c r="M1448" s="25" t="str">
        <f>IFERROR(VLOOKUP(D1448,Cover!$I$2:$J$14,2,0),"")</f>
        <v/>
      </c>
      <c r="N1448" s="25" t="str">
        <f t="shared" si="44"/>
        <v/>
      </c>
      <c r="O1448" s="15" t="str">
        <f t="shared" si="45"/>
        <v/>
      </c>
    </row>
    <row r="1449" spans="1:15" ht="16.5" customHeight="1">
      <c r="A1449" s="404"/>
      <c r="B1449" s="405"/>
      <c r="C1449" s="413"/>
      <c r="D1449" s="405"/>
      <c r="E1449" s="405"/>
      <c r="F1449" s="405"/>
      <c r="G1449" s="405"/>
      <c r="H1449" s="405"/>
      <c r="I1449" s="405"/>
      <c r="J1449" s="405"/>
      <c r="K1449" s="405"/>
      <c r="L1449" s="406"/>
      <c r="M1449" s="25" t="str">
        <f>IFERROR(VLOOKUP(D1449,Cover!$I$2:$J$14,2,0),"")</f>
        <v/>
      </c>
      <c r="N1449" s="25" t="str">
        <f t="shared" si="44"/>
        <v/>
      </c>
      <c r="O1449" s="15" t="str">
        <f t="shared" si="45"/>
        <v/>
      </c>
    </row>
    <row r="1450" spans="1:15" ht="16.5" customHeight="1">
      <c r="A1450" s="404"/>
      <c r="B1450" s="405"/>
      <c r="C1450" s="413"/>
      <c r="D1450" s="405"/>
      <c r="E1450" s="405"/>
      <c r="F1450" s="405"/>
      <c r="G1450" s="405"/>
      <c r="H1450" s="405"/>
      <c r="I1450" s="405"/>
      <c r="J1450" s="405"/>
      <c r="K1450" s="405"/>
      <c r="L1450" s="406"/>
      <c r="M1450" s="25" t="str">
        <f>IFERROR(VLOOKUP(D1450,Cover!$I$2:$J$14,2,0),"")</f>
        <v/>
      </c>
      <c r="N1450" s="25" t="str">
        <f t="shared" si="44"/>
        <v/>
      </c>
      <c r="O1450" s="15" t="str">
        <f t="shared" si="45"/>
        <v/>
      </c>
    </row>
    <row r="1451" spans="1:15" ht="16.5" customHeight="1">
      <c r="A1451" s="404"/>
      <c r="B1451" s="405"/>
      <c r="C1451" s="413"/>
      <c r="D1451" s="405"/>
      <c r="E1451" s="405"/>
      <c r="F1451" s="405"/>
      <c r="G1451" s="405"/>
      <c r="H1451" s="405"/>
      <c r="I1451" s="405"/>
      <c r="J1451" s="405"/>
      <c r="K1451" s="405"/>
      <c r="L1451" s="406"/>
      <c r="M1451" s="25" t="str">
        <f>IFERROR(VLOOKUP(D1451,Cover!$I$2:$J$14,2,0),"")</f>
        <v/>
      </c>
      <c r="N1451" s="25" t="str">
        <f t="shared" si="44"/>
        <v/>
      </c>
      <c r="O1451" s="15" t="str">
        <f t="shared" si="45"/>
        <v/>
      </c>
    </row>
    <row r="1452" spans="1:15" ht="16.5" customHeight="1">
      <c r="A1452" s="404"/>
      <c r="B1452" s="405"/>
      <c r="C1452" s="413"/>
      <c r="D1452" s="405"/>
      <c r="E1452" s="405"/>
      <c r="F1452" s="405"/>
      <c r="G1452" s="405"/>
      <c r="H1452" s="405"/>
      <c r="I1452" s="405"/>
      <c r="J1452" s="405"/>
      <c r="K1452" s="405"/>
      <c r="L1452" s="406"/>
      <c r="M1452" s="25" t="str">
        <f>IFERROR(VLOOKUP(D1452,Cover!$I$2:$J$14,2,0),"")</f>
        <v/>
      </c>
      <c r="N1452" s="25" t="str">
        <f t="shared" si="44"/>
        <v/>
      </c>
      <c r="O1452" s="15" t="str">
        <f t="shared" si="45"/>
        <v/>
      </c>
    </row>
    <row r="1453" spans="1:15" ht="16.5" customHeight="1">
      <c r="A1453" s="404"/>
      <c r="B1453" s="405"/>
      <c r="C1453" s="413"/>
      <c r="D1453" s="405"/>
      <c r="E1453" s="405"/>
      <c r="F1453" s="405"/>
      <c r="G1453" s="405"/>
      <c r="H1453" s="405"/>
      <c r="I1453" s="405"/>
      <c r="J1453" s="405"/>
      <c r="K1453" s="405"/>
      <c r="L1453" s="406"/>
      <c r="M1453" s="25" t="str">
        <f>IFERROR(VLOOKUP(D1453,Cover!$I$2:$J$14,2,0),"")</f>
        <v/>
      </c>
      <c r="N1453" s="25" t="str">
        <f t="shared" si="44"/>
        <v/>
      </c>
      <c r="O1453" s="15" t="str">
        <f t="shared" si="45"/>
        <v/>
      </c>
    </row>
    <row r="1454" spans="1:15" ht="16.5" customHeight="1">
      <c r="A1454" s="404"/>
      <c r="B1454" s="405"/>
      <c r="C1454" s="413"/>
      <c r="D1454" s="405"/>
      <c r="E1454" s="405"/>
      <c r="F1454" s="405"/>
      <c r="G1454" s="405"/>
      <c r="H1454" s="405"/>
      <c r="I1454" s="405"/>
      <c r="J1454" s="405"/>
      <c r="K1454" s="405"/>
      <c r="L1454" s="406"/>
      <c r="M1454" s="25" t="str">
        <f>IFERROR(VLOOKUP(D1454,Cover!$I$2:$J$14,2,0),"")</f>
        <v/>
      </c>
      <c r="N1454" s="25" t="str">
        <f t="shared" si="44"/>
        <v/>
      </c>
      <c r="O1454" s="15" t="str">
        <f t="shared" si="45"/>
        <v/>
      </c>
    </row>
    <row r="1455" spans="1:15" ht="16.5" customHeight="1">
      <c r="A1455" s="404"/>
      <c r="B1455" s="405"/>
      <c r="C1455" s="413"/>
      <c r="D1455" s="405"/>
      <c r="E1455" s="405"/>
      <c r="F1455" s="405"/>
      <c r="G1455" s="405"/>
      <c r="H1455" s="405"/>
      <c r="I1455" s="405"/>
      <c r="J1455" s="405"/>
      <c r="K1455" s="405"/>
      <c r="L1455" s="406"/>
      <c r="M1455" s="25" t="str">
        <f>IFERROR(VLOOKUP(D1455,Cover!$I$2:$J$14,2,0),"")</f>
        <v/>
      </c>
      <c r="N1455" s="25" t="str">
        <f t="shared" si="44"/>
        <v/>
      </c>
      <c r="O1455" s="15" t="str">
        <f t="shared" si="45"/>
        <v/>
      </c>
    </row>
    <row r="1456" spans="1:15" ht="16.5" customHeight="1">
      <c r="A1456" s="404"/>
      <c r="B1456" s="405"/>
      <c r="C1456" s="413"/>
      <c r="D1456" s="405"/>
      <c r="E1456" s="405"/>
      <c r="F1456" s="405"/>
      <c r="G1456" s="405"/>
      <c r="H1456" s="405"/>
      <c r="I1456" s="405"/>
      <c r="J1456" s="405"/>
      <c r="K1456" s="405"/>
      <c r="L1456" s="406"/>
      <c r="M1456" s="25" t="str">
        <f>IFERROR(VLOOKUP(D1456,Cover!$I$2:$J$14,2,0),"")</f>
        <v/>
      </c>
      <c r="N1456" s="25" t="str">
        <f t="shared" si="44"/>
        <v/>
      </c>
      <c r="O1456" s="15" t="str">
        <f t="shared" si="45"/>
        <v/>
      </c>
    </row>
    <row r="1457" spans="1:15" ht="16.5" customHeight="1">
      <c r="A1457" s="404"/>
      <c r="B1457" s="405"/>
      <c r="C1457" s="413"/>
      <c r="D1457" s="405"/>
      <c r="E1457" s="405"/>
      <c r="F1457" s="405"/>
      <c r="G1457" s="405"/>
      <c r="H1457" s="405"/>
      <c r="I1457" s="405"/>
      <c r="J1457" s="405"/>
      <c r="K1457" s="405"/>
      <c r="L1457" s="406"/>
      <c r="M1457" s="25" t="str">
        <f>IFERROR(VLOOKUP(D1457,Cover!$I$2:$J$14,2,0),"")</f>
        <v/>
      </c>
      <c r="N1457" s="25" t="str">
        <f t="shared" si="44"/>
        <v/>
      </c>
      <c r="O1457" s="15" t="str">
        <f t="shared" si="45"/>
        <v/>
      </c>
    </row>
    <row r="1458" spans="1:15" ht="16.5" customHeight="1">
      <c r="A1458" s="404"/>
      <c r="B1458" s="405"/>
      <c r="C1458" s="413"/>
      <c r="D1458" s="405"/>
      <c r="E1458" s="405"/>
      <c r="F1458" s="405"/>
      <c r="G1458" s="405"/>
      <c r="H1458" s="405"/>
      <c r="I1458" s="405"/>
      <c r="J1458" s="405"/>
      <c r="K1458" s="405"/>
      <c r="L1458" s="406"/>
      <c r="M1458" s="25" t="str">
        <f>IFERROR(VLOOKUP(D1458,Cover!$I$2:$J$14,2,0),"")</f>
        <v/>
      </c>
      <c r="N1458" s="25" t="str">
        <f t="shared" si="44"/>
        <v/>
      </c>
      <c r="O1458" s="15" t="str">
        <f t="shared" si="45"/>
        <v/>
      </c>
    </row>
    <row r="1459" spans="1:15" ht="16.5" customHeight="1">
      <c r="A1459" s="404"/>
      <c r="B1459" s="405"/>
      <c r="C1459" s="413"/>
      <c r="D1459" s="405"/>
      <c r="E1459" s="405"/>
      <c r="F1459" s="405"/>
      <c r="G1459" s="405"/>
      <c r="H1459" s="405"/>
      <c r="I1459" s="405"/>
      <c r="J1459" s="405"/>
      <c r="K1459" s="405"/>
      <c r="L1459" s="406"/>
      <c r="M1459" s="25" t="str">
        <f>IFERROR(VLOOKUP(D1459,Cover!$I$2:$J$14,2,0),"")</f>
        <v/>
      </c>
      <c r="N1459" s="25" t="str">
        <f t="shared" si="44"/>
        <v/>
      </c>
      <c r="O1459" s="15" t="str">
        <f t="shared" si="45"/>
        <v/>
      </c>
    </row>
    <row r="1460" spans="1:15" ht="16.5" customHeight="1">
      <c r="A1460" s="404"/>
      <c r="B1460" s="405"/>
      <c r="C1460" s="413"/>
      <c r="D1460" s="405"/>
      <c r="E1460" s="405"/>
      <c r="F1460" s="405"/>
      <c r="G1460" s="405"/>
      <c r="H1460" s="405"/>
      <c r="I1460" s="405"/>
      <c r="J1460" s="405"/>
      <c r="K1460" s="405"/>
      <c r="L1460" s="406"/>
      <c r="M1460" s="25" t="str">
        <f>IFERROR(VLOOKUP(D1460,Cover!$I$2:$J$14,2,0),"")</f>
        <v/>
      </c>
      <c r="N1460" s="25" t="str">
        <f t="shared" si="44"/>
        <v/>
      </c>
      <c r="O1460" s="15" t="str">
        <f t="shared" si="45"/>
        <v/>
      </c>
    </row>
    <row r="1461" spans="1:15" ht="16.5" customHeight="1">
      <c r="A1461" s="404"/>
      <c r="B1461" s="405"/>
      <c r="C1461" s="413"/>
      <c r="D1461" s="405"/>
      <c r="E1461" s="405"/>
      <c r="F1461" s="405"/>
      <c r="G1461" s="405"/>
      <c r="H1461" s="405"/>
      <c r="I1461" s="405"/>
      <c r="J1461" s="405"/>
      <c r="K1461" s="405"/>
      <c r="L1461" s="406"/>
      <c r="M1461" s="25" t="str">
        <f>IFERROR(VLOOKUP(D1461,Cover!$I$2:$J$14,2,0),"")</f>
        <v/>
      </c>
      <c r="N1461" s="25" t="str">
        <f t="shared" si="44"/>
        <v/>
      </c>
      <c r="O1461" s="15" t="str">
        <f t="shared" si="45"/>
        <v/>
      </c>
    </row>
    <row r="1462" spans="1:15" ht="16.5" customHeight="1">
      <c r="A1462" s="404"/>
      <c r="B1462" s="405"/>
      <c r="C1462" s="413"/>
      <c r="D1462" s="405"/>
      <c r="E1462" s="405"/>
      <c r="F1462" s="405"/>
      <c r="G1462" s="405"/>
      <c r="H1462" s="405"/>
      <c r="I1462" s="405"/>
      <c r="J1462" s="405"/>
      <c r="K1462" s="405"/>
      <c r="L1462" s="406"/>
      <c r="M1462" s="25" t="str">
        <f>IFERROR(VLOOKUP(D1462,Cover!$I$2:$J$14,2,0),"")</f>
        <v/>
      </c>
      <c r="N1462" s="25" t="str">
        <f t="shared" si="44"/>
        <v/>
      </c>
      <c r="O1462" s="15" t="str">
        <f t="shared" si="45"/>
        <v/>
      </c>
    </row>
    <row r="1463" spans="1:15" ht="16.5" customHeight="1">
      <c r="A1463" s="404"/>
      <c r="B1463" s="405"/>
      <c r="C1463" s="413"/>
      <c r="D1463" s="405"/>
      <c r="E1463" s="405"/>
      <c r="F1463" s="405"/>
      <c r="G1463" s="405"/>
      <c r="H1463" s="405"/>
      <c r="I1463" s="405"/>
      <c r="J1463" s="405"/>
      <c r="K1463" s="405"/>
      <c r="L1463" s="406"/>
      <c r="M1463" s="25" t="str">
        <f>IFERROR(VLOOKUP(D1463,Cover!$I$2:$J$14,2,0),"")</f>
        <v/>
      </c>
      <c r="N1463" s="25" t="str">
        <f t="shared" si="44"/>
        <v/>
      </c>
      <c r="O1463" s="15" t="str">
        <f t="shared" si="45"/>
        <v/>
      </c>
    </row>
    <row r="1464" spans="1:15" ht="16.5" customHeight="1">
      <c r="A1464" s="404"/>
      <c r="B1464" s="405"/>
      <c r="C1464" s="413"/>
      <c r="D1464" s="405"/>
      <c r="E1464" s="405"/>
      <c r="F1464" s="405"/>
      <c r="G1464" s="405"/>
      <c r="H1464" s="405"/>
      <c r="I1464" s="405"/>
      <c r="J1464" s="405"/>
      <c r="K1464" s="405"/>
      <c r="L1464" s="406"/>
      <c r="M1464" s="25" t="str">
        <f>IFERROR(VLOOKUP(D1464,Cover!$I$2:$J$14,2,0),"")</f>
        <v/>
      </c>
      <c r="N1464" s="25" t="str">
        <f t="shared" si="44"/>
        <v/>
      </c>
      <c r="O1464" s="15" t="str">
        <f t="shared" si="45"/>
        <v/>
      </c>
    </row>
    <row r="1465" spans="1:15" ht="16.5" customHeight="1">
      <c r="A1465" s="404"/>
      <c r="B1465" s="405"/>
      <c r="C1465" s="413"/>
      <c r="D1465" s="405"/>
      <c r="E1465" s="405"/>
      <c r="F1465" s="405"/>
      <c r="G1465" s="405"/>
      <c r="H1465" s="405"/>
      <c r="I1465" s="405"/>
      <c r="J1465" s="405"/>
      <c r="K1465" s="405"/>
      <c r="L1465" s="406"/>
      <c r="M1465" s="25" t="str">
        <f>IFERROR(VLOOKUP(D1465,Cover!$I$2:$J$14,2,0),"")</f>
        <v/>
      </c>
      <c r="N1465" s="25" t="str">
        <f t="shared" si="44"/>
        <v/>
      </c>
      <c r="O1465" s="15" t="str">
        <f t="shared" si="45"/>
        <v/>
      </c>
    </row>
    <row r="1466" spans="1:15" ht="16.5" customHeight="1">
      <c r="A1466" s="404"/>
      <c r="B1466" s="405"/>
      <c r="C1466" s="413"/>
      <c r="D1466" s="405"/>
      <c r="E1466" s="405"/>
      <c r="F1466" s="405"/>
      <c r="G1466" s="405"/>
      <c r="H1466" s="405"/>
      <c r="I1466" s="405"/>
      <c r="J1466" s="405"/>
      <c r="K1466" s="405"/>
      <c r="L1466" s="406"/>
      <c r="M1466" s="25" t="str">
        <f>IFERROR(VLOOKUP(D1466,Cover!$I$2:$J$14,2,0),"")</f>
        <v/>
      </c>
      <c r="N1466" s="25" t="str">
        <f t="shared" si="44"/>
        <v/>
      </c>
      <c r="O1466" s="15" t="str">
        <f t="shared" si="45"/>
        <v/>
      </c>
    </row>
    <row r="1467" spans="1:15" ht="16.5" customHeight="1">
      <c r="A1467" s="404"/>
      <c r="B1467" s="405"/>
      <c r="C1467" s="413"/>
      <c r="D1467" s="405"/>
      <c r="E1467" s="405"/>
      <c r="F1467" s="405"/>
      <c r="G1467" s="405"/>
      <c r="H1467" s="405"/>
      <c r="I1467" s="405"/>
      <c r="J1467" s="405"/>
      <c r="K1467" s="405"/>
      <c r="L1467" s="406"/>
      <c r="M1467" s="25" t="str">
        <f>IFERROR(VLOOKUP(D1467,Cover!$I$2:$J$14,2,0),"")</f>
        <v/>
      </c>
      <c r="N1467" s="25" t="str">
        <f t="shared" si="44"/>
        <v/>
      </c>
      <c r="O1467" s="15" t="str">
        <f t="shared" si="45"/>
        <v/>
      </c>
    </row>
    <row r="1468" spans="1:15" ht="16.5" customHeight="1">
      <c r="A1468" s="404"/>
      <c r="B1468" s="405"/>
      <c r="C1468" s="413"/>
      <c r="D1468" s="405"/>
      <c r="E1468" s="405"/>
      <c r="F1468" s="405"/>
      <c r="G1468" s="405"/>
      <c r="H1468" s="405"/>
      <c r="I1468" s="405"/>
      <c r="J1468" s="405"/>
      <c r="K1468" s="405"/>
      <c r="L1468" s="406"/>
      <c r="M1468" s="25" t="str">
        <f>IFERROR(VLOOKUP(D1468,Cover!$I$2:$J$14,2,0),"")</f>
        <v/>
      </c>
      <c r="N1468" s="25" t="str">
        <f t="shared" si="44"/>
        <v/>
      </c>
      <c r="O1468" s="15" t="str">
        <f t="shared" si="45"/>
        <v/>
      </c>
    </row>
    <row r="1469" spans="1:15" ht="16.5" customHeight="1">
      <c r="A1469" s="404"/>
      <c r="B1469" s="405"/>
      <c r="C1469" s="413"/>
      <c r="D1469" s="405"/>
      <c r="E1469" s="405"/>
      <c r="F1469" s="405"/>
      <c r="G1469" s="405"/>
      <c r="H1469" s="405"/>
      <c r="I1469" s="405"/>
      <c r="J1469" s="405"/>
      <c r="K1469" s="405"/>
      <c r="L1469" s="406"/>
      <c r="M1469" s="25" t="str">
        <f>IFERROR(VLOOKUP(D1469,Cover!$I$2:$J$14,2,0),"")</f>
        <v/>
      </c>
      <c r="N1469" s="25" t="str">
        <f t="shared" si="44"/>
        <v/>
      </c>
      <c r="O1469" s="15" t="str">
        <f t="shared" si="45"/>
        <v/>
      </c>
    </row>
    <row r="1470" spans="1:15" ht="16.5" customHeight="1">
      <c r="A1470" s="404"/>
      <c r="B1470" s="405"/>
      <c r="C1470" s="413"/>
      <c r="D1470" s="405"/>
      <c r="E1470" s="405"/>
      <c r="F1470" s="405"/>
      <c r="G1470" s="405"/>
      <c r="H1470" s="405"/>
      <c r="I1470" s="405"/>
      <c r="J1470" s="405"/>
      <c r="K1470" s="405"/>
      <c r="L1470" s="406"/>
      <c r="M1470" s="25" t="str">
        <f>IFERROR(VLOOKUP(D1470,Cover!$I$2:$J$14,2,0),"")</f>
        <v/>
      </c>
      <c r="N1470" s="25" t="str">
        <f t="shared" si="44"/>
        <v/>
      </c>
      <c r="O1470" s="15" t="str">
        <f t="shared" si="45"/>
        <v/>
      </c>
    </row>
    <row r="1471" spans="1:15" ht="16.5" customHeight="1">
      <c r="A1471" s="404"/>
      <c r="B1471" s="405"/>
      <c r="C1471" s="413"/>
      <c r="D1471" s="405"/>
      <c r="E1471" s="405"/>
      <c r="F1471" s="405"/>
      <c r="G1471" s="405"/>
      <c r="H1471" s="405"/>
      <c r="I1471" s="405"/>
      <c r="J1471" s="405"/>
      <c r="K1471" s="405"/>
      <c r="L1471" s="406"/>
      <c r="M1471" s="25" t="str">
        <f>IFERROR(VLOOKUP(D1471,Cover!$I$2:$J$14,2,0),"")</f>
        <v/>
      </c>
      <c r="N1471" s="25" t="str">
        <f t="shared" si="44"/>
        <v/>
      </c>
      <c r="O1471" s="15" t="str">
        <f t="shared" si="45"/>
        <v/>
      </c>
    </row>
    <row r="1472" spans="1:15" ht="16.5" customHeight="1">
      <c r="A1472" s="404"/>
      <c r="B1472" s="405"/>
      <c r="C1472" s="413"/>
      <c r="D1472" s="405"/>
      <c r="E1472" s="405"/>
      <c r="F1472" s="405"/>
      <c r="G1472" s="405"/>
      <c r="H1472" s="405"/>
      <c r="I1472" s="405"/>
      <c r="J1472" s="405"/>
      <c r="K1472" s="405"/>
      <c r="L1472" s="406"/>
      <c r="M1472" s="25" t="str">
        <f>IFERROR(VLOOKUP(D1472,Cover!$I$2:$J$14,2,0),"")</f>
        <v/>
      </c>
      <c r="N1472" s="25" t="str">
        <f t="shared" si="44"/>
        <v/>
      </c>
      <c r="O1472" s="15" t="str">
        <f t="shared" si="45"/>
        <v/>
      </c>
    </row>
    <row r="1473" spans="1:15" ht="16.5" customHeight="1">
      <c r="A1473" s="404"/>
      <c r="B1473" s="405"/>
      <c r="C1473" s="413"/>
      <c r="D1473" s="405"/>
      <c r="E1473" s="405"/>
      <c r="F1473" s="405"/>
      <c r="G1473" s="405"/>
      <c r="H1473" s="405"/>
      <c r="I1473" s="405"/>
      <c r="J1473" s="405"/>
      <c r="K1473" s="405"/>
      <c r="L1473" s="406"/>
      <c r="M1473" s="25" t="str">
        <f>IFERROR(VLOOKUP(D1473,Cover!$I$2:$J$14,2,0),"")</f>
        <v/>
      </c>
      <c r="N1473" s="25" t="str">
        <f t="shared" si="44"/>
        <v/>
      </c>
      <c r="O1473" s="15" t="str">
        <f t="shared" si="45"/>
        <v/>
      </c>
    </row>
    <row r="1474" spans="1:15" ht="16.5" customHeight="1">
      <c r="A1474" s="404"/>
      <c r="B1474" s="405"/>
      <c r="C1474" s="413"/>
      <c r="D1474" s="405"/>
      <c r="E1474" s="405"/>
      <c r="F1474" s="405"/>
      <c r="G1474" s="405"/>
      <c r="H1474" s="405"/>
      <c r="I1474" s="405"/>
      <c r="J1474" s="405"/>
      <c r="K1474" s="405"/>
      <c r="L1474" s="406"/>
      <c r="M1474" s="25" t="str">
        <f>IFERROR(VLOOKUP(D1474,Cover!$I$2:$J$14,2,0),"")</f>
        <v/>
      </c>
      <c r="N1474" s="25" t="str">
        <f t="shared" si="44"/>
        <v/>
      </c>
      <c r="O1474" s="15" t="str">
        <f t="shared" si="45"/>
        <v/>
      </c>
    </row>
    <row r="1475" spans="1:15" ht="16.5" customHeight="1">
      <c r="A1475" s="404"/>
      <c r="B1475" s="405"/>
      <c r="C1475" s="413"/>
      <c r="D1475" s="405"/>
      <c r="E1475" s="405"/>
      <c r="F1475" s="405"/>
      <c r="G1475" s="405"/>
      <c r="H1475" s="405"/>
      <c r="I1475" s="405"/>
      <c r="J1475" s="405"/>
      <c r="K1475" s="405"/>
      <c r="L1475" s="406"/>
      <c r="M1475" s="25" t="str">
        <f>IFERROR(VLOOKUP(D1475,Cover!$I$2:$J$14,2,0),"")</f>
        <v/>
      </c>
      <c r="N1475" s="25" t="str">
        <f t="shared" ref="N1475:N1538" si="46">IF(O1475&lt;&gt;"PMOyyy144_R4bis",CONCATENATE(B1475,M1475,I1475),CONCATENATE(O1475,M1475,I1475))</f>
        <v/>
      </c>
      <c r="O1475" s="15" t="str">
        <f t="shared" ref="O1475:O1538" si="47">LEFT(B1475,15)</f>
        <v/>
      </c>
    </row>
    <row r="1476" spans="1:15" ht="16.5" customHeight="1">
      <c r="A1476" s="404"/>
      <c r="B1476" s="405"/>
      <c r="C1476" s="413"/>
      <c r="D1476" s="405"/>
      <c r="E1476" s="405"/>
      <c r="F1476" s="405"/>
      <c r="G1476" s="405"/>
      <c r="H1476" s="405"/>
      <c r="I1476" s="405"/>
      <c r="J1476" s="405"/>
      <c r="K1476" s="405"/>
      <c r="L1476" s="406"/>
      <c r="M1476" s="25" t="str">
        <f>IFERROR(VLOOKUP(D1476,Cover!$I$2:$J$14,2,0),"")</f>
        <v/>
      </c>
      <c r="N1476" s="25" t="str">
        <f t="shared" si="46"/>
        <v/>
      </c>
      <c r="O1476" s="15" t="str">
        <f t="shared" si="47"/>
        <v/>
      </c>
    </row>
    <row r="1477" spans="1:15" ht="16.5" customHeight="1">
      <c r="A1477" s="404"/>
      <c r="B1477" s="405"/>
      <c r="C1477" s="413"/>
      <c r="D1477" s="405"/>
      <c r="E1477" s="405"/>
      <c r="F1477" s="405"/>
      <c r="G1477" s="405"/>
      <c r="H1477" s="405"/>
      <c r="I1477" s="405"/>
      <c r="J1477" s="405"/>
      <c r="K1477" s="405"/>
      <c r="L1477" s="406"/>
      <c r="M1477" s="25" t="str">
        <f>IFERROR(VLOOKUP(D1477,Cover!$I$2:$J$14,2,0),"")</f>
        <v/>
      </c>
      <c r="N1477" s="25" t="str">
        <f t="shared" si="46"/>
        <v/>
      </c>
      <c r="O1477" s="15" t="str">
        <f t="shared" si="47"/>
        <v/>
      </c>
    </row>
    <row r="1478" spans="1:15" ht="16.5" customHeight="1">
      <c r="A1478" s="404"/>
      <c r="B1478" s="405"/>
      <c r="C1478" s="413"/>
      <c r="D1478" s="405"/>
      <c r="E1478" s="405"/>
      <c r="F1478" s="405"/>
      <c r="G1478" s="405"/>
      <c r="H1478" s="405"/>
      <c r="I1478" s="405"/>
      <c r="J1478" s="405"/>
      <c r="K1478" s="405"/>
      <c r="L1478" s="406"/>
      <c r="M1478" s="25" t="str">
        <f>IFERROR(VLOOKUP(D1478,Cover!$I$2:$J$14,2,0),"")</f>
        <v/>
      </c>
      <c r="N1478" s="25" t="str">
        <f t="shared" si="46"/>
        <v/>
      </c>
      <c r="O1478" s="15" t="str">
        <f t="shared" si="47"/>
        <v/>
      </c>
    </row>
    <row r="1479" spans="1:15" ht="16.5" customHeight="1">
      <c r="A1479" s="404"/>
      <c r="B1479" s="405"/>
      <c r="C1479" s="413"/>
      <c r="D1479" s="405"/>
      <c r="E1479" s="405"/>
      <c r="F1479" s="405"/>
      <c r="G1479" s="405"/>
      <c r="H1479" s="405"/>
      <c r="I1479" s="405"/>
      <c r="J1479" s="405"/>
      <c r="K1479" s="405"/>
      <c r="L1479" s="406"/>
      <c r="M1479" s="25" t="str">
        <f>IFERROR(VLOOKUP(D1479,Cover!$I$2:$J$14,2,0),"")</f>
        <v/>
      </c>
      <c r="N1479" s="25" t="str">
        <f t="shared" si="46"/>
        <v/>
      </c>
      <c r="O1479" s="15" t="str">
        <f t="shared" si="47"/>
        <v/>
      </c>
    </row>
    <row r="1480" spans="1:15" ht="16.5" customHeight="1">
      <c r="A1480" s="404"/>
      <c r="B1480" s="405"/>
      <c r="C1480" s="413"/>
      <c r="D1480" s="405"/>
      <c r="E1480" s="405"/>
      <c r="F1480" s="405"/>
      <c r="G1480" s="405"/>
      <c r="H1480" s="405"/>
      <c r="I1480" s="405"/>
      <c r="J1480" s="405"/>
      <c r="K1480" s="405"/>
      <c r="L1480" s="406"/>
      <c r="M1480" s="25" t="str">
        <f>IFERROR(VLOOKUP(D1480,Cover!$I$2:$J$14,2,0),"")</f>
        <v/>
      </c>
      <c r="N1480" s="25" t="str">
        <f t="shared" si="46"/>
        <v/>
      </c>
      <c r="O1480" s="15" t="str">
        <f t="shared" si="47"/>
        <v/>
      </c>
    </row>
    <row r="1481" spans="1:15" ht="16.5" customHeight="1">
      <c r="A1481" s="404"/>
      <c r="B1481" s="405"/>
      <c r="C1481" s="413"/>
      <c r="D1481" s="405"/>
      <c r="E1481" s="405"/>
      <c r="F1481" s="405"/>
      <c r="G1481" s="405"/>
      <c r="H1481" s="405"/>
      <c r="I1481" s="405"/>
      <c r="J1481" s="405"/>
      <c r="K1481" s="405"/>
      <c r="L1481" s="406"/>
      <c r="M1481" s="25" t="str">
        <f>IFERROR(VLOOKUP(D1481,Cover!$I$2:$J$14,2,0),"")</f>
        <v/>
      </c>
      <c r="N1481" s="25" t="str">
        <f t="shared" si="46"/>
        <v/>
      </c>
      <c r="O1481" s="15" t="str">
        <f t="shared" si="47"/>
        <v/>
      </c>
    </row>
    <row r="1482" spans="1:15" ht="16.5" customHeight="1">
      <c r="A1482" s="404"/>
      <c r="B1482" s="405"/>
      <c r="C1482" s="413"/>
      <c r="D1482" s="405"/>
      <c r="E1482" s="405"/>
      <c r="F1482" s="405"/>
      <c r="G1482" s="405"/>
      <c r="H1482" s="405"/>
      <c r="I1482" s="405"/>
      <c r="J1482" s="405"/>
      <c r="K1482" s="405"/>
      <c r="L1482" s="406"/>
      <c r="M1482" s="25" t="str">
        <f>IFERROR(VLOOKUP(D1482,Cover!$I$2:$J$14,2,0),"")</f>
        <v/>
      </c>
      <c r="N1482" s="25" t="str">
        <f t="shared" si="46"/>
        <v/>
      </c>
      <c r="O1482" s="15" t="str">
        <f t="shared" si="47"/>
        <v/>
      </c>
    </row>
    <row r="1483" spans="1:15" ht="16.5" customHeight="1">
      <c r="A1483" s="404"/>
      <c r="B1483" s="405"/>
      <c r="C1483" s="413"/>
      <c r="D1483" s="405"/>
      <c r="E1483" s="405"/>
      <c r="F1483" s="405"/>
      <c r="G1483" s="405"/>
      <c r="H1483" s="405"/>
      <c r="I1483" s="405"/>
      <c r="J1483" s="405"/>
      <c r="K1483" s="405"/>
      <c r="L1483" s="406"/>
      <c r="M1483" s="25" t="str">
        <f>IFERROR(VLOOKUP(D1483,Cover!$I$2:$J$14,2,0),"")</f>
        <v/>
      </c>
      <c r="N1483" s="25" t="str">
        <f t="shared" si="46"/>
        <v/>
      </c>
      <c r="O1483" s="15" t="str">
        <f t="shared" si="47"/>
        <v/>
      </c>
    </row>
    <row r="1484" spans="1:15" ht="16.5" customHeight="1">
      <c r="A1484" s="404"/>
      <c r="B1484" s="405"/>
      <c r="C1484" s="413"/>
      <c r="D1484" s="405"/>
      <c r="E1484" s="405"/>
      <c r="F1484" s="405"/>
      <c r="G1484" s="405"/>
      <c r="H1484" s="405"/>
      <c r="I1484" s="405"/>
      <c r="J1484" s="405"/>
      <c r="K1484" s="405"/>
      <c r="L1484" s="406"/>
      <c r="M1484" s="25" t="str">
        <f>IFERROR(VLOOKUP(D1484,Cover!$I$2:$J$14,2,0),"")</f>
        <v/>
      </c>
      <c r="N1484" s="25" t="str">
        <f t="shared" si="46"/>
        <v/>
      </c>
      <c r="O1484" s="15" t="str">
        <f t="shared" si="47"/>
        <v/>
      </c>
    </row>
    <row r="1485" spans="1:15" ht="16.5" customHeight="1">
      <c r="A1485" s="404"/>
      <c r="B1485" s="405"/>
      <c r="C1485" s="413"/>
      <c r="D1485" s="405"/>
      <c r="E1485" s="405"/>
      <c r="F1485" s="405"/>
      <c r="G1485" s="405"/>
      <c r="H1485" s="405"/>
      <c r="I1485" s="405"/>
      <c r="J1485" s="405"/>
      <c r="K1485" s="405"/>
      <c r="L1485" s="406"/>
      <c r="M1485" s="25" t="str">
        <f>IFERROR(VLOOKUP(D1485,Cover!$I$2:$J$14,2,0),"")</f>
        <v/>
      </c>
      <c r="N1485" s="25" t="str">
        <f t="shared" si="46"/>
        <v/>
      </c>
      <c r="O1485" s="15" t="str">
        <f t="shared" si="47"/>
        <v/>
      </c>
    </row>
    <row r="1486" spans="1:15" ht="16.5" customHeight="1">
      <c r="A1486" s="404"/>
      <c r="B1486" s="405"/>
      <c r="C1486" s="413"/>
      <c r="D1486" s="405"/>
      <c r="E1486" s="405"/>
      <c r="F1486" s="405"/>
      <c r="G1486" s="405"/>
      <c r="H1486" s="405"/>
      <c r="I1486" s="405"/>
      <c r="J1486" s="405"/>
      <c r="K1486" s="405"/>
      <c r="L1486" s="406"/>
      <c r="M1486" s="25" t="str">
        <f>IFERROR(VLOOKUP(D1486,Cover!$I$2:$J$14,2,0),"")</f>
        <v/>
      </c>
      <c r="N1486" s="25" t="str">
        <f t="shared" si="46"/>
        <v/>
      </c>
      <c r="O1486" s="15" t="str">
        <f t="shared" si="47"/>
        <v/>
      </c>
    </row>
    <row r="1487" spans="1:15" ht="16.5" customHeight="1">
      <c r="A1487" s="404"/>
      <c r="B1487" s="405"/>
      <c r="C1487" s="413"/>
      <c r="D1487" s="405"/>
      <c r="E1487" s="405"/>
      <c r="F1487" s="405"/>
      <c r="G1487" s="405"/>
      <c r="H1487" s="405"/>
      <c r="I1487" s="405"/>
      <c r="J1487" s="405"/>
      <c r="K1487" s="405"/>
      <c r="L1487" s="406"/>
      <c r="M1487" s="25" t="str">
        <f>IFERROR(VLOOKUP(D1487,Cover!$I$2:$J$14,2,0),"")</f>
        <v/>
      </c>
      <c r="N1487" s="25" t="str">
        <f t="shared" si="46"/>
        <v/>
      </c>
      <c r="O1487" s="15" t="str">
        <f t="shared" si="47"/>
        <v/>
      </c>
    </row>
    <row r="1488" spans="1:15" ht="16.5" customHeight="1">
      <c r="A1488" s="404"/>
      <c r="B1488" s="405"/>
      <c r="C1488" s="413"/>
      <c r="D1488" s="405"/>
      <c r="E1488" s="405"/>
      <c r="F1488" s="405"/>
      <c r="G1488" s="405"/>
      <c r="H1488" s="405"/>
      <c r="I1488" s="405"/>
      <c r="J1488" s="405"/>
      <c r="K1488" s="405"/>
      <c r="L1488" s="406"/>
      <c r="M1488" s="25" t="str">
        <f>IFERROR(VLOOKUP(D1488,Cover!$I$2:$J$14,2,0),"")</f>
        <v/>
      </c>
      <c r="N1488" s="25" t="str">
        <f t="shared" si="46"/>
        <v/>
      </c>
      <c r="O1488" s="15" t="str">
        <f t="shared" si="47"/>
        <v/>
      </c>
    </row>
    <row r="1489" spans="1:15" ht="16.5" customHeight="1">
      <c r="A1489" s="404"/>
      <c r="B1489" s="405"/>
      <c r="C1489" s="413"/>
      <c r="D1489" s="405"/>
      <c r="E1489" s="405"/>
      <c r="F1489" s="405"/>
      <c r="G1489" s="405"/>
      <c r="H1489" s="405"/>
      <c r="I1489" s="405"/>
      <c r="J1489" s="405"/>
      <c r="K1489" s="405"/>
      <c r="L1489" s="406"/>
      <c r="M1489" s="25" t="str">
        <f>IFERROR(VLOOKUP(D1489,Cover!$I$2:$J$14,2,0),"")</f>
        <v/>
      </c>
      <c r="N1489" s="25" t="str">
        <f t="shared" si="46"/>
        <v/>
      </c>
      <c r="O1489" s="15" t="str">
        <f t="shared" si="47"/>
        <v/>
      </c>
    </row>
    <row r="1490" spans="1:15" ht="16.5" customHeight="1">
      <c r="A1490" s="404"/>
      <c r="B1490" s="405"/>
      <c r="C1490" s="413"/>
      <c r="D1490" s="405"/>
      <c r="E1490" s="405"/>
      <c r="F1490" s="405"/>
      <c r="G1490" s="405"/>
      <c r="H1490" s="405"/>
      <c r="I1490" s="405"/>
      <c r="J1490" s="405"/>
      <c r="K1490" s="405"/>
      <c r="L1490" s="406"/>
      <c r="M1490" s="25" t="str">
        <f>IFERROR(VLOOKUP(D1490,Cover!$I$2:$J$14,2,0),"")</f>
        <v/>
      </c>
      <c r="N1490" s="25" t="str">
        <f t="shared" si="46"/>
        <v/>
      </c>
      <c r="O1490" s="15" t="str">
        <f t="shared" si="47"/>
        <v/>
      </c>
    </row>
    <row r="1491" spans="1:15" ht="16.5" customHeight="1">
      <c r="A1491" s="404"/>
      <c r="B1491" s="405"/>
      <c r="C1491" s="413"/>
      <c r="D1491" s="405"/>
      <c r="E1491" s="405"/>
      <c r="F1491" s="405"/>
      <c r="G1491" s="405"/>
      <c r="H1491" s="405"/>
      <c r="I1491" s="405"/>
      <c r="J1491" s="405"/>
      <c r="K1491" s="405"/>
      <c r="L1491" s="406"/>
      <c r="M1491" s="25" t="str">
        <f>IFERROR(VLOOKUP(D1491,Cover!$I$2:$J$14,2,0),"")</f>
        <v/>
      </c>
      <c r="N1491" s="25" t="str">
        <f t="shared" si="46"/>
        <v/>
      </c>
      <c r="O1491" s="15" t="str">
        <f t="shared" si="47"/>
        <v/>
      </c>
    </row>
    <row r="1492" spans="1:15" ht="16.5" customHeight="1">
      <c r="A1492" s="404"/>
      <c r="B1492" s="405"/>
      <c r="C1492" s="413"/>
      <c r="D1492" s="405"/>
      <c r="E1492" s="405"/>
      <c r="F1492" s="405"/>
      <c r="G1492" s="405"/>
      <c r="H1492" s="405"/>
      <c r="I1492" s="405"/>
      <c r="J1492" s="405"/>
      <c r="K1492" s="405"/>
      <c r="L1492" s="406"/>
      <c r="M1492" s="25" t="str">
        <f>IFERROR(VLOOKUP(D1492,Cover!$I$2:$J$14,2,0),"")</f>
        <v/>
      </c>
      <c r="N1492" s="25" t="str">
        <f t="shared" si="46"/>
        <v/>
      </c>
      <c r="O1492" s="15" t="str">
        <f t="shared" si="47"/>
        <v/>
      </c>
    </row>
    <row r="1493" spans="1:15" ht="16.5" customHeight="1">
      <c r="A1493" s="404"/>
      <c r="B1493" s="405"/>
      <c r="C1493" s="413"/>
      <c r="D1493" s="405"/>
      <c r="E1493" s="405"/>
      <c r="F1493" s="405"/>
      <c r="G1493" s="405"/>
      <c r="H1493" s="405"/>
      <c r="I1493" s="405"/>
      <c r="J1493" s="405"/>
      <c r="K1493" s="405"/>
      <c r="L1493" s="406"/>
      <c r="M1493" s="25" t="str">
        <f>IFERROR(VLOOKUP(D1493,Cover!$I$2:$J$14,2,0),"")</f>
        <v/>
      </c>
      <c r="N1493" s="25" t="str">
        <f t="shared" si="46"/>
        <v/>
      </c>
      <c r="O1493" s="15" t="str">
        <f t="shared" si="47"/>
        <v/>
      </c>
    </row>
    <row r="1494" spans="1:15" ht="16.5" customHeight="1">
      <c r="A1494" s="404"/>
      <c r="B1494" s="405"/>
      <c r="C1494" s="413"/>
      <c r="D1494" s="405"/>
      <c r="E1494" s="405"/>
      <c r="F1494" s="405"/>
      <c r="G1494" s="405"/>
      <c r="H1494" s="405"/>
      <c r="I1494" s="405"/>
      <c r="J1494" s="405"/>
      <c r="K1494" s="405"/>
      <c r="L1494" s="406"/>
      <c r="M1494" s="25" t="str">
        <f>IFERROR(VLOOKUP(D1494,Cover!$I$2:$J$14,2,0),"")</f>
        <v/>
      </c>
      <c r="N1494" s="25" t="str">
        <f t="shared" si="46"/>
        <v/>
      </c>
      <c r="O1494" s="15" t="str">
        <f t="shared" si="47"/>
        <v/>
      </c>
    </row>
    <row r="1495" spans="1:15" ht="16.5" customHeight="1">
      <c r="A1495" s="404"/>
      <c r="B1495" s="405"/>
      <c r="C1495" s="413"/>
      <c r="D1495" s="405"/>
      <c r="E1495" s="405"/>
      <c r="F1495" s="405"/>
      <c r="G1495" s="405"/>
      <c r="H1495" s="405"/>
      <c r="I1495" s="405"/>
      <c r="J1495" s="405"/>
      <c r="K1495" s="405"/>
      <c r="L1495" s="406"/>
      <c r="M1495" s="25" t="str">
        <f>IFERROR(VLOOKUP(D1495,Cover!$I$2:$J$14,2,0),"")</f>
        <v/>
      </c>
      <c r="N1495" s="25" t="str">
        <f t="shared" si="46"/>
        <v/>
      </c>
      <c r="O1495" s="15" t="str">
        <f t="shared" si="47"/>
        <v/>
      </c>
    </row>
    <row r="1496" spans="1:15" ht="16.5" customHeight="1">
      <c r="A1496" s="404"/>
      <c r="B1496" s="405"/>
      <c r="C1496" s="413"/>
      <c r="D1496" s="405"/>
      <c r="E1496" s="405"/>
      <c r="F1496" s="405"/>
      <c r="G1496" s="405"/>
      <c r="H1496" s="405"/>
      <c r="I1496" s="405"/>
      <c r="J1496" s="405"/>
      <c r="K1496" s="405"/>
      <c r="L1496" s="406"/>
      <c r="M1496" s="25" t="str">
        <f>IFERROR(VLOOKUP(D1496,Cover!$I$2:$J$14,2,0),"")</f>
        <v/>
      </c>
      <c r="N1496" s="25" t="str">
        <f t="shared" si="46"/>
        <v/>
      </c>
      <c r="O1496" s="15" t="str">
        <f t="shared" si="47"/>
        <v/>
      </c>
    </row>
    <row r="1497" spans="1:15" ht="16.5" customHeight="1">
      <c r="A1497" s="404"/>
      <c r="B1497" s="405"/>
      <c r="C1497" s="413"/>
      <c r="D1497" s="405"/>
      <c r="E1497" s="405"/>
      <c r="F1497" s="405"/>
      <c r="G1497" s="405"/>
      <c r="H1497" s="405"/>
      <c r="I1497" s="405"/>
      <c r="J1497" s="405"/>
      <c r="K1497" s="405"/>
      <c r="L1497" s="406"/>
      <c r="M1497" s="25" t="str">
        <f>IFERROR(VLOOKUP(D1497,Cover!$I$2:$J$14,2,0),"")</f>
        <v/>
      </c>
      <c r="N1497" s="25" t="str">
        <f t="shared" si="46"/>
        <v/>
      </c>
      <c r="O1497" s="15" t="str">
        <f t="shared" si="47"/>
        <v/>
      </c>
    </row>
    <row r="1498" spans="1:15" ht="16.5" customHeight="1">
      <c r="A1498" s="404"/>
      <c r="B1498" s="405"/>
      <c r="C1498" s="413"/>
      <c r="D1498" s="405"/>
      <c r="E1498" s="405"/>
      <c r="F1498" s="405"/>
      <c r="G1498" s="405"/>
      <c r="H1498" s="405"/>
      <c r="I1498" s="405"/>
      <c r="J1498" s="405"/>
      <c r="K1498" s="405"/>
      <c r="L1498" s="406"/>
      <c r="M1498" s="25" t="str">
        <f>IFERROR(VLOOKUP(D1498,Cover!$I$2:$J$14,2,0),"")</f>
        <v/>
      </c>
      <c r="N1498" s="25" t="str">
        <f t="shared" si="46"/>
        <v/>
      </c>
      <c r="O1498" s="15" t="str">
        <f t="shared" si="47"/>
        <v/>
      </c>
    </row>
    <row r="1499" spans="1:15" ht="16.5" customHeight="1">
      <c r="A1499" s="404"/>
      <c r="B1499" s="405"/>
      <c r="C1499" s="413"/>
      <c r="D1499" s="405"/>
      <c r="E1499" s="405"/>
      <c r="F1499" s="405"/>
      <c r="G1499" s="405"/>
      <c r="H1499" s="405"/>
      <c r="I1499" s="405"/>
      <c r="J1499" s="405"/>
      <c r="K1499" s="405"/>
      <c r="L1499" s="406"/>
      <c r="M1499" s="25" t="str">
        <f>IFERROR(VLOOKUP(D1499,Cover!$I$2:$J$14,2,0),"")</f>
        <v/>
      </c>
      <c r="N1499" s="25" t="str">
        <f t="shared" si="46"/>
        <v/>
      </c>
      <c r="O1499" s="15" t="str">
        <f t="shared" si="47"/>
        <v/>
      </c>
    </row>
    <row r="1500" spans="1:15" ht="16.5" customHeight="1">
      <c r="A1500" s="404"/>
      <c r="B1500" s="405"/>
      <c r="C1500" s="413"/>
      <c r="D1500" s="405"/>
      <c r="E1500" s="405"/>
      <c r="F1500" s="405"/>
      <c r="G1500" s="405"/>
      <c r="H1500" s="405"/>
      <c r="I1500" s="405"/>
      <c r="J1500" s="405"/>
      <c r="K1500" s="405"/>
      <c r="L1500" s="406"/>
      <c r="M1500" s="25" t="str">
        <f>IFERROR(VLOOKUP(D1500,Cover!$I$2:$J$14,2,0),"")</f>
        <v/>
      </c>
      <c r="N1500" s="25" t="str">
        <f t="shared" si="46"/>
        <v/>
      </c>
      <c r="O1500" s="15" t="str">
        <f t="shared" si="47"/>
        <v/>
      </c>
    </row>
    <row r="1501" spans="1:15" ht="16.5" customHeight="1">
      <c r="A1501" s="404"/>
      <c r="B1501" s="405"/>
      <c r="C1501" s="413"/>
      <c r="D1501" s="405"/>
      <c r="E1501" s="405"/>
      <c r="F1501" s="405"/>
      <c r="G1501" s="405"/>
      <c r="H1501" s="405"/>
      <c r="I1501" s="405"/>
      <c r="J1501" s="405"/>
      <c r="K1501" s="405"/>
      <c r="L1501" s="406"/>
      <c r="M1501" s="25" t="str">
        <f>IFERROR(VLOOKUP(D1501,Cover!$I$2:$J$14,2,0),"")</f>
        <v/>
      </c>
      <c r="N1501" s="25" t="str">
        <f t="shared" si="46"/>
        <v/>
      </c>
      <c r="O1501" s="15" t="str">
        <f t="shared" si="47"/>
        <v/>
      </c>
    </row>
    <row r="1502" spans="1:15" ht="16.5" customHeight="1">
      <c r="A1502" s="404"/>
      <c r="B1502" s="405"/>
      <c r="C1502" s="413"/>
      <c r="D1502" s="405"/>
      <c r="E1502" s="405"/>
      <c r="F1502" s="405"/>
      <c r="G1502" s="405"/>
      <c r="H1502" s="405"/>
      <c r="I1502" s="405"/>
      <c r="J1502" s="405"/>
      <c r="K1502" s="405"/>
      <c r="L1502" s="406"/>
      <c r="M1502" s="25" t="str">
        <f>IFERROR(VLOOKUP(D1502,Cover!$I$2:$J$14,2,0),"")</f>
        <v/>
      </c>
      <c r="N1502" s="25" t="str">
        <f t="shared" si="46"/>
        <v/>
      </c>
      <c r="O1502" s="15" t="str">
        <f t="shared" si="47"/>
        <v/>
      </c>
    </row>
    <row r="1503" spans="1:15" ht="16.5" customHeight="1">
      <c r="A1503" s="404"/>
      <c r="B1503" s="405"/>
      <c r="C1503" s="413"/>
      <c r="D1503" s="405"/>
      <c r="E1503" s="405"/>
      <c r="F1503" s="405"/>
      <c r="G1503" s="405"/>
      <c r="H1503" s="405"/>
      <c r="I1503" s="405"/>
      <c r="J1503" s="405"/>
      <c r="K1503" s="405"/>
      <c r="L1503" s="406"/>
      <c r="M1503" s="25" t="str">
        <f>IFERROR(VLOOKUP(D1503,Cover!$I$2:$J$14,2,0),"")</f>
        <v/>
      </c>
      <c r="N1503" s="25" t="str">
        <f t="shared" si="46"/>
        <v/>
      </c>
      <c r="O1503" s="15" t="str">
        <f t="shared" si="47"/>
        <v/>
      </c>
    </row>
    <row r="1504" spans="1:15" ht="16.5" customHeight="1">
      <c r="A1504" s="404"/>
      <c r="B1504" s="405"/>
      <c r="C1504" s="413"/>
      <c r="D1504" s="405"/>
      <c r="E1504" s="405"/>
      <c r="F1504" s="405"/>
      <c r="G1504" s="405"/>
      <c r="H1504" s="405"/>
      <c r="I1504" s="405"/>
      <c r="J1504" s="405"/>
      <c r="K1504" s="405"/>
      <c r="L1504" s="406"/>
      <c r="M1504" s="25" t="str">
        <f>IFERROR(VLOOKUP(D1504,Cover!$I$2:$J$14,2,0),"")</f>
        <v/>
      </c>
      <c r="N1504" s="25" t="str">
        <f t="shared" si="46"/>
        <v/>
      </c>
      <c r="O1504" s="15" t="str">
        <f t="shared" si="47"/>
        <v/>
      </c>
    </row>
    <row r="1505" spans="1:15" ht="16.5" customHeight="1">
      <c r="A1505" s="404"/>
      <c r="B1505" s="405"/>
      <c r="C1505" s="413"/>
      <c r="D1505" s="405"/>
      <c r="E1505" s="405"/>
      <c r="F1505" s="405"/>
      <c r="G1505" s="405"/>
      <c r="H1505" s="405"/>
      <c r="I1505" s="405"/>
      <c r="J1505" s="405"/>
      <c r="K1505" s="405"/>
      <c r="L1505" s="406"/>
      <c r="M1505" s="25" t="str">
        <f>IFERROR(VLOOKUP(D1505,Cover!$I$2:$J$14,2,0),"")</f>
        <v/>
      </c>
      <c r="N1505" s="25" t="str">
        <f t="shared" si="46"/>
        <v/>
      </c>
      <c r="O1505" s="15" t="str">
        <f t="shared" si="47"/>
        <v/>
      </c>
    </row>
    <row r="1506" spans="1:15" ht="16.5" customHeight="1">
      <c r="A1506" s="404"/>
      <c r="B1506" s="405"/>
      <c r="C1506" s="413"/>
      <c r="D1506" s="405"/>
      <c r="E1506" s="405"/>
      <c r="F1506" s="405"/>
      <c r="G1506" s="405"/>
      <c r="H1506" s="405"/>
      <c r="I1506" s="405"/>
      <c r="J1506" s="405"/>
      <c r="K1506" s="405"/>
      <c r="L1506" s="406"/>
      <c r="M1506" s="25" t="str">
        <f>IFERROR(VLOOKUP(D1506,Cover!$I$2:$J$14,2,0),"")</f>
        <v/>
      </c>
      <c r="N1506" s="25" t="str">
        <f t="shared" si="46"/>
        <v/>
      </c>
      <c r="O1506" s="15" t="str">
        <f t="shared" si="47"/>
        <v/>
      </c>
    </row>
    <row r="1507" spans="1:15" ht="16.5" customHeight="1">
      <c r="A1507" s="404"/>
      <c r="B1507" s="405"/>
      <c r="C1507" s="413"/>
      <c r="D1507" s="405"/>
      <c r="E1507" s="405"/>
      <c r="F1507" s="405"/>
      <c r="G1507" s="405"/>
      <c r="H1507" s="405"/>
      <c r="I1507" s="405"/>
      <c r="J1507" s="405"/>
      <c r="K1507" s="405"/>
      <c r="L1507" s="406"/>
      <c r="M1507" s="25" t="str">
        <f>IFERROR(VLOOKUP(D1507,Cover!$I$2:$J$14,2,0),"")</f>
        <v/>
      </c>
      <c r="N1507" s="25" t="str">
        <f t="shared" si="46"/>
        <v/>
      </c>
      <c r="O1507" s="15" t="str">
        <f t="shared" si="47"/>
        <v/>
      </c>
    </row>
    <row r="1508" spans="1:15" ht="16.5" customHeight="1">
      <c r="A1508" s="404"/>
      <c r="B1508" s="405"/>
      <c r="C1508" s="413"/>
      <c r="D1508" s="405"/>
      <c r="E1508" s="405"/>
      <c r="F1508" s="405"/>
      <c r="G1508" s="405"/>
      <c r="H1508" s="405"/>
      <c r="I1508" s="405"/>
      <c r="J1508" s="405"/>
      <c r="K1508" s="405"/>
      <c r="L1508" s="406"/>
      <c r="M1508" s="25" t="str">
        <f>IFERROR(VLOOKUP(D1508,Cover!$I$2:$J$14,2,0),"")</f>
        <v/>
      </c>
      <c r="N1508" s="25" t="str">
        <f t="shared" si="46"/>
        <v/>
      </c>
      <c r="O1508" s="15" t="str">
        <f t="shared" si="47"/>
        <v/>
      </c>
    </row>
    <row r="1509" spans="1:15" ht="16.5" customHeight="1">
      <c r="A1509" s="404"/>
      <c r="B1509" s="405"/>
      <c r="C1509" s="413"/>
      <c r="D1509" s="405"/>
      <c r="E1509" s="405"/>
      <c r="F1509" s="405"/>
      <c r="G1509" s="405"/>
      <c r="H1509" s="405"/>
      <c r="I1509" s="405"/>
      <c r="J1509" s="405"/>
      <c r="K1509" s="405"/>
      <c r="L1509" s="406"/>
      <c r="M1509" s="25" t="str">
        <f>IFERROR(VLOOKUP(D1509,Cover!$I$2:$J$14,2,0),"")</f>
        <v/>
      </c>
      <c r="N1509" s="25" t="str">
        <f t="shared" si="46"/>
        <v/>
      </c>
      <c r="O1509" s="15" t="str">
        <f t="shared" si="47"/>
        <v/>
      </c>
    </row>
    <row r="1510" spans="1:15" ht="16.5" customHeight="1">
      <c r="A1510" s="404"/>
      <c r="B1510" s="405"/>
      <c r="C1510" s="413"/>
      <c r="D1510" s="405"/>
      <c r="E1510" s="405"/>
      <c r="F1510" s="405"/>
      <c r="G1510" s="405"/>
      <c r="H1510" s="405"/>
      <c r="I1510" s="405"/>
      <c r="J1510" s="405"/>
      <c r="K1510" s="405"/>
      <c r="L1510" s="406"/>
      <c r="M1510" s="25" t="str">
        <f>IFERROR(VLOOKUP(D1510,Cover!$I$2:$J$14,2,0),"")</f>
        <v/>
      </c>
      <c r="N1510" s="25" t="str">
        <f t="shared" si="46"/>
        <v/>
      </c>
      <c r="O1510" s="15" t="str">
        <f t="shared" si="47"/>
        <v/>
      </c>
    </row>
    <row r="1511" spans="1:15" ht="16.5" customHeight="1">
      <c r="A1511" s="404"/>
      <c r="B1511" s="405"/>
      <c r="C1511" s="413"/>
      <c r="D1511" s="405"/>
      <c r="E1511" s="405"/>
      <c r="F1511" s="405"/>
      <c r="G1511" s="405"/>
      <c r="H1511" s="405"/>
      <c r="I1511" s="405"/>
      <c r="J1511" s="405"/>
      <c r="K1511" s="405"/>
      <c r="L1511" s="406"/>
      <c r="M1511" s="25" t="str">
        <f>IFERROR(VLOOKUP(D1511,Cover!$I$2:$J$14,2,0),"")</f>
        <v/>
      </c>
      <c r="N1511" s="25" t="str">
        <f t="shared" si="46"/>
        <v/>
      </c>
      <c r="O1511" s="15" t="str">
        <f t="shared" si="47"/>
        <v/>
      </c>
    </row>
    <row r="1512" spans="1:15" ht="16.5" customHeight="1">
      <c r="A1512" s="404"/>
      <c r="B1512" s="405"/>
      <c r="C1512" s="413"/>
      <c r="D1512" s="405"/>
      <c r="E1512" s="405"/>
      <c r="F1512" s="405"/>
      <c r="G1512" s="405"/>
      <c r="H1512" s="405"/>
      <c r="I1512" s="405"/>
      <c r="J1512" s="405"/>
      <c r="K1512" s="405"/>
      <c r="L1512" s="406"/>
      <c r="M1512" s="25" t="str">
        <f>IFERROR(VLOOKUP(D1512,Cover!$I$2:$J$14,2,0),"")</f>
        <v/>
      </c>
      <c r="N1512" s="25" t="str">
        <f t="shared" si="46"/>
        <v/>
      </c>
      <c r="O1512" s="15" t="str">
        <f t="shared" si="47"/>
        <v/>
      </c>
    </row>
    <row r="1513" spans="1:15" ht="16.5" customHeight="1">
      <c r="A1513" s="404"/>
      <c r="B1513" s="405"/>
      <c r="C1513" s="413"/>
      <c r="D1513" s="405"/>
      <c r="E1513" s="405"/>
      <c r="F1513" s="405"/>
      <c r="G1513" s="405"/>
      <c r="H1513" s="405"/>
      <c r="I1513" s="405"/>
      <c r="J1513" s="405"/>
      <c r="K1513" s="405"/>
      <c r="L1513" s="406"/>
      <c r="M1513" s="25" t="str">
        <f>IFERROR(VLOOKUP(D1513,Cover!$I$2:$J$14,2,0),"")</f>
        <v/>
      </c>
      <c r="N1513" s="25" t="str">
        <f t="shared" si="46"/>
        <v/>
      </c>
      <c r="O1513" s="15" t="str">
        <f t="shared" si="47"/>
        <v/>
      </c>
    </row>
    <row r="1514" spans="1:15" ht="16.5" customHeight="1">
      <c r="A1514" s="404"/>
      <c r="B1514" s="405"/>
      <c r="C1514" s="413"/>
      <c r="D1514" s="405"/>
      <c r="E1514" s="405"/>
      <c r="F1514" s="405"/>
      <c r="G1514" s="405"/>
      <c r="H1514" s="405"/>
      <c r="I1514" s="405"/>
      <c r="J1514" s="405"/>
      <c r="K1514" s="405"/>
      <c r="L1514" s="406"/>
      <c r="M1514" s="25" t="str">
        <f>IFERROR(VLOOKUP(D1514,Cover!$I$2:$J$14,2,0),"")</f>
        <v/>
      </c>
      <c r="N1514" s="25" t="str">
        <f t="shared" si="46"/>
        <v/>
      </c>
      <c r="O1514" s="15" t="str">
        <f t="shared" si="47"/>
        <v/>
      </c>
    </row>
    <row r="1515" spans="1:15" ht="16.5" customHeight="1">
      <c r="A1515" s="404"/>
      <c r="B1515" s="405"/>
      <c r="C1515" s="413"/>
      <c r="D1515" s="405"/>
      <c r="E1515" s="405"/>
      <c r="F1515" s="405"/>
      <c r="G1515" s="405"/>
      <c r="H1515" s="405"/>
      <c r="I1515" s="405"/>
      <c r="J1515" s="405"/>
      <c r="K1515" s="405"/>
      <c r="L1515" s="406"/>
      <c r="M1515" s="25" t="str">
        <f>IFERROR(VLOOKUP(D1515,Cover!$I$2:$J$14,2,0),"")</f>
        <v/>
      </c>
      <c r="N1515" s="25" t="str">
        <f t="shared" si="46"/>
        <v/>
      </c>
      <c r="O1515" s="15" t="str">
        <f t="shared" si="47"/>
        <v/>
      </c>
    </row>
    <row r="1516" spans="1:15" ht="16.5" customHeight="1">
      <c r="A1516" s="404"/>
      <c r="B1516" s="405"/>
      <c r="C1516" s="413"/>
      <c r="D1516" s="405"/>
      <c r="E1516" s="405"/>
      <c r="F1516" s="405"/>
      <c r="G1516" s="405"/>
      <c r="H1516" s="405"/>
      <c r="I1516" s="405"/>
      <c r="J1516" s="405"/>
      <c r="K1516" s="405"/>
      <c r="L1516" s="406"/>
      <c r="M1516" s="25" t="str">
        <f>IFERROR(VLOOKUP(D1516,Cover!$I$2:$J$14,2,0),"")</f>
        <v/>
      </c>
      <c r="N1516" s="25" t="str">
        <f t="shared" si="46"/>
        <v/>
      </c>
      <c r="O1516" s="15" t="str">
        <f t="shared" si="47"/>
        <v/>
      </c>
    </row>
    <row r="1517" spans="1:15" ht="16.5" customHeight="1">
      <c r="A1517" s="404"/>
      <c r="B1517" s="405"/>
      <c r="C1517" s="413"/>
      <c r="D1517" s="405"/>
      <c r="E1517" s="405"/>
      <c r="F1517" s="405"/>
      <c r="G1517" s="405"/>
      <c r="H1517" s="405"/>
      <c r="I1517" s="405"/>
      <c r="J1517" s="405"/>
      <c r="K1517" s="405"/>
      <c r="L1517" s="406"/>
      <c r="M1517" s="25" t="str">
        <f>IFERROR(VLOOKUP(D1517,Cover!$I$2:$J$14,2,0),"")</f>
        <v/>
      </c>
      <c r="N1517" s="25" t="str">
        <f t="shared" si="46"/>
        <v/>
      </c>
      <c r="O1517" s="15" t="str">
        <f t="shared" si="47"/>
        <v/>
      </c>
    </row>
    <row r="1518" spans="1:15" ht="16.5" customHeight="1">
      <c r="A1518" s="404"/>
      <c r="B1518" s="405"/>
      <c r="C1518" s="413"/>
      <c r="D1518" s="405"/>
      <c r="E1518" s="405"/>
      <c r="F1518" s="405"/>
      <c r="G1518" s="405"/>
      <c r="H1518" s="405"/>
      <c r="I1518" s="405"/>
      <c r="J1518" s="405"/>
      <c r="K1518" s="405"/>
      <c r="L1518" s="406"/>
      <c r="M1518" s="25" t="str">
        <f>IFERROR(VLOOKUP(D1518,Cover!$I$2:$J$14,2,0),"")</f>
        <v/>
      </c>
      <c r="N1518" s="25" t="str">
        <f t="shared" si="46"/>
        <v/>
      </c>
      <c r="O1518" s="15" t="str">
        <f t="shared" si="47"/>
        <v/>
      </c>
    </row>
    <row r="1519" spans="1:15" ht="16.5" customHeight="1">
      <c r="A1519" s="404"/>
      <c r="B1519" s="405"/>
      <c r="C1519" s="413"/>
      <c r="D1519" s="405"/>
      <c r="E1519" s="405"/>
      <c r="F1519" s="405"/>
      <c r="G1519" s="405"/>
      <c r="H1519" s="405"/>
      <c r="I1519" s="405"/>
      <c r="J1519" s="405"/>
      <c r="K1519" s="405"/>
      <c r="L1519" s="406"/>
      <c r="M1519" s="25" t="str">
        <f>IFERROR(VLOOKUP(D1519,Cover!$I$2:$J$14,2,0),"")</f>
        <v/>
      </c>
      <c r="N1519" s="25" t="str">
        <f t="shared" si="46"/>
        <v/>
      </c>
      <c r="O1519" s="15" t="str">
        <f t="shared" si="47"/>
        <v/>
      </c>
    </row>
    <row r="1520" spans="1:15" ht="16.5" customHeight="1">
      <c r="A1520" s="404"/>
      <c r="B1520" s="405"/>
      <c r="C1520" s="413"/>
      <c r="D1520" s="405"/>
      <c r="E1520" s="405"/>
      <c r="F1520" s="405"/>
      <c r="G1520" s="405"/>
      <c r="H1520" s="405"/>
      <c r="I1520" s="405"/>
      <c r="J1520" s="405"/>
      <c r="K1520" s="405"/>
      <c r="L1520" s="406"/>
      <c r="M1520" s="25" t="str">
        <f>IFERROR(VLOOKUP(D1520,Cover!$I$2:$J$14,2,0),"")</f>
        <v/>
      </c>
      <c r="N1520" s="25" t="str">
        <f t="shared" si="46"/>
        <v/>
      </c>
      <c r="O1520" s="15" t="str">
        <f t="shared" si="47"/>
        <v/>
      </c>
    </row>
    <row r="1521" spans="1:15" ht="16.5" customHeight="1">
      <c r="A1521" s="404"/>
      <c r="B1521" s="405"/>
      <c r="C1521" s="413"/>
      <c r="D1521" s="405"/>
      <c r="E1521" s="405"/>
      <c r="F1521" s="405"/>
      <c r="G1521" s="405"/>
      <c r="H1521" s="405"/>
      <c r="I1521" s="405"/>
      <c r="J1521" s="405"/>
      <c r="K1521" s="405"/>
      <c r="L1521" s="406"/>
      <c r="M1521" s="25" t="str">
        <f>IFERROR(VLOOKUP(D1521,Cover!$I$2:$J$14,2,0),"")</f>
        <v/>
      </c>
      <c r="N1521" s="25" t="str">
        <f t="shared" si="46"/>
        <v/>
      </c>
      <c r="O1521" s="15" t="str">
        <f t="shared" si="47"/>
        <v/>
      </c>
    </row>
    <row r="1522" spans="1:15" ht="16.5" customHeight="1">
      <c r="A1522" s="404"/>
      <c r="B1522" s="405"/>
      <c r="C1522" s="413"/>
      <c r="D1522" s="405"/>
      <c r="E1522" s="405"/>
      <c r="F1522" s="405"/>
      <c r="G1522" s="405"/>
      <c r="H1522" s="405"/>
      <c r="I1522" s="405"/>
      <c r="J1522" s="405"/>
      <c r="K1522" s="405"/>
      <c r="L1522" s="406"/>
      <c r="M1522" s="25" t="str">
        <f>IFERROR(VLOOKUP(D1522,Cover!$I$2:$J$14,2,0),"")</f>
        <v/>
      </c>
      <c r="N1522" s="25" t="str">
        <f t="shared" si="46"/>
        <v/>
      </c>
      <c r="O1522" s="15" t="str">
        <f t="shared" si="47"/>
        <v/>
      </c>
    </row>
    <row r="1523" spans="1:15" ht="16.5" customHeight="1">
      <c r="A1523" s="404"/>
      <c r="B1523" s="405"/>
      <c r="C1523" s="413"/>
      <c r="D1523" s="405"/>
      <c r="E1523" s="405"/>
      <c r="F1523" s="405"/>
      <c r="G1523" s="405"/>
      <c r="H1523" s="405"/>
      <c r="I1523" s="405"/>
      <c r="J1523" s="405"/>
      <c r="K1523" s="405"/>
      <c r="L1523" s="406"/>
      <c r="M1523" s="25" t="str">
        <f>IFERROR(VLOOKUP(D1523,Cover!$I$2:$J$14,2,0),"")</f>
        <v/>
      </c>
      <c r="N1523" s="25" t="str">
        <f t="shared" si="46"/>
        <v/>
      </c>
      <c r="O1523" s="15" t="str">
        <f t="shared" si="47"/>
        <v/>
      </c>
    </row>
    <row r="1524" spans="1:15" ht="16.5" customHeight="1">
      <c r="A1524" s="404"/>
      <c r="B1524" s="405"/>
      <c r="C1524" s="413"/>
      <c r="D1524" s="405"/>
      <c r="E1524" s="405"/>
      <c r="F1524" s="405"/>
      <c r="G1524" s="405"/>
      <c r="H1524" s="405"/>
      <c r="I1524" s="405"/>
      <c r="J1524" s="405"/>
      <c r="K1524" s="405"/>
      <c r="L1524" s="406"/>
      <c r="M1524" s="25" t="str">
        <f>IFERROR(VLOOKUP(D1524,Cover!$I$2:$J$14,2,0),"")</f>
        <v/>
      </c>
      <c r="N1524" s="25" t="str">
        <f t="shared" si="46"/>
        <v/>
      </c>
      <c r="O1524" s="15" t="str">
        <f t="shared" si="47"/>
        <v/>
      </c>
    </row>
    <row r="1525" spans="1:15" ht="16.5" customHeight="1">
      <c r="A1525" s="404"/>
      <c r="B1525" s="405"/>
      <c r="C1525" s="413"/>
      <c r="D1525" s="405"/>
      <c r="E1525" s="405"/>
      <c r="F1525" s="405"/>
      <c r="G1525" s="405"/>
      <c r="H1525" s="405"/>
      <c r="I1525" s="405"/>
      <c r="J1525" s="405"/>
      <c r="K1525" s="405"/>
      <c r="L1525" s="406"/>
      <c r="M1525" s="25" t="str">
        <f>IFERROR(VLOOKUP(D1525,Cover!$I$2:$J$14,2,0),"")</f>
        <v/>
      </c>
      <c r="N1525" s="25" t="str">
        <f t="shared" si="46"/>
        <v/>
      </c>
      <c r="O1525" s="15" t="str">
        <f t="shared" si="47"/>
        <v/>
      </c>
    </row>
    <row r="1526" spans="1:15" ht="16.5" customHeight="1">
      <c r="A1526" s="404"/>
      <c r="B1526" s="405"/>
      <c r="C1526" s="413"/>
      <c r="D1526" s="405"/>
      <c r="E1526" s="405"/>
      <c r="F1526" s="405"/>
      <c r="G1526" s="405"/>
      <c r="H1526" s="405"/>
      <c r="I1526" s="405"/>
      <c r="J1526" s="405"/>
      <c r="K1526" s="405"/>
      <c r="L1526" s="406"/>
      <c r="M1526" s="25" t="str">
        <f>IFERROR(VLOOKUP(D1526,Cover!$I$2:$J$14,2,0),"")</f>
        <v/>
      </c>
      <c r="N1526" s="25" t="str">
        <f t="shared" si="46"/>
        <v/>
      </c>
      <c r="O1526" s="15" t="str">
        <f t="shared" si="47"/>
        <v/>
      </c>
    </row>
    <row r="1527" spans="1:15" ht="16.5" customHeight="1">
      <c r="A1527" s="404"/>
      <c r="B1527" s="405"/>
      <c r="C1527" s="413"/>
      <c r="D1527" s="405"/>
      <c r="E1527" s="405"/>
      <c r="F1527" s="405"/>
      <c r="G1527" s="405"/>
      <c r="H1527" s="405"/>
      <c r="I1527" s="405"/>
      <c r="J1527" s="405"/>
      <c r="K1527" s="405"/>
      <c r="L1527" s="406"/>
      <c r="M1527" s="25" t="str">
        <f>IFERROR(VLOOKUP(D1527,Cover!$I$2:$J$14,2,0),"")</f>
        <v/>
      </c>
      <c r="N1527" s="25" t="str">
        <f t="shared" si="46"/>
        <v/>
      </c>
      <c r="O1527" s="15" t="str">
        <f t="shared" si="47"/>
        <v/>
      </c>
    </row>
    <row r="1528" spans="1:15" ht="16.5" customHeight="1">
      <c r="A1528" s="404"/>
      <c r="B1528" s="405"/>
      <c r="C1528" s="413"/>
      <c r="D1528" s="405"/>
      <c r="E1528" s="405"/>
      <c r="F1528" s="405"/>
      <c r="G1528" s="405"/>
      <c r="H1528" s="405"/>
      <c r="I1528" s="405"/>
      <c r="J1528" s="405"/>
      <c r="K1528" s="405"/>
      <c r="L1528" s="406"/>
      <c r="M1528" s="25" t="str">
        <f>IFERROR(VLOOKUP(D1528,Cover!$I$2:$J$14,2,0),"")</f>
        <v/>
      </c>
      <c r="N1528" s="25" t="str">
        <f t="shared" si="46"/>
        <v/>
      </c>
      <c r="O1528" s="15" t="str">
        <f t="shared" si="47"/>
        <v/>
      </c>
    </row>
    <row r="1529" spans="1:15" ht="16.5" customHeight="1">
      <c r="A1529" s="404"/>
      <c r="B1529" s="405"/>
      <c r="C1529" s="413"/>
      <c r="D1529" s="405"/>
      <c r="E1529" s="405"/>
      <c r="F1529" s="405"/>
      <c r="G1529" s="405"/>
      <c r="H1529" s="405"/>
      <c r="I1529" s="405"/>
      <c r="J1529" s="405"/>
      <c r="K1529" s="405"/>
      <c r="L1529" s="406"/>
      <c r="M1529" s="25" t="str">
        <f>IFERROR(VLOOKUP(D1529,Cover!$I$2:$J$14,2,0),"")</f>
        <v/>
      </c>
      <c r="N1529" s="25" t="str">
        <f t="shared" si="46"/>
        <v/>
      </c>
      <c r="O1529" s="15" t="str">
        <f t="shared" si="47"/>
        <v/>
      </c>
    </row>
    <row r="1530" spans="1:15" ht="16.5" customHeight="1">
      <c r="A1530" s="404"/>
      <c r="B1530" s="405"/>
      <c r="C1530" s="413"/>
      <c r="D1530" s="405"/>
      <c r="E1530" s="405"/>
      <c r="F1530" s="405"/>
      <c r="G1530" s="405"/>
      <c r="H1530" s="405"/>
      <c r="I1530" s="405"/>
      <c r="J1530" s="405"/>
      <c r="K1530" s="405"/>
      <c r="L1530" s="406"/>
      <c r="M1530" s="25" t="str">
        <f>IFERROR(VLOOKUP(D1530,Cover!$I$2:$J$14,2,0),"")</f>
        <v/>
      </c>
      <c r="N1530" s="25" t="str">
        <f t="shared" si="46"/>
        <v/>
      </c>
      <c r="O1530" s="15" t="str">
        <f t="shared" si="47"/>
        <v/>
      </c>
    </row>
    <row r="1531" spans="1:15" ht="16.5" customHeight="1">
      <c r="A1531" s="404"/>
      <c r="B1531" s="405"/>
      <c r="C1531" s="413"/>
      <c r="D1531" s="405"/>
      <c r="E1531" s="405"/>
      <c r="F1531" s="405"/>
      <c r="G1531" s="405"/>
      <c r="H1531" s="405"/>
      <c r="I1531" s="405"/>
      <c r="J1531" s="405"/>
      <c r="K1531" s="405"/>
      <c r="L1531" s="406"/>
      <c r="M1531" s="25" t="str">
        <f>IFERROR(VLOOKUP(D1531,Cover!$I$2:$J$14,2,0),"")</f>
        <v/>
      </c>
      <c r="N1531" s="25" t="str">
        <f t="shared" si="46"/>
        <v/>
      </c>
      <c r="O1531" s="15" t="str">
        <f t="shared" si="47"/>
        <v/>
      </c>
    </row>
    <row r="1532" spans="1:15" ht="16.5" customHeight="1">
      <c r="A1532" s="404"/>
      <c r="B1532" s="405"/>
      <c r="C1532" s="413"/>
      <c r="D1532" s="405"/>
      <c r="E1532" s="405"/>
      <c r="F1532" s="405"/>
      <c r="G1532" s="405"/>
      <c r="H1532" s="405"/>
      <c r="I1532" s="405"/>
      <c r="J1532" s="405"/>
      <c r="K1532" s="405"/>
      <c r="L1532" s="406"/>
      <c r="M1532" s="25" t="str">
        <f>IFERROR(VLOOKUP(D1532,Cover!$I$2:$J$14,2,0),"")</f>
        <v/>
      </c>
      <c r="N1532" s="25" t="str">
        <f t="shared" si="46"/>
        <v/>
      </c>
      <c r="O1532" s="15" t="str">
        <f t="shared" si="47"/>
        <v/>
      </c>
    </row>
    <row r="1533" spans="1:15" ht="16.5" customHeight="1">
      <c r="A1533" s="404"/>
      <c r="B1533" s="405"/>
      <c r="C1533" s="413"/>
      <c r="D1533" s="405"/>
      <c r="E1533" s="405"/>
      <c r="F1533" s="405"/>
      <c r="G1533" s="405"/>
      <c r="H1533" s="405"/>
      <c r="I1533" s="405"/>
      <c r="J1533" s="405"/>
      <c r="K1533" s="405"/>
      <c r="L1533" s="406"/>
      <c r="M1533" s="25" t="str">
        <f>IFERROR(VLOOKUP(D1533,Cover!$I$2:$J$14,2,0),"")</f>
        <v/>
      </c>
      <c r="N1533" s="25" t="str">
        <f t="shared" si="46"/>
        <v/>
      </c>
      <c r="O1533" s="15" t="str">
        <f t="shared" si="47"/>
        <v/>
      </c>
    </row>
    <row r="1534" spans="1:15" ht="16.5" customHeight="1">
      <c r="A1534" s="404"/>
      <c r="B1534" s="405"/>
      <c r="C1534" s="413"/>
      <c r="D1534" s="405"/>
      <c r="E1534" s="405"/>
      <c r="F1534" s="405"/>
      <c r="G1534" s="405"/>
      <c r="H1534" s="405"/>
      <c r="I1534" s="405"/>
      <c r="J1534" s="405"/>
      <c r="K1534" s="405"/>
      <c r="L1534" s="406"/>
      <c r="M1534" s="25" t="str">
        <f>IFERROR(VLOOKUP(D1534,Cover!$I$2:$J$14,2,0),"")</f>
        <v/>
      </c>
      <c r="N1534" s="25" t="str">
        <f t="shared" si="46"/>
        <v/>
      </c>
      <c r="O1534" s="15" t="str">
        <f t="shared" si="47"/>
        <v/>
      </c>
    </row>
    <row r="1535" spans="1:15" ht="16.5" customHeight="1">
      <c r="A1535" s="404"/>
      <c r="B1535" s="405"/>
      <c r="C1535" s="413"/>
      <c r="D1535" s="405"/>
      <c r="E1535" s="405"/>
      <c r="F1535" s="405"/>
      <c r="G1535" s="405"/>
      <c r="H1535" s="405"/>
      <c r="I1535" s="405"/>
      <c r="J1535" s="405"/>
      <c r="K1535" s="405"/>
      <c r="L1535" s="406"/>
      <c r="M1535" s="25" t="str">
        <f>IFERROR(VLOOKUP(D1535,Cover!$I$2:$J$14,2,0),"")</f>
        <v/>
      </c>
      <c r="N1535" s="25" t="str">
        <f t="shared" si="46"/>
        <v/>
      </c>
      <c r="O1535" s="15" t="str">
        <f t="shared" si="47"/>
        <v/>
      </c>
    </row>
    <row r="1536" spans="1:15" ht="16.5" customHeight="1">
      <c r="A1536" s="404"/>
      <c r="B1536" s="405"/>
      <c r="C1536" s="413"/>
      <c r="D1536" s="405"/>
      <c r="E1536" s="405"/>
      <c r="F1536" s="405"/>
      <c r="G1536" s="405"/>
      <c r="H1536" s="405"/>
      <c r="I1536" s="405"/>
      <c r="J1536" s="405"/>
      <c r="K1536" s="405"/>
      <c r="L1536" s="406"/>
      <c r="M1536" s="25" t="str">
        <f>IFERROR(VLOOKUP(D1536,Cover!$I$2:$J$14,2,0),"")</f>
        <v/>
      </c>
      <c r="N1536" s="25" t="str">
        <f t="shared" si="46"/>
        <v/>
      </c>
      <c r="O1536" s="15" t="str">
        <f t="shared" si="47"/>
        <v/>
      </c>
    </row>
    <row r="1537" spans="1:15" ht="16.5" customHeight="1">
      <c r="A1537" s="404"/>
      <c r="B1537" s="405"/>
      <c r="C1537" s="413"/>
      <c r="D1537" s="405"/>
      <c r="E1537" s="405"/>
      <c r="F1537" s="405"/>
      <c r="G1537" s="405"/>
      <c r="H1537" s="405"/>
      <c r="I1537" s="405"/>
      <c r="J1537" s="405"/>
      <c r="K1537" s="405"/>
      <c r="L1537" s="406"/>
      <c r="M1537" s="25" t="str">
        <f>IFERROR(VLOOKUP(D1537,Cover!$I$2:$J$14,2,0),"")</f>
        <v/>
      </c>
      <c r="N1537" s="25" t="str">
        <f t="shared" si="46"/>
        <v/>
      </c>
      <c r="O1537" s="15" t="str">
        <f t="shared" si="47"/>
        <v/>
      </c>
    </row>
    <row r="1538" spans="1:15" ht="16.5" customHeight="1">
      <c r="A1538" s="404"/>
      <c r="B1538" s="405"/>
      <c r="C1538" s="413"/>
      <c r="D1538" s="405"/>
      <c r="E1538" s="405"/>
      <c r="F1538" s="405"/>
      <c r="G1538" s="405"/>
      <c r="H1538" s="405"/>
      <c r="I1538" s="405"/>
      <c r="J1538" s="405"/>
      <c r="K1538" s="405"/>
      <c r="L1538" s="406"/>
      <c r="M1538" s="25" t="str">
        <f>IFERROR(VLOOKUP(D1538,Cover!$I$2:$J$14,2,0),"")</f>
        <v/>
      </c>
      <c r="N1538" s="25" t="str">
        <f t="shared" si="46"/>
        <v/>
      </c>
      <c r="O1538" s="15" t="str">
        <f t="shared" si="47"/>
        <v/>
      </c>
    </row>
    <row r="1539" spans="1:15" ht="16.5" customHeight="1">
      <c r="A1539" s="404"/>
      <c r="B1539" s="405"/>
      <c r="C1539" s="413"/>
      <c r="D1539" s="405"/>
      <c r="E1539" s="405"/>
      <c r="F1539" s="405"/>
      <c r="G1539" s="405"/>
      <c r="H1539" s="405"/>
      <c r="I1539" s="405"/>
      <c r="J1539" s="405"/>
      <c r="K1539" s="405"/>
      <c r="L1539" s="406"/>
      <c r="M1539" s="25" t="str">
        <f>IFERROR(VLOOKUP(D1539,Cover!$I$2:$J$14,2,0),"")</f>
        <v/>
      </c>
      <c r="N1539" s="25" t="str">
        <f t="shared" ref="N1539:N1602" si="48">IF(O1539&lt;&gt;"PMOyyy144_R4bis",CONCATENATE(B1539,M1539,I1539),CONCATENATE(O1539,M1539,I1539))</f>
        <v/>
      </c>
      <c r="O1539" s="15" t="str">
        <f t="shared" ref="O1539:O1602" si="49">LEFT(B1539,15)</f>
        <v/>
      </c>
    </row>
    <row r="1540" spans="1:15" ht="16.5" customHeight="1">
      <c r="A1540" s="404"/>
      <c r="B1540" s="405"/>
      <c r="C1540" s="413"/>
      <c r="D1540" s="405"/>
      <c r="E1540" s="405"/>
      <c r="F1540" s="405"/>
      <c r="G1540" s="405"/>
      <c r="H1540" s="405"/>
      <c r="I1540" s="405"/>
      <c r="J1540" s="405"/>
      <c r="K1540" s="405"/>
      <c r="L1540" s="406"/>
      <c r="M1540" s="25" t="str">
        <f>IFERROR(VLOOKUP(D1540,Cover!$I$2:$J$14,2,0),"")</f>
        <v/>
      </c>
      <c r="N1540" s="25" t="str">
        <f t="shared" si="48"/>
        <v/>
      </c>
      <c r="O1540" s="15" t="str">
        <f t="shared" si="49"/>
        <v/>
      </c>
    </row>
    <row r="1541" spans="1:15" ht="16.5" customHeight="1">
      <c r="A1541" s="404"/>
      <c r="B1541" s="405"/>
      <c r="C1541" s="413"/>
      <c r="D1541" s="405"/>
      <c r="E1541" s="405"/>
      <c r="F1541" s="405"/>
      <c r="G1541" s="405"/>
      <c r="H1541" s="405"/>
      <c r="I1541" s="405"/>
      <c r="J1541" s="405"/>
      <c r="K1541" s="405"/>
      <c r="L1541" s="406"/>
      <c r="M1541" s="25" t="str">
        <f>IFERROR(VLOOKUP(D1541,Cover!$I$2:$J$14,2,0),"")</f>
        <v/>
      </c>
      <c r="N1541" s="25" t="str">
        <f t="shared" si="48"/>
        <v/>
      </c>
      <c r="O1541" s="15" t="str">
        <f t="shared" si="49"/>
        <v/>
      </c>
    </row>
    <row r="1542" spans="1:15" ht="16.5" customHeight="1">
      <c r="A1542" s="404"/>
      <c r="B1542" s="405"/>
      <c r="C1542" s="413"/>
      <c r="D1542" s="405"/>
      <c r="E1542" s="405"/>
      <c r="F1542" s="405"/>
      <c r="G1542" s="405"/>
      <c r="H1542" s="405"/>
      <c r="I1542" s="405"/>
      <c r="J1542" s="405"/>
      <c r="K1542" s="405"/>
      <c r="L1542" s="406"/>
      <c r="M1542" s="25" t="str">
        <f>IFERROR(VLOOKUP(D1542,Cover!$I$2:$J$14,2,0),"")</f>
        <v/>
      </c>
      <c r="N1542" s="25" t="str">
        <f t="shared" si="48"/>
        <v/>
      </c>
      <c r="O1542" s="15" t="str">
        <f t="shared" si="49"/>
        <v/>
      </c>
    </row>
    <row r="1543" spans="1:15" ht="16.5" customHeight="1">
      <c r="A1543" s="404"/>
      <c r="B1543" s="405"/>
      <c r="C1543" s="413"/>
      <c r="D1543" s="405"/>
      <c r="E1543" s="405"/>
      <c r="F1543" s="405"/>
      <c r="G1543" s="405"/>
      <c r="H1543" s="405"/>
      <c r="I1543" s="405"/>
      <c r="J1543" s="405"/>
      <c r="K1543" s="405"/>
      <c r="L1543" s="406"/>
      <c r="M1543" s="25" t="str">
        <f>IFERROR(VLOOKUP(D1543,Cover!$I$2:$J$14,2,0),"")</f>
        <v/>
      </c>
      <c r="N1543" s="25" t="str">
        <f t="shared" si="48"/>
        <v/>
      </c>
      <c r="O1543" s="15" t="str">
        <f t="shared" si="49"/>
        <v/>
      </c>
    </row>
    <row r="1544" spans="1:15" ht="16.5" customHeight="1">
      <c r="A1544" s="404"/>
      <c r="B1544" s="405"/>
      <c r="C1544" s="413"/>
      <c r="D1544" s="405"/>
      <c r="E1544" s="405"/>
      <c r="F1544" s="405"/>
      <c r="G1544" s="405"/>
      <c r="H1544" s="405"/>
      <c r="I1544" s="405"/>
      <c r="J1544" s="405"/>
      <c r="K1544" s="405"/>
      <c r="L1544" s="406"/>
      <c r="M1544" s="25" t="str">
        <f>IFERROR(VLOOKUP(D1544,Cover!$I$2:$J$14,2,0),"")</f>
        <v/>
      </c>
      <c r="N1544" s="25" t="str">
        <f t="shared" si="48"/>
        <v/>
      </c>
      <c r="O1544" s="15" t="str">
        <f t="shared" si="49"/>
        <v/>
      </c>
    </row>
    <row r="1545" spans="1:15" ht="16.5" customHeight="1">
      <c r="A1545" s="404"/>
      <c r="B1545" s="405"/>
      <c r="C1545" s="413"/>
      <c r="D1545" s="405"/>
      <c r="E1545" s="405"/>
      <c r="F1545" s="405"/>
      <c r="G1545" s="405"/>
      <c r="H1545" s="405"/>
      <c r="I1545" s="405"/>
      <c r="J1545" s="405"/>
      <c r="K1545" s="405"/>
      <c r="L1545" s="406"/>
      <c r="M1545" s="25" t="str">
        <f>IFERROR(VLOOKUP(D1545,Cover!$I$2:$J$14,2,0),"")</f>
        <v/>
      </c>
      <c r="N1545" s="25" t="str">
        <f t="shared" si="48"/>
        <v/>
      </c>
      <c r="O1545" s="15" t="str">
        <f t="shared" si="49"/>
        <v/>
      </c>
    </row>
    <row r="1546" spans="1:15" ht="16.5" customHeight="1">
      <c r="A1546" s="404"/>
      <c r="B1546" s="405"/>
      <c r="C1546" s="413"/>
      <c r="D1546" s="405"/>
      <c r="E1546" s="405"/>
      <c r="F1546" s="405"/>
      <c r="G1546" s="405"/>
      <c r="H1546" s="405"/>
      <c r="I1546" s="405"/>
      <c r="J1546" s="405"/>
      <c r="K1546" s="405"/>
      <c r="L1546" s="406"/>
      <c r="M1546" s="25" t="str">
        <f>IFERROR(VLOOKUP(D1546,Cover!$I$2:$J$14,2,0),"")</f>
        <v/>
      </c>
      <c r="N1546" s="25" t="str">
        <f t="shared" si="48"/>
        <v/>
      </c>
      <c r="O1546" s="15" t="str">
        <f t="shared" si="49"/>
        <v/>
      </c>
    </row>
    <row r="1547" spans="1:15" ht="16.5" customHeight="1">
      <c r="A1547" s="404"/>
      <c r="B1547" s="405"/>
      <c r="C1547" s="413"/>
      <c r="D1547" s="405"/>
      <c r="E1547" s="405"/>
      <c r="F1547" s="405"/>
      <c r="G1547" s="405"/>
      <c r="H1547" s="405"/>
      <c r="I1547" s="405"/>
      <c r="J1547" s="405"/>
      <c r="K1547" s="405"/>
      <c r="L1547" s="406"/>
      <c r="M1547" s="25" t="str">
        <f>IFERROR(VLOOKUP(D1547,Cover!$I$2:$J$14,2,0),"")</f>
        <v/>
      </c>
      <c r="N1547" s="25" t="str">
        <f t="shared" si="48"/>
        <v/>
      </c>
      <c r="O1547" s="15" t="str">
        <f t="shared" si="49"/>
        <v/>
      </c>
    </row>
    <row r="1548" spans="1:15" ht="16.5" customHeight="1">
      <c r="A1548" s="404"/>
      <c r="B1548" s="405"/>
      <c r="C1548" s="413"/>
      <c r="D1548" s="405"/>
      <c r="E1548" s="405"/>
      <c r="F1548" s="405"/>
      <c r="G1548" s="405"/>
      <c r="H1548" s="405"/>
      <c r="I1548" s="405"/>
      <c r="J1548" s="405"/>
      <c r="K1548" s="405"/>
      <c r="L1548" s="406"/>
      <c r="M1548" s="25" t="str">
        <f>IFERROR(VLOOKUP(D1548,Cover!$I$2:$J$14,2,0),"")</f>
        <v/>
      </c>
      <c r="N1548" s="25" t="str">
        <f t="shared" si="48"/>
        <v/>
      </c>
      <c r="O1548" s="15" t="str">
        <f t="shared" si="49"/>
        <v/>
      </c>
    </row>
    <row r="1549" spans="1:15" ht="16.5" customHeight="1">
      <c r="A1549" s="404"/>
      <c r="B1549" s="405"/>
      <c r="C1549" s="413"/>
      <c r="D1549" s="405"/>
      <c r="E1549" s="405"/>
      <c r="F1549" s="405"/>
      <c r="G1549" s="405"/>
      <c r="H1549" s="405"/>
      <c r="I1549" s="405"/>
      <c r="J1549" s="405"/>
      <c r="K1549" s="405"/>
      <c r="L1549" s="406"/>
      <c r="M1549" s="25" t="str">
        <f>IFERROR(VLOOKUP(D1549,Cover!$I$2:$J$14,2,0),"")</f>
        <v/>
      </c>
      <c r="N1549" s="25" t="str">
        <f t="shared" si="48"/>
        <v/>
      </c>
      <c r="O1549" s="15" t="str">
        <f t="shared" si="49"/>
        <v/>
      </c>
    </row>
    <row r="1550" spans="1:15" ht="16.5" customHeight="1">
      <c r="A1550" s="404"/>
      <c r="B1550" s="405"/>
      <c r="C1550" s="413"/>
      <c r="D1550" s="405"/>
      <c r="E1550" s="405"/>
      <c r="F1550" s="405"/>
      <c r="G1550" s="405"/>
      <c r="H1550" s="405"/>
      <c r="I1550" s="405"/>
      <c r="J1550" s="405"/>
      <c r="K1550" s="405"/>
      <c r="L1550" s="406"/>
      <c r="M1550" s="25" t="str">
        <f>IFERROR(VLOOKUP(D1550,Cover!$I$2:$J$14,2,0),"")</f>
        <v/>
      </c>
      <c r="N1550" s="25" t="str">
        <f t="shared" si="48"/>
        <v/>
      </c>
      <c r="O1550" s="15" t="str">
        <f t="shared" si="49"/>
        <v/>
      </c>
    </row>
    <row r="1551" spans="1:15" ht="16.5" customHeight="1">
      <c r="A1551" s="404"/>
      <c r="B1551" s="405"/>
      <c r="C1551" s="413"/>
      <c r="D1551" s="405"/>
      <c r="E1551" s="405"/>
      <c r="F1551" s="405"/>
      <c r="G1551" s="405"/>
      <c r="H1551" s="405"/>
      <c r="I1551" s="405"/>
      <c r="J1551" s="405"/>
      <c r="K1551" s="405"/>
      <c r="L1551" s="406"/>
      <c r="M1551" s="25" t="str">
        <f>IFERROR(VLOOKUP(D1551,Cover!$I$2:$J$14,2,0),"")</f>
        <v/>
      </c>
      <c r="N1551" s="25" t="str">
        <f t="shared" si="48"/>
        <v/>
      </c>
      <c r="O1551" s="15" t="str">
        <f t="shared" si="49"/>
        <v/>
      </c>
    </row>
    <row r="1552" spans="1:15" ht="16.5" customHeight="1">
      <c r="A1552" s="404"/>
      <c r="B1552" s="405"/>
      <c r="C1552" s="413"/>
      <c r="D1552" s="405"/>
      <c r="E1552" s="405"/>
      <c r="F1552" s="405"/>
      <c r="G1552" s="405"/>
      <c r="H1552" s="405"/>
      <c r="I1552" s="405"/>
      <c r="J1552" s="405"/>
      <c r="K1552" s="405"/>
      <c r="L1552" s="406"/>
      <c r="M1552" s="25" t="str">
        <f>IFERROR(VLOOKUP(D1552,Cover!$I$2:$J$14,2,0),"")</f>
        <v/>
      </c>
      <c r="N1552" s="25" t="str">
        <f t="shared" si="48"/>
        <v/>
      </c>
      <c r="O1552" s="15" t="str">
        <f t="shared" si="49"/>
        <v/>
      </c>
    </row>
    <row r="1553" spans="1:15" ht="16.5" customHeight="1">
      <c r="A1553" s="404"/>
      <c r="B1553" s="405"/>
      <c r="C1553" s="413"/>
      <c r="D1553" s="405"/>
      <c r="E1553" s="405"/>
      <c r="F1553" s="405"/>
      <c r="G1553" s="405"/>
      <c r="H1553" s="405"/>
      <c r="I1553" s="405"/>
      <c r="J1553" s="405"/>
      <c r="K1553" s="405"/>
      <c r="L1553" s="406"/>
      <c r="M1553" s="25" t="str">
        <f>IFERROR(VLOOKUP(D1553,Cover!$I$2:$J$14,2,0),"")</f>
        <v/>
      </c>
      <c r="N1553" s="25" t="str">
        <f t="shared" si="48"/>
        <v/>
      </c>
      <c r="O1553" s="15" t="str">
        <f t="shared" si="49"/>
        <v/>
      </c>
    </row>
    <row r="1554" spans="1:15" ht="16.5" customHeight="1">
      <c r="A1554" s="404"/>
      <c r="B1554" s="405"/>
      <c r="C1554" s="413"/>
      <c r="D1554" s="405"/>
      <c r="E1554" s="405"/>
      <c r="F1554" s="405"/>
      <c r="G1554" s="405"/>
      <c r="H1554" s="405"/>
      <c r="I1554" s="405"/>
      <c r="J1554" s="405"/>
      <c r="K1554" s="405"/>
      <c r="L1554" s="406"/>
      <c r="M1554" s="25" t="str">
        <f>IFERROR(VLOOKUP(D1554,Cover!$I$2:$J$14,2,0),"")</f>
        <v/>
      </c>
      <c r="N1554" s="25" t="str">
        <f t="shared" si="48"/>
        <v/>
      </c>
      <c r="O1554" s="15" t="str">
        <f t="shared" si="49"/>
        <v/>
      </c>
    </row>
    <row r="1555" spans="1:15" ht="16.5" customHeight="1">
      <c r="A1555" s="404"/>
      <c r="B1555" s="405"/>
      <c r="C1555" s="413"/>
      <c r="D1555" s="405"/>
      <c r="E1555" s="405"/>
      <c r="F1555" s="405"/>
      <c r="G1555" s="405"/>
      <c r="H1555" s="405"/>
      <c r="I1555" s="405"/>
      <c r="J1555" s="405"/>
      <c r="K1555" s="405"/>
      <c r="L1555" s="406"/>
      <c r="M1555" s="25" t="str">
        <f>IFERROR(VLOOKUP(D1555,Cover!$I$2:$J$14,2,0),"")</f>
        <v/>
      </c>
      <c r="N1555" s="25" t="str">
        <f t="shared" si="48"/>
        <v/>
      </c>
      <c r="O1555" s="15" t="str">
        <f t="shared" si="49"/>
        <v/>
      </c>
    </row>
    <row r="1556" spans="1:15" ht="16.5" customHeight="1">
      <c r="A1556" s="404"/>
      <c r="B1556" s="405"/>
      <c r="C1556" s="413"/>
      <c r="D1556" s="405"/>
      <c r="E1556" s="405"/>
      <c r="F1556" s="405"/>
      <c r="G1556" s="405"/>
      <c r="H1556" s="405"/>
      <c r="I1556" s="405"/>
      <c r="J1556" s="405"/>
      <c r="K1556" s="405"/>
      <c r="L1556" s="406"/>
      <c r="M1556" s="25" t="str">
        <f>IFERROR(VLOOKUP(D1556,Cover!$I$2:$J$14,2,0),"")</f>
        <v/>
      </c>
      <c r="N1556" s="25" t="str">
        <f t="shared" si="48"/>
        <v/>
      </c>
      <c r="O1556" s="15" t="str">
        <f t="shared" si="49"/>
        <v/>
      </c>
    </row>
    <row r="1557" spans="1:15" ht="16.5" customHeight="1">
      <c r="A1557" s="404"/>
      <c r="B1557" s="405"/>
      <c r="C1557" s="413"/>
      <c r="D1557" s="405"/>
      <c r="E1557" s="405"/>
      <c r="F1557" s="405"/>
      <c r="G1557" s="405"/>
      <c r="H1557" s="405"/>
      <c r="I1557" s="405"/>
      <c r="J1557" s="405"/>
      <c r="K1557" s="405"/>
      <c r="L1557" s="406"/>
      <c r="M1557" s="25" t="str">
        <f>IFERROR(VLOOKUP(D1557,Cover!$I$2:$J$14,2,0),"")</f>
        <v/>
      </c>
      <c r="N1557" s="25" t="str">
        <f t="shared" si="48"/>
        <v/>
      </c>
      <c r="O1557" s="15" t="str">
        <f t="shared" si="49"/>
        <v/>
      </c>
    </row>
    <row r="1558" spans="1:15" ht="16.5" customHeight="1">
      <c r="A1558" s="404"/>
      <c r="B1558" s="405"/>
      <c r="C1558" s="413"/>
      <c r="D1558" s="405"/>
      <c r="E1558" s="405"/>
      <c r="F1558" s="405"/>
      <c r="G1558" s="405"/>
      <c r="H1558" s="405"/>
      <c r="I1558" s="405"/>
      <c r="J1558" s="405"/>
      <c r="K1558" s="405"/>
      <c r="L1558" s="406"/>
      <c r="M1558" s="25" t="str">
        <f>IFERROR(VLOOKUP(D1558,Cover!$I$2:$J$14,2,0),"")</f>
        <v/>
      </c>
      <c r="N1558" s="25" t="str">
        <f t="shared" si="48"/>
        <v/>
      </c>
      <c r="O1558" s="15" t="str">
        <f t="shared" si="49"/>
        <v/>
      </c>
    </row>
    <row r="1559" spans="1:15" ht="16.5" customHeight="1">
      <c r="A1559" s="404"/>
      <c r="B1559" s="405"/>
      <c r="C1559" s="413"/>
      <c r="D1559" s="405"/>
      <c r="E1559" s="405"/>
      <c r="F1559" s="405"/>
      <c r="G1559" s="405"/>
      <c r="H1559" s="405"/>
      <c r="I1559" s="405"/>
      <c r="J1559" s="405"/>
      <c r="K1559" s="405"/>
      <c r="L1559" s="406"/>
      <c r="M1559" s="25" t="str">
        <f>IFERROR(VLOOKUP(D1559,Cover!$I$2:$J$14,2,0),"")</f>
        <v/>
      </c>
      <c r="N1559" s="25" t="str">
        <f t="shared" si="48"/>
        <v/>
      </c>
      <c r="O1559" s="15" t="str">
        <f t="shared" si="49"/>
        <v/>
      </c>
    </row>
    <row r="1560" spans="1:15" ht="16.5" customHeight="1">
      <c r="A1560" s="404"/>
      <c r="B1560" s="405"/>
      <c r="C1560" s="413"/>
      <c r="D1560" s="405"/>
      <c r="E1560" s="405"/>
      <c r="F1560" s="405"/>
      <c r="G1560" s="405"/>
      <c r="H1560" s="405"/>
      <c r="I1560" s="405"/>
      <c r="J1560" s="405"/>
      <c r="K1560" s="405"/>
      <c r="L1560" s="406"/>
      <c r="M1560" s="25" t="str">
        <f>IFERROR(VLOOKUP(D1560,Cover!$I$2:$J$14,2,0),"")</f>
        <v/>
      </c>
      <c r="N1560" s="25" t="str">
        <f t="shared" si="48"/>
        <v/>
      </c>
      <c r="O1560" s="15" t="str">
        <f t="shared" si="49"/>
        <v/>
      </c>
    </row>
    <row r="1561" spans="1:15" ht="16.5" customHeight="1">
      <c r="A1561" s="404"/>
      <c r="B1561" s="405"/>
      <c r="C1561" s="413"/>
      <c r="D1561" s="405"/>
      <c r="E1561" s="405"/>
      <c r="F1561" s="405"/>
      <c r="G1561" s="405"/>
      <c r="H1561" s="405"/>
      <c r="I1561" s="405"/>
      <c r="J1561" s="405"/>
      <c r="K1561" s="405"/>
      <c r="L1561" s="406"/>
      <c r="M1561" s="25" t="str">
        <f>IFERROR(VLOOKUP(D1561,Cover!$I$2:$J$14,2,0),"")</f>
        <v/>
      </c>
      <c r="N1561" s="25" t="str">
        <f t="shared" si="48"/>
        <v/>
      </c>
      <c r="O1561" s="15" t="str">
        <f t="shared" si="49"/>
        <v/>
      </c>
    </row>
    <row r="1562" spans="1:15" ht="16.5" customHeight="1">
      <c r="A1562" s="404"/>
      <c r="B1562" s="405"/>
      <c r="C1562" s="413"/>
      <c r="D1562" s="405"/>
      <c r="E1562" s="405"/>
      <c r="F1562" s="405"/>
      <c r="G1562" s="405"/>
      <c r="H1562" s="405"/>
      <c r="I1562" s="405"/>
      <c r="J1562" s="405"/>
      <c r="K1562" s="405"/>
      <c r="L1562" s="406"/>
      <c r="M1562" s="25" t="str">
        <f>IFERROR(VLOOKUP(D1562,Cover!$I$2:$J$14,2,0),"")</f>
        <v/>
      </c>
      <c r="N1562" s="25" t="str">
        <f t="shared" si="48"/>
        <v/>
      </c>
      <c r="O1562" s="15" t="str">
        <f t="shared" si="49"/>
        <v/>
      </c>
    </row>
    <row r="1563" spans="1:15" ht="16.5" customHeight="1">
      <c r="A1563" s="404"/>
      <c r="B1563" s="405"/>
      <c r="C1563" s="413"/>
      <c r="D1563" s="405"/>
      <c r="E1563" s="405"/>
      <c r="F1563" s="405"/>
      <c r="G1563" s="405"/>
      <c r="H1563" s="405"/>
      <c r="I1563" s="405"/>
      <c r="J1563" s="405"/>
      <c r="K1563" s="405"/>
      <c r="L1563" s="406"/>
      <c r="M1563" s="25" t="str">
        <f>IFERROR(VLOOKUP(D1563,Cover!$I$2:$J$14,2,0),"")</f>
        <v/>
      </c>
      <c r="N1563" s="25" t="str">
        <f t="shared" si="48"/>
        <v/>
      </c>
      <c r="O1563" s="15" t="str">
        <f t="shared" si="49"/>
        <v/>
      </c>
    </row>
    <row r="1564" spans="1:15" ht="16.5" customHeight="1">
      <c r="A1564" s="404"/>
      <c r="B1564" s="405"/>
      <c r="C1564" s="413"/>
      <c r="D1564" s="405"/>
      <c r="E1564" s="405"/>
      <c r="F1564" s="405"/>
      <c r="G1564" s="405"/>
      <c r="H1564" s="405"/>
      <c r="I1564" s="405"/>
      <c r="J1564" s="405"/>
      <c r="K1564" s="405"/>
      <c r="L1564" s="406"/>
      <c r="M1564" s="25" t="str">
        <f>IFERROR(VLOOKUP(D1564,Cover!$I$2:$J$14,2,0),"")</f>
        <v/>
      </c>
      <c r="N1564" s="25" t="str">
        <f t="shared" si="48"/>
        <v/>
      </c>
      <c r="O1564" s="15" t="str">
        <f t="shared" si="49"/>
        <v/>
      </c>
    </row>
    <row r="1565" spans="1:15" ht="16.5" customHeight="1">
      <c r="A1565" s="404"/>
      <c r="B1565" s="405"/>
      <c r="C1565" s="413"/>
      <c r="D1565" s="405"/>
      <c r="E1565" s="405"/>
      <c r="F1565" s="405"/>
      <c r="G1565" s="405"/>
      <c r="H1565" s="405"/>
      <c r="I1565" s="405"/>
      <c r="J1565" s="405"/>
      <c r="K1565" s="405"/>
      <c r="L1565" s="406"/>
      <c r="M1565" s="25" t="str">
        <f>IFERROR(VLOOKUP(D1565,Cover!$I$2:$J$14,2,0),"")</f>
        <v/>
      </c>
      <c r="N1565" s="25" t="str">
        <f t="shared" si="48"/>
        <v/>
      </c>
      <c r="O1565" s="15" t="str">
        <f t="shared" si="49"/>
        <v/>
      </c>
    </row>
    <row r="1566" spans="1:15" ht="16.5" customHeight="1">
      <c r="A1566" s="404"/>
      <c r="B1566" s="405"/>
      <c r="C1566" s="413"/>
      <c r="D1566" s="405"/>
      <c r="E1566" s="405"/>
      <c r="F1566" s="405"/>
      <c r="G1566" s="405"/>
      <c r="H1566" s="405"/>
      <c r="I1566" s="405"/>
      <c r="J1566" s="405"/>
      <c r="K1566" s="405"/>
      <c r="L1566" s="406"/>
      <c r="M1566" s="25" t="str">
        <f>IFERROR(VLOOKUP(D1566,Cover!$I$2:$J$14,2,0),"")</f>
        <v/>
      </c>
      <c r="N1566" s="25" t="str">
        <f t="shared" si="48"/>
        <v/>
      </c>
      <c r="O1566" s="15" t="str">
        <f t="shared" si="49"/>
        <v/>
      </c>
    </row>
    <row r="1567" spans="1:15" ht="16.5" customHeight="1">
      <c r="A1567" s="404"/>
      <c r="B1567" s="405"/>
      <c r="C1567" s="413"/>
      <c r="D1567" s="405"/>
      <c r="E1567" s="405"/>
      <c r="F1567" s="405"/>
      <c r="G1567" s="405"/>
      <c r="H1567" s="405"/>
      <c r="I1567" s="405"/>
      <c r="J1567" s="405"/>
      <c r="K1567" s="405"/>
      <c r="L1567" s="406"/>
      <c r="M1567" s="25" t="str">
        <f>IFERROR(VLOOKUP(D1567,Cover!$I$2:$J$14,2,0),"")</f>
        <v/>
      </c>
      <c r="N1567" s="25" t="str">
        <f t="shared" si="48"/>
        <v/>
      </c>
      <c r="O1567" s="15" t="str">
        <f t="shared" si="49"/>
        <v/>
      </c>
    </row>
    <row r="1568" spans="1:15" ht="16.5" customHeight="1">
      <c r="A1568" s="404"/>
      <c r="B1568" s="405"/>
      <c r="C1568" s="413"/>
      <c r="D1568" s="405"/>
      <c r="E1568" s="405"/>
      <c r="F1568" s="405"/>
      <c r="G1568" s="405"/>
      <c r="H1568" s="405"/>
      <c r="I1568" s="405"/>
      <c r="J1568" s="405"/>
      <c r="K1568" s="405"/>
      <c r="L1568" s="406"/>
      <c r="M1568" s="25" t="str">
        <f>IFERROR(VLOOKUP(D1568,Cover!$I$2:$J$14,2,0),"")</f>
        <v/>
      </c>
      <c r="N1568" s="25" t="str">
        <f t="shared" si="48"/>
        <v/>
      </c>
      <c r="O1568" s="15" t="str">
        <f t="shared" si="49"/>
        <v/>
      </c>
    </row>
    <row r="1569" spans="1:15" ht="16.5" customHeight="1">
      <c r="A1569" s="404"/>
      <c r="B1569" s="405"/>
      <c r="C1569" s="413"/>
      <c r="D1569" s="405"/>
      <c r="E1569" s="405"/>
      <c r="F1569" s="405"/>
      <c r="G1569" s="405"/>
      <c r="H1569" s="405"/>
      <c r="I1569" s="405"/>
      <c r="J1569" s="405"/>
      <c r="K1569" s="405"/>
      <c r="L1569" s="406"/>
      <c r="M1569" s="25" t="str">
        <f>IFERROR(VLOOKUP(D1569,Cover!$I$2:$J$14,2,0),"")</f>
        <v/>
      </c>
      <c r="N1569" s="25" t="str">
        <f t="shared" si="48"/>
        <v/>
      </c>
      <c r="O1569" s="15" t="str">
        <f t="shared" si="49"/>
        <v/>
      </c>
    </row>
    <row r="1570" spans="1:15" ht="16.5" customHeight="1">
      <c r="A1570" s="404"/>
      <c r="B1570" s="405"/>
      <c r="C1570" s="413"/>
      <c r="D1570" s="405"/>
      <c r="E1570" s="405"/>
      <c r="F1570" s="405"/>
      <c r="G1570" s="405"/>
      <c r="H1570" s="405"/>
      <c r="I1570" s="405"/>
      <c r="J1570" s="405"/>
      <c r="K1570" s="405"/>
      <c r="L1570" s="406"/>
      <c r="M1570" s="25" t="str">
        <f>IFERROR(VLOOKUP(D1570,Cover!$I$2:$J$14,2,0),"")</f>
        <v/>
      </c>
      <c r="N1570" s="25" t="str">
        <f t="shared" si="48"/>
        <v/>
      </c>
      <c r="O1570" s="15" t="str">
        <f t="shared" si="49"/>
        <v/>
      </c>
    </row>
    <row r="1571" spans="1:15" ht="16.5" customHeight="1">
      <c r="A1571" s="404"/>
      <c r="B1571" s="405"/>
      <c r="C1571" s="413"/>
      <c r="D1571" s="405"/>
      <c r="E1571" s="405"/>
      <c r="F1571" s="405"/>
      <c r="G1571" s="405"/>
      <c r="H1571" s="405"/>
      <c r="I1571" s="405"/>
      <c r="J1571" s="405"/>
      <c r="K1571" s="405"/>
      <c r="L1571" s="406"/>
      <c r="M1571" s="25" t="str">
        <f>IFERROR(VLOOKUP(D1571,Cover!$I$2:$J$14,2,0),"")</f>
        <v/>
      </c>
      <c r="N1571" s="25" t="str">
        <f t="shared" si="48"/>
        <v/>
      </c>
      <c r="O1571" s="15" t="str">
        <f t="shared" si="49"/>
        <v/>
      </c>
    </row>
    <row r="1572" spans="1:15" ht="16.5" customHeight="1">
      <c r="A1572" s="404"/>
      <c r="B1572" s="405"/>
      <c r="C1572" s="413"/>
      <c r="D1572" s="405"/>
      <c r="E1572" s="405"/>
      <c r="F1572" s="405"/>
      <c r="G1572" s="405"/>
      <c r="H1572" s="405"/>
      <c r="I1572" s="405"/>
      <c r="J1572" s="405"/>
      <c r="K1572" s="405"/>
      <c r="L1572" s="406"/>
      <c r="M1572" s="25" t="str">
        <f>IFERROR(VLOOKUP(D1572,Cover!$I$2:$J$14,2,0),"")</f>
        <v/>
      </c>
      <c r="N1572" s="25" t="str">
        <f t="shared" si="48"/>
        <v/>
      </c>
      <c r="O1572" s="15" t="str">
        <f t="shared" si="49"/>
        <v/>
      </c>
    </row>
    <row r="1573" spans="1:15" ht="16.5" customHeight="1">
      <c r="A1573" s="404"/>
      <c r="B1573" s="405"/>
      <c r="C1573" s="413"/>
      <c r="D1573" s="405"/>
      <c r="E1573" s="405"/>
      <c r="F1573" s="405"/>
      <c r="G1573" s="405"/>
      <c r="H1573" s="405"/>
      <c r="I1573" s="405"/>
      <c r="J1573" s="405"/>
      <c r="K1573" s="405"/>
      <c r="L1573" s="406"/>
      <c r="M1573" s="25" t="str">
        <f>IFERROR(VLOOKUP(D1573,Cover!$I$2:$J$14,2,0),"")</f>
        <v/>
      </c>
      <c r="N1573" s="25" t="str">
        <f t="shared" si="48"/>
        <v/>
      </c>
      <c r="O1573" s="15" t="str">
        <f t="shared" si="49"/>
        <v/>
      </c>
    </row>
    <row r="1574" spans="1:15" ht="16.5" customHeight="1">
      <c r="A1574" s="404"/>
      <c r="B1574" s="405"/>
      <c r="C1574" s="413"/>
      <c r="D1574" s="405"/>
      <c r="E1574" s="405"/>
      <c r="F1574" s="405"/>
      <c r="G1574" s="405"/>
      <c r="H1574" s="405"/>
      <c r="I1574" s="405"/>
      <c r="J1574" s="405"/>
      <c r="K1574" s="405"/>
      <c r="L1574" s="406"/>
      <c r="M1574" s="25" t="str">
        <f>IFERROR(VLOOKUP(D1574,Cover!$I$2:$J$14,2,0),"")</f>
        <v/>
      </c>
      <c r="N1574" s="25" t="str">
        <f t="shared" si="48"/>
        <v/>
      </c>
      <c r="O1574" s="15" t="str">
        <f t="shared" si="49"/>
        <v/>
      </c>
    </row>
    <row r="1575" spans="1:15" ht="16.5" customHeight="1">
      <c r="A1575" s="404"/>
      <c r="B1575" s="405"/>
      <c r="C1575" s="413"/>
      <c r="D1575" s="405"/>
      <c r="E1575" s="405"/>
      <c r="F1575" s="405"/>
      <c r="G1575" s="405"/>
      <c r="H1575" s="405"/>
      <c r="I1575" s="405"/>
      <c r="J1575" s="405"/>
      <c r="K1575" s="405"/>
      <c r="L1575" s="406"/>
      <c r="M1575" s="25" t="str">
        <f>IFERROR(VLOOKUP(D1575,Cover!$I$2:$J$14,2,0),"")</f>
        <v/>
      </c>
      <c r="N1575" s="25" t="str">
        <f t="shared" si="48"/>
        <v/>
      </c>
      <c r="O1575" s="15" t="str">
        <f t="shared" si="49"/>
        <v/>
      </c>
    </row>
    <row r="1576" spans="1:15" ht="16.5" customHeight="1">
      <c r="A1576" s="404"/>
      <c r="B1576" s="405"/>
      <c r="C1576" s="413"/>
      <c r="D1576" s="405"/>
      <c r="E1576" s="405"/>
      <c r="F1576" s="405"/>
      <c r="G1576" s="405"/>
      <c r="H1576" s="405"/>
      <c r="I1576" s="405"/>
      <c r="J1576" s="405"/>
      <c r="K1576" s="405"/>
      <c r="L1576" s="406"/>
      <c r="M1576" s="25" t="str">
        <f>IFERROR(VLOOKUP(D1576,Cover!$I$2:$J$14,2,0),"")</f>
        <v/>
      </c>
      <c r="N1576" s="25" t="str">
        <f t="shared" si="48"/>
        <v/>
      </c>
      <c r="O1576" s="15" t="str">
        <f t="shared" si="49"/>
        <v/>
      </c>
    </row>
    <row r="1577" spans="1:15" ht="16.5" customHeight="1">
      <c r="A1577" s="404"/>
      <c r="B1577" s="405"/>
      <c r="C1577" s="413"/>
      <c r="D1577" s="405"/>
      <c r="E1577" s="405"/>
      <c r="F1577" s="405"/>
      <c r="G1577" s="405"/>
      <c r="H1577" s="405"/>
      <c r="I1577" s="405"/>
      <c r="J1577" s="405"/>
      <c r="K1577" s="405"/>
      <c r="L1577" s="406"/>
      <c r="M1577" s="25" t="str">
        <f>IFERROR(VLOOKUP(D1577,Cover!$I$2:$J$14,2,0),"")</f>
        <v/>
      </c>
      <c r="N1577" s="25" t="str">
        <f t="shared" si="48"/>
        <v/>
      </c>
      <c r="O1577" s="15" t="str">
        <f t="shared" si="49"/>
        <v/>
      </c>
    </row>
    <row r="1578" spans="1:15" ht="16.5" customHeight="1">
      <c r="A1578" s="404"/>
      <c r="B1578" s="405"/>
      <c r="C1578" s="413"/>
      <c r="D1578" s="405"/>
      <c r="E1578" s="405"/>
      <c r="F1578" s="405"/>
      <c r="G1578" s="405"/>
      <c r="H1578" s="405"/>
      <c r="I1578" s="405"/>
      <c r="J1578" s="405"/>
      <c r="K1578" s="405"/>
      <c r="L1578" s="406"/>
      <c r="M1578" s="25" t="str">
        <f>IFERROR(VLOOKUP(D1578,Cover!$I$2:$J$14,2,0),"")</f>
        <v/>
      </c>
      <c r="N1578" s="25" t="str">
        <f t="shared" si="48"/>
        <v/>
      </c>
      <c r="O1578" s="15" t="str">
        <f t="shared" si="49"/>
        <v/>
      </c>
    </row>
    <row r="1579" spans="1:15" ht="16.5" customHeight="1">
      <c r="A1579" s="404"/>
      <c r="B1579" s="405"/>
      <c r="C1579" s="413"/>
      <c r="D1579" s="405"/>
      <c r="E1579" s="405"/>
      <c r="F1579" s="405"/>
      <c r="G1579" s="405"/>
      <c r="H1579" s="405"/>
      <c r="I1579" s="405"/>
      <c r="J1579" s="405"/>
      <c r="K1579" s="405"/>
      <c r="L1579" s="406"/>
      <c r="M1579" s="25" t="str">
        <f>IFERROR(VLOOKUP(D1579,Cover!$I$2:$J$14,2,0),"")</f>
        <v/>
      </c>
      <c r="N1579" s="25" t="str">
        <f t="shared" si="48"/>
        <v/>
      </c>
      <c r="O1579" s="15" t="str">
        <f t="shared" si="49"/>
        <v/>
      </c>
    </row>
    <row r="1580" spans="1:15" ht="16.5" customHeight="1">
      <c r="A1580" s="404"/>
      <c r="B1580" s="405"/>
      <c r="C1580" s="413"/>
      <c r="D1580" s="405"/>
      <c r="E1580" s="405"/>
      <c r="F1580" s="405"/>
      <c r="G1580" s="405"/>
      <c r="H1580" s="405"/>
      <c r="I1580" s="405"/>
      <c r="J1580" s="405"/>
      <c r="K1580" s="405"/>
      <c r="L1580" s="406"/>
      <c r="M1580" s="25" t="str">
        <f>IFERROR(VLOOKUP(D1580,Cover!$I$2:$J$14,2,0),"")</f>
        <v/>
      </c>
      <c r="N1580" s="25" t="str">
        <f t="shared" si="48"/>
        <v/>
      </c>
      <c r="O1580" s="15" t="str">
        <f t="shared" si="49"/>
        <v/>
      </c>
    </row>
    <row r="1581" spans="1:15" ht="16.5" customHeight="1">
      <c r="A1581" s="404"/>
      <c r="B1581" s="405"/>
      <c r="C1581" s="413"/>
      <c r="D1581" s="405"/>
      <c r="E1581" s="405"/>
      <c r="F1581" s="405"/>
      <c r="G1581" s="405"/>
      <c r="H1581" s="405"/>
      <c r="I1581" s="405"/>
      <c r="J1581" s="405"/>
      <c r="K1581" s="405"/>
      <c r="L1581" s="406"/>
      <c r="M1581" s="25" t="str">
        <f>IFERROR(VLOOKUP(D1581,Cover!$I$2:$J$14,2,0),"")</f>
        <v/>
      </c>
      <c r="N1581" s="25" t="str">
        <f t="shared" si="48"/>
        <v/>
      </c>
      <c r="O1581" s="15" t="str">
        <f t="shared" si="49"/>
        <v/>
      </c>
    </row>
    <row r="1582" spans="1:15" ht="16.5" customHeight="1">
      <c r="A1582" s="404"/>
      <c r="B1582" s="405"/>
      <c r="C1582" s="413"/>
      <c r="D1582" s="405"/>
      <c r="E1582" s="405"/>
      <c r="F1582" s="405"/>
      <c r="G1582" s="405"/>
      <c r="H1582" s="405"/>
      <c r="I1582" s="405"/>
      <c r="J1582" s="405"/>
      <c r="K1582" s="405"/>
      <c r="L1582" s="406"/>
      <c r="M1582" s="25" t="str">
        <f>IFERROR(VLOOKUP(D1582,Cover!$I$2:$J$14,2,0),"")</f>
        <v/>
      </c>
      <c r="N1582" s="25" t="str">
        <f t="shared" si="48"/>
        <v/>
      </c>
      <c r="O1582" s="15" t="str">
        <f t="shared" si="49"/>
        <v/>
      </c>
    </row>
    <row r="1583" spans="1:15" ht="16.5" customHeight="1">
      <c r="A1583" s="404"/>
      <c r="B1583" s="405"/>
      <c r="C1583" s="413"/>
      <c r="D1583" s="405"/>
      <c r="E1583" s="405"/>
      <c r="F1583" s="405"/>
      <c r="G1583" s="405"/>
      <c r="H1583" s="405"/>
      <c r="I1583" s="405"/>
      <c r="J1583" s="405"/>
      <c r="K1583" s="405"/>
      <c r="L1583" s="406"/>
      <c r="M1583" s="25" t="str">
        <f>IFERROR(VLOOKUP(D1583,Cover!$I$2:$J$14,2,0),"")</f>
        <v/>
      </c>
      <c r="N1583" s="25" t="str">
        <f t="shared" si="48"/>
        <v/>
      </c>
      <c r="O1583" s="15" t="str">
        <f t="shared" si="49"/>
        <v/>
      </c>
    </row>
    <row r="1584" spans="1:15" ht="16.5" customHeight="1">
      <c r="A1584" s="404"/>
      <c r="B1584" s="405"/>
      <c r="C1584" s="413"/>
      <c r="D1584" s="405"/>
      <c r="E1584" s="405"/>
      <c r="F1584" s="405"/>
      <c r="G1584" s="405"/>
      <c r="H1584" s="405"/>
      <c r="I1584" s="405"/>
      <c r="J1584" s="405"/>
      <c r="K1584" s="405"/>
      <c r="L1584" s="406"/>
      <c r="M1584" s="25" t="str">
        <f>IFERROR(VLOOKUP(D1584,Cover!$I$2:$J$14,2,0),"")</f>
        <v/>
      </c>
      <c r="N1584" s="25" t="str">
        <f t="shared" si="48"/>
        <v/>
      </c>
      <c r="O1584" s="15" t="str">
        <f t="shared" si="49"/>
        <v/>
      </c>
    </row>
    <row r="1585" spans="1:15" ht="16.5" customHeight="1">
      <c r="A1585" s="404"/>
      <c r="B1585" s="405"/>
      <c r="C1585" s="413"/>
      <c r="D1585" s="405"/>
      <c r="E1585" s="405"/>
      <c r="F1585" s="405"/>
      <c r="G1585" s="405"/>
      <c r="H1585" s="405"/>
      <c r="I1585" s="405"/>
      <c r="J1585" s="405"/>
      <c r="K1585" s="405"/>
      <c r="L1585" s="406"/>
      <c r="M1585" s="25" t="str">
        <f>IFERROR(VLOOKUP(D1585,Cover!$I$2:$J$14,2,0),"")</f>
        <v/>
      </c>
      <c r="N1585" s="25" t="str">
        <f t="shared" si="48"/>
        <v/>
      </c>
      <c r="O1585" s="15" t="str">
        <f t="shared" si="49"/>
        <v/>
      </c>
    </row>
    <row r="1586" spans="1:15" ht="16.5" customHeight="1">
      <c r="A1586" s="404"/>
      <c r="B1586" s="405"/>
      <c r="C1586" s="413"/>
      <c r="D1586" s="405"/>
      <c r="E1586" s="405"/>
      <c r="F1586" s="405"/>
      <c r="G1586" s="405"/>
      <c r="H1586" s="405"/>
      <c r="I1586" s="405"/>
      <c r="J1586" s="405"/>
      <c r="K1586" s="405"/>
      <c r="L1586" s="406"/>
      <c r="M1586" s="25" t="str">
        <f>IFERROR(VLOOKUP(D1586,Cover!$I$2:$J$14,2,0),"")</f>
        <v/>
      </c>
      <c r="N1586" s="25" t="str">
        <f t="shared" si="48"/>
        <v/>
      </c>
      <c r="O1586" s="15" t="str">
        <f t="shared" si="49"/>
        <v/>
      </c>
    </row>
    <row r="1587" spans="1:15" ht="16.5" customHeight="1">
      <c r="A1587" s="404"/>
      <c r="B1587" s="405"/>
      <c r="C1587" s="413"/>
      <c r="D1587" s="405"/>
      <c r="E1587" s="405"/>
      <c r="F1587" s="405"/>
      <c r="G1587" s="405"/>
      <c r="H1587" s="405"/>
      <c r="I1587" s="405"/>
      <c r="J1587" s="405"/>
      <c r="K1587" s="405"/>
      <c r="L1587" s="406"/>
      <c r="M1587" s="25" t="str">
        <f>IFERROR(VLOOKUP(D1587,Cover!$I$2:$J$14,2,0),"")</f>
        <v/>
      </c>
      <c r="N1587" s="25" t="str">
        <f t="shared" si="48"/>
        <v/>
      </c>
      <c r="O1587" s="15" t="str">
        <f t="shared" si="49"/>
        <v/>
      </c>
    </row>
    <row r="1588" spans="1:15" ht="16.5" customHeight="1">
      <c r="A1588" s="404"/>
      <c r="B1588" s="405"/>
      <c r="C1588" s="413"/>
      <c r="D1588" s="405"/>
      <c r="E1588" s="405"/>
      <c r="F1588" s="405"/>
      <c r="G1588" s="405"/>
      <c r="H1588" s="405"/>
      <c r="I1588" s="405"/>
      <c r="J1588" s="405"/>
      <c r="K1588" s="405"/>
      <c r="L1588" s="406"/>
      <c r="M1588" s="25" t="str">
        <f>IFERROR(VLOOKUP(D1588,Cover!$I$2:$J$14,2,0),"")</f>
        <v/>
      </c>
      <c r="N1588" s="25" t="str">
        <f t="shared" si="48"/>
        <v/>
      </c>
      <c r="O1588" s="15" t="str">
        <f t="shared" si="49"/>
        <v/>
      </c>
    </row>
    <row r="1589" spans="1:15" ht="16.5" customHeight="1">
      <c r="A1589" s="404"/>
      <c r="B1589" s="405"/>
      <c r="C1589" s="413"/>
      <c r="D1589" s="405"/>
      <c r="E1589" s="405"/>
      <c r="F1589" s="405"/>
      <c r="G1589" s="405"/>
      <c r="H1589" s="405"/>
      <c r="I1589" s="405"/>
      <c r="J1589" s="405"/>
      <c r="K1589" s="405"/>
      <c r="L1589" s="406"/>
      <c r="M1589" s="25" t="str">
        <f>IFERROR(VLOOKUP(D1589,Cover!$I$2:$J$14,2,0),"")</f>
        <v/>
      </c>
      <c r="N1589" s="25" t="str">
        <f t="shared" si="48"/>
        <v/>
      </c>
      <c r="O1589" s="15" t="str">
        <f t="shared" si="49"/>
        <v/>
      </c>
    </row>
    <row r="1590" spans="1:15" ht="16.5" customHeight="1">
      <c r="A1590" s="404"/>
      <c r="B1590" s="405"/>
      <c r="C1590" s="413"/>
      <c r="D1590" s="405"/>
      <c r="E1590" s="405"/>
      <c r="F1590" s="405"/>
      <c r="G1590" s="405"/>
      <c r="H1590" s="405"/>
      <c r="I1590" s="405"/>
      <c r="J1590" s="405"/>
      <c r="K1590" s="405"/>
      <c r="L1590" s="406"/>
      <c r="M1590" s="25" t="str">
        <f>IFERROR(VLOOKUP(D1590,Cover!$I$2:$J$14,2,0),"")</f>
        <v/>
      </c>
      <c r="N1590" s="25" t="str">
        <f t="shared" si="48"/>
        <v/>
      </c>
      <c r="O1590" s="15" t="str">
        <f t="shared" si="49"/>
        <v/>
      </c>
    </row>
    <row r="1591" spans="1:15" ht="16.5" customHeight="1">
      <c r="A1591" s="404"/>
      <c r="B1591" s="405"/>
      <c r="C1591" s="413"/>
      <c r="D1591" s="405"/>
      <c r="E1591" s="405"/>
      <c r="F1591" s="405"/>
      <c r="G1591" s="405"/>
      <c r="H1591" s="405"/>
      <c r="I1591" s="405"/>
      <c r="J1591" s="405"/>
      <c r="K1591" s="405"/>
      <c r="L1591" s="406"/>
      <c r="M1591" s="25" t="str">
        <f>IFERROR(VLOOKUP(D1591,Cover!$I$2:$J$14,2,0),"")</f>
        <v/>
      </c>
      <c r="N1591" s="25" t="str">
        <f t="shared" si="48"/>
        <v/>
      </c>
      <c r="O1591" s="15" t="str">
        <f t="shared" si="49"/>
        <v/>
      </c>
    </row>
    <row r="1592" spans="1:15" ht="16.5" customHeight="1">
      <c r="A1592" s="404"/>
      <c r="B1592" s="405"/>
      <c r="C1592" s="413"/>
      <c r="D1592" s="405"/>
      <c r="E1592" s="405"/>
      <c r="F1592" s="405"/>
      <c r="G1592" s="405"/>
      <c r="H1592" s="405"/>
      <c r="I1592" s="405"/>
      <c r="J1592" s="405"/>
      <c r="K1592" s="405"/>
      <c r="L1592" s="406"/>
      <c r="M1592" s="25" t="str">
        <f>IFERROR(VLOOKUP(D1592,Cover!$I$2:$J$14,2,0),"")</f>
        <v/>
      </c>
      <c r="N1592" s="25" t="str">
        <f t="shared" si="48"/>
        <v/>
      </c>
      <c r="O1592" s="15" t="str">
        <f t="shared" si="49"/>
        <v/>
      </c>
    </row>
    <row r="1593" spans="1:15" ht="16.5" customHeight="1">
      <c r="A1593" s="404"/>
      <c r="B1593" s="405"/>
      <c r="C1593" s="413"/>
      <c r="D1593" s="405"/>
      <c r="E1593" s="405"/>
      <c r="F1593" s="405"/>
      <c r="G1593" s="405"/>
      <c r="H1593" s="405"/>
      <c r="I1593" s="405"/>
      <c r="J1593" s="405"/>
      <c r="K1593" s="405"/>
      <c r="L1593" s="406"/>
      <c r="M1593" s="25" t="str">
        <f>IFERROR(VLOOKUP(D1593,Cover!$I$2:$J$14,2,0),"")</f>
        <v/>
      </c>
      <c r="N1593" s="25" t="str">
        <f t="shared" si="48"/>
        <v/>
      </c>
      <c r="O1593" s="15" t="str">
        <f t="shared" si="49"/>
        <v/>
      </c>
    </row>
    <row r="1594" spans="1:15" ht="16.5" customHeight="1">
      <c r="A1594" s="404"/>
      <c r="B1594" s="405"/>
      <c r="C1594" s="413"/>
      <c r="D1594" s="405"/>
      <c r="E1594" s="405"/>
      <c r="F1594" s="405"/>
      <c r="G1594" s="405"/>
      <c r="H1594" s="405"/>
      <c r="I1594" s="405"/>
      <c r="J1594" s="405"/>
      <c r="K1594" s="405"/>
      <c r="L1594" s="406"/>
      <c r="M1594" s="25" t="str">
        <f>IFERROR(VLOOKUP(D1594,Cover!$I$2:$J$14,2,0),"")</f>
        <v/>
      </c>
      <c r="N1594" s="25" t="str">
        <f t="shared" si="48"/>
        <v/>
      </c>
      <c r="O1594" s="15" t="str">
        <f t="shared" si="49"/>
        <v/>
      </c>
    </row>
    <row r="1595" spans="1:15" ht="16.5" customHeight="1">
      <c r="A1595" s="404"/>
      <c r="B1595" s="405"/>
      <c r="C1595" s="413"/>
      <c r="D1595" s="405"/>
      <c r="E1595" s="405"/>
      <c r="F1595" s="405"/>
      <c r="G1595" s="405"/>
      <c r="H1595" s="405"/>
      <c r="I1595" s="405"/>
      <c r="J1595" s="405"/>
      <c r="K1595" s="405"/>
      <c r="L1595" s="406"/>
      <c r="M1595" s="25" t="str">
        <f>IFERROR(VLOOKUP(D1595,Cover!$I$2:$J$14,2,0),"")</f>
        <v/>
      </c>
      <c r="N1595" s="25" t="str">
        <f t="shared" si="48"/>
        <v/>
      </c>
      <c r="O1595" s="15" t="str">
        <f t="shared" si="49"/>
        <v/>
      </c>
    </row>
    <row r="1596" spans="1:15" ht="16.5" customHeight="1">
      <c r="A1596" s="404"/>
      <c r="B1596" s="405"/>
      <c r="C1596" s="413"/>
      <c r="D1596" s="405"/>
      <c r="E1596" s="405"/>
      <c r="F1596" s="405"/>
      <c r="G1596" s="405"/>
      <c r="H1596" s="405"/>
      <c r="I1596" s="405"/>
      <c r="J1596" s="405"/>
      <c r="K1596" s="405"/>
      <c r="L1596" s="406"/>
      <c r="M1596" s="25" t="str">
        <f>IFERROR(VLOOKUP(D1596,Cover!$I$2:$J$14,2,0),"")</f>
        <v/>
      </c>
      <c r="N1596" s="25" t="str">
        <f t="shared" si="48"/>
        <v/>
      </c>
      <c r="O1596" s="15" t="str">
        <f t="shared" si="49"/>
        <v/>
      </c>
    </row>
    <row r="1597" spans="1:15" ht="16.5" customHeight="1">
      <c r="A1597" s="404"/>
      <c r="B1597" s="405"/>
      <c r="C1597" s="413"/>
      <c r="D1597" s="405"/>
      <c r="E1597" s="405"/>
      <c r="F1597" s="405"/>
      <c r="G1597" s="405"/>
      <c r="H1597" s="405"/>
      <c r="I1597" s="405"/>
      <c r="J1597" s="405"/>
      <c r="K1597" s="405"/>
      <c r="L1597" s="406"/>
      <c r="M1597" s="25" t="str">
        <f>IFERROR(VLOOKUP(D1597,Cover!$I$2:$J$14,2,0),"")</f>
        <v/>
      </c>
      <c r="N1597" s="25" t="str">
        <f t="shared" si="48"/>
        <v/>
      </c>
      <c r="O1597" s="15" t="str">
        <f t="shared" si="49"/>
        <v/>
      </c>
    </row>
    <row r="1598" spans="1:15" ht="16.5" customHeight="1">
      <c r="A1598" s="404"/>
      <c r="B1598" s="405"/>
      <c r="C1598" s="413"/>
      <c r="D1598" s="405"/>
      <c r="E1598" s="405"/>
      <c r="F1598" s="405"/>
      <c r="G1598" s="405"/>
      <c r="H1598" s="405"/>
      <c r="I1598" s="405"/>
      <c r="J1598" s="405"/>
      <c r="K1598" s="405"/>
      <c r="L1598" s="406"/>
      <c r="M1598" s="25" t="str">
        <f>IFERROR(VLOOKUP(D1598,Cover!$I$2:$J$14,2,0),"")</f>
        <v/>
      </c>
      <c r="N1598" s="25" t="str">
        <f t="shared" si="48"/>
        <v/>
      </c>
      <c r="O1598" s="15" t="str">
        <f t="shared" si="49"/>
        <v/>
      </c>
    </row>
    <row r="1599" spans="1:15" ht="16.5" customHeight="1">
      <c r="A1599" s="404"/>
      <c r="B1599" s="405"/>
      <c r="C1599" s="413"/>
      <c r="D1599" s="405"/>
      <c r="E1599" s="405"/>
      <c r="F1599" s="405"/>
      <c r="G1599" s="405"/>
      <c r="H1599" s="405"/>
      <c r="I1599" s="405"/>
      <c r="J1599" s="405"/>
      <c r="K1599" s="405"/>
      <c r="L1599" s="406"/>
      <c r="M1599" s="25" t="str">
        <f>IFERROR(VLOOKUP(D1599,Cover!$I$2:$J$14,2,0),"")</f>
        <v/>
      </c>
      <c r="N1599" s="25" t="str">
        <f t="shared" si="48"/>
        <v/>
      </c>
      <c r="O1599" s="15" t="str">
        <f t="shared" si="49"/>
        <v/>
      </c>
    </row>
    <row r="1600" spans="1:15" ht="16.5" customHeight="1">
      <c r="A1600" s="404"/>
      <c r="B1600" s="405"/>
      <c r="C1600" s="413"/>
      <c r="D1600" s="405"/>
      <c r="E1600" s="405"/>
      <c r="F1600" s="405"/>
      <c r="G1600" s="405"/>
      <c r="H1600" s="405"/>
      <c r="I1600" s="405"/>
      <c r="J1600" s="405"/>
      <c r="K1600" s="405"/>
      <c r="L1600" s="406"/>
      <c r="M1600" s="25" t="str">
        <f>IFERROR(VLOOKUP(D1600,Cover!$I$2:$J$14,2,0),"")</f>
        <v/>
      </c>
      <c r="N1600" s="25" t="str">
        <f t="shared" si="48"/>
        <v/>
      </c>
      <c r="O1600" s="15" t="str">
        <f t="shared" si="49"/>
        <v/>
      </c>
    </row>
    <row r="1601" spans="1:15" ht="16.5" customHeight="1">
      <c r="A1601" s="404"/>
      <c r="B1601" s="405"/>
      <c r="C1601" s="413"/>
      <c r="D1601" s="405"/>
      <c r="E1601" s="405"/>
      <c r="F1601" s="405"/>
      <c r="G1601" s="405"/>
      <c r="H1601" s="405"/>
      <c r="I1601" s="405"/>
      <c r="J1601" s="405"/>
      <c r="K1601" s="405"/>
      <c r="L1601" s="406"/>
      <c r="M1601" s="25" t="str">
        <f>IFERROR(VLOOKUP(D1601,Cover!$I$2:$J$14,2,0),"")</f>
        <v/>
      </c>
      <c r="N1601" s="25" t="str">
        <f t="shared" si="48"/>
        <v/>
      </c>
      <c r="O1601" s="15" t="str">
        <f t="shared" si="49"/>
        <v/>
      </c>
    </row>
    <row r="1602" spans="1:15" ht="16.5" customHeight="1">
      <c r="A1602" s="404"/>
      <c r="B1602" s="405"/>
      <c r="C1602" s="413"/>
      <c r="D1602" s="405"/>
      <c r="E1602" s="405"/>
      <c r="F1602" s="405"/>
      <c r="G1602" s="405"/>
      <c r="H1602" s="405"/>
      <c r="I1602" s="405"/>
      <c r="J1602" s="405"/>
      <c r="K1602" s="405"/>
      <c r="L1602" s="406"/>
      <c r="M1602" s="25" t="str">
        <f>IFERROR(VLOOKUP(D1602,Cover!$I$2:$J$14,2,0),"")</f>
        <v/>
      </c>
      <c r="N1602" s="25" t="str">
        <f t="shared" si="48"/>
        <v/>
      </c>
      <c r="O1602" s="15" t="str">
        <f t="shared" si="49"/>
        <v/>
      </c>
    </row>
    <row r="1603" spans="1:15" ht="16.5" customHeight="1">
      <c r="A1603" s="404"/>
      <c r="B1603" s="405"/>
      <c r="C1603" s="413"/>
      <c r="D1603" s="405"/>
      <c r="E1603" s="405"/>
      <c r="F1603" s="405"/>
      <c r="G1603" s="405"/>
      <c r="H1603" s="405"/>
      <c r="I1603" s="405"/>
      <c r="J1603" s="405"/>
      <c r="K1603" s="405"/>
      <c r="L1603" s="406"/>
      <c r="M1603" s="25" t="str">
        <f>IFERROR(VLOOKUP(D1603,Cover!$I$2:$J$14,2,0),"")</f>
        <v/>
      </c>
      <c r="N1603" s="25" t="str">
        <f t="shared" ref="N1603:N1666" si="50">IF(O1603&lt;&gt;"PMOyyy144_R4bis",CONCATENATE(B1603,M1603,I1603),CONCATENATE(O1603,M1603,I1603))</f>
        <v/>
      </c>
      <c r="O1603" s="15" t="str">
        <f t="shared" ref="O1603:O1666" si="51">LEFT(B1603,15)</f>
        <v/>
      </c>
    </row>
    <row r="1604" spans="1:15" ht="16.5" customHeight="1">
      <c r="A1604" s="404"/>
      <c r="B1604" s="405"/>
      <c r="C1604" s="413"/>
      <c r="D1604" s="405"/>
      <c r="E1604" s="405"/>
      <c r="F1604" s="405"/>
      <c r="G1604" s="405"/>
      <c r="H1604" s="405"/>
      <c r="I1604" s="405"/>
      <c r="J1604" s="405"/>
      <c r="K1604" s="405"/>
      <c r="L1604" s="406"/>
      <c r="M1604" s="25" t="str">
        <f>IFERROR(VLOOKUP(D1604,Cover!$I$2:$J$14,2,0),"")</f>
        <v/>
      </c>
      <c r="N1604" s="25" t="str">
        <f t="shared" si="50"/>
        <v/>
      </c>
      <c r="O1604" s="15" t="str">
        <f t="shared" si="51"/>
        <v/>
      </c>
    </row>
    <row r="1605" spans="1:15" ht="16.5" customHeight="1">
      <c r="A1605" s="404"/>
      <c r="B1605" s="405"/>
      <c r="C1605" s="413"/>
      <c r="D1605" s="405"/>
      <c r="E1605" s="405"/>
      <c r="F1605" s="405"/>
      <c r="G1605" s="405"/>
      <c r="H1605" s="405"/>
      <c r="I1605" s="405"/>
      <c r="J1605" s="405"/>
      <c r="K1605" s="405"/>
      <c r="L1605" s="406"/>
      <c r="M1605" s="25" t="str">
        <f>IFERROR(VLOOKUP(D1605,Cover!$I$2:$J$14,2,0),"")</f>
        <v/>
      </c>
      <c r="N1605" s="25" t="str">
        <f t="shared" si="50"/>
        <v/>
      </c>
      <c r="O1605" s="15" t="str">
        <f t="shared" si="51"/>
        <v/>
      </c>
    </row>
    <row r="1606" spans="1:15" ht="16.5" customHeight="1">
      <c r="A1606" s="404"/>
      <c r="B1606" s="405"/>
      <c r="C1606" s="413"/>
      <c r="D1606" s="405"/>
      <c r="E1606" s="405"/>
      <c r="F1606" s="405"/>
      <c r="G1606" s="405"/>
      <c r="H1606" s="405"/>
      <c r="I1606" s="405"/>
      <c r="J1606" s="405"/>
      <c r="K1606" s="405"/>
      <c r="L1606" s="406"/>
      <c r="M1606" s="25" t="str">
        <f>IFERROR(VLOOKUP(D1606,Cover!$I$2:$J$14,2,0),"")</f>
        <v/>
      </c>
      <c r="N1606" s="25" t="str">
        <f t="shared" si="50"/>
        <v/>
      </c>
      <c r="O1606" s="15" t="str">
        <f t="shared" si="51"/>
        <v/>
      </c>
    </row>
    <row r="1607" spans="1:15" ht="16.5" customHeight="1">
      <c r="A1607" s="404"/>
      <c r="B1607" s="405"/>
      <c r="C1607" s="413"/>
      <c r="D1607" s="405"/>
      <c r="E1607" s="405"/>
      <c r="F1607" s="405"/>
      <c r="G1607" s="405"/>
      <c r="H1607" s="405"/>
      <c r="I1607" s="405"/>
      <c r="J1607" s="405"/>
      <c r="K1607" s="405"/>
      <c r="L1607" s="406"/>
      <c r="M1607" s="25" t="str">
        <f>IFERROR(VLOOKUP(D1607,Cover!$I$2:$J$14,2,0),"")</f>
        <v/>
      </c>
      <c r="N1607" s="25" t="str">
        <f t="shared" si="50"/>
        <v/>
      </c>
      <c r="O1607" s="15" t="str">
        <f t="shared" si="51"/>
        <v/>
      </c>
    </row>
    <row r="1608" spans="1:15" ht="16.5" customHeight="1">
      <c r="A1608" s="404"/>
      <c r="B1608" s="405"/>
      <c r="C1608" s="413"/>
      <c r="D1608" s="405"/>
      <c r="E1608" s="405"/>
      <c r="F1608" s="405"/>
      <c r="G1608" s="405"/>
      <c r="H1608" s="405"/>
      <c r="I1608" s="405"/>
      <c r="J1608" s="405"/>
      <c r="K1608" s="405"/>
      <c r="L1608" s="406"/>
      <c r="M1608" s="25" t="str">
        <f>IFERROR(VLOOKUP(D1608,Cover!$I$2:$J$14,2,0),"")</f>
        <v/>
      </c>
      <c r="N1608" s="25" t="str">
        <f t="shared" si="50"/>
        <v/>
      </c>
      <c r="O1608" s="15" t="str">
        <f t="shared" si="51"/>
        <v/>
      </c>
    </row>
    <row r="1609" spans="1:15" ht="16.5" customHeight="1">
      <c r="A1609" s="404"/>
      <c r="B1609" s="405"/>
      <c r="C1609" s="413"/>
      <c r="D1609" s="405"/>
      <c r="E1609" s="405"/>
      <c r="F1609" s="405"/>
      <c r="G1609" s="405"/>
      <c r="H1609" s="405"/>
      <c r="I1609" s="405"/>
      <c r="J1609" s="405"/>
      <c r="K1609" s="405"/>
      <c r="L1609" s="406"/>
      <c r="M1609" s="25" t="str">
        <f>IFERROR(VLOOKUP(D1609,Cover!$I$2:$J$14,2,0),"")</f>
        <v/>
      </c>
      <c r="N1609" s="25" t="str">
        <f t="shared" si="50"/>
        <v/>
      </c>
      <c r="O1609" s="15" t="str">
        <f t="shared" si="51"/>
        <v/>
      </c>
    </row>
    <row r="1610" spans="1:15" ht="16.5" customHeight="1">
      <c r="A1610" s="404"/>
      <c r="B1610" s="405"/>
      <c r="C1610" s="413"/>
      <c r="D1610" s="405"/>
      <c r="E1610" s="405"/>
      <c r="F1610" s="405"/>
      <c r="G1610" s="405"/>
      <c r="H1610" s="405"/>
      <c r="I1610" s="405"/>
      <c r="J1610" s="405"/>
      <c r="K1610" s="405"/>
      <c r="L1610" s="406"/>
      <c r="M1610" s="25" t="str">
        <f>IFERROR(VLOOKUP(D1610,Cover!$I$2:$J$14,2,0),"")</f>
        <v/>
      </c>
      <c r="N1610" s="25" t="str">
        <f t="shared" si="50"/>
        <v/>
      </c>
      <c r="O1610" s="15" t="str">
        <f t="shared" si="51"/>
        <v/>
      </c>
    </row>
    <row r="1611" spans="1:15" ht="16.5" customHeight="1">
      <c r="A1611" s="404"/>
      <c r="B1611" s="405"/>
      <c r="C1611" s="413"/>
      <c r="D1611" s="405"/>
      <c r="E1611" s="405"/>
      <c r="F1611" s="405"/>
      <c r="G1611" s="405"/>
      <c r="H1611" s="405"/>
      <c r="I1611" s="405"/>
      <c r="J1611" s="405"/>
      <c r="K1611" s="405"/>
      <c r="L1611" s="406"/>
      <c r="M1611" s="25" t="str">
        <f>IFERROR(VLOOKUP(D1611,Cover!$I$2:$J$14,2,0),"")</f>
        <v/>
      </c>
      <c r="N1611" s="25" t="str">
        <f t="shared" si="50"/>
        <v/>
      </c>
      <c r="O1611" s="15" t="str">
        <f t="shared" si="51"/>
        <v/>
      </c>
    </row>
    <row r="1612" spans="1:15" ht="16.5" customHeight="1">
      <c r="A1612" s="404"/>
      <c r="B1612" s="405"/>
      <c r="C1612" s="413"/>
      <c r="D1612" s="405"/>
      <c r="E1612" s="405"/>
      <c r="F1612" s="405"/>
      <c r="G1612" s="405"/>
      <c r="H1612" s="405"/>
      <c r="I1612" s="405"/>
      <c r="J1612" s="405"/>
      <c r="K1612" s="405"/>
      <c r="L1612" s="406"/>
      <c r="M1612" s="25" t="str">
        <f>IFERROR(VLOOKUP(D1612,Cover!$I$2:$J$14,2,0),"")</f>
        <v/>
      </c>
      <c r="N1612" s="25" t="str">
        <f t="shared" si="50"/>
        <v/>
      </c>
      <c r="O1612" s="15" t="str">
        <f t="shared" si="51"/>
        <v/>
      </c>
    </row>
    <row r="1613" spans="1:15" ht="16.5" customHeight="1">
      <c r="A1613" s="404"/>
      <c r="B1613" s="405"/>
      <c r="C1613" s="413"/>
      <c r="D1613" s="405"/>
      <c r="E1613" s="405"/>
      <c r="F1613" s="405"/>
      <c r="G1613" s="405"/>
      <c r="H1613" s="405"/>
      <c r="I1613" s="405"/>
      <c r="J1613" s="405"/>
      <c r="K1613" s="405"/>
      <c r="L1613" s="406"/>
      <c r="M1613" s="25" t="str">
        <f>IFERROR(VLOOKUP(D1613,Cover!$I$2:$J$14,2,0),"")</f>
        <v/>
      </c>
      <c r="N1613" s="25" t="str">
        <f t="shared" si="50"/>
        <v/>
      </c>
      <c r="O1613" s="15" t="str">
        <f t="shared" si="51"/>
        <v/>
      </c>
    </row>
    <row r="1614" spans="1:15" ht="16.5" customHeight="1">
      <c r="A1614" s="404"/>
      <c r="B1614" s="405"/>
      <c r="C1614" s="413"/>
      <c r="D1614" s="405"/>
      <c r="E1614" s="405"/>
      <c r="F1614" s="405"/>
      <c r="G1614" s="405"/>
      <c r="H1614" s="405"/>
      <c r="I1614" s="405"/>
      <c r="J1614" s="405"/>
      <c r="K1614" s="405"/>
      <c r="L1614" s="406"/>
      <c r="M1614" s="25" t="str">
        <f>IFERROR(VLOOKUP(D1614,Cover!$I$2:$J$14,2,0),"")</f>
        <v/>
      </c>
      <c r="N1614" s="25" t="str">
        <f t="shared" si="50"/>
        <v/>
      </c>
      <c r="O1614" s="15" t="str">
        <f t="shared" si="51"/>
        <v/>
      </c>
    </row>
    <row r="1615" spans="1:15" ht="16.5" customHeight="1">
      <c r="A1615" s="404"/>
      <c r="B1615" s="405"/>
      <c r="C1615" s="413"/>
      <c r="D1615" s="405"/>
      <c r="E1615" s="405"/>
      <c r="F1615" s="405"/>
      <c r="G1615" s="405"/>
      <c r="H1615" s="405"/>
      <c r="I1615" s="405"/>
      <c r="J1615" s="405"/>
      <c r="K1615" s="405"/>
      <c r="L1615" s="406"/>
      <c r="M1615" s="25" t="str">
        <f>IFERROR(VLOOKUP(D1615,Cover!$I$2:$J$14,2,0),"")</f>
        <v/>
      </c>
      <c r="N1615" s="25" t="str">
        <f t="shared" si="50"/>
        <v/>
      </c>
      <c r="O1615" s="15" t="str">
        <f t="shared" si="51"/>
        <v/>
      </c>
    </row>
    <row r="1616" spans="1:15" ht="16.5" customHeight="1">
      <c r="A1616" s="404"/>
      <c r="B1616" s="405"/>
      <c r="C1616" s="413"/>
      <c r="D1616" s="405"/>
      <c r="E1616" s="405"/>
      <c r="F1616" s="405"/>
      <c r="G1616" s="405"/>
      <c r="H1616" s="405"/>
      <c r="I1616" s="405"/>
      <c r="J1616" s="405"/>
      <c r="K1616" s="405"/>
      <c r="L1616" s="406"/>
      <c r="M1616" s="25" t="str">
        <f>IFERROR(VLOOKUP(D1616,Cover!$I$2:$J$14,2,0),"")</f>
        <v/>
      </c>
      <c r="N1616" s="25" t="str">
        <f t="shared" si="50"/>
        <v/>
      </c>
      <c r="O1616" s="15" t="str">
        <f t="shared" si="51"/>
        <v/>
      </c>
    </row>
    <row r="1617" spans="1:15" ht="16.5" customHeight="1">
      <c r="A1617" s="404"/>
      <c r="B1617" s="405"/>
      <c r="C1617" s="413"/>
      <c r="D1617" s="405"/>
      <c r="E1617" s="405"/>
      <c r="F1617" s="405"/>
      <c r="G1617" s="405"/>
      <c r="H1617" s="405"/>
      <c r="I1617" s="405"/>
      <c r="J1617" s="405"/>
      <c r="K1617" s="405"/>
      <c r="L1617" s="406"/>
      <c r="M1617" s="25" t="str">
        <f>IFERROR(VLOOKUP(D1617,Cover!$I$2:$J$14,2,0),"")</f>
        <v/>
      </c>
      <c r="N1617" s="25" t="str">
        <f t="shared" si="50"/>
        <v/>
      </c>
      <c r="O1617" s="15" t="str">
        <f t="shared" si="51"/>
        <v/>
      </c>
    </row>
    <row r="1618" spans="1:15" ht="16.5" customHeight="1">
      <c r="A1618" s="404"/>
      <c r="B1618" s="405"/>
      <c r="C1618" s="413"/>
      <c r="D1618" s="405"/>
      <c r="E1618" s="405"/>
      <c r="F1618" s="405"/>
      <c r="G1618" s="405"/>
      <c r="H1618" s="405"/>
      <c r="I1618" s="405"/>
      <c r="J1618" s="405"/>
      <c r="K1618" s="405"/>
      <c r="L1618" s="406"/>
      <c r="M1618" s="25" t="str">
        <f>IFERROR(VLOOKUP(D1618,Cover!$I$2:$J$14,2,0),"")</f>
        <v/>
      </c>
      <c r="N1618" s="25" t="str">
        <f t="shared" si="50"/>
        <v/>
      </c>
      <c r="O1618" s="15" t="str">
        <f t="shared" si="51"/>
        <v/>
      </c>
    </row>
    <row r="1619" spans="1:15" ht="16.5" customHeight="1">
      <c r="A1619" s="404"/>
      <c r="B1619" s="405"/>
      <c r="C1619" s="413"/>
      <c r="D1619" s="405"/>
      <c r="E1619" s="405"/>
      <c r="F1619" s="405"/>
      <c r="G1619" s="405"/>
      <c r="H1619" s="405"/>
      <c r="I1619" s="405"/>
      <c r="J1619" s="405"/>
      <c r="K1619" s="405"/>
      <c r="L1619" s="406"/>
      <c r="M1619" s="25" t="str">
        <f>IFERROR(VLOOKUP(D1619,Cover!$I$2:$J$14,2,0),"")</f>
        <v/>
      </c>
      <c r="N1619" s="25" t="str">
        <f t="shared" si="50"/>
        <v/>
      </c>
      <c r="O1619" s="15" t="str">
        <f t="shared" si="51"/>
        <v/>
      </c>
    </row>
    <row r="1620" spans="1:15" ht="16.5" customHeight="1">
      <c r="A1620" s="404"/>
      <c r="B1620" s="405"/>
      <c r="C1620" s="413"/>
      <c r="D1620" s="405"/>
      <c r="E1620" s="405"/>
      <c r="F1620" s="405"/>
      <c r="G1620" s="405"/>
      <c r="H1620" s="405"/>
      <c r="I1620" s="405"/>
      <c r="J1620" s="405"/>
      <c r="K1620" s="405"/>
      <c r="L1620" s="406"/>
      <c r="M1620" s="25" t="str">
        <f>IFERROR(VLOOKUP(D1620,Cover!$I$2:$J$14,2,0),"")</f>
        <v/>
      </c>
      <c r="N1620" s="25" t="str">
        <f t="shared" si="50"/>
        <v/>
      </c>
      <c r="O1620" s="15" t="str">
        <f t="shared" si="51"/>
        <v/>
      </c>
    </row>
    <row r="1621" spans="1:15" ht="16.5" customHeight="1">
      <c r="A1621" s="404"/>
      <c r="B1621" s="405"/>
      <c r="C1621" s="413"/>
      <c r="D1621" s="405"/>
      <c r="E1621" s="405"/>
      <c r="F1621" s="405"/>
      <c r="G1621" s="405"/>
      <c r="H1621" s="405"/>
      <c r="I1621" s="405"/>
      <c r="J1621" s="405"/>
      <c r="K1621" s="405"/>
      <c r="L1621" s="406"/>
      <c r="M1621" s="25" t="str">
        <f>IFERROR(VLOOKUP(D1621,Cover!$I$2:$J$14,2,0),"")</f>
        <v/>
      </c>
      <c r="N1621" s="25" t="str">
        <f t="shared" si="50"/>
        <v/>
      </c>
      <c r="O1621" s="15" t="str">
        <f t="shared" si="51"/>
        <v/>
      </c>
    </row>
    <row r="1622" spans="1:15" ht="16.5" customHeight="1">
      <c r="A1622" s="404"/>
      <c r="B1622" s="405"/>
      <c r="C1622" s="413"/>
      <c r="D1622" s="405"/>
      <c r="E1622" s="405"/>
      <c r="F1622" s="405"/>
      <c r="G1622" s="405"/>
      <c r="H1622" s="405"/>
      <c r="I1622" s="405"/>
      <c r="J1622" s="405"/>
      <c r="K1622" s="405"/>
      <c r="L1622" s="406"/>
      <c r="M1622" s="25" t="str">
        <f>IFERROR(VLOOKUP(D1622,Cover!$I$2:$J$14,2,0),"")</f>
        <v/>
      </c>
      <c r="N1622" s="25" t="str">
        <f t="shared" si="50"/>
        <v/>
      </c>
      <c r="O1622" s="15" t="str">
        <f t="shared" si="51"/>
        <v/>
      </c>
    </row>
    <row r="1623" spans="1:15" ht="16.5" customHeight="1">
      <c r="A1623" s="404"/>
      <c r="B1623" s="405"/>
      <c r="C1623" s="413"/>
      <c r="D1623" s="405"/>
      <c r="E1623" s="405"/>
      <c r="F1623" s="405"/>
      <c r="G1623" s="405"/>
      <c r="H1623" s="405"/>
      <c r="I1623" s="405"/>
      <c r="J1623" s="405"/>
      <c r="K1623" s="405"/>
      <c r="L1623" s="406"/>
      <c r="M1623" s="25" t="str">
        <f>IFERROR(VLOOKUP(D1623,Cover!$I$2:$J$14,2,0),"")</f>
        <v/>
      </c>
      <c r="N1623" s="25" t="str">
        <f t="shared" si="50"/>
        <v/>
      </c>
      <c r="O1623" s="15" t="str">
        <f t="shared" si="51"/>
        <v/>
      </c>
    </row>
    <row r="1624" spans="1:15" ht="16.5" customHeight="1">
      <c r="A1624" s="404"/>
      <c r="B1624" s="405"/>
      <c r="C1624" s="413"/>
      <c r="D1624" s="405"/>
      <c r="E1624" s="405"/>
      <c r="F1624" s="405"/>
      <c r="G1624" s="405"/>
      <c r="H1624" s="405"/>
      <c r="I1624" s="405"/>
      <c r="J1624" s="405"/>
      <c r="K1624" s="405"/>
      <c r="L1624" s="406"/>
      <c r="M1624" s="25" t="str">
        <f>IFERROR(VLOOKUP(D1624,Cover!$I$2:$J$14,2,0),"")</f>
        <v/>
      </c>
      <c r="N1624" s="25" t="str">
        <f t="shared" si="50"/>
        <v/>
      </c>
      <c r="O1624" s="15" t="str">
        <f t="shared" si="51"/>
        <v/>
      </c>
    </row>
    <row r="1625" spans="1:15" ht="16.5" customHeight="1">
      <c r="A1625" s="404"/>
      <c r="B1625" s="405"/>
      <c r="C1625" s="413"/>
      <c r="D1625" s="405"/>
      <c r="E1625" s="405"/>
      <c r="F1625" s="405"/>
      <c r="G1625" s="405"/>
      <c r="H1625" s="405"/>
      <c r="I1625" s="405"/>
      <c r="J1625" s="405"/>
      <c r="K1625" s="405"/>
      <c r="L1625" s="406"/>
      <c r="M1625" s="25" t="str">
        <f>IFERROR(VLOOKUP(D1625,Cover!$I$2:$J$14,2,0),"")</f>
        <v/>
      </c>
      <c r="N1625" s="25" t="str">
        <f t="shared" si="50"/>
        <v/>
      </c>
      <c r="O1625" s="15" t="str">
        <f t="shared" si="51"/>
        <v/>
      </c>
    </row>
    <row r="1626" spans="1:15" ht="16.5" customHeight="1">
      <c r="A1626" s="404"/>
      <c r="B1626" s="405"/>
      <c r="C1626" s="413"/>
      <c r="D1626" s="405"/>
      <c r="E1626" s="405"/>
      <c r="F1626" s="405"/>
      <c r="G1626" s="405"/>
      <c r="H1626" s="405"/>
      <c r="I1626" s="405"/>
      <c r="J1626" s="405"/>
      <c r="K1626" s="405"/>
      <c r="L1626" s="406"/>
      <c r="M1626" s="25" t="str">
        <f>IFERROR(VLOOKUP(D1626,Cover!$I$2:$J$14,2,0),"")</f>
        <v/>
      </c>
      <c r="N1626" s="25" t="str">
        <f t="shared" si="50"/>
        <v/>
      </c>
      <c r="O1626" s="15" t="str">
        <f t="shared" si="51"/>
        <v/>
      </c>
    </row>
    <row r="1627" spans="1:15" ht="16.5" customHeight="1">
      <c r="A1627" s="404"/>
      <c r="B1627" s="405"/>
      <c r="C1627" s="413"/>
      <c r="D1627" s="405"/>
      <c r="E1627" s="405"/>
      <c r="F1627" s="405"/>
      <c r="G1627" s="405"/>
      <c r="H1627" s="405"/>
      <c r="I1627" s="405"/>
      <c r="J1627" s="405"/>
      <c r="K1627" s="405"/>
      <c r="L1627" s="406"/>
      <c r="M1627" s="25" t="str">
        <f>IFERROR(VLOOKUP(D1627,Cover!$I$2:$J$14,2,0),"")</f>
        <v/>
      </c>
      <c r="N1627" s="25" t="str">
        <f t="shared" si="50"/>
        <v/>
      </c>
      <c r="O1627" s="15" t="str">
        <f t="shared" si="51"/>
        <v/>
      </c>
    </row>
    <row r="1628" spans="1:15" ht="16.5" customHeight="1">
      <c r="A1628" s="404"/>
      <c r="B1628" s="405"/>
      <c r="C1628" s="413"/>
      <c r="D1628" s="405"/>
      <c r="E1628" s="405"/>
      <c r="F1628" s="405"/>
      <c r="G1628" s="405"/>
      <c r="H1628" s="405"/>
      <c r="I1628" s="405"/>
      <c r="J1628" s="405"/>
      <c r="K1628" s="405"/>
      <c r="L1628" s="406"/>
      <c r="M1628" s="25" t="str">
        <f>IFERROR(VLOOKUP(D1628,Cover!$I$2:$J$14,2,0),"")</f>
        <v/>
      </c>
      <c r="N1628" s="25" t="str">
        <f t="shared" si="50"/>
        <v/>
      </c>
      <c r="O1628" s="15" t="str">
        <f t="shared" si="51"/>
        <v/>
      </c>
    </row>
    <row r="1629" spans="1:15" ht="16.5" customHeight="1">
      <c r="A1629" s="404"/>
      <c r="B1629" s="405"/>
      <c r="C1629" s="413"/>
      <c r="D1629" s="405"/>
      <c r="E1629" s="405"/>
      <c r="F1629" s="405"/>
      <c r="G1629" s="405"/>
      <c r="H1629" s="405"/>
      <c r="I1629" s="405"/>
      <c r="J1629" s="405"/>
      <c r="K1629" s="405"/>
      <c r="L1629" s="406"/>
      <c r="M1629" s="25" t="str">
        <f>IFERROR(VLOOKUP(D1629,Cover!$I$2:$J$14,2,0),"")</f>
        <v/>
      </c>
      <c r="N1629" s="25" t="str">
        <f t="shared" si="50"/>
        <v/>
      </c>
      <c r="O1629" s="15" t="str">
        <f t="shared" si="51"/>
        <v/>
      </c>
    </row>
    <row r="1630" spans="1:15" ht="16.5" customHeight="1">
      <c r="A1630" s="404"/>
      <c r="B1630" s="405"/>
      <c r="C1630" s="413"/>
      <c r="D1630" s="405"/>
      <c r="E1630" s="405"/>
      <c r="F1630" s="405"/>
      <c r="G1630" s="405"/>
      <c r="H1630" s="405"/>
      <c r="I1630" s="405"/>
      <c r="J1630" s="405"/>
      <c r="K1630" s="405"/>
      <c r="L1630" s="406"/>
      <c r="M1630" s="25" t="str">
        <f>IFERROR(VLOOKUP(D1630,Cover!$I$2:$J$14,2,0),"")</f>
        <v/>
      </c>
      <c r="N1630" s="25" t="str">
        <f t="shared" si="50"/>
        <v/>
      </c>
      <c r="O1630" s="15" t="str">
        <f t="shared" si="51"/>
        <v/>
      </c>
    </row>
    <row r="1631" spans="1:15" ht="16.5" customHeight="1">
      <c r="A1631" s="404"/>
      <c r="B1631" s="405"/>
      <c r="C1631" s="413"/>
      <c r="D1631" s="405"/>
      <c r="E1631" s="405"/>
      <c r="F1631" s="405"/>
      <c r="G1631" s="405"/>
      <c r="H1631" s="405"/>
      <c r="I1631" s="405"/>
      <c r="J1631" s="405"/>
      <c r="K1631" s="405"/>
      <c r="L1631" s="406"/>
      <c r="M1631" s="25" t="str">
        <f>IFERROR(VLOOKUP(D1631,Cover!$I$2:$J$14,2,0),"")</f>
        <v/>
      </c>
      <c r="N1631" s="25" t="str">
        <f t="shared" si="50"/>
        <v/>
      </c>
      <c r="O1631" s="15" t="str">
        <f t="shared" si="51"/>
        <v/>
      </c>
    </row>
    <row r="1632" spans="1:15" ht="16.5" customHeight="1">
      <c r="A1632" s="404"/>
      <c r="B1632" s="405"/>
      <c r="C1632" s="413"/>
      <c r="D1632" s="405"/>
      <c r="E1632" s="405"/>
      <c r="F1632" s="405"/>
      <c r="G1632" s="405"/>
      <c r="H1632" s="405"/>
      <c r="I1632" s="405"/>
      <c r="J1632" s="405"/>
      <c r="K1632" s="405"/>
      <c r="L1632" s="406"/>
      <c r="M1632" s="25" t="str">
        <f>IFERROR(VLOOKUP(D1632,Cover!$I$2:$J$14,2,0),"")</f>
        <v/>
      </c>
      <c r="N1632" s="25" t="str">
        <f t="shared" si="50"/>
        <v/>
      </c>
      <c r="O1632" s="15" t="str">
        <f t="shared" si="51"/>
        <v/>
      </c>
    </row>
    <row r="1633" spans="1:15" ht="16.5" customHeight="1">
      <c r="A1633" s="404"/>
      <c r="B1633" s="405"/>
      <c r="C1633" s="413"/>
      <c r="D1633" s="405"/>
      <c r="E1633" s="405"/>
      <c r="F1633" s="405"/>
      <c r="G1633" s="405"/>
      <c r="H1633" s="405"/>
      <c r="I1633" s="405"/>
      <c r="J1633" s="405"/>
      <c r="K1633" s="405"/>
      <c r="L1633" s="406"/>
      <c r="M1633" s="25" t="str">
        <f>IFERROR(VLOOKUP(D1633,Cover!$I$2:$J$14,2,0),"")</f>
        <v/>
      </c>
      <c r="N1633" s="25" t="str">
        <f t="shared" si="50"/>
        <v/>
      </c>
      <c r="O1633" s="15" t="str">
        <f t="shared" si="51"/>
        <v/>
      </c>
    </row>
    <row r="1634" spans="1:15" ht="16.5" customHeight="1">
      <c r="A1634" s="404"/>
      <c r="B1634" s="405"/>
      <c r="C1634" s="413"/>
      <c r="D1634" s="405"/>
      <c r="E1634" s="405"/>
      <c r="F1634" s="405"/>
      <c r="G1634" s="405"/>
      <c r="H1634" s="405"/>
      <c r="I1634" s="405"/>
      <c r="J1634" s="405"/>
      <c r="K1634" s="405"/>
      <c r="L1634" s="406"/>
      <c r="M1634" s="25" t="str">
        <f>IFERROR(VLOOKUP(D1634,Cover!$I$2:$J$14,2,0),"")</f>
        <v/>
      </c>
      <c r="N1634" s="25" t="str">
        <f t="shared" si="50"/>
        <v/>
      </c>
      <c r="O1634" s="15" t="str">
        <f t="shared" si="51"/>
        <v/>
      </c>
    </row>
    <row r="1635" spans="1:15" ht="16.5" customHeight="1">
      <c r="A1635" s="404"/>
      <c r="B1635" s="405"/>
      <c r="C1635" s="413"/>
      <c r="D1635" s="405"/>
      <c r="E1635" s="405"/>
      <c r="F1635" s="405"/>
      <c r="G1635" s="405"/>
      <c r="H1635" s="405"/>
      <c r="I1635" s="405"/>
      <c r="J1635" s="405"/>
      <c r="K1635" s="405"/>
      <c r="L1635" s="406"/>
      <c r="M1635" s="25" t="str">
        <f>IFERROR(VLOOKUP(D1635,Cover!$I$2:$J$14,2,0),"")</f>
        <v/>
      </c>
      <c r="N1635" s="25" t="str">
        <f t="shared" si="50"/>
        <v/>
      </c>
      <c r="O1635" s="15" t="str">
        <f t="shared" si="51"/>
        <v/>
      </c>
    </row>
    <row r="1636" spans="1:15" ht="16.5" customHeight="1">
      <c r="A1636" s="404"/>
      <c r="B1636" s="405"/>
      <c r="C1636" s="413"/>
      <c r="D1636" s="405"/>
      <c r="E1636" s="405"/>
      <c r="F1636" s="405"/>
      <c r="G1636" s="405"/>
      <c r="H1636" s="405"/>
      <c r="I1636" s="405"/>
      <c r="J1636" s="405"/>
      <c r="K1636" s="405"/>
      <c r="L1636" s="406"/>
      <c r="M1636" s="25" t="str">
        <f>IFERROR(VLOOKUP(D1636,Cover!$I$2:$J$14,2,0),"")</f>
        <v/>
      </c>
      <c r="N1636" s="25" t="str">
        <f t="shared" si="50"/>
        <v/>
      </c>
      <c r="O1636" s="15" t="str">
        <f t="shared" si="51"/>
        <v/>
      </c>
    </row>
    <row r="1637" spans="1:15" ht="16.5" customHeight="1">
      <c r="A1637" s="404"/>
      <c r="B1637" s="405"/>
      <c r="C1637" s="413"/>
      <c r="D1637" s="405"/>
      <c r="E1637" s="405"/>
      <c r="F1637" s="405"/>
      <c r="G1637" s="405"/>
      <c r="H1637" s="405"/>
      <c r="I1637" s="405"/>
      <c r="J1637" s="405"/>
      <c r="K1637" s="405"/>
      <c r="L1637" s="406"/>
      <c r="M1637" s="25" t="str">
        <f>IFERROR(VLOOKUP(D1637,Cover!$I$2:$J$14,2,0),"")</f>
        <v/>
      </c>
      <c r="N1637" s="25" t="str">
        <f t="shared" si="50"/>
        <v/>
      </c>
      <c r="O1637" s="15" t="str">
        <f t="shared" si="51"/>
        <v/>
      </c>
    </row>
    <row r="1638" spans="1:15" ht="16.5" customHeight="1">
      <c r="A1638" s="404"/>
      <c r="B1638" s="405"/>
      <c r="C1638" s="413"/>
      <c r="D1638" s="405"/>
      <c r="E1638" s="405"/>
      <c r="F1638" s="405"/>
      <c r="G1638" s="405"/>
      <c r="H1638" s="405"/>
      <c r="I1638" s="405"/>
      <c r="J1638" s="405"/>
      <c r="K1638" s="405"/>
      <c r="L1638" s="406"/>
      <c r="M1638" s="25" t="str">
        <f>IFERROR(VLOOKUP(D1638,Cover!$I$2:$J$14,2,0),"")</f>
        <v/>
      </c>
      <c r="N1638" s="25" t="str">
        <f t="shared" si="50"/>
        <v/>
      </c>
      <c r="O1638" s="15" t="str">
        <f t="shared" si="51"/>
        <v/>
      </c>
    </row>
    <row r="1639" spans="1:15" ht="16.5" customHeight="1">
      <c r="A1639" s="404"/>
      <c r="B1639" s="405"/>
      <c r="C1639" s="413"/>
      <c r="D1639" s="405"/>
      <c r="E1639" s="405"/>
      <c r="F1639" s="405"/>
      <c r="G1639" s="405"/>
      <c r="H1639" s="405"/>
      <c r="I1639" s="405"/>
      <c r="J1639" s="405"/>
      <c r="K1639" s="405"/>
      <c r="L1639" s="406"/>
      <c r="M1639" s="25" t="str">
        <f>IFERROR(VLOOKUP(D1639,Cover!$I$2:$J$14,2,0),"")</f>
        <v/>
      </c>
      <c r="N1639" s="25" t="str">
        <f t="shared" si="50"/>
        <v/>
      </c>
      <c r="O1639" s="15" t="str">
        <f t="shared" si="51"/>
        <v/>
      </c>
    </row>
    <row r="1640" spans="1:15" ht="16.5" customHeight="1">
      <c r="A1640" s="404"/>
      <c r="B1640" s="405"/>
      <c r="C1640" s="413"/>
      <c r="D1640" s="405"/>
      <c r="E1640" s="405"/>
      <c r="F1640" s="405"/>
      <c r="G1640" s="405"/>
      <c r="H1640" s="405"/>
      <c r="I1640" s="405"/>
      <c r="J1640" s="405"/>
      <c r="K1640" s="405"/>
      <c r="L1640" s="406"/>
      <c r="M1640" s="25" t="str">
        <f>IFERROR(VLOOKUP(D1640,Cover!$I$2:$J$14,2,0),"")</f>
        <v/>
      </c>
      <c r="N1640" s="25" t="str">
        <f t="shared" si="50"/>
        <v/>
      </c>
      <c r="O1640" s="15" t="str">
        <f t="shared" si="51"/>
        <v/>
      </c>
    </row>
    <row r="1641" spans="1:15" ht="16.5" customHeight="1">
      <c r="A1641" s="404"/>
      <c r="B1641" s="405"/>
      <c r="C1641" s="413"/>
      <c r="D1641" s="405"/>
      <c r="E1641" s="405"/>
      <c r="F1641" s="405"/>
      <c r="G1641" s="405"/>
      <c r="H1641" s="405"/>
      <c r="I1641" s="405"/>
      <c r="J1641" s="405"/>
      <c r="K1641" s="405"/>
      <c r="L1641" s="406"/>
      <c r="M1641" s="25" t="str">
        <f>IFERROR(VLOOKUP(D1641,Cover!$I$2:$J$14,2,0),"")</f>
        <v/>
      </c>
      <c r="N1641" s="25" t="str">
        <f t="shared" si="50"/>
        <v/>
      </c>
      <c r="O1641" s="15" t="str">
        <f t="shared" si="51"/>
        <v/>
      </c>
    </row>
    <row r="1642" spans="1:15" ht="16.5" customHeight="1">
      <c r="A1642" s="404"/>
      <c r="B1642" s="405"/>
      <c r="C1642" s="413"/>
      <c r="D1642" s="405"/>
      <c r="E1642" s="405"/>
      <c r="F1642" s="405"/>
      <c r="G1642" s="405"/>
      <c r="H1642" s="405"/>
      <c r="I1642" s="405"/>
      <c r="J1642" s="405"/>
      <c r="K1642" s="405"/>
      <c r="L1642" s="406"/>
      <c r="M1642" s="25" t="str">
        <f>IFERROR(VLOOKUP(D1642,Cover!$I$2:$J$14,2,0),"")</f>
        <v/>
      </c>
      <c r="N1642" s="25" t="str">
        <f t="shared" si="50"/>
        <v/>
      </c>
      <c r="O1642" s="15" t="str">
        <f t="shared" si="51"/>
        <v/>
      </c>
    </row>
    <row r="1643" spans="1:15" ht="16.5" customHeight="1">
      <c r="A1643" s="404"/>
      <c r="B1643" s="405"/>
      <c r="C1643" s="413"/>
      <c r="D1643" s="405"/>
      <c r="E1643" s="405"/>
      <c r="F1643" s="405"/>
      <c r="G1643" s="405"/>
      <c r="H1643" s="405"/>
      <c r="I1643" s="405"/>
      <c r="J1643" s="405"/>
      <c r="K1643" s="405"/>
      <c r="L1643" s="406"/>
      <c r="M1643" s="25" t="str">
        <f>IFERROR(VLOOKUP(D1643,Cover!$I$2:$J$14,2,0),"")</f>
        <v/>
      </c>
      <c r="N1643" s="25" t="str">
        <f t="shared" si="50"/>
        <v/>
      </c>
      <c r="O1643" s="15" t="str">
        <f t="shared" si="51"/>
        <v/>
      </c>
    </row>
    <row r="1644" spans="1:15" ht="16.5" customHeight="1">
      <c r="A1644" s="404"/>
      <c r="B1644" s="405"/>
      <c r="C1644" s="413"/>
      <c r="D1644" s="405"/>
      <c r="E1644" s="405"/>
      <c r="F1644" s="405"/>
      <c r="G1644" s="405"/>
      <c r="H1644" s="405"/>
      <c r="I1644" s="405"/>
      <c r="J1644" s="405"/>
      <c r="K1644" s="405"/>
      <c r="L1644" s="406"/>
      <c r="M1644" s="25" t="str">
        <f>IFERROR(VLOOKUP(D1644,Cover!$I$2:$J$14,2,0),"")</f>
        <v/>
      </c>
      <c r="N1644" s="25" t="str">
        <f t="shared" si="50"/>
        <v/>
      </c>
      <c r="O1644" s="15" t="str">
        <f t="shared" si="51"/>
        <v/>
      </c>
    </row>
    <row r="1645" spans="1:15" ht="16.5" customHeight="1">
      <c r="A1645" s="404"/>
      <c r="B1645" s="405"/>
      <c r="C1645" s="413"/>
      <c r="D1645" s="405"/>
      <c r="E1645" s="405"/>
      <c r="F1645" s="405"/>
      <c r="G1645" s="405"/>
      <c r="H1645" s="405"/>
      <c r="I1645" s="405"/>
      <c r="J1645" s="405"/>
      <c r="K1645" s="405"/>
      <c r="L1645" s="406"/>
      <c r="M1645" s="25" t="str">
        <f>IFERROR(VLOOKUP(D1645,Cover!$I$2:$J$14,2,0),"")</f>
        <v/>
      </c>
      <c r="N1645" s="25" t="str">
        <f t="shared" si="50"/>
        <v/>
      </c>
      <c r="O1645" s="15" t="str">
        <f t="shared" si="51"/>
        <v/>
      </c>
    </row>
    <row r="1646" spans="1:15" ht="16.5" customHeight="1">
      <c r="A1646" s="404"/>
      <c r="B1646" s="405"/>
      <c r="C1646" s="413"/>
      <c r="D1646" s="405"/>
      <c r="E1646" s="405"/>
      <c r="F1646" s="405"/>
      <c r="G1646" s="405"/>
      <c r="H1646" s="405"/>
      <c r="I1646" s="405"/>
      <c r="J1646" s="405"/>
      <c r="K1646" s="405"/>
      <c r="L1646" s="406"/>
      <c r="M1646" s="25" t="str">
        <f>IFERROR(VLOOKUP(D1646,Cover!$I$2:$J$14,2,0),"")</f>
        <v/>
      </c>
      <c r="N1646" s="25" t="str">
        <f t="shared" si="50"/>
        <v/>
      </c>
      <c r="O1646" s="15" t="str">
        <f t="shared" si="51"/>
        <v/>
      </c>
    </row>
    <row r="1647" spans="1:15" ht="16.5" customHeight="1">
      <c r="A1647" s="404"/>
      <c r="B1647" s="405"/>
      <c r="C1647" s="413"/>
      <c r="D1647" s="405"/>
      <c r="E1647" s="405"/>
      <c r="F1647" s="405"/>
      <c r="G1647" s="405"/>
      <c r="H1647" s="405"/>
      <c r="I1647" s="405"/>
      <c r="J1647" s="405"/>
      <c r="K1647" s="405"/>
      <c r="L1647" s="406"/>
      <c r="M1647" s="25" t="str">
        <f>IFERROR(VLOOKUP(D1647,Cover!$I$2:$J$14,2,0),"")</f>
        <v/>
      </c>
      <c r="N1647" s="25" t="str">
        <f t="shared" si="50"/>
        <v/>
      </c>
      <c r="O1647" s="15" t="str">
        <f t="shared" si="51"/>
        <v/>
      </c>
    </row>
    <row r="1648" spans="1:15" ht="16.5" customHeight="1">
      <c r="A1648" s="404"/>
      <c r="B1648" s="405"/>
      <c r="C1648" s="413"/>
      <c r="D1648" s="405"/>
      <c r="E1648" s="405"/>
      <c r="F1648" s="405"/>
      <c r="G1648" s="405"/>
      <c r="H1648" s="405"/>
      <c r="I1648" s="405"/>
      <c r="J1648" s="405"/>
      <c r="K1648" s="405"/>
      <c r="L1648" s="406"/>
      <c r="M1648" s="25" t="str">
        <f>IFERROR(VLOOKUP(D1648,Cover!$I$2:$J$14,2,0),"")</f>
        <v/>
      </c>
      <c r="N1648" s="25" t="str">
        <f t="shared" si="50"/>
        <v/>
      </c>
      <c r="O1648" s="15" t="str">
        <f t="shared" si="51"/>
        <v/>
      </c>
    </row>
    <row r="1649" spans="1:15" ht="16.5" customHeight="1">
      <c r="A1649" s="404"/>
      <c r="B1649" s="405"/>
      <c r="C1649" s="413"/>
      <c r="D1649" s="405"/>
      <c r="E1649" s="405"/>
      <c r="F1649" s="405"/>
      <c r="G1649" s="405"/>
      <c r="H1649" s="405"/>
      <c r="I1649" s="405"/>
      <c r="J1649" s="405"/>
      <c r="K1649" s="405"/>
      <c r="L1649" s="406"/>
      <c r="M1649" s="25" t="str">
        <f>IFERROR(VLOOKUP(D1649,Cover!$I$2:$J$14,2,0),"")</f>
        <v/>
      </c>
      <c r="N1649" s="25" t="str">
        <f t="shared" si="50"/>
        <v/>
      </c>
      <c r="O1649" s="15" t="str">
        <f t="shared" si="51"/>
        <v/>
      </c>
    </row>
    <row r="1650" spans="1:15" ht="16.5" customHeight="1">
      <c r="A1650" s="404"/>
      <c r="B1650" s="405"/>
      <c r="C1650" s="413"/>
      <c r="D1650" s="405"/>
      <c r="E1650" s="405"/>
      <c r="F1650" s="405"/>
      <c r="G1650" s="405"/>
      <c r="H1650" s="405"/>
      <c r="I1650" s="405"/>
      <c r="J1650" s="405"/>
      <c r="K1650" s="405"/>
      <c r="L1650" s="406"/>
      <c r="M1650" s="25" t="str">
        <f>IFERROR(VLOOKUP(D1650,Cover!$I$2:$J$14,2,0),"")</f>
        <v/>
      </c>
      <c r="N1650" s="25" t="str">
        <f t="shared" si="50"/>
        <v/>
      </c>
      <c r="O1650" s="15" t="str">
        <f t="shared" si="51"/>
        <v/>
      </c>
    </row>
    <row r="1651" spans="1:15" ht="16.5" customHeight="1">
      <c r="A1651" s="404"/>
      <c r="B1651" s="405"/>
      <c r="C1651" s="413"/>
      <c r="D1651" s="405"/>
      <c r="E1651" s="405"/>
      <c r="F1651" s="405"/>
      <c r="G1651" s="405"/>
      <c r="H1651" s="405"/>
      <c r="I1651" s="405"/>
      <c r="J1651" s="405"/>
      <c r="K1651" s="405"/>
      <c r="L1651" s="406"/>
      <c r="M1651" s="25" t="str">
        <f>IFERROR(VLOOKUP(D1651,Cover!$I$2:$J$14,2,0),"")</f>
        <v/>
      </c>
      <c r="N1651" s="25" t="str">
        <f t="shared" si="50"/>
        <v/>
      </c>
      <c r="O1651" s="15" t="str">
        <f t="shared" si="51"/>
        <v/>
      </c>
    </row>
    <row r="1652" spans="1:15" ht="16.5" customHeight="1">
      <c r="A1652" s="404"/>
      <c r="B1652" s="405"/>
      <c r="C1652" s="413"/>
      <c r="D1652" s="405"/>
      <c r="E1652" s="405"/>
      <c r="F1652" s="405"/>
      <c r="G1652" s="405"/>
      <c r="H1652" s="405"/>
      <c r="I1652" s="405"/>
      <c r="J1652" s="405"/>
      <c r="K1652" s="405"/>
      <c r="L1652" s="406"/>
      <c r="M1652" s="25" t="str">
        <f>IFERROR(VLOOKUP(D1652,Cover!$I$2:$J$14,2,0),"")</f>
        <v/>
      </c>
      <c r="N1652" s="25" t="str">
        <f t="shared" si="50"/>
        <v/>
      </c>
      <c r="O1652" s="15" t="str">
        <f t="shared" si="51"/>
        <v/>
      </c>
    </row>
    <row r="1653" spans="1:15" ht="16.5" customHeight="1">
      <c r="A1653" s="404"/>
      <c r="B1653" s="405"/>
      <c r="C1653" s="413"/>
      <c r="D1653" s="405"/>
      <c r="E1653" s="405"/>
      <c r="F1653" s="405"/>
      <c r="G1653" s="405"/>
      <c r="H1653" s="405"/>
      <c r="I1653" s="405"/>
      <c r="J1653" s="405"/>
      <c r="K1653" s="405"/>
      <c r="L1653" s="406"/>
      <c r="M1653" s="25" t="str">
        <f>IFERROR(VLOOKUP(D1653,Cover!$I$2:$J$14,2,0),"")</f>
        <v/>
      </c>
      <c r="N1653" s="25" t="str">
        <f t="shared" si="50"/>
        <v/>
      </c>
      <c r="O1653" s="15" t="str">
        <f t="shared" si="51"/>
        <v/>
      </c>
    </row>
    <row r="1654" spans="1:15" ht="16.5" customHeight="1">
      <c r="A1654" s="404"/>
      <c r="B1654" s="405"/>
      <c r="C1654" s="413"/>
      <c r="D1654" s="405"/>
      <c r="E1654" s="405"/>
      <c r="F1654" s="405"/>
      <c r="G1654" s="405"/>
      <c r="H1654" s="405"/>
      <c r="I1654" s="405"/>
      <c r="J1654" s="405"/>
      <c r="K1654" s="405"/>
      <c r="L1654" s="406"/>
      <c r="M1654" s="25" t="str">
        <f>IFERROR(VLOOKUP(D1654,Cover!$I$2:$J$14,2,0),"")</f>
        <v/>
      </c>
      <c r="N1654" s="25" t="str">
        <f t="shared" si="50"/>
        <v/>
      </c>
      <c r="O1654" s="15" t="str">
        <f t="shared" si="51"/>
        <v/>
      </c>
    </row>
    <row r="1655" spans="1:15" ht="16.5" customHeight="1">
      <c r="A1655" s="404"/>
      <c r="B1655" s="405"/>
      <c r="C1655" s="413"/>
      <c r="D1655" s="405"/>
      <c r="E1655" s="405"/>
      <c r="F1655" s="405"/>
      <c r="G1655" s="405"/>
      <c r="H1655" s="405"/>
      <c r="I1655" s="405"/>
      <c r="J1655" s="405"/>
      <c r="K1655" s="405"/>
      <c r="L1655" s="406"/>
      <c r="M1655" s="25" t="str">
        <f>IFERROR(VLOOKUP(D1655,Cover!$I$2:$J$14,2,0),"")</f>
        <v/>
      </c>
      <c r="N1655" s="25" t="str">
        <f t="shared" si="50"/>
        <v/>
      </c>
      <c r="O1655" s="15" t="str">
        <f t="shared" si="51"/>
        <v/>
      </c>
    </row>
    <row r="1656" spans="1:15" ht="16.5" customHeight="1">
      <c r="A1656" s="404"/>
      <c r="B1656" s="405"/>
      <c r="C1656" s="413"/>
      <c r="D1656" s="405"/>
      <c r="E1656" s="405"/>
      <c r="F1656" s="405"/>
      <c r="G1656" s="405"/>
      <c r="H1656" s="405"/>
      <c r="I1656" s="405"/>
      <c r="J1656" s="405"/>
      <c r="K1656" s="405"/>
      <c r="L1656" s="406"/>
      <c r="M1656" s="25" t="str">
        <f>IFERROR(VLOOKUP(D1656,Cover!$I$2:$J$14,2,0),"")</f>
        <v/>
      </c>
      <c r="N1656" s="25" t="str">
        <f t="shared" si="50"/>
        <v/>
      </c>
      <c r="O1656" s="15" t="str">
        <f t="shared" si="51"/>
        <v/>
      </c>
    </row>
    <row r="1657" spans="1:15" ht="16.5" customHeight="1">
      <c r="A1657" s="404"/>
      <c r="B1657" s="405"/>
      <c r="C1657" s="413"/>
      <c r="D1657" s="405"/>
      <c r="E1657" s="405"/>
      <c r="F1657" s="405"/>
      <c r="G1657" s="405"/>
      <c r="H1657" s="405"/>
      <c r="I1657" s="405"/>
      <c r="J1657" s="405"/>
      <c r="K1657" s="405"/>
      <c r="L1657" s="406"/>
      <c r="M1657" s="25" t="str">
        <f>IFERROR(VLOOKUP(D1657,Cover!$I$2:$J$14,2,0),"")</f>
        <v/>
      </c>
      <c r="N1657" s="25" t="str">
        <f t="shared" si="50"/>
        <v/>
      </c>
      <c r="O1657" s="15" t="str">
        <f t="shared" si="51"/>
        <v/>
      </c>
    </row>
    <row r="1658" spans="1:15" ht="16.5" customHeight="1">
      <c r="A1658" s="404"/>
      <c r="B1658" s="405"/>
      <c r="C1658" s="413"/>
      <c r="D1658" s="405"/>
      <c r="E1658" s="405"/>
      <c r="F1658" s="405"/>
      <c r="G1658" s="405"/>
      <c r="H1658" s="405"/>
      <c r="I1658" s="405"/>
      <c r="J1658" s="405"/>
      <c r="K1658" s="405"/>
      <c r="L1658" s="406"/>
      <c r="M1658" s="25" t="str">
        <f>IFERROR(VLOOKUP(D1658,Cover!$I$2:$J$14,2,0),"")</f>
        <v/>
      </c>
      <c r="N1658" s="25" t="str">
        <f t="shared" si="50"/>
        <v/>
      </c>
      <c r="O1658" s="15" t="str">
        <f t="shared" si="51"/>
        <v/>
      </c>
    </row>
    <row r="1659" spans="1:15" ht="16.5" customHeight="1">
      <c r="A1659" s="404"/>
      <c r="B1659" s="405"/>
      <c r="C1659" s="413"/>
      <c r="D1659" s="405"/>
      <c r="E1659" s="405"/>
      <c r="F1659" s="405"/>
      <c r="G1659" s="405"/>
      <c r="H1659" s="405"/>
      <c r="I1659" s="405"/>
      <c r="J1659" s="405"/>
      <c r="K1659" s="405"/>
      <c r="L1659" s="406"/>
      <c r="M1659" s="25" t="str">
        <f>IFERROR(VLOOKUP(D1659,Cover!$I$2:$J$14,2,0),"")</f>
        <v/>
      </c>
      <c r="N1659" s="25" t="str">
        <f t="shared" si="50"/>
        <v/>
      </c>
      <c r="O1659" s="15" t="str">
        <f t="shared" si="51"/>
        <v/>
      </c>
    </row>
    <row r="1660" spans="1:15" ht="16.5" customHeight="1">
      <c r="A1660" s="404"/>
      <c r="B1660" s="405"/>
      <c r="C1660" s="413"/>
      <c r="D1660" s="405"/>
      <c r="E1660" s="405"/>
      <c r="F1660" s="405"/>
      <c r="G1660" s="405"/>
      <c r="H1660" s="405"/>
      <c r="I1660" s="405"/>
      <c r="J1660" s="405"/>
      <c r="K1660" s="405"/>
      <c r="L1660" s="406"/>
      <c r="M1660" s="25" t="str">
        <f>IFERROR(VLOOKUP(D1660,Cover!$I$2:$J$14,2,0),"")</f>
        <v/>
      </c>
      <c r="N1660" s="25" t="str">
        <f t="shared" si="50"/>
        <v/>
      </c>
      <c r="O1660" s="15" t="str">
        <f t="shared" si="51"/>
        <v/>
      </c>
    </row>
    <row r="1661" spans="1:15" ht="16.5" customHeight="1">
      <c r="A1661" s="404"/>
      <c r="B1661" s="405"/>
      <c r="C1661" s="413"/>
      <c r="D1661" s="405"/>
      <c r="E1661" s="405"/>
      <c r="F1661" s="405"/>
      <c r="G1661" s="405"/>
      <c r="H1661" s="405"/>
      <c r="I1661" s="405"/>
      <c r="J1661" s="405"/>
      <c r="K1661" s="405"/>
      <c r="L1661" s="406"/>
      <c r="M1661" s="25" t="str">
        <f>IFERROR(VLOOKUP(D1661,Cover!$I$2:$J$14,2,0),"")</f>
        <v/>
      </c>
      <c r="N1661" s="25" t="str">
        <f t="shared" si="50"/>
        <v/>
      </c>
      <c r="O1661" s="15" t="str">
        <f t="shared" si="51"/>
        <v/>
      </c>
    </row>
    <row r="1662" spans="1:15" ht="16.5" customHeight="1">
      <c r="A1662" s="404"/>
      <c r="B1662" s="405"/>
      <c r="C1662" s="413"/>
      <c r="D1662" s="405"/>
      <c r="E1662" s="405"/>
      <c r="F1662" s="405"/>
      <c r="G1662" s="405"/>
      <c r="H1662" s="405"/>
      <c r="I1662" s="405"/>
      <c r="J1662" s="405"/>
      <c r="K1662" s="405"/>
      <c r="L1662" s="406"/>
      <c r="M1662" s="25" t="str">
        <f>IFERROR(VLOOKUP(D1662,Cover!$I$2:$J$14,2,0),"")</f>
        <v/>
      </c>
      <c r="N1662" s="25" t="str">
        <f t="shared" si="50"/>
        <v/>
      </c>
      <c r="O1662" s="15" t="str">
        <f t="shared" si="51"/>
        <v/>
      </c>
    </row>
    <row r="1663" spans="1:15" ht="16.5" customHeight="1">
      <c r="A1663" s="404"/>
      <c r="B1663" s="405"/>
      <c r="C1663" s="413"/>
      <c r="D1663" s="405"/>
      <c r="E1663" s="405"/>
      <c r="F1663" s="405"/>
      <c r="G1663" s="405"/>
      <c r="H1663" s="405"/>
      <c r="I1663" s="405"/>
      <c r="J1663" s="405"/>
      <c r="K1663" s="405"/>
      <c r="L1663" s="406"/>
      <c r="M1663" s="25" t="str">
        <f>IFERROR(VLOOKUP(D1663,Cover!$I$2:$J$14,2,0),"")</f>
        <v/>
      </c>
      <c r="N1663" s="25" t="str">
        <f t="shared" si="50"/>
        <v/>
      </c>
      <c r="O1663" s="15" t="str">
        <f t="shared" si="51"/>
        <v/>
      </c>
    </row>
    <row r="1664" spans="1:15" ht="16.5" customHeight="1">
      <c r="A1664" s="404"/>
      <c r="B1664" s="405"/>
      <c r="C1664" s="413"/>
      <c r="D1664" s="405"/>
      <c r="E1664" s="405"/>
      <c r="F1664" s="405"/>
      <c r="G1664" s="405"/>
      <c r="H1664" s="405"/>
      <c r="I1664" s="405"/>
      <c r="J1664" s="405"/>
      <c r="K1664" s="405"/>
      <c r="L1664" s="406"/>
      <c r="M1664" s="25" t="str">
        <f>IFERROR(VLOOKUP(D1664,Cover!$I$2:$J$14,2,0),"")</f>
        <v/>
      </c>
      <c r="N1664" s="25" t="str">
        <f t="shared" si="50"/>
        <v/>
      </c>
      <c r="O1664" s="15" t="str">
        <f t="shared" si="51"/>
        <v/>
      </c>
    </row>
    <row r="1665" spans="1:15" ht="16.5" customHeight="1">
      <c r="A1665" s="404"/>
      <c r="B1665" s="405"/>
      <c r="C1665" s="413"/>
      <c r="D1665" s="405"/>
      <c r="E1665" s="405"/>
      <c r="F1665" s="405"/>
      <c r="G1665" s="405"/>
      <c r="H1665" s="405"/>
      <c r="I1665" s="405"/>
      <c r="J1665" s="405"/>
      <c r="K1665" s="405"/>
      <c r="L1665" s="406"/>
      <c r="M1665" s="25" t="str">
        <f>IFERROR(VLOOKUP(D1665,Cover!$I$2:$J$14,2,0),"")</f>
        <v/>
      </c>
      <c r="N1665" s="25" t="str">
        <f t="shared" si="50"/>
        <v/>
      </c>
      <c r="O1665" s="15" t="str">
        <f t="shared" si="51"/>
        <v/>
      </c>
    </row>
    <row r="1666" spans="1:15" ht="16.5" customHeight="1">
      <c r="A1666" s="404"/>
      <c r="B1666" s="405"/>
      <c r="C1666" s="413"/>
      <c r="D1666" s="405"/>
      <c r="E1666" s="405"/>
      <c r="F1666" s="405"/>
      <c r="G1666" s="405"/>
      <c r="H1666" s="405"/>
      <c r="I1666" s="405"/>
      <c r="J1666" s="405"/>
      <c r="K1666" s="405"/>
      <c r="L1666" s="406"/>
      <c r="M1666" s="25" t="str">
        <f>IFERROR(VLOOKUP(D1666,Cover!$I$2:$J$14,2,0),"")</f>
        <v/>
      </c>
      <c r="N1666" s="25" t="str">
        <f t="shared" si="50"/>
        <v/>
      </c>
      <c r="O1666" s="15" t="str">
        <f t="shared" si="51"/>
        <v/>
      </c>
    </row>
    <row r="1667" spans="1:15" ht="16.5" customHeight="1">
      <c r="A1667" s="404"/>
      <c r="B1667" s="405"/>
      <c r="C1667" s="413"/>
      <c r="D1667" s="405"/>
      <c r="E1667" s="405"/>
      <c r="F1667" s="405"/>
      <c r="G1667" s="405"/>
      <c r="H1667" s="405"/>
      <c r="I1667" s="405"/>
      <c r="J1667" s="405"/>
      <c r="K1667" s="405"/>
      <c r="L1667" s="406"/>
      <c r="M1667" s="25" t="str">
        <f>IFERROR(VLOOKUP(D1667,Cover!$I$2:$J$14,2,0),"")</f>
        <v/>
      </c>
      <c r="N1667" s="25" t="str">
        <f t="shared" ref="N1667:N1730" si="52">IF(O1667&lt;&gt;"PMOyyy144_R4bis",CONCATENATE(B1667,M1667,I1667),CONCATENATE(O1667,M1667,I1667))</f>
        <v/>
      </c>
      <c r="O1667" s="15" t="str">
        <f t="shared" ref="O1667:O1730" si="53">LEFT(B1667,15)</f>
        <v/>
      </c>
    </row>
    <row r="1668" spans="1:15" ht="16.5" customHeight="1">
      <c r="A1668" s="404"/>
      <c r="B1668" s="405"/>
      <c r="C1668" s="413"/>
      <c r="D1668" s="405"/>
      <c r="E1668" s="405"/>
      <c r="F1668" s="405"/>
      <c r="G1668" s="405"/>
      <c r="H1668" s="405"/>
      <c r="I1668" s="405"/>
      <c r="J1668" s="405"/>
      <c r="K1668" s="405"/>
      <c r="L1668" s="406"/>
      <c r="M1668" s="25" t="str">
        <f>IFERROR(VLOOKUP(D1668,Cover!$I$2:$J$14,2,0),"")</f>
        <v/>
      </c>
      <c r="N1668" s="25" t="str">
        <f t="shared" si="52"/>
        <v/>
      </c>
      <c r="O1668" s="15" t="str">
        <f t="shared" si="53"/>
        <v/>
      </c>
    </row>
    <row r="1669" spans="1:15" ht="16.5" customHeight="1">
      <c r="A1669" s="404"/>
      <c r="B1669" s="405"/>
      <c r="C1669" s="413"/>
      <c r="D1669" s="405"/>
      <c r="E1669" s="405"/>
      <c r="F1669" s="405"/>
      <c r="G1669" s="405"/>
      <c r="H1669" s="405"/>
      <c r="I1669" s="405"/>
      <c r="J1669" s="405"/>
      <c r="K1669" s="405"/>
      <c r="L1669" s="406"/>
      <c r="M1669" s="25" t="str">
        <f>IFERROR(VLOOKUP(D1669,Cover!$I$2:$J$14,2,0),"")</f>
        <v/>
      </c>
      <c r="N1669" s="25" t="str">
        <f t="shared" si="52"/>
        <v/>
      </c>
      <c r="O1669" s="15" t="str">
        <f t="shared" si="53"/>
        <v/>
      </c>
    </row>
    <row r="1670" spans="1:15" ht="16.5" customHeight="1">
      <c r="A1670" s="404"/>
      <c r="B1670" s="405"/>
      <c r="C1670" s="413"/>
      <c r="D1670" s="405"/>
      <c r="E1670" s="405"/>
      <c r="F1670" s="405"/>
      <c r="G1670" s="405"/>
      <c r="H1670" s="405"/>
      <c r="I1670" s="405"/>
      <c r="J1670" s="405"/>
      <c r="K1670" s="405"/>
      <c r="L1670" s="406"/>
      <c r="M1670" s="25" t="str">
        <f>IFERROR(VLOOKUP(D1670,Cover!$I$2:$J$14,2,0),"")</f>
        <v/>
      </c>
      <c r="N1670" s="25" t="str">
        <f t="shared" si="52"/>
        <v/>
      </c>
      <c r="O1670" s="15" t="str">
        <f t="shared" si="53"/>
        <v/>
      </c>
    </row>
    <row r="1671" spans="1:15" ht="16.5" customHeight="1">
      <c r="A1671" s="404"/>
      <c r="B1671" s="405"/>
      <c r="C1671" s="413"/>
      <c r="D1671" s="405"/>
      <c r="E1671" s="405"/>
      <c r="F1671" s="405"/>
      <c r="G1671" s="405"/>
      <c r="H1671" s="405"/>
      <c r="I1671" s="405"/>
      <c r="J1671" s="405"/>
      <c r="K1671" s="405"/>
      <c r="L1671" s="406"/>
      <c r="M1671" s="25" t="str">
        <f>IFERROR(VLOOKUP(D1671,Cover!$I$2:$J$14,2,0),"")</f>
        <v/>
      </c>
      <c r="N1671" s="25" t="str">
        <f t="shared" si="52"/>
        <v/>
      </c>
      <c r="O1671" s="15" t="str">
        <f t="shared" si="53"/>
        <v/>
      </c>
    </row>
    <row r="1672" spans="1:15" ht="16.5" customHeight="1">
      <c r="A1672" s="404"/>
      <c r="B1672" s="405"/>
      <c r="C1672" s="413"/>
      <c r="D1672" s="405"/>
      <c r="E1672" s="405"/>
      <c r="F1672" s="405"/>
      <c r="G1672" s="405"/>
      <c r="H1672" s="405"/>
      <c r="I1672" s="405"/>
      <c r="J1672" s="405"/>
      <c r="K1672" s="405"/>
      <c r="L1672" s="406"/>
      <c r="M1672" s="25" t="str">
        <f>IFERROR(VLOOKUP(D1672,Cover!$I$2:$J$14,2,0),"")</f>
        <v/>
      </c>
      <c r="N1672" s="25" t="str">
        <f t="shared" si="52"/>
        <v/>
      </c>
      <c r="O1672" s="15" t="str">
        <f t="shared" si="53"/>
        <v/>
      </c>
    </row>
    <row r="1673" spans="1:15" ht="16.5" customHeight="1">
      <c r="A1673" s="404"/>
      <c r="B1673" s="405"/>
      <c r="C1673" s="413"/>
      <c r="D1673" s="405"/>
      <c r="E1673" s="405"/>
      <c r="F1673" s="405"/>
      <c r="G1673" s="405"/>
      <c r="H1673" s="405"/>
      <c r="I1673" s="405"/>
      <c r="J1673" s="405"/>
      <c r="K1673" s="405"/>
      <c r="L1673" s="406"/>
      <c r="M1673" s="25" t="str">
        <f>IFERROR(VLOOKUP(D1673,Cover!$I$2:$J$14,2,0),"")</f>
        <v/>
      </c>
      <c r="N1673" s="25" t="str">
        <f t="shared" si="52"/>
        <v/>
      </c>
      <c r="O1673" s="15" t="str">
        <f t="shared" si="53"/>
        <v/>
      </c>
    </row>
    <row r="1674" spans="1:15" ht="16.5" customHeight="1">
      <c r="A1674" s="404"/>
      <c r="B1674" s="405"/>
      <c r="C1674" s="413"/>
      <c r="D1674" s="405"/>
      <c r="E1674" s="405"/>
      <c r="F1674" s="405"/>
      <c r="G1674" s="405"/>
      <c r="H1674" s="405"/>
      <c r="I1674" s="405"/>
      <c r="J1674" s="405"/>
      <c r="K1674" s="405"/>
      <c r="L1674" s="406"/>
      <c r="M1674" s="25" t="str">
        <f>IFERROR(VLOOKUP(D1674,Cover!$I$2:$J$14,2,0),"")</f>
        <v/>
      </c>
      <c r="N1674" s="25" t="str">
        <f t="shared" si="52"/>
        <v/>
      </c>
      <c r="O1674" s="15" t="str">
        <f t="shared" si="53"/>
        <v/>
      </c>
    </row>
    <row r="1675" spans="1:15" ht="16.5" customHeight="1">
      <c r="A1675" s="404"/>
      <c r="B1675" s="405"/>
      <c r="C1675" s="413"/>
      <c r="D1675" s="405"/>
      <c r="E1675" s="405"/>
      <c r="F1675" s="405"/>
      <c r="G1675" s="405"/>
      <c r="H1675" s="405"/>
      <c r="I1675" s="405"/>
      <c r="J1675" s="405"/>
      <c r="K1675" s="405"/>
      <c r="L1675" s="406"/>
      <c r="M1675" s="25" t="str">
        <f>IFERROR(VLOOKUP(D1675,Cover!$I$2:$J$14,2,0),"")</f>
        <v/>
      </c>
      <c r="N1675" s="25" t="str">
        <f t="shared" si="52"/>
        <v/>
      </c>
      <c r="O1675" s="15" t="str">
        <f t="shared" si="53"/>
        <v/>
      </c>
    </row>
    <row r="1676" spans="1:15" ht="16.5" customHeight="1">
      <c r="A1676" s="404"/>
      <c r="B1676" s="405"/>
      <c r="C1676" s="413"/>
      <c r="D1676" s="405"/>
      <c r="E1676" s="405"/>
      <c r="F1676" s="405"/>
      <c r="G1676" s="405"/>
      <c r="H1676" s="405"/>
      <c r="I1676" s="405"/>
      <c r="J1676" s="405"/>
      <c r="K1676" s="405"/>
      <c r="L1676" s="406"/>
      <c r="M1676" s="25" t="str">
        <f>IFERROR(VLOOKUP(D1676,Cover!$I$2:$J$14,2,0),"")</f>
        <v/>
      </c>
      <c r="N1676" s="25" t="str">
        <f t="shared" si="52"/>
        <v/>
      </c>
      <c r="O1676" s="15" t="str">
        <f t="shared" si="53"/>
        <v/>
      </c>
    </row>
    <row r="1677" spans="1:15" ht="16.5" customHeight="1">
      <c r="A1677" s="404"/>
      <c r="B1677" s="405"/>
      <c r="C1677" s="413"/>
      <c r="D1677" s="405"/>
      <c r="E1677" s="405"/>
      <c r="F1677" s="405"/>
      <c r="G1677" s="405"/>
      <c r="H1677" s="405"/>
      <c r="I1677" s="405"/>
      <c r="J1677" s="405"/>
      <c r="K1677" s="405"/>
      <c r="L1677" s="406"/>
      <c r="M1677" s="25" t="str">
        <f>IFERROR(VLOOKUP(D1677,Cover!$I$2:$J$14,2,0),"")</f>
        <v/>
      </c>
      <c r="N1677" s="25" t="str">
        <f t="shared" si="52"/>
        <v/>
      </c>
      <c r="O1677" s="15" t="str">
        <f t="shared" si="53"/>
        <v/>
      </c>
    </row>
    <row r="1678" spans="1:15" ht="16.5" customHeight="1">
      <c r="A1678" s="404"/>
      <c r="B1678" s="405"/>
      <c r="C1678" s="413"/>
      <c r="D1678" s="405"/>
      <c r="E1678" s="405"/>
      <c r="F1678" s="405"/>
      <c r="G1678" s="405"/>
      <c r="H1678" s="405"/>
      <c r="I1678" s="405"/>
      <c r="J1678" s="405"/>
      <c r="K1678" s="405"/>
      <c r="L1678" s="406"/>
      <c r="M1678" s="25" t="str">
        <f>IFERROR(VLOOKUP(D1678,Cover!$I$2:$J$14,2,0),"")</f>
        <v/>
      </c>
      <c r="N1678" s="25" t="str">
        <f t="shared" si="52"/>
        <v/>
      </c>
      <c r="O1678" s="15" t="str">
        <f t="shared" si="53"/>
        <v/>
      </c>
    </row>
    <row r="1679" spans="1:15" ht="16.5" customHeight="1">
      <c r="A1679" s="404"/>
      <c r="B1679" s="405"/>
      <c r="C1679" s="413"/>
      <c r="D1679" s="405"/>
      <c r="E1679" s="405"/>
      <c r="F1679" s="405"/>
      <c r="G1679" s="405"/>
      <c r="H1679" s="405"/>
      <c r="I1679" s="405"/>
      <c r="J1679" s="405"/>
      <c r="K1679" s="405"/>
      <c r="L1679" s="406"/>
      <c r="M1679" s="25" t="str">
        <f>IFERROR(VLOOKUP(D1679,Cover!$I$2:$J$14,2,0),"")</f>
        <v/>
      </c>
      <c r="N1679" s="25" t="str">
        <f t="shared" si="52"/>
        <v/>
      </c>
      <c r="O1679" s="15" t="str">
        <f t="shared" si="53"/>
        <v/>
      </c>
    </row>
    <row r="1680" spans="1:15" ht="16.5" customHeight="1">
      <c r="A1680" s="404"/>
      <c r="B1680" s="405"/>
      <c r="C1680" s="413"/>
      <c r="D1680" s="405"/>
      <c r="E1680" s="405"/>
      <c r="F1680" s="405"/>
      <c r="G1680" s="405"/>
      <c r="H1680" s="405"/>
      <c r="I1680" s="405"/>
      <c r="J1680" s="405"/>
      <c r="K1680" s="405"/>
      <c r="L1680" s="406"/>
      <c r="M1680" s="25" t="str">
        <f>IFERROR(VLOOKUP(D1680,Cover!$I$2:$J$14,2,0),"")</f>
        <v/>
      </c>
      <c r="N1680" s="25" t="str">
        <f t="shared" si="52"/>
        <v/>
      </c>
      <c r="O1680" s="15" t="str">
        <f t="shared" si="53"/>
        <v/>
      </c>
    </row>
    <row r="1681" spans="1:15" ht="16.5" customHeight="1">
      <c r="A1681" s="404"/>
      <c r="B1681" s="405"/>
      <c r="C1681" s="413"/>
      <c r="D1681" s="405"/>
      <c r="E1681" s="405"/>
      <c r="F1681" s="405"/>
      <c r="G1681" s="405"/>
      <c r="H1681" s="405"/>
      <c r="I1681" s="405"/>
      <c r="J1681" s="405"/>
      <c r="K1681" s="405"/>
      <c r="L1681" s="406"/>
      <c r="M1681" s="25" t="str">
        <f>IFERROR(VLOOKUP(D1681,Cover!$I$2:$J$14,2,0),"")</f>
        <v/>
      </c>
      <c r="N1681" s="25" t="str">
        <f t="shared" si="52"/>
        <v/>
      </c>
      <c r="O1681" s="15" t="str">
        <f t="shared" si="53"/>
        <v/>
      </c>
    </row>
    <row r="1682" spans="1:15" ht="16.5" customHeight="1">
      <c r="A1682" s="404"/>
      <c r="B1682" s="405"/>
      <c r="C1682" s="413"/>
      <c r="D1682" s="405"/>
      <c r="E1682" s="405"/>
      <c r="F1682" s="405"/>
      <c r="G1682" s="405"/>
      <c r="H1682" s="405"/>
      <c r="I1682" s="405"/>
      <c r="J1682" s="405"/>
      <c r="K1682" s="405"/>
      <c r="L1682" s="406"/>
      <c r="M1682" s="25" t="str">
        <f>IFERROR(VLOOKUP(D1682,Cover!$I$2:$J$14,2,0),"")</f>
        <v/>
      </c>
      <c r="N1682" s="25" t="str">
        <f t="shared" si="52"/>
        <v/>
      </c>
      <c r="O1682" s="15" t="str">
        <f t="shared" si="53"/>
        <v/>
      </c>
    </row>
    <row r="1683" spans="1:15" ht="16.5" customHeight="1">
      <c r="A1683" s="404"/>
      <c r="B1683" s="405"/>
      <c r="C1683" s="413"/>
      <c r="D1683" s="405"/>
      <c r="E1683" s="405"/>
      <c r="F1683" s="405"/>
      <c r="G1683" s="405"/>
      <c r="H1683" s="405"/>
      <c r="I1683" s="405"/>
      <c r="J1683" s="405"/>
      <c r="K1683" s="405"/>
      <c r="L1683" s="406"/>
      <c r="M1683" s="25" t="str">
        <f>IFERROR(VLOOKUP(D1683,Cover!$I$2:$J$14,2,0),"")</f>
        <v/>
      </c>
      <c r="N1683" s="25" t="str">
        <f t="shared" si="52"/>
        <v/>
      </c>
      <c r="O1683" s="15" t="str">
        <f t="shared" si="53"/>
        <v/>
      </c>
    </row>
    <row r="1684" spans="1:15" ht="16.5" customHeight="1">
      <c r="A1684" s="404"/>
      <c r="B1684" s="405"/>
      <c r="C1684" s="413"/>
      <c r="D1684" s="405"/>
      <c r="E1684" s="405"/>
      <c r="F1684" s="405"/>
      <c r="G1684" s="405"/>
      <c r="H1684" s="405"/>
      <c r="I1684" s="405"/>
      <c r="J1684" s="405"/>
      <c r="K1684" s="405"/>
      <c r="L1684" s="406"/>
      <c r="M1684" s="25" t="str">
        <f>IFERROR(VLOOKUP(D1684,Cover!$I$2:$J$14,2,0),"")</f>
        <v/>
      </c>
      <c r="N1684" s="25" t="str">
        <f t="shared" si="52"/>
        <v/>
      </c>
      <c r="O1684" s="15" t="str">
        <f t="shared" si="53"/>
        <v/>
      </c>
    </row>
    <row r="1685" spans="1:15" ht="16.5" customHeight="1">
      <c r="A1685" s="404"/>
      <c r="B1685" s="405"/>
      <c r="C1685" s="413"/>
      <c r="D1685" s="405"/>
      <c r="E1685" s="405"/>
      <c r="F1685" s="405"/>
      <c r="G1685" s="405"/>
      <c r="H1685" s="405"/>
      <c r="I1685" s="405"/>
      <c r="J1685" s="405"/>
      <c r="K1685" s="405"/>
      <c r="L1685" s="406"/>
      <c r="M1685" s="25" t="str">
        <f>IFERROR(VLOOKUP(D1685,Cover!$I$2:$J$14,2,0),"")</f>
        <v/>
      </c>
      <c r="N1685" s="25" t="str">
        <f t="shared" si="52"/>
        <v/>
      </c>
      <c r="O1685" s="15" t="str">
        <f t="shared" si="53"/>
        <v/>
      </c>
    </row>
    <row r="1686" spans="1:15" ht="16.5" customHeight="1">
      <c r="A1686" s="404"/>
      <c r="B1686" s="405"/>
      <c r="C1686" s="413"/>
      <c r="D1686" s="405"/>
      <c r="E1686" s="405"/>
      <c r="F1686" s="405"/>
      <c r="G1686" s="405"/>
      <c r="H1686" s="405"/>
      <c r="I1686" s="405"/>
      <c r="J1686" s="405"/>
      <c r="K1686" s="405"/>
      <c r="L1686" s="406"/>
      <c r="M1686" s="25" t="str">
        <f>IFERROR(VLOOKUP(D1686,Cover!$I$2:$J$14,2,0),"")</f>
        <v/>
      </c>
      <c r="N1686" s="25" t="str">
        <f t="shared" si="52"/>
        <v/>
      </c>
      <c r="O1686" s="15" t="str">
        <f t="shared" si="53"/>
        <v/>
      </c>
    </row>
    <row r="1687" spans="1:15" ht="16.5" customHeight="1">
      <c r="A1687" s="404"/>
      <c r="B1687" s="405"/>
      <c r="C1687" s="413"/>
      <c r="D1687" s="405"/>
      <c r="E1687" s="405"/>
      <c r="F1687" s="405"/>
      <c r="G1687" s="405"/>
      <c r="H1687" s="405"/>
      <c r="I1687" s="405"/>
      <c r="J1687" s="405"/>
      <c r="K1687" s="405"/>
      <c r="L1687" s="406"/>
      <c r="M1687" s="25" t="str">
        <f>IFERROR(VLOOKUP(D1687,Cover!$I$2:$J$14,2,0),"")</f>
        <v/>
      </c>
      <c r="N1687" s="25" t="str">
        <f t="shared" si="52"/>
        <v/>
      </c>
      <c r="O1687" s="15" t="str">
        <f t="shared" si="53"/>
        <v/>
      </c>
    </row>
    <row r="1688" spans="1:15" ht="16.5" customHeight="1">
      <c r="A1688" s="404"/>
      <c r="B1688" s="405"/>
      <c r="C1688" s="413"/>
      <c r="D1688" s="405"/>
      <c r="E1688" s="405"/>
      <c r="F1688" s="405"/>
      <c r="G1688" s="405"/>
      <c r="H1688" s="405"/>
      <c r="I1688" s="405"/>
      <c r="J1688" s="405"/>
      <c r="K1688" s="405"/>
      <c r="L1688" s="406"/>
      <c r="M1688" s="25" t="str">
        <f>IFERROR(VLOOKUP(D1688,Cover!$I$2:$J$14,2,0),"")</f>
        <v/>
      </c>
      <c r="N1688" s="25" t="str">
        <f t="shared" si="52"/>
        <v/>
      </c>
      <c r="O1688" s="15" t="str">
        <f t="shared" si="53"/>
        <v/>
      </c>
    </row>
    <row r="1689" spans="1:15" ht="16.5" customHeight="1">
      <c r="A1689" s="404"/>
      <c r="B1689" s="405"/>
      <c r="C1689" s="413"/>
      <c r="D1689" s="405"/>
      <c r="E1689" s="405"/>
      <c r="F1689" s="405"/>
      <c r="G1689" s="405"/>
      <c r="H1689" s="405"/>
      <c r="I1689" s="405"/>
      <c r="J1689" s="405"/>
      <c r="K1689" s="405"/>
      <c r="L1689" s="406"/>
      <c r="M1689" s="25" t="str">
        <f>IFERROR(VLOOKUP(D1689,Cover!$I$2:$J$14,2,0),"")</f>
        <v/>
      </c>
      <c r="N1689" s="25" t="str">
        <f t="shared" si="52"/>
        <v/>
      </c>
      <c r="O1689" s="15" t="str">
        <f t="shared" si="53"/>
        <v/>
      </c>
    </row>
    <row r="1690" spans="1:15" ht="16.5" customHeight="1">
      <c r="A1690" s="404"/>
      <c r="B1690" s="405"/>
      <c r="C1690" s="413"/>
      <c r="D1690" s="405"/>
      <c r="E1690" s="405"/>
      <c r="F1690" s="405"/>
      <c r="G1690" s="405"/>
      <c r="H1690" s="405"/>
      <c r="I1690" s="405"/>
      <c r="J1690" s="405"/>
      <c r="K1690" s="405"/>
      <c r="L1690" s="406"/>
      <c r="M1690" s="25" t="str">
        <f>IFERROR(VLOOKUP(D1690,Cover!$I$2:$J$14,2,0),"")</f>
        <v/>
      </c>
      <c r="N1690" s="25" t="str">
        <f t="shared" si="52"/>
        <v/>
      </c>
      <c r="O1690" s="15" t="str">
        <f t="shared" si="53"/>
        <v/>
      </c>
    </row>
    <row r="1691" spans="1:15" ht="16.5" customHeight="1">
      <c r="A1691" s="404"/>
      <c r="B1691" s="405"/>
      <c r="C1691" s="413"/>
      <c r="D1691" s="405"/>
      <c r="E1691" s="405"/>
      <c r="F1691" s="405"/>
      <c r="G1691" s="405"/>
      <c r="H1691" s="405"/>
      <c r="I1691" s="405"/>
      <c r="J1691" s="405"/>
      <c r="K1691" s="405"/>
      <c r="L1691" s="406"/>
      <c r="M1691" s="25" t="str">
        <f>IFERROR(VLOOKUP(D1691,Cover!$I$2:$J$14,2,0),"")</f>
        <v/>
      </c>
      <c r="N1691" s="25" t="str">
        <f t="shared" si="52"/>
        <v/>
      </c>
      <c r="O1691" s="15" t="str">
        <f t="shared" si="53"/>
        <v/>
      </c>
    </row>
    <row r="1692" spans="1:15" ht="16.5" customHeight="1">
      <c r="A1692" s="404"/>
      <c r="B1692" s="405"/>
      <c r="C1692" s="413"/>
      <c r="D1692" s="405"/>
      <c r="E1692" s="405"/>
      <c r="F1692" s="405"/>
      <c r="G1692" s="405"/>
      <c r="H1692" s="405"/>
      <c r="I1692" s="405"/>
      <c r="J1692" s="405"/>
      <c r="K1692" s="405"/>
      <c r="L1692" s="406"/>
      <c r="M1692" s="25" t="str">
        <f>IFERROR(VLOOKUP(D1692,Cover!$I$2:$J$14,2,0),"")</f>
        <v/>
      </c>
      <c r="N1692" s="25" t="str">
        <f t="shared" si="52"/>
        <v/>
      </c>
      <c r="O1692" s="15" t="str">
        <f t="shared" si="53"/>
        <v/>
      </c>
    </row>
    <row r="1693" spans="1:15" ht="16.5" customHeight="1">
      <c r="A1693" s="404"/>
      <c r="B1693" s="405"/>
      <c r="C1693" s="413"/>
      <c r="D1693" s="405"/>
      <c r="E1693" s="405"/>
      <c r="F1693" s="405"/>
      <c r="G1693" s="405"/>
      <c r="H1693" s="405"/>
      <c r="I1693" s="405"/>
      <c r="J1693" s="405"/>
      <c r="K1693" s="405"/>
      <c r="L1693" s="406"/>
      <c r="M1693" s="25" t="str">
        <f>IFERROR(VLOOKUP(D1693,Cover!$I$2:$J$14,2,0),"")</f>
        <v/>
      </c>
      <c r="N1693" s="25" t="str">
        <f t="shared" si="52"/>
        <v/>
      </c>
      <c r="O1693" s="15" t="str">
        <f t="shared" si="53"/>
        <v/>
      </c>
    </row>
    <row r="1694" spans="1:15" ht="16.5" customHeight="1">
      <c r="A1694" s="404"/>
      <c r="B1694" s="405"/>
      <c r="C1694" s="413"/>
      <c r="D1694" s="405"/>
      <c r="E1694" s="405"/>
      <c r="F1694" s="405"/>
      <c r="G1694" s="405"/>
      <c r="H1694" s="405"/>
      <c r="I1694" s="405"/>
      <c r="J1694" s="405"/>
      <c r="K1694" s="405"/>
      <c r="L1694" s="406"/>
      <c r="M1694" s="25" t="str">
        <f>IFERROR(VLOOKUP(D1694,Cover!$I$2:$J$14,2,0),"")</f>
        <v/>
      </c>
      <c r="N1694" s="25" t="str">
        <f t="shared" si="52"/>
        <v/>
      </c>
      <c r="O1694" s="15" t="str">
        <f t="shared" si="53"/>
        <v/>
      </c>
    </row>
    <row r="1695" spans="1:15" ht="16.5" customHeight="1">
      <c r="A1695" s="404"/>
      <c r="B1695" s="405"/>
      <c r="C1695" s="413"/>
      <c r="D1695" s="405"/>
      <c r="E1695" s="405"/>
      <c r="F1695" s="405"/>
      <c r="G1695" s="405"/>
      <c r="H1695" s="405"/>
      <c r="I1695" s="405"/>
      <c r="J1695" s="405"/>
      <c r="K1695" s="405"/>
      <c r="L1695" s="406"/>
      <c r="M1695" s="25" t="str">
        <f>IFERROR(VLOOKUP(D1695,Cover!$I$2:$J$14,2,0),"")</f>
        <v/>
      </c>
      <c r="N1695" s="25" t="str">
        <f t="shared" si="52"/>
        <v/>
      </c>
      <c r="O1695" s="15" t="str">
        <f t="shared" si="53"/>
        <v/>
      </c>
    </row>
    <row r="1696" spans="1:15" ht="16.5" customHeight="1">
      <c r="A1696" s="404"/>
      <c r="B1696" s="405"/>
      <c r="C1696" s="413"/>
      <c r="D1696" s="405"/>
      <c r="E1696" s="405"/>
      <c r="F1696" s="405"/>
      <c r="G1696" s="405"/>
      <c r="H1696" s="405"/>
      <c r="I1696" s="405"/>
      <c r="J1696" s="405"/>
      <c r="K1696" s="405"/>
      <c r="L1696" s="406"/>
      <c r="M1696" s="25" t="str">
        <f>IFERROR(VLOOKUP(D1696,Cover!$I$2:$J$14,2,0),"")</f>
        <v/>
      </c>
      <c r="N1696" s="25" t="str">
        <f t="shared" si="52"/>
        <v/>
      </c>
      <c r="O1696" s="15" t="str">
        <f t="shared" si="53"/>
        <v/>
      </c>
    </row>
    <row r="1697" spans="1:15" ht="16.5" customHeight="1">
      <c r="A1697" s="404"/>
      <c r="B1697" s="405"/>
      <c r="C1697" s="413"/>
      <c r="D1697" s="405"/>
      <c r="E1697" s="405"/>
      <c r="F1697" s="405"/>
      <c r="G1697" s="405"/>
      <c r="H1697" s="405"/>
      <c r="I1697" s="405"/>
      <c r="J1697" s="405"/>
      <c r="K1697" s="405"/>
      <c r="L1697" s="406"/>
      <c r="M1697" s="25" t="str">
        <f>IFERROR(VLOOKUP(D1697,Cover!$I$2:$J$14,2,0),"")</f>
        <v/>
      </c>
      <c r="N1697" s="25" t="str">
        <f t="shared" si="52"/>
        <v/>
      </c>
      <c r="O1697" s="15" t="str">
        <f t="shared" si="53"/>
        <v/>
      </c>
    </row>
    <row r="1698" spans="1:15" ht="16.5" customHeight="1">
      <c r="A1698" s="404"/>
      <c r="B1698" s="405"/>
      <c r="C1698" s="413"/>
      <c r="D1698" s="405"/>
      <c r="E1698" s="405"/>
      <c r="F1698" s="405"/>
      <c r="G1698" s="405"/>
      <c r="H1698" s="405"/>
      <c r="I1698" s="405"/>
      <c r="J1698" s="405"/>
      <c r="K1698" s="405"/>
      <c r="L1698" s="406"/>
      <c r="M1698" s="25" t="str">
        <f>IFERROR(VLOOKUP(D1698,Cover!$I$2:$J$14,2,0),"")</f>
        <v/>
      </c>
      <c r="N1698" s="25" t="str">
        <f t="shared" si="52"/>
        <v/>
      </c>
      <c r="O1698" s="15" t="str">
        <f t="shared" si="53"/>
        <v/>
      </c>
    </row>
    <row r="1699" spans="1:15" ht="16.5" customHeight="1">
      <c r="A1699" s="404"/>
      <c r="B1699" s="405"/>
      <c r="C1699" s="413"/>
      <c r="D1699" s="405"/>
      <c r="E1699" s="405"/>
      <c r="F1699" s="405"/>
      <c r="G1699" s="405"/>
      <c r="H1699" s="405"/>
      <c r="I1699" s="405"/>
      <c r="J1699" s="405"/>
      <c r="K1699" s="405"/>
      <c r="L1699" s="406"/>
      <c r="M1699" s="25" t="str">
        <f>IFERROR(VLOOKUP(D1699,Cover!$I$2:$J$14,2,0),"")</f>
        <v/>
      </c>
      <c r="N1699" s="25" t="str">
        <f t="shared" si="52"/>
        <v/>
      </c>
      <c r="O1699" s="15" t="str">
        <f t="shared" si="53"/>
        <v/>
      </c>
    </row>
    <row r="1700" spans="1:15" ht="16.5" customHeight="1">
      <c r="A1700" s="404"/>
      <c r="B1700" s="405"/>
      <c r="C1700" s="413"/>
      <c r="D1700" s="405"/>
      <c r="E1700" s="405"/>
      <c r="F1700" s="405"/>
      <c r="G1700" s="405"/>
      <c r="H1700" s="405"/>
      <c r="I1700" s="405"/>
      <c r="J1700" s="405"/>
      <c r="K1700" s="405"/>
      <c r="L1700" s="406"/>
      <c r="M1700" s="25" t="str">
        <f>IFERROR(VLOOKUP(D1700,Cover!$I$2:$J$14,2,0),"")</f>
        <v/>
      </c>
      <c r="N1700" s="25" t="str">
        <f t="shared" si="52"/>
        <v/>
      </c>
      <c r="O1700" s="15" t="str">
        <f t="shared" si="53"/>
        <v/>
      </c>
    </row>
    <row r="1701" spans="1:15" ht="16.5" customHeight="1">
      <c r="A1701" s="404"/>
      <c r="B1701" s="405"/>
      <c r="C1701" s="413"/>
      <c r="D1701" s="405"/>
      <c r="E1701" s="405"/>
      <c r="F1701" s="405"/>
      <c r="G1701" s="405"/>
      <c r="H1701" s="405"/>
      <c r="I1701" s="405"/>
      <c r="J1701" s="405"/>
      <c r="K1701" s="405"/>
      <c r="L1701" s="406"/>
      <c r="M1701" s="25" t="str">
        <f>IFERROR(VLOOKUP(D1701,Cover!$I$2:$J$14,2,0),"")</f>
        <v/>
      </c>
      <c r="N1701" s="25" t="str">
        <f t="shared" si="52"/>
        <v/>
      </c>
      <c r="O1701" s="15" t="str">
        <f t="shared" si="53"/>
        <v/>
      </c>
    </row>
    <row r="1702" spans="1:15" ht="16.5" customHeight="1">
      <c r="A1702" s="404"/>
      <c r="B1702" s="405"/>
      <c r="C1702" s="413"/>
      <c r="D1702" s="405"/>
      <c r="E1702" s="405"/>
      <c r="F1702" s="405"/>
      <c r="G1702" s="405"/>
      <c r="H1702" s="405"/>
      <c r="I1702" s="405"/>
      <c r="J1702" s="405"/>
      <c r="K1702" s="405"/>
      <c r="L1702" s="406"/>
      <c r="M1702" s="25" t="str">
        <f>IFERROR(VLOOKUP(D1702,Cover!$I$2:$J$14,2,0),"")</f>
        <v/>
      </c>
      <c r="N1702" s="25" t="str">
        <f t="shared" si="52"/>
        <v/>
      </c>
      <c r="O1702" s="15" t="str">
        <f t="shared" si="53"/>
        <v/>
      </c>
    </row>
    <row r="1703" spans="1:15" ht="16.5" customHeight="1">
      <c r="A1703" s="404"/>
      <c r="B1703" s="405"/>
      <c r="C1703" s="413"/>
      <c r="D1703" s="405"/>
      <c r="E1703" s="405"/>
      <c r="F1703" s="405"/>
      <c r="G1703" s="405"/>
      <c r="H1703" s="405"/>
      <c r="I1703" s="405"/>
      <c r="J1703" s="405"/>
      <c r="K1703" s="405"/>
      <c r="L1703" s="406"/>
      <c r="M1703" s="25" t="str">
        <f>IFERROR(VLOOKUP(D1703,Cover!$I$2:$J$14,2,0),"")</f>
        <v/>
      </c>
      <c r="N1703" s="25" t="str">
        <f t="shared" si="52"/>
        <v/>
      </c>
      <c r="O1703" s="15" t="str">
        <f t="shared" si="53"/>
        <v/>
      </c>
    </row>
    <row r="1704" spans="1:15" ht="16.5" customHeight="1">
      <c r="A1704" s="404"/>
      <c r="B1704" s="405"/>
      <c r="C1704" s="413"/>
      <c r="D1704" s="405"/>
      <c r="E1704" s="405"/>
      <c r="F1704" s="405"/>
      <c r="G1704" s="405"/>
      <c r="H1704" s="405"/>
      <c r="I1704" s="405"/>
      <c r="J1704" s="405"/>
      <c r="K1704" s="405"/>
      <c r="L1704" s="406"/>
      <c r="M1704" s="25" t="str">
        <f>IFERROR(VLOOKUP(D1704,Cover!$I$2:$J$14,2,0),"")</f>
        <v/>
      </c>
      <c r="N1704" s="25" t="str">
        <f t="shared" si="52"/>
        <v/>
      </c>
      <c r="O1704" s="15" t="str">
        <f t="shared" si="53"/>
        <v/>
      </c>
    </row>
    <row r="1705" spans="1:15" ht="16.5" customHeight="1">
      <c r="A1705" s="404"/>
      <c r="B1705" s="405"/>
      <c r="C1705" s="413"/>
      <c r="D1705" s="405"/>
      <c r="E1705" s="405"/>
      <c r="F1705" s="405"/>
      <c r="G1705" s="405"/>
      <c r="H1705" s="405"/>
      <c r="I1705" s="405"/>
      <c r="J1705" s="405"/>
      <c r="K1705" s="405"/>
      <c r="L1705" s="406"/>
      <c r="M1705" s="25" t="str">
        <f>IFERROR(VLOOKUP(D1705,Cover!$I$2:$J$14,2,0),"")</f>
        <v/>
      </c>
      <c r="N1705" s="25" t="str">
        <f t="shared" si="52"/>
        <v/>
      </c>
      <c r="O1705" s="15" t="str">
        <f t="shared" si="53"/>
        <v/>
      </c>
    </row>
    <row r="1706" spans="1:15" ht="16.5" customHeight="1">
      <c r="A1706" s="404"/>
      <c r="B1706" s="405"/>
      <c r="C1706" s="413"/>
      <c r="D1706" s="405"/>
      <c r="E1706" s="405"/>
      <c r="F1706" s="405"/>
      <c r="G1706" s="405"/>
      <c r="H1706" s="405"/>
      <c r="I1706" s="405"/>
      <c r="J1706" s="405"/>
      <c r="K1706" s="405"/>
      <c r="L1706" s="406"/>
      <c r="M1706" s="25" t="str">
        <f>IFERROR(VLOOKUP(D1706,Cover!$I$2:$J$14,2,0),"")</f>
        <v/>
      </c>
      <c r="N1706" s="25" t="str">
        <f t="shared" si="52"/>
        <v/>
      </c>
      <c r="O1706" s="15" t="str">
        <f t="shared" si="53"/>
        <v/>
      </c>
    </row>
    <row r="1707" spans="1:15" ht="16.5" customHeight="1">
      <c r="A1707" s="404"/>
      <c r="B1707" s="405"/>
      <c r="C1707" s="413"/>
      <c r="D1707" s="405"/>
      <c r="E1707" s="405"/>
      <c r="F1707" s="405"/>
      <c r="G1707" s="405"/>
      <c r="H1707" s="405"/>
      <c r="I1707" s="405"/>
      <c r="J1707" s="405"/>
      <c r="K1707" s="405"/>
      <c r="L1707" s="406"/>
      <c r="M1707" s="25" t="str">
        <f>IFERROR(VLOOKUP(D1707,Cover!$I$2:$J$14,2,0),"")</f>
        <v/>
      </c>
      <c r="N1707" s="25" t="str">
        <f t="shared" si="52"/>
        <v/>
      </c>
      <c r="O1707" s="15" t="str">
        <f t="shared" si="53"/>
        <v/>
      </c>
    </row>
    <row r="1708" spans="1:15" ht="16.5" customHeight="1">
      <c r="A1708" s="404"/>
      <c r="B1708" s="405"/>
      <c r="C1708" s="413"/>
      <c r="D1708" s="405"/>
      <c r="E1708" s="405"/>
      <c r="F1708" s="405"/>
      <c r="G1708" s="405"/>
      <c r="H1708" s="405"/>
      <c r="I1708" s="405"/>
      <c r="J1708" s="405"/>
      <c r="K1708" s="405"/>
      <c r="L1708" s="406"/>
      <c r="M1708" s="25" t="str">
        <f>IFERROR(VLOOKUP(D1708,Cover!$I$2:$J$14,2,0),"")</f>
        <v/>
      </c>
      <c r="N1708" s="25" t="str">
        <f t="shared" si="52"/>
        <v/>
      </c>
      <c r="O1708" s="15" t="str">
        <f t="shared" si="53"/>
        <v/>
      </c>
    </row>
    <row r="1709" spans="1:15" ht="16.5" customHeight="1">
      <c r="A1709" s="404"/>
      <c r="B1709" s="405"/>
      <c r="C1709" s="413"/>
      <c r="D1709" s="405"/>
      <c r="E1709" s="405"/>
      <c r="F1709" s="405"/>
      <c r="G1709" s="405"/>
      <c r="H1709" s="405"/>
      <c r="I1709" s="405"/>
      <c r="J1709" s="405"/>
      <c r="K1709" s="405"/>
      <c r="L1709" s="406"/>
      <c r="M1709" s="25" t="str">
        <f>IFERROR(VLOOKUP(D1709,Cover!$I$2:$J$14,2,0),"")</f>
        <v/>
      </c>
      <c r="N1709" s="25" t="str">
        <f t="shared" si="52"/>
        <v/>
      </c>
      <c r="O1709" s="15" t="str">
        <f t="shared" si="53"/>
        <v/>
      </c>
    </row>
    <row r="1710" spans="1:15" ht="16.5" customHeight="1">
      <c r="A1710" s="404"/>
      <c r="B1710" s="405"/>
      <c r="C1710" s="413"/>
      <c r="D1710" s="405"/>
      <c r="E1710" s="405"/>
      <c r="F1710" s="405"/>
      <c r="G1710" s="405"/>
      <c r="H1710" s="405"/>
      <c r="I1710" s="405"/>
      <c r="J1710" s="405"/>
      <c r="K1710" s="405"/>
      <c r="L1710" s="406"/>
      <c r="M1710" s="25" t="str">
        <f>IFERROR(VLOOKUP(D1710,Cover!$I$2:$J$14,2,0),"")</f>
        <v/>
      </c>
      <c r="N1710" s="25" t="str">
        <f t="shared" si="52"/>
        <v/>
      </c>
      <c r="O1710" s="15" t="str">
        <f t="shared" si="53"/>
        <v/>
      </c>
    </row>
    <row r="1711" spans="1:15" ht="16.5" customHeight="1">
      <c r="A1711" s="404"/>
      <c r="B1711" s="405"/>
      <c r="C1711" s="413"/>
      <c r="D1711" s="405"/>
      <c r="E1711" s="405"/>
      <c r="F1711" s="405"/>
      <c r="G1711" s="405"/>
      <c r="H1711" s="405"/>
      <c r="I1711" s="405"/>
      <c r="J1711" s="405"/>
      <c r="K1711" s="405"/>
      <c r="L1711" s="406"/>
      <c r="M1711" s="25" t="str">
        <f>IFERROR(VLOOKUP(D1711,Cover!$I$2:$J$14,2,0),"")</f>
        <v/>
      </c>
      <c r="N1711" s="25" t="str">
        <f t="shared" si="52"/>
        <v/>
      </c>
      <c r="O1711" s="15" t="str">
        <f t="shared" si="53"/>
        <v/>
      </c>
    </row>
    <row r="1712" spans="1:15" ht="16.5" customHeight="1">
      <c r="A1712" s="404"/>
      <c r="B1712" s="405"/>
      <c r="C1712" s="413"/>
      <c r="D1712" s="405"/>
      <c r="E1712" s="405"/>
      <c r="F1712" s="405"/>
      <c r="G1712" s="405"/>
      <c r="H1712" s="405"/>
      <c r="I1712" s="405"/>
      <c r="J1712" s="405"/>
      <c r="K1712" s="405"/>
      <c r="L1712" s="406"/>
      <c r="M1712" s="25" t="str">
        <f>IFERROR(VLOOKUP(D1712,Cover!$I$2:$J$14,2,0),"")</f>
        <v/>
      </c>
      <c r="N1712" s="25" t="str">
        <f t="shared" si="52"/>
        <v/>
      </c>
      <c r="O1712" s="15" t="str">
        <f t="shared" si="53"/>
        <v/>
      </c>
    </row>
    <row r="1713" spans="1:15" ht="16.5" customHeight="1">
      <c r="A1713" s="404"/>
      <c r="B1713" s="405"/>
      <c r="C1713" s="413"/>
      <c r="D1713" s="405"/>
      <c r="E1713" s="405"/>
      <c r="F1713" s="405"/>
      <c r="G1713" s="405"/>
      <c r="H1713" s="405"/>
      <c r="I1713" s="405"/>
      <c r="J1713" s="405"/>
      <c r="K1713" s="405"/>
      <c r="L1713" s="406"/>
      <c r="M1713" s="25" t="str">
        <f>IFERROR(VLOOKUP(D1713,Cover!$I$2:$J$14,2,0),"")</f>
        <v/>
      </c>
      <c r="N1713" s="25" t="str">
        <f t="shared" si="52"/>
        <v/>
      </c>
      <c r="O1713" s="15" t="str">
        <f t="shared" si="53"/>
        <v/>
      </c>
    </row>
    <row r="1714" spans="1:15" ht="16.5" customHeight="1">
      <c r="A1714" s="404"/>
      <c r="B1714" s="405"/>
      <c r="C1714" s="413"/>
      <c r="D1714" s="405"/>
      <c r="E1714" s="405"/>
      <c r="F1714" s="405"/>
      <c r="G1714" s="405"/>
      <c r="H1714" s="405"/>
      <c r="I1714" s="405"/>
      <c r="J1714" s="405"/>
      <c r="K1714" s="405"/>
      <c r="L1714" s="406"/>
      <c r="M1714" s="25" t="str">
        <f>IFERROR(VLOOKUP(D1714,Cover!$I$2:$J$14,2,0),"")</f>
        <v/>
      </c>
      <c r="N1714" s="25" t="str">
        <f t="shared" si="52"/>
        <v/>
      </c>
      <c r="O1714" s="15" t="str">
        <f t="shared" si="53"/>
        <v/>
      </c>
    </row>
    <row r="1715" spans="1:15" ht="16.5" customHeight="1">
      <c r="A1715" s="404"/>
      <c r="B1715" s="405"/>
      <c r="C1715" s="413"/>
      <c r="D1715" s="405"/>
      <c r="E1715" s="405"/>
      <c r="F1715" s="405"/>
      <c r="G1715" s="405"/>
      <c r="H1715" s="405"/>
      <c r="I1715" s="405"/>
      <c r="J1715" s="405"/>
      <c r="K1715" s="405"/>
      <c r="L1715" s="406"/>
      <c r="M1715" s="25" t="str">
        <f>IFERROR(VLOOKUP(D1715,Cover!$I$2:$J$14,2,0),"")</f>
        <v/>
      </c>
      <c r="N1715" s="25" t="str">
        <f t="shared" si="52"/>
        <v/>
      </c>
      <c r="O1715" s="15" t="str">
        <f t="shared" si="53"/>
        <v/>
      </c>
    </row>
    <row r="1716" spans="1:15" ht="16.5" customHeight="1">
      <c r="A1716" s="404"/>
      <c r="B1716" s="405"/>
      <c r="C1716" s="413"/>
      <c r="D1716" s="405"/>
      <c r="E1716" s="405"/>
      <c r="F1716" s="405"/>
      <c r="G1716" s="405"/>
      <c r="H1716" s="405"/>
      <c r="I1716" s="405"/>
      <c r="J1716" s="405"/>
      <c r="K1716" s="405"/>
      <c r="L1716" s="406"/>
      <c r="M1716" s="25" t="str">
        <f>IFERROR(VLOOKUP(D1716,Cover!$I$2:$J$14,2,0),"")</f>
        <v/>
      </c>
      <c r="N1716" s="25" t="str">
        <f t="shared" si="52"/>
        <v/>
      </c>
      <c r="O1716" s="15" t="str">
        <f t="shared" si="53"/>
        <v/>
      </c>
    </row>
    <row r="1717" spans="1:15" ht="16.5" customHeight="1">
      <c r="A1717" s="404"/>
      <c r="B1717" s="405"/>
      <c r="C1717" s="413"/>
      <c r="D1717" s="405"/>
      <c r="E1717" s="405"/>
      <c r="F1717" s="405"/>
      <c r="G1717" s="405"/>
      <c r="H1717" s="405"/>
      <c r="I1717" s="405"/>
      <c r="J1717" s="405"/>
      <c r="K1717" s="405"/>
      <c r="L1717" s="406"/>
      <c r="M1717" s="25" t="str">
        <f>IFERROR(VLOOKUP(D1717,Cover!$I$2:$J$14,2,0),"")</f>
        <v/>
      </c>
      <c r="N1717" s="25" t="str">
        <f t="shared" si="52"/>
        <v/>
      </c>
      <c r="O1717" s="15" t="str">
        <f t="shared" si="53"/>
        <v/>
      </c>
    </row>
    <row r="1718" spans="1:15" ht="16.5" customHeight="1">
      <c r="A1718" s="404"/>
      <c r="B1718" s="405"/>
      <c r="C1718" s="413"/>
      <c r="D1718" s="405"/>
      <c r="E1718" s="405"/>
      <c r="F1718" s="405"/>
      <c r="G1718" s="405"/>
      <c r="H1718" s="405"/>
      <c r="I1718" s="405"/>
      <c r="J1718" s="405"/>
      <c r="K1718" s="405"/>
      <c r="L1718" s="406"/>
      <c r="M1718" s="25" t="str">
        <f>IFERROR(VLOOKUP(D1718,Cover!$I$2:$J$14,2,0),"")</f>
        <v/>
      </c>
      <c r="N1718" s="25" t="str">
        <f t="shared" si="52"/>
        <v/>
      </c>
      <c r="O1718" s="15" t="str">
        <f t="shared" si="53"/>
        <v/>
      </c>
    </row>
    <row r="1719" spans="1:15" ht="16.5" customHeight="1">
      <c r="A1719" s="404"/>
      <c r="B1719" s="405"/>
      <c r="C1719" s="413"/>
      <c r="D1719" s="405"/>
      <c r="E1719" s="405"/>
      <c r="F1719" s="405"/>
      <c r="G1719" s="405"/>
      <c r="H1719" s="405"/>
      <c r="I1719" s="405"/>
      <c r="J1719" s="405"/>
      <c r="K1719" s="405"/>
      <c r="L1719" s="406"/>
      <c r="M1719" s="25" t="str">
        <f>IFERROR(VLOOKUP(D1719,Cover!$I$2:$J$14,2,0),"")</f>
        <v/>
      </c>
      <c r="N1719" s="25" t="str">
        <f t="shared" si="52"/>
        <v/>
      </c>
      <c r="O1719" s="15" t="str">
        <f t="shared" si="53"/>
        <v/>
      </c>
    </row>
    <row r="1720" spans="1:15" ht="16.5" customHeight="1">
      <c r="A1720" s="404"/>
      <c r="B1720" s="405"/>
      <c r="C1720" s="413"/>
      <c r="D1720" s="405"/>
      <c r="E1720" s="405"/>
      <c r="F1720" s="405"/>
      <c r="G1720" s="405"/>
      <c r="H1720" s="405"/>
      <c r="I1720" s="405"/>
      <c r="J1720" s="405"/>
      <c r="K1720" s="405"/>
      <c r="L1720" s="406"/>
      <c r="M1720" s="25" t="str">
        <f>IFERROR(VLOOKUP(D1720,Cover!$I$2:$J$14,2,0),"")</f>
        <v/>
      </c>
      <c r="N1720" s="25" t="str">
        <f t="shared" si="52"/>
        <v/>
      </c>
      <c r="O1720" s="15" t="str">
        <f t="shared" si="53"/>
        <v/>
      </c>
    </row>
    <row r="1721" spans="1:15" ht="16.5" customHeight="1">
      <c r="A1721" s="404"/>
      <c r="B1721" s="405"/>
      <c r="C1721" s="413"/>
      <c r="D1721" s="405"/>
      <c r="E1721" s="405"/>
      <c r="F1721" s="405"/>
      <c r="G1721" s="405"/>
      <c r="H1721" s="405"/>
      <c r="I1721" s="405"/>
      <c r="J1721" s="405"/>
      <c r="K1721" s="405"/>
      <c r="L1721" s="406"/>
      <c r="M1721" s="25" t="str">
        <f>IFERROR(VLOOKUP(D1721,Cover!$I$2:$J$14,2,0),"")</f>
        <v/>
      </c>
      <c r="N1721" s="25" t="str">
        <f t="shared" si="52"/>
        <v/>
      </c>
      <c r="O1721" s="15" t="str">
        <f t="shared" si="53"/>
        <v/>
      </c>
    </row>
    <row r="1722" spans="1:15" ht="16.5" customHeight="1">
      <c r="A1722" s="404"/>
      <c r="B1722" s="405"/>
      <c r="C1722" s="413"/>
      <c r="D1722" s="405"/>
      <c r="E1722" s="405"/>
      <c r="F1722" s="405"/>
      <c r="G1722" s="405"/>
      <c r="H1722" s="405"/>
      <c r="I1722" s="405"/>
      <c r="J1722" s="405"/>
      <c r="K1722" s="405"/>
      <c r="L1722" s="406"/>
      <c r="M1722" s="25" t="str">
        <f>IFERROR(VLOOKUP(D1722,Cover!$I$2:$J$14,2,0),"")</f>
        <v/>
      </c>
      <c r="N1722" s="25" t="str">
        <f t="shared" si="52"/>
        <v/>
      </c>
      <c r="O1722" s="15" t="str">
        <f t="shared" si="53"/>
        <v/>
      </c>
    </row>
    <row r="1723" spans="1:15" ht="16.5" customHeight="1">
      <c r="A1723" s="404"/>
      <c r="B1723" s="405"/>
      <c r="C1723" s="413"/>
      <c r="D1723" s="405"/>
      <c r="E1723" s="405"/>
      <c r="F1723" s="405"/>
      <c r="G1723" s="405"/>
      <c r="H1723" s="405"/>
      <c r="I1723" s="405"/>
      <c r="J1723" s="405"/>
      <c r="K1723" s="405"/>
      <c r="L1723" s="406"/>
      <c r="M1723" s="25" t="str">
        <f>IFERROR(VLOOKUP(D1723,Cover!$I$2:$J$14,2,0),"")</f>
        <v/>
      </c>
      <c r="N1723" s="25" t="str">
        <f t="shared" si="52"/>
        <v/>
      </c>
      <c r="O1723" s="15" t="str">
        <f t="shared" si="53"/>
        <v/>
      </c>
    </row>
    <row r="1724" spans="1:15" ht="16.5" customHeight="1">
      <c r="A1724" s="404"/>
      <c r="B1724" s="405"/>
      <c r="C1724" s="413"/>
      <c r="D1724" s="405"/>
      <c r="E1724" s="405"/>
      <c r="F1724" s="405"/>
      <c r="G1724" s="405"/>
      <c r="H1724" s="405"/>
      <c r="I1724" s="405"/>
      <c r="J1724" s="405"/>
      <c r="K1724" s="405"/>
      <c r="L1724" s="406"/>
      <c r="M1724" s="25" t="str">
        <f>IFERROR(VLOOKUP(D1724,Cover!$I$2:$J$14,2,0),"")</f>
        <v/>
      </c>
      <c r="N1724" s="25" t="str">
        <f t="shared" si="52"/>
        <v/>
      </c>
      <c r="O1724" s="15" t="str">
        <f t="shared" si="53"/>
        <v/>
      </c>
    </row>
    <row r="1725" spans="1:15" ht="16.5" customHeight="1">
      <c r="A1725" s="404"/>
      <c r="B1725" s="405"/>
      <c r="C1725" s="413"/>
      <c r="D1725" s="405"/>
      <c r="E1725" s="405"/>
      <c r="F1725" s="405"/>
      <c r="G1725" s="405"/>
      <c r="H1725" s="405"/>
      <c r="I1725" s="405"/>
      <c r="J1725" s="405"/>
      <c r="K1725" s="405"/>
      <c r="L1725" s="406"/>
      <c r="M1725" s="25" t="str">
        <f>IFERROR(VLOOKUP(D1725,Cover!$I$2:$J$14,2,0),"")</f>
        <v/>
      </c>
      <c r="N1725" s="25" t="str">
        <f t="shared" si="52"/>
        <v/>
      </c>
      <c r="O1725" s="15" t="str">
        <f t="shared" si="53"/>
        <v/>
      </c>
    </row>
    <row r="1726" spans="1:15" ht="16.5" customHeight="1">
      <c r="A1726" s="404"/>
      <c r="B1726" s="405"/>
      <c r="C1726" s="413"/>
      <c r="D1726" s="405"/>
      <c r="E1726" s="405"/>
      <c r="F1726" s="405"/>
      <c r="G1726" s="405"/>
      <c r="H1726" s="405"/>
      <c r="I1726" s="405"/>
      <c r="J1726" s="405"/>
      <c r="K1726" s="405"/>
      <c r="L1726" s="406"/>
      <c r="M1726" s="25" t="str">
        <f>IFERROR(VLOOKUP(D1726,Cover!$I$2:$J$14,2,0),"")</f>
        <v/>
      </c>
      <c r="N1726" s="25" t="str">
        <f t="shared" si="52"/>
        <v/>
      </c>
      <c r="O1726" s="15" t="str">
        <f t="shared" si="53"/>
        <v/>
      </c>
    </row>
    <row r="1727" spans="1:15" ht="16.5" customHeight="1">
      <c r="A1727" s="404"/>
      <c r="B1727" s="405"/>
      <c r="C1727" s="413"/>
      <c r="D1727" s="405"/>
      <c r="E1727" s="405"/>
      <c r="F1727" s="405"/>
      <c r="G1727" s="405"/>
      <c r="H1727" s="405"/>
      <c r="I1727" s="405"/>
      <c r="J1727" s="405"/>
      <c r="K1727" s="405"/>
      <c r="L1727" s="406"/>
      <c r="M1727" s="25" t="str">
        <f>IFERROR(VLOOKUP(D1727,Cover!$I$2:$J$14,2,0),"")</f>
        <v/>
      </c>
      <c r="N1727" s="25" t="str">
        <f t="shared" si="52"/>
        <v/>
      </c>
      <c r="O1727" s="15" t="str">
        <f t="shared" si="53"/>
        <v/>
      </c>
    </row>
    <row r="1728" spans="1:15" ht="16.5" customHeight="1">
      <c r="A1728" s="404"/>
      <c r="B1728" s="405"/>
      <c r="C1728" s="413"/>
      <c r="D1728" s="405"/>
      <c r="E1728" s="405"/>
      <c r="F1728" s="405"/>
      <c r="G1728" s="405"/>
      <c r="H1728" s="405"/>
      <c r="I1728" s="405"/>
      <c r="J1728" s="405"/>
      <c r="K1728" s="405"/>
      <c r="L1728" s="406"/>
      <c r="M1728" s="25" t="str">
        <f>IFERROR(VLOOKUP(D1728,Cover!$I$2:$J$14,2,0),"")</f>
        <v/>
      </c>
      <c r="N1728" s="25" t="str">
        <f t="shared" si="52"/>
        <v/>
      </c>
      <c r="O1728" s="15" t="str">
        <f t="shared" si="53"/>
        <v/>
      </c>
    </row>
    <row r="1729" spans="1:15" ht="16.5" customHeight="1">
      <c r="A1729" s="404"/>
      <c r="B1729" s="405"/>
      <c r="C1729" s="413"/>
      <c r="D1729" s="405"/>
      <c r="E1729" s="405"/>
      <c r="F1729" s="405"/>
      <c r="G1729" s="405"/>
      <c r="H1729" s="405"/>
      <c r="I1729" s="405"/>
      <c r="J1729" s="405"/>
      <c r="K1729" s="405"/>
      <c r="L1729" s="406"/>
      <c r="M1729" s="25" t="str">
        <f>IFERROR(VLOOKUP(D1729,Cover!$I$2:$J$14,2,0),"")</f>
        <v/>
      </c>
      <c r="N1729" s="25" t="str">
        <f t="shared" si="52"/>
        <v/>
      </c>
      <c r="O1729" s="15" t="str">
        <f t="shared" si="53"/>
        <v/>
      </c>
    </row>
    <row r="1730" spans="1:15" ht="16.5" customHeight="1">
      <c r="A1730" s="404"/>
      <c r="B1730" s="405"/>
      <c r="C1730" s="413"/>
      <c r="D1730" s="405"/>
      <c r="E1730" s="405"/>
      <c r="F1730" s="405"/>
      <c r="G1730" s="405"/>
      <c r="H1730" s="405"/>
      <c r="I1730" s="405"/>
      <c r="J1730" s="405"/>
      <c r="K1730" s="405"/>
      <c r="L1730" s="406"/>
      <c r="M1730" s="25" t="str">
        <f>IFERROR(VLOOKUP(D1730,Cover!$I$2:$J$14,2,0),"")</f>
        <v/>
      </c>
      <c r="N1730" s="25" t="str">
        <f t="shared" si="52"/>
        <v/>
      </c>
      <c r="O1730" s="15" t="str">
        <f t="shared" si="53"/>
        <v/>
      </c>
    </row>
    <row r="1731" spans="1:15" ht="16.5" customHeight="1">
      <c r="A1731" s="404"/>
      <c r="B1731" s="405"/>
      <c r="C1731" s="413"/>
      <c r="D1731" s="405"/>
      <c r="E1731" s="405"/>
      <c r="F1731" s="405"/>
      <c r="G1731" s="405"/>
      <c r="H1731" s="405"/>
      <c r="I1731" s="405"/>
      <c r="J1731" s="405"/>
      <c r="K1731" s="405"/>
      <c r="L1731" s="406"/>
      <c r="M1731" s="25" t="str">
        <f>IFERROR(VLOOKUP(D1731,Cover!$I$2:$J$14,2,0),"")</f>
        <v/>
      </c>
      <c r="N1731" s="25" t="str">
        <f t="shared" ref="N1731:N1794" si="54">IF(O1731&lt;&gt;"PMOyyy144_R4bis",CONCATENATE(B1731,M1731,I1731),CONCATENATE(O1731,M1731,I1731))</f>
        <v/>
      </c>
      <c r="O1731" s="15" t="str">
        <f t="shared" ref="O1731:O1794" si="55">LEFT(B1731,15)</f>
        <v/>
      </c>
    </row>
    <row r="1732" spans="1:15" ht="16.5" customHeight="1">
      <c r="A1732" s="404"/>
      <c r="B1732" s="405"/>
      <c r="C1732" s="413"/>
      <c r="D1732" s="405"/>
      <c r="E1732" s="405"/>
      <c r="F1732" s="405"/>
      <c r="G1732" s="405"/>
      <c r="H1732" s="405"/>
      <c r="I1732" s="405"/>
      <c r="J1732" s="405"/>
      <c r="K1732" s="405"/>
      <c r="L1732" s="406"/>
      <c r="M1732" s="25" t="str">
        <f>IFERROR(VLOOKUP(D1732,Cover!$I$2:$J$14,2,0),"")</f>
        <v/>
      </c>
      <c r="N1732" s="25" t="str">
        <f t="shared" si="54"/>
        <v/>
      </c>
      <c r="O1732" s="15" t="str">
        <f t="shared" si="55"/>
        <v/>
      </c>
    </row>
    <row r="1733" spans="1:15" ht="16.5" customHeight="1">
      <c r="A1733" s="404"/>
      <c r="B1733" s="405"/>
      <c r="C1733" s="413"/>
      <c r="D1733" s="405"/>
      <c r="E1733" s="405"/>
      <c r="F1733" s="405"/>
      <c r="G1733" s="405"/>
      <c r="H1733" s="405"/>
      <c r="I1733" s="405"/>
      <c r="J1733" s="405"/>
      <c r="K1733" s="405"/>
      <c r="L1733" s="406"/>
      <c r="M1733" s="25" t="str">
        <f>IFERROR(VLOOKUP(D1733,Cover!$I$2:$J$14,2,0),"")</f>
        <v/>
      </c>
      <c r="N1733" s="25" t="str">
        <f t="shared" si="54"/>
        <v/>
      </c>
      <c r="O1733" s="15" t="str">
        <f t="shared" si="55"/>
        <v/>
      </c>
    </row>
    <row r="1734" spans="1:15" ht="16.5" customHeight="1">
      <c r="A1734" s="404"/>
      <c r="B1734" s="405"/>
      <c r="C1734" s="413"/>
      <c r="D1734" s="405"/>
      <c r="E1734" s="405"/>
      <c r="F1734" s="405"/>
      <c r="G1734" s="405"/>
      <c r="H1734" s="405"/>
      <c r="I1734" s="405"/>
      <c r="J1734" s="405"/>
      <c r="K1734" s="405"/>
      <c r="L1734" s="406"/>
      <c r="M1734" s="25" t="str">
        <f>IFERROR(VLOOKUP(D1734,Cover!$I$2:$J$14,2,0),"")</f>
        <v/>
      </c>
      <c r="N1734" s="25" t="str">
        <f t="shared" si="54"/>
        <v/>
      </c>
      <c r="O1734" s="15" t="str">
        <f t="shared" si="55"/>
        <v/>
      </c>
    </row>
    <row r="1735" spans="1:15" ht="16.5" customHeight="1">
      <c r="A1735" s="404"/>
      <c r="B1735" s="405"/>
      <c r="C1735" s="413"/>
      <c r="D1735" s="405"/>
      <c r="E1735" s="405"/>
      <c r="F1735" s="405"/>
      <c r="G1735" s="405"/>
      <c r="H1735" s="405"/>
      <c r="I1735" s="405"/>
      <c r="J1735" s="405"/>
      <c r="K1735" s="405"/>
      <c r="L1735" s="406"/>
      <c r="M1735" s="25" t="str">
        <f>IFERROR(VLOOKUP(D1735,Cover!$I$2:$J$14,2,0),"")</f>
        <v/>
      </c>
      <c r="N1735" s="25" t="str">
        <f t="shared" si="54"/>
        <v/>
      </c>
      <c r="O1735" s="15" t="str">
        <f t="shared" si="55"/>
        <v/>
      </c>
    </row>
    <row r="1736" spans="1:15" ht="16.5" customHeight="1">
      <c r="A1736" s="404"/>
      <c r="B1736" s="405"/>
      <c r="C1736" s="413"/>
      <c r="D1736" s="405"/>
      <c r="E1736" s="405"/>
      <c r="F1736" s="405"/>
      <c r="G1736" s="405"/>
      <c r="H1736" s="405"/>
      <c r="I1736" s="405"/>
      <c r="J1736" s="405"/>
      <c r="K1736" s="405"/>
      <c r="L1736" s="406"/>
      <c r="M1736" s="25" t="str">
        <f>IFERROR(VLOOKUP(D1736,Cover!$I$2:$J$14,2,0),"")</f>
        <v/>
      </c>
      <c r="N1736" s="25" t="str">
        <f t="shared" si="54"/>
        <v/>
      </c>
      <c r="O1736" s="15" t="str">
        <f t="shared" si="55"/>
        <v/>
      </c>
    </row>
    <row r="1737" spans="1:15" ht="16.5" customHeight="1">
      <c r="A1737" s="404"/>
      <c r="B1737" s="405"/>
      <c r="C1737" s="413"/>
      <c r="D1737" s="405"/>
      <c r="E1737" s="405"/>
      <c r="F1737" s="405"/>
      <c r="G1737" s="405"/>
      <c r="H1737" s="405"/>
      <c r="I1737" s="405"/>
      <c r="J1737" s="405"/>
      <c r="K1737" s="405"/>
      <c r="L1737" s="406"/>
      <c r="M1737" s="25" t="str">
        <f>IFERROR(VLOOKUP(D1737,Cover!$I$2:$J$14,2,0),"")</f>
        <v/>
      </c>
      <c r="N1737" s="25" t="str">
        <f t="shared" si="54"/>
        <v/>
      </c>
      <c r="O1737" s="15" t="str">
        <f t="shared" si="55"/>
        <v/>
      </c>
    </row>
    <row r="1738" spans="1:15" ht="16.5" customHeight="1">
      <c r="A1738" s="404"/>
      <c r="B1738" s="405"/>
      <c r="C1738" s="413"/>
      <c r="D1738" s="405"/>
      <c r="E1738" s="405"/>
      <c r="F1738" s="405"/>
      <c r="G1738" s="405"/>
      <c r="H1738" s="405"/>
      <c r="I1738" s="405"/>
      <c r="J1738" s="405"/>
      <c r="K1738" s="405"/>
      <c r="L1738" s="406"/>
      <c r="M1738" s="25" t="str">
        <f>IFERROR(VLOOKUP(D1738,Cover!$I$2:$J$14,2,0),"")</f>
        <v/>
      </c>
      <c r="N1738" s="25" t="str">
        <f t="shared" si="54"/>
        <v/>
      </c>
      <c r="O1738" s="15" t="str">
        <f t="shared" si="55"/>
        <v/>
      </c>
    </row>
    <row r="1739" spans="1:15" ht="16.5" customHeight="1">
      <c r="A1739" s="404"/>
      <c r="B1739" s="405"/>
      <c r="C1739" s="413"/>
      <c r="D1739" s="405"/>
      <c r="E1739" s="405"/>
      <c r="F1739" s="405"/>
      <c r="G1739" s="405"/>
      <c r="H1739" s="405"/>
      <c r="I1739" s="405"/>
      <c r="J1739" s="405"/>
      <c r="K1739" s="405"/>
      <c r="L1739" s="406"/>
      <c r="M1739" s="25" t="str">
        <f>IFERROR(VLOOKUP(D1739,Cover!$I$2:$J$14,2,0),"")</f>
        <v/>
      </c>
      <c r="N1739" s="25" t="str">
        <f t="shared" si="54"/>
        <v/>
      </c>
      <c r="O1739" s="15" t="str">
        <f t="shared" si="55"/>
        <v/>
      </c>
    </row>
    <row r="1740" spans="1:15" ht="16.5" customHeight="1">
      <c r="A1740" s="404"/>
      <c r="B1740" s="405"/>
      <c r="C1740" s="413"/>
      <c r="D1740" s="405"/>
      <c r="E1740" s="405"/>
      <c r="F1740" s="405"/>
      <c r="G1740" s="405"/>
      <c r="H1740" s="405"/>
      <c r="I1740" s="405"/>
      <c r="J1740" s="405"/>
      <c r="K1740" s="405"/>
      <c r="L1740" s="406"/>
      <c r="M1740" s="25" t="str">
        <f>IFERROR(VLOOKUP(D1740,Cover!$I$2:$J$14,2,0),"")</f>
        <v/>
      </c>
      <c r="N1740" s="25" t="str">
        <f t="shared" si="54"/>
        <v/>
      </c>
      <c r="O1740" s="15" t="str">
        <f t="shared" si="55"/>
        <v/>
      </c>
    </row>
    <row r="1741" spans="1:15" ht="16.5" customHeight="1">
      <c r="A1741" s="404"/>
      <c r="B1741" s="405"/>
      <c r="C1741" s="413"/>
      <c r="D1741" s="405"/>
      <c r="E1741" s="405"/>
      <c r="F1741" s="405"/>
      <c r="G1741" s="405"/>
      <c r="H1741" s="405"/>
      <c r="I1741" s="405"/>
      <c r="J1741" s="405"/>
      <c r="K1741" s="405"/>
      <c r="L1741" s="406"/>
      <c r="M1741" s="25" t="str">
        <f>IFERROR(VLOOKUP(D1741,Cover!$I$2:$J$14,2,0),"")</f>
        <v/>
      </c>
      <c r="N1741" s="25" t="str">
        <f t="shared" si="54"/>
        <v/>
      </c>
      <c r="O1741" s="15" t="str">
        <f t="shared" si="55"/>
        <v/>
      </c>
    </row>
    <row r="1742" spans="1:15" ht="16.5" customHeight="1">
      <c r="A1742" s="404"/>
      <c r="B1742" s="405"/>
      <c r="C1742" s="413"/>
      <c r="D1742" s="405"/>
      <c r="E1742" s="405"/>
      <c r="F1742" s="405"/>
      <c r="G1742" s="405"/>
      <c r="H1742" s="405"/>
      <c r="I1742" s="405"/>
      <c r="J1742" s="405"/>
      <c r="K1742" s="405"/>
      <c r="L1742" s="406"/>
      <c r="M1742" s="25" t="str">
        <f>IFERROR(VLOOKUP(D1742,Cover!$I$2:$J$14,2,0),"")</f>
        <v/>
      </c>
      <c r="N1742" s="25" t="str">
        <f t="shared" si="54"/>
        <v/>
      </c>
      <c r="O1742" s="15" t="str">
        <f t="shared" si="55"/>
        <v/>
      </c>
    </row>
    <row r="1743" spans="1:15" ht="16.5" customHeight="1">
      <c r="A1743" s="404"/>
      <c r="B1743" s="405"/>
      <c r="C1743" s="413"/>
      <c r="D1743" s="405"/>
      <c r="E1743" s="405"/>
      <c r="F1743" s="405"/>
      <c r="G1743" s="405"/>
      <c r="H1743" s="405"/>
      <c r="I1743" s="405"/>
      <c r="J1743" s="405"/>
      <c r="K1743" s="405"/>
      <c r="L1743" s="406"/>
      <c r="M1743" s="25" t="str">
        <f>IFERROR(VLOOKUP(D1743,Cover!$I$2:$J$14,2,0),"")</f>
        <v/>
      </c>
      <c r="N1743" s="25" t="str">
        <f t="shared" si="54"/>
        <v/>
      </c>
      <c r="O1743" s="15" t="str">
        <f t="shared" si="55"/>
        <v/>
      </c>
    </row>
    <row r="1744" spans="1:15" ht="16.5" customHeight="1">
      <c r="A1744" s="404"/>
      <c r="B1744" s="405"/>
      <c r="C1744" s="413"/>
      <c r="D1744" s="405"/>
      <c r="E1744" s="405"/>
      <c r="F1744" s="405"/>
      <c r="G1744" s="405"/>
      <c r="H1744" s="405"/>
      <c r="I1744" s="405"/>
      <c r="J1744" s="405"/>
      <c r="K1744" s="405"/>
      <c r="L1744" s="406"/>
      <c r="M1744" s="25" t="str">
        <f>IFERROR(VLOOKUP(D1744,Cover!$I$2:$J$14,2,0),"")</f>
        <v/>
      </c>
      <c r="N1744" s="25" t="str">
        <f t="shared" si="54"/>
        <v/>
      </c>
      <c r="O1744" s="15" t="str">
        <f t="shared" si="55"/>
        <v/>
      </c>
    </row>
    <row r="1745" spans="1:15" ht="16.5" customHeight="1">
      <c r="A1745" s="404"/>
      <c r="B1745" s="405"/>
      <c r="C1745" s="413"/>
      <c r="D1745" s="405"/>
      <c r="E1745" s="405"/>
      <c r="F1745" s="405"/>
      <c r="G1745" s="405"/>
      <c r="H1745" s="405"/>
      <c r="I1745" s="405"/>
      <c r="J1745" s="405"/>
      <c r="K1745" s="405"/>
      <c r="L1745" s="406"/>
      <c r="M1745" s="25" t="str">
        <f>IFERROR(VLOOKUP(D1745,Cover!$I$2:$J$14,2,0),"")</f>
        <v/>
      </c>
      <c r="N1745" s="25" t="str">
        <f t="shared" si="54"/>
        <v/>
      </c>
      <c r="O1745" s="15" t="str">
        <f t="shared" si="55"/>
        <v/>
      </c>
    </row>
    <row r="1746" spans="1:15" ht="16.5" customHeight="1">
      <c r="A1746" s="404"/>
      <c r="B1746" s="405"/>
      <c r="C1746" s="413"/>
      <c r="D1746" s="405"/>
      <c r="E1746" s="405"/>
      <c r="F1746" s="405"/>
      <c r="G1746" s="405"/>
      <c r="H1746" s="405"/>
      <c r="I1746" s="405"/>
      <c r="J1746" s="405"/>
      <c r="K1746" s="405"/>
      <c r="L1746" s="406"/>
      <c r="M1746" s="25" t="str">
        <f>IFERROR(VLOOKUP(D1746,Cover!$I$2:$J$14,2,0),"")</f>
        <v/>
      </c>
      <c r="N1746" s="25" t="str">
        <f t="shared" si="54"/>
        <v/>
      </c>
      <c r="O1746" s="15" t="str">
        <f t="shared" si="55"/>
        <v/>
      </c>
    </row>
    <row r="1747" spans="1:15" ht="16.5" customHeight="1">
      <c r="A1747" s="404"/>
      <c r="B1747" s="405"/>
      <c r="C1747" s="413"/>
      <c r="D1747" s="405"/>
      <c r="E1747" s="405"/>
      <c r="F1747" s="405"/>
      <c r="G1747" s="405"/>
      <c r="H1747" s="405"/>
      <c r="I1747" s="405"/>
      <c r="J1747" s="405"/>
      <c r="K1747" s="405"/>
      <c r="L1747" s="406"/>
      <c r="M1747" s="25" t="str">
        <f>IFERROR(VLOOKUP(D1747,Cover!$I$2:$J$14,2,0),"")</f>
        <v/>
      </c>
      <c r="N1747" s="25" t="str">
        <f t="shared" si="54"/>
        <v/>
      </c>
      <c r="O1747" s="15" t="str">
        <f t="shared" si="55"/>
        <v/>
      </c>
    </row>
    <row r="1748" spans="1:15" ht="16.5" customHeight="1">
      <c r="A1748" s="404"/>
      <c r="B1748" s="405"/>
      <c r="C1748" s="413"/>
      <c r="D1748" s="405"/>
      <c r="E1748" s="405"/>
      <c r="F1748" s="405"/>
      <c r="G1748" s="405"/>
      <c r="H1748" s="405"/>
      <c r="I1748" s="405"/>
      <c r="J1748" s="405"/>
      <c r="K1748" s="405"/>
      <c r="L1748" s="406"/>
      <c r="M1748" s="25" t="str">
        <f>IFERROR(VLOOKUP(D1748,Cover!$I$2:$J$14,2,0),"")</f>
        <v/>
      </c>
      <c r="N1748" s="25" t="str">
        <f t="shared" si="54"/>
        <v/>
      </c>
      <c r="O1748" s="15" t="str">
        <f t="shared" si="55"/>
        <v/>
      </c>
    </row>
    <row r="1749" spans="1:15" ht="16.5" customHeight="1">
      <c r="A1749" s="404"/>
      <c r="B1749" s="405"/>
      <c r="C1749" s="413"/>
      <c r="D1749" s="405"/>
      <c r="E1749" s="405"/>
      <c r="F1749" s="405"/>
      <c r="G1749" s="405"/>
      <c r="H1749" s="405"/>
      <c r="I1749" s="405"/>
      <c r="J1749" s="405"/>
      <c r="K1749" s="405"/>
      <c r="L1749" s="406"/>
      <c r="M1749" s="25" t="str">
        <f>IFERROR(VLOOKUP(D1749,Cover!$I$2:$J$14,2,0),"")</f>
        <v/>
      </c>
      <c r="N1749" s="25" t="str">
        <f t="shared" si="54"/>
        <v/>
      </c>
      <c r="O1749" s="15" t="str">
        <f t="shared" si="55"/>
        <v/>
      </c>
    </row>
    <row r="1750" spans="1:15" ht="16.5" customHeight="1">
      <c r="A1750" s="404"/>
      <c r="B1750" s="405"/>
      <c r="C1750" s="413"/>
      <c r="D1750" s="405"/>
      <c r="E1750" s="405"/>
      <c r="F1750" s="405"/>
      <c r="G1750" s="405"/>
      <c r="H1750" s="405"/>
      <c r="I1750" s="405"/>
      <c r="J1750" s="405"/>
      <c r="K1750" s="405"/>
      <c r="L1750" s="406"/>
      <c r="M1750" s="25" t="str">
        <f>IFERROR(VLOOKUP(D1750,Cover!$I$2:$J$14,2,0),"")</f>
        <v/>
      </c>
      <c r="N1750" s="25" t="str">
        <f t="shared" si="54"/>
        <v/>
      </c>
      <c r="O1750" s="15" t="str">
        <f t="shared" si="55"/>
        <v/>
      </c>
    </row>
    <row r="1751" spans="1:15" ht="16.5" customHeight="1">
      <c r="A1751" s="404"/>
      <c r="B1751" s="405"/>
      <c r="C1751" s="413"/>
      <c r="D1751" s="405"/>
      <c r="E1751" s="405"/>
      <c r="F1751" s="405"/>
      <c r="G1751" s="405"/>
      <c r="H1751" s="405"/>
      <c r="I1751" s="405"/>
      <c r="J1751" s="405"/>
      <c r="K1751" s="405"/>
      <c r="L1751" s="406"/>
      <c r="M1751" s="25" t="str">
        <f>IFERROR(VLOOKUP(D1751,Cover!$I$2:$J$14,2,0),"")</f>
        <v/>
      </c>
      <c r="N1751" s="25" t="str">
        <f t="shared" si="54"/>
        <v/>
      </c>
      <c r="O1751" s="15" t="str">
        <f t="shared" si="55"/>
        <v/>
      </c>
    </row>
    <row r="1752" spans="1:15" ht="16.5" customHeight="1">
      <c r="A1752" s="404"/>
      <c r="B1752" s="405"/>
      <c r="C1752" s="413"/>
      <c r="D1752" s="405"/>
      <c r="E1752" s="405"/>
      <c r="F1752" s="405"/>
      <c r="G1752" s="405"/>
      <c r="H1752" s="405"/>
      <c r="I1752" s="405"/>
      <c r="J1752" s="405"/>
      <c r="K1752" s="405"/>
      <c r="L1752" s="406"/>
      <c r="M1752" s="25" t="str">
        <f>IFERROR(VLOOKUP(D1752,Cover!$I$2:$J$14,2,0),"")</f>
        <v/>
      </c>
      <c r="N1752" s="25" t="str">
        <f t="shared" si="54"/>
        <v/>
      </c>
      <c r="O1752" s="15" t="str">
        <f t="shared" si="55"/>
        <v/>
      </c>
    </row>
    <row r="1753" spans="1:15" ht="16.5" customHeight="1">
      <c r="A1753" s="404"/>
      <c r="B1753" s="405"/>
      <c r="C1753" s="413"/>
      <c r="D1753" s="405"/>
      <c r="E1753" s="405"/>
      <c r="F1753" s="405"/>
      <c r="G1753" s="405"/>
      <c r="H1753" s="405"/>
      <c r="I1753" s="405"/>
      <c r="J1753" s="405"/>
      <c r="K1753" s="405"/>
      <c r="L1753" s="406"/>
      <c r="M1753" s="25" t="str">
        <f>IFERROR(VLOOKUP(D1753,Cover!$I$2:$J$14,2,0),"")</f>
        <v/>
      </c>
      <c r="N1753" s="25" t="str">
        <f t="shared" si="54"/>
        <v/>
      </c>
      <c r="O1753" s="15" t="str">
        <f t="shared" si="55"/>
        <v/>
      </c>
    </row>
    <row r="1754" spans="1:15" ht="16.5" customHeight="1">
      <c r="A1754" s="404"/>
      <c r="B1754" s="405"/>
      <c r="C1754" s="413"/>
      <c r="D1754" s="405"/>
      <c r="E1754" s="405"/>
      <c r="F1754" s="405"/>
      <c r="G1754" s="405"/>
      <c r="H1754" s="405"/>
      <c r="I1754" s="405"/>
      <c r="J1754" s="405"/>
      <c r="K1754" s="405"/>
      <c r="L1754" s="406"/>
      <c r="M1754" s="25" t="str">
        <f>IFERROR(VLOOKUP(D1754,Cover!$I$2:$J$14,2,0),"")</f>
        <v/>
      </c>
      <c r="N1754" s="25" t="str">
        <f t="shared" si="54"/>
        <v/>
      </c>
      <c r="O1754" s="15" t="str">
        <f t="shared" si="55"/>
        <v/>
      </c>
    </row>
    <row r="1755" spans="1:15" ht="16.5" customHeight="1">
      <c r="A1755" s="404"/>
      <c r="B1755" s="405"/>
      <c r="C1755" s="413"/>
      <c r="D1755" s="405"/>
      <c r="E1755" s="405"/>
      <c r="F1755" s="405"/>
      <c r="G1755" s="405"/>
      <c r="H1755" s="405"/>
      <c r="I1755" s="405"/>
      <c r="J1755" s="405"/>
      <c r="K1755" s="405"/>
      <c r="L1755" s="406"/>
      <c r="M1755" s="25" t="str">
        <f>IFERROR(VLOOKUP(D1755,Cover!$I$2:$J$14,2,0),"")</f>
        <v/>
      </c>
      <c r="N1755" s="25" t="str">
        <f t="shared" si="54"/>
        <v/>
      </c>
      <c r="O1755" s="15" t="str">
        <f t="shared" si="55"/>
        <v/>
      </c>
    </row>
    <row r="1756" spans="1:15" ht="16.5" customHeight="1">
      <c r="A1756" s="404"/>
      <c r="B1756" s="405"/>
      <c r="C1756" s="413"/>
      <c r="D1756" s="405"/>
      <c r="E1756" s="405"/>
      <c r="F1756" s="405"/>
      <c r="G1756" s="405"/>
      <c r="H1756" s="405"/>
      <c r="I1756" s="405"/>
      <c r="J1756" s="405"/>
      <c r="K1756" s="405"/>
      <c r="L1756" s="406"/>
      <c r="M1756" s="25" t="str">
        <f>IFERROR(VLOOKUP(D1756,Cover!$I$2:$J$14,2,0),"")</f>
        <v/>
      </c>
      <c r="N1756" s="25" t="str">
        <f t="shared" si="54"/>
        <v/>
      </c>
      <c r="O1756" s="15" t="str">
        <f t="shared" si="55"/>
        <v/>
      </c>
    </row>
    <row r="1757" spans="1:15" ht="16.5" customHeight="1">
      <c r="A1757" s="404"/>
      <c r="B1757" s="405"/>
      <c r="C1757" s="413"/>
      <c r="D1757" s="405"/>
      <c r="E1757" s="405"/>
      <c r="F1757" s="405"/>
      <c r="G1757" s="405"/>
      <c r="H1757" s="405"/>
      <c r="I1757" s="405"/>
      <c r="J1757" s="405"/>
      <c r="K1757" s="405"/>
      <c r="L1757" s="406"/>
      <c r="M1757" s="25" t="str">
        <f>IFERROR(VLOOKUP(D1757,Cover!$I$2:$J$14,2,0),"")</f>
        <v/>
      </c>
      <c r="N1757" s="25" t="str">
        <f t="shared" si="54"/>
        <v/>
      </c>
      <c r="O1757" s="15" t="str">
        <f t="shared" si="55"/>
        <v/>
      </c>
    </row>
    <row r="1758" spans="1:15" ht="16.5" customHeight="1">
      <c r="A1758" s="404"/>
      <c r="B1758" s="405"/>
      <c r="C1758" s="413"/>
      <c r="D1758" s="405"/>
      <c r="E1758" s="405"/>
      <c r="F1758" s="405"/>
      <c r="G1758" s="405"/>
      <c r="H1758" s="405"/>
      <c r="I1758" s="405"/>
      <c r="J1758" s="405"/>
      <c r="K1758" s="405"/>
      <c r="L1758" s="406"/>
      <c r="M1758" s="25" t="str">
        <f>IFERROR(VLOOKUP(D1758,Cover!$I$2:$J$14,2,0),"")</f>
        <v/>
      </c>
      <c r="N1758" s="25" t="str">
        <f t="shared" si="54"/>
        <v/>
      </c>
      <c r="O1758" s="15" t="str">
        <f t="shared" si="55"/>
        <v/>
      </c>
    </row>
    <row r="1759" spans="1:15" ht="16.5" customHeight="1">
      <c r="A1759" s="404"/>
      <c r="B1759" s="405"/>
      <c r="C1759" s="413"/>
      <c r="D1759" s="405"/>
      <c r="E1759" s="405"/>
      <c r="F1759" s="405"/>
      <c r="G1759" s="405"/>
      <c r="H1759" s="405"/>
      <c r="I1759" s="405"/>
      <c r="J1759" s="405"/>
      <c r="K1759" s="405"/>
      <c r="L1759" s="406"/>
      <c r="M1759" s="25" t="str">
        <f>IFERROR(VLOOKUP(D1759,Cover!$I$2:$J$14,2,0),"")</f>
        <v/>
      </c>
      <c r="N1759" s="25" t="str">
        <f t="shared" si="54"/>
        <v/>
      </c>
      <c r="O1759" s="15" t="str">
        <f t="shared" si="55"/>
        <v/>
      </c>
    </row>
    <row r="1760" spans="1:15" ht="16.5" customHeight="1">
      <c r="A1760" s="404"/>
      <c r="B1760" s="405"/>
      <c r="C1760" s="413"/>
      <c r="D1760" s="405"/>
      <c r="E1760" s="405"/>
      <c r="F1760" s="405"/>
      <c r="G1760" s="405"/>
      <c r="H1760" s="405"/>
      <c r="I1760" s="405"/>
      <c r="J1760" s="405"/>
      <c r="K1760" s="405"/>
      <c r="L1760" s="406"/>
      <c r="M1760" s="25" t="str">
        <f>IFERROR(VLOOKUP(D1760,Cover!$I$2:$J$14,2,0),"")</f>
        <v/>
      </c>
      <c r="N1760" s="25" t="str">
        <f t="shared" si="54"/>
        <v/>
      </c>
      <c r="O1760" s="15" t="str">
        <f t="shared" si="55"/>
        <v/>
      </c>
    </row>
    <row r="1761" spans="1:15" ht="16.5" customHeight="1">
      <c r="A1761" s="404"/>
      <c r="B1761" s="405"/>
      <c r="C1761" s="413"/>
      <c r="D1761" s="405"/>
      <c r="E1761" s="405"/>
      <c r="F1761" s="405"/>
      <c r="G1761" s="405"/>
      <c r="H1761" s="405"/>
      <c r="I1761" s="405"/>
      <c r="J1761" s="405"/>
      <c r="K1761" s="405"/>
      <c r="L1761" s="406"/>
      <c r="M1761" s="25" t="str">
        <f>IFERROR(VLOOKUP(D1761,Cover!$I$2:$J$14,2,0),"")</f>
        <v/>
      </c>
      <c r="N1761" s="25" t="str">
        <f t="shared" si="54"/>
        <v/>
      </c>
      <c r="O1761" s="15" t="str">
        <f t="shared" si="55"/>
        <v/>
      </c>
    </row>
    <row r="1762" spans="1:15" ht="16.5" customHeight="1">
      <c r="A1762" s="404"/>
      <c r="B1762" s="405"/>
      <c r="C1762" s="413"/>
      <c r="D1762" s="405"/>
      <c r="E1762" s="405"/>
      <c r="F1762" s="405"/>
      <c r="G1762" s="405"/>
      <c r="H1762" s="405"/>
      <c r="I1762" s="405"/>
      <c r="J1762" s="405"/>
      <c r="K1762" s="405"/>
      <c r="L1762" s="406"/>
      <c r="M1762" s="25" t="str">
        <f>IFERROR(VLOOKUP(D1762,Cover!$I$2:$J$14,2,0),"")</f>
        <v/>
      </c>
      <c r="N1762" s="25" t="str">
        <f t="shared" si="54"/>
        <v/>
      </c>
      <c r="O1762" s="15" t="str">
        <f t="shared" si="55"/>
        <v/>
      </c>
    </row>
    <row r="1763" spans="1:15" ht="16.5" customHeight="1">
      <c r="A1763" s="404"/>
      <c r="B1763" s="405"/>
      <c r="C1763" s="413"/>
      <c r="D1763" s="405"/>
      <c r="E1763" s="405"/>
      <c r="F1763" s="405"/>
      <c r="G1763" s="405"/>
      <c r="H1763" s="405"/>
      <c r="I1763" s="405"/>
      <c r="J1763" s="405"/>
      <c r="K1763" s="405"/>
      <c r="L1763" s="406"/>
      <c r="M1763" s="25" t="str">
        <f>IFERROR(VLOOKUP(D1763,Cover!$I$2:$J$14,2,0),"")</f>
        <v/>
      </c>
      <c r="N1763" s="25" t="str">
        <f t="shared" si="54"/>
        <v/>
      </c>
      <c r="O1763" s="15" t="str">
        <f t="shared" si="55"/>
        <v/>
      </c>
    </row>
    <row r="1764" spans="1:15" ht="16.5" customHeight="1">
      <c r="A1764" s="404"/>
      <c r="B1764" s="405"/>
      <c r="C1764" s="413"/>
      <c r="D1764" s="405"/>
      <c r="E1764" s="405"/>
      <c r="F1764" s="405"/>
      <c r="G1764" s="405"/>
      <c r="H1764" s="405"/>
      <c r="I1764" s="405"/>
      <c r="J1764" s="405"/>
      <c r="K1764" s="405"/>
      <c r="L1764" s="406"/>
      <c r="M1764" s="25" t="str">
        <f>IFERROR(VLOOKUP(D1764,Cover!$I$2:$J$14,2,0),"")</f>
        <v/>
      </c>
      <c r="N1764" s="25" t="str">
        <f t="shared" si="54"/>
        <v/>
      </c>
      <c r="O1764" s="15" t="str">
        <f t="shared" si="55"/>
        <v/>
      </c>
    </row>
    <row r="1765" spans="1:15" ht="16.5" customHeight="1">
      <c r="A1765" s="404"/>
      <c r="B1765" s="405"/>
      <c r="C1765" s="413"/>
      <c r="D1765" s="405"/>
      <c r="E1765" s="405"/>
      <c r="F1765" s="405"/>
      <c r="G1765" s="405"/>
      <c r="H1765" s="405"/>
      <c r="I1765" s="405"/>
      <c r="J1765" s="405"/>
      <c r="K1765" s="405"/>
      <c r="L1765" s="406"/>
      <c r="M1765" s="25" t="str">
        <f>IFERROR(VLOOKUP(D1765,Cover!$I$2:$J$14,2,0),"")</f>
        <v/>
      </c>
      <c r="N1765" s="25" t="str">
        <f t="shared" si="54"/>
        <v/>
      </c>
      <c r="O1765" s="15" t="str">
        <f t="shared" si="55"/>
        <v/>
      </c>
    </row>
    <row r="1766" spans="1:15" ht="16.5" customHeight="1">
      <c r="A1766" s="404"/>
      <c r="B1766" s="405"/>
      <c r="C1766" s="413"/>
      <c r="D1766" s="405"/>
      <c r="E1766" s="405"/>
      <c r="F1766" s="405"/>
      <c r="G1766" s="405"/>
      <c r="H1766" s="405"/>
      <c r="I1766" s="405"/>
      <c r="J1766" s="405"/>
      <c r="K1766" s="405"/>
      <c r="L1766" s="406"/>
      <c r="M1766" s="25" t="str">
        <f>IFERROR(VLOOKUP(D1766,Cover!$I$2:$J$14,2,0),"")</f>
        <v/>
      </c>
      <c r="N1766" s="25" t="str">
        <f t="shared" si="54"/>
        <v/>
      </c>
      <c r="O1766" s="15" t="str">
        <f t="shared" si="55"/>
        <v/>
      </c>
    </row>
    <row r="1767" spans="1:15" ht="16.5" customHeight="1">
      <c r="A1767" s="404"/>
      <c r="B1767" s="405"/>
      <c r="C1767" s="413"/>
      <c r="D1767" s="405"/>
      <c r="E1767" s="405"/>
      <c r="F1767" s="405"/>
      <c r="G1767" s="405"/>
      <c r="H1767" s="405"/>
      <c r="I1767" s="405"/>
      <c r="J1767" s="405"/>
      <c r="K1767" s="405"/>
      <c r="L1767" s="406"/>
      <c r="M1767" s="25" t="str">
        <f>IFERROR(VLOOKUP(D1767,Cover!$I$2:$J$14,2,0),"")</f>
        <v/>
      </c>
      <c r="N1767" s="25" t="str">
        <f t="shared" si="54"/>
        <v/>
      </c>
      <c r="O1767" s="15" t="str">
        <f t="shared" si="55"/>
        <v/>
      </c>
    </row>
    <row r="1768" spans="1:15" ht="16.5" customHeight="1">
      <c r="A1768" s="404"/>
      <c r="B1768" s="405"/>
      <c r="C1768" s="413"/>
      <c r="D1768" s="405"/>
      <c r="E1768" s="405"/>
      <c r="F1768" s="405"/>
      <c r="G1768" s="405"/>
      <c r="H1768" s="405"/>
      <c r="I1768" s="405"/>
      <c r="J1768" s="405"/>
      <c r="K1768" s="405"/>
      <c r="L1768" s="406"/>
      <c r="M1768" s="25" t="str">
        <f>IFERROR(VLOOKUP(D1768,Cover!$I$2:$J$14,2,0),"")</f>
        <v/>
      </c>
      <c r="N1768" s="25" t="str">
        <f t="shared" si="54"/>
        <v/>
      </c>
      <c r="O1768" s="15" t="str">
        <f t="shared" si="55"/>
        <v/>
      </c>
    </row>
    <row r="1769" spans="1:15" ht="16.5" customHeight="1">
      <c r="A1769" s="404"/>
      <c r="B1769" s="405"/>
      <c r="C1769" s="413"/>
      <c r="D1769" s="405"/>
      <c r="E1769" s="405"/>
      <c r="F1769" s="405"/>
      <c r="G1769" s="405"/>
      <c r="H1769" s="405"/>
      <c r="I1769" s="405"/>
      <c r="J1769" s="405"/>
      <c r="K1769" s="405"/>
      <c r="L1769" s="406"/>
      <c r="M1769" s="25" t="str">
        <f>IFERROR(VLOOKUP(D1769,Cover!$I$2:$J$14,2,0),"")</f>
        <v/>
      </c>
      <c r="N1769" s="25" t="str">
        <f t="shared" si="54"/>
        <v/>
      </c>
      <c r="O1769" s="15" t="str">
        <f t="shared" si="55"/>
        <v/>
      </c>
    </row>
    <row r="1770" spans="1:15" ht="16.5" customHeight="1">
      <c r="A1770" s="404"/>
      <c r="B1770" s="405"/>
      <c r="C1770" s="413"/>
      <c r="D1770" s="405"/>
      <c r="E1770" s="405"/>
      <c r="F1770" s="405"/>
      <c r="G1770" s="405"/>
      <c r="H1770" s="405"/>
      <c r="I1770" s="405"/>
      <c r="J1770" s="405"/>
      <c r="K1770" s="405"/>
      <c r="L1770" s="406"/>
      <c r="M1770" s="25" t="str">
        <f>IFERROR(VLOOKUP(D1770,Cover!$I$2:$J$14,2,0),"")</f>
        <v/>
      </c>
      <c r="N1770" s="25" t="str">
        <f t="shared" si="54"/>
        <v/>
      </c>
      <c r="O1770" s="15" t="str">
        <f t="shared" si="55"/>
        <v/>
      </c>
    </row>
    <row r="1771" spans="1:15" ht="16.5" customHeight="1">
      <c r="A1771" s="404"/>
      <c r="B1771" s="405"/>
      <c r="C1771" s="413"/>
      <c r="D1771" s="405"/>
      <c r="E1771" s="405"/>
      <c r="F1771" s="405"/>
      <c r="G1771" s="405"/>
      <c r="H1771" s="405"/>
      <c r="I1771" s="405"/>
      <c r="J1771" s="405"/>
      <c r="K1771" s="405"/>
      <c r="L1771" s="406"/>
      <c r="M1771" s="25" t="str">
        <f>IFERROR(VLOOKUP(D1771,Cover!$I$2:$J$14,2,0),"")</f>
        <v/>
      </c>
      <c r="N1771" s="25" t="str">
        <f t="shared" si="54"/>
        <v/>
      </c>
      <c r="O1771" s="15" t="str">
        <f t="shared" si="55"/>
        <v/>
      </c>
    </row>
    <row r="1772" spans="1:15" ht="16.5" customHeight="1">
      <c r="A1772" s="404"/>
      <c r="B1772" s="405"/>
      <c r="C1772" s="413"/>
      <c r="D1772" s="405"/>
      <c r="E1772" s="405"/>
      <c r="F1772" s="405"/>
      <c r="G1772" s="405"/>
      <c r="H1772" s="405"/>
      <c r="I1772" s="405"/>
      <c r="J1772" s="405"/>
      <c r="K1772" s="405"/>
      <c r="L1772" s="406"/>
      <c r="M1772" s="25" t="str">
        <f>IFERROR(VLOOKUP(D1772,Cover!$I$2:$J$14,2,0),"")</f>
        <v/>
      </c>
      <c r="N1772" s="25" t="str">
        <f t="shared" si="54"/>
        <v/>
      </c>
      <c r="O1772" s="15" t="str">
        <f t="shared" si="55"/>
        <v/>
      </c>
    </row>
    <row r="1773" spans="1:15" ht="16.5" customHeight="1">
      <c r="A1773" s="404"/>
      <c r="B1773" s="405"/>
      <c r="C1773" s="413"/>
      <c r="D1773" s="405"/>
      <c r="E1773" s="405"/>
      <c r="F1773" s="405"/>
      <c r="G1773" s="405"/>
      <c r="H1773" s="405"/>
      <c r="I1773" s="405"/>
      <c r="J1773" s="405"/>
      <c r="K1773" s="405"/>
      <c r="L1773" s="406"/>
      <c r="M1773" s="25" t="str">
        <f>IFERROR(VLOOKUP(D1773,Cover!$I$2:$J$14,2,0),"")</f>
        <v/>
      </c>
      <c r="N1773" s="25" t="str">
        <f t="shared" si="54"/>
        <v/>
      </c>
      <c r="O1773" s="15" t="str">
        <f t="shared" si="55"/>
        <v/>
      </c>
    </row>
    <row r="1774" spans="1:15" ht="16.5" customHeight="1">
      <c r="A1774" s="404"/>
      <c r="B1774" s="405"/>
      <c r="C1774" s="413"/>
      <c r="D1774" s="405"/>
      <c r="E1774" s="405"/>
      <c r="F1774" s="405"/>
      <c r="G1774" s="405"/>
      <c r="H1774" s="405"/>
      <c r="I1774" s="405"/>
      <c r="J1774" s="405"/>
      <c r="K1774" s="405"/>
      <c r="L1774" s="406"/>
      <c r="M1774" s="25" t="str">
        <f>IFERROR(VLOOKUP(D1774,Cover!$I$2:$J$14,2,0),"")</f>
        <v/>
      </c>
      <c r="N1774" s="25" t="str">
        <f t="shared" si="54"/>
        <v/>
      </c>
      <c r="O1774" s="15" t="str">
        <f t="shared" si="55"/>
        <v/>
      </c>
    </row>
    <row r="1775" spans="1:15" ht="16.5" customHeight="1">
      <c r="A1775" s="404"/>
      <c r="B1775" s="405"/>
      <c r="C1775" s="413"/>
      <c r="D1775" s="405"/>
      <c r="E1775" s="405"/>
      <c r="F1775" s="405"/>
      <c r="G1775" s="405"/>
      <c r="H1775" s="405"/>
      <c r="I1775" s="405"/>
      <c r="J1775" s="405"/>
      <c r="K1775" s="405"/>
      <c r="L1775" s="406"/>
      <c r="M1775" s="25" t="str">
        <f>IFERROR(VLOOKUP(D1775,Cover!$I$2:$J$14,2,0),"")</f>
        <v/>
      </c>
      <c r="N1775" s="25" t="str">
        <f t="shared" si="54"/>
        <v/>
      </c>
      <c r="O1775" s="15" t="str">
        <f t="shared" si="55"/>
        <v/>
      </c>
    </row>
    <row r="1776" spans="1:15" ht="16.5" customHeight="1">
      <c r="A1776" s="404"/>
      <c r="B1776" s="405"/>
      <c r="C1776" s="413"/>
      <c r="D1776" s="405"/>
      <c r="E1776" s="405"/>
      <c r="F1776" s="405"/>
      <c r="G1776" s="405"/>
      <c r="H1776" s="405"/>
      <c r="I1776" s="405"/>
      <c r="J1776" s="405"/>
      <c r="K1776" s="405"/>
      <c r="L1776" s="406"/>
      <c r="M1776" s="25" t="str">
        <f>IFERROR(VLOOKUP(D1776,Cover!$I$2:$J$14,2,0),"")</f>
        <v/>
      </c>
      <c r="N1776" s="25" t="str">
        <f t="shared" si="54"/>
        <v/>
      </c>
      <c r="O1776" s="15" t="str">
        <f t="shared" si="55"/>
        <v/>
      </c>
    </row>
    <row r="1777" spans="1:15" ht="16.5" customHeight="1">
      <c r="A1777" s="404"/>
      <c r="B1777" s="405"/>
      <c r="C1777" s="413"/>
      <c r="D1777" s="405"/>
      <c r="E1777" s="405"/>
      <c r="F1777" s="405"/>
      <c r="G1777" s="405"/>
      <c r="H1777" s="405"/>
      <c r="I1777" s="405"/>
      <c r="J1777" s="405"/>
      <c r="K1777" s="405"/>
      <c r="L1777" s="406"/>
      <c r="M1777" s="25" t="str">
        <f>IFERROR(VLOOKUP(D1777,Cover!$I$2:$J$14,2,0),"")</f>
        <v/>
      </c>
      <c r="N1777" s="25" t="str">
        <f t="shared" si="54"/>
        <v/>
      </c>
      <c r="O1777" s="15" t="str">
        <f t="shared" si="55"/>
        <v/>
      </c>
    </row>
    <row r="1778" spans="1:15" ht="16.5" customHeight="1">
      <c r="A1778" s="404"/>
      <c r="B1778" s="405"/>
      <c r="C1778" s="413"/>
      <c r="D1778" s="405"/>
      <c r="E1778" s="405"/>
      <c r="F1778" s="405"/>
      <c r="G1778" s="405"/>
      <c r="H1778" s="405"/>
      <c r="I1778" s="405"/>
      <c r="J1778" s="405"/>
      <c r="K1778" s="405"/>
      <c r="L1778" s="406"/>
      <c r="M1778" s="25" t="str">
        <f>IFERROR(VLOOKUP(D1778,Cover!$I$2:$J$14,2,0),"")</f>
        <v/>
      </c>
      <c r="N1778" s="25" t="str">
        <f t="shared" si="54"/>
        <v/>
      </c>
      <c r="O1778" s="15" t="str">
        <f t="shared" si="55"/>
        <v/>
      </c>
    </row>
    <row r="1779" spans="1:15" ht="16.5" customHeight="1">
      <c r="A1779" s="404"/>
      <c r="B1779" s="405"/>
      <c r="C1779" s="413"/>
      <c r="D1779" s="405"/>
      <c r="E1779" s="405"/>
      <c r="F1779" s="405"/>
      <c r="G1779" s="405"/>
      <c r="H1779" s="405"/>
      <c r="I1779" s="405"/>
      <c r="J1779" s="405"/>
      <c r="K1779" s="405"/>
      <c r="L1779" s="406"/>
      <c r="M1779" s="25" t="str">
        <f>IFERROR(VLOOKUP(D1779,Cover!$I$2:$J$14,2,0),"")</f>
        <v/>
      </c>
      <c r="N1779" s="25" t="str">
        <f t="shared" si="54"/>
        <v/>
      </c>
      <c r="O1779" s="15" t="str">
        <f t="shared" si="55"/>
        <v/>
      </c>
    </row>
    <row r="1780" spans="1:15" ht="16.5" customHeight="1">
      <c r="A1780" s="404"/>
      <c r="B1780" s="405"/>
      <c r="C1780" s="413"/>
      <c r="D1780" s="405"/>
      <c r="E1780" s="405"/>
      <c r="F1780" s="405"/>
      <c r="G1780" s="405"/>
      <c r="H1780" s="405"/>
      <c r="I1780" s="405"/>
      <c r="J1780" s="405"/>
      <c r="K1780" s="405"/>
      <c r="L1780" s="406"/>
      <c r="M1780" s="25" t="str">
        <f>IFERROR(VLOOKUP(D1780,Cover!$I$2:$J$14,2,0),"")</f>
        <v/>
      </c>
      <c r="N1780" s="25" t="str">
        <f t="shared" si="54"/>
        <v/>
      </c>
      <c r="O1780" s="15" t="str">
        <f t="shared" si="55"/>
        <v/>
      </c>
    </row>
    <row r="1781" spans="1:15" ht="16.5" customHeight="1">
      <c r="A1781" s="404"/>
      <c r="B1781" s="405"/>
      <c r="C1781" s="413"/>
      <c r="D1781" s="405"/>
      <c r="E1781" s="405"/>
      <c r="F1781" s="405"/>
      <c r="G1781" s="405"/>
      <c r="H1781" s="405"/>
      <c r="I1781" s="405"/>
      <c r="J1781" s="405"/>
      <c r="K1781" s="405"/>
      <c r="L1781" s="406"/>
      <c r="M1781" s="25" t="str">
        <f>IFERROR(VLOOKUP(D1781,Cover!$I$2:$J$14,2,0),"")</f>
        <v/>
      </c>
      <c r="N1781" s="25" t="str">
        <f t="shared" si="54"/>
        <v/>
      </c>
      <c r="O1781" s="15" t="str">
        <f t="shared" si="55"/>
        <v/>
      </c>
    </row>
    <row r="1782" spans="1:15" ht="16.5" customHeight="1">
      <c r="A1782" s="404"/>
      <c r="B1782" s="405"/>
      <c r="C1782" s="413"/>
      <c r="D1782" s="405"/>
      <c r="E1782" s="405"/>
      <c r="F1782" s="405"/>
      <c r="G1782" s="405"/>
      <c r="H1782" s="405"/>
      <c r="I1782" s="405"/>
      <c r="J1782" s="405"/>
      <c r="K1782" s="405"/>
      <c r="L1782" s="406"/>
      <c r="M1782" s="25" t="str">
        <f>IFERROR(VLOOKUP(D1782,Cover!$I$2:$J$14,2,0),"")</f>
        <v/>
      </c>
      <c r="N1782" s="25" t="str">
        <f t="shared" si="54"/>
        <v/>
      </c>
      <c r="O1782" s="15" t="str">
        <f t="shared" si="55"/>
        <v/>
      </c>
    </row>
    <row r="1783" spans="1:15" ht="16.5" customHeight="1">
      <c r="A1783" s="404"/>
      <c r="B1783" s="405"/>
      <c r="C1783" s="413"/>
      <c r="D1783" s="405"/>
      <c r="E1783" s="405"/>
      <c r="F1783" s="405"/>
      <c r="G1783" s="405"/>
      <c r="H1783" s="405"/>
      <c r="I1783" s="405"/>
      <c r="J1783" s="405"/>
      <c r="K1783" s="405"/>
      <c r="L1783" s="406"/>
      <c r="M1783" s="25" t="str">
        <f>IFERROR(VLOOKUP(D1783,Cover!$I$2:$J$14,2,0),"")</f>
        <v/>
      </c>
      <c r="N1783" s="25" t="str">
        <f t="shared" si="54"/>
        <v/>
      </c>
      <c r="O1783" s="15" t="str">
        <f t="shared" si="55"/>
        <v/>
      </c>
    </row>
    <row r="1784" spans="1:15" ht="16.5" customHeight="1">
      <c r="A1784" s="404"/>
      <c r="B1784" s="405"/>
      <c r="C1784" s="413"/>
      <c r="D1784" s="405"/>
      <c r="E1784" s="405"/>
      <c r="F1784" s="405"/>
      <c r="G1784" s="405"/>
      <c r="H1784" s="405"/>
      <c r="I1784" s="405"/>
      <c r="J1784" s="405"/>
      <c r="K1784" s="405"/>
      <c r="L1784" s="406"/>
      <c r="M1784" s="25" t="str">
        <f>IFERROR(VLOOKUP(D1784,Cover!$I$2:$J$14,2,0),"")</f>
        <v/>
      </c>
      <c r="N1784" s="25" t="str">
        <f t="shared" si="54"/>
        <v/>
      </c>
      <c r="O1784" s="15" t="str">
        <f t="shared" si="55"/>
        <v/>
      </c>
    </row>
    <row r="1785" spans="1:15" ht="16.5" customHeight="1">
      <c r="A1785" s="404"/>
      <c r="B1785" s="405"/>
      <c r="C1785" s="413"/>
      <c r="D1785" s="405"/>
      <c r="E1785" s="405"/>
      <c r="F1785" s="405"/>
      <c r="G1785" s="405"/>
      <c r="H1785" s="405"/>
      <c r="I1785" s="405"/>
      <c r="J1785" s="405"/>
      <c r="K1785" s="405"/>
      <c r="L1785" s="406"/>
      <c r="M1785" s="25" t="str">
        <f>IFERROR(VLOOKUP(D1785,Cover!$I$2:$J$14,2,0),"")</f>
        <v/>
      </c>
      <c r="N1785" s="25" t="str">
        <f t="shared" si="54"/>
        <v/>
      </c>
      <c r="O1785" s="15" t="str">
        <f t="shared" si="55"/>
        <v/>
      </c>
    </row>
    <row r="1786" spans="1:15" ht="16.5" customHeight="1">
      <c r="A1786" s="404"/>
      <c r="B1786" s="405"/>
      <c r="C1786" s="413"/>
      <c r="D1786" s="405"/>
      <c r="E1786" s="405"/>
      <c r="F1786" s="405"/>
      <c r="G1786" s="405"/>
      <c r="H1786" s="405"/>
      <c r="I1786" s="405"/>
      <c r="J1786" s="405"/>
      <c r="K1786" s="405"/>
      <c r="L1786" s="406"/>
      <c r="M1786" s="25" t="str">
        <f>IFERROR(VLOOKUP(D1786,Cover!$I$2:$J$14,2,0),"")</f>
        <v/>
      </c>
      <c r="N1786" s="25" t="str">
        <f t="shared" si="54"/>
        <v/>
      </c>
      <c r="O1786" s="15" t="str">
        <f t="shared" si="55"/>
        <v/>
      </c>
    </row>
    <row r="1787" spans="1:15" ht="16.5" customHeight="1">
      <c r="A1787" s="404"/>
      <c r="B1787" s="405"/>
      <c r="C1787" s="413"/>
      <c r="D1787" s="405"/>
      <c r="E1787" s="405"/>
      <c r="F1787" s="405"/>
      <c r="G1787" s="405"/>
      <c r="H1787" s="405"/>
      <c r="I1787" s="405"/>
      <c r="J1787" s="405"/>
      <c r="K1787" s="405"/>
      <c r="L1787" s="406"/>
      <c r="M1787" s="25" t="str">
        <f>IFERROR(VLOOKUP(D1787,Cover!$I$2:$J$14,2,0),"")</f>
        <v/>
      </c>
      <c r="N1787" s="25" t="str">
        <f t="shared" si="54"/>
        <v/>
      </c>
      <c r="O1787" s="15" t="str">
        <f t="shared" si="55"/>
        <v/>
      </c>
    </row>
    <row r="1788" spans="1:15" ht="16.5" customHeight="1">
      <c r="A1788" s="404"/>
      <c r="B1788" s="405"/>
      <c r="C1788" s="413"/>
      <c r="D1788" s="405"/>
      <c r="E1788" s="405"/>
      <c r="F1788" s="405"/>
      <c r="G1788" s="405"/>
      <c r="H1788" s="405"/>
      <c r="I1788" s="405"/>
      <c r="J1788" s="405"/>
      <c r="K1788" s="405"/>
      <c r="L1788" s="406"/>
      <c r="M1788" s="25" t="str">
        <f>IFERROR(VLOOKUP(D1788,Cover!$I$2:$J$14,2,0),"")</f>
        <v/>
      </c>
      <c r="N1788" s="25" t="str">
        <f t="shared" si="54"/>
        <v/>
      </c>
      <c r="O1788" s="15" t="str">
        <f t="shared" si="55"/>
        <v/>
      </c>
    </row>
    <row r="1789" spans="1:15" ht="16.5" customHeight="1">
      <c r="A1789" s="404"/>
      <c r="B1789" s="405"/>
      <c r="C1789" s="413"/>
      <c r="D1789" s="405"/>
      <c r="E1789" s="405"/>
      <c r="F1789" s="405"/>
      <c r="G1789" s="405"/>
      <c r="H1789" s="405"/>
      <c r="I1789" s="405"/>
      <c r="J1789" s="405"/>
      <c r="K1789" s="405"/>
      <c r="L1789" s="406"/>
      <c r="M1789" s="25" t="str">
        <f>IFERROR(VLOOKUP(D1789,Cover!$I$2:$J$14,2,0),"")</f>
        <v/>
      </c>
      <c r="N1789" s="25" t="str">
        <f t="shared" si="54"/>
        <v/>
      </c>
      <c r="O1789" s="15" t="str">
        <f t="shared" si="55"/>
        <v/>
      </c>
    </row>
    <row r="1790" spans="1:15" ht="16.5" customHeight="1">
      <c r="A1790" s="404"/>
      <c r="B1790" s="405"/>
      <c r="C1790" s="413"/>
      <c r="D1790" s="405"/>
      <c r="E1790" s="405"/>
      <c r="F1790" s="405"/>
      <c r="G1790" s="405"/>
      <c r="H1790" s="405"/>
      <c r="I1790" s="405"/>
      <c r="J1790" s="405"/>
      <c r="K1790" s="405"/>
      <c r="L1790" s="406"/>
      <c r="M1790" s="25" t="str">
        <f>IFERROR(VLOOKUP(D1790,Cover!$I$2:$J$14,2,0),"")</f>
        <v/>
      </c>
      <c r="N1790" s="25" t="str">
        <f t="shared" si="54"/>
        <v/>
      </c>
      <c r="O1790" s="15" t="str">
        <f t="shared" si="55"/>
        <v/>
      </c>
    </row>
    <row r="1791" spans="1:15" ht="16.5" customHeight="1">
      <c r="A1791" s="404"/>
      <c r="B1791" s="405"/>
      <c r="C1791" s="413"/>
      <c r="D1791" s="405"/>
      <c r="E1791" s="405"/>
      <c r="F1791" s="405"/>
      <c r="G1791" s="405"/>
      <c r="H1791" s="405"/>
      <c r="I1791" s="405"/>
      <c r="J1791" s="405"/>
      <c r="K1791" s="405"/>
      <c r="L1791" s="406"/>
      <c r="M1791" s="25" t="str">
        <f>IFERROR(VLOOKUP(D1791,Cover!$I$2:$J$14,2,0),"")</f>
        <v/>
      </c>
      <c r="N1791" s="25" t="str">
        <f t="shared" si="54"/>
        <v/>
      </c>
      <c r="O1791" s="15" t="str">
        <f t="shared" si="55"/>
        <v/>
      </c>
    </row>
    <row r="1792" spans="1:15" ht="16.5" customHeight="1">
      <c r="A1792" s="404"/>
      <c r="B1792" s="405"/>
      <c r="C1792" s="413"/>
      <c r="D1792" s="405"/>
      <c r="E1792" s="405"/>
      <c r="F1792" s="405"/>
      <c r="G1792" s="405"/>
      <c r="H1792" s="405"/>
      <c r="I1792" s="405"/>
      <c r="J1792" s="405"/>
      <c r="K1792" s="405"/>
      <c r="L1792" s="406"/>
      <c r="M1792" s="25" t="str">
        <f>IFERROR(VLOOKUP(D1792,Cover!$I$2:$J$14,2,0),"")</f>
        <v/>
      </c>
      <c r="N1792" s="25" t="str">
        <f t="shared" si="54"/>
        <v/>
      </c>
      <c r="O1792" s="15" t="str">
        <f t="shared" si="55"/>
        <v/>
      </c>
    </row>
    <row r="1793" spans="1:15" ht="16.5" customHeight="1">
      <c r="A1793" s="404"/>
      <c r="B1793" s="405"/>
      <c r="C1793" s="413"/>
      <c r="D1793" s="405"/>
      <c r="E1793" s="405"/>
      <c r="F1793" s="405"/>
      <c r="G1793" s="405"/>
      <c r="H1793" s="405"/>
      <c r="I1793" s="405"/>
      <c r="J1793" s="405"/>
      <c r="K1793" s="405"/>
      <c r="L1793" s="406"/>
      <c r="M1793" s="25" t="str">
        <f>IFERROR(VLOOKUP(D1793,Cover!$I$2:$J$14,2,0),"")</f>
        <v/>
      </c>
      <c r="N1793" s="25" t="str">
        <f t="shared" si="54"/>
        <v/>
      </c>
      <c r="O1793" s="15" t="str">
        <f t="shared" si="55"/>
        <v/>
      </c>
    </row>
    <row r="1794" spans="1:15" ht="16.5" customHeight="1">
      <c r="A1794" s="404"/>
      <c r="B1794" s="405"/>
      <c r="C1794" s="413"/>
      <c r="D1794" s="405"/>
      <c r="E1794" s="405"/>
      <c r="F1794" s="405"/>
      <c r="G1794" s="405"/>
      <c r="H1794" s="405"/>
      <c r="I1794" s="405"/>
      <c r="J1794" s="405"/>
      <c r="K1794" s="405"/>
      <c r="L1794" s="406"/>
      <c r="M1794" s="25" t="str">
        <f>IFERROR(VLOOKUP(D1794,Cover!$I$2:$J$14,2,0),"")</f>
        <v/>
      </c>
      <c r="N1794" s="25" t="str">
        <f t="shared" si="54"/>
        <v/>
      </c>
      <c r="O1794" s="15" t="str">
        <f t="shared" si="55"/>
        <v/>
      </c>
    </row>
    <row r="1795" spans="1:15" ht="16.5" customHeight="1">
      <c r="A1795" s="404"/>
      <c r="B1795" s="405"/>
      <c r="C1795" s="413"/>
      <c r="D1795" s="405"/>
      <c r="E1795" s="405"/>
      <c r="F1795" s="405"/>
      <c r="G1795" s="405"/>
      <c r="H1795" s="405"/>
      <c r="I1795" s="405"/>
      <c r="J1795" s="405"/>
      <c r="K1795" s="405"/>
      <c r="L1795" s="406"/>
      <c r="M1795" s="25" t="str">
        <f>IFERROR(VLOOKUP(D1795,Cover!$I$2:$J$14,2,0),"")</f>
        <v/>
      </c>
      <c r="N1795" s="25" t="str">
        <f t="shared" ref="N1795:N1858" si="56">IF(O1795&lt;&gt;"PMOyyy144_R4bis",CONCATENATE(B1795,M1795,I1795),CONCATENATE(O1795,M1795,I1795))</f>
        <v/>
      </c>
      <c r="O1795" s="15" t="str">
        <f t="shared" ref="O1795:O1858" si="57">LEFT(B1795,15)</f>
        <v/>
      </c>
    </row>
    <row r="1796" spans="1:15" ht="16.5" customHeight="1">
      <c r="A1796" s="404"/>
      <c r="B1796" s="405"/>
      <c r="C1796" s="413"/>
      <c r="D1796" s="405"/>
      <c r="E1796" s="405"/>
      <c r="F1796" s="405"/>
      <c r="G1796" s="405"/>
      <c r="H1796" s="405"/>
      <c r="I1796" s="405"/>
      <c r="J1796" s="405"/>
      <c r="K1796" s="405"/>
      <c r="L1796" s="406"/>
      <c r="M1796" s="25" t="str">
        <f>IFERROR(VLOOKUP(D1796,Cover!$I$2:$J$14,2,0),"")</f>
        <v/>
      </c>
      <c r="N1796" s="25" t="str">
        <f t="shared" si="56"/>
        <v/>
      </c>
      <c r="O1796" s="15" t="str">
        <f t="shared" si="57"/>
        <v/>
      </c>
    </row>
    <row r="1797" spans="1:15" ht="16.5" customHeight="1">
      <c r="A1797" s="404"/>
      <c r="B1797" s="405"/>
      <c r="C1797" s="413"/>
      <c r="D1797" s="405"/>
      <c r="E1797" s="405"/>
      <c r="F1797" s="405"/>
      <c r="G1797" s="405"/>
      <c r="H1797" s="405"/>
      <c r="I1797" s="405"/>
      <c r="J1797" s="405"/>
      <c r="K1797" s="405"/>
      <c r="L1797" s="406"/>
      <c r="M1797" s="25" t="str">
        <f>IFERROR(VLOOKUP(D1797,Cover!$I$2:$J$14,2,0),"")</f>
        <v/>
      </c>
      <c r="N1797" s="25" t="str">
        <f t="shared" si="56"/>
        <v/>
      </c>
      <c r="O1797" s="15" t="str">
        <f t="shared" si="57"/>
        <v/>
      </c>
    </row>
    <row r="1798" spans="1:15" ht="16.5" customHeight="1">
      <c r="A1798" s="404"/>
      <c r="B1798" s="405"/>
      <c r="C1798" s="413"/>
      <c r="D1798" s="405"/>
      <c r="E1798" s="405"/>
      <c r="F1798" s="405"/>
      <c r="G1798" s="405"/>
      <c r="H1798" s="405"/>
      <c r="I1798" s="405"/>
      <c r="J1798" s="405"/>
      <c r="K1798" s="405"/>
      <c r="L1798" s="406"/>
      <c r="M1798" s="25" t="str">
        <f>IFERROR(VLOOKUP(D1798,Cover!$I$2:$J$14,2,0),"")</f>
        <v/>
      </c>
      <c r="N1798" s="25" t="str">
        <f t="shared" si="56"/>
        <v/>
      </c>
      <c r="O1798" s="15" t="str">
        <f t="shared" si="57"/>
        <v/>
      </c>
    </row>
    <row r="1799" spans="1:15" ht="16.5" customHeight="1">
      <c r="A1799" s="404"/>
      <c r="B1799" s="405"/>
      <c r="C1799" s="413"/>
      <c r="D1799" s="405"/>
      <c r="E1799" s="405"/>
      <c r="F1799" s="405"/>
      <c r="G1799" s="405"/>
      <c r="H1799" s="405"/>
      <c r="I1799" s="405"/>
      <c r="J1799" s="405"/>
      <c r="K1799" s="405"/>
      <c r="L1799" s="406"/>
      <c r="M1799" s="25" t="str">
        <f>IFERROR(VLOOKUP(D1799,Cover!$I$2:$J$14,2,0),"")</f>
        <v/>
      </c>
      <c r="N1799" s="25" t="str">
        <f t="shared" si="56"/>
        <v/>
      </c>
      <c r="O1799" s="15" t="str">
        <f t="shared" si="57"/>
        <v/>
      </c>
    </row>
    <row r="1800" spans="1:15" ht="16.5" customHeight="1">
      <c r="A1800" s="404"/>
      <c r="B1800" s="405"/>
      <c r="C1800" s="413"/>
      <c r="D1800" s="405"/>
      <c r="E1800" s="405"/>
      <c r="F1800" s="405"/>
      <c r="G1800" s="405"/>
      <c r="H1800" s="405"/>
      <c r="I1800" s="405"/>
      <c r="J1800" s="405"/>
      <c r="K1800" s="405"/>
      <c r="L1800" s="406"/>
      <c r="M1800" s="25" t="str">
        <f>IFERROR(VLOOKUP(D1800,Cover!$I$2:$J$14,2,0),"")</f>
        <v/>
      </c>
      <c r="N1800" s="25" t="str">
        <f t="shared" si="56"/>
        <v/>
      </c>
      <c r="O1800" s="15" t="str">
        <f t="shared" si="57"/>
        <v/>
      </c>
    </row>
    <row r="1801" spans="1:15" ht="16.5" customHeight="1">
      <c r="A1801" s="404"/>
      <c r="B1801" s="405"/>
      <c r="C1801" s="413"/>
      <c r="D1801" s="405"/>
      <c r="E1801" s="405"/>
      <c r="F1801" s="405"/>
      <c r="G1801" s="405"/>
      <c r="H1801" s="405"/>
      <c r="I1801" s="405"/>
      <c r="J1801" s="405"/>
      <c r="K1801" s="405"/>
      <c r="L1801" s="406"/>
      <c r="M1801" s="25" t="str">
        <f>IFERROR(VLOOKUP(D1801,Cover!$I$2:$J$14,2,0),"")</f>
        <v/>
      </c>
      <c r="N1801" s="25" t="str">
        <f t="shared" si="56"/>
        <v/>
      </c>
      <c r="O1801" s="15" t="str">
        <f t="shared" si="57"/>
        <v/>
      </c>
    </row>
    <row r="1802" spans="1:15" ht="16.5" customHeight="1">
      <c r="A1802" s="404"/>
      <c r="B1802" s="405"/>
      <c r="C1802" s="413"/>
      <c r="D1802" s="405"/>
      <c r="E1802" s="405"/>
      <c r="F1802" s="405"/>
      <c r="G1802" s="405"/>
      <c r="H1802" s="405"/>
      <c r="I1802" s="405"/>
      <c r="J1802" s="405"/>
      <c r="K1802" s="405"/>
      <c r="L1802" s="406"/>
      <c r="M1802" s="25" t="str">
        <f>IFERROR(VLOOKUP(D1802,Cover!$I$2:$J$14,2,0),"")</f>
        <v/>
      </c>
      <c r="N1802" s="25" t="str">
        <f t="shared" si="56"/>
        <v/>
      </c>
      <c r="O1802" s="15" t="str">
        <f t="shared" si="57"/>
        <v/>
      </c>
    </row>
    <row r="1803" spans="1:15" ht="16.5" customHeight="1">
      <c r="A1803" s="404"/>
      <c r="B1803" s="405"/>
      <c r="C1803" s="413"/>
      <c r="D1803" s="405"/>
      <c r="E1803" s="405"/>
      <c r="F1803" s="405"/>
      <c r="G1803" s="405"/>
      <c r="H1803" s="405"/>
      <c r="I1803" s="405"/>
      <c r="J1803" s="405"/>
      <c r="K1803" s="405"/>
      <c r="L1803" s="406"/>
      <c r="M1803" s="25" t="str">
        <f>IFERROR(VLOOKUP(D1803,Cover!$I$2:$J$14,2,0),"")</f>
        <v/>
      </c>
      <c r="N1803" s="25" t="str">
        <f t="shared" si="56"/>
        <v/>
      </c>
      <c r="O1803" s="15" t="str">
        <f t="shared" si="57"/>
        <v/>
      </c>
    </row>
    <row r="1804" spans="1:15" ht="16.5" customHeight="1">
      <c r="A1804" s="404"/>
      <c r="B1804" s="405"/>
      <c r="C1804" s="413"/>
      <c r="D1804" s="405"/>
      <c r="E1804" s="405"/>
      <c r="F1804" s="405"/>
      <c r="G1804" s="405"/>
      <c r="H1804" s="405"/>
      <c r="I1804" s="405"/>
      <c r="J1804" s="405"/>
      <c r="K1804" s="405"/>
      <c r="L1804" s="406"/>
      <c r="M1804" s="25" t="str">
        <f>IFERROR(VLOOKUP(D1804,Cover!$I$2:$J$14,2,0),"")</f>
        <v/>
      </c>
      <c r="N1804" s="25" t="str">
        <f t="shared" si="56"/>
        <v/>
      </c>
      <c r="O1804" s="15" t="str">
        <f t="shared" si="57"/>
        <v/>
      </c>
    </row>
    <row r="1805" spans="1:15" ht="16.5" customHeight="1">
      <c r="A1805" s="404"/>
      <c r="B1805" s="405"/>
      <c r="C1805" s="413"/>
      <c r="D1805" s="405"/>
      <c r="E1805" s="405"/>
      <c r="F1805" s="405"/>
      <c r="G1805" s="405"/>
      <c r="H1805" s="405"/>
      <c r="I1805" s="405"/>
      <c r="J1805" s="405"/>
      <c r="K1805" s="405"/>
      <c r="L1805" s="406"/>
      <c r="M1805" s="25" t="str">
        <f>IFERROR(VLOOKUP(D1805,Cover!$I$2:$J$14,2,0),"")</f>
        <v/>
      </c>
      <c r="N1805" s="25" t="str">
        <f t="shared" si="56"/>
        <v/>
      </c>
      <c r="O1805" s="15" t="str">
        <f t="shared" si="57"/>
        <v/>
      </c>
    </row>
    <row r="1806" spans="1:15" ht="16.5" customHeight="1">
      <c r="A1806" s="404"/>
      <c r="B1806" s="405"/>
      <c r="C1806" s="413"/>
      <c r="D1806" s="405"/>
      <c r="E1806" s="405"/>
      <c r="F1806" s="405"/>
      <c r="G1806" s="405"/>
      <c r="H1806" s="405"/>
      <c r="I1806" s="405"/>
      <c r="J1806" s="405"/>
      <c r="K1806" s="405"/>
      <c r="L1806" s="406"/>
      <c r="M1806" s="25" t="str">
        <f>IFERROR(VLOOKUP(D1806,Cover!$I$2:$J$14,2,0),"")</f>
        <v/>
      </c>
      <c r="N1806" s="25" t="str">
        <f t="shared" si="56"/>
        <v/>
      </c>
      <c r="O1806" s="15" t="str">
        <f t="shared" si="57"/>
        <v/>
      </c>
    </row>
    <row r="1807" spans="1:15" ht="16.5" customHeight="1">
      <c r="A1807" s="404"/>
      <c r="B1807" s="405"/>
      <c r="C1807" s="413"/>
      <c r="D1807" s="405"/>
      <c r="E1807" s="405"/>
      <c r="F1807" s="405"/>
      <c r="G1807" s="405"/>
      <c r="H1807" s="405"/>
      <c r="I1807" s="405"/>
      <c r="J1807" s="405"/>
      <c r="K1807" s="405"/>
      <c r="L1807" s="406"/>
      <c r="M1807" s="25" t="str">
        <f>IFERROR(VLOOKUP(D1807,Cover!$I$2:$J$14,2,0),"")</f>
        <v/>
      </c>
      <c r="N1807" s="25" t="str">
        <f t="shared" si="56"/>
        <v/>
      </c>
      <c r="O1807" s="15" t="str">
        <f t="shared" si="57"/>
        <v/>
      </c>
    </row>
    <row r="1808" spans="1:15" ht="16.5" customHeight="1">
      <c r="A1808" s="404"/>
      <c r="B1808" s="405"/>
      <c r="C1808" s="413"/>
      <c r="D1808" s="405"/>
      <c r="E1808" s="405"/>
      <c r="F1808" s="405"/>
      <c r="G1808" s="405"/>
      <c r="H1808" s="405"/>
      <c r="I1808" s="405"/>
      <c r="J1808" s="405"/>
      <c r="K1808" s="405"/>
      <c r="L1808" s="406"/>
      <c r="M1808" s="25" t="str">
        <f>IFERROR(VLOOKUP(D1808,Cover!$I$2:$J$14,2,0),"")</f>
        <v/>
      </c>
      <c r="N1808" s="25" t="str">
        <f t="shared" si="56"/>
        <v/>
      </c>
      <c r="O1808" s="15" t="str">
        <f t="shared" si="57"/>
        <v/>
      </c>
    </row>
    <row r="1809" spans="1:15" ht="16.5" customHeight="1">
      <c r="A1809" s="404"/>
      <c r="B1809" s="405"/>
      <c r="C1809" s="413"/>
      <c r="D1809" s="405"/>
      <c r="E1809" s="405"/>
      <c r="F1809" s="405"/>
      <c r="G1809" s="405"/>
      <c r="H1809" s="405"/>
      <c r="I1809" s="405"/>
      <c r="J1809" s="405"/>
      <c r="K1809" s="405"/>
      <c r="L1809" s="406"/>
      <c r="M1809" s="25" t="str">
        <f>IFERROR(VLOOKUP(D1809,Cover!$I$2:$J$14,2,0),"")</f>
        <v/>
      </c>
      <c r="N1809" s="25" t="str">
        <f t="shared" si="56"/>
        <v/>
      </c>
      <c r="O1809" s="15" t="str">
        <f t="shared" si="57"/>
        <v/>
      </c>
    </row>
    <row r="1810" spans="1:15" ht="16.5" customHeight="1">
      <c r="A1810" s="404"/>
      <c r="B1810" s="405"/>
      <c r="C1810" s="413"/>
      <c r="D1810" s="405"/>
      <c r="E1810" s="405"/>
      <c r="F1810" s="405"/>
      <c r="G1810" s="405"/>
      <c r="H1810" s="405"/>
      <c r="I1810" s="405"/>
      <c r="J1810" s="405"/>
      <c r="K1810" s="405"/>
      <c r="L1810" s="406"/>
      <c r="M1810" s="25" t="str">
        <f>IFERROR(VLOOKUP(D1810,Cover!$I$2:$J$14,2,0),"")</f>
        <v/>
      </c>
      <c r="N1810" s="25" t="str">
        <f t="shared" si="56"/>
        <v/>
      </c>
      <c r="O1810" s="15" t="str">
        <f t="shared" si="57"/>
        <v/>
      </c>
    </row>
    <row r="1811" spans="1:15" ht="16.5" customHeight="1">
      <c r="A1811" s="404"/>
      <c r="B1811" s="405"/>
      <c r="C1811" s="413"/>
      <c r="D1811" s="405"/>
      <c r="E1811" s="405"/>
      <c r="F1811" s="405"/>
      <c r="G1811" s="405"/>
      <c r="H1811" s="405"/>
      <c r="I1811" s="405"/>
      <c r="J1811" s="405"/>
      <c r="K1811" s="405"/>
      <c r="L1811" s="406"/>
      <c r="M1811" s="25" t="str">
        <f>IFERROR(VLOOKUP(D1811,Cover!$I$2:$J$14,2,0),"")</f>
        <v/>
      </c>
      <c r="N1811" s="25" t="str">
        <f t="shared" si="56"/>
        <v/>
      </c>
      <c r="O1811" s="15" t="str">
        <f t="shared" si="57"/>
        <v/>
      </c>
    </row>
    <row r="1812" spans="1:15" ht="16.5" customHeight="1">
      <c r="A1812" s="404"/>
      <c r="B1812" s="405"/>
      <c r="C1812" s="413"/>
      <c r="D1812" s="405"/>
      <c r="E1812" s="405"/>
      <c r="F1812" s="405"/>
      <c r="G1812" s="405"/>
      <c r="H1812" s="405"/>
      <c r="I1812" s="405"/>
      <c r="J1812" s="405"/>
      <c r="K1812" s="405"/>
      <c r="L1812" s="406"/>
      <c r="M1812" s="25" t="str">
        <f>IFERROR(VLOOKUP(D1812,Cover!$I$2:$J$14,2,0),"")</f>
        <v/>
      </c>
      <c r="N1812" s="25" t="str">
        <f t="shared" si="56"/>
        <v/>
      </c>
      <c r="O1812" s="15" t="str">
        <f t="shared" si="57"/>
        <v/>
      </c>
    </row>
    <row r="1813" spans="1:15" ht="16.5" customHeight="1">
      <c r="A1813" s="404"/>
      <c r="B1813" s="405"/>
      <c r="C1813" s="413"/>
      <c r="D1813" s="405"/>
      <c r="E1813" s="405"/>
      <c r="F1813" s="405"/>
      <c r="G1813" s="405"/>
      <c r="H1813" s="405"/>
      <c r="I1813" s="405"/>
      <c r="J1813" s="405"/>
      <c r="K1813" s="405"/>
      <c r="L1813" s="406"/>
      <c r="M1813" s="25" t="str">
        <f>IFERROR(VLOOKUP(D1813,Cover!$I$2:$J$14,2,0),"")</f>
        <v/>
      </c>
      <c r="N1813" s="25" t="str">
        <f t="shared" si="56"/>
        <v/>
      </c>
      <c r="O1813" s="15" t="str">
        <f t="shared" si="57"/>
        <v/>
      </c>
    </row>
    <row r="1814" spans="1:15" ht="16.5" customHeight="1">
      <c r="A1814" s="404"/>
      <c r="B1814" s="405"/>
      <c r="C1814" s="413"/>
      <c r="D1814" s="405"/>
      <c r="E1814" s="405"/>
      <c r="F1814" s="405"/>
      <c r="G1814" s="405"/>
      <c r="H1814" s="405"/>
      <c r="I1814" s="405"/>
      <c r="J1814" s="405"/>
      <c r="K1814" s="405"/>
      <c r="L1814" s="406"/>
      <c r="M1814" s="25" t="str">
        <f>IFERROR(VLOOKUP(D1814,Cover!$I$2:$J$14,2,0),"")</f>
        <v/>
      </c>
      <c r="N1814" s="25" t="str">
        <f t="shared" si="56"/>
        <v/>
      </c>
      <c r="O1814" s="15" t="str">
        <f t="shared" si="57"/>
        <v/>
      </c>
    </row>
    <row r="1815" spans="1:15" ht="16.5" customHeight="1">
      <c r="A1815" s="404"/>
      <c r="B1815" s="405"/>
      <c r="C1815" s="413"/>
      <c r="D1815" s="405"/>
      <c r="E1815" s="405"/>
      <c r="F1815" s="405"/>
      <c r="G1815" s="405"/>
      <c r="H1815" s="405"/>
      <c r="I1815" s="405"/>
      <c r="J1815" s="405"/>
      <c r="K1815" s="405"/>
      <c r="L1815" s="406"/>
      <c r="M1815" s="25" t="str">
        <f>IFERROR(VLOOKUP(D1815,Cover!$I$2:$J$14,2,0),"")</f>
        <v/>
      </c>
      <c r="N1815" s="25" t="str">
        <f t="shared" si="56"/>
        <v/>
      </c>
      <c r="O1815" s="15" t="str">
        <f t="shared" si="57"/>
        <v/>
      </c>
    </row>
    <row r="1816" spans="1:15" ht="16.5" customHeight="1">
      <c r="A1816" s="404"/>
      <c r="B1816" s="405"/>
      <c r="C1816" s="413"/>
      <c r="D1816" s="405"/>
      <c r="E1816" s="405"/>
      <c r="F1816" s="405"/>
      <c r="G1816" s="405"/>
      <c r="H1816" s="405"/>
      <c r="I1816" s="405"/>
      <c r="J1816" s="405"/>
      <c r="K1816" s="405"/>
      <c r="L1816" s="406"/>
      <c r="M1816" s="25" t="str">
        <f>IFERROR(VLOOKUP(D1816,Cover!$I$2:$J$14,2,0),"")</f>
        <v/>
      </c>
      <c r="N1816" s="25" t="str">
        <f t="shared" si="56"/>
        <v/>
      </c>
      <c r="O1816" s="15" t="str">
        <f t="shared" si="57"/>
        <v/>
      </c>
    </row>
    <row r="1817" spans="1:15" ht="16.5" customHeight="1">
      <c r="A1817" s="404"/>
      <c r="B1817" s="405"/>
      <c r="C1817" s="413"/>
      <c r="D1817" s="405"/>
      <c r="E1817" s="405"/>
      <c r="F1817" s="405"/>
      <c r="G1817" s="405"/>
      <c r="H1817" s="405"/>
      <c r="I1817" s="405"/>
      <c r="J1817" s="405"/>
      <c r="K1817" s="405"/>
      <c r="L1817" s="406"/>
      <c r="M1817" s="25" t="str">
        <f>IFERROR(VLOOKUP(D1817,Cover!$I$2:$J$14,2,0),"")</f>
        <v/>
      </c>
      <c r="N1817" s="25" t="str">
        <f t="shared" si="56"/>
        <v/>
      </c>
      <c r="O1817" s="15" t="str">
        <f t="shared" si="57"/>
        <v/>
      </c>
    </row>
    <row r="1818" spans="1:15" ht="16.5" customHeight="1">
      <c r="A1818" s="404"/>
      <c r="B1818" s="405"/>
      <c r="C1818" s="413"/>
      <c r="D1818" s="405"/>
      <c r="E1818" s="405"/>
      <c r="F1818" s="405"/>
      <c r="G1818" s="405"/>
      <c r="H1818" s="405"/>
      <c r="I1818" s="405"/>
      <c r="J1818" s="405"/>
      <c r="K1818" s="405"/>
      <c r="L1818" s="406"/>
      <c r="M1818" s="25" t="str">
        <f>IFERROR(VLOOKUP(D1818,Cover!$I$2:$J$14,2,0),"")</f>
        <v/>
      </c>
      <c r="N1818" s="25" t="str">
        <f t="shared" si="56"/>
        <v/>
      </c>
      <c r="O1818" s="15" t="str">
        <f t="shared" si="57"/>
        <v/>
      </c>
    </row>
    <row r="1819" spans="1:15" ht="16.5" customHeight="1">
      <c r="A1819" s="404"/>
      <c r="B1819" s="405"/>
      <c r="C1819" s="413"/>
      <c r="D1819" s="405"/>
      <c r="E1819" s="405"/>
      <c r="F1819" s="405"/>
      <c r="G1819" s="405"/>
      <c r="H1819" s="405"/>
      <c r="I1819" s="405"/>
      <c r="J1819" s="405"/>
      <c r="K1819" s="405"/>
      <c r="L1819" s="406"/>
      <c r="M1819" s="25" t="str">
        <f>IFERROR(VLOOKUP(D1819,Cover!$I$2:$J$14,2,0),"")</f>
        <v/>
      </c>
      <c r="N1819" s="25" t="str">
        <f t="shared" si="56"/>
        <v/>
      </c>
      <c r="O1819" s="15" t="str">
        <f t="shared" si="57"/>
        <v/>
      </c>
    </row>
    <row r="1820" spans="1:15" ht="16.5" customHeight="1">
      <c r="A1820" s="404"/>
      <c r="B1820" s="405"/>
      <c r="C1820" s="413"/>
      <c r="D1820" s="405"/>
      <c r="E1820" s="405"/>
      <c r="F1820" s="405"/>
      <c r="G1820" s="405"/>
      <c r="H1820" s="405"/>
      <c r="I1820" s="405"/>
      <c r="J1820" s="405"/>
      <c r="K1820" s="405"/>
      <c r="L1820" s="406"/>
      <c r="M1820" s="25" t="str">
        <f>IFERROR(VLOOKUP(D1820,Cover!$I$2:$J$14,2,0),"")</f>
        <v/>
      </c>
      <c r="N1820" s="25" t="str">
        <f t="shared" si="56"/>
        <v/>
      </c>
      <c r="O1820" s="15" t="str">
        <f t="shared" si="57"/>
        <v/>
      </c>
    </row>
    <row r="1821" spans="1:15" ht="16.5" customHeight="1">
      <c r="A1821" s="404"/>
      <c r="B1821" s="405"/>
      <c r="C1821" s="413"/>
      <c r="D1821" s="405"/>
      <c r="E1821" s="405"/>
      <c r="F1821" s="405"/>
      <c r="G1821" s="405"/>
      <c r="H1821" s="405"/>
      <c r="I1821" s="405"/>
      <c r="J1821" s="405"/>
      <c r="K1821" s="405"/>
      <c r="L1821" s="406"/>
      <c r="M1821" s="25" t="str">
        <f>IFERROR(VLOOKUP(D1821,Cover!$I$2:$J$14,2,0),"")</f>
        <v/>
      </c>
      <c r="N1821" s="25" t="str">
        <f t="shared" si="56"/>
        <v/>
      </c>
      <c r="O1821" s="15" t="str">
        <f t="shared" si="57"/>
        <v/>
      </c>
    </row>
    <row r="1822" spans="1:15" ht="16.5" customHeight="1">
      <c r="A1822" s="404"/>
      <c r="B1822" s="405"/>
      <c r="C1822" s="413"/>
      <c r="D1822" s="405"/>
      <c r="E1822" s="405"/>
      <c r="F1822" s="405"/>
      <c r="G1822" s="405"/>
      <c r="H1822" s="405"/>
      <c r="I1822" s="405"/>
      <c r="J1822" s="405"/>
      <c r="K1822" s="405"/>
      <c r="L1822" s="406"/>
      <c r="M1822" s="25" t="str">
        <f>IFERROR(VLOOKUP(D1822,Cover!$I$2:$J$14,2,0),"")</f>
        <v/>
      </c>
      <c r="N1822" s="25" t="str">
        <f t="shared" si="56"/>
        <v/>
      </c>
      <c r="O1822" s="15" t="str">
        <f t="shared" si="57"/>
        <v/>
      </c>
    </row>
    <row r="1823" spans="1:15" ht="16.5" customHeight="1">
      <c r="A1823" s="404"/>
      <c r="B1823" s="405"/>
      <c r="C1823" s="413"/>
      <c r="D1823" s="405"/>
      <c r="E1823" s="405"/>
      <c r="F1823" s="405"/>
      <c r="G1823" s="405"/>
      <c r="H1823" s="405"/>
      <c r="I1823" s="405"/>
      <c r="J1823" s="405"/>
      <c r="K1823" s="405"/>
      <c r="L1823" s="406"/>
      <c r="M1823" s="25" t="str">
        <f>IFERROR(VLOOKUP(D1823,Cover!$I$2:$J$14,2,0),"")</f>
        <v/>
      </c>
      <c r="N1823" s="25" t="str">
        <f t="shared" si="56"/>
        <v/>
      </c>
      <c r="O1823" s="15" t="str">
        <f t="shared" si="57"/>
        <v/>
      </c>
    </row>
    <row r="1824" spans="1:15" ht="16.5" customHeight="1">
      <c r="A1824" s="404"/>
      <c r="B1824" s="405"/>
      <c r="C1824" s="413"/>
      <c r="D1824" s="405"/>
      <c r="E1824" s="405"/>
      <c r="F1824" s="405"/>
      <c r="G1824" s="405"/>
      <c r="H1824" s="405"/>
      <c r="I1824" s="405"/>
      <c r="J1824" s="405"/>
      <c r="K1824" s="405"/>
      <c r="L1824" s="406"/>
      <c r="M1824" s="25" t="str">
        <f>IFERROR(VLOOKUP(D1824,Cover!$I$2:$J$14,2,0),"")</f>
        <v/>
      </c>
      <c r="N1824" s="25" t="str">
        <f t="shared" si="56"/>
        <v/>
      </c>
      <c r="O1824" s="15" t="str">
        <f t="shared" si="57"/>
        <v/>
      </c>
    </row>
    <row r="1825" spans="1:15" ht="16.5" customHeight="1">
      <c r="A1825" s="404"/>
      <c r="B1825" s="405"/>
      <c r="C1825" s="413"/>
      <c r="D1825" s="405"/>
      <c r="E1825" s="405"/>
      <c r="F1825" s="405"/>
      <c r="G1825" s="405"/>
      <c r="H1825" s="405"/>
      <c r="I1825" s="405"/>
      <c r="J1825" s="405"/>
      <c r="K1825" s="405"/>
      <c r="L1825" s="406"/>
      <c r="M1825" s="25" t="str">
        <f>IFERROR(VLOOKUP(D1825,Cover!$I$2:$J$14,2,0),"")</f>
        <v/>
      </c>
      <c r="N1825" s="25" t="str">
        <f t="shared" si="56"/>
        <v/>
      </c>
      <c r="O1825" s="15" t="str">
        <f t="shared" si="57"/>
        <v/>
      </c>
    </row>
    <row r="1826" spans="1:15" ht="16.5" customHeight="1">
      <c r="A1826" s="404"/>
      <c r="B1826" s="405"/>
      <c r="C1826" s="413"/>
      <c r="D1826" s="405"/>
      <c r="E1826" s="405"/>
      <c r="F1826" s="405"/>
      <c r="G1826" s="405"/>
      <c r="H1826" s="405"/>
      <c r="I1826" s="405"/>
      <c r="J1826" s="405"/>
      <c r="K1826" s="405"/>
      <c r="L1826" s="406"/>
      <c r="M1826" s="25" t="str">
        <f>IFERROR(VLOOKUP(D1826,Cover!$I$2:$J$14,2,0),"")</f>
        <v/>
      </c>
      <c r="N1826" s="25" t="str">
        <f t="shared" si="56"/>
        <v/>
      </c>
      <c r="O1826" s="15" t="str">
        <f t="shared" si="57"/>
        <v/>
      </c>
    </row>
    <row r="1827" spans="1:15" ht="16.5" customHeight="1">
      <c r="A1827" s="404"/>
      <c r="B1827" s="405"/>
      <c r="C1827" s="413"/>
      <c r="D1827" s="405"/>
      <c r="E1827" s="405"/>
      <c r="F1827" s="405"/>
      <c r="G1827" s="405"/>
      <c r="H1827" s="405"/>
      <c r="I1827" s="405"/>
      <c r="J1827" s="405"/>
      <c r="K1827" s="405"/>
      <c r="L1827" s="406"/>
      <c r="M1827" s="25" t="str">
        <f>IFERROR(VLOOKUP(D1827,Cover!$I$2:$J$14,2,0),"")</f>
        <v/>
      </c>
      <c r="N1827" s="25" t="str">
        <f t="shared" si="56"/>
        <v/>
      </c>
      <c r="O1827" s="15" t="str">
        <f t="shared" si="57"/>
        <v/>
      </c>
    </row>
    <row r="1828" spans="1:15" ht="16.5" customHeight="1">
      <c r="A1828" s="404"/>
      <c r="B1828" s="405"/>
      <c r="C1828" s="413"/>
      <c r="D1828" s="405"/>
      <c r="E1828" s="405"/>
      <c r="F1828" s="405"/>
      <c r="G1828" s="405"/>
      <c r="H1828" s="405"/>
      <c r="I1828" s="405"/>
      <c r="J1828" s="405"/>
      <c r="K1828" s="405"/>
      <c r="L1828" s="406"/>
      <c r="M1828" s="25" t="str">
        <f>IFERROR(VLOOKUP(D1828,Cover!$I$2:$J$14,2,0),"")</f>
        <v/>
      </c>
      <c r="N1828" s="25" t="str">
        <f t="shared" si="56"/>
        <v/>
      </c>
      <c r="O1828" s="15" t="str">
        <f t="shared" si="57"/>
        <v/>
      </c>
    </row>
    <row r="1829" spans="1:15" ht="16.5" customHeight="1">
      <c r="A1829" s="404"/>
      <c r="B1829" s="405"/>
      <c r="C1829" s="413"/>
      <c r="D1829" s="405"/>
      <c r="E1829" s="405"/>
      <c r="F1829" s="405"/>
      <c r="G1829" s="405"/>
      <c r="H1829" s="405"/>
      <c r="I1829" s="405"/>
      <c r="J1829" s="405"/>
      <c r="K1829" s="405"/>
      <c r="L1829" s="406"/>
      <c r="M1829" s="25" t="str">
        <f>IFERROR(VLOOKUP(D1829,Cover!$I$2:$J$14,2,0),"")</f>
        <v/>
      </c>
      <c r="N1829" s="25" t="str">
        <f t="shared" si="56"/>
        <v/>
      </c>
      <c r="O1829" s="15" t="str">
        <f t="shared" si="57"/>
        <v/>
      </c>
    </row>
    <row r="1830" spans="1:15" ht="16.5" customHeight="1">
      <c r="A1830" s="404"/>
      <c r="B1830" s="405"/>
      <c r="C1830" s="413"/>
      <c r="D1830" s="405"/>
      <c r="E1830" s="405"/>
      <c r="F1830" s="405"/>
      <c r="G1830" s="405"/>
      <c r="H1830" s="405"/>
      <c r="I1830" s="405"/>
      <c r="J1830" s="405"/>
      <c r="K1830" s="405"/>
      <c r="L1830" s="406"/>
      <c r="M1830" s="25" t="str">
        <f>IFERROR(VLOOKUP(D1830,Cover!$I$2:$J$14,2,0),"")</f>
        <v/>
      </c>
      <c r="N1830" s="25" t="str">
        <f t="shared" si="56"/>
        <v/>
      </c>
      <c r="O1830" s="15" t="str">
        <f t="shared" si="57"/>
        <v/>
      </c>
    </row>
    <row r="1831" spans="1:15" ht="16.5" customHeight="1">
      <c r="A1831" s="404"/>
      <c r="B1831" s="405"/>
      <c r="C1831" s="413"/>
      <c r="D1831" s="405"/>
      <c r="E1831" s="405"/>
      <c r="F1831" s="405"/>
      <c r="G1831" s="405"/>
      <c r="H1831" s="405"/>
      <c r="I1831" s="405"/>
      <c r="J1831" s="405"/>
      <c r="K1831" s="405"/>
      <c r="L1831" s="406"/>
      <c r="M1831" s="25" t="str">
        <f>IFERROR(VLOOKUP(D1831,Cover!$I$2:$J$14,2,0),"")</f>
        <v/>
      </c>
      <c r="N1831" s="25" t="str">
        <f t="shared" si="56"/>
        <v/>
      </c>
      <c r="O1831" s="15" t="str">
        <f t="shared" si="57"/>
        <v/>
      </c>
    </row>
    <row r="1832" spans="1:15" ht="16.5" customHeight="1">
      <c r="A1832" s="404"/>
      <c r="B1832" s="405"/>
      <c r="C1832" s="413"/>
      <c r="D1832" s="405"/>
      <c r="E1832" s="405"/>
      <c r="F1832" s="405"/>
      <c r="G1832" s="405"/>
      <c r="H1832" s="405"/>
      <c r="I1832" s="405"/>
      <c r="J1832" s="405"/>
      <c r="K1832" s="405"/>
      <c r="L1832" s="406"/>
      <c r="M1832" s="25" t="str">
        <f>IFERROR(VLOOKUP(D1832,Cover!$I$2:$J$14,2,0),"")</f>
        <v/>
      </c>
      <c r="N1832" s="25" t="str">
        <f t="shared" si="56"/>
        <v/>
      </c>
      <c r="O1832" s="15" t="str">
        <f t="shared" si="57"/>
        <v/>
      </c>
    </row>
    <row r="1833" spans="1:15" ht="16.5" customHeight="1">
      <c r="A1833" s="404"/>
      <c r="B1833" s="405"/>
      <c r="C1833" s="413"/>
      <c r="D1833" s="405"/>
      <c r="E1833" s="405"/>
      <c r="F1833" s="405"/>
      <c r="G1833" s="405"/>
      <c r="H1833" s="405"/>
      <c r="I1833" s="405"/>
      <c r="J1833" s="405"/>
      <c r="K1833" s="405"/>
      <c r="L1833" s="406"/>
      <c r="M1833" s="25" t="str">
        <f>IFERROR(VLOOKUP(D1833,Cover!$I$2:$J$14,2,0),"")</f>
        <v/>
      </c>
      <c r="N1833" s="25" t="str">
        <f t="shared" si="56"/>
        <v/>
      </c>
      <c r="O1833" s="15" t="str">
        <f t="shared" si="57"/>
        <v/>
      </c>
    </row>
    <row r="1834" spans="1:15" ht="16.5" customHeight="1">
      <c r="A1834" s="404"/>
      <c r="B1834" s="405"/>
      <c r="C1834" s="413"/>
      <c r="D1834" s="405"/>
      <c r="E1834" s="405"/>
      <c r="F1834" s="405"/>
      <c r="G1834" s="405"/>
      <c r="H1834" s="405"/>
      <c r="I1834" s="405"/>
      <c r="J1834" s="405"/>
      <c r="K1834" s="405"/>
      <c r="L1834" s="406"/>
      <c r="M1834" s="25" t="str">
        <f>IFERROR(VLOOKUP(D1834,Cover!$I$2:$J$14,2,0),"")</f>
        <v/>
      </c>
      <c r="N1834" s="25" t="str">
        <f t="shared" si="56"/>
        <v/>
      </c>
      <c r="O1834" s="15" t="str">
        <f t="shared" si="57"/>
        <v/>
      </c>
    </row>
    <row r="1835" spans="1:15" ht="16.5" customHeight="1">
      <c r="A1835" s="404"/>
      <c r="B1835" s="405"/>
      <c r="C1835" s="413"/>
      <c r="D1835" s="405"/>
      <c r="E1835" s="405"/>
      <c r="F1835" s="405"/>
      <c r="G1835" s="405"/>
      <c r="H1835" s="405"/>
      <c r="I1835" s="405"/>
      <c r="J1835" s="405"/>
      <c r="K1835" s="405"/>
      <c r="L1835" s="406"/>
      <c r="M1835" s="25" t="str">
        <f>IFERROR(VLOOKUP(D1835,Cover!$I$2:$J$14,2,0),"")</f>
        <v/>
      </c>
      <c r="N1835" s="25" t="str">
        <f t="shared" si="56"/>
        <v/>
      </c>
      <c r="O1835" s="15" t="str">
        <f t="shared" si="57"/>
        <v/>
      </c>
    </row>
    <row r="1836" spans="1:15" ht="16.5" customHeight="1">
      <c r="A1836" s="404"/>
      <c r="B1836" s="405"/>
      <c r="C1836" s="413"/>
      <c r="D1836" s="405"/>
      <c r="E1836" s="405"/>
      <c r="F1836" s="405"/>
      <c r="G1836" s="405"/>
      <c r="H1836" s="405"/>
      <c r="I1836" s="405"/>
      <c r="J1836" s="405"/>
      <c r="K1836" s="405"/>
      <c r="L1836" s="406"/>
      <c r="M1836" s="25" t="str">
        <f>IFERROR(VLOOKUP(D1836,Cover!$I$2:$J$14,2,0),"")</f>
        <v/>
      </c>
      <c r="N1836" s="25" t="str">
        <f t="shared" si="56"/>
        <v/>
      </c>
      <c r="O1836" s="15" t="str">
        <f t="shared" si="57"/>
        <v/>
      </c>
    </row>
    <row r="1837" spans="1:15" ht="16.5" customHeight="1">
      <c r="A1837" s="404"/>
      <c r="B1837" s="405"/>
      <c r="C1837" s="413"/>
      <c r="D1837" s="405"/>
      <c r="E1837" s="405"/>
      <c r="F1837" s="405"/>
      <c r="G1837" s="405"/>
      <c r="H1837" s="405"/>
      <c r="I1837" s="405"/>
      <c r="J1837" s="405"/>
      <c r="K1837" s="405"/>
      <c r="L1837" s="406"/>
      <c r="M1837" s="25" t="str">
        <f>IFERROR(VLOOKUP(D1837,Cover!$I$2:$J$14,2,0),"")</f>
        <v/>
      </c>
      <c r="N1837" s="25" t="str">
        <f t="shared" si="56"/>
        <v/>
      </c>
      <c r="O1837" s="15" t="str">
        <f t="shared" si="57"/>
        <v/>
      </c>
    </row>
    <row r="1838" spans="1:15" ht="16.5" customHeight="1">
      <c r="A1838" s="404"/>
      <c r="B1838" s="405"/>
      <c r="C1838" s="413"/>
      <c r="D1838" s="405"/>
      <c r="E1838" s="405"/>
      <c r="F1838" s="405"/>
      <c r="G1838" s="405"/>
      <c r="H1838" s="405"/>
      <c r="I1838" s="405"/>
      <c r="J1838" s="405"/>
      <c r="K1838" s="405"/>
      <c r="L1838" s="406"/>
      <c r="M1838" s="25" t="str">
        <f>IFERROR(VLOOKUP(D1838,Cover!$I$2:$J$14,2,0),"")</f>
        <v/>
      </c>
      <c r="N1838" s="25" t="str">
        <f t="shared" si="56"/>
        <v/>
      </c>
      <c r="O1838" s="15" t="str">
        <f t="shared" si="57"/>
        <v/>
      </c>
    </row>
    <row r="1839" spans="1:15" ht="16.5" customHeight="1">
      <c r="A1839" s="404"/>
      <c r="B1839" s="405"/>
      <c r="C1839" s="413"/>
      <c r="D1839" s="405"/>
      <c r="E1839" s="405"/>
      <c r="F1839" s="405"/>
      <c r="G1839" s="405"/>
      <c r="H1839" s="405"/>
      <c r="I1839" s="405"/>
      <c r="J1839" s="405"/>
      <c r="K1839" s="405"/>
      <c r="L1839" s="406"/>
      <c r="M1839" s="25" t="str">
        <f>IFERROR(VLOOKUP(D1839,Cover!$I$2:$J$14,2,0),"")</f>
        <v/>
      </c>
      <c r="N1839" s="25" t="str">
        <f t="shared" si="56"/>
        <v/>
      </c>
      <c r="O1839" s="15" t="str">
        <f t="shared" si="57"/>
        <v/>
      </c>
    </row>
    <row r="1840" spans="1:15" ht="16.5" customHeight="1">
      <c r="A1840" s="404"/>
      <c r="B1840" s="405"/>
      <c r="C1840" s="413"/>
      <c r="D1840" s="405"/>
      <c r="E1840" s="405"/>
      <c r="F1840" s="405"/>
      <c r="G1840" s="405"/>
      <c r="H1840" s="405"/>
      <c r="I1840" s="405"/>
      <c r="J1840" s="405"/>
      <c r="K1840" s="405"/>
      <c r="L1840" s="406"/>
      <c r="M1840" s="25" t="str">
        <f>IFERROR(VLOOKUP(D1840,Cover!$I$2:$J$14,2,0),"")</f>
        <v/>
      </c>
      <c r="N1840" s="25" t="str">
        <f t="shared" si="56"/>
        <v/>
      </c>
      <c r="O1840" s="15" t="str">
        <f t="shared" si="57"/>
        <v/>
      </c>
    </row>
    <row r="1841" spans="1:15" ht="16.5" customHeight="1">
      <c r="A1841" s="404"/>
      <c r="B1841" s="405"/>
      <c r="C1841" s="413"/>
      <c r="D1841" s="405"/>
      <c r="E1841" s="405"/>
      <c r="F1841" s="405"/>
      <c r="G1841" s="405"/>
      <c r="H1841" s="405"/>
      <c r="I1841" s="405"/>
      <c r="J1841" s="405"/>
      <c r="K1841" s="405"/>
      <c r="L1841" s="406"/>
      <c r="M1841" s="25" t="str">
        <f>IFERROR(VLOOKUP(D1841,Cover!$I$2:$J$14,2,0),"")</f>
        <v/>
      </c>
      <c r="N1841" s="25" t="str">
        <f t="shared" si="56"/>
        <v/>
      </c>
      <c r="O1841" s="15" t="str">
        <f t="shared" si="57"/>
        <v/>
      </c>
    </row>
    <row r="1842" spans="1:15" ht="16.5" customHeight="1">
      <c r="A1842" s="404"/>
      <c r="B1842" s="405"/>
      <c r="C1842" s="413"/>
      <c r="D1842" s="405"/>
      <c r="E1842" s="405"/>
      <c r="F1842" s="405"/>
      <c r="G1842" s="405"/>
      <c r="H1842" s="405"/>
      <c r="I1842" s="405"/>
      <c r="J1842" s="405"/>
      <c r="K1842" s="405"/>
      <c r="L1842" s="406"/>
      <c r="M1842" s="25" t="str">
        <f>IFERROR(VLOOKUP(D1842,Cover!$I$2:$J$14,2,0),"")</f>
        <v/>
      </c>
      <c r="N1842" s="25" t="str">
        <f t="shared" si="56"/>
        <v/>
      </c>
      <c r="O1842" s="15" t="str">
        <f t="shared" si="57"/>
        <v/>
      </c>
    </row>
    <row r="1843" spans="1:15" ht="16.5" customHeight="1">
      <c r="A1843" s="404"/>
      <c r="B1843" s="405"/>
      <c r="C1843" s="413"/>
      <c r="D1843" s="405"/>
      <c r="E1843" s="405"/>
      <c r="F1843" s="405"/>
      <c r="G1843" s="405"/>
      <c r="H1843" s="405"/>
      <c r="I1843" s="405"/>
      <c r="J1843" s="405"/>
      <c r="K1843" s="405"/>
      <c r="L1843" s="406"/>
      <c r="M1843" s="25" t="str">
        <f>IFERROR(VLOOKUP(D1843,Cover!$I$2:$J$14,2,0),"")</f>
        <v/>
      </c>
      <c r="N1843" s="25" t="str">
        <f t="shared" si="56"/>
        <v/>
      </c>
      <c r="O1843" s="15" t="str">
        <f t="shared" si="57"/>
        <v/>
      </c>
    </row>
    <row r="1844" spans="1:15" ht="16.5" customHeight="1">
      <c r="A1844" s="404"/>
      <c r="B1844" s="405"/>
      <c r="C1844" s="413"/>
      <c r="D1844" s="405"/>
      <c r="E1844" s="405"/>
      <c r="F1844" s="405"/>
      <c r="G1844" s="405"/>
      <c r="H1844" s="405"/>
      <c r="I1844" s="405"/>
      <c r="J1844" s="405"/>
      <c r="K1844" s="405"/>
      <c r="L1844" s="406"/>
      <c r="M1844" s="25" t="str">
        <f>IFERROR(VLOOKUP(D1844,Cover!$I$2:$J$14,2,0),"")</f>
        <v/>
      </c>
      <c r="N1844" s="25" t="str">
        <f t="shared" si="56"/>
        <v/>
      </c>
      <c r="O1844" s="15" t="str">
        <f t="shared" si="57"/>
        <v/>
      </c>
    </row>
    <row r="1845" spans="1:15" ht="16.5" customHeight="1">
      <c r="A1845" s="404"/>
      <c r="B1845" s="405"/>
      <c r="C1845" s="413"/>
      <c r="D1845" s="405"/>
      <c r="E1845" s="405"/>
      <c r="F1845" s="405"/>
      <c r="G1845" s="405"/>
      <c r="H1845" s="405"/>
      <c r="I1845" s="405"/>
      <c r="J1845" s="405"/>
      <c r="K1845" s="405"/>
      <c r="L1845" s="406"/>
      <c r="M1845" s="25" t="str">
        <f>IFERROR(VLOOKUP(D1845,Cover!$I$2:$J$14,2,0),"")</f>
        <v/>
      </c>
      <c r="N1845" s="25" t="str">
        <f t="shared" si="56"/>
        <v/>
      </c>
      <c r="O1845" s="15" t="str">
        <f t="shared" si="57"/>
        <v/>
      </c>
    </row>
    <row r="1846" spans="1:15" ht="16.5" customHeight="1">
      <c r="A1846" s="404"/>
      <c r="B1846" s="405"/>
      <c r="C1846" s="413"/>
      <c r="D1846" s="405"/>
      <c r="E1846" s="405"/>
      <c r="F1846" s="405"/>
      <c r="G1846" s="405"/>
      <c r="H1846" s="405"/>
      <c r="I1846" s="405"/>
      <c r="J1846" s="405"/>
      <c r="K1846" s="405"/>
      <c r="L1846" s="406"/>
      <c r="M1846" s="25" t="str">
        <f>IFERROR(VLOOKUP(D1846,Cover!$I$2:$J$14,2,0),"")</f>
        <v/>
      </c>
      <c r="N1846" s="25" t="str">
        <f t="shared" si="56"/>
        <v/>
      </c>
      <c r="O1846" s="15" t="str">
        <f t="shared" si="57"/>
        <v/>
      </c>
    </row>
    <row r="1847" spans="1:15" ht="16.5" customHeight="1">
      <c r="A1847" s="404"/>
      <c r="B1847" s="405"/>
      <c r="C1847" s="413"/>
      <c r="D1847" s="405"/>
      <c r="E1847" s="405"/>
      <c r="F1847" s="405"/>
      <c r="G1847" s="405"/>
      <c r="H1847" s="405"/>
      <c r="I1847" s="405"/>
      <c r="J1847" s="405"/>
      <c r="K1847" s="405"/>
      <c r="L1847" s="406"/>
      <c r="M1847" s="25" t="str">
        <f>IFERROR(VLOOKUP(D1847,Cover!$I$2:$J$14,2,0),"")</f>
        <v/>
      </c>
      <c r="N1847" s="25" t="str">
        <f t="shared" si="56"/>
        <v/>
      </c>
      <c r="O1847" s="15" t="str">
        <f t="shared" si="57"/>
        <v/>
      </c>
    </row>
    <row r="1848" spans="1:15" ht="16.5" customHeight="1">
      <c r="A1848" s="404"/>
      <c r="B1848" s="405"/>
      <c r="C1848" s="413"/>
      <c r="D1848" s="405"/>
      <c r="E1848" s="405"/>
      <c r="F1848" s="405"/>
      <c r="G1848" s="405"/>
      <c r="H1848" s="405"/>
      <c r="I1848" s="405"/>
      <c r="J1848" s="405"/>
      <c r="K1848" s="405"/>
      <c r="L1848" s="406"/>
      <c r="M1848" s="25" t="str">
        <f>IFERROR(VLOOKUP(D1848,Cover!$I$2:$J$14,2,0),"")</f>
        <v/>
      </c>
      <c r="N1848" s="25" t="str">
        <f t="shared" si="56"/>
        <v/>
      </c>
      <c r="O1848" s="15" t="str">
        <f t="shared" si="57"/>
        <v/>
      </c>
    </row>
    <row r="1849" spans="1:15" ht="16.5" customHeight="1">
      <c r="A1849" s="404"/>
      <c r="B1849" s="405"/>
      <c r="C1849" s="413"/>
      <c r="D1849" s="405"/>
      <c r="E1849" s="405"/>
      <c r="F1849" s="405"/>
      <c r="G1849" s="405"/>
      <c r="H1849" s="405"/>
      <c r="I1849" s="405"/>
      <c r="J1849" s="405"/>
      <c r="K1849" s="405"/>
      <c r="L1849" s="406"/>
      <c r="M1849" s="25" t="str">
        <f>IFERROR(VLOOKUP(D1849,Cover!$I$2:$J$14,2,0),"")</f>
        <v/>
      </c>
      <c r="N1849" s="25" t="str">
        <f t="shared" si="56"/>
        <v/>
      </c>
      <c r="O1849" s="15" t="str">
        <f t="shared" si="57"/>
        <v/>
      </c>
    </row>
    <row r="1850" spans="1:15" ht="16.5" customHeight="1">
      <c r="A1850" s="404"/>
      <c r="B1850" s="405"/>
      <c r="C1850" s="413"/>
      <c r="D1850" s="405"/>
      <c r="E1850" s="405"/>
      <c r="F1850" s="405"/>
      <c r="G1850" s="405"/>
      <c r="H1850" s="405"/>
      <c r="I1850" s="405"/>
      <c r="J1850" s="405"/>
      <c r="K1850" s="405"/>
      <c r="L1850" s="406"/>
      <c r="M1850" s="25" t="str">
        <f>IFERROR(VLOOKUP(D1850,Cover!$I$2:$J$14,2,0),"")</f>
        <v/>
      </c>
      <c r="N1850" s="25" t="str">
        <f t="shared" si="56"/>
        <v/>
      </c>
      <c r="O1850" s="15" t="str">
        <f t="shared" si="57"/>
        <v/>
      </c>
    </row>
    <row r="1851" spans="1:15" ht="16.5" customHeight="1">
      <c r="A1851" s="404"/>
      <c r="B1851" s="405"/>
      <c r="C1851" s="413"/>
      <c r="D1851" s="405"/>
      <c r="E1851" s="405"/>
      <c r="F1851" s="405"/>
      <c r="G1851" s="405"/>
      <c r="H1851" s="405"/>
      <c r="I1851" s="405"/>
      <c r="J1851" s="405"/>
      <c r="K1851" s="405"/>
      <c r="L1851" s="406"/>
      <c r="M1851" s="25" t="str">
        <f>IFERROR(VLOOKUP(D1851,Cover!$I$2:$J$14,2,0),"")</f>
        <v/>
      </c>
      <c r="N1851" s="25" t="str">
        <f t="shared" si="56"/>
        <v/>
      </c>
      <c r="O1851" s="15" t="str">
        <f t="shared" si="57"/>
        <v/>
      </c>
    </row>
    <row r="1852" spans="1:15" ht="16.5" customHeight="1">
      <c r="A1852" s="404"/>
      <c r="B1852" s="405"/>
      <c r="C1852" s="413"/>
      <c r="D1852" s="405"/>
      <c r="E1852" s="405"/>
      <c r="F1852" s="405"/>
      <c r="G1852" s="405"/>
      <c r="H1852" s="405"/>
      <c r="I1852" s="405"/>
      <c r="J1852" s="405"/>
      <c r="K1852" s="405"/>
      <c r="L1852" s="406"/>
      <c r="M1852" s="25" t="str">
        <f>IFERROR(VLOOKUP(D1852,Cover!$I$2:$J$14,2,0),"")</f>
        <v/>
      </c>
      <c r="N1852" s="25" t="str">
        <f t="shared" si="56"/>
        <v/>
      </c>
      <c r="O1852" s="15" t="str">
        <f t="shared" si="57"/>
        <v/>
      </c>
    </row>
    <row r="1853" spans="1:15" ht="16.5" customHeight="1">
      <c r="A1853" s="404"/>
      <c r="B1853" s="405"/>
      <c r="C1853" s="413"/>
      <c r="D1853" s="405"/>
      <c r="E1853" s="405"/>
      <c r="F1853" s="405"/>
      <c r="G1853" s="405"/>
      <c r="H1853" s="405"/>
      <c r="I1853" s="405"/>
      <c r="J1853" s="405"/>
      <c r="K1853" s="405"/>
      <c r="L1853" s="406"/>
      <c r="M1853" s="25" t="str">
        <f>IFERROR(VLOOKUP(D1853,Cover!$I$2:$J$14,2,0),"")</f>
        <v/>
      </c>
      <c r="N1853" s="25" t="str">
        <f t="shared" si="56"/>
        <v/>
      </c>
      <c r="O1853" s="15" t="str">
        <f t="shared" si="57"/>
        <v/>
      </c>
    </row>
    <row r="1854" spans="1:15" ht="16.5" customHeight="1">
      <c r="A1854" s="404"/>
      <c r="B1854" s="405"/>
      <c r="C1854" s="413"/>
      <c r="D1854" s="405"/>
      <c r="E1854" s="405"/>
      <c r="F1854" s="405"/>
      <c r="G1854" s="405"/>
      <c r="H1854" s="405"/>
      <c r="I1854" s="405"/>
      <c r="J1854" s="405"/>
      <c r="K1854" s="405"/>
      <c r="L1854" s="406"/>
      <c r="M1854" s="25" t="str">
        <f>IFERROR(VLOOKUP(D1854,Cover!$I$2:$J$14,2,0),"")</f>
        <v/>
      </c>
      <c r="N1854" s="25" t="str">
        <f t="shared" si="56"/>
        <v/>
      </c>
      <c r="O1854" s="15" t="str">
        <f t="shared" si="57"/>
        <v/>
      </c>
    </row>
    <row r="1855" spans="1:15" ht="16.5" customHeight="1">
      <c r="A1855" s="404"/>
      <c r="B1855" s="405"/>
      <c r="C1855" s="413"/>
      <c r="D1855" s="405"/>
      <c r="E1855" s="405"/>
      <c r="F1855" s="405"/>
      <c r="G1855" s="405"/>
      <c r="H1855" s="405"/>
      <c r="I1855" s="405"/>
      <c r="J1855" s="405"/>
      <c r="K1855" s="405"/>
      <c r="L1855" s="406"/>
      <c r="M1855" s="25" t="str">
        <f>IFERROR(VLOOKUP(D1855,Cover!$I$2:$J$14,2,0),"")</f>
        <v/>
      </c>
      <c r="N1855" s="25" t="str">
        <f t="shared" si="56"/>
        <v/>
      </c>
      <c r="O1855" s="15" t="str">
        <f t="shared" si="57"/>
        <v/>
      </c>
    </row>
    <row r="1856" spans="1:15" ht="16.5" customHeight="1">
      <c r="A1856" s="404"/>
      <c r="B1856" s="405"/>
      <c r="C1856" s="413"/>
      <c r="D1856" s="405"/>
      <c r="E1856" s="405"/>
      <c r="F1856" s="405"/>
      <c r="G1856" s="405"/>
      <c r="H1856" s="405"/>
      <c r="I1856" s="405"/>
      <c r="J1856" s="405"/>
      <c r="K1856" s="405"/>
      <c r="L1856" s="406"/>
      <c r="M1856" s="25" t="str">
        <f>IFERROR(VLOOKUP(D1856,Cover!$I$2:$J$14,2,0),"")</f>
        <v/>
      </c>
      <c r="N1856" s="25" t="str">
        <f t="shared" si="56"/>
        <v/>
      </c>
      <c r="O1856" s="15" t="str">
        <f t="shared" si="57"/>
        <v/>
      </c>
    </row>
    <row r="1857" spans="1:15" ht="16.5" customHeight="1">
      <c r="A1857" s="404"/>
      <c r="B1857" s="405"/>
      <c r="C1857" s="413"/>
      <c r="D1857" s="405"/>
      <c r="E1857" s="405"/>
      <c r="F1857" s="405"/>
      <c r="G1857" s="405"/>
      <c r="H1857" s="405"/>
      <c r="I1857" s="405"/>
      <c r="J1857" s="405"/>
      <c r="K1857" s="405"/>
      <c r="L1857" s="406"/>
      <c r="M1857" s="25" t="str">
        <f>IFERROR(VLOOKUP(D1857,Cover!$I$2:$J$14,2,0),"")</f>
        <v/>
      </c>
      <c r="N1857" s="25" t="str">
        <f t="shared" si="56"/>
        <v/>
      </c>
      <c r="O1857" s="15" t="str">
        <f t="shared" si="57"/>
        <v/>
      </c>
    </row>
    <row r="1858" spans="1:15" ht="16.5" customHeight="1">
      <c r="A1858" s="404"/>
      <c r="B1858" s="405"/>
      <c r="C1858" s="413"/>
      <c r="D1858" s="405"/>
      <c r="E1858" s="405"/>
      <c r="F1858" s="405"/>
      <c r="G1858" s="405"/>
      <c r="H1858" s="405"/>
      <c r="I1858" s="405"/>
      <c r="J1858" s="405"/>
      <c r="K1858" s="405"/>
      <c r="L1858" s="406"/>
      <c r="M1858" s="25" t="str">
        <f>IFERROR(VLOOKUP(D1858,Cover!$I$2:$J$14,2,0),"")</f>
        <v/>
      </c>
      <c r="N1858" s="25" t="str">
        <f t="shared" si="56"/>
        <v/>
      </c>
      <c r="O1858" s="15" t="str">
        <f t="shared" si="57"/>
        <v/>
      </c>
    </row>
    <row r="1859" spans="1:15" ht="16.5" customHeight="1">
      <c r="A1859" s="404"/>
      <c r="B1859" s="405"/>
      <c r="C1859" s="413"/>
      <c r="D1859" s="405"/>
      <c r="E1859" s="405"/>
      <c r="F1859" s="405"/>
      <c r="G1859" s="405"/>
      <c r="H1859" s="405"/>
      <c r="I1859" s="405"/>
      <c r="J1859" s="405"/>
      <c r="K1859" s="405"/>
      <c r="L1859" s="406"/>
      <c r="M1859" s="25" t="str">
        <f>IFERROR(VLOOKUP(D1859,Cover!$I$2:$J$14,2,0),"")</f>
        <v/>
      </c>
      <c r="N1859" s="25" t="str">
        <f t="shared" ref="N1859:N1922" si="58">IF(O1859&lt;&gt;"PMOyyy144_R4bis",CONCATENATE(B1859,M1859,I1859),CONCATENATE(O1859,M1859,I1859))</f>
        <v/>
      </c>
      <c r="O1859" s="15" t="str">
        <f t="shared" ref="O1859:O1922" si="59">LEFT(B1859,15)</f>
        <v/>
      </c>
    </row>
    <row r="1860" spans="1:15" ht="16.5" customHeight="1">
      <c r="A1860" s="404"/>
      <c r="B1860" s="405"/>
      <c r="C1860" s="413"/>
      <c r="D1860" s="405"/>
      <c r="E1860" s="405"/>
      <c r="F1860" s="405"/>
      <c r="G1860" s="405"/>
      <c r="H1860" s="405"/>
      <c r="I1860" s="405"/>
      <c r="J1860" s="405"/>
      <c r="K1860" s="405"/>
      <c r="L1860" s="406"/>
      <c r="M1860" s="25" t="str">
        <f>IFERROR(VLOOKUP(D1860,Cover!$I$2:$J$14,2,0),"")</f>
        <v/>
      </c>
      <c r="N1860" s="25" t="str">
        <f t="shared" si="58"/>
        <v/>
      </c>
      <c r="O1860" s="15" t="str">
        <f t="shared" si="59"/>
        <v/>
      </c>
    </row>
    <row r="1861" spans="1:15" ht="16.5" customHeight="1">
      <c r="A1861" s="404"/>
      <c r="B1861" s="405"/>
      <c r="C1861" s="413"/>
      <c r="D1861" s="405"/>
      <c r="E1861" s="405"/>
      <c r="F1861" s="405"/>
      <c r="G1861" s="405"/>
      <c r="H1861" s="405"/>
      <c r="I1861" s="405"/>
      <c r="J1861" s="405"/>
      <c r="K1861" s="405"/>
      <c r="L1861" s="406"/>
      <c r="M1861" s="25" t="str">
        <f>IFERROR(VLOOKUP(D1861,Cover!$I$2:$J$14,2,0),"")</f>
        <v/>
      </c>
      <c r="N1861" s="25" t="str">
        <f t="shared" si="58"/>
        <v/>
      </c>
      <c r="O1861" s="15" t="str">
        <f t="shared" si="59"/>
        <v/>
      </c>
    </row>
    <row r="1862" spans="1:15" ht="16.5" customHeight="1">
      <c r="A1862" s="404"/>
      <c r="B1862" s="405"/>
      <c r="C1862" s="413"/>
      <c r="D1862" s="405"/>
      <c r="E1862" s="405"/>
      <c r="F1862" s="405"/>
      <c r="G1862" s="405"/>
      <c r="H1862" s="405"/>
      <c r="I1862" s="405"/>
      <c r="J1862" s="405"/>
      <c r="K1862" s="405"/>
      <c r="L1862" s="406"/>
      <c r="M1862" s="25" t="str">
        <f>IFERROR(VLOOKUP(D1862,Cover!$I$2:$J$14,2,0),"")</f>
        <v/>
      </c>
      <c r="N1862" s="25" t="str">
        <f t="shared" si="58"/>
        <v/>
      </c>
      <c r="O1862" s="15" t="str">
        <f t="shared" si="59"/>
        <v/>
      </c>
    </row>
    <row r="1863" spans="1:15" ht="16.5" customHeight="1">
      <c r="A1863" s="404"/>
      <c r="B1863" s="405"/>
      <c r="C1863" s="413"/>
      <c r="D1863" s="405"/>
      <c r="E1863" s="405"/>
      <c r="F1863" s="405"/>
      <c r="G1863" s="405"/>
      <c r="H1863" s="405"/>
      <c r="I1863" s="405"/>
      <c r="J1863" s="405"/>
      <c r="K1863" s="405"/>
      <c r="L1863" s="406"/>
      <c r="M1863" s="25" t="str">
        <f>IFERROR(VLOOKUP(D1863,Cover!$I$2:$J$14,2,0),"")</f>
        <v/>
      </c>
      <c r="N1863" s="25" t="str">
        <f t="shared" si="58"/>
        <v/>
      </c>
      <c r="O1863" s="15" t="str">
        <f t="shared" si="59"/>
        <v/>
      </c>
    </row>
    <row r="1864" spans="1:15" ht="16.5" customHeight="1">
      <c r="A1864" s="404"/>
      <c r="B1864" s="405"/>
      <c r="C1864" s="413"/>
      <c r="D1864" s="405"/>
      <c r="E1864" s="405"/>
      <c r="F1864" s="405"/>
      <c r="G1864" s="405"/>
      <c r="H1864" s="405"/>
      <c r="I1864" s="405"/>
      <c r="J1864" s="405"/>
      <c r="K1864" s="405"/>
      <c r="L1864" s="406"/>
      <c r="M1864" s="25" t="str">
        <f>IFERROR(VLOOKUP(D1864,Cover!$I$2:$J$14,2,0),"")</f>
        <v/>
      </c>
      <c r="N1864" s="25" t="str">
        <f t="shared" si="58"/>
        <v/>
      </c>
      <c r="O1864" s="15" t="str">
        <f t="shared" si="59"/>
        <v/>
      </c>
    </row>
    <row r="1865" spans="1:15" ht="16.5" customHeight="1">
      <c r="A1865" s="404"/>
      <c r="B1865" s="405"/>
      <c r="C1865" s="413"/>
      <c r="D1865" s="405"/>
      <c r="E1865" s="405"/>
      <c r="F1865" s="405"/>
      <c r="G1865" s="405"/>
      <c r="H1865" s="405"/>
      <c r="I1865" s="405"/>
      <c r="J1865" s="405"/>
      <c r="K1865" s="405"/>
      <c r="L1865" s="406"/>
      <c r="M1865" s="25" t="str">
        <f>IFERROR(VLOOKUP(D1865,Cover!$I$2:$J$14,2,0),"")</f>
        <v/>
      </c>
      <c r="N1865" s="25" t="str">
        <f t="shared" si="58"/>
        <v/>
      </c>
      <c r="O1865" s="15" t="str">
        <f t="shared" si="59"/>
        <v/>
      </c>
    </row>
    <row r="1866" spans="1:15" ht="16.5" customHeight="1">
      <c r="A1866" s="404"/>
      <c r="B1866" s="405"/>
      <c r="C1866" s="413"/>
      <c r="D1866" s="405"/>
      <c r="E1866" s="405"/>
      <c r="F1866" s="405"/>
      <c r="G1866" s="405"/>
      <c r="H1866" s="405"/>
      <c r="I1866" s="405"/>
      <c r="J1866" s="405"/>
      <c r="K1866" s="405"/>
      <c r="L1866" s="406"/>
      <c r="M1866" s="25" t="str">
        <f>IFERROR(VLOOKUP(D1866,Cover!$I$2:$J$14,2,0),"")</f>
        <v/>
      </c>
      <c r="N1866" s="25" t="str">
        <f t="shared" si="58"/>
        <v/>
      </c>
      <c r="O1866" s="15" t="str">
        <f t="shared" si="59"/>
        <v/>
      </c>
    </row>
    <row r="1867" spans="1:15" ht="16.5" customHeight="1">
      <c r="A1867" s="404"/>
      <c r="B1867" s="405"/>
      <c r="C1867" s="413"/>
      <c r="D1867" s="405"/>
      <c r="E1867" s="405"/>
      <c r="F1867" s="405"/>
      <c r="G1867" s="405"/>
      <c r="H1867" s="405"/>
      <c r="I1867" s="405"/>
      <c r="J1867" s="405"/>
      <c r="K1867" s="405"/>
      <c r="L1867" s="406"/>
      <c r="M1867" s="25" t="str">
        <f>IFERROR(VLOOKUP(D1867,Cover!$I$2:$J$14,2,0),"")</f>
        <v/>
      </c>
      <c r="N1867" s="25" t="str">
        <f t="shared" si="58"/>
        <v/>
      </c>
      <c r="O1867" s="15" t="str">
        <f t="shared" si="59"/>
        <v/>
      </c>
    </row>
    <row r="1868" spans="1:15" ht="16.5" customHeight="1">
      <c r="A1868" s="404"/>
      <c r="B1868" s="405"/>
      <c r="C1868" s="413"/>
      <c r="D1868" s="405"/>
      <c r="E1868" s="405"/>
      <c r="F1868" s="405"/>
      <c r="G1868" s="405"/>
      <c r="H1868" s="405"/>
      <c r="I1868" s="405"/>
      <c r="J1868" s="405"/>
      <c r="K1868" s="405"/>
      <c r="L1868" s="406"/>
      <c r="M1868" s="25" t="str">
        <f>IFERROR(VLOOKUP(D1868,Cover!$I$2:$J$14,2,0),"")</f>
        <v/>
      </c>
      <c r="N1868" s="25" t="str">
        <f t="shared" si="58"/>
        <v/>
      </c>
      <c r="O1868" s="15" t="str">
        <f t="shared" si="59"/>
        <v/>
      </c>
    </row>
    <row r="1869" spans="1:15" ht="16.5" customHeight="1">
      <c r="A1869" s="404"/>
      <c r="B1869" s="405"/>
      <c r="C1869" s="413"/>
      <c r="D1869" s="405"/>
      <c r="E1869" s="405"/>
      <c r="F1869" s="405"/>
      <c r="G1869" s="405"/>
      <c r="H1869" s="405"/>
      <c r="I1869" s="405"/>
      <c r="J1869" s="405"/>
      <c r="K1869" s="405"/>
      <c r="L1869" s="406"/>
      <c r="M1869" s="25" t="str">
        <f>IFERROR(VLOOKUP(D1869,Cover!$I$2:$J$14,2,0),"")</f>
        <v/>
      </c>
      <c r="N1869" s="25" t="str">
        <f t="shared" si="58"/>
        <v/>
      </c>
      <c r="O1869" s="15" t="str">
        <f t="shared" si="59"/>
        <v/>
      </c>
    </row>
    <row r="1870" spans="1:15" ht="16.5" customHeight="1">
      <c r="A1870" s="404"/>
      <c r="B1870" s="405"/>
      <c r="C1870" s="413"/>
      <c r="D1870" s="405"/>
      <c r="E1870" s="405"/>
      <c r="F1870" s="405"/>
      <c r="G1870" s="405"/>
      <c r="H1870" s="405"/>
      <c r="I1870" s="405"/>
      <c r="J1870" s="405"/>
      <c r="K1870" s="405"/>
      <c r="L1870" s="406"/>
      <c r="M1870" s="25" t="str">
        <f>IFERROR(VLOOKUP(D1870,Cover!$I$2:$J$14,2,0),"")</f>
        <v/>
      </c>
      <c r="N1870" s="25" t="str">
        <f t="shared" si="58"/>
        <v/>
      </c>
      <c r="O1870" s="15" t="str">
        <f t="shared" si="59"/>
        <v/>
      </c>
    </row>
    <row r="1871" spans="1:15" ht="16.5" customHeight="1">
      <c r="A1871" s="404"/>
      <c r="B1871" s="405"/>
      <c r="C1871" s="413"/>
      <c r="D1871" s="405"/>
      <c r="E1871" s="405"/>
      <c r="F1871" s="405"/>
      <c r="G1871" s="405"/>
      <c r="H1871" s="405"/>
      <c r="I1871" s="405"/>
      <c r="J1871" s="405"/>
      <c r="K1871" s="405"/>
      <c r="L1871" s="406"/>
      <c r="M1871" s="25" t="str">
        <f>IFERROR(VLOOKUP(D1871,Cover!$I$2:$J$14,2,0),"")</f>
        <v/>
      </c>
      <c r="N1871" s="25" t="str">
        <f t="shared" si="58"/>
        <v/>
      </c>
      <c r="O1871" s="15" t="str">
        <f t="shared" si="59"/>
        <v/>
      </c>
    </row>
    <row r="1872" spans="1:15" ht="16.5" customHeight="1">
      <c r="A1872" s="404"/>
      <c r="B1872" s="405"/>
      <c r="C1872" s="413"/>
      <c r="D1872" s="405"/>
      <c r="E1872" s="405"/>
      <c r="F1872" s="405"/>
      <c r="G1872" s="405"/>
      <c r="H1872" s="405"/>
      <c r="I1872" s="405"/>
      <c r="J1872" s="405"/>
      <c r="K1872" s="405"/>
      <c r="L1872" s="406"/>
      <c r="M1872" s="25" t="str">
        <f>IFERROR(VLOOKUP(D1872,Cover!$I$2:$J$14,2,0),"")</f>
        <v/>
      </c>
      <c r="N1872" s="25" t="str">
        <f t="shared" si="58"/>
        <v/>
      </c>
      <c r="O1872" s="15" t="str">
        <f t="shared" si="59"/>
        <v/>
      </c>
    </row>
    <row r="1873" spans="1:15" ht="16.5" customHeight="1">
      <c r="A1873" s="404"/>
      <c r="B1873" s="405"/>
      <c r="C1873" s="413"/>
      <c r="D1873" s="405"/>
      <c r="E1873" s="405"/>
      <c r="F1873" s="405"/>
      <c r="G1873" s="405"/>
      <c r="H1873" s="405"/>
      <c r="I1873" s="405"/>
      <c r="J1873" s="405"/>
      <c r="K1873" s="405"/>
      <c r="L1873" s="406"/>
      <c r="M1873" s="25" t="str">
        <f>IFERROR(VLOOKUP(D1873,Cover!$I$2:$J$14,2,0),"")</f>
        <v/>
      </c>
      <c r="N1873" s="25" t="str">
        <f t="shared" si="58"/>
        <v/>
      </c>
      <c r="O1873" s="15" t="str">
        <f t="shared" si="59"/>
        <v/>
      </c>
    </row>
    <row r="1874" spans="1:15" ht="16.5" customHeight="1">
      <c r="A1874" s="404"/>
      <c r="B1874" s="405"/>
      <c r="C1874" s="413"/>
      <c r="D1874" s="405"/>
      <c r="E1874" s="405"/>
      <c r="F1874" s="405"/>
      <c r="G1874" s="405"/>
      <c r="H1874" s="405"/>
      <c r="I1874" s="405"/>
      <c r="J1874" s="405"/>
      <c r="K1874" s="405"/>
      <c r="L1874" s="406"/>
      <c r="M1874" s="25" t="str">
        <f>IFERROR(VLOOKUP(D1874,Cover!$I$2:$J$14,2,0),"")</f>
        <v/>
      </c>
      <c r="N1874" s="25" t="str">
        <f t="shared" si="58"/>
        <v/>
      </c>
      <c r="O1874" s="15" t="str">
        <f t="shared" si="59"/>
        <v/>
      </c>
    </row>
    <row r="1875" spans="1:15" ht="16.5" customHeight="1">
      <c r="A1875" s="404"/>
      <c r="B1875" s="405"/>
      <c r="C1875" s="413"/>
      <c r="D1875" s="405"/>
      <c r="E1875" s="405"/>
      <c r="F1875" s="405"/>
      <c r="G1875" s="405"/>
      <c r="H1875" s="405"/>
      <c r="I1875" s="405"/>
      <c r="J1875" s="405"/>
      <c r="K1875" s="405"/>
      <c r="L1875" s="406"/>
      <c r="M1875" s="25" t="str">
        <f>IFERROR(VLOOKUP(D1875,Cover!$I$2:$J$14,2,0),"")</f>
        <v/>
      </c>
      <c r="N1875" s="25" t="str">
        <f t="shared" si="58"/>
        <v/>
      </c>
      <c r="O1875" s="15" t="str">
        <f t="shared" si="59"/>
        <v/>
      </c>
    </row>
    <row r="1876" spans="1:15" ht="16.5" customHeight="1">
      <c r="A1876" s="404"/>
      <c r="B1876" s="405"/>
      <c r="C1876" s="413"/>
      <c r="D1876" s="405"/>
      <c r="E1876" s="405"/>
      <c r="F1876" s="405"/>
      <c r="G1876" s="405"/>
      <c r="H1876" s="405"/>
      <c r="I1876" s="405"/>
      <c r="J1876" s="405"/>
      <c r="K1876" s="405"/>
      <c r="L1876" s="406"/>
      <c r="M1876" s="25" t="str">
        <f>IFERROR(VLOOKUP(D1876,Cover!$I$2:$J$14,2,0),"")</f>
        <v/>
      </c>
      <c r="N1876" s="25" t="str">
        <f t="shared" si="58"/>
        <v/>
      </c>
      <c r="O1876" s="15" t="str">
        <f t="shared" si="59"/>
        <v/>
      </c>
    </row>
    <row r="1877" spans="1:15" ht="16.5" customHeight="1">
      <c r="A1877" s="404"/>
      <c r="B1877" s="405"/>
      <c r="C1877" s="413"/>
      <c r="D1877" s="405"/>
      <c r="E1877" s="405"/>
      <c r="F1877" s="405"/>
      <c r="G1877" s="405"/>
      <c r="H1877" s="405"/>
      <c r="I1877" s="405"/>
      <c r="J1877" s="405"/>
      <c r="K1877" s="405"/>
      <c r="L1877" s="406"/>
      <c r="M1877" s="25" t="str">
        <f>IFERROR(VLOOKUP(D1877,Cover!$I$2:$J$14,2,0),"")</f>
        <v/>
      </c>
      <c r="N1877" s="25" t="str">
        <f t="shared" si="58"/>
        <v/>
      </c>
      <c r="O1877" s="15" t="str">
        <f t="shared" si="59"/>
        <v/>
      </c>
    </row>
    <row r="1878" spans="1:15" ht="16.5" customHeight="1">
      <c r="A1878" s="404"/>
      <c r="B1878" s="405"/>
      <c r="C1878" s="413"/>
      <c r="D1878" s="405"/>
      <c r="E1878" s="405"/>
      <c r="F1878" s="405"/>
      <c r="G1878" s="405"/>
      <c r="H1878" s="405"/>
      <c r="I1878" s="405"/>
      <c r="J1878" s="405"/>
      <c r="K1878" s="405"/>
      <c r="L1878" s="406"/>
      <c r="M1878" s="25" t="str">
        <f>IFERROR(VLOOKUP(D1878,Cover!$I$2:$J$14,2,0),"")</f>
        <v/>
      </c>
      <c r="N1878" s="25" t="str">
        <f t="shared" si="58"/>
        <v/>
      </c>
      <c r="O1878" s="15" t="str">
        <f t="shared" si="59"/>
        <v/>
      </c>
    </row>
    <row r="1879" spans="1:15" ht="16.5" customHeight="1">
      <c r="A1879" s="404"/>
      <c r="B1879" s="405"/>
      <c r="C1879" s="413"/>
      <c r="D1879" s="405"/>
      <c r="E1879" s="405"/>
      <c r="F1879" s="405"/>
      <c r="G1879" s="405"/>
      <c r="H1879" s="405"/>
      <c r="I1879" s="405"/>
      <c r="J1879" s="405"/>
      <c r="K1879" s="405"/>
      <c r="L1879" s="406"/>
      <c r="M1879" s="25" t="str">
        <f>IFERROR(VLOOKUP(D1879,Cover!$I$2:$J$14,2,0),"")</f>
        <v/>
      </c>
      <c r="N1879" s="25" t="str">
        <f t="shared" si="58"/>
        <v/>
      </c>
      <c r="O1879" s="15" t="str">
        <f t="shared" si="59"/>
        <v/>
      </c>
    </row>
    <row r="1880" spans="1:15" ht="16.5" customHeight="1">
      <c r="A1880" s="404"/>
      <c r="B1880" s="405"/>
      <c r="C1880" s="413"/>
      <c r="D1880" s="405"/>
      <c r="E1880" s="405"/>
      <c r="F1880" s="405"/>
      <c r="G1880" s="405"/>
      <c r="H1880" s="405"/>
      <c r="I1880" s="405"/>
      <c r="J1880" s="405"/>
      <c r="K1880" s="405"/>
      <c r="L1880" s="406"/>
      <c r="M1880" s="25" t="str">
        <f>IFERROR(VLOOKUP(D1880,Cover!$I$2:$J$14,2,0),"")</f>
        <v/>
      </c>
      <c r="N1880" s="25" t="str">
        <f t="shared" si="58"/>
        <v/>
      </c>
      <c r="O1880" s="15" t="str">
        <f t="shared" si="59"/>
        <v/>
      </c>
    </row>
    <row r="1881" spans="1:15" ht="16.5" customHeight="1">
      <c r="A1881" s="404"/>
      <c r="B1881" s="405"/>
      <c r="C1881" s="413"/>
      <c r="D1881" s="405"/>
      <c r="E1881" s="405"/>
      <c r="F1881" s="405"/>
      <c r="G1881" s="405"/>
      <c r="H1881" s="405"/>
      <c r="I1881" s="405"/>
      <c r="J1881" s="405"/>
      <c r="K1881" s="405"/>
      <c r="L1881" s="406"/>
      <c r="M1881" s="25" t="str">
        <f>IFERROR(VLOOKUP(D1881,Cover!$I$2:$J$14,2,0),"")</f>
        <v/>
      </c>
      <c r="N1881" s="25" t="str">
        <f t="shared" si="58"/>
        <v/>
      </c>
      <c r="O1881" s="15" t="str">
        <f t="shared" si="59"/>
        <v/>
      </c>
    </row>
    <row r="1882" spans="1:15" ht="16.5" customHeight="1">
      <c r="A1882" s="404"/>
      <c r="B1882" s="405"/>
      <c r="C1882" s="413"/>
      <c r="D1882" s="405"/>
      <c r="E1882" s="405"/>
      <c r="F1882" s="405"/>
      <c r="G1882" s="405"/>
      <c r="H1882" s="405"/>
      <c r="I1882" s="405"/>
      <c r="J1882" s="405"/>
      <c r="K1882" s="405"/>
      <c r="L1882" s="406"/>
      <c r="M1882" s="25" t="str">
        <f>IFERROR(VLOOKUP(D1882,Cover!$I$2:$J$14,2,0),"")</f>
        <v/>
      </c>
      <c r="N1882" s="25" t="str">
        <f t="shared" si="58"/>
        <v/>
      </c>
      <c r="O1882" s="15" t="str">
        <f t="shared" si="59"/>
        <v/>
      </c>
    </row>
    <row r="1883" spans="1:15" ht="16.5" customHeight="1">
      <c r="A1883" s="404"/>
      <c r="B1883" s="405"/>
      <c r="C1883" s="413"/>
      <c r="D1883" s="405"/>
      <c r="E1883" s="405"/>
      <c r="F1883" s="405"/>
      <c r="G1883" s="405"/>
      <c r="H1883" s="405"/>
      <c r="I1883" s="405"/>
      <c r="J1883" s="405"/>
      <c r="K1883" s="405"/>
      <c r="L1883" s="406"/>
      <c r="M1883" s="25" t="str">
        <f>IFERROR(VLOOKUP(D1883,Cover!$I$2:$J$14,2,0),"")</f>
        <v/>
      </c>
      <c r="N1883" s="25" t="str">
        <f t="shared" si="58"/>
        <v/>
      </c>
      <c r="O1883" s="15" t="str">
        <f t="shared" si="59"/>
        <v/>
      </c>
    </row>
    <row r="1884" spans="1:15" ht="16.5" customHeight="1">
      <c r="A1884" s="404"/>
      <c r="B1884" s="405"/>
      <c r="C1884" s="413"/>
      <c r="D1884" s="405"/>
      <c r="E1884" s="405"/>
      <c r="F1884" s="405"/>
      <c r="G1884" s="405"/>
      <c r="H1884" s="405"/>
      <c r="I1884" s="405"/>
      <c r="J1884" s="405"/>
      <c r="K1884" s="405"/>
      <c r="L1884" s="406"/>
      <c r="M1884" s="25" t="str">
        <f>IFERROR(VLOOKUP(D1884,Cover!$I$2:$J$14,2,0),"")</f>
        <v/>
      </c>
      <c r="N1884" s="25" t="str">
        <f t="shared" si="58"/>
        <v/>
      </c>
      <c r="O1884" s="15" t="str">
        <f t="shared" si="59"/>
        <v/>
      </c>
    </row>
    <row r="1885" spans="1:15" ht="16.5" customHeight="1">
      <c r="A1885" s="404"/>
      <c r="B1885" s="405"/>
      <c r="C1885" s="413"/>
      <c r="D1885" s="405"/>
      <c r="E1885" s="405"/>
      <c r="F1885" s="405"/>
      <c r="G1885" s="405"/>
      <c r="H1885" s="405"/>
      <c r="I1885" s="405"/>
      <c r="J1885" s="405"/>
      <c r="K1885" s="405"/>
      <c r="L1885" s="406"/>
      <c r="M1885" s="25" t="str">
        <f>IFERROR(VLOOKUP(D1885,Cover!$I$2:$J$14,2,0),"")</f>
        <v/>
      </c>
      <c r="N1885" s="25" t="str">
        <f t="shared" si="58"/>
        <v/>
      </c>
      <c r="O1885" s="15" t="str">
        <f t="shared" si="59"/>
        <v/>
      </c>
    </row>
    <row r="1886" spans="1:15" ht="16.5" customHeight="1">
      <c r="A1886" s="404"/>
      <c r="B1886" s="405"/>
      <c r="C1886" s="413"/>
      <c r="D1886" s="405"/>
      <c r="E1886" s="405"/>
      <c r="F1886" s="405"/>
      <c r="G1886" s="405"/>
      <c r="H1886" s="405"/>
      <c r="I1886" s="405"/>
      <c r="J1886" s="405"/>
      <c r="K1886" s="405"/>
      <c r="L1886" s="406"/>
      <c r="M1886" s="25" t="str">
        <f>IFERROR(VLOOKUP(D1886,Cover!$I$2:$J$14,2,0),"")</f>
        <v/>
      </c>
      <c r="N1886" s="25" t="str">
        <f t="shared" si="58"/>
        <v/>
      </c>
      <c r="O1886" s="15" t="str">
        <f t="shared" si="59"/>
        <v/>
      </c>
    </row>
    <row r="1887" spans="1:15" ht="16.5" customHeight="1">
      <c r="A1887" s="404"/>
      <c r="B1887" s="405"/>
      <c r="C1887" s="413"/>
      <c r="D1887" s="405"/>
      <c r="E1887" s="405"/>
      <c r="F1887" s="405"/>
      <c r="G1887" s="405"/>
      <c r="H1887" s="405"/>
      <c r="I1887" s="405"/>
      <c r="J1887" s="405"/>
      <c r="K1887" s="405"/>
      <c r="L1887" s="406"/>
      <c r="M1887" s="25" t="str">
        <f>IFERROR(VLOOKUP(D1887,Cover!$I$2:$J$14,2,0),"")</f>
        <v/>
      </c>
      <c r="N1887" s="25" t="str">
        <f t="shared" si="58"/>
        <v/>
      </c>
      <c r="O1887" s="15" t="str">
        <f t="shared" si="59"/>
        <v/>
      </c>
    </row>
    <row r="1888" spans="1:15" ht="16.5" customHeight="1">
      <c r="A1888" s="404"/>
      <c r="B1888" s="405"/>
      <c r="C1888" s="413"/>
      <c r="D1888" s="405"/>
      <c r="E1888" s="405"/>
      <c r="F1888" s="405"/>
      <c r="G1888" s="405"/>
      <c r="H1888" s="405"/>
      <c r="I1888" s="405"/>
      <c r="J1888" s="405"/>
      <c r="K1888" s="405"/>
      <c r="L1888" s="406"/>
      <c r="M1888" s="25" t="str">
        <f>IFERROR(VLOOKUP(D1888,Cover!$I$2:$J$14,2,0),"")</f>
        <v/>
      </c>
      <c r="N1888" s="25" t="str">
        <f t="shared" si="58"/>
        <v/>
      </c>
      <c r="O1888" s="15" t="str">
        <f t="shared" si="59"/>
        <v/>
      </c>
    </row>
    <row r="1889" spans="1:15" ht="16.5" customHeight="1">
      <c r="A1889" s="404"/>
      <c r="B1889" s="405"/>
      <c r="C1889" s="413"/>
      <c r="D1889" s="405"/>
      <c r="E1889" s="405"/>
      <c r="F1889" s="405"/>
      <c r="G1889" s="405"/>
      <c r="H1889" s="405"/>
      <c r="I1889" s="405"/>
      <c r="J1889" s="405"/>
      <c r="K1889" s="405"/>
      <c r="L1889" s="406"/>
      <c r="M1889" s="25" t="str">
        <f>IFERROR(VLOOKUP(D1889,Cover!$I$2:$J$14,2,0),"")</f>
        <v/>
      </c>
      <c r="N1889" s="25" t="str">
        <f t="shared" si="58"/>
        <v/>
      </c>
      <c r="O1889" s="15" t="str">
        <f t="shared" si="59"/>
        <v/>
      </c>
    </row>
    <row r="1890" spans="1:15" ht="16.5" customHeight="1">
      <c r="A1890" s="404"/>
      <c r="B1890" s="405"/>
      <c r="C1890" s="413"/>
      <c r="D1890" s="405"/>
      <c r="E1890" s="405"/>
      <c r="F1890" s="405"/>
      <c r="G1890" s="405"/>
      <c r="H1890" s="405"/>
      <c r="I1890" s="405"/>
      <c r="J1890" s="405"/>
      <c r="K1890" s="405"/>
      <c r="L1890" s="406"/>
      <c r="M1890" s="25" t="str">
        <f>IFERROR(VLOOKUP(D1890,Cover!$I$2:$J$14,2,0),"")</f>
        <v/>
      </c>
      <c r="N1890" s="25" t="str">
        <f t="shared" si="58"/>
        <v/>
      </c>
      <c r="O1890" s="15" t="str">
        <f t="shared" si="59"/>
        <v/>
      </c>
    </row>
    <row r="1891" spans="1:15" ht="16.5" customHeight="1">
      <c r="A1891" s="404"/>
      <c r="B1891" s="405"/>
      <c r="C1891" s="413"/>
      <c r="D1891" s="405"/>
      <c r="E1891" s="405"/>
      <c r="F1891" s="405"/>
      <c r="G1891" s="405"/>
      <c r="H1891" s="405"/>
      <c r="I1891" s="405"/>
      <c r="J1891" s="405"/>
      <c r="K1891" s="405"/>
      <c r="L1891" s="406"/>
      <c r="M1891" s="25" t="str">
        <f>IFERROR(VLOOKUP(D1891,Cover!$I$2:$J$14,2,0),"")</f>
        <v/>
      </c>
      <c r="N1891" s="25" t="str">
        <f t="shared" si="58"/>
        <v/>
      </c>
      <c r="O1891" s="15" t="str">
        <f t="shared" si="59"/>
        <v/>
      </c>
    </row>
    <row r="1892" spans="1:15" ht="16.5" customHeight="1">
      <c r="A1892" s="404"/>
      <c r="B1892" s="405"/>
      <c r="C1892" s="413"/>
      <c r="D1892" s="405"/>
      <c r="E1892" s="405"/>
      <c r="F1892" s="405"/>
      <c r="G1892" s="405"/>
      <c r="H1892" s="405"/>
      <c r="I1892" s="405"/>
      <c r="J1892" s="405"/>
      <c r="K1892" s="405"/>
      <c r="L1892" s="406"/>
      <c r="M1892" s="25" t="str">
        <f>IFERROR(VLOOKUP(D1892,Cover!$I$2:$J$14,2,0),"")</f>
        <v/>
      </c>
      <c r="N1892" s="25" t="str">
        <f t="shared" si="58"/>
        <v/>
      </c>
      <c r="O1892" s="15" t="str">
        <f t="shared" si="59"/>
        <v/>
      </c>
    </row>
    <row r="1893" spans="1:15" ht="16.5" customHeight="1">
      <c r="A1893" s="404"/>
      <c r="B1893" s="405"/>
      <c r="C1893" s="413"/>
      <c r="D1893" s="405"/>
      <c r="E1893" s="405"/>
      <c r="F1893" s="405"/>
      <c r="G1893" s="405"/>
      <c r="H1893" s="405"/>
      <c r="I1893" s="405"/>
      <c r="J1893" s="405"/>
      <c r="K1893" s="405"/>
      <c r="L1893" s="406"/>
      <c r="M1893" s="25" t="str">
        <f>IFERROR(VLOOKUP(D1893,Cover!$I$2:$J$14,2,0),"")</f>
        <v/>
      </c>
      <c r="N1893" s="25" t="str">
        <f t="shared" si="58"/>
        <v/>
      </c>
      <c r="O1893" s="15" t="str">
        <f t="shared" si="59"/>
        <v/>
      </c>
    </row>
    <row r="1894" spans="1:15" ht="16.5" customHeight="1">
      <c r="A1894" s="404"/>
      <c r="B1894" s="405"/>
      <c r="C1894" s="413"/>
      <c r="D1894" s="405"/>
      <c r="E1894" s="405"/>
      <c r="F1894" s="405"/>
      <c r="G1894" s="405"/>
      <c r="H1894" s="405"/>
      <c r="I1894" s="405"/>
      <c r="J1894" s="405"/>
      <c r="K1894" s="405"/>
      <c r="L1894" s="406"/>
      <c r="M1894" s="25" t="str">
        <f>IFERROR(VLOOKUP(D1894,Cover!$I$2:$J$14,2,0),"")</f>
        <v/>
      </c>
      <c r="N1894" s="25" t="str">
        <f t="shared" si="58"/>
        <v/>
      </c>
      <c r="O1894" s="15" t="str">
        <f t="shared" si="59"/>
        <v/>
      </c>
    </row>
    <row r="1895" spans="1:15" ht="16.5" customHeight="1">
      <c r="A1895" s="404"/>
      <c r="B1895" s="405"/>
      <c r="C1895" s="413"/>
      <c r="D1895" s="405"/>
      <c r="E1895" s="405"/>
      <c r="F1895" s="405"/>
      <c r="G1895" s="405"/>
      <c r="H1895" s="405"/>
      <c r="I1895" s="405"/>
      <c r="J1895" s="405"/>
      <c r="K1895" s="405"/>
      <c r="L1895" s="406"/>
      <c r="M1895" s="25" t="str">
        <f>IFERROR(VLOOKUP(D1895,Cover!$I$2:$J$14,2,0),"")</f>
        <v/>
      </c>
      <c r="N1895" s="25" t="str">
        <f t="shared" si="58"/>
        <v/>
      </c>
      <c r="O1895" s="15" t="str">
        <f t="shared" si="59"/>
        <v/>
      </c>
    </row>
    <row r="1896" spans="1:15" ht="16.5" customHeight="1">
      <c r="A1896" s="404"/>
      <c r="B1896" s="405"/>
      <c r="C1896" s="413"/>
      <c r="D1896" s="405"/>
      <c r="E1896" s="405"/>
      <c r="F1896" s="405"/>
      <c r="G1896" s="405"/>
      <c r="H1896" s="405"/>
      <c r="I1896" s="405"/>
      <c r="J1896" s="405"/>
      <c r="K1896" s="405"/>
      <c r="L1896" s="406"/>
      <c r="M1896" s="25" t="str">
        <f>IFERROR(VLOOKUP(D1896,Cover!$I$2:$J$14,2,0),"")</f>
        <v/>
      </c>
      <c r="N1896" s="25" t="str">
        <f t="shared" si="58"/>
        <v/>
      </c>
      <c r="O1896" s="15" t="str">
        <f t="shared" si="59"/>
        <v/>
      </c>
    </row>
    <row r="1897" spans="1:15" ht="16.5" customHeight="1">
      <c r="A1897" s="404"/>
      <c r="B1897" s="405"/>
      <c r="C1897" s="413"/>
      <c r="D1897" s="405"/>
      <c r="E1897" s="405"/>
      <c r="F1897" s="405"/>
      <c r="G1897" s="405"/>
      <c r="H1897" s="405"/>
      <c r="I1897" s="405"/>
      <c r="J1897" s="405"/>
      <c r="K1897" s="405"/>
      <c r="L1897" s="406"/>
      <c r="M1897" s="25" t="str">
        <f>IFERROR(VLOOKUP(D1897,Cover!$I$2:$J$14,2,0),"")</f>
        <v/>
      </c>
      <c r="N1897" s="25" t="str">
        <f t="shared" si="58"/>
        <v/>
      </c>
      <c r="O1897" s="15" t="str">
        <f t="shared" si="59"/>
        <v/>
      </c>
    </row>
    <row r="1898" spans="1:15" ht="16.5" customHeight="1">
      <c r="A1898" s="404"/>
      <c r="B1898" s="405"/>
      <c r="C1898" s="413"/>
      <c r="D1898" s="405"/>
      <c r="E1898" s="405"/>
      <c r="F1898" s="405"/>
      <c r="G1898" s="405"/>
      <c r="H1898" s="405"/>
      <c r="I1898" s="405"/>
      <c r="J1898" s="405"/>
      <c r="K1898" s="405"/>
      <c r="L1898" s="406"/>
      <c r="M1898" s="25" t="str">
        <f>IFERROR(VLOOKUP(D1898,Cover!$I$2:$J$14,2,0),"")</f>
        <v/>
      </c>
      <c r="N1898" s="25" t="str">
        <f t="shared" si="58"/>
        <v/>
      </c>
      <c r="O1898" s="15" t="str">
        <f t="shared" si="59"/>
        <v/>
      </c>
    </row>
    <row r="1899" spans="1:15" ht="16.5" customHeight="1">
      <c r="A1899" s="404"/>
      <c r="B1899" s="405"/>
      <c r="C1899" s="413"/>
      <c r="D1899" s="405"/>
      <c r="E1899" s="405"/>
      <c r="F1899" s="405"/>
      <c r="G1899" s="405"/>
      <c r="H1899" s="405"/>
      <c r="I1899" s="405"/>
      <c r="J1899" s="405"/>
      <c r="K1899" s="405"/>
      <c r="L1899" s="406"/>
      <c r="M1899" s="25" t="str">
        <f>IFERROR(VLOOKUP(D1899,Cover!$I$2:$J$14,2,0),"")</f>
        <v/>
      </c>
      <c r="N1899" s="25" t="str">
        <f t="shared" si="58"/>
        <v/>
      </c>
      <c r="O1899" s="15" t="str">
        <f t="shared" si="59"/>
        <v/>
      </c>
    </row>
    <row r="1900" spans="1:15" ht="16.5" customHeight="1">
      <c r="A1900" s="404"/>
      <c r="B1900" s="405"/>
      <c r="C1900" s="413"/>
      <c r="D1900" s="405"/>
      <c r="E1900" s="405"/>
      <c r="F1900" s="405"/>
      <c r="G1900" s="405"/>
      <c r="H1900" s="405"/>
      <c r="I1900" s="405"/>
      <c r="J1900" s="405"/>
      <c r="K1900" s="405"/>
      <c r="L1900" s="406"/>
      <c r="M1900" s="25" t="str">
        <f>IFERROR(VLOOKUP(D1900,Cover!$I$2:$J$14,2,0),"")</f>
        <v/>
      </c>
      <c r="N1900" s="25" t="str">
        <f t="shared" si="58"/>
        <v/>
      </c>
      <c r="O1900" s="15" t="str">
        <f t="shared" si="59"/>
        <v/>
      </c>
    </row>
    <row r="1901" spans="1:15" ht="16.5" customHeight="1">
      <c r="A1901" s="404"/>
      <c r="B1901" s="405"/>
      <c r="C1901" s="413"/>
      <c r="D1901" s="405"/>
      <c r="E1901" s="405"/>
      <c r="F1901" s="405"/>
      <c r="G1901" s="405"/>
      <c r="H1901" s="405"/>
      <c r="I1901" s="405"/>
      <c r="J1901" s="405"/>
      <c r="K1901" s="405"/>
      <c r="L1901" s="406"/>
      <c r="M1901" s="25" t="str">
        <f>IFERROR(VLOOKUP(D1901,Cover!$I$2:$J$14,2,0),"")</f>
        <v/>
      </c>
      <c r="N1901" s="25" t="str">
        <f t="shared" si="58"/>
        <v/>
      </c>
      <c r="O1901" s="15" t="str">
        <f t="shared" si="59"/>
        <v/>
      </c>
    </row>
    <row r="1902" spans="1:15" ht="16.5" customHeight="1">
      <c r="A1902" s="404"/>
      <c r="B1902" s="405"/>
      <c r="C1902" s="413"/>
      <c r="D1902" s="405"/>
      <c r="E1902" s="405"/>
      <c r="F1902" s="405"/>
      <c r="G1902" s="405"/>
      <c r="H1902" s="405"/>
      <c r="I1902" s="405"/>
      <c r="J1902" s="405"/>
      <c r="K1902" s="405"/>
      <c r="L1902" s="406"/>
      <c r="M1902" s="25" t="str">
        <f>IFERROR(VLOOKUP(D1902,Cover!$I$2:$J$14,2,0),"")</f>
        <v/>
      </c>
      <c r="N1902" s="25" t="str">
        <f t="shared" si="58"/>
        <v/>
      </c>
      <c r="O1902" s="15" t="str">
        <f t="shared" si="59"/>
        <v/>
      </c>
    </row>
    <row r="1903" spans="1:15" ht="16.5" customHeight="1">
      <c r="A1903" s="404"/>
      <c r="B1903" s="405"/>
      <c r="C1903" s="413"/>
      <c r="D1903" s="405"/>
      <c r="E1903" s="405"/>
      <c r="F1903" s="405"/>
      <c r="G1903" s="405"/>
      <c r="H1903" s="405"/>
      <c r="I1903" s="405"/>
      <c r="J1903" s="405"/>
      <c r="K1903" s="405"/>
      <c r="L1903" s="406"/>
      <c r="M1903" s="25" t="str">
        <f>IFERROR(VLOOKUP(D1903,Cover!$I$2:$J$14,2,0),"")</f>
        <v/>
      </c>
      <c r="N1903" s="25" t="str">
        <f t="shared" si="58"/>
        <v/>
      </c>
      <c r="O1903" s="15" t="str">
        <f t="shared" si="59"/>
        <v/>
      </c>
    </row>
    <row r="1904" spans="1:15" ht="16.5" customHeight="1">
      <c r="A1904" s="404"/>
      <c r="B1904" s="405"/>
      <c r="C1904" s="413"/>
      <c r="D1904" s="405"/>
      <c r="E1904" s="405"/>
      <c r="F1904" s="405"/>
      <c r="G1904" s="405"/>
      <c r="H1904" s="405"/>
      <c r="I1904" s="405"/>
      <c r="J1904" s="405"/>
      <c r="K1904" s="405"/>
      <c r="L1904" s="406"/>
      <c r="M1904" s="25" t="str">
        <f>IFERROR(VLOOKUP(D1904,Cover!$I$2:$J$14,2,0),"")</f>
        <v/>
      </c>
      <c r="N1904" s="25" t="str">
        <f t="shared" si="58"/>
        <v/>
      </c>
      <c r="O1904" s="15" t="str">
        <f t="shared" si="59"/>
        <v/>
      </c>
    </row>
    <row r="1905" spans="1:15" ht="16.5" customHeight="1">
      <c r="A1905" s="404"/>
      <c r="B1905" s="405"/>
      <c r="C1905" s="413"/>
      <c r="D1905" s="405"/>
      <c r="E1905" s="405"/>
      <c r="F1905" s="405"/>
      <c r="G1905" s="405"/>
      <c r="H1905" s="405"/>
      <c r="I1905" s="405"/>
      <c r="J1905" s="405"/>
      <c r="K1905" s="405"/>
      <c r="L1905" s="406"/>
      <c r="M1905" s="25" t="str">
        <f>IFERROR(VLOOKUP(D1905,Cover!$I$2:$J$14,2,0),"")</f>
        <v/>
      </c>
      <c r="N1905" s="25" t="str">
        <f t="shared" si="58"/>
        <v/>
      </c>
      <c r="O1905" s="15" t="str">
        <f t="shared" si="59"/>
        <v/>
      </c>
    </row>
    <row r="1906" spans="1:15" ht="16.5" customHeight="1">
      <c r="A1906" s="404"/>
      <c r="B1906" s="405"/>
      <c r="C1906" s="413"/>
      <c r="D1906" s="405"/>
      <c r="E1906" s="405"/>
      <c r="F1906" s="405"/>
      <c r="G1906" s="405"/>
      <c r="H1906" s="405"/>
      <c r="I1906" s="405"/>
      <c r="J1906" s="405"/>
      <c r="K1906" s="405"/>
      <c r="L1906" s="406"/>
      <c r="M1906" s="25" t="str">
        <f>IFERROR(VLOOKUP(D1906,Cover!$I$2:$J$14,2,0),"")</f>
        <v/>
      </c>
      <c r="N1906" s="25" t="str">
        <f t="shared" si="58"/>
        <v/>
      </c>
      <c r="O1906" s="15" t="str">
        <f t="shared" si="59"/>
        <v/>
      </c>
    </row>
    <row r="1907" spans="1:15" ht="16.5" customHeight="1">
      <c r="A1907" s="404"/>
      <c r="B1907" s="405"/>
      <c r="C1907" s="413"/>
      <c r="D1907" s="405"/>
      <c r="E1907" s="405"/>
      <c r="F1907" s="405"/>
      <c r="G1907" s="405"/>
      <c r="H1907" s="405"/>
      <c r="I1907" s="405"/>
      <c r="J1907" s="405"/>
      <c r="K1907" s="405"/>
      <c r="L1907" s="406"/>
      <c r="M1907" s="25" t="str">
        <f>IFERROR(VLOOKUP(D1907,Cover!$I$2:$J$14,2,0),"")</f>
        <v/>
      </c>
      <c r="N1907" s="25" t="str">
        <f t="shared" si="58"/>
        <v/>
      </c>
      <c r="O1907" s="15" t="str">
        <f t="shared" si="59"/>
        <v/>
      </c>
    </row>
    <row r="1908" spans="1:15" ht="16.5" customHeight="1">
      <c r="A1908" s="404"/>
      <c r="B1908" s="405"/>
      <c r="C1908" s="413"/>
      <c r="D1908" s="405"/>
      <c r="E1908" s="405"/>
      <c r="F1908" s="405"/>
      <c r="G1908" s="405"/>
      <c r="H1908" s="405"/>
      <c r="I1908" s="405"/>
      <c r="J1908" s="405"/>
      <c r="K1908" s="405"/>
      <c r="L1908" s="406"/>
      <c r="M1908" s="25" t="str">
        <f>IFERROR(VLOOKUP(D1908,Cover!$I$2:$J$14,2,0),"")</f>
        <v/>
      </c>
      <c r="N1908" s="25" t="str">
        <f t="shared" si="58"/>
        <v/>
      </c>
      <c r="O1908" s="15" t="str">
        <f t="shared" si="59"/>
        <v/>
      </c>
    </row>
    <row r="1909" spans="1:15" ht="16.5" customHeight="1">
      <c r="A1909" s="404"/>
      <c r="B1909" s="405"/>
      <c r="C1909" s="413"/>
      <c r="D1909" s="405"/>
      <c r="E1909" s="405"/>
      <c r="F1909" s="405"/>
      <c r="G1909" s="405"/>
      <c r="H1909" s="405"/>
      <c r="I1909" s="405"/>
      <c r="J1909" s="405"/>
      <c r="K1909" s="405"/>
      <c r="L1909" s="406"/>
      <c r="M1909" s="25" t="str">
        <f>IFERROR(VLOOKUP(D1909,Cover!$I$2:$J$14,2,0),"")</f>
        <v/>
      </c>
      <c r="N1909" s="25" t="str">
        <f t="shared" si="58"/>
        <v/>
      </c>
      <c r="O1909" s="15" t="str">
        <f t="shared" si="59"/>
        <v/>
      </c>
    </row>
    <row r="1910" spans="1:15" ht="16.5" customHeight="1">
      <c r="A1910" s="404"/>
      <c r="B1910" s="405"/>
      <c r="C1910" s="413"/>
      <c r="D1910" s="405"/>
      <c r="E1910" s="405"/>
      <c r="F1910" s="405"/>
      <c r="G1910" s="405"/>
      <c r="H1910" s="405"/>
      <c r="I1910" s="405"/>
      <c r="J1910" s="405"/>
      <c r="K1910" s="405"/>
      <c r="L1910" s="406"/>
      <c r="M1910" s="25" t="str">
        <f>IFERROR(VLOOKUP(D1910,Cover!$I$2:$J$14,2,0),"")</f>
        <v/>
      </c>
      <c r="N1910" s="25" t="str">
        <f t="shared" si="58"/>
        <v/>
      </c>
      <c r="O1910" s="15" t="str">
        <f t="shared" si="59"/>
        <v/>
      </c>
    </row>
    <row r="1911" spans="1:15" ht="16.5" customHeight="1">
      <c r="A1911" s="404"/>
      <c r="B1911" s="405"/>
      <c r="C1911" s="413"/>
      <c r="D1911" s="405"/>
      <c r="E1911" s="405"/>
      <c r="F1911" s="405"/>
      <c r="G1911" s="405"/>
      <c r="H1911" s="405"/>
      <c r="I1911" s="405"/>
      <c r="J1911" s="405"/>
      <c r="K1911" s="405"/>
      <c r="L1911" s="406"/>
      <c r="M1911" s="25" t="str">
        <f>IFERROR(VLOOKUP(D1911,Cover!$I$2:$J$14,2,0),"")</f>
        <v/>
      </c>
      <c r="N1911" s="25" t="str">
        <f t="shared" si="58"/>
        <v/>
      </c>
      <c r="O1911" s="15" t="str">
        <f t="shared" si="59"/>
        <v/>
      </c>
    </row>
    <row r="1912" spans="1:15" ht="16.5" customHeight="1">
      <c r="A1912" s="404"/>
      <c r="B1912" s="405"/>
      <c r="C1912" s="413"/>
      <c r="D1912" s="405"/>
      <c r="E1912" s="405"/>
      <c r="F1912" s="405"/>
      <c r="G1912" s="405"/>
      <c r="H1912" s="405"/>
      <c r="I1912" s="405"/>
      <c r="J1912" s="405"/>
      <c r="K1912" s="405"/>
      <c r="L1912" s="406"/>
      <c r="M1912" s="25" t="str">
        <f>IFERROR(VLOOKUP(D1912,Cover!$I$2:$J$14,2,0),"")</f>
        <v/>
      </c>
      <c r="N1912" s="25" t="str">
        <f t="shared" si="58"/>
        <v/>
      </c>
      <c r="O1912" s="15" t="str">
        <f t="shared" si="59"/>
        <v/>
      </c>
    </row>
    <row r="1913" spans="1:15" ht="16.5" customHeight="1">
      <c r="A1913" s="404"/>
      <c r="B1913" s="405"/>
      <c r="C1913" s="413"/>
      <c r="D1913" s="405"/>
      <c r="E1913" s="405"/>
      <c r="F1913" s="405"/>
      <c r="G1913" s="405"/>
      <c r="H1913" s="405"/>
      <c r="I1913" s="405"/>
      <c r="J1913" s="405"/>
      <c r="K1913" s="405"/>
      <c r="L1913" s="406"/>
      <c r="M1913" s="25" t="str">
        <f>IFERROR(VLOOKUP(D1913,Cover!$I$2:$J$14,2,0),"")</f>
        <v/>
      </c>
      <c r="N1913" s="25" t="str">
        <f t="shared" si="58"/>
        <v/>
      </c>
      <c r="O1913" s="15" t="str">
        <f t="shared" si="59"/>
        <v/>
      </c>
    </row>
    <row r="1914" spans="1:15" ht="16.5" customHeight="1">
      <c r="A1914" s="404"/>
      <c r="B1914" s="405"/>
      <c r="C1914" s="413"/>
      <c r="D1914" s="405"/>
      <c r="E1914" s="405"/>
      <c r="F1914" s="405"/>
      <c r="G1914" s="405"/>
      <c r="H1914" s="405"/>
      <c r="I1914" s="405"/>
      <c r="J1914" s="405"/>
      <c r="K1914" s="405"/>
      <c r="L1914" s="406"/>
      <c r="M1914" s="25" t="str">
        <f>IFERROR(VLOOKUP(D1914,Cover!$I$2:$J$14,2,0),"")</f>
        <v/>
      </c>
      <c r="N1914" s="25" t="str">
        <f t="shared" si="58"/>
        <v/>
      </c>
      <c r="O1914" s="15" t="str">
        <f t="shared" si="59"/>
        <v/>
      </c>
    </row>
    <row r="1915" spans="1:15" ht="16.5" customHeight="1">
      <c r="A1915" s="404"/>
      <c r="B1915" s="405"/>
      <c r="C1915" s="413"/>
      <c r="D1915" s="405"/>
      <c r="E1915" s="405"/>
      <c r="F1915" s="405"/>
      <c r="G1915" s="405"/>
      <c r="H1915" s="405"/>
      <c r="I1915" s="405"/>
      <c r="J1915" s="405"/>
      <c r="K1915" s="405"/>
      <c r="L1915" s="406"/>
      <c r="M1915" s="25" t="str">
        <f>IFERROR(VLOOKUP(D1915,Cover!$I$2:$J$14,2,0),"")</f>
        <v/>
      </c>
      <c r="N1915" s="25" t="str">
        <f t="shared" si="58"/>
        <v/>
      </c>
      <c r="O1915" s="15" t="str">
        <f t="shared" si="59"/>
        <v/>
      </c>
    </row>
    <row r="1916" spans="1:15" ht="16.5" customHeight="1">
      <c r="A1916" s="404"/>
      <c r="B1916" s="405"/>
      <c r="C1916" s="413"/>
      <c r="D1916" s="405"/>
      <c r="E1916" s="405"/>
      <c r="F1916" s="405"/>
      <c r="G1916" s="405"/>
      <c r="H1916" s="405"/>
      <c r="I1916" s="405"/>
      <c r="J1916" s="405"/>
      <c r="K1916" s="405"/>
      <c r="L1916" s="406"/>
      <c r="M1916" s="25" t="str">
        <f>IFERROR(VLOOKUP(D1916,Cover!$I$2:$J$14,2,0),"")</f>
        <v/>
      </c>
      <c r="N1916" s="25" t="str">
        <f t="shared" si="58"/>
        <v/>
      </c>
      <c r="O1916" s="15" t="str">
        <f t="shared" si="59"/>
        <v/>
      </c>
    </row>
    <row r="1917" spans="1:15" ht="16.5" customHeight="1">
      <c r="A1917" s="404"/>
      <c r="B1917" s="405"/>
      <c r="C1917" s="413"/>
      <c r="D1917" s="405"/>
      <c r="E1917" s="405"/>
      <c r="F1917" s="405"/>
      <c r="G1917" s="405"/>
      <c r="H1917" s="405"/>
      <c r="I1917" s="405"/>
      <c r="J1917" s="405"/>
      <c r="K1917" s="405"/>
      <c r="L1917" s="406"/>
      <c r="M1917" s="25" t="str">
        <f>IFERROR(VLOOKUP(D1917,Cover!$I$2:$J$14,2,0),"")</f>
        <v/>
      </c>
      <c r="N1917" s="25" t="str">
        <f t="shared" si="58"/>
        <v/>
      </c>
      <c r="O1917" s="15" t="str">
        <f t="shared" si="59"/>
        <v/>
      </c>
    </row>
    <row r="1918" spans="1:15" ht="16.5" customHeight="1">
      <c r="A1918" s="404"/>
      <c r="B1918" s="405"/>
      <c r="C1918" s="413"/>
      <c r="D1918" s="405"/>
      <c r="E1918" s="405"/>
      <c r="F1918" s="405"/>
      <c r="G1918" s="405"/>
      <c r="H1918" s="405"/>
      <c r="I1918" s="405"/>
      <c r="J1918" s="405"/>
      <c r="K1918" s="405"/>
      <c r="L1918" s="406"/>
      <c r="M1918" s="25" t="str">
        <f>IFERROR(VLOOKUP(D1918,Cover!$I$2:$J$14,2,0),"")</f>
        <v/>
      </c>
      <c r="N1918" s="25" t="str">
        <f t="shared" si="58"/>
        <v/>
      </c>
      <c r="O1918" s="15" t="str">
        <f t="shared" si="59"/>
        <v/>
      </c>
    </row>
    <row r="1919" spans="1:15" ht="16.5" customHeight="1">
      <c r="A1919" s="404"/>
      <c r="B1919" s="405"/>
      <c r="C1919" s="413"/>
      <c r="D1919" s="405"/>
      <c r="E1919" s="405"/>
      <c r="F1919" s="405"/>
      <c r="G1919" s="405"/>
      <c r="H1919" s="405"/>
      <c r="I1919" s="405"/>
      <c r="J1919" s="405"/>
      <c r="K1919" s="405"/>
      <c r="L1919" s="406"/>
      <c r="M1919" s="25" t="str">
        <f>IFERROR(VLOOKUP(D1919,Cover!$I$2:$J$14,2,0),"")</f>
        <v/>
      </c>
      <c r="N1919" s="25" t="str">
        <f t="shared" si="58"/>
        <v/>
      </c>
      <c r="O1919" s="15" t="str">
        <f t="shared" si="59"/>
        <v/>
      </c>
    </row>
    <row r="1920" spans="1:15" ht="16.5" customHeight="1">
      <c r="A1920" s="404"/>
      <c r="B1920" s="405"/>
      <c r="C1920" s="413"/>
      <c r="D1920" s="405"/>
      <c r="E1920" s="405"/>
      <c r="F1920" s="405"/>
      <c r="G1920" s="405"/>
      <c r="H1920" s="405"/>
      <c r="I1920" s="405"/>
      <c r="J1920" s="405"/>
      <c r="K1920" s="405"/>
      <c r="L1920" s="406"/>
      <c r="M1920" s="25" t="str">
        <f>IFERROR(VLOOKUP(D1920,Cover!$I$2:$J$14,2,0),"")</f>
        <v/>
      </c>
      <c r="N1920" s="25" t="str">
        <f t="shared" si="58"/>
        <v/>
      </c>
      <c r="O1920" s="15" t="str">
        <f t="shared" si="59"/>
        <v/>
      </c>
    </row>
    <row r="1921" spans="1:15" ht="16.5" customHeight="1">
      <c r="A1921" s="404"/>
      <c r="B1921" s="405"/>
      <c r="C1921" s="413"/>
      <c r="D1921" s="405"/>
      <c r="E1921" s="405"/>
      <c r="F1921" s="405"/>
      <c r="G1921" s="405"/>
      <c r="H1921" s="405"/>
      <c r="I1921" s="405"/>
      <c r="J1921" s="405"/>
      <c r="K1921" s="405"/>
      <c r="L1921" s="406"/>
      <c r="M1921" s="25" t="str">
        <f>IFERROR(VLOOKUP(D1921,Cover!$I$2:$J$14,2,0),"")</f>
        <v/>
      </c>
      <c r="N1921" s="25" t="str">
        <f t="shared" si="58"/>
        <v/>
      </c>
      <c r="O1921" s="15" t="str">
        <f t="shared" si="59"/>
        <v/>
      </c>
    </row>
    <row r="1922" spans="1:15" ht="16.5" customHeight="1">
      <c r="A1922" s="404"/>
      <c r="B1922" s="405"/>
      <c r="C1922" s="413"/>
      <c r="D1922" s="405"/>
      <c r="E1922" s="405"/>
      <c r="F1922" s="405"/>
      <c r="G1922" s="405"/>
      <c r="H1922" s="405"/>
      <c r="I1922" s="405"/>
      <c r="J1922" s="405"/>
      <c r="K1922" s="405"/>
      <c r="L1922" s="406"/>
      <c r="M1922" s="25" t="str">
        <f>IFERROR(VLOOKUP(D1922,Cover!$I$2:$J$14,2,0),"")</f>
        <v/>
      </c>
      <c r="N1922" s="25" t="str">
        <f t="shared" si="58"/>
        <v/>
      </c>
      <c r="O1922" s="15" t="str">
        <f t="shared" si="59"/>
        <v/>
      </c>
    </row>
    <row r="1923" spans="1:15" ht="16.5" customHeight="1">
      <c r="A1923" s="404"/>
      <c r="B1923" s="405"/>
      <c r="C1923" s="413"/>
      <c r="D1923" s="405"/>
      <c r="E1923" s="405"/>
      <c r="F1923" s="405"/>
      <c r="G1923" s="405"/>
      <c r="H1923" s="405"/>
      <c r="I1923" s="405"/>
      <c r="J1923" s="405"/>
      <c r="K1923" s="405"/>
      <c r="L1923" s="406"/>
      <c r="M1923" s="25" t="str">
        <f>IFERROR(VLOOKUP(D1923,Cover!$I$2:$J$14,2,0),"")</f>
        <v/>
      </c>
      <c r="N1923" s="25" t="str">
        <f t="shared" ref="N1923:N1986" si="60">IF(O1923&lt;&gt;"PMOyyy144_R4bis",CONCATENATE(B1923,M1923,I1923),CONCATENATE(O1923,M1923,I1923))</f>
        <v/>
      </c>
      <c r="O1923" s="15" t="str">
        <f t="shared" ref="O1923:O1986" si="61">LEFT(B1923,15)</f>
        <v/>
      </c>
    </row>
    <row r="1924" spans="1:15" ht="16.5" customHeight="1">
      <c r="A1924" s="404"/>
      <c r="B1924" s="405"/>
      <c r="C1924" s="413"/>
      <c r="D1924" s="405"/>
      <c r="E1924" s="405"/>
      <c r="F1924" s="405"/>
      <c r="G1924" s="405"/>
      <c r="H1924" s="405"/>
      <c r="I1924" s="405"/>
      <c r="J1924" s="405"/>
      <c r="K1924" s="405"/>
      <c r="L1924" s="406"/>
      <c r="M1924" s="25" t="str">
        <f>IFERROR(VLOOKUP(D1924,Cover!$I$2:$J$14,2,0),"")</f>
        <v/>
      </c>
      <c r="N1924" s="25" t="str">
        <f t="shared" si="60"/>
        <v/>
      </c>
      <c r="O1924" s="15" t="str">
        <f t="shared" si="61"/>
        <v/>
      </c>
    </row>
    <row r="1925" spans="1:15" ht="16.5" customHeight="1">
      <c r="A1925" s="404"/>
      <c r="B1925" s="405"/>
      <c r="C1925" s="413"/>
      <c r="D1925" s="405"/>
      <c r="E1925" s="405"/>
      <c r="F1925" s="405"/>
      <c r="G1925" s="405"/>
      <c r="H1925" s="405"/>
      <c r="I1925" s="405"/>
      <c r="J1925" s="405"/>
      <c r="K1925" s="405"/>
      <c r="L1925" s="406"/>
      <c r="M1925" s="25" t="str">
        <f>IFERROR(VLOOKUP(D1925,Cover!$I$2:$J$14,2,0),"")</f>
        <v/>
      </c>
      <c r="N1925" s="25" t="str">
        <f t="shared" si="60"/>
        <v/>
      </c>
      <c r="O1925" s="15" t="str">
        <f t="shared" si="61"/>
        <v/>
      </c>
    </row>
    <row r="1926" spans="1:15" ht="16.5" customHeight="1">
      <c r="A1926" s="404"/>
      <c r="B1926" s="405"/>
      <c r="C1926" s="413"/>
      <c r="D1926" s="405"/>
      <c r="E1926" s="405"/>
      <c r="F1926" s="405"/>
      <c r="G1926" s="405"/>
      <c r="H1926" s="405"/>
      <c r="I1926" s="405"/>
      <c r="J1926" s="405"/>
      <c r="K1926" s="405"/>
      <c r="L1926" s="406"/>
      <c r="M1926" s="25" t="str">
        <f>IFERROR(VLOOKUP(D1926,Cover!$I$2:$J$14,2,0),"")</f>
        <v/>
      </c>
      <c r="N1926" s="25" t="str">
        <f t="shared" si="60"/>
        <v/>
      </c>
      <c r="O1926" s="15" t="str">
        <f t="shared" si="61"/>
        <v/>
      </c>
    </row>
    <row r="1927" spans="1:15" ht="16.5" customHeight="1">
      <c r="A1927" s="404"/>
      <c r="B1927" s="405"/>
      <c r="C1927" s="413"/>
      <c r="D1927" s="405"/>
      <c r="E1927" s="405"/>
      <c r="F1927" s="405"/>
      <c r="G1927" s="405"/>
      <c r="H1927" s="405"/>
      <c r="I1927" s="405"/>
      <c r="J1927" s="405"/>
      <c r="K1927" s="405"/>
      <c r="L1927" s="406"/>
      <c r="M1927" s="25" t="str">
        <f>IFERROR(VLOOKUP(D1927,Cover!$I$2:$J$14,2,0),"")</f>
        <v/>
      </c>
      <c r="N1927" s="25" t="str">
        <f t="shared" si="60"/>
        <v/>
      </c>
      <c r="O1927" s="15" t="str">
        <f t="shared" si="61"/>
        <v/>
      </c>
    </row>
    <row r="1928" spans="1:15" ht="16.5" customHeight="1">
      <c r="A1928" s="404"/>
      <c r="B1928" s="405"/>
      <c r="C1928" s="413"/>
      <c r="D1928" s="405"/>
      <c r="E1928" s="405"/>
      <c r="F1928" s="405"/>
      <c r="G1928" s="405"/>
      <c r="H1928" s="405"/>
      <c r="I1928" s="405"/>
      <c r="J1928" s="405"/>
      <c r="K1928" s="405"/>
      <c r="L1928" s="406"/>
      <c r="M1928" s="25" t="str">
        <f>IFERROR(VLOOKUP(D1928,Cover!$I$2:$J$14,2,0),"")</f>
        <v/>
      </c>
      <c r="N1928" s="25" t="str">
        <f t="shared" si="60"/>
        <v/>
      </c>
      <c r="O1928" s="15" t="str">
        <f t="shared" si="61"/>
        <v/>
      </c>
    </row>
    <row r="1929" spans="1:15" ht="16.5" customHeight="1">
      <c r="A1929" s="404"/>
      <c r="B1929" s="405"/>
      <c r="C1929" s="413"/>
      <c r="D1929" s="405"/>
      <c r="E1929" s="405"/>
      <c r="F1929" s="405"/>
      <c r="G1929" s="405"/>
      <c r="H1929" s="405"/>
      <c r="I1929" s="405"/>
      <c r="J1929" s="405"/>
      <c r="K1929" s="405"/>
      <c r="L1929" s="406"/>
      <c r="M1929" s="25" t="str">
        <f>IFERROR(VLOOKUP(D1929,Cover!$I$2:$J$14,2,0),"")</f>
        <v/>
      </c>
      <c r="N1929" s="25" t="str">
        <f t="shared" si="60"/>
        <v/>
      </c>
      <c r="O1929" s="15" t="str">
        <f t="shared" si="61"/>
        <v/>
      </c>
    </row>
    <row r="1930" spans="1:15" ht="16.5" customHeight="1">
      <c r="A1930" s="404"/>
      <c r="B1930" s="405"/>
      <c r="C1930" s="413"/>
      <c r="D1930" s="405"/>
      <c r="E1930" s="405"/>
      <c r="F1930" s="405"/>
      <c r="G1930" s="405"/>
      <c r="H1930" s="405"/>
      <c r="I1930" s="405"/>
      <c r="J1930" s="405"/>
      <c r="K1930" s="405"/>
      <c r="L1930" s="406"/>
      <c r="M1930" s="25" t="str">
        <f>IFERROR(VLOOKUP(D1930,Cover!$I$2:$J$14,2,0),"")</f>
        <v/>
      </c>
      <c r="N1930" s="25" t="str">
        <f t="shared" si="60"/>
        <v/>
      </c>
      <c r="O1930" s="15" t="str">
        <f t="shared" si="61"/>
        <v/>
      </c>
    </row>
    <row r="1931" spans="1:15" ht="16.5" customHeight="1">
      <c r="A1931" s="404"/>
      <c r="B1931" s="405"/>
      <c r="C1931" s="413"/>
      <c r="D1931" s="405"/>
      <c r="E1931" s="405"/>
      <c r="F1931" s="405"/>
      <c r="G1931" s="405"/>
      <c r="H1931" s="405"/>
      <c r="I1931" s="405"/>
      <c r="J1931" s="405"/>
      <c r="K1931" s="405"/>
      <c r="L1931" s="406"/>
      <c r="M1931" s="25" t="str">
        <f>IFERROR(VLOOKUP(D1931,Cover!$I$2:$J$14,2,0),"")</f>
        <v/>
      </c>
      <c r="N1931" s="25" t="str">
        <f t="shared" si="60"/>
        <v/>
      </c>
      <c r="O1931" s="15" t="str">
        <f t="shared" si="61"/>
        <v/>
      </c>
    </row>
    <row r="1932" spans="1:15" ht="16.5" customHeight="1">
      <c r="A1932" s="404"/>
      <c r="B1932" s="405"/>
      <c r="C1932" s="413"/>
      <c r="D1932" s="405"/>
      <c r="E1932" s="405"/>
      <c r="F1932" s="405"/>
      <c r="G1932" s="405"/>
      <c r="H1932" s="405"/>
      <c r="I1932" s="405"/>
      <c r="J1932" s="405"/>
      <c r="K1932" s="405"/>
      <c r="L1932" s="406"/>
      <c r="M1932" s="25" t="str">
        <f>IFERROR(VLOOKUP(D1932,Cover!$I$2:$J$14,2,0),"")</f>
        <v/>
      </c>
      <c r="N1932" s="25" t="str">
        <f t="shared" si="60"/>
        <v/>
      </c>
      <c r="O1932" s="15" t="str">
        <f t="shared" si="61"/>
        <v/>
      </c>
    </row>
    <row r="1933" spans="1:15" ht="16.5" customHeight="1">
      <c r="A1933" s="404"/>
      <c r="B1933" s="405"/>
      <c r="C1933" s="413"/>
      <c r="D1933" s="405"/>
      <c r="E1933" s="405"/>
      <c r="F1933" s="405"/>
      <c r="G1933" s="405"/>
      <c r="H1933" s="405"/>
      <c r="I1933" s="405"/>
      <c r="J1933" s="405"/>
      <c r="K1933" s="405"/>
      <c r="L1933" s="406"/>
      <c r="M1933" s="25" t="str">
        <f>IFERROR(VLOOKUP(D1933,Cover!$I$2:$J$14,2,0),"")</f>
        <v/>
      </c>
      <c r="N1933" s="25" t="str">
        <f t="shared" si="60"/>
        <v/>
      </c>
      <c r="O1933" s="15" t="str">
        <f t="shared" si="61"/>
        <v/>
      </c>
    </row>
    <row r="1934" spans="1:15" ht="16.5" customHeight="1">
      <c r="A1934" s="404"/>
      <c r="B1934" s="405"/>
      <c r="C1934" s="413"/>
      <c r="D1934" s="405"/>
      <c r="E1934" s="405"/>
      <c r="F1934" s="405"/>
      <c r="G1934" s="405"/>
      <c r="H1934" s="405"/>
      <c r="I1934" s="405"/>
      <c r="J1934" s="405"/>
      <c r="K1934" s="405"/>
      <c r="L1934" s="406"/>
      <c r="M1934" s="25" t="str">
        <f>IFERROR(VLOOKUP(D1934,Cover!$I$2:$J$14,2,0),"")</f>
        <v/>
      </c>
      <c r="N1934" s="25" t="str">
        <f t="shared" si="60"/>
        <v/>
      </c>
      <c r="O1934" s="15" t="str">
        <f t="shared" si="61"/>
        <v/>
      </c>
    </row>
    <row r="1935" spans="1:15" ht="16.5" customHeight="1">
      <c r="A1935" s="404"/>
      <c r="B1935" s="405"/>
      <c r="C1935" s="413"/>
      <c r="D1935" s="405"/>
      <c r="E1935" s="405"/>
      <c r="F1935" s="405"/>
      <c r="G1935" s="405"/>
      <c r="H1935" s="405"/>
      <c r="I1935" s="405"/>
      <c r="J1935" s="405"/>
      <c r="K1935" s="405"/>
      <c r="L1935" s="406"/>
      <c r="M1935" s="25" t="str">
        <f>IFERROR(VLOOKUP(D1935,Cover!$I$2:$J$14,2,0),"")</f>
        <v/>
      </c>
      <c r="N1935" s="25" t="str">
        <f t="shared" si="60"/>
        <v/>
      </c>
      <c r="O1935" s="15" t="str">
        <f t="shared" si="61"/>
        <v/>
      </c>
    </row>
    <row r="1936" spans="1:15" ht="16.5" customHeight="1">
      <c r="A1936" s="404"/>
      <c r="B1936" s="405"/>
      <c r="C1936" s="413"/>
      <c r="D1936" s="405"/>
      <c r="E1936" s="405"/>
      <c r="F1936" s="405"/>
      <c r="G1936" s="405"/>
      <c r="H1936" s="405"/>
      <c r="I1936" s="405"/>
      <c r="J1936" s="405"/>
      <c r="K1936" s="405"/>
      <c r="L1936" s="406"/>
      <c r="M1936" s="25" t="str">
        <f>IFERROR(VLOOKUP(D1936,Cover!$I$2:$J$14,2,0),"")</f>
        <v/>
      </c>
      <c r="N1936" s="25" t="str">
        <f t="shared" si="60"/>
        <v/>
      </c>
      <c r="O1936" s="15" t="str">
        <f t="shared" si="61"/>
        <v/>
      </c>
    </row>
    <row r="1937" spans="1:15" ht="16.5" customHeight="1">
      <c r="A1937" s="404"/>
      <c r="B1937" s="405"/>
      <c r="C1937" s="413"/>
      <c r="D1937" s="405"/>
      <c r="E1937" s="405"/>
      <c r="F1937" s="405"/>
      <c r="G1937" s="405"/>
      <c r="H1937" s="405"/>
      <c r="I1937" s="405"/>
      <c r="J1937" s="405"/>
      <c r="K1937" s="405"/>
      <c r="L1937" s="406"/>
      <c r="M1937" s="25" t="str">
        <f>IFERROR(VLOOKUP(D1937,Cover!$I$2:$J$14,2,0),"")</f>
        <v/>
      </c>
      <c r="N1937" s="25" t="str">
        <f t="shared" si="60"/>
        <v/>
      </c>
      <c r="O1937" s="15" t="str">
        <f t="shared" si="61"/>
        <v/>
      </c>
    </row>
    <row r="1938" spans="1:15" ht="16.5" customHeight="1">
      <c r="A1938" s="404"/>
      <c r="B1938" s="405"/>
      <c r="C1938" s="413"/>
      <c r="D1938" s="405"/>
      <c r="E1938" s="405"/>
      <c r="F1938" s="405"/>
      <c r="G1938" s="405"/>
      <c r="H1938" s="405"/>
      <c r="I1938" s="405"/>
      <c r="J1938" s="405"/>
      <c r="K1938" s="405"/>
      <c r="L1938" s="406"/>
      <c r="M1938" s="25" t="str">
        <f>IFERROR(VLOOKUP(D1938,Cover!$I$2:$J$14,2,0),"")</f>
        <v/>
      </c>
      <c r="N1938" s="25" t="str">
        <f t="shared" si="60"/>
        <v/>
      </c>
      <c r="O1938" s="15" t="str">
        <f t="shared" si="61"/>
        <v/>
      </c>
    </row>
    <row r="1939" spans="1:15" ht="16.5" customHeight="1">
      <c r="A1939" s="404"/>
      <c r="B1939" s="405"/>
      <c r="C1939" s="413"/>
      <c r="D1939" s="405"/>
      <c r="E1939" s="405"/>
      <c r="F1939" s="405"/>
      <c r="G1939" s="405"/>
      <c r="H1939" s="405"/>
      <c r="I1939" s="405"/>
      <c r="J1939" s="405"/>
      <c r="K1939" s="405"/>
      <c r="L1939" s="406"/>
      <c r="M1939" s="25" t="str">
        <f>IFERROR(VLOOKUP(D1939,Cover!$I$2:$J$14,2,0),"")</f>
        <v/>
      </c>
      <c r="N1939" s="25" t="str">
        <f t="shared" si="60"/>
        <v/>
      </c>
      <c r="O1939" s="15" t="str">
        <f t="shared" si="61"/>
        <v/>
      </c>
    </row>
    <row r="1940" spans="1:15" ht="16.5" customHeight="1">
      <c r="A1940" s="404"/>
      <c r="B1940" s="405"/>
      <c r="C1940" s="413"/>
      <c r="D1940" s="405"/>
      <c r="E1940" s="405"/>
      <c r="F1940" s="405"/>
      <c r="G1940" s="405"/>
      <c r="H1940" s="405"/>
      <c r="I1940" s="405"/>
      <c r="J1940" s="405"/>
      <c r="K1940" s="405"/>
      <c r="L1940" s="406"/>
      <c r="M1940" s="25" t="str">
        <f>IFERROR(VLOOKUP(D1940,Cover!$I$2:$J$14,2,0),"")</f>
        <v/>
      </c>
      <c r="N1940" s="25" t="str">
        <f t="shared" si="60"/>
        <v/>
      </c>
      <c r="O1940" s="15" t="str">
        <f t="shared" si="61"/>
        <v/>
      </c>
    </row>
    <row r="1941" spans="1:15" ht="16.5" customHeight="1">
      <c r="A1941" s="404"/>
      <c r="B1941" s="405"/>
      <c r="C1941" s="413"/>
      <c r="D1941" s="405"/>
      <c r="E1941" s="405"/>
      <c r="F1941" s="405"/>
      <c r="G1941" s="405"/>
      <c r="H1941" s="405"/>
      <c r="I1941" s="405"/>
      <c r="J1941" s="405"/>
      <c r="K1941" s="405"/>
      <c r="L1941" s="406"/>
      <c r="M1941" s="25" t="str">
        <f>IFERROR(VLOOKUP(D1941,Cover!$I$2:$J$14,2,0),"")</f>
        <v/>
      </c>
      <c r="N1941" s="25" t="str">
        <f t="shared" si="60"/>
        <v/>
      </c>
      <c r="O1941" s="15" t="str">
        <f t="shared" si="61"/>
        <v/>
      </c>
    </row>
    <row r="1942" spans="1:15" ht="16.5" customHeight="1">
      <c r="A1942" s="404"/>
      <c r="B1942" s="405"/>
      <c r="C1942" s="413"/>
      <c r="D1942" s="405"/>
      <c r="E1942" s="405"/>
      <c r="F1942" s="405"/>
      <c r="G1942" s="405"/>
      <c r="H1942" s="405"/>
      <c r="I1942" s="405"/>
      <c r="J1942" s="405"/>
      <c r="K1942" s="405"/>
      <c r="L1942" s="406"/>
      <c r="M1942" s="25" t="str">
        <f>IFERROR(VLOOKUP(D1942,Cover!$I$2:$J$14,2,0),"")</f>
        <v/>
      </c>
      <c r="N1942" s="25" t="str">
        <f t="shared" si="60"/>
        <v/>
      </c>
      <c r="O1942" s="15" t="str">
        <f t="shared" si="61"/>
        <v/>
      </c>
    </row>
    <row r="1943" spans="1:15" ht="16.5" customHeight="1">
      <c r="A1943" s="404"/>
      <c r="B1943" s="405"/>
      <c r="C1943" s="413"/>
      <c r="D1943" s="405"/>
      <c r="E1943" s="405"/>
      <c r="F1943" s="405"/>
      <c r="G1943" s="405"/>
      <c r="H1943" s="405"/>
      <c r="I1943" s="405"/>
      <c r="J1943" s="405"/>
      <c r="K1943" s="405"/>
      <c r="L1943" s="406"/>
      <c r="M1943" s="25" t="str">
        <f>IFERROR(VLOOKUP(D1943,Cover!$I$2:$J$14,2,0),"")</f>
        <v/>
      </c>
      <c r="N1943" s="25" t="str">
        <f t="shared" si="60"/>
        <v/>
      </c>
      <c r="O1943" s="15" t="str">
        <f t="shared" si="61"/>
        <v/>
      </c>
    </row>
    <row r="1944" spans="1:15" ht="16.5" customHeight="1">
      <c r="A1944" s="404"/>
      <c r="B1944" s="405"/>
      <c r="C1944" s="413"/>
      <c r="D1944" s="405"/>
      <c r="E1944" s="405"/>
      <c r="F1944" s="405"/>
      <c r="G1944" s="405"/>
      <c r="H1944" s="405"/>
      <c r="I1944" s="405"/>
      <c r="J1944" s="405"/>
      <c r="K1944" s="405"/>
      <c r="L1944" s="406"/>
      <c r="M1944" s="25" t="str">
        <f>IFERROR(VLOOKUP(D1944,Cover!$I$2:$J$14,2,0),"")</f>
        <v/>
      </c>
      <c r="N1944" s="25" t="str">
        <f t="shared" si="60"/>
        <v/>
      </c>
      <c r="O1944" s="15" t="str">
        <f t="shared" si="61"/>
        <v/>
      </c>
    </row>
    <row r="1945" spans="1:15" ht="16.5" customHeight="1">
      <c r="A1945" s="404"/>
      <c r="B1945" s="405"/>
      <c r="C1945" s="413"/>
      <c r="D1945" s="405"/>
      <c r="E1945" s="405"/>
      <c r="F1945" s="405"/>
      <c r="G1945" s="405"/>
      <c r="H1945" s="405"/>
      <c r="I1945" s="405"/>
      <c r="J1945" s="405"/>
      <c r="K1945" s="405"/>
      <c r="L1945" s="406"/>
      <c r="M1945" s="25" t="str">
        <f>IFERROR(VLOOKUP(D1945,Cover!$I$2:$J$14,2,0),"")</f>
        <v/>
      </c>
      <c r="N1945" s="25" t="str">
        <f t="shared" si="60"/>
        <v/>
      </c>
      <c r="O1945" s="15" t="str">
        <f t="shared" si="61"/>
        <v/>
      </c>
    </row>
    <row r="1946" spans="1:15" ht="16.5" customHeight="1">
      <c r="A1946" s="404"/>
      <c r="B1946" s="405"/>
      <c r="C1946" s="413"/>
      <c r="D1946" s="405"/>
      <c r="E1946" s="405"/>
      <c r="F1946" s="405"/>
      <c r="G1946" s="405"/>
      <c r="H1946" s="405"/>
      <c r="I1946" s="405"/>
      <c r="J1946" s="405"/>
      <c r="K1946" s="405"/>
      <c r="L1946" s="406"/>
      <c r="M1946" s="25" t="str">
        <f>IFERROR(VLOOKUP(D1946,Cover!$I$2:$J$14,2,0),"")</f>
        <v/>
      </c>
      <c r="N1946" s="25" t="str">
        <f t="shared" si="60"/>
        <v/>
      </c>
      <c r="O1946" s="15" t="str">
        <f t="shared" si="61"/>
        <v/>
      </c>
    </row>
    <row r="1947" spans="1:15" ht="16.5" customHeight="1">
      <c r="A1947" s="404"/>
      <c r="B1947" s="405"/>
      <c r="C1947" s="413"/>
      <c r="D1947" s="405"/>
      <c r="E1947" s="405"/>
      <c r="F1947" s="405"/>
      <c r="G1947" s="405"/>
      <c r="H1947" s="405"/>
      <c r="I1947" s="405"/>
      <c r="J1947" s="405"/>
      <c r="K1947" s="405"/>
      <c r="L1947" s="406"/>
      <c r="M1947" s="25" t="str">
        <f>IFERROR(VLOOKUP(D1947,Cover!$I$2:$J$14,2,0),"")</f>
        <v/>
      </c>
      <c r="N1947" s="25" t="str">
        <f t="shared" si="60"/>
        <v/>
      </c>
      <c r="O1947" s="15" t="str">
        <f t="shared" si="61"/>
        <v/>
      </c>
    </row>
    <row r="1948" spans="1:15" ht="16.5" customHeight="1">
      <c r="A1948" s="404"/>
      <c r="B1948" s="405"/>
      <c r="C1948" s="413"/>
      <c r="D1948" s="405"/>
      <c r="E1948" s="405"/>
      <c r="F1948" s="405"/>
      <c r="G1948" s="405"/>
      <c r="H1948" s="405"/>
      <c r="I1948" s="405"/>
      <c r="J1948" s="405"/>
      <c r="K1948" s="405"/>
      <c r="L1948" s="406"/>
      <c r="M1948" s="25" t="str">
        <f>IFERROR(VLOOKUP(D1948,Cover!$I$2:$J$14,2,0),"")</f>
        <v/>
      </c>
      <c r="N1948" s="25" t="str">
        <f t="shared" si="60"/>
        <v/>
      </c>
      <c r="O1948" s="15" t="str">
        <f t="shared" si="61"/>
        <v/>
      </c>
    </row>
    <row r="1949" spans="1:15" ht="16.5" customHeight="1">
      <c r="A1949" s="404"/>
      <c r="B1949" s="405"/>
      <c r="C1949" s="413"/>
      <c r="D1949" s="405"/>
      <c r="E1949" s="405"/>
      <c r="F1949" s="405"/>
      <c r="G1949" s="405"/>
      <c r="H1949" s="405"/>
      <c r="I1949" s="405"/>
      <c r="J1949" s="405"/>
      <c r="K1949" s="405"/>
      <c r="L1949" s="406"/>
      <c r="M1949" s="25" t="str">
        <f>IFERROR(VLOOKUP(D1949,Cover!$I$2:$J$14,2,0),"")</f>
        <v/>
      </c>
      <c r="N1949" s="25" t="str">
        <f t="shared" si="60"/>
        <v/>
      </c>
      <c r="O1949" s="15" t="str">
        <f t="shared" si="61"/>
        <v/>
      </c>
    </row>
    <row r="1950" spans="1:15" ht="16.5" customHeight="1">
      <c r="A1950" s="404"/>
      <c r="B1950" s="405"/>
      <c r="C1950" s="413"/>
      <c r="D1950" s="405"/>
      <c r="E1950" s="405"/>
      <c r="F1950" s="405"/>
      <c r="G1950" s="405"/>
      <c r="H1950" s="405"/>
      <c r="I1950" s="405"/>
      <c r="J1950" s="405"/>
      <c r="K1950" s="405"/>
      <c r="L1950" s="406"/>
      <c r="M1950" s="25" t="str">
        <f>IFERROR(VLOOKUP(D1950,Cover!$I$2:$J$14,2,0),"")</f>
        <v/>
      </c>
      <c r="N1950" s="25" t="str">
        <f t="shared" si="60"/>
        <v/>
      </c>
      <c r="O1950" s="15" t="str">
        <f t="shared" si="61"/>
        <v/>
      </c>
    </row>
    <row r="1951" spans="1:15" ht="16.5" customHeight="1">
      <c r="A1951" s="404"/>
      <c r="B1951" s="405"/>
      <c r="C1951" s="413"/>
      <c r="D1951" s="405"/>
      <c r="E1951" s="405"/>
      <c r="F1951" s="405"/>
      <c r="G1951" s="405"/>
      <c r="H1951" s="405"/>
      <c r="I1951" s="405"/>
      <c r="J1951" s="405"/>
      <c r="K1951" s="405"/>
      <c r="L1951" s="406"/>
      <c r="M1951" s="25" t="str">
        <f>IFERROR(VLOOKUP(D1951,Cover!$I$2:$J$14,2,0),"")</f>
        <v/>
      </c>
      <c r="N1951" s="25" t="str">
        <f t="shared" si="60"/>
        <v/>
      </c>
      <c r="O1951" s="15" t="str">
        <f t="shared" si="61"/>
        <v/>
      </c>
    </row>
    <row r="1952" spans="1:15" ht="16.5" customHeight="1">
      <c r="A1952" s="404"/>
      <c r="B1952" s="405"/>
      <c r="C1952" s="413"/>
      <c r="D1952" s="405"/>
      <c r="E1952" s="405"/>
      <c r="F1952" s="405"/>
      <c r="G1952" s="405"/>
      <c r="H1952" s="405"/>
      <c r="I1952" s="405"/>
      <c r="J1952" s="405"/>
      <c r="K1952" s="405"/>
      <c r="L1952" s="406"/>
      <c r="M1952" s="25" t="str">
        <f>IFERROR(VLOOKUP(D1952,Cover!$I$2:$J$14,2,0),"")</f>
        <v/>
      </c>
      <c r="N1952" s="25" t="str">
        <f t="shared" si="60"/>
        <v/>
      </c>
      <c r="O1952" s="15" t="str">
        <f t="shared" si="61"/>
        <v/>
      </c>
    </row>
    <row r="1953" spans="1:15" ht="16.5" customHeight="1">
      <c r="A1953" s="404"/>
      <c r="B1953" s="405"/>
      <c r="C1953" s="413"/>
      <c r="D1953" s="405"/>
      <c r="E1953" s="405"/>
      <c r="F1953" s="405"/>
      <c r="G1953" s="405"/>
      <c r="H1953" s="405"/>
      <c r="I1953" s="405"/>
      <c r="J1953" s="405"/>
      <c r="K1953" s="405"/>
      <c r="L1953" s="406"/>
      <c r="M1953" s="25" t="str">
        <f>IFERROR(VLOOKUP(D1953,Cover!$I$2:$J$14,2,0),"")</f>
        <v/>
      </c>
      <c r="N1953" s="25" t="str">
        <f t="shared" si="60"/>
        <v/>
      </c>
      <c r="O1953" s="15" t="str">
        <f t="shared" si="61"/>
        <v/>
      </c>
    </row>
    <row r="1954" spans="1:15" ht="16.5" customHeight="1">
      <c r="A1954" s="404"/>
      <c r="B1954" s="405"/>
      <c r="C1954" s="413"/>
      <c r="D1954" s="405"/>
      <c r="E1954" s="405"/>
      <c r="F1954" s="405"/>
      <c r="G1954" s="405"/>
      <c r="H1954" s="405"/>
      <c r="I1954" s="405"/>
      <c r="J1954" s="405"/>
      <c r="K1954" s="405"/>
      <c r="L1954" s="406"/>
      <c r="M1954" s="25" t="str">
        <f>IFERROR(VLOOKUP(D1954,Cover!$I$2:$J$14,2,0),"")</f>
        <v/>
      </c>
      <c r="N1954" s="25" t="str">
        <f t="shared" si="60"/>
        <v/>
      </c>
      <c r="O1954" s="15" t="str">
        <f t="shared" si="61"/>
        <v/>
      </c>
    </row>
    <row r="1955" spans="1:15" ht="16.5" customHeight="1">
      <c r="A1955" s="404"/>
      <c r="B1955" s="405"/>
      <c r="C1955" s="413"/>
      <c r="D1955" s="405"/>
      <c r="E1955" s="405"/>
      <c r="F1955" s="405"/>
      <c r="G1955" s="405"/>
      <c r="H1955" s="405"/>
      <c r="I1955" s="405"/>
      <c r="J1955" s="405"/>
      <c r="K1955" s="405"/>
      <c r="L1955" s="406"/>
      <c r="M1955" s="25" t="str">
        <f>IFERROR(VLOOKUP(D1955,Cover!$I$2:$J$14,2,0),"")</f>
        <v/>
      </c>
      <c r="N1955" s="25" t="str">
        <f t="shared" si="60"/>
        <v/>
      </c>
      <c r="O1955" s="15" t="str">
        <f t="shared" si="61"/>
        <v/>
      </c>
    </row>
    <row r="1956" spans="1:15" ht="16.5" customHeight="1">
      <c r="A1956" s="404"/>
      <c r="B1956" s="405"/>
      <c r="C1956" s="413"/>
      <c r="D1956" s="405"/>
      <c r="E1956" s="405"/>
      <c r="F1956" s="405"/>
      <c r="G1956" s="405"/>
      <c r="H1956" s="405"/>
      <c r="I1956" s="405"/>
      <c r="J1956" s="405"/>
      <c r="K1956" s="405"/>
      <c r="L1956" s="406"/>
      <c r="M1956" s="25" t="str">
        <f>IFERROR(VLOOKUP(D1956,Cover!$I$2:$J$14,2,0),"")</f>
        <v/>
      </c>
      <c r="N1956" s="25" t="str">
        <f t="shared" si="60"/>
        <v/>
      </c>
      <c r="O1956" s="15" t="str">
        <f t="shared" si="61"/>
        <v/>
      </c>
    </row>
    <row r="1957" spans="1:15" ht="16.5" customHeight="1">
      <c r="A1957" s="404"/>
      <c r="B1957" s="405"/>
      <c r="C1957" s="413"/>
      <c r="D1957" s="405"/>
      <c r="E1957" s="405"/>
      <c r="F1957" s="405"/>
      <c r="G1957" s="405"/>
      <c r="H1957" s="405"/>
      <c r="I1957" s="405"/>
      <c r="J1957" s="405"/>
      <c r="K1957" s="405"/>
      <c r="L1957" s="406"/>
      <c r="M1957" s="25" t="str">
        <f>IFERROR(VLOOKUP(D1957,Cover!$I$2:$J$14,2,0),"")</f>
        <v/>
      </c>
      <c r="N1957" s="25" t="str">
        <f t="shared" si="60"/>
        <v/>
      </c>
      <c r="O1957" s="15" t="str">
        <f t="shared" si="61"/>
        <v/>
      </c>
    </row>
    <row r="1958" spans="1:15" ht="16.5" customHeight="1">
      <c r="A1958" s="404"/>
      <c r="B1958" s="405"/>
      <c r="C1958" s="413"/>
      <c r="D1958" s="405"/>
      <c r="E1958" s="405"/>
      <c r="F1958" s="405"/>
      <c r="G1958" s="405"/>
      <c r="H1958" s="405"/>
      <c r="I1958" s="405"/>
      <c r="J1958" s="405"/>
      <c r="K1958" s="405"/>
      <c r="L1958" s="406"/>
      <c r="M1958" s="25" t="str">
        <f>IFERROR(VLOOKUP(D1958,Cover!$I$2:$J$14,2,0),"")</f>
        <v/>
      </c>
      <c r="N1958" s="25" t="str">
        <f t="shared" si="60"/>
        <v/>
      </c>
      <c r="O1958" s="15" t="str">
        <f t="shared" si="61"/>
        <v/>
      </c>
    </row>
    <row r="1959" spans="1:15" ht="16.5" customHeight="1">
      <c r="A1959" s="404"/>
      <c r="B1959" s="405"/>
      <c r="C1959" s="413"/>
      <c r="D1959" s="405"/>
      <c r="E1959" s="405"/>
      <c r="F1959" s="405"/>
      <c r="G1959" s="405"/>
      <c r="H1959" s="405"/>
      <c r="I1959" s="405"/>
      <c r="J1959" s="405"/>
      <c r="K1959" s="405"/>
      <c r="L1959" s="406"/>
      <c r="M1959" s="25" t="str">
        <f>IFERROR(VLOOKUP(D1959,Cover!$I$2:$J$14,2,0),"")</f>
        <v/>
      </c>
      <c r="N1959" s="25" t="str">
        <f t="shared" si="60"/>
        <v/>
      </c>
      <c r="O1959" s="15" t="str">
        <f t="shared" si="61"/>
        <v/>
      </c>
    </row>
    <row r="1960" spans="1:15" ht="16.5" customHeight="1">
      <c r="A1960" s="404"/>
      <c r="B1960" s="405"/>
      <c r="C1960" s="413"/>
      <c r="D1960" s="405"/>
      <c r="E1960" s="405"/>
      <c r="F1960" s="405"/>
      <c r="G1960" s="405"/>
      <c r="H1960" s="405"/>
      <c r="I1960" s="405"/>
      <c r="J1960" s="405"/>
      <c r="K1960" s="405"/>
      <c r="L1960" s="406"/>
      <c r="M1960" s="25" t="str">
        <f>IFERROR(VLOOKUP(D1960,Cover!$I$2:$J$14,2,0),"")</f>
        <v/>
      </c>
      <c r="N1960" s="25" t="str">
        <f t="shared" si="60"/>
        <v/>
      </c>
      <c r="O1960" s="15" t="str">
        <f t="shared" si="61"/>
        <v/>
      </c>
    </row>
    <row r="1961" spans="1:15" ht="16.5" customHeight="1">
      <c r="A1961" s="404"/>
      <c r="B1961" s="405"/>
      <c r="C1961" s="413"/>
      <c r="D1961" s="405"/>
      <c r="E1961" s="405"/>
      <c r="F1961" s="405"/>
      <c r="G1961" s="405"/>
      <c r="H1961" s="405"/>
      <c r="I1961" s="405"/>
      <c r="J1961" s="405"/>
      <c r="K1961" s="405"/>
      <c r="L1961" s="406"/>
      <c r="M1961" s="25" t="str">
        <f>IFERROR(VLOOKUP(D1961,Cover!$I$2:$J$14,2,0),"")</f>
        <v/>
      </c>
      <c r="N1961" s="25" t="str">
        <f t="shared" si="60"/>
        <v/>
      </c>
      <c r="O1961" s="15" t="str">
        <f t="shared" si="61"/>
        <v/>
      </c>
    </row>
    <row r="1962" spans="1:15" ht="16.5" customHeight="1">
      <c r="A1962" s="404"/>
      <c r="B1962" s="405"/>
      <c r="C1962" s="413"/>
      <c r="D1962" s="405"/>
      <c r="E1962" s="405"/>
      <c r="F1962" s="405"/>
      <c r="G1962" s="405"/>
      <c r="H1962" s="405"/>
      <c r="I1962" s="405"/>
      <c r="J1962" s="405"/>
      <c r="K1962" s="405"/>
      <c r="L1962" s="406"/>
      <c r="M1962" s="25" t="str">
        <f>IFERROR(VLOOKUP(D1962,Cover!$I$2:$J$14,2,0),"")</f>
        <v/>
      </c>
      <c r="N1962" s="25" t="str">
        <f t="shared" si="60"/>
        <v/>
      </c>
      <c r="O1962" s="15" t="str">
        <f t="shared" si="61"/>
        <v/>
      </c>
    </row>
    <row r="1963" spans="1:15" ht="16.5" customHeight="1">
      <c r="A1963" s="404"/>
      <c r="B1963" s="405"/>
      <c r="C1963" s="413"/>
      <c r="D1963" s="405"/>
      <c r="E1963" s="405"/>
      <c r="F1963" s="405"/>
      <c r="G1963" s="405"/>
      <c r="H1963" s="405"/>
      <c r="I1963" s="405"/>
      <c r="J1963" s="405"/>
      <c r="K1963" s="405"/>
      <c r="L1963" s="406"/>
      <c r="M1963" s="25" t="str">
        <f>IFERROR(VLOOKUP(D1963,Cover!$I$2:$J$14,2,0),"")</f>
        <v/>
      </c>
      <c r="N1963" s="25" t="str">
        <f t="shared" si="60"/>
        <v/>
      </c>
      <c r="O1963" s="15" t="str">
        <f t="shared" si="61"/>
        <v/>
      </c>
    </row>
    <row r="1964" spans="1:15" ht="16.5" customHeight="1">
      <c r="A1964" s="404"/>
      <c r="B1964" s="405"/>
      <c r="C1964" s="413"/>
      <c r="D1964" s="405"/>
      <c r="E1964" s="405"/>
      <c r="F1964" s="405"/>
      <c r="G1964" s="405"/>
      <c r="H1964" s="405"/>
      <c r="I1964" s="405"/>
      <c r="J1964" s="405"/>
      <c r="K1964" s="405"/>
      <c r="L1964" s="406"/>
      <c r="M1964" s="25" t="str">
        <f>IFERROR(VLOOKUP(D1964,Cover!$I$2:$J$14,2,0),"")</f>
        <v/>
      </c>
      <c r="N1964" s="25" t="str">
        <f t="shared" si="60"/>
        <v/>
      </c>
      <c r="O1964" s="15" t="str">
        <f t="shared" si="61"/>
        <v/>
      </c>
    </row>
    <row r="1965" spans="1:15" ht="16.5" customHeight="1">
      <c r="A1965" s="404"/>
      <c r="B1965" s="405"/>
      <c r="C1965" s="413"/>
      <c r="D1965" s="405"/>
      <c r="E1965" s="405"/>
      <c r="F1965" s="405"/>
      <c r="G1965" s="405"/>
      <c r="H1965" s="405"/>
      <c r="I1965" s="405"/>
      <c r="J1965" s="405"/>
      <c r="K1965" s="405"/>
      <c r="L1965" s="406"/>
      <c r="M1965" s="25" t="str">
        <f>IFERROR(VLOOKUP(D1965,Cover!$I$2:$J$14,2,0),"")</f>
        <v/>
      </c>
      <c r="N1965" s="25" t="str">
        <f t="shared" si="60"/>
        <v/>
      </c>
      <c r="O1965" s="15" t="str">
        <f t="shared" si="61"/>
        <v/>
      </c>
    </row>
    <row r="1966" spans="1:15" ht="16.5" customHeight="1">
      <c r="A1966" s="404"/>
      <c r="B1966" s="405"/>
      <c r="C1966" s="413"/>
      <c r="D1966" s="405"/>
      <c r="E1966" s="405"/>
      <c r="F1966" s="405"/>
      <c r="G1966" s="405"/>
      <c r="H1966" s="405"/>
      <c r="I1966" s="405"/>
      <c r="J1966" s="405"/>
      <c r="K1966" s="405"/>
      <c r="L1966" s="406"/>
      <c r="M1966" s="25" t="str">
        <f>IFERROR(VLOOKUP(D1966,Cover!$I$2:$J$14,2,0),"")</f>
        <v/>
      </c>
      <c r="N1966" s="25" t="str">
        <f t="shared" si="60"/>
        <v/>
      </c>
      <c r="O1966" s="15" t="str">
        <f t="shared" si="61"/>
        <v/>
      </c>
    </row>
    <row r="1967" spans="1:15" ht="16.5" customHeight="1">
      <c r="A1967" s="404"/>
      <c r="B1967" s="405"/>
      <c r="C1967" s="413"/>
      <c r="D1967" s="405"/>
      <c r="E1967" s="405"/>
      <c r="F1967" s="405"/>
      <c r="G1967" s="405"/>
      <c r="H1967" s="405"/>
      <c r="I1967" s="405"/>
      <c r="J1967" s="405"/>
      <c r="K1967" s="405"/>
      <c r="L1967" s="406"/>
      <c r="M1967" s="25" t="str">
        <f>IFERROR(VLOOKUP(D1967,Cover!$I$2:$J$14,2,0),"")</f>
        <v/>
      </c>
      <c r="N1967" s="25" t="str">
        <f t="shared" si="60"/>
        <v/>
      </c>
      <c r="O1967" s="15" t="str">
        <f t="shared" si="61"/>
        <v/>
      </c>
    </row>
    <row r="1968" spans="1:15" ht="16.5" customHeight="1">
      <c r="A1968" s="404"/>
      <c r="B1968" s="405"/>
      <c r="C1968" s="413"/>
      <c r="D1968" s="405"/>
      <c r="E1968" s="405"/>
      <c r="F1968" s="405"/>
      <c r="G1968" s="405"/>
      <c r="H1968" s="405"/>
      <c r="I1968" s="405"/>
      <c r="J1968" s="405"/>
      <c r="K1968" s="405"/>
      <c r="L1968" s="406"/>
      <c r="M1968" s="25" t="str">
        <f>IFERROR(VLOOKUP(D1968,Cover!$I$2:$J$14,2,0),"")</f>
        <v/>
      </c>
      <c r="N1968" s="25" t="str">
        <f t="shared" si="60"/>
        <v/>
      </c>
      <c r="O1968" s="15" t="str">
        <f t="shared" si="61"/>
        <v/>
      </c>
    </row>
    <row r="1969" spans="1:15" ht="16.5" customHeight="1">
      <c r="A1969" s="404"/>
      <c r="B1969" s="405"/>
      <c r="C1969" s="413"/>
      <c r="D1969" s="405"/>
      <c r="E1969" s="405"/>
      <c r="F1969" s="405"/>
      <c r="G1969" s="405"/>
      <c r="H1969" s="405"/>
      <c r="I1969" s="405"/>
      <c r="J1969" s="405"/>
      <c r="K1969" s="405"/>
      <c r="L1969" s="406"/>
      <c r="M1969" s="25" t="str">
        <f>IFERROR(VLOOKUP(D1969,Cover!$I$2:$J$14,2,0),"")</f>
        <v/>
      </c>
      <c r="N1969" s="25" t="str">
        <f t="shared" si="60"/>
        <v/>
      </c>
      <c r="O1969" s="15" t="str">
        <f t="shared" si="61"/>
        <v/>
      </c>
    </row>
    <row r="1970" spans="1:15" ht="16.5" customHeight="1">
      <c r="A1970" s="404"/>
      <c r="B1970" s="405"/>
      <c r="C1970" s="413"/>
      <c r="D1970" s="405"/>
      <c r="E1970" s="405"/>
      <c r="F1970" s="405"/>
      <c r="G1970" s="405"/>
      <c r="H1970" s="405"/>
      <c r="I1970" s="405"/>
      <c r="J1970" s="405"/>
      <c r="K1970" s="405"/>
      <c r="L1970" s="406"/>
      <c r="M1970" s="25" t="str">
        <f>IFERROR(VLOOKUP(D1970,Cover!$I$2:$J$14,2,0),"")</f>
        <v/>
      </c>
      <c r="N1970" s="25" t="str">
        <f t="shared" si="60"/>
        <v/>
      </c>
      <c r="O1970" s="15" t="str">
        <f t="shared" si="61"/>
        <v/>
      </c>
    </row>
    <row r="1971" spans="1:15" ht="16.5" customHeight="1">
      <c r="A1971" s="404"/>
      <c r="B1971" s="405"/>
      <c r="C1971" s="413"/>
      <c r="D1971" s="405"/>
      <c r="E1971" s="405"/>
      <c r="F1971" s="405"/>
      <c r="G1971" s="405"/>
      <c r="H1971" s="405"/>
      <c r="I1971" s="405"/>
      <c r="J1971" s="405"/>
      <c r="K1971" s="405"/>
      <c r="L1971" s="406"/>
      <c r="M1971" s="25" t="str">
        <f>IFERROR(VLOOKUP(D1971,Cover!$I$2:$J$14,2,0),"")</f>
        <v/>
      </c>
      <c r="N1971" s="25" t="str">
        <f t="shared" si="60"/>
        <v/>
      </c>
      <c r="O1971" s="15" t="str">
        <f t="shared" si="61"/>
        <v/>
      </c>
    </row>
    <row r="1972" spans="1:15" ht="16.5" customHeight="1">
      <c r="A1972" s="404"/>
      <c r="B1972" s="405"/>
      <c r="C1972" s="413"/>
      <c r="D1972" s="405"/>
      <c r="E1972" s="405"/>
      <c r="F1972" s="405"/>
      <c r="G1972" s="405"/>
      <c r="H1972" s="405"/>
      <c r="I1972" s="405"/>
      <c r="J1972" s="405"/>
      <c r="K1972" s="405"/>
      <c r="L1972" s="406"/>
      <c r="M1972" s="25" t="str">
        <f>IFERROR(VLOOKUP(D1972,Cover!$I$2:$J$14,2,0),"")</f>
        <v/>
      </c>
      <c r="N1972" s="25" t="str">
        <f t="shared" si="60"/>
        <v/>
      </c>
      <c r="O1972" s="15" t="str">
        <f t="shared" si="61"/>
        <v/>
      </c>
    </row>
    <row r="1973" spans="1:15" ht="16.5" customHeight="1">
      <c r="A1973" s="404"/>
      <c r="B1973" s="405"/>
      <c r="C1973" s="413"/>
      <c r="D1973" s="405"/>
      <c r="E1973" s="405"/>
      <c r="F1973" s="405"/>
      <c r="G1973" s="405"/>
      <c r="H1973" s="405"/>
      <c r="I1973" s="405"/>
      <c r="J1973" s="405"/>
      <c r="K1973" s="405"/>
      <c r="L1973" s="406"/>
      <c r="M1973" s="25" t="str">
        <f>IFERROR(VLOOKUP(D1973,Cover!$I$2:$J$14,2,0),"")</f>
        <v/>
      </c>
      <c r="N1973" s="25" t="str">
        <f t="shared" si="60"/>
        <v/>
      </c>
      <c r="O1973" s="15" t="str">
        <f t="shared" si="61"/>
        <v/>
      </c>
    </row>
    <row r="1974" spans="1:15" ht="16.5" customHeight="1">
      <c r="A1974" s="404"/>
      <c r="B1974" s="405"/>
      <c r="C1974" s="413"/>
      <c r="D1974" s="405"/>
      <c r="E1974" s="405"/>
      <c r="F1974" s="405"/>
      <c r="G1974" s="405"/>
      <c r="H1974" s="405"/>
      <c r="I1974" s="405"/>
      <c r="J1974" s="405"/>
      <c r="K1974" s="405"/>
      <c r="L1974" s="406"/>
      <c r="M1974" s="25" t="str">
        <f>IFERROR(VLOOKUP(D1974,Cover!$I$2:$J$14,2,0),"")</f>
        <v/>
      </c>
      <c r="N1974" s="25" t="str">
        <f t="shared" si="60"/>
        <v/>
      </c>
      <c r="O1974" s="15" t="str">
        <f t="shared" si="61"/>
        <v/>
      </c>
    </row>
    <row r="1975" spans="1:15" ht="16.5" customHeight="1">
      <c r="A1975" s="404"/>
      <c r="B1975" s="405"/>
      <c r="C1975" s="413"/>
      <c r="D1975" s="405"/>
      <c r="E1975" s="405"/>
      <c r="F1975" s="405"/>
      <c r="G1975" s="405"/>
      <c r="H1975" s="405"/>
      <c r="I1975" s="405"/>
      <c r="J1975" s="405"/>
      <c r="K1975" s="405"/>
      <c r="L1975" s="406"/>
      <c r="M1975" s="25" t="str">
        <f>IFERROR(VLOOKUP(D1975,Cover!$I$2:$J$14,2,0),"")</f>
        <v/>
      </c>
      <c r="N1975" s="25" t="str">
        <f t="shared" si="60"/>
        <v/>
      </c>
      <c r="O1975" s="15" t="str">
        <f t="shared" si="61"/>
        <v/>
      </c>
    </row>
    <row r="1976" spans="1:15" ht="16.5" customHeight="1">
      <c r="A1976" s="404"/>
      <c r="B1976" s="405"/>
      <c r="C1976" s="413"/>
      <c r="D1976" s="405"/>
      <c r="E1976" s="405"/>
      <c r="F1976" s="405"/>
      <c r="G1976" s="405"/>
      <c r="H1976" s="405"/>
      <c r="I1976" s="405"/>
      <c r="J1976" s="405"/>
      <c r="K1976" s="405"/>
      <c r="L1976" s="406"/>
      <c r="M1976" s="25" t="str">
        <f>IFERROR(VLOOKUP(D1976,Cover!$I$2:$J$14,2,0),"")</f>
        <v/>
      </c>
      <c r="N1976" s="25" t="str">
        <f t="shared" si="60"/>
        <v/>
      </c>
      <c r="O1976" s="15" t="str">
        <f t="shared" si="61"/>
        <v/>
      </c>
    </row>
    <row r="1977" spans="1:15" ht="16.5" customHeight="1">
      <c r="A1977" s="404"/>
      <c r="B1977" s="405"/>
      <c r="C1977" s="413"/>
      <c r="D1977" s="405"/>
      <c r="E1977" s="405"/>
      <c r="F1977" s="405"/>
      <c r="G1977" s="405"/>
      <c r="H1977" s="405"/>
      <c r="I1977" s="405"/>
      <c r="J1977" s="405"/>
      <c r="K1977" s="405"/>
      <c r="L1977" s="406"/>
      <c r="M1977" s="25" t="str">
        <f>IFERROR(VLOOKUP(D1977,Cover!$I$2:$J$14,2,0),"")</f>
        <v/>
      </c>
      <c r="N1977" s="25" t="str">
        <f t="shared" si="60"/>
        <v/>
      </c>
      <c r="O1977" s="15" t="str">
        <f t="shared" si="61"/>
        <v/>
      </c>
    </row>
    <row r="1978" spans="1:15" ht="16.5" customHeight="1">
      <c r="A1978" s="404"/>
      <c r="B1978" s="405"/>
      <c r="C1978" s="413"/>
      <c r="D1978" s="405"/>
      <c r="E1978" s="405"/>
      <c r="F1978" s="405"/>
      <c r="G1978" s="405"/>
      <c r="H1978" s="405"/>
      <c r="I1978" s="405"/>
      <c r="J1978" s="405"/>
      <c r="K1978" s="405"/>
      <c r="L1978" s="406"/>
      <c r="M1978" s="25" t="str">
        <f>IFERROR(VLOOKUP(D1978,Cover!$I$2:$J$14,2,0),"")</f>
        <v/>
      </c>
      <c r="N1978" s="25" t="str">
        <f t="shared" si="60"/>
        <v/>
      </c>
      <c r="O1978" s="15" t="str">
        <f t="shared" si="61"/>
        <v/>
      </c>
    </row>
    <row r="1979" spans="1:15" ht="16.5" customHeight="1">
      <c r="A1979" s="404"/>
      <c r="B1979" s="405"/>
      <c r="C1979" s="413"/>
      <c r="D1979" s="405"/>
      <c r="E1979" s="405"/>
      <c r="F1979" s="405"/>
      <c r="G1979" s="405"/>
      <c r="H1979" s="405"/>
      <c r="I1979" s="405"/>
      <c r="J1979" s="405"/>
      <c r="K1979" s="405"/>
      <c r="L1979" s="406"/>
      <c r="M1979" s="25" t="str">
        <f>IFERROR(VLOOKUP(D1979,Cover!$I$2:$J$14,2,0),"")</f>
        <v/>
      </c>
      <c r="N1979" s="25" t="str">
        <f t="shared" si="60"/>
        <v/>
      </c>
      <c r="O1979" s="15" t="str">
        <f t="shared" si="61"/>
        <v/>
      </c>
    </row>
    <row r="1980" spans="1:15" ht="16.5" customHeight="1">
      <c r="A1980" s="404"/>
      <c r="B1980" s="405"/>
      <c r="C1980" s="413"/>
      <c r="D1980" s="405"/>
      <c r="E1980" s="405"/>
      <c r="F1980" s="405"/>
      <c r="G1980" s="405"/>
      <c r="H1980" s="405"/>
      <c r="I1980" s="405"/>
      <c r="J1980" s="405"/>
      <c r="K1980" s="405"/>
      <c r="L1980" s="406"/>
      <c r="M1980" s="25" t="str">
        <f>IFERROR(VLOOKUP(D1980,Cover!$I$2:$J$14,2,0),"")</f>
        <v/>
      </c>
      <c r="N1980" s="25" t="str">
        <f t="shared" si="60"/>
        <v/>
      </c>
      <c r="O1980" s="15" t="str">
        <f t="shared" si="61"/>
        <v/>
      </c>
    </row>
    <row r="1981" spans="1:15" ht="16.5" customHeight="1">
      <c r="A1981" s="404"/>
      <c r="B1981" s="405"/>
      <c r="C1981" s="413"/>
      <c r="D1981" s="405"/>
      <c r="E1981" s="405"/>
      <c r="F1981" s="405"/>
      <c r="G1981" s="405"/>
      <c r="H1981" s="405"/>
      <c r="I1981" s="405"/>
      <c r="J1981" s="405"/>
      <c r="K1981" s="405"/>
      <c r="L1981" s="406"/>
      <c r="M1981" s="25" t="str">
        <f>IFERROR(VLOOKUP(D1981,Cover!$I$2:$J$14,2,0),"")</f>
        <v/>
      </c>
      <c r="N1981" s="25" t="str">
        <f t="shared" si="60"/>
        <v/>
      </c>
      <c r="O1981" s="15" t="str">
        <f t="shared" si="61"/>
        <v/>
      </c>
    </row>
    <row r="1982" spans="1:15" ht="16.5" customHeight="1">
      <c r="A1982" s="404"/>
      <c r="B1982" s="405"/>
      <c r="C1982" s="413"/>
      <c r="D1982" s="405"/>
      <c r="E1982" s="405"/>
      <c r="F1982" s="405"/>
      <c r="G1982" s="405"/>
      <c r="H1982" s="405"/>
      <c r="I1982" s="405"/>
      <c r="J1982" s="405"/>
      <c r="K1982" s="405"/>
      <c r="L1982" s="406"/>
      <c r="M1982" s="25" t="str">
        <f>IFERROR(VLOOKUP(D1982,Cover!$I$2:$J$14,2,0),"")</f>
        <v/>
      </c>
      <c r="N1982" s="25" t="str">
        <f t="shared" si="60"/>
        <v/>
      </c>
      <c r="O1982" s="15" t="str">
        <f t="shared" si="61"/>
        <v/>
      </c>
    </row>
    <row r="1983" spans="1:15" ht="16.5" customHeight="1">
      <c r="A1983" s="404"/>
      <c r="B1983" s="405"/>
      <c r="C1983" s="413"/>
      <c r="D1983" s="405"/>
      <c r="E1983" s="405"/>
      <c r="F1983" s="405"/>
      <c r="G1983" s="405"/>
      <c r="H1983" s="405"/>
      <c r="I1983" s="405"/>
      <c r="J1983" s="405"/>
      <c r="K1983" s="405"/>
      <c r="L1983" s="406"/>
      <c r="M1983" s="25" t="str">
        <f>IFERROR(VLOOKUP(D1983,Cover!$I$2:$J$14,2,0),"")</f>
        <v/>
      </c>
      <c r="N1983" s="25" t="str">
        <f t="shared" si="60"/>
        <v/>
      </c>
      <c r="O1983" s="15" t="str">
        <f t="shared" si="61"/>
        <v/>
      </c>
    </row>
    <row r="1984" spans="1:15" ht="16.5" customHeight="1">
      <c r="A1984" s="404"/>
      <c r="B1984" s="405"/>
      <c r="C1984" s="413"/>
      <c r="D1984" s="405"/>
      <c r="E1984" s="405"/>
      <c r="F1984" s="405"/>
      <c r="G1984" s="405"/>
      <c r="H1984" s="405"/>
      <c r="I1984" s="405"/>
      <c r="J1984" s="405"/>
      <c r="K1984" s="405"/>
      <c r="L1984" s="406"/>
      <c r="M1984" s="25" t="str">
        <f>IFERROR(VLOOKUP(D1984,Cover!$I$2:$J$14,2,0),"")</f>
        <v/>
      </c>
      <c r="N1984" s="25" t="str">
        <f t="shared" si="60"/>
        <v/>
      </c>
      <c r="O1984" s="15" t="str">
        <f t="shared" si="61"/>
        <v/>
      </c>
    </row>
    <row r="1985" spans="1:15" ht="16.5" customHeight="1">
      <c r="A1985" s="404"/>
      <c r="B1985" s="405"/>
      <c r="C1985" s="413"/>
      <c r="D1985" s="405"/>
      <c r="E1985" s="405"/>
      <c r="F1985" s="405"/>
      <c r="G1985" s="405"/>
      <c r="H1985" s="405"/>
      <c r="I1985" s="405"/>
      <c r="J1985" s="405"/>
      <c r="K1985" s="405"/>
      <c r="L1985" s="406"/>
      <c r="M1985" s="25" t="str">
        <f>IFERROR(VLOOKUP(D1985,Cover!$I$2:$J$14,2,0),"")</f>
        <v/>
      </c>
      <c r="N1985" s="25" t="str">
        <f t="shared" si="60"/>
        <v/>
      </c>
      <c r="O1985" s="15" t="str">
        <f t="shared" si="61"/>
        <v/>
      </c>
    </row>
    <row r="1986" spans="1:15" ht="16.5" customHeight="1">
      <c r="A1986" s="404"/>
      <c r="B1986" s="405"/>
      <c r="C1986" s="413"/>
      <c r="D1986" s="405"/>
      <c r="E1986" s="405"/>
      <c r="F1986" s="405"/>
      <c r="G1986" s="405"/>
      <c r="H1986" s="405"/>
      <c r="I1986" s="405"/>
      <c r="J1986" s="405"/>
      <c r="K1986" s="405"/>
      <c r="L1986" s="406"/>
      <c r="M1986" s="25" t="str">
        <f>IFERROR(VLOOKUP(D1986,Cover!$I$2:$J$14,2,0),"")</f>
        <v/>
      </c>
      <c r="N1986" s="25" t="str">
        <f t="shared" si="60"/>
        <v/>
      </c>
      <c r="O1986" s="15" t="str">
        <f t="shared" si="61"/>
        <v/>
      </c>
    </row>
    <row r="1987" spans="1:15" ht="16.5" customHeight="1">
      <c r="A1987" s="404"/>
      <c r="B1987" s="405"/>
      <c r="C1987" s="413"/>
      <c r="D1987" s="405"/>
      <c r="E1987" s="405"/>
      <c r="F1987" s="405"/>
      <c r="G1987" s="405"/>
      <c r="H1987" s="405"/>
      <c r="I1987" s="405"/>
      <c r="J1987" s="405"/>
      <c r="K1987" s="405"/>
      <c r="L1987" s="406"/>
      <c r="M1987" s="25" t="str">
        <f>IFERROR(VLOOKUP(D1987,Cover!$I$2:$J$14,2,0),"")</f>
        <v/>
      </c>
      <c r="N1987" s="25" t="str">
        <f t="shared" ref="N1987:N2050" si="62">IF(O1987&lt;&gt;"PMOyyy144_R4bis",CONCATENATE(B1987,M1987,I1987),CONCATENATE(O1987,M1987,I1987))</f>
        <v/>
      </c>
      <c r="O1987" s="15" t="str">
        <f t="shared" ref="O1987:O2050" si="63">LEFT(B1987,15)</f>
        <v/>
      </c>
    </row>
    <row r="1988" spans="1:15" ht="16.5" customHeight="1">
      <c r="A1988" s="404"/>
      <c r="B1988" s="405"/>
      <c r="C1988" s="413"/>
      <c r="D1988" s="405"/>
      <c r="E1988" s="405"/>
      <c r="F1988" s="405"/>
      <c r="G1988" s="405"/>
      <c r="H1988" s="405"/>
      <c r="I1988" s="405"/>
      <c r="J1988" s="405"/>
      <c r="K1988" s="405"/>
      <c r="L1988" s="406"/>
      <c r="M1988" s="25" t="str">
        <f>IFERROR(VLOOKUP(D1988,Cover!$I$2:$J$14,2,0),"")</f>
        <v/>
      </c>
      <c r="N1988" s="25" t="str">
        <f t="shared" si="62"/>
        <v/>
      </c>
      <c r="O1988" s="15" t="str">
        <f t="shared" si="63"/>
        <v/>
      </c>
    </row>
    <row r="1989" spans="1:15" ht="16.5" customHeight="1">
      <c r="A1989" s="404"/>
      <c r="B1989" s="405"/>
      <c r="C1989" s="413"/>
      <c r="D1989" s="405"/>
      <c r="E1989" s="405"/>
      <c r="F1989" s="405"/>
      <c r="G1989" s="405"/>
      <c r="H1989" s="405"/>
      <c r="I1989" s="405"/>
      <c r="J1989" s="405"/>
      <c r="K1989" s="405"/>
      <c r="L1989" s="406"/>
      <c r="M1989" s="25" t="str">
        <f>IFERROR(VLOOKUP(D1989,Cover!$I$2:$J$14,2,0),"")</f>
        <v/>
      </c>
      <c r="N1989" s="25" t="str">
        <f t="shared" si="62"/>
        <v/>
      </c>
      <c r="O1989" s="15" t="str">
        <f t="shared" si="63"/>
        <v/>
      </c>
    </row>
    <row r="1990" spans="1:15" ht="16.5" customHeight="1">
      <c r="A1990" s="404"/>
      <c r="B1990" s="405"/>
      <c r="C1990" s="413"/>
      <c r="D1990" s="405"/>
      <c r="E1990" s="405"/>
      <c r="F1990" s="405"/>
      <c r="G1990" s="405"/>
      <c r="H1990" s="405"/>
      <c r="I1990" s="405"/>
      <c r="J1990" s="405"/>
      <c r="K1990" s="405"/>
      <c r="L1990" s="406"/>
      <c r="M1990" s="25" t="str">
        <f>IFERROR(VLOOKUP(D1990,Cover!$I$2:$J$14,2,0),"")</f>
        <v/>
      </c>
      <c r="N1990" s="25" t="str">
        <f t="shared" si="62"/>
        <v/>
      </c>
      <c r="O1990" s="15" t="str">
        <f t="shared" si="63"/>
        <v/>
      </c>
    </row>
    <row r="1991" spans="1:15" ht="16.5" customHeight="1">
      <c r="A1991" s="404"/>
      <c r="B1991" s="405"/>
      <c r="C1991" s="413"/>
      <c r="D1991" s="405"/>
      <c r="E1991" s="405"/>
      <c r="F1991" s="405"/>
      <c r="G1991" s="405"/>
      <c r="H1991" s="405"/>
      <c r="I1991" s="405"/>
      <c r="J1991" s="405"/>
      <c r="K1991" s="405"/>
      <c r="L1991" s="406"/>
      <c r="M1991" s="25" t="str">
        <f>IFERROR(VLOOKUP(D1991,Cover!$I$2:$J$14,2,0),"")</f>
        <v/>
      </c>
      <c r="N1991" s="25" t="str">
        <f t="shared" si="62"/>
        <v/>
      </c>
      <c r="O1991" s="15" t="str">
        <f t="shared" si="63"/>
        <v/>
      </c>
    </row>
    <row r="1992" spans="1:15" ht="16.5" customHeight="1">
      <c r="A1992" s="404"/>
      <c r="B1992" s="405"/>
      <c r="C1992" s="413"/>
      <c r="D1992" s="405"/>
      <c r="E1992" s="405"/>
      <c r="F1992" s="405"/>
      <c r="G1992" s="405"/>
      <c r="H1992" s="405"/>
      <c r="I1992" s="405"/>
      <c r="J1992" s="405"/>
      <c r="K1992" s="405"/>
      <c r="L1992" s="406"/>
      <c r="M1992" s="25" t="str">
        <f>IFERROR(VLOOKUP(D1992,Cover!$I$2:$J$14,2,0),"")</f>
        <v/>
      </c>
      <c r="N1992" s="25" t="str">
        <f t="shared" si="62"/>
        <v/>
      </c>
      <c r="O1992" s="15" t="str">
        <f t="shared" si="63"/>
        <v/>
      </c>
    </row>
    <row r="1993" spans="1:15" ht="16.5" customHeight="1">
      <c r="A1993" s="404"/>
      <c r="B1993" s="405"/>
      <c r="C1993" s="413"/>
      <c r="D1993" s="405"/>
      <c r="E1993" s="405"/>
      <c r="F1993" s="405"/>
      <c r="G1993" s="405"/>
      <c r="H1993" s="405"/>
      <c r="I1993" s="405"/>
      <c r="J1993" s="405"/>
      <c r="K1993" s="405"/>
      <c r="L1993" s="406"/>
      <c r="M1993" s="25" t="str">
        <f>IFERROR(VLOOKUP(D1993,Cover!$I$2:$J$14,2,0),"")</f>
        <v/>
      </c>
      <c r="N1993" s="25" t="str">
        <f t="shared" si="62"/>
        <v/>
      </c>
      <c r="O1993" s="15" t="str">
        <f t="shared" si="63"/>
        <v/>
      </c>
    </row>
    <row r="1994" spans="1:15" ht="16.5" customHeight="1">
      <c r="A1994" s="404"/>
      <c r="B1994" s="405"/>
      <c r="C1994" s="413"/>
      <c r="D1994" s="405"/>
      <c r="E1994" s="405"/>
      <c r="F1994" s="405"/>
      <c r="G1994" s="405"/>
      <c r="H1994" s="405"/>
      <c r="I1994" s="405"/>
      <c r="J1994" s="405"/>
      <c r="K1994" s="405"/>
      <c r="L1994" s="406"/>
      <c r="M1994" s="25" t="str">
        <f>IFERROR(VLOOKUP(D1994,Cover!$I$2:$J$14,2,0),"")</f>
        <v/>
      </c>
      <c r="N1994" s="25" t="str">
        <f t="shared" si="62"/>
        <v/>
      </c>
      <c r="O1994" s="15" t="str">
        <f t="shared" si="63"/>
        <v/>
      </c>
    </row>
    <row r="1995" spans="1:15" ht="16.5" customHeight="1">
      <c r="A1995" s="404"/>
      <c r="B1995" s="405"/>
      <c r="C1995" s="413"/>
      <c r="D1995" s="405"/>
      <c r="E1995" s="405"/>
      <c r="F1995" s="405"/>
      <c r="G1995" s="405"/>
      <c r="H1995" s="405"/>
      <c r="I1995" s="405"/>
      <c r="J1995" s="405"/>
      <c r="K1995" s="405"/>
      <c r="L1995" s="406"/>
      <c r="M1995" s="25" t="str">
        <f>IFERROR(VLOOKUP(D1995,Cover!$I$2:$J$14,2,0),"")</f>
        <v/>
      </c>
      <c r="N1995" s="25" t="str">
        <f t="shared" si="62"/>
        <v/>
      </c>
      <c r="O1995" s="15" t="str">
        <f t="shared" si="63"/>
        <v/>
      </c>
    </row>
    <row r="1996" spans="1:15" ht="16.5" customHeight="1">
      <c r="A1996" s="404"/>
      <c r="B1996" s="405"/>
      <c r="C1996" s="413"/>
      <c r="D1996" s="405"/>
      <c r="E1996" s="405"/>
      <c r="F1996" s="405"/>
      <c r="G1996" s="405"/>
      <c r="H1996" s="405"/>
      <c r="I1996" s="405"/>
      <c r="J1996" s="405"/>
      <c r="K1996" s="405"/>
      <c r="L1996" s="406"/>
      <c r="M1996" s="25" t="str">
        <f>IFERROR(VLOOKUP(D1996,Cover!$I$2:$J$14,2,0),"")</f>
        <v/>
      </c>
      <c r="N1996" s="25" t="str">
        <f t="shared" si="62"/>
        <v/>
      </c>
      <c r="O1996" s="15" t="str">
        <f t="shared" si="63"/>
        <v/>
      </c>
    </row>
    <row r="1997" spans="1:15" ht="16.5" customHeight="1">
      <c r="A1997" s="404"/>
      <c r="B1997" s="405"/>
      <c r="C1997" s="413"/>
      <c r="D1997" s="405"/>
      <c r="E1997" s="405"/>
      <c r="F1997" s="405"/>
      <c r="G1997" s="405"/>
      <c r="H1997" s="405"/>
      <c r="I1997" s="405"/>
      <c r="J1997" s="405"/>
      <c r="K1997" s="405"/>
      <c r="L1997" s="406"/>
      <c r="M1997" s="25" t="str">
        <f>IFERROR(VLOOKUP(D1997,Cover!$I$2:$J$14,2,0),"")</f>
        <v/>
      </c>
      <c r="N1997" s="25" t="str">
        <f t="shared" si="62"/>
        <v/>
      </c>
      <c r="O1997" s="15" t="str">
        <f t="shared" si="63"/>
        <v/>
      </c>
    </row>
    <row r="1998" spans="1:15" ht="16.5" customHeight="1">
      <c r="A1998" s="404"/>
      <c r="B1998" s="405"/>
      <c r="C1998" s="413"/>
      <c r="D1998" s="405"/>
      <c r="E1998" s="405"/>
      <c r="F1998" s="405"/>
      <c r="G1998" s="405"/>
      <c r="H1998" s="405"/>
      <c r="I1998" s="405"/>
      <c r="J1998" s="405"/>
      <c r="K1998" s="405"/>
      <c r="L1998" s="406"/>
      <c r="M1998" s="25" t="str">
        <f>IFERROR(VLOOKUP(D1998,Cover!$I$2:$J$14,2,0),"")</f>
        <v/>
      </c>
      <c r="N1998" s="25" t="str">
        <f t="shared" si="62"/>
        <v/>
      </c>
      <c r="O1998" s="15" t="str">
        <f t="shared" si="63"/>
        <v/>
      </c>
    </row>
    <row r="1999" spans="1:15" ht="16.5" customHeight="1">
      <c r="A1999" s="404"/>
      <c r="B1999" s="405"/>
      <c r="C1999" s="413"/>
      <c r="D1999" s="405"/>
      <c r="E1999" s="405"/>
      <c r="F1999" s="405"/>
      <c r="G1999" s="405"/>
      <c r="H1999" s="405"/>
      <c r="I1999" s="405"/>
      <c r="J1999" s="405"/>
      <c r="K1999" s="405"/>
      <c r="L1999" s="406"/>
      <c r="M1999" s="25" t="str">
        <f>IFERROR(VLOOKUP(D1999,Cover!$I$2:$J$14,2,0),"")</f>
        <v/>
      </c>
      <c r="N1999" s="25" t="str">
        <f t="shared" si="62"/>
        <v/>
      </c>
      <c r="O1999" s="15" t="str">
        <f t="shared" si="63"/>
        <v/>
      </c>
    </row>
    <row r="2000" spans="1:15" ht="16.5" customHeight="1">
      <c r="A2000" s="404"/>
      <c r="B2000" s="405"/>
      <c r="C2000" s="413"/>
      <c r="D2000" s="405"/>
      <c r="E2000" s="405"/>
      <c r="F2000" s="405"/>
      <c r="G2000" s="405"/>
      <c r="H2000" s="405"/>
      <c r="I2000" s="405"/>
      <c r="J2000" s="405"/>
      <c r="K2000" s="405"/>
      <c r="L2000" s="406"/>
      <c r="M2000" s="25" t="str">
        <f>IFERROR(VLOOKUP(D2000,Cover!$I$2:$J$14,2,0),"")</f>
        <v/>
      </c>
      <c r="N2000" s="25" t="str">
        <f t="shared" si="62"/>
        <v/>
      </c>
      <c r="O2000" s="15" t="str">
        <f t="shared" si="63"/>
        <v/>
      </c>
    </row>
    <row r="2001" spans="1:15" ht="16.5" customHeight="1">
      <c r="A2001" s="404"/>
      <c r="B2001" s="405"/>
      <c r="C2001" s="413"/>
      <c r="D2001" s="405"/>
      <c r="E2001" s="405"/>
      <c r="F2001" s="405"/>
      <c r="G2001" s="405"/>
      <c r="H2001" s="405"/>
      <c r="I2001" s="405"/>
      <c r="J2001" s="405"/>
      <c r="K2001" s="405"/>
      <c r="L2001" s="406"/>
      <c r="M2001" s="25" t="str">
        <f>IFERROR(VLOOKUP(D2001,Cover!$I$2:$J$14,2,0),"")</f>
        <v/>
      </c>
      <c r="N2001" s="25" t="str">
        <f t="shared" si="62"/>
        <v/>
      </c>
      <c r="O2001" s="15" t="str">
        <f t="shared" si="63"/>
        <v/>
      </c>
    </row>
    <row r="2002" spans="1:15" ht="16.5" customHeight="1">
      <c r="A2002" s="404"/>
      <c r="B2002" s="405"/>
      <c r="C2002" s="413"/>
      <c r="D2002" s="405"/>
      <c r="E2002" s="405"/>
      <c r="F2002" s="405"/>
      <c r="G2002" s="405"/>
      <c r="H2002" s="405"/>
      <c r="I2002" s="405"/>
      <c r="J2002" s="405"/>
      <c r="K2002" s="405"/>
      <c r="L2002" s="406"/>
      <c r="M2002" s="25" t="str">
        <f>IFERROR(VLOOKUP(D2002,Cover!$I$2:$J$14,2,0),"")</f>
        <v/>
      </c>
      <c r="N2002" s="25" t="str">
        <f t="shared" si="62"/>
        <v/>
      </c>
      <c r="O2002" s="15" t="str">
        <f t="shared" si="63"/>
        <v/>
      </c>
    </row>
    <row r="2003" spans="1:15" ht="16.5" customHeight="1">
      <c r="A2003" s="404"/>
      <c r="B2003" s="405"/>
      <c r="C2003" s="413"/>
      <c r="D2003" s="405"/>
      <c r="E2003" s="405"/>
      <c r="F2003" s="405"/>
      <c r="G2003" s="405"/>
      <c r="H2003" s="405"/>
      <c r="I2003" s="405"/>
      <c r="J2003" s="405"/>
      <c r="K2003" s="405"/>
      <c r="L2003" s="406"/>
      <c r="M2003" s="25" t="str">
        <f>IFERROR(VLOOKUP(D2003,Cover!$I$2:$J$14,2,0),"")</f>
        <v/>
      </c>
      <c r="N2003" s="25" t="str">
        <f t="shared" si="62"/>
        <v/>
      </c>
      <c r="O2003" s="15" t="str">
        <f t="shared" si="63"/>
        <v/>
      </c>
    </row>
    <row r="2004" spans="1:15" ht="16.5" customHeight="1">
      <c r="A2004" s="404"/>
      <c r="B2004" s="405"/>
      <c r="C2004" s="413"/>
      <c r="D2004" s="405"/>
      <c r="E2004" s="405"/>
      <c r="F2004" s="405"/>
      <c r="G2004" s="405"/>
      <c r="H2004" s="405"/>
      <c r="I2004" s="405"/>
      <c r="J2004" s="405"/>
      <c r="K2004" s="405"/>
      <c r="L2004" s="406"/>
      <c r="M2004" s="25" t="str">
        <f>IFERROR(VLOOKUP(D2004,Cover!$I$2:$J$14,2,0),"")</f>
        <v/>
      </c>
      <c r="N2004" s="25" t="str">
        <f t="shared" si="62"/>
        <v/>
      </c>
      <c r="O2004" s="15" t="str">
        <f t="shared" si="63"/>
        <v/>
      </c>
    </row>
    <row r="2005" spans="1:15" ht="16.5" customHeight="1">
      <c r="A2005" s="404"/>
      <c r="B2005" s="405"/>
      <c r="C2005" s="413"/>
      <c r="D2005" s="405"/>
      <c r="E2005" s="405"/>
      <c r="F2005" s="405"/>
      <c r="G2005" s="405"/>
      <c r="H2005" s="405"/>
      <c r="I2005" s="405"/>
      <c r="J2005" s="405"/>
      <c r="K2005" s="405"/>
      <c r="L2005" s="406"/>
      <c r="M2005" s="25" t="str">
        <f>IFERROR(VLOOKUP(D2005,Cover!$I$2:$J$14,2,0),"")</f>
        <v/>
      </c>
      <c r="N2005" s="25" t="str">
        <f t="shared" si="62"/>
        <v/>
      </c>
      <c r="O2005" s="15" t="str">
        <f t="shared" si="63"/>
        <v/>
      </c>
    </row>
    <row r="2006" spans="1:15" ht="16.5" customHeight="1">
      <c r="A2006" s="404"/>
      <c r="B2006" s="405"/>
      <c r="C2006" s="413"/>
      <c r="D2006" s="405"/>
      <c r="E2006" s="405"/>
      <c r="F2006" s="405"/>
      <c r="G2006" s="405"/>
      <c r="H2006" s="405"/>
      <c r="I2006" s="405"/>
      <c r="J2006" s="405"/>
      <c r="K2006" s="405"/>
      <c r="L2006" s="406"/>
      <c r="M2006" s="25" t="str">
        <f>IFERROR(VLOOKUP(D2006,Cover!$I$2:$J$14,2,0),"")</f>
        <v/>
      </c>
      <c r="N2006" s="25" t="str">
        <f t="shared" si="62"/>
        <v/>
      </c>
      <c r="O2006" s="15" t="str">
        <f t="shared" si="63"/>
        <v/>
      </c>
    </row>
    <row r="2007" spans="1:15" ht="16.5" customHeight="1">
      <c r="A2007" s="404"/>
      <c r="B2007" s="405"/>
      <c r="C2007" s="413"/>
      <c r="D2007" s="405"/>
      <c r="E2007" s="405"/>
      <c r="F2007" s="405"/>
      <c r="G2007" s="405"/>
      <c r="H2007" s="405"/>
      <c r="I2007" s="405"/>
      <c r="J2007" s="405"/>
      <c r="K2007" s="405"/>
      <c r="L2007" s="406"/>
      <c r="M2007" s="25" t="str">
        <f>IFERROR(VLOOKUP(D2007,Cover!$I$2:$J$14,2,0),"")</f>
        <v/>
      </c>
      <c r="N2007" s="25" t="str">
        <f t="shared" si="62"/>
        <v/>
      </c>
      <c r="O2007" s="15" t="str">
        <f t="shared" si="63"/>
        <v/>
      </c>
    </row>
    <row r="2008" spans="1:15" ht="16.5" customHeight="1">
      <c r="A2008" s="404"/>
      <c r="B2008" s="405"/>
      <c r="C2008" s="413"/>
      <c r="D2008" s="405"/>
      <c r="E2008" s="405"/>
      <c r="F2008" s="405"/>
      <c r="G2008" s="405"/>
      <c r="H2008" s="405"/>
      <c r="I2008" s="405"/>
      <c r="J2008" s="405"/>
      <c r="K2008" s="405"/>
      <c r="L2008" s="406"/>
      <c r="M2008" s="25" t="str">
        <f>IFERROR(VLOOKUP(D2008,Cover!$I$2:$J$14,2,0),"")</f>
        <v/>
      </c>
      <c r="N2008" s="25" t="str">
        <f t="shared" si="62"/>
        <v/>
      </c>
      <c r="O2008" s="15" t="str">
        <f t="shared" si="63"/>
        <v/>
      </c>
    </row>
    <row r="2009" spans="1:15" ht="16.5" customHeight="1">
      <c r="A2009" s="404"/>
      <c r="B2009" s="405"/>
      <c r="C2009" s="413"/>
      <c r="D2009" s="405"/>
      <c r="E2009" s="405"/>
      <c r="F2009" s="405"/>
      <c r="G2009" s="405"/>
      <c r="H2009" s="405"/>
      <c r="I2009" s="405"/>
      <c r="J2009" s="405"/>
      <c r="K2009" s="405"/>
      <c r="L2009" s="406"/>
      <c r="M2009" s="25" t="str">
        <f>IFERROR(VLOOKUP(D2009,Cover!$I$2:$J$14,2,0),"")</f>
        <v/>
      </c>
      <c r="N2009" s="25" t="str">
        <f t="shared" si="62"/>
        <v/>
      </c>
      <c r="O2009" s="15" t="str">
        <f t="shared" si="63"/>
        <v/>
      </c>
    </row>
    <row r="2010" spans="1:15" ht="16.5" customHeight="1">
      <c r="A2010" s="404"/>
      <c r="B2010" s="405"/>
      <c r="C2010" s="413"/>
      <c r="D2010" s="405"/>
      <c r="E2010" s="405"/>
      <c r="F2010" s="405"/>
      <c r="G2010" s="405"/>
      <c r="H2010" s="405"/>
      <c r="I2010" s="405"/>
      <c r="J2010" s="405"/>
      <c r="K2010" s="405"/>
      <c r="L2010" s="406"/>
      <c r="M2010" s="25" t="str">
        <f>IFERROR(VLOOKUP(D2010,Cover!$I$2:$J$14,2,0),"")</f>
        <v/>
      </c>
      <c r="N2010" s="25" t="str">
        <f t="shared" si="62"/>
        <v/>
      </c>
      <c r="O2010" s="15" t="str">
        <f t="shared" si="63"/>
        <v/>
      </c>
    </row>
    <row r="2011" spans="1:15" ht="16.5" customHeight="1">
      <c r="A2011" s="404"/>
      <c r="B2011" s="405"/>
      <c r="C2011" s="413"/>
      <c r="D2011" s="405"/>
      <c r="E2011" s="405"/>
      <c r="F2011" s="405"/>
      <c r="G2011" s="405"/>
      <c r="H2011" s="405"/>
      <c r="I2011" s="405"/>
      <c r="J2011" s="405"/>
      <c r="K2011" s="405"/>
      <c r="L2011" s="406"/>
      <c r="M2011" s="25" t="str">
        <f>IFERROR(VLOOKUP(D2011,Cover!$I$2:$J$14,2,0),"")</f>
        <v/>
      </c>
      <c r="N2011" s="25" t="str">
        <f t="shared" si="62"/>
        <v/>
      </c>
      <c r="O2011" s="15" t="str">
        <f t="shared" si="63"/>
        <v/>
      </c>
    </row>
    <row r="2012" spans="1:15" ht="16.5" customHeight="1">
      <c r="A2012" s="404"/>
      <c r="B2012" s="405"/>
      <c r="C2012" s="413"/>
      <c r="D2012" s="405"/>
      <c r="E2012" s="405"/>
      <c r="F2012" s="405"/>
      <c r="G2012" s="405"/>
      <c r="H2012" s="405"/>
      <c r="I2012" s="405"/>
      <c r="J2012" s="405"/>
      <c r="K2012" s="405"/>
      <c r="L2012" s="406"/>
      <c r="M2012" s="25" t="str">
        <f>IFERROR(VLOOKUP(D2012,Cover!$I$2:$J$14,2,0),"")</f>
        <v/>
      </c>
      <c r="N2012" s="25" t="str">
        <f t="shared" si="62"/>
        <v/>
      </c>
      <c r="O2012" s="15" t="str">
        <f t="shared" si="63"/>
        <v/>
      </c>
    </row>
    <row r="2013" spans="1:15" ht="16.5" customHeight="1">
      <c r="A2013" s="404"/>
      <c r="B2013" s="405"/>
      <c r="C2013" s="413"/>
      <c r="D2013" s="405"/>
      <c r="E2013" s="405"/>
      <c r="F2013" s="405"/>
      <c r="G2013" s="405"/>
      <c r="H2013" s="405"/>
      <c r="I2013" s="405"/>
      <c r="J2013" s="405"/>
      <c r="K2013" s="405"/>
      <c r="L2013" s="406"/>
      <c r="M2013" s="25" t="str">
        <f>IFERROR(VLOOKUP(D2013,Cover!$I$2:$J$14,2,0),"")</f>
        <v/>
      </c>
      <c r="N2013" s="25" t="str">
        <f t="shared" si="62"/>
        <v/>
      </c>
      <c r="O2013" s="15" t="str">
        <f t="shared" si="63"/>
        <v/>
      </c>
    </row>
    <row r="2014" spans="1:15" ht="16.5" customHeight="1">
      <c r="A2014" s="404"/>
      <c r="B2014" s="405"/>
      <c r="C2014" s="413"/>
      <c r="D2014" s="405"/>
      <c r="E2014" s="405"/>
      <c r="F2014" s="405"/>
      <c r="G2014" s="405"/>
      <c r="H2014" s="405"/>
      <c r="I2014" s="405"/>
      <c r="J2014" s="405"/>
      <c r="K2014" s="405"/>
      <c r="L2014" s="406"/>
      <c r="M2014" s="25" t="str">
        <f>IFERROR(VLOOKUP(D2014,Cover!$I$2:$J$14,2,0),"")</f>
        <v/>
      </c>
      <c r="N2014" s="25" t="str">
        <f t="shared" si="62"/>
        <v/>
      </c>
      <c r="O2014" s="15" t="str">
        <f t="shared" si="63"/>
        <v/>
      </c>
    </row>
    <row r="2015" spans="1:15" ht="16.5" customHeight="1">
      <c r="A2015" s="404"/>
      <c r="B2015" s="405"/>
      <c r="C2015" s="413"/>
      <c r="D2015" s="405"/>
      <c r="E2015" s="405"/>
      <c r="F2015" s="405"/>
      <c r="G2015" s="405"/>
      <c r="H2015" s="405"/>
      <c r="I2015" s="405"/>
      <c r="J2015" s="405"/>
      <c r="K2015" s="405"/>
      <c r="L2015" s="406"/>
      <c r="M2015" s="25" t="str">
        <f>IFERROR(VLOOKUP(D2015,Cover!$I$2:$J$14,2,0),"")</f>
        <v/>
      </c>
      <c r="N2015" s="25" t="str">
        <f t="shared" si="62"/>
        <v/>
      </c>
      <c r="O2015" s="15" t="str">
        <f t="shared" si="63"/>
        <v/>
      </c>
    </row>
    <row r="2016" spans="1:15" ht="16.5" customHeight="1">
      <c r="A2016" s="404"/>
      <c r="B2016" s="405"/>
      <c r="C2016" s="413"/>
      <c r="D2016" s="405"/>
      <c r="E2016" s="405"/>
      <c r="F2016" s="405"/>
      <c r="G2016" s="405"/>
      <c r="H2016" s="405"/>
      <c r="I2016" s="405"/>
      <c r="J2016" s="405"/>
      <c r="K2016" s="405"/>
      <c r="L2016" s="406"/>
      <c r="M2016" s="25" t="str">
        <f>IFERROR(VLOOKUP(D2016,Cover!$I$2:$J$14,2,0),"")</f>
        <v/>
      </c>
      <c r="N2016" s="25" t="str">
        <f t="shared" si="62"/>
        <v/>
      </c>
      <c r="O2016" s="15" t="str">
        <f t="shared" si="63"/>
        <v/>
      </c>
    </row>
    <row r="2017" spans="1:15" ht="16.5" customHeight="1">
      <c r="A2017" s="404"/>
      <c r="B2017" s="405"/>
      <c r="C2017" s="413"/>
      <c r="D2017" s="405"/>
      <c r="E2017" s="405"/>
      <c r="F2017" s="405"/>
      <c r="G2017" s="405"/>
      <c r="H2017" s="405"/>
      <c r="I2017" s="405"/>
      <c r="J2017" s="405"/>
      <c r="K2017" s="405"/>
      <c r="L2017" s="406"/>
      <c r="M2017" s="25" t="str">
        <f>IFERROR(VLOOKUP(D2017,Cover!$I$2:$J$14,2,0),"")</f>
        <v/>
      </c>
      <c r="N2017" s="25" t="str">
        <f t="shared" si="62"/>
        <v/>
      </c>
      <c r="O2017" s="15" t="str">
        <f t="shared" si="63"/>
        <v/>
      </c>
    </row>
    <row r="2018" spans="1:15" ht="16.5" customHeight="1">
      <c r="A2018" s="404"/>
      <c r="B2018" s="405"/>
      <c r="C2018" s="413"/>
      <c r="D2018" s="405"/>
      <c r="E2018" s="405"/>
      <c r="F2018" s="405"/>
      <c r="G2018" s="405"/>
      <c r="H2018" s="405"/>
      <c r="I2018" s="405"/>
      <c r="J2018" s="405"/>
      <c r="K2018" s="405"/>
      <c r="L2018" s="406"/>
      <c r="M2018" s="25" t="str">
        <f>IFERROR(VLOOKUP(D2018,Cover!$I$2:$J$14,2,0),"")</f>
        <v/>
      </c>
      <c r="N2018" s="25" t="str">
        <f t="shared" si="62"/>
        <v/>
      </c>
      <c r="O2018" s="15" t="str">
        <f t="shared" si="63"/>
        <v/>
      </c>
    </row>
    <row r="2019" spans="1:15" ht="16.5" customHeight="1">
      <c r="A2019" s="404"/>
      <c r="B2019" s="405"/>
      <c r="C2019" s="413"/>
      <c r="D2019" s="405"/>
      <c r="E2019" s="405"/>
      <c r="F2019" s="405"/>
      <c r="G2019" s="405"/>
      <c r="H2019" s="405"/>
      <c r="I2019" s="405"/>
      <c r="J2019" s="405"/>
      <c r="K2019" s="405"/>
      <c r="L2019" s="406"/>
      <c r="M2019" s="25" t="str">
        <f>IFERROR(VLOOKUP(D2019,Cover!$I$2:$J$14,2,0),"")</f>
        <v/>
      </c>
      <c r="N2019" s="25" t="str">
        <f t="shared" si="62"/>
        <v/>
      </c>
      <c r="O2019" s="15" t="str">
        <f t="shared" si="63"/>
        <v/>
      </c>
    </row>
    <row r="2020" spans="1:15" ht="16.5" customHeight="1">
      <c r="A2020" s="404"/>
      <c r="B2020" s="405"/>
      <c r="C2020" s="413"/>
      <c r="D2020" s="405"/>
      <c r="E2020" s="405"/>
      <c r="F2020" s="405"/>
      <c r="G2020" s="405"/>
      <c r="H2020" s="405"/>
      <c r="I2020" s="405"/>
      <c r="J2020" s="405"/>
      <c r="K2020" s="405"/>
      <c r="L2020" s="406"/>
      <c r="M2020" s="25" t="str">
        <f>IFERROR(VLOOKUP(D2020,Cover!$I$2:$J$14,2,0),"")</f>
        <v/>
      </c>
      <c r="N2020" s="25" t="str">
        <f t="shared" si="62"/>
        <v/>
      </c>
      <c r="O2020" s="15" t="str">
        <f t="shared" si="63"/>
        <v/>
      </c>
    </row>
    <row r="2021" spans="1:15" ht="16.5" customHeight="1">
      <c r="A2021" s="404"/>
      <c r="B2021" s="405"/>
      <c r="C2021" s="413"/>
      <c r="D2021" s="405"/>
      <c r="E2021" s="405"/>
      <c r="F2021" s="405"/>
      <c r="G2021" s="405"/>
      <c r="H2021" s="405"/>
      <c r="I2021" s="405"/>
      <c r="J2021" s="405"/>
      <c r="K2021" s="405"/>
      <c r="L2021" s="406"/>
      <c r="M2021" s="25" t="str">
        <f>IFERROR(VLOOKUP(D2021,Cover!$I$2:$J$14,2,0),"")</f>
        <v/>
      </c>
      <c r="N2021" s="25" t="str">
        <f t="shared" si="62"/>
        <v/>
      </c>
      <c r="O2021" s="15" t="str">
        <f t="shared" si="63"/>
        <v/>
      </c>
    </row>
    <row r="2022" spans="1:15" ht="16.5" customHeight="1">
      <c r="A2022" s="404"/>
      <c r="B2022" s="405"/>
      <c r="C2022" s="413"/>
      <c r="D2022" s="405"/>
      <c r="E2022" s="405"/>
      <c r="F2022" s="405"/>
      <c r="G2022" s="405"/>
      <c r="H2022" s="405"/>
      <c r="I2022" s="405"/>
      <c r="J2022" s="405"/>
      <c r="K2022" s="405"/>
      <c r="L2022" s="406"/>
      <c r="M2022" s="25" t="str">
        <f>IFERROR(VLOOKUP(D2022,Cover!$I$2:$J$14,2,0),"")</f>
        <v/>
      </c>
      <c r="N2022" s="25" t="str">
        <f t="shared" si="62"/>
        <v/>
      </c>
      <c r="O2022" s="15" t="str">
        <f t="shared" si="63"/>
        <v/>
      </c>
    </row>
    <row r="2023" spans="1:15" ht="16.5" customHeight="1">
      <c r="A2023" s="404"/>
      <c r="B2023" s="405"/>
      <c r="C2023" s="413"/>
      <c r="D2023" s="405"/>
      <c r="E2023" s="405"/>
      <c r="F2023" s="405"/>
      <c r="G2023" s="405"/>
      <c r="H2023" s="405"/>
      <c r="I2023" s="405"/>
      <c r="J2023" s="405"/>
      <c r="K2023" s="405"/>
      <c r="L2023" s="406"/>
      <c r="M2023" s="25" t="str">
        <f>IFERROR(VLOOKUP(D2023,Cover!$I$2:$J$14,2,0),"")</f>
        <v/>
      </c>
      <c r="N2023" s="25" t="str">
        <f t="shared" si="62"/>
        <v/>
      </c>
      <c r="O2023" s="15" t="str">
        <f t="shared" si="63"/>
        <v/>
      </c>
    </row>
    <row r="2024" spans="1:15" ht="16.5" customHeight="1">
      <c r="A2024" s="404"/>
      <c r="B2024" s="405"/>
      <c r="C2024" s="413"/>
      <c r="D2024" s="405"/>
      <c r="E2024" s="405"/>
      <c r="F2024" s="405"/>
      <c r="G2024" s="405"/>
      <c r="H2024" s="405"/>
      <c r="I2024" s="405"/>
      <c r="J2024" s="405"/>
      <c r="K2024" s="405"/>
      <c r="L2024" s="406"/>
      <c r="M2024" s="25" t="str">
        <f>IFERROR(VLOOKUP(D2024,Cover!$I$2:$J$14,2,0),"")</f>
        <v/>
      </c>
      <c r="N2024" s="25" t="str">
        <f t="shared" si="62"/>
        <v/>
      </c>
      <c r="O2024" s="15" t="str">
        <f t="shared" si="63"/>
        <v/>
      </c>
    </row>
    <row r="2025" spans="1:15" ht="16.5" customHeight="1">
      <c r="A2025" s="404"/>
      <c r="B2025" s="405"/>
      <c r="C2025" s="413"/>
      <c r="D2025" s="405"/>
      <c r="E2025" s="405"/>
      <c r="F2025" s="405"/>
      <c r="G2025" s="405"/>
      <c r="H2025" s="405"/>
      <c r="I2025" s="405"/>
      <c r="J2025" s="405"/>
      <c r="K2025" s="405"/>
      <c r="L2025" s="406"/>
      <c r="M2025" s="25" t="str">
        <f>IFERROR(VLOOKUP(D2025,Cover!$I$2:$J$14,2,0),"")</f>
        <v/>
      </c>
      <c r="N2025" s="25" t="str">
        <f t="shared" si="62"/>
        <v/>
      </c>
      <c r="O2025" s="15" t="str">
        <f t="shared" si="63"/>
        <v/>
      </c>
    </row>
    <row r="2026" spans="1:15" ht="16.5" customHeight="1">
      <c r="A2026" s="404"/>
      <c r="B2026" s="405"/>
      <c r="C2026" s="413"/>
      <c r="D2026" s="405"/>
      <c r="E2026" s="405"/>
      <c r="F2026" s="405"/>
      <c r="G2026" s="405"/>
      <c r="H2026" s="405"/>
      <c r="I2026" s="405"/>
      <c r="J2026" s="405"/>
      <c r="K2026" s="405"/>
      <c r="L2026" s="406"/>
      <c r="M2026" s="25" t="str">
        <f>IFERROR(VLOOKUP(D2026,Cover!$I$2:$J$14,2,0),"")</f>
        <v/>
      </c>
      <c r="N2026" s="25" t="str">
        <f t="shared" si="62"/>
        <v/>
      </c>
      <c r="O2026" s="15" t="str">
        <f t="shared" si="63"/>
        <v/>
      </c>
    </row>
    <row r="2027" spans="1:15" ht="16.5" customHeight="1">
      <c r="A2027" s="404"/>
      <c r="B2027" s="405"/>
      <c r="C2027" s="413"/>
      <c r="D2027" s="405"/>
      <c r="E2027" s="405"/>
      <c r="F2027" s="405"/>
      <c r="G2027" s="405"/>
      <c r="H2027" s="405"/>
      <c r="I2027" s="405"/>
      <c r="J2027" s="405"/>
      <c r="K2027" s="405"/>
      <c r="L2027" s="406"/>
      <c r="M2027" s="25" t="str">
        <f>IFERROR(VLOOKUP(D2027,Cover!$I$2:$J$14,2,0),"")</f>
        <v/>
      </c>
      <c r="N2027" s="25" t="str">
        <f t="shared" si="62"/>
        <v/>
      </c>
      <c r="O2027" s="15" t="str">
        <f t="shared" si="63"/>
        <v/>
      </c>
    </row>
    <row r="2028" spans="1:15" ht="16.5" customHeight="1">
      <c r="A2028" s="404"/>
      <c r="B2028" s="405"/>
      <c r="C2028" s="413"/>
      <c r="D2028" s="405"/>
      <c r="E2028" s="405"/>
      <c r="F2028" s="405"/>
      <c r="G2028" s="405"/>
      <c r="H2028" s="405"/>
      <c r="I2028" s="405"/>
      <c r="J2028" s="405"/>
      <c r="K2028" s="405"/>
      <c r="L2028" s="406"/>
      <c r="M2028" s="25" t="str">
        <f>IFERROR(VLOOKUP(D2028,Cover!$I$2:$J$14,2,0),"")</f>
        <v/>
      </c>
      <c r="N2028" s="25" t="str">
        <f t="shared" si="62"/>
        <v/>
      </c>
      <c r="O2028" s="15" t="str">
        <f t="shared" si="63"/>
        <v/>
      </c>
    </row>
    <row r="2029" spans="1:15" ht="16.5" customHeight="1">
      <c r="A2029" s="404"/>
      <c r="B2029" s="405"/>
      <c r="C2029" s="413"/>
      <c r="D2029" s="405"/>
      <c r="E2029" s="405"/>
      <c r="F2029" s="405"/>
      <c r="G2029" s="405"/>
      <c r="H2029" s="405"/>
      <c r="I2029" s="405"/>
      <c r="J2029" s="405"/>
      <c r="K2029" s="405"/>
      <c r="L2029" s="406"/>
      <c r="M2029" s="25" t="str">
        <f>IFERROR(VLOOKUP(D2029,Cover!$I$2:$J$14,2,0),"")</f>
        <v/>
      </c>
      <c r="N2029" s="25" t="str">
        <f t="shared" si="62"/>
        <v/>
      </c>
      <c r="O2029" s="15" t="str">
        <f t="shared" si="63"/>
        <v/>
      </c>
    </row>
    <row r="2030" spans="1:15" ht="16.5" customHeight="1">
      <c r="A2030" s="404"/>
      <c r="B2030" s="405"/>
      <c r="C2030" s="413"/>
      <c r="D2030" s="405"/>
      <c r="E2030" s="405"/>
      <c r="F2030" s="405"/>
      <c r="G2030" s="405"/>
      <c r="H2030" s="405"/>
      <c r="I2030" s="405"/>
      <c r="J2030" s="405"/>
      <c r="K2030" s="405"/>
      <c r="L2030" s="406"/>
      <c r="M2030" s="25" t="str">
        <f>IFERROR(VLOOKUP(D2030,Cover!$I$2:$J$14,2,0),"")</f>
        <v/>
      </c>
      <c r="N2030" s="25" t="str">
        <f t="shared" si="62"/>
        <v/>
      </c>
      <c r="O2030" s="15" t="str">
        <f t="shared" si="63"/>
        <v/>
      </c>
    </row>
    <row r="2031" spans="1:15" ht="16.5" customHeight="1">
      <c r="A2031" s="404"/>
      <c r="B2031" s="405"/>
      <c r="C2031" s="413"/>
      <c r="D2031" s="405"/>
      <c r="E2031" s="405"/>
      <c r="F2031" s="405"/>
      <c r="G2031" s="405"/>
      <c r="H2031" s="405"/>
      <c r="I2031" s="405"/>
      <c r="J2031" s="405"/>
      <c r="K2031" s="405"/>
      <c r="L2031" s="406"/>
      <c r="M2031" s="25" t="str">
        <f>IFERROR(VLOOKUP(D2031,Cover!$I$2:$J$14,2,0),"")</f>
        <v/>
      </c>
      <c r="N2031" s="25" t="str">
        <f t="shared" si="62"/>
        <v/>
      </c>
      <c r="O2031" s="15" t="str">
        <f t="shared" si="63"/>
        <v/>
      </c>
    </row>
    <row r="2032" spans="1:15" ht="16.5" customHeight="1">
      <c r="A2032" s="404"/>
      <c r="B2032" s="405"/>
      <c r="C2032" s="413"/>
      <c r="D2032" s="405"/>
      <c r="E2032" s="405"/>
      <c r="F2032" s="405"/>
      <c r="G2032" s="405"/>
      <c r="H2032" s="405"/>
      <c r="I2032" s="405"/>
      <c r="J2032" s="405"/>
      <c r="K2032" s="405"/>
      <c r="L2032" s="406"/>
      <c r="M2032" s="25" t="str">
        <f>IFERROR(VLOOKUP(D2032,Cover!$I$2:$J$14,2,0),"")</f>
        <v/>
      </c>
      <c r="N2032" s="25" t="str">
        <f t="shared" si="62"/>
        <v/>
      </c>
      <c r="O2032" s="15" t="str">
        <f t="shared" si="63"/>
        <v/>
      </c>
    </row>
    <row r="2033" spans="1:15" ht="16.5" customHeight="1">
      <c r="A2033" s="404"/>
      <c r="B2033" s="405"/>
      <c r="C2033" s="413"/>
      <c r="D2033" s="405"/>
      <c r="E2033" s="405"/>
      <c r="F2033" s="405"/>
      <c r="G2033" s="405"/>
      <c r="H2033" s="405"/>
      <c r="I2033" s="405"/>
      <c r="J2033" s="405"/>
      <c r="K2033" s="405"/>
      <c r="L2033" s="406"/>
      <c r="M2033" s="25" t="str">
        <f>IFERROR(VLOOKUP(D2033,Cover!$I$2:$J$14,2,0),"")</f>
        <v/>
      </c>
      <c r="N2033" s="25" t="str">
        <f t="shared" si="62"/>
        <v/>
      </c>
      <c r="O2033" s="15" t="str">
        <f t="shared" si="63"/>
        <v/>
      </c>
    </row>
    <row r="2034" spans="1:15" ht="16.5" customHeight="1">
      <c r="A2034" s="404"/>
      <c r="B2034" s="405"/>
      <c r="C2034" s="413"/>
      <c r="D2034" s="405"/>
      <c r="E2034" s="405"/>
      <c r="F2034" s="405"/>
      <c r="G2034" s="405"/>
      <c r="H2034" s="405"/>
      <c r="I2034" s="405"/>
      <c r="J2034" s="405"/>
      <c r="K2034" s="405"/>
      <c r="L2034" s="406"/>
      <c r="M2034" s="25" t="str">
        <f>IFERROR(VLOOKUP(D2034,Cover!$I$2:$J$14,2,0),"")</f>
        <v/>
      </c>
      <c r="N2034" s="25" t="str">
        <f t="shared" si="62"/>
        <v/>
      </c>
      <c r="O2034" s="15" t="str">
        <f t="shared" si="63"/>
        <v/>
      </c>
    </row>
    <row r="2035" spans="1:15" ht="16.5" customHeight="1">
      <c r="A2035" s="404"/>
      <c r="B2035" s="405"/>
      <c r="C2035" s="413"/>
      <c r="D2035" s="405"/>
      <c r="E2035" s="405"/>
      <c r="F2035" s="405"/>
      <c r="G2035" s="405"/>
      <c r="H2035" s="405"/>
      <c r="I2035" s="405"/>
      <c r="J2035" s="405"/>
      <c r="K2035" s="405"/>
      <c r="L2035" s="406"/>
      <c r="M2035" s="25" t="str">
        <f>IFERROR(VLOOKUP(D2035,Cover!$I$2:$J$14,2,0),"")</f>
        <v/>
      </c>
      <c r="N2035" s="25" t="str">
        <f t="shared" si="62"/>
        <v/>
      </c>
      <c r="O2035" s="15" t="str">
        <f t="shared" si="63"/>
        <v/>
      </c>
    </row>
    <row r="2036" spans="1:15" ht="16.5" customHeight="1">
      <c r="A2036" s="404"/>
      <c r="B2036" s="405"/>
      <c r="C2036" s="413"/>
      <c r="D2036" s="405"/>
      <c r="E2036" s="405"/>
      <c r="F2036" s="405"/>
      <c r="G2036" s="405"/>
      <c r="H2036" s="405"/>
      <c r="I2036" s="405"/>
      <c r="J2036" s="405"/>
      <c r="K2036" s="405"/>
      <c r="L2036" s="406"/>
      <c r="M2036" s="25" t="str">
        <f>IFERROR(VLOOKUP(D2036,Cover!$I$2:$J$14,2,0),"")</f>
        <v/>
      </c>
      <c r="N2036" s="25" t="str">
        <f t="shared" si="62"/>
        <v/>
      </c>
      <c r="O2036" s="15" t="str">
        <f t="shared" si="63"/>
        <v/>
      </c>
    </row>
    <row r="2037" spans="1:15" ht="16.5" customHeight="1">
      <c r="A2037" s="404"/>
      <c r="B2037" s="405"/>
      <c r="C2037" s="413"/>
      <c r="D2037" s="405"/>
      <c r="E2037" s="405"/>
      <c r="F2037" s="405"/>
      <c r="G2037" s="405"/>
      <c r="H2037" s="405"/>
      <c r="I2037" s="405"/>
      <c r="J2037" s="405"/>
      <c r="K2037" s="405"/>
      <c r="L2037" s="406"/>
      <c r="M2037" s="25" t="str">
        <f>IFERROR(VLOOKUP(D2037,Cover!$I$2:$J$14,2,0),"")</f>
        <v/>
      </c>
      <c r="N2037" s="25" t="str">
        <f t="shared" si="62"/>
        <v/>
      </c>
      <c r="O2037" s="15" t="str">
        <f t="shared" si="63"/>
        <v/>
      </c>
    </row>
    <row r="2038" spans="1:15" ht="16.5" customHeight="1">
      <c r="A2038" s="404"/>
      <c r="B2038" s="405"/>
      <c r="C2038" s="413"/>
      <c r="D2038" s="405"/>
      <c r="E2038" s="405"/>
      <c r="F2038" s="405"/>
      <c r="G2038" s="405"/>
      <c r="H2038" s="405"/>
      <c r="I2038" s="405"/>
      <c r="J2038" s="405"/>
      <c r="K2038" s="405"/>
      <c r="L2038" s="406"/>
      <c r="M2038" s="25" t="str">
        <f>IFERROR(VLOOKUP(D2038,Cover!$I$2:$J$14,2,0),"")</f>
        <v/>
      </c>
      <c r="N2038" s="25" t="str">
        <f t="shared" si="62"/>
        <v/>
      </c>
      <c r="O2038" s="15" t="str">
        <f t="shared" si="63"/>
        <v/>
      </c>
    </row>
    <row r="2039" spans="1:15" ht="16.5" customHeight="1">
      <c r="A2039" s="404"/>
      <c r="B2039" s="405"/>
      <c r="C2039" s="413"/>
      <c r="D2039" s="405"/>
      <c r="E2039" s="405"/>
      <c r="F2039" s="405"/>
      <c r="G2039" s="405"/>
      <c r="H2039" s="405"/>
      <c r="I2039" s="405"/>
      <c r="J2039" s="405"/>
      <c r="K2039" s="405"/>
      <c r="L2039" s="406"/>
      <c r="M2039" s="25" t="str">
        <f>IFERROR(VLOOKUP(D2039,Cover!$I$2:$J$14,2,0),"")</f>
        <v/>
      </c>
      <c r="N2039" s="25" t="str">
        <f t="shared" si="62"/>
        <v/>
      </c>
      <c r="O2039" s="15" t="str">
        <f t="shared" si="63"/>
        <v/>
      </c>
    </row>
    <row r="2040" spans="1:15" ht="16.5" customHeight="1">
      <c r="A2040" s="404"/>
      <c r="B2040" s="405"/>
      <c r="C2040" s="413"/>
      <c r="D2040" s="405"/>
      <c r="E2040" s="405"/>
      <c r="F2040" s="405"/>
      <c r="G2040" s="405"/>
      <c r="H2040" s="405"/>
      <c r="I2040" s="405"/>
      <c r="J2040" s="405"/>
      <c r="K2040" s="405"/>
      <c r="L2040" s="406"/>
      <c r="M2040" s="25" t="str">
        <f>IFERROR(VLOOKUP(D2040,Cover!$I$2:$J$14,2,0),"")</f>
        <v/>
      </c>
      <c r="N2040" s="25" t="str">
        <f t="shared" si="62"/>
        <v/>
      </c>
      <c r="O2040" s="15" t="str">
        <f t="shared" si="63"/>
        <v/>
      </c>
    </row>
    <row r="2041" spans="1:15" ht="16.5" customHeight="1">
      <c r="A2041" s="404"/>
      <c r="B2041" s="405"/>
      <c r="C2041" s="413"/>
      <c r="D2041" s="405"/>
      <c r="E2041" s="405"/>
      <c r="F2041" s="405"/>
      <c r="G2041" s="405"/>
      <c r="H2041" s="405"/>
      <c r="I2041" s="405"/>
      <c r="J2041" s="405"/>
      <c r="K2041" s="405"/>
      <c r="L2041" s="406"/>
      <c r="M2041" s="25" t="str">
        <f>IFERROR(VLOOKUP(D2041,Cover!$I$2:$J$14,2,0),"")</f>
        <v/>
      </c>
      <c r="N2041" s="25" t="str">
        <f t="shared" si="62"/>
        <v/>
      </c>
      <c r="O2041" s="15" t="str">
        <f t="shared" si="63"/>
        <v/>
      </c>
    </row>
    <row r="2042" spans="1:15" ht="16.5" customHeight="1">
      <c r="A2042" s="404"/>
      <c r="B2042" s="405"/>
      <c r="C2042" s="413"/>
      <c r="D2042" s="405"/>
      <c r="E2042" s="405"/>
      <c r="F2042" s="405"/>
      <c r="G2042" s="405"/>
      <c r="H2042" s="405"/>
      <c r="I2042" s="405"/>
      <c r="J2042" s="405"/>
      <c r="K2042" s="405"/>
      <c r="L2042" s="406"/>
      <c r="M2042" s="25" t="str">
        <f>IFERROR(VLOOKUP(D2042,Cover!$I$2:$J$14,2,0),"")</f>
        <v/>
      </c>
      <c r="N2042" s="25" t="str">
        <f t="shared" si="62"/>
        <v/>
      </c>
      <c r="O2042" s="15" t="str">
        <f t="shared" si="63"/>
        <v/>
      </c>
    </row>
    <row r="2043" spans="1:15" ht="16.5" customHeight="1">
      <c r="A2043" s="404"/>
      <c r="B2043" s="405"/>
      <c r="C2043" s="413"/>
      <c r="D2043" s="405"/>
      <c r="E2043" s="405"/>
      <c r="F2043" s="405"/>
      <c r="G2043" s="405"/>
      <c r="H2043" s="405"/>
      <c r="I2043" s="405"/>
      <c r="J2043" s="405"/>
      <c r="K2043" s="405"/>
      <c r="L2043" s="406"/>
      <c r="M2043" s="25" t="str">
        <f>IFERROR(VLOOKUP(D2043,Cover!$I$2:$J$14,2,0),"")</f>
        <v/>
      </c>
      <c r="N2043" s="25" t="str">
        <f t="shared" si="62"/>
        <v/>
      </c>
      <c r="O2043" s="15" t="str">
        <f t="shared" si="63"/>
        <v/>
      </c>
    </row>
    <row r="2044" spans="1:15" ht="16.5" customHeight="1">
      <c r="A2044" s="404"/>
      <c r="B2044" s="405"/>
      <c r="C2044" s="413"/>
      <c r="D2044" s="405"/>
      <c r="E2044" s="405"/>
      <c r="F2044" s="405"/>
      <c r="G2044" s="405"/>
      <c r="H2044" s="405"/>
      <c r="I2044" s="405"/>
      <c r="J2044" s="405"/>
      <c r="K2044" s="405"/>
      <c r="L2044" s="406"/>
      <c r="M2044" s="25" t="str">
        <f>IFERROR(VLOOKUP(D2044,Cover!$I$2:$J$14,2,0),"")</f>
        <v/>
      </c>
      <c r="N2044" s="25" t="str">
        <f t="shared" si="62"/>
        <v/>
      </c>
      <c r="O2044" s="15" t="str">
        <f t="shared" si="63"/>
        <v/>
      </c>
    </row>
    <row r="2045" spans="1:15" ht="16.5" customHeight="1">
      <c r="A2045" s="404"/>
      <c r="B2045" s="405"/>
      <c r="C2045" s="413"/>
      <c r="D2045" s="405"/>
      <c r="E2045" s="405"/>
      <c r="F2045" s="405"/>
      <c r="G2045" s="405"/>
      <c r="H2045" s="405"/>
      <c r="I2045" s="405"/>
      <c r="J2045" s="405"/>
      <c r="K2045" s="405"/>
      <c r="L2045" s="406"/>
      <c r="M2045" s="25" t="str">
        <f>IFERROR(VLOOKUP(D2045,Cover!$I$2:$J$14,2,0),"")</f>
        <v/>
      </c>
      <c r="N2045" s="25" t="str">
        <f t="shared" si="62"/>
        <v/>
      </c>
      <c r="O2045" s="15" t="str">
        <f t="shared" si="63"/>
        <v/>
      </c>
    </row>
    <row r="2046" spans="1:15" ht="16.5" customHeight="1">
      <c r="A2046" s="404"/>
      <c r="B2046" s="405"/>
      <c r="C2046" s="413"/>
      <c r="D2046" s="405"/>
      <c r="E2046" s="405"/>
      <c r="F2046" s="405"/>
      <c r="G2046" s="405"/>
      <c r="H2046" s="405"/>
      <c r="I2046" s="405"/>
      <c r="J2046" s="405"/>
      <c r="K2046" s="405"/>
      <c r="L2046" s="406"/>
      <c r="M2046" s="25" t="str">
        <f>IFERROR(VLOOKUP(D2046,Cover!$I$2:$J$14,2,0),"")</f>
        <v/>
      </c>
      <c r="N2046" s="25" t="str">
        <f t="shared" si="62"/>
        <v/>
      </c>
      <c r="O2046" s="15" t="str">
        <f t="shared" si="63"/>
        <v/>
      </c>
    </row>
    <row r="2047" spans="1:15" ht="16.5" customHeight="1">
      <c r="A2047" s="404"/>
      <c r="B2047" s="405"/>
      <c r="C2047" s="413"/>
      <c r="D2047" s="405"/>
      <c r="E2047" s="405"/>
      <c r="F2047" s="405"/>
      <c r="G2047" s="405"/>
      <c r="H2047" s="405"/>
      <c r="I2047" s="405"/>
      <c r="J2047" s="405"/>
      <c r="K2047" s="405"/>
      <c r="L2047" s="406"/>
      <c r="M2047" s="25" t="str">
        <f>IFERROR(VLOOKUP(D2047,Cover!$I$2:$J$14,2,0),"")</f>
        <v/>
      </c>
      <c r="N2047" s="25" t="str">
        <f t="shared" si="62"/>
        <v/>
      </c>
      <c r="O2047" s="15" t="str">
        <f t="shared" si="63"/>
        <v/>
      </c>
    </row>
    <row r="2048" spans="1:15" ht="16.5" customHeight="1">
      <c r="A2048" s="404"/>
      <c r="B2048" s="405"/>
      <c r="C2048" s="413"/>
      <c r="D2048" s="405"/>
      <c r="E2048" s="405"/>
      <c r="F2048" s="405"/>
      <c r="G2048" s="405"/>
      <c r="H2048" s="405"/>
      <c r="I2048" s="405"/>
      <c r="J2048" s="405"/>
      <c r="K2048" s="405"/>
      <c r="L2048" s="406"/>
      <c r="M2048" s="25" t="str">
        <f>IFERROR(VLOOKUP(D2048,Cover!$I$2:$J$14,2,0),"")</f>
        <v/>
      </c>
      <c r="N2048" s="25" t="str">
        <f t="shared" si="62"/>
        <v/>
      </c>
      <c r="O2048" s="15" t="str">
        <f t="shared" si="63"/>
        <v/>
      </c>
    </row>
    <row r="2049" spans="1:15" ht="16.5" customHeight="1">
      <c r="A2049" s="404"/>
      <c r="B2049" s="405"/>
      <c r="C2049" s="413"/>
      <c r="D2049" s="405"/>
      <c r="E2049" s="405"/>
      <c r="F2049" s="405"/>
      <c r="G2049" s="405"/>
      <c r="H2049" s="405"/>
      <c r="I2049" s="405"/>
      <c r="J2049" s="405"/>
      <c r="K2049" s="405"/>
      <c r="L2049" s="406"/>
      <c r="M2049" s="25" t="str">
        <f>IFERROR(VLOOKUP(D2049,Cover!$I$2:$J$14,2,0),"")</f>
        <v/>
      </c>
      <c r="N2049" s="25" t="str">
        <f t="shared" si="62"/>
        <v/>
      </c>
      <c r="O2049" s="15" t="str">
        <f t="shared" si="63"/>
        <v/>
      </c>
    </row>
    <row r="2050" spans="1:15" ht="16.5" customHeight="1">
      <c r="A2050" s="404"/>
      <c r="B2050" s="405"/>
      <c r="C2050" s="413"/>
      <c r="D2050" s="405"/>
      <c r="E2050" s="405"/>
      <c r="F2050" s="405"/>
      <c r="G2050" s="405"/>
      <c r="H2050" s="405"/>
      <c r="I2050" s="405"/>
      <c r="J2050" s="405"/>
      <c r="K2050" s="405"/>
      <c r="L2050" s="406"/>
      <c r="M2050" s="25" t="str">
        <f>IFERROR(VLOOKUP(D2050,Cover!$I$2:$J$14,2,0),"")</f>
        <v/>
      </c>
      <c r="N2050" s="25" t="str">
        <f t="shared" si="62"/>
        <v/>
      </c>
      <c r="O2050" s="15" t="str">
        <f t="shared" si="63"/>
        <v/>
      </c>
    </row>
    <row r="2051" spans="1:15" ht="16.5" customHeight="1">
      <c r="A2051" s="404"/>
      <c r="B2051" s="405"/>
      <c r="C2051" s="413"/>
      <c r="D2051" s="405"/>
      <c r="E2051" s="405"/>
      <c r="F2051" s="405"/>
      <c r="G2051" s="405"/>
      <c r="H2051" s="405"/>
      <c r="I2051" s="405"/>
      <c r="J2051" s="405"/>
      <c r="K2051" s="405"/>
      <c r="L2051" s="406"/>
      <c r="M2051" s="25" t="str">
        <f>IFERROR(VLOOKUP(D2051,Cover!$I$2:$J$14,2,0),"")</f>
        <v/>
      </c>
      <c r="N2051" s="25" t="str">
        <f t="shared" ref="N2051:N2114" si="64">IF(O2051&lt;&gt;"PMOyyy144_R4bis",CONCATENATE(B2051,M2051,I2051),CONCATENATE(O2051,M2051,I2051))</f>
        <v/>
      </c>
      <c r="O2051" s="15" t="str">
        <f t="shared" ref="O2051:O2114" si="65">LEFT(B2051,15)</f>
        <v/>
      </c>
    </row>
    <row r="2052" spans="1:15" ht="16.5" customHeight="1">
      <c r="A2052" s="404"/>
      <c r="B2052" s="405"/>
      <c r="C2052" s="413"/>
      <c r="D2052" s="405"/>
      <c r="E2052" s="405"/>
      <c r="F2052" s="405"/>
      <c r="G2052" s="405"/>
      <c r="H2052" s="405"/>
      <c r="I2052" s="405"/>
      <c r="J2052" s="405"/>
      <c r="K2052" s="405"/>
      <c r="L2052" s="406"/>
      <c r="M2052" s="25" t="str">
        <f>IFERROR(VLOOKUP(D2052,Cover!$I$2:$J$14,2,0),"")</f>
        <v/>
      </c>
      <c r="N2052" s="25" t="str">
        <f t="shared" si="64"/>
        <v/>
      </c>
      <c r="O2052" s="15" t="str">
        <f t="shared" si="65"/>
        <v/>
      </c>
    </row>
    <row r="2053" spans="1:15" ht="16.5" customHeight="1">
      <c r="A2053" s="404"/>
      <c r="B2053" s="405"/>
      <c r="C2053" s="413"/>
      <c r="D2053" s="405"/>
      <c r="E2053" s="405"/>
      <c r="F2053" s="405"/>
      <c r="G2053" s="405"/>
      <c r="H2053" s="405"/>
      <c r="I2053" s="405"/>
      <c r="J2053" s="405"/>
      <c r="K2053" s="405"/>
      <c r="L2053" s="406"/>
      <c r="M2053" s="25" t="str">
        <f>IFERROR(VLOOKUP(D2053,Cover!$I$2:$J$14,2,0),"")</f>
        <v/>
      </c>
      <c r="N2053" s="25" t="str">
        <f t="shared" si="64"/>
        <v/>
      </c>
      <c r="O2053" s="15" t="str">
        <f t="shared" si="65"/>
        <v/>
      </c>
    </row>
    <row r="2054" spans="1:15" ht="16.5" customHeight="1">
      <c r="A2054" s="404"/>
      <c r="B2054" s="405"/>
      <c r="C2054" s="413"/>
      <c r="D2054" s="405"/>
      <c r="E2054" s="405"/>
      <c r="F2054" s="405"/>
      <c r="G2054" s="405"/>
      <c r="H2054" s="405"/>
      <c r="I2054" s="405"/>
      <c r="J2054" s="405"/>
      <c r="K2054" s="405"/>
      <c r="L2054" s="406"/>
      <c r="M2054" s="25" t="str">
        <f>IFERROR(VLOOKUP(D2054,Cover!$I$2:$J$14,2,0),"")</f>
        <v/>
      </c>
      <c r="N2054" s="25" t="str">
        <f t="shared" si="64"/>
        <v/>
      </c>
      <c r="O2054" s="15" t="str">
        <f t="shared" si="65"/>
        <v/>
      </c>
    </row>
    <row r="2055" spans="1:15" ht="16.5" customHeight="1">
      <c r="A2055" s="404"/>
      <c r="B2055" s="405"/>
      <c r="C2055" s="413"/>
      <c r="D2055" s="405"/>
      <c r="E2055" s="405"/>
      <c r="F2055" s="405"/>
      <c r="G2055" s="405"/>
      <c r="H2055" s="405"/>
      <c r="I2055" s="405"/>
      <c r="J2055" s="405"/>
      <c r="K2055" s="405"/>
      <c r="L2055" s="406"/>
      <c r="M2055" s="25" t="str">
        <f>IFERROR(VLOOKUP(D2055,Cover!$I$2:$J$14,2,0),"")</f>
        <v/>
      </c>
      <c r="N2055" s="25" t="str">
        <f t="shared" si="64"/>
        <v/>
      </c>
      <c r="O2055" s="15" t="str">
        <f t="shared" si="65"/>
        <v/>
      </c>
    </row>
    <row r="2056" spans="1:15" ht="16.5" customHeight="1">
      <c r="A2056" s="404"/>
      <c r="B2056" s="405"/>
      <c r="C2056" s="413"/>
      <c r="D2056" s="405"/>
      <c r="E2056" s="405"/>
      <c r="F2056" s="405"/>
      <c r="G2056" s="405"/>
      <c r="H2056" s="405"/>
      <c r="I2056" s="405"/>
      <c r="J2056" s="405"/>
      <c r="K2056" s="405"/>
      <c r="L2056" s="406"/>
      <c r="M2056" s="25" t="str">
        <f>IFERROR(VLOOKUP(D2056,Cover!$I$2:$J$14,2,0),"")</f>
        <v/>
      </c>
      <c r="N2056" s="25" t="str">
        <f t="shared" si="64"/>
        <v/>
      </c>
      <c r="O2056" s="15" t="str">
        <f t="shared" si="65"/>
        <v/>
      </c>
    </row>
    <row r="2057" spans="1:15" ht="16.5" customHeight="1">
      <c r="A2057" s="404"/>
      <c r="B2057" s="405"/>
      <c r="C2057" s="413"/>
      <c r="D2057" s="405"/>
      <c r="E2057" s="405"/>
      <c r="F2057" s="405"/>
      <c r="G2057" s="405"/>
      <c r="H2057" s="405"/>
      <c r="I2057" s="405"/>
      <c r="J2057" s="405"/>
      <c r="K2057" s="405"/>
      <c r="L2057" s="406"/>
      <c r="M2057" s="25" t="str">
        <f>IFERROR(VLOOKUP(D2057,Cover!$I$2:$J$14,2,0),"")</f>
        <v/>
      </c>
      <c r="N2057" s="25" t="str">
        <f t="shared" si="64"/>
        <v/>
      </c>
      <c r="O2057" s="15" t="str">
        <f t="shared" si="65"/>
        <v/>
      </c>
    </row>
    <row r="2058" spans="1:15" ht="16.5" customHeight="1">
      <c r="A2058" s="404"/>
      <c r="B2058" s="405"/>
      <c r="C2058" s="413"/>
      <c r="D2058" s="405"/>
      <c r="E2058" s="405"/>
      <c r="F2058" s="405"/>
      <c r="G2058" s="405"/>
      <c r="H2058" s="405"/>
      <c r="I2058" s="405"/>
      <c r="J2058" s="405"/>
      <c r="K2058" s="405"/>
      <c r="L2058" s="406"/>
      <c r="M2058" s="25" t="str">
        <f>IFERROR(VLOOKUP(D2058,Cover!$I$2:$J$14,2,0),"")</f>
        <v/>
      </c>
      <c r="N2058" s="25" t="str">
        <f t="shared" si="64"/>
        <v/>
      </c>
      <c r="O2058" s="15" t="str">
        <f t="shared" si="65"/>
        <v/>
      </c>
    </row>
    <row r="2059" spans="1:15" ht="16.5" customHeight="1">
      <c r="A2059" s="404"/>
      <c r="B2059" s="405"/>
      <c r="C2059" s="413"/>
      <c r="D2059" s="405"/>
      <c r="E2059" s="405"/>
      <c r="F2059" s="405"/>
      <c r="G2059" s="405"/>
      <c r="H2059" s="405"/>
      <c r="I2059" s="405"/>
      <c r="J2059" s="405"/>
      <c r="K2059" s="405"/>
      <c r="L2059" s="406"/>
      <c r="M2059" s="25" t="str">
        <f>IFERROR(VLOOKUP(D2059,Cover!$I$2:$J$14,2,0),"")</f>
        <v/>
      </c>
      <c r="N2059" s="25" t="str">
        <f t="shared" si="64"/>
        <v/>
      </c>
      <c r="O2059" s="15" t="str">
        <f t="shared" si="65"/>
        <v/>
      </c>
    </row>
    <row r="2060" spans="1:15" ht="16.5" customHeight="1">
      <c r="A2060" s="404"/>
      <c r="B2060" s="405"/>
      <c r="C2060" s="413"/>
      <c r="D2060" s="405"/>
      <c r="E2060" s="405"/>
      <c r="F2060" s="405"/>
      <c r="G2060" s="405"/>
      <c r="H2060" s="405"/>
      <c r="I2060" s="405"/>
      <c r="J2060" s="405"/>
      <c r="K2060" s="405"/>
      <c r="L2060" s="406"/>
      <c r="M2060" s="25" t="str">
        <f>IFERROR(VLOOKUP(D2060,Cover!$I$2:$J$14,2,0),"")</f>
        <v/>
      </c>
      <c r="N2060" s="25" t="str">
        <f t="shared" si="64"/>
        <v/>
      </c>
      <c r="O2060" s="15" t="str">
        <f t="shared" si="65"/>
        <v/>
      </c>
    </row>
    <row r="2061" spans="1:15" ht="16.5" customHeight="1">
      <c r="A2061" s="404"/>
      <c r="B2061" s="405"/>
      <c r="C2061" s="413"/>
      <c r="D2061" s="405"/>
      <c r="E2061" s="405"/>
      <c r="F2061" s="405"/>
      <c r="G2061" s="405"/>
      <c r="H2061" s="405"/>
      <c r="I2061" s="405"/>
      <c r="J2061" s="405"/>
      <c r="K2061" s="405"/>
      <c r="L2061" s="406"/>
      <c r="M2061" s="25" t="str">
        <f>IFERROR(VLOOKUP(D2061,Cover!$I$2:$J$14,2,0),"")</f>
        <v/>
      </c>
      <c r="N2061" s="25" t="str">
        <f t="shared" si="64"/>
        <v/>
      </c>
      <c r="O2061" s="15" t="str">
        <f t="shared" si="65"/>
        <v/>
      </c>
    </row>
    <row r="2062" spans="1:15" ht="16.5" customHeight="1">
      <c r="A2062" s="404"/>
      <c r="B2062" s="405"/>
      <c r="C2062" s="413"/>
      <c r="D2062" s="405"/>
      <c r="E2062" s="405"/>
      <c r="F2062" s="405"/>
      <c r="G2062" s="405"/>
      <c r="H2062" s="405"/>
      <c r="I2062" s="405"/>
      <c r="J2062" s="405"/>
      <c r="K2062" s="405"/>
      <c r="L2062" s="406"/>
      <c r="M2062" s="25" t="str">
        <f>IFERROR(VLOOKUP(D2062,Cover!$I$2:$J$14,2,0),"")</f>
        <v/>
      </c>
      <c r="N2062" s="25" t="str">
        <f t="shared" si="64"/>
        <v/>
      </c>
      <c r="O2062" s="15" t="str">
        <f t="shared" si="65"/>
        <v/>
      </c>
    </row>
    <row r="2063" spans="1:15" ht="16.5" customHeight="1">
      <c r="A2063" s="404"/>
      <c r="B2063" s="405"/>
      <c r="C2063" s="413"/>
      <c r="D2063" s="405"/>
      <c r="E2063" s="405"/>
      <c r="F2063" s="405"/>
      <c r="G2063" s="405"/>
      <c r="H2063" s="405"/>
      <c r="I2063" s="405"/>
      <c r="J2063" s="405"/>
      <c r="K2063" s="405"/>
      <c r="L2063" s="406"/>
      <c r="M2063" s="25" t="str">
        <f>IFERROR(VLOOKUP(D2063,Cover!$I$2:$J$14,2,0),"")</f>
        <v/>
      </c>
      <c r="N2063" s="25" t="str">
        <f t="shared" si="64"/>
        <v/>
      </c>
      <c r="O2063" s="15" t="str">
        <f t="shared" si="65"/>
        <v/>
      </c>
    </row>
    <row r="2064" spans="1:15" ht="16.5" customHeight="1">
      <c r="A2064" s="404"/>
      <c r="B2064" s="405"/>
      <c r="C2064" s="413"/>
      <c r="D2064" s="405"/>
      <c r="E2064" s="405"/>
      <c r="F2064" s="405"/>
      <c r="G2064" s="405"/>
      <c r="H2064" s="405"/>
      <c r="I2064" s="405"/>
      <c r="J2064" s="405"/>
      <c r="K2064" s="405"/>
      <c r="L2064" s="406"/>
      <c r="M2064" s="25" t="str">
        <f>IFERROR(VLOOKUP(D2064,Cover!$I$2:$J$14,2,0),"")</f>
        <v/>
      </c>
      <c r="N2064" s="25" t="str">
        <f t="shared" si="64"/>
        <v/>
      </c>
      <c r="O2064" s="15" t="str">
        <f t="shared" si="65"/>
        <v/>
      </c>
    </row>
    <row r="2065" spans="1:15" ht="16.5" customHeight="1">
      <c r="A2065" s="404"/>
      <c r="B2065" s="405"/>
      <c r="C2065" s="413"/>
      <c r="D2065" s="405"/>
      <c r="E2065" s="405"/>
      <c r="F2065" s="405"/>
      <c r="G2065" s="405"/>
      <c r="H2065" s="405"/>
      <c r="I2065" s="405"/>
      <c r="J2065" s="405"/>
      <c r="K2065" s="405"/>
      <c r="L2065" s="406"/>
      <c r="M2065" s="25" t="str">
        <f>IFERROR(VLOOKUP(D2065,Cover!$I$2:$J$14,2,0),"")</f>
        <v/>
      </c>
      <c r="N2065" s="25" t="str">
        <f t="shared" si="64"/>
        <v/>
      </c>
      <c r="O2065" s="15" t="str">
        <f t="shared" si="65"/>
        <v/>
      </c>
    </row>
    <row r="2066" spans="1:15" ht="16.5" customHeight="1">
      <c r="A2066" s="404"/>
      <c r="B2066" s="405"/>
      <c r="C2066" s="413"/>
      <c r="D2066" s="405"/>
      <c r="E2066" s="405"/>
      <c r="F2066" s="405"/>
      <c r="G2066" s="405"/>
      <c r="H2066" s="405"/>
      <c r="I2066" s="405"/>
      <c r="J2066" s="405"/>
      <c r="K2066" s="405"/>
      <c r="L2066" s="406"/>
      <c r="M2066" s="25" t="str">
        <f>IFERROR(VLOOKUP(D2066,Cover!$I$2:$J$14,2,0),"")</f>
        <v/>
      </c>
      <c r="N2066" s="25" t="str">
        <f t="shared" si="64"/>
        <v/>
      </c>
      <c r="O2066" s="15" t="str">
        <f t="shared" si="65"/>
        <v/>
      </c>
    </row>
    <row r="2067" spans="1:15" ht="16.5" customHeight="1">
      <c r="A2067" s="404"/>
      <c r="B2067" s="405"/>
      <c r="C2067" s="413"/>
      <c r="D2067" s="405"/>
      <c r="E2067" s="405"/>
      <c r="F2067" s="405"/>
      <c r="G2067" s="405"/>
      <c r="H2067" s="405"/>
      <c r="I2067" s="405"/>
      <c r="J2067" s="405"/>
      <c r="K2067" s="405"/>
      <c r="L2067" s="406"/>
      <c r="M2067" s="25" t="str">
        <f>IFERROR(VLOOKUP(D2067,Cover!$I$2:$J$14,2,0),"")</f>
        <v/>
      </c>
      <c r="N2067" s="25" t="str">
        <f t="shared" si="64"/>
        <v/>
      </c>
      <c r="O2067" s="15" t="str">
        <f t="shared" si="65"/>
        <v/>
      </c>
    </row>
    <row r="2068" spans="1:15" ht="16.5" customHeight="1">
      <c r="A2068" s="404"/>
      <c r="B2068" s="405"/>
      <c r="C2068" s="413"/>
      <c r="D2068" s="405"/>
      <c r="E2068" s="405"/>
      <c r="F2068" s="405"/>
      <c r="G2068" s="405"/>
      <c r="H2068" s="405"/>
      <c r="I2068" s="405"/>
      <c r="J2068" s="405"/>
      <c r="K2068" s="405"/>
      <c r="L2068" s="406"/>
      <c r="M2068" s="25" t="str">
        <f>IFERROR(VLOOKUP(D2068,Cover!$I$2:$J$14,2,0),"")</f>
        <v/>
      </c>
      <c r="N2068" s="25" t="str">
        <f t="shared" si="64"/>
        <v/>
      </c>
      <c r="O2068" s="15" t="str">
        <f t="shared" si="65"/>
        <v/>
      </c>
    </row>
    <row r="2069" spans="1:15" ht="16.5" customHeight="1">
      <c r="A2069" s="404"/>
      <c r="B2069" s="405"/>
      <c r="C2069" s="413"/>
      <c r="D2069" s="405"/>
      <c r="E2069" s="405"/>
      <c r="F2069" s="405"/>
      <c r="G2069" s="405"/>
      <c r="H2069" s="405"/>
      <c r="I2069" s="405"/>
      <c r="J2069" s="405"/>
      <c r="K2069" s="405"/>
      <c r="L2069" s="406"/>
      <c r="M2069" s="25" t="str">
        <f>IFERROR(VLOOKUP(D2069,Cover!$I$2:$J$14,2,0),"")</f>
        <v/>
      </c>
      <c r="N2069" s="25" t="str">
        <f t="shared" si="64"/>
        <v/>
      </c>
      <c r="O2069" s="15" t="str">
        <f t="shared" si="65"/>
        <v/>
      </c>
    </row>
    <row r="2070" spans="1:15" ht="16.5" customHeight="1">
      <c r="A2070" s="404"/>
      <c r="B2070" s="405"/>
      <c r="C2070" s="413"/>
      <c r="D2070" s="405"/>
      <c r="E2070" s="405"/>
      <c r="F2070" s="405"/>
      <c r="G2070" s="405"/>
      <c r="H2070" s="405"/>
      <c r="I2070" s="405"/>
      <c r="J2070" s="405"/>
      <c r="K2070" s="405"/>
      <c r="L2070" s="406"/>
      <c r="M2070" s="25" t="str">
        <f>IFERROR(VLOOKUP(D2070,Cover!$I$2:$J$14,2,0),"")</f>
        <v/>
      </c>
      <c r="N2070" s="25" t="str">
        <f t="shared" si="64"/>
        <v/>
      </c>
      <c r="O2070" s="15" t="str">
        <f t="shared" si="65"/>
        <v/>
      </c>
    </row>
    <row r="2071" spans="1:15" ht="16.5" customHeight="1">
      <c r="A2071" s="404"/>
      <c r="B2071" s="405"/>
      <c r="C2071" s="413"/>
      <c r="D2071" s="405"/>
      <c r="E2071" s="405"/>
      <c r="F2071" s="405"/>
      <c r="G2071" s="405"/>
      <c r="H2071" s="405"/>
      <c r="I2071" s="405"/>
      <c r="J2071" s="405"/>
      <c r="K2071" s="405"/>
      <c r="L2071" s="406"/>
      <c r="M2071" s="25" t="str">
        <f>IFERROR(VLOOKUP(D2071,Cover!$I$2:$J$14,2,0),"")</f>
        <v/>
      </c>
      <c r="N2071" s="25" t="str">
        <f t="shared" si="64"/>
        <v/>
      </c>
      <c r="O2071" s="15" t="str">
        <f t="shared" si="65"/>
        <v/>
      </c>
    </row>
    <row r="2072" spans="1:15" ht="16.5" customHeight="1">
      <c r="A2072" s="404"/>
      <c r="B2072" s="405"/>
      <c r="C2072" s="413"/>
      <c r="D2072" s="405"/>
      <c r="E2072" s="405"/>
      <c r="F2072" s="405"/>
      <c r="G2072" s="405"/>
      <c r="H2072" s="405"/>
      <c r="I2072" s="405"/>
      <c r="J2072" s="405"/>
      <c r="K2072" s="405"/>
      <c r="L2072" s="406"/>
      <c r="M2072" s="25" t="str">
        <f>IFERROR(VLOOKUP(D2072,Cover!$I$2:$J$14,2,0),"")</f>
        <v/>
      </c>
      <c r="N2072" s="25" t="str">
        <f t="shared" si="64"/>
        <v/>
      </c>
      <c r="O2072" s="15" t="str">
        <f t="shared" si="65"/>
        <v/>
      </c>
    </row>
    <row r="2073" spans="1:15" ht="16.5" customHeight="1">
      <c r="A2073" s="404"/>
      <c r="B2073" s="405"/>
      <c r="C2073" s="413"/>
      <c r="D2073" s="405"/>
      <c r="E2073" s="405"/>
      <c r="F2073" s="405"/>
      <c r="G2073" s="405"/>
      <c r="H2073" s="405"/>
      <c r="I2073" s="405"/>
      <c r="J2073" s="405"/>
      <c r="K2073" s="405"/>
      <c r="L2073" s="406"/>
      <c r="M2073" s="25" t="str">
        <f>IFERROR(VLOOKUP(D2073,Cover!$I$2:$J$14,2,0),"")</f>
        <v/>
      </c>
      <c r="N2073" s="25" t="str">
        <f t="shared" si="64"/>
        <v/>
      </c>
      <c r="O2073" s="15" t="str">
        <f t="shared" si="65"/>
        <v/>
      </c>
    </row>
    <row r="2074" spans="1:15" ht="16.5" customHeight="1">
      <c r="A2074" s="404"/>
      <c r="B2074" s="405"/>
      <c r="C2074" s="413"/>
      <c r="D2074" s="405"/>
      <c r="E2074" s="405"/>
      <c r="F2074" s="405"/>
      <c r="G2074" s="405"/>
      <c r="H2074" s="405"/>
      <c r="I2074" s="405"/>
      <c r="J2074" s="405"/>
      <c r="K2074" s="405"/>
      <c r="L2074" s="406"/>
      <c r="M2074" s="25" t="str">
        <f>IFERROR(VLOOKUP(D2074,Cover!$I$2:$J$14,2,0),"")</f>
        <v/>
      </c>
      <c r="N2074" s="25" t="str">
        <f t="shared" si="64"/>
        <v/>
      </c>
      <c r="O2074" s="15" t="str">
        <f t="shared" si="65"/>
        <v/>
      </c>
    </row>
    <row r="2075" spans="1:15" ht="16.5" customHeight="1">
      <c r="A2075" s="404"/>
      <c r="B2075" s="405"/>
      <c r="C2075" s="413"/>
      <c r="D2075" s="405"/>
      <c r="E2075" s="405"/>
      <c r="F2075" s="405"/>
      <c r="G2075" s="405"/>
      <c r="H2075" s="405"/>
      <c r="I2075" s="405"/>
      <c r="J2075" s="405"/>
      <c r="K2075" s="405"/>
      <c r="L2075" s="406"/>
      <c r="M2075" s="25" t="str">
        <f>IFERROR(VLOOKUP(D2075,Cover!$I$2:$J$14,2,0),"")</f>
        <v/>
      </c>
      <c r="N2075" s="25" t="str">
        <f t="shared" si="64"/>
        <v/>
      </c>
      <c r="O2075" s="15" t="str">
        <f t="shared" si="65"/>
        <v/>
      </c>
    </row>
    <row r="2076" spans="1:15" ht="16.5" customHeight="1">
      <c r="A2076" s="404"/>
      <c r="B2076" s="405"/>
      <c r="C2076" s="413"/>
      <c r="D2076" s="405"/>
      <c r="E2076" s="405"/>
      <c r="F2076" s="405"/>
      <c r="G2076" s="405"/>
      <c r="H2076" s="405"/>
      <c r="I2076" s="405"/>
      <c r="J2076" s="405"/>
      <c r="K2076" s="405"/>
      <c r="L2076" s="406"/>
      <c r="M2076" s="25" t="str">
        <f>IFERROR(VLOOKUP(D2076,Cover!$I$2:$J$14,2,0),"")</f>
        <v/>
      </c>
      <c r="N2076" s="25" t="str">
        <f t="shared" si="64"/>
        <v/>
      </c>
      <c r="O2076" s="15" t="str">
        <f t="shared" si="65"/>
        <v/>
      </c>
    </row>
    <row r="2077" spans="1:15" ht="16.5" customHeight="1">
      <c r="A2077" s="404"/>
      <c r="B2077" s="405"/>
      <c r="C2077" s="413"/>
      <c r="D2077" s="405"/>
      <c r="E2077" s="405"/>
      <c r="F2077" s="405"/>
      <c r="G2077" s="405"/>
      <c r="H2077" s="405"/>
      <c r="I2077" s="405"/>
      <c r="J2077" s="405"/>
      <c r="K2077" s="405"/>
      <c r="L2077" s="406"/>
      <c r="M2077" s="25" t="str">
        <f>IFERROR(VLOOKUP(D2077,Cover!$I$2:$J$14,2,0),"")</f>
        <v/>
      </c>
      <c r="N2077" s="25" t="str">
        <f t="shared" si="64"/>
        <v/>
      </c>
      <c r="O2077" s="15" t="str">
        <f t="shared" si="65"/>
        <v/>
      </c>
    </row>
    <row r="2078" spans="1:15" ht="16.5" customHeight="1">
      <c r="A2078" s="404"/>
      <c r="B2078" s="405"/>
      <c r="C2078" s="413"/>
      <c r="D2078" s="405"/>
      <c r="E2078" s="405"/>
      <c r="F2078" s="405"/>
      <c r="G2078" s="405"/>
      <c r="H2078" s="405"/>
      <c r="I2078" s="405"/>
      <c r="J2078" s="405"/>
      <c r="K2078" s="405"/>
      <c r="L2078" s="406"/>
      <c r="M2078" s="25" t="str">
        <f>IFERROR(VLOOKUP(D2078,Cover!$I$2:$J$14,2,0),"")</f>
        <v/>
      </c>
      <c r="N2078" s="25" t="str">
        <f t="shared" si="64"/>
        <v/>
      </c>
      <c r="O2078" s="15" t="str">
        <f t="shared" si="65"/>
        <v/>
      </c>
    </row>
    <row r="2079" spans="1:15" ht="16.5" customHeight="1">
      <c r="A2079" s="404"/>
      <c r="B2079" s="405"/>
      <c r="C2079" s="413"/>
      <c r="D2079" s="405"/>
      <c r="E2079" s="405"/>
      <c r="F2079" s="405"/>
      <c r="G2079" s="405"/>
      <c r="H2079" s="405"/>
      <c r="I2079" s="405"/>
      <c r="J2079" s="405"/>
      <c r="K2079" s="405"/>
      <c r="L2079" s="406"/>
      <c r="M2079" s="25" t="str">
        <f>IFERROR(VLOOKUP(D2079,Cover!$I$2:$J$14,2,0),"")</f>
        <v/>
      </c>
      <c r="N2079" s="25" t="str">
        <f t="shared" si="64"/>
        <v/>
      </c>
      <c r="O2079" s="15" t="str">
        <f t="shared" si="65"/>
        <v/>
      </c>
    </row>
    <row r="2080" spans="1:15" ht="16.5" customHeight="1">
      <c r="A2080" s="404"/>
      <c r="B2080" s="405"/>
      <c r="C2080" s="413"/>
      <c r="D2080" s="405"/>
      <c r="E2080" s="405"/>
      <c r="F2080" s="405"/>
      <c r="G2080" s="405"/>
      <c r="H2080" s="405"/>
      <c r="I2080" s="405"/>
      <c r="J2080" s="405"/>
      <c r="K2080" s="405"/>
      <c r="L2080" s="406"/>
      <c r="M2080" s="25" t="str">
        <f>IFERROR(VLOOKUP(D2080,Cover!$I$2:$J$14,2,0),"")</f>
        <v/>
      </c>
      <c r="N2080" s="25" t="str">
        <f t="shared" si="64"/>
        <v/>
      </c>
      <c r="O2080" s="15" t="str">
        <f t="shared" si="65"/>
        <v/>
      </c>
    </row>
    <row r="2081" spans="1:15" ht="16.5" customHeight="1">
      <c r="A2081" s="404"/>
      <c r="B2081" s="405"/>
      <c r="C2081" s="413"/>
      <c r="D2081" s="405"/>
      <c r="E2081" s="405"/>
      <c r="F2081" s="405"/>
      <c r="G2081" s="405"/>
      <c r="H2081" s="405"/>
      <c r="I2081" s="405"/>
      <c r="J2081" s="405"/>
      <c r="K2081" s="405"/>
      <c r="L2081" s="406"/>
      <c r="M2081" s="25" t="str">
        <f>IFERROR(VLOOKUP(D2081,Cover!$I$2:$J$14,2,0),"")</f>
        <v/>
      </c>
      <c r="N2081" s="25" t="str">
        <f t="shared" si="64"/>
        <v/>
      </c>
      <c r="O2081" s="15" t="str">
        <f t="shared" si="65"/>
        <v/>
      </c>
    </row>
    <row r="2082" spans="1:15" ht="16.5" customHeight="1">
      <c r="A2082" s="404"/>
      <c r="B2082" s="405"/>
      <c r="C2082" s="413"/>
      <c r="D2082" s="405"/>
      <c r="E2082" s="405"/>
      <c r="F2082" s="405"/>
      <c r="G2082" s="405"/>
      <c r="H2082" s="405"/>
      <c r="I2082" s="405"/>
      <c r="J2082" s="405"/>
      <c r="K2082" s="405"/>
      <c r="L2082" s="406"/>
      <c r="M2082" s="25" t="str">
        <f>IFERROR(VLOOKUP(D2082,Cover!$I$2:$J$14,2,0),"")</f>
        <v/>
      </c>
      <c r="N2082" s="25" t="str">
        <f t="shared" si="64"/>
        <v/>
      </c>
      <c r="O2082" s="15" t="str">
        <f t="shared" si="65"/>
        <v/>
      </c>
    </row>
    <row r="2083" spans="1:15" ht="16.5" customHeight="1">
      <c r="A2083" s="404"/>
      <c r="B2083" s="405"/>
      <c r="C2083" s="413"/>
      <c r="D2083" s="405"/>
      <c r="E2083" s="405"/>
      <c r="F2083" s="405"/>
      <c r="G2083" s="405"/>
      <c r="H2083" s="405"/>
      <c r="I2083" s="405"/>
      <c r="J2083" s="405"/>
      <c r="K2083" s="405"/>
      <c r="L2083" s="406"/>
      <c r="M2083" s="25" t="str">
        <f>IFERROR(VLOOKUP(D2083,Cover!$I$2:$J$14,2,0),"")</f>
        <v/>
      </c>
      <c r="N2083" s="25" t="str">
        <f t="shared" si="64"/>
        <v/>
      </c>
      <c r="O2083" s="15" t="str">
        <f t="shared" si="65"/>
        <v/>
      </c>
    </row>
    <row r="2084" spans="1:15" ht="16.5" customHeight="1">
      <c r="A2084" s="404"/>
      <c r="B2084" s="405"/>
      <c r="C2084" s="413"/>
      <c r="D2084" s="405"/>
      <c r="E2084" s="405"/>
      <c r="F2084" s="405"/>
      <c r="G2084" s="405"/>
      <c r="H2084" s="405"/>
      <c r="I2084" s="405"/>
      <c r="J2084" s="405"/>
      <c r="K2084" s="405"/>
      <c r="L2084" s="406"/>
      <c r="M2084" s="25" t="str">
        <f>IFERROR(VLOOKUP(D2084,Cover!$I$2:$J$14,2,0),"")</f>
        <v/>
      </c>
      <c r="N2084" s="25" t="str">
        <f t="shared" si="64"/>
        <v/>
      </c>
      <c r="O2084" s="15" t="str">
        <f t="shared" si="65"/>
        <v/>
      </c>
    </row>
    <row r="2085" spans="1:15" ht="16.5" customHeight="1">
      <c r="A2085" s="404"/>
      <c r="B2085" s="405"/>
      <c r="C2085" s="413"/>
      <c r="D2085" s="405"/>
      <c r="E2085" s="405"/>
      <c r="F2085" s="405"/>
      <c r="G2085" s="405"/>
      <c r="H2085" s="405"/>
      <c r="I2085" s="405"/>
      <c r="J2085" s="405"/>
      <c r="K2085" s="405"/>
      <c r="L2085" s="406"/>
      <c r="M2085" s="25" t="str">
        <f>IFERROR(VLOOKUP(D2085,Cover!$I$2:$J$14,2,0),"")</f>
        <v/>
      </c>
      <c r="N2085" s="25" t="str">
        <f t="shared" si="64"/>
        <v/>
      </c>
      <c r="O2085" s="15" t="str">
        <f t="shared" si="65"/>
        <v/>
      </c>
    </row>
    <row r="2086" spans="1:15" ht="16.5" customHeight="1">
      <c r="A2086" s="404"/>
      <c r="B2086" s="405"/>
      <c r="C2086" s="413"/>
      <c r="D2086" s="405"/>
      <c r="E2086" s="405"/>
      <c r="F2086" s="405"/>
      <c r="G2086" s="405"/>
      <c r="H2086" s="405"/>
      <c r="I2086" s="405"/>
      <c r="J2086" s="405"/>
      <c r="K2086" s="405"/>
      <c r="L2086" s="406"/>
      <c r="M2086" s="25" t="str">
        <f>IFERROR(VLOOKUP(D2086,Cover!$I$2:$J$14,2,0),"")</f>
        <v/>
      </c>
      <c r="N2086" s="25" t="str">
        <f t="shared" si="64"/>
        <v/>
      </c>
      <c r="O2086" s="15" t="str">
        <f t="shared" si="65"/>
        <v/>
      </c>
    </row>
    <row r="2087" spans="1:15" ht="16.5" customHeight="1">
      <c r="A2087" s="404"/>
      <c r="B2087" s="405"/>
      <c r="C2087" s="413"/>
      <c r="D2087" s="405"/>
      <c r="E2087" s="405"/>
      <c r="F2087" s="405"/>
      <c r="G2087" s="405"/>
      <c r="H2087" s="405"/>
      <c r="I2087" s="405"/>
      <c r="J2087" s="405"/>
      <c r="K2087" s="405"/>
      <c r="L2087" s="406"/>
      <c r="M2087" s="25" t="str">
        <f>IFERROR(VLOOKUP(D2087,Cover!$I$2:$J$14,2,0),"")</f>
        <v/>
      </c>
      <c r="N2087" s="25" t="str">
        <f t="shared" si="64"/>
        <v/>
      </c>
      <c r="O2087" s="15" t="str">
        <f t="shared" si="65"/>
        <v/>
      </c>
    </row>
    <row r="2088" spans="1:15" ht="16.5" customHeight="1">
      <c r="A2088" s="404"/>
      <c r="B2088" s="405"/>
      <c r="C2088" s="413"/>
      <c r="D2088" s="405"/>
      <c r="E2088" s="405"/>
      <c r="F2088" s="405"/>
      <c r="G2088" s="405"/>
      <c r="H2088" s="405"/>
      <c r="I2088" s="405"/>
      <c r="J2088" s="405"/>
      <c r="K2088" s="405"/>
      <c r="L2088" s="406"/>
      <c r="M2088" s="25" t="str">
        <f>IFERROR(VLOOKUP(D2088,Cover!$I$2:$J$14,2,0),"")</f>
        <v/>
      </c>
      <c r="N2088" s="25" t="str">
        <f t="shared" si="64"/>
        <v/>
      </c>
      <c r="O2088" s="15" t="str">
        <f t="shared" si="65"/>
        <v/>
      </c>
    </row>
    <row r="2089" spans="1:15" ht="16.5" customHeight="1">
      <c r="A2089" s="404"/>
      <c r="B2089" s="405"/>
      <c r="C2089" s="413"/>
      <c r="D2089" s="405"/>
      <c r="E2089" s="405"/>
      <c r="F2089" s="405"/>
      <c r="G2089" s="405"/>
      <c r="H2089" s="405"/>
      <c r="I2089" s="405"/>
      <c r="J2089" s="405"/>
      <c r="K2089" s="405"/>
      <c r="L2089" s="406"/>
      <c r="M2089" s="25" t="str">
        <f>IFERROR(VLOOKUP(D2089,Cover!$I$2:$J$14,2,0),"")</f>
        <v/>
      </c>
      <c r="N2089" s="25" t="str">
        <f t="shared" si="64"/>
        <v/>
      </c>
      <c r="O2089" s="15" t="str">
        <f t="shared" si="65"/>
        <v/>
      </c>
    </row>
    <row r="2090" spans="1:15" ht="16.5" customHeight="1">
      <c r="A2090" s="404"/>
      <c r="B2090" s="405"/>
      <c r="C2090" s="413"/>
      <c r="D2090" s="405"/>
      <c r="E2090" s="405"/>
      <c r="F2090" s="405"/>
      <c r="G2090" s="405"/>
      <c r="H2090" s="405"/>
      <c r="I2090" s="405"/>
      <c r="J2090" s="405"/>
      <c r="K2090" s="405"/>
      <c r="L2090" s="406"/>
      <c r="M2090" s="25" t="str">
        <f>IFERROR(VLOOKUP(D2090,Cover!$I$2:$J$14,2,0),"")</f>
        <v/>
      </c>
      <c r="N2090" s="25" t="str">
        <f t="shared" si="64"/>
        <v/>
      </c>
      <c r="O2090" s="15" t="str">
        <f t="shared" si="65"/>
        <v/>
      </c>
    </row>
    <row r="2091" spans="1:15" ht="16.5" customHeight="1">
      <c r="A2091" s="404"/>
      <c r="B2091" s="405"/>
      <c r="C2091" s="413"/>
      <c r="D2091" s="405"/>
      <c r="E2091" s="405"/>
      <c r="F2091" s="405"/>
      <c r="G2091" s="405"/>
      <c r="H2091" s="405"/>
      <c r="I2091" s="405"/>
      <c r="J2091" s="405"/>
      <c r="K2091" s="405"/>
      <c r="L2091" s="406"/>
      <c r="M2091" s="25" t="str">
        <f>IFERROR(VLOOKUP(D2091,Cover!$I$2:$J$14,2,0),"")</f>
        <v/>
      </c>
      <c r="N2091" s="25" t="str">
        <f t="shared" si="64"/>
        <v/>
      </c>
      <c r="O2091" s="15" t="str">
        <f t="shared" si="65"/>
        <v/>
      </c>
    </row>
    <row r="2092" spans="1:15" ht="16.5" customHeight="1">
      <c r="A2092" s="404"/>
      <c r="B2092" s="405"/>
      <c r="C2092" s="413"/>
      <c r="D2092" s="405"/>
      <c r="E2092" s="405"/>
      <c r="F2092" s="405"/>
      <c r="G2092" s="405"/>
      <c r="H2092" s="405"/>
      <c r="I2092" s="405"/>
      <c r="J2092" s="405"/>
      <c r="K2092" s="405"/>
      <c r="L2092" s="406"/>
      <c r="M2092" s="25" t="str">
        <f>IFERROR(VLOOKUP(D2092,Cover!$I$2:$J$14,2,0),"")</f>
        <v/>
      </c>
      <c r="N2092" s="25" t="str">
        <f t="shared" si="64"/>
        <v/>
      </c>
      <c r="O2092" s="15" t="str">
        <f t="shared" si="65"/>
        <v/>
      </c>
    </row>
    <row r="2093" spans="1:15" ht="16.5" customHeight="1">
      <c r="A2093" s="404"/>
      <c r="B2093" s="405"/>
      <c r="C2093" s="413"/>
      <c r="D2093" s="405"/>
      <c r="E2093" s="405"/>
      <c r="F2093" s="405"/>
      <c r="G2093" s="405"/>
      <c r="H2093" s="405"/>
      <c r="I2093" s="405"/>
      <c r="J2093" s="405"/>
      <c r="K2093" s="405"/>
      <c r="L2093" s="406"/>
      <c r="M2093" s="25" t="str">
        <f>IFERROR(VLOOKUP(D2093,Cover!$I$2:$J$14,2,0),"")</f>
        <v/>
      </c>
      <c r="N2093" s="25" t="str">
        <f t="shared" si="64"/>
        <v/>
      </c>
      <c r="O2093" s="15" t="str">
        <f t="shared" si="65"/>
        <v/>
      </c>
    </row>
    <row r="2094" spans="1:15" ht="16.5" customHeight="1">
      <c r="A2094" s="404"/>
      <c r="B2094" s="405"/>
      <c r="C2094" s="413"/>
      <c r="D2094" s="405"/>
      <c r="E2094" s="405"/>
      <c r="F2094" s="405"/>
      <c r="G2094" s="405"/>
      <c r="H2094" s="405"/>
      <c r="I2094" s="405"/>
      <c r="J2094" s="405"/>
      <c r="K2094" s="405"/>
      <c r="L2094" s="406"/>
      <c r="M2094" s="25" t="str">
        <f>IFERROR(VLOOKUP(D2094,Cover!$I$2:$J$14,2,0),"")</f>
        <v/>
      </c>
      <c r="N2094" s="25" t="str">
        <f t="shared" si="64"/>
        <v/>
      </c>
      <c r="O2094" s="15" t="str">
        <f t="shared" si="65"/>
        <v/>
      </c>
    </row>
    <row r="2095" spans="1:15" ht="16.5" customHeight="1">
      <c r="A2095" s="404"/>
      <c r="B2095" s="405"/>
      <c r="C2095" s="413"/>
      <c r="D2095" s="405"/>
      <c r="E2095" s="405"/>
      <c r="F2095" s="405"/>
      <c r="G2095" s="405"/>
      <c r="H2095" s="405"/>
      <c r="I2095" s="405"/>
      <c r="J2095" s="405"/>
      <c r="K2095" s="405"/>
      <c r="L2095" s="406"/>
      <c r="M2095" s="25" t="str">
        <f>IFERROR(VLOOKUP(D2095,Cover!$I$2:$J$14,2,0),"")</f>
        <v/>
      </c>
      <c r="N2095" s="25" t="str">
        <f t="shared" si="64"/>
        <v/>
      </c>
      <c r="O2095" s="15" t="str">
        <f t="shared" si="65"/>
        <v/>
      </c>
    </row>
    <row r="2096" spans="1:15" ht="16.5" customHeight="1">
      <c r="A2096" s="404"/>
      <c r="B2096" s="405"/>
      <c r="C2096" s="413"/>
      <c r="D2096" s="405"/>
      <c r="E2096" s="405"/>
      <c r="F2096" s="405"/>
      <c r="G2096" s="405"/>
      <c r="H2096" s="405"/>
      <c r="I2096" s="405"/>
      <c r="J2096" s="405"/>
      <c r="K2096" s="405"/>
      <c r="L2096" s="406"/>
      <c r="M2096" s="25" t="str">
        <f>IFERROR(VLOOKUP(D2096,Cover!$I$2:$J$14,2,0),"")</f>
        <v/>
      </c>
      <c r="N2096" s="25" t="str">
        <f t="shared" si="64"/>
        <v/>
      </c>
      <c r="O2096" s="15" t="str">
        <f t="shared" si="65"/>
        <v/>
      </c>
    </row>
    <row r="2097" spans="1:15" ht="16.5" customHeight="1">
      <c r="A2097" s="404"/>
      <c r="B2097" s="405"/>
      <c r="C2097" s="413"/>
      <c r="D2097" s="405"/>
      <c r="E2097" s="405"/>
      <c r="F2097" s="405"/>
      <c r="G2097" s="405"/>
      <c r="H2097" s="405"/>
      <c r="I2097" s="405"/>
      <c r="J2097" s="405"/>
      <c r="K2097" s="405"/>
      <c r="L2097" s="406"/>
      <c r="M2097" s="25" t="str">
        <f>IFERROR(VLOOKUP(D2097,Cover!$I$2:$J$14,2,0),"")</f>
        <v/>
      </c>
      <c r="N2097" s="25" t="str">
        <f t="shared" si="64"/>
        <v/>
      </c>
      <c r="O2097" s="15" t="str">
        <f t="shared" si="65"/>
        <v/>
      </c>
    </row>
    <row r="2098" spans="1:15" ht="16.5" customHeight="1">
      <c r="A2098" s="404"/>
      <c r="B2098" s="405"/>
      <c r="C2098" s="413"/>
      <c r="D2098" s="405"/>
      <c r="E2098" s="405"/>
      <c r="F2098" s="405"/>
      <c r="G2098" s="405"/>
      <c r="H2098" s="405"/>
      <c r="I2098" s="405"/>
      <c r="J2098" s="405"/>
      <c r="K2098" s="405"/>
      <c r="L2098" s="406"/>
      <c r="M2098" s="25" t="str">
        <f>IFERROR(VLOOKUP(D2098,Cover!$I$2:$J$14,2,0),"")</f>
        <v/>
      </c>
      <c r="N2098" s="25" t="str">
        <f t="shared" si="64"/>
        <v/>
      </c>
      <c r="O2098" s="15" t="str">
        <f t="shared" si="65"/>
        <v/>
      </c>
    </row>
    <row r="2099" spans="1:15" ht="16.5" customHeight="1">
      <c r="A2099" s="404"/>
      <c r="B2099" s="405"/>
      <c r="C2099" s="413"/>
      <c r="D2099" s="405"/>
      <c r="E2099" s="405"/>
      <c r="F2099" s="405"/>
      <c r="G2099" s="405"/>
      <c r="H2099" s="405"/>
      <c r="I2099" s="405"/>
      <c r="J2099" s="405"/>
      <c r="K2099" s="405"/>
      <c r="L2099" s="406"/>
      <c r="M2099" s="25" t="str">
        <f>IFERROR(VLOOKUP(D2099,Cover!$I$2:$J$14,2,0),"")</f>
        <v/>
      </c>
      <c r="N2099" s="25" t="str">
        <f t="shared" si="64"/>
        <v/>
      </c>
      <c r="O2099" s="15" t="str">
        <f t="shared" si="65"/>
        <v/>
      </c>
    </row>
    <row r="2100" spans="1:15" ht="16.5" customHeight="1">
      <c r="A2100" s="404"/>
      <c r="B2100" s="405"/>
      <c r="C2100" s="413"/>
      <c r="D2100" s="405"/>
      <c r="E2100" s="405"/>
      <c r="F2100" s="405"/>
      <c r="G2100" s="405"/>
      <c r="H2100" s="405"/>
      <c r="I2100" s="405"/>
      <c r="J2100" s="405"/>
      <c r="K2100" s="405"/>
      <c r="L2100" s="406"/>
      <c r="M2100" s="25" t="str">
        <f>IFERROR(VLOOKUP(D2100,Cover!$I$2:$J$14,2,0),"")</f>
        <v/>
      </c>
      <c r="N2100" s="25" t="str">
        <f t="shared" si="64"/>
        <v/>
      </c>
      <c r="O2100" s="15" t="str">
        <f t="shared" si="65"/>
        <v/>
      </c>
    </row>
    <row r="2101" spans="1:15" ht="16.5" customHeight="1">
      <c r="A2101" s="404"/>
      <c r="B2101" s="405"/>
      <c r="C2101" s="413"/>
      <c r="D2101" s="405"/>
      <c r="E2101" s="405"/>
      <c r="F2101" s="405"/>
      <c r="G2101" s="405"/>
      <c r="H2101" s="405"/>
      <c r="I2101" s="405"/>
      <c r="J2101" s="405"/>
      <c r="K2101" s="405"/>
      <c r="L2101" s="406"/>
      <c r="M2101" s="25" t="str">
        <f>IFERROR(VLOOKUP(D2101,Cover!$I$2:$J$14,2,0),"")</f>
        <v/>
      </c>
      <c r="N2101" s="25" t="str">
        <f t="shared" si="64"/>
        <v/>
      </c>
      <c r="O2101" s="15" t="str">
        <f t="shared" si="65"/>
        <v/>
      </c>
    </row>
    <row r="2102" spans="1:15" ht="16.5" customHeight="1">
      <c r="A2102" s="404"/>
      <c r="B2102" s="405"/>
      <c r="C2102" s="413"/>
      <c r="D2102" s="405"/>
      <c r="E2102" s="405"/>
      <c r="F2102" s="405"/>
      <c r="G2102" s="405"/>
      <c r="H2102" s="405"/>
      <c r="I2102" s="405"/>
      <c r="J2102" s="405"/>
      <c r="K2102" s="405"/>
      <c r="L2102" s="406"/>
      <c r="M2102" s="25" t="str">
        <f>IFERROR(VLOOKUP(D2102,Cover!$I$2:$J$14,2,0),"")</f>
        <v/>
      </c>
      <c r="N2102" s="25" t="str">
        <f t="shared" si="64"/>
        <v/>
      </c>
      <c r="O2102" s="15" t="str">
        <f t="shared" si="65"/>
        <v/>
      </c>
    </row>
    <row r="2103" spans="1:15" ht="16.5" customHeight="1">
      <c r="A2103" s="404"/>
      <c r="B2103" s="405"/>
      <c r="C2103" s="413"/>
      <c r="D2103" s="405"/>
      <c r="E2103" s="405"/>
      <c r="F2103" s="405"/>
      <c r="G2103" s="405"/>
      <c r="H2103" s="405"/>
      <c r="I2103" s="405"/>
      <c r="J2103" s="405"/>
      <c r="K2103" s="405"/>
      <c r="L2103" s="406"/>
      <c r="M2103" s="25" t="str">
        <f>IFERROR(VLOOKUP(D2103,Cover!$I$2:$J$14,2,0),"")</f>
        <v/>
      </c>
      <c r="N2103" s="25" t="str">
        <f t="shared" si="64"/>
        <v/>
      </c>
      <c r="O2103" s="15" t="str">
        <f t="shared" si="65"/>
        <v/>
      </c>
    </row>
    <row r="2104" spans="1:15" ht="16.5" customHeight="1">
      <c r="A2104" s="404"/>
      <c r="B2104" s="405"/>
      <c r="C2104" s="413"/>
      <c r="D2104" s="405"/>
      <c r="E2104" s="405"/>
      <c r="F2104" s="405"/>
      <c r="G2104" s="405"/>
      <c r="H2104" s="405"/>
      <c r="I2104" s="405"/>
      <c r="J2104" s="405"/>
      <c r="K2104" s="405"/>
      <c r="L2104" s="406"/>
      <c r="M2104" s="25" t="str">
        <f>IFERROR(VLOOKUP(D2104,Cover!$I$2:$J$14,2,0),"")</f>
        <v/>
      </c>
      <c r="N2104" s="25" t="str">
        <f t="shared" si="64"/>
        <v/>
      </c>
      <c r="O2104" s="15" t="str">
        <f t="shared" si="65"/>
        <v/>
      </c>
    </row>
    <row r="2105" spans="1:15" ht="16.5" customHeight="1">
      <c r="A2105" s="404"/>
      <c r="B2105" s="405"/>
      <c r="C2105" s="413"/>
      <c r="D2105" s="405"/>
      <c r="E2105" s="405"/>
      <c r="F2105" s="405"/>
      <c r="G2105" s="405"/>
      <c r="H2105" s="405"/>
      <c r="I2105" s="405"/>
      <c r="J2105" s="405"/>
      <c r="K2105" s="405"/>
      <c r="L2105" s="406"/>
      <c r="M2105" s="25" t="str">
        <f>IFERROR(VLOOKUP(D2105,Cover!$I$2:$J$14,2,0),"")</f>
        <v/>
      </c>
      <c r="N2105" s="25" t="str">
        <f t="shared" si="64"/>
        <v/>
      </c>
      <c r="O2105" s="15" t="str">
        <f t="shared" si="65"/>
        <v/>
      </c>
    </row>
    <row r="2106" spans="1:15" ht="16.5" customHeight="1">
      <c r="A2106" s="404"/>
      <c r="B2106" s="405"/>
      <c r="C2106" s="413"/>
      <c r="D2106" s="405"/>
      <c r="E2106" s="405"/>
      <c r="F2106" s="405"/>
      <c r="G2106" s="405"/>
      <c r="H2106" s="405"/>
      <c r="I2106" s="405"/>
      <c r="J2106" s="405"/>
      <c r="K2106" s="405"/>
      <c r="L2106" s="406"/>
      <c r="M2106" s="25" t="str">
        <f>IFERROR(VLOOKUP(D2106,Cover!$I$2:$J$14,2,0),"")</f>
        <v/>
      </c>
      <c r="N2106" s="25" t="str">
        <f t="shared" si="64"/>
        <v/>
      </c>
      <c r="O2106" s="15" t="str">
        <f t="shared" si="65"/>
        <v/>
      </c>
    </row>
    <row r="2107" spans="1:15" ht="16.5" customHeight="1">
      <c r="A2107" s="404"/>
      <c r="B2107" s="405"/>
      <c r="C2107" s="413"/>
      <c r="D2107" s="405"/>
      <c r="E2107" s="405"/>
      <c r="F2107" s="405"/>
      <c r="G2107" s="405"/>
      <c r="H2107" s="405"/>
      <c r="I2107" s="405"/>
      <c r="J2107" s="405"/>
      <c r="K2107" s="405"/>
      <c r="L2107" s="406"/>
      <c r="M2107" s="25" t="str">
        <f>IFERROR(VLOOKUP(D2107,Cover!$I$2:$J$14,2,0),"")</f>
        <v/>
      </c>
      <c r="N2107" s="25" t="str">
        <f t="shared" si="64"/>
        <v/>
      </c>
      <c r="O2107" s="15" t="str">
        <f t="shared" si="65"/>
        <v/>
      </c>
    </row>
    <row r="2108" spans="1:15" ht="16.5" customHeight="1">
      <c r="A2108" s="404"/>
      <c r="B2108" s="405"/>
      <c r="C2108" s="413"/>
      <c r="D2108" s="405"/>
      <c r="E2108" s="405"/>
      <c r="F2108" s="405"/>
      <c r="G2108" s="405"/>
      <c r="H2108" s="405"/>
      <c r="I2108" s="405"/>
      <c r="J2108" s="405"/>
      <c r="K2108" s="405"/>
      <c r="L2108" s="406"/>
      <c r="M2108" s="25" t="str">
        <f>IFERROR(VLOOKUP(D2108,Cover!$I$2:$J$14,2,0),"")</f>
        <v/>
      </c>
      <c r="N2108" s="25" t="str">
        <f t="shared" si="64"/>
        <v/>
      </c>
      <c r="O2108" s="15" t="str">
        <f t="shared" si="65"/>
        <v/>
      </c>
    </row>
    <row r="2109" spans="1:15" ht="16.5" customHeight="1">
      <c r="A2109" s="404"/>
      <c r="B2109" s="405"/>
      <c r="C2109" s="413"/>
      <c r="D2109" s="405"/>
      <c r="E2109" s="405"/>
      <c r="F2109" s="405"/>
      <c r="G2109" s="405"/>
      <c r="H2109" s="405"/>
      <c r="I2109" s="405"/>
      <c r="J2109" s="405"/>
      <c r="K2109" s="405"/>
      <c r="L2109" s="406"/>
      <c r="M2109" s="25" t="str">
        <f>IFERROR(VLOOKUP(D2109,Cover!$I$2:$J$14,2,0),"")</f>
        <v/>
      </c>
      <c r="N2109" s="25" t="str">
        <f t="shared" si="64"/>
        <v/>
      </c>
      <c r="O2109" s="15" t="str">
        <f t="shared" si="65"/>
        <v/>
      </c>
    </row>
    <row r="2110" spans="1:15" ht="16.5" customHeight="1">
      <c r="A2110" s="404"/>
      <c r="B2110" s="405"/>
      <c r="C2110" s="413"/>
      <c r="D2110" s="405"/>
      <c r="E2110" s="405"/>
      <c r="F2110" s="405"/>
      <c r="G2110" s="405"/>
      <c r="H2110" s="405"/>
      <c r="I2110" s="405"/>
      <c r="J2110" s="405"/>
      <c r="K2110" s="405"/>
      <c r="L2110" s="406"/>
      <c r="M2110" s="25" t="str">
        <f>IFERROR(VLOOKUP(D2110,Cover!$I$2:$J$14,2,0),"")</f>
        <v/>
      </c>
      <c r="N2110" s="25" t="str">
        <f t="shared" si="64"/>
        <v/>
      </c>
      <c r="O2110" s="15" t="str">
        <f t="shared" si="65"/>
        <v/>
      </c>
    </row>
    <row r="2111" spans="1:15" ht="16.5" customHeight="1">
      <c r="A2111" s="404"/>
      <c r="B2111" s="405"/>
      <c r="C2111" s="413"/>
      <c r="D2111" s="405"/>
      <c r="E2111" s="405"/>
      <c r="F2111" s="405"/>
      <c r="G2111" s="405"/>
      <c r="H2111" s="405"/>
      <c r="I2111" s="405"/>
      <c r="J2111" s="405"/>
      <c r="K2111" s="405"/>
      <c r="L2111" s="406"/>
      <c r="M2111" s="25" t="str">
        <f>IFERROR(VLOOKUP(D2111,Cover!$I$2:$J$14,2,0),"")</f>
        <v/>
      </c>
      <c r="N2111" s="25" t="str">
        <f t="shared" si="64"/>
        <v/>
      </c>
      <c r="O2111" s="15" t="str">
        <f t="shared" si="65"/>
        <v/>
      </c>
    </row>
    <row r="2112" spans="1:15" ht="16.5" customHeight="1">
      <c r="A2112" s="404"/>
      <c r="B2112" s="405"/>
      <c r="C2112" s="413"/>
      <c r="D2112" s="405"/>
      <c r="E2112" s="405"/>
      <c r="F2112" s="405"/>
      <c r="G2112" s="405"/>
      <c r="H2112" s="405"/>
      <c r="I2112" s="405"/>
      <c r="J2112" s="405"/>
      <c r="K2112" s="405"/>
      <c r="L2112" s="406"/>
      <c r="M2112" s="25" t="str">
        <f>IFERROR(VLOOKUP(D2112,Cover!$I$2:$J$14,2,0),"")</f>
        <v/>
      </c>
      <c r="N2112" s="25" t="str">
        <f t="shared" si="64"/>
        <v/>
      </c>
      <c r="O2112" s="15" t="str">
        <f t="shared" si="65"/>
        <v/>
      </c>
    </row>
    <row r="2113" spans="1:15" ht="16.5" customHeight="1">
      <c r="A2113" s="404"/>
      <c r="B2113" s="405"/>
      <c r="C2113" s="413"/>
      <c r="D2113" s="405"/>
      <c r="E2113" s="405"/>
      <c r="F2113" s="405"/>
      <c r="G2113" s="405"/>
      <c r="H2113" s="405"/>
      <c r="I2113" s="405"/>
      <c r="J2113" s="405"/>
      <c r="K2113" s="405"/>
      <c r="L2113" s="406"/>
      <c r="M2113" s="25" t="str">
        <f>IFERROR(VLOOKUP(D2113,Cover!$I$2:$J$14,2,0),"")</f>
        <v/>
      </c>
      <c r="N2113" s="25" t="str">
        <f t="shared" si="64"/>
        <v/>
      </c>
      <c r="O2113" s="15" t="str">
        <f t="shared" si="65"/>
        <v/>
      </c>
    </row>
    <row r="2114" spans="1:15" ht="16.5" customHeight="1">
      <c r="A2114" s="404"/>
      <c r="B2114" s="405"/>
      <c r="C2114" s="413"/>
      <c r="D2114" s="405"/>
      <c r="E2114" s="405"/>
      <c r="F2114" s="405"/>
      <c r="G2114" s="405"/>
      <c r="H2114" s="405"/>
      <c r="I2114" s="405"/>
      <c r="J2114" s="405"/>
      <c r="K2114" s="405"/>
      <c r="L2114" s="406"/>
      <c r="M2114" s="25" t="str">
        <f>IFERROR(VLOOKUP(D2114,Cover!$I$2:$J$14,2,0),"")</f>
        <v/>
      </c>
      <c r="N2114" s="25" t="str">
        <f t="shared" si="64"/>
        <v/>
      </c>
      <c r="O2114" s="15" t="str">
        <f t="shared" si="65"/>
        <v/>
      </c>
    </row>
    <row r="2115" spans="1:15" ht="16.5" customHeight="1">
      <c r="A2115" s="404"/>
      <c r="B2115" s="405"/>
      <c r="C2115" s="413"/>
      <c r="D2115" s="405"/>
      <c r="E2115" s="405"/>
      <c r="F2115" s="405"/>
      <c r="G2115" s="405"/>
      <c r="H2115" s="405"/>
      <c r="I2115" s="405"/>
      <c r="J2115" s="405"/>
      <c r="K2115" s="405"/>
      <c r="L2115" s="406"/>
      <c r="M2115" s="25" t="str">
        <f>IFERROR(VLOOKUP(D2115,Cover!$I$2:$J$14,2,0),"")</f>
        <v/>
      </c>
      <c r="N2115" s="25" t="str">
        <f t="shared" ref="N2115:N2178" si="66">IF(O2115&lt;&gt;"PMOyyy144_R4bis",CONCATENATE(B2115,M2115,I2115),CONCATENATE(O2115,M2115,I2115))</f>
        <v/>
      </c>
      <c r="O2115" s="15" t="str">
        <f t="shared" ref="O2115:O2178" si="67">LEFT(B2115,15)</f>
        <v/>
      </c>
    </row>
    <row r="2116" spans="1:15" ht="16.5" customHeight="1">
      <c r="A2116" s="404"/>
      <c r="B2116" s="405"/>
      <c r="C2116" s="413"/>
      <c r="D2116" s="405"/>
      <c r="E2116" s="405"/>
      <c r="F2116" s="405"/>
      <c r="G2116" s="405"/>
      <c r="H2116" s="405"/>
      <c r="I2116" s="405"/>
      <c r="J2116" s="405"/>
      <c r="K2116" s="405"/>
      <c r="L2116" s="406"/>
      <c r="M2116" s="25" t="str">
        <f>IFERROR(VLOOKUP(D2116,Cover!$I$2:$J$14,2,0),"")</f>
        <v/>
      </c>
      <c r="N2116" s="25" t="str">
        <f t="shared" si="66"/>
        <v/>
      </c>
      <c r="O2116" s="15" t="str">
        <f t="shared" si="67"/>
        <v/>
      </c>
    </row>
    <row r="2117" spans="1:15" ht="16.5" customHeight="1">
      <c r="A2117" s="404"/>
      <c r="B2117" s="405"/>
      <c r="C2117" s="413"/>
      <c r="D2117" s="405"/>
      <c r="E2117" s="405"/>
      <c r="F2117" s="405"/>
      <c r="G2117" s="405"/>
      <c r="H2117" s="405"/>
      <c r="I2117" s="405"/>
      <c r="J2117" s="405"/>
      <c r="K2117" s="405"/>
      <c r="L2117" s="406"/>
      <c r="M2117" s="25" t="str">
        <f>IFERROR(VLOOKUP(D2117,Cover!$I$2:$J$14,2,0),"")</f>
        <v/>
      </c>
      <c r="N2117" s="25" t="str">
        <f t="shared" si="66"/>
        <v/>
      </c>
      <c r="O2117" s="15" t="str">
        <f t="shared" si="67"/>
        <v/>
      </c>
    </row>
    <row r="2118" spans="1:15" ht="16.5" customHeight="1">
      <c r="A2118" s="404"/>
      <c r="B2118" s="405"/>
      <c r="C2118" s="413"/>
      <c r="D2118" s="405"/>
      <c r="E2118" s="405"/>
      <c r="F2118" s="405"/>
      <c r="G2118" s="405"/>
      <c r="H2118" s="405"/>
      <c r="I2118" s="405"/>
      <c r="J2118" s="405"/>
      <c r="K2118" s="405"/>
      <c r="L2118" s="406"/>
      <c r="M2118" s="25" t="str">
        <f>IFERROR(VLOOKUP(D2118,Cover!$I$2:$J$14,2,0),"")</f>
        <v/>
      </c>
      <c r="N2118" s="25" t="str">
        <f t="shared" si="66"/>
        <v/>
      </c>
      <c r="O2118" s="15" t="str">
        <f t="shared" si="67"/>
        <v/>
      </c>
    </row>
    <row r="2119" spans="1:15" ht="16.5" customHeight="1">
      <c r="A2119" s="404"/>
      <c r="B2119" s="405"/>
      <c r="C2119" s="413"/>
      <c r="D2119" s="405"/>
      <c r="E2119" s="405"/>
      <c r="F2119" s="405"/>
      <c r="G2119" s="405"/>
      <c r="H2119" s="405"/>
      <c r="I2119" s="405"/>
      <c r="J2119" s="405"/>
      <c r="K2119" s="405"/>
      <c r="L2119" s="406"/>
      <c r="M2119" s="25" t="str">
        <f>IFERROR(VLOOKUP(D2119,Cover!$I$2:$J$14,2,0),"")</f>
        <v/>
      </c>
      <c r="N2119" s="25" t="str">
        <f t="shared" si="66"/>
        <v/>
      </c>
      <c r="O2119" s="15" t="str">
        <f t="shared" si="67"/>
        <v/>
      </c>
    </row>
    <row r="2120" spans="1:15" ht="16.5" customHeight="1">
      <c r="A2120" s="404"/>
      <c r="B2120" s="405"/>
      <c r="C2120" s="413"/>
      <c r="D2120" s="405"/>
      <c r="E2120" s="405"/>
      <c r="F2120" s="405"/>
      <c r="G2120" s="405"/>
      <c r="H2120" s="405"/>
      <c r="I2120" s="405"/>
      <c r="J2120" s="405"/>
      <c r="K2120" s="405"/>
      <c r="L2120" s="406"/>
      <c r="M2120" s="25" t="str">
        <f>IFERROR(VLOOKUP(D2120,Cover!$I$2:$J$14,2,0),"")</f>
        <v/>
      </c>
      <c r="N2120" s="25" t="str">
        <f t="shared" si="66"/>
        <v/>
      </c>
      <c r="O2120" s="15" t="str">
        <f t="shared" si="67"/>
        <v/>
      </c>
    </row>
    <row r="2121" spans="1:15" ht="16.5" customHeight="1">
      <c r="A2121" s="404"/>
      <c r="B2121" s="405"/>
      <c r="C2121" s="413"/>
      <c r="D2121" s="405"/>
      <c r="E2121" s="405"/>
      <c r="F2121" s="405"/>
      <c r="G2121" s="405"/>
      <c r="H2121" s="405"/>
      <c r="I2121" s="405"/>
      <c r="J2121" s="405"/>
      <c r="K2121" s="405"/>
      <c r="L2121" s="406"/>
      <c r="M2121" s="25" t="str">
        <f>IFERROR(VLOOKUP(D2121,Cover!$I$2:$J$14,2,0),"")</f>
        <v/>
      </c>
      <c r="N2121" s="25" t="str">
        <f t="shared" si="66"/>
        <v/>
      </c>
      <c r="O2121" s="15" t="str">
        <f t="shared" si="67"/>
        <v/>
      </c>
    </row>
    <row r="2122" spans="1:15" ht="16.5" customHeight="1">
      <c r="A2122" s="404"/>
      <c r="B2122" s="405"/>
      <c r="C2122" s="413"/>
      <c r="D2122" s="405"/>
      <c r="E2122" s="405"/>
      <c r="F2122" s="405"/>
      <c r="G2122" s="405"/>
      <c r="H2122" s="405"/>
      <c r="I2122" s="405"/>
      <c r="J2122" s="405"/>
      <c r="K2122" s="405"/>
      <c r="L2122" s="406"/>
      <c r="M2122" s="25" t="str">
        <f>IFERROR(VLOOKUP(D2122,Cover!$I$2:$J$14,2,0),"")</f>
        <v/>
      </c>
      <c r="N2122" s="25" t="str">
        <f t="shared" si="66"/>
        <v/>
      </c>
      <c r="O2122" s="15" t="str">
        <f t="shared" si="67"/>
        <v/>
      </c>
    </row>
    <row r="2123" spans="1:15" ht="16.5" customHeight="1">
      <c r="A2123" s="404"/>
      <c r="B2123" s="405"/>
      <c r="C2123" s="413"/>
      <c r="D2123" s="405"/>
      <c r="E2123" s="405"/>
      <c r="F2123" s="405"/>
      <c r="G2123" s="405"/>
      <c r="H2123" s="405"/>
      <c r="I2123" s="405"/>
      <c r="J2123" s="405"/>
      <c r="K2123" s="405"/>
      <c r="L2123" s="406"/>
      <c r="M2123" s="25" t="str">
        <f>IFERROR(VLOOKUP(D2123,Cover!$I$2:$J$14,2,0),"")</f>
        <v/>
      </c>
      <c r="N2123" s="25" t="str">
        <f t="shared" si="66"/>
        <v/>
      </c>
      <c r="O2123" s="15" t="str">
        <f t="shared" si="67"/>
        <v/>
      </c>
    </row>
    <row r="2124" spans="1:15" ht="16.5" customHeight="1">
      <c r="A2124" s="404"/>
      <c r="B2124" s="405"/>
      <c r="C2124" s="413"/>
      <c r="D2124" s="405"/>
      <c r="E2124" s="405"/>
      <c r="F2124" s="405"/>
      <c r="G2124" s="405"/>
      <c r="H2124" s="405"/>
      <c r="I2124" s="405"/>
      <c r="J2124" s="405"/>
      <c r="K2124" s="405"/>
      <c r="L2124" s="406"/>
      <c r="M2124" s="25" t="str">
        <f>IFERROR(VLOOKUP(D2124,Cover!$I$2:$J$14,2,0),"")</f>
        <v/>
      </c>
      <c r="N2124" s="25" t="str">
        <f t="shared" si="66"/>
        <v/>
      </c>
      <c r="O2124" s="15" t="str">
        <f t="shared" si="67"/>
        <v/>
      </c>
    </row>
    <row r="2125" spans="1:15" ht="16.5" customHeight="1">
      <c r="A2125" s="404"/>
      <c r="B2125" s="405"/>
      <c r="C2125" s="413"/>
      <c r="D2125" s="405"/>
      <c r="E2125" s="405"/>
      <c r="F2125" s="405"/>
      <c r="G2125" s="405"/>
      <c r="H2125" s="405"/>
      <c r="I2125" s="405"/>
      <c r="J2125" s="405"/>
      <c r="K2125" s="405"/>
      <c r="L2125" s="406"/>
      <c r="M2125" s="25" t="str">
        <f>IFERROR(VLOOKUP(D2125,Cover!$I$2:$J$14,2,0),"")</f>
        <v/>
      </c>
      <c r="N2125" s="25" t="str">
        <f t="shared" si="66"/>
        <v/>
      </c>
      <c r="O2125" s="15" t="str">
        <f t="shared" si="67"/>
        <v/>
      </c>
    </row>
    <row r="2126" spans="1:15" ht="16.5" customHeight="1">
      <c r="A2126" s="404"/>
      <c r="B2126" s="405"/>
      <c r="C2126" s="413"/>
      <c r="D2126" s="405"/>
      <c r="E2126" s="405"/>
      <c r="F2126" s="405"/>
      <c r="G2126" s="405"/>
      <c r="H2126" s="405"/>
      <c r="I2126" s="405"/>
      <c r="J2126" s="405"/>
      <c r="K2126" s="405"/>
      <c r="L2126" s="406"/>
      <c r="M2126" s="25" t="str">
        <f>IFERROR(VLOOKUP(D2126,Cover!$I$2:$J$14,2,0),"")</f>
        <v/>
      </c>
      <c r="N2126" s="25" t="str">
        <f t="shared" si="66"/>
        <v/>
      </c>
      <c r="O2126" s="15" t="str">
        <f t="shared" si="67"/>
        <v/>
      </c>
    </row>
    <row r="2127" spans="1:15" ht="16.5" customHeight="1">
      <c r="A2127" s="404"/>
      <c r="B2127" s="405"/>
      <c r="C2127" s="413"/>
      <c r="D2127" s="405"/>
      <c r="E2127" s="405"/>
      <c r="F2127" s="405"/>
      <c r="G2127" s="405"/>
      <c r="H2127" s="405"/>
      <c r="I2127" s="405"/>
      <c r="J2127" s="405"/>
      <c r="K2127" s="405"/>
      <c r="L2127" s="406"/>
      <c r="M2127" s="25" t="str">
        <f>IFERROR(VLOOKUP(D2127,Cover!$I$2:$J$14,2,0),"")</f>
        <v/>
      </c>
      <c r="N2127" s="25" t="str">
        <f t="shared" si="66"/>
        <v/>
      </c>
      <c r="O2127" s="15" t="str">
        <f t="shared" si="67"/>
        <v/>
      </c>
    </row>
    <row r="2128" spans="1:15" ht="16.5" customHeight="1">
      <c r="A2128" s="404"/>
      <c r="B2128" s="405"/>
      <c r="C2128" s="413"/>
      <c r="D2128" s="405"/>
      <c r="E2128" s="405"/>
      <c r="F2128" s="405"/>
      <c r="G2128" s="405"/>
      <c r="H2128" s="405"/>
      <c r="I2128" s="405"/>
      <c r="J2128" s="405"/>
      <c r="K2128" s="405"/>
      <c r="L2128" s="406"/>
      <c r="M2128" s="25" t="str">
        <f>IFERROR(VLOOKUP(D2128,Cover!$I$2:$J$14,2,0),"")</f>
        <v/>
      </c>
      <c r="N2128" s="25" t="str">
        <f t="shared" si="66"/>
        <v/>
      </c>
      <c r="O2128" s="15" t="str">
        <f t="shared" si="67"/>
        <v/>
      </c>
    </row>
    <row r="2129" spans="1:15" ht="16.5" customHeight="1">
      <c r="A2129" s="404"/>
      <c r="B2129" s="405"/>
      <c r="C2129" s="413"/>
      <c r="D2129" s="405"/>
      <c r="E2129" s="405"/>
      <c r="F2129" s="405"/>
      <c r="G2129" s="405"/>
      <c r="H2129" s="405"/>
      <c r="I2129" s="405"/>
      <c r="J2129" s="405"/>
      <c r="K2129" s="405"/>
      <c r="L2129" s="406"/>
      <c r="M2129" s="25" t="str">
        <f>IFERROR(VLOOKUP(D2129,Cover!$I$2:$J$14,2,0),"")</f>
        <v/>
      </c>
      <c r="N2129" s="25" t="str">
        <f t="shared" si="66"/>
        <v/>
      </c>
      <c r="O2129" s="15" t="str">
        <f t="shared" si="67"/>
        <v/>
      </c>
    </row>
    <row r="2130" spans="1:15" ht="16.5" customHeight="1">
      <c r="A2130" s="404"/>
      <c r="B2130" s="405"/>
      <c r="C2130" s="413"/>
      <c r="D2130" s="405"/>
      <c r="E2130" s="405"/>
      <c r="F2130" s="405"/>
      <c r="G2130" s="405"/>
      <c r="H2130" s="405"/>
      <c r="I2130" s="405"/>
      <c r="J2130" s="405"/>
      <c r="K2130" s="405"/>
      <c r="L2130" s="406"/>
      <c r="M2130" s="25" t="str">
        <f>IFERROR(VLOOKUP(D2130,Cover!$I$2:$J$14,2,0),"")</f>
        <v/>
      </c>
      <c r="N2130" s="25" t="str">
        <f t="shared" si="66"/>
        <v/>
      </c>
      <c r="O2130" s="15" t="str">
        <f t="shared" si="67"/>
        <v/>
      </c>
    </row>
    <row r="2131" spans="1:15" ht="16.5" customHeight="1">
      <c r="A2131" s="404"/>
      <c r="B2131" s="405"/>
      <c r="C2131" s="413"/>
      <c r="D2131" s="405"/>
      <c r="E2131" s="405"/>
      <c r="F2131" s="405"/>
      <c r="G2131" s="405"/>
      <c r="H2131" s="405"/>
      <c r="I2131" s="405"/>
      <c r="J2131" s="405"/>
      <c r="K2131" s="405"/>
      <c r="L2131" s="406"/>
      <c r="M2131" s="25" t="str">
        <f>IFERROR(VLOOKUP(D2131,Cover!$I$2:$J$14,2,0),"")</f>
        <v/>
      </c>
      <c r="N2131" s="25" t="str">
        <f t="shared" si="66"/>
        <v/>
      </c>
      <c r="O2131" s="15" t="str">
        <f t="shared" si="67"/>
        <v/>
      </c>
    </row>
    <row r="2132" spans="1:15" ht="16.5" customHeight="1">
      <c r="A2132" s="404"/>
      <c r="B2132" s="405"/>
      <c r="C2132" s="413"/>
      <c r="D2132" s="405"/>
      <c r="E2132" s="405"/>
      <c r="F2132" s="405"/>
      <c r="G2132" s="405"/>
      <c r="H2132" s="405"/>
      <c r="I2132" s="405"/>
      <c r="J2132" s="405"/>
      <c r="K2132" s="405"/>
      <c r="L2132" s="406"/>
      <c r="M2132" s="25" t="str">
        <f>IFERROR(VLOOKUP(D2132,Cover!$I$2:$J$14,2,0),"")</f>
        <v/>
      </c>
      <c r="N2132" s="25" t="str">
        <f t="shared" si="66"/>
        <v/>
      </c>
      <c r="O2132" s="15" t="str">
        <f t="shared" si="67"/>
        <v/>
      </c>
    </row>
    <row r="2133" spans="1:15" ht="16.5" customHeight="1">
      <c r="A2133" s="404"/>
      <c r="B2133" s="405"/>
      <c r="C2133" s="413"/>
      <c r="D2133" s="405"/>
      <c r="E2133" s="405"/>
      <c r="F2133" s="405"/>
      <c r="G2133" s="405"/>
      <c r="H2133" s="405"/>
      <c r="I2133" s="405"/>
      <c r="J2133" s="405"/>
      <c r="K2133" s="405"/>
      <c r="L2133" s="406"/>
      <c r="M2133" s="25" t="str">
        <f>IFERROR(VLOOKUP(D2133,Cover!$I$2:$J$14,2,0),"")</f>
        <v/>
      </c>
      <c r="N2133" s="25" t="str">
        <f t="shared" si="66"/>
        <v/>
      </c>
      <c r="O2133" s="15" t="str">
        <f t="shared" si="67"/>
        <v/>
      </c>
    </row>
    <row r="2134" spans="1:15" ht="16.5" customHeight="1">
      <c r="A2134" s="404"/>
      <c r="B2134" s="405"/>
      <c r="C2134" s="413"/>
      <c r="D2134" s="405"/>
      <c r="E2134" s="405"/>
      <c r="F2134" s="405"/>
      <c r="G2134" s="405"/>
      <c r="H2134" s="405"/>
      <c r="I2134" s="405"/>
      <c r="J2134" s="405"/>
      <c r="K2134" s="405"/>
      <c r="L2134" s="406"/>
      <c r="M2134" s="25" t="str">
        <f>IFERROR(VLOOKUP(D2134,Cover!$I$2:$J$14,2,0),"")</f>
        <v/>
      </c>
      <c r="N2134" s="25" t="str">
        <f t="shared" si="66"/>
        <v/>
      </c>
      <c r="O2134" s="15" t="str">
        <f t="shared" si="67"/>
        <v/>
      </c>
    </row>
    <row r="2135" spans="1:15" ht="16.5" customHeight="1">
      <c r="A2135" s="404"/>
      <c r="B2135" s="405"/>
      <c r="C2135" s="413"/>
      <c r="D2135" s="405"/>
      <c r="E2135" s="405"/>
      <c r="F2135" s="405"/>
      <c r="G2135" s="405"/>
      <c r="H2135" s="405"/>
      <c r="I2135" s="405"/>
      <c r="J2135" s="405"/>
      <c r="K2135" s="405"/>
      <c r="L2135" s="406"/>
      <c r="M2135" s="25" t="str">
        <f>IFERROR(VLOOKUP(D2135,Cover!$I$2:$J$14,2,0),"")</f>
        <v/>
      </c>
      <c r="N2135" s="25" t="str">
        <f t="shared" si="66"/>
        <v/>
      </c>
      <c r="O2135" s="15" t="str">
        <f t="shared" si="67"/>
        <v/>
      </c>
    </row>
    <row r="2136" spans="1:15" ht="16.5" customHeight="1">
      <c r="A2136" s="404"/>
      <c r="B2136" s="405"/>
      <c r="C2136" s="413"/>
      <c r="D2136" s="405"/>
      <c r="E2136" s="405"/>
      <c r="F2136" s="405"/>
      <c r="G2136" s="405"/>
      <c r="H2136" s="405"/>
      <c r="I2136" s="405"/>
      <c r="J2136" s="405"/>
      <c r="K2136" s="405"/>
      <c r="L2136" s="406"/>
      <c r="M2136" s="25" t="str">
        <f>IFERROR(VLOOKUP(D2136,Cover!$I$2:$J$14,2,0),"")</f>
        <v/>
      </c>
      <c r="N2136" s="25" t="str">
        <f t="shared" si="66"/>
        <v/>
      </c>
      <c r="O2136" s="15" t="str">
        <f t="shared" si="67"/>
        <v/>
      </c>
    </row>
    <row r="2137" spans="1:15" ht="16.5" customHeight="1">
      <c r="A2137" s="404"/>
      <c r="B2137" s="405"/>
      <c r="C2137" s="413"/>
      <c r="D2137" s="405"/>
      <c r="E2137" s="405"/>
      <c r="F2137" s="405"/>
      <c r="G2137" s="405"/>
      <c r="H2137" s="405"/>
      <c r="I2137" s="405"/>
      <c r="J2137" s="405"/>
      <c r="K2137" s="405"/>
      <c r="L2137" s="406"/>
      <c r="M2137" s="25" t="str">
        <f>IFERROR(VLOOKUP(D2137,Cover!$I$2:$J$14,2,0),"")</f>
        <v/>
      </c>
      <c r="N2137" s="25" t="str">
        <f t="shared" si="66"/>
        <v/>
      </c>
      <c r="O2137" s="15" t="str">
        <f t="shared" si="67"/>
        <v/>
      </c>
    </row>
    <row r="2138" spans="1:15" ht="16.5" customHeight="1">
      <c r="A2138" s="404"/>
      <c r="B2138" s="405"/>
      <c r="C2138" s="413"/>
      <c r="D2138" s="405"/>
      <c r="E2138" s="405"/>
      <c r="F2138" s="405"/>
      <c r="G2138" s="405"/>
      <c r="H2138" s="405"/>
      <c r="I2138" s="405"/>
      <c r="J2138" s="405"/>
      <c r="K2138" s="405"/>
      <c r="L2138" s="406"/>
      <c r="M2138" s="25" t="str">
        <f>IFERROR(VLOOKUP(D2138,Cover!$I$2:$J$14,2,0),"")</f>
        <v/>
      </c>
      <c r="N2138" s="25" t="str">
        <f t="shared" si="66"/>
        <v/>
      </c>
      <c r="O2138" s="15" t="str">
        <f t="shared" si="67"/>
        <v/>
      </c>
    </row>
    <row r="2139" spans="1:15" ht="16.5" customHeight="1">
      <c r="A2139" s="404"/>
      <c r="B2139" s="405"/>
      <c r="C2139" s="413"/>
      <c r="D2139" s="405"/>
      <c r="E2139" s="405"/>
      <c r="F2139" s="405"/>
      <c r="G2139" s="405"/>
      <c r="H2139" s="405"/>
      <c r="I2139" s="405"/>
      <c r="J2139" s="405"/>
      <c r="K2139" s="405"/>
      <c r="L2139" s="406"/>
      <c r="M2139" s="25" t="str">
        <f>IFERROR(VLOOKUP(D2139,Cover!$I$2:$J$14,2,0),"")</f>
        <v/>
      </c>
      <c r="N2139" s="25" t="str">
        <f t="shared" si="66"/>
        <v/>
      </c>
      <c r="O2139" s="15" t="str">
        <f t="shared" si="67"/>
        <v/>
      </c>
    </row>
    <row r="2140" spans="1:15" ht="16.5" customHeight="1">
      <c r="A2140" s="404"/>
      <c r="B2140" s="405"/>
      <c r="C2140" s="413"/>
      <c r="D2140" s="405"/>
      <c r="E2140" s="405"/>
      <c r="F2140" s="405"/>
      <c r="G2140" s="405"/>
      <c r="H2140" s="405"/>
      <c r="I2140" s="405"/>
      <c r="J2140" s="405"/>
      <c r="K2140" s="405"/>
      <c r="L2140" s="406"/>
      <c r="M2140" s="25" t="str">
        <f>IFERROR(VLOOKUP(D2140,Cover!$I$2:$J$14,2,0),"")</f>
        <v/>
      </c>
      <c r="N2140" s="25" t="str">
        <f t="shared" si="66"/>
        <v/>
      </c>
      <c r="O2140" s="15" t="str">
        <f t="shared" si="67"/>
        <v/>
      </c>
    </row>
    <row r="2141" spans="1:15" ht="16.5" customHeight="1">
      <c r="A2141" s="404"/>
      <c r="B2141" s="405"/>
      <c r="C2141" s="413"/>
      <c r="D2141" s="405"/>
      <c r="E2141" s="405"/>
      <c r="F2141" s="405"/>
      <c r="G2141" s="405"/>
      <c r="H2141" s="405"/>
      <c r="I2141" s="405"/>
      <c r="J2141" s="405"/>
      <c r="K2141" s="405"/>
      <c r="L2141" s="406"/>
      <c r="M2141" s="25" t="str">
        <f>IFERROR(VLOOKUP(D2141,Cover!$I$2:$J$14,2,0),"")</f>
        <v/>
      </c>
      <c r="N2141" s="25" t="str">
        <f t="shared" si="66"/>
        <v/>
      </c>
      <c r="O2141" s="15" t="str">
        <f t="shared" si="67"/>
        <v/>
      </c>
    </row>
    <row r="2142" spans="1:15" ht="16.5" customHeight="1">
      <c r="A2142" s="404"/>
      <c r="B2142" s="405"/>
      <c r="C2142" s="413"/>
      <c r="D2142" s="405"/>
      <c r="E2142" s="405"/>
      <c r="F2142" s="405"/>
      <c r="G2142" s="405"/>
      <c r="H2142" s="405"/>
      <c r="I2142" s="405"/>
      <c r="J2142" s="405"/>
      <c r="K2142" s="405"/>
      <c r="L2142" s="406"/>
      <c r="M2142" s="25" t="str">
        <f>IFERROR(VLOOKUP(D2142,Cover!$I$2:$J$14,2,0),"")</f>
        <v/>
      </c>
      <c r="N2142" s="25" t="str">
        <f t="shared" si="66"/>
        <v/>
      </c>
      <c r="O2142" s="15" t="str">
        <f t="shared" si="67"/>
        <v/>
      </c>
    </row>
    <row r="2143" spans="1:15" ht="16.5" customHeight="1">
      <c r="A2143" s="404"/>
      <c r="B2143" s="405"/>
      <c r="C2143" s="413"/>
      <c r="D2143" s="405"/>
      <c r="E2143" s="405"/>
      <c r="F2143" s="405"/>
      <c r="G2143" s="405"/>
      <c r="H2143" s="405"/>
      <c r="I2143" s="405"/>
      <c r="J2143" s="405"/>
      <c r="K2143" s="405"/>
      <c r="L2143" s="406"/>
      <c r="M2143" s="25" t="str">
        <f>IFERROR(VLOOKUP(D2143,Cover!$I$2:$J$14,2,0),"")</f>
        <v/>
      </c>
      <c r="N2143" s="25" t="str">
        <f t="shared" si="66"/>
        <v/>
      </c>
      <c r="O2143" s="15" t="str">
        <f t="shared" si="67"/>
        <v/>
      </c>
    </row>
    <row r="2144" spans="1:15" ht="16.5" customHeight="1">
      <c r="A2144" s="404"/>
      <c r="B2144" s="405"/>
      <c r="C2144" s="413"/>
      <c r="D2144" s="405"/>
      <c r="E2144" s="405"/>
      <c r="F2144" s="405"/>
      <c r="G2144" s="405"/>
      <c r="H2144" s="405"/>
      <c r="I2144" s="405"/>
      <c r="J2144" s="405"/>
      <c r="K2144" s="405"/>
      <c r="L2144" s="406"/>
      <c r="M2144" s="25" t="str">
        <f>IFERROR(VLOOKUP(D2144,Cover!$I$2:$J$14,2,0),"")</f>
        <v/>
      </c>
      <c r="N2144" s="25" t="str">
        <f t="shared" si="66"/>
        <v/>
      </c>
      <c r="O2144" s="15" t="str">
        <f t="shared" si="67"/>
        <v/>
      </c>
    </row>
    <row r="2145" spans="1:15" ht="16.5" customHeight="1">
      <c r="A2145" s="404"/>
      <c r="B2145" s="405"/>
      <c r="C2145" s="413"/>
      <c r="D2145" s="405"/>
      <c r="E2145" s="405"/>
      <c r="F2145" s="405"/>
      <c r="G2145" s="405"/>
      <c r="H2145" s="405"/>
      <c r="I2145" s="405"/>
      <c r="J2145" s="405"/>
      <c r="K2145" s="405"/>
      <c r="L2145" s="406"/>
      <c r="M2145" s="25" t="str">
        <f>IFERROR(VLOOKUP(D2145,Cover!$I$2:$J$14,2,0),"")</f>
        <v/>
      </c>
      <c r="N2145" s="25" t="str">
        <f t="shared" si="66"/>
        <v/>
      </c>
      <c r="O2145" s="15" t="str">
        <f t="shared" si="67"/>
        <v/>
      </c>
    </row>
    <row r="2146" spans="1:15" ht="16.5" customHeight="1">
      <c r="A2146" s="404"/>
      <c r="B2146" s="405"/>
      <c r="C2146" s="413"/>
      <c r="D2146" s="405"/>
      <c r="E2146" s="405"/>
      <c r="F2146" s="405"/>
      <c r="G2146" s="405"/>
      <c r="H2146" s="405"/>
      <c r="I2146" s="405"/>
      <c r="J2146" s="405"/>
      <c r="K2146" s="405"/>
      <c r="L2146" s="406"/>
      <c r="M2146" s="25" t="str">
        <f>IFERROR(VLOOKUP(D2146,Cover!$I$2:$J$14,2,0),"")</f>
        <v/>
      </c>
      <c r="N2146" s="25" t="str">
        <f t="shared" si="66"/>
        <v/>
      </c>
      <c r="O2146" s="15" t="str">
        <f t="shared" si="67"/>
        <v/>
      </c>
    </row>
    <row r="2147" spans="1:15" ht="16.5" customHeight="1">
      <c r="A2147" s="404"/>
      <c r="B2147" s="405"/>
      <c r="C2147" s="413"/>
      <c r="D2147" s="405"/>
      <c r="E2147" s="405"/>
      <c r="F2147" s="405"/>
      <c r="G2147" s="405"/>
      <c r="H2147" s="405"/>
      <c r="I2147" s="405"/>
      <c r="J2147" s="405"/>
      <c r="K2147" s="405"/>
      <c r="L2147" s="406"/>
      <c r="M2147" s="25" t="str">
        <f>IFERROR(VLOOKUP(D2147,Cover!$I$2:$J$14,2,0),"")</f>
        <v/>
      </c>
      <c r="N2147" s="25" t="str">
        <f t="shared" si="66"/>
        <v/>
      </c>
      <c r="O2147" s="15" t="str">
        <f t="shared" si="67"/>
        <v/>
      </c>
    </row>
    <row r="2148" spans="1:15" ht="16.5" customHeight="1">
      <c r="A2148" s="404"/>
      <c r="B2148" s="405"/>
      <c r="C2148" s="413"/>
      <c r="D2148" s="405"/>
      <c r="E2148" s="405"/>
      <c r="F2148" s="405"/>
      <c r="G2148" s="405"/>
      <c r="H2148" s="405"/>
      <c r="I2148" s="405"/>
      <c r="J2148" s="405"/>
      <c r="K2148" s="405"/>
      <c r="L2148" s="406"/>
      <c r="M2148" s="25" t="str">
        <f>IFERROR(VLOOKUP(D2148,Cover!$I$2:$J$14,2,0),"")</f>
        <v/>
      </c>
      <c r="N2148" s="25" t="str">
        <f t="shared" si="66"/>
        <v/>
      </c>
      <c r="O2148" s="15" t="str">
        <f t="shared" si="67"/>
        <v/>
      </c>
    </row>
    <row r="2149" spans="1:15" ht="16.5" customHeight="1">
      <c r="A2149" s="404"/>
      <c r="B2149" s="405"/>
      <c r="C2149" s="413"/>
      <c r="D2149" s="405"/>
      <c r="E2149" s="405"/>
      <c r="F2149" s="405"/>
      <c r="G2149" s="405"/>
      <c r="H2149" s="405"/>
      <c r="I2149" s="405"/>
      <c r="J2149" s="405"/>
      <c r="K2149" s="405"/>
      <c r="L2149" s="406"/>
      <c r="M2149" s="25" t="str">
        <f>IFERROR(VLOOKUP(D2149,Cover!$I$2:$J$14,2,0),"")</f>
        <v/>
      </c>
      <c r="N2149" s="25" t="str">
        <f t="shared" si="66"/>
        <v/>
      </c>
      <c r="O2149" s="15" t="str">
        <f t="shared" si="67"/>
        <v/>
      </c>
    </row>
    <row r="2150" spans="1:15" ht="16.5" customHeight="1">
      <c r="A2150" s="404"/>
      <c r="B2150" s="405"/>
      <c r="C2150" s="413"/>
      <c r="D2150" s="405"/>
      <c r="E2150" s="405"/>
      <c r="F2150" s="405"/>
      <c r="G2150" s="405"/>
      <c r="H2150" s="405"/>
      <c r="I2150" s="405"/>
      <c r="J2150" s="405"/>
      <c r="K2150" s="405"/>
      <c r="L2150" s="406"/>
      <c r="M2150" s="25" t="str">
        <f>IFERROR(VLOOKUP(D2150,Cover!$I$2:$J$14,2,0),"")</f>
        <v/>
      </c>
      <c r="N2150" s="25" t="str">
        <f t="shared" si="66"/>
        <v/>
      </c>
      <c r="O2150" s="15" t="str">
        <f t="shared" si="67"/>
        <v/>
      </c>
    </row>
    <row r="2151" spans="1:15" ht="16.5" customHeight="1">
      <c r="A2151" s="404"/>
      <c r="B2151" s="405"/>
      <c r="C2151" s="413"/>
      <c r="D2151" s="405"/>
      <c r="E2151" s="405"/>
      <c r="F2151" s="405"/>
      <c r="G2151" s="405"/>
      <c r="H2151" s="405"/>
      <c r="I2151" s="405"/>
      <c r="J2151" s="405"/>
      <c r="K2151" s="405"/>
      <c r="L2151" s="406"/>
      <c r="M2151" s="25" t="str">
        <f>IFERROR(VLOOKUP(D2151,Cover!$I$2:$J$14,2,0),"")</f>
        <v/>
      </c>
      <c r="N2151" s="25" t="str">
        <f t="shared" si="66"/>
        <v/>
      </c>
      <c r="O2151" s="15" t="str">
        <f t="shared" si="67"/>
        <v/>
      </c>
    </row>
    <row r="2152" spans="1:15" ht="16.5" customHeight="1">
      <c r="A2152" s="404"/>
      <c r="B2152" s="405"/>
      <c r="C2152" s="413"/>
      <c r="D2152" s="405"/>
      <c r="E2152" s="405"/>
      <c r="F2152" s="405"/>
      <c r="G2152" s="405"/>
      <c r="H2152" s="405"/>
      <c r="I2152" s="405"/>
      <c r="J2152" s="405"/>
      <c r="K2152" s="405"/>
      <c r="L2152" s="406"/>
      <c r="M2152" s="25" t="str">
        <f>IFERROR(VLOOKUP(D2152,Cover!$I$2:$J$14,2,0),"")</f>
        <v/>
      </c>
      <c r="N2152" s="25" t="str">
        <f t="shared" si="66"/>
        <v/>
      </c>
      <c r="O2152" s="15" t="str">
        <f t="shared" si="67"/>
        <v/>
      </c>
    </row>
    <row r="2153" spans="1:15" ht="16.5" customHeight="1">
      <c r="A2153" s="404"/>
      <c r="B2153" s="405"/>
      <c r="C2153" s="413"/>
      <c r="D2153" s="405"/>
      <c r="E2153" s="405"/>
      <c r="F2153" s="405"/>
      <c r="G2153" s="405"/>
      <c r="H2153" s="405"/>
      <c r="I2153" s="405"/>
      <c r="J2153" s="405"/>
      <c r="K2153" s="405"/>
      <c r="L2153" s="406"/>
      <c r="M2153" s="25" t="str">
        <f>IFERROR(VLOOKUP(D2153,Cover!$I$2:$J$14,2,0),"")</f>
        <v/>
      </c>
      <c r="N2153" s="25" t="str">
        <f t="shared" si="66"/>
        <v/>
      </c>
      <c r="O2153" s="15" t="str">
        <f t="shared" si="67"/>
        <v/>
      </c>
    </row>
    <row r="2154" spans="1:15" ht="16.5" customHeight="1">
      <c r="A2154" s="404"/>
      <c r="B2154" s="405"/>
      <c r="C2154" s="413"/>
      <c r="D2154" s="405"/>
      <c r="E2154" s="405"/>
      <c r="F2154" s="405"/>
      <c r="G2154" s="405"/>
      <c r="H2154" s="405"/>
      <c r="I2154" s="405"/>
      <c r="J2154" s="405"/>
      <c r="K2154" s="405"/>
      <c r="L2154" s="406"/>
      <c r="M2154" s="25" t="str">
        <f>IFERROR(VLOOKUP(D2154,Cover!$I$2:$J$14,2,0),"")</f>
        <v/>
      </c>
      <c r="N2154" s="25" t="str">
        <f t="shared" si="66"/>
        <v/>
      </c>
      <c r="O2154" s="15" t="str">
        <f t="shared" si="67"/>
        <v/>
      </c>
    </row>
    <row r="2155" spans="1:15" ht="16.5" customHeight="1">
      <c r="A2155" s="404"/>
      <c r="B2155" s="405"/>
      <c r="C2155" s="413"/>
      <c r="D2155" s="405"/>
      <c r="E2155" s="405"/>
      <c r="F2155" s="405"/>
      <c r="G2155" s="405"/>
      <c r="H2155" s="405"/>
      <c r="I2155" s="405"/>
      <c r="J2155" s="405"/>
      <c r="K2155" s="405"/>
      <c r="L2155" s="406"/>
      <c r="M2155" s="25" t="str">
        <f>IFERROR(VLOOKUP(D2155,Cover!$I$2:$J$14,2,0),"")</f>
        <v/>
      </c>
      <c r="N2155" s="25" t="str">
        <f t="shared" si="66"/>
        <v/>
      </c>
      <c r="O2155" s="15" t="str">
        <f t="shared" si="67"/>
        <v/>
      </c>
    </row>
    <row r="2156" spans="1:15" ht="16.5" customHeight="1">
      <c r="A2156" s="404"/>
      <c r="B2156" s="405"/>
      <c r="C2156" s="413"/>
      <c r="D2156" s="405"/>
      <c r="E2156" s="405"/>
      <c r="F2156" s="405"/>
      <c r="G2156" s="405"/>
      <c r="H2156" s="405"/>
      <c r="I2156" s="405"/>
      <c r="J2156" s="405"/>
      <c r="K2156" s="405"/>
      <c r="L2156" s="406"/>
      <c r="M2156" s="25" t="str">
        <f>IFERROR(VLOOKUP(D2156,Cover!$I$2:$J$14,2,0),"")</f>
        <v/>
      </c>
      <c r="N2156" s="25" t="str">
        <f t="shared" si="66"/>
        <v/>
      </c>
      <c r="O2156" s="15" t="str">
        <f t="shared" si="67"/>
        <v/>
      </c>
    </row>
    <row r="2157" spans="1:15" ht="16.5" customHeight="1">
      <c r="A2157" s="404"/>
      <c r="B2157" s="405"/>
      <c r="C2157" s="413"/>
      <c r="D2157" s="405"/>
      <c r="E2157" s="405"/>
      <c r="F2157" s="405"/>
      <c r="G2157" s="405"/>
      <c r="H2157" s="405"/>
      <c r="I2157" s="405"/>
      <c r="J2157" s="405"/>
      <c r="K2157" s="405"/>
      <c r="L2157" s="406"/>
      <c r="M2157" s="25" t="str">
        <f>IFERROR(VLOOKUP(D2157,Cover!$I$2:$J$14,2,0),"")</f>
        <v/>
      </c>
      <c r="N2157" s="25" t="str">
        <f t="shared" si="66"/>
        <v/>
      </c>
      <c r="O2157" s="15" t="str">
        <f t="shared" si="67"/>
        <v/>
      </c>
    </row>
    <row r="2158" spans="1:15" ht="16.5" customHeight="1">
      <c r="A2158" s="404"/>
      <c r="B2158" s="405"/>
      <c r="C2158" s="413"/>
      <c r="D2158" s="405"/>
      <c r="E2158" s="405"/>
      <c r="F2158" s="405"/>
      <c r="G2158" s="405"/>
      <c r="H2158" s="405"/>
      <c r="I2158" s="405"/>
      <c r="J2158" s="405"/>
      <c r="K2158" s="405"/>
      <c r="L2158" s="406"/>
      <c r="M2158" s="25" t="str">
        <f>IFERROR(VLOOKUP(D2158,Cover!$I$2:$J$14,2,0),"")</f>
        <v/>
      </c>
      <c r="N2158" s="25" t="str">
        <f t="shared" si="66"/>
        <v/>
      </c>
      <c r="O2158" s="15" t="str">
        <f t="shared" si="67"/>
        <v/>
      </c>
    </row>
    <row r="2159" spans="1:15" ht="16.5" customHeight="1">
      <c r="A2159" s="404"/>
      <c r="B2159" s="405"/>
      <c r="C2159" s="413"/>
      <c r="D2159" s="405"/>
      <c r="E2159" s="405"/>
      <c r="F2159" s="405"/>
      <c r="G2159" s="405"/>
      <c r="H2159" s="405"/>
      <c r="I2159" s="405"/>
      <c r="J2159" s="405"/>
      <c r="K2159" s="405"/>
      <c r="L2159" s="406"/>
      <c r="M2159" s="25" t="str">
        <f>IFERROR(VLOOKUP(D2159,Cover!$I$2:$J$14,2,0),"")</f>
        <v/>
      </c>
      <c r="N2159" s="25" t="str">
        <f t="shared" si="66"/>
        <v/>
      </c>
      <c r="O2159" s="15" t="str">
        <f t="shared" si="67"/>
        <v/>
      </c>
    </row>
    <row r="2160" spans="1:15" ht="16.5" customHeight="1">
      <c r="A2160" s="404"/>
      <c r="B2160" s="405"/>
      <c r="C2160" s="413"/>
      <c r="D2160" s="405"/>
      <c r="E2160" s="405"/>
      <c r="F2160" s="405"/>
      <c r="G2160" s="405"/>
      <c r="H2160" s="405"/>
      <c r="I2160" s="405"/>
      <c r="J2160" s="405"/>
      <c r="K2160" s="405"/>
      <c r="L2160" s="406"/>
      <c r="M2160" s="25" t="str">
        <f>IFERROR(VLOOKUP(D2160,Cover!$I$2:$J$14,2,0),"")</f>
        <v/>
      </c>
      <c r="N2160" s="25" t="str">
        <f t="shared" si="66"/>
        <v/>
      </c>
      <c r="O2160" s="15" t="str">
        <f t="shared" si="67"/>
        <v/>
      </c>
    </row>
    <row r="2161" spans="1:15" ht="16.5" customHeight="1">
      <c r="A2161" s="404"/>
      <c r="B2161" s="405"/>
      <c r="C2161" s="413"/>
      <c r="D2161" s="405"/>
      <c r="E2161" s="405"/>
      <c r="F2161" s="405"/>
      <c r="G2161" s="405"/>
      <c r="H2161" s="405"/>
      <c r="I2161" s="405"/>
      <c r="J2161" s="405"/>
      <c r="K2161" s="405"/>
      <c r="L2161" s="406"/>
      <c r="M2161" s="25" t="str">
        <f>IFERROR(VLOOKUP(D2161,Cover!$I$2:$J$14,2,0),"")</f>
        <v/>
      </c>
      <c r="N2161" s="25" t="str">
        <f t="shared" si="66"/>
        <v/>
      </c>
      <c r="O2161" s="15" t="str">
        <f t="shared" si="67"/>
        <v/>
      </c>
    </row>
    <row r="2162" spans="1:15" ht="16.5" customHeight="1">
      <c r="A2162" s="404"/>
      <c r="B2162" s="405"/>
      <c r="C2162" s="413"/>
      <c r="D2162" s="405"/>
      <c r="E2162" s="405"/>
      <c r="F2162" s="405"/>
      <c r="G2162" s="405"/>
      <c r="H2162" s="405"/>
      <c r="I2162" s="405"/>
      <c r="J2162" s="405"/>
      <c r="K2162" s="405"/>
      <c r="L2162" s="406"/>
      <c r="M2162" s="25" t="str">
        <f>IFERROR(VLOOKUP(D2162,Cover!$I$2:$J$14,2,0),"")</f>
        <v/>
      </c>
      <c r="N2162" s="25" t="str">
        <f t="shared" si="66"/>
        <v/>
      </c>
      <c r="O2162" s="15" t="str">
        <f t="shared" si="67"/>
        <v/>
      </c>
    </row>
    <row r="2163" spans="1:15" ht="16.5" customHeight="1">
      <c r="A2163" s="404"/>
      <c r="B2163" s="405"/>
      <c r="C2163" s="413"/>
      <c r="D2163" s="405"/>
      <c r="E2163" s="405"/>
      <c r="F2163" s="405"/>
      <c r="G2163" s="405"/>
      <c r="H2163" s="405"/>
      <c r="I2163" s="405"/>
      <c r="J2163" s="405"/>
      <c r="K2163" s="405"/>
      <c r="L2163" s="406"/>
      <c r="M2163" s="25" t="str">
        <f>IFERROR(VLOOKUP(D2163,Cover!$I$2:$J$14,2,0),"")</f>
        <v/>
      </c>
      <c r="N2163" s="25" t="str">
        <f t="shared" si="66"/>
        <v/>
      </c>
      <c r="O2163" s="15" t="str">
        <f t="shared" si="67"/>
        <v/>
      </c>
    </row>
    <row r="2164" spans="1:15" ht="16.5" customHeight="1">
      <c r="A2164" s="404"/>
      <c r="B2164" s="405"/>
      <c r="C2164" s="413"/>
      <c r="D2164" s="405"/>
      <c r="E2164" s="405"/>
      <c r="F2164" s="405"/>
      <c r="G2164" s="405"/>
      <c r="H2164" s="405"/>
      <c r="I2164" s="405"/>
      <c r="J2164" s="405"/>
      <c r="K2164" s="405"/>
      <c r="L2164" s="406"/>
      <c r="M2164" s="25" t="str">
        <f>IFERROR(VLOOKUP(D2164,Cover!$I$2:$J$14,2,0),"")</f>
        <v/>
      </c>
      <c r="N2164" s="25" t="str">
        <f t="shared" si="66"/>
        <v/>
      </c>
      <c r="O2164" s="15" t="str">
        <f t="shared" si="67"/>
        <v/>
      </c>
    </row>
    <row r="2165" spans="1:15" ht="16.5" customHeight="1">
      <c r="A2165" s="404"/>
      <c r="B2165" s="405"/>
      <c r="C2165" s="413"/>
      <c r="D2165" s="405"/>
      <c r="E2165" s="405"/>
      <c r="F2165" s="405"/>
      <c r="G2165" s="405"/>
      <c r="H2165" s="405"/>
      <c r="I2165" s="405"/>
      <c r="J2165" s="405"/>
      <c r="K2165" s="405"/>
      <c r="L2165" s="406"/>
      <c r="M2165" s="25" t="str">
        <f>IFERROR(VLOOKUP(D2165,Cover!$I$2:$J$14,2,0),"")</f>
        <v/>
      </c>
      <c r="N2165" s="25" t="str">
        <f t="shared" si="66"/>
        <v/>
      </c>
      <c r="O2165" s="15" t="str">
        <f t="shared" si="67"/>
        <v/>
      </c>
    </row>
    <row r="2166" spans="1:15" ht="16.5" customHeight="1">
      <c r="A2166" s="404"/>
      <c r="B2166" s="405"/>
      <c r="C2166" s="413"/>
      <c r="D2166" s="405"/>
      <c r="E2166" s="405"/>
      <c r="F2166" s="405"/>
      <c r="G2166" s="405"/>
      <c r="H2166" s="405"/>
      <c r="I2166" s="405"/>
      <c r="J2166" s="405"/>
      <c r="K2166" s="405"/>
      <c r="L2166" s="406"/>
      <c r="M2166" s="25" t="str">
        <f>IFERROR(VLOOKUP(D2166,Cover!$I$2:$J$14,2,0),"")</f>
        <v/>
      </c>
      <c r="N2166" s="25" t="str">
        <f t="shared" si="66"/>
        <v/>
      </c>
      <c r="O2166" s="15" t="str">
        <f t="shared" si="67"/>
        <v/>
      </c>
    </row>
    <row r="2167" spans="1:15" ht="16.5" customHeight="1">
      <c r="A2167" s="404"/>
      <c r="B2167" s="405"/>
      <c r="C2167" s="413"/>
      <c r="D2167" s="405"/>
      <c r="E2167" s="405"/>
      <c r="F2167" s="405"/>
      <c r="G2167" s="405"/>
      <c r="H2167" s="405"/>
      <c r="I2167" s="405"/>
      <c r="J2167" s="405"/>
      <c r="K2167" s="405"/>
      <c r="L2167" s="406"/>
      <c r="M2167" s="25" t="str">
        <f>IFERROR(VLOOKUP(D2167,Cover!$I$2:$J$14,2,0),"")</f>
        <v/>
      </c>
      <c r="N2167" s="25" t="str">
        <f t="shared" si="66"/>
        <v/>
      </c>
      <c r="O2167" s="15" t="str">
        <f t="shared" si="67"/>
        <v/>
      </c>
    </row>
    <row r="2168" spans="1:15" ht="16.5" customHeight="1">
      <c r="A2168" s="404"/>
      <c r="B2168" s="405"/>
      <c r="C2168" s="413"/>
      <c r="D2168" s="405"/>
      <c r="E2168" s="405"/>
      <c r="F2168" s="405"/>
      <c r="G2168" s="405"/>
      <c r="H2168" s="405"/>
      <c r="I2168" s="405"/>
      <c r="J2168" s="405"/>
      <c r="K2168" s="405"/>
      <c r="L2168" s="406"/>
      <c r="M2168" s="25" t="str">
        <f>IFERROR(VLOOKUP(D2168,Cover!$I$2:$J$14,2,0),"")</f>
        <v/>
      </c>
      <c r="N2168" s="25" t="str">
        <f t="shared" si="66"/>
        <v/>
      </c>
      <c r="O2168" s="15" t="str">
        <f t="shared" si="67"/>
        <v/>
      </c>
    </row>
    <row r="2169" spans="1:15" ht="16.5" customHeight="1">
      <c r="A2169" s="404"/>
      <c r="B2169" s="405"/>
      <c r="C2169" s="413"/>
      <c r="D2169" s="405"/>
      <c r="E2169" s="405"/>
      <c r="F2169" s="405"/>
      <c r="G2169" s="405"/>
      <c r="H2169" s="405"/>
      <c r="I2169" s="405"/>
      <c r="J2169" s="405"/>
      <c r="K2169" s="405"/>
      <c r="L2169" s="406"/>
      <c r="M2169" s="25" t="str">
        <f>IFERROR(VLOOKUP(D2169,Cover!$I$2:$J$14,2,0),"")</f>
        <v/>
      </c>
      <c r="N2169" s="25" t="str">
        <f t="shared" si="66"/>
        <v/>
      </c>
      <c r="O2169" s="15" t="str">
        <f t="shared" si="67"/>
        <v/>
      </c>
    </row>
    <row r="2170" spans="1:15" ht="16.5" customHeight="1">
      <c r="A2170" s="404"/>
      <c r="B2170" s="405"/>
      <c r="C2170" s="413"/>
      <c r="D2170" s="405"/>
      <c r="E2170" s="405"/>
      <c r="F2170" s="405"/>
      <c r="G2170" s="405"/>
      <c r="H2170" s="405"/>
      <c r="I2170" s="405"/>
      <c r="J2170" s="405"/>
      <c r="K2170" s="405"/>
      <c r="L2170" s="406"/>
      <c r="M2170" s="25" t="str">
        <f>IFERROR(VLOOKUP(D2170,Cover!$I$2:$J$14,2,0),"")</f>
        <v/>
      </c>
      <c r="N2170" s="25" t="str">
        <f t="shared" si="66"/>
        <v/>
      </c>
      <c r="O2170" s="15" t="str">
        <f t="shared" si="67"/>
        <v/>
      </c>
    </row>
    <row r="2171" spans="1:15" ht="16.5" customHeight="1">
      <c r="A2171" s="404"/>
      <c r="B2171" s="405"/>
      <c r="C2171" s="413"/>
      <c r="D2171" s="405"/>
      <c r="E2171" s="405"/>
      <c r="F2171" s="405"/>
      <c r="G2171" s="405"/>
      <c r="H2171" s="405"/>
      <c r="I2171" s="405"/>
      <c r="J2171" s="405"/>
      <c r="K2171" s="405"/>
      <c r="L2171" s="406"/>
      <c r="M2171" s="25" t="str">
        <f>IFERROR(VLOOKUP(D2171,Cover!$I$2:$J$14,2,0),"")</f>
        <v/>
      </c>
      <c r="N2171" s="25" t="str">
        <f t="shared" si="66"/>
        <v/>
      </c>
      <c r="O2171" s="15" t="str">
        <f t="shared" si="67"/>
        <v/>
      </c>
    </row>
    <row r="2172" spans="1:15" ht="16.5" customHeight="1">
      <c r="A2172" s="404"/>
      <c r="B2172" s="405"/>
      <c r="C2172" s="413"/>
      <c r="D2172" s="405"/>
      <c r="E2172" s="405"/>
      <c r="F2172" s="405"/>
      <c r="G2172" s="405"/>
      <c r="H2172" s="405"/>
      <c r="I2172" s="405"/>
      <c r="J2172" s="405"/>
      <c r="K2172" s="405"/>
      <c r="L2172" s="406"/>
      <c r="M2172" s="25" t="str">
        <f>IFERROR(VLOOKUP(D2172,Cover!$I$2:$J$14,2,0),"")</f>
        <v/>
      </c>
      <c r="N2172" s="25" t="str">
        <f t="shared" si="66"/>
        <v/>
      </c>
      <c r="O2172" s="15" t="str">
        <f t="shared" si="67"/>
        <v/>
      </c>
    </row>
    <row r="2173" spans="1:15" ht="16.5" customHeight="1">
      <c r="A2173" s="404"/>
      <c r="B2173" s="405"/>
      <c r="C2173" s="413"/>
      <c r="D2173" s="405"/>
      <c r="E2173" s="405"/>
      <c r="F2173" s="405"/>
      <c r="G2173" s="405"/>
      <c r="H2173" s="405"/>
      <c r="I2173" s="405"/>
      <c r="J2173" s="405"/>
      <c r="K2173" s="405"/>
      <c r="L2173" s="406"/>
      <c r="M2173" s="25" t="str">
        <f>IFERROR(VLOOKUP(D2173,Cover!$I$2:$J$14,2,0),"")</f>
        <v/>
      </c>
      <c r="N2173" s="25" t="str">
        <f t="shared" si="66"/>
        <v/>
      </c>
      <c r="O2173" s="15" t="str">
        <f t="shared" si="67"/>
        <v/>
      </c>
    </row>
    <row r="2174" spans="1:15" ht="16.5" customHeight="1">
      <c r="A2174" s="404"/>
      <c r="B2174" s="405"/>
      <c r="C2174" s="413"/>
      <c r="D2174" s="405"/>
      <c r="E2174" s="405"/>
      <c r="F2174" s="405"/>
      <c r="G2174" s="405"/>
      <c r="H2174" s="405"/>
      <c r="I2174" s="405"/>
      <c r="J2174" s="405"/>
      <c r="K2174" s="405"/>
      <c r="L2174" s="406"/>
      <c r="M2174" s="25" t="str">
        <f>IFERROR(VLOOKUP(D2174,Cover!$I$2:$J$14,2,0),"")</f>
        <v/>
      </c>
      <c r="N2174" s="25" t="str">
        <f t="shared" si="66"/>
        <v/>
      </c>
      <c r="O2174" s="15" t="str">
        <f t="shared" si="67"/>
        <v/>
      </c>
    </row>
    <row r="2175" spans="1:15" ht="16.5" customHeight="1">
      <c r="A2175" s="404"/>
      <c r="B2175" s="405"/>
      <c r="C2175" s="413"/>
      <c r="D2175" s="405"/>
      <c r="E2175" s="405"/>
      <c r="F2175" s="405"/>
      <c r="G2175" s="405"/>
      <c r="H2175" s="405"/>
      <c r="I2175" s="405"/>
      <c r="J2175" s="405"/>
      <c r="K2175" s="405"/>
      <c r="L2175" s="406"/>
      <c r="M2175" s="25" t="str">
        <f>IFERROR(VLOOKUP(D2175,Cover!$I$2:$J$14,2,0),"")</f>
        <v/>
      </c>
      <c r="N2175" s="25" t="str">
        <f t="shared" si="66"/>
        <v/>
      </c>
      <c r="O2175" s="15" t="str">
        <f t="shared" si="67"/>
        <v/>
      </c>
    </row>
    <row r="2176" spans="1:15" ht="16.5" customHeight="1">
      <c r="A2176" s="404"/>
      <c r="B2176" s="405"/>
      <c r="C2176" s="413"/>
      <c r="D2176" s="405"/>
      <c r="E2176" s="405"/>
      <c r="F2176" s="405"/>
      <c r="G2176" s="405"/>
      <c r="H2176" s="405"/>
      <c r="I2176" s="405"/>
      <c r="J2176" s="405"/>
      <c r="K2176" s="405"/>
      <c r="L2176" s="406"/>
      <c r="M2176" s="25" t="str">
        <f>IFERROR(VLOOKUP(D2176,Cover!$I$2:$J$14,2,0),"")</f>
        <v/>
      </c>
      <c r="N2176" s="25" t="str">
        <f t="shared" si="66"/>
        <v/>
      </c>
      <c r="O2176" s="15" t="str">
        <f t="shared" si="67"/>
        <v/>
      </c>
    </row>
    <row r="2177" spans="1:15" ht="16.5" customHeight="1">
      <c r="A2177" s="404"/>
      <c r="B2177" s="405"/>
      <c r="C2177" s="413"/>
      <c r="D2177" s="405"/>
      <c r="E2177" s="405"/>
      <c r="F2177" s="405"/>
      <c r="G2177" s="405"/>
      <c r="H2177" s="405"/>
      <c r="I2177" s="405"/>
      <c r="J2177" s="405"/>
      <c r="K2177" s="405"/>
      <c r="L2177" s="406"/>
      <c r="M2177" s="25" t="str">
        <f>IFERROR(VLOOKUP(D2177,Cover!$I$2:$J$14,2,0),"")</f>
        <v/>
      </c>
      <c r="N2177" s="25" t="str">
        <f t="shared" si="66"/>
        <v/>
      </c>
      <c r="O2177" s="15" t="str">
        <f t="shared" si="67"/>
        <v/>
      </c>
    </row>
    <row r="2178" spans="1:15" ht="16.5" customHeight="1">
      <c r="A2178" s="404"/>
      <c r="B2178" s="405"/>
      <c r="C2178" s="413"/>
      <c r="D2178" s="405"/>
      <c r="E2178" s="405"/>
      <c r="F2178" s="405"/>
      <c r="G2178" s="405"/>
      <c r="H2178" s="405"/>
      <c r="I2178" s="405"/>
      <c r="J2178" s="405"/>
      <c r="K2178" s="405"/>
      <c r="L2178" s="406"/>
      <c r="M2178" s="25" t="str">
        <f>IFERROR(VLOOKUP(D2178,Cover!$I$2:$J$14,2,0),"")</f>
        <v/>
      </c>
      <c r="N2178" s="25" t="str">
        <f t="shared" si="66"/>
        <v/>
      </c>
      <c r="O2178" s="15" t="str">
        <f t="shared" si="67"/>
        <v/>
      </c>
    </row>
    <row r="2179" spans="1:15" ht="16.5" customHeight="1">
      <c r="A2179" s="404"/>
      <c r="B2179" s="405"/>
      <c r="C2179" s="413"/>
      <c r="D2179" s="405"/>
      <c r="E2179" s="405"/>
      <c r="F2179" s="405"/>
      <c r="G2179" s="405"/>
      <c r="H2179" s="405"/>
      <c r="I2179" s="405"/>
      <c r="J2179" s="405"/>
      <c r="K2179" s="405"/>
      <c r="L2179" s="406"/>
      <c r="M2179" s="25" t="str">
        <f>IFERROR(VLOOKUP(D2179,Cover!$I$2:$J$14,2,0),"")</f>
        <v/>
      </c>
      <c r="N2179" s="25" t="str">
        <f t="shared" ref="N2179:N2242" si="68">IF(O2179&lt;&gt;"PMOyyy144_R4bis",CONCATENATE(B2179,M2179,I2179),CONCATENATE(O2179,M2179,I2179))</f>
        <v/>
      </c>
      <c r="O2179" s="15" t="str">
        <f t="shared" ref="O2179:O2242" si="69">LEFT(B2179,15)</f>
        <v/>
      </c>
    </row>
    <row r="2180" spans="1:15" ht="16.5" customHeight="1">
      <c r="A2180" s="404"/>
      <c r="B2180" s="405"/>
      <c r="C2180" s="413"/>
      <c r="D2180" s="405"/>
      <c r="E2180" s="405"/>
      <c r="F2180" s="405"/>
      <c r="G2180" s="405"/>
      <c r="H2180" s="405"/>
      <c r="I2180" s="405"/>
      <c r="J2180" s="405"/>
      <c r="K2180" s="405"/>
      <c r="L2180" s="406"/>
      <c r="M2180" s="25" t="str">
        <f>IFERROR(VLOOKUP(D2180,Cover!$I$2:$J$14,2,0),"")</f>
        <v/>
      </c>
      <c r="N2180" s="25" t="str">
        <f t="shared" si="68"/>
        <v/>
      </c>
      <c r="O2180" s="15" t="str">
        <f t="shared" si="69"/>
        <v/>
      </c>
    </row>
    <row r="2181" spans="1:15" ht="16.5" customHeight="1">
      <c r="A2181" s="404"/>
      <c r="B2181" s="405"/>
      <c r="C2181" s="413"/>
      <c r="D2181" s="405"/>
      <c r="E2181" s="405"/>
      <c r="F2181" s="405"/>
      <c r="G2181" s="405"/>
      <c r="H2181" s="405"/>
      <c r="I2181" s="405"/>
      <c r="J2181" s="405"/>
      <c r="K2181" s="405"/>
      <c r="L2181" s="406"/>
      <c r="M2181" s="25" t="str">
        <f>IFERROR(VLOOKUP(D2181,Cover!$I$2:$J$14,2,0),"")</f>
        <v/>
      </c>
      <c r="N2181" s="25" t="str">
        <f t="shared" si="68"/>
        <v/>
      </c>
      <c r="O2181" s="15" t="str">
        <f t="shared" si="69"/>
        <v/>
      </c>
    </row>
    <row r="2182" spans="1:15" ht="16.5" customHeight="1">
      <c r="A2182" s="404"/>
      <c r="B2182" s="405"/>
      <c r="C2182" s="413"/>
      <c r="D2182" s="405"/>
      <c r="E2182" s="405"/>
      <c r="F2182" s="405"/>
      <c r="G2182" s="405"/>
      <c r="H2182" s="405"/>
      <c r="I2182" s="405"/>
      <c r="J2182" s="405"/>
      <c r="K2182" s="405"/>
      <c r="L2182" s="406"/>
      <c r="M2182" s="25" t="str">
        <f>IFERROR(VLOOKUP(D2182,Cover!$I$2:$J$14,2,0),"")</f>
        <v/>
      </c>
      <c r="N2182" s="25" t="str">
        <f t="shared" si="68"/>
        <v/>
      </c>
      <c r="O2182" s="15" t="str">
        <f t="shared" si="69"/>
        <v/>
      </c>
    </row>
    <row r="2183" spans="1:15" ht="16.5" customHeight="1">
      <c r="A2183" s="404"/>
      <c r="B2183" s="405"/>
      <c r="C2183" s="413"/>
      <c r="D2183" s="405"/>
      <c r="E2183" s="405"/>
      <c r="F2183" s="405"/>
      <c r="G2183" s="405"/>
      <c r="H2183" s="405"/>
      <c r="I2183" s="405"/>
      <c r="J2183" s="405"/>
      <c r="K2183" s="405"/>
      <c r="L2183" s="406"/>
      <c r="M2183" s="25" t="str">
        <f>IFERROR(VLOOKUP(D2183,Cover!$I$2:$J$14,2,0),"")</f>
        <v/>
      </c>
      <c r="N2183" s="25" t="str">
        <f t="shared" si="68"/>
        <v/>
      </c>
      <c r="O2183" s="15" t="str">
        <f t="shared" si="69"/>
        <v/>
      </c>
    </row>
    <row r="2184" spans="1:15" ht="16.5" customHeight="1">
      <c r="A2184" s="404"/>
      <c r="B2184" s="405"/>
      <c r="C2184" s="413"/>
      <c r="D2184" s="405"/>
      <c r="E2184" s="405"/>
      <c r="F2184" s="405"/>
      <c r="G2184" s="405"/>
      <c r="H2184" s="405"/>
      <c r="I2184" s="405"/>
      <c r="J2184" s="405"/>
      <c r="K2184" s="405"/>
      <c r="L2184" s="406"/>
      <c r="M2184" s="25" t="str">
        <f>IFERROR(VLOOKUP(D2184,Cover!$I$2:$J$14,2,0),"")</f>
        <v/>
      </c>
      <c r="N2184" s="25" t="str">
        <f t="shared" si="68"/>
        <v/>
      </c>
      <c r="O2184" s="15" t="str">
        <f t="shared" si="69"/>
        <v/>
      </c>
    </row>
    <row r="2185" spans="1:15" ht="16.5" customHeight="1">
      <c r="A2185" s="404"/>
      <c r="B2185" s="405"/>
      <c r="C2185" s="413"/>
      <c r="D2185" s="405"/>
      <c r="E2185" s="405"/>
      <c r="F2185" s="405"/>
      <c r="G2185" s="405"/>
      <c r="H2185" s="405"/>
      <c r="I2185" s="405"/>
      <c r="J2185" s="405"/>
      <c r="K2185" s="405"/>
      <c r="L2185" s="406"/>
      <c r="M2185" s="25" t="str">
        <f>IFERROR(VLOOKUP(D2185,Cover!$I$2:$J$14,2,0),"")</f>
        <v/>
      </c>
      <c r="N2185" s="25" t="str">
        <f t="shared" si="68"/>
        <v/>
      </c>
      <c r="O2185" s="15" t="str">
        <f t="shared" si="69"/>
        <v/>
      </c>
    </row>
    <row r="2186" spans="1:15" ht="16.5" customHeight="1">
      <c r="A2186" s="404"/>
      <c r="B2186" s="405"/>
      <c r="C2186" s="413"/>
      <c r="D2186" s="405"/>
      <c r="E2186" s="405"/>
      <c r="F2186" s="405"/>
      <c r="G2186" s="405"/>
      <c r="H2186" s="405"/>
      <c r="I2186" s="405"/>
      <c r="J2186" s="405"/>
      <c r="K2186" s="405"/>
      <c r="L2186" s="406"/>
      <c r="M2186" s="25" t="str">
        <f>IFERROR(VLOOKUP(D2186,Cover!$I$2:$J$14,2,0),"")</f>
        <v/>
      </c>
      <c r="N2186" s="25" t="str">
        <f t="shared" si="68"/>
        <v/>
      </c>
      <c r="O2186" s="15" t="str">
        <f t="shared" si="69"/>
        <v/>
      </c>
    </row>
    <row r="2187" spans="1:15" ht="16.5" customHeight="1">
      <c r="A2187" s="404"/>
      <c r="B2187" s="405"/>
      <c r="C2187" s="413"/>
      <c r="D2187" s="405"/>
      <c r="E2187" s="405"/>
      <c r="F2187" s="405"/>
      <c r="G2187" s="405"/>
      <c r="H2187" s="405"/>
      <c r="I2187" s="405"/>
      <c r="J2187" s="405"/>
      <c r="K2187" s="405"/>
      <c r="L2187" s="406"/>
      <c r="M2187" s="25" t="str">
        <f>IFERROR(VLOOKUP(D2187,Cover!$I$2:$J$14,2,0),"")</f>
        <v/>
      </c>
      <c r="N2187" s="25" t="str">
        <f t="shared" si="68"/>
        <v/>
      </c>
      <c r="O2187" s="15" t="str">
        <f t="shared" si="69"/>
        <v/>
      </c>
    </row>
    <row r="2188" spans="1:15" ht="16.5" customHeight="1">
      <c r="A2188" s="404"/>
      <c r="B2188" s="405"/>
      <c r="C2188" s="413"/>
      <c r="D2188" s="405"/>
      <c r="E2188" s="405"/>
      <c r="F2188" s="405"/>
      <c r="G2188" s="405"/>
      <c r="H2188" s="405"/>
      <c r="I2188" s="405"/>
      <c r="J2188" s="405"/>
      <c r="K2188" s="405"/>
      <c r="L2188" s="406"/>
      <c r="M2188" s="25" t="str">
        <f>IFERROR(VLOOKUP(D2188,Cover!$I$2:$J$14,2,0),"")</f>
        <v/>
      </c>
      <c r="N2188" s="25" t="str">
        <f t="shared" si="68"/>
        <v/>
      </c>
      <c r="O2188" s="15" t="str">
        <f t="shared" si="69"/>
        <v/>
      </c>
    </row>
    <row r="2189" spans="1:15" ht="16.5" customHeight="1">
      <c r="A2189" s="404"/>
      <c r="B2189" s="405"/>
      <c r="C2189" s="413"/>
      <c r="D2189" s="405"/>
      <c r="E2189" s="405"/>
      <c r="F2189" s="405"/>
      <c r="G2189" s="405"/>
      <c r="H2189" s="405"/>
      <c r="I2189" s="405"/>
      <c r="J2189" s="405"/>
      <c r="K2189" s="405"/>
      <c r="L2189" s="406"/>
      <c r="M2189" s="25" t="str">
        <f>IFERROR(VLOOKUP(D2189,Cover!$I$2:$J$14,2,0),"")</f>
        <v/>
      </c>
      <c r="N2189" s="25" t="str">
        <f t="shared" si="68"/>
        <v/>
      </c>
      <c r="O2189" s="15" t="str">
        <f t="shared" si="69"/>
        <v/>
      </c>
    </row>
    <row r="2190" spans="1:15" ht="16.5" customHeight="1">
      <c r="A2190" s="404"/>
      <c r="B2190" s="405"/>
      <c r="C2190" s="413"/>
      <c r="D2190" s="405"/>
      <c r="E2190" s="405"/>
      <c r="F2190" s="405"/>
      <c r="G2190" s="405"/>
      <c r="H2190" s="405"/>
      <c r="I2190" s="405"/>
      <c r="J2190" s="405"/>
      <c r="K2190" s="405"/>
      <c r="L2190" s="406"/>
      <c r="M2190" s="25" t="str">
        <f>IFERROR(VLOOKUP(D2190,Cover!$I$2:$J$14,2,0),"")</f>
        <v/>
      </c>
      <c r="N2190" s="25" t="str">
        <f t="shared" si="68"/>
        <v/>
      </c>
      <c r="O2190" s="15" t="str">
        <f t="shared" si="69"/>
        <v/>
      </c>
    </row>
    <row r="2191" spans="1:15" ht="16.5" customHeight="1">
      <c r="A2191" s="404"/>
      <c r="B2191" s="405"/>
      <c r="C2191" s="413"/>
      <c r="D2191" s="405"/>
      <c r="E2191" s="405"/>
      <c r="F2191" s="405"/>
      <c r="G2191" s="405"/>
      <c r="H2191" s="405"/>
      <c r="I2191" s="405"/>
      <c r="J2191" s="405"/>
      <c r="K2191" s="405"/>
      <c r="L2191" s="406"/>
      <c r="M2191" s="25" t="str">
        <f>IFERROR(VLOOKUP(D2191,Cover!$I$2:$J$14,2,0),"")</f>
        <v/>
      </c>
      <c r="N2191" s="25" t="str">
        <f t="shared" si="68"/>
        <v/>
      </c>
      <c r="O2191" s="15" t="str">
        <f t="shared" si="69"/>
        <v/>
      </c>
    </row>
    <row r="2192" spans="1:15" ht="16.5" customHeight="1">
      <c r="A2192" s="404"/>
      <c r="B2192" s="405"/>
      <c r="C2192" s="413"/>
      <c r="D2192" s="405"/>
      <c r="E2192" s="405"/>
      <c r="F2192" s="405"/>
      <c r="G2192" s="405"/>
      <c r="H2192" s="405"/>
      <c r="I2192" s="405"/>
      <c r="J2192" s="405"/>
      <c r="K2192" s="405"/>
      <c r="L2192" s="406"/>
      <c r="M2192" s="25" t="str">
        <f>IFERROR(VLOOKUP(D2192,Cover!$I$2:$J$14,2,0),"")</f>
        <v/>
      </c>
      <c r="N2192" s="25" t="str">
        <f t="shared" si="68"/>
        <v/>
      </c>
      <c r="O2192" s="15" t="str">
        <f t="shared" si="69"/>
        <v/>
      </c>
    </row>
    <row r="2193" spans="1:15" ht="16.5" customHeight="1">
      <c r="A2193" s="404"/>
      <c r="B2193" s="405"/>
      <c r="C2193" s="413"/>
      <c r="D2193" s="405"/>
      <c r="E2193" s="405"/>
      <c r="F2193" s="405"/>
      <c r="G2193" s="405"/>
      <c r="H2193" s="405"/>
      <c r="I2193" s="405"/>
      <c r="J2193" s="405"/>
      <c r="K2193" s="405"/>
      <c r="L2193" s="406"/>
      <c r="M2193" s="25" t="str">
        <f>IFERROR(VLOOKUP(D2193,Cover!$I$2:$J$14,2,0),"")</f>
        <v/>
      </c>
      <c r="N2193" s="25" t="str">
        <f t="shared" si="68"/>
        <v/>
      </c>
      <c r="O2193" s="15" t="str">
        <f t="shared" si="69"/>
        <v/>
      </c>
    </row>
    <row r="2194" spans="1:15" ht="16.5" customHeight="1">
      <c r="A2194" s="404"/>
      <c r="B2194" s="405"/>
      <c r="C2194" s="413"/>
      <c r="D2194" s="405"/>
      <c r="E2194" s="405"/>
      <c r="F2194" s="405"/>
      <c r="G2194" s="405"/>
      <c r="H2194" s="405"/>
      <c r="I2194" s="405"/>
      <c r="J2194" s="405"/>
      <c r="K2194" s="405"/>
      <c r="L2194" s="406"/>
      <c r="M2194" s="25" t="str">
        <f>IFERROR(VLOOKUP(D2194,Cover!$I$2:$J$14,2,0),"")</f>
        <v/>
      </c>
      <c r="N2194" s="25" t="str">
        <f t="shared" si="68"/>
        <v/>
      </c>
      <c r="O2194" s="15" t="str">
        <f t="shared" si="69"/>
        <v/>
      </c>
    </row>
    <row r="2195" spans="1:15" ht="16.5" customHeight="1">
      <c r="A2195" s="404"/>
      <c r="B2195" s="405"/>
      <c r="C2195" s="413"/>
      <c r="D2195" s="405"/>
      <c r="E2195" s="405"/>
      <c r="F2195" s="405"/>
      <c r="G2195" s="405"/>
      <c r="H2195" s="405"/>
      <c r="I2195" s="405"/>
      <c r="J2195" s="405"/>
      <c r="K2195" s="405"/>
      <c r="L2195" s="406"/>
      <c r="M2195" s="25" t="str">
        <f>IFERROR(VLOOKUP(D2195,Cover!$I$2:$J$14,2,0),"")</f>
        <v/>
      </c>
      <c r="N2195" s="25" t="str">
        <f t="shared" si="68"/>
        <v/>
      </c>
      <c r="O2195" s="15" t="str">
        <f t="shared" si="69"/>
        <v/>
      </c>
    </row>
    <row r="2196" spans="1:15" ht="16.5" customHeight="1">
      <c r="A2196" s="404"/>
      <c r="B2196" s="405"/>
      <c r="C2196" s="413"/>
      <c r="D2196" s="405"/>
      <c r="E2196" s="405"/>
      <c r="F2196" s="405"/>
      <c r="G2196" s="405"/>
      <c r="H2196" s="405"/>
      <c r="I2196" s="405"/>
      <c r="J2196" s="405"/>
      <c r="K2196" s="405"/>
      <c r="L2196" s="406"/>
      <c r="M2196" s="25" t="str">
        <f>IFERROR(VLOOKUP(D2196,Cover!$I$2:$J$14,2,0),"")</f>
        <v/>
      </c>
      <c r="N2196" s="25" t="str">
        <f t="shared" si="68"/>
        <v/>
      </c>
      <c r="O2196" s="15" t="str">
        <f t="shared" si="69"/>
        <v/>
      </c>
    </row>
    <row r="2197" spans="1:15" ht="16.5" customHeight="1">
      <c r="A2197" s="404"/>
      <c r="B2197" s="405"/>
      <c r="C2197" s="413"/>
      <c r="D2197" s="405"/>
      <c r="E2197" s="405"/>
      <c r="F2197" s="405"/>
      <c r="G2197" s="405"/>
      <c r="H2197" s="405"/>
      <c r="I2197" s="405"/>
      <c r="J2197" s="405"/>
      <c r="K2197" s="405"/>
      <c r="L2197" s="406"/>
      <c r="M2197" s="25" t="str">
        <f>IFERROR(VLOOKUP(D2197,Cover!$I$2:$J$14,2,0),"")</f>
        <v/>
      </c>
      <c r="N2197" s="25" t="str">
        <f t="shared" si="68"/>
        <v/>
      </c>
      <c r="O2197" s="15" t="str">
        <f t="shared" si="69"/>
        <v/>
      </c>
    </row>
    <row r="2198" spans="1:15" ht="16.5" customHeight="1">
      <c r="A2198" s="404"/>
      <c r="B2198" s="405"/>
      <c r="C2198" s="413"/>
      <c r="D2198" s="405"/>
      <c r="E2198" s="405"/>
      <c r="F2198" s="405"/>
      <c r="G2198" s="405"/>
      <c r="H2198" s="405"/>
      <c r="I2198" s="405"/>
      <c r="J2198" s="405"/>
      <c r="K2198" s="405"/>
      <c r="L2198" s="406"/>
      <c r="M2198" s="25" t="str">
        <f>IFERROR(VLOOKUP(D2198,Cover!$I$2:$J$14,2,0),"")</f>
        <v/>
      </c>
      <c r="N2198" s="25" t="str">
        <f t="shared" si="68"/>
        <v/>
      </c>
      <c r="O2198" s="15" t="str">
        <f t="shared" si="69"/>
        <v/>
      </c>
    </row>
    <row r="2199" spans="1:15" ht="16.5" customHeight="1">
      <c r="A2199" s="404"/>
      <c r="B2199" s="405"/>
      <c r="C2199" s="413"/>
      <c r="D2199" s="405"/>
      <c r="E2199" s="405"/>
      <c r="F2199" s="405"/>
      <c r="G2199" s="405"/>
      <c r="H2199" s="405"/>
      <c r="I2199" s="405"/>
      <c r="J2199" s="405"/>
      <c r="K2199" s="405"/>
      <c r="L2199" s="406"/>
      <c r="M2199" s="25" t="str">
        <f>IFERROR(VLOOKUP(D2199,Cover!$I$2:$J$14,2,0),"")</f>
        <v/>
      </c>
      <c r="N2199" s="25" t="str">
        <f t="shared" si="68"/>
        <v/>
      </c>
      <c r="O2199" s="15" t="str">
        <f t="shared" si="69"/>
        <v/>
      </c>
    </row>
    <row r="2200" spans="1:15" ht="16.5" customHeight="1">
      <c r="A2200" s="404"/>
      <c r="B2200" s="405"/>
      <c r="C2200" s="413"/>
      <c r="D2200" s="405"/>
      <c r="E2200" s="405"/>
      <c r="F2200" s="405"/>
      <c r="G2200" s="405"/>
      <c r="H2200" s="405"/>
      <c r="I2200" s="405"/>
      <c r="J2200" s="405"/>
      <c r="K2200" s="405"/>
      <c r="L2200" s="406"/>
      <c r="M2200" s="25" t="str">
        <f>IFERROR(VLOOKUP(D2200,Cover!$I$2:$J$14,2,0),"")</f>
        <v/>
      </c>
      <c r="N2200" s="25" t="str">
        <f t="shared" si="68"/>
        <v/>
      </c>
      <c r="O2200" s="15" t="str">
        <f t="shared" si="69"/>
        <v/>
      </c>
    </row>
    <row r="2201" spans="1:15" ht="16.5" customHeight="1">
      <c r="A2201" s="404"/>
      <c r="B2201" s="405"/>
      <c r="C2201" s="413"/>
      <c r="D2201" s="405"/>
      <c r="E2201" s="405"/>
      <c r="F2201" s="405"/>
      <c r="G2201" s="405"/>
      <c r="H2201" s="405"/>
      <c r="I2201" s="405"/>
      <c r="J2201" s="405"/>
      <c r="K2201" s="405"/>
      <c r="L2201" s="406"/>
      <c r="M2201" s="25" t="str">
        <f>IFERROR(VLOOKUP(D2201,Cover!$I$2:$J$14,2,0),"")</f>
        <v/>
      </c>
      <c r="N2201" s="25" t="str">
        <f t="shared" si="68"/>
        <v/>
      </c>
      <c r="O2201" s="15" t="str">
        <f t="shared" si="69"/>
        <v/>
      </c>
    </row>
    <row r="2202" spans="1:15" ht="16.5" customHeight="1">
      <c r="A2202" s="404"/>
      <c r="B2202" s="405"/>
      <c r="C2202" s="413"/>
      <c r="D2202" s="405"/>
      <c r="E2202" s="405"/>
      <c r="F2202" s="405"/>
      <c r="G2202" s="405"/>
      <c r="H2202" s="405"/>
      <c r="I2202" s="405"/>
      <c r="J2202" s="405"/>
      <c r="K2202" s="405"/>
      <c r="L2202" s="406"/>
      <c r="M2202" s="25" t="str">
        <f>IFERROR(VLOOKUP(D2202,Cover!$I$2:$J$14,2,0),"")</f>
        <v/>
      </c>
      <c r="N2202" s="25" t="str">
        <f t="shared" si="68"/>
        <v/>
      </c>
      <c r="O2202" s="15" t="str">
        <f t="shared" si="69"/>
        <v/>
      </c>
    </row>
    <row r="2203" spans="1:15" ht="16.5" customHeight="1">
      <c r="A2203" s="404"/>
      <c r="B2203" s="405"/>
      <c r="C2203" s="413"/>
      <c r="D2203" s="405"/>
      <c r="E2203" s="405"/>
      <c r="F2203" s="405"/>
      <c r="G2203" s="405"/>
      <c r="H2203" s="405"/>
      <c r="I2203" s="405"/>
      <c r="J2203" s="405"/>
      <c r="K2203" s="405"/>
      <c r="L2203" s="406"/>
      <c r="M2203" s="25" t="str">
        <f>IFERROR(VLOOKUP(D2203,Cover!$I$2:$J$14,2,0),"")</f>
        <v/>
      </c>
      <c r="N2203" s="25" t="str">
        <f t="shared" si="68"/>
        <v/>
      </c>
      <c r="O2203" s="15" t="str">
        <f t="shared" si="69"/>
        <v/>
      </c>
    </row>
    <row r="2204" spans="1:15" ht="16.5" customHeight="1">
      <c r="A2204" s="404"/>
      <c r="B2204" s="405"/>
      <c r="C2204" s="413"/>
      <c r="D2204" s="405"/>
      <c r="E2204" s="405"/>
      <c r="F2204" s="405"/>
      <c r="G2204" s="405"/>
      <c r="H2204" s="405"/>
      <c r="I2204" s="405"/>
      <c r="J2204" s="405"/>
      <c r="K2204" s="405"/>
      <c r="L2204" s="406"/>
      <c r="M2204" s="25" t="str">
        <f>IFERROR(VLOOKUP(D2204,Cover!$I$2:$J$14,2,0),"")</f>
        <v/>
      </c>
      <c r="N2204" s="25" t="str">
        <f t="shared" si="68"/>
        <v/>
      </c>
      <c r="O2204" s="15" t="str">
        <f t="shared" si="69"/>
        <v/>
      </c>
    </row>
    <row r="2205" spans="1:15" ht="16.5" customHeight="1">
      <c r="A2205" s="404"/>
      <c r="B2205" s="405"/>
      <c r="C2205" s="413"/>
      <c r="D2205" s="405"/>
      <c r="E2205" s="405"/>
      <c r="F2205" s="405"/>
      <c r="G2205" s="405"/>
      <c r="H2205" s="405"/>
      <c r="I2205" s="405"/>
      <c r="J2205" s="405"/>
      <c r="K2205" s="405"/>
      <c r="L2205" s="406"/>
      <c r="M2205" s="25" t="str">
        <f>IFERROR(VLOOKUP(D2205,Cover!$I$2:$J$14,2,0),"")</f>
        <v/>
      </c>
      <c r="N2205" s="25" t="str">
        <f t="shared" si="68"/>
        <v/>
      </c>
      <c r="O2205" s="15" t="str">
        <f t="shared" si="69"/>
        <v/>
      </c>
    </row>
    <row r="2206" spans="1:15" ht="16.5" customHeight="1">
      <c r="A2206" s="404"/>
      <c r="B2206" s="405"/>
      <c r="C2206" s="413"/>
      <c r="D2206" s="405"/>
      <c r="E2206" s="405"/>
      <c r="F2206" s="405"/>
      <c r="G2206" s="405"/>
      <c r="H2206" s="405"/>
      <c r="I2206" s="405"/>
      <c r="J2206" s="405"/>
      <c r="K2206" s="405"/>
      <c r="L2206" s="406"/>
      <c r="M2206" s="25" t="str">
        <f>IFERROR(VLOOKUP(D2206,Cover!$I$2:$J$14,2,0),"")</f>
        <v/>
      </c>
      <c r="N2206" s="25" t="str">
        <f t="shared" si="68"/>
        <v/>
      </c>
      <c r="O2206" s="15" t="str">
        <f t="shared" si="69"/>
        <v/>
      </c>
    </row>
    <row r="2207" spans="1:15" ht="16.5" customHeight="1">
      <c r="A2207" s="404"/>
      <c r="B2207" s="405"/>
      <c r="C2207" s="413"/>
      <c r="D2207" s="405"/>
      <c r="E2207" s="405"/>
      <c r="F2207" s="405"/>
      <c r="G2207" s="405"/>
      <c r="H2207" s="405"/>
      <c r="I2207" s="405"/>
      <c r="J2207" s="405"/>
      <c r="K2207" s="405"/>
      <c r="L2207" s="406"/>
      <c r="M2207" s="25" t="str">
        <f>IFERROR(VLOOKUP(D2207,Cover!$I$2:$J$14,2,0),"")</f>
        <v/>
      </c>
      <c r="N2207" s="25" t="str">
        <f t="shared" si="68"/>
        <v/>
      </c>
      <c r="O2207" s="15" t="str">
        <f t="shared" si="69"/>
        <v/>
      </c>
    </row>
    <row r="2208" spans="1:15" ht="16.5" customHeight="1">
      <c r="A2208" s="404"/>
      <c r="B2208" s="405"/>
      <c r="C2208" s="413"/>
      <c r="D2208" s="405"/>
      <c r="E2208" s="405"/>
      <c r="F2208" s="405"/>
      <c r="G2208" s="405"/>
      <c r="H2208" s="405"/>
      <c r="I2208" s="405"/>
      <c r="J2208" s="405"/>
      <c r="K2208" s="405"/>
      <c r="L2208" s="406"/>
      <c r="M2208" s="25" t="str">
        <f>IFERROR(VLOOKUP(D2208,Cover!$I$2:$J$14,2,0),"")</f>
        <v/>
      </c>
      <c r="N2208" s="25" t="str">
        <f t="shared" si="68"/>
        <v/>
      </c>
      <c r="O2208" s="15" t="str">
        <f t="shared" si="69"/>
        <v/>
      </c>
    </row>
    <row r="2209" spans="1:15" ht="16.5" customHeight="1">
      <c r="A2209" s="404"/>
      <c r="B2209" s="405"/>
      <c r="C2209" s="413"/>
      <c r="D2209" s="405"/>
      <c r="E2209" s="405"/>
      <c r="F2209" s="405"/>
      <c r="G2209" s="405"/>
      <c r="H2209" s="405"/>
      <c r="I2209" s="405"/>
      <c r="J2209" s="405"/>
      <c r="K2209" s="405"/>
      <c r="L2209" s="406"/>
      <c r="M2209" s="25" t="str">
        <f>IFERROR(VLOOKUP(D2209,Cover!$I$2:$J$14,2,0),"")</f>
        <v/>
      </c>
      <c r="N2209" s="25" t="str">
        <f t="shared" si="68"/>
        <v/>
      </c>
      <c r="O2209" s="15" t="str">
        <f t="shared" si="69"/>
        <v/>
      </c>
    </row>
    <row r="2210" spans="1:15" ht="16.5" customHeight="1">
      <c r="A2210" s="404"/>
      <c r="B2210" s="405"/>
      <c r="C2210" s="413"/>
      <c r="D2210" s="405"/>
      <c r="E2210" s="405"/>
      <c r="F2210" s="405"/>
      <c r="G2210" s="405"/>
      <c r="H2210" s="405"/>
      <c r="I2210" s="405"/>
      <c r="J2210" s="405"/>
      <c r="K2210" s="405"/>
      <c r="L2210" s="406"/>
      <c r="M2210" s="25" t="str">
        <f>IFERROR(VLOOKUP(D2210,Cover!$I$2:$J$14,2,0),"")</f>
        <v/>
      </c>
      <c r="N2210" s="25" t="str">
        <f t="shared" si="68"/>
        <v/>
      </c>
      <c r="O2210" s="15" t="str">
        <f t="shared" si="69"/>
        <v/>
      </c>
    </row>
    <row r="2211" spans="1:15" ht="16.5" customHeight="1">
      <c r="A2211" s="404"/>
      <c r="B2211" s="405"/>
      <c r="C2211" s="413"/>
      <c r="D2211" s="405"/>
      <c r="E2211" s="405"/>
      <c r="F2211" s="405"/>
      <c r="G2211" s="405"/>
      <c r="H2211" s="405"/>
      <c r="I2211" s="405"/>
      <c r="J2211" s="405"/>
      <c r="K2211" s="405"/>
      <c r="L2211" s="406"/>
      <c r="M2211" s="25" t="str">
        <f>IFERROR(VLOOKUP(D2211,Cover!$I$2:$J$14,2,0),"")</f>
        <v/>
      </c>
      <c r="N2211" s="25" t="str">
        <f t="shared" si="68"/>
        <v/>
      </c>
      <c r="O2211" s="15" t="str">
        <f t="shared" si="69"/>
        <v/>
      </c>
    </row>
    <row r="2212" spans="1:15" ht="16.5" customHeight="1">
      <c r="A2212" s="404"/>
      <c r="B2212" s="405"/>
      <c r="C2212" s="413"/>
      <c r="D2212" s="405"/>
      <c r="E2212" s="405"/>
      <c r="F2212" s="405"/>
      <c r="G2212" s="405"/>
      <c r="H2212" s="405"/>
      <c r="I2212" s="405"/>
      <c r="J2212" s="405"/>
      <c r="K2212" s="405"/>
      <c r="L2212" s="406"/>
      <c r="M2212" s="25" t="str">
        <f>IFERROR(VLOOKUP(D2212,Cover!$I$2:$J$14,2,0),"")</f>
        <v/>
      </c>
      <c r="N2212" s="25" t="str">
        <f t="shared" si="68"/>
        <v/>
      </c>
      <c r="O2212" s="15" t="str">
        <f t="shared" si="69"/>
        <v/>
      </c>
    </row>
    <row r="2213" spans="1:15" ht="16.5" customHeight="1">
      <c r="A2213" s="404"/>
      <c r="B2213" s="405"/>
      <c r="C2213" s="413"/>
      <c r="D2213" s="405"/>
      <c r="E2213" s="405"/>
      <c r="F2213" s="405"/>
      <c r="G2213" s="405"/>
      <c r="H2213" s="405"/>
      <c r="I2213" s="405"/>
      <c r="J2213" s="405"/>
      <c r="K2213" s="405"/>
      <c r="L2213" s="406"/>
      <c r="M2213" s="25" t="str">
        <f>IFERROR(VLOOKUP(D2213,Cover!$I$2:$J$14,2,0),"")</f>
        <v/>
      </c>
      <c r="N2213" s="25" t="str">
        <f t="shared" si="68"/>
        <v/>
      </c>
      <c r="O2213" s="15" t="str">
        <f t="shared" si="69"/>
        <v/>
      </c>
    </row>
    <row r="2214" spans="1:15" ht="16.5" customHeight="1">
      <c r="A2214" s="404"/>
      <c r="B2214" s="405"/>
      <c r="C2214" s="413"/>
      <c r="D2214" s="405"/>
      <c r="E2214" s="405"/>
      <c r="F2214" s="405"/>
      <c r="G2214" s="405"/>
      <c r="H2214" s="405"/>
      <c r="I2214" s="405"/>
      <c r="J2214" s="405"/>
      <c r="K2214" s="405"/>
      <c r="L2214" s="406"/>
      <c r="M2214" s="25" t="str">
        <f>IFERROR(VLOOKUP(D2214,Cover!$I$2:$J$14,2,0),"")</f>
        <v/>
      </c>
      <c r="N2214" s="25" t="str">
        <f t="shared" si="68"/>
        <v/>
      </c>
      <c r="O2214" s="15" t="str">
        <f t="shared" si="69"/>
        <v/>
      </c>
    </row>
    <row r="2215" spans="1:15" ht="16.5" customHeight="1">
      <c r="A2215" s="404"/>
      <c r="B2215" s="405"/>
      <c r="C2215" s="413"/>
      <c r="D2215" s="405"/>
      <c r="E2215" s="405"/>
      <c r="F2215" s="405"/>
      <c r="G2215" s="405"/>
      <c r="H2215" s="405"/>
      <c r="I2215" s="405"/>
      <c r="J2215" s="405"/>
      <c r="K2215" s="405"/>
      <c r="L2215" s="406"/>
      <c r="M2215" s="25" t="str">
        <f>IFERROR(VLOOKUP(D2215,Cover!$I$2:$J$14,2,0),"")</f>
        <v/>
      </c>
      <c r="N2215" s="25" t="str">
        <f t="shared" si="68"/>
        <v/>
      </c>
      <c r="O2215" s="15" t="str">
        <f t="shared" si="69"/>
        <v/>
      </c>
    </row>
    <row r="2216" spans="1:15" ht="16.5" customHeight="1">
      <c r="A2216" s="404"/>
      <c r="B2216" s="405"/>
      <c r="C2216" s="413"/>
      <c r="D2216" s="405"/>
      <c r="E2216" s="405"/>
      <c r="F2216" s="405"/>
      <c r="G2216" s="405"/>
      <c r="H2216" s="405"/>
      <c r="I2216" s="405"/>
      <c r="J2216" s="405"/>
      <c r="K2216" s="405"/>
      <c r="L2216" s="406"/>
      <c r="M2216" s="25" t="str">
        <f>IFERROR(VLOOKUP(D2216,Cover!$I$2:$J$14,2,0),"")</f>
        <v/>
      </c>
      <c r="N2216" s="25" t="str">
        <f t="shared" si="68"/>
        <v/>
      </c>
      <c r="O2216" s="15" t="str">
        <f t="shared" si="69"/>
        <v/>
      </c>
    </row>
    <row r="2217" spans="1:15" ht="16.5" customHeight="1">
      <c r="A2217" s="404"/>
      <c r="B2217" s="405"/>
      <c r="C2217" s="413"/>
      <c r="D2217" s="405"/>
      <c r="E2217" s="405"/>
      <c r="F2217" s="405"/>
      <c r="G2217" s="405"/>
      <c r="H2217" s="405"/>
      <c r="I2217" s="405"/>
      <c r="J2217" s="405"/>
      <c r="K2217" s="405"/>
      <c r="L2217" s="406"/>
      <c r="M2217" s="25" t="str">
        <f>IFERROR(VLOOKUP(D2217,Cover!$I$2:$J$14,2,0),"")</f>
        <v/>
      </c>
      <c r="N2217" s="25" t="str">
        <f t="shared" si="68"/>
        <v/>
      </c>
      <c r="O2217" s="15" t="str">
        <f t="shared" si="69"/>
        <v/>
      </c>
    </row>
    <row r="2218" spans="1:15" ht="16.5" customHeight="1">
      <c r="A2218" s="404"/>
      <c r="B2218" s="405"/>
      <c r="C2218" s="413"/>
      <c r="D2218" s="405"/>
      <c r="E2218" s="405"/>
      <c r="F2218" s="405"/>
      <c r="G2218" s="405"/>
      <c r="H2218" s="405"/>
      <c r="I2218" s="405"/>
      <c r="J2218" s="405"/>
      <c r="K2218" s="405"/>
      <c r="L2218" s="406"/>
      <c r="M2218" s="25" t="str">
        <f>IFERROR(VLOOKUP(D2218,Cover!$I$2:$J$14,2,0),"")</f>
        <v/>
      </c>
      <c r="N2218" s="25" t="str">
        <f t="shared" si="68"/>
        <v/>
      </c>
      <c r="O2218" s="15" t="str">
        <f t="shared" si="69"/>
        <v/>
      </c>
    </row>
    <row r="2219" spans="1:15" ht="16.5" customHeight="1">
      <c r="A2219" s="404"/>
      <c r="B2219" s="405"/>
      <c r="C2219" s="413"/>
      <c r="D2219" s="405"/>
      <c r="E2219" s="405"/>
      <c r="F2219" s="405"/>
      <c r="G2219" s="405"/>
      <c r="H2219" s="405"/>
      <c r="I2219" s="405"/>
      <c r="J2219" s="405"/>
      <c r="K2219" s="405"/>
      <c r="L2219" s="406"/>
      <c r="M2219" s="25" t="str">
        <f>IFERROR(VLOOKUP(D2219,Cover!$I$2:$J$14,2,0),"")</f>
        <v/>
      </c>
      <c r="N2219" s="25" t="str">
        <f t="shared" si="68"/>
        <v/>
      </c>
      <c r="O2219" s="15" t="str">
        <f t="shared" si="69"/>
        <v/>
      </c>
    </row>
    <row r="2220" spans="1:15" ht="16.5" customHeight="1">
      <c r="A2220" s="404"/>
      <c r="B2220" s="405"/>
      <c r="C2220" s="413"/>
      <c r="D2220" s="405"/>
      <c r="E2220" s="405"/>
      <c r="F2220" s="405"/>
      <c r="G2220" s="405"/>
      <c r="H2220" s="405"/>
      <c r="I2220" s="405"/>
      <c r="J2220" s="405"/>
      <c r="K2220" s="405"/>
      <c r="L2220" s="406"/>
      <c r="M2220" s="25" t="str">
        <f>IFERROR(VLOOKUP(D2220,Cover!$I$2:$J$14,2,0),"")</f>
        <v/>
      </c>
      <c r="N2220" s="25" t="str">
        <f t="shared" si="68"/>
        <v/>
      </c>
      <c r="O2220" s="15" t="str">
        <f t="shared" si="69"/>
        <v/>
      </c>
    </row>
    <row r="2221" spans="1:15" ht="16.5" customHeight="1">
      <c r="A2221" s="404"/>
      <c r="B2221" s="405"/>
      <c r="C2221" s="413"/>
      <c r="D2221" s="405"/>
      <c r="E2221" s="405"/>
      <c r="F2221" s="405"/>
      <c r="G2221" s="405"/>
      <c r="H2221" s="405"/>
      <c r="I2221" s="405"/>
      <c r="J2221" s="405"/>
      <c r="K2221" s="405"/>
      <c r="L2221" s="406"/>
      <c r="M2221" s="25" t="str">
        <f>IFERROR(VLOOKUP(D2221,Cover!$I$2:$J$14,2,0),"")</f>
        <v/>
      </c>
      <c r="N2221" s="25" t="str">
        <f t="shared" si="68"/>
        <v/>
      </c>
      <c r="O2221" s="15" t="str">
        <f t="shared" si="69"/>
        <v/>
      </c>
    </row>
    <row r="2222" spans="1:15" ht="16.5" customHeight="1">
      <c r="A2222" s="404"/>
      <c r="B2222" s="405"/>
      <c r="C2222" s="413"/>
      <c r="D2222" s="405"/>
      <c r="E2222" s="405"/>
      <c r="F2222" s="405"/>
      <c r="G2222" s="405"/>
      <c r="H2222" s="405"/>
      <c r="I2222" s="405"/>
      <c r="J2222" s="405"/>
      <c r="K2222" s="405"/>
      <c r="L2222" s="406"/>
      <c r="M2222" s="25" t="str">
        <f>IFERROR(VLOOKUP(D2222,Cover!$I$2:$J$14,2,0),"")</f>
        <v/>
      </c>
      <c r="N2222" s="25" t="str">
        <f t="shared" si="68"/>
        <v/>
      </c>
      <c r="O2222" s="15" t="str">
        <f t="shared" si="69"/>
        <v/>
      </c>
    </row>
    <row r="2223" spans="1:15" ht="16.5" customHeight="1">
      <c r="A2223" s="404"/>
      <c r="B2223" s="405"/>
      <c r="C2223" s="413"/>
      <c r="D2223" s="405"/>
      <c r="E2223" s="405"/>
      <c r="F2223" s="405"/>
      <c r="G2223" s="405"/>
      <c r="H2223" s="405"/>
      <c r="I2223" s="405"/>
      <c r="J2223" s="405"/>
      <c r="K2223" s="405"/>
      <c r="L2223" s="406"/>
      <c r="M2223" s="25" t="str">
        <f>IFERROR(VLOOKUP(D2223,Cover!$I$2:$J$14,2,0),"")</f>
        <v/>
      </c>
      <c r="N2223" s="25" t="str">
        <f t="shared" si="68"/>
        <v/>
      </c>
      <c r="O2223" s="15" t="str">
        <f t="shared" si="69"/>
        <v/>
      </c>
    </row>
    <row r="2224" spans="1:15" ht="16.5" customHeight="1">
      <c r="A2224" s="404"/>
      <c r="B2224" s="405"/>
      <c r="C2224" s="413"/>
      <c r="D2224" s="405"/>
      <c r="E2224" s="405"/>
      <c r="F2224" s="405"/>
      <c r="G2224" s="405"/>
      <c r="H2224" s="405"/>
      <c r="I2224" s="405"/>
      <c r="J2224" s="405"/>
      <c r="K2224" s="405"/>
      <c r="L2224" s="406"/>
      <c r="M2224" s="25" t="str">
        <f>IFERROR(VLOOKUP(D2224,Cover!$I$2:$J$14,2,0),"")</f>
        <v/>
      </c>
      <c r="N2224" s="25" t="str">
        <f t="shared" si="68"/>
        <v/>
      </c>
      <c r="O2224" s="15" t="str">
        <f t="shared" si="69"/>
        <v/>
      </c>
    </row>
    <row r="2225" spans="1:15" ht="16.5" customHeight="1">
      <c r="A2225" s="404"/>
      <c r="B2225" s="405"/>
      <c r="C2225" s="413"/>
      <c r="D2225" s="405"/>
      <c r="E2225" s="405"/>
      <c r="F2225" s="405"/>
      <c r="G2225" s="405"/>
      <c r="H2225" s="405"/>
      <c r="I2225" s="405"/>
      <c r="J2225" s="405"/>
      <c r="K2225" s="405"/>
      <c r="L2225" s="406"/>
      <c r="M2225" s="25" t="str">
        <f>IFERROR(VLOOKUP(D2225,Cover!$I$2:$J$14,2,0),"")</f>
        <v/>
      </c>
      <c r="N2225" s="25" t="str">
        <f t="shared" si="68"/>
        <v/>
      </c>
      <c r="O2225" s="15" t="str">
        <f t="shared" si="69"/>
        <v/>
      </c>
    </row>
    <row r="2226" spans="1:15" ht="16.5" customHeight="1">
      <c r="A2226" s="404"/>
      <c r="B2226" s="405"/>
      <c r="C2226" s="413"/>
      <c r="D2226" s="405"/>
      <c r="E2226" s="405"/>
      <c r="F2226" s="405"/>
      <c r="G2226" s="405"/>
      <c r="H2226" s="405"/>
      <c r="I2226" s="405"/>
      <c r="J2226" s="405"/>
      <c r="K2226" s="405"/>
      <c r="L2226" s="406"/>
      <c r="M2226" s="25" t="str">
        <f>IFERROR(VLOOKUP(D2226,Cover!$I$2:$J$14,2,0),"")</f>
        <v/>
      </c>
      <c r="N2226" s="25" t="str">
        <f t="shared" si="68"/>
        <v/>
      </c>
      <c r="O2226" s="15" t="str">
        <f t="shared" si="69"/>
        <v/>
      </c>
    </row>
    <row r="2227" spans="1:15" ht="16.5" customHeight="1">
      <c r="A2227" s="404"/>
      <c r="B2227" s="405"/>
      <c r="C2227" s="413"/>
      <c r="D2227" s="405"/>
      <c r="E2227" s="405"/>
      <c r="F2227" s="405"/>
      <c r="G2227" s="405"/>
      <c r="H2227" s="405"/>
      <c r="I2227" s="405"/>
      <c r="J2227" s="405"/>
      <c r="K2227" s="405"/>
      <c r="L2227" s="406"/>
      <c r="M2227" s="25" t="str">
        <f>IFERROR(VLOOKUP(D2227,Cover!$I$2:$J$14,2,0),"")</f>
        <v/>
      </c>
      <c r="N2227" s="25" t="str">
        <f t="shared" si="68"/>
        <v/>
      </c>
      <c r="O2227" s="15" t="str">
        <f t="shared" si="69"/>
        <v/>
      </c>
    </row>
    <row r="2228" spans="1:15" ht="16.5" customHeight="1">
      <c r="A2228" s="404"/>
      <c r="B2228" s="405"/>
      <c r="C2228" s="413"/>
      <c r="D2228" s="405"/>
      <c r="E2228" s="405"/>
      <c r="F2228" s="405"/>
      <c r="G2228" s="405"/>
      <c r="H2228" s="405"/>
      <c r="I2228" s="405"/>
      <c r="J2228" s="405"/>
      <c r="K2228" s="405"/>
      <c r="L2228" s="406"/>
      <c r="M2228" s="25" t="str">
        <f>IFERROR(VLOOKUP(D2228,Cover!$I$2:$J$14,2,0),"")</f>
        <v/>
      </c>
      <c r="N2228" s="25" t="str">
        <f t="shared" si="68"/>
        <v/>
      </c>
      <c r="O2228" s="15" t="str">
        <f t="shared" si="69"/>
        <v/>
      </c>
    </row>
    <row r="2229" spans="1:15" ht="16.5" customHeight="1">
      <c r="A2229" s="404"/>
      <c r="B2229" s="405"/>
      <c r="C2229" s="413"/>
      <c r="D2229" s="405"/>
      <c r="E2229" s="405"/>
      <c r="F2229" s="405"/>
      <c r="G2229" s="405"/>
      <c r="H2229" s="405"/>
      <c r="I2229" s="405"/>
      <c r="J2229" s="405"/>
      <c r="K2229" s="405"/>
      <c r="L2229" s="406"/>
      <c r="M2229" s="25" t="str">
        <f>IFERROR(VLOOKUP(D2229,Cover!$I$2:$J$14,2,0),"")</f>
        <v/>
      </c>
      <c r="N2229" s="25" t="str">
        <f t="shared" si="68"/>
        <v/>
      </c>
      <c r="O2229" s="15" t="str">
        <f t="shared" si="69"/>
        <v/>
      </c>
    </row>
    <row r="2230" spans="1:15" ht="16.5" customHeight="1">
      <c r="A2230" s="404"/>
      <c r="B2230" s="405"/>
      <c r="C2230" s="413"/>
      <c r="D2230" s="405"/>
      <c r="E2230" s="405"/>
      <c r="F2230" s="405"/>
      <c r="G2230" s="405"/>
      <c r="H2230" s="405"/>
      <c r="I2230" s="405"/>
      <c r="J2230" s="405"/>
      <c r="K2230" s="405"/>
      <c r="L2230" s="406"/>
      <c r="M2230" s="25" t="str">
        <f>IFERROR(VLOOKUP(D2230,Cover!$I$2:$J$14,2,0),"")</f>
        <v/>
      </c>
      <c r="N2230" s="25" t="str">
        <f t="shared" si="68"/>
        <v/>
      </c>
      <c r="O2230" s="15" t="str">
        <f t="shared" si="69"/>
        <v/>
      </c>
    </row>
    <row r="2231" spans="1:15" ht="16.5" customHeight="1">
      <c r="A2231" s="404"/>
      <c r="B2231" s="405"/>
      <c r="C2231" s="413"/>
      <c r="D2231" s="405"/>
      <c r="E2231" s="405"/>
      <c r="F2231" s="405"/>
      <c r="G2231" s="405"/>
      <c r="H2231" s="405"/>
      <c r="I2231" s="405"/>
      <c r="J2231" s="405"/>
      <c r="K2231" s="405"/>
      <c r="L2231" s="406"/>
      <c r="M2231" s="25" t="str">
        <f>IFERROR(VLOOKUP(D2231,Cover!$I$2:$J$14,2,0),"")</f>
        <v/>
      </c>
      <c r="N2231" s="25" t="str">
        <f t="shared" si="68"/>
        <v/>
      </c>
      <c r="O2231" s="15" t="str">
        <f t="shared" si="69"/>
        <v/>
      </c>
    </row>
    <row r="2232" spans="1:15" ht="16.5" customHeight="1">
      <c r="A2232" s="404"/>
      <c r="B2232" s="405"/>
      <c r="C2232" s="413"/>
      <c r="D2232" s="405"/>
      <c r="E2232" s="405"/>
      <c r="F2232" s="405"/>
      <c r="G2232" s="405"/>
      <c r="H2232" s="405"/>
      <c r="I2232" s="405"/>
      <c r="J2232" s="405"/>
      <c r="K2232" s="405"/>
      <c r="L2232" s="406"/>
      <c r="M2232" s="25" t="str">
        <f>IFERROR(VLOOKUP(D2232,Cover!$I$2:$J$14,2,0),"")</f>
        <v/>
      </c>
      <c r="N2232" s="25" t="str">
        <f t="shared" si="68"/>
        <v/>
      </c>
      <c r="O2232" s="15" t="str">
        <f t="shared" si="69"/>
        <v/>
      </c>
    </row>
    <row r="2233" spans="1:15" ht="16.5" customHeight="1">
      <c r="A2233" s="404"/>
      <c r="B2233" s="405"/>
      <c r="C2233" s="413"/>
      <c r="D2233" s="405"/>
      <c r="E2233" s="405"/>
      <c r="F2233" s="405"/>
      <c r="G2233" s="405"/>
      <c r="H2233" s="405"/>
      <c r="I2233" s="405"/>
      <c r="J2233" s="405"/>
      <c r="K2233" s="405"/>
      <c r="L2233" s="406"/>
      <c r="M2233" s="25" t="str">
        <f>IFERROR(VLOOKUP(D2233,Cover!$I$2:$J$14,2,0),"")</f>
        <v/>
      </c>
      <c r="N2233" s="25" t="str">
        <f t="shared" si="68"/>
        <v/>
      </c>
      <c r="O2233" s="15" t="str">
        <f t="shared" si="69"/>
        <v/>
      </c>
    </row>
    <row r="2234" spans="1:15" ht="16.5" customHeight="1">
      <c r="A2234" s="404"/>
      <c r="B2234" s="405"/>
      <c r="C2234" s="413"/>
      <c r="D2234" s="405"/>
      <c r="E2234" s="405"/>
      <c r="F2234" s="405"/>
      <c r="G2234" s="405"/>
      <c r="H2234" s="405"/>
      <c r="I2234" s="405"/>
      <c r="J2234" s="405"/>
      <c r="K2234" s="405"/>
      <c r="L2234" s="406"/>
      <c r="M2234" s="25" t="str">
        <f>IFERROR(VLOOKUP(D2234,Cover!$I$2:$J$14,2,0),"")</f>
        <v/>
      </c>
      <c r="N2234" s="25" t="str">
        <f t="shared" si="68"/>
        <v/>
      </c>
      <c r="O2234" s="15" t="str">
        <f t="shared" si="69"/>
        <v/>
      </c>
    </row>
    <row r="2235" spans="1:15" ht="16.5" customHeight="1">
      <c r="A2235" s="404"/>
      <c r="B2235" s="405"/>
      <c r="C2235" s="413"/>
      <c r="D2235" s="405"/>
      <c r="E2235" s="405"/>
      <c r="F2235" s="405"/>
      <c r="G2235" s="405"/>
      <c r="H2235" s="405"/>
      <c r="I2235" s="405"/>
      <c r="J2235" s="405"/>
      <c r="K2235" s="405"/>
      <c r="L2235" s="406"/>
      <c r="M2235" s="25" t="str">
        <f>IFERROR(VLOOKUP(D2235,Cover!$I$2:$J$14,2,0),"")</f>
        <v/>
      </c>
      <c r="N2235" s="25" t="str">
        <f t="shared" si="68"/>
        <v/>
      </c>
      <c r="O2235" s="15" t="str">
        <f t="shared" si="69"/>
        <v/>
      </c>
    </row>
    <row r="2236" spans="1:15" ht="16.5" customHeight="1">
      <c r="A2236" s="404"/>
      <c r="B2236" s="405"/>
      <c r="C2236" s="413"/>
      <c r="D2236" s="405"/>
      <c r="E2236" s="405"/>
      <c r="F2236" s="405"/>
      <c r="G2236" s="405"/>
      <c r="H2236" s="405"/>
      <c r="I2236" s="405"/>
      <c r="J2236" s="405"/>
      <c r="K2236" s="405"/>
      <c r="L2236" s="406"/>
      <c r="M2236" s="25" t="str">
        <f>IFERROR(VLOOKUP(D2236,Cover!$I$2:$J$14,2,0),"")</f>
        <v/>
      </c>
      <c r="N2236" s="25" t="str">
        <f t="shared" si="68"/>
        <v/>
      </c>
      <c r="O2236" s="15" t="str">
        <f t="shared" si="69"/>
        <v/>
      </c>
    </row>
    <row r="2237" spans="1:15" ht="16.5" customHeight="1">
      <c r="A2237" s="404"/>
      <c r="B2237" s="405"/>
      <c r="C2237" s="413"/>
      <c r="D2237" s="405"/>
      <c r="E2237" s="405"/>
      <c r="F2237" s="405"/>
      <c r="G2237" s="405"/>
      <c r="H2237" s="405"/>
      <c r="I2237" s="405"/>
      <c r="J2237" s="405"/>
      <c r="K2237" s="405"/>
      <c r="L2237" s="406"/>
      <c r="M2237" s="25" t="str">
        <f>IFERROR(VLOOKUP(D2237,Cover!$I$2:$J$14,2,0),"")</f>
        <v/>
      </c>
      <c r="N2237" s="25" t="str">
        <f t="shared" si="68"/>
        <v/>
      </c>
      <c r="O2237" s="15" t="str">
        <f t="shared" si="69"/>
        <v/>
      </c>
    </row>
    <row r="2238" spans="1:15" ht="16.5" customHeight="1">
      <c r="A2238" s="404"/>
      <c r="B2238" s="405"/>
      <c r="C2238" s="413"/>
      <c r="D2238" s="405"/>
      <c r="E2238" s="405"/>
      <c r="F2238" s="405"/>
      <c r="G2238" s="405"/>
      <c r="H2238" s="405"/>
      <c r="I2238" s="405"/>
      <c r="J2238" s="405"/>
      <c r="K2238" s="405"/>
      <c r="L2238" s="406"/>
      <c r="M2238" s="25" t="str">
        <f>IFERROR(VLOOKUP(D2238,Cover!$I$2:$J$14,2,0),"")</f>
        <v/>
      </c>
      <c r="N2238" s="25" t="str">
        <f t="shared" si="68"/>
        <v/>
      </c>
      <c r="O2238" s="15" t="str">
        <f t="shared" si="69"/>
        <v/>
      </c>
    </row>
    <row r="2239" spans="1:15" ht="16.5" customHeight="1">
      <c r="A2239" s="404"/>
      <c r="B2239" s="405"/>
      <c r="C2239" s="413"/>
      <c r="D2239" s="405"/>
      <c r="E2239" s="405"/>
      <c r="F2239" s="405"/>
      <c r="G2239" s="405"/>
      <c r="H2239" s="405"/>
      <c r="I2239" s="405"/>
      <c r="J2239" s="405"/>
      <c r="K2239" s="405"/>
      <c r="L2239" s="406"/>
      <c r="M2239" s="25" t="str">
        <f>IFERROR(VLOOKUP(D2239,Cover!$I$2:$J$14,2,0),"")</f>
        <v/>
      </c>
      <c r="N2239" s="25" t="str">
        <f t="shared" si="68"/>
        <v/>
      </c>
      <c r="O2239" s="15" t="str">
        <f t="shared" si="69"/>
        <v/>
      </c>
    </row>
    <row r="2240" spans="1:15" ht="16.5" customHeight="1">
      <c r="A2240" s="404"/>
      <c r="B2240" s="405"/>
      <c r="C2240" s="413"/>
      <c r="D2240" s="405"/>
      <c r="E2240" s="405"/>
      <c r="F2240" s="405"/>
      <c r="G2240" s="405"/>
      <c r="H2240" s="405"/>
      <c r="I2240" s="405"/>
      <c r="J2240" s="405"/>
      <c r="K2240" s="405"/>
      <c r="L2240" s="406"/>
      <c r="M2240" s="25" t="str">
        <f>IFERROR(VLOOKUP(D2240,Cover!$I$2:$J$14,2,0),"")</f>
        <v/>
      </c>
      <c r="N2240" s="25" t="str">
        <f t="shared" si="68"/>
        <v/>
      </c>
      <c r="O2240" s="15" t="str">
        <f t="shared" si="69"/>
        <v/>
      </c>
    </row>
    <row r="2241" spans="1:15" ht="16.5" customHeight="1">
      <c r="A2241" s="404"/>
      <c r="B2241" s="405"/>
      <c r="C2241" s="413"/>
      <c r="D2241" s="405"/>
      <c r="E2241" s="405"/>
      <c r="F2241" s="405"/>
      <c r="G2241" s="405"/>
      <c r="H2241" s="405"/>
      <c r="I2241" s="405"/>
      <c r="J2241" s="405"/>
      <c r="K2241" s="405"/>
      <c r="L2241" s="406"/>
      <c r="M2241" s="25" t="str">
        <f>IFERROR(VLOOKUP(D2241,Cover!$I$2:$J$14,2,0),"")</f>
        <v/>
      </c>
      <c r="N2241" s="25" t="str">
        <f t="shared" si="68"/>
        <v/>
      </c>
      <c r="O2241" s="15" t="str">
        <f t="shared" si="69"/>
        <v/>
      </c>
    </row>
    <row r="2242" spans="1:15" ht="16.5" customHeight="1">
      <c r="A2242" s="404"/>
      <c r="B2242" s="405"/>
      <c r="C2242" s="413"/>
      <c r="D2242" s="405"/>
      <c r="E2242" s="405"/>
      <c r="F2242" s="405"/>
      <c r="G2242" s="405"/>
      <c r="H2242" s="405"/>
      <c r="I2242" s="405"/>
      <c r="J2242" s="405"/>
      <c r="K2242" s="405"/>
      <c r="L2242" s="406"/>
      <c r="M2242" s="25" t="str">
        <f>IFERROR(VLOOKUP(D2242,Cover!$I$2:$J$14,2,0),"")</f>
        <v/>
      </c>
      <c r="N2242" s="25" t="str">
        <f t="shared" si="68"/>
        <v/>
      </c>
      <c r="O2242" s="15" t="str">
        <f t="shared" si="69"/>
        <v/>
      </c>
    </row>
    <row r="2243" spans="1:15" ht="16.5" customHeight="1">
      <c r="A2243" s="404"/>
      <c r="B2243" s="405"/>
      <c r="C2243" s="413"/>
      <c r="D2243" s="405"/>
      <c r="E2243" s="405"/>
      <c r="F2243" s="405"/>
      <c r="G2243" s="405"/>
      <c r="H2243" s="405"/>
      <c r="I2243" s="405"/>
      <c r="J2243" s="405"/>
      <c r="K2243" s="405"/>
      <c r="L2243" s="406"/>
      <c r="M2243" s="25" t="str">
        <f>IFERROR(VLOOKUP(D2243,Cover!$I$2:$J$14,2,0),"")</f>
        <v/>
      </c>
      <c r="N2243" s="25" t="str">
        <f t="shared" ref="N2243:N2306" si="70">IF(O2243&lt;&gt;"PMOyyy144_R4bis",CONCATENATE(B2243,M2243,I2243),CONCATENATE(O2243,M2243,I2243))</f>
        <v/>
      </c>
      <c r="O2243" s="15" t="str">
        <f t="shared" ref="O2243:O2306" si="71">LEFT(B2243,15)</f>
        <v/>
      </c>
    </row>
    <row r="2244" spans="1:15" ht="16.5" customHeight="1">
      <c r="A2244" s="404"/>
      <c r="B2244" s="405"/>
      <c r="C2244" s="413"/>
      <c r="D2244" s="405"/>
      <c r="E2244" s="405"/>
      <c r="F2244" s="405"/>
      <c r="G2244" s="405"/>
      <c r="H2244" s="405"/>
      <c r="I2244" s="405"/>
      <c r="J2244" s="405"/>
      <c r="K2244" s="405"/>
      <c r="L2244" s="406"/>
      <c r="M2244" s="25" t="str">
        <f>IFERROR(VLOOKUP(D2244,Cover!$I$2:$J$14,2,0),"")</f>
        <v/>
      </c>
      <c r="N2244" s="25" t="str">
        <f t="shared" si="70"/>
        <v/>
      </c>
      <c r="O2244" s="15" t="str">
        <f t="shared" si="71"/>
        <v/>
      </c>
    </row>
    <row r="2245" spans="1:15" ht="16.5" customHeight="1">
      <c r="A2245" s="404"/>
      <c r="B2245" s="405"/>
      <c r="C2245" s="413"/>
      <c r="D2245" s="405"/>
      <c r="E2245" s="405"/>
      <c r="F2245" s="405"/>
      <c r="G2245" s="405"/>
      <c r="H2245" s="405"/>
      <c r="I2245" s="405"/>
      <c r="J2245" s="405"/>
      <c r="K2245" s="405"/>
      <c r="L2245" s="406"/>
      <c r="M2245" s="25" t="str">
        <f>IFERROR(VLOOKUP(D2245,Cover!$I$2:$J$14,2,0),"")</f>
        <v/>
      </c>
      <c r="N2245" s="25" t="str">
        <f t="shared" si="70"/>
        <v/>
      </c>
      <c r="O2245" s="15" t="str">
        <f t="shared" si="71"/>
        <v/>
      </c>
    </row>
    <row r="2246" spans="1:15" ht="16.5" customHeight="1">
      <c r="A2246" s="404"/>
      <c r="B2246" s="405"/>
      <c r="C2246" s="413"/>
      <c r="D2246" s="405"/>
      <c r="E2246" s="405"/>
      <c r="F2246" s="405"/>
      <c r="G2246" s="405"/>
      <c r="H2246" s="405"/>
      <c r="I2246" s="405"/>
      <c r="J2246" s="405"/>
      <c r="K2246" s="405"/>
      <c r="L2246" s="406"/>
      <c r="M2246" s="25" t="str">
        <f>IFERROR(VLOOKUP(D2246,Cover!$I$2:$J$14,2,0),"")</f>
        <v/>
      </c>
      <c r="N2246" s="25" t="str">
        <f t="shared" si="70"/>
        <v/>
      </c>
      <c r="O2246" s="15" t="str">
        <f t="shared" si="71"/>
        <v/>
      </c>
    </row>
    <row r="2247" spans="1:15" ht="16.5" customHeight="1">
      <c r="A2247" s="404"/>
      <c r="B2247" s="405"/>
      <c r="C2247" s="413"/>
      <c r="D2247" s="405"/>
      <c r="E2247" s="405"/>
      <c r="F2247" s="405"/>
      <c r="G2247" s="405"/>
      <c r="H2247" s="405"/>
      <c r="I2247" s="405"/>
      <c r="J2247" s="405"/>
      <c r="K2247" s="405"/>
      <c r="L2247" s="406"/>
      <c r="M2247" s="25" t="str">
        <f>IFERROR(VLOOKUP(D2247,Cover!$I$2:$J$14,2,0),"")</f>
        <v/>
      </c>
      <c r="N2247" s="25" t="str">
        <f t="shared" si="70"/>
        <v/>
      </c>
      <c r="O2247" s="15" t="str">
        <f t="shared" si="71"/>
        <v/>
      </c>
    </row>
    <row r="2248" spans="1:15" ht="16.5" customHeight="1">
      <c r="A2248" s="404"/>
      <c r="B2248" s="405"/>
      <c r="C2248" s="413"/>
      <c r="D2248" s="405"/>
      <c r="E2248" s="405"/>
      <c r="F2248" s="405"/>
      <c r="G2248" s="405"/>
      <c r="H2248" s="405"/>
      <c r="I2248" s="405"/>
      <c r="J2248" s="405"/>
      <c r="K2248" s="405"/>
      <c r="L2248" s="406"/>
      <c r="M2248" s="25" t="str">
        <f>IFERROR(VLOOKUP(D2248,Cover!$I$2:$J$14,2,0),"")</f>
        <v/>
      </c>
      <c r="N2248" s="25" t="str">
        <f t="shared" si="70"/>
        <v/>
      </c>
      <c r="O2248" s="15" t="str">
        <f t="shared" si="71"/>
        <v/>
      </c>
    </row>
    <row r="2249" spans="1:15" ht="16.5" customHeight="1">
      <c r="A2249" s="404"/>
      <c r="B2249" s="405"/>
      <c r="C2249" s="413"/>
      <c r="D2249" s="405"/>
      <c r="E2249" s="405"/>
      <c r="F2249" s="405"/>
      <c r="G2249" s="405"/>
      <c r="H2249" s="405"/>
      <c r="I2249" s="405"/>
      <c r="J2249" s="405"/>
      <c r="K2249" s="405"/>
      <c r="L2249" s="406"/>
      <c r="M2249" s="25" t="str">
        <f>IFERROR(VLOOKUP(D2249,Cover!$I$2:$J$14,2,0),"")</f>
        <v/>
      </c>
      <c r="N2249" s="25" t="str">
        <f t="shared" si="70"/>
        <v/>
      </c>
      <c r="O2249" s="15" t="str">
        <f t="shared" si="71"/>
        <v/>
      </c>
    </row>
    <row r="2250" spans="1:15" ht="16.5" customHeight="1">
      <c r="A2250" s="404"/>
      <c r="B2250" s="405"/>
      <c r="C2250" s="413"/>
      <c r="D2250" s="405"/>
      <c r="E2250" s="405"/>
      <c r="F2250" s="405"/>
      <c r="G2250" s="405"/>
      <c r="H2250" s="405"/>
      <c r="I2250" s="405"/>
      <c r="J2250" s="405"/>
      <c r="K2250" s="405"/>
      <c r="L2250" s="406"/>
      <c r="M2250" s="25" t="str">
        <f>IFERROR(VLOOKUP(D2250,Cover!$I$2:$J$14,2,0),"")</f>
        <v/>
      </c>
      <c r="N2250" s="25" t="str">
        <f t="shared" si="70"/>
        <v/>
      </c>
      <c r="O2250" s="15" t="str">
        <f t="shared" si="71"/>
        <v/>
      </c>
    </row>
    <row r="2251" spans="1:15" ht="16.5" customHeight="1">
      <c r="A2251" s="404"/>
      <c r="B2251" s="405"/>
      <c r="C2251" s="413"/>
      <c r="D2251" s="405"/>
      <c r="E2251" s="405"/>
      <c r="F2251" s="405"/>
      <c r="G2251" s="405"/>
      <c r="H2251" s="405"/>
      <c r="I2251" s="405"/>
      <c r="J2251" s="405"/>
      <c r="K2251" s="405"/>
      <c r="L2251" s="406"/>
      <c r="M2251" s="25" t="str">
        <f>IFERROR(VLOOKUP(D2251,Cover!$I$2:$J$14,2,0),"")</f>
        <v/>
      </c>
      <c r="N2251" s="25" t="str">
        <f t="shared" si="70"/>
        <v/>
      </c>
      <c r="O2251" s="15" t="str">
        <f t="shared" si="71"/>
        <v/>
      </c>
    </row>
    <row r="2252" spans="1:15" ht="16.5" customHeight="1">
      <c r="A2252" s="404"/>
      <c r="B2252" s="405"/>
      <c r="C2252" s="413"/>
      <c r="D2252" s="405"/>
      <c r="E2252" s="405"/>
      <c r="F2252" s="405"/>
      <c r="G2252" s="405"/>
      <c r="H2252" s="405"/>
      <c r="I2252" s="405"/>
      <c r="J2252" s="405"/>
      <c r="K2252" s="405"/>
      <c r="L2252" s="406"/>
      <c r="M2252" s="25" t="str">
        <f>IFERROR(VLOOKUP(D2252,Cover!$I$2:$J$14,2,0),"")</f>
        <v/>
      </c>
      <c r="N2252" s="25" t="str">
        <f t="shared" si="70"/>
        <v/>
      </c>
      <c r="O2252" s="15" t="str">
        <f t="shared" si="71"/>
        <v/>
      </c>
    </row>
    <row r="2253" spans="1:15" ht="16.5" customHeight="1">
      <c r="A2253" s="404"/>
      <c r="B2253" s="405"/>
      <c r="C2253" s="413"/>
      <c r="D2253" s="405"/>
      <c r="E2253" s="405"/>
      <c r="F2253" s="405"/>
      <c r="G2253" s="405"/>
      <c r="H2253" s="405"/>
      <c r="I2253" s="405"/>
      <c r="J2253" s="405"/>
      <c r="K2253" s="405"/>
      <c r="L2253" s="406"/>
      <c r="M2253" s="25" t="str">
        <f>IFERROR(VLOOKUP(D2253,Cover!$I$2:$J$14,2,0),"")</f>
        <v/>
      </c>
      <c r="N2253" s="25" t="str">
        <f t="shared" si="70"/>
        <v/>
      </c>
      <c r="O2253" s="15" t="str">
        <f t="shared" si="71"/>
        <v/>
      </c>
    </row>
    <row r="2254" spans="1:15" ht="16.5" customHeight="1">
      <c r="A2254" s="404"/>
      <c r="B2254" s="405"/>
      <c r="C2254" s="413"/>
      <c r="D2254" s="405"/>
      <c r="E2254" s="405"/>
      <c r="F2254" s="405"/>
      <c r="G2254" s="405"/>
      <c r="H2254" s="405"/>
      <c r="I2254" s="405"/>
      <c r="J2254" s="405"/>
      <c r="K2254" s="405"/>
      <c r="L2254" s="406"/>
      <c r="M2254" s="25" t="str">
        <f>IFERROR(VLOOKUP(D2254,Cover!$I$2:$J$14,2,0),"")</f>
        <v/>
      </c>
      <c r="N2254" s="25" t="str">
        <f t="shared" si="70"/>
        <v/>
      </c>
      <c r="O2254" s="15" t="str">
        <f t="shared" si="71"/>
        <v/>
      </c>
    </row>
    <row r="2255" spans="1:15" ht="16.5" customHeight="1">
      <c r="A2255" s="404"/>
      <c r="B2255" s="405"/>
      <c r="C2255" s="413"/>
      <c r="D2255" s="405"/>
      <c r="E2255" s="405"/>
      <c r="F2255" s="405"/>
      <c r="G2255" s="405"/>
      <c r="H2255" s="405"/>
      <c r="I2255" s="405"/>
      <c r="J2255" s="405"/>
      <c r="K2255" s="405"/>
      <c r="L2255" s="406"/>
      <c r="M2255" s="25" t="str">
        <f>IFERROR(VLOOKUP(D2255,Cover!$I$2:$J$14,2,0),"")</f>
        <v/>
      </c>
      <c r="N2255" s="25" t="str">
        <f t="shared" si="70"/>
        <v/>
      </c>
      <c r="O2255" s="15" t="str">
        <f t="shared" si="71"/>
        <v/>
      </c>
    </row>
    <row r="2256" spans="1:15" ht="16.5" customHeight="1">
      <c r="A2256" s="404"/>
      <c r="B2256" s="405"/>
      <c r="C2256" s="413"/>
      <c r="D2256" s="405"/>
      <c r="E2256" s="405"/>
      <c r="F2256" s="405"/>
      <c r="G2256" s="405"/>
      <c r="H2256" s="405"/>
      <c r="I2256" s="405"/>
      <c r="J2256" s="405"/>
      <c r="K2256" s="405"/>
      <c r="L2256" s="406"/>
      <c r="M2256" s="25" t="str">
        <f>IFERROR(VLOOKUP(D2256,Cover!$I$2:$J$14,2,0),"")</f>
        <v/>
      </c>
      <c r="N2256" s="25" t="str">
        <f t="shared" si="70"/>
        <v/>
      </c>
      <c r="O2256" s="15" t="str">
        <f t="shared" si="71"/>
        <v/>
      </c>
    </row>
    <row r="2257" spans="1:15" ht="16.5" customHeight="1">
      <c r="A2257" s="404"/>
      <c r="B2257" s="405"/>
      <c r="C2257" s="413"/>
      <c r="D2257" s="405"/>
      <c r="E2257" s="405"/>
      <c r="F2257" s="405"/>
      <c r="G2257" s="405"/>
      <c r="H2257" s="405"/>
      <c r="I2257" s="405"/>
      <c r="J2257" s="405"/>
      <c r="K2257" s="405"/>
      <c r="L2257" s="406"/>
      <c r="M2257" s="25" t="str">
        <f>IFERROR(VLOOKUP(D2257,Cover!$I$2:$J$14,2,0),"")</f>
        <v/>
      </c>
      <c r="N2257" s="25" t="str">
        <f t="shared" si="70"/>
        <v/>
      </c>
      <c r="O2257" s="15" t="str">
        <f t="shared" si="71"/>
        <v/>
      </c>
    </row>
    <row r="2258" spans="1:15" ht="16.5" customHeight="1">
      <c r="A2258" s="404"/>
      <c r="B2258" s="405"/>
      <c r="C2258" s="413"/>
      <c r="D2258" s="405"/>
      <c r="E2258" s="405"/>
      <c r="F2258" s="405"/>
      <c r="G2258" s="405"/>
      <c r="H2258" s="405"/>
      <c r="I2258" s="405"/>
      <c r="J2258" s="405"/>
      <c r="K2258" s="405"/>
      <c r="L2258" s="406"/>
      <c r="M2258" s="25" t="str">
        <f>IFERROR(VLOOKUP(D2258,Cover!$I$2:$J$14,2,0),"")</f>
        <v/>
      </c>
      <c r="N2258" s="25" t="str">
        <f t="shared" si="70"/>
        <v/>
      </c>
      <c r="O2258" s="15" t="str">
        <f t="shared" si="71"/>
        <v/>
      </c>
    </row>
    <row r="2259" spans="1:15" ht="16.5" customHeight="1">
      <c r="A2259" s="404"/>
      <c r="B2259" s="405"/>
      <c r="C2259" s="413"/>
      <c r="D2259" s="405"/>
      <c r="E2259" s="405"/>
      <c r="F2259" s="405"/>
      <c r="G2259" s="405"/>
      <c r="H2259" s="405"/>
      <c r="I2259" s="405"/>
      <c r="J2259" s="405"/>
      <c r="K2259" s="405"/>
      <c r="L2259" s="406"/>
      <c r="M2259" s="25" t="str">
        <f>IFERROR(VLOOKUP(D2259,Cover!$I$2:$J$14,2,0),"")</f>
        <v/>
      </c>
      <c r="N2259" s="25" t="str">
        <f t="shared" si="70"/>
        <v/>
      </c>
      <c r="O2259" s="15" t="str">
        <f t="shared" si="71"/>
        <v/>
      </c>
    </row>
    <row r="2260" spans="1:15" ht="16.5" customHeight="1">
      <c r="A2260" s="404"/>
      <c r="B2260" s="405"/>
      <c r="C2260" s="413"/>
      <c r="D2260" s="405"/>
      <c r="E2260" s="405"/>
      <c r="F2260" s="405"/>
      <c r="G2260" s="405"/>
      <c r="H2260" s="405"/>
      <c r="I2260" s="405"/>
      <c r="J2260" s="405"/>
      <c r="K2260" s="405"/>
      <c r="L2260" s="406"/>
      <c r="M2260" s="25" t="str">
        <f>IFERROR(VLOOKUP(D2260,Cover!$I$2:$J$14,2,0),"")</f>
        <v/>
      </c>
      <c r="N2260" s="25" t="str">
        <f t="shared" si="70"/>
        <v/>
      </c>
      <c r="O2260" s="15" t="str">
        <f t="shared" si="71"/>
        <v/>
      </c>
    </row>
    <row r="2261" spans="1:15" ht="16.5" customHeight="1">
      <c r="A2261" s="404"/>
      <c r="B2261" s="405"/>
      <c r="C2261" s="413"/>
      <c r="D2261" s="405"/>
      <c r="E2261" s="405"/>
      <c r="F2261" s="405"/>
      <c r="G2261" s="405"/>
      <c r="H2261" s="405"/>
      <c r="I2261" s="405"/>
      <c r="J2261" s="405"/>
      <c r="K2261" s="405"/>
      <c r="L2261" s="406"/>
      <c r="M2261" s="25" t="str">
        <f>IFERROR(VLOOKUP(D2261,Cover!$I$2:$J$14,2,0),"")</f>
        <v/>
      </c>
      <c r="N2261" s="25" t="str">
        <f t="shared" si="70"/>
        <v/>
      </c>
      <c r="O2261" s="15" t="str">
        <f t="shared" si="71"/>
        <v/>
      </c>
    </row>
    <row r="2262" spans="1:15" ht="16.5" customHeight="1">
      <c r="A2262" s="404"/>
      <c r="B2262" s="405"/>
      <c r="C2262" s="413"/>
      <c r="D2262" s="405"/>
      <c r="E2262" s="405"/>
      <c r="F2262" s="405"/>
      <c r="G2262" s="405"/>
      <c r="H2262" s="405"/>
      <c r="I2262" s="405"/>
      <c r="J2262" s="405"/>
      <c r="K2262" s="405"/>
      <c r="L2262" s="406"/>
      <c r="M2262" s="25" t="str">
        <f>IFERROR(VLOOKUP(D2262,Cover!$I$2:$J$14,2,0),"")</f>
        <v/>
      </c>
      <c r="N2262" s="25" t="str">
        <f t="shared" si="70"/>
        <v/>
      </c>
      <c r="O2262" s="15" t="str">
        <f t="shared" si="71"/>
        <v/>
      </c>
    </row>
    <row r="2263" spans="1:15" ht="16.5" customHeight="1">
      <c r="A2263" s="404"/>
      <c r="B2263" s="405"/>
      <c r="C2263" s="413"/>
      <c r="D2263" s="405"/>
      <c r="E2263" s="405"/>
      <c r="F2263" s="405"/>
      <c r="G2263" s="405"/>
      <c r="H2263" s="405"/>
      <c r="I2263" s="405"/>
      <c r="J2263" s="405"/>
      <c r="K2263" s="405"/>
      <c r="L2263" s="406"/>
      <c r="M2263" s="25" t="str">
        <f>IFERROR(VLOOKUP(D2263,Cover!$I$2:$J$14,2,0),"")</f>
        <v/>
      </c>
      <c r="N2263" s="25" t="str">
        <f t="shared" si="70"/>
        <v/>
      </c>
      <c r="O2263" s="15" t="str">
        <f t="shared" si="71"/>
        <v/>
      </c>
    </row>
    <row r="2264" spans="1:15" ht="16.5" customHeight="1">
      <c r="A2264" s="404"/>
      <c r="B2264" s="405"/>
      <c r="C2264" s="413"/>
      <c r="D2264" s="405"/>
      <c r="E2264" s="405"/>
      <c r="F2264" s="405"/>
      <c r="G2264" s="405"/>
      <c r="H2264" s="405"/>
      <c r="I2264" s="405"/>
      <c r="J2264" s="405"/>
      <c r="K2264" s="405"/>
      <c r="L2264" s="406"/>
      <c r="M2264" s="25" t="str">
        <f>IFERROR(VLOOKUP(D2264,Cover!$I$2:$J$14,2,0),"")</f>
        <v/>
      </c>
      <c r="N2264" s="25" t="str">
        <f t="shared" si="70"/>
        <v/>
      </c>
      <c r="O2264" s="15" t="str">
        <f t="shared" si="71"/>
        <v/>
      </c>
    </row>
    <row r="2265" spans="1:15" ht="16.5" customHeight="1">
      <c r="A2265" s="404"/>
      <c r="B2265" s="405"/>
      <c r="C2265" s="413"/>
      <c r="D2265" s="405"/>
      <c r="E2265" s="405"/>
      <c r="F2265" s="405"/>
      <c r="G2265" s="405"/>
      <c r="H2265" s="405"/>
      <c r="I2265" s="405"/>
      <c r="J2265" s="405"/>
      <c r="K2265" s="405"/>
      <c r="L2265" s="406"/>
      <c r="M2265" s="25" t="str">
        <f>IFERROR(VLOOKUP(D2265,Cover!$I$2:$J$14,2,0),"")</f>
        <v/>
      </c>
      <c r="N2265" s="25" t="str">
        <f t="shared" si="70"/>
        <v/>
      </c>
      <c r="O2265" s="15" t="str">
        <f t="shared" si="71"/>
        <v/>
      </c>
    </row>
    <row r="2266" spans="1:15" ht="16.5" customHeight="1">
      <c r="A2266" s="404"/>
      <c r="B2266" s="405"/>
      <c r="C2266" s="413"/>
      <c r="D2266" s="405"/>
      <c r="E2266" s="405"/>
      <c r="F2266" s="405"/>
      <c r="G2266" s="405"/>
      <c r="H2266" s="405"/>
      <c r="I2266" s="405"/>
      <c r="J2266" s="405"/>
      <c r="K2266" s="405"/>
      <c r="L2266" s="406"/>
      <c r="M2266" s="25" t="str">
        <f>IFERROR(VLOOKUP(D2266,Cover!$I$2:$J$14,2,0),"")</f>
        <v/>
      </c>
      <c r="N2266" s="25" t="str">
        <f t="shared" si="70"/>
        <v/>
      </c>
      <c r="O2266" s="15" t="str">
        <f t="shared" si="71"/>
        <v/>
      </c>
    </row>
    <row r="2267" spans="1:15" ht="16.5" customHeight="1">
      <c r="A2267" s="404"/>
      <c r="B2267" s="405"/>
      <c r="C2267" s="413"/>
      <c r="D2267" s="405"/>
      <c r="E2267" s="405"/>
      <c r="F2267" s="405"/>
      <c r="G2267" s="405"/>
      <c r="H2267" s="405"/>
      <c r="I2267" s="405"/>
      <c r="J2267" s="405"/>
      <c r="K2267" s="405"/>
      <c r="L2267" s="406"/>
      <c r="M2267" s="25" t="str">
        <f>IFERROR(VLOOKUP(D2267,Cover!$I$2:$J$14,2,0),"")</f>
        <v/>
      </c>
      <c r="N2267" s="25" t="str">
        <f t="shared" si="70"/>
        <v/>
      </c>
      <c r="O2267" s="15" t="str">
        <f t="shared" si="71"/>
        <v/>
      </c>
    </row>
    <row r="2268" spans="1:15" ht="16.5" customHeight="1">
      <c r="A2268" s="404"/>
      <c r="B2268" s="405"/>
      <c r="C2268" s="413"/>
      <c r="D2268" s="405"/>
      <c r="E2268" s="405"/>
      <c r="F2268" s="405"/>
      <c r="G2268" s="405"/>
      <c r="H2268" s="405"/>
      <c r="I2268" s="405"/>
      <c r="J2268" s="405"/>
      <c r="K2268" s="405"/>
      <c r="L2268" s="406"/>
      <c r="M2268" s="25" t="str">
        <f>IFERROR(VLOOKUP(D2268,Cover!$I$2:$J$14,2,0),"")</f>
        <v/>
      </c>
      <c r="N2268" s="25" t="str">
        <f t="shared" si="70"/>
        <v/>
      </c>
      <c r="O2268" s="15" t="str">
        <f t="shared" si="71"/>
        <v/>
      </c>
    </row>
    <row r="2269" spans="1:15" ht="16.5" customHeight="1">
      <c r="A2269" s="404"/>
      <c r="B2269" s="405"/>
      <c r="C2269" s="413"/>
      <c r="D2269" s="405"/>
      <c r="E2269" s="405"/>
      <c r="F2269" s="405"/>
      <c r="G2269" s="405"/>
      <c r="H2269" s="405"/>
      <c r="I2269" s="405"/>
      <c r="J2269" s="405"/>
      <c r="K2269" s="405"/>
      <c r="L2269" s="406"/>
      <c r="M2269" s="25" t="str">
        <f>IFERROR(VLOOKUP(D2269,Cover!$I$2:$J$14,2,0),"")</f>
        <v/>
      </c>
      <c r="N2269" s="25" t="str">
        <f t="shared" si="70"/>
        <v/>
      </c>
      <c r="O2269" s="15" t="str">
        <f t="shared" si="71"/>
        <v/>
      </c>
    </row>
    <row r="2270" spans="1:15" ht="16.5" customHeight="1">
      <c r="A2270" s="404"/>
      <c r="B2270" s="405"/>
      <c r="C2270" s="413"/>
      <c r="D2270" s="405"/>
      <c r="E2270" s="405"/>
      <c r="F2270" s="405"/>
      <c r="G2270" s="405"/>
      <c r="H2270" s="405"/>
      <c r="I2270" s="405"/>
      <c r="J2270" s="405"/>
      <c r="K2270" s="405"/>
      <c r="L2270" s="406"/>
      <c r="M2270" s="25" t="str">
        <f>IFERROR(VLOOKUP(D2270,Cover!$I$2:$J$14,2,0),"")</f>
        <v/>
      </c>
      <c r="N2270" s="25" t="str">
        <f t="shared" si="70"/>
        <v/>
      </c>
      <c r="O2270" s="15" t="str">
        <f t="shared" si="71"/>
        <v/>
      </c>
    </row>
    <row r="2271" spans="1:15" ht="16.5" customHeight="1">
      <c r="A2271" s="404"/>
      <c r="B2271" s="405"/>
      <c r="C2271" s="413"/>
      <c r="D2271" s="405"/>
      <c r="E2271" s="405"/>
      <c r="F2271" s="405"/>
      <c r="G2271" s="405"/>
      <c r="H2271" s="405"/>
      <c r="I2271" s="405"/>
      <c r="J2271" s="405"/>
      <c r="K2271" s="405"/>
      <c r="L2271" s="406"/>
      <c r="M2271" s="25" t="str">
        <f>IFERROR(VLOOKUP(D2271,Cover!$I$2:$J$14,2,0),"")</f>
        <v/>
      </c>
      <c r="N2271" s="25" t="str">
        <f t="shared" si="70"/>
        <v/>
      </c>
      <c r="O2271" s="15" t="str">
        <f t="shared" si="71"/>
        <v/>
      </c>
    </row>
    <row r="2272" spans="1:15" ht="16.5" customHeight="1">
      <c r="A2272" s="404"/>
      <c r="B2272" s="405"/>
      <c r="C2272" s="413"/>
      <c r="D2272" s="405"/>
      <c r="E2272" s="405"/>
      <c r="F2272" s="405"/>
      <c r="G2272" s="405"/>
      <c r="H2272" s="405"/>
      <c r="I2272" s="405"/>
      <c r="J2272" s="405"/>
      <c r="K2272" s="405"/>
      <c r="L2272" s="406"/>
      <c r="M2272" s="25" t="str">
        <f>IFERROR(VLOOKUP(D2272,Cover!$I$2:$J$14,2,0),"")</f>
        <v/>
      </c>
      <c r="N2272" s="25" t="str">
        <f t="shared" si="70"/>
        <v/>
      </c>
      <c r="O2272" s="15" t="str">
        <f t="shared" si="71"/>
        <v/>
      </c>
    </row>
    <row r="2273" spans="1:15" ht="16.5" customHeight="1">
      <c r="A2273" s="404"/>
      <c r="B2273" s="405"/>
      <c r="C2273" s="413"/>
      <c r="D2273" s="405"/>
      <c r="E2273" s="405"/>
      <c r="F2273" s="405"/>
      <c r="G2273" s="405"/>
      <c r="H2273" s="405"/>
      <c r="I2273" s="405"/>
      <c r="J2273" s="405"/>
      <c r="K2273" s="405"/>
      <c r="L2273" s="406"/>
      <c r="M2273" s="25" t="str">
        <f>IFERROR(VLOOKUP(D2273,Cover!$I$2:$J$14,2,0),"")</f>
        <v/>
      </c>
      <c r="N2273" s="25" t="str">
        <f t="shared" si="70"/>
        <v/>
      </c>
      <c r="O2273" s="15" t="str">
        <f t="shared" si="71"/>
        <v/>
      </c>
    </row>
    <row r="2274" spans="1:15" ht="16.5" customHeight="1">
      <c r="A2274" s="404"/>
      <c r="B2274" s="405"/>
      <c r="C2274" s="413"/>
      <c r="D2274" s="405"/>
      <c r="E2274" s="405"/>
      <c r="F2274" s="405"/>
      <c r="G2274" s="405"/>
      <c r="H2274" s="405"/>
      <c r="I2274" s="405"/>
      <c r="J2274" s="405"/>
      <c r="K2274" s="405"/>
      <c r="L2274" s="406"/>
      <c r="M2274" s="25" t="str">
        <f>IFERROR(VLOOKUP(D2274,Cover!$I$2:$J$14,2,0),"")</f>
        <v/>
      </c>
      <c r="N2274" s="25" t="str">
        <f t="shared" si="70"/>
        <v/>
      </c>
      <c r="O2274" s="15" t="str">
        <f t="shared" si="71"/>
        <v/>
      </c>
    </row>
    <row r="2275" spans="1:15" ht="16.5" customHeight="1">
      <c r="A2275" s="404"/>
      <c r="B2275" s="405"/>
      <c r="C2275" s="413"/>
      <c r="D2275" s="405"/>
      <c r="E2275" s="405"/>
      <c r="F2275" s="405"/>
      <c r="G2275" s="405"/>
      <c r="H2275" s="405"/>
      <c r="I2275" s="405"/>
      <c r="J2275" s="405"/>
      <c r="K2275" s="405"/>
      <c r="L2275" s="406"/>
      <c r="M2275" s="25" t="str">
        <f>IFERROR(VLOOKUP(D2275,Cover!$I$2:$J$14,2,0),"")</f>
        <v/>
      </c>
      <c r="N2275" s="25" t="str">
        <f t="shared" si="70"/>
        <v/>
      </c>
      <c r="O2275" s="15" t="str">
        <f t="shared" si="71"/>
        <v/>
      </c>
    </row>
    <row r="2276" spans="1:15" ht="16.5" customHeight="1">
      <c r="A2276" s="404"/>
      <c r="B2276" s="405"/>
      <c r="C2276" s="413"/>
      <c r="D2276" s="405"/>
      <c r="E2276" s="405"/>
      <c r="F2276" s="405"/>
      <c r="G2276" s="405"/>
      <c r="H2276" s="405"/>
      <c r="I2276" s="405"/>
      <c r="J2276" s="405"/>
      <c r="K2276" s="405"/>
      <c r="L2276" s="406"/>
      <c r="M2276" s="25" t="str">
        <f>IFERROR(VLOOKUP(D2276,Cover!$I$2:$J$14,2,0),"")</f>
        <v/>
      </c>
      <c r="N2276" s="25" t="str">
        <f t="shared" si="70"/>
        <v/>
      </c>
      <c r="O2276" s="15" t="str">
        <f t="shared" si="71"/>
        <v/>
      </c>
    </row>
    <row r="2277" spans="1:15" ht="16.5" customHeight="1">
      <c r="A2277" s="404"/>
      <c r="B2277" s="405"/>
      <c r="C2277" s="413"/>
      <c r="D2277" s="405"/>
      <c r="E2277" s="405"/>
      <c r="F2277" s="405"/>
      <c r="G2277" s="405"/>
      <c r="H2277" s="405"/>
      <c r="I2277" s="405"/>
      <c r="J2277" s="405"/>
      <c r="K2277" s="405"/>
      <c r="L2277" s="406"/>
      <c r="M2277" s="25" t="str">
        <f>IFERROR(VLOOKUP(D2277,Cover!$I$2:$J$14,2,0),"")</f>
        <v/>
      </c>
      <c r="N2277" s="25" t="str">
        <f t="shared" si="70"/>
        <v/>
      </c>
      <c r="O2277" s="15" t="str">
        <f t="shared" si="71"/>
        <v/>
      </c>
    </row>
    <row r="2278" spans="1:15" ht="16.5" customHeight="1">
      <c r="A2278" s="404"/>
      <c r="B2278" s="405"/>
      <c r="C2278" s="413"/>
      <c r="D2278" s="405"/>
      <c r="E2278" s="405"/>
      <c r="F2278" s="405"/>
      <c r="G2278" s="405"/>
      <c r="H2278" s="405"/>
      <c r="I2278" s="405"/>
      <c r="J2278" s="405"/>
      <c r="K2278" s="405"/>
      <c r="L2278" s="406"/>
      <c r="M2278" s="25" t="str">
        <f>IFERROR(VLOOKUP(D2278,Cover!$I$2:$J$14,2,0),"")</f>
        <v/>
      </c>
      <c r="N2278" s="25" t="str">
        <f t="shared" si="70"/>
        <v/>
      </c>
      <c r="O2278" s="15" t="str">
        <f t="shared" si="71"/>
        <v/>
      </c>
    </row>
    <row r="2279" spans="1:15" ht="16.5" customHeight="1">
      <c r="A2279" s="404"/>
      <c r="B2279" s="405"/>
      <c r="C2279" s="413"/>
      <c r="D2279" s="405"/>
      <c r="E2279" s="405"/>
      <c r="F2279" s="405"/>
      <c r="G2279" s="405"/>
      <c r="H2279" s="405"/>
      <c r="I2279" s="405"/>
      <c r="J2279" s="405"/>
      <c r="K2279" s="405"/>
      <c r="L2279" s="406"/>
      <c r="M2279" s="25" t="str">
        <f>IFERROR(VLOOKUP(D2279,Cover!$I$2:$J$14,2,0),"")</f>
        <v/>
      </c>
      <c r="N2279" s="25" t="str">
        <f t="shared" si="70"/>
        <v/>
      </c>
      <c r="O2279" s="15" t="str">
        <f t="shared" si="71"/>
        <v/>
      </c>
    </row>
    <row r="2280" spans="1:15" ht="16.5" customHeight="1">
      <c r="A2280" s="404"/>
      <c r="B2280" s="405"/>
      <c r="C2280" s="413"/>
      <c r="D2280" s="405"/>
      <c r="E2280" s="405"/>
      <c r="F2280" s="405"/>
      <c r="G2280" s="405"/>
      <c r="H2280" s="405"/>
      <c r="I2280" s="405"/>
      <c r="J2280" s="405"/>
      <c r="K2280" s="405"/>
      <c r="L2280" s="406"/>
      <c r="M2280" s="25" t="str">
        <f>IFERROR(VLOOKUP(D2280,Cover!$I$2:$J$14,2,0),"")</f>
        <v/>
      </c>
      <c r="N2280" s="25" t="str">
        <f t="shared" si="70"/>
        <v/>
      </c>
      <c r="O2280" s="15" t="str">
        <f t="shared" si="71"/>
        <v/>
      </c>
    </row>
    <row r="2281" spans="1:15" ht="16.5" customHeight="1">
      <c r="A2281" s="404"/>
      <c r="B2281" s="405"/>
      <c r="C2281" s="413"/>
      <c r="D2281" s="405"/>
      <c r="E2281" s="405"/>
      <c r="F2281" s="405"/>
      <c r="G2281" s="405"/>
      <c r="H2281" s="405"/>
      <c r="I2281" s="405"/>
      <c r="J2281" s="405"/>
      <c r="K2281" s="405"/>
      <c r="L2281" s="406"/>
      <c r="M2281" s="25" t="str">
        <f>IFERROR(VLOOKUP(D2281,Cover!$I$2:$J$14,2,0),"")</f>
        <v/>
      </c>
      <c r="N2281" s="25" t="str">
        <f t="shared" si="70"/>
        <v/>
      </c>
      <c r="O2281" s="15" t="str">
        <f t="shared" si="71"/>
        <v/>
      </c>
    </row>
    <row r="2282" spans="1:15" ht="16.5" customHeight="1">
      <c r="A2282" s="404"/>
      <c r="B2282" s="405"/>
      <c r="C2282" s="413"/>
      <c r="D2282" s="405"/>
      <c r="E2282" s="405"/>
      <c r="F2282" s="405"/>
      <c r="G2282" s="405"/>
      <c r="H2282" s="405"/>
      <c r="I2282" s="405"/>
      <c r="J2282" s="405"/>
      <c r="K2282" s="405"/>
      <c r="L2282" s="406"/>
      <c r="M2282" s="25" t="str">
        <f>IFERROR(VLOOKUP(D2282,Cover!$I$2:$J$14,2,0),"")</f>
        <v/>
      </c>
      <c r="N2282" s="25" t="str">
        <f t="shared" si="70"/>
        <v/>
      </c>
      <c r="O2282" s="15" t="str">
        <f t="shared" si="71"/>
        <v/>
      </c>
    </row>
    <row r="2283" spans="1:15" ht="16.5" customHeight="1">
      <c r="A2283" s="404"/>
      <c r="B2283" s="405"/>
      <c r="C2283" s="413"/>
      <c r="D2283" s="405"/>
      <c r="E2283" s="405"/>
      <c r="F2283" s="405"/>
      <c r="G2283" s="405"/>
      <c r="H2283" s="405"/>
      <c r="I2283" s="405"/>
      <c r="J2283" s="405"/>
      <c r="K2283" s="405"/>
      <c r="L2283" s="406"/>
      <c r="M2283" s="25" t="str">
        <f>IFERROR(VLOOKUP(D2283,Cover!$I$2:$J$14,2,0),"")</f>
        <v/>
      </c>
      <c r="N2283" s="25" t="str">
        <f t="shared" si="70"/>
        <v/>
      </c>
      <c r="O2283" s="15" t="str">
        <f t="shared" si="71"/>
        <v/>
      </c>
    </row>
    <row r="2284" spans="1:15" ht="16.5" customHeight="1">
      <c r="A2284" s="404"/>
      <c r="B2284" s="405"/>
      <c r="C2284" s="413"/>
      <c r="D2284" s="405"/>
      <c r="E2284" s="405"/>
      <c r="F2284" s="405"/>
      <c r="G2284" s="405"/>
      <c r="H2284" s="405"/>
      <c r="I2284" s="405"/>
      <c r="J2284" s="405"/>
      <c r="K2284" s="405"/>
      <c r="L2284" s="406"/>
      <c r="M2284" s="25" t="str">
        <f>IFERROR(VLOOKUP(D2284,Cover!$I$2:$J$14,2,0),"")</f>
        <v/>
      </c>
      <c r="N2284" s="25" t="str">
        <f t="shared" si="70"/>
        <v/>
      </c>
      <c r="O2284" s="15" t="str">
        <f t="shared" si="71"/>
        <v/>
      </c>
    </row>
    <row r="2285" spans="1:15" ht="16.5" customHeight="1">
      <c r="A2285" s="404"/>
      <c r="B2285" s="405"/>
      <c r="C2285" s="413"/>
      <c r="D2285" s="405"/>
      <c r="E2285" s="405"/>
      <c r="F2285" s="405"/>
      <c r="G2285" s="405"/>
      <c r="H2285" s="405"/>
      <c r="I2285" s="405"/>
      <c r="J2285" s="405"/>
      <c r="K2285" s="405"/>
      <c r="L2285" s="406"/>
      <c r="M2285" s="25" t="str">
        <f>IFERROR(VLOOKUP(D2285,Cover!$I$2:$J$14,2,0),"")</f>
        <v/>
      </c>
      <c r="N2285" s="25" t="str">
        <f t="shared" si="70"/>
        <v/>
      </c>
      <c r="O2285" s="15" t="str">
        <f t="shared" si="71"/>
        <v/>
      </c>
    </row>
    <row r="2286" spans="1:15" ht="16.5" customHeight="1">
      <c r="A2286" s="404"/>
      <c r="B2286" s="405"/>
      <c r="C2286" s="413"/>
      <c r="D2286" s="405"/>
      <c r="E2286" s="405"/>
      <c r="F2286" s="405"/>
      <c r="G2286" s="405"/>
      <c r="H2286" s="405"/>
      <c r="I2286" s="405"/>
      <c r="J2286" s="405"/>
      <c r="K2286" s="405"/>
      <c r="L2286" s="406"/>
      <c r="M2286" s="25" t="str">
        <f>IFERROR(VLOOKUP(D2286,Cover!$I$2:$J$14,2,0),"")</f>
        <v/>
      </c>
      <c r="N2286" s="25" t="str">
        <f t="shared" si="70"/>
        <v/>
      </c>
      <c r="O2286" s="15" t="str">
        <f t="shared" si="71"/>
        <v/>
      </c>
    </row>
    <row r="2287" spans="1:15" ht="16.5" customHeight="1">
      <c r="A2287" s="404"/>
      <c r="B2287" s="405"/>
      <c r="C2287" s="413"/>
      <c r="D2287" s="405"/>
      <c r="E2287" s="405"/>
      <c r="F2287" s="405"/>
      <c r="G2287" s="405"/>
      <c r="H2287" s="405"/>
      <c r="I2287" s="405"/>
      <c r="J2287" s="405"/>
      <c r="K2287" s="405"/>
      <c r="L2287" s="406"/>
      <c r="M2287" s="25" t="str">
        <f>IFERROR(VLOOKUP(D2287,Cover!$I$2:$J$14,2,0),"")</f>
        <v/>
      </c>
      <c r="N2287" s="25" t="str">
        <f t="shared" si="70"/>
        <v/>
      </c>
      <c r="O2287" s="15" t="str">
        <f t="shared" si="71"/>
        <v/>
      </c>
    </row>
    <row r="2288" spans="1:15" ht="16.5" customHeight="1">
      <c r="A2288" s="404"/>
      <c r="B2288" s="405"/>
      <c r="C2288" s="413"/>
      <c r="D2288" s="405"/>
      <c r="E2288" s="405"/>
      <c r="F2288" s="405"/>
      <c r="G2288" s="405"/>
      <c r="H2288" s="405"/>
      <c r="I2288" s="405"/>
      <c r="J2288" s="405"/>
      <c r="K2288" s="405"/>
      <c r="L2288" s="406"/>
      <c r="M2288" s="25" t="str">
        <f>IFERROR(VLOOKUP(D2288,Cover!$I$2:$J$14,2,0),"")</f>
        <v/>
      </c>
      <c r="N2288" s="25" t="str">
        <f t="shared" si="70"/>
        <v/>
      </c>
      <c r="O2288" s="15" t="str">
        <f t="shared" si="71"/>
        <v/>
      </c>
    </row>
    <row r="2289" spans="1:15" ht="16.5" customHeight="1">
      <c r="A2289" s="404"/>
      <c r="B2289" s="405"/>
      <c r="C2289" s="413"/>
      <c r="D2289" s="405"/>
      <c r="E2289" s="405"/>
      <c r="F2289" s="405"/>
      <c r="G2289" s="405"/>
      <c r="H2289" s="405"/>
      <c r="I2289" s="405"/>
      <c r="J2289" s="405"/>
      <c r="K2289" s="405"/>
      <c r="L2289" s="406"/>
      <c r="M2289" s="25" t="str">
        <f>IFERROR(VLOOKUP(D2289,Cover!$I$2:$J$14,2,0),"")</f>
        <v/>
      </c>
      <c r="N2289" s="25" t="str">
        <f t="shared" si="70"/>
        <v/>
      </c>
      <c r="O2289" s="15" t="str">
        <f t="shared" si="71"/>
        <v/>
      </c>
    </row>
    <row r="2290" spans="1:15" ht="16.5" customHeight="1">
      <c r="A2290" s="404"/>
      <c r="B2290" s="405"/>
      <c r="C2290" s="413"/>
      <c r="D2290" s="405"/>
      <c r="E2290" s="405"/>
      <c r="F2290" s="405"/>
      <c r="G2290" s="405"/>
      <c r="H2290" s="405"/>
      <c r="I2290" s="405"/>
      <c r="J2290" s="405"/>
      <c r="K2290" s="405"/>
      <c r="L2290" s="406"/>
      <c r="M2290" s="25" t="str">
        <f>IFERROR(VLOOKUP(D2290,Cover!$I$2:$J$14,2,0),"")</f>
        <v/>
      </c>
      <c r="N2290" s="25" t="str">
        <f t="shared" si="70"/>
        <v/>
      </c>
      <c r="O2290" s="15" t="str">
        <f t="shared" si="71"/>
        <v/>
      </c>
    </row>
    <row r="2291" spans="1:15" ht="16.5" customHeight="1">
      <c r="A2291" s="404"/>
      <c r="B2291" s="405"/>
      <c r="C2291" s="413"/>
      <c r="D2291" s="405"/>
      <c r="E2291" s="405"/>
      <c r="F2291" s="405"/>
      <c r="G2291" s="405"/>
      <c r="H2291" s="405"/>
      <c r="I2291" s="405"/>
      <c r="J2291" s="405"/>
      <c r="K2291" s="405"/>
      <c r="L2291" s="406"/>
      <c r="M2291" s="25" t="str">
        <f>IFERROR(VLOOKUP(D2291,Cover!$I$2:$J$14,2,0),"")</f>
        <v/>
      </c>
      <c r="N2291" s="25" t="str">
        <f t="shared" si="70"/>
        <v/>
      </c>
      <c r="O2291" s="15" t="str">
        <f t="shared" si="71"/>
        <v/>
      </c>
    </row>
    <row r="2292" spans="1:15" ht="16.5" customHeight="1">
      <c r="A2292" s="404"/>
      <c r="B2292" s="405"/>
      <c r="C2292" s="413"/>
      <c r="D2292" s="405"/>
      <c r="E2292" s="405"/>
      <c r="F2292" s="405"/>
      <c r="G2292" s="405"/>
      <c r="H2292" s="405"/>
      <c r="I2292" s="405"/>
      <c r="J2292" s="405"/>
      <c r="K2292" s="405"/>
      <c r="L2292" s="406"/>
      <c r="M2292" s="25" t="str">
        <f>IFERROR(VLOOKUP(D2292,Cover!$I$2:$J$14,2,0),"")</f>
        <v/>
      </c>
      <c r="N2292" s="25" t="str">
        <f t="shared" si="70"/>
        <v/>
      </c>
      <c r="O2292" s="15" t="str">
        <f t="shared" si="71"/>
        <v/>
      </c>
    </row>
    <row r="2293" spans="1:15" ht="16.5" customHeight="1">
      <c r="A2293" s="404"/>
      <c r="B2293" s="405"/>
      <c r="C2293" s="413"/>
      <c r="D2293" s="405"/>
      <c r="E2293" s="405"/>
      <c r="F2293" s="405"/>
      <c r="G2293" s="405"/>
      <c r="H2293" s="405"/>
      <c r="I2293" s="405"/>
      <c r="J2293" s="405"/>
      <c r="K2293" s="405"/>
      <c r="L2293" s="406"/>
      <c r="M2293" s="25" t="str">
        <f>IFERROR(VLOOKUP(D2293,Cover!$I$2:$J$14,2,0),"")</f>
        <v/>
      </c>
      <c r="N2293" s="25" t="str">
        <f t="shared" si="70"/>
        <v/>
      </c>
      <c r="O2293" s="15" t="str">
        <f t="shared" si="71"/>
        <v/>
      </c>
    </row>
    <row r="2294" spans="1:15" ht="16.5" customHeight="1">
      <c r="A2294" s="404"/>
      <c r="B2294" s="405"/>
      <c r="C2294" s="413"/>
      <c r="D2294" s="405"/>
      <c r="E2294" s="405"/>
      <c r="F2294" s="405"/>
      <c r="G2294" s="405"/>
      <c r="H2294" s="405"/>
      <c r="I2294" s="405"/>
      <c r="J2294" s="405"/>
      <c r="K2294" s="405"/>
      <c r="L2294" s="406"/>
      <c r="M2294" s="25" t="str">
        <f>IFERROR(VLOOKUP(D2294,Cover!$I$2:$J$14,2,0),"")</f>
        <v/>
      </c>
      <c r="N2294" s="25" t="str">
        <f t="shared" si="70"/>
        <v/>
      </c>
      <c r="O2294" s="15" t="str">
        <f t="shared" si="71"/>
        <v/>
      </c>
    </row>
    <row r="2295" spans="1:15" ht="16.5" customHeight="1">
      <c r="A2295" s="404"/>
      <c r="B2295" s="405"/>
      <c r="C2295" s="413"/>
      <c r="D2295" s="405"/>
      <c r="E2295" s="405"/>
      <c r="F2295" s="405"/>
      <c r="G2295" s="405"/>
      <c r="H2295" s="405"/>
      <c r="I2295" s="405"/>
      <c r="J2295" s="405"/>
      <c r="K2295" s="405"/>
      <c r="L2295" s="406"/>
      <c r="M2295" s="25" t="str">
        <f>IFERROR(VLOOKUP(D2295,Cover!$I$2:$J$14,2,0),"")</f>
        <v/>
      </c>
      <c r="N2295" s="25" t="str">
        <f t="shared" si="70"/>
        <v/>
      </c>
      <c r="O2295" s="15" t="str">
        <f t="shared" si="71"/>
        <v/>
      </c>
    </row>
    <row r="2296" spans="1:15" ht="16.5" customHeight="1">
      <c r="A2296" s="404"/>
      <c r="B2296" s="405"/>
      <c r="C2296" s="413"/>
      <c r="D2296" s="405"/>
      <c r="E2296" s="405"/>
      <c r="F2296" s="405"/>
      <c r="G2296" s="405"/>
      <c r="H2296" s="405"/>
      <c r="I2296" s="405"/>
      <c r="J2296" s="405"/>
      <c r="K2296" s="405"/>
      <c r="L2296" s="406"/>
      <c r="M2296" s="25" t="str">
        <f>IFERROR(VLOOKUP(D2296,Cover!$I$2:$J$14,2,0),"")</f>
        <v/>
      </c>
      <c r="N2296" s="25" t="str">
        <f t="shared" si="70"/>
        <v/>
      </c>
      <c r="O2296" s="15" t="str">
        <f t="shared" si="71"/>
        <v/>
      </c>
    </row>
    <row r="2297" spans="1:15" ht="16.5" customHeight="1">
      <c r="A2297" s="404"/>
      <c r="B2297" s="405"/>
      <c r="C2297" s="413"/>
      <c r="D2297" s="405"/>
      <c r="E2297" s="405"/>
      <c r="F2297" s="405"/>
      <c r="G2297" s="405"/>
      <c r="H2297" s="405"/>
      <c r="I2297" s="405"/>
      <c r="J2297" s="405"/>
      <c r="K2297" s="405"/>
      <c r="L2297" s="406"/>
      <c r="M2297" s="25" t="str">
        <f>IFERROR(VLOOKUP(D2297,Cover!$I$2:$J$14,2,0),"")</f>
        <v/>
      </c>
      <c r="N2297" s="25" t="str">
        <f t="shared" si="70"/>
        <v/>
      </c>
      <c r="O2297" s="15" t="str">
        <f t="shared" si="71"/>
        <v/>
      </c>
    </row>
    <row r="2298" spans="1:15" ht="16.5" customHeight="1">
      <c r="A2298" s="404"/>
      <c r="B2298" s="405"/>
      <c r="C2298" s="413"/>
      <c r="D2298" s="405"/>
      <c r="E2298" s="405"/>
      <c r="F2298" s="405"/>
      <c r="G2298" s="405"/>
      <c r="H2298" s="405"/>
      <c r="I2298" s="405"/>
      <c r="J2298" s="405"/>
      <c r="K2298" s="405"/>
      <c r="L2298" s="406"/>
      <c r="M2298" s="25" t="str">
        <f>IFERROR(VLOOKUP(D2298,Cover!$I$2:$J$14,2,0),"")</f>
        <v/>
      </c>
      <c r="N2298" s="25" t="str">
        <f t="shared" si="70"/>
        <v/>
      </c>
      <c r="O2298" s="15" t="str">
        <f t="shared" si="71"/>
        <v/>
      </c>
    </row>
    <row r="2299" spans="1:15" ht="16.5" customHeight="1">
      <c r="A2299" s="404"/>
      <c r="B2299" s="405"/>
      <c r="C2299" s="413"/>
      <c r="D2299" s="405"/>
      <c r="E2299" s="405"/>
      <c r="F2299" s="405"/>
      <c r="G2299" s="405"/>
      <c r="H2299" s="405"/>
      <c r="I2299" s="405"/>
      <c r="J2299" s="405"/>
      <c r="K2299" s="405"/>
      <c r="L2299" s="406"/>
      <c r="M2299" s="25" t="str">
        <f>IFERROR(VLOOKUP(D2299,Cover!$I$2:$J$14,2,0),"")</f>
        <v/>
      </c>
      <c r="N2299" s="25" t="str">
        <f t="shared" si="70"/>
        <v/>
      </c>
      <c r="O2299" s="15" t="str">
        <f t="shared" si="71"/>
        <v/>
      </c>
    </row>
    <row r="2300" spans="1:15" ht="16.5" customHeight="1">
      <c r="A2300" s="404"/>
      <c r="B2300" s="405"/>
      <c r="C2300" s="413"/>
      <c r="D2300" s="405"/>
      <c r="E2300" s="405"/>
      <c r="F2300" s="405"/>
      <c r="G2300" s="405"/>
      <c r="H2300" s="405"/>
      <c r="I2300" s="405"/>
      <c r="J2300" s="405"/>
      <c r="K2300" s="405"/>
      <c r="L2300" s="406"/>
      <c r="M2300" s="25" t="str">
        <f>IFERROR(VLOOKUP(D2300,Cover!$I$2:$J$14,2,0),"")</f>
        <v/>
      </c>
      <c r="N2300" s="25" t="str">
        <f t="shared" si="70"/>
        <v/>
      </c>
      <c r="O2300" s="15" t="str">
        <f t="shared" si="71"/>
        <v/>
      </c>
    </row>
    <row r="2301" spans="1:15" ht="16.5" customHeight="1">
      <c r="A2301" s="404"/>
      <c r="B2301" s="405"/>
      <c r="C2301" s="413"/>
      <c r="D2301" s="405"/>
      <c r="E2301" s="405"/>
      <c r="F2301" s="405"/>
      <c r="G2301" s="405"/>
      <c r="H2301" s="405"/>
      <c r="I2301" s="405"/>
      <c r="J2301" s="405"/>
      <c r="K2301" s="405"/>
      <c r="L2301" s="406"/>
      <c r="M2301" s="25" t="str">
        <f>IFERROR(VLOOKUP(D2301,Cover!$I$2:$J$14,2,0),"")</f>
        <v/>
      </c>
      <c r="N2301" s="25" t="str">
        <f t="shared" si="70"/>
        <v/>
      </c>
      <c r="O2301" s="15" t="str">
        <f t="shared" si="71"/>
        <v/>
      </c>
    </row>
    <row r="2302" spans="1:15" ht="16.5" customHeight="1">
      <c r="A2302" s="404"/>
      <c r="B2302" s="405"/>
      <c r="C2302" s="413"/>
      <c r="D2302" s="405"/>
      <c r="E2302" s="405"/>
      <c r="F2302" s="405"/>
      <c r="G2302" s="405"/>
      <c r="H2302" s="405"/>
      <c r="I2302" s="405"/>
      <c r="J2302" s="405"/>
      <c r="K2302" s="405"/>
      <c r="L2302" s="406"/>
      <c r="M2302" s="25" t="str">
        <f>IFERROR(VLOOKUP(D2302,Cover!$I$2:$J$14,2,0),"")</f>
        <v/>
      </c>
      <c r="N2302" s="25" t="str">
        <f t="shared" si="70"/>
        <v/>
      </c>
      <c r="O2302" s="15" t="str">
        <f t="shared" si="71"/>
        <v/>
      </c>
    </row>
    <row r="2303" spans="1:15" ht="16.5" customHeight="1">
      <c r="A2303" s="404"/>
      <c r="B2303" s="405"/>
      <c r="C2303" s="413"/>
      <c r="D2303" s="405"/>
      <c r="E2303" s="405"/>
      <c r="F2303" s="405"/>
      <c r="G2303" s="405"/>
      <c r="H2303" s="405"/>
      <c r="I2303" s="405"/>
      <c r="J2303" s="405"/>
      <c r="K2303" s="405"/>
      <c r="L2303" s="406"/>
      <c r="M2303" s="25" t="str">
        <f>IFERROR(VLOOKUP(D2303,Cover!$I$2:$J$14,2,0),"")</f>
        <v/>
      </c>
      <c r="N2303" s="25" t="str">
        <f t="shared" si="70"/>
        <v/>
      </c>
      <c r="O2303" s="15" t="str">
        <f t="shared" si="71"/>
        <v/>
      </c>
    </row>
    <row r="2304" spans="1:15" ht="16.5" customHeight="1">
      <c r="A2304" s="404"/>
      <c r="B2304" s="405"/>
      <c r="C2304" s="413"/>
      <c r="D2304" s="405"/>
      <c r="E2304" s="405"/>
      <c r="F2304" s="405"/>
      <c r="G2304" s="405"/>
      <c r="H2304" s="405"/>
      <c r="I2304" s="405"/>
      <c r="J2304" s="405"/>
      <c r="K2304" s="405"/>
      <c r="L2304" s="406"/>
      <c r="M2304" s="25" t="str">
        <f>IFERROR(VLOOKUP(D2304,Cover!$I$2:$J$14,2,0),"")</f>
        <v/>
      </c>
      <c r="N2304" s="25" t="str">
        <f t="shared" si="70"/>
        <v/>
      </c>
      <c r="O2304" s="15" t="str">
        <f t="shared" si="71"/>
        <v/>
      </c>
    </row>
    <row r="2305" spans="1:15" ht="16.5" customHeight="1">
      <c r="A2305" s="404"/>
      <c r="B2305" s="405"/>
      <c r="C2305" s="413"/>
      <c r="D2305" s="405"/>
      <c r="E2305" s="405"/>
      <c r="F2305" s="405"/>
      <c r="G2305" s="405"/>
      <c r="H2305" s="405"/>
      <c r="I2305" s="405"/>
      <c r="J2305" s="405"/>
      <c r="K2305" s="405"/>
      <c r="L2305" s="406"/>
      <c r="M2305" s="25" t="str">
        <f>IFERROR(VLOOKUP(D2305,Cover!$I$2:$J$14,2,0),"")</f>
        <v/>
      </c>
      <c r="N2305" s="25" t="str">
        <f t="shared" si="70"/>
        <v/>
      </c>
      <c r="O2305" s="15" t="str">
        <f t="shared" si="71"/>
        <v/>
      </c>
    </row>
    <row r="2306" spans="1:15" ht="16.5" customHeight="1">
      <c r="A2306" s="404"/>
      <c r="B2306" s="405"/>
      <c r="C2306" s="413"/>
      <c r="D2306" s="405"/>
      <c r="E2306" s="405"/>
      <c r="F2306" s="405"/>
      <c r="G2306" s="405"/>
      <c r="H2306" s="405"/>
      <c r="I2306" s="405"/>
      <c r="J2306" s="405"/>
      <c r="K2306" s="405"/>
      <c r="L2306" s="406"/>
      <c r="M2306" s="25" t="str">
        <f>IFERROR(VLOOKUP(D2306,Cover!$I$2:$J$14,2,0),"")</f>
        <v/>
      </c>
      <c r="N2306" s="25" t="str">
        <f t="shared" si="70"/>
        <v/>
      </c>
      <c r="O2306" s="15" t="str">
        <f t="shared" si="71"/>
        <v/>
      </c>
    </row>
    <row r="2307" spans="1:15" ht="16.5" customHeight="1">
      <c r="A2307" s="404"/>
      <c r="B2307" s="405"/>
      <c r="C2307" s="413"/>
      <c r="D2307" s="405"/>
      <c r="E2307" s="405"/>
      <c r="F2307" s="405"/>
      <c r="G2307" s="405"/>
      <c r="H2307" s="405"/>
      <c r="I2307" s="405"/>
      <c r="J2307" s="405"/>
      <c r="K2307" s="405"/>
      <c r="L2307" s="406"/>
      <c r="M2307" s="25" t="str">
        <f>IFERROR(VLOOKUP(D2307,Cover!$I$2:$J$14,2,0),"")</f>
        <v/>
      </c>
      <c r="N2307" s="25" t="str">
        <f t="shared" ref="N2307:N2370" si="72">IF(O2307&lt;&gt;"PMOyyy144_R4bis",CONCATENATE(B2307,M2307,I2307),CONCATENATE(O2307,M2307,I2307))</f>
        <v/>
      </c>
      <c r="O2307" s="15" t="str">
        <f t="shared" ref="O2307:O2370" si="73">LEFT(B2307,15)</f>
        <v/>
      </c>
    </row>
    <row r="2308" spans="1:15" ht="16.5" customHeight="1">
      <c r="A2308" s="404"/>
      <c r="B2308" s="405"/>
      <c r="C2308" s="413"/>
      <c r="D2308" s="405"/>
      <c r="E2308" s="405"/>
      <c r="F2308" s="405"/>
      <c r="G2308" s="405"/>
      <c r="H2308" s="405"/>
      <c r="I2308" s="405"/>
      <c r="J2308" s="405"/>
      <c r="K2308" s="405"/>
      <c r="L2308" s="406"/>
      <c r="M2308" s="25" t="str">
        <f>IFERROR(VLOOKUP(D2308,Cover!$I$2:$J$14,2,0),"")</f>
        <v/>
      </c>
      <c r="N2308" s="25" t="str">
        <f t="shared" si="72"/>
        <v/>
      </c>
      <c r="O2308" s="15" t="str">
        <f t="shared" si="73"/>
        <v/>
      </c>
    </row>
    <row r="2309" spans="1:15" ht="16.5" customHeight="1">
      <c r="A2309" s="404"/>
      <c r="B2309" s="405"/>
      <c r="C2309" s="413"/>
      <c r="D2309" s="405"/>
      <c r="E2309" s="405"/>
      <c r="F2309" s="405"/>
      <c r="G2309" s="405"/>
      <c r="H2309" s="405"/>
      <c r="I2309" s="405"/>
      <c r="J2309" s="405"/>
      <c r="K2309" s="405"/>
      <c r="L2309" s="406"/>
      <c r="M2309" s="25" t="str">
        <f>IFERROR(VLOOKUP(D2309,Cover!$I$2:$J$14,2,0),"")</f>
        <v/>
      </c>
      <c r="N2309" s="25" t="str">
        <f t="shared" si="72"/>
        <v/>
      </c>
      <c r="O2309" s="15" t="str">
        <f t="shared" si="73"/>
        <v/>
      </c>
    </row>
    <row r="2310" spans="1:15" ht="16.5" customHeight="1">
      <c r="A2310" s="404"/>
      <c r="B2310" s="405"/>
      <c r="C2310" s="413"/>
      <c r="D2310" s="405"/>
      <c r="E2310" s="405"/>
      <c r="F2310" s="405"/>
      <c r="G2310" s="405"/>
      <c r="H2310" s="405"/>
      <c r="I2310" s="405"/>
      <c r="J2310" s="405"/>
      <c r="K2310" s="405"/>
      <c r="L2310" s="406"/>
      <c r="M2310" s="25" t="str">
        <f>IFERROR(VLOOKUP(D2310,Cover!$I$2:$J$14,2,0),"")</f>
        <v/>
      </c>
      <c r="N2310" s="25" t="str">
        <f t="shared" si="72"/>
        <v/>
      </c>
      <c r="O2310" s="15" t="str">
        <f t="shared" si="73"/>
        <v/>
      </c>
    </row>
    <row r="2311" spans="1:15" ht="16.5" customHeight="1">
      <c r="A2311" s="404"/>
      <c r="B2311" s="405"/>
      <c r="C2311" s="413"/>
      <c r="D2311" s="405"/>
      <c r="E2311" s="405"/>
      <c r="F2311" s="405"/>
      <c r="G2311" s="405"/>
      <c r="H2311" s="405"/>
      <c r="I2311" s="405"/>
      <c r="J2311" s="405"/>
      <c r="K2311" s="405"/>
      <c r="L2311" s="406"/>
      <c r="M2311" s="25" t="str">
        <f>IFERROR(VLOOKUP(D2311,Cover!$I$2:$J$14,2,0),"")</f>
        <v/>
      </c>
      <c r="N2311" s="25" t="str">
        <f t="shared" si="72"/>
        <v/>
      </c>
      <c r="O2311" s="15" t="str">
        <f t="shared" si="73"/>
        <v/>
      </c>
    </row>
    <row r="2312" spans="1:15" ht="16.5" customHeight="1">
      <c r="A2312" s="404"/>
      <c r="B2312" s="405"/>
      <c r="C2312" s="413"/>
      <c r="D2312" s="405"/>
      <c r="E2312" s="405"/>
      <c r="F2312" s="405"/>
      <c r="G2312" s="405"/>
      <c r="H2312" s="405"/>
      <c r="I2312" s="405"/>
      <c r="J2312" s="405"/>
      <c r="K2312" s="405"/>
      <c r="L2312" s="406"/>
      <c r="M2312" s="25" t="str">
        <f>IFERROR(VLOOKUP(D2312,Cover!$I$2:$J$14,2,0),"")</f>
        <v/>
      </c>
      <c r="N2312" s="25" t="str">
        <f t="shared" si="72"/>
        <v/>
      </c>
      <c r="O2312" s="15" t="str">
        <f t="shared" si="73"/>
        <v/>
      </c>
    </row>
    <row r="2313" spans="1:15" ht="16.5" customHeight="1">
      <c r="A2313" s="404"/>
      <c r="B2313" s="405"/>
      <c r="C2313" s="413"/>
      <c r="D2313" s="405"/>
      <c r="E2313" s="405"/>
      <c r="F2313" s="405"/>
      <c r="G2313" s="405"/>
      <c r="H2313" s="405"/>
      <c r="I2313" s="405"/>
      <c r="J2313" s="405"/>
      <c r="K2313" s="405"/>
      <c r="L2313" s="406"/>
      <c r="M2313" s="25" t="str">
        <f>IFERROR(VLOOKUP(D2313,Cover!$I$2:$J$14,2,0),"")</f>
        <v/>
      </c>
      <c r="N2313" s="25" t="str">
        <f t="shared" si="72"/>
        <v/>
      </c>
      <c r="O2313" s="15" t="str">
        <f t="shared" si="73"/>
        <v/>
      </c>
    </row>
    <row r="2314" spans="1:15" ht="16.5" customHeight="1">
      <c r="A2314" s="404"/>
      <c r="B2314" s="405"/>
      <c r="C2314" s="413"/>
      <c r="D2314" s="405"/>
      <c r="E2314" s="405"/>
      <c r="F2314" s="405"/>
      <c r="G2314" s="405"/>
      <c r="H2314" s="405"/>
      <c r="I2314" s="405"/>
      <c r="J2314" s="405"/>
      <c r="K2314" s="405"/>
      <c r="L2314" s="406"/>
      <c r="M2314" s="25" t="str">
        <f>IFERROR(VLOOKUP(D2314,Cover!$I$2:$J$14,2,0),"")</f>
        <v/>
      </c>
      <c r="N2314" s="25" t="str">
        <f t="shared" si="72"/>
        <v/>
      </c>
      <c r="O2314" s="15" t="str">
        <f t="shared" si="73"/>
        <v/>
      </c>
    </row>
    <row r="2315" spans="1:15" ht="16.5" customHeight="1">
      <c r="A2315" s="404"/>
      <c r="B2315" s="405"/>
      <c r="C2315" s="413"/>
      <c r="D2315" s="405"/>
      <c r="E2315" s="405"/>
      <c r="F2315" s="405"/>
      <c r="G2315" s="405"/>
      <c r="H2315" s="405"/>
      <c r="I2315" s="405"/>
      <c r="J2315" s="405"/>
      <c r="K2315" s="405"/>
      <c r="L2315" s="406"/>
      <c r="M2315" s="25" t="str">
        <f>IFERROR(VLOOKUP(D2315,Cover!$I$2:$J$14,2,0),"")</f>
        <v/>
      </c>
      <c r="N2315" s="25" t="str">
        <f t="shared" si="72"/>
        <v/>
      </c>
      <c r="O2315" s="15" t="str">
        <f t="shared" si="73"/>
        <v/>
      </c>
    </row>
    <row r="2316" spans="1:15" ht="16.5" customHeight="1">
      <c r="A2316" s="404"/>
      <c r="B2316" s="405"/>
      <c r="C2316" s="413"/>
      <c r="D2316" s="405"/>
      <c r="E2316" s="405"/>
      <c r="F2316" s="405"/>
      <c r="G2316" s="405"/>
      <c r="H2316" s="405"/>
      <c r="I2316" s="405"/>
      <c r="J2316" s="405"/>
      <c r="K2316" s="405"/>
      <c r="L2316" s="406"/>
      <c r="M2316" s="25" t="str">
        <f>IFERROR(VLOOKUP(D2316,Cover!$I$2:$J$14,2,0),"")</f>
        <v/>
      </c>
      <c r="N2316" s="25" t="str">
        <f t="shared" si="72"/>
        <v/>
      </c>
      <c r="O2316" s="15" t="str">
        <f t="shared" si="73"/>
        <v/>
      </c>
    </row>
    <row r="2317" spans="1:15" ht="16.5" customHeight="1">
      <c r="A2317" s="404"/>
      <c r="B2317" s="405"/>
      <c r="C2317" s="413"/>
      <c r="D2317" s="405"/>
      <c r="E2317" s="405"/>
      <c r="F2317" s="405"/>
      <c r="G2317" s="405"/>
      <c r="H2317" s="405"/>
      <c r="I2317" s="405"/>
      <c r="J2317" s="405"/>
      <c r="K2317" s="405"/>
      <c r="L2317" s="406"/>
      <c r="M2317" s="25" t="str">
        <f>IFERROR(VLOOKUP(D2317,Cover!$I$2:$J$14,2,0),"")</f>
        <v/>
      </c>
      <c r="N2317" s="25" t="str">
        <f t="shared" si="72"/>
        <v/>
      </c>
      <c r="O2317" s="15" t="str">
        <f t="shared" si="73"/>
        <v/>
      </c>
    </row>
    <row r="2318" spans="1:15" ht="16.5" customHeight="1">
      <c r="A2318" s="404"/>
      <c r="B2318" s="405"/>
      <c r="C2318" s="413"/>
      <c r="D2318" s="405"/>
      <c r="E2318" s="405"/>
      <c r="F2318" s="405"/>
      <c r="G2318" s="405"/>
      <c r="H2318" s="405"/>
      <c r="I2318" s="405"/>
      <c r="J2318" s="405"/>
      <c r="K2318" s="405"/>
      <c r="L2318" s="406"/>
      <c r="M2318" s="25" t="str">
        <f>IFERROR(VLOOKUP(D2318,Cover!$I$2:$J$14,2,0),"")</f>
        <v/>
      </c>
      <c r="N2318" s="25" t="str">
        <f t="shared" si="72"/>
        <v/>
      </c>
      <c r="O2318" s="15" t="str">
        <f t="shared" si="73"/>
        <v/>
      </c>
    </row>
    <row r="2319" spans="1:15" ht="16.5" customHeight="1">
      <c r="A2319" s="404"/>
      <c r="B2319" s="405"/>
      <c r="C2319" s="413"/>
      <c r="D2319" s="405"/>
      <c r="E2319" s="405"/>
      <c r="F2319" s="405"/>
      <c r="G2319" s="405"/>
      <c r="H2319" s="405"/>
      <c r="I2319" s="405"/>
      <c r="J2319" s="405"/>
      <c r="K2319" s="405"/>
      <c r="L2319" s="406"/>
      <c r="M2319" s="25" t="str">
        <f>IFERROR(VLOOKUP(D2319,Cover!$I$2:$J$14,2,0),"")</f>
        <v/>
      </c>
      <c r="N2319" s="25" t="str">
        <f t="shared" si="72"/>
        <v/>
      </c>
      <c r="O2319" s="15" t="str">
        <f t="shared" si="73"/>
        <v/>
      </c>
    </row>
    <row r="2320" spans="1:15" ht="16.5" customHeight="1">
      <c r="A2320" s="404"/>
      <c r="B2320" s="405"/>
      <c r="C2320" s="413"/>
      <c r="D2320" s="405"/>
      <c r="E2320" s="405"/>
      <c r="F2320" s="405"/>
      <c r="G2320" s="405"/>
      <c r="H2320" s="405"/>
      <c r="I2320" s="405"/>
      <c r="J2320" s="405"/>
      <c r="K2320" s="405"/>
      <c r="L2320" s="406"/>
      <c r="M2320" s="25" t="str">
        <f>IFERROR(VLOOKUP(D2320,Cover!$I$2:$J$14,2,0),"")</f>
        <v/>
      </c>
      <c r="N2320" s="25" t="str">
        <f t="shared" si="72"/>
        <v/>
      </c>
      <c r="O2320" s="15" t="str">
        <f t="shared" si="73"/>
        <v/>
      </c>
    </row>
    <row r="2321" spans="1:15" ht="16.5" customHeight="1">
      <c r="A2321" s="404"/>
      <c r="B2321" s="405"/>
      <c r="C2321" s="413"/>
      <c r="D2321" s="405"/>
      <c r="E2321" s="405"/>
      <c r="F2321" s="405"/>
      <c r="G2321" s="405"/>
      <c r="H2321" s="405"/>
      <c r="I2321" s="405"/>
      <c r="J2321" s="405"/>
      <c r="K2321" s="405"/>
      <c r="L2321" s="406"/>
      <c r="M2321" s="25" t="str">
        <f>IFERROR(VLOOKUP(D2321,Cover!$I$2:$J$14,2,0),"")</f>
        <v/>
      </c>
      <c r="N2321" s="25" t="str">
        <f t="shared" si="72"/>
        <v/>
      </c>
      <c r="O2321" s="15" t="str">
        <f t="shared" si="73"/>
        <v/>
      </c>
    </row>
    <row r="2322" spans="1:15" ht="16.5" customHeight="1">
      <c r="A2322" s="404"/>
      <c r="B2322" s="405"/>
      <c r="C2322" s="413"/>
      <c r="D2322" s="405"/>
      <c r="E2322" s="405"/>
      <c r="F2322" s="405"/>
      <c r="G2322" s="405"/>
      <c r="H2322" s="405"/>
      <c r="I2322" s="405"/>
      <c r="J2322" s="405"/>
      <c r="K2322" s="405"/>
      <c r="L2322" s="406"/>
      <c r="M2322" s="25" t="str">
        <f>IFERROR(VLOOKUP(D2322,Cover!$I$2:$J$14,2,0),"")</f>
        <v/>
      </c>
      <c r="N2322" s="25" t="str">
        <f t="shared" si="72"/>
        <v/>
      </c>
      <c r="O2322" s="15" t="str">
        <f t="shared" si="73"/>
        <v/>
      </c>
    </row>
    <row r="2323" spans="1:15" ht="16.5" customHeight="1">
      <c r="A2323" s="404"/>
      <c r="B2323" s="405"/>
      <c r="C2323" s="413"/>
      <c r="D2323" s="405"/>
      <c r="E2323" s="405"/>
      <c r="F2323" s="405"/>
      <c r="G2323" s="405"/>
      <c r="H2323" s="405"/>
      <c r="I2323" s="405"/>
      <c r="J2323" s="405"/>
      <c r="K2323" s="405"/>
      <c r="L2323" s="406"/>
      <c r="M2323" s="25" t="str">
        <f>IFERROR(VLOOKUP(D2323,Cover!$I$2:$J$14,2,0),"")</f>
        <v/>
      </c>
      <c r="N2323" s="25" t="str">
        <f t="shared" si="72"/>
        <v/>
      </c>
      <c r="O2323" s="15" t="str">
        <f t="shared" si="73"/>
        <v/>
      </c>
    </row>
    <row r="2324" spans="1:15" ht="16.5" customHeight="1">
      <c r="A2324" s="404"/>
      <c r="B2324" s="405"/>
      <c r="C2324" s="413"/>
      <c r="D2324" s="405"/>
      <c r="E2324" s="405"/>
      <c r="F2324" s="405"/>
      <c r="G2324" s="405"/>
      <c r="H2324" s="405"/>
      <c r="I2324" s="405"/>
      <c r="J2324" s="405"/>
      <c r="K2324" s="405"/>
      <c r="L2324" s="406"/>
      <c r="M2324" s="25" t="str">
        <f>IFERROR(VLOOKUP(D2324,Cover!$I$2:$J$14,2,0),"")</f>
        <v/>
      </c>
      <c r="N2324" s="25" t="str">
        <f t="shared" si="72"/>
        <v/>
      </c>
      <c r="O2324" s="15" t="str">
        <f t="shared" si="73"/>
        <v/>
      </c>
    </row>
    <row r="2325" spans="1:15" ht="16.5" customHeight="1">
      <c r="A2325" s="404"/>
      <c r="B2325" s="405"/>
      <c r="C2325" s="413"/>
      <c r="D2325" s="405"/>
      <c r="E2325" s="405"/>
      <c r="F2325" s="405"/>
      <c r="G2325" s="405"/>
      <c r="H2325" s="405"/>
      <c r="I2325" s="405"/>
      <c r="J2325" s="405"/>
      <c r="K2325" s="405"/>
      <c r="L2325" s="406"/>
      <c r="M2325" s="25" t="str">
        <f>IFERROR(VLOOKUP(D2325,Cover!$I$2:$J$14,2,0),"")</f>
        <v/>
      </c>
      <c r="N2325" s="25" t="str">
        <f t="shared" si="72"/>
        <v/>
      </c>
      <c r="O2325" s="15" t="str">
        <f t="shared" si="73"/>
        <v/>
      </c>
    </row>
    <row r="2326" spans="1:15" ht="16.5" customHeight="1">
      <c r="A2326" s="404"/>
      <c r="B2326" s="405"/>
      <c r="C2326" s="413"/>
      <c r="D2326" s="405"/>
      <c r="E2326" s="405"/>
      <c r="F2326" s="405"/>
      <c r="G2326" s="405"/>
      <c r="H2326" s="405"/>
      <c r="I2326" s="405"/>
      <c r="J2326" s="405"/>
      <c r="K2326" s="405"/>
      <c r="L2326" s="406"/>
      <c r="M2326" s="25" t="str">
        <f>IFERROR(VLOOKUP(D2326,Cover!$I$2:$J$14,2,0),"")</f>
        <v/>
      </c>
      <c r="N2326" s="25" t="str">
        <f t="shared" si="72"/>
        <v/>
      </c>
      <c r="O2326" s="15" t="str">
        <f t="shared" si="73"/>
        <v/>
      </c>
    </row>
    <row r="2327" spans="1:15" ht="16.5" customHeight="1">
      <c r="A2327" s="404"/>
      <c r="B2327" s="405"/>
      <c r="C2327" s="413"/>
      <c r="D2327" s="405"/>
      <c r="E2327" s="405"/>
      <c r="F2327" s="405"/>
      <c r="G2327" s="405"/>
      <c r="H2327" s="405"/>
      <c r="I2327" s="405"/>
      <c r="J2327" s="405"/>
      <c r="K2327" s="405"/>
      <c r="L2327" s="406"/>
      <c r="M2327" s="25" t="str">
        <f>IFERROR(VLOOKUP(D2327,Cover!$I$2:$J$14,2,0),"")</f>
        <v/>
      </c>
      <c r="N2327" s="25" t="str">
        <f t="shared" si="72"/>
        <v/>
      </c>
      <c r="O2327" s="15" t="str">
        <f t="shared" si="73"/>
        <v/>
      </c>
    </row>
    <row r="2328" spans="1:15" ht="16.5" customHeight="1">
      <c r="A2328" s="404"/>
      <c r="B2328" s="405"/>
      <c r="C2328" s="413"/>
      <c r="D2328" s="405"/>
      <c r="E2328" s="405"/>
      <c r="F2328" s="405"/>
      <c r="G2328" s="405"/>
      <c r="H2328" s="405"/>
      <c r="I2328" s="405"/>
      <c r="J2328" s="405"/>
      <c r="K2328" s="405"/>
      <c r="L2328" s="406"/>
      <c r="M2328" s="25" t="str">
        <f>IFERROR(VLOOKUP(D2328,Cover!$I$2:$J$14,2,0),"")</f>
        <v/>
      </c>
      <c r="N2328" s="25" t="str">
        <f t="shared" si="72"/>
        <v/>
      </c>
      <c r="O2328" s="15" t="str">
        <f t="shared" si="73"/>
        <v/>
      </c>
    </row>
    <row r="2329" spans="1:15" ht="16.5" customHeight="1">
      <c r="A2329" s="404"/>
      <c r="B2329" s="405"/>
      <c r="C2329" s="413"/>
      <c r="D2329" s="405"/>
      <c r="E2329" s="405"/>
      <c r="F2329" s="405"/>
      <c r="G2329" s="405"/>
      <c r="H2329" s="405"/>
      <c r="I2329" s="405"/>
      <c r="J2329" s="405"/>
      <c r="K2329" s="405"/>
      <c r="L2329" s="406"/>
      <c r="M2329" s="25" t="str">
        <f>IFERROR(VLOOKUP(D2329,Cover!$I$2:$J$14,2,0),"")</f>
        <v/>
      </c>
      <c r="N2329" s="25" t="str">
        <f t="shared" si="72"/>
        <v/>
      </c>
      <c r="O2329" s="15" t="str">
        <f t="shared" si="73"/>
        <v/>
      </c>
    </row>
    <row r="2330" spans="1:15" ht="16.5" customHeight="1">
      <c r="A2330" s="404"/>
      <c r="B2330" s="405"/>
      <c r="C2330" s="413"/>
      <c r="D2330" s="405"/>
      <c r="E2330" s="405"/>
      <c r="F2330" s="405"/>
      <c r="G2330" s="405"/>
      <c r="H2330" s="405"/>
      <c r="I2330" s="405"/>
      <c r="J2330" s="405"/>
      <c r="K2330" s="405"/>
      <c r="L2330" s="406"/>
      <c r="M2330" s="25" t="str">
        <f>IFERROR(VLOOKUP(D2330,Cover!$I$2:$J$14,2,0),"")</f>
        <v/>
      </c>
      <c r="N2330" s="25" t="str">
        <f t="shared" si="72"/>
        <v/>
      </c>
      <c r="O2330" s="15" t="str">
        <f t="shared" si="73"/>
        <v/>
      </c>
    </row>
    <row r="2331" spans="1:15" ht="16.5" customHeight="1">
      <c r="A2331" s="404"/>
      <c r="B2331" s="405"/>
      <c r="C2331" s="413"/>
      <c r="D2331" s="405"/>
      <c r="E2331" s="405"/>
      <c r="F2331" s="405"/>
      <c r="G2331" s="405"/>
      <c r="H2331" s="405"/>
      <c r="I2331" s="405"/>
      <c r="J2331" s="405"/>
      <c r="K2331" s="405"/>
      <c r="L2331" s="406"/>
      <c r="M2331" s="25" t="str">
        <f>IFERROR(VLOOKUP(D2331,Cover!$I$2:$J$14,2,0),"")</f>
        <v/>
      </c>
      <c r="N2331" s="25" t="str">
        <f t="shared" si="72"/>
        <v/>
      </c>
      <c r="O2331" s="15" t="str">
        <f t="shared" si="73"/>
        <v/>
      </c>
    </row>
    <row r="2332" spans="1:15" ht="16.5" customHeight="1">
      <c r="A2332" s="404"/>
      <c r="B2332" s="405"/>
      <c r="C2332" s="413"/>
      <c r="D2332" s="405"/>
      <c r="E2332" s="405"/>
      <c r="F2332" s="405"/>
      <c r="G2332" s="405"/>
      <c r="H2332" s="405"/>
      <c r="I2332" s="405"/>
      <c r="J2332" s="405"/>
      <c r="K2332" s="405"/>
      <c r="L2332" s="406"/>
      <c r="M2332" s="25" t="str">
        <f>IFERROR(VLOOKUP(D2332,Cover!$I$2:$J$14,2,0),"")</f>
        <v/>
      </c>
      <c r="N2332" s="25" t="str">
        <f t="shared" si="72"/>
        <v/>
      </c>
      <c r="O2332" s="15" t="str">
        <f t="shared" si="73"/>
        <v/>
      </c>
    </row>
    <row r="2333" spans="1:15" ht="16.5" customHeight="1">
      <c r="A2333" s="404"/>
      <c r="B2333" s="405"/>
      <c r="C2333" s="413"/>
      <c r="D2333" s="405"/>
      <c r="E2333" s="405"/>
      <c r="F2333" s="405"/>
      <c r="G2333" s="405"/>
      <c r="H2333" s="405"/>
      <c r="I2333" s="405"/>
      <c r="J2333" s="405"/>
      <c r="K2333" s="405"/>
      <c r="L2333" s="406"/>
      <c r="M2333" s="25" t="str">
        <f>IFERROR(VLOOKUP(D2333,Cover!$I$2:$J$14,2,0),"")</f>
        <v/>
      </c>
      <c r="N2333" s="25" t="str">
        <f t="shared" si="72"/>
        <v/>
      </c>
      <c r="O2333" s="15" t="str">
        <f t="shared" si="73"/>
        <v/>
      </c>
    </row>
    <row r="2334" spans="1:15" ht="16.5" customHeight="1">
      <c r="A2334" s="404"/>
      <c r="B2334" s="405"/>
      <c r="C2334" s="413"/>
      <c r="D2334" s="405"/>
      <c r="E2334" s="405"/>
      <c r="F2334" s="405"/>
      <c r="G2334" s="405"/>
      <c r="H2334" s="405"/>
      <c r="I2334" s="405"/>
      <c r="J2334" s="405"/>
      <c r="K2334" s="405"/>
      <c r="L2334" s="406"/>
      <c r="M2334" s="25" t="str">
        <f>IFERROR(VLOOKUP(D2334,Cover!$I$2:$J$14,2,0),"")</f>
        <v/>
      </c>
      <c r="N2334" s="25" t="str">
        <f t="shared" si="72"/>
        <v/>
      </c>
      <c r="O2334" s="15" t="str">
        <f t="shared" si="73"/>
        <v/>
      </c>
    </row>
    <row r="2335" spans="1:15" ht="16.5" customHeight="1">
      <c r="A2335" s="404"/>
      <c r="B2335" s="405"/>
      <c r="C2335" s="413"/>
      <c r="D2335" s="405"/>
      <c r="E2335" s="405"/>
      <c r="F2335" s="405"/>
      <c r="G2335" s="405"/>
      <c r="H2335" s="405"/>
      <c r="I2335" s="405"/>
      <c r="J2335" s="405"/>
      <c r="K2335" s="405"/>
      <c r="L2335" s="406"/>
      <c r="M2335" s="25" t="str">
        <f>IFERROR(VLOOKUP(D2335,Cover!$I$2:$J$14,2,0),"")</f>
        <v/>
      </c>
      <c r="N2335" s="25" t="str">
        <f t="shared" si="72"/>
        <v/>
      </c>
      <c r="O2335" s="15" t="str">
        <f t="shared" si="73"/>
        <v/>
      </c>
    </row>
    <row r="2336" spans="1:15" ht="16.5" customHeight="1">
      <c r="A2336" s="404"/>
      <c r="B2336" s="405"/>
      <c r="C2336" s="413"/>
      <c r="D2336" s="405"/>
      <c r="E2336" s="405"/>
      <c r="F2336" s="405"/>
      <c r="G2336" s="405"/>
      <c r="H2336" s="405"/>
      <c r="I2336" s="405"/>
      <c r="J2336" s="405"/>
      <c r="K2336" s="405"/>
      <c r="L2336" s="406"/>
      <c r="M2336" s="25" t="str">
        <f>IFERROR(VLOOKUP(D2336,Cover!$I$2:$J$14,2,0),"")</f>
        <v/>
      </c>
      <c r="N2336" s="25" t="str">
        <f t="shared" si="72"/>
        <v/>
      </c>
      <c r="O2336" s="15" t="str">
        <f t="shared" si="73"/>
        <v/>
      </c>
    </row>
    <row r="2337" spans="1:15" ht="16.5" customHeight="1">
      <c r="A2337" s="404"/>
      <c r="B2337" s="405"/>
      <c r="C2337" s="413"/>
      <c r="D2337" s="405"/>
      <c r="E2337" s="405"/>
      <c r="F2337" s="405"/>
      <c r="G2337" s="405"/>
      <c r="H2337" s="405"/>
      <c r="I2337" s="405"/>
      <c r="J2337" s="405"/>
      <c r="K2337" s="405"/>
      <c r="L2337" s="406"/>
      <c r="M2337" s="25" t="str">
        <f>IFERROR(VLOOKUP(D2337,Cover!$I$2:$J$14,2,0),"")</f>
        <v/>
      </c>
      <c r="N2337" s="25" t="str">
        <f t="shared" si="72"/>
        <v/>
      </c>
      <c r="O2337" s="15" t="str">
        <f t="shared" si="73"/>
        <v/>
      </c>
    </row>
    <row r="2338" spans="1:15" ht="16.5" customHeight="1">
      <c r="A2338" s="404"/>
      <c r="B2338" s="405"/>
      <c r="C2338" s="413"/>
      <c r="D2338" s="405"/>
      <c r="E2338" s="405"/>
      <c r="F2338" s="405"/>
      <c r="G2338" s="405"/>
      <c r="H2338" s="405"/>
      <c r="I2338" s="405"/>
      <c r="J2338" s="405"/>
      <c r="K2338" s="405"/>
      <c r="L2338" s="406"/>
      <c r="M2338" s="25" t="str">
        <f>IFERROR(VLOOKUP(D2338,Cover!$I$2:$J$14,2,0),"")</f>
        <v/>
      </c>
      <c r="N2338" s="25" t="str">
        <f t="shared" si="72"/>
        <v/>
      </c>
      <c r="O2338" s="15" t="str">
        <f t="shared" si="73"/>
        <v/>
      </c>
    </row>
    <row r="2339" spans="1:15" ht="16.5" customHeight="1">
      <c r="A2339" s="404"/>
      <c r="B2339" s="405"/>
      <c r="C2339" s="413"/>
      <c r="D2339" s="405"/>
      <c r="E2339" s="405"/>
      <c r="F2339" s="405"/>
      <c r="G2339" s="405"/>
      <c r="H2339" s="405"/>
      <c r="I2339" s="405"/>
      <c r="J2339" s="405"/>
      <c r="K2339" s="405"/>
      <c r="L2339" s="406"/>
      <c r="M2339" s="25" t="str">
        <f>IFERROR(VLOOKUP(D2339,Cover!$I$2:$J$14,2,0),"")</f>
        <v/>
      </c>
      <c r="N2339" s="25" t="str">
        <f t="shared" si="72"/>
        <v/>
      </c>
      <c r="O2339" s="15" t="str">
        <f t="shared" si="73"/>
        <v/>
      </c>
    </row>
    <row r="2340" spans="1:15" ht="16.5" customHeight="1">
      <c r="A2340" s="404"/>
      <c r="B2340" s="405"/>
      <c r="C2340" s="413"/>
      <c r="D2340" s="405"/>
      <c r="E2340" s="405"/>
      <c r="F2340" s="405"/>
      <c r="G2340" s="405"/>
      <c r="H2340" s="405"/>
      <c r="I2340" s="405"/>
      <c r="J2340" s="405"/>
      <c r="K2340" s="405"/>
      <c r="L2340" s="406"/>
      <c r="M2340" s="25" t="str">
        <f>IFERROR(VLOOKUP(D2340,Cover!$I$2:$J$14,2,0),"")</f>
        <v/>
      </c>
      <c r="N2340" s="25" t="str">
        <f t="shared" si="72"/>
        <v/>
      </c>
      <c r="O2340" s="15" t="str">
        <f t="shared" si="73"/>
        <v/>
      </c>
    </row>
    <row r="2341" spans="1:15" ht="16.5" customHeight="1">
      <c r="A2341" s="404"/>
      <c r="B2341" s="405"/>
      <c r="C2341" s="413"/>
      <c r="D2341" s="405"/>
      <c r="E2341" s="405"/>
      <c r="F2341" s="405"/>
      <c r="G2341" s="405"/>
      <c r="H2341" s="405"/>
      <c r="I2341" s="405"/>
      <c r="J2341" s="405"/>
      <c r="K2341" s="405"/>
      <c r="L2341" s="406"/>
      <c r="M2341" s="25" t="str">
        <f>IFERROR(VLOOKUP(D2341,Cover!$I$2:$J$14,2,0),"")</f>
        <v/>
      </c>
      <c r="N2341" s="25" t="str">
        <f t="shared" si="72"/>
        <v/>
      </c>
      <c r="O2341" s="15" t="str">
        <f t="shared" si="73"/>
        <v/>
      </c>
    </row>
    <row r="2342" spans="1:15" ht="16.5" customHeight="1">
      <c r="A2342" s="404"/>
      <c r="B2342" s="405"/>
      <c r="C2342" s="413"/>
      <c r="D2342" s="405"/>
      <c r="E2342" s="405"/>
      <c r="F2342" s="405"/>
      <c r="G2342" s="405"/>
      <c r="H2342" s="405"/>
      <c r="I2342" s="405"/>
      <c r="J2342" s="405"/>
      <c r="K2342" s="405"/>
      <c r="L2342" s="406"/>
      <c r="M2342" s="25" t="str">
        <f>IFERROR(VLOOKUP(D2342,Cover!$I$2:$J$14,2,0),"")</f>
        <v/>
      </c>
      <c r="N2342" s="25" t="str">
        <f t="shared" si="72"/>
        <v/>
      </c>
      <c r="O2342" s="15" t="str">
        <f t="shared" si="73"/>
        <v/>
      </c>
    </row>
    <row r="2343" spans="1:15" ht="16.5" customHeight="1">
      <c r="A2343" s="404"/>
      <c r="B2343" s="405"/>
      <c r="C2343" s="413"/>
      <c r="D2343" s="405"/>
      <c r="E2343" s="405"/>
      <c r="F2343" s="405"/>
      <c r="G2343" s="405"/>
      <c r="H2343" s="405"/>
      <c r="I2343" s="405"/>
      <c r="J2343" s="405"/>
      <c r="K2343" s="405"/>
      <c r="L2343" s="406"/>
      <c r="M2343" s="25" t="str">
        <f>IFERROR(VLOOKUP(D2343,Cover!$I$2:$J$14,2,0),"")</f>
        <v/>
      </c>
      <c r="N2343" s="25" t="str">
        <f t="shared" si="72"/>
        <v/>
      </c>
      <c r="O2343" s="15" t="str">
        <f t="shared" si="73"/>
        <v/>
      </c>
    </row>
    <row r="2344" spans="1:15" ht="16.5" customHeight="1">
      <c r="A2344" s="404"/>
      <c r="B2344" s="405"/>
      <c r="C2344" s="413"/>
      <c r="D2344" s="405"/>
      <c r="E2344" s="405"/>
      <c r="F2344" s="405"/>
      <c r="G2344" s="405"/>
      <c r="H2344" s="405"/>
      <c r="I2344" s="405"/>
      <c r="J2344" s="405"/>
      <c r="K2344" s="405"/>
      <c r="L2344" s="406"/>
      <c r="M2344" s="25" t="str">
        <f>IFERROR(VLOOKUP(D2344,Cover!$I$2:$J$14,2,0),"")</f>
        <v/>
      </c>
      <c r="N2344" s="25" t="str">
        <f t="shared" si="72"/>
        <v/>
      </c>
      <c r="O2344" s="15" t="str">
        <f t="shared" si="73"/>
        <v/>
      </c>
    </row>
    <row r="2345" spans="1:15" ht="16.5" customHeight="1">
      <c r="A2345" s="404"/>
      <c r="B2345" s="405"/>
      <c r="C2345" s="413"/>
      <c r="D2345" s="405"/>
      <c r="E2345" s="405"/>
      <c r="F2345" s="405"/>
      <c r="G2345" s="405"/>
      <c r="H2345" s="405"/>
      <c r="I2345" s="405"/>
      <c r="J2345" s="405"/>
      <c r="K2345" s="405"/>
      <c r="L2345" s="406"/>
      <c r="M2345" s="25" t="str">
        <f>IFERROR(VLOOKUP(D2345,Cover!$I$2:$J$14,2,0),"")</f>
        <v/>
      </c>
      <c r="N2345" s="25" t="str">
        <f t="shared" si="72"/>
        <v/>
      </c>
      <c r="O2345" s="15" t="str">
        <f t="shared" si="73"/>
        <v/>
      </c>
    </row>
    <row r="2346" spans="1:15" ht="16.5" customHeight="1">
      <c r="A2346" s="404"/>
      <c r="B2346" s="405"/>
      <c r="C2346" s="413"/>
      <c r="D2346" s="405"/>
      <c r="E2346" s="405"/>
      <c r="F2346" s="405"/>
      <c r="G2346" s="405"/>
      <c r="H2346" s="405"/>
      <c r="I2346" s="405"/>
      <c r="J2346" s="405"/>
      <c r="K2346" s="405"/>
      <c r="L2346" s="406"/>
      <c r="M2346" s="25" t="str">
        <f>IFERROR(VLOOKUP(D2346,Cover!$I$2:$J$14,2,0),"")</f>
        <v/>
      </c>
      <c r="N2346" s="25" t="str">
        <f t="shared" si="72"/>
        <v/>
      </c>
      <c r="O2346" s="15" t="str">
        <f t="shared" si="73"/>
        <v/>
      </c>
    </row>
    <row r="2347" spans="1:15" ht="16.5" customHeight="1">
      <c r="A2347" s="404"/>
      <c r="B2347" s="405"/>
      <c r="C2347" s="413"/>
      <c r="D2347" s="405"/>
      <c r="E2347" s="405"/>
      <c r="F2347" s="405"/>
      <c r="G2347" s="405"/>
      <c r="H2347" s="405"/>
      <c r="I2347" s="405"/>
      <c r="J2347" s="405"/>
      <c r="K2347" s="405"/>
      <c r="L2347" s="406"/>
      <c r="M2347" s="25" t="str">
        <f>IFERROR(VLOOKUP(D2347,Cover!$I$2:$J$14,2,0),"")</f>
        <v/>
      </c>
      <c r="N2347" s="25" t="str">
        <f t="shared" si="72"/>
        <v/>
      </c>
      <c r="O2347" s="15" t="str">
        <f t="shared" si="73"/>
        <v/>
      </c>
    </row>
    <row r="2348" spans="1:15" ht="16.5" customHeight="1">
      <c r="A2348" s="404"/>
      <c r="B2348" s="405"/>
      <c r="C2348" s="413"/>
      <c r="D2348" s="405"/>
      <c r="E2348" s="405"/>
      <c r="F2348" s="405"/>
      <c r="G2348" s="405"/>
      <c r="H2348" s="405"/>
      <c r="I2348" s="405"/>
      <c r="J2348" s="405"/>
      <c r="K2348" s="405"/>
      <c r="L2348" s="406"/>
      <c r="M2348" s="25" t="str">
        <f>IFERROR(VLOOKUP(D2348,Cover!$I$2:$J$14,2,0),"")</f>
        <v/>
      </c>
      <c r="N2348" s="25" t="str">
        <f t="shared" si="72"/>
        <v/>
      </c>
      <c r="O2348" s="15" t="str">
        <f t="shared" si="73"/>
        <v/>
      </c>
    </row>
    <row r="2349" spans="1:15" ht="16.5" customHeight="1">
      <c r="A2349" s="404"/>
      <c r="B2349" s="405"/>
      <c r="C2349" s="413"/>
      <c r="D2349" s="405"/>
      <c r="E2349" s="405"/>
      <c r="F2349" s="405"/>
      <c r="G2349" s="405"/>
      <c r="H2349" s="405"/>
      <c r="I2349" s="405"/>
      <c r="J2349" s="405"/>
      <c r="K2349" s="405"/>
      <c r="L2349" s="406"/>
      <c r="M2349" s="25" t="str">
        <f>IFERROR(VLOOKUP(D2349,Cover!$I$2:$J$14,2,0),"")</f>
        <v/>
      </c>
      <c r="N2349" s="25" t="str">
        <f t="shared" si="72"/>
        <v/>
      </c>
      <c r="O2349" s="15" t="str">
        <f t="shared" si="73"/>
        <v/>
      </c>
    </row>
    <row r="2350" spans="1:15" ht="16.5" customHeight="1">
      <c r="A2350" s="404"/>
      <c r="B2350" s="405"/>
      <c r="C2350" s="413"/>
      <c r="D2350" s="405"/>
      <c r="E2350" s="405"/>
      <c r="F2350" s="405"/>
      <c r="G2350" s="405"/>
      <c r="H2350" s="405"/>
      <c r="I2350" s="405"/>
      <c r="J2350" s="405"/>
      <c r="K2350" s="405"/>
      <c r="L2350" s="406"/>
      <c r="M2350" s="25" t="str">
        <f>IFERROR(VLOOKUP(D2350,Cover!$I$2:$J$14,2,0),"")</f>
        <v/>
      </c>
      <c r="N2350" s="25" t="str">
        <f t="shared" si="72"/>
        <v/>
      </c>
      <c r="O2350" s="15" t="str">
        <f t="shared" si="73"/>
        <v/>
      </c>
    </row>
    <row r="2351" spans="1:15" ht="16.5" customHeight="1">
      <c r="A2351" s="404"/>
      <c r="B2351" s="405"/>
      <c r="C2351" s="413"/>
      <c r="D2351" s="405"/>
      <c r="E2351" s="405"/>
      <c r="F2351" s="405"/>
      <c r="G2351" s="405"/>
      <c r="H2351" s="405"/>
      <c r="I2351" s="405"/>
      <c r="J2351" s="405"/>
      <c r="K2351" s="405"/>
      <c r="L2351" s="406"/>
      <c r="M2351" s="25" t="str">
        <f>IFERROR(VLOOKUP(D2351,Cover!$I$2:$J$14,2,0),"")</f>
        <v/>
      </c>
      <c r="N2351" s="25" t="str">
        <f t="shared" si="72"/>
        <v/>
      </c>
      <c r="O2351" s="15" t="str">
        <f t="shared" si="73"/>
        <v/>
      </c>
    </row>
    <row r="2352" spans="1:15" ht="16.5" customHeight="1">
      <c r="A2352" s="404"/>
      <c r="B2352" s="405"/>
      <c r="C2352" s="413"/>
      <c r="D2352" s="405"/>
      <c r="E2352" s="405"/>
      <c r="F2352" s="405"/>
      <c r="G2352" s="405"/>
      <c r="H2352" s="405"/>
      <c r="I2352" s="405"/>
      <c r="J2352" s="405"/>
      <c r="K2352" s="405"/>
      <c r="L2352" s="406"/>
      <c r="M2352" s="25" t="str">
        <f>IFERROR(VLOOKUP(D2352,Cover!$I$2:$J$14,2,0),"")</f>
        <v/>
      </c>
      <c r="N2352" s="25" t="str">
        <f t="shared" si="72"/>
        <v/>
      </c>
      <c r="O2352" s="15" t="str">
        <f t="shared" si="73"/>
        <v/>
      </c>
    </row>
    <row r="2353" spans="1:15" ht="16.5" customHeight="1">
      <c r="A2353" s="404"/>
      <c r="B2353" s="405"/>
      <c r="C2353" s="413"/>
      <c r="D2353" s="405"/>
      <c r="E2353" s="405"/>
      <c r="F2353" s="405"/>
      <c r="G2353" s="405"/>
      <c r="H2353" s="405"/>
      <c r="I2353" s="405"/>
      <c r="J2353" s="405"/>
      <c r="K2353" s="405"/>
      <c r="L2353" s="406"/>
      <c r="M2353" s="25" t="str">
        <f>IFERROR(VLOOKUP(D2353,Cover!$I$2:$J$14,2,0),"")</f>
        <v/>
      </c>
      <c r="N2353" s="25" t="str">
        <f t="shared" si="72"/>
        <v/>
      </c>
      <c r="O2353" s="15" t="str">
        <f t="shared" si="73"/>
        <v/>
      </c>
    </row>
    <row r="2354" spans="1:15" ht="16.5" customHeight="1">
      <c r="A2354" s="404"/>
      <c r="B2354" s="405"/>
      <c r="C2354" s="413"/>
      <c r="D2354" s="405"/>
      <c r="E2354" s="405"/>
      <c r="F2354" s="405"/>
      <c r="G2354" s="405"/>
      <c r="H2354" s="405"/>
      <c r="I2354" s="405"/>
      <c r="J2354" s="405"/>
      <c r="K2354" s="405"/>
      <c r="L2354" s="406"/>
      <c r="M2354" s="25" t="str">
        <f>IFERROR(VLOOKUP(D2354,Cover!$I$2:$J$14,2,0),"")</f>
        <v/>
      </c>
      <c r="N2354" s="25" t="str">
        <f t="shared" si="72"/>
        <v/>
      </c>
      <c r="O2354" s="15" t="str">
        <f t="shared" si="73"/>
        <v/>
      </c>
    </row>
    <row r="2355" spans="1:15" ht="16.5" customHeight="1">
      <c r="A2355" s="404"/>
      <c r="B2355" s="405"/>
      <c r="C2355" s="413"/>
      <c r="D2355" s="405"/>
      <c r="E2355" s="405"/>
      <c r="F2355" s="405"/>
      <c r="G2355" s="405"/>
      <c r="H2355" s="405"/>
      <c r="I2355" s="405"/>
      <c r="J2355" s="405"/>
      <c r="K2355" s="405"/>
      <c r="L2355" s="406"/>
      <c r="M2355" s="25" t="str">
        <f>IFERROR(VLOOKUP(D2355,Cover!$I$2:$J$14,2,0),"")</f>
        <v/>
      </c>
      <c r="N2355" s="25" t="str">
        <f t="shared" si="72"/>
        <v/>
      </c>
      <c r="O2355" s="15" t="str">
        <f t="shared" si="73"/>
        <v/>
      </c>
    </row>
    <row r="2356" spans="1:15" ht="16.5" customHeight="1">
      <c r="A2356" s="404"/>
      <c r="B2356" s="405"/>
      <c r="C2356" s="413"/>
      <c r="D2356" s="405"/>
      <c r="E2356" s="405"/>
      <c r="F2356" s="405"/>
      <c r="G2356" s="405"/>
      <c r="H2356" s="405"/>
      <c r="I2356" s="405"/>
      <c r="J2356" s="405"/>
      <c r="K2356" s="405"/>
      <c r="L2356" s="406"/>
      <c r="M2356" s="25" t="str">
        <f>IFERROR(VLOOKUP(D2356,Cover!$I$2:$J$14,2,0),"")</f>
        <v/>
      </c>
      <c r="N2356" s="25" t="str">
        <f t="shared" si="72"/>
        <v/>
      </c>
      <c r="O2356" s="15" t="str">
        <f t="shared" si="73"/>
        <v/>
      </c>
    </row>
    <row r="2357" spans="1:15" ht="16.5" customHeight="1">
      <c r="A2357" s="404"/>
      <c r="B2357" s="405"/>
      <c r="C2357" s="413"/>
      <c r="D2357" s="405"/>
      <c r="E2357" s="405"/>
      <c r="F2357" s="405"/>
      <c r="G2357" s="405"/>
      <c r="H2357" s="405"/>
      <c r="I2357" s="405"/>
      <c r="J2357" s="405"/>
      <c r="K2357" s="405"/>
      <c r="L2357" s="406"/>
      <c r="M2357" s="25" t="str">
        <f>IFERROR(VLOOKUP(D2357,Cover!$I$2:$J$14,2,0),"")</f>
        <v/>
      </c>
      <c r="N2357" s="25" t="str">
        <f t="shared" si="72"/>
        <v/>
      </c>
      <c r="O2357" s="15" t="str">
        <f t="shared" si="73"/>
        <v/>
      </c>
    </row>
    <row r="2358" spans="1:15" ht="16.5" customHeight="1">
      <c r="A2358" s="404"/>
      <c r="B2358" s="405"/>
      <c r="C2358" s="413"/>
      <c r="D2358" s="405"/>
      <c r="E2358" s="405"/>
      <c r="F2358" s="405"/>
      <c r="G2358" s="405"/>
      <c r="H2358" s="405"/>
      <c r="I2358" s="405"/>
      <c r="J2358" s="405"/>
      <c r="K2358" s="405"/>
      <c r="L2358" s="406"/>
      <c r="M2358" s="25" t="str">
        <f>IFERROR(VLOOKUP(D2358,Cover!$I$2:$J$14,2,0),"")</f>
        <v/>
      </c>
      <c r="N2358" s="25" t="str">
        <f t="shared" si="72"/>
        <v/>
      </c>
      <c r="O2358" s="15" t="str">
        <f t="shared" si="73"/>
        <v/>
      </c>
    </row>
    <row r="2359" spans="1:15" ht="16.5" customHeight="1">
      <c r="A2359" s="404"/>
      <c r="B2359" s="405"/>
      <c r="C2359" s="413"/>
      <c r="D2359" s="405"/>
      <c r="E2359" s="405"/>
      <c r="F2359" s="405"/>
      <c r="G2359" s="405"/>
      <c r="H2359" s="405"/>
      <c r="I2359" s="405"/>
      <c r="J2359" s="405"/>
      <c r="K2359" s="405"/>
      <c r="L2359" s="406"/>
      <c r="M2359" s="25" t="str">
        <f>IFERROR(VLOOKUP(D2359,Cover!$I$2:$J$14,2,0),"")</f>
        <v/>
      </c>
      <c r="N2359" s="25" t="str">
        <f t="shared" si="72"/>
        <v/>
      </c>
      <c r="O2359" s="15" t="str">
        <f t="shared" si="73"/>
        <v/>
      </c>
    </row>
    <row r="2360" spans="1:15" ht="16.5" customHeight="1">
      <c r="A2360" s="404"/>
      <c r="B2360" s="405"/>
      <c r="C2360" s="413"/>
      <c r="D2360" s="405"/>
      <c r="E2360" s="405"/>
      <c r="F2360" s="405"/>
      <c r="G2360" s="405"/>
      <c r="H2360" s="405"/>
      <c r="I2360" s="405"/>
      <c r="J2360" s="405"/>
      <c r="K2360" s="405"/>
      <c r="L2360" s="406"/>
      <c r="M2360" s="25" t="str">
        <f>IFERROR(VLOOKUP(D2360,Cover!$I$2:$J$14,2,0),"")</f>
        <v/>
      </c>
      <c r="N2360" s="25" t="str">
        <f t="shared" si="72"/>
        <v/>
      </c>
      <c r="O2360" s="15" t="str">
        <f t="shared" si="73"/>
        <v/>
      </c>
    </row>
    <row r="2361" spans="1:15" ht="16.5" customHeight="1">
      <c r="A2361" s="404"/>
      <c r="B2361" s="405"/>
      <c r="C2361" s="413"/>
      <c r="D2361" s="405"/>
      <c r="E2361" s="405"/>
      <c r="F2361" s="405"/>
      <c r="G2361" s="405"/>
      <c r="H2361" s="405"/>
      <c r="I2361" s="405"/>
      <c r="J2361" s="405"/>
      <c r="K2361" s="405"/>
      <c r="L2361" s="406"/>
      <c r="M2361" s="25" t="str">
        <f>IFERROR(VLOOKUP(D2361,Cover!$I$2:$J$14,2,0),"")</f>
        <v/>
      </c>
      <c r="N2361" s="25" t="str">
        <f t="shared" si="72"/>
        <v/>
      </c>
      <c r="O2361" s="15" t="str">
        <f t="shared" si="73"/>
        <v/>
      </c>
    </row>
    <row r="2362" spans="1:15" ht="16.5" customHeight="1">
      <c r="A2362" s="404"/>
      <c r="B2362" s="405"/>
      <c r="C2362" s="413"/>
      <c r="D2362" s="405"/>
      <c r="E2362" s="405"/>
      <c r="F2362" s="405"/>
      <c r="G2362" s="405"/>
      <c r="H2362" s="405"/>
      <c r="I2362" s="405"/>
      <c r="J2362" s="405"/>
      <c r="K2362" s="405"/>
      <c r="L2362" s="406"/>
      <c r="M2362" s="25" t="str">
        <f>IFERROR(VLOOKUP(D2362,Cover!$I$2:$J$14,2,0),"")</f>
        <v/>
      </c>
      <c r="N2362" s="25" t="str">
        <f t="shared" si="72"/>
        <v/>
      </c>
      <c r="O2362" s="15" t="str">
        <f t="shared" si="73"/>
        <v/>
      </c>
    </row>
    <row r="2363" spans="1:15" ht="16.5" customHeight="1">
      <c r="A2363" s="404"/>
      <c r="B2363" s="405"/>
      <c r="C2363" s="413"/>
      <c r="D2363" s="405"/>
      <c r="E2363" s="405"/>
      <c r="F2363" s="405"/>
      <c r="G2363" s="405"/>
      <c r="H2363" s="405"/>
      <c r="I2363" s="405"/>
      <c r="J2363" s="405"/>
      <c r="K2363" s="405"/>
      <c r="L2363" s="406"/>
      <c r="M2363" s="25" t="str">
        <f>IFERROR(VLOOKUP(D2363,Cover!$I$2:$J$14,2,0),"")</f>
        <v/>
      </c>
      <c r="N2363" s="25" t="str">
        <f t="shared" si="72"/>
        <v/>
      </c>
      <c r="O2363" s="15" t="str">
        <f t="shared" si="73"/>
        <v/>
      </c>
    </row>
    <row r="2364" spans="1:15" ht="16.5" customHeight="1">
      <c r="A2364" s="404"/>
      <c r="B2364" s="405"/>
      <c r="C2364" s="413"/>
      <c r="D2364" s="405"/>
      <c r="E2364" s="405"/>
      <c r="F2364" s="405"/>
      <c r="G2364" s="405"/>
      <c r="H2364" s="405"/>
      <c r="I2364" s="405"/>
      <c r="J2364" s="405"/>
      <c r="K2364" s="405"/>
      <c r="L2364" s="406"/>
      <c r="M2364" s="25" t="str">
        <f>IFERROR(VLOOKUP(D2364,Cover!$I$2:$J$14,2,0),"")</f>
        <v/>
      </c>
      <c r="N2364" s="25" t="str">
        <f t="shared" si="72"/>
        <v/>
      </c>
      <c r="O2364" s="15" t="str">
        <f t="shared" si="73"/>
        <v/>
      </c>
    </row>
    <row r="2365" spans="1:15" ht="16.5" customHeight="1">
      <c r="A2365" s="404"/>
      <c r="B2365" s="405"/>
      <c r="C2365" s="413"/>
      <c r="D2365" s="405"/>
      <c r="E2365" s="405"/>
      <c r="F2365" s="405"/>
      <c r="G2365" s="405"/>
      <c r="H2365" s="405"/>
      <c r="I2365" s="405"/>
      <c r="J2365" s="405"/>
      <c r="K2365" s="405"/>
      <c r="L2365" s="406"/>
      <c r="M2365" s="25" t="str">
        <f>IFERROR(VLOOKUP(D2365,Cover!$I$2:$J$14,2,0),"")</f>
        <v/>
      </c>
      <c r="N2365" s="25" t="str">
        <f t="shared" si="72"/>
        <v/>
      </c>
      <c r="O2365" s="15" t="str">
        <f t="shared" si="73"/>
        <v/>
      </c>
    </row>
    <row r="2366" spans="1:15" ht="16.5" customHeight="1">
      <c r="A2366" s="404"/>
      <c r="B2366" s="405"/>
      <c r="C2366" s="413"/>
      <c r="D2366" s="405"/>
      <c r="E2366" s="405"/>
      <c r="F2366" s="405"/>
      <c r="G2366" s="405"/>
      <c r="H2366" s="405"/>
      <c r="I2366" s="405"/>
      <c r="J2366" s="405"/>
      <c r="K2366" s="405"/>
      <c r="L2366" s="406"/>
      <c r="M2366" s="25" t="str">
        <f>IFERROR(VLOOKUP(D2366,Cover!$I$2:$J$14,2,0),"")</f>
        <v/>
      </c>
      <c r="N2366" s="25" t="str">
        <f t="shared" si="72"/>
        <v/>
      </c>
      <c r="O2366" s="15" t="str">
        <f t="shared" si="73"/>
        <v/>
      </c>
    </row>
    <row r="2367" spans="1:15" ht="16.5" customHeight="1">
      <c r="A2367" s="404"/>
      <c r="B2367" s="405"/>
      <c r="C2367" s="413"/>
      <c r="D2367" s="405"/>
      <c r="E2367" s="405"/>
      <c r="F2367" s="405"/>
      <c r="G2367" s="405"/>
      <c r="H2367" s="405"/>
      <c r="I2367" s="405"/>
      <c r="J2367" s="405"/>
      <c r="K2367" s="405"/>
      <c r="L2367" s="406"/>
      <c r="M2367" s="25" t="str">
        <f>IFERROR(VLOOKUP(D2367,Cover!$I$2:$J$14,2,0),"")</f>
        <v/>
      </c>
      <c r="N2367" s="25" t="str">
        <f t="shared" si="72"/>
        <v/>
      </c>
      <c r="O2367" s="15" t="str">
        <f t="shared" si="73"/>
        <v/>
      </c>
    </row>
    <row r="2368" spans="1:15" ht="16.5" customHeight="1">
      <c r="A2368" s="404"/>
      <c r="B2368" s="405"/>
      <c r="C2368" s="413"/>
      <c r="D2368" s="405"/>
      <c r="E2368" s="405"/>
      <c r="F2368" s="405"/>
      <c r="G2368" s="405"/>
      <c r="H2368" s="405"/>
      <c r="I2368" s="405"/>
      <c r="J2368" s="405"/>
      <c r="K2368" s="405"/>
      <c r="L2368" s="406"/>
      <c r="M2368" s="25" t="str">
        <f>IFERROR(VLOOKUP(D2368,Cover!$I$2:$J$14,2,0),"")</f>
        <v/>
      </c>
      <c r="N2368" s="25" t="str">
        <f t="shared" si="72"/>
        <v/>
      </c>
      <c r="O2368" s="15" t="str">
        <f t="shared" si="73"/>
        <v/>
      </c>
    </row>
    <row r="2369" spans="1:15" ht="16.5" customHeight="1">
      <c r="A2369" s="404"/>
      <c r="B2369" s="405"/>
      <c r="C2369" s="413"/>
      <c r="D2369" s="405"/>
      <c r="E2369" s="405"/>
      <c r="F2369" s="405"/>
      <c r="G2369" s="405"/>
      <c r="H2369" s="405"/>
      <c r="I2369" s="405"/>
      <c r="J2369" s="405"/>
      <c r="K2369" s="405"/>
      <c r="L2369" s="406"/>
      <c r="M2369" s="25" t="str">
        <f>IFERROR(VLOOKUP(D2369,Cover!$I$2:$J$14,2,0),"")</f>
        <v/>
      </c>
      <c r="N2369" s="25" t="str">
        <f t="shared" si="72"/>
        <v/>
      </c>
      <c r="O2369" s="15" t="str">
        <f t="shared" si="73"/>
        <v/>
      </c>
    </row>
    <row r="2370" spans="1:15" ht="16.5" customHeight="1">
      <c r="A2370" s="404"/>
      <c r="B2370" s="405"/>
      <c r="C2370" s="413"/>
      <c r="D2370" s="405"/>
      <c r="E2370" s="405"/>
      <c r="F2370" s="405"/>
      <c r="G2370" s="405"/>
      <c r="H2370" s="405"/>
      <c r="I2370" s="405"/>
      <c r="J2370" s="405"/>
      <c r="K2370" s="405"/>
      <c r="L2370" s="406"/>
      <c r="M2370" s="25" t="str">
        <f>IFERROR(VLOOKUP(D2370,Cover!$I$2:$J$14,2,0),"")</f>
        <v/>
      </c>
      <c r="N2370" s="25" t="str">
        <f t="shared" si="72"/>
        <v/>
      </c>
      <c r="O2370" s="15" t="str">
        <f t="shared" si="73"/>
        <v/>
      </c>
    </row>
    <row r="2371" spans="1:15" ht="16.5" customHeight="1">
      <c r="A2371" s="404"/>
      <c r="B2371" s="405"/>
      <c r="C2371" s="413"/>
      <c r="D2371" s="405"/>
      <c r="E2371" s="405"/>
      <c r="F2371" s="405"/>
      <c r="G2371" s="405"/>
      <c r="H2371" s="405"/>
      <c r="I2371" s="405"/>
      <c r="J2371" s="405"/>
      <c r="K2371" s="405"/>
      <c r="L2371" s="406"/>
      <c r="M2371" s="25" t="str">
        <f>IFERROR(VLOOKUP(D2371,Cover!$I$2:$J$14,2,0),"")</f>
        <v/>
      </c>
      <c r="N2371" s="25" t="str">
        <f t="shared" ref="N2371:N2434" si="74">IF(O2371&lt;&gt;"PMOyyy144_R4bis",CONCATENATE(B2371,M2371,I2371),CONCATENATE(O2371,M2371,I2371))</f>
        <v/>
      </c>
      <c r="O2371" s="15" t="str">
        <f t="shared" ref="O2371:O2434" si="75">LEFT(B2371,15)</f>
        <v/>
      </c>
    </row>
    <row r="2372" spans="1:15" ht="16.5" customHeight="1">
      <c r="A2372" s="404"/>
      <c r="B2372" s="405"/>
      <c r="C2372" s="413"/>
      <c r="D2372" s="405"/>
      <c r="E2372" s="405"/>
      <c r="F2372" s="405"/>
      <c r="G2372" s="405"/>
      <c r="H2372" s="405"/>
      <c r="I2372" s="405"/>
      <c r="J2372" s="405"/>
      <c r="K2372" s="405"/>
      <c r="L2372" s="406"/>
      <c r="M2372" s="25" t="str">
        <f>IFERROR(VLOOKUP(D2372,Cover!$I$2:$J$14,2,0),"")</f>
        <v/>
      </c>
      <c r="N2372" s="25" t="str">
        <f t="shared" si="74"/>
        <v/>
      </c>
      <c r="O2372" s="15" t="str">
        <f t="shared" si="75"/>
        <v/>
      </c>
    </row>
    <row r="2373" spans="1:15" ht="16.5" customHeight="1">
      <c r="A2373" s="404"/>
      <c r="B2373" s="405"/>
      <c r="C2373" s="413"/>
      <c r="D2373" s="405"/>
      <c r="E2373" s="405"/>
      <c r="F2373" s="405"/>
      <c r="G2373" s="405"/>
      <c r="H2373" s="405"/>
      <c r="I2373" s="405"/>
      <c r="J2373" s="405"/>
      <c r="K2373" s="405"/>
      <c r="L2373" s="406"/>
      <c r="M2373" s="25" t="str">
        <f>IFERROR(VLOOKUP(D2373,Cover!$I$2:$J$14,2,0),"")</f>
        <v/>
      </c>
      <c r="N2373" s="25" t="str">
        <f t="shared" si="74"/>
        <v/>
      </c>
      <c r="O2373" s="15" t="str">
        <f t="shared" si="75"/>
        <v/>
      </c>
    </row>
    <row r="2374" spans="1:15" ht="16.5" customHeight="1">
      <c r="A2374" s="404"/>
      <c r="B2374" s="405"/>
      <c r="C2374" s="413"/>
      <c r="D2374" s="405"/>
      <c r="E2374" s="405"/>
      <c r="F2374" s="405"/>
      <c r="G2374" s="405"/>
      <c r="H2374" s="405"/>
      <c r="I2374" s="405"/>
      <c r="J2374" s="405"/>
      <c r="K2374" s="405"/>
      <c r="L2374" s="406"/>
      <c r="M2374" s="25" t="str">
        <f>IFERROR(VLOOKUP(D2374,Cover!$I$2:$J$14,2,0),"")</f>
        <v/>
      </c>
      <c r="N2374" s="25" t="str">
        <f t="shared" si="74"/>
        <v/>
      </c>
      <c r="O2374" s="15" t="str">
        <f t="shared" si="75"/>
        <v/>
      </c>
    </row>
    <row r="2375" spans="1:15" ht="16.5" customHeight="1">
      <c r="A2375" s="404"/>
      <c r="B2375" s="405"/>
      <c r="C2375" s="413"/>
      <c r="D2375" s="405"/>
      <c r="E2375" s="405"/>
      <c r="F2375" s="405"/>
      <c r="G2375" s="405"/>
      <c r="H2375" s="405"/>
      <c r="I2375" s="405"/>
      <c r="J2375" s="405"/>
      <c r="K2375" s="405"/>
      <c r="L2375" s="406"/>
      <c r="M2375" s="25" t="str">
        <f>IFERROR(VLOOKUP(D2375,Cover!$I$2:$J$14,2,0),"")</f>
        <v/>
      </c>
      <c r="N2375" s="25" t="str">
        <f t="shared" si="74"/>
        <v/>
      </c>
      <c r="O2375" s="15" t="str">
        <f t="shared" si="75"/>
        <v/>
      </c>
    </row>
    <row r="2376" spans="1:15" ht="16.5" customHeight="1">
      <c r="A2376" s="404"/>
      <c r="B2376" s="405"/>
      <c r="C2376" s="413"/>
      <c r="D2376" s="405"/>
      <c r="E2376" s="405"/>
      <c r="F2376" s="405"/>
      <c r="G2376" s="405"/>
      <c r="H2376" s="405"/>
      <c r="I2376" s="405"/>
      <c r="J2376" s="405"/>
      <c r="K2376" s="405"/>
      <c r="L2376" s="406"/>
      <c r="M2376" s="25" t="str">
        <f>IFERROR(VLOOKUP(D2376,Cover!$I$2:$J$14,2,0),"")</f>
        <v/>
      </c>
      <c r="N2376" s="25" t="str">
        <f t="shared" si="74"/>
        <v/>
      </c>
      <c r="O2376" s="15" t="str">
        <f t="shared" si="75"/>
        <v/>
      </c>
    </row>
    <row r="2377" spans="1:15" ht="16.5" customHeight="1">
      <c r="A2377" s="404"/>
      <c r="B2377" s="405"/>
      <c r="C2377" s="413"/>
      <c r="D2377" s="405"/>
      <c r="E2377" s="405"/>
      <c r="F2377" s="405"/>
      <c r="G2377" s="405"/>
      <c r="H2377" s="405"/>
      <c r="I2377" s="405"/>
      <c r="J2377" s="405"/>
      <c r="K2377" s="405"/>
      <c r="L2377" s="406"/>
      <c r="M2377" s="25" t="str">
        <f>IFERROR(VLOOKUP(D2377,Cover!$I$2:$J$14,2,0),"")</f>
        <v/>
      </c>
      <c r="N2377" s="25" t="str">
        <f t="shared" si="74"/>
        <v/>
      </c>
      <c r="O2377" s="15" t="str">
        <f t="shared" si="75"/>
        <v/>
      </c>
    </row>
    <row r="2378" spans="1:15" ht="16.5" customHeight="1">
      <c r="A2378" s="404"/>
      <c r="B2378" s="405"/>
      <c r="C2378" s="413"/>
      <c r="D2378" s="405"/>
      <c r="E2378" s="405"/>
      <c r="F2378" s="405"/>
      <c r="G2378" s="405"/>
      <c r="H2378" s="405"/>
      <c r="I2378" s="405"/>
      <c r="J2378" s="405"/>
      <c r="K2378" s="405"/>
      <c r="L2378" s="406"/>
      <c r="M2378" s="25" t="str">
        <f>IFERROR(VLOOKUP(D2378,Cover!$I$2:$J$14,2,0),"")</f>
        <v/>
      </c>
      <c r="N2378" s="25" t="str">
        <f t="shared" si="74"/>
        <v/>
      </c>
      <c r="O2378" s="15" t="str">
        <f t="shared" si="75"/>
        <v/>
      </c>
    </row>
    <row r="2379" spans="1:15" ht="16.5" customHeight="1">
      <c r="A2379" s="404"/>
      <c r="B2379" s="405"/>
      <c r="C2379" s="413"/>
      <c r="D2379" s="405"/>
      <c r="E2379" s="405"/>
      <c r="F2379" s="405"/>
      <c r="G2379" s="405"/>
      <c r="H2379" s="405"/>
      <c r="I2379" s="405"/>
      <c r="J2379" s="405"/>
      <c r="K2379" s="405"/>
      <c r="L2379" s="406"/>
      <c r="M2379" s="25" t="str">
        <f>IFERROR(VLOOKUP(D2379,Cover!$I$2:$J$14,2,0),"")</f>
        <v/>
      </c>
      <c r="N2379" s="25" t="str">
        <f t="shared" si="74"/>
        <v/>
      </c>
      <c r="O2379" s="15" t="str">
        <f t="shared" si="75"/>
        <v/>
      </c>
    </row>
    <row r="2380" spans="1:15" ht="16.5" customHeight="1">
      <c r="A2380" s="404"/>
      <c r="B2380" s="405"/>
      <c r="C2380" s="413"/>
      <c r="D2380" s="405"/>
      <c r="E2380" s="405"/>
      <c r="F2380" s="405"/>
      <c r="G2380" s="405"/>
      <c r="H2380" s="405"/>
      <c r="I2380" s="405"/>
      <c r="J2380" s="405"/>
      <c r="K2380" s="405"/>
      <c r="L2380" s="406"/>
      <c r="M2380" s="25" t="str">
        <f>IFERROR(VLOOKUP(D2380,Cover!$I$2:$J$14,2,0),"")</f>
        <v/>
      </c>
      <c r="N2380" s="25" t="str">
        <f t="shared" si="74"/>
        <v/>
      </c>
      <c r="O2380" s="15" t="str">
        <f t="shared" si="75"/>
        <v/>
      </c>
    </row>
    <row r="2381" spans="1:15" ht="16.5" customHeight="1">
      <c r="A2381" s="404"/>
      <c r="B2381" s="405"/>
      <c r="C2381" s="413"/>
      <c r="D2381" s="405"/>
      <c r="E2381" s="405"/>
      <c r="F2381" s="405"/>
      <c r="G2381" s="405"/>
      <c r="H2381" s="405"/>
      <c r="I2381" s="405"/>
      <c r="J2381" s="405"/>
      <c r="K2381" s="405"/>
      <c r="L2381" s="406"/>
      <c r="M2381" s="25" t="str">
        <f>IFERROR(VLOOKUP(D2381,Cover!$I$2:$J$14,2,0),"")</f>
        <v/>
      </c>
      <c r="N2381" s="25" t="str">
        <f t="shared" si="74"/>
        <v/>
      </c>
      <c r="O2381" s="15" t="str">
        <f t="shared" si="75"/>
        <v/>
      </c>
    </row>
    <row r="2382" spans="1:15" ht="16.5" customHeight="1">
      <c r="A2382" s="404"/>
      <c r="B2382" s="405"/>
      <c r="C2382" s="413"/>
      <c r="D2382" s="405"/>
      <c r="E2382" s="405"/>
      <c r="F2382" s="405"/>
      <c r="G2382" s="405"/>
      <c r="H2382" s="405"/>
      <c r="I2382" s="405"/>
      <c r="J2382" s="405"/>
      <c r="K2382" s="405"/>
      <c r="L2382" s="406"/>
      <c r="M2382" s="25" t="str">
        <f>IFERROR(VLOOKUP(D2382,Cover!$I$2:$J$14,2,0),"")</f>
        <v/>
      </c>
      <c r="N2382" s="25" t="str">
        <f t="shared" si="74"/>
        <v/>
      </c>
      <c r="O2382" s="15" t="str">
        <f t="shared" si="75"/>
        <v/>
      </c>
    </row>
    <row r="2383" spans="1:15" ht="16.5" customHeight="1">
      <c r="A2383" s="404"/>
      <c r="B2383" s="405"/>
      <c r="C2383" s="413"/>
      <c r="D2383" s="405"/>
      <c r="E2383" s="405"/>
      <c r="F2383" s="405"/>
      <c r="G2383" s="405"/>
      <c r="H2383" s="405"/>
      <c r="I2383" s="405"/>
      <c r="J2383" s="405"/>
      <c r="K2383" s="405"/>
      <c r="L2383" s="406"/>
      <c r="M2383" s="25" t="str">
        <f>IFERROR(VLOOKUP(D2383,Cover!$I$2:$J$14,2,0),"")</f>
        <v/>
      </c>
      <c r="N2383" s="25" t="str">
        <f t="shared" si="74"/>
        <v/>
      </c>
      <c r="O2383" s="15" t="str">
        <f t="shared" si="75"/>
        <v/>
      </c>
    </row>
    <row r="2384" spans="1:15" ht="16.5" customHeight="1">
      <c r="A2384" s="404"/>
      <c r="B2384" s="405"/>
      <c r="C2384" s="413"/>
      <c r="D2384" s="405"/>
      <c r="E2384" s="405"/>
      <c r="F2384" s="405"/>
      <c r="G2384" s="405"/>
      <c r="H2384" s="405"/>
      <c r="I2384" s="405"/>
      <c r="J2384" s="405"/>
      <c r="K2384" s="405"/>
      <c r="L2384" s="406"/>
      <c r="M2384" s="25" t="str">
        <f>IFERROR(VLOOKUP(D2384,Cover!$I$2:$J$14,2,0),"")</f>
        <v/>
      </c>
      <c r="N2384" s="25" t="str">
        <f t="shared" si="74"/>
        <v/>
      </c>
      <c r="O2384" s="15" t="str">
        <f t="shared" si="75"/>
        <v/>
      </c>
    </row>
    <row r="2385" spans="1:15" ht="16.5" customHeight="1">
      <c r="A2385" s="404"/>
      <c r="B2385" s="405"/>
      <c r="C2385" s="413"/>
      <c r="D2385" s="405"/>
      <c r="E2385" s="405"/>
      <c r="F2385" s="405"/>
      <c r="G2385" s="405"/>
      <c r="H2385" s="405"/>
      <c r="I2385" s="405"/>
      <c r="J2385" s="405"/>
      <c r="K2385" s="405"/>
      <c r="L2385" s="406"/>
      <c r="M2385" s="25" t="str">
        <f>IFERROR(VLOOKUP(D2385,Cover!$I$2:$J$14,2,0),"")</f>
        <v/>
      </c>
      <c r="N2385" s="25" t="str">
        <f t="shared" si="74"/>
        <v/>
      </c>
      <c r="O2385" s="15" t="str">
        <f t="shared" si="75"/>
        <v/>
      </c>
    </row>
    <row r="2386" spans="1:15" ht="16.5" customHeight="1">
      <c r="A2386" s="404"/>
      <c r="B2386" s="405"/>
      <c r="C2386" s="413"/>
      <c r="D2386" s="405"/>
      <c r="E2386" s="405"/>
      <c r="F2386" s="405"/>
      <c r="G2386" s="405"/>
      <c r="H2386" s="405"/>
      <c r="I2386" s="405"/>
      <c r="J2386" s="405"/>
      <c r="K2386" s="405"/>
      <c r="L2386" s="406"/>
      <c r="M2386" s="25" t="str">
        <f>IFERROR(VLOOKUP(D2386,Cover!$I$2:$J$14,2,0),"")</f>
        <v/>
      </c>
      <c r="N2386" s="25" t="str">
        <f t="shared" si="74"/>
        <v/>
      </c>
      <c r="O2386" s="15" t="str">
        <f t="shared" si="75"/>
        <v/>
      </c>
    </row>
    <row r="2387" spans="1:15" ht="16.5" customHeight="1">
      <c r="A2387" s="404"/>
      <c r="B2387" s="405"/>
      <c r="C2387" s="413"/>
      <c r="D2387" s="405"/>
      <c r="E2387" s="405"/>
      <c r="F2387" s="405"/>
      <c r="G2387" s="405"/>
      <c r="H2387" s="405"/>
      <c r="I2387" s="405"/>
      <c r="J2387" s="405"/>
      <c r="K2387" s="405"/>
      <c r="L2387" s="406"/>
      <c r="M2387" s="25" t="str">
        <f>IFERROR(VLOOKUP(D2387,Cover!$I$2:$J$14,2,0),"")</f>
        <v/>
      </c>
      <c r="N2387" s="25" t="str">
        <f t="shared" si="74"/>
        <v/>
      </c>
      <c r="O2387" s="15" t="str">
        <f t="shared" si="75"/>
        <v/>
      </c>
    </row>
    <row r="2388" spans="1:15" ht="16.5" customHeight="1">
      <c r="A2388" s="404"/>
      <c r="B2388" s="405"/>
      <c r="C2388" s="413"/>
      <c r="D2388" s="405"/>
      <c r="E2388" s="405"/>
      <c r="F2388" s="405"/>
      <c r="G2388" s="405"/>
      <c r="H2388" s="405"/>
      <c r="I2388" s="405"/>
      <c r="J2388" s="405"/>
      <c r="K2388" s="405"/>
      <c r="L2388" s="406"/>
      <c r="M2388" s="25" t="str">
        <f>IFERROR(VLOOKUP(D2388,Cover!$I$2:$J$14,2,0),"")</f>
        <v/>
      </c>
      <c r="N2388" s="25" t="str">
        <f t="shared" si="74"/>
        <v/>
      </c>
      <c r="O2388" s="15" t="str">
        <f t="shared" si="75"/>
        <v/>
      </c>
    </row>
    <row r="2389" spans="1:15" ht="16.5" customHeight="1">
      <c r="A2389" s="404"/>
      <c r="B2389" s="405"/>
      <c r="C2389" s="413"/>
      <c r="D2389" s="405"/>
      <c r="E2389" s="405"/>
      <c r="F2389" s="405"/>
      <c r="G2389" s="405"/>
      <c r="H2389" s="405"/>
      <c r="I2389" s="405"/>
      <c r="J2389" s="405"/>
      <c r="K2389" s="405"/>
      <c r="L2389" s="406"/>
      <c r="M2389" s="25" t="str">
        <f>IFERROR(VLOOKUP(D2389,Cover!$I$2:$J$14,2,0),"")</f>
        <v/>
      </c>
      <c r="N2389" s="25" t="str">
        <f t="shared" si="74"/>
        <v/>
      </c>
      <c r="O2389" s="15" t="str">
        <f t="shared" si="75"/>
        <v/>
      </c>
    </row>
    <row r="2390" spans="1:15" ht="16.5" customHeight="1">
      <c r="A2390" s="404"/>
      <c r="B2390" s="405"/>
      <c r="C2390" s="413"/>
      <c r="D2390" s="405"/>
      <c r="E2390" s="405"/>
      <c r="F2390" s="405"/>
      <c r="G2390" s="405"/>
      <c r="H2390" s="405"/>
      <c r="I2390" s="405"/>
      <c r="J2390" s="405"/>
      <c r="K2390" s="405"/>
      <c r="L2390" s="406"/>
      <c r="M2390" s="25" t="str">
        <f>IFERROR(VLOOKUP(D2390,Cover!$I$2:$J$14,2,0),"")</f>
        <v/>
      </c>
      <c r="N2390" s="25" t="str">
        <f t="shared" si="74"/>
        <v/>
      </c>
      <c r="O2390" s="15" t="str">
        <f t="shared" si="75"/>
        <v/>
      </c>
    </row>
    <row r="2391" spans="1:15" ht="16.5" customHeight="1">
      <c r="A2391" s="404"/>
      <c r="B2391" s="405"/>
      <c r="C2391" s="413"/>
      <c r="D2391" s="405"/>
      <c r="E2391" s="405"/>
      <c r="F2391" s="405"/>
      <c r="G2391" s="405"/>
      <c r="H2391" s="405"/>
      <c r="I2391" s="405"/>
      <c r="J2391" s="405"/>
      <c r="K2391" s="405"/>
      <c r="L2391" s="406"/>
      <c r="M2391" s="25" t="str">
        <f>IFERROR(VLOOKUP(D2391,Cover!$I$2:$J$14,2,0),"")</f>
        <v/>
      </c>
      <c r="N2391" s="25" t="str">
        <f t="shared" si="74"/>
        <v/>
      </c>
      <c r="O2391" s="15" t="str">
        <f t="shared" si="75"/>
        <v/>
      </c>
    </row>
    <row r="2392" spans="1:15" ht="16.5" customHeight="1">
      <c r="A2392" s="404"/>
      <c r="B2392" s="405"/>
      <c r="C2392" s="413"/>
      <c r="D2392" s="405"/>
      <c r="E2392" s="405"/>
      <c r="F2392" s="405"/>
      <c r="G2392" s="405"/>
      <c r="H2392" s="405"/>
      <c r="I2392" s="405"/>
      <c r="J2392" s="405"/>
      <c r="K2392" s="405"/>
      <c r="L2392" s="406"/>
      <c r="M2392" s="25" t="str">
        <f>IFERROR(VLOOKUP(D2392,Cover!$I$2:$J$14,2,0),"")</f>
        <v/>
      </c>
      <c r="N2392" s="25" t="str">
        <f t="shared" si="74"/>
        <v/>
      </c>
      <c r="O2392" s="15" t="str">
        <f t="shared" si="75"/>
        <v/>
      </c>
    </row>
    <row r="2393" spans="1:15" ht="16.5" customHeight="1">
      <c r="A2393" s="404"/>
      <c r="B2393" s="405"/>
      <c r="C2393" s="413"/>
      <c r="D2393" s="405"/>
      <c r="E2393" s="405"/>
      <c r="F2393" s="405"/>
      <c r="G2393" s="405"/>
      <c r="H2393" s="405"/>
      <c r="I2393" s="405"/>
      <c r="J2393" s="405"/>
      <c r="K2393" s="405"/>
      <c r="L2393" s="406"/>
      <c r="M2393" s="25" t="str">
        <f>IFERROR(VLOOKUP(D2393,Cover!$I$2:$J$14,2,0),"")</f>
        <v/>
      </c>
      <c r="N2393" s="25" t="str">
        <f t="shared" si="74"/>
        <v/>
      </c>
      <c r="O2393" s="15" t="str">
        <f t="shared" si="75"/>
        <v/>
      </c>
    </row>
    <row r="2394" spans="1:15" ht="16.5" customHeight="1">
      <c r="A2394" s="404"/>
      <c r="B2394" s="405"/>
      <c r="C2394" s="413"/>
      <c r="D2394" s="405"/>
      <c r="E2394" s="405"/>
      <c r="F2394" s="405"/>
      <c r="G2394" s="405"/>
      <c r="H2394" s="405"/>
      <c r="I2394" s="405"/>
      <c r="J2394" s="405"/>
      <c r="K2394" s="405"/>
      <c r="L2394" s="406"/>
      <c r="M2394" s="25" t="str">
        <f>IFERROR(VLOOKUP(D2394,Cover!$I$2:$J$14,2,0),"")</f>
        <v/>
      </c>
      <c r="N2394" s="25" t="str">
        <f t="shared" si="74"/>
        <v/>
      </c>
      <c r="O2394" s="15" t="str">
        <f t="shared" si="75"/>
        <v/>
      </c>
    </row>
    <row r="2395" spans="1:15" ht="16.5" customHeight="1">
      <c r="A2395" s="404"/>
      <c r="B2395" s="405"/>
      <c r="C2395" s="413"/>
      <c r="D2395" s="405"/>
      <c r="E2395" s="405"/>
      <c r="F2395" s="405"/>
      <c r="G2395" s="405"/>
      <c r="H2395" s="405"/>
      <c r="I2395" s="405"/>
      <c r="J2395" s="405"/>
      <c r="K2395" s="405"/>
      <c r="L2395" s="406"/>
      <c r="M2395" s="25" t="str">
        <f>IFERROR(VLOOKUP(D2395,Cover!$I$2:$J$14,2,0),"")</f>
        <v/>
      </c>
      <c r="N2395" s="25" t="str">
        <f t="shared" si="74"/>
        <v/>
      </c>
      <c r="O2395" s="15" t="str">
        <f t="shared" si="75"/>
        <v/>
      </c>
    </row>
    <row r="2396" spans="1:15" ht="16.5" customHeight="1">
      <c r="A2396" s="404"/>
      <c r="B2396" s="405"/>
      <c r="C2396" s="413"/>
      <c r="D2396" s="405"/>
      <c r="E2396" s="405"/>
      <c r="F2396" s="405"/>
      <c r="G2396" s="405"/>
      <c r="H2396" s="405"/>
      <c r="I2396" s="405"/>
      <c r="J2396" s="405"/>
      <c r="K2396" s="405"/>
      <c r="L2396" s="406"/>
      <c r="M2396" s="25" t="str">
        <f>IFERROR(VLOOKUP(D2396,Cover!$I$2:$J$14,2,0),"")</f>
        <v/>
      </c>
      <c r="N2396" s="25" t="str">
        <f t="shared" si="74"/>
        <v/>
      </c>
      <c r="O2396" s="15" t="str">
        <f t="shared" si="75"/>
        <v/>
      </c>
    </row>
    <row r="2397" spans="1:15" ht="16.5" customHeight="1">
      <c r="A2397" s="404"/>
      <c r="B2397" s="405"/>
      <c r="C2397" s="413"/>
      <c r="D2397" s="405"/>
      <c r="E2397" s="405"/>
      <c r="F2397" s="405"/>
      <c r="G2397" s="405"/>
      <c r="H2397" s="405"/>
      <c r="I2397" s="405"/>
      <c r="J2397" s="405"/>
      <c r="K2397" s="405"/>
      <c r="L2397" s="406"/>
      <c r="M2397" s="25" t="str">
        <f>IFERROR(VLOOKUP(D2397,Cover!$I$2:$J$14,2,0),"")</f>
        <v/>
      </c>
      <c r="N2397" s="25" t="str">
        <f t="shared" si="74"/>
        <v/>
      </c>
      <c r="O2397" s="15" t="str">
        <f t="shared" si="75"/>
        <v/>
      </c>
    </row>
    <row r="2398" spans="1:15" ht="16.5" customHeight="1">
      <c r="A2398" s="404"/>
      <c r="B2398" s="405"/>
      <c r="C2398" s="413"/>
      <c r="D2398" s="405"/>
      <c r="E2398" s="405"/>
      <c r="F2398" s="405"/>
      <c r="G2398" s="405"/>
      <c r="H2398" s="405"/>
      <c r="I2398" s="405"/>
      <c r="J2398" s="405"/>
      <c r="K2398" s="405"/>
      <c r="L2398" s="406"/>
      <c r="M2398" s="25" t="str">
        <f>IFERROR(VLOOKUP(D2398,Cover!$I$2:$J$14,2,0),"")</f>
        <v/>
      </c>
      <c r="N2398" s="25" t="str">
        <f t="shared" si="74"/>
        <v/>
      </c>
      <c r="O2398" s="15" t="str">
        <f t="shared" si="75"/>
        <v/>
      </c>
    </row>
    <row r="2399" spans="1:15" ht="16.5" customHeight="1">
      <c r="A2399" s="404"/>
      <c r="B2399" s="405"/>
      <c r="C2399" s="413"/>
      <c r="D2399" s="405"/>
      <c r="E2399" s="405"/>
      <c r="F2399" s="405"/>
      <c r="G2399" s="405"/>
      <c r="H2399" s="405"/>
      <c r="I2399" s="405"/>
      <c r="J2399" s="405"/>
      <c r="K2399" s="405"/>
      <c r="L2399" s="406"/>
      <c r="M2399" s="25" t="str">
        <f>IFERROR(VLOOKUP(D2399,Cover!$I$2:$J$14,2,0),"")</f>
        <v/>
      </c>
      <c r="N2399" s="25" t="str">
        <f t="shared" si="74"/>
        <v/>
      </c>
      <c r="O2399" s="15" t="str">
        <f t="shared" si="75"/>
        <v/>
      </c>
    </row>
    <row r="2400" spans="1:15" ht="16.5" customHeight="1">
      <c r="A2400" s="404"/>
      <c r="B2400" s="405"/>
      <c r="C2400" s="413"/>
      <c r="D2400" s="405"/>
      <c r="E2400" s="405"/>
      <c r="F2400" s="405"/>
      <c r="G2400" s="405"/>
      <c r="H2400" s="405"/>
      <c r="I2400" s="405"/>
      <c r="J2400" s="405"/>
      <c r="K2400" s="405"/>
      <c r="L2400" s="406"/>
      <c r="M2400" s="25" t="str">
        <f>IFERROR(VLOOKUP(D2400,Cover!$I$2:$J$14,2,0),"")</f>
        <v/>
      </c>
      <c r="N2400" s="25" t="str">
        <f t="shared" si="74"/>
        <v/>
      </c>
      <c r="O2400" s="15" t="str">
        <f t="shared" si="75"/>
        <v/>
      </c>
    </row>
    <row r="2401" spans="1:15" ht="16.5" customHeight="1">
      <c r="A2401" s="404"/>
      <c r="B2401" s="405"/>
      <c r="C2401" s="413"/>
      <c r="D2401" s="405"/>
      <c r="E2401" s="405"/>
      <c r="F2401" s="405"/>
      <c r="G2401" s="405"/>
      <c r="H2401" s="405"/>
      <c r="I2401" s="405"/>
      <c r="J2401" s="405"/>
      <c r="K2401" s="405"/>
      <c r="L2401" s="406"/>
      <c r="M2401" s="25" t="str">
        <f>IFERROR(VLOOKUP(D2401,Cover!$I$2:$J$14,2,0),"")</f>
        <v/>
      </c>
      <c r="N2401" s="25" t="str">
        <f t="shared" si="74"/>
        <v/>
      </c>
      <c r="O2401" s="15" t="str">
        <f t="shared" si="75"/>
        <v/>
      </c>
    </row>
    <row r="2402" spans="1:15" ht="16.5" customHeight="1">
      <c r="A2402" s="404"/>
      <c r="B2402" s="405"/>
      <c r="C2402" s="413"/>
      <c r="D2402" s="405"/>
      <c r="E2402" s="405"/>
      <c r="F2402" s="405"/>
      <c r="G2402" s="405"/>
      <c r="H2402" s="405"/>
      <c r="I2402" s="405"/>
      <c r="J2402" s="405"/>
      <c r="K2402" s="405"/>
      <c r="L2402" s="406"/>
      <c r="M2402" s="25" t="str">
        <f>IFERROR(VLOOKUP(D2402,Cover!$I$2:$J$14,2,0),"")</f>
        <v/>
      </c>
      <c r="N2402" s="25" t="str">
        <f t="shared" si="74"/>
        <v/>
      </c>
      <c r="O2402" s="15" t="str">
        <f t="shared" si="75"/>
        <v/>
      </c>
    </row>
    <row r="2403" spans="1:15" ht="16.5" customHeight="1">
      <c r="A2403" s="404"/>
      <c r="B2403" s="405"/>
      <c r="C2403" s="413"/>
      <c r="D2403" s="405"/>
      <c r="E2403" s="405"/>
      <c r="F2403" s="405"/>
      <c r="G2403" s="405"/>
      <c r="H2403" s="405"/>
      <c r="I2403" s="405"/>
      <c r="J2403" s="405"/>
      <c r="K2403" s="405"/>
      <c r="L2403" s="406"/>
      <c r="M2403" s="25" t="str">
        <f>IFERROR(VLOOKUP(D2403,Cover!$I$2:$J$14,2,0),"")</f>
        <v/>
      </c>
      <c r="N2403" s="25" t="str">
        <f t="shared" si="74"/>
        <v/>
      </c>
      <c r="O2403" s="15" t="str">
        <f t="shared" si="75"/>
        <v/>
      </c>
    </row>
    <row r="2404" spans="1:15" ht="16.5" customHeight="1">
      <c r="A2404" s="404"/>
      <c r="B2404" s="405"/>
      <c r="C2404" s="413"/>
      <c r="D2404" s="405"/>
      <c r="E2404" s="405"/>
      <c r="F2404" s="405"/>
      <c r="G2404" s="405"/>
      <c r="H2404" s="405"/>
      <c r="I2404" s="405"/>
      <c r="J2404" s="405"/>
      <c r="K2404" s="405"/>
      <c r="L2404" s="406"/>
      <c r="M2404" s="25" t="str">
        <f>IFERROR(VLOOKUP(D2404,Cover!$I$2:$J$14,2,0),"")</f>
        <v/>
      </c>
      <c r="N2404" s="25" t="str">
        <f t="shared" si="74"/>
        <v/>
      </c>
      <c r="O2404" s="15" t="str">
        <f t="shared" si="75"/>
        <v/>
      </c>
    </row>
    <row r="2405" spans="1:15" ht="16.5" customHeight="1">
      <c r="A2405" s="404"/>
      <c r="B2405" s="405"/>
      <c r="C2405" s="413"/>
      <c r="D2405" s="405"/>
      <c r="E2405" s="405"/>
      <c r="F2405" s="405"/>
      <c r="G2405" s="405"/>
      <c r="H2405" s="405"/>
      <c r="I2405" s="405"/>
      <c r="J2405" s="405"/>
      <c r="K2405" s="405"/>
      <c r="L2405" s="406"/>
      <c r="M2405" s="25" t="str">
        <f>IFERROR(VLOOKUP(D2405,Cover!$I$2:$J$14,2,0),"")</f>
        <v/>
      </c>
      <c r="N2405" s="25" t="str">
        <f t="shared" si="74"/>
        <v/>
      </c>
      <c r="O2405" s="15" t="str">
        <f t="shared" si="75"/>
        <v/>
      </c>
    </row>
    <row r="2406" spans="1:15" ht="16.5" customHeight="1">
      <c r="A2406" s="404"/>
      <c r="B2406" s="405"/>
      <c r="C2406" s="413"/>
      <c r="D2406" s="405"/>
      <c r="E2406" s="405"/>
      <c r="F2406" s="405"/>
      <c r="G2406" s="405"/>
      <c r="H2406" s="405"/>
      <c r="I2406" s="405"/>
      <c r="J2406" s="405"/>
      <c r="K2406" s="405"/>
      <c r="L2406" s="406"/>
      <c r="M2406" s="25" t="str">
        <f>IFERROR(VLOOKUP(D2406,Cover!$I$2:$J$14,2,0),"")</f>
        <v/>
      </c>
      <c r="N2406" s="25" t="str">
        <f t="shared" si="74"/>
        <v/>
      </c>
      <c r="O2406" s="15" t="str">
        <f t="shared" si="75"/>
        <v/>
      </c>
    </row>
    <row r="2407" spans="1:15" ht="16.5" customHeight="1">
      <c r="A2407" s="404"/>
      <c r="B2407" s="405"/>
      <c r="C2407" s="413"/>
      <c r="D2407" s="405"/>
      <c r="E2407" s="405"/>
      <c r="F2407" s="405"/>
      <c r="G2407" s="405"/>
      <c r="H2407" s="405"/>
      <c r="I2407" s="405"/>
      <c r="J2407" s="405"/>
      <c r="K2407" s="405"/>
      <c r="L2407" s="406"/>
      <c r="M2407" s="25" t="str">
        <f>IFERROR(VLOOKUP(D2407,Cover!$I$2:$J$14,2,0),"")</f>
        <v/>
      </c>
      <c r="N2407" s="25" t="str">
        <f t="shared" si="74"/>
        <v/>
      </c>
      <c r="O2407" s="15" t="str">
        <f t="shared" si="75"/>
        <v/>
      </c>
    </row>
    <row r="2408" spans="1:15" ht="16.5" customHeight="1">
      <c r="A2408" s="404"/>
      <c r="B2408" s="405"/>
      <c r="C2408" s="413"/>
      <c r="D2408" s="405"/>
      <c r="E2408" s="405"/>
      <c r="F2408" s="405"/>
      <c r="G2408" s="405"/>
      <c r="H2408" s="405"/>
      <c r="I2408" s="405"/>
      <c r="J2408" s="405"/>
      <c r="K2408" s="405"/>
      <c r="L2408" s="406"/>
      <c r="M2408" s="25" t="str">
        <f>IFERROR(VLOOKUP(D2408,Cover!$I$2:$J$14,2,0),"")</f>
        <v/>
      </c>
      <c r="N2408" s="25" t="str">
        <f t="shared" si="74"/>
        <v/>
      </c>
      <c r="O2408" s="15" t="str">
        <f t="shared" si="75"/>
        <v/>
      </c>
    </row>
    <row r="2409" spans="1:15" ht="16.5" customHeight="1">
      <c r="A2409" s="404"/>
      <c r="B2409" s="405"/>
      <c r="C2409" s="413"/>
      <c r="D2409" s="405"/>
      <c r="E2409" s="405"/>
      <c r="F2409" s="405"/>
      <c r="G2409" s="405"/>
      <c r="H2409" s="405"/>
      <c r="I2409" s="405"/>
      <c r="J2409" s="405"/>
      <c r="K2409" s="405"/>
      <c r="L2409" s="406"/>
      <c r="M2409" s="25" t="str">
        <f>IFERROR(VLOOKUP(D2409,Cover!$I$2:$J$14,2,0),"")</f>
        <v/>
      </c>
      <c r="N2409" s="25" t="str">
        <f t="shared" si="74"/>
        <v/>
      </c>
      <c r="O2409" s="15" t="str">
        <f t="shared" si="75"/>
        <v/>
      </c>
    </row>
    <row r="2410" spans="1:15" ht="16.5" customHeight="1">
      <c r="A2410" s="404"/>
      <c r="B2410" s="405"/>
      <c r="C2410" s="413"/>
      <c r="D2410" s="405"/>
      <c r="E2410" s="405"/>
      <c r="F2410" s="405"/>
      <c r="G2410" s="405"/>
      <c r="H2410" s="405"/>
      <c r="I2410" s="405"/>
      <c r="J2410" s="405"/>
      <c r="K2410" s="405"/>
      <c r="L2410" s="406"/>
      <c r="M2410" s="25" t="str">
        <f>IFERROR(VLOOKUP(D2410,Cover!$I$2:$J$14,2,0),"")</f>
        <v/>
      </c>
      <c r="N2410" s="25" t="str">
        <f t="shared" si="74"/>
        <v/>
      </c>
      <c r="O2410" s="15" t="str">
        <f t="shared" si="75"/>
        <v/>
      </c>
    </row>
    <row r="2411" spans="1:15" ht="16.5" customHeight="1">
      <c r="A2411" s="404"/>
      <c r="B2411" s="405"/>
      <c r="C2411" s="413"/>
      <c r="D2411" s="405"/>
      <c r="E2411" s="405"/>
      <c r="F2411" s="405"/>
      <c r="G2411" s="405"/>
      <c r="H2411" s="405"/>
      <c r="I2411" s="405"/>
      <c r="J2411" s="405"/>
      <c r="K2411" s="405"/>
      <c r="L2411" s="406"/>
      <c r="M2411" s="25" t="str">
        <f>IFERROR(VLOOKUP(D2411,Cover!$I$2:$J$14,2,0),"")</f>
        <v/>
      </c>
      <c r="N2411" s="25" t="str">
        <f t="shared" si="74"/>
        <v/>
      </c>
      <c r="O2411" s="15" t="str">
        <f t="shared" si="75"/>
        <v/>
      </c>
    </row>
    <row r="2412" spans="1:15" ht="16.5" customHeight="1">
      <c r="A2412" s="404"/>
      <c r="B2412" s="405"/>
      <c r="C2412" s="413"/>
      <c r="D2412" s="405"/>
      <c r="E2412" s="405"/>
      <c r="F2412" s="405"/>
      <c r="G2412" s="405"/>
      <c r="H2412" s="405"/>
      <c r="I2412" s="405"/>
      <c r="J2412" s="405"/>
      <c r="K2412" s="405"/>
      <c r="L2412" s="406"/>
      <c r="M2412" s="25" t="str">
        <f>IFERROR(VLOOKUP(D2412,Cover!$I$2:$J$14,2,0),"")</f>
        <v/>
      </c>
      <c r="N2412" s="25" t="str">
        <f t="shared" si="74"/>
        <v/>
      </c>
      <c r="O2412" s="15" t="str">
        <f t="shared" si="75"/>
        <v/>
      </c>
    </row>
    <row r="2413" spans="1:15" ht="16.5" customHeight="1">
      <c r="A2413" s="404"/>
      <c r="B2413" s="405"/>
      <c r="C2413" s="413"/>
      <c r="D2413" s="405"/>
      <c r="E2413" s="405"/>
      <c r="F2413" s="405"/>
      <c r="G2413" s="405"/>
      <c r="H2413" s="405"/>
      <c r="I2413" s="405"/>
      <c r="J2413" s="405"/>
      <c r="K2413" s="405"/>
      <c r="L2413" s="406"/>
      <c r="M2413" s="25" t="str">
        <f>IFERROR(VLOOKUP(D2413,Cover!$I$2:$J$14,2,0),"")</f>
        <v/>
      </c>
      <c r="N2413" s="25" t="str">
        <f t="shared" si="74"/>
        <v/>
      </c>
      <c r="O2413" s="15" t="str">
        <f t="shared" si="75"/>
        <v/>
      </c>
    </row>
    <row r="2414" spans="1:15" ht="16.5" customHeight="1">
      <c r="A2414" s="404"/>
      <c r="B2414" s="405"/>
      <c r="C2414" s="413"/>
      <c r="D2414" s="405"/>
      <c r="E2414" s="405"/>
      <c r="F2414" s="405"/>
      <c r="G2414" s="405"/>
      <c r="H2414" s="405"/>
      <c r="I2414" s="405"/>
      <c r="J2414" s="405"/>
      <c r="K2414" s="405"/>
      <c r="L2414" s="406"/>
      <c r="M2414" s="25" t="str">
        <f>IFERROR(VLOOKUP(D2414,Cover!$I$2:$J$14,2,0),"")</f>
        <v/>
      </c>
      <c r="N2414" s="25" t="str">
        <f t="shared" si="74"/>
        <v/>
      </c>
      <c r="O2414" s="15" t="str">
        <f t="shared" si="75"/>
        <v/>
      </c>
    </row>
    <row r="2415" spans="1:15" ht="16.5" customHeight="1">
      <c r="A2415" s="404"/>
      <c r="B2415" s="405"/>
      <c r="C2415" s="413"/>
      <c r="D2415" s="405"/>
      <c r="E2415" s="405"/>
      <c r="F2415" s="405"/>
      <c r="G2415" s="405"/>
      <c r="H2415" s="405"/>
      <c r="I2415" s="405"/>
      <c r="J2415" s="405"/>
      <c r="K2415" s="405"/>
      <c r="L2415" s="406"/>
      <c r="M2415" s="25" t="str">
        <f>IFERROR(VLOOKUP(D2415,Cover!$I$2:$J$14,2,0),"")</f>
        <v/>
      </c>
      <c r="N2415" s="25" t="str">
        <f t="shared" si="74"/>
        <v/>
      </c>
      <c r="O2415" s="15" t="str">
        <f t="shared" si="75"/>
        <v/>
      </c>
    </row>
    <row r="2416" spans="1:15" ht="16.5" customHeight="1">
      <c r="A2416" s="404"/>
      <c r="B2416" s="405"/>
      <c r="C2416" s="413"/>
      <c r="D2416" s="405"/>
      <c r="E2416" s="405"/>
      <c r="F2416" s="405"/>
      <c r="G2416" s="405"/>
      <c r="H2416" s="405"/>
      <c r="I2416" s="405"/>
      <c r="J2416" s="405"/>
      <c r="K2416" s="405"/>
      <c r="L2416" s="406"/>
      <c r="M2416" s="25" t="str">
        <f>IFERROR(VLOOKUP(D2416,Cover!$I$2:$J$14,2,0),"")</f>
        <v/>
      </c>
      <c r="N2416" s="25" t="str">
        <f t="shared" si="74"/>
        <v/>
      </c>
      <c r="O2416" s="15" t="str">
        <f t="shared" si="75"/>
        <v/>
      </c>
    </row>
    <row r="2417" spans="1:15" ht="16.5" customHeight="1">
      <c r="A2417" s="404"/>
      <c r="B2417" s="405"/>
      <c r="C2417" s="413"/>
      <c r="D2417" s="405"/>
      <c r="E2417" s="405"/>
      <c r="F2417" s="405"/>
      <c r="G2417" s="405"/>
      <c r="H2417" s="405"/>
      <c r="I2417" s="405"/>
      <c r="J2417" s="405"/>
      <c r="K2417" s="405"/>
      <c r="L2417" s="406"/>
      <c r="M2417" s="25" t="str">
        <f>IFERROR(VLOOKUP(D2417,Cover!$I$2:$J$14,2,0),"")</f>
        <v/>
      </c>
      <c r="N2417" s="25" t="str">
        <f t="shared" si="74"/>
        <v/>
      </c>
      <c r="O2417" s="15" t="str">
        <f t="shared" si="75"/>
        <v/>
      </c>
    </row>
    <row r="2418" spans="1:15" ht="16.5" customHeight="1">
      <c r="A2418" s="404"/>
      <c r="B2418" s="405"/>
      <c r="C2418" s="413"/>
      <c r="D2418" s="405"/>
      <c r="E2418" s="405"/>
      <c r="F2418" s="405"/>
      <c r="G2418" s="405"/>
      <c r="H2418" s="405"/>
      <c r="I2418" s="405"/>
      <c r="J2418" s="405"/>
      <c r="K2418" s="405"/>
      <c r="L2418" s="406"/>
      <c r="M2418" s="25" t="str">
        <f>IFERROR(VLOOKUP(D2418,Cover!$I$2:$J$14,2,0),"")</f>
        <v/>
      </c>
      <c r="N2418" s="25" t="str">
        <f t="shared" si="74"/>
        <v/>
      </c>
      <c r="O2418" s="15" t="str">
        <f t="shared" si="75"/>
        <v/>
      </c>
    </row>
    <row r="2419" spans="1:15" ht="16.5" customHeight="1">
      <c r="A2419" s="404"/>
      <c r="B2419" s="405"/>
      <c r="C2419" s="413"/>
      <c r="D2419" s="405"/>
      <c r="E2419" s="405"/>
      <c r="F2419" s="405"/>
      <c r="G2419" s="405"/>
      <c r="H2419" s="405"/>
      <c r="I2419" s="405"/>
      <c r="J2419" s="405"/>
      <c r="K2419" s="405"/>
      <c r="L2419" s="406"/>
      <c r="M2419" s="25" t="str">
        <f>IFERROR(VLOOKUP(D2419,Cover!$I$2:$J$14,2,0),"")</f>
        <v/>
      </c>
      <c r="N2419" s="25" t="str">
        <f t="shared" si="74"/>
        <v/>
      </c>
      <c r="O2419" s="15" t="str">
        <f t="shared" si="75"/>
        <v/>
      </c>
    </row>
    <row r="2420" spans="1:15" ht="16.5" customHeight="1">
      <c r="A2420" s="404"/>
      <c r="B2420" s="405"/>
      <c r="C2420" s="413"/>
      <c r="D2420" s="405"/>
      <c r="E2420" s="405"/>
      <c r="F2420" s="405"/>
      <c r="G2420" s="405"/>
      <c r="H2420" s="405"/>
      <c r="I2420" s="405"/>
      <c r="J2420" s="405"/>
      <c r="K2420" s="405"/>
      <c r="L2420" s="406"/>
      <c r="M2420" s="25" t="str">
        <f>IFERROR(VLOOKUP(D2420,Cover!$I$2:$J$14,2,0),"")</f>
        <v/>
      </c>
      <c r="N2420" s="25" t="str">
        <f t="shared" si="74"/>
        <v/>
      </c>
      <c r="O2420" s="15" t="str">
        <f t="shared" si="75"/>
        <v/>
      </c>
    </row>
    <row r="2421" spans="1:15" ht="16.5" customHeight="1">
      <c r="A2421" s="404"/>
      <c r="B2421" s="405"/>
      <c r="C2421" s="413"/>
      <c r="D2421" s="405"/>
      <c r="E2421" s="405"/>
      <c r="F2421" s="405"/>
      <c r="G2421" s="405"/>
      <c r="H2421" s="405"/>
      <c r="I2421" s="405"/>
      <c r="J2421" s="405"/>
      <c r="K2421" s="405"/>
      <c r="L2421" s="406"/>
      <c r="M2421" s="25" t="str">
        <f>IFERROR(VLOOKUP(D2421,Cover!$I$2:$J$14,2,0),"")</f>
        <v/>
      </c>
      <c r="N2421" s="25" t="str">
        <f t="shared" si="74"/>
        <v/>
      </c>
      <c r="O2421" s="15" t="str">
        <f t="shared" si="75"/>
        <v/>
      </c>
    </row>
    <row r="2422" spans="1:15" ht="16.5" customHeight="1">
      <c r="A2422" s="404"/>
      <c r="B2422" s="405"/>
      <c r="C2422" s="413"/>
      <c r="D2422" s="405"/>
      <c r="E2422" s="405"/>
      <c r="F2422" s="405"/>
      <c r="G2422" s="405"/>
      <c r="H2422" s="405"/>
      <c r="I2422" s="405"/>
      <c r="J2422" s="405"/>
      <c r="K2422" s="405"/>
      <c r="L2422" s="406"/>
      <c r="M2422" s="25" t="str">
        <f>IFERROR(VLOOKUP(D2422,Cover!$I$2:$J$14,2,0),"")</f>
        <v/>
      </c>
      <c r="N2422" s="25" t="str">
        <f t="shared" si="74"/>
        <v/>
      </c>
      <c r="O2422" s="15" t="str">
        <f t="shared" si="75"/>
        <v/>
      </c>
    </row>
    <row r="2423" spans="1:15" ht="16.5" customHeight="1">
      <c r="A2423" s="404"/>
      <c r="B2423" s="405"/>
      <c r="C2423" s="413"/>
      <c r="D2423" s="405"/>
      <c r="E2423" s="405"/>
      <c r="F2423" s="405"/>
      <c r="G2423" s="405"/>
      <c r="H2423" s="405"/>
      <c r="I2423" s="405"/>
      <c r="J2423" s="405"/>
      <c r="K2423" s="405"/>
      <c r="L2423" s="406"/>
      <c r="M2423" s="25" t="str">
        <f>IFERROR(VLOOKUP(D2423,Cover!$I$2:$J$14,2,0),"")</f>
        <v/>
      </c>
      <c r="N2423" s="25" t="str">
        <f t="shared" si="74"/>
        <v/>
      </c>
      <c r="O2423" s="15" t="str">
        <f t="shared" si="75"/>
        <v/>
      </c>
    </row>
    <row r="2424" spans="1:15" ht="16.5" customHeight="1">
      <c r="A2424" s="404"/>
      <c r="B2424" s="405"/>
      <c r="C2424" s="413"/>
      <c r="D2424" s="405"/>
      <c r="E2424" s="405"/>
      <c r="F2424" s="405"/>
      <c r="G2424" s="405"/>
      <c r="H2424" s="405"/>
      <c r="I2424" s="405"/>
      <c r="J2424" s="405"/>
      <c r="K2424" s="405"/>
      <c r="L2424" s="406"/>
      <c r="M2424" s="25" t="str">
        <f>IFERROR(VLOOKUP(D2424,Cover!$I$2:$J$14,2,0),"")</f>
        <v/>
      </c>
      <c r="N2424" s="25" t="str">
        <f t="shared" si="74"/>
        <v/>
      </c>
      <c r="O2424" s="15" t="str">
        <f t="shared" si="75"/>
        <v/>
      </c>
    </row>
    <row r="2425" spans="1:15" ht="16.5" customHeight="1">
      <c r="A2425" s="404"/>
      <c r="B2425" s="405"/>
      <c r="C2425" s="413"/>
      <c r="D2425" s="405"/>
      <c r="E2425" s="405"/>
      <c r="F2425" s="405"/>
      <c r="G2425" s="405"/>
      <c r="H2425" s="405"/>
      <c r="I2425" s="405"/>
      <c r="J2425" s="405"/>
      <c r="K2425" s="405"/>
      <c r="L2425" s="406"/>
      <c r="M2425" s="25" t="str">
        <f>IFERROR(VLOOKUP(D2425,Cover!$I$2:$J$14,2,0),"")</f>
        <v/>
      </c>
      <c r="N2425" s="25" t="str">
        <f t="shared" si="74"/>
        <v/>
      </c>
      <c r="O2425" s="15" t="str">
        <f t="shared" si="75"/>
        <v/>
      </c>
    </row>
    <row r="2426" spans="1:15" ht="16.5" customHeight="1">
      <c r="A2426" s="404"/>
      <c r="B2426" s="405"/>
      <c r="C2426" s="413"/>
      <c r="D2426" s="405"/>
      <c r="E2426" s="405"/>
      <c r="F2426" s="405"/>
      <c r="G2426" s="405"/>
      <c r="H2426" s="405"/>
      <c r="I2426" s="405"/>
      <c r="J2426" s="405"/>
      <c r="K2426" s="405"/>
      <c r="L2426" s="406"/>
      <c r="M2426" s="25" t="str">
        <f>IFERROR(VLOOKUP(D2426,Cover!$I$2:$J$14,2,0),"")</f>
        <v/>
      </c>
      <c r="N2426" s="25" t="str">
        <f t="shared" si="74"/>
        <v/>
      </c>
      <c r="O2426" s="15" t="str">
        <f t="shared" si="75"/>
        <v/>
      </c>
    </row>
    <row r="2427" spans="1:15" ht="16.5" customHeight="1">
      <c r="A2427" s="404"/>
      <c r="B2427" s="405"/>
      <c r="C2427" s="413"/>
      <c r="D2427" s="405"/>
      <c r="E2427" s="405"/>
      <c r="F2427" s="405"/>
      <c r="G2427" s="405"/>
      <c r="H2427" s="405"/>
      <c r="I2427" s="405"/>
      <c r="J2427" s="405"/>
      <c r="K2427" s="405"/>
      <c r="L2427" s="406"/>
      <c r="M2427" s="25" t="str">
        <f>IFERROR(VLOOKUP(D2427,Cover!$I$2:$J$14,2,0),"")</f>
        <v/>
      </c>
      <c r="N2427" s="25" t="str">
        <f t="shared" si="74"/>
        <v/>
      </c>
      <c r="O2427" s="15" t="str">
        <f t="shared" si="75"/>
        <v/>
      </c>
    </row>
    <row r="2428" spans="1:15" ht="16.5" customHeight="1">
      <c r="A2428" s="404"/>
      <c r="B2428" s="405"/>
      <c r="C2428" s="413"/>
      <c r="D2428" s="405"/>
      <c r="E2428" s="405"/>
      <c r="F2428" s="405"/>
      <c r="G2428" s="405"/>
      <c r="H2428" s="405"/>
      <c r="I2428" s="405"/>
      <c r="J2428" s="405"/>
      <c r="K2428" s="405"/>
      <c r="L2428" s="406"/>
      <c r="M2428" s="25" t="str">
        <f>IFERROR(VLOOKUP(D2428,Cover!$I$2:$J$14,2,0),"")</f>
        <v/>
      </c>
      <c r="N2428" s="25" t="str">
        <f t="shared" si="74"/>
        <v/>
      </c>
      <c r="O2428" s="15" t="str">
        <f t="shared" si="75"/>
        <v/>
      </c>
    </row>
    <row r="2429" spans="1:15" ht="16.5" customHeight="1">
      <c r="A2429" s="404"/>
      <c r="B2429" s="405"/>
      <c r="C2429" s="413"/>
      <c r="D2429" s="405"/>
      <c r="E2429" s="405"/>
      <c r="F2429" s="405"/>
      <c r="G2429" s="405"/>
      <c r="H2429" s="405"/>
      <c r="I2429" s="405"/>
      <c r="J2429" s="405"/>
      <c r="K2429" s="405"/>
      <c r="L2429" s="406"/>
      <c r="M2429" s="25" t="str">
        <f>IFERROR(VLOOKUP(D2429,Cover!$I$2:$J$14,2,0),"")</f>
        <v/>
      </c>
      <c r="N2429" s="25" t="str">
        <f t="shared" si="74"/>
        <v/>
      </c>
      <c r="O2429" s="15" t="str">
        <f t="shared" si="75"/>
        <v/>
      </c>
    </row>
    <row r="2430" spans="1:15" ht="16.5" customHeight="1">
      <c r="A2430" s="404"/>
      <c r="B2430" s="405"/>
      <c r="C2430" s="413"/>
      <c r="D2430" s="405"/>
      <c r="E2430" s="405"/>
      <c r="F2430" s="405"/>
      <c r="G2430" s="405"/>
      <c r="H2430" s="405"/>
      <c r="I2430" s="405"/>
      <c r="J2430" s="405"/>
      <c r="K2430" s="405"/>
      <c r="L2430" s="406"/>
      <c r="M2430" s="25" t="str">
        <f>IFERROR(VLOOKUP(D2430,Cover!$I$2:$J$14,2,0),"")</f>
        <v/>
      </c>
      <c r="N2430" s="25" t="str">
        <f t="shared" si="74"/>
        <v/>
      </c>
      <c r="O2430" s="15" t="str">
        <f t="shared" si="75"/>
        <v/>
      </c>
    </row>
    <row r="2431" spans="1:15" ht="16.5" customHeight="1">
      <c r="A2431" s="404"/>
      <c r="B2431" s="405"/>
      <c r="C2431" s="413"/>
      <c r="D2431" s="405"/>
      <c r="E2431" s="405"/>
      <c r="F2431" s="405"/>
      <c r="G2431" s="405"/>
      <c r="H2431" s="405"/>
      <c r="I2431" s="405"/>
      <c r="J2431" s="405"/>
      <c r="K2431" s="405"/>
      <c r="L2431" s="406"/>
      <c r="M2431" s="25" t="str">
        <f>IFERROR(VLOOKUP(D2431,Cover!$I$2:$J$14,2,0),"")</f>
        <v/>
      </c>
      <c r="N2431" s="25" t="str">
        <f t="shared" si="74"/>
        <v/>
      </c>
      <c r="O2431" s="15" t="str">
        <f t="shared" si="75"/>
        <v/>
      </c>
    </row>
    <row r="2432" spans="1:15" ht="16.5" customHeight="1">
      <c r="A2432" s="404"/>
      <c r="B2432" s="405"/>
      <c r="C2432" s="413"/>
      <c r="D2432" s="405"/>
      <c r="E2432" s="405"/>
      <c r="F2432" s="405"/>
      <c r="G2432" s="405"/>
      <c r="H2432" s="405"/>
      <c r="I2432" s="405"/>
      <c r="J2432" s="405"/>
      <c r="K2432" s="405"/>
      <c r="L2432" s="406"/>
      <c r="M2432" s="25" t="str">
        <f>IFERROR(VLOOKUP(D2432,Cover!$I$2:$J$14,2,0),"")</f>
        <v/>
      </c>
      <c r="N2432" s="25" t="str">
        <f t="shared" si="74"/>
        <v/>
      </c>
      <c r="O2432" s="15" t="str">
        <f t="shared" si="75"/>
        <v/>
      </c>
    </row>
    <row r="2433" spans="1:15" ht="16.5" customHeight="1">
      <c r="A2433" s="404"/>
      <c r="B2433" s="405"/>
      <c r="C2433" s="413"/>
      <c r="D2433" s="405"/>
      <c r="E2433" s="405"/>
      <c r="F2433" s="405"/>
      <c r="G2433" s="405"/>
      <c r="H2433" s="405"/>
      <c r="I2433" s="405"/>
      <c r="J2433" s="405"/>
      <c r="K2433" s="405"/>
      <c r="L2433" s="406"/>
      <c r="M2433" s="25" t="str">
        <f>IFERROR(VLOOKUP(D2433,Cover!$I$2:$J$14,2,0),"")</f>
        <v/>
      </c>
      <c r="N2433" s="25" t="str">
        <f t="shared" si="74"/>
        <v/>
      </c>
      <c r="O2433" s="15" t="str">
        <f t="shared" si="75"/>
        <v/>
      </c>
    </row>
    <row r="2434" spans="1:15" ht="16.5" customHeight="1">
      <c r="A2434" s="404"/>
      <c r="B2434" s="405"/>
      <c r="C2434" s="413"/>
      <c r="D2434" s="405"/>
      <c r="E2434" s="405"/>
      <c r="F2434" s="405"/>
      <c r="G2434" s="405"/>
      <c r="H2434" s="405"/>
      <c r="I2434" s="405"/>
      <c r="J2434" s="405"/>
      <c r="K2434" s="405"/>
      <c r="L2434" s="406"/>
      <c r="M2434" s="25" t="str">
        <f>IFERROR(VLOOKUP(D2434,Cover!$I$2:$J$14,2,0),"")</f>
        <v/>
      </c>
      <c r="N2434" s="25" t="str">
        <f t="shared" si="74"/>
        <v/>
      </c>
      <c r="O2434" s="15" t="str">
        <f t="shared" si="75"/>
        <v/>
      </c>
    </row>
    <row r="2435" spans="1:15" ht="16.5" customHeight="1">
      <c r="A2435" s="404"/>
      <c r="B2435" s="405"/>
      <c r="C2435" s="413"/>
      <c r="D2435" s="405"/>
      <c r="E2435" s="405"/>
      <c r="F2435" s="405"/>
      <c r="G2435" s="405"/>
      <c r="H2435" s="405"/>
      <c r="I2435" s="405"/>
      <c r="J2435" s="405"/>
      <c r="K2435" s="405"/>
      <c r="L2435" s="406"/>
      <c r="M2435" s="25" t="str">
        <f>IFERROR(VLOOKUP(D2435,Cover!$I$2:$J$14,2,0),"")</f>
        <v/>
      </c>
      <c r="N2435" s="25" t="str">
        <f t="shared" ref="N2435:N2498" si="76">IF(O2435&lt;&gt;"PMOyyy144_R4bis",CONCATENATE(B2435,M2435,I2435),CONCATENATE(O2435,M2435,I2435))</f>
        <v/>
      </c>
      <c r="O2435" s="15" t="str">
        <f t="shared" ref="O2435:O2498" si="77">LEFT(B2435,15)</f>
        <v/>
      </c>
    </row>
    <row r="2436" spans="1:15" ht="16.5" customHeight="1">
      <c r="A2436" s="404"/>
      <c r="B2436" s="405"/>
      <c r="C2436" s="413"/>
      <c r="D2436" s="405"/>
      <c r="E2436" s="405"/>
      <c r="F2436" s="405"/>
      <c r="G2436" s="405"/>
      <c r="H2436" s="405"/>
      <c r="I2436" s="405"/>
      <c r="J2436" s="405"/>
      <c r="K2436" s="405"/>
      <c r="L2436" s="406"/>
      <c r="M2436" s="25" t="str">
        <f>IFERROR(VLOOKUP(D2436,Cover!$I$2:$J$14,2,0),"")</f>
        <v/>
      </c>
      <c r="N2436" s="25" t="str">
        <f t="shared" si="76"/>
        <v/>
      </c>
      <c r="O2436" s="15" t="str">
        <f t="shared" si="77"/>
        <v/>
      </c>
    </row>
    <row r="2437" spans="1:15" ht="16.5" customHeight="1">
      <c r="A2437" s="404"/>
      <c r="B2437" s="405"/>
      <c r="C2437" s="413"/>
      <c r="D2437" s="405"/>
      <c r="E2437" s="405"/>
      <c r="F2437" s="405"/>
      <c r="G2437" s="405"/>
      <c r="H2437" s="405"/>
      <c r="I2437" s="405"/>
      <c r="J2437" s="405"/>
      <c r="K2437" s="405"/>
      <c r="L2437" s="406"/>
      <c r="M2437" s="25" t="str">
        <f>IFERROR(VLOOKUP(D2437,Cover!$I$2:$J$14,2,0),"")</f>
        <v/>
      </c>
      <c r="N2437" s="25" t="str">
        <f t="shared" si="76"/>
        <v/>
      </c>
      <c r="O2437" s="15" t="str">
        <f t="shared" si="77"/>
        <v/>
      </c>
    </row>
    <row r="2438" spans="1:15" ht="16.5" customHeight="1">
      <c r="A2438" s="404"/>
      <c r="B2438" s="405"/>
      <c r="C2438" s="413"/>
      <c r="D2438" s="405"/>
      <c r="E2438" s="405"/>
      <c r="F2438" s="405"/>
      <c r="G2438" s="405"/>
      <c r="H2438" s="405"/>
      <c r="I2438" s="405"/>
      <c r="J2438" s="405"/>
      <c r="K2438" s="405"/>
      <c r="L2438" s="406"/>
      <c r="M2438" s="25" t="str">
        <f>IFERROR(VLOOKUP(D2438,Cover!$I$2:$J$14,2,0),"")</f>
        <v/>
      </c>
      <c r="N2438" s="25" t="str">
        <f t="shared" si="76"/>
        <v/>
      </c>
      <c r="O2438" s="15" t="str">
        <f t="shared" si="77"/>
        <v/>
      </c>
    </row>
    <row r="2439" spans="1:15" ht="16.5" customHeight="1">
      <c r="A2439" s="404"/>
      <c r="B2439" s="405"/>
      <c r="C2439" s="413"/>
      <c r="D2439" s="405"/>
      <c r="E2439" s="405"/>
      <c r="F2439" s="405"/>
      <c r="G2439" s="405"/>
      <c r="H2439" s="405"/>
      <c r="I2439" s="405"/>
      <c r="J2439" s="405"/>
      <c r="K2439" s="405"/>
      <c r="L2439" s="406"/>
      <c r="M2439" s="25" t="str">
        <f>IFERROR(VLOOKUP(D2439,Cover!$I$2:$J$14,2,0),"")</f>
        <v/>
      </c>
      <c r="N2439" s="25" t="str">
        <f t="shared" si="76"/>
        <v/>
      </c>
      <c r="O2439" s="15" t="str">
        <f t="shared" si="77"/>
        <v/>
      </c>
    </row>
    <row r="2440" spans="1:15" ht="16.5" customHeight="1">
      <c r="A2440" s="404"/>
      <c r="B2440" s="405"/>
      <c r="C2440" s="413"/>
      <c r="D2440" s="405"/>
      <c r="E2440" s="405"/>
      <c r="F2440" s="405"/>
      <c r="G2440" s="405"/>
      <c r="H2440" s="405"/>
      <c r="I2440" s="405"/>
      <c r="J2440" s="405"/>
      <c r="K2440" s="405"/>
      <c r="L2440" s="406"/>
      <c r="M2440" s="25" t="str">
        <f>IFERROR(VLOOKUP(D2440,Cover!$I$2:$J$14,2,0),"")</f>
        <v/>
      </c>
      <c r="N2440" s="25" t="str">
        <f t="shared" si="76"/>
        <v/>
      </c>
      <c r="O2440" s="15" t="str">
        <f t="shared" si="77"/>
        <v/>
      </c>
    </row>
    <row r="2441" spans="1:15" ht="16.5" customHeight="1">
      <c r="A2441" s="404"/>
      <c r="B2441" s="405"/>
      <c r="C2441" s="413"/>
      <c r="D2441" s="405"/>
      <c r="E2441" s="405"/>
      <c r="F2441" s="405"/>
      <c r="G2441" s="405"/>
      <c r="H2441" s="405"/>
      <c r="I2441" s="405"/>
      <c r="J2441" s="405"/>
      <c r="K2441" s="405"/>
      <c r="L2441" s="406"/>
      <c r="M2441" s="25" t="str">
        <f>IFERROR(VLOOKUP(D2441,Cover!$I$2:$J$14,2,0),"")</f>
        <v/>
      </c>
      <c r="N2441" s="25" t="str">
        <f t="shared" si="76"/>
        <v/>
      </c>
      <c r="O2441" s="15" t="str">
        <f t="shared" si="77"/>
        <v/>
      </c>
    </row>
    <row r="2442" spans="1:15" ht="16.5" customHeight="1">
      <c r="A2442" s="404"/>
      <c r="B2442" s="405"/>
      <c r="C2442" s="413"/>
      <c r="D2442" s="405"/>
      <c r="E2442" s="405"/>
      <c r="F2442" s="405"/>
      <c r="G2442" s="405"/>
      <c r="H2442" s="405"/>
      <c r="I2442" s="405"/>
      <c r="J2442" s="405"/>
      <c r="K2442" s="405"/>
      <c r="L2442" s="406"/>
      <c r="M2442" s="25" t="str">
        <f>IFERROR(VLOOKUP(D2442,Cover!$I$2:$J$14,2,0),"")</f>
        <v/>
      </c>
      <c r="N2442" s="25" t="str">
        <f t="shared" si="76"/>
        <v/>
      </c>
      <c r="O2442" s="15" t="str">
        <f t="shared" si="77"/>
        <v/>
      </c>
    </row>
    <row r="2443" spans="1:15" ht="16.5" customHeight="1">
      <c r="A2443" s="404"/>
      <c r="B2443" s="405"/>
      <c r="C2443" s="413"/>
      <c r="D2443" s="405"/>
      <c r="E2443" s="405"/>
      <c r="F2443" s="405"/>
      <c r="G2443" s="405"/>
      <c r="H2443" s="405"/>
      <c r="I2443" s="405"/>
      <c r="J2443" s="405"/>
      <c r="K2443" s="405"/>
      <c r="L2443" s="406"/>
      <c r="M2443" s="25" t="str">
        <f>IFERROR(VLOOKUP(D2443,Cover!$I$2:$J$14,2,0),"")</f>
        <v/>
      </c>
      <c r="N2443" s="25" t="str">
        <f t="shared" si="76"/>
        <v/>
      </c>
      <c r="O2443" s="15" t="str">
        <f t="shared" si="77"/>
        <v/>
      </c>
    </row>
    <row r="2444" spans="1:15" ht="16.5" customHeight="1">
      <c r="A2444" s="404"/>
      <c r="B2444" s="405"/>
      <c r="C2444" s="413"/>
      <c r="D2444" s="405"/>
      <c r="E2444" s="405"/>
      <c r="F2444" s="405"/>
      <c r="G2444" s="405"/>
      <c r="H2444" s="405"/>
      <c r="I2444" s="405"/>
      <c r="J2444" s="405"/>
      <c r="K2444" s="405"/>
      <c r="L2444" s="406"/>
      <c r="M2444" s="25" t="str">
        <f>IFERROR(VLOOKUP(D2444,Cover!$I$2:$J$14,2,0),"")</f>
        <v/>
      </c>
      <c r="N2444" s="25" t="str">
        <f t="shared" si="76"/>
        <v/>
      </c>
      <c r="O2444" s="15" t="str">
        <f t="shared" si="77"/>
        <v/>
      </c>
    </row>
    <row r="2445" spans="1:15" ht="16.5" customHeight="1">
      <c r="A2445" s="404"/>
      <c r="B2445" s="405"/>
      <c r="C2445" s="413"/>
      <c r="D2445" s="405"/>
      <c r="E2445" s="405"/>
      <c r="F2445" s="405"/>
      <c r="G2445" s="405"/>
      <c r="H2445" s="405"/>
      <c r="I2445" s="405"/>
      <c r="J2445" s="405"/>
      <c r="K2445" s="405"/>
      <c r="L2445" s="406"/>
      <c r="M2445" s="25" t="str">
        <f>IFERROR(VLOOKUP(D2445,Cover!$I$2:$J$14,2,0),"")</f>
        <v/>
      </c>
      <c r="N2445" s="25" t="str">
        <f t="shared" si="76"/>
        <v/>
      </c>
      <c r="O2445" s="15" t="str">
        <f t="shared" si="77"/>
        <v/>
      </c>
    </row>
    <row r="2446" spans="1:15" ht="16.5" customHeight="1">
      <c r="A2446" s="404"/>
      <c r="B2446" s="405"/>
      <c r="C2446" s="413"/>
      <c r="D2446" s="405"/>
      <c r="E2446" s="405"/>
      <c r="F2446" s="405"/>
      <c r="G2446" s="405"/>
      <c r="H2446" s="405"/>
      <c r="I2446" s="405"/>
      <c r="J2446" s="405"/>
      <c r="K2446" s="405"/>
      <c r="L2446" s="406"/>
      <c r="M2446" s="25" t="str">
        <f>IFERROR(VLOOKUP(D2446,Cover!$I$2:$J$14,2,0),"")</f>
        <v/>
      </c>
      <c r="N2446" s="25" t="str">
        <f t="shared" si="76"/>
        <v/>
      </c>
      <c r="O2446" s="15" t="str">
        <f t="shared" si="77"/>
        <v/>
      </c>
    </row>
    <row r="2447" spans="1:15" ht="16.5" customHeight="1">
      <c r="A2447" s="404"/>
      <c r="B2447" s="405"/>
      <c r="C2447" s="413"/>
      <c r="D2447" s="405"/>
      <c r="E2447" s="405"/>
      <c r="F2447" s="405"/>
      <c r="G2447" s="405"/>
      <c r="H2447" s="405"/>
      <c r="I2447" s="405"/>
      <c r="J2447" s="405"/>
      <c r="K2447" s="405"/>
      <c r="L2447" s="406"/>
      <c r="M2447" s="25" t="str">
        <f>IFERROR(VLOOKUP(D2447,Cover!$I$2:$J$14,2,0),"")</f>
        <v/>
      </c>
      <c r="N2447" s="25" t="str">
        <f t="shared" si="76"/>
        <v/>
      </c>
      <c r="O2447" s="15" t="str">
        <f t="shared" si="77"/>
        <v/>
      </c>
    </row>
    <row r="2448" spans="1:15" ht="16.5" customHeight="1">
      <c r="A2448" s="404"/>
      <c r="B2448" s="405"/>
      <c r="C2448" s="413"/>
      <c r="D2448" s="405"/>
      <c r="E2448" s="405"/>
      <c r="F2448" s="405"/>
      <c r="G2448" s="405"/>
      <c r="H2448" s="405"/>
      <c r="I2448" s="405"/>
      <c r="J2448" s="405"/>
      <c r="K2448" s="405"/>
      <c r="L2448" s="406"/>
      <c r="M2448" s="25" t="str">
        <f>IFERROR(VLOOKUP(D2448,Cover!$I$2:$J$14,2,0),"")</f>
        <v/>
      </c>
      <c r="N2448" s="25" t="str">
        <f t="shared" si="76"/>
        <v/>
      </c>
      <c r="O2448" s="15" t="str">
        <f t="shared" si="77"/>
        <v/>
      </c>
    </row>
    <row r="2449" spans="1:15" ht="16.5" customHeight="1">
      <c r="A2449" s="404"/>
      <c r="B2449" s="405"/>
      <c r="C2449" s="413"/>
      <c r="D2449" s="405"/>
      <c r="E2449" s="405"/>
      <c r="F2449" s="405"/>
      <c r="G2449" s="405"/>
      <c r="H2449" s="405"/>
      <c r="I2449" s="405"/>
      <c r="J2449" s="405"/>
      <c r="K2449" s="405"/>
      <c r="L2449" s="406"/>
      <c r="M2449" s="25" t="str">
        <f>IFERROR(VLOOKUP(D2449,Cover!$I$2:$J$14,2,0),"")</f>
        <v/>
      </c>
      <c r="N2449" s="25" t="str">
        <f t="shared" si="76"/>
        <v/>
      </c>
      <c r="O2449" s="15" t="str">
        <f t="shared" si="77"/>
        <v/>
      </c>
    </row>
    <row r="2450" spans="1:15" ht="16.5" customHeight="1">
      <c r="A2450" s="404"/>
      <c r="B2450" s="405"/>
      <c r="C2450" s="413"/>
      <c r="D2450" s="405"/>
      <c r="E2450" s="405"/>
      <c r="F2450" s="405"/>
      <c r="G2450" s="405"/>
      <c r="H2450" s="405"/>
      <c r="I2450" s="405"/>
      <c r="J2450" s="405"/>
      <c r="K2450" s="405"/>
      <c r="L2450" s="406"/>
      <c r="M2450" s="25" t="str">
        <f>IFERROR(VLOOKUP(D2450,Cover!$I$2:$J$14,2,0),"")</f>
        <v/>
      </c>
      <c r="N2450" s="25" t="str">
        <f t="shared" si="76"/>
        <v/>
      </c>
      <c r="O2450" s="15" t="str">
        <f t="shared" si="77"/>
        <v/>
      </c>
    </row>
    <row r="2451" spans="1:15" ht="16.5" customHeight="1">
      <c r="A2451" s="404"/>
      <c r="B2451" s="405"/>
      <c r="C2451" s="413"/>
      <c r="D2451" s="405"/>
      <c r="E2451" s="405"/>
      <c r="F2451" s="405"/>
      <c r="G2451" s="405"/>
      <c r="H2451" s="405"/>
      <c r="I2451" s="405"/>
      <c r="J2451" s="405"/>
      <c r="K2451" s="405"/>
      <c r="L2451" s="406"/>
      <c r="M2451" s="25" t="str">
        <f>IFERROR(VLOOKUP(D2451,Cover!$I$2:$J$14,2,0),"")</f>
        <v/>
      </c>
      <c r="N2451" s="25" t="str">
        <f t="shared" si="76"/>
        <v/>
      </c>
      <c r="O2451" s="15" t="str">
        <f t="shared" si="77"/>
        <v/>
      </c>
    </row>
    <row r="2452" spans="1:15" ht="16.5" customHeight="1">
      <c r="A2452" s="404"/>
      <c r="B2452" s="405"/>
      <c r="C2452" s="413"/>
      <c r="D2452" s="405"/>
      <c r="E2452" s="405"/>
      <c r="F2452" s="405"/>
      <c r="G2452" s="405"/>
      <c r="H2452" s="405"/>
      <c r="I2452" s="405"/>
      <c r="J2452" s="405"/>
      <c r="K2452" s="405"/>
      <c r="L2452" s="406"/>
      <c r="M2452" s="25" t="str">
        <f>IFERROR(VLOOKUP(D2452,Cover!$I$2:$J$14,2,0),"")</f>
        <v/>
      </c>
      <c r="N2452" s="25" t="str">
        <f t="shared" si="76"/>
        <v/>
      </c>
      <c r="O2452" s="15" t="str">
        <f t="shared" si="77"/>
        <v/>
      </c>
    </row>
    <row r="2453" spans="1:15" ht="16.5" customHeight="1">
      <c r="A2453" s="404"/>
      <c r="B2453" s="405"/>
      <c r="C2453" s="413"/>
      <c r="D2453" s="405"/>
      <c r="E2453" s="405"/>
      <c r="F2453" s="405"/>
      <c r="G2453" s="405"/>
      <c r="H2453" s="405"/>
      <c r="I2453" s="405"/>
      <c r="J2453" s="405"/>
      <c r="K2453" s="405"/>
      <c r="L2453" s="406"/>
      <c r="M2453" s="25" t="str">
        <f>IFERROR(VLOOKUP(D2453,Cover!$I$2:$J$14,2,0),"")</f>
        <v/>
      </c>
      <c r="N2453" s="25" t="str">
        <f t="shared" si="76"/>
        <v/>
      </c>
      <c r="O2453" s="15" t="str">
        <f t="shared" si="77"/>
        <v/>
      </c>
    </row>
    <row r="2454" spans="1:15" ht="16.5" customHeight="1">
      <c r="A2454" s="404"/>
      <c r="B2454" s="405"/>
      <c r="C2454" s="413"/>
      <c r="D2454" s="405"/>
      <c r="E2454" s="405"/>
      <c r="F2454" s="405"/>
      <c r="G2454" s="405"/>
      <c r="H2454" s="405"/>
      <c r="I2454" s="405"/>
      <c r="J2454" s="405"/>
      <c r="K2454" s="405"/>
      <c r="L2454" s="406"/>
      <c r="M2454" s="25" t="str">
        <f>IFERROR(VLOOKUP(D2454,Cover!$I$2:$J$14,2,0),"")</f>
        <v/>
      </c>
      <c r="N2454" s="25" t="str">
        <f t="shared" si="76"/>
        <v/>
      </c>
      <c r="O2454" s="15" t="str">
        <f t="shared" si="77"/>
        <v/>
      </c>
    </row>
    <row r="2455" spans="1:15" ht="16.5" customHeight="1">
      <c r="A2455" s="404"/>
      <c r="B2455" s="405"/>
      <c r="C2455" s="413"/>
      <c r="D2455" s="405"/>
      <c r="E2455" s="405"/>
      <c r="F2455" s="405"/>
      <c r="G2455" s="405"/>
      <c r="H2455" s="405"/>
      <c r="I2455" s="405"/>
      <c r="J2455" s="405"/>
      <c r="K2455" s="405"/>
      <c r="L2455" s="406"/>
      <c r="M2455" s="25" t="str">
        <f>IFERROR(VLOOKUP(D2455,Cover!$I$2:$J$14,2,0),"")</f>
        <v/>
      </c>
      <c r="N2455" s="25" t="str">
        <f t="shared" si="76"/>
        <v/>
      </c>
      <c r="O2455" s="15" t="str">
        <f t="shared" si="77"/>
        <v/>
      </c>
    </row>
    <row r="2456" spans="1:15" ht="16.5" customHeight="1">
      <c r="A2456" s="404"/>
      <c r="B2456" s="405"/>
      <c r="C2456" s="413"/>
      <c r="D2456" s="405"/>
      <c r="E2456" s="405"/>
      <c r="F2456" s="405"/>
      <c r="G2456" s="405"/>
      <c r="H2456" s="405"/>
      <c r="I2456" s="405"/>
      <c r="J2456" s="405"/>
      <c r="K2456" s="405"/>
      <c r="L2456" s="406"/>
      <c r="M2456" s="25" t="str">
        <f>IFERROR(VLOOKUP(D2456,Cover!$I$2:$J$14,2,0),"")</f>
        <v/>
      </c>
      <c r="N2456" s="25" t="str">
        <f t="shared" si="76"/>
        <v/>
      </c>
      <c r="O2456" s="15" t="str">
        <f t="shared" si="77"/>
        <v/>
      </c>
    </row>
    <row r="2457" spans="1:15" ht="16.5" customHeight="1">
      <c r="A2457" s="404"/>
      <c r="B2457" s="405"/>
      <c r="C2457" s="413"/>
      <c r="D2457" s="405"/>
      <c r="E2457" s="405"/>
      <c r="F2457" s="405"/>
      <c r="G2457" s="405"/>
      <c r="H2457" s="405"/>
      <c r="I2457" s="405"/>
      <c r="J2457" s="405"/>
      <c r="K2457" s="405"/>
      <c r="L2457" s="406"/>
      <c r="M2457" s="25" t="str">
        <f>IFERROR(VLOOKUP(D2457,Cover!$I$2:$J$14,2,0),"")</f>
        <v/>
      </c>
      <c r="N2457" s="25" t="str">
        <f t="shared" si="76"/>
        <v/>
      </c>
      <c r="O2457" s="15" t="str">
        <f t="shared" si="77"/>
        <v/>
      </c>
    </row>
    <row r="2458" spans="1:15" ht="16.5" customHeight="1">
      <c r="A2458" s="404"/>
      <c r="B2458" s="405"/>
      <c r="C2458" s="413"/>
      <c r="D2458" s="405"/>
      <c r="E2458" s="405"/>
      <c r="F2458" s="405"/>
      <c r="G2458" s="405"/>
      <c r="H2458" s="405"/>
      <c r="I2458" s="405"/>
      <c r="J2458" s="405"/>
      <c r="K2458" s="405"/>
      <c r="L2458" s="406"/>
      <c r="M2458" s="25" t="str">
        <f>IFERROR(VLOOKUP(D2458,Cover!$I$2:$J$14,2,0),"")</f>
        <v/>
      </c>
      <c r="N2458" s="25" t="str">
        <f t="shared" si="76"/>
        <v/>
      </c>
      <c r="O2458" s="15" t="str">
        <f t="shared" si="77"/>
        <v/>
      </c>
    </row>
    <row r="2459" spans="1:15" ht="16.5" customHeight="1">
      <c r="A2459" s="404"/>
      <c r="B2459" s="405"/>
      <c r="C2459" s="413"/>
      <c r="D2459" s="405"/>
      <c r="E2459" s="405"/>
      <c r="F2459" s="405"/>
      <c r="G2459" s="405"/>
      <c r="H2459" s="405"/>
      <c r="I2459" s="405"/>
      <c r="J2459" s="405"/>
      <c r="K2459" s="405"/>
      <c r="L2459" s="406"/>
      <c r="M2459" s="25" t="str">
        <f>IFERROR(VLOOKUP(D2459,Cover!$I$2:$J$14,2,0),"")</f>
        <v/>
      </c>
      <c r="N2459" s="25" t="str">
        <f t="shared" si="76"/>
        <v/>
      </c>
      <c r="O2459" s="15" t="str">
        <f t="shared" si="77"/>
        <v/>
      </c>
    </row>
    <row r="2460" spans="1:15" ht="16.5" customHeight="1">
      <c r="A2460" s="404"/>
      <c r="B2460" s="405"/>
      <c r="C2460" s="413"/>
      <c r="D2460" s="405"/>
      <c r="E2460" s="405"/>
      <c r="F2460" s="405"/>
      <c r="G2460" s="405"/>
      <c r="H2460" s="405"/>
      <c r="I2460" s="405"/>
      <c r="J2460" s="405"/>
      <c r="K2460" s="405"/>
      <c r="L2460" s="406"/>
      <c r="M2460" s="25" t="str">
        <f>IFERROR(VLOOKUP(D2460,Cover!$I$2:$J$14,2,0),"")</f>
        <v/>
      </c>
      <c r="N2460" s="25" t="str">
        <f t="shared" si="76"/>
        <v/>
      </c>
      <c r="O2460" s="15" t="str">
        <f t="shared" si="77"/>
        <v/>
      </c>
    </row>
    <row r="2461" spans="1:15" ht="16.5" customHeight="1">
      <c r="A2461" s="404"/>
      <c r="B2461" s="405"/>
      <c r="C2461" s="413"/>
      <c r="D2461" s="405"/>
      <c r="E2461" s="405"/>
      <c r="F2461" s="405"/>
      <c r="G2461" s="405"/>
      <c r="H2461" s="405"/>
      <c r="I2461" s="405"/>
      <c r="J2461" s="405"/>
      <c r="K2461" s="405"/>
      <c r="L2461" s="406"/>
      <c r="M2461" s="25" t="str">
        <f>IFERROR(VLOOKUP(D2461,Cover!$I$2:$J$14,2,0),"")</f>
        <v/>
      </c>
      <c r="N2461" s="25" t="str">
        <f t="shared" si="76"/>
        <v/>
      </c>
      <c r="O2461" s="15" t="str">
        <f t="shared" si="77"/>
        <v/>
      </c>
    </row>
    <row r="2462" spans="1:15" ht="16.5" customHeight="1">
      <c r="A2462" s="404"/>
      <c r="B2462" s="405"/>
      <c r="C2462" s="413"/>
      <c r="D2462" s="405"/>
      <c r="E2462" s="405"/>
      <c r="F2462" s="405"/>
      <c r="G2462" s="405"/>
      <c r="H2462" s="405"/>
      <c r="I2462" s="405"/>
      <c r="J2462" s="405"/>
      <c r="K2462" s="405"/>
      <c r="L2462" s="406"/>
      <c r="M2462" s="25" t="str">
        <f>IFERROR(VLOOKUP(D2462,Cover!$I$2:$J$14,2,0),"")</f>
        <v/>
      </c>
      <c r="N2462" s="25" t="str">
        <f t="shared" si="76"/>
        <v/>
      </c>
      <c r="O2462" s="15" t="str">
        <f t="shared" si="77"/>
        <v/>
      </c>
    </row>
    <row r="2463" spans="1:15" ht="16.5" customHeight="1">
      <c r="A2463" s="404"/>
      <c r="B2463" s="405"/>
      <c r="C2463" s="413"/>
      <c r="D2463" s="405"/>
      <c r="E2463" s="405"/>
      <c r="F2463" s="405"/>
      <c r="G2463" s="405"/>
      <c r="H2463" s="405"/>
      <c r="I2463" s="405"/>
      <c r="J2463" s="405"/>
      <c r="K2463" s="405"/>
      <c r="L2463" s="406"/>
      <c r="M2463" s="25" t="str">
        <f>IFERROR(VLOOKUP(D2463,Cover!$I$2:$J$14,2,0),"")</f>
        <v/>
      </c>
      <c r="N2463" s="25" t="str">
        <f t="shared" si="76"/>
        <v/>
      </c>
      <c r="O2463" s="15" t="str">
        <f t="shared" si="77"/>
        <v/>
      </c>
    </row>
    <row r="2464" spans="1:15" ht="16.5" customHeight="1">
      <c r="A2464" s="404"/>
      <c r="B2464" s="405"/>
      <c r="C2464" s="413"/>
      <c r="D2464" s="405"/>
      <c r="E2464" s="405"/>
      <c r="F2464" s="405"/>
      <c r="G2464" s="405"/>
      <c r="H2464" s="405"/>
      <c r="I2464" s="405"/>
      <c r="J2464" s="405"/>
      <c r="K2464" s="405"/>
      <c r="L2464" s="406"/>
      <c r="M2464" s="25" t="str">
        <f>IFERROR(VLOOKUP(D2464,Cover!$I$2:$J$14,2,0),"")</f>
        <v/>
      </c>
      <c r="N2464" s="25" t="str">
        <f t="shared" si="76"/>
        <v/>
      </c>
      <c r="O2464" s="15" t="str">
        <f t="shared" si="77"/>
        <v/>
      </c>
    </row>
    <row r="2465" spans="1:15" ht="16.5" customHeight="1">
      <c r="A2465" s="404"/>
      <c r="B2465" s="405"/>
      <c r="C2465" s="413"/>
      <c r="D2465" s="405"/>
      <c r="E2465" s="405"/>
      <c r="F2465" s="405"/>
      <c r="G2465" s="405"/>
      <c r="H2465" s="405"/>
      <c r="I2465" s="405"/>
      <c r="J2465" s="405"/>
      <c r="K2465" s="405"/>
      <c r="L2465" s="406"/>
      <c r="M2465" s="25" t="str">
        <f>IFERROR(VLOOKUP(D2465,Cover!$I$2:$J$14,2,0),"")</f>
        <v/>
      </c>
      <c r="N2465" s="25" t="str">
        <f t="shared" si="76"/>
        <v/>
      </c>
      <c r="O2465" s="15" t="str">
        <f t="shared" si="77"/>
        <v/>
      </c>
    </row>
    <row r="2466" spans="1:15" ht="16.5" customHeight="1">
      <c r="A2466" s="404"/>
      <c r="B2466" s="405"/>
      <c r="C2466" s="413"/>
      <c r="D2466" s="405"/>
      <c r="E2466" s="405"/>
      <c r="F2466" s="405"/>
      <c r="G2466" s="405"/>
      <c r="H2466" s="405"/>
      <c r="I2466" s="405"/>
      <c r="J2466" s="405"/>
      <c r="K2466" s="405"/>
      <c r="L2466" s="406"/>
      <c r="M2466" s="25" t="str">
        <f>IFERROR(VLOOKUP(D2466,Cover!$I$2:$J$14,2,0),"")</f>
        <v/>
      </c>
      <c r="N2466" s="25" t="str">
        <f t="shared" si="76"/>
        <v/>
      </c>
      <c r="O2466" s="15" t="str">
        <f t="shared" si="77"/>
        <v/>
      </c>
    </row>
    <row r="2467" spans="1:15" ht="16.5" customHeight="1">
      <c r="A2467" s="404"/>
      <c r="B2467" s="405"/>
      <c r="C2467" s="413"/>
      <c r="D2467" s="405"/>
      <c r="E2467" s="405"/>
      <c r="F2467" s="405"/>
      <c r="G2467" s="405"/>
      <c r="H2467" s="405"/>
      <c r="I2467" s="405"/>
      <c r="J2467" s="405"/>
      <c r="K2467" s="405"/>
      <c r="L2467" s="406"/>
      <c r="M2467" s="25" t="str">
        <f>IFERROR(VLOOKUP(D2467,Cover!$I$2:$J$14,2,0),"")</f>
        <v/>
      </c>
      <c r="N2467" s="25" t="str">
        <f t="shared" si="76"/>
        <v/>
      </c>
      <c r="O2467" s="15" t="str">
        <f t="shared" si="77"/>
        <v/>
      </c>
    </row>
    <row r="2468" spans="1:15" ht="16.5" customHeight="1">
      <c r="A2468" s="404"/>
      <c r="B2468" s="405"/>
      <c r="C2468" s="413"/>
      <c r="D2468" s="405"/>
      <c r="E2468" s="405"/>
      <c r="F2468" s="405"/>
      <c r="G2468" s="405"/>
      <c r="H2468" s="405"/>
      <c r="I2468" s="405"/>
      <c r="J2468" s="405"/>
      <c r="K2468" s="405"/>
      <c r="L2468" s="406"/>
      <c r="M2468" s="25" t="str">
        <f>IFERROR(VLOOKUP(D2468,Cover!$I$2:$J$14,2,0),"")</f>
        <v/>
      </c>
      <c r="N2468" s="25" t="str">
        <f t="shared" si="76"/>
        <v/>
      </c>
      <c r="O2468" s="15" t="str">
        <f t="shared" si="77"/>
        <v/>
      </c>
    </row>
    <row r="2469" spans="1:15" ht="16.5" customHeight="1">
      <c r="A2469" s="404"/>
      <c r="B2469" s="405"/>
      <c r="C2469" s="413"/>
      <c r="D2469" s="405"/>
      <c r="E2469" s="405"/>
      <c r="F2469" s="405"/>
      <c r="G2469" s="405"/>
      <c r="H2469" s="405"/>
      <c r="I2469" s="405"/>
      <c r="J2469" s="405"/>
      <c r="K2469" s="405"/>
      <c r="L2469" s="406"/>
      <c r="M2469" s="25" t="str">
        <f>IFERROR(VLOOKUP(D2469,Cover!$I$2:$J$14,2,0),"")</f>
        <v/>
      </c>
      <c r="N2469" s="25" t="str">
        <f t="shared" si="76"/>
        <v/>
      </c>
      <c r="O2469" s="15" t="str">
        <f t="shared" si="77"/>
        <v/>
      </c>
    </row>
    <row r="2470" spans="1:15" ht="16.5" customHeight="1">
      <c r="A2470" s="404"/>
      <c r="B2470" s="405"/>
      <c r="C2470" s="413"/>
      <c r="D2470" s="405"/>
      <c r="E2470" s="405"/>
      <c r="F2470" s="405"/>
      <c r="G2470" s="405"/>
      <c r="H2470" s="405"/>
      <c r="I2470" s="405"/>
      <c r="J2470" s="405"/>
      <c r="K2470" s="405"/>
      <c r="L2470" s="406"/>
      <c r="M2470" s="25" t="str">
        <f>IFERROR(VLOOKUP(D2470,Cover!$I$2:$J$14,2,0),"")</f>
        <v/>
      </c>
      <c r="N2470" s="25" t="str">
        <f t="shared" si="76"/>
        <v/>
      </c>
      <c r="O2470" s="15" t="str">
        <f t="shared" si="77"/>
        <v/>
      </c>
    </row>
    <row r="2471" spans="1:15" ht="16.5" customHeight="1">
      <c r="A2471" s="404"/>
      <c r="B2471" s="405"/>
      <c r="C2471" s="413"/>
      <c r="D2471" s="405"/>
      <c r="E2471" s="405"/>
      <c r="F2471" s="405"/>
      <c r="G2471" s="405"/>
      <c r="H2471" s="405"/>
      <c r="I2471" s="405"/>
      <c r="J2471" s="405"/>
      <c r="K2471" s="405"/>
      <c r="L2471" s="406"/>
      <c r="M2471" s="25" t="str">
        <f>IFERROR(VLOOKUP(D2471,Cover!$I$2:$J$14,2,0),"")</f>
        <v/>
      </c>
      <c r="N2471" s="25" t="str">
        <f t="shared" si="76"/>
        <v/>
      </c>
      <c r="O2471" s="15" t="str">
        <f t="shared" si="77"/>
        <v/>
      </c>
    </row>
    <row r="2472" spans="1:15" ht="16.5" customHeight="1">
      <c r="A2472" s="404"/>
      <c r="B2472" s="405"/>
      <c r="C2472" s="413"/>
      <c r="D2472" s="405"/>
      <c r="E2472" s="405"/>
      <c r="F2472" s="405"/>
      <c r="G2472" s="405"/>
      <c r="H2472" s="405"/>
      <c r="I2472" s="405"/>
      <c r="J2472" s="405"/>
      <c r="K2472" s="405"/>
      <c r="L2472" s="406"/>
      <c r="M2472" s="25" t="str">
        <f>IFERROR(VLOOKUP(D2472,Cover!$I$2:$J$14,2,0),"")</f>
        <v/>
      </c>
      <c r="N2472" s="25" t="str">
        <f t="shared" si="76"/>
        <v/>
      </c>
      <c r="O2472" s="15" t="str">
        <f t="shared" si="77"/>
        <v/>
      </c>
    </row>
    <row r="2473" spans="1:15" ht="16.5" customHeight="1">
      <c r="A2473" s="404"/>
      <c r="B2473" s="405"/>
      <c r="C2473" s="413"/>
      <c r="D2473" s="405"/>
      <c r="E2473" s="405"/>
      <c r="F2473" s="405"/>
      <c r="G2473" s="405"/>
      <c r="H2473" s="405"/>
      <c r="I2473" s="405"/>
      <c r="J2473" s="405"/>
      <c r="K2473" s="405"/>
      <c r="L2473" s="406"/>
      <c r="M2473" s="25" t="str">
        <f>IFERROR(VLOOKUP(D2473,Cover!$I$2:$J$14,2,0),"")</f>
        <v/>
      </c>
      <c r="N2473" s="25" t="str">
        <f t="shared" si="76"/>
        <v/>
      </c>
      <c r="O2473" s="15" t="str">
        <f t="shared" si="77"/>
        <v/>
      </c>
    </row>
    <row r="2474" spans="1:15" ht="16.5" customHeight="1">
      <c r="A2474" s="404"/>
      <c r="B2474" s="405"/>
      <c r="C2474" s="413"/>
      <c r="D2474" s="405"/>
      <c r="E2474" s="405"/>
      <c r="F2474" s="405"/>
      <c r="G2474" s="405"/>
      <c r="H2474" s="405"/>
      <c r="I2474" s="405"/>
      <c r="J2474" s="405"/>
      <c r="K2474" s="405"/>
      <c r="L2474" s="406"/>
      <c r="M2474" s="25" t="str">
        <f>IFERROR(VLOOKUP(D2474,Cover!$I$2:$J$14,2,0),"")</f>
        <v/>
      </c>
      <c r="N2474" s="25" t="str">
        <f t="shared" si="76"/>
        <v/>
      </c>
      <c r="O2474" s="15" t="str">
        <f t="shared" si="77"/>
        <v/>
      </c>
    </row>
    <row r="2475" spans="1:15" ht="16.5" customHeight="1">
      <c r="A2475" s="404"/>
      <c r="B2475" s="405"/>
      <c r="C2475" s="413"/>
      <c r="D2475" s="405"/>
      <c r="E2475" s="405"/>
      <c r="F2475" s="405"/>
      <c r="G2475" s="405"/>
      <c r="H2475" s="405"/>
      <c r="I2475" s="405"/>
      <c r="J2475" s="405"/>
      <c r="K2475" s="405"/>
      <c r="L2475" s="406"/>
      <c r="M2475" s="25" t="str">
        <f>IFERROR(VLOOKUP(D2475,Cover!$I$2:$J$14,2,0),"")</f>
        <v/>
      </c>
      <c r="N2475" s="25" t="str">
        <f t="shared" si="76"/>
        <v/>
      </c>
      <c r="O2475" s="15" t="str">
        <f t="shared" si="77"/>
        <v/>
      </c>
    </row>
    <row r="2476" spans="1:15" ht="16.5" customHeight="1">
      <c r="A2476" s="404"/>
      <c r="B2476" s="405"/>
      <c r="C2476" s="413"/>
      <c r="D2476" s="405"/>
      <c r="E2476" s="405"/>
      <c r="F2476" s="405"/>
      <c r="G2476" s="405"/>
      <c r="H2476" s="405"/>
      <c r="I2476" s="405"/>
      <c r="J2476" s="405"/>
      <c r="K2476" s="405"/>
      <c r="L2476" s="406"/>
      <c r="M2476" s="25" t="str">
        <f>IFERROR(VLOOKUP(D2476,Cover!$I$2:$J$14,2,0),"")</f>
        <v/>
      </c>
      <c r="N2476" s="25" t="str">
        <f t="shared" si="76"/>
        <v/>
      </c>
      <c r="O2476" s="15" t="str">
        <f t="shared" si="77"/>
        <v/>
      </c>
    </row>
    <row r="2477" spans="1:15" ht="16.5" customHeight="1">
      <c r="A2477" s="404"/>
      <c r="B2477" s="405"/>
      <c r="C2477" s="413"/>
      <c r="D2477" s="405"/>
      <c r="E2477" s="405"/>
      <c r="F2477" s="405"/>
      <c r="G2477" s="405"/>
      <c r="H2477" s="405"/>
      <c r="I2477" s="405"/>
      <c r="J2477" s="405"/>
      <c r="K2477" s="405"/>
      <c r="L2477" s="406"/>
      <c r="M2477" s="25" t="str">
        <f>IFERROR(VLOOKUP(D2477,Cover!$I$2:$J$14,2,0),"")</f>
        <v/>
      </c>
      <c r="N2477" s="25" t="str">
        <f t="shared" si="76"/>
        <v/>
      </c>
      <c r="O2477" s="15" t="str">
        <f t="shared" si="77"/>
        <v/>
      </c>
    </row>
    <row r="2478" spans="1:15" ht="16.5" customHeight="1">
      <c r="A2478" s="404"/>
      <c r="B2478" s="405"/>
      <c r="C2478" s="413"/>
      <c r="D2478" s="405"/>
      <c r="E2478" s="405"/>
      <c r="F2478" s="405"/>
      <c r="G2478" s="405"/>
      <c r="H2478" s="405"/>
      <c r="I2478" s="405"/>
      <c r="J2478" s="405"/>
      <c r="K2478" s="405"/>
      <c r="L2478" s="406"/>
      <c r="M2478" s="25" t="str">
        <f>IFERROR(VLOOKUP(D2478,Cover!$I$2:$J$14,2,0),"")</f>
        <v/>
      </c>
      <c r="N2478" s="25" t="str">
        <f t="shared" si="76"/>
        <v/>
      </c>
      <c r="O2478" s="15" t="str">
        <f t="shared" si="77"/>
        <v/>
      </c>
    </row>
    <row r="2479" spans="1:15" ht="16.5" customHeight="1">
      <c r="A2479" s="404"/>
      <c r="B2479" s="405"/>
      <c r="C2479" s="413"/>
      <c r="D2479" s="405"/>
      <c r="E2479" s="405"/>
      <c r="F2479" s="405"/>
      <c r="G2479" s="405"/>
      <c r="H2479" s="405"/>
      <c r="I2479" s="405"/>
      <c r="J2479" s="405"/>
      <c r="K2479" s="405"/>
      <c r="L2479" s="406"/>
      <c r="M2479" s="25" t="str">
        <f>IFERROR(VLOOKUP(D2479,Cover!$I$2:$J$14,2,0),"")</f>
        <v/>
      </c>
      <c r="N2479" s="25" t="str">
        <f t="shared" si="76"/>
        <v/>
      </c>
      <c r="O2479" s="15" t="str">
        <f t="shared" si="77"/>
        <v/>
      </c>
    </row>
    <row r="2480" spans="1:15" ht="16.5" customHeight="1">
      <c r="A2480" s="404"/>
      <c r="B2480" s="405"/>
      <c r="C2480" s="413"/>
      <c r="D2480" s="405"/>
      <c r="E2480" s="405"/>
      <c r="F2480" s="405"/>
      <c r="G2480" s="405"/>
      <c r="H2480" s="405"/>
      <c r="I2480" s="405"/>
      <c r="J2480" s="405"/>
      <c r="K2480" s="405"/>
      <c r="L2480" s="406"/>
      <c r="M2480" s="25" t="str">
        <f>IFERROR(VLOOKUP(D2480,Cover!$I$2:$J$14,2,0),"")</f>
        <v/>
      </c>
      <c r="N2480" s="25" t="str">
        <f t="shared" si="76"/>
        <v/>
      </c>
      <c r="O2480" s="15" t="str">
        <f t="shared" si="77"/>
        <v/>
      </c>
    </row>
    <row r="2481" spans="1:15" ht="16.5" customHeight="1">
      <c r="A2481" s="404"/>
      <c r="B2481" s="405"/>
      <c r="C2481" s="413"/>
      <c r="D2481" s="405"/>
      <c r="E2481" s="405"/>
      <c r="F2481" s="405"/>
      <c r="G2481" s="405"/>
      <c r="H2481" s="405"/>
      <c r="I2481" s="405"/>
      <c r="J2481" s="405"/>
      <c r="K2481" s="405"/>
      <c r="L2481" s="406"/>
      <c r="M2481" s="25" t="str">
        <f>IFERROR(VLOOKUP(D2481,Cover!$I$2:$J$14,2,0),"")</f>
        <v/>
      </c>
      <c r="N2481" s="25" t="str">
        <f t="shared" si="76"/>
        <v/>
      </c>
      <c r="O2481" s="15" t="str">
        <f t="shared" si="77"/>
        <v/>
      </c>
    </row>
    <row r="2482" spans="1:15" ht="16.5" customHeight="1">
      <c r="A2482" s="404"/>
      <c r="B2482" s="405"/>
      <c r="C2482" s="413"/>
      <c r="D2482" s="405"/>
      <c r="E2482" s="405"/>
      <c r="F2482" s="405"/>
      <c r="G2482" s="405"/>
      <c r="H2482" s="405"/>
      <c r="I2482" s="405"/>
      <c r="J2482" s="405"/>
      <c r="K2482" s="405"/>
      <c r="L2482" s="406"/>
      <c r="M2482" s="25" t="str">
        <f>IFERROR(VLOOKUP(D2482,Cover!$I$2:$J$14,2,0),"")</f>
        <v/>
      </c>
      <c r="N2482" s="25" t="str">
        <f t="shared" si="76"/>
        <v/>
      </c>
      <c r="O2482" s="15" t="str">
        <f t="shared" si="77"/>
        <v/>
      </c>
    </row>
    <row r="2483" spans="1:15" ht="16.5" customHeight="1">
      <c r="A2483" s="404"/>
      <c r="B2483" s="405"/>
      <c r="C2483" s="413"/>
      <c r="D2483" s="405"/>
      <c r="E2483" s="405"/>
      <c r="F2483" s="405"/>
      <c r="G2483" s="405"/>
      <c r="H2483" s="405"/>
      <c r="I2483" s="405"/>
      <c r="J2483" s="405"/>
      <c r="K2483" s="405"/>
      <c r="L2483" s="406"/>
      <c r="M2483" s="25" t="str">
        <f>IFERROR(VLOOKUP(D2483,Cover!$I$2:$J$14,2,0),"")</f>
        <v/>
      </c>
      <c r="N2483" s="25" t="str">
        <f t="shared" si="76"/>
        <v/>
      </c>
      <c r="O2483" s="15" t="str">
        <f t="shared" si="77"/>
        <v/>
      </c>
    </row>
    <row r="2484" spans="1:15" ht="16.5" customHeight="1">
      <c r="A2484" s="404"/>
      <c r="B2484" s="405"/>
      <c r="C2484" s="413"/>
      <c r="D2484" s="405"/>
      <c r="E2484" s="405"/>
      <c r="F2484" s="405"/>
      <c r="G2484" s="405"/>
      <c r="H2484" s="405"/>
      <c r="I2484" s="405"/>
      <c r="J2484" s="405"/>
      <c r="K2484" s="405"/>
      <c r="L2484" s="406"/>
      <c r="M2484" s="25" t="str">
        <f>IFERROR(VLOOKUP(D2484,Cover!$I$2:$J$14,2,0),"")</f>
        <v/>
      </c>
      <c r="N2484" s="25" t="str">
        <f t="shared" si="76"/>
        <v/>
      </c>
      <c r="O2484" s="15" t="str">
        <f t="shared" si="77"/>
        <v/>
      </c>
    </row>
    <row r="2485" spans="1:15" ht="16.5" customHeight="1">
      <c r="A2485" s="404"/>
      <c r="B2485" s="405"/>
      <c r="C2485" s="413"/>
      <c r="D2485" s="405"/>
      <c r="E2485" s="405"/>
      <c r="F2485" s="405"/>
      <c r="G2485" s="405"/>
      <c r="H2485" s="405"/>
      <c r="I2485" s="405"/>
      <c r="J2485" s="405"/>
      <c r="K2485" s="405"/>
      <c r="L2485" s="406"/>
      <c r="M2485" s="25" t="str">
        <f>IFERROR(VLOOKUP(D2485,Cover!$I$2:$J$14,2,0),"")</f>
        <v/>
      </c>
      <c r="N2485" s="25" t="str">
        <f t="shared" si="76"/>
        <v/>
      </c>
      <c r="O2485" s="15" t="str">
        <f t="shared" si="77"/>
        <v/>
      </c>
    </row>
    <row r="2486" spans="1:15" ht="16.5" customHeight="1">
      <c r="A2486" s="404"/>
      <c r="B2486" s="405"/>
      <c r="C2486" s="413"/>
      <c r="D2486" s="405"/>
      <c r="E2486" s="405"/>
      <c r="F2486" s="405"/>
      <c r="G2486" s="405"/>
      <c r="H2486" s="405"/>
      <c r="I2486" s="405"/>
      <c r="J2486" s="405"/>
      <c r="K2486" s="405"/>
      <c r="L2486" s="406"/>
      <c r="M2486" s="25" t="str">
        <f>IFERROR(VLOOKUP(D2486,Cover!$I$2:$J$14,2,0),"")</f>
        <v/>
      </c>
      <c r="N2486" s="25" t="str">
        <f t="shared" si="76"/>
        <v/>
      </c>
      <c r="O2486" s="15" t="str">
        <f t="shared" si="77"/>
        <v/>
      </c>
    </row>
    <row r="2487" spans="1:15" ht="16.5" customHeight="1">
      <c r="A2487" s="404"/>
      <c r="B2487" s="405"/>
      <c r="C2487" s="413"/>
      <c r="D2487" s="405"/>
      <c r="E2487" s="405"/>
      <c r="F2487" s="405"/>
      <c r="G2487" s="405"/>
      <c r="H2487" s="405"/>
      <c r="I2487" s="405"/>
      <c r="J2487" s="405"/>
      <c r="K2487" s="405"/>
      <c r="L2487" s="406"/>
      <c r="M2487" s="25" t="str">
        <f>IFERROR(VLOOKUP(D2487,Cover!$I$2:$J$14,2,0),"")</f>
        <v/>
      </c>
      <c r="N2487" s="25" t="str">
        <f t="shared" si="76"/>
        <v/>
      </c>
      <c r="O2487" s="15" t="str">
        <f t="shared" si="77"/>
        <v/>
      </c>
    </row>
    <row r="2488" spans="1:15" ht="16.5" customHeight="1">
      <c r="A2488" s="404"/>
      <c r="B2488" s="405"/>
      <c r="C2488" s="413"/>
      <c r="D2488" s="405"/>
      <c r="E2488" s="405"/>
      <c r="F2488" s="405"/>
      <c r="G2488" s="405"/>
      <c r="H2488" s="405"/>
      <c r="I2488" s="405"/>
      <c r="J2488" s="405"/>
      <c r="K2488" s="405"/>
      <c r="L2488" s="406"/>
      <c r="M2488" s="25" t="str">
        <f>IFERROR(VLOOKUP(D2488,Cover!$I$2:$J$14,2,0),"")</f>
        <v/>
      </c>
      <c r="N2488" s="25" t="str">
        <f t="shared" si="76"/>
        <v/>
      </c>
      <c r="O2488" s="15" t="str">
        <f t="shared" si="77"/>
        <v/>
      </c>
    </row>
    <row r="2489" spans="1:15" ht="16.5" customHeight="1">
      <c r="A2489" s="404"/>
      <c r="B2489" s="405"/>
      <c r="C2489" s="413"/>
      <c r="D2489" s="405"/>
      <c r="E2489" s="405"/>
      <c r="F2489" s="405"/>
      <c r="G2489" s="405"/>
      <c r="H2489" s="405"/>
      <c r="I2489" s="405"/>
      <c r="J2489" s="405"/>
      <c r="K2489" s="405"/>
      <c r="L2489" s="406"/>
      <c r="M2489" s="25" t="str">
        <f>IFERROR(VLOOKUP(D2489,Cover!$I$2:$J$14,2,0),"")</f>
        <v/>
      </c>
      <c r="N2489" s="25" t="str">
        <f t="shared" si="76"/>
        <v/>
      </c>
      <c r="O2489" s="15" t="str">
        <f t="shared" si="77"/>
        <v/>
      </c>
    </row>
    <row r="2490" spans="1:15" ht="16.5" customHeight="1">
      <c r="A2490" s="404"/>
      <c r="B2490" s="405"/>
      <c r="C2490" s="413"/>
      <c r="D2490" s="405"/>
      <c r="E2490" s="405"/>
      <c r="F2490" s="405"/>
      <c r="G2490" s="405"/>
      <c r="H2490" s="405"/>
      <c r="I2490" s="405"/>
      <c r="J2490" s="405"/>
      <c r="K2490" s="405"/>
      <c r="L2490" s="406"/>
      <c r="M2490" s="25" t="str">
        <f>IFERROR(VLOOKUP(D2490,Cover!$I$2:$J$14,2,0),"")</f>
        <v/>
      </c>
      <c r="N2490" s="25" t="str">
        <f t="shared" si="76"/>
        <v/>
      </c>
      <c r="O2490" s="15" t="str">
        <f t="shared" si="77"/>
        <v/>
      </c>
    </row>
    <row r="2491" spans="1:15" ht="16.5" customHeight="1">
      <c r="A2491" s="404"/>
      <c r="B2491" s="405"/>
      <c r="C2491" s="413"/>
      <c r="D2491" s="405"/>
      <c r="E2491" s="405"/>
      <c r="F2491" s="405"/>
      <c r="G2491" s="405"/>
      <c r="H2491" s="405"/>
      <c r="I2491" s="405"/>
      <c r="J2491" s="405"/>
      <c r="K2491" s="405"/>
      <c r="L2491" s="406"/>
      <c r="M2491" s="25" t="str">
        <f>IFERROR(VLOOKUP(D2491,Cover!$I$2:$J$14,2,0),"")</f>
        <v/>
      </c>
      <c r="N2491" s="25" t="str">
        <f t="shared" si="76"/>
        <v/>
      </c>
      <c r="O2491" s="15" t="str">
        <f t="shared" si="77"/>
        <v/>
      </c>
    </row>
    <row r="2492" spans="1:15" ht="16.5" customHeight="1">
      <c r="A2492" s="404"/>
      <c r="B2492" s="405"/>
      <c r="C2492" s="413"/>
      <c r="D2492" s="405"/>
      <c r="E2492" s="405"/>
      <c r="F2492" s="405"/>
      <c r="G2492" s="405"/>
      <c r="H2492" s="405"/>
      <c r="I2492" s="405"/>
      <c r="J2492" s="405"/>
      <c r="K2492" s="405"/>
      <c r="L2492" s="406"/>
      <c r="M2492" s="25" t="str">
        <f>IFERROR(VLOOKUP(D2492,Cover!$I$2:$J$14,2,0),"")</f>
        <v/>
      </c>
      <c r="N2492" s="25" t="str">
        <f t="shared" si="76"/>
        <v/>
      </c>
      <c r="O2492" s="15" t="str">
        <f t="shared" si="77"/>
        <v/>
      </c>
    </row>
    <row r="2493" spans="1:15" ht="16.5" customHeight="1">
      <c r="A2493" s="404"/>
      <c r="B2493" s="405"/>
      <c r="C2493" s="413"/>
      <c r="D2493" s="405"/>
      <c r="E2493" s="405"/>
      <c r="F2493" s="405"/>
      <c r="G2493" s="405"/>
      <c r="H2493" s="405"/>
      <c r="I2493" s="405"/>
      <c r="J2493" s="405"/>
      <c r="K2493" s="405"/>
      <c r="L2493" s="406"/>
      <c r="M2493" s="25" t="str">
        <f>IFERROR(VLOOKUP(D2493,Cover!$I$2:$J$14,2,0),"")</f>
        <v/>
      </c>
      <c r="N2493" s="25" t="str">
        <f t="shared" si="76"/>
        <v/>
      </c>
      <c r="O2493" s="15" t="str">
        <f t="shared" si="77"/>
        <v/>
      </c>
    </row>
    <row r="2494" spans="1:15" ht="16.5" customHeight="1">
      <c r="A2494" s="404"/>
      <c r="B2494" s="405"/>
      <c r="C2494" s="413"/>
      <c r="D2494" s="405"/>
      <c r="E2494" s="405"/>
      <c r="F2494" s="405"/>
      <c r="G2494" s="405"/>
      <c r="H2494" s="405"/>
      <c r="I2494" s="405"/>
      <c r="J2494" s="405"/>
      <c r="K2494" s="405"/>
      <c r="L2494" s="406"/>
      <c r="M2494" s="25" t="str">
        <f>IFERROR(VLOOKUP(D2494,Cover!$I$2:$J$14,2,0),"")</f>
        <v/>
      </c>
      <c r="N2494" s="25" t="str">
        <f t="shared" si="76"/>
        <v/>
      </c>
      <c r="O2494" s="15" t="str">
        <f t="shared" si="77"/>
        <v/>
      </c>
    </row>
    <row r="2495" spans="1:15" ht="16.5" customHeight="1">
      <c r="A2495" s="404"/>
      <c r="B2495" s="405"/>
      <c r="C2495" s="413"/>
      <c r="D2495" s="405"/>
      <c r="E2495" s="405"/>
      <c r="F2495" s="405"/>
      <c r="G2495" s="405"/>
      <c r="H2495" s="405"/>
      <c r="I2495" s="405"/>
      <c r="J2495" s="405"/>
      <c r="K2495" s="405"/>
      <c r="L2495" s="406"/>
      <c r="M2495" s="25" t="str">
        <f>IFERROR(VLOOKUP(D2495,Cover!$I$2:$J$14,2,0),"")</f>
        <v/>
      </c>
      <c r="N2495" s="25" t="str">
        <f t="shared" si="76"/>
        <v/>
      </c>
      <c r="O2495" s="15" t="str">
        <f t="shared" si="77"/>
        <v/>
      </c>
    </row>
    <row r="2496" spans="1:15" ht="16.5" customHeight="1">
      <c r="A2496" s="404"/>
      <c r="B2496" s="405"/>
      <c r="C2496" s="413"/>
      <c r="D2496" s="405"/>
      <c r="E2496" s="405"/>
      <c r="F2496" s="405"/>
      <c r="G2496" s="405"/>
      <c r="H2496" s="405"/>
      <c r="I2496" s="405"/>
      <c r="J2496" s="405"/>
      <c r="K2496" s="405"/>
      <c r="L2496" s="406"/>
      <c r="M2496" s="25" t="str">
        <f>IFERROR(VLOOKUP(D2496,Cover!$I$2:$J$14,2,0),"")</f>
        <v/>
      </c>
      <c r="N2496" s="25" t="str">
        <f t="shared" si="76"/>
        <v/>
      </c>
      <c r="O2496" s="15" t="str">
        <f t="shared" si="77"/>
        <v/>
      </c>
    </row>
    <row r="2497" spans="1:15" ht="16.5" customHeight="1">
      <c r="A2497" s="404"/>
      <c r="B2497" s="405"/>
      <c r="C2497" s="413"/>
      <c r="D2497" s="405"/>
      <c r="E2497" s="405"/>
      <c r="F2497" s="405"/>
      <c r="G2497" s="405"/>
      <c r="H2497" s="405"/>
      <c r="I2497" s="405"/>
      <c r="J2497" s="405"/>
      <c r="K2497" s="405"/>
      <c r="L2497" s="406"/>
      <c r="M2497" s="25" t="str">
        <f>IFERROR(VLOOKUP(D2497,Cover!$I$2:$J$14,2,0),"")</f>
        <v/>
      </c>
      <c r="N2497" s="25" t="str">
        <f t="shared" si="76"/>
        <v/>
      </c>
      <c r="O2497" s="15" t="str">
        <f t="shared" si="77"/>
        <v/>
      </c>
    </row>
    <row r="2498" spans="1:15" ht="16.5" customHeight="1">
      <c r="A2498" s="404"/>
      <c r="B2498" s="405"/>
      <c r="C2498" s="413"/>
      <c r="D2498" s="405"/>
      <c r="E2498" s="405"/>
      <c r="F2498" s="405"/>
      <c r="G2498" s="405"/>
      <c r="H2498" s="405"/>
      <c r="I2498" s="405"/>
      <c r="J2498" s="405"/>
      <c r="K2498" s="405"/>
      <c r="L2498" s="406"/>
      <c r="M2498" s="25" t="str">
        <f>IFERROR(VLOOKUP(D2498,Cover!$I$2:$J$14,2,0),"")</f>
        <v/>
      </c>
      <c r="N2498" s="25" t="str">
        <f t="shared" si="76"/>
        <v/>
      </c>
      <c r="O2498" s="15" t="str">
        <f t="shared" si="77"/>
        <v/>
      </c>
    </row>
    <row r="2499" spans="1:15" ht="16.5" customHeight="1">
      <c r="A2499" s="404"/>
      <c r="B2499" s="405"/>
      <c r="C2499" s="413"/>
      <c r="D2499" s="405"/>
      <c r="E2499" s="405"/>
      <c r="F2499" s="405"/>
      <c r="G2499" s="405"/>
      <c r="H2499" s="405"/>
      <c r="I2499" s="405"/>
      <c r="J2499" s="405"/>
      <c r="K2499" s="405"/>
      <c r="L2499" s="406"/>
      <c r="M2499" s="25" t="str">
        <f>IFERROR(VLOOKUP(D2499,Cover!$I$2:$J$14,2,0),"")</f>
        <v/>
      </c>
      <c r="N2499" s="25" t="str">
        <f t="shared" ref="N2499:N2562" si="78">IF(O2499&lt;&gt;"PMOyyy144_R4bis",CONCATENATE(B2499,M2499,I2499),CONCATENATE(O2499,M2499,I2499))</f>
        <v/>
      </c>
      <c r="O2499" s="15" t="str">
        <f t="shared" ref="O2499:O2562" si="79">LEFT(B2499,15)</f>
        <v/>
      </c>
    </row>
    <row r="2500" spans="1:15" ht="16.5" customHeight="1">
      <c r="A2500" s="404"/>
      <c r="B2500" s="405"/>
      <c r="C2500" s="413"/>
      <c r="D2500" s="405"/>
      <c r="E2500" s="405"/>
      <c r="F2500" s="405"/>
      <c r="G2500" s="405"/>
      <c r="H2500" s="405"/>
      <c r="I2500" s="405"/>
      <c r="J2500" s="405"/>
      <c r="K2500" s="405"/>
      <c r="L2500" s="406"/>
      <c r="M2500" s="25" t="str">
        <f>IFERROR(VLOOKUP(D2500,Cover!$I$2:$J$14,2,0),"")</f>
        <v/>
      </c>
      <c r="N2500" s="25" t="str">
        <f t="shared" si="78"/>
        <v/>
      </c>
      <c r="O2500" s="15" t="str">
        <f t="shared" si="79"/>
        <v/>
      </c>
    </row>
    <row r="2501" spans="1:15" ht="16.5" customHeight="1">
      <c r="A2501" s="404"/>
      <c r="B2501" s="405"/>
      <c r="C2501" s="413"/>
      <c r="D2501" s="405"/>
      <c r="E2501" s="405"/>
      <c r="F2501" s="405"/>
      <c r="G2501" s="405"/>
      <c r="H2501" s="405"/>
      <c r="I2501" s="405"/>
      <c r="J2501" s="405"/>
      <c r="K2501" s="405"/>
      <c r="L2501" s="406"/>
      <c r="M2501" s="25" t="str">
        <f>IFERROR(VLOOKUP(D2501,Cover!$I$2:$J$14,2,0),"")</f>
        <v/>
      </c>
      <c r="N2501" s="25" t="str">
        <f t="shared" si="78"/>
        <v/>
      </c>
      <c r="O2501" s="15" t="str">
        <f t="shared" si="79"/>
        <v/>
      </c>
    </row>
    <row r="2502" spans="1:15" ht="16.5" customHeight="1">
      <c r="A2502" s="404"/>
      <c r="B2502" s="405"/>
      <c r="C2502" s="413"/>
      <c r="D2502" s="405"/>
      <c r="E2502" s="405"/>
      <c r="F2502" s="405"/>
      <c r="G2502" s="405"/>
      <c r="H2502" s="405"/>
      <c r="I2502" s="405"/>
      <c r="J2502" s="405"/>
      <c r="K2502" s="405"/>
      <c r="L2502" s="406"/>
      <c r="M2502" s="25" t="str">
        <f>IFERROR(VLOOKUP(D2502,Cover!$I$2:$J$14,2,0),"")</f>
        <v/>
      </c>
      <c r="N2502" s="25" t="str">
        <f t="shared" si="78"/>
        <v/>
      </c>
      <c r="O2502" s="15" t="str">
        <f t="shared" si="79"/>
        <v/>
      </c>
    </row>
    <row r="2503" spans="1:15" ht="16.5" customHeight="1">
      <c r="A2503" s="404"/>
      <c r="B2503" s="405"/>
      <c r="C2503" s="413"/>
      <c r="D2503" s="405"/>
      <c r="E2503" s="405"/>
      <c r="F2503" s="405"/>
      <c r="G2503" s="405"/>
      <c r="H2503" s="405"/>
      <c r="I2503" s="405"/>
      <c r="J2503" s="405"/>
      <c r="K2503" s="405"/>
      <c r="L2503" s="406"/>
      <c r="M2503" s="25" t="str">
        <f>IFERROR(VLOOKUP(D2503,Cover!$I$2:$J$14,2,0),"")</f>
        <v/>
      </c>
      <c r="N2503" s="25" t="str">
        <f t="shared" si="78"/>
        <v/>
      </c>
      <c r="O2503" s="15" t="str">
        <f t="shared" si="79"/>
        <v/>
      </c>
    </row>
    <row r="2504" spans="1:15" ht="16.5" customHeight="1">
      <c r="A2504" s="404"/>
      <c r="B2504" s="405"/>
      <c r="C2504" s="413"/>
      <c r="D2504" s="405"/>
      <c r="E2504" s="405"/>
      <c r="F2504" s="405"/>
      <c r="G2504" s="405"/>
      <c r="H2504" s="405"/>
      <c r="I2504" s="405"/>
      <c r="J2504" s="405"/>
      <c r="K2504" s="405"/>
      <c r="L2504" s="406"/>
      <c r="M2504" s="25" t="str">
        <f>IFERROR(VLOOKUP(D2504,Cover!$I$2:$J$14,2,0),"")</f>
        <v/>
      </c>
      <c r="N2504" s="25" t="str">
        <f t="shared" si="78"/>
        <v/>
      </c>
      <c r="O2504" s="15" t="str">
        <f t="shared" si="79"/>
        <v/>
      </c>
    </row>
    <row r="2505" spans="1:15" ht="16.5" customHeight="1">
      <c r="A2505" s="404"/>
      <c r="B2505" s="405"/>
      <c r="C2505" s="413"/>
      <c r="D2505" s="405"/>
      <c r="E2505" s="405"/>
      <c r="F2505" s="405"/>
      <c r="G2505" s="405"/>
      <c r="H2505" s="405"/>
      <c r="I2505" s="405"/>
      <c r="J2505" s="405"/>
      <c r="K2505" s="405"/>
      <c r="L2505" s="406"/>
      <c r="M2505" s="25" t="str">
        <f>IFERROR(VLOOKUP(D2505,Cover!$I$2:$J$14,2,0),"")</f>
        <v/>
      </c>
      <c r="N2505" s="25" t="str">
        <f t="shared" si="78"/>
        <v/>
      </c>
      <c r="O2505" s="15" t="str">
        <f t="shared" si="79"/>
        <v/>
      </c>
    </row>
    <row r="2506" spans="1:15" ht="16.5" customHeight="1">
      <c r="A2506" s="404"/>
      <c r="B2506" s="405"/>
      <c r="C2506" s="413"/>
      <c r="D2506" s="405"/>
      <c r="E2506" s="405"/>
      <c r="F2506" s="405"/>
      <c r="G2506" s="405"/>
      <c r="H2506" s="405"/>
      <c r="I2506" s="405"/>
      <c r="J2506" s="405"/>
      <c r="K2506" s="405"/>
      <c r="L2506" s="406"/>
      <c r="M2506" s="25" t="str">
        <f>IFERROR(VLOOKUP(D2506,Cover!$I$2:$J$14,2,0),"")</f>
        <v/>
      </c>
      <c r="N2506" s="25" t="str">
        <f t="shared" si="78"/>
        <v/>
      </c>
      <c r="O2506" s="15" t="str">
        <f t="shared" si="79"/>
        <v/>
      </c>
    </row>
    <row r="2507" spans="1:15" ht="16.5" customHeight="1">
      <c r="A2507" s="404"/>
      <c r="B2507" s="405"/>
      <c r="C2507" s="413"/>
      <c r="D2507" s="405"/>
      <c r="E2507" s="405"/>
      <c r="F2507" s="405"/>
      <c r="G2507" s="405"/>
      <c r="H2507" s="405"/>
      <c r="I2507" s="405"/>
      <c r="J2507" s="405"/>
      <c r="K2507" s="405"/>
      <c r="L2507" s="406"/>
      <c r="M2507" s="25" t="str">
        <f>IFERROR(VLOOKUP(D2507,Cover!$I$2:$J$14,2,0),"")</f>
        <v/>
      </c>
      <c r="N2507" s="25" t="str">
        <f t="shared" si="78"/>
        <v/>
      </c>
      <c r="O2507" s="15" t="str">
        <f t="shared" si="79"/>
        <v/>
      </c>
    </row>
    <row r="2508" spans="1:15" ht="16.5" customHeight="1">
      <c r="A2508" s="404"/>
      <c r="B2508" s="405"/>
      <c r="C2508" s="413"/>
      <c r="D2508" s="405"/>
      <c r="E2508" s="405"/>
      <c r="F2508" s="405"/>
      <c r="G2508" s="405"/>
      <c r="H2508" s="405"/>
      <c r="I2508" s="405"/>
      <c r="J2508" s="405"/>
      <c r="K2508" s="405"/>
      <c r="L2508" s="406"/>
      <c r="M2508" s="25" t="str">
        <f>IFERROR(VLOOKUP(D2508,Cover!$I$2:$J$14,2,0),"")</f>
        <v/>
      </c>
      <c r="N2508" s="25" t="str">
        <f t="shared" si="78"/>
        <v/>
      </c>
      <c r="O2508" s="15" t="str">
        <f t="shared" si="79"/>
        <v/>
      </c>
    </row>
    <row r="2509" spans="1:15" ht="16.5" customHeight="1">
      <c r="A2509" s="404"/>
      <c r="B2509" s="405"/>
      <c r="C2509" s="413"/>
      <c r="D2509" s="405"/>
      <c r="E2509" s="405"/>
      <c r="F2509" s="405"/>
      <c r="G2509" s="405"/>
      <c r="H2509" s="405"/>
      <c r="I2509" s="405"/>
      <c r="J2509" s="405"/>
      <c r="K2509" s="405"/>
      <c r="L2509" s="406"/>
      <c r="M2509" s="25" t="str">
        <f>IFERROR(VLOOKUP(D2509,Cover!$I$2:$J$14,2,0),"")</f>
        <v/>
      </c>
      <c r="N2509" s="25" t="str">
        <f t="shared" si="78"/>
        <v/>
      </c>
      <c r="O2509" s="15" t="str">
        <f t="shared" si="79"/>
        <v/>
      </c>
    </row>
    <row r="2510" spans="1:15" ht="16.5" customHeight="1">
      <c r="A2510" s="404"/>
      <c r="B2510" s="405"/>
      <c r="C2510" s="413"/>
      <c r="D2510" s="405"/>
      <c r="E2510" s="405"/>
      <c r="F2510" s="405"/>
      <c r="G2510" s="405"/>
      <c r="H2510" s="405"/>
      <c r="I2510" s="405"/>
      <c r="J2510" s="405"/>
      <c r="K2510" s="405"/>
      <c r="L2510" s="406"/>
      <c r="M2510" s="25" t="str">
        <f>IFERROR(VLOOKUP(D2510,Cover!$I$2:$J$14,2,0),"")</f>
        <v/>
      </c>
      <c r="N2510" s="25" t="str">
        <f t="shared" si="78"/>
        <v/>
      </c>
      <c r="O2510" s="15" t="str">
        <f t="shared" si="79"/>
        <v/>
      </c>
    </row>
    <row r="2511" spans="1:15" ht="16.5" customHeight="1">
      <c r="A2511" s="404"/>
      <c r="B2511" s="405"/>
      <c r="C2511" s="413"/>
      <c r="D2511" s="405"/>
      <c r="E2511" s="405"/>
      <c r="F2511" s="405"/>
      <c r="G2511" s="405"/>
      <c r="H2511" s="405"/>
      <c r="I2511" s="405"/>
      <c r="J2511" s="405"/>
      <c r="K2511" s="405"/>
      <c r="L2511" s="406"/>
      <c r="M2511" s="25" t="str">
        <f>IFERROR(VLOOKUP(D2511,Cover!$I$2:$J$14,2,0),"")</f>
        <v/>
      </c>
      <c r="N2511" s="25" t="str">
        <f t="shared" si="78"/>
        <v/>
      </c>
      <c r="O2511" s="15" t="str">
        <f t="shared" si="79"/>
        <v/>
      </c>
    </row>
    <row r="2512" spans="1:15" ht="16.5" customHeight="1">
      <c r="A2512" s="404"/>
      <c r="B2512" s="405"/>
      <c r="C2512" s="413"/>
      <c r="D2512" s="405"/>
      <c r="E2512" s="405"/>
      <c r="F2512" s="405"/>
      <c r="G2512" s="405"/>
      <c r="H2512" s="405"/>
      <c r="I2512" s="405"/>
      <c r="J2512" s="405"/>
      <c r="K2512" s="405"/>
      <c r="L2512" s="406"/>
      <c r="M2512" s="25" t="str">
        <f>IFERROR(VLOOKUP(D2512,Cover!$I$2:$J$14,2,0),"")</f>
        <v/>
      </c>
      <c r="N2512" s="25" t="str">
        <f t="shared" si="78"/>
        <v/>
      </c>
      <c r="O2512" s="15" t="str">
        <f t="shared" si="79"/>
        <v/>
      </c>
    </row>
    <row r="2513" spans="1:15" ht="16.5" customHeight="1">
      <c r="A2513" s="404"/>
      <c r="B2513" s="405"/>
      <c r="C2513" s="413"/>
      <c r="D2513" s="405"/>
      <c r="E2513" s="405"/>
      <c r="F2513" s="405"/>
      <c r="G2513" s="405"/>
      <c r="H2513" s="405"/>
      <c r="I2513" s="405"/>
      <c r="J2513" s="405"/>
      <c r="K2513" s="405"/>
      <c r="L2513" s="406"/>
      <c r="M2513" s="25" t="str">
        <f>IFERROR(VLOOKUP(D2513,Cover!$I$2:$J$14,2,0),"")</f>
        <v/>
      </c>
      <c r="N2513" s="25" t="str">
        <f t="shared" si="78"/>
        <v/>
      </c>
      <c r="O2513" s="15" t="str">
        <f t="shared" si="79"/>
        <v/>
      </c>
    </row>
    <row r="2514" spans="1:15" ht="16.5" customHeight="1">
      <c r="A2514" s="404"/>
      <c r="B2514" s="405"/>
      <c r="C2514" s="413"/>
      <c r="D2514" s="405"/>
      <c r="E2514" s="405"/>
      <c r="F2514" s="405"/>
      <c r="G2514" s="405"/>
      <c r="H2514" s="405"/>
      <c r="I2514" s="405"/>
      <c r="J2514" s="405"/>
      <c r="K2514" s="405"/>
      <c r="L2514" s="406"/>
      <c r="M2514" s="25" t="str">
        <f>IFERROR(VLOOKUP(D2514,Cover!$I$2:$J$14,2,0),"")</f>
        <v/>
      </c>
      <c r="N2514" s="25" t="str">
        <f t="shared" si="78"/>
        <v/>
      </c>
      <c r="O2514" s="15" t="str">
        <f t="shared" si="79"/>
        <v/>
      </c>
    </row>
    <row r="2515" spans="1:15" ht="16.5" customHeight="1">
      <c r="A2515" s="404"/>
      <c r="B2515" s="405"/>
      <c r="C2515" s="413"/>
      <c r="D2515" s="405"/>
      <c r="E2515" s="405"/>
      <c r="F2515" s="405"/>
      <c r="G2515" s="405"/>
      <c r="H2515" s="405"/>
      <c r="I2515" s="405"/>
      <c r="J2515" s="405"/>
      <c r="K2515" s="405"/>
      <c r="L2515" s="406"/>
      <c r="M2515" s="25" t="str">
        <f>IFERROR(VLOOKUP(D2515,Cover!$I$2:$J$14,2,0),"")</f>
        <v/>
      </c>
      <c r="N2515" s="25" t="str">
        <f t="shared" si="78"/>
        <v/>
      </c>
      <c r="O2515" s="15" t="str">
        <f t="shared" si="79"/>
        <v/>
      </c>
    </row>
    <row r="2516" spans="1:15" ht="16.5" customHeight="1">
      <c r="A2516" s="404"/>
      <c r="B2516" s="405"/>
      <c r="C2516" s="413"/>
      <c r="D2516" s="405"/>
      <c r="E2516" s="405"/>
      <c r="F2516" s="405"/>
      <c r="G2516" s="405"/>
      <c r="H2516" s="405"/>
      <c r="I2516" s="405"/>
      <c r="J2516" s="405"/>
      <c r="K2516" s="405"/>
      <c r="L2516" s="406"/>
      <c r="M2516" s="25" t="str">
        <f>IFERROR(VLOOKUP(D2516,Cover!$I$2:$J$14,2,0),"")</f>
        <v/>
      </c>
      <c r="N2516" s="25" t="str">
        <f t="shared" si="78"/>
        <v/>
      </c>
      <c r="O2516" s="15" t="str">
        <f t="shared" si="79"/>
        <v/>
      </c>
    </row>
    <row r="2517" spans="1:15" ht="16.5" customHeight="1">
      <c r="A2517" s="404"/>
      <c r="B2517" s="405"/>
      <c r="C2517" s="413"/>
      <c r="D2517" s="405"/>
      <c r="E2517" s="405"/>
      <c r="F2517" s="405"/>
      <c r="G2517" s="405"/>
      <c r="H2517" s="405"/>
      <c r="I2517" s="405"/>
      <c r="J2517" s="405"/>
      <c r="K2517" s="405"/>
      <c r="L2517" s="406"/>
      <c r="M2517" s="25" t="str">
        <f>IFERROR(VLOOKUP(D2517,Cover!$I$2:$J$14,2,0),"")</f>
        <v/>
      </c>
      <c r="N2517" s="25" t="str">
        <f t="shared" si="78"/>
        <v/>
      </c>
      <c r="O2517" s="15" t="str">
        <f t="shared" si="79"/>
        <v/>
      </c>
    </row>
    <row r="2518" spans="1:15" ht="16.5" customHeight="1">
      <c r="A2518" s="404"/>
      <c r="B2518" s="405"/>
      <c r="C2518" s="413"/>
      <c r="D2518" s="405"/>
      <c r="E2518" s="405"/>
      <c r="F2518" s="405"/>
      <c r="G2518" s="405"/>
      <c r="H2518" s="405"/>
      <c r="I2518" s="405"/>
      <c r="J2518" s="405"/>
      <c r="K2518" s="405"/>
      <c r="L2518" s="406"/>
      <c r="M2518" s="25" t="str">
        <f>IFERROR(VLOOKUP(D2518,Cover!$I$2:$J$14,2,0),"")</f>
        <v/>
      </c>
      <c r="N2518" s="25" t="str">
        <f t="shared" si="78"/>
        <v/>
      </c>
      <c r="O2518" s="15" t="str">
        <f t="shared" si="79"/>
        <v/>
      </c>
    </row>
    <row r="2519" spans="1:15" ht="16.5" customHeight="1">
      <c r="A2519" s="404"/>
      <c r="B2519" s="405"/>
      <c r="C2519" s="413"/>
      <c r="D2519" s="405"/>
      <c r="E2519" s="405"/>
      <c r="F2519" s="405"/>
      <c r="G2519" s="405"/>
      <c r="H2519" s="405"/>
      <c r="I2519" s="405"/>
      <c r="J2519" s="405"/>
      <c r="K2519" s="405"/>
      <c r="L2519" s="406"/>
      <c r="M2519" s="25" t="str">
        <f>IFERROR(VLOOKUP(D2519,Cover!$I$2:$J$14,2,0),"")</f>
        <v/>
      </c>
      <c r="N2519" s="25" t="str">
        <f t="shared" si="78"/>
        <v/>
      </c>
      <c r="O2519" s="15" t="str">
        <f t="shared" si="79"/>
        <v/>
      </c>
    </row>
    <row r="2520" spans="1:15" ht="16.5" customHeight="1">
      <c r="A2520" s="404"/>
      <c r="B2520" s="405"/>
      <c r="C2520" s="413"/>
      <c r="D2520" s="405"/>
      <c r="E2520" s="405"/>
      <c r="F2520" s="405"/>
      <c r="G2520" s="405"/>
      <c r="H2520" s="405"/>
      <c r="I2520" s="405"/>
      <c r="J2520" s="405"/>
      <c r="K2520" s="405"/>
      <c r="L2520" s="406"/>
      <c r="M2520" s="25" t="str">
        <f>IFERROR(VLOOKUP(D2520,Cover!$I$2:$J$14,2,0),"")</f>
        <v/>
      </c>
      <c r="N2520" s="25" t="str">
        <f t="shared" si="78"/>
        <v/>
      </c>
      <c r="O2520" s="15" t="str">
        <f t="shared" si="79"/>
        <v/>
      </c>
    </row>
    <row r="2521" spans="1:15" ht="16.5" customHeight="1">
      <c r="A2521" s="404"/>
      <c r="B2521" s="405"/>
      <c r="C2521" s="413"/>
      <c r="D2521" s="405"/>
      <c r="E2521" s="405"/>
      <c r="F2521" s="405"/>
      <c r="G2521" s="405"/>
      <c r="H2521" s="405"/>
      <c r="I2521" s="405"/>
      <c r="J2521" s="405"/>
      <c r="K2521" s="405"/>
      <c r="L2521" s="406"/>
      <c r="M2521" s="25" t="str">
        <f>IFERROR(VLOOKUP(D2521,Cover!$I$2:$J$14,2,0),"")</f>
        <v/>
      </c>
      <c r="N2521" s="25" t="str">
        <f t="shared" si="78"/>
        <v/>
      </c>
      <c r="O2521" s="15" t="str">
        <f t="shared" si="79"/>
        <v/>
      </c>
    </row>
    <row r="2522" spans="1:15" ht="16.5" customHeight="1">
      <c r="A2522" s="404"/>
      <c r="B2522" s="405"/>
      <c r="C2522" s="413"/>
      <c r="D2522" s="405"/>
      <c r="E2522" s="405"/>
      <c r="F2522" s="405"/>
      <c r="G2522" s="405"/>
      <c r="H2522" s="405"/>
      <c r="I2522" s="405"/>
      <c r="J2522" s="405"/>
      <c r="K2522" s="405"/>
      <c r="L2522" s="406"/>
      <c r="M2522" s="25" t="str">
        <f>IFERROR(VLOOKUP(D2522,Cover!$I$2:$J$14,2,0),"")</f>
        <v/>
      </c>
      <c r="N2522" s="25" t="str">
        <f t="shared" si="78"/>
        <v/>
      </c>
      <c r="O2522" s="15" t="str">
        <f t="shared" si="79"/>
        <v/>
      </c>
    </row>
    <row r="2523" spans="1:15" ht="16.5" customHeight="1">
      <c r="A2523" s="404"/>
      <c r="B2523" s="405"/>
      <c r="C2523" s="413"/>
      <c r="D2523" s="405"/>
      <c r="E2523" s="405"/>
      <c r="F2523" s="405"/>
      <c r="G2523" s="405"/>
      <c r="H2523" s="405"/>
      <c r="I2523" s="405"/>
      <c r="J2523" s="405"/>
      <c r="K2523" s="405"/>
      <c r="L2523" s="406"/>
      <c r="M2523" s="25" t="str">
        <f>IFERROR(VLOOKUP(D2523,Cover!$I$2:$J$14,2,0),"")</f>
        <v/>
      </c>
      <c r="N2523" s="25" t="str">
        <f t="shared" si="78"/>
        <v/>
      </c>
      <c r="O2523" s="15" t="str">
        <f t="shared" si="79"/>
        <v/>
      </c>
    </row>
    <row r="2524" spans="1:15" ht="16.5" customHeight="1">
      <c r="A2524" s="404"/>
      <c r="B2524" s="405"/>
      <c r="C2524" s="413"/>
      <c r="D2524" s="405"/>
      <c r="E2524" s="405"/>
      <c r="F2524" s="405"/>
      <c r="G2524" s="405"/>
      <c r="H2524" s="405"/>
      <c r="I2524" s="405"/>
      <c r="J2524" s="405"/>
      <c r="K2524" s="405"/>
      <c r="L2524" s="406"/>
      <c r="M2524" s="25" t="str">
        <f>IFERROR(VLOOKUP(D2524,Cover!$I$2:$J$14,2,0),"")</f>
        <v/>
      </c>
      <c r="N2524" s="25" t="str">
        <f t="shared" si="78"/>
        <v/>
      </c>
      <c r="O2524" s="15" t="str">
        <f t="shared" si="79"/>
        <v/>
      </c>
    </row>
    <row r="2525" spans="1:15" ht="16.5" customHeight="1">
      <c r="A2525" s="404"/>
      <c r="B2525" s="405"/>
      <c r="C2525" s="413"/>
      <c r="D2525" s="405"/>
      <c r="E2525" s="405"/>
      <c r="F2525" s="405"/>
      <c r="G2525" s="405"/>
      <c r="H2525" s="405"/>
      <c r="I2525" s="405"/>
      <c r="J2525" s="405"/>
      <c r="K2525" s="405"/>
      <c r="L2525" s="406"/>
      <c r="M2525" s="25" t="str">
        <f>IFERROR(VLOOKUP(D2525,Cover!$I$2:$J$14,2,0),"")</f>
        <v/>
      </c>
      <c r="N2525" s="25" t="str">
        <f t="shared" si="78"/>
        <v/>
      </c>
      <c r="O2525" s="15" t="str">
        <f t="shared" si="79"/>
        <v/>
      </c>
    </row>
    <row r="2526" spans="1:15" ht="16.5" customHeight="1">
      <c r="A2526" s="404"/>
      <c r="B2526" s="405"/>
      <c r="C2526" s="413"/>
      <c r="D2526" s="405"/>
      <c r="E2526" s="405"/>
      <c r="F2526" s="405"/>
      <c r="G2526" s="405"/>
      <c r="H2526" s="405"/>
      <c r="I2526" s="405"/>
      <c r="J2526" s="405"/>
      <c r="K2526" s="405"/>
      <c r="L2526" s="406"/>
      <c r="M2526" s="25" t="str">
        <f>IFERROR(VLOOKUP(D2526,Cover!$I$2:$J$14,2,0),"")</f>
        <v/>
      </c>
      <c r="N2526" s="25" t="str">
        <f t="shared" si="78"/>
        <v/>
      </c>
      <c r="O2526" s="15" t="str">
        <f t="shared" si="79"/>
        <v/>
      </c>
    </row>
    <row r="2527" spans="1:15" ht="16.5" customHeight="1">
      <c r="A2527" s="404"/>
      <c r="B2527" s="405"/>
      <c r="C2527" s="413"/>
      <c r="D2527" s="405"/>
      <c r="E2527" s="405"/>
      <c r="F2527" s="405"/>
      <c r="G2527" s="405"/>
      <c r="H2527" s="405"/>
      <c r="I2527" s="405"/>
      <c r="J2527" s="405"/>
      <c r="K2527" s="405"/>
      <c r="L2527" s="406"/>
      <c r="M2527" s="25" t="str">
        <f>IFERROR(VLOOKUP(D2527,Cover!$I$2:$J$14,2,0),"")</f>
        <v/>
      </c>
      <c r="N2527" s="25" t="str">
        <f t="shared" si="78"/>
        <v/>
      </c>
      <c r="O2527" s="15" t="str">
        <f t="shared" si="79"/>
        <v/>
      </c>
    </row>
    <row r="2528" spans="1:15" ht="16.5" customHeight="1">
      <c r="A2528" s="404"/>
      <c r="B2528" s="405"/>
      <c r="C2528" s="413"/>
      <c r="D2528" s="405"/>
      <c r="E2528" s="405"/>
      <c r="F2528" s="405"/>
      <c r="G2528" s="405"/>
      <c r="H2528" s="405"/>
      <c r="I2528" s="405"/>
      <c r="J2528" s="405"/>
      <c r="K2528" s="405"/>
      <c r="L2528" s="406"/>
      <c r="M2528" s="25" t="str">
        <f>IFERROR(VLOOKUP(D2528,Cover!$I$2:$J$14,2,0),"")</f>
        <v/>
      </c>
      <c r="N2528" s="25" t="str">
        <f t="shared" si="78"/>
        <v/>
      </c>
      <c r="O2528" s="15" t="str">
        <f t="shared" si="79"/>
        <v/>
      </c>
    </row>
    <row r="2529" spans="1:15" ht="16.5" customHeight="1">
      <c r="A2529" s="404"/>
      <c r="B2529" s="405"/>
      <c r="C2529" s="413"/>
      <c r="D2529" s="405"/>
      <c r="E2529" s="405"/>
      <c r="F2529" s="405"/>
      <c r="G2529" s="405"/>
      <c r="H2529" s="405"/>
      <c r="I2529" s="405"/>
      <c r="J2529" s="405"/>
      <c r="K2529" s="405"/>
      <c r="L2529" s="406"/>
      <c r="M2529" s="25" t="str">
        <f>IFERROR(VLOOKUP(D2529,Cover!$I$2:$J$14,2,0),"")</f>
        <v/>
      </c>
      <c r="N2529" s="25" t="str">
        <f t="shared" si="78"/>
        <v/>
      </c>
      <c r="O2529" s="15" t="str">
        <f t="shared" si="79"/>
        <v/>
      </c>
    </row>
    <row r="2530" spans="1:15" ht="16.5" customHeight="1">
      <c r="A2530" s="404"/>
      <c r="B2530" s="405"/>
      <c r="C2530" s="413"/>
      <c r="D2530" s="405"/>
      <c r="E2530" s="405"/>
      <c r="F2530" s="405"/>
      <c r="G2530" s="405"/>
      <c r="H2530" s="405"/>
      <c r="I2530" s="405"/>
      <c r="J2530" s="405"/>
      <c r="K2530" s="405"/>
      <c r="L2530" s="406"/>
      <c r="M2530" s="25" t="str">
        <f>IFERROR(VLOOKUP(D2530,Cover!$I$2:$J$14,2,0),"")</f>
        <v/>
      </c>
      <c r="N2530" s="25" t="str">
        <f t="shared" si="78"/>
        <v/>
      </c>
      <c r="O2530" s="15" t="str">
        <f t="shared" si="79"/>
        <v/>
      </c>
    </row>
    <row r="2531" spans="1:15" ht="16.5" customHeight="1">
      <c r="A2531" s="404"/>
      <c r="B2531" s="405"/>
      <c r="C2531" s="413"/>
      <c r="D2531" s="405"/>
      <c r="E2531" s="405"/>
      <c r="F2531" s="405"/>
      <c r="G2531" s="405"/>
      <c r="H2531" s="405"/>
      <c r="I2531" s="405"/>
      <c r="J2531" s="405"/>
      <c r="K2531" s="405"/>
      <c r="L2531" s="406"/>
      <c r="M2531" s="25" t="str">
        <f>IFERROR(VLOOKUP(D2531,Cover!$I$2:$J$14,2,0),"")</f>
        <v/>
      </c>
      <c r="N2531" s="25" t="str">
        <f t="shared" si="78"/>
        <v/>
      </c>
      <c r="O2531" s="15" t="str">
        <f t="shared" si="79"/>
        <v/>
      </c>
    </row>
    <row r="2532" spans="1:15" ht="16.5" customHeight="1">
      <c r="A2532" s="404"/>
      <c r="B2532" s="405"/>
      <c r="C2532" s="413"/>
      <c r="D2532" s="405"/>
      <c r="E2532" s="405"/>
      <c r="F2532" s="405"/>
      <c r="G2532" s="405"/>
      <c r="H2532" s="405"/>
      <c r="I2532" s="405"/>
      <c r="J2532" s="405"/>
      <c r="K2532" s="405"/>
      <c r="L2532" s="406"/>
      <c r="M2532" s="25" t="str">
        <f>IFERROR(VLOOKUP(D2532,Cover!$I$2:$J$14,2,0),"")</f>
        <v/>
      </c>
      <c r="N2532" s="25" t="str">
        <f t="shared" si="78"/>
        <v/>
      </c>
      <c r="O2532" s="15" t="str">
        <f t="shared" si="79"/>
        <v/>
      </c>
    </row>
    <row r="2533" spans="1:15" ht="16.5" customHeight="1">
      <c r="A2533" s="404"/>
      <c r="B2533" s="405"/>
      <c r="C2533" s="413"/>
      <c r="D2533" s="405"/>
      <c r="E2533" s="405"/>
      <c r="F2533" s="405"/>
      <c r="G2533" s="405"/>
      <c r="H2533" s="405"/>
      <c r="I2533" s="405"/>
      <c r="J2533" s="405"/>
      <c r="K2533" s="405"/>
      <c r="L2533" s="406"/>
      <c r="M2533" s="25" t="str">
        <f>IFERROR(VLOOKUP(D2533,Cover!$I$2:$J$14,2,0),"")</f>
        <v/>
      </c>
      <c r="N2533" s="25" t="str">
        <f t="shared" si="78"/>
        <v/>
      </c>
      <c r="O2533" s="15" t="str">
        <f t="shared" si="79"/>
        <v/>
      </c>
    </row>
    <row r="2534" spans="1:15" ht="16.5" customHeight="1">
      <c r="A2534" s="404"/>
      <c r="B2534" s="405"/>
      <c r="C2534" s="413"/>
      <c r="D2534" s="405"/>
      <c r="E2534" s="405"/>
      <c r="F2534" s="405"/>
      <c r="G2534" s="405"/>
      <c r="H2534" s="405"/>
      <c r="I2534" s="405"/>
      <c r="J2534" s="405"/>
      <c r="K2534" s="405"/>
      <c r="L2534" s="406"/>
      <c r="M2534" s="25" t="str">
        <f>IFERROR(VLOOKUP(D2534,Cover!$I$2:$J$14,2,0),"")</f>
        <v/>
      </c>
      <c r="N2534" s="25" t="str">
        <f t="shared" si="78"/>
        <v/>
      </c>
      <c r="O2534" s="15" t="str">
        <f t="shared" si="79"/>
        <v/>
      </c>
    </row>
    <row r="2535" spans="1:15" ht="16.5" customHeight="1">
      <c r="A2535" s="404"/>
      <c r="B2535" s="405"/>
      <c r="C2535" s="413"/>
      <c r="D2535" s="405"/>
      <c r="E2535" s="405"/>
      <c r="F2535" s="405"/>
      <c r="G2535" s="405"/>
      <c r="H2535" s="405"/>
      <c r="I2535" s="405"/>
      <c r="J2535" s="405"/>
      <c r="K2535" s="405"/>
      <c r="L2535" s="406"/>
      <c r="M2535" s="25" t="str">
        <f>IFERROR(VLOOKUP(D2535,Cover!$I$2:$J$14,2,0),"")</f>
        <v/>
      </c>
      <c r="N2535" s="25" t="str">
        <f t="shared" si="78"/>
        <v/>
      </c>
      <c r="O2535" s="15" t="str">
        <f t="shared" si="79"/>
        <v/>
      </c>
    </row>
    <row r="2536" spans="1:15" ht="16.5" customHeight="1">
      <c r="A2536" s="404"/>
      <c r="B2536" s="405"/>
      <c r="C2536" s="413"/>
      <c r="D2536" s="405"/>
      <c r="E2536" s="405"/>
      <c r="F2536" s="405"/>
      <c r="G2536" s="405"/>
      <c r="H2536" s="405"/>
      <c r="I2536" s="405"/>
      <c r="J2536" s="405"/>
      <c r="K2536" s="405"/>
      <c r="L2536" s="406"/>
      <c r="M2536" s="25" t="str">
        <f>IFERROR(VLOOKUP(D2536,Cover!$I$2:$J$14,2,0),"")</f>
        <v/>
      </c>
      <c r="N2536" s="25" t="str">
        <f t="shared" si="78"/>
        <v/>
      </c>
      <c r="O2536" s="15" t="str">
        <f t="shared" si="79"/>
        <v/>
      </c>
    </row>
    <row r="2537" spans="1:15" ht="16.5" customHeight="1">
      <c r="A2537" s="404"/>
      <c r="B2537" s="405"/>
      <c r="C2537" s="413"/>
      <c r="D2537" s="405"/>
      <c r="E2537" s="405"/>
      <c r="F2537" s="405"/>
      <c r="G2537" s="405"/>
      <c r="H2537" s="405"/>
      <c r="I2537" s="405"/>
      <c r="J2537" s="405"/>
      <c r="K2537" s="405"/>
      <c r="L2537" s="406"/>
      <c r="M2537" s="25" t="str">
        <f>IFERROR(VLOOKUP(D2537,Cover!$I$2:$J$14,2,0),"")</f>
        <v/>
      </c>
      <c r="N2537" s="25" t="str">
        <f t="shared" si="78"/>
        <v/>
      </c>
      <c r="O2537" s="15" t="str">
        <f t="shared" si="79"/>
        <v/>
      </c>
    </row>
    <row r="2538" spans="1:15" ht="16.5" customHeight="1">
      <c r="A2538" s="404"/>
      <c r="B2538" s="405"/>
      <c r="C2538" s="413"/>
      <c r="D2538" s="405"/>
      <c r="E2538" s="405"/>
      <c r="F2538" s="405"/>
      <c r="G2538" s="405"/>
      <c r="H2538" s="405"/>
      <c r="I2538" s="405"/>
      <c r="J2538" s="405"/>
      <c r="K2538" s="405"/>
      <c r="L2538" s="406"/>
      <c r="M2538" s="25" t="str">
        <f>IFERROR(VLOOKUP(D2538,Cover!$I$2:$J$14,2,0),"")</f>
        <v/>
      </c>
      <c r="N2538" s="25" t="str">
        <f t="shared" si="78"/>
        <v/>
      </c>
      <c r="O2538" s="15" t="str">
        <f t="shared" si="79"/>
        <v/>
      </c>
    </row>
    <row r="2539" spans="1:15" ht="16.5" customHeight="1">
      <c r="A2539" s="404"/>
      <c r="B2539" s="405"/>
      <c r="C2539" s="413"/>
      <c r="D2539" s="405"/>
      <c r="E2539" s="405"/>
      <c r="F2539" s="405"/>
      <c r="G2539" s="405"/>
      <c r="H2539" s="405"/>
      <c r="I2539" s="405"/>
      <c r="J2539" s="405"/>
      <c r="K2539" s="405"/>
      <c r="L2539" s="406"/>
      <c r="M2539" s="25" t="str">
        <f>IFERROR(VLOOKUP(D2539,Cover!$I$2:$J$14,2,0),"")</f>
        <v/>
      </c>
      <c r="N2539" s="25" t="str">
        <f t="shared" si="78"/>
        <v/>
      </c>
      <c r="O2539" s="15" t="str">
        <f t="shared" si="79"/>
        <v/>
      </c>
    </row>
    <row r="2540" spans="1:15" ht="16.5" customHeight="1">
      <c r="A2540" s="404"/>
      <c r="B2540" s="405"/>
      <c r="C2540" s="413"/>
      <c r="D2540" s="405"/>
      <c r="E2540" s="405"/>
      <c r="F2540" s="405"/>
      <c r="G2540" s="405"/>
      <c r="H2540" s="405"/>
      <c r="I2540" s="405"/>
      <c r="J2540" s="405"/>
      <c r="K2540" s="405"/>
      <c r="L2540" s="406"/>
      <c r="M2540" s="25" t="str">
        <f>IFERROR(VLOOKUP(D2540,Cover!$I$2:$J$14,2,0),"")</f>
        <v/>
      </c>
      <c r="N2540" s="25" t="str">
        <f t="shared" si="78"/>
        <v/>
      </c>
      <c r="O2540" s="15" t="str">
        <f t="shared" si="79"/>
        <v/>
      </c>
    </row>
    <row r="2541" spans="1:15" ht="16.5" customHeight="1">
      <c r="A2541" s="404"/>
      <c r="B2541" s="405"/>
      <c r="C2541" s="413"/>
      <c r="D2541" s="405"/>
      <c r="E2541" s="405"/>
      <c r="F2541" s="405"/>
      <c r="G2541" s="405"/>
      <c r="H2541" s="405"/>
      <c r="I2541" s="405"/>
      <c r="J2541" s="405"/>
      <c r="K2541" s="405"/>
      <c r="L2541" s="406"/>
      <c r="M2541" s="25" t="str">
        <f>IFERROR(VLOOKUP(D2541,Cover!$I$2:$J$14,2,0),"")</f>
        <v/>
      </c>
      <c r="N2541" s="25" t="str">
        <f t="shared" si="78"/>
        <v/>
      </c>
      <c r="O2541" s="15" t="str">
        <f t="shared" si="79"/>
        <v/>
      </c>
    </row>
    <row r="2542" spans="1:15" ht="16.5" customHeight="1">
      <c r="A2542" s="404"/>
      <c r="B2542" s="405"/>
      <c r="C2542" s="413"/>
      <c r="D2542" s="405"/>
      <c r="E2542" s="405"/>
      <c r="F2542" s="405"/>
      <c r="G2542" s="405"/>
      <c r="H2542" s="405"/>
      <c r="I2542" s="405"/>
      <c r="J2542" s="405"/>
      <c r="K2542" s="405"/>
      <c r="L2542" s="406"/>
      <c r="M2542" s="25" t="str">
        <f>IFERROR(VLOOKUP(D2542,Cover!$I$2:$J$14,2,0),"")</f>
        <v/>
      </c>
      <c r="N2542" s="25" t="str">
        <f t="shared" si="78"/>
        <v/>
      </c>
      <c r="O2542" s="15" t="str">
        <f t="shared" si="79"/>
        <v/>
      </c>
    </row>
    <row r="2543" spans="1:15" ht="16.5" customHeight="1">
      <c r="A2543" s="404"/>
      <c r="B2543" s="405"/>
      <c r="C2543" s="413"/>
      <c r="D2543" s="405"/>
      <c r="E2543" s="405"/>
      <c r="F2543" s="405"/>
      <c r="G2543" s="405"/>
      <c r="H2543" s="405"/>
      <c r="I2543" s="405"/>
      <c r="J2543" s="405"/>
      <c r="K2543" s="405"/>
      <c r="L2543" s="406"/>
      <c r="M2543" s="25" t="str">
        <f>IFERROR(VLOOKUP(D2543,Cover!$I$2:$J$14,2,0),"")</f>
        <v/>
      </c>
      <c r="N2543" s="25" t="str">
        <f t="shared" si="78"/>
        <v/>
      </c>
      <c r="O2543" s="15" t="str">
        <f t="shared" si="79"/>
        <v/>
      </c>
    </row>
    <row r="2544" spans="1:15" ht="16.5" customHeight="1">
      <c r="A2544" s="404"/>
      <c r="B2544" s="405"/>
      <c r="C2544" s="413"/>
      <c r="D2544" s="405"/>
      <c r="E2544" s="405"/>
      <c r="F2544" s="405"/>
      <c r="G2544" s="405"/>
      <c r="H2544" s="405"/>
      <c r="I2544" s="405"/>
      <c r="J2544" s="405"/>
      <c r="K2544" s="405"/>
      <c r="L2544" s="406"/>
      <c r="M2544" s="25" t="str">
        <f>IFERROR(VLOOKUP(D2544,Cover!$I$2:$J$14,2,0),"")</f>
        <v/>
      </c>
      <c r="N2544" s="25" t="str">
        <f t="shared" si="78"/>
        <v/>
      </c>
      <c r="O2544" s="15" t="str">
        <f t="shared" si="79"/>
        <v/>
      </c>
    </row>
    <row r="2545" spans="1:15" ht="16.5" customHeight="1">
      <c r="A2545" s="404"/>
      <c r="B2545" s="405"/>
      <c r="C2545" s="413"/>
      <c r="D2545" s="405"/>
      <c r="E2545" s="405"/>
      <c r="F2545" s="405"/>
      <c r="G2545" s="405"/>
      <c r="H2545" s="405"/>
      <c r="I2545" s="405"/>
      <c r="J2545" s="405"/>
      <c r="K2545" s="405"/>
      <c r="L2545" s="406"/>
      <c r="M2545" s="25" t="str">
        <f>IFERROR(VLOOKUP(D2545,Cover!$I$2:$J$14,2,0),"")</f>
        <v/>
      </c>
      <c r="N2545" s="25" t="str">
        <f t="shared" si="78"/>
        <v/>
      </c>
      <c r="O2545" s="15" t="str">
        <f t="shared" si="79"/>
        <v/>
      </c>
    </row>
    <row r="2546" spans="1:15" ht="16.5" customHeight="1">
      <c r="A2546" s="404"/>
      <c r="B2546" s="405"/>
      <c r="C2546" s="413"/>
      <c r="D2546" s="405"/>
      <c r="E2546" s="405"/>
      <c r="F2546" s="405"/>
      <c r="G2546" s="405"/>
      <c r="H2546" s="405"/>
      <c r="I2546" s="405"/>
      <c r="J2546" s="405"/>
      <c r="K2546" s="405"/>
      <c r="L2546" s="406"/>
      <c r="M2546" s="25" t="str">
        <f>IFERROR(VLOOKUP(D2546,Cover!$I$2:$J$14,2,0),"")</f>
        <v/>
      </c>
      <c r="N2546" s="25" t="str">
        <f t="shared" si="78"/>
        <v/>
      </c>
      <c r="O2546" s="15" t="str">
        <f t="shared" si="79"/>
        <v/>
      </c>
    </row>
    <row r="2547" spans="1:15" ht="16.5" customHeight="1">
      <c r="A2547" s="404"/>
      <c r="B2547" s="405"/>
      <c r="C2547" s="413"/>
      <c r="D2547" s="405"/>
      <c r="E2547" s="405"/>
      <c r="F2547" s="405"/>
      <c r="G2547" s="405"/>
      <c r="H2547" s="405"/>
      <c r="I2547" s="405"/>
      <c r="J2547" s="405"/>
      <c r="K2547" s="405"/>
      <c r="L2547" s="406"/>
      <c r="M2547" s="25" t="str">
        <f>IFERROR(VLOOKUP(D2547,Cover!$I$2:$J$14,2,0),"")</f>
        <v/>
      </c>
      <c r="N2547" s="25" t="str">
        <f t="shared" si="78"/>
        <v/>
      </c>
      <c r="O2547" s="15" t="str">
        <f t="shared" si="79"/>
        <v/>
      </c>
    </row>
    <row r="2548" spans="1:15" ht="16.5" customHeight="1">
      <c r="A2548" s="404"/>
      <c r="B2548" s="405"/>
      <c r="C2548" s="413"/>
      <c r="D2548" s="405"/>
      <c r="E2548" s="405"/>
      <c r="F2548" s="405"/>
      <c r="G2548" s="405"/>
      <c r="H2548" s="405"/>
      <c r="I2548" s="405"/>
      <c r="J2548" s="405"/>
      <c r="K2548" s="405"/>
      <c r="L2548" s="406"/>
      <c r="M2548" s="25" t="str">
        <f>IFERROR(VLOOKUP(D2548,Cover!$I$2:$J$14,2,0),"")</f>
        <v/>
      </c>
      <c r="N2548" s="25" t="str">
        <f t="shared" si="78"/>
        <v/>
      </c>
      <c r="O2548" s="15" t="str">
        <f t="shared" si="79"/>
        <v/>
      </c>
    </row>
    <row r="2549" spans="1:15" ht="16.5" customHeight="1">
      <c r="A2549" s="404"/>
      <c r="B2549" s="405"/>
      <c r="C2549" s="413"/>
      <c r="D2549" s="405"/>
      <c r="E2549" s="405"/>
      <c r="F2549" s="405"/>
      <c r="G2549" s="405"/>
      <c r="H2549" s="405"/>
      <c r="I2549" s="405"/>
      <c r="J2549" s="405"/>
      <c r="K2549" s="405"/>
      <c r="L2549" s="406"/>
      <c r="M2549" s="25" t="str">
        <f>IFERROR(VLOOKUP(D2549,Cover!$I$2:$J$14,2,0),"")</f>
        <v/>
      </c>
      <c r="N2549" s="25" t="str">
        <f t="shared" si="78"/>
        <v/>
      </c>
      <c r="O2549" s="15" t="str">
        <f t="shared" si="79"/>
        <v/>
      </c>
    </row>
    <row r="2550" spans="1:15" ht="16.5" customHeight="1">
      <c r="A2550" s="404"/>
      <c r="B2550" s="405"/>
      <c r="C2550" s="413"/>
      <c r="D2550" s="405"/>
      <c r="E2550" s="405"/>
      <c r="F2550" s="405"/>
      <c r="G2550" s="405"/>
      <c r="H2550" s="405"/>
      <c r="I2550" s="405"/>
      <c r="J2550" s="405"/>
      <c r="K2550" s="405"/>
      <c r="L2550" s="406"/>
      <c r="M2550" s="25" t="str">
        <f>IFERROR(VLOOKUP(D2550,Cover!$I$2:$J$14,2,0),"")</f>
        <v/>
      </c>
      <c r="N2550" s="25" t="str">
        <f t="shared" si="78"/>
        <v/>
      </c>
      <c r="O2550" s="15" t="str">
        <f t="shared" si="79"/>
        <v/>
      </c>
    </row>
    <row r="2551" spans="1:15" ht="16.5" customHeight="1">
      <c r="A2551" s="404"/>
      <c r="B2551" s="405"/>
      <c r="C2551" s="413"/>
      <c r="D2551" s="405"/>
      <c r="E2551" s="405"/>
      <c r="F2551" s="405"/>
      <c r="G2551" s="405"/>
      <c r="H2551" s="405"/>
      <c r="I2551" s="405"/>
      <c r="J2551" s="405"/>
      <c r="K2551" s="405"/>
      <c r="L2551" s="406"/>
      <c r="M2551" s="25" t="str">
        <f>IFERROR(VLOOKUP(D2551,Cover!$I$2:$J$14,2,0),"")</f>
        <v/>
      </c>
      <c r="N2551" s="25" t="str">
        <f t="shared" si="78"/>
        <v/>
      </c>
      <c r="O2551" s="15" t="str">
        <f t="shared" si="79"/>
        <v/>
      </c>
    </row>
    <row r="2552" spans="1:15" ht="16.5" customHeight="1">
      <c r="A2552" s="404"/>
      <c r="B2552" s="405"/>
      <c r="C2552" s="413"/>
      <c r="D2552" s="405"/>
      <c r="E2552" s="405"/>
      <c r="F2552" s="405"/>
      <c r="G2552" s="405"/>
      <c r="H2552" s="405"/>
      <c r="I2552" s="405"/>
      <c r="J2552" s="405"/>
      <c r="K2552" s="405"/>
      <c r="L2552" s="406"/>
      <c r="M2552" s="25" t="str">
        <f>IFERROR(VLOOKUP(D2552,Cover!$I$2:$J$14,2,0),"")</f>
        <v/>
      </c>
      <c r="N2552" s="25" t="str">
        <f t="shared" si="78"/>
        <v/>
      </c>
      <c r="O2552" s="15" t="str">
        <f t="shared" si="79"/>
        <v/>
      </c>
    </row>
    <row r="2553" spans="1:15" ht="16.5" customHeight="1">
      <c r="A2553" s="404"/>
      <c r="B2553" s="405"/>
      <c r="C2553" s="413"/>
      <c r="D2553" s="405"/>
      <c r="E2553" s="405"/>
      <c r="F2553" s="405"/>
      <c r="G2553" s="405"/>
      <c r="H2553" s="405"/>
      <c r="I2553" s="405"/>
      <c r="J2553" s="405"/>
      <c r="K2553" s="405"/>
      <c r="L2553" s="406"/>
      <c r="M2553" s="25" t="str">
        <f>IFERROR(VLOOKUP(D2553,Cover!$I$2:$J$14,2,0),"")</f>
        <v/>
      </c>
      <c r="N2553" s="25" t="str">
        <f t="shared" si="78"/>
        <v/>
      </c>
      <c r="O2553" s="15" t="str">
        <f t="shared" si="79"/>
        <v/>
      </c>
    </row>
    <row r="2554" spans="1:15" ht="16.5" customHeight="1">
      <c r="A2554" s="404"/>
      <c r="B2554" s="405"/>
      <c r="C2554" s="413"/>
      <c r="D2554" s="405"/>
      <c r="E2554" s="405"/>
      <c r="F2554" s="405"/>
      <c r="G2554" s="405"/>
      <c r="H2554" s="405"/>
      <c r="I2554" s="405"/>
      <c r="J2554" s="405"/>
      <c r="K2554" s="405"/>
      <c r="L2554" s="406"/>
      <c r="M2554" s="25" t="str">
        <f>IFERROR(VLOOKUP(D2554,Cover!$I$2:$J$14,2,0),"")</f>
        <v/>
      </c>
      <c r="N2554" s="25" t="str">
        <f t="shared" si="78"/>
        <v/>
      </c>
      <c r="O2554" s="15" t="str">
        <f t="shared" si="79"/>
        <v/>
      </c>
    </row>
    <row r="2555" spans="1:15" ht="16.5" customHeight="1">
      <c r="A2555" s="404"/>
      <c r="B2555" s="405"/>
      <c r="C2555" s="413"/>
      <c r="D2555" s="405"/>
      <c r="E2555" s="405"/>
      <c r="F2555" s="405"/>
      <c r="G2555" s="405"/>
      <c r="H2555" s="405"/>
      <c r="I2555" s="405"/>
      <c r="J2555" s="405"/>
      <c r="K2555" s="405"/>
      <c r="L2555" s="406"/>
      <c r="M2555" s="25" t="str">
        <f>IFERROR(VLOOKUP(D2555,Cover!$I$2:$J$14,2,0),"")</f>
        <v/>
      </c>
      <c r="N2555" s="25" t="str">
        <f t="shared" si="78"/>
        <v/>
      </c>
      <c r="O2555" s="15" t="str">
        <f t="shared" si="79"/>
        <v/>
      </c>
    </row>
    <row r="2556" spans="1:15" ht="16.5" customHeight="1">
      <c r="A2556" s="404"/>
      <c r="B2556" s="405"/>
      <c r="C2556" s="413"/>
      <c r="D2556" s="405"/>
      <c r="E2556" s="405"/>
      <c r="F2556" s="405"/>
      <c r="G2556" s="405"/>
      <c r="H2556" s="405"/>
      <c r="I2556" s="405"/>
      <c r="J2556" s="405"/>
      <c r="K2556" s="405"/>
      <c r="L2556" s="406"/>
      <c r="M2556" s="25" t="str">
        <f>IFERROR(VLOOKUP(D2556,Cover!$I$2:$J$14,2,0),"")</f>
        <v/>
      </c>
      <c r="N2556" s="25" t="str">
        <f t="shared" si="78"/>
        <v/>
      </c>
      <c r="O2556" s="15" t="str">
        <f t="shared" si="79"/>
        <v/>
      </c>
    </row>
    <row r="2557" spans="1:15" ht="16.5" customHeight="1">
      <c r="A2557" s="404"/>
      <c r="B2557" s="405"/>
      <c r="C2557" s="413"/>
      <c r="D2557" s="405"/>
      <c r="E2557" s="405"/>
      <c r="F2557" s="405"/>
      <c r="G2557" s="405"/>
      <c r="H2557" s="405"/>
      <c r="I2557" s="405"/>
      <c r="J2557" s="405"/>
      <c r="K2557" s="405"/>
      <c r="L2557" s="406"/>
      <c r="M2557" s="25" t="str">
        <f>IFERROR(VLOOKUP(D2557,Cover!$I$2:$J$14,2,0),"")</f>
        <v/>
      </c>
      <c r="N2557" s="25" t="str">
        <f t="shared" si="78"/>
        <v/>
      </c>
      <c r="O2557" s="15" t="str">
        <f t="shared" si="79"/>
        <v/>
      </c>
    </row>
    <row r="2558" spans="1:15" ht="16.5" customHeight="1">
      <c r="A2558" s="404"/>
      <c r="B2558" s="405"/>
      <c r="C2558" s="413"/>
      <c r="D2558" s="405"/>
      <c r="E2558" s="405"/>
      <c r="F2558" s="405"/>
      <c r="G2558" s="405"/>
      <c r="H2558" s="405"/>
      <c r="I2558" s="405"/>
      <c r="J2558" s="405"/>
      <c r="K2558" s="405"/>
      <c r="L2558" s="406"/>
      <c r="M2558" s="25" t="str">
        <f>IFERROR(VLOOKUP(D2558,Cover!$I$2:$J$14,2,0),"")</f>
        <v/>
      </c>
      <c r="N2558" s="25" t="str">
        <f t="shared" si="78"/>
        <v/>
      </c>
      <c r="O2558" s="15" t="str">
        <f t="shared" si="79"/>
        <v/>
      </c>
    </row>
    <row r="2559" spans="1:15" ht="16.5" customHeight="1">
      <c r="A2559" s="404"/>
      <c r="B2559" s="405"/>
      <c r="C2559" s="413"/>
      <c r="D2559" s="405"/>
      <c r="E2559" s="405"/>
      <c r="F2559" s="405"/>
      <c r="G2559" s="405"/>
      <c r="H2559" s="405"/>
      <c r="I2559" s="405"/>
      <c r="J2559" s="405"/>
      <c r="K2559" s="405"/>
      <c r="L2559" s="406"/>
      <c r="M2559" s="25" t="str">
        <f>IFERROR(VLOOKUP(D2559,Cover!$I$2:$J$14,2,0),"")</f>
        <v/>
      </c>
      <c r="N2559" s="25" t="str">
        <f t="shared" si="78"/>
        <v/>
      </c>
      <c r="O2559" s="15" t="str">
        <f t="shared" si="79"/>
        <v/>
      </c>
    </row>
    <row r="2560" spans="1:15" ht="16.5" customHeight="1">
      <c r="A2560" s="404"/>
      <c r="B2560" s="405"/>
      <c r="C2560" s="413"/>
      <c r="D2560" s="405"/>
      <c r="E2560" s="405"/>
      <c r="F2560" s="405"/>
      <c r="G2560" s="405"/>
      <c r="H2560" s="405"/>
      <c r="I2560" s="405"/>
      <c r="J2560" s="405"/>
      <c r="K2560" s="405"/>
      <c r="L2560" s="406"/>
      <c r="M2560" s="25" t="str">
        <f>IFERROR(VLOOKUP(D2560,Cover!$I$2:$J$14,2,0),"")</f>
        <v/>
      </c>
      <c r="N2560" s="25" t="str">
        <f t="shared" si="78"/>
        <v/>
      </c>
      <c r="O2560" s="15" t="str">
        <f t="shared" si="79"/>
        <v/>
      </c>
    </row>
    <row r="2561" spans="1:15" ht="16.5" customHeight="1">
      <c r="A2561" s="404"/>
      <c r="B2561" s="405"/>
      <c r="C2561" s="413"/>
      <c r="D2561" s="405"/>
      <c r="E2561" s="405"/>
      <c r="F2561" s="405"/>
      <c r="G2561" s="405"/>
      <c r="H2561" s="405"/>
      <c r="I2561" s="405"/>
      <c r="J2561" s="405"/>
      <c r="K2561" s="405"/>
      <c r="L2561" s="406"/>
      <c r="M2561" s="25" t="str">
        <f>IFERROR(VLOOKUP(D2561,Cover!$I$2:$J$14,2,0),"")</f>
        <v/>
      </c>
      <c r="N2561" s="25" t="str">
        <f t="shared" si="78"/>
        <v/>
      </c>
      <c r="O2561" s="15" t="str">
        <f t="shared" si="79"/>
        <v/>
      </c>
    </row>
    <row r="2562" spans="1:15" ht="16.5" customHeight="1">
      <c r="A2562" s="404"/>
      <c r="B2562" s="405"/>
      <c r="C2562" s="413"/>
      <c r="D2562" s="405"/>
      <c r="E2562" s="405"/>
      <c r="F2562" s="405"/>
      <c r="G2562" s="405"/>
      <c r="H2562" s="405"/>
      <c r="I2562" s="405"/>
      <c r="J2562" s="405"/>
      <c r="K2562" s="405"/>
      <c r="L2562" s="406"/>
      <c r="M2562" s="25" t="str">
        <f>IFERROR(VLOOKUP(D2562,Cover!$I$2:$J$14,2,0),"")</f>
        <v/>
      </c>
      <c r="N2562" s="25" t="str">
        <f t="shared" si="78"/>
        <v/>
      </c>
      <c r="O2562" s="15" t="str">
        <f t="shared" si="79"/>
        <v/>
      </c>
    </row>
    <row r="2563" spans="1:15" ht="16.5" customHeight="1">
      <c r="A2563" s="404"/>
      <c r="B2563" s="405"/>
      <c r="C2563" s="413"/>
      <c r="D2563" s="405"/>
      <c r="E2563" s="405"/>
      <c r="F2563" s="405"/>
      <c r="G2563" s="405"/>
      <c r="H2563" s="405"/>
      <c r="I2563" s="405"/>
      <c r="J2563" s="405"/>
      <c r="K2563" s="405"/>
      <c r="L2563" s="406"/>
      <c r="M2563" s="25" t="str">
        <f>IFERROR(VLOOKUP(D2563,Cover!$I$2:$J$14,2,0),"")</f>
        <v/>
      </c>
      <c r="N2563" s="25" t="str">
        <f t="shared" ref="N2563:N2626" si="80">IF(O2563&lt;&gt;"PMOyyy144_R4bis",CONCATENATE(B2563,M2563,I2563),CONCATENATE(O2563,M2563,I2563))</f>
        <v/>
      </c>
      <c r="O2563" s="15" t="str">
        <f t="shared" ref="O2563:O2626" si="81">LEFT(B2563,15)</f>
        <v/>
      </c>
    </row>
    <row r="2564" spans="1:15" ht="16.5" customHeight="1">
      <c r="A2564" s="404"/>
      <c r="B2564" s="405"/>
      <c r="C2564" s="413"/>
      <c r="D2564" s="405"/>
      <c r="E2564" s="405"/>
      <c r="F2564" s="405"/>
      <c r="G2564" s="405"/>
      <c r="H2564" s="405"/>
      <c r="I2564" s="405"/>
      <c r="J2564" s="405"/>
      <c r="K2564" s="405"/>
      <c r="L2564" s="406"/>
      <c r="M2564" s="25" t="str">
        <f>IFERROR(VLOOKUP(D2564,Cover!$I$2:$J$14,2,0),"")</f>
        <v/>
      </c>
      <c r="N2564" s="25" t="str">
        <f t="shared" si="80"/>
        <v/>
      </c>
      <c r="O2564" s="15" t="str">
        <f t="shared" si="81"/>
        <v/>
      </c>
    </row>
    <row r="2565" spans="1:15" ht="16.5" customHeight="1">
      <c r="A2565" s="404"/>
      <c r="B2565" s="405"/>
      <c r="C2565" s="413"/>
      <c r="D2565" s="405"/>
      <c r="E2565" s="405"/>
      <c r="F2565" s="405"/>
      <c r="G2565" s="405"/>
      <c r="H2565" s="405"/>
      <c r="I2565" s="405"/>
      <c r="J2565" s="405"/>
      <c r="K2565" s="405"/>
      <c r="L2565" s="406"/>
      <c r="M2565" s="25" t="str">
        <f>IFERROR(VLOOKUP(D2565,Cover!$I$2:$J$14,2,0),"")</f>
        <v/>
      </c>
      <c r="N2565" s="25" t="str">
        <f t="shared" si="80"/>
        <v/>
      </c>
      <c r="O2565" s="15" t="str">
        <f t="shared" si="81"/>
        <v/>
      </c>
    </row>
    <row r="2566" spans="1:15" ht="16.5" customHeight="1">
      <c r="A2566" s="404"/>
      <c r="B2566" s="405"/>
      <c r="C2566" s="413"/>
      <c r="D2566" s="405"/>
      <c r="E2566" s="405"/>
      <c r="F2566" s="405"/>
      <c r="G2566" s="405"/>
      <c r="H2566" s="405"/>
      <c r="I2566" s="405"/>
      <c r="J2566" s="405"/>
      <c r="K2566" s="405"/>
      <c r="L2566" s="406"/>
      <c r="M2566" s="25" t="str">
        <f>IFERROR(VLOOKUP(D2566,Cover!$I$2:$J$14,2,0),"")</f>
        <v/>
      </c>
      <c r="N2566" s="25" t="str">
        <f t="shared" si="80"/>
        <v/>
      </c>
      <c r="O2566" s="15" t="str">
        <f t="shared" si="81"/>
        <v/>
      </c>
    </row>
    <row r="2567" spans="1:15" ht="16.5" customHeight="1">
      <c r="A2567" s="404"/>
      <c r="B2567" s="405"/>
      <c r="C2567" s="413"/>
      <c r="D2567" s="405"/>
      <c r="E2567" s="405"/>
      <c r="F2567" s="405"/>
      <c r="G2567" s="405"/>
      <c r="H2567" s="405"/>
      <c r="I2567" s="405"/>
      <c r="J2567" s="405"/>
      <c r="K2567" s="405"/>
      <c r="L2567" s="406"/>
      <c r="M2567" s="25" t="str">
        <f>IFERROR(VLOOKUP(D2567,Cover!$I$2:$J$14,2,0),"")</f>
        <v/>
      </c>
      <c r="N2567" s="25" t="str">
        <f t="shared" si="80"/>
        <v/>
      </c>
      <c r="O2567" s="15" t="str">
        <f t="shared" si="81"/>
        <v/>
      </c>
    </row>
    <row r="2568" spans="1:15" ht="16.5" customHeight="1">
      <c r="A2568" s="404"/>
      <c r="B2568" s="405"/>
      <c r="C2568" s="413"/>
      <c r="D2568" s="405"/>
      <c r="E2568" s="405"/>
      <c r="F2568" s="405"/>
      <c r="G2568" s="405"/>
      <c r="H2568" s="405"/>
      <c r="I2568" s="405"/>
      <c r="J2568" s="405"/>
      <c r="K2568" s="405"/>
      <c r="L2568" s="406"/>
      <c r="M2568" s="25" t="str">
        <f>IFERROR(VLOOKUP(D2568,Cover!$I$2:$J$14,2,0),"")</f>
        <v/>
      </c>
      <c r="N2568" s="25" t="str">
        <f t="shared" si="80"/>
        <v/>
      </c>
      <c r="O2568" s="15" t="str">
        <f t="shared" si="81"/>
        <v/>
      </c>
    </row>
    <row r="2569" spans="1:15" ht="16.5" customHeight="1">
      <c r="A2569" s="404"/>
      <c r="B2569" s="405"/>
      <c r="C2569" s="413"/>
      <c r="D2569" s="405"/>
      <c r="E2569" s="405"/>
      <c r="F2569" s="405"/>
      <c r="G2569" s="405"/>
      <c r="H2569" s="405"/>
      <c r="I2569" s="405"/>
      <c r="J2569" s="405"/>
      <c r="K2569" s="405"/>
      <c r="L2569" s="406"/>
      <c r="M2569" s="25" t="str">
        <f>IFERROR(VLOOKUP(D2569,Cover!$I$2:$J$14,2,0),"")</f>
        <v/>
      </c>
      <c r="N2569" s="25" t="str">
        <f t="shared" si="80"/>
        <v/>
      </c>
      <c r="O2569" s="15" t="str">
        <f t="shared" si="81"/>
        <v/>
      </c>
    </row>
    <row r="2570" spans="1:15" ht="16.5" customHeight="1">
      <c r="A2570" s="404"/>
      <c r="B2570" s="405"/>
      <c r="C2570" s="413"/>
      <c r="D2570" s="405"/>
      <c r="E2570" s="405"/>
      <c r="F2570" s="405"/>
      <c r="G2570" s="405"/>
      <c r="H2570" s="405"/>
      <c r="I2570" s="405"/>
      <c r="J2570" s="405"/>
      <c r="K2570" s="405"/>
      <c r="L2570" s="406"/>
      <c r="M2570" s="25" t="str">
        <f>IFERROR(VLOOKUP(D2570,Cover!$I$2:$J$14,2,0),"")</f>
        <v/>
      </c>
      <c r="N2570" s="25" t="str">
        <f t="shared" si="80"/>
        <v/>
      </c>
      <c r="O2570" s="15" t="str">
        <f t="shared" si="81"/>
        <v/>
      </c>
    </row>
    <row r="2571" spans="1:15" ht="16.5" customHeight="1">
      <c r="A2571" s="404"/>
      <c r="B2571" s="405"/>
      <c r="C2571" s="413"/>
      <c r="D2571" s="405"/>
      <c r="E2571" s="405"/>
      <c r="F2571" s="405"/>
      <c r="G2571" s="405"/>
      <c r="H2571" s="405"/>
      <c r="I2571" s="405"/>
      <c r="J2571" s="405"/>
      <c r="K2571" s="405"/>
      <c r="L2571" s="406"/>
      <c r="M2571" s="25" t="str">
        <f>IFERROR(VLOOKUP(D2571,Cover!$I$2:$J$14,2,0),"")</f>
        <v/>
      </c>
      <c r="N2571" s="25" t="str">
        <f t="shared" si="80"/>
        <v/>
      </c>
      <c r="O2571" s="15" t="str">
        <f t="shared" si="81"/>
        <v/>
      </c>
    </row>
    <row r="2572" spans="1:15" ht="16.5" customHeight="1">
      <c r="A2572" s="404"/>
      <c r="B2572" s="405"/>
      <c r="C2572" s="413"/>
      <c r="D2572" s="405"/>
      <c r="E2572" s="405"/>
      <c r="F2572" s="405"/>
      <c r="G2572" s="405"/>
      <c r="H2572" s="405"/>
      <c r="I2572" s="405"/>
      <c r="J2572" s="405"/>
      <c r="K2572" s="405"/>
      <c r="L2572" s="406"/>
      <c r="M2572" s="25" t="str">
        <f>IFERROR(VLOOKUP(D2572,Cover!$I$2:$J$14,2,0),"")</f>
        <v/>
      </c>
      <c r="N2572" s="25" t="str">
        <f t="shared" si="80"/>
        <v/>
      </c>
      <c r="O2572" s="15" t="str">
        <f t="shared" si="81"/>
        <v/>
      </c>
    </row>
    <row r="2573" spans="1:15" ht="16.5" customHeight="1">
      <c r="A2573" s="404"/>
      <c r="B2573" s="405"/>
      <c r="C2573" s="413"/>
      <c r="D2573" s="405"/>
      <c r="E2573" s="405"/>
      <c r="F2573" s="405"/>
      <c r="G2573" s="405"/>
      <c r="H2573" s="405"/>
      <c r="I2573" s="405"/>
      <c r="J2573" s="405"/>
      <c r="K2573" s="405"/>
      <c r="L2573" s="406"/>
      <c r="M2573" s="25" t="str">
        <f>IFERROR(VLOOKUP(D2573,Cover!$I$2:$J$14,2,0),"")</f>
        <v/>
      </c>
      <c r="N2573" s="25" t="str">
        <f t="shared" si="80"/>
        <v/>
      </c>
      <c r="O2573" s="15" t="str">
        <f t="shared" si="81"/>
        <v/>
      </c>
    </row>
    <row r="2574" spans="1:15" ht="16.5" customHeight="1">
      <c r="A2574" s="404"/>
      <c r="B2574" s="405"/>
      <c r="C2574" s="413"/>
      <c r="D2574" s="405"/>
      <c r="E2574" s="405"/>
      <c r="F2574" s="405"/>
      <c r="G2574" s="405"/>
      <c r="H2574" s="405"/>
      <c r="I2574" s="405"/>
      <c r="J2574" s="405"/>
      <c r="K2574" s="405"/>
      <c r="L2574" s="406"/>
      <c r="M2574" s="25" t="str">
        <f>IFERROR(VLOOKUP(D2574,Cover!$I$2:$J$14,2,0),"")</f>
        <v/>
      </c>
      <c r="N2574" s="25" t="str">
        <f t="shared" si="80"/>
        <v/>
      </c>
      <c r="O2574" s="15" t="str">
        <f t="shared" si="81"/>
        <v/>
      </c>
    </row>
    <row r="2575" spans="1:15" ht="16.5" customHeight="1">
      <c r="A2575" s="404"/>
      <c r="B2575" s="405"/>
      <c r="C2575" s="413"/>
      <c r="D2575" s="405"/>
      <c r="E2575" s="405"/>
      <c r="F2575" s="405"/>
      <c r="G2575" s="405"/>
      <c r="H2575" s="405"/>
      <c r="I2575" s="405"/>
      <c r="J2575" s="405"/>
      <c r="K2575" s="405"/>
      <c r="L2575" s="406"/>
      <c r="M2575" s="25" t="str">
        <f>IFERROR(VLOOKUP(D2575,Cover!$I$2:$J$14,2,0),"")</f>
        <v/>
      </c>
      <c r="N2575" s="25" t="str">
        <f t="shared" si="80"/>
        <v/>
      </c>
      <c r="O2575" s="15" t="str">
        <f t="shared" si="81"/>
        <v/>
      </c>
    </row>
    <row r="2576" spans="1:15" ht="16.5" customHeight="1">
      <c r="A2576" s="404"/>
      <c r="B2576" s="405"/>
      <c r="C2576" s="413"/>
      <c r="D2576" s="405"/>
      <c r="E2576" s="405"/>
      <c r="F2576" s="405"/>
      <c r="G2576" s="405"/>
      <c r="H2576" s="405"/>
      <c r="I2576" s="405"/>
      <c r="J2576" s="405"/>
      <c r="K2576" s="405"/>
      <c r="L2576" s="406"/>
      <c r="M2576" s="25" t="str">
        <f>IFERROR(VLOOKUP(D2576,Cover!$I$2:$J$14,2,0),"")</f>
        <v/>
      </c>
      <c r="N2576" s="25" t="str">
        <f t="shared" si="80"/>
        <v/>
      </c>
      <c r="O2576" s="15" t="str">
        <f t="shared" si="81"/>
        <v/>
      </c>
    </row>
    <row r="2577" spans="1:15" ht="16.5" customHeight="1">
      <c r="A2577" s="404"/>
      <c r="B2577" s="405"/>
      <c r="C2577" s="413"/>
      <c r="D2577" s="405"/>
      <c r="E2577" s="405"/>
      <c r="F2577" s="405"/>
      <c r="G2577" s="405"/>
      <c r="H2577" s="405"/>
      <c r="I2577" s="405"/>
      <c r="J2577" s="405"/>
      <c r="K2577" s="405"/>
      <c r="L2577" s="406"/>
      <c r="M2577" s="25" t="str">
        <f>IFERROR(VLOOKUP(D2577,Cover!$I$2:$J$14,2,0),"")</f>
        <v/>
      </c>
      <c r="N2577" s="25" t="str">
        <f t="shared" si="80"/>
        <v/>
      </c>
      <c r="O2577" s="15" t="str">
        <f t="shared" si="81"/>
        <v/>
      </c>
    </row>
    <row r="2578" spans="1:15" ht="16.5" customHeight="1">
      <c r="A2578" s="404"/>
      <c r="B2578" s="405"/>
      <c r="C2578" s="413"/>
      <c r="D2578" s="405"/>
      <c r="E2578" s="405"/>
      <c r="F2578" s="405"/>
      <c r="G2578" s="405"/>
      <c r="H2578" s="405"/>
      <c r="I2578" s="405"/>
      <c r="J2578" s="405"/>
      <c r="K2578" s="405"/>
      <c r="L2578" s="406"/>
      <c r="M2578" s="25" t="str">
        <f>IFERROR(VLOOKUP(D2578,Cover!$I$2:$J$14,2,0),"")</f>
        <v/>
      </c>
      <c r="N2578" s="25" t="str">
        <f t="shared" si="80"/>
        <v/>
      </c>
      <c r="O2578" s="15" t="str">
        <f t="shared" si="81"/>
        <v/>
      </c>
    </row>
    <row r="2579" spans="1:15" ht="16.5" customHeight="1">
      <c r="A2579" s="404"/>
      <c r="B2579" s="405"/>
      <c r="C2579" s="413"/>
      <c r="D2579" s="405"/>
      <c r="E2579" s="405"/>
      <c r="F2579" s="405"/>
      <c r="G2579" s="405"/>
      <c r="H2579" s="405"/>
      <c r="I2579" s="405"/>
      <c r="J2579" s="405"/>
      <c r="K2579" s="405"/>
      <c r="L2579" s="406"/>
      <c r="M2579" s="25" t="str">
        <f>IFERROR(VLOOKUP(D2579,Cover!$I$2:$J$14,2,0),"")</f>
        <v/>
      </c>
      <c r="N2579" s="25" t="str">
        <f t="shared" si="80"/>
        <v/>
      </c>
      <c r="O2579" s="15" t="str">
        <f t="shared" si="81"/>
        <v/>
      </c>
    </row>
    <row r="2580" spans="1:15" ht="16.5" customHeight="1">
      <c r="A2580" s="404"/>
      <c r="B2580" s="405"/>
      <c r="C2580" s="413"/>
      <c r="D2580" s="405"/>
      <c r="E2580" s="405"/>
      <c r="F2580" s="405"/>
      <c r="G2580" s="405"/>
      <c r="H2580" s="405"/>
      <c r="I2580" s="405"/>
      <c r="J2580" s="405"/>
      <c r="K2580" s="405"/>
      <c r="L2580" s="406"/>
      <c r="M2580" s="25" t="str">
        <f>IFERROR(VLOOKUP(D2580,Cover!$I$2:$J$14,2,0),"")</f>
        <v/>
      </c>
      <c r="N2580" s="25" t="str">
        <f t="shared" si="80"/>
        <v/>
      </c>
      <c r="O2580" s="15" t="str">
        <f t="shared" si="81"/>
        <v/>
      </c>
    </row>
    <row r="2581" spans="1:15" ht="16.5" customHeight="1">
      <c r="A2581" s="404"/>
      <c r="B2581" s="405"/>
      <c r="C2581" s="413"/>
      <c r="D2581" s="405"/>
      <c r="E2581" s="405"/>
      <c r="F2581" s="405"/>
      <c r="G2581" s="405"/>
      <c r="H2581" s="405"/>
      <c r="I2581" s="405"/>
      <c r="J2581" s="405"/>
      <c r="K2581" s="405"/>
      <c r="L2581" s="406"/>
      <c r="M2581" s="25" t="str">
        <f>IFERROR(VLOOKUP(D2581,Cover!$I$2:$J$14,2,0),"")</f>
        <v/>
      </c>
      <c r="N2581" s="25" t="str">
        <f t="shared" si="80"/>
        <v/>
      </c>
      <c r="O2581" s="15" t="str">
        <f t="shared" si="81"/>
        <v/>
      </c>
    </row>
    <row r="2582" spans="1:15" ht="16.5" customHeight="1">
      <c r="A2582" s="404"/>
      <c r="B2582" s="405"/>
      <c r="C2582" s="413"/>
      <c r="D2582" s="405"/>
      <c r="E2582" s="405"/>
      <c r="F2582" s="405"/>
      <c r="G2582" s="405"/>
      <c r="H2582" s="405"/>
      <c r="I2582" s="405"/>
      <c r="J2582" s="405"/>
      <c r="K2582" s="405"/>
      <c r="L2582" s="406"/>
      <c r="M2582" s="25" t="str">
        <f>IFERROR(VLOOKUP(D2582,Cover!$I$2:$J$14,2,0),"")</f>
        <v/>
      </c>
      <c r="N2582" s="25" t="str">
        <f t="shared" si="80"/>
        <v/>
      </c>
      <c r="O2582" s="15" t="str">
        <f t="shared" si="81"/>
        <v/>
      </c>
    </row>
    <row r="2583" spans="1:15" ht="16.5" customHeight="1">
      <c r="A2583" s="404"/>
      <c r="B2583" s="405"/>
      <c r="C2583" s="413"/>
      <c r="D2583" s="405"/>
      <c r="E2583" s="405"/>
      <c r="F2583" s="405"/>
      <c r="G2583" s="405"/>
      <c r="H2583" s="405"/>
      <c r="I2583" s="405"/>
      <c r="J2583" s="405"/>
      <c r="K2583" s="405"/>
      <c r="L2583" s="406"/>
      <c r="M2583" s="25" t="str">
        <f>IFERROR(VLOOKUP(D2583,Cover!$I$2:$J$14,2,0),"")</f>
        <v/>
      </c>
      <c r="N2583" s="25" t="str">
        <f t="shared" si="80"/>
        <v/>
      </c>
      <c r="O2583" s="15" t="str">
        <f t="shared" si="81"/>
        <v/>
      </c>
    </row>
    <row r="2584" spans="1:15" ht="16.5" customHeight="1">
      <c r="A2584" s="404"/>
      <c r="B2584" s="405"/>
      <c r="C2584" s="413"/>
      <c r="D2584" s="405"/>
      <c r="E2584" s="405"/>
      <c r="F2584" s="405"/>
      <c r="G2584" s="405"/>
      <c r="H2584" s="405"/>
      <c r="I2584" s="405"/>
      <c r="J2584" s="405"/>
      <c r="K2584" s="405"/>
      <c r="L2584" s="406"/>
      <c r="M2584" s="25" t="str">
        <f>IFERROR(VLOOKUP(D2584,Cover!$I$2:$J$14,2,0),"")</f>
        <v/>
      </c>
      <c r="N2584" s="25" t="str">
        <f t="shared" si="80"/>
        <v/>
      </c>
      <c r="O2584" s="15" t="str">
        <f t="shared" si="81"/>
        <v/>
      </c>
    </row>
    <row r="2585" spans="1:15" ht="16.5" customHeight="1">
      <c r="A2585" s="404"/>
      <c r="B2585" s="405"/>
      <c r="C2585" s="413"/>
      <c r="D2585" s="405"/>
      <c r="E2585" s="405"/>
      <c r="F2585" s="405"/>
      <c r="G2585" s="405"/>
      <c r="H2585" s="405"/>
      <c r="I2585" s="405"/>
      <c r="J2585" s="405"/>
      <c r="K2585" s="405"/>
      <c r="L2585" s="406"/>
      <c r="M2585" s="25" t="str">
        <f>IFERROR(VLOOKUP(D2585,Cover!$I$2:$J$14,2,0),"")</f>
        <v/>
      </c>
      <c r="N2585" s="25" t="str">
        <f t="shared" si="80"/>
        <v/>
      </c>
      <c r="O2585" s="15" t="str">
        <f t="shared" si="81"/>
        <v/>
      </c>
    </row>
    <row r="2586" spans="1:15" ht="16.5" customHeight="1">
      <c r="A2586" s="404"/>
      <c r="B2586" s="405"/>
      <c r="C2586" s="413"/>
      <c r="D2586" s="405"/>
      <c r="E2586" s="405"/>
      <c r="F2586" s="405"/>
      <c r="G2586" s="405"/>
      <c r="H2586" s="405"/>
      <c r="I2586" s="405"/>
      <c r="J2586" s="405"/>
      <c r="K2586" s="405"/>
      <c r="L2586" s="406"/>
      <c r="M2586" s="25" t="str">
        <f>IFERROR(VLOOKUP(D2586,Cover!$I$2:$J$14,2,0),"")</f>
        <v/>
      </c>
      <c r="N2586" s="25" t="str">
        <f t="shared" si="80"/>
        <v/>
      </c>
      <c r="O2586" s="15" t="str">
        <f t="shared" si="81"/>
        <v/>
      </c>
    </row>
    <row r="2587" spans="1:15" ht="16.5" customHeight="1">
      <c r="A2587" s="404"/>
      <c r="B2587" s="405"/>
      <c r="C2587" s="413"/>
      <c r="D2587" s="405"/>
      <c r="E2587" s="405"/>
      <c r="F2587" s="405"/>
      <c r="G2587" s="405"/>
      <c r="H2587" s="405"/>
      <c r="I2587" s="405"/>
      <c r="J2587" s="405"/>
      <c r="K2587" s="405"/>
      <c r="L2587" s="406"/>
      <c r="M2587" s="25" t="str">
        <f>IFERROR(VLOOKUP(D2587,Cover!$I$2:$J$14,2,0),"")</f>
        <v/>
      </c>
      <c r="N2587" s="25" t="str">
        <f t="shared" si="80"/>
        <v/>
      </c>
      <c r="O2587" s="15" t="str">
        <f t="shared" si="81"/>
        <v/>
      </c>
    </row>
    <row r="2588" spans="1:15" ht="16.5" customHeight="1">
      <c r="A2588" s="404"/>
      <c r="B2588" s="405"/>
      <c r="C2588" s="413"/>
      <c r="D2588" s="405"/>
      <c r="E2588" s="405"/>
      <c r="F2588" s="405"/>
      <c r="G2588" s="405"/>
      <c r="H2588" s="405"/>
      <c r="I2588" s="405"/>
      <c r="J2588" s="405"/>
      <c r="K2588" s="405"/>
      <c r="L2588" s="406"/>
      <c r="M2588" s="25" t="str">
        <f>IFERROR(VLOOKUP(D2588,Cover!$I$2:$J$14,2,0),"")</f>
        <v/>
      </c>
      <c r="N2588" s="25" t="str">
        <f t="shared" si="80"/>
        <v/>
      </c>
      <c r="O2588" s="15" t="str">
        <f t="shared" si="81"/>
        <v/>
      </c>
    </row>
    <row r="2589" spans="1:15" ht="16.5" customHeight="1">
      <c r="A2589" s="404"/>
      <c r="B2589" s="405"/>
      <c r="C2589" s="413"/>
      <c r="D2589" s="405"/>
      <c r="E2589" s="405"/>
      <c r="F2589" s="405"/>
      <c r="G2589" s="405"/>
      <c r="H2589" s="405"/>
      <c r="I2589" s="405"/>
      <c r="J2589" s="405"/>
      <c r="K2589" s="405"/>
      <c r="L2589" s="406"/>
      <c r="M2589" s="25" t="str">
        <f>IFERROR(VLOOKUP(D2589,Cover!$I$2:$J$14,2,0),"")</f>
        <v/>
      </c>
      <c r="N2589" s="25" t="str">
        <f t="shared" si="80"/>
        <v/>
      </c>
      <c r="O2589" s="15" t="str">
        <f t="shared" si="81"/>
        <v/>
      </c>
    </row>
    <row r="2590" spans="1:15" ht="16.5" customHeight="1">
      <c r="A2590" s="404"/>
      <c r="B2590" s="405"/>
      <c r="C2590" s="413"/>
      <c r="D2590" s="405"/>
      <c r="E2590" s="405"/>
      <c r="F2590" s="405"/>
      <c r="G2590" s="405"/>
      <c r="H2590" s="405"/>
      <c r="I2590" s="405"/>
      <c r="J2590" s="405"/>
      <c r="K2590" s="405"/>
      <c r="L2590" s="406"/>
      <c r="M2590" s="25" t="str">
        <f>IFERROR(VLOOKUP(D2590,Cover!$I$2:$J$14,2,0),"")</f>
        <v/>
      </c>
      <c r="N2590" s="25" t="str">
        <f t="shared" si="80"/>
        <v/>
      </c>
      <c r="O2590" s="15" t="str">
        <f t="shared" si="81"/>
        <v/>
      </c>
    </row>
    <row r="2591" spans="1:15" ht="16.5" customHeight="1">
      <c r="A2591" s="404"/>
      <c r="B2591" s="405"/>
      <c r="C2591" s="413"/>
      <c r="D2591" s="405"/>
      <c r="E2591" s="405"/>
      <c r="F2591" s="405"/>
      <c r="G2591" s="405"/>
      <c r="H2591" s="405"/>
      <c r="I2591" s="405"/>
      <c r="J2591" s="405"/>
      <c r="K2591" s="405"/>
      <c r="L2591" s="406"/>
      <c r="M2591" s="25" t="str">
        <f>IFERROR(VLOOKUP(D2591,Cover!$I$2:$J$14,2,0),"")</f>
        <v/>
      </c>
      <c r="N2591" s="25" t="str">
        <f t="shared" si="80"/>
        <v/>
      </c>
      <c r="O2591" s="15" t="str">
        <f t="shared" si="81"/>
        <v/>
      </c>
    </row>
    <row r="2592" spans="1:15" ht="16.5" customHeight="1">
      <c r="A2592" s="404"/>
      <c r="B2592" s="405"/>
      <c r="C2592" s="413"/>
      <c r="D2592" s="405"/>
      <c r="E2592" s="405"/>
      <c r="F2592" s="405"/>
      <c r="G2592" s="405"/>
      <c r="H2592" s="405"/>
      <c r="I2592" s="405"/>
      <c r="J2592" s="405"/>
      <c r="K2592" s="405"/>
      <c r="L2592" s="406"/>
      <c r="M2592" s="25" t="str">
        <f>IFERROR(VLOOKUP(D2592,Cover!$I$2:$J$14,2,0),"")</f>
        <v/>
      </c>
      <c r="N2592" s="25" t="str">
        <f t="shared" si="80"/>
        <v/>
      </c>
      <c r="O2592" s="15" t="str">
        <f t="shared" si="81"/>
        <v/>
      </c>
    </row>
    <row r="2593" spans="1:15" ht="16.5" customHeight="1">
      <c r="A2593" s="404"/>
      <c r="B2593" s="405"/>
      <c r="C2593" s="413"/>
      <c r="D2593" s="405"/>
      <c r="E2593" s="405"/>
      <c r="F2593" s="405"/>
      <c r="G2593" s="405"/>
      <c r="H2593" s="405"/>
      <c r="I2593" s="405"/>
      <c r="J2593" s="405"/>
      <c r="K2593" s="405"/>
      <c r="L2593" s="406"/>
      <c r="M2593" s="25" t="str">
        <f>IFERROR(VLOOKUP(D2593,Cover!$I$2:$J$14,2,0),"")</f>
        <v/>
      </c>
      <c r="N2593" s="25" t="str">
        <f t="shared" si="80"/>
        <v/>
      </c>
      <c r="O2593" s="15" t="str">
        <f t="shared" si="81"/>
        <v/>
      </c>
    </row>
    <row r="2594" spans="1:15" ht="16.5" customHeight="1">
      <c r="A2594" s="404"/>
      <c r="B2594" s="405"/>
      <c r="C2594" s="413"/>
      <c r="D2594" s="405"/>
      <c r="E2594" s="405"/>
      <c r="F2594" s="405"/>
      <c r="G2594" s="405"/>
      <c r="H2594" s="405"/>
      <c r="I2594" s="405"/>
      <c r="J2594" s="405"/>
      <c r="K2594" s="405"/>
      <c r="L2594" s="406"/>
      <c r="M2594" s="25" t="str">
        <f>IFERROR(VLOOKUP(D2594,Cover!$I$2:$J$14,2,0),"")</f>
        <v/>
      </c>
      <c r="N2594" s="25" t="str">
        <f t="shared" si="80"/>
        <v/>
      </c>
      <c r="O2594" s="15" t="str">
        <f t="shared" si="81"/>
        <v/>
      </c>
    </row>
    <row r="2595" spans="1:15" ht="16.5" customHeight="1">
      <c r="A2595" s="404"/>
      <c r="B2595" s="405"/>
      <c r="C2595" s="413"/>
      <c r="D2595" s="405"/>
      <c r="E2595" s="405"/>
      <c r="F2595" s="405"/>
      <c r="G2595" s="405"/>
      <c r="H2595" s="405"/>
      <c r="I2595" s="405"/>
      <c r="J2595" s="405"/>
      <c r="K2595" s="405"/>
      <c r="L2595" s="406"/>
      <c r="M2595" s="25" t="str">
        <f>IFERROR(VLOOKUP(D2595,Cover!$I$2:$J$14,2,0),"")</f>
        <v/>
      </c>
      <c r="N2595" s="25" t="str">
        <f t="shared" si="80"/>
        <v/>
      </c>
      <c r="O2595" s="15" t="str">
        <f t="shared" si="81"/>
        <v/>
      </c>
    </row>
    <row r="2596" spans="1:15" ht="16.5" customHeight="1">
      <c r="A2596" s="404"/>
      <c r="B2596" s="405"/>
      <c r="C2596" s="413"/>
      <c r="D2596" s="405"/>
      <c r="E2596" s="405"/>
      <c r="F2596" s="405"/>
      <c r="G2596" s="405"/>
      <c r="H2596" s="405"/>
      <c r="I2596" s="405"/>
      <c r="J2596" s="405"/>
      <c r="K2596" s="405"/>
      <c r="L2596" s="406"/>
      <c r="M2596" s="25" t="str">
        <f>IFERROR(VLOOKUP(D2596,Cover!$I$2:$J$14,2,0),"")</f>
        <v/>
      </c>
      <c r="N2596" s="25" t="str">
        <f t="shared" si="80"/>
        <v/>
      </c>
      <c r="O2596" s="15" t="str">
        <f t="shared" si="81"/>
        <v/>
      </c>
    </row>
    <row r="2597" spans="1:15" ht="16.5" customHeight="1">
      <c r="A2597" s="404"/>
      <c r="B2597" s="405"/>
      <c r="C2597" s="413"/>
      <c r="D2597" s="405"/>
      <c r="E2597" s="405"/>
      <c r="F2597" s="405"/>
      <c r="G2597" s="405"/>
      <c r="H2597" s="405"/>
      <c r="I2597" s="405"/>
      <c r="J2597" s="405"/>
      <c r="K2597" s="405"/>
      <c r="L2597" s="406"/>
      <c r="M2597" s="25" t="str">
        <f>IFERROR(VLOOKUP(D2597,Cover!$I$2:$J$14,2,0),"")</f>
        <v/>
      </c>
      <c r="N2597" s="25" t="str">
        <f t="shared" si="80"/>
        <v/>
      </c>
      <c r="O2597" s="15" t="str">
        <f t="shared" si="81"/>
        <v/>
      </c>
    </row>
    <row r="2598" spans="1:15" ht="16.5" customHeight="1">
      <c r="A2598" s="404"/>
      <c r="B2598" s="405"/>
      <c r="C2598" s="413"/>
      <c r="D2598" s="405"/>
      <c r="E2598" s="405"/>
      <c r="F2598" s="405"/>
      <c r="G2598" s="405"/>
      <c r="H2598" s="405"/>
      <c r="I2598" s="405"/>
      <c r="J2598" s="405"/>
      <c r="K2598" s="405"/>
      <c r="L2598" s="406"/>
      <c r="M2598" s="25" t="str">
        <f>IFERROR(VLOOKUP(D2598,Cover!$I$2:$J$14,2,0),"")</f>
        <v/>
      </c>
      <c r="N2598" s="25" t="str">
        <f t="shared" si="80"/>
        <v/>
      </c>
      <c r="O2598" s="15" t="str">
        <f t="shared" si="81"/>
        <v/>
      </c>
    </row>
    <row r="2599" spans="1:15" ht="16.5" customHeight="1">
      <c r="A2599" s="404"/>
      <c r="B2599" s="405"/>
      <c r="C2599" s="413"/>
      <c r="D2599" s="405"/>
      <c r="E2599" s="405"/>
      <c r="F2599" s="405"/>
      <c r="G2599" s="405"/>
      <c r="H2599" s="405"/>
      <c r="I2599" s="405"/>
      <c r="J2599" s="405"/>
      <c r="K2599" s="405"/>
      <c r="L2599" s="406"/>
      <c r="M2599" s="25" t="str">
        <f>IFERROR(VLOOKUP(D2599,Cover!$I$2:$J$14,2,0),"")</f>
        <v/>
      </c>
      <c r="N2599" s="25" t="str">
        <f t="shared" si="80"/>
        <v/>
      </c>
      <c r="O2599" s="15" t="str">
        <f t="shared" si="81"/>
        <v/>
      </c>
    </row>
    <row r="2600" spans="1:15" ht="16.5" customHeight="1">
      <c r="A2600" s="404"/>
      <c r="B2600" s="405"/>
      <c r="C2600" s="413"/>
      <c r="D2600" s="405"/>
      <c r="E2600" s="405"/>
      <c r="F2600" s="405"/>
      <c r="G2600" s="405"/>
      <c r="H2600" s="405"/>
      <c r="I2600" s="405"/>
      <c r="J2600" s="405"/>
      <c r="K2600" s="405"/>
      <c r="L2600" s="406"/>
      <c r="M2600" s="25" t="str">
        <f>IFERROR(VLOOKUP(D2600,Cover!$I$2:$J$14,2,0),"")</f>
        <v/>
      </c>
      <c r="N2600" s="25" t="str">
        <f t="shared" si="80"/>
        <v/>
      </c>
      <c r="O2600" s="15" t="str">
        <f t="shared" si="81"/>
        <v/>
      </c>
    </row>
    <row r="2601" spans="1:15" ht="16.5" customHeight="1">
      <c r="A2601" s="404"/>
      <c r="B2601" s="405"/>
      <c r="C2601" s="413"/>
      <c r="D2601" s="405"/>
      <c r="E2601" s="405"/>
      <c r="F2601" s="405"/>
      <c r="G2601" s="405"/>
      <c r="H2601" s="405"/>
      <c r="I2601" s="405"/>
      <c r="J2601" s="405"/>
      <c r="K2601" s="405"/>
      <c r="L2601" s="406"/>
      <c r="M2601" s="25" t="str">
        <f>IFERROR(VLOOKUP(D2601,Cover!$I$2:$J$14,2,0),"")</f>
        <v/>
      </c>
      <c r="N2601" s="25" t="str">
        <f t="shared" si="80"/>
        <v/>
      </c>
      <c r="O2601" s="15" t="str">
        <f t="shared" si="81"/>
        <v/>
      </c>
    </row>
    <row r="2602" spans="1:15" ht="16.5" customHeight="1">
      <c r="A2602" s="404"/>
      <c r="B2602" s="405"/>
      <c r="C2602" s="413"/>
      <c r="D2602" s="405"/>
      <c r="E2602" s="405"/>
      <c r="F2602" s="405"/>
      <c r="G2602" s="405"/>
      <c r="H2602" s="405"/>
      <c r="I2602" s="405"/>
      <c r="J2602" s="405"/>
      <c r="K2602" s="405"/>
      <c r="L2602" s="406"/>
      <c r="M2602" s="25" t="str">
        <f>IFERROR(VLOOKUP(D2602,Cover!$I$2:$J$14,2,0),"")</f>
        <v/>
      </c>
      <c r="N2602" s="25" t="str">
        <f t="shared" si="80"/>
        <v/>
      </c>
      <c r="O2602" s="15" t="str">
        <f t="shared" si="81"/>
        <v/>
      </c>
    </row>
    <row r="2603" spans="1:15" ht="16.5" customHeight="1">
      <c r="A2603" s="404"/>
      <c r="B2603" s="405"/>
      <c r="C2603" s="413"/>
      <c r="D2603" s="405"/>
      <c r="E2603" s="405"/>
      <c r="F2603" s="405"/>
      <c r="G2603" s="405"/>
      <c r="H2603" s="405"/>
      <c r="I2603" s="405"/>
      <c r="J2603" s="405"/>
      <c r="K2603" s="405"/>
      <c r="L2603" s="406"/>
      <c r="M2603" s="25" t="str">
        <f>IFERROR(VLOOKUP(D2603,Cover!$I$2:$J$14,2,0),"")</f>
        <v/>
      </c>
      <c r="N2603" s="25" t="str">
        <f t="shared" si="80"/>
        <v/>
      </c>
      <c r="O2603" s="15" t="str">
        <f t="shared" si="81"/>
        <v/>
      </c>
    </row>
    <row r="2604" spans="1:15" ht="16.5" customHeight="1">
      <c r="A2604" s="404"/>
      <c r="B2604" s="405"/>
      <c r="C2604" s="413"/>
      <c r="D2604" s="405"/>
      <c r="E2604" s="405"/>
      <c r="F2604" s="405"/>
      <c r="G2604" s="405"/>
      <c r="H2604" s="405"/>
      <c r="I2604" s="405"/>
      <c r="J2604" s="405"/>
      <c r="K2604" s="405"/>
      <c r="L2604" s="406"/>
      <c r="M2604" s="25" t="str">
        <f>IFERROR(VLOOKUP(D2604,Cover!$I$2:$J$14,2,0),"")</f>
        <v/>
      </c>
      <c r="N2604" s="25" t="str">
        <f t="shared" si="80"/>
        <v/>
      </c>
      <c r="O2604" s="15" t="str">
        <f t="shared" si="81"/>
        <v/>
      </c>
    </row>
    <row r="2605" spans="1:15" ht="16.5" customHeight="1">
      <c r="A2605" s="404"/>
      <c r="B2605" s="405"/>
      <c r="C2605" s="413"/>
      <c r="D2605" s="405"/>
      <c r="E2605" s="405"/>
      <c r="F2605" s="405"/>
      <c r="G2605" s="405"/>
      <c r="H2605" s="405"/>
      <c r="I2605" s="405"/>
      <c r="J2605" s="405"/>
      <c r="K2605" s="405"/>
      <c r="L2605" s="406"/>
      <c r="M2605" s="25" t="str">
        <f>IFERROR(VLOOKUP(D2605,Cover!$I$2:$J$14,2,0),"")</f>
        <v/>
      </c>
      <c r="N2605" s="25" t="str">
        <f t="shared" si="80"/>
        <v/>
      </c>
      <c r="O2605" s="15" t="str">
        <f t="shared" si="81"/>
        <v/>
      </c>
    </row>
    <row r="2606" spans="1:15" ht="16.5" customHeight="1">
      <c r="A2606" s="404"/>
      <c r="B2606" s="405"/>
      <c r="C2606" s="413"/>
      <c r="D2606" s="405"/>
      <c r="E2606" s="405"/>
      <c r="F2606" s="405"/>
      <c r="G2606" s="405"/>
      <c r="H2606" s="405"/>
      <c r="I2606" s="405"/>
      <c r="J2606" s="405"/>
      <c r="K2606" s="405"/>
      <c r="L2606" s="406"/>
      <c r="M2606" s="25" t="str">
        <f>IFERROR(VLOOKUP(D2606,Cover!$I$2:$J$14,2,0),"")</f>
        <v/>
      </c>
      <c r="N2606" s="25" t="str">
        <f t="shared" si="80"/>
        <v/>
      </c>
      <c r="O2606" s="15" t="str">
        <f t="shared" si="81"/>
        <v/>
      </c>
    </row>
    <row r="2607" spans="1:15" ht="16.5" customHeight="1">
      <c r="A2607" s="404"/>
      <c r="B2607" s="405"/>
      <c r="C2607" s="413"/>
      <c r="D2607" s="405"/>
      <c r="E2607" s="405"/>
      <c r="F2607" s="405"/>
      <c r="G2607" s="405"/>
      <c r="H2607" s="405"/>
      <c r="I2607" s="405"/>
      <c r="J2607" s="405"/>
      <c r="K2607" s="405"/>
      <c r="L2607" s="406"/>
      <c r="M2607" s="25" t="str">
        <f>IFERROR(VLOOKUP(D2607,Cover!$I$2:$J$14,2,0),"")</f>
        <v/>
      </c>
      <c r="N2607" s="25" t="str">
        <f t="shared" si="80"/>
        <v/>
      </c>
      <c r="O2607" s="15" t="str">
        <f t="shared" si="81"/>
        <v/>
      </c>
    </row>
    <row r="2608" spans="1:15" ht="16.5" customHeight="1">
      <c r="A2608" s="404"/>
      <c r="B2608" s="405"/>
      <c r="C2608" s="413"/>
      <c r="D2608" s="405"/>
      <c r="E2608" s="405"/>
      <c r="F2608" s="405"/>
      <c r="G2608" s="405"/>
      <c r="H2608" s="405"/>
      <c r="I2608" s="405"/>
      <c r="J2608" s="405"/>
      <c r="K2608" s="405"/>
      <c r="L2608" s="406"/>
      <c r="M2608" s="25" t="str">
        <f>IFERROR(VLOOKUP(D2608,Cover!$I$2:$J$14,2,0),"")</f>
        <v/>
      </c>
      <c r="N2608" s="25" t="str">
        <f t="shared" si="80"/>
        <v/>
      </c>
      <c r="O2608" s="15" t="str">
        <f t="shared" si="81"/>
        <v/>
      </c>
    </row>
    <row r="2609" spans="1:15" ht="16.5" customHeight="1">
      <c r="A2609" s="404"/>
      <c r="B2609" s="405"/>
      <c r="C2609" s="413"/>
      <c r="D2609" s="405"/>
      <c r="E2609" s="405"/>
      <c r="F2609" s="405"/>
      <c r="G2609" s="405"/>
      <c r="H2609" s="405"/>
      <c r="I2609" s="405"/>
      <c r="J2609" s="405"/>
      <c r="K2609" s="405"/>
      <c r="L2609" s="406"/>
      <c r="M2609" s="25" t="str">
        <f>IFERROR(VLOOKUP(D2609,Cover!$I$2:$J$14,2,0),"")</f>
        <v/>
      </c>
      <c r="N2609" s="25" t="str">
        <f t="shared" si="80"/>
        <v/>
      </c>
      <c r="O2609" s="15" t="str">
        <f t="shared" si="81"/>
        <v/>
      </c>
    </row>
    <row r="2610" spans="1:15" ht="16.5" customHeight="1">
      <c r="A2610" s="404"/>
      <c r="B2610" s="405"/>
      <c r="C2610" s="413"/>
      <c r="D2610" s="405"/>
      <c r="E2610" s="405"/>
      <c r="F2610" s="405"/>
      <c r="G2610" s="405"/>
      <c r="H2610" s="405"/>
      <c r="I2610" s="405"/>
      <c r="J2610" s="405"/>
      <c r="K2610" s="405"/>
      <c r="L2610" s="406"/>
      <c r="M2610" s="25" t="str">
        <f>IFERROR(VLOOKUP(D2610,Cover!$I$2:$J$14,2,0),"")</f>
        <v/>
      </c>
      <c r="N2610" s="25" t="str">
        <f t="shared" si="80"/>
        <v/>
      </c>
      <c r="O2610" s="15" t="str">
        <f t="shared" si="81"/>
        <v/>
      </c>
    </row>
    <row r="2611" spans="1:15" ht="16.5" customHeight="1">
      <c r="A2611" s="404"/>
      <c r="B2611" s="405"/>
      <c r="C2611" s="413"/>
      <c r="D2611" s="405"/>
      <c r="E2611" s="405"/>
      <c r="F2611" s="405"/>
      <c r="G2611" s="405"/>
      <c r="H2611" s="405"/>
      <c r="I2611" s="405"/>
      <c r="J2611" s="405"/>
      <c r="K2611" s="405"/>
      <c r="L2611" s="406"/>
      <c r="M2611" s="25" t="str">
        <f>IFERROR(VLOOKUP(D2611,Cover!$I$2:$J$14,2,0),"")</f>
        <v/>
      </c>
      <c r="N2611" s="25" t="str">
        <f t="shared" si="80"/>
        <v/>
      </c>
      <c r="O2611" s="15" t="str">
        <f t="shared" si="81"/>
        <v/>
      </c>
    </row>
    <row r="2612" spans="1:15" ht="16.5" customHeight="1">
      <c r="A2612" s="404"/>
      <c r="B2612" s="405"/>
      <c r="C2612" s="413"/>
      <c r="D2612" s="405"/>
      <c r="E2612" s="405"/>
      <c r="F2612" s="405"/>
      <c r="G2612" s="405"/>
      <c r="H2612" s="405"/>
      <c r="I2612" s="405"/>
      <c r="J2612" s="405"/>
      <c r="K2612" s="405"/>
      <c r="L2612" s="406"/>
      <c r="M2612" s="25" t="str">
        <f>IFERROR(VLOOKUP(D2612,Cover!$I$2:$J$14,2,0),"")</f>
        <v/>
      </c>
      <c r="N2612" s="25" t="str">
        <f t="shared" si="80"/>
        <v/>
      </c>
      <c r="O2612" s="15" t="str">
        <f t="shared" si="81"/>
        <v/>
      </c>
    </row>
    <row r="2613" spans="1:15" ht="16.5" customHeight="1">
      <c r="A2613" s="404"/>
      <c r="B2613" s="405"/>
      <c r="C2613" s="413"/>
      <c r="D2613" s="405"/>
      <c r="E2613" s="405"/>
      <c r="F2613" s="405"/>
      <c r="G2613" s="405"/>
      <c r="H2613" s="405"/>
      <c r="I2613" s="405"/>
      <c r="J2613" s="405"/>
      <c r="K2613" s="405"/>
      <c r="L2613" s="406"/>
      <c r="M2613" s="25" t="str">
        <f>IFERROR(VLOOKUP(D2613,Cover!$I$2:$J$14,2,0),"")</f>
        <v/>
      </c>
      <c r="N2613" s="25" t="str">
        <f t="shared" si="80"/>
        <v/>
      </c>
      <c r="O2613" s="15" t="str">
        <f t="shared" si="81"/>
        <v/>
      </c>
    </row>
    <row r="2614" spans="1:15" ht="16.5" customHeight="1">
      <c r="A2614" s="404"/>
      <c r="B2614" s="405"/>
      <c r="C2614" s="413"/>
      <c r="D2614" s="405"/>
      <c r="E2614" s="405"/>
      <c r="F2614" s="405"/>
      <c r="G2614" s="405"/>
      <c r="H2614" s="405"/>
      <c r="I2614" s="405"/>
      <c r="J2614" s="405"/>
      <c r="K2614" s="405"/>
      <c r="L2614" s="406"/>
      <c r="M2614" s="25" t="str">
        <f>IFERROR(VLOOKUP(D2614,Cover!$I$2:$J$14,2,0),"")</f>
        <v/>
      </c>
      <c r="N2614" s="25" t="str">
        <f t="shared" si="80"/>
        <v/>
      </c>
      <c r="O2614" s="15" t="str">
        <f t="shared" si="81"/>
        <v/>
      </c>
    </row>
    <row r="2615" spans="1:15" ht="16.5" customHeight="1">
      <c r="A2615" s="404"/>
      <c r="B2615" s="405"/>
      <c r="C2615" s="413"/>
      <c r="D2615" s="405"/>
      <c r="E2615" s="405"/>
      <c r="F2615" s="405"/>
      <c r="G2615" s="405"/>
      <c r="H2615" s="405"/>
      <c r="I2615" s="405"/>
      <c r="J2615" s="405"/>
      <c r="K2615" s="405"/>
      <c r="L2615" s="406"/>
      <c r="M2615" s="25" t="str">
        <f>IFERROR(VLOOKUP(D2615,Cover!$I$2:$J$14,2,0),"")</f>
        <v/>
      </c>
      <c r="N2615" s="25" t="str">
        <f t="shared" si="80"/>
        <v/>
      </c>
      <c r="O2615" s="15" t="str">
        <f t="shared" si="81"/>
        <v/>
      </c>
    </row>
    <row r="2616" spans="1:15" ht="16.5" customHeight="1">
      <c r="A2616" s="404"/>
      <c r="B2616" s="405"/>
      <c r="C2616" s="413"/>
      <c r="D2616" s="405"/>
      <c r="E2616" s="405"/>
      <c r="F2616" s="405"/>
      <c r="G2616" s="405"/>
      <c r="H2616" s="405"/>
      <c r="I2616" s="405"/>
      <c r="J2616" s="405"/>
      <c r="K2616" s="405"/>
      <c r="L2616" s="406"/>
      <c r="M2616" s="25" t="str">
        <f>IFERROR(VLOOKUP(D2616,Cover!$I$2:$J$14,2,0),"")</f>
        <v/>
      </c>
      <c r="N2616" s="25" t="str">
        <f t="shared" si="80"/>
        <v/>
      </c>
      <c r="O2616" s="15" t="str">
        <f t="shared" si="81"/>
        <v/>
      </c>
    </row>
    <row r="2617" spans="1:15" ht="16.5" customHeight="1">
      <c r="A2617" s="404"/>
      <c r="B2617" s="405"/>
      <c r="C2617" s="413"/>
      <c r="D2617" s="405"/>
      <c r="E2617" s="405"/>
      <c r="F2617" s="405"/>
      <c r="G2617" s="405"/>
      <c r="H2617" s="405"/>
      <c r="I2617" s="405"/>
      <c r="J2617" s="405"/>
      <c r="K2617" s="405"/>
      <c r="L2617" s="406"/>
      <c r="M2617" s="25" t="str">
        <f>IFERROR(VLOOKUP(D2617,Cover!$I$2:$J$14,2,0),"")</f>
        <v/>
      </c>
      <c r="N2617" s="25" t="str">
        <f t="shared" si="80"/>
        <v/>
      </c>
      <c r="O2617" s="15" t="str">
        <f t="shared" si="81"/>
        <v/>
      </c>
    </row>
    <row r="2618" spans="1:15" ht="16.5" customHeight="1">
      <c r="A2618" s="404"/>
      <c r="B2618" s="405"/>
      <c r="C2618" s="413"/>
      <c r="D2618" s="405"/>
      <c r="E2618" s="405"/>
      <c r="F2618" s="405"/>
      <c r="G2618" s="405"/>
      <c r="H2618" s="405"/>
      <c r="I2618" s="405"/>
      <c r="J2618" s="405"/>
      <c r="K2618" s="405"/>
      <c r="L2618" s="406"/>
      <c r="M2618" s="25" t="str">
        <f>IFERROR(VLOOKUP(D2618,Cover!$I$2:$J$14,2,0),"")</f>
        <v/>
      </c>
      <c r="N2618" s="25" t="str">
        <f t="shared" si="80"/>
        <v/>
      </c>
      <c r="O2618" s="15" t="str">
        <f t="shared" si="81"/>
        <v/>
      </c>
    </row>
    <row r="2619" spans="1:15" ht="16.5" customHeight="1">
      <c r="A2619" s="404"/>
      <c r="B2619" s="405"/>
      <c r="C2619" s="413"/>
      <c r="D2619" s="405"/>
      <c r="E2619" s="405"/>
      <c r="F2619" s="405"/>
      <c r="G2619" s="405"/>
      <c r="H2619" s="405"/>
      <c r="I2619" s="405"/>
      <c r="J2619" s="405"/>
      <c r="K2619" s="405"/>
      <c r="L2619" s="406"/>
      <c r="M2619" s="25" t="str">
        <f>IFERROR(VLOOKUP(D2619,Cover!$I$2:$J$14,2,0),"")</f>
        <v/>
      </c>
      <c r="N2619" s="25" t="str">
        <f t="shared" si="80"/>
        <v/>
      </c>
      <c r="O2619" s="15" t="str">
        <f t="shared" si="81"/>
        <v/>
      </c>
    </row>
    <row r="2620" spans="1:15" ht="16.5" customHeight="1">
      <c r="A2620" s="404"/>
      <c r="B2620" s="405"/>
      <c r="C2620" s="413"/>
      <c r="D2620" s="405"/>
      <c r="E2620" s="405"/>
      <c r="F2620" s="405"/>
      <c r="G2620" s="405"/>
      <c r="H2620" s="405"/>
      <c r="I2620" s="405"/>
      <c r="J2620" s="405"/>
      <c r="K2620" s="405"/>
      <c r="L2620" s="406"/>
      <c r="M2620" s="25" t="str">
        <f>IFERROR(VLOOKUP(D2620,Cover!$I$2:$J$14,2,0),"")</f>
        <v/>
      </c>
      <c r="N2620" s="25" t="str">
        <f t="shared" si="80"/>
        <v/>
      </c>
      <c r="O2620" s="15" t="str">
        <f t="shared" si="81"/>
        <v/>
      </c>
    </row>
    <row r="2621" spans="1:15" ht="16.5" customHeight="1">
      <c r="A2621" s="404"/>
      <c r="B2621" s="405"/>
      <c r="C2621" s="413"/>
      <c r="D2621" s="405"/>
      <c r="E2621" s="405"/>
      <c r="F2621" s="405"/>
      <c r="G2621" s="405"/>
      <c r="H2621" s="405"/>
      <c r="I2621" s="405"/>
      <c r="J2621" s="405"/>
      <c r="K2621" s="405"/>
      <c r="L2621" s="406"/>
      <c r="M2621" s="25" t="str">
        <f>IFERROR(VLOOKUP(D2621,Cover!$I$2:$J$14,2,0),"")</f>
        <v/>
      </c>
      <c r="N2621" s="25" t="str">
        <f t="shared" si="80"/>
        <v/>
      </c>
      <c r="O2621" s="15" t="str">
        <f t="shared" si="81"/>
        <v/>
      </c>
    </row>
    <row r="2622" spans="1:15" ht="16.5" customHeight="1">
      <c r="A2622" s="404"/>
      <c r="B2622" s="405"/>
      <c r="C2622" s="413"/>
      <c r="D2622" s="405"/>
      <c r="E2622" s="405"/>
      <c r="F2622" s="405"/>
      <c r="G2622" s="405"/>
      <c r="H2622" s="405"/>
      <c r="I2622" s="405"/>
      <c r="J2622" s="405"/>
      <c r="K2622" s="405"/>
      <c r="L2622" s="406"/>
      <c r="M2622" s="25" t="str">
        <f>IFERROR(VLOOKUP(D2622,Cover!$I$2:$J$14,2,0),"")</f>
        <v/>
      </c>
      <c r="N2622" s="25" t="str">
        <f t="shared" si="80"/>
        <v/>
      </c>
      <c r="O2622" s="15" t="str">
        <f t="shared" si="81"/>
        <v/>
      </c>
    </row>
    <row r="2623" spans="1:15" ht="16.5" customHeight="1">
      <c r="A2623" s="404"/>
      <c r="B2623" s="405"/>
      <c r="C2623" s="413"/>
      <c r="D2623" s="405"/>
      <c r="E2623" s="405"/>
      <c r="F2623" s="405"/>
      <c r="G2623" s="405"/>
      <c r="H2623" s="405"/>
      <c r="I2623" s="405"/>
      <c r="J2623" s="405"/>
      <c r="K2623" s="405"/>
      <c r="L2623" s="406"/>
      <c r="M2623" s="25" t="str">
        <f>IFERROR(VLOOKUP(D2623,Cover!$I$2:$J$14,2,0),"")</f>
        <v/>
      </c>
      <c r="N2623" s="25" t="str">
        <f t="shared" si="80"/>
        <v/>
      </c>
      <c r="O2623" s="15" t="str">
        <f t="shared" si="81"/>
        <v/>
      </c>
    </row>
    <row r="2624" spans="1:15" ht="16.5" customHeight="1">
      <c r="A2624" s="404"/>
      <c r="B2624" s="405"/>
      <c r="C2624" s="413"/>
      <c r="D2624" s="405"/>
      <c r="E2624" s="405"/>
      <c r="F2624" s="405"/>
      <c r="G2624" s="405"/>
      <c r="H2624" s="405"/>
      <c r="I2624" s="405"/>
      <c r="J2624" s="405"/>
      <c r="K2624" s="405"/>
      <c r="L2624" s="406"/>
      <c r="M2624" s="25" t="str">
        <f>IFERROR(VLOOKUP(D2624,Cover!$I$2:$J$14,2,0),"")</f>
        <v/>
      </c>
      <c r="N2624" s="25" t="str">
        <f t="shared" si="80"/>
        <v/>
      </c>
      <c r="O2624" s="15" t="str">
        <f t="shared" si="81"/>
        <v/>
      </c>
    </row>
    <row r="2625" spans="1:15" ht="16.5" customHeight="1">
      <c r="A2625" s="404"/>
      <c r="B2625" s="405"/>
      <c r="C2625" s="413"/>
      <c r="D2625" s="405"/>
      <c r="E2625" s="405"/>
      <c r="F2625" s="405"/>
      <c r="G2625" s="405"/>
      <c r="H2625" s="405"/>
      <c r="I2625" s="405"/>
      <c r="J2625" s="405"/>
      <c r="K2625" s="405"/>
      <c r="L2625" s="406"/>
      <c r="M2625" s="25" t="str">
        <f>IFERROR(VLOOKUP(D2625,Cover!$I$2:$J$14,2,0),"")</f>
        <v/>
      </c>
      <c r="N2625" s="25" t="str">
        <f t="shared" si="80"/>
        <v/>
      </c>
      <c r="O2625" s="15" t="str">
        <f t="shared" si="81"/>
        <v/>
      </c>
    </row>
    <row r="2626" spans="1:15" ht="16.5" customHeight="1">
      <c r="A2626" s="404"/>
      <c r="B2626" s="405"/>
      <c r="C2626" s="413"/>
      <c r="D2626" s="405"/>
      <c r="E2626" s="405"/>
      <c r="F2626" s="405"/>
      <c r="G2626" s="405"/>
      <c r="H2626" s="405"/>
      <c r="I2626" s="405"/>
      <c r="J2626" s="405"/>
      <c r="K2626" s="405"/>
      <c r="L2626" s="406"/>
      <c r="M2626" s="25" t="str">
        <f>IFERROR(VLOOKUP(D2626,Cover!$I$2:$J$14,2,0),"")</f>
        <v/>
      </c>
      <c r="N2626" s="25" t="str">
        <f t="shared" si="80"/>
        <v/>
      </c>
      <c r="O2626" s="15" t="str">
        <f t="shared" si="81"/>
        <v/>
      </c>
    </row>
    <row r="2627" spans="1:15" ht="16.5" customHeight="1">
      <c r="A2627" s="404"/>
      <c r="B2627" s="405"/>
      <c r="C2627" s="413"/>
      <c r="D2627" s="405"/>
      <c r="E2627" s="405"/>
      <c r="F2627" s="405"/>
      <c r="G2627" s="405"/>
      <c r="H2627" s="405"/>
      <c r="I2627" s="405"/>
      <c r="J2627" s="405"/>
      <c r="K2627" s="405"/>
      <c r="L2627" s="406"/>
      <c r="M2627" s="25" t="str">
        <f>IFERROR(VLOOKUP(D2627,Cover!$I$2:$J$14,2,0),"")</f>
        <v/>
      </c>
      <c r="N2627" s="25" t="str">
        <f t="shared" ref="N2627:N2690" si="82">IF(O2627&lt;&gt;"PMOyyy144_R4bis",CONCATENATE(B2627,M2627,I2627),CONCATENATE(O2627,M2627,I2627))</f>
        <v/>
      </c>
      <c r="O2627" s="15" t="str">
        <f t="shared" ref="O2627:O2690" si="83">LEFT(B2627,15)</f>
        <v/>
      </c>
    </row>
    <row r="2628" spans="1:15" ht="16.5" customHeight="1">
      <c r="A2628" s="404"/>
      <c r="B2628" s="405"/>
      <c r="C2628" s="413"/>
      <c r="D2628" s="405"/>
      <c r="E2628" s="405"/>
      <c r="F2628" s="405"/>
      <c r="G2628" s="405"/>
      <c r="H2628" s="405"/>
      <c r="I2628" s="405"/>
      <c r="J2628" s="405"/>
      <c r="K2628" s="405"/>
      <c r="L2628" s="406"/>
      <c r="M2628" s="25" t="str">
        <f>IFERROR(VLOOKUP(D2628,Cover!$I$2:$J$14,2,0),"")</f>
        <v/>
      </c>
      <c r="N2628" s="25" t="str">
        <f t="shared" si="82"/>
        <v/>
      </c>
      <c r="O2628" s="15" t="str">
        <f t="shared" si="83"/>
        <v/>
      </c>
    </row>
    <row r="2629" spans="1:15" ht="16.5" customHeight="1">
      <c r="A2629" s="404"/>
      <c r="B2629" s="405"/>
      <c r="C2629" s="413"/>
      <c r="D2629" s="405"/>
      <c r="E2629" s="405"/>
      <c r="F2629" s="405"/>
      <c r="G2629" s="405"/>
      <c r="H2629" s="405"/>
      <c r="I2629" s="405"/>
      <c r="J2629" s="405"/>
      <c r="K2629" s="405"/>
      <c r="L2629" s="406"/>
      <c r="M2629" s="25" t="str">
        <f>IFERROR(VLOOKUP(D2629,Cover!$I$2:$J$14,2,0),"")</f>
        <v/>
      </c>
      <c r="N2629" s="25" t="str">
        <f t="shared" si="82"/>
        <v/>
      </c>
      <c r="O2629" s="15" t="str">
        <f t="shared" si="83"/>
        <v/>
      </c>
    </row>
    <row r="2630" spans="1:15" ht="16.5" customHeight="1">
      <c r="A2630" s="404"/>
      <c r="B2630" s="405"/>
      <c r="C2630" s="413"/>
      <c r="D2630" s="405"/>
      <c r="E2630" s="405"/>
      <c r="F2630" s="405"/>
      <c r="G2630" s="405"/>
      <c r="H2630" s="405"/>
      <c r="I2630" s="405"/>
      <c r="J2630" s="405"/>
      <c r="K2630" s="405"/>
      <c r="L2630" s="406"/>
      <c r="M2630" s="25" t="str">
        <f>IFERROR(VLOOKUP(D2630,Cover!$I$2:$J$14,2,0),"")</f>
        <v/>
      </c>
      <c r="N2630" s="25" t="str">
        <f t="shared" si="82"/>
        <v/>
      </c>
      <c r="O2630" s="15" t="str">
        <f t="shared" si="83"/>
        <v/>
      </c>
    </row>
    <row r="2631" spans="1:15" ht="16.5" customHeight="1">
      <c r="A2631" s="404"/>
      <c r="B2631" s="405"/>
      <c r="C2631" s="413"/>
      <c r="D2631" s="405"/>
      <c r="E2631" s="405"/>
      <c r="F2631" s="405"/>
      <c r="G2631" s="405"/>
      <c r="H2631" s="405"/>
      <c r="I2631" s="405"/>
      <c r="J2631" s="405"/>
      <c r="K2631" s="405"/>
      <c r="L2631" s="406"/>
      <c r="M2631" s="25" t="str">
        <f>IFERROR(VLOOKUP(D2631,Cover!$I$2:$J$14,2,0),"")</f>
        <v/>
      </c>
      <c r="N2631" s="25" t="str">
        <f t="shared" si="82"/>
        <v/>
      </c>
      <c r="O2631" s="15" t="str">
        <f t="shared" si="83"/>
        <v/>
      </c>
    </row>
    <row r="2632" spans="1:15" ht="16.5" customHeight="1">
      <c r="A2632" s="404"/>
      <c r="B2632" s="405"/>
      <c r="C2632" s="413"/>
      <c r="D2632" s="405"/>
      <c r="E2632" s="405"/>
      <c r="F2632" s="405"/>
      <c r="G2632" s="405"/>
      <c r="H2632" s="405"/>
      <c r="I2632" s="405"/>
      <c r="J2632" s="405"/>
      <c r="K2632" s="405"/>
      <c r="L2632" s="406"/>
      <c r="M2632" s="25" t="str">
        <f>IFERROR(VLOOKUP(D2632,Cover!$I$2:$J$14,2,0),"")</f>
        <v/>
      </c>
      <c r="N2632" s="25" t="str">
        <f t="shared" si="82"/>
        <v/>
      </c>
      <c r="O2632" s="15" t="str">
        <f t="shared" si="83"/>
        <v/>
      </c>
    </row>
    <row r="2633" spans="1:15" ht="16.5" customHeight="1">
      <c r="A2633" s="404"/>
      <c r="B2633" s="405"/>
      <c r="C2633" s="413"/>
      <c r="D2633" s="405"/>
      <c r="E2633" s="405"/>
      <c r="F2633" s="405"/>
      <c r="G2633" s="405"/>
      <c r="H2633" s="405"/>
      <c r="I2633" s="405"/>
      <c r="J2633" s="405"/>
      <c r="K2633" s="405"/>
      <c r="L2633" s="406"/>
      <c r="M2633" s="25" t="str">
        <f>IFERROR(VLOOKUP(D2633,Cover!$I$2:$J$14,2,0),"")</f>
        <v/>
      </c>
      <c r="N2633" s="25" t="str">
        <f t="shared" si="82"/>
        <v/>
      </c>
      <c r="O2633" s="15" t="str">
        <f t="shared" si="83"/>
        <v/>
      </c>
    </row>
    <row r="2634" spans="1:15" ht="16.5" customHeight="1">
      <c r="A2634" s="404"/>
      <c r="B2634" s="405"/>
      <c r="C2634" s="413"/>
      <c r="D2634" s="405"/>
      <c r="E2634" s="405"/>
      <c r="F2634" s="405"/>
      <c r="G2634" s="405"/>
      <c r="H2634" s="405"/>
      <c r="I2634" s="405"/>
      <c r="J2634" s="405"/>
      <c r="K2634" s="405"/>
      <c r="L2634" s="406"/>
      <c r="M2634" s="25" t="str">
        <f>IFERROR(VLOOKUP(D2634,Cover!$I$2:$J$14,2,0),"")</f>
        <v/>
      </c>
      <c r="N2634" s="25" t="str">
        <f t="shared" si="82"/>
        <v/>
      </c>
      <c r="O2634" s="15" t="str">
        <f t="shared" si="83"/>
        <v/>
      </c>
    </row>
    <row r="2635" spans="1:15" ht="16.5" customHeight="1">
      <c r="A2635" s="404"/>
      <c r="B2635" s="405"/>
      <c r="C2635" s="413"/>
      <c r="D2635" s="405"/>
      <c r="E2635" s="405"/>
      <c r="F2635" s="405"/>
      <c r="G2635" s="405"/>
      <c r="H2635" s="405"/>
      <c r="I2635" s="405"/>
      <c r="J2635" s="405"/>
      <c r="K2635" s="405"/>
      <c r="L2635" s="406"/>
      <c r="M2635" s="25" t="str">
        <f>IFERROR(VLOOKUP(D2635,Cover!$I$2:$J$14,2,0),"")</f>
        <v/>
      </c>
      <c r="N2635" s="25" t="str">
        <f t="shared" si="82"/>
        <v/>
      </c>
      <c r="O2635" s="15" t="str">
        <f t="shared" si="83"/>
        <v/>
      </c>
    </row>
    <row r="2636" spans="1:15" ht="16.5" customHeight="1">
      <c r="A2636" s="404"/>
      <c r="B2636" s="405"/>
      <c r="C2636" s="413"/>
      <c r="D2636" s="405"/>
      <c r="E2636" s="405"/>
      <c r="F2636" s="405"/>
      <c r="G2636" s="405"/>
      <c r="H2636" s="405"/>
      <c r="I2636" s="405"/>
      <c r="J2636" s="405"/>
      <c r="K2636" s="405"/>
      <c r="L2636" s="406"/>
      <c r="M2636" s="25" t="str">
        <f>IFERROR(VLOOKUP(D2636,Cover!$I$2:$J$14,2,0),"")</f>
        <v/>
      </c>
      <c r="N2636" s="25" t="str">
        <f t="shared" si="82"/>
        <v/>
      </c>
      <c r="O2636" s="15" t="str">
        <f t="shared" si="83"/>
        <v/>
      </c>
    </row>
    <row r="2637" spans="1:15" ht="16.5" customHeight="1">
      <c r="A2637" s="404"/>
      <c r="B2637" s="405"/>
      <c r="C2637" s="413"/>
      <c r="D2637" s="405"/>
      <c r="E2637" s="405"/>
      <c r="F2637" s="405"/>
      <c r="G2637" s="405"/>
      <c r="H2637" s="405"/>
      <c r="I2637" s="405"/>
      <c r="J2637" s="405"/>
      <c r="K2637" s="405"/>
      <c r="L2637" s="406"/>
      <c r="M2637" s="25" t="str">
        <f>IFERROR(VLOOKUP(D2637,Cover!$I$2:$J$14,2,0),"")</f>
        <v/>
      </c>
      <c r="N2637" s="25" t="str">
        <f t="shared" si="82"/>
        <v/>
      </c>
      <c r="O2637" s="15" t="str">
        <f t="shared" si="83"/>
        <v/>
      </c>
    </row>
    <row r="2638" spans="1:15" ht="16.5" customHeight="1">
      <c r="A2638" s="404"/>
      <c r="B2638" s="405"/>
      <c r="C2638" s="413"/>
      <c r="D2638" s="405"/>
      <c r="E2638" s="405"/>
      <c r="F2638" s="405"/>
      <c r="G2638" s="405"/>
      <c r="H2638" s="405"/>
      <c r="I2638" s="405"/>
      <c r="J2638" s="405"/>
      <c r="K2638" s="405"/>
      <c r="L2638" s="406"/>
      <c r="M2638" s="25" t="str">
        <f>IFERROR(VLOOKUP(D2638,Cover!$I$2:$J$14,2,0),"")</f>
        <v/>
      </c>
      <c r="N2638" s="25" t="str">
        <f t="shared" si="82"/>
        <v/>
      </c>
      <c r="O2638" s="15" t="str">
        <f t="shared" si="83"/>
        <v/>
      </c>
    </row>
    <row r="2639" spans="1:15" ht="16.5" customHeight="1">
      <c r="A2639" s="404"/>
      <c r="B2639" s="405"/>
      <c r="C2639" s="413"/>
      <c r="D2639" s="405"/>
      <c r="E2639" s="405"/>
      <c r="F2639" s="405"/>
      <c r="G2639" s="405"/>
      <c r="H2639" s="405"/>
      <c r="I2639" s="405"/>
      <c r="J2639" s="405"/>
      <c r="K2639" s="405"/>
      <c r="L2639" s="406"/>
      <c r="M2639" s="25" t="str">
        <f>IFERROR(VLOOKUP(D2639,Cover!$I$2:$J$14,2,0),"")</f>
        <v/>
      </c>
      <c r="N2639" s="25" t="str">
        <f t="shared" si="82"/>
        <v/>
      </c>
      <c r="O2639" s="15" t="str">
        <f t="shared" si="83"/>
        <v/>
      </c>
    </row>
    <row r="2640" spans="1:15" ht="16.5" customHeight="1">
      <c r="A2640" s="404"/>
      <c r="B2640" s="405"/>
      <c r="C2640" s="413"/>
      <c r="D2640" s="405"/>
      <c r="E2640" s="405"/>
      <c r="F2640" s="405"/>
      <c r="G2640" s="405"/>
      <c r="H2640" s="405"/>
      <c r="I2640" s="405"/>
      <c r="J2640" s="405"/>
      <c r="K2640" s="405"/>
      <c r="L2640" s="406"/>
      <c r="M2640" s="25" t="str">
        <f>IFERROR(VLOOKUP(D2640,Cover!$I$2:$J$14,2,0),"")</f>
        <v/>
      </c>
      <c r="N2640" s="25" t="str">
        <f t="shared" si="82"/>
        <v/>
      </c>
      <c r="O2640" s="15" t="str">
        <f t="shared" si="83"/>
        <v/>
      </c>
    </row>
    <row r="2641" spans="1:15" ht="16.5" customHeight="1">
      <c r="A2641" s="404"/>
      <c r="B2641" s="405"/>
      <c r="C2641" s="413"/>
      <c r="D2641" s="405"/>
      <c r="E2641" s="405"/>
      <c r="F2641" s="405"/>
      <c r="G2641" s="405"/>
      <c r="H2641" s="405"/>
      <c r="I2641" s="405"/>
      <c r="J2641" s="405"/>
      <c r="K2641" s="405"/>
      <c r="L2641" s="406"/>
      <c r="M2641" s="25" t="str">
        <f>IFERROR(VLOOKUP(D2641,Cover!$I$2:$J$14,2,0),"")</f>
        <v/>
      </c>
      <c r="N2641" s="25" t="str">
        <f t="shared" si="82"/>
        <v/>
      </c>
      <c r="O2641" s="15" t="str">
        <f t="shared" si="83"/>
        <v/>
      </c>
    </row>
    <row r="2642" spans="1:15" ht="16.5" customHeight="1">
      <c r="A2642" s="404"/>
      <c r="B2642" s="405"/>
      <c r="C2642" s="413"/>
      <c r="D2642" s="405"/>
      <c r="E2642" s="405"/>
      <c r="F2642" s="405"/>
      <c r="G2642" s="405"/>
      <c r="H2642" s="405"/>
      <c r="I2642" s="405"/>
      <c r="J2642" s="405"/>
      <c r="K2642" s="405"/>
      <c r="L2642" s="406"/>
      <c r="M2642" s="25" t="str">
        <f>IFERROR(VLOOKUP(D2642,Cover!$I$2:$J$14,2,0),"")</f>
        <v/>
      </c>
      <c r="N2642" s="25" t="str">
        <f t="shared" si="82"/>
        <v/>
      </c>
      <c r="O2642" s="15" t="str">
        <f t="shared" si="83"/>
        <v/>
      </c>
    </row>
    <row r="2643" spans="1:15" ht="16.5" customHeight="1">
      <c r="A2643" s="404"/>
      <c r="B2643" s="405"/>
      <c r="C2643" s="413"/>
      <c r="D2643" s="405"/>
      <c r="E2643" s="405"/>
      <c r="F2643" s="405"/>
      <c r="G2643" s="405"/>
      <c r="H2643" s="405"/>
      <c r="I2643" s="405"/>
      <c r="J2643" s="405"/>
      <c r="K2643" s="405"/>
      <c r="L2643" s="406"/>
      <c r="M2643" s="25" t="str">
        <f>IFERROR(VLOOKUP(D2643,Cover!$I$2:$J$14,2,0),"")</f>
        <v/>
      </c>
      <c r="N2643" s="25" t="str">
        <f t="shared" si="82"/>
        <v/>
      </c>
      <c r="O2643" s="15" t="str">
        <f t="shared" si="83"/>
        <v/>
      </c>
    </row>
    <row r="2644" spans="1:15" ht="16.5" customHeight="1">
      <c r="A2644" s="404"/>
      <c r="B2644" s="405"/>
      <c r="C2644" s="413"/>
      <c r="D2644" s="405"/>
      <c r="E2644" s="405"/>
      <c r="F2644" s="405"/>
      <c r="G2644" s="405"/>
      <c r="H2644" s="405"/>
      <c r="I2644" s="405"/>
      <c r="J2644" s="405"/>
      <c r="K2644" s="405"/>
      <c r="L2644" s="406"/>
      <c r="M2644" s="25" t="str">
        <f>IFERROR(VLOOKUP(D2644,Cover!$I$2:$J$14,2,0),"")</f>
        <v/>
      </c>
      <c r="N2644" s="25" t="str">
        <f t="shared" si="82"/>
        <v/>
      </c>
      <c r="O2644" s="15" t="str">
        <f t="shared" si="83"/>
        <v/>
      </c>
    </row>
    <row r="2645" spans="1:15" ht="16.5" customHeight="1">
      <c r="A2645" s="404"/>
      <c r="B2645" s="405"/>
      <c r="C2645" s="413"/>
      <c r="D2645" s="405"/>
      <c r="E2645" s="405"/>
      <c r="F2645" s="405"/>
      <c r="G2645" s="405"/>
      <c r="H2645" s="405"/>
      <c r="I2645" s="405"/>
      <c r="J2645" s="405"/>
      <c r="K2645" s="405"/>
      <c r="L2645" s="406"/>
      <c r="M2645" s="25" t="str">
        <f>IFERROR(VLOOKUP(D2645,Cover!$I$2:$J$14,2,0),"")</f>
        <v/>
      </c>
      <c r="N2645" s="25" t="str">
        <f t="shared" si="82"/>
        <v/>
      </c>
      <c r="O2645" s="15" t="str">
        <f t="shared" si="83"/>
        <v/>
      </c>
    </row>
    <row r="2646" spans="1:15" ht="16.5" customHeight="1">
      <c r="A2646" s="404"/>
      <c r="B2646" s="405"/>
      <c r="C2646" s="413"/>
      <c r="D2646" s="405"/>
      <c r="E2646" s="405"/>
      <c r="F2646" s="405"/>
      <c r="G2646" s="405"/>
      <c r="H2646" s="405"/>
      <c r="I2646" s="405"/>
      <c r="J2646" s="405"/>
      <c r="K2646" s="405"/>
      <c r="L2646" s="406"/>
      <c r="M2646" s="25" t="str">
        <f>IFERROR(VLOOKUP(D2646,Cover!$I$2:$J$14,2,0),"")</f>
        <v/>
      </c>
      <c r="N2646" s="25" t="str">
        <f t="shared" si="82"/>
        <v/>
      </c>
      <c r="O2646" s="15" t="str">
        <f t="shared" si="83"/>
        <v/>
      </c>
    </row>
    <row r="2647" spans="1:15" ht="16.5" customHeight="1">
      <c r="A2647" s="404"/>
      <c r="B2647" s="405"/>
      <c r="C2647" s="413"/>
      <c r="D2647" s="405"/>
      <c r="E2647" s="405"/>
      <c r="F2647" s="405"/>
      <c r="G2647" s="405"/>
      <c r="H2647" s="405"/>
      <c r="I2647" s="405"/>
      <c r="J2647" s="405"/>
      <c r="K2647" s="405"/>
      <c r="L2647" s="406"/>
      <c r="M2647" s="25" t="str">
        <f>IFERROR(VLOOKUP(D2647,Cover!$I$2:$J$14,2,0),"")</f>
        <v/>
      </c>
      <c r="N2647" s="25" t="str">
        <f t="shared" si="82"/>
        <v/>
      </c>
      <c r="O2647" s="15" t="str">
        <f t="shared" si="83"/>
        <v/>
      </c>
    </row>
    <row r="2648" spans="1:15" ht="16.5" customHeight="1">
      <c r="A2648" s="404"/>
      <c r="B2648" s="405"/>
      <c r="C2648" s="413"/>
      <c r="D2648" s="405"/>
      <c r="E2648" s="405"/>
      <c r="F2648" s="405"/>
      <c r="G2648" s="405"/>
      <c r="H2648" s="405"/>
      <c r="I2648" s="405"/>
      <c r="J2648" s="405"/>
      <c r="K2648" s="405"/>
      <c r="L2648" s="406"/>
      <c r="M2648" s="25" t="str">
        <f>IFERROR(VLOOKUP(D2648,Cover!$I$2:$J$14,2,0),"")</f>
        <v/>
      </c>
      <c r="N2648" s="25" t="str">
        <f t="shared" si="82"/>
        <v/>
      </c>
      <c r="O2648" s="15" t="str">
        <f t="shared" si="83"/>
        <v/>
      </c>
    </row>
    <row r="2649" spans="1:15" ht="16.5" customHeight="1">
      <c r="A2649" s="404"/>
      <c r="B2649" s="405"/>
      <c r="C2649" s="413"/>
      <c r="D2649" s="405"/>
      <c r="E2649" s="405"/>
      <c r="F2649" s="405"/>
      <c r="G2649" s="405"/>
      <c r="H2649" s="405"/>
      <c r="I2649" s="405"/>
      <c r="J2649" s="405"/>
      <c r="K2649" s="405"/>
      <c r="L2649" s="406"/>
      <c r="M2649" s="25" t="str">
        <f>IFERROR(VLOOKUP(D2649,Cover!$I$2:$J$14,2,0),"")</f>
        <v/>
      </c>
      <c r="N2649" s="25" t="str">
        <f t="shared" si="82"/>
        <v/>
      </c>
      <c r="O2649" s="15" t="str">
        <f t="shared" si="83"/>
        <v/>
      </c>
    </row>
    <row r="2650" spans="1:15" ht="16.5" customHeight="1">
      <c r="A2650" s="404"/>
      <c r="B2650" s="405"/>
      <c r="C2650" s="413"/>
      <c r="D2650" s="405"/>
      <c r="E2650" s="405"/>
      <c r="F2650" s="405"/>
      <c r="G2650" s="405"/>
      <c r="H2650" s="405"/>
      <c r="I2650" s="405"/>
      <c r="J2650" s="405"/>
      <c r="K2650" s="405"/>
      <c r="L2650" s="406"/>
      <c r="M2650" s="25" t="str">
        <f>IFERROR(VLOOKUP(D2650,Cover!$I$2:$J$14,2,0),"")</f>
        <v/>
      </c>
      <c r="N2650" s="25" t="str">
        <f t="shared" si="82"/>
        <v/>
      </c>
      <c r="O2650" s="15" t="str">
        <f t="shared" si="83"/>
        <v/>
      </c>
    </row>
    <row r="2651" spans="1:15" ht="16.5" customHeight="1">
      <c r="A2651" s="404"/>
      <c r="B2651" s="405"/>
      <c r="C2651" s="413"/>
      <c r="D2651" s="405"/>
      <c r="E2651" s="405"/>
      <c r="F2651" s="405"/>
      <c r="G2651" s="405"/>
      <c r="H2651" s="405"/>
      <c r="I2651" s="405"/>
      <c r="J2651" s="405"/>
      <c r="K2651" s="405"/>
      <c r="L2651" s="406"/>
      <c r="M2651" s="25" t="str">
        <f>IFERROR(VLOOKUP(D2651,Cover!$I$2:$J$14,2,0),"")</f>
        <v/>
      </c>
      <c r="N2651" s="25" t="str">
        <f t="shared" si="82"/>
        <v/>
      </c>
      <c r="O2651" s="15" t="str">
        <f t="shared" si="83"/>
        <v/>
      </c>
    </row>
    <row r="2652" spans="1:15" ht="16.5" customHeight="1">
      <c r="A2652" s="404"/>
      <c r="B2652" s="405"/>
      <c r="C2652" s="413"/>
      <c r="D2652" s="405"/>
      <c r="E2652" s="405"/>
      <c r="F2652" s="405"/>
      <c r="G2652" s="405"/>
      <c r="H2652" s="405"/>
      <c r="I2652" s="405"/>
      <c r="J2652" s="405"/>
      <c r="K2652" s="405"/>
      <c r="L2652" s="406"/>
      <c r="M2652" s="25" t="str">
        <f>IFERROR(VLOOKUP(D2652,Cover!$I$2:$J$14,2,0),"")</f>
        <v/>
      </c>
      <c r="N2652" s="25" t="str">
        <f t="shared" si="82"/>
        <v/>
      </c>
      <c r="O2652" s="15" t="str">
        <f t="shared" si="83"/>
        <v/>
      </c>
    </row>
    <row r="2653" spans="1:15" ht="16.5" customHeight="1">
      <c r="A2653" s="404"/>
      <c r="B2653" s="405"/>
      <c r="C2653" s="413"/>
      <c r="D2653" s="405"/>
      <c r="E2653" s="405"/>
      <c r="F2653" s="405"/>
      <c r="G2653" s="405"/>
      <c r="H2653" s="405"/>
      <c r="I2653" s="405"/>
      <c r="J2653" s="405"/>
      <c r="K2653" s="405"/>
      <c r="L2653" s="406"/>
      <c r="M2653" s="25" t="str">
        <f>IFERROR(VLOOKUP(D2653,Cover!$I$2:$J$14,2,0),"")</f>
        <v/>
      </c>
      <c r="N2653" s="25" t="str">
        <f t="shared" si="82"/>
        <v/>
      </c>
      <c r="O2653" s="15" t="str">
        <f t="shared" si="83"/>
        <v/>
      </c>
    </row>
    <row r="2654" spans="1:15" ht="16.5" customHeight="1">
      <c r="A2654" s="404"/>
      <c r="B2654" s="405"/>
      <c r="C2654" s="413"/>
      <c r="D2654" s="405"/>
      <c r="E2654" s="405"/>
      <c r="F2654" s="405"/>
      <c r="G2654" s="405"/>
      <c r="H2654" s="405"/>
      <c r="I2654" s="405"/>
      <c r="J2654" s="405"/>
      <c r="K2654" s="405"/>
      <c r="L2654" s="406"/>
      <c r="M2654" s="25" t="str">
        <f>IFERROR(VLOOKUP(D2654,Cover!$I$2:$J$14,2,0),"")</f>
        <v/>
      </c>
      <c r="N2654" s="25" t="str">
        <f t="shared" si="82"/>
        <v/>
      </c>
      <c r="O2654" s="15" t="str">
        <f t="shared" si="83"/>
        <v/>
      </c>
    </row>
    <row r="2655" spans="1:15" ht="16.5" customHeight="1">
      <c r="A2655" s="404"/>
      <c r="B2655" s="405"/>
      <c r="C2655" s="413"/>
      <c r="D2655" s="405"/>
      <c r="E2655" s="405"/>
      <c r="F2655" s="405"/>
      <c r="G2655" s="405"/>
      <c r="H2655" s="405"/>
      <c r="I2655" s="405"/>
      <c r="J2655" s="405"/>
      <c r="K2655" s="405"/>
      <c r="L2655" s="406"/>
      <c r="M2655" s="25" t="str">
        <f>IFERROR(VLOOKUP(D2655,Cover!$I$2:$J$14,2,0),"")</f>
        <v/>
      </c>
      <c r="N2655" s="25" t="str">
        <f t="shared" si="82"/>
        <v/>
      </c>
      <c r="O2655" s="15" t="str">
        <f t="shared" si="83"/>
        <v/>
      </c>
    </row>
    <row r="2656" spans="1:15" ht="16.5" customHeight="1">
      <c r="A2656" s="404"/>
      <c r="B2656" s="405"/>
      <c r="C2656" s="413"/>
      <c r="D2656" s="405"/>
      <c r="E2656" s="405"/>
      <c r="F2656" s="405"/>
      <c r="G2656" s="405"/>
      <c r="H2656" s="405"/>
      <c r="I2656" s="405"/>
      <c r="J2656" s="405"/>
      <c r="K2656" s="405"/>
      <c r="L2656" s="406"/>
      <c r="M2656" s="25" t="str">
        <f>IFERROR(VLOOKUP(D2656,Cover!$I$2:$J$14,2,0),"")</f>
        <v/>
      </c>
      <c r="N2656" s="25" t="str">
        <f t="shared" si="82"/>
        <v/>
      </c>
      <c r="O2656" s="15" t="str">
        <f t="shared" si="83"/>
        <v/>
      </c>
    </row>
    <row r="2657" spans="1:15" ht="16.5" customHeight="1">
      <c r="A2657" s="404"/>
      <c r="B2657" s="405"/>
      <c r="C2657" s="413"/>
      <c r="D2657" s="405"/>
      <c r="E2657" s="405"/>
      <c r="F2657" s="405"/>
      <c r="G2657" s="405"/>
      <c r="H2657" s="405"/>
      <c r="I2657" s="405"/>
      <c r="J2657" s="405"/>
      <c r="K2657" s="405"/>
      <c r="L2657" s="406"/>
      <c r="M2657" s="25" t="str">
        <f>IFERROR(VLOOKUP(D2657,Cover!$I$2:$J$14,2,0),"")</f>
        <v/>
      </c>
      <c r="N2657" s="25" t="str">
        <f t="shared" si="82"/>
        <v/>
      </c>
      <c r="O2657" s="15" t="str">
        <f t="shared" si="83"/>
        <v/>
      </c>
    </row>
    <row r="2658" spans="1:15" ht="16.5" customHeight="1">
      <c r="A2658" s="404"/>
      <c r="B2658" s="405"/>
      <c r="C2658" s="413"/>
      <c r="D2658" s="405"/>
      <c r="E2658" s="405"/>
      <c r="F2658" s="405"/>
      <c r="G2658" s="405"/>
      <c r="H2658" s="405"/>
      <c r="I2658" s="405"/>
      <c r="J2658" s="405"/>
      <c r="K2658" s="405"/>
      <c r="L2658" s="406"/>
      <c r="M2658" s="25" t="str">
        <f>IFERROR(VLOOKUP(D2658,Cover!$I$2:$J$14,2,0),"")</f>
        <v/>
      </c>
      <c r="N2658" s="25" t="str">
        <f t="shared" si="82"/>
        <v/>
      </c>
      <c r="O2658" s="15" t="str">
        <f t="shared" si="83"/>
        <v/>
      </c>
    </row>
    <row r="2659" spans="1:15" ht="16.5" customHeight="1">
      <c r="A2659" s="404"/>
      <c r="B2659" s="405"/>
      <c r="C2659" s="413"/>
      <c r="D2659" s="405"/>
      <c r="E2659" s="405"/>
      <c r="F2659" s="405"/>
      <c r="G2659" s="405"/>
      <c r="H2659" s="405"/>
      <c r="I2659" s="405"/>
      <c r="J2659" s="405"/>
      <c r="K2659" s="405"/>
      <c r="L2659" s="406"/>
      <c r="M2659" s="25" t="str">
        <f>IFERROR(VLOOKUP(D2659,Cover!$I$2:$J$14,2,0),"")</f>
        <v/>
      </c>
      <c r="N2659" s="25" t="str">
        <f t="shared" si="82"/>
        <v/>
      </c>
      <c r="O2659" s="15" t="str">
        <f t="shared" si="83"/>
        <v/>
      </c>
    </row>
    <row r="2660" spans="1:15" ht="16.5" customHeight="1">
      <c r="A2660" s="404"/>
      <c r="B2660" s="405"/>
      <c r="C2660" s="413"/>
      <c r="D2660" s="405"/>
      <c r="E2660" s="405"/>
      <c r="F2660" s="405"/>
      <c r="G2660" s="405"/>
      <c r="H2660" s="405"/>
      <c r="I2660" s="405"/>
      <c r="J2660" s="405"/>
      <c r="K2660" s="405"/>
      <c r="L2660" s="406"/>
      <c r="M2660" s="25" t="str">
        <f>IFERROR(VLOOKUP(D2660,Cover!$I$2:$J$14,2,0),"")</f>
        <v/>
      </c>
      <c r="N2660" s="25" t="str">
        <f t="shared" si="82"/>
        <v/>
      </c>
      <c r="O2660" s="15" t="str">
        <f t="shared" si="83"/>
        <v/>
      </c>
    </row>
    <row r="2661" spans="1:15" ht="16.5" customHeight="1">
      <c r="A2661" s="404"/>
      <c r="B2661" s="405"/>
      <c r="C2661" s="413"/>
      <c r="D2661" s="405"/>
      <c r="E2661" s="405"/>
      <c r="F2661" s="405"/>
      <c r="G2661" s="405"/>
      <c r="H2661" s="405"/>
      <c r="I2661" s="405"/>
      <c r="J2661" s="405"/>
      <c r="K2661" s="405"/>
      <c r="L2661" s="406"/>
      <c r="M2661" s="25" t="str">
        <f>IFERROR(VLOOKUP(D2661,Cover!$I$2:$J$14,2,0),"")</f>
        <v/>
      </c>
      <c r="N2661" s="25" t="str">
        <f t="shared" si="82"/>
        <v/>
      </c>
      <c r="O2661" s="15" t="str">
        <f t="shared" si="83"/>
        <v/>
      </c>
    </row>
    <row r="2662" spans="1:15" ht="16.5" customHeight="1">
      <c r="A2662" s="404"/>
      <c r="B2662" s="405"/>
      <c r="C2662" s="413"/>
      <c r="D2662" s="405"/>
      <c r="E2662" s="405"/>
      <c r="F2662" s="405"/>
      <c r="G2662" s="405"/>
      <c r="H2662" s="405"/>
      <c r="I2662" s="405"/>
      <c r="J2662" s="405"/>
      <c r="K2662" s="405"/>
      <c r="L2662" s="406"/>
      <c r="M2662" s="25" t="str">
        <f>IFERROR(VLOOKUP(D2662,Cover!$I$2:$J$14,2,0),"")</f>
        <v/>
      </c>
      <c r="N2662" s="25" t="str">
        <f t="shared" si="82"/>
        <v/>
      </c>
      <c r="O2662" s="15" t="str">
        <f t="shared" si="83"/>
        <v/>
      </c>
    </row>
    <row r="2663" spans="1:15" ht="16.5" customHeight="1">
      <c r="A2663" s="404"/>
      <c r="B2663" s="405"/>
      <c r="C2663" s="413"/>
      <c r="D2663" s="405"/>
      <c r="E2663" s="405"/>
      <c r="F2663" s="405"/>
      <c r="G2663" s="405"/>
      <c r="H2663" s="405"/>
      <c r="I2663" s="405"/>
      <c r="J2663" s="405"/>
      <c r="K2663" s="405"/>
      <c r="L2663" s="406"/>
      <c r="M2663" s="25" t="str">
        <f>IFERROR(VLOOKUP(D2663,Cover!$I$2:$J$14,2,0),"")</f>
        <v/>
      </c>
      <c r="N2663" s="25" t="str">
        <f t="shared" si="82"/>
        <v/>
      </c>
      <c r="O2663" s="15" t="str">
        <f t="shared" si="83"/>
        <v/>
      </c>
    </row>
    <row r="2664" spans="1:15" ht="16.5" customHeight="1">
      <c r="A2664" s="404"/>
      <c r="B2664" s="405"/>
      <c r="C2664" s="413"/>
      <c r="D2664" s="405"/>
      <c r="E2664" s="405"/>
      <c r="F2664" s="405"/>
      <c r="G2664" s="405"/>
      <c r="H2664" s="405"/>
      <c r="I2664" s="405"/>
      <c r="J2664" s="405"/>
      <c r="K2664" s="405"/>
      <c r="L2664" s="406"/>
      <c r="M2664" s="25" t="str">
        <f>IFERROR(VLOOKUP(D2664,Cover!$I$2:$J$14,2,0),"")</f>
        <v/>
      </c>
      <c r="N2664" s="25" t="str">
        <f t="shared" si="82"/>
        <v/>
      </c>
      <c r="O2664" s="15" t="str">
        <f t="shared" si="83"/>
        <v/>
      </c>
    </row>
    <row r="2665" spans="1:15" ht="16.5" customHeight="1">
      <c r="A2665" s="404"/>
      <c r="B2665" s="405"/>
      <c r="C2665" s="413"/>
      <c r="D2665" s="405"/>
      <c r="E2665" s="405"/>
      <c r="F2665" s="405"/>
      <c r="G2665" s="405"/>
      <c r="H2665" s="405"/>
      <c r="I2665" s="405"/>
      <c r="J2665" s="405"/>
      <c r="K2665" s="405"/>
      <c r="L2665" s="406"/>
      <c r="M2665" s="25" t="str">
        <f>IFERROR(VLOOKUP(D2665,Cover!$I$2:$J$14,2,0),"")</f>
        <v/>
      </c>
      <c r="N2665" s="25" t="str">
        <f t="shared" si="82"/>
        <v/>
      </c>
      <c r="O2665" s="15" t="str">
        <f t="shared" si="83"/>
        <v/>
      </c>
    </row>
    <row r="2666" spans="1:15" ht="16.5" customHeight="1">
      <c r="A2666" s="404"/>
      <c r="B2666" s="405"/>
      <c r="C2666" s="413"/>
      <c r="D2666" s="405"/>
      <c r="E2666" s="405"/>
      <c r="F2666" s="405"/>
      <c r="G2666" s="405"/>
      <c r="H2666" s="405"/>
      <c r="I2666" s="405"/>
      <c r="J2666" s="405"/>
      <c r="K2666" s="405"/>
      <c r="L2666" s="406"/>
      <c r="M2666" s="25" t="str">
        <f>IFERROR(VLOOKUP(D2666,Cover!$I$2:$J$14,2,0),"")</f>
        <v/>
      </c>
      <c r="N2666" s="25" t="str">
        <f t="shared" si="82"/>
        <v/>
      </c>
      <c r="O2666" s="15" t="str">
        <f t="shared" si="83"/>
        <v/>
      </c>
    </row>
    <row r="2667" spans="1:15" ht="16.5" customHeight="1">
      <c r="A2667" s="404"/>
      <c r="B2667" s="405"/>
      <c r="C2667" s="413"/>
      <c r="D2667" s="405"/>
      <c r="E2667" s="405"/>
      <c r="F2667" s="405"/>
      <c r="G2667" s="405"/>
      <c r="H2667" s="405"/>
      <c r="I2667" s="405"/>
      <c r="J2667" s="405"/>
      <c r="K2667" s="405"/>
      <c r="L2667" s="406"/>
      <c r="M2667" s="25" t="str">
        <f>IFERROR(VLOOKUP(D2667,Cover!$I$2:$J$14,2,0),"")</f>
        <v/>
      </c>
      <c r="N2667" s="25" t="str">
        <f t="shared" si="82"/>
        <v/>
      </c>
      <c r="O2667" s="15" t="str">
        <f t="shared" si="83"/>
        <v/>
      </c>
    </row>
    <row r="2668" spans="1:15" ht="16.5" customHeight="1">
      <c r="A2668" s="404"/>
      <c r="B2668" s="405"/>
      <c r="C2668" s="413"/>
      <c r="D2668" s="405"/>
      <c r="E2668" s="405"/>
      <c r="F2668" s="405"/>
      <c r="G2668" s="405"/>
      <c r="H2668" s="405"/>
      <c r="I2668" s="405"/>
      <c r="J2668" s="405"/>
      <c r="K2668" s="405"/>
      <c r="L2668" s="406"/>
      <c r="M2668" s="25" t="str">
        <f>IFERROR(VLOOKUP(D2668,Cover!$I$2:$J$14,2,0),"")</f>
        <v/>
      </c>
      <c r="N2668" s="25" t="str">
        <f t="shared" si="82"/>
        <v/>
      </c>
      <c r="O2668" s="15" t="str">
        <f t="shared" si="83"/>
        <v/>
      </c>
    </row>
    <row r="2669" spans="1:15" ht="16.5" customHeight="1">
      <c r="A2669" s="404"/>
      <c r="B2669" s="405"/>
      <c r="C2669" s="413"/>
      <c r="D2669" s="405"/>
      <c r="E2669" s="405"/>
      <c r="F2669" s="405"/>
      <c r="G2669" s="405"/>
      <c r="H2669" s="405"/>
      <c r="I2669" s="405"/>
      <c r="J2669" s="405"/>
      <c r="K2669" s="405"/>
      <c r="L2669" s="406"/>
      <c r="M2669" s="25" t="str">
        <f>IFERROR(VLOOKUP(D2669,Cover!$I$2:$J$14,2,0),"")</f>
        <v/>
      </c>
      <c r="N2669" s="25" t="str">
        <f t="shared" si="82"/>
        <v/>
      </c>
      <c r="O2669" s="15" t="str">
        <f t="shared" si="83"/>
        <v/>
      </c>
    </row>
    <row r="2670" spans="1:15" ht="16.5" customHeight="1">
      <c r="A2670" s="404"/>
      <c r="B2670" s="405"/>
      <c r="C2670" s="413"/>
      <c r="D2670" s="405"/>
      <c r="E2670" s="405"/>
      <c r="F2670" s="405"/>
      <c r="G2670" s="405"/>
      <c r="H2670" s="405"/>
      <c r="I2670" s="405"/>
      <c r="J2670" s="405"/>
      <c r="K2670" s="405"/>
      <c r="L2670" s="406"/>
      <c r="M2670" s="25" t="str">
        <f>IFERROR(VLOOKUP(D2670,Cover!$I$2:$J$14,2,0),"")</f>
        <v/>
      </c>
      <c r="N2670" s="25" t="str">
        <f t="shared" si="82"/>
        <v/>
      </c>
      <c r="O2670" s="15" t="str">
        <f t="shared" si="83"/>
        <v/>
      </c>
    </row>
    <row r="2671" spans="1:15" ht="16.5" customHeight="1">
      <c r="A2671" s="404"/>
      <c r="B2671" s="405"/>
      <c r="C2671" s="413"/>
      <c r="D2671" s="405"/>
      <c r="E2671" s="405"/>
      <c r="F2671" s="405"/>
      <c r="G2671" s="405"/>
      <c r="H2671" s="405"/>
      <c r="I2671" s="405"/>
      <c r="J2671" s="405"/>
      <c r="K2671" s="405"/>
      <c r="L2671" s="406"/>
      <c r="M2671" s="25" t="str">
        <f>IFERROR(VLOOKUP(D2671,Cover!$I$2:$J$14,2,0),"")</f>
        <v/>
      </c>
      <c r="N2671" s="25" t="str">
        <f t="shared" si="82"/>
        <v/>
      </c>
      <c r="O2671" s="15" t="str">
        <f t="shared" si="83"/>
        <v/>
      </c>
    </row>
    <row r="2672" spans="1:15" ht="16.5" customHeight="1">
      <c r="A2672" s="404"/>
      <c r="B2672" s="405"/>
      <c r="C2672" s="413"/>
      <c r="D2672" s="405"/>
      <c r="E2672" s="405"/>
      <c r="F2672" s="405"/>
      <c r="G2672" s="405"/>
      <c r="H2672" s="405"/>
      <c r="I2672" s="405"/>
      <c r="J2672" s="405"/>
      <c r="K2672" s="405"/>
      <c r="L2672" s="406"/>
      <c r="M2672" s="25" t="str">
        <f>IFERROR(VLOOKUP(D2672,Cover!$I$2:$J$14,2,0),"")</f>
        <v/>
      </c>
      <c r="N2672" s="25" t="str">
        <f t="shared" si="82"/>
        <v/>
      </c>
      <c r="O2672" s="15" t="str">
        <f t="shared" si="83"/>
        <v/>
      </c>
    </row>
    <row r="2673" spans="1:15" ht="16.5" customHeight="1">
      <c r="A2673" s="404"/>
      <c r="B2673" s="405"/>
      <c r="C2673" s="413"/>
      <c r="D2673" s="405"/>
      <c r="E2673" s="405"/>
      <c r="F2673" s="405"/>
      <c r="G2673" s="405"/>
      <c r="H2673" s="405"/>
      <c r="I2673" s="405"/>
      <c r="J2673" s="405"/>
      <c r="K2673" s="405"/>
      <c r="L2673" s="406"/>
      <c r="M2673" s="25" t="str">
        <f>IFERROR(VLOOKUP(D2673,Cover!$I$2:$J$14,2,0),"")</f>
        <v/>
      </c>
      <c r="N2673" s="25" t="str">
        <f t="shared" si="82"/>
        <v/>
      </c>
      <c r="O2673" s="15" t="str">
        <f t="shared" si="83"/>
        <v/>
      </c>
    </row>
    <row r="2674" spans="1:15" ht="16.5" customHeight="1">
      <c r="A2674" s="404"/>
      <c r="B2674" s="405"/>
      <c r="C2674" s="413"/>
      <c r="D2674" s="405"/>
      <c r="E2674" s="405"/>
      <c r="F2674" s="405"/>
      <c r="G2674" s="405"/>
      <c r="H2674" s="405"/>
      <c r="I2674" s="405"/>
      <c r="J2674" s="405"/>
      <c r="K2674" s="405"/>
      <c r="L2674" s="406"/>
      <c r="M2674" s="25" t="str">
        <f>IFERROR(VLOOKUP(D2674,Cover!$I$2:$J$14,2,0),"")</f>
        <v/>
      </c>
      <c r="N2674" s="25" t="str">
        <f t="shared" si="82"/>
        <v/>
      </c>
      <c r="O2674" s="15" t="str">
        <f t="shared" si="83"/>
        <v/>
      </c>
    </row>
    <row r="2675" spans="1:15" ht="16.5" customHeight="1">
      <c r="A2675" s="404"/>
      <c r="B2675" s="405"/>
      <c r="C2675" s="413"/>
      <c r="D2675" s="405"/>
      <c r="E2675" s="405"/>
      <c r="F2675" s="405"/>
      <c r="G2675" s="405"/>
      <c r="H2675" s="405"/>
      <c r="I2675" s="405"/>
      <c r="J2675" s="405"/>
      <c r="K2675" s="405"/>
      <c r="L2675" s="406"/>
      <c r="M2675" s="25" t="str">
        <f>IFERROR(VLOOKUP(D2675,Cover!$I$2:$J$14,2,0),"")</f>
        <v/>
      </c>
      <c r="N2675" s="25" t="str">
        <f t="shared" si="82"/>
        <v/>
      </c>
      <c r="O2675" s="15" t="str">
        <f t="shared" si="83"/>
        <v/>
      </c>
    </row>
    <row r="2676" spans="1:15" ht="16.5" customHeight="1">
      <c r="A2676" s="404"/>
      <c r="B2676" s="405"/>
      <c r="C2676" s="413"/>
      <c r="D2676" s="405"/>
      <c r="E2676" s="405"/>
      <c r="F2676" s="405"/>
      <c r="G2676" s="405"/>
      <c r="H2676" s="405"/>
      <c r="I2676" s="405"/>
      <c r="J2676" s="405"/>
      <c r="K2676" s="405"/>
      <c r="L2676" s="406"/>
      <c r="M2676" s="25" t="str">
        <f>IFERROR(VLOOKUP(D2676,Cover!$I$2:$J$14,2,0),"")</f>
        <v/>
      </c>
      <c r="N2676" s="25" t="str">
        <f t="shared" si="82"/>
        <v/>
      </c>
      <c r="O2676" s="15" t="str">
        <f t="shared" si="83"/>
        <v/>
      </c>
    </row>
    <row r="2677" spans="1:15" ht="16.5" customHeight="1">
      <c r="A2677" s="404"/>
      <c r="B2677" s="405"/>
      <c r="C2677" s="413"/>
      <c r="D2677" s="405"/>
      <c r="E2677" s="405"/>
      <c r="F2677" s="405"/>
      <c r="G2677" s="405"/>
      <c r="H2677" s="405"/>
      <c r="I2677" s="405"/>
      <c r="J2677" s="405"/>
      <c r="K2677" s="405"/>
      <c r="L2677" s="406"/>
      <c r="M2677" s="25" t="str">
        <f>IFERROR(VLOOKUP(D2677,Cover!$I$2:$J$14,2,0),"")</f>
        <v/>
      </c>
      <c r="N2677" s="25" t="str">
        <f t="shared" si="82"/>
        <v/>
      </c>
      <c r="O2677" s="15" t="str">
        <f t="shared" si="83"/>
        <v/>
      </c>
    </row>
    <row r="2678" spans="1:15" ht="16.5" customHeight="1">
      <c r="A2678" s="404"/>
      <c r="B2678" s="405"/>
      <c r="C2678" s="413"/>
      <c r="D2678" s="405"/>
      <c r="E2678" s="405"/>
      <c r="F2678" s="405"/>
      <c r="G2678" s="405"/>
      <c r="H2678" s="405"/>
      <c r="I2678" s="405"/>
      <c r="J2678" s="405"/>
      <c r="K2678" s="405"/>
      <c r="L2678" s="406"/>
      <c r="M2678" s="25" t="str">
        <f>IFERROR(VLOOKUP(D2678,Cover!$I$2:$J$14,2,0),"")</f>
        <v/>
      </c>
      <c r="N2678" s="25" t="str">
        <f t="shared" si="82"/>
        <v/>
      </c>
      <c r="O2678" s="15" t="str">
        <f t="shared" si="83"/>
        <v/>
      </c>
    </row>
    <row r="2679" spans="1:15" ht="16.5" customHeight="1">
      <c r="A2679" s="404"/>
      <c r="B2679" s="405"/>
      <c r="C2679" s="413"/>
      <c r="D2679" s="405"/>
      <c r="E2679" s="405"/>
      <c r="F2679" s="405"/>
      <c r="G2679" s="405"/>
      <c r="H2679" s="405"/>
      <c r="I2679" s="405"/>
      <c r="J2679" s="405"/>
      <c r="K2679" s="405"/>
      <c r="L2679" s="406"/>
      <c r="M2679" s="25" t="str">
        <f>IFERROR(VLOOKUP(D2679,Cover!$I$2:$J$14,2,0),"")</f>
        <v/>
      </c>
      <c r="N2679" s="25" t="str">
        <f t="shared" si="82"/>
        <v/>
      </c>
      <c r="O2679" s="15" t="str">
        <f t="shared" si="83"/>
        <v/>
      </c>
    </row>
    <row r="2680" spans="1:15" ht="16.5" customHeight="1">
      <c r="A2680" s="404"/>
      <c r="B2680" s="405"/>
      <c r="C2680" s="413"/>
      <c r="D2680" s="405"/>
      <c r="E2680" s="405"/>
      <c r="F2680" s="405"/>
      <c r="G2680" s="405"/>
      <c r="H2680" s="405"/>
      <c r="I2680" s="405"/>
      <c r="J2680" s="405"/>
      <c r="K2680" s="405"/>
      <c r="L2680" s="406"/>
      <c r="M2680" s="25" t="str">
        <f>IFERROR(VLOOKUP(D2680,Cover!$I$2:$J$14,2,0),"")</f>
        <v/>
      </c>
      <c r="N2680" s="25" t="str">
        <f t="shared" si="82"/>
        <v/>
      </c>
      <c r="O2680" s="15" t="str">
        <f t="shared" si="83"/>
        <v/>
      </c>
    </row>
    <row r="2681" spans="1:15" ht="16.5" customHeight="1">
      <c r="A2681" s="404"/>
      <c r="B2681" s="405"/>
      <c r="C2681" s="413"/>
      <c r="D2681" s="405"/>
      <c r="E2681" s="405"/>
      <c r="F2681" s="405"/>
      <c r="G2681" s="405"/>
      <c r="H2681" s="405"/>
      <c r="I2681" s="405"/>
      <c r="J2681" s="405"/>
      <c r="K2681" s="405"/>
      <c r="L2681" s="406"/>
      <c r="M2681" s="25" t="str">
        <f>IFERROR(VLOOKUP(D2681,Cover!$I$2:$J$14,2,0),"")</f>
        <v/>
      </c>
      <c r="N2681" s="25" t="str">
        <f t="shared" si="82"/>
        <v/>
      </c>
      <c r="O2681" s="15" t="str">
        <f t="shared" si="83"/>
        <v/>
      </c>
    </row>
    <row r="2682" spans="1:15" ht="16.5" customHeight="1">
      <c r="A2682" s="404"/>
      <c r="B2682" s="405"/>
      <c r="C2682" s="413"/>
      <c r="D2682" s="405"/>
      <c r="E2682" s="405"/>
      <c r="F2682" s="405"/>
      <c r="G2682" s="405"/>
      <c r="H2682" s="405"/>
      <c r="I2682" s="405"/>
      <c r="J2682" s="405"/>
      <c r="K2682" s="405"/>
      <c r="L2682" s="406"/>
      <c r="M2682" s="25" t="str">
        <f>IFERROR(VLOOKUP(D2682,Cover!$I$2:$J$14,2,0),"")</f>
        <v/>
      </c>
      <c r="N2682" s="25" t="str">
        <f t="shared" si="82"/>
        <v/>
      </c>
      <c r="O2682" s="15" t="str">
        <f t="shared" si="83"/>
        <v/>
      </c>
    </row>
    <row r="2683" spans="1:15" ht="16.5" customHeight="1">
      <c r="A2683" s="404"/>
      <c r="B2683" s="405"/>
      <c r="C2683" s="413"/>
      <c r="D2683" s="405"/>
      <c r="E2683" s="405"/>
      <c r="F2683" s="405"/>
      <c r="G2683" s="405"/>
      <c r="H2683" s="405"/>
      <c r="I2683" s="405"/>
      <c r="J2683" s="405"/>
      <c r="K2683" s="405"/>
      <c r="L2683" s="406"/>
      <c r="M2683" s="25" t="str">
        <f>IFERROR(VLOOKUP(D2683,Cover!$I$2:$J$14,2,0),"")</f>
        <v/>
      </c>
      <c r="N2683" s="25" t="str">
        <f t="shared" si="82"/>
        <v/>
      </c>
      <c r="O2683" s="15" t="str">
        <f t="shared" si="83"/>
        <v/>
      </c>
    </row>
    <row r="2684" spans="1:15" ht="16.5" customHeight="1">
      <c r="A2684" s="404"/>
      <c r="B2684" s="405"/>
      <c r="C2684" s="413"/>
      <c r="D2684" s="405"/>
      <c r="E2684" s="405"/>
      <c r="F2684" s="405"/>
      <c r="G2684" s="405"/>
      <c r="H2684" s="405"/>
      <c r="I2684" s="405"/>
      <c r="J2684" s="405"/>
      <c r="K2684" s="405"/>
      <c r="L2684" s="406"/>
      <c r="M2684" s="25" t="str">
        <f>IFERROR(VLOOKUP(D2684,Cover!$I$2:$J$14,2,0),"")</f>
        <v/>
      </c>
      <c r="N2684" s="25" t="str">
        <f t="shared" si="82"/>
        <v/>
      </c>
      <c r="O2684" s="15" t="str">
        <f t="shared" si="83"/>
        <v/>
      </c>
    </row>
    <row r="2685" spans="1:15" ht="16.5" customHeight="1">
      <c r="A2685" s="404"/>
      <c r="B2685" s="405"/>
      <c r="C2685" s="413"/>
      <c r="D2685" s="405"/>
      <c r="E2685" s="405"/>
      <c r="F2685" s="405"/>
      <c r="G2685" s="405"/>
      <c r="H2685" s="405"/>
      <c r="I2685" s="405"/>
      <c r="J2685" s="405"/>
      <c r="K2685" s="405"/>
      <c r="L2685" s="406"/>
      <c r="M2685" s="25" t="str">
        <f>IFERROR(VLOOKUP(D2685,Cover!$I$2:$J$14,2,0),"")</f>
        <v/>
      </c>
      <c r="N2685" s="25" t="str">
        <f t="shared" si="82"/>
        <v/>
      </c>
      <c r="O2685" s="15" t="str">
        <f t="shared" si="83"/>
        <v/>
      </c>
    </row>
    <row r="2686" spans="1:15" ht="16.5" customHeight="1">
      <c r="A2686" s="404"/>
      <c r="B2686" s="405"/>
      <c r="C2686" s="413"/>
      <c r="D2686" s="405"/>
      <c r="E2686" s="405"/>
      <c r="F2686" s="405"/>
      <c r="G2686" s="405"/>
      <c r="H2686" s="405"/>
      <c r="I2686" s="405"/>
      <c r="J2686" s="405"/>
      <c r="K2686" s="405"/>
      <c r="L2686" s="406"/>
      <c r="M2686" s="25" t="str">
        <f>IFERROR(VLOOKUP(D2686,Cover!$I$2:$J$14,2,0),"")</f>
        <v/>
      </c>
      <c r="N2686" s="25" t="str">
        <f t="shared" si="82"/>
        <v/>
      </c>
      <c r="O2686" s="15" t="str">
        <f t="shared" si="83"/>
        <v/>
      </c>
    </row>
    <row r="2687" spans="1:15" ht="16.5" customHeight="1">
      <c r="A2687" s="404"/>
      <c r="B2687" s="405"/>
      <c r="C2687" s="413"/>
      <c r="D2687" s="405"/>
      <c r="E2687" s="405"/>
      <c r="F2687" s="405"/>
      <c r="G2687" s="405"/>
      <c r="H2687" s="405"/>
      <c r="I2687" s="405"/>
      <c r="J2687" s="405"/>
      <c r="K2687" s="405"/>
      <c r="L2687" s="406"/>
      <c r="M2687" s="25" t="str">
        <f>IFERROR(VLOOKUP(D2687,Cover!$I$2:$J$14,2,0),"")</f>
        <v/>
      </c>
      <c r="N2687" s="25" t="str">
        <f t="shared" si="82"/>
        <v/>
      </c>
      <c r="O2687" s="15" t="str">
        <f t="shared" si="83"/>
        <v/>
      </c>
    </row>
    <row r="2688" spans="1:15" ht="16.5" customHeight="1">
      <c r="A2688" s="404"/>
      <c r="B2688" s="405"/>
      <c r="C2688" s="413"/>
      <c r="D2688" s="405"/>
      <c r="E2688" s="405"/>
      <c r="F2688" s="405"/>
      <c r="G2688" s="405"/>
      <c r="H2688" s="405"/>
      <c r="I2688" s="405"/>
      <c r="J2688" s="405"/>
      <c r="K2688" s="405"/>
      <c r="L2688" s="406"/>
      <c r="M2688" s="25" t="str">
        <f>IFERROR(VLOOKUP(D2688,Cover!$I$2:$J$14,2,0),"")</f>
        <v/>
      </c>
      <c r="N2688" s="25" t="str">
        <f t="shared" si="82"/>
        <v/>
      </c>
      <c r="O2688" s="15" t="str">
        <f t="shared" si="83"/>
        <v/>
      </c>
    </row>
    <row r="2689" spans="1:15" ht="16.5" customHeight="1">
      <c r="A2689" s="404"/>
      <c r="B2689" s="405"/>
      <c r="C2689" s="413"/>
      <c r="D2689" s="405"/>
      <c r="E2689" s="405"/>
      <c r="F2689" s="405"/>
      <c r="G2689" s="405"/>
      <c r="H2689" s="405"/>
      <c r="I2689" s="405"/>
      <c r="J2689" s="405"/>
      <c r="K2689" s="405"/>
      <c r="L2689" s="406"/>
      <c r="M2689" s="25" t="str">
        <f>IFERROR(VLOOKUP(D2689,Cover!$I$2:$J$14,2,0),"")</f>
        <v/>
      </c>
      <c r="N2689" s="25" t="str">
        <f t="shared" si="82"/>
        <v/>
      </c>
      <c r="O2689" s="15" t="str">
        <f t="shared" si="83"/>
        <v/>
      </c>
    </row>
    <row r="2690" spans="1:15" ht="16.5" customHeight="1">
      <c r="A2690" s="404"/>
      <c r="B2690" s="405"/>
      <c r="C2690" s="413"/>
      <c r="D2690" s="405"/>
      <c r="E2690" s="405"/>
      <c r="F2690" s="405"/>
      <c r="G2690" s="405"/>
      <c r="H2690" s="405"/>
      <c r="I2690" s="405"/>
      <c r="J2690" s="405"/>
      <c r="K2690" s="405"/>
      <c r="L2690" s="406"/>
      <c r="M2690" s="25" t="str">
        <f>IFERROR(VLOOKUP(D2690,Cover!$I$2:$J$14,2,0),"")</f>
        <v/>
      </c>
      <c r="N2690" s="25" t="str">
        <f t="shared" si="82"/>
        <v/>
      </c>
      <c r="O2690" s="15" t="str">
        <f t="shared" si="83"/>
        <v/>
      </c>
    </row>
    <row r="2691" spans="1:15" ht="16.5" customHeight="1">
      <c r="A2691" s="404"/>
      <c r="B2691" s="405"/>
      <c r="C2691" s="413"/>
      <c r="D2691" s="405"/>
      <c r="E2691" s="405"/>
      <c r="F2691" s="405"/>
      <c r="G2691" s="405"/>
      <c r="H2691" s="405"/>
      <c r="I2691" s="405"/>
      <c r="J2691" s="405"/>
      <c r="K2691" s="405"/>
      <c r="L2691" s="406"/>
      <c r="M2691" s="25" t="str">
        <f>IFERROR(VLOOKUP(D2691,Cover!$I$2:$J$14,2,0),"")</f>
        <v/>
      </c>
      <c r="N2691" s="25" t="str">
        <f t="shared" ref="N2691:N2754" si="84">IF(O2691&lt;&gt;"PMOyyy144_R4bis",CONCATENATE(B2691,M2691,I2691),CONCATENATE(O2691,M2691,I2691))</f>
        <v/>
      </c>
      <c r="O2691" s="15" t="str">
        <f t="shared" ref="O2691:O2754" si="85">LEFT(B2691,15)</f>
        <v/>
      </c>
    </row>
    <row r="2692" spans="1:15" ht="16.5" customHeight="1">
      <c r="A2692" s="404"/>
      <c r="B2692" s="405"/>
      <c r="C2692" s="413"/>
      <c r="D2692" s="405"/>
      <c r="E2692" s="405"/>
      <c r="F2692" s="405"/>
      <c r="G2692" s="405"/>
      <c r="H2692" s="405"/>
      <c r="I2692" s="405"/>
      <c r="J2692" s="405"/>
      <c r="K2692" s="405"/>
      <c r="L2692" s="406"/>
      <c r="M2692" s="25" t="str">
        <f>IFERROR(VLOOKUP(D2692,Cover!$I$2:$J$14,2,0),"")</f>
        <v/>
      </c>
      <c r="N2692" s="25" t="str">
        <f t="shared" si="84"/>
        <v/>
      </c>
      <c r="O2692" s="15" t="str">
        <f t="shared" si="85"/>
        <v/>
      </c>
    </row>
    <row r="2693" spans="1:15" ht="16.5" customHeight="1">
      <c r="A2693" s="404"/>
      <c r="B2693" s="405"/>
      <c r="C2693" s="413"/>
      <c r="D2693" s="405"/>
      <c r="E2693" s="405"/>
      <c r="F2693" s="405"/>
      <c r="G2693" s="405"/>
      <c r="H2693" s="405"/>
      <c r="I2693" s="405"/>
      <c r="J2693" s="405"/>
      <c r="K2693" s="405"/>
      <c r="L2693" s="406"/>
      <c r="M2693" s="25" t="str">
        <f>IFERROR(VLOOKUP(D2693,Cover!$I$2:$J$14,2,0),"")</f>
        <v/>
      </c>
      <c r="N2693" s="25" t="str">
        <f t="shared" si="84"/>
        <v/>
      </c>
      <c r="O2693" s="15" t="str">
        <f t="shared" si="85"/>
        <v/>
      </c>
    </row>
    <row r="2694" spans="1:15" ht="16.5" customHeight="1">
      <c r="A2694" s="404"/>
      <c r="B2694" s="405"/>
      <c r="C2694" s="413"/>
      <c r="D2694" s="405"/>
      <c r="E2694" s="405"/>
      <c r="F2694" s="405"/>
      <c r="G2694" s="405"/>
      <c r="H2694" s="405"/>
      <c r="I2694" s="405"/>
      <c r="J2694" s="405"/>
      <c r="K2694" s="405"/>
      <c r="L2694" s="406"/>
      <c r="M2694" s="25" t="str">
        <f>IFERROR(VLOOKUP(D2694,Cover!$I$2:$J$14,2,0),"")</f>
        <v/>
      </c>
      <c r="N2694" s="25" t="str">
        <f t="shared" si="84"/>
        <v/>
      </c>
      <c r="O2694" s="15" t="str">
        <f t="shared" si="85"/>
        <v/>
      </c>
    </row>
    <row r="2695" spans="1:15" ht="16.5" customHeight="1">
      <c r="A2695" s="404"/>
      <c r="B2695" s="405"/>
      <c r="C2695" s="413"/>
      <c r="D2695" s="405"/>
      <c r="E2695" s="405"/>
      <c r="F2695" s="405"/>
      <c r="G2695" s="405"/>
      <c r="H2695" s="405"/>
      <c r="I2695" s="405"/>
      <c r="J2695" s="405"/>
      <c r="K2695" s="405"/>
      <c r="L2695" s="406"/>
      <c r="M2695" s="25" t="str">
        <f>IFERROR(VLOOKUP(D2695,Cover!$I$2:$J$14,2,0),"")</f>
        <v/>
      </c>
      <c r="N2695" s="25" t="str">
        <f t="shared" si="84"/>
        <v/>
      </c>
      <c r="O2695" s="15" t="str">
        <f t="shared" si="85"/>
        <v/>
      </c>
    </row>
    <row r="2696" spans="1:15" ht="16.5" customHeight="1">
      <c r="A2696" s="404"/>
      <c r="B2696" s="405"/>
      <c r="C2696" s="413"/>
      <c r="D2696" s="405"/>
      <c r="E2696" s="405"/>
      <c r="F2696" s="405"/>
      <c r="G2696" s="405"/>
      <c r="H2696" s="405"/>
      <c r="I2696" s="405"/>
      <c r="J2696" s="405"/>
      <c r="K2696" s="405"/>
      <c r="L2696" s="406"/>
      <c r="M2696" s="25" t="str">
        <f>IFERROR(VLOOKUP(D2696,Cover!$I$2:$J$14,2,0),"")</f>
        <v/>
      </c>
      <c r="N2696" s="25" t="str">
        <f t="shared" si="84"/>
        <v/>
      </c>
      <c r="O2696" s="15" t="str">
        <f t="shared" si="85"/>
        <v/>
      </c>
    </row>
    <row r="2697" spans="1:15" ht="16.5" customHeight="1">
      <c r="A2697" s="404"/>
      <c r="B2697" s="405"/>
      <c r="C2697" s="413"/>
      <c r="D2697" s="405"/>
      <c r="E2697" s="405"/>
      <c r="F2697" s="405"/>
      <c r="G2697" s="405"/>
      <c r="H2697" s="405"/>
      <c r="I2697" s="405"/>
      <c r="J2697" s="405"/>
      <c r="K2697" s="405"/>
      <c r="L2697" s="406"/>
      <c r="M2697" s="25" t="str">
        <f>IFERROR(VLOOKUP(D2697,Cover!$I$2:$J$14,2,0),"")</f>
        <v/>
      </c>
      <c r="N2697" s="25" t="str">
        <f t="shared" si="84"/>
        <v/>
      </c>
      <c r="O2697" s="15" t="str">
        <f t="shared" si="85"/>
        <v/>
      </c>
    </row>
    <row r="2698" spans="1:15" ht="16.5" customHeight="1">
      <c r="A2698" s="404"/>
      <c r="B2698" s="405"/>
      <c r="C2698" s="413"/>
      <c r="D2698" s="405"/>
      <c r="E2698" s="405"/>
      <c r="F2698" s="405"/>
      <c r="G2698" s="405"/>
      <c r="H2698" s="405"/>
      <c r="I2698" s="405"/>
      <c r="J2698" s="405"/>
      <c r="K2698" s="405"/>
      <c r="L2698" s="406"/>
      <c r="M2698" s="25" t="str">
        <f>IFERROR(VLOOKUP(D2698,Cover!$I$2:$J$14,2,0),"")</f>
        <v/>
      </c>
      <c r="N2698" s="25" t="str">
        <f t="shared" si="84"/>
        <v/>
      </c>
      <c r="O2698" s="15" t="str">
        <f t="shared" si="85"/>
        <v/>
      </c>
    </row>
    <row r="2699" spans="1:15" ht="16.5" customHeight="1">
      <c r="A2699" s="404"/>
      <c r="B2699" s="405"/>
      <c r="C2699" s="413"/>
      <c r="D2699" s="405"/>
      <c r="E2699" s="405"/>
      <c r="F2699" s="405"/>
      <c r="G2699" s="405"/>
      <c r="H2699" s="405"/>
      <c r="I2699" s="405"/>
      <c r="J2699" s="405"/>
      <c r="K2699" s="405"/>
      <c r="L2699" s="406"/>
      <c r="M2699" s="25" t="str">
        <f>IFERROR(VLOOKUP(D2699,Cover!$I$2:$J$14,2,0),"")</f>
        <v/>
      </c>
      <c r="N2699" s="25" t="str">
        <f t="shared" si="84"/>
        <v/>
      </c>
      <c r="O2699" s="15" t="str">
        <f t="shared" si="85"/>
        <v/>
      </c>
    </row>
    <row r="2700" spans="1:15" ht="16.5" customHeight="1">
      <c r="A2700" s="404"/>
      <c r="B2700" s="405"/>
      <c r="C2700" s="413"/>
      <c r="D2700" s="405"/>
      <c r="E2700" s="405"/>
      <c r="F2700" s="405"/>
      <c r="G2700" s="405"/>
      <c r="H2700" s="405"/>
      <c r="I2700" s="405"/>
      <c r="J2700" s="405"/>
      <c r="K2700" s="405"/>
      <c r="L2700" s="406"/>
      <c r="M2700" s="25" t="str">
        <f>IFERROR(VLOOKUP(D2700,Cover!$I$2:$J$14,2,0),"")</f>
        <v/>
      </c>
      <c r="N2700" s="25" t="str">
        <f t="shared" si="84"/>
        <v/>
      </c>
      <c r="O2700" s="15" t="str">
        <f t="shared" si="85"/>
        <v/>
      </c>
    </row>
    <row r="2701" spans="1:15" ht="16.5" customHeight="1">
      <c r="A2701" s="404"/>
      <c r="B2701" s="405"/>
      <c r="C2701" s="413"/>
      <c r="D2701" s="405"/>
      <c r="E2701" s="405"/>
      <c r="F2701" s="405"/>
      <c r="G2701" s="405"/>
      <c r="H2701" s="405"/>
      <c r="I2701" s="405"/>
      <c r="J2701" s="405"/>
      <c r="K2701" s="405"/>
      <c r="L2701" s="406"/>
      <c r="M2701" s="25" t="str">
        <f>IFERROR(VLOOKUP(D2701,Cover!$I$2:$J$14,2,0),"")</f>
        <v/>
      </c>
      <c r="N2701" s="25" t="str">
        <f t="shared" si="84"/>
        <v/>
      </c>
      <c r="O2701" s="15" t="str">
        <f t="shared" si="85"/>
        <v/>
      </c>
    </row>
    <row r="2702" spans="1:15" ht="16.5" customHeight="1">
      <c r="A2702" s="404"/>
      <c r="B2702" s="405"/>
      <c r="C2702" s="413"/>
      <c r="D2702" s="405"/>
      <c r="E2702" s="405"/>
      <c r="F2702" s="405"/>
      <c r="G2702" s="405"/>
      <c r="H2702" s="405"/>
      <c r="I2702" s="405"/>
      <c r="J2702" s="405"/>
      <c r="K2702" s="405"/>
      <c r="L2702" s="406"/>
      <c r="M2702" s="25" t="str">
        <f>IFERROR(VLOOKUP(D2702,Cover!$I$2:$J$14,2,0),"")</f>
        <v/>
      </c>
      <c r="N2702" s="25" t="str">
        <f t="shared" si="84"/>
        <v/>
      </c>
      <c r="O2702" s="15" t="str">
        <f t="shared" si="85"/>
        <v/>
      </c>
    </row>
    <row r="2703" spans="1:15" ht="16.5" customHeight="1">
      <c r="A2703" s="404"/>
      <c r="B2703" s="405"/>
      <c r="C2703" s="413"/>
      <c r="D2703" s="405"/>
      <c r="E2703" s="405"/>
      <c r="F2703" s="405"/>
      <c r="G2703" s="405"/>
      <c r="H2703" s="405"/>
      <c r="I2703" s="405"/>
      <c r="J2703" s="405"/>
      <c r="K2703" s="405"/>
      <c r="L2703" s="406"/>
      <c r="M2703" s="25" t="str">
        <f>IFERROR(VLOOKUP(D2703,Cover!$I$2:$J$14,2,0),"")</f>
        <v/>
      </c>
      <c r="N2703" s="25" t="str">
        <f t="shared" si="84"/>
        <v/>
      </c>
      <c r="O2703" s="15" t="str">
        <f t="shared" si="85"/>
        <v/>
      </c>
    </row>
    <row r="2704" spans="1:15" ht="16.5" customHeight="1">
      <c r="A2704" s="404"/>
      <c r="B2704" s="405"/>
      <c r="C2704" s="413"/>
      <c r="D2704" s="405"/>
      <c r="E2704" s="405"/>
      <c r="F2704" s="405"/>
      <c r="G2704" s="405"/>
      <c r="H2704" s="405"/>
      <c r="I2704" s="405"/>
      <c r="J2704" s="405"/>
      <c r="K2704" s="405"/>
      <c r="L2704" s="406"/>
      <c r="M2704" s="25" t="str">
        <f>IFERROR(VLOOKUP(D2704,Cover!$I$2:$J$14,2,0),"")</f>
        <v/>
      </c>
      <c r="N2704" s="25" t="str">
        <f t="shared" si="84"/>
        <v/>
      </c>
      <c r="O2704" s="15" t="str">
        <f t="shared" si="85"/>
        <v/>
      </c>
    </row>
    <row r="2705" spans="1:15" ht="16.5" customHeight="1">
      <c r="A2705" s="404"/>
      <c r="B2705" s="405"/>
      <c r="C2705" s="413"/>
      <c r="D2705" s="405"/>
      <c r="E2705" s="405"/>
      <c r="F2705" s="405"/>
      <c r="G2705" s="405"/>
      <c r="H2705" s="405"/>
      <c r="I2705" s="405"/>
      <c r="J2705" s="405"/>
      <c r="K2705" s="405"/>
      <c r="L2705" s="406"/>
      <c r="M2705" s="25" t="str">
        <f>IFERROR(VLOOKUP(D2705,Cover!$I$2:$J$14,2,0),"")</f>
        <v/>
      </c>
      <c r="N2705" s="25" t="str">
        <f t="shared" si="84"/>
        <v/>
      </c>
      <c r="O2705" s="15" t="str">
        <f t="shared" si="85"/>
        <v/>
      </c>
    </row>
    <row r="2706" spans="1:15" ht="16.5" customHeight="1">
      <c r="A2706" s="404"/>
      <c r="B2706" s="405"/>
      <c r="C2706" s="413"/>
      <c r="D2706" s="405"/>
      <c r="E2706" s="405"/>
      <c r="F2706" s="405"/>
      <c r="G2706" s="405"/>
      <c r="H2706" s="405"/>
      <c r="I2706" s="405"/>
      <c r="J2706" s="405"/>
      <c r="K2706" s="405"/>
      <c r="L2706" s="406"/>
      <c r="M2706" s="25" t="str">
        <f>IFERROR(VLOOKUP(D2706,Cover!$I$2:$J$14,2,0),"")</f>
        <v/>
      </c>
      <c r="N2706" s="25" t="str">
        <f t="shared" si="84"/>
        <v/>
      </c>
      <c r="O2706" s="15" t="str">
        <f t="shared" si="85"/>
        <v/>
      </c>
    </row>
    <row r="2707" spans="1:15" ht="16.5" customHeight="1">
      <c r="A2707" s="404"/>
      <c r="B2707" s="405"/>
      <c r="C2707" s="413"/>
      <c r="D2707" s="405"/>
      <c r="E2707" s="405"/>
      <c r="F2707" s="405"/>
      <c r="G2707" s="405"/>
      <c r="H2707" s="405"/>
      <c r="I2707" s="405"/>
      <c r="J2707" s="405"/>
      <c r="K2707" s="405"/>
      <c r="L2707" s="406"/>
      <c r="M2707" s="25" t="str">
        <f>IFERROR(VLOOKUP(D2707,Cover!$I$2:$J$14,2,0),"")</f>
        <v/>
      </c>
      <c r="N2707" s="25" t="str">
        <f t="shared" si="84"/>
        <v/>
      </c>
      <c r="O2707" s="15" t="str">
        <f t="shared" si="85"/>
        <v/>
      </c>
    </row>
    <row r="2708" spans="1:15" ht="16.5" customHeight="1">
      <c r="A2708" s="404"/>
      <c r="B2708" s="405"/>
      <c r="C2708" s="413"/>
      <c r="D2708" s="405"/>
      <c r="E2708" s="405"/>
      <c r="F2708" s="405"/>
      <c r="G2708" s="405"/>
      <c r="H2708" s="405"/>
      <c r="I2708" s="405"/>
      <c r="J2708" s="405"/>
      <c r="K2708" s="405"/>
      <c r="L2708" s="406"/>
      <c r="M2708" s="25" t="str">
        <f>IFERROR(VLOOKUP(D2708,Cover!$I$2:$J$14,2,0),"")</f>
        <v/>
      </c>
      <c r="N2708" s="25" t="str">
        <f t="shared" si="84"/>
        <v/>
      </c>
      <c r="O2708" s="15" t="str">
        <f t="shared" si="85"/>
        <v/>
      </c>
    </row>
    <row r="2709" spans="1:15" ht="16.5" customHeight="1">
      <c r="A2709" s="404"/>
      <c r="B2709" s="405"/>
      <c r="C2709" s="413"/>
      <c r="D2709" s="405"/>
      <c r="E2709" s="405"/>
      <c r="F2709" s="405"/>
      <c r="G2709" s="405"/>
      <c r="H2709" s="405"/>
      <c r="I2709" s="405"/>
      <c r="J2709" s="405"/>
      <c r="K2709" s="405"/>
      <c r="L2709" s="406"/>
      <c r="M2709" s="25" t="str">
        <f>IFERROR(VLOOKUP(D2709,Cover!$I$2:$J$14,2,0),"")</f>
        <v/>
      </c>
      <c r="N2709" s="25" t="str">
        <f t="shared" si="84"/>
        <v/>
      </c>
      <c r="O2709" s="15" t="str">
        <f t="shared" si="85"/>
        <v/>
      </c>
    </row>
    <row r="2710" spans="1:15" ht="16.5" customHeight="1">
      <c r="A2710" s="404"/>
      <c r="B2710" s="405"/>
      <c r="C2710" s="413"/>
      <c r="D2710" s="405"/>
      <c r="E2710" s="405"/>
      <c r="F2710" s="405"/>
      <c r="G2710" s="405"/>
      <c r="H2710" s="405"/>
      <c r="I2710" s="405"/>
      <c r="J2710" s="405"/>
      <c r="K2710" s="405"/>
      <c r="L2710" s="406"/>
      <c r="M2710" s="25" t="str">
        <f>IFERROR(VLOOKUP(D2710,Cover!$I$2:$J$14,2,0),"")</f>
        <v/>
      </c>
      <c r="N2710" s="25" t="str">
        <f t="shared" si="84"/>
        <v/>
      </c>
      <c r="O2710" s="15" t="str">
        <f t="shared" si="85"/>
        <v/>
      </c>
    </row>
    <row r="2711" spans="1:15" ht="16.5" customHeight="1">
      <c r="A2711" s="404"/>
      <c r="B2711" s="405"/>
      <c r="C2711" s="413"/>
      <c r="D2711" s="405"/>
      <c r="E2711" s="405"/>
      <c r="F2711" s="405"/>
      <c r="G2711" s="405"/>
      <c r="H2711" s="405"/>
      <c r="I2711" s="405"/>
      <c r="J2711" s="405"/>
      <c r="K2711" s="405"/>
      <c r="L2711" s="406"/>
      <c r="M2711" s="25" t="str">
        <f>IFERROR(VLOOKUP(D2711,Cover!$I$2:$J$14,2,0),"")</f>
        <v/>
      </c>
      <c r="N2711" s="25" t="str">
        <f t="shared" si="84"/>
        <v/>
      </c>
      <c r="O2711" s="15" t="str">
        <f t="shared" si="85"/>
        <v/>
      </c>
    </row>
    <row r="2712" spans="1:15" ht="16.5" customHeight="1">
      <c r="A2712" s="404"/>
      <c r="B2712" s="405"/>
      <c r="C2712" s="413"/>
      <c r="D2712" s="405"/>
      <c r="E2712" s="405"/>
      <c r="F2712" s="405"/>
      <c r="G2712" s="405"/>
      <c r="H2712" s="405"/>
      <c r="I2712" s="405"/>
      <c r="J2712" s="405"/>
      <c r="K2712" s="405"/>
      <c r="L2712" s="406"/>
      <c r="M2712" s="25" t="str">
        <f>IFERROR(VLOOKUP(D2712,Cover!$I$2:$J$14,2,0),"")</f>
        <v/>
      </c>
      <c r="N2712" s="25" t="str">
        <f t="shared" si="84"/>
        <v/>
      </c>
      <c r="O2712" s="15" t="str">
        <f t="shared" si="85"/>
        <v/>
      </c>
    </row>
    <row r="2713" spans="1:15" ht="16.5" customHeight="1">
      <c r="A2713" s="404"/>
      <c r="B2713" s="405"/>
      <c r="C2713" s="413"/>
      <c r="D2713" s="405"/>
      <c r="E2713" s="405"/>
      <c r="F2713" s="405"/>
      <c r="G2713" s="405"/>
      <c r="H2713" s="405"/>
      <c r="I2713" s="405"/>
      <c r="J2713" s="405"/>
      <c r="K2713" s="405"/>
      <c r="L2713" s="406"/>
      <c r="M2713" s="25" t="str">
        <f>IFERROR(VLOOKUP(D2713,Cover!$I$2:$J$14,2,0),"")</f>
        <v/>
      </c>
      <c r="N2713" s="25" t="str">
        <f t="shared" si="84"/>
        <v/>
      </c>
      <c r="O2713" s="15" t="str">
        <f t="shared" si="85"/>
        <v/>
      </c>
    </row>
    <row r="2714" spans="1:15" ht="16.5" customHeight="1">
      <c r="A2714" s="404"/>
      <c r="B2714" s="405"/>
      <c r="C2714" s="413"/>
      <c r="D2714" s="405"/>
      <c r="E2714" s="405"/>
      <c r="F2714" s="405"/>
      <c r="G2714" s="405"/>
      <c r="H2714" s="405"/>
      <c r="I2714" s="405"/>
      <c r="J2714" s="405"/>
      <c r="K2714" s="405"/>
      <c r="L2714" s="406"/>
      <c r="M2714" s="25" t="str">
        <f>IFERROR(VLOOKUP(D2714,Cover!$I$2:$J$14,2,0),"")</f>
        <v/>
      </c>
      <c r="N2714" s="25" t="str">
        <f t="shared" si="84"/>
        <v/>
      </c>
      <c r="O2714" s="15" t="str">
        <f t="shared" si="85"/>
        <v/>
      </c>
    </row>
    <row r="2715" spans="1:15" ht="16.5" customHeight="1">
      <c r="A2715" s="404"/>
      <c r="B2715" s="405"/>
      <c r="C2715" s="413"/>
      <c r="D2715" s="405"/>
      <c r="E2715" s="405"/>
      <c r="F2715" s="405"/>
      <c r="G2715" s="405"/>
      <c r="H2715" s="405"/>
      <c r="I2715" s="405"/>
      <c r="J2715" s="405"/>
      <c r="K2715" s="405"/>
      <c r="L2715" s="406"/>
      <c r="M2715" s="25" t="str">
        <f>IFERROR(VLOOKUP(D2715,Cover!$I$2:$J$14,2,0),"")</f>
        <v/>
      </c>
      <c r="N2715" s="25" t="str">
        <f t="shared" si="84"/>
        <v/>
      </c>
      <c r="O2715" s="15" t="str">
        <f t="shared" si="85"/>
        <v/>
      </c>
    </row>
    <row r="2716" spans="1:15" ht="16.5" customHeight="1">
      <c r="A2716" s="404"/>
      <c r="B2716" s="405"/>
      <c r="C2716" s="413"/>
      <c r="D2716" s="405"/>
      <c r="E2716" s="405"/>
      <c r="F2716" s="405"/>
      <c r="G2716" s="405"/>
      <c r="H2716" s="405"/>
      <c r="I2716" s="405"/>
      <c r="J2716" s="405"/>
      <c r="K2716" s="405"/>
      <c r="L2716" s="406"/>
      <c r="M2716" s="25" t="str">
        <f>IFERROR(VLOOKUP(D2716,Cover!$I$2:$J$14,2,0),"")</f>
        <v/>
      </c>
      <c r="N2716" s="25" t="str">
        <f t="shared" si="84"/>
        <v/>
      </c>
      <c r="O2716" s="15" t="str">
        <f t="shared" si="85"/>
        <v/>
      </c>
    </row>
    <row r="2717" spans="1:15" ht="16.5" customHeight="1">
      <c r="A2717" s="404"/>
      <c r="B2717" s="405"/>
      <c r="C2717" s="413"/>
      <c r="D2717" s="405"/>
      <c r="E2717" s="405"/>
      <c r="F2717" s="405"/>
      <c r="G2717" s="405"/>
      <c r="H2717" s="405"/>
      <c r="I2717" s="405"/>
      <c r="J2717" s="405"/>
      <c r="K2717" s="405"/>
      <c r="L2717" s="406"/>
      <c r="M2717" s="25" t="str">
        <f>IFERROR(VLOOKUP(D2717,Cover!$I$2:$J$14,2,0),"")</f>
        <v/>
      </c>
      <c r="N2717" s="25" t="str">
        <f t="shared" si="84"/>
        <v/>
      </c>
      <c r="O2717" s="15" t="str">
        <f t="shared" si="85"/>
        <v/>
      </c>
    </row>
    <row r="2718" spans="1:15" ht="16.5" customHeight="1">
      <c r="A2718" s="404"/>
      <c r="B2718" s="405"/>
      <c r="C2718" s="413"/>
      <c r="D2718" s="405"/>
      <c r="E2718" s="405"/>
      <c r="F2718" s="405"/>
      <c r="G2718" s="405"/>
      <c r="H2718" s="405"/>
      <c r="I2718" s="405"/>
      <c r="J2718" s="405"/>
      <c r="K2718" s="405"/>
      <c r="L2718" s="406"/>
      <c r="M2718" s="25" t="str">
        <f>IFERROR(VLOOKUP(D2718,Cover!$I$2:$J$14,2,0),"")</f>
        <v/>
      </c>
      <c r="N2718" s="25" t="str">
        <f t="shared" si="84"/>
        <v/>
      </c>
      <c r="O2718" s="15" t="str">
        <f t="shared" si="85"/>
        <v/>
      </c>
    </row>
    <row r="2719" spans="1:15" ht="16.5" customHeight="1">
      <c r="A2719" s="404"/>
      <c r="B2719" s="405"/>
      <c r="C2719" s="413"/>
      <c r="D2719" s="405"/>
      <c r="E2719" s="405"/>
      <c r="F2719" s="405"/>
      <c r="G2719" s="405"/>
      <c r="H2719" s="405"/>
      <c r="I2719" s="405"/>
      <c r="J2719" s="405"/>
      <c r="K2719" s="405"/>
      <c r="L2719" s="406"/>
      <c r="M2719" s="25" t="str">
        <f>IFERROR(VLOOKUP(D2719,Cover!$I$2:$J$14,2,0),"")</f>
        <v/>
      </c>
      <c r="N2719" s="25" t="str">
        <f t="shared" si="84"/>
        <v/>
      </c>
      <c r="O2719" s="15" t="str">
        <f t="shared" si="85"/>
        <v/>
      </c>
    </row>
    <row r="2720" spans="1:15" ht="16.5" customHeight="1">
      <c r="A2720" s="404"/>
      <c r="B2720" s="405"/>
      <c r="C2720" s="413"/>
      <c r="D2720" s="405"/>
      <c r="E2720" s="405"/>
      <c r="F2720" s="405"/>
      <c r="G2720" s="405"/>
      <c r="H2720" s="405"/>
      <c r="I2720" s="405"/>
      <c r="J2720" s="405"/>
      <c r="K2720" s="405"/>
      <c r="L2720" s="406"/>
      <c r="M2720" s="25" t="str">
        <f>IFERROR(VLOOKUP(D2720,Cover!$I$2:$J$14,2,0),"")</f>
        <v/>
      </c>
      <c r="N2720" s="25" t="str">
        <f t="shared" si="84"/>
        <v/>
      </c>
      <c r="O2720" s="15" t="str">
        <f t="shared" si="85"/>
        <v/>
      </c>
    </row>
    <row r="2721" spans="1:15" ht="16.5" customHeight="1">
      <c r="A2721" s="404"/>
      <c r="B2721" s="405"/>
      <c r="C2721" s="413"/>
      <c r="D2721" s="405"/>
      <c r="E2721" s="405"/>
      <c r="F2721" s="405"/>
      <c r="G2721" s="405"/>
      <c r="H2721" s="405"/>
      <c r="I2721" s="405"/>
      <c r="J2721" s="405"/>
      <c r="K2721" s="405"/>
      <c r="L2721" s="406"/>
      <c r="M2721" s="25" t="str">
        <f>IFERROR(VLOOKUP(D2721,Cover!$I$2:$J$14,2,0),"")</f>
        <v/>
      </c>
      <c r="N2721" s="25" t="str">
        <f t="shared" si="84"/>
        <v/>
      </c>
      <c r="O2721" s="15" t="str">
        <f t="shared" si="85"/>
        <v/>
      </c>
    </row>
    <row r="2722" spans="1:15" ht="16.5" customHeight="1">
      <c r="A2722" s="404"/>
      <c r="B2722" s="405"/>
      <c r="C2722" s="413"/>
      <c r="D2722" s="405"/>
      <c r="E2722" s="405"/>
      <c r="F2722" s="405"/>
      <c r="G2722" s="405"/>
      <c r="H2722" s="405"/>
      <c r="I2722" s="405"/>
      <c r="J2722" s="405"/>
      <c r="K2722" s="405"/>
      <c r="L2722" s="406"/>
      <c r="M2722" s="25" t="str">
        <f>IFERROR(VLOOKUP(D2722,Cover!$I$2:$J$14,2,0),"")</f>
        <v/>
      </c>
      <c r="N2722" s="25" t="str">
        <f t="shared" si="84"/>
        <v/>
      </c>
      <c r="O2722" s="15" t="str">
        <f t="shared" si="85"/>
        <v/>
      </c>
    </row>
    <row r="2723" spans="1:15" ht="16.5" customHeight="1">
      <c r="A2723" s="404"/>
      <c r="B2723" s="405"/>
      <c r="C2723" s="413"/>
      <c r="D2723" s="405"/>
      <c r="E2723" s="405"/>
      <c r="F2723" s="405"/>
      <c r="G2723" s="405"/>
      <c r="H2723" s="405"/>
      <c r="I2723" s="405"/>
      <c r="J2723" s="405"/>
      <c r="K2723" s="405"/>
      <c r="L2723" s="406"/>
      <c r="M2723" s="25" t="str">
        <f>IFERROR(VLOOKUP(D2723,Cover!$I$2:$J$14,2,0),"")</f>
        <v/>
      </c>
      <c r="N2723" s="25" t="str">
        <f t="shared" si="84"/>
        <v/>
      </c>
      <c r="O2723" s="15" t="str">
        <f t="shared" si="85"/>
        <v/>
      </c>
    </row>
    <row r="2724" spans="1:15" ht="16.5" customHeight="1">
      <c r="A2724" s="404"/>
      <c r="B2724" s="405"/>
      <c r="C2724" s="413"/>
      <c r="D2724" s="405"/>
      <c r="E2724" s="405"/>
      <c r="F2724" s="405"/>
      <c r="G2724" s="405"/>
      <c r="H2724" s="405"/>
      <c r="I2724" s="405"/>
      <c r="J2724" s="405"/>
      <c r="K2724" s="405"/>
      <c r="L2724" s="406"/>
      <c r="M2724" s="25" t="str">
        <f>IFERROR(VLOOKUP(D2724,Cover!$I$2:$J$14,2,0),"")</f>
        <v/>
      </c>
      <c r="N2724" s="25" t="str">
        <f t="shared" si="84"/>
        <v/>
      </c>
      <c r="O2724" s="15" t="str">
        <f t="shared" si="85"/>
        <v/>
      </c>
    </row>
    <row r="2725" spans="1:15" ht="16.5" customHeight="1">
      <c r="A2725" s="404"/>
      <c r="B2725" s="405"/>
      <c r="C2725" s="413"/>
      <c r="D2725" s="405"/>
      <c r="E2725" s="405"/>
      <c r="F2725" s="405"/>
      <c r="G2725" s="405"/>
      <c r="H2725" s="405"/>
      <c r="I2725" s="405"/>
      <c r="J2725" s="405"/>
      <c r="K2725" s="405"/>
      <c r="L2725" s="406"/>
      <c r="M2725" s="25" t="str">
        <f>IFERROR(VLOOKUP(D2725,Cover!$I$2:$J$14,2,0),"")</f>
        <v/>
      </c>
      <c r="N2725" s="25" t="str">
        <f t="shared" si="84"/>
        <v/>
      </c>
      <c r="O2725" s="15" t="str">
        <f t="shared" si="85"/>
        <v/>
      </c>
    </row>
    <row r="2726" spans="1:15" ht="16.5" customHeight="1">
      <c r="A2726" s="404"/>
      <c r="B2726" s="405"/>
      <c r="C2726" s="413"/>
      <c r="D2726" s="405"/>
      <c r="E2726" s="405"/>
      <c r="F2726" s="405"/>
      <c r="G2726" s="405"/>
      <c r="H2726" s="405"/>
      <c r="I2726" s="405"/>
      <c r="J2726" s="405"/>
      <c r="K2726" s="405"/>
      <c r="L2726" s="406"/>
      <c r="M2726" s="25" t="str">
        <f>IFERROR(VLOOKUP(D2726,Cover!$I$2:$J$14,2,0),"")</f>
        <v/>
      </c>
      <c r="N2726" s="25" t="str">
        <f t="shared" si="84"/>
        <v/>
      </c>
      <c r="O2726" s="15" t="str">
        <f t="shared" si="85"/>
        <v/>
      </c>
    </row>
    <row r="2727" spans="1:15" ht="16.5" customHeight="1">
      <c r="A2727" s="404"/>
      <c r="B2727" s="405"/>
      <c r="C2727" s="413"/>
      <c r="D2727" s="405"/>
      <c r="E2727" s="405"/>
      <c r="F2727" s="405"/>
      <c r="G2727" s="405"/>
      <c r="H2727" s="405"/>
      <c r="I2727" s="405"/>
      <c r="J2727" s="405"/>
      <c r="K2727" s="405"/>
      <c r="L2727" s="406"/>
      <c r="M2727" s="25" t="str">
        <f>IFERROR(VLOOKUP(D2727,Cover!$I$2:$J$14,2,0),"")</f>
        <v/>
      </c>
      <c r="N2727" s="25" t="str">
        <f t="shared" si="84"/>
        <v/>
      </c>
      <c r="O2727" s="15" t="str">
        <f t="shared" si="85"/>
        <v/>
      </c>
    </row>
    <row r="2728" spans="1:15" ht="16.5" customHeight="1">
      <c r="A2728" s="404"/>
      <c r="B2728" s="405"/>
      <c r="C2728" s="413"/>
      <c r="D2728" s="405"/>
      <c r="E2728" s="405"/>
      <c r="F2728" s="405"/>
      <c r="G2728" s="405"/>
      <c r="H2728" s="405"/>
      <c r="I2728" s="405"/>
      <c r="J2728" s="405"/>
      <c r="K2728" s="405"/>
      <c r="L2728" s="406"/>
      <c r="M2728" s="25" t="str">
        <f>IFERROR(VLOOKUP(D2728,Cover!$I$2:$J$14,2,0),"")</f>
        <v/>
      </c>
      <c r="N2728" s="25" t="str">
        <f t="shared" si="84"/>
        <v/>
      </c>
      <c r="O2728" s="15" t="str">
        <f t="shared" si="85"/>
        <v/>
      </c>
    </row>
    <row r="2729" spans="1:15" ht="16.5" customHeight="1">
      <c r="A2729" s="404"/>
      <c r="B2729" s="405"/>
      <c r="C2729" s="413"/>
      <c r="D2729" s="405"/>
      <c r="E2729" s="405"/>
      <c r="F2729" s="405"/>
      <c r="G2729" s="405"/>
      <c r="H2729" s="405"/>
      <c r="I2729" s="405"/>
      <c r="J2729" s="405"/>
      <c r="K2729" s="405"/>
      <c r="L2729" s="406"/>
      <c r="M2729" s="25" t="str">
        <f>IFERROR(VLOOKUP(D2729,Cover!$I$2:$J$14,2,0),"")</f>
        <v/>
      </c>
      <c r="N2729" s="25" t="str">
        <f t="shared" si="84"/>
        <v/>
      </c>
      <c r="O2729" s="15" t="str">
        <f t="shared" si="85"/>
        <v/>
      </c>
    </row>
    <row r="2730" spans="1:15" ht="16.5" customHeight="1">
      <c r="A2730" s="404"/>
      <c r="B2730" s="405"/>
      <c r="C2730" s="413"/>
      <c r="D2730" s="405"/>
      <c r="E2730" s="405"/>
      <c r="F2730" s="405"/>
      <c r="G2730" s="405"/>
      <c r="H2730" s="405"/>
      <c r="I2730" s="405"/>
      <c r="J2730" s="405"/>
      <c r="K2730" s="405"/>
      <c r="L2730" s="406"/>
      <c r="M2730" s="25" t="str">
        <f>IFERROR(VLOOKUP(D2730,Cover!$I$2:$J$14,2,0),"")</f>
        <v/>
      </c>
      <c r="N2730" s="25" t="str">
        <f t="shared" si="84"/>
        <v/>
      </c>
      <c r="O2730" s="15" t="str">
        <f t="shared" si="85"/>
        <v/>
      </c>
    </row>
    <row r="2731" spans="1:15" ht="16.5" customHeight="1">
      <c r="A2731" s="404"/>
      <c r="B2731" s="405"/>
      <c r="C2731" s="413"/>
      <c r="D2731" s="405"/>
      <c r="E2731" s="405"/>
      <c r="F2731" s="405"/>
      <c r="G2731" s="405"/>
      <c r="H2731" s="405"/>
      <c r="I2731" s="405"/>
      <c r="J2731" s="405"/>
      <c r="K2731" s="405"/>
      <c r="L2731" s="406"/>
      <c r="M2731" s="25" t="str">
        <f>IFERROR(VLOOKUP(D2731,Cover!$I$2:$J$14,2,0),"")</f>
        <v/>
      </c>
      <c r="N2731" s="25" t="str">
        <f t="shared" si="84"/>
        <v/>
      </c>
      <c r="O2731" s="15" t="str">
        <f t="shared" si="85"/>
        <v/>
      </c>
    </row>
    <row r="2732" spans="1:15" ht="16.5" customHeight="1">
      <c r="A2732" s="404"/>
      <c r="B2732" s="405"/>
      <c r="C2732" s="413"/>
      <c r="D2732" s="405"/>
      <c r="E2732" s="405"/>
      <c r="F2732" s="405"/>
      <c r="G2732" s="405"/>
      <c r="H2732" s="405"/>
      <c r="I2732" s="405"/>
      <c r="J2732" s="405"/>
      <c r="K2732" s="405"/>
      <c r="L2732" s="406"/>
      <c r="M2732" s="25" t="str">
        <f>IFERROR(VLOOKUP(D2732,Cover!$I$2:$J$14,2,0),"")</f>
        <v/>
      </c>
      <c r="N2732" s="25" t="str">
        <f t="shared" si="84"/>
        <v/>
      </c>
      <c r="O2732" s="15" t="str">
        <f t="shared" si="85"/>
        <v/>
      </c>
    </row>
    <row r="2733" spans="1:15" ht="16.5" customHeight="1">
      <c r="A2733" s="404"/>
      <c r="B2733" s="405"/>
      <c r="C2733" s="413"/>
      <c r="D2733" s="405"/>
      <c r="E2733" s="405"/>
      <c r="F2733" s="405"/>
      <c r="G2733" s="405"/>
      <c r="H2733" s="405"/>
      <c r="I2733" s="405"/>
      <c r="J2733" s="405"/>
      <c r="K2733" s="405"/>
      <c r="L2733" s="406"/>
      <c r="M2733" s="25" t="str">
        <f>IFERROR(VLOOKUP(D2733,Cover!$I$2:$J$14,2,0),"")</f>
        <v/>
      </c>
      <c r="N2733" s="25" t="str">
        <f t="shared" si="84"/>
        <v/>
      </c>
      <c r="O2733" s="15" t="str">
        <f t="shared" si="85"/>
        <v/>
      </c>
    </row>
    <row r="2734" spans="1:15" ht="16.5" customHeight="1">
      <c r="A2734" s="404"/>
      <c r="B2734" s="405"/>
      <c r="C2734" s="413"/>
      <c r="D2734" s="405"/>
      <c r="E2734" s="405"/>
      <c r="F2734" s="405"/>
      <c r="G2734" s="405"/>
      <c r="H2734" s="405"/>
      <c r="I2734" s="405"/>
      <c r="J2734" s="405"/>
      <c r="K2734" s="405"/>
      <c r="L2734" s="406"/>
      <c r="M2734" s="25" t="str">
        <f>IFERROR(VLOOKUP(D2734,Cover!$I$2:$J$14,2,0),"")</f>
        <v/>
      </c>
      <c r="N2734" s="25" t="str">
        <f t="shared" si="84"/>
        <v/>
      </c>
      <c r="O2734" s="15" t="str">
        <f t="shared" si="85"/>
        <v/>
      </c>
    </row>
    <row r="2735" spans="1:15" ht="16.5" customHeight="1">
      <c r="A2735" s="404"/>
      <c r="B2735" s="405"/>
      <c r="C2735" s="413"/>
      <c r="D2735" s="405"/>
      <c r="E2735" s="405"/>
      <c r="F2735" s="405"/>
      <c r="G2735" s="405"/>
      <c r="H2735" s="405"/>
      <c r="I2735" s="405"/>
      <c r="J2735" s="405"/>
      <c r="K2735" s="405"/>
      <c r="L2735" s="406"/>
      <c r="M2735" s="25" t="str">
        <f>IFERROR(VLOOKUP(D2735,Cover!$I$2:$J$14,2,0),"")</f>
        <v/>
      </c>
      <c r="N2735" s="25" t="str">
        <f t="shared" si="84"/>
        <v/>
      </c>
      <c r="O2735" s="15" t="str">
        <f t="shared" si="85"/>
        <v/>
      </c>
    </row>
    <row r="2736" spans="1:15" ht="16.5" customHeight="1">
      <c r="A2736" s="404"/>
      <c r="B2736" s="405"/>
      <c r="C2736" s="413"/>
      <c r="D2736" s="405"/>
      <c r="E2736" s="405"/>
      <c r="F2736" s="405"/>
      <c r="G2736" s="405"/>
      <c r="H2736" s="405"/>
      <c r="I2736" s="405"/>
      <c r="J2736" s="405"/>
      <c r="K2736" s="405"/>
      <c r="L2736" s="406"/>
      <c r="M2736" s="25" t="str">
        <f>IFERROR(VLOOKUP(D2736,Cover!$I$2:$J$14,2,0),"")</f>
        <v/>
      </c>
      <c r="N2736" s="25" t="str">
        <f t="shared" si="84"/>
        <v/>
      </c>
      <c r="O2736" s="15" t="str">
        <f t="shared" si="85"/>
        <v/>
      </c>
    </row>
    <row r="2737" spans="1:15" ht="16.5" customHeight="1">
      <c r="A2737" s="404"/>
      <c r="B2737" s="405"/>
      <c r="C2737" s="413"/>
      <c r="D2737" s="405"/>
      <c r="E2737" s="405"/>
      <c r="F2737" s="405"/>
      <c r="G2737" s="405"/>
      <c r="H2737" s="405"/>
      <c r="I2737" s="405"/>
      <c r="J2737" s="405"/>
      <c r="K2737" s="405"/>
      <c r="L2737" s="406"/>
      <c r="M2737" s="25" t="str">
        <f>IFERROR(VLOOKUP(D2737,Cover!$I$2:$J$14,2,0),"")</f>
        <v/>
      </c>
      <c r="N2737" s="25" t="str">
        <f t="shared" si="84"/>
        <v/>
      </c>
      <c r="O2737" s="15" t="str">
        <f t="shared" si="85"/>
        <v/>
      </c>
    </row>
    <row r="2738" spans="1:15" ht="16.5" customHeight="1">
      <c r="A2738" s="404"/>
      <c r="B2738" s="405"/>
      <c r="C2738" s="413"/>
      <c r="D2738" s="405"/>
      <c r="E2738" s="405"/>
      <c r="F2738" s="405"/>
      <c r="G2738" s="405"/>
      <c r="H2738" s="405"/>
      <c r="I2738" s="405"/>
      <c r="J2738" s="405"/>
      <c r="K2738" s="405"/>
      <c r="L2738" s="406"/>
      <c r="M2738" s="25" t="str">
        <f>IFERROR(VLOOKUP(D2738,Cover!$I$2:$J$14,2,0),"")</f>
        <v/>
      </c>
      <c r="N2738" s="25" t="str">
        <f t="shared" si="84"/>
        <v/>
      </c>
      <c r="O2738" s="15" t="str">
        <f t="shared" si="85"/>
        <v/>
      </c>
    </row>
    <row r="2739" spans="1:15" ht="16.5" customHeight="1">
      <c r="A2739" s="404"/>
      <c r="B2739" s="405"/>
      <c r="C2739" s="413"/>
      <c r="D2739" s="405"/>
      <c r="E2739" s="405"/>
      <c r="F2739" s="405"/>
      <c r="G2739" s="405"/>
      <c r="H2739" s="405"/>
      <c r="I2739" s="405"/>
      <c r="J2739" s="405"/>
      <c r="K2739" s="405"/>
      <c r="L2739" s="406"/>
      <c r="M2739" s="25" t="str">
        <f>IFERROR(VLOOKUP(D2739,Cover!$I$2:$J$14,2,0),"")</f>
        <v/>
      </c>
      <c r="N2739" s="25" t="str">
        <f t="shared" si="84"/>
        <v/>
      </c>
      <c r="O2739" s="15" t="str">
        <f t="shared" si="85"/>
        <v/>
      </c>
    </row>
    <row r="2740" spans="1:15" ht="16.5" customHeight="1">
      <c r="A2740" s="404"/>
      <c r="B2740" s="405"/>
      <c r="C2740" s="413"/>
      <c r="D2740" s="405"/>
      <c r="E2740" s="405"/>
      <c r="F2740" s="405"/>
      <c r="G2740" s="405"/>
      <c r="H2740" s="405"/>
      <c r="I2740" s="405"/>
      <c r="J2740" s="405"/>
      <c r="K2740" s="405"/>
      <c r="L2740" s="406"/>
      <c r="M2740" s="25" t="str">
        <f>IFERROR(VLOOKUP(D2740,Cover!$I$2:$J$14,2,0),"")</f>
        <v/>
      </c>
      <c r="N2740" s="25" t="str">
        <f t="shared" si="84"/>
        <v/>
      </c>
      <c r="O2740" s="15" t="str">
        <f t="shared" si="85"/>
        <v/>
      </c>
    </row>
    <row r="2741" spans="1:15" ht="16.5" customHeight="1">
      <c r="A2741" s="404"/>
      <c r="B2741" s="405"/>
      <c r="C2741" s="413"/>
      <c r="D2741" s="405"/>
      <c r="E2741" s="405"/>
      <c r="F2741" s="405"/>
      <c r="G2741" s="405"/>
      <c r="H2741" s="405"/>
      <c r="I2741" s="405"/>
      <c r="J2741" s="405"/>
      <c r="K2741" s="405"/>
      <c r="L2741" s="406"/>
      <c r="M2741" s="25" t="str">
        <f>IFERROR(VLOOKUP(D2741,Cover!$I$2:$J$14,2,0),"")</f>
        <v/>
      </c>
      <c r="N2741" s="25" t="str">
        <f t="shared" si="84"/>
        <v/>
      </c>
      <c r="O2741" s="15" t="str">
        <f t="shared" si="85"/>
        <v/>
      </c>
    </row>
    <row r="2742" spans="1:15" ht="16.5" customHeight="1">
      <c r="A2742" s="404"/>
      <c r="B2742" s="405"/>
      <c r="C2742" s="413"/>
      <c r="D2742" s="405"/>
      <c r="E2742" s="405"/>
      <c r="F2742" s="405"/>
      <c r="G2742" s="405"/>
      <c r="H2742" s="405"/>
      <c r="I2742" s="405"/>
      <c r="J2742" s="405"/>
      <c r="K2742" s="405"/>
      <c r="L2742" s="406"/>
      <c r="M2742" s="25" t="str">
        <f>IFERROR(VLOOKUP(D2742,Cover!$I$2:$J$14,2,0),"")</f>
        <v/>
      </c>
      <c r="N2742" s="25" t="str">
        <f t="shared" si="84"/>
        <v/>
      </c>
      <c r="O2742" s="15" t="str">
        <f t="shared" si="85"/>
        <v/>
      </c>
    </row>
    <row r="2743" spans="1:15" ht="16.5" customHeight="1">
      <c r="A2743" s="404"/>
      <c r="B2743" s="405"/>
      <c r="C2743" s="413"/>
      <c r="D2743" s="405"/>
      <c r="E2743" s="405"/>
      <c r="F2743" s="405"/>
      <c r="G2743" s="405"/>
      <c r="H2743" s="405"/>
      <c r="I2743" s="405"/>
      <c r="J2743" s="405"/>
      <c r="K2743" s="405"/>
      <c r="L2743" s="406"/>
      <c r="M2743" s="25" t="str">
        <f>IFERROR(VLOOKUP(D2743,Cover!$I$2:$J$14,2,0),"")</f>
        <v/>
      </c>
      <c r="N2743" s="25" t="str">
        <f t="shared" si="84"/>
        <v/>
      </c>
      <c r="O2743" s="15" t="str">
        <f t="shared" si="85"/>
        <v/>
      </c>
    </row>
    <row r="2744" spans="1:15" ht="16.5" customHeight="1">
      <c r="A2744" s="404"/>
      <c r="B2744" s="405"/>
      <c r="C2744" s="413"/>
      <c r="D2744" s="405"/>
      <c r="E2744" s="405"/>
      <c r="F2744" s="405"/>
      <c r="G2744" s="405"/>
      <c r="H2744" s="405"/>
      <c r="I2744" s="405"/>
      <c r="J2744" s="405"/>
      <c r="K2744" s="405"/>
      <c r="L2744" s="406"/>
      <c r="M2744" s="25" t="str">
        <f>IFERROR(VLOOKUP(D2744,Cover!$I$2:$J$14,2,0),"")</f>
        <v/>
      </c>
      <c r="N2744" s="25" t="str">
        <f t="shared" si="84"/>
        <v/>
      </c>
      <c r="O2744" s="15" t="str">
        <f t="shared" si="85"/>
        <v/>
      </c>
    </row>
    <row r="2745" spans="1:15" ht="16.5" customHeight="1">
      <c r="A2745" s="404"/>
      <c r="B2745" s="405"/>
      <c r="C2745" s="413"/>
      <c r="D2745" s="405"/>
      <c r="E2745" s="405"/>
      <c r="F2745" s="405"/>
      <c r="G2745" s="405"/>
      <c r="H2745" s="405"/>
      <c r="I2745" s="405"/>
      <c r="J2745" s="405"/>
      <c r="K2745" s="405"/>
      <c r="L2745" s="406"/>
      <c r="M2745" s="25" t="str">
        <f>IFERROR(VLOOKUP(D2745,Cover!$I$2:$J$14,2,0),"")</f>
        <v/>
      </c>
      <c r="N2745" s="25" t="str">
        <f t="shared" si="84"/>
        <v/>
      </c>
      <c r="O2745" s="15" t="str">
        <f t="shared" si="85"/>
        <v/>
      </c>
    </row>
    <row r="2746" spans="1:15" ht="16.5" customHeight="1">
      <c r="A2746" s="404"/>
      <c r="B2746" s="405"/>
      <c r="C2746" s="413"/>
      <c r="D2746" s="405"/>
      <c r="E2746" s="405"/>
      <c r="F2746" s="405"/>
      <c r="G2746" s="405"/>
      <c r="H2746" s="405"/>
      <c r="I2746" s="405"/>
      <c r="J2746" s="405"/>
      <c r="K2746" s="405"/>
      <c r="L2746" s="406"/>
      <c r="M2746" s="25" t="str">
        <f>IFERROR(VLOOKUP(D2746,Cover!$I$2:$J$14,2,0),"")</f>
        <v/>
      </c>
      <c r="N2746" s="25" t="str">
        <f t="shared" si="84"/>
        <v/>
      </c>
      <c r="O2746" s="15" t="str">
        <f t="shared" si="85"/>
        <v/>
      </c>
    </row>
    <row r="2747" spans="1:15" ht="16.5" customHeight="1">
      <c r="A2747" s="404"/>
      <c r="B2747" s="405"/>
      <c r="C2747" s="413"/>
      <c r="D2747" s="405"/>
      <c r="E2747" s="405"/>
      <c r="F2747" s="405"/>
      <c r="G2747" s="405"/>
      <c r="H2747" s="405"/>
      <c r="I2747" s="405"/>
      <c r="J2747" s="405"/>
      <c r="K2747" s="405"/>
      <c r="L2747" s="406"/>
      <c r="M2747" s="25" t="str">
        <f>IFERROR(VLOOKUP(D2747,Cover!$I$2:$J$14,2,0),"")</f>
        <v/>
      </c>
      <c r="N2747" s="25" t="str">
        <f t="shared" si="84"/>
        <v/>
      </c>
      <c r="O2747" s="15" t="str">
        <f t="shared" si="85"/>
        <v/>
      </c>
    </row>
    <row r="2748" spans="1:15" ht="16.5" customHeight="1">
      <c r="A2748" s="404"/>
      <c r="B2748" s="405"/>
      <c r="C2748" s="413"/>
      <c r="D2748" s="405"/>
      <c r="E2748" s="405"/>
      <c r="F2748" s="405"/>
      <c r="G2748" s="405"/>
      <c r="H2748" s="405"/>
      <c r="I2748" s="405"/>
      <c r="J2748" s="405"/>
      <c r="K2748" s="405"/>
      <c r="L2748" s="406"/>
      <c r="M2748" s="25" t="str">
        <f>IFERROR(VLOOKUP(D2748,Cover!$I$2:$J$14,2,0),"")</f>
        <v/>
      </c>
      <c r="N2748" s="25" t="str">
        <f t="shared" si="84"/>
        <v/>
      </c>
      <c r="O2748" s="15" t="str">
        <f t="shared" si="85"/>
        <v/>
      </c>
    </row>
    <row r="2749" spans="1:15" ht="16.5" customHeight="1">
      <c r="A2749" s="404"/>
      <c r="B2749" s="405"/>
      <c r="C2749" s="413"/>
      <c r="D2749" s="405"/>
      <c r="E2749" s="405"/>
      <c r="F2749" s="405"/>
      <c r="G2749" s="405"/>
      <c r="H2749" s="405"/>
      <c r="I2749" s="405"/>
      <c r="J2749" s="405"/>
      <c r="K2749" s="405"/>
      <c r="L2749" s="406"/>
      <c r="M2749" s="25" t="str">
        <f>IFERROR(VLOOKUP(D2749,Cover!$I$2:$J$14,2,0),"")</f>
        <v/>
      </c>
      <c r="N2749" s="25" t="str">
        <f t="shared" si="84"/>
        <v/>
      </c>
      <c r="O2749" s="15" t="str">
        <f t="shared" si="85"/>
        <v/>
      </c>
    </row>
    <row r="2750" spans="1:15" ht="16.5" customHeight="1">
      <c r="A2750" s="404"/>
      <c r="B2750" s="405"/>
      <c r="C2750" s="413"/>
      <c r="D2750" s="405"/>
      <c r="E2750" s="405"/>
      <c r="F2750" s="405"/>
      <c r="G2750" s="405"/>
      <c r="H2750" s="405"/>
      <c r="I2750" s="405"/>
      <c r="J2750" s="405"/>
      <c r="K2750" s="405"/>
      <c r="L2750" s="406"/>
      <c r="M2750" s="25" t="str">
        <f>IFERROR(VLOOKUP(D2750,Cover!$I$2:$J$14,2,0),"")</f>
        <v/>
      </c>
      <c r="N2750" s="25" t="str">
        <f t="shared" si="84"/>
        <v/>
      </c>
      <c r="O2750" s="15" t="str">
        <f t="shared" si="85"/>
        <v/>
      </c>
    </row>
    <row r="2751" spans="1:15" ht="16.5" customHeight="1">
      <c r="A2751" s="404"/>
      <c r="B2751" s="405"/>
      <c r="C2751" s="413"/>
      <c r="D2751" s="405"/>
      <c r="E2751" s="405"/>
      <c r="F2751" s="405"/>
      <c r="G2751" s="405"/>
      <c r="H2751" s="405"/>
      <c r="I2751" s="405"/>
      <c r="J2751" s="405"/>
      <c r="K2751" s="405"/>
      <c r="L2751" s="406"/>
      <c r="M2751" s="25" t="str">
        <f>IFERROR(VLOOKUP(D2751,Cover!$I$2:$J$14,2,0),"")</f>
        <v/>
      </c>
      <c r="N2751" s="25" t="str">
        <f t="shared" si="84"/>
        <v/>
      </c>
      <c r="O2751" s="15" t="str">
        <f t="shared" si="85"/>
        <v/>
      </c>
    </row>
    <row r="2752" spans="1:15" ht="16.5" customHeight="1">
      <c r="A2752" s="404"/>
      <c r="B2752" s="405"/>
      <c r="C2752" s="413"/>
      <c r="D2752" s="405"/>
      <c r="E2752" s="405"/>
      <c r="F2752" s="405"/>
      <c r="G2752" s="405"/>
      <c r="H2752" s="405"/>
      <c r="I2752" s="405"/>
      <c r="J2752" s="405"/>
      <c r="K2752" s="405"/>
      <c r="L2752" s="406"/>
      <c r="M2752" s="25" t="str">
        <f>IFERROR(VLOOKUP(D2752,Cover!$I$2:$J$14,2,0),"")</f>
        <v/>
      </c>
      <c r="N2752" s="25" t="str">
        <f t="shared" si="84"/>
        <v/>
      </c>
      <c r="O2752" s="15" t="str">
        <f t="shared" si="85"/>
        <v/>
      </c>
    </row>
    <row r="2753" spans="1:15" ht="16.5" customHeight="1">
      <c r="A2753" s="404"/>
      <c r="B2753" s="405"/>
      <c r="C2753" s="413"/>
      <c r="D2753" s="405"/>
      <c r="E2753" s="405"/>
      <c r="F2753" s="405"/>
      <c r="G2753" s="405"/>
      <c r="H2753" s="405"/>
      <c r="I2753" s="405"/>
      <c r="J2753" s="405"/>
      <c r="K2753" s="405"/>
      <c r="L2753" s="406"/>
      <c r="M2753" s="25" t="str">
        <f>IFERROR(VLOOKUP(D2753,Cover!$I$2:$J$14,2,0),"")</f>
        <v/>
      </c>
      <c r="N2753" s="25" t="str">
        <f t="shared" si="84"/>
        <v/>
      </c>
      <c r="O2753" s="15" t="str">
        <f t="shared" si="85"/>
        <v/>
      </c>
    </row>
    <row r="2754" spans="1:15" ht="16.5" customHeight="1">
      <c r="A2754" s="404"/>
      <c r="B2754" s="405"/>
      <c r="C2754" s="413"/>
      <c r="D2754" s="405"/>
      <c r="E2754" s="405"/>
      <c r="F2754" s="405"/>
      <c r="G2754" s="405"/>
      <c r="H2754" s="405"/>
      <c r="I2754" s="405"/>
      <c r="J2754" s="405"/>
      <c r="K2754" s="405"/>
      <c r="L2754" s="406"/>
      <c r="M2754" s="25" t="str">
        <f>IFERROR(VLOOKUP(D2754,Cover!$I$2:$J$14,2,0),"")</f>
        <v/>
      </c>
      <c r="N2754" s="25" t="str">
        <f t="shared" si="84"/>
        <v/>
      </c>
      <c r="O2754" s="15" t="str">
        <f t="shared" si="85"/>
        <v/>
      </c>
    </row>
    <row r="2755" spans="1:15" ht="16.5" customHeight="1">
      <c r="A2755" s="404"/>
      <c r="B2755" s="405"/>
      <c r="C2755" s="413"/>
      <c r="D2755" s="405"/>
      <c r="E2755" s="405"/>
      <c r="F2755" s="405"/>
      <c r="G2755" s="405"/>
      <c r="H2755" s="405"/>
      <c r="I2755" s="405"/>
      <c r="J2755" s="405"/>
      <c r="K2755" s="405"/>
      <c r="L2755" s="406"/>
      <c r="M2755" s="25" t="str">
        <f>IFERROR(VLOOKUP(D2755,Cover!$I$2:$J$14,2,0),"")</f>
        <v/>
      </c>
      <c r="N2755" s="25" t="str">
        <f t="shared" ref="N2755:N2818" si="86">IF(O2755&lt;&gt;"PMOyyy144_R4bis",CONCATENATE(B2755,M2755,I2755),CONCATENATE(O2755,M2755,I2755))</f>
        <v/>
      </c>
      <c r="O2755" s="15" t="str">
        <f t="shared" ref="O2755:O2818" si="87">LEFT(B2755,15)</f>
        <v/>
      </c>
    </row>
    <row r="2756" spans="1:15" ht="16.5" customHeight="1">
      <c r="A2756" s="404"/>
      <c r="B2756" s="405"/>
      <c r="C2756" s="413"/>
      <c r="D2756" s="405"/>
      <c r="E2756" s="405"/>
      <c r="F2756" s="405"/>
      <c r="G2756" s="405"/>
      <c r="H2756" s="405"/>
      <c r="I2756" s="405"/>
      <c r="J2756" s="405"/>
      <c r="K2756" s="405"/>
      <c r="L2756" s="406"/>
      <c r="M2756" s="25" t="str">
        <f>IFERROR(VLOOKUP(D2756,Cover!$I$2:$J$14,2,0),"")</f>
        <v/>
      </c>
      <c r="N2756" s="25" t="str">
        <f t="shared" si="86"/>
        <v/>
      </c>
      <c r="O2756" s="15" t="str">
        <f t="shared" si="87"/>
        <v/>
      </c>
    </row>
    <row r="2757" spans="1:15" ht="16.5" customHeight="1">
      <c r="A2757" s="404"/>
      <c r="B2757" s="405"/>
      <c r="C2757" s="413"/>
      <c r="D2757" s="405"/>
      <c r="E2757" s="405"/>
      <c r="F2757" s="405"/>
      <c r="G2757" s="405"/>
      <c r="H2757" s="405"/>
      <c r="I2757" s="405"/>
      <c r="J2757" s="405"/>
      <c r="K2757" s="405"/>
      <c r="L2757" s="406"/>
      <c r="M2757" s="25" t="str">
        <f>IFERROR(VLOOKUP(D2757,Cover!$I$2:$J$14,2,0),"")</f>
        <v/>
      </c>
      <c r="N2757" s="25" t="str">
        <f t="shared" si="86"/>
        <v/>
      </c>
      <c r="O2757" s="15" t="str">
        <f t="shared" si="87"/>
        <v/>
      </c>
    </row>
    <row r="2758" spans="1:15" ht="16.5" customHeight="1">
      <c r="A2758" s="404"/>
      <c r="B2758" s="405"/>
      <c r="C2758" s="413"/>
      <c r="D2758" s="405"/>
      <c r="E2758" s="405"/>
      <c r="F2758" s="405"/>
      <c r="G2758" s="405"/>
      <c r="H2758" s="405"/>
      <c r="I2758" s="405"/>
      <c r="J2758" s="405"/>
      <c r="K2758" s="405"/>
      <c r="L2758" s="406"/>
      <c r="M2758" s="25" t="str">
        <f>IFERROR(VLOOKUP(D2758,Cover!$I$2:$J$14,2,0),"")</f>
        <v/>
      </c>
      <c r="N2758" s="25" t="str">
        <f t="shared" si="86"/>
        <v/>
      </c>
      <c r="O2758" s="15" t="str">
        <f t="shared" si="87"/>
        <v/>
      </c>
    </row>
    <row r="2759" spans="1:15" ht="16.5" customHeight="1">
      <c r="A2759" s="404"/>
      <c r="B2759" s="405"/>
      <c r="C2759" s="413"/>
      <c r="D2759" s="405"/>
      <c r="E2759" s="405"/>
      <c r="F2759" s="405"/>
      <c r="G2759" s="405"/>
      <c r="H2759" s="405"/>
      <c r="I2759" s="405"/>
      <c r="J2759" s="405"/>
      <c r="K2759" s="405"/>
      <c r="L2759" s="406"/>
      <c r="M2759" s="25" t="str">
        <f>IFERROR(VLOOKUP(D2759,Cover!$I$2:$J$14,2,0),"")</f>
        <v/>
      </c>
      <c r="N2759" s="25" t="str">
        <f t="shared" si="86"/>
        <v/>
      </c>
      <c r="O2759" s="15" t="str">
        <f t="shared" si="87"/>
        <v/>
      </c>
    </row>
    <row r="2760" spans="1:15" ht="16.5" customHeight="1">
      <c r="A2760" s="404"/>
      <c r="B2760" s="405"/>
      <c r="C2760" s="413"/>
      <c r="D2760" s="405"/>
      <c r="E2760" s="405"/>
      <c r="F2760" s="405"/>
      <c r="G2760" s="405"/>
      <c r="H2760" s="405"/>
      <c r="I2760" s="405"/>
      <c r="J2760" s="405"/>
      <c r="K2760" s="405"/>
      <c r="L2760" s="406"/>
      <c r="M2760" s="25" t="str">
        <f>IFERROR(VLOOKUP(D2760,Cover!$I$2:$J$14,2,0),"")</f>
        <v/>
      </c>
      <c r="N2760" s="25" t="str">
        <f t="shared" si="86"/>
        <v/>
      </c>
      <c r="O2760" s="15" t="str">
        <f t="shared" si="87"/>
        <v/>
      </c>
    </row>
    <row r="2761" spans="1:15" ht="16.5" customHeight="1">
      <c r="A2761" s="404"/>
      <c r="B2761" s="405"/>
      <c r="C2761" s="413"/>
      <c r="D2761" s="405"/>
      <c r="E2761" s="405"/>
      <c r="F2761" s="405"/>
      <c r="G2761" s="405"/>
      <c r="H2761" s="405"/>
      <c r="I2761" s="405"/>
      <c r="J2761" s="405"/>
      <c r="K2761" s="405"/>
      <c r="L2761" s="406"/>
      <c r="M2761" s="25" t="str">
        <f>IFERROR(VLOOKUP(D2761,Cover!$I$2:$J$14,2,0),"")</f>
        <v/>
      </c>
      <c r="N2761" s="25" t="str">
        <f t="shared" si="86"/>
        <v/>
      </c>
      <c r="O2761" s="15" t="str">
        <f t="shared" si="87"/>
        <v/>
      </c>
    </row>
    <row r="2762" spans="1:15" ht="16.5" customHeight="1">
      <c r="A2762" s="404"/>
      <c r="B2762" s="405"/>
      <c r="C2762" s="413"/>
      <c r="D2762" s="405"/>
      <c r="E2762" s="405"/>
      <c r="F2762" s="405"/>
      <c r="G2762" s="405"/>
      <c r="H2762" s="405"/>
      <c r="I2762" s="405"/>
      <c r="J2762" s="405"/>
      <c r="K2762" s="405"/>
      <c r="L2762" s="406"/>
      <c r="M2762" s="25" t="str">
        <f>IFERROR(VLOOKUP(D2762,Cover!$I$2:$J$14,2,0),"")</f>
        <v/>
      </c>
      <c r="N2762" s="25" t="str">
        <f t="shared" si="86"/>
        <v/>
      </c>
      <c r="O2762" s="15" t="str">
        <f t="shared" si="87"/>
        <v/>
      </c>
    </row>
    <row r="2763" spans="1:15" ht="16.5" customHeight="1">
      <c r="A2763" s="404"/>
      <c r="B2763" s="405"/>
      <c r="C2763" s="413"/>
      <c r="D2763" s="405"/>
      <c r="E2763" s="405"/>
      <c r="F2763" s="405"/>
      <c r="G2763" s="405"/>
      <c r="H2763" s="405"/>
      <c r="I2763" s="405"/>
      <c r="J2763" s="405"/>
      <c r="K2763" s="405"/>
      <c r="L2763" s="406"/>
      <c r="M2763" s="25" t="str">
        <f>IFERROR(VLOOKUP(D2763,Cover!$I$2:$J$14,2,0),"")</f>
        <v/>
      </c>
      <c r="N2763" s="25" t="str">
        <f t="shared" si="86"/>
        <v/>
      </c>
      <c r="O2763" s="15" t="str">
        <f t="shared" si="87"/>
        <v/>
      </c>
    </row>
    <row r="2764" spans="1:15" ht="16.5" customHeight="1">
      <c r="A2764" s="404"/>
      <c r="B2764" s="405"/>
      <c r="C2764" s="413"/>
      <c r="D2764" s="405"/>
      <c r="E2764" s="405"/>
      <c r="F2764" s="405"/>
      <c r="G2764" s="405"/>
      <c r="H2764" s="405"/>
      <c r="I2764" s="405"/>
      <c r="J2764" s="405"/>
      <c r="K2764" s="405"/>
      <c r="L2764" s="406"/>
      <c r="M2764" s="25" t="str">
        <f>IFERROR(VLOOKUP(D2764,Cover!$I$2:$J$14,2,0),"")</f>
        <v/>
      </c>
      <c r="N2764" s="25" t="str">
        <f t="shared" si="86"/>
        <v/>
      </c>
      <c r="O2764" s="15" t="str">
        <f t="shared" si="87"/>
        <v/>
      </c>
    </row>
    <row r="2765" spans="1:15" ht="16.5" customHeight="1">
      <c r="A2765" s="404"/>
      <c r="B2765" s="405"/>
      <c r="C2765" s="413"/>
      <c r="D2765" s="405"/>
      <c r="E2765" s="405"/>
      <c r="F2765" s="405"/>
      <c r="G2765" s="405"/>
      <c r="H2765" s="405"/>
      <c r="I2765" s="405"/>
      <c r="J2765" s="405"/>
      <c r="K2765" s="405"/>
      <c r="L2765" s="406"/>
      <c r="M2765" s="25" t="str">
        <f>IFERROR(VLOOKUP(D2765,Cover!$I$2:$J$14,2,0),"")</f>
        <v/>
      </c>
      <c r="N2765" s="25" t="str">
        <f t="shared" si="86"/>
        <v/>
      </c>
      <c r="O2765" s="15" t="str">
        <f t="shared" si="87"/>
        <v/>
      </c>
    </row>
    <row r="2766" spans="1:15" ht="16.5" customHeight="1">
      <c r="A2766" s="404"/>
      <c r="B2766" s="405"/>
      <c r="C2766" s="413"/>
      <c r="D2766" s="405"/>
      <c r="E2766" s="405"/>
      <c r="F2766" s="405"/>
      <c r="G2766" s="405"/>
      <c r="H2766" s="405"/>
      <c r="I2766" s="405"/>
      <c r="J2766" s="405"/>
      <c r="K2766" s="405"/>
      <c r="L2766" s="406"/>
      <c r="M2766" s="25" t="str">
        <f>IFERROR(VLOOKUP(D2766,Cover!$I$2:$J$14,2,0),"")</f>
        <v/>
      </c>
      <c r="N2766" s="25" t="str">
        <f t="shared" si="86"/>
        <v/>
      </c>
      <c r="O2766" s="15" t="str">
        <f t="shared" si="87"/>
        <v/>
      </c>
    </row>
    <row r="2767" spans="1:15" ht="16.5" customHeight="1">
      <c r="A2767" s="404"/>
      <c r="B2767" s="405"/>
      <c r="C2767" s="413"/>
      <c r="D2767" s="405"/>
      <c r="E2767" s="405"/>
      <c r="F2767" s="405"/>
      <c r="G2767" s="405"/>
      <c r="H2767" s="405"/>
      <c r="I2767" s="405"/>
      <c r="J2767" s="405"/>
      <c r="K2767" s="405"/>
      <c r="L2767" s="406"/>
      <c r="M2767" s="25" t="str">
        <f>IFERROR(VLOOKUP(D2767,Cover!$I$2:$J$14,2,0),"")</f>
        <v/>
      </c>
      <c r="N2767" s="25" t="str">
        <f t="shared" si="86"/>
        <v/>
      </c>
      <c r="O2767" s="15" t="str">
        <f t="shared" si="87"/>
        <v/>
      </c>
    </row>
    <row r="2768" spans="1:15" ht="16.5" customHeight="1">
      <c r="A2768" s="404"/>
      <c r="B2768" s="405"/>
      <c r="C2768" s="413"/>
      <c r="D2768" s="405"/>
      <c r="E2768" s="405"/>
      <c r="F2768" s="405"/>
      <c r="G2768" s="405"/>
      <c r="H2768" s="405"/>
      <c r="I2768" s="405"/>
      <c r="J2768" s="405"/>
      <c r="K2768" s="405"/>
      <c r="L2768" s="406"/>
      <c r="M2768" s="25" t="str">
        <f>IFERROR(VLOOKUP(D2768,Cover!$I$2:$J$14,2,0),"")</f>
        <v/>
      </c>
      <c r="N2768" s="25" t="str">
        <f t="shared" si="86"/>
        <v/>
      </c>
      <c r="O2768" s="15" t="str">
        <f t="shared" si="87"/>
        <v/>
      </c>
    </row>
    <row r="2769" spans="1:15" ht="16.5" customHeight="1">
      <c r="A2769" s="404"/>
      <c r="B2769" s="405"/>
      <c r="C2769" s="413"/>
      <c r="D2769" s="405"/>
      <c r="E2769" s="405"/>
      <c r="F2769" s="405"/>
      <c r="G2769" s="405"/>
      <c r="H2769" s="405"/>
      <c r="I2769" s="405"/>
      <c r="J2769" s="405"/>
      <c r="K2769" s="405"/>
      <c r="L2769" s="406"/>
      <c r="M2769" s="25" t="str">
        <f>IFERROR(VLOOKUP(D2769,Cover!$I$2:$J$14,2,0),"")</f>
        <v/>
      </c>
      <c r="N2769" s="25" t="str">
        <f t="shared" si="86"/>
        <v/>
      </c>
      <c r="O2769" s="15" t="str">
        <f t="shared" si="87"/>
        <v/>
      </c>
    </row>
    <row r="2770" spans="1:15" ht="16.5" customHeight="1">
      <c r="A2770" s="404"/>
      <c r="B2770" s="405"/>
      <c r="C2770" s="413"/>
      <c r="D2770" s="405"/>
      <c r="E2770" s="405"/>
      <c r="F2770" s="405"/>
      <c r="G2770" s="405"/>
      <c r="H2770" s="405"/>
      <c r="I2770" s="405"/>
      <c r="J2770" s="405"/>
      <c r="K2770" s="405"/>
      <c r="L2770" s="406"/>
      <c r="M2770" s="25" t="str">
        <f>IFERROR(VLOOKUP(D2770,Cover!$I$2:$J$14,2,0),"")</f>
        <v/>
      </c>
      <c r="N2770" s="25" t="str">
        <f t="shared" si="86"/>
        <v/>
      </c>
      <c r="O2770" s="15" t="str">
        <f t="shared" si="87"/>
        <v/>
      </c>
    </row>
    <row r="2771" spans="1:15" ht="16.5" customHeight="1">
      <c r="A2771" s="404"/>
      <c r="B2771" s="405"/>
      <c r="C2771" s="413"/>
      <c r="D2771" s="405"/>
      <c r="E2771" s="405"/>
      <c r="F2771" s="405"/>
      <c r="G2771" s="405"/>
      <c r="H2771" s="405"/>
      <c r="I2771" s="405"/>
      <c r="J2771" s="405"/>
      <c r="K2771" s="405"/>
      <c r="L2771" s="406"/>
      <c r="M2771" s="25" t="str">
        <f>IFERROR(VLOOKUP(D2771,Cover!$I$2:$J$14,2,0),"")</f>
        <v/>
      </c>
      <c r="N2771" s="25" t="str">
        <f t="shared" si="86"/>
        <v/>
      </c>
      <c r="O2771" s="15" t="str">
        <f t="shared" si="87"/>
        <v/>
      </c>
    </row>
    <row r="2772" spans="1:15" ht="16.5" customHeight="1">
      <c r="A2772" s="404"/>
      <c r="B2772" s="405"/>
      <c r="C2772" s="413"/>
      <c r="D2772" s="405"/>
      <c r="E2772" s="405"/>
      <c r="F2772" s="405"/>
      <c r="G2772" s="405"/>
      <c r="H2772" s="405"/>
      <c r="I2772" s="405"/>
      <c r="J2772" s="405"/>
      <c r="K2772" s="405"/>
      <c r="L2772" s="406"/>
      <c r="M2772" s="25" t="str">
        <f>IFERROR(VLOOKUP(D2772,Cover!$I$2:$J$14,2,0),"")</f>
        <v/>
      </c>
      <c r="N2772" s="25" t="str">
        <f t="shared" si="86"/>
        <v/>
      </c>
      <c r="O2772" s="15" t="str">
        <f t="shared" si="87"/>
        <v/>
      </c>
    </row>
    <row r="2773" spans="1:15" ht="16.5" customHeight="1">
      <c r="A2773" s="404"/>
      <c r="B2773" s="405"/>
      <c r="C2773" s="413"/>
      <c r="D2773" s="405"/>
      <c r="E2773" s="405"/>
      <c r="F2773" s="405"/>
      <c r="G2773" s="405"/>
      <c r="H2773" s="405"/>
      <c r="I2773" s="405"/>
      <c r="J2773" s="405"/>
      <c r="K2773" s="405"/>
      <c r="L2773" s="406"/>
      <c r="M2773" s="25" t="str">
        <f>IFERROR(VLOOKUP(D2773,Cover!$I$2:$J$14,2,0),"")</f>
        <v/>
      </c>
      <c r="N2773" s="25" t="str">
        <f t="shared" si="86"/>
        <v/>
      </c>
      <c r="O2773" s="15" t="str">
        <f t="shared" si="87"/>
        <v/>
      </c>
    </row>
    <row r="2774" spans="1:15" ht="16.5" customHeight="1">
      <c r="A2774" s="404"/>
      <c r="B2774" s="405"/>
      <c r="C2774" s="413"/>
      <c r="D2774" s="405"/>
      <c r="E2774" s="405"/>
      <c r="F2774" s="405"/>
      <c r="G2774" s="405"/>
      <c r="H2774" s="405"/>
      <c r="I2774" s="405"/>
      <c r="J2774" s="405"/>
      <c r="K2774" s="405"/>
      <c r="L2774" s="406"/>
      <c r="M2774" s="25" t="str">
        <f>IFERROR(VLOOKUP(D2774,Cover!$I$2:$J$14,2,0),"")</f>
        <v/>
      </c>
      <c r="N2774" s="25" t="str">
        <f t="shared" si="86"/>
        <v/>
      </c>
      <c r="O2774" s="15" t="str">
        <f t="shared" si="87"/>
        <v/>
      </c>
    </row>
    <row r="2775" spans="1:15" ht="16.5" customHeight="1">
      <c r="A2775" s="404"/>
      <c r="B2775" s="405"/>
      <c r="C2775" s="413"/>
      <c r="D2775" s="405"/>
      <c r="E2775" s="405"/>
      <c r="F2775" s="405"/>
      <c r="G2775" s="405"/>
      <c r="H2775" s="405"/>
      <c r="I2775" s="405"/>
      <c r="J2775" s="405"/>
      <c r="K2775" s="405"/>
      <c r="L2775" s="406"/>
      <c r="M2775" s="25" t="str">
        <f>IFERROR(VLOOKUP(D2775,Cover!$I$2:$J$14,2,0),"")</f>
        <v/>
      </c>
      <c r="N2775" s="25" t="str">
        <f t="shared" si="86"/>
        <v/>
      </c>
      <c r="O2775" s="15" t="str">
        <f t="shared" si="87"/>
        <v/>
      </c>
    </row>
    <row r="2776" spans="1:15" ht="16.5" customHeight="1">
      <c r="A2776" s="404"/>
      <c r="B2776" s="405"/>
      <c r="C2776" s="413"/>
      <c r="D2776" s="405"/>
      <c r="E2776" s="405"/>
      <c r="F2776" s="405"/>
      <c r="G2776" s="405"/>
      <c r="H2776" s="405"/>
      <c r="I2776" s="405"/>
      <c r="J2776" s="405"/>
      <c r="K2776" s="405"/>
      <c r="L2776" s="406"/>
      <c r="M2776" s="25" t="str">
        <f>IFERROR(VLOOKUP(D2776,Cover!$I$2:$J$14,2,0),"")</f>
        <v/>
      </c>
      <c r="N2776" s="25" t="str">
        <f t="shared" si="86"/>
        <v/>
      </c>
      <c r="O2776" s="15" t="str">
        <f t="shared" si="87"/>
        <v/>
      </c>
    </row>
    <row r="2777" spans="1:15" ht="16.5" customHeight="1">
      <c r="A2777" s="404"/>
      <c r="B2777" s="405"/>
      <c r="C2777" s="413"/>
      <c r="D2777" s="405"/>
      <c r="E2777" s="405"/>
      <c r="F2777" s="405"/>
      <c r="G2777" s="405"/>
      <c r="H2777" s="405"/>
      <c r="I2777" s="405"/>
      <c r="J2777" s="405"/>
      <c r="K2777" s="405"/>
      <c r="L2777" s="406"/>
      <c r="M2777" s="25" t="str">
        <f>IFERROR(VLOOKUP(D2777,Cover!$I$2:$J$14,2,0),"")</f>
        <v/>
      </c>
      <c r="N2777" s="25" t="str">
        <f t="shared" si="86"/>
        <v/>
      </c>
      <c r="O2777" s="15" t="str">
        <f t="shared" si="87"/>
        <v/>
      </c>
    </row>
    <row r="2778" spans="1:15" ht="16.5" customHeight="1">
      <c r="A2778" s="404"/>
      <c r="B2778" s="405"/>
      <c r="C2778" s="413"/>
      <c r="D2778" s="405"/>
      <c r="E2778" s="405"/>
      <c r="F2778" s="405"/>
      <c r="G2778" s="405"/>
      <c r="H2778" s="405"/>
      <c r="I2778" s="405"/>
      <c r="J2778" s="405"/>
      <c r="K2778" s="405"/>
      <c r="L2778" s="406"/>
      <c r="M2778" s="25" t="str">
        <f>IFERROR(VLOOKUP(D2778,Cover!$I$2:$J$14,2,0),"")</f>
        <v/>
      </c>
      <c r="N2778" s="25" t="str">
        <f t="shared" si="86"/>
        <v/>
      </c>
      <c r="O2778" s="15" t="str">
        <f t="shared" si="87"/>
        <v/>
      </c>
    </row>
    <row r="2779" spans="1:15" ht="16.5" customHeight="1">
      <c r="A2779" s="404"/>
      <c r="B2779" s="405"/>
      <c r="C2779" s="413"/>
      <c r="D2779" s="405"/>
      <c r="E2779" s="405"/>
      <c r="F2779" s="405"/>
      <c r="G2779" s="405"/>
      <c r="H2779" s="405"/>
      <c r="I2779" s="405"/>
      <c r="J2779" s="405"/>
      <c r="K2779" s="405"/>
      <c r="L2779" s="406"/>
      <c r="M2779" s="25" t="str">
        <f>IFERROR(VLOOKUP(D2779,Cover!$I$2:$J$14,2,0),"")</f>
        <v/>
      </c>
      <c r="N2779" s="25" t="str">
        <f t="shared" si="86"/>
        <v/>
      </c>
      <c r="O2779" s="15" t="str">
        <f t="shared" si="87"/>
        <v/>
      </c>
    </row>
    <row r="2780" spans="1:15" ht="16.5" customHeight="1">
      <c r="A2780" s="404"/>
      <c r="B2780" s="405"/>
      <c r="C2780" s="413"/>
      <c r="D2780" s="405"/>
      <c r="E2780" s="405"/>
      <c r="F2780" s="405"/>
      <c r="G2780" s="405"/>
      <c r="H2780" s="405"/>
      <c r="I2780" s="405"/>
      <c r="J2780" s="405"/>
      <c r="K2780" s="405"/>
      <c r="L2780" s="406"/>
      <c r="M2780" s="25" t="str">
        <f>IFERROR(VLOOKUP(D2780,Cover!$I$2:$J$14,2,0),"")</f>
        <v/>
      </c>
      <c r="N2780" s="25" t="str">
        <f t="shared" si="86"/>
        <v/>
      </c>
      <c r="O2780" s="15" t="str">
        <f t="shared" si="87"/>
        <v/>
      </c>
    </row>
    <row r="2781" spans="1:15" ht="16.5" customHeight="1">
      <c r="A2781" s="404"/>
      <c r="B2781" s="405"/>
      <c r="C2781" s="413"/>
      <c r="D2781" s="405"/>
      <c r="E2781" s="405"/>
      <c r="F2781" s="405"/>
      <c r="G2781" s="405"/>
      <c r="H2781" s="405"/>
      <c r="I2781" s="405"/>
      <c r="J2781" s="405"/>
      <c r="K2781" s="405"/>
      <c r="L2781" s="406"/>
      <c r="M2781" s="25" t="str">
        <f>IFERROR(VLOOKUP(D2781,Cover!$I$2:$J$14,2,0),"")</f>
        <v/>
      </c>
      <c r="N2781" s="25" t="str">
        <f t="shared" si="86"/>
        <v/>
      </c>
      <c r="O2781" s="15" t="str">
        <f t="shared" si="87"/>
        <v/>
      </c>
    </row>
    <row r="2782" spans="1:15" ht="16.5" customHeight="1">
      <c r="A2782" s="404"/>
      <c r="B2782" s="405"/>
      <c r="C2782" s="413"/>
      <c r="D2782" s="405"/>
      <c r="E2782" s="405"/>
      <c r="F2782" s="405"/>
      <c r="G2782" s="405"/>
      <c r="H2782" s="405"/>
      <c r="I2782" s="405"/>
      <c r="J2782" s="405"/>
      <c r="K2782" s="405"/>
      <c r="L2782" s="406"/>
      <c r="M2782" s="25" t="str">
        <f>IFERROR(VLOOKUP(D2782,Cover!$I$2:$J$14,2,0),"")</f>
        <v/>
      </c>
      <c r="N2782" s="25" t="str">
        <f t="shared" si="86"/>
        <v/>
      </c>
      <c r="O2782" s="15" t="str">
        <f t="shared" si="87"/>
        <v/>
      </c>
    </row>
    <row r="2783" spans="1:15" ht="16.5" customHeight="1">
      <c r="A2783" s="404"/>
      <c r="B2783" s="405"/>
      <c r="C2783" s="413"/>
      <c r="D2783" s="405"/>
      <c r="E2783" s="405"/>
      <c r="F2783" s="405"/>
      <c r="G2783" s="405"/>
      <c r="H2783" s="405"/>
      <c r="I2783" s="405"/>
      <c r="J2783" s="405"/>
      <c r="K2783" s="405"/>
      <c r="L2783" s="406"/>
      <c r="M2783" s="25" t="str">
        <f>IFERROR(VLOOKUP(D2783,Cover!$I$2:$J$14,2,0),"")</f>
        <v/>
      </c>
      <c r="N2783" s="25" t="str">
        <f t="shared" si="86"/>
        <v/>
      </c>
      <c r="O2783" s="15" t="str">
        <f t="shared" si="87"/>
        <v/>
      </c>
    </row>
    <row r="2784" spans="1:15" ht="16.5" customHeight="1">
      <c r="A2784" s="404"/>
      <c r="B2784" s="405"/>
      <c r="C2784" s="413"/>
      <c r="D2784" s="405"/>
      <c r="E2784" s="405"/>
      <c r="F2784" s="405"/>
      <c r="G2784" s="405"/>
      <c r="H2784" s="405"/>
      <c r="I2784" s="405"/>
      <c r="J2784" s="405"/>
      <c r="K2784" s="405"/>
      <c r="L2784" s="406"/>
      <c r="M2784" s="25" t="str">
        <f>IFERROR(VLOOKUP(D2784,Cover!$I$2:$J$14,2,0),"")</f>
        <v/>
      </c>
      <c r="N2784" s="25" t="str">
        <f t="shared" si="86"/>
        <v/>
      </c>
      <c r="O2784" s="15" t="str">
        <f t="shared" si="87"/>
        <v/>
      </c>
    </row>
    <row r="2785" spans="1:15" ht="16.5" customHeight="1">
      <c r="A2785" s="404"/>
      <c r="B2785" s="405"/>
      <c r="C2785" s="413"/>
      <c r="D2785" s="405"/>
      <c r="E2785" s="405"/>
      <c r="F2785" s="405"/>
      <c r="G2785" s="405"/>
      <c r="H2785" s="405"/>
      <c r="I2785" s="405"/>
      <c r="J2785" s="405"/>
      <c r="K2785" s="405"/>
      <c r="L2785" s="406"/>
      <c r="M2785" s="25" t="str">
        <f>IFERROR(VLOOKUP(D2785,Cover!$I$2:$J$14,2,0),"")</f>
        <v/>
      </c>
      <c r="N2785" s="25" t="str">
        <f t="shared" si="86"/>
        <v/>
      </c>
      <c r="O2785" s="15" t="str">
        <f t="shared" si="87"/>
        <v/>
      </c>
    </row>
    <row r="2786" spans="1:15" ht="16.5" customHeight="1">
      <c r="A2786" s="404"/>
      <c r="B2786" s="405"/>
      <c r="C2786" s="413"/>
      <c r="D2786" s="405"/>
      <c r="E2786" s="405"/>
      <c r="F2786" s="405"/>
      <c r="G2786" s="405"/>
      <c r="H2786" s="405"/>
      <c r="I2786" s="405"/>
      <c r="J2786" s="405"/>
      <c r="K2786" s="405"/>
      <c r="L2786" s="406"/>
      <c r="M2786" s="25" t="str">
        <f>IFERROR(VLOOKUP(D2786,Cover!$I$2:$J$14,2,0),"")</f>
        <v/>
      </c>
      <c r="N2786" s="25" t="str">
        <f t="shared" si="86"/>
        <v/>
      </c>
      <c r="O2786" s="15" t="str">
        <f t="shared" si="87"/>
        <v/>
      </c>
    </row>
    <row r="2787" spans="1:15" ht="16.5" customHeight="1">
      <c r="A2787" s="404"/>
      <c r="B2787" s="405"/>
      <c r="C2787" s="413"/>
      <c r="D2787" s="405"/>
      <c r="E2787" s="405"/>
      <c r="F2787" s="405"/>
      <c r="G2787" s="405"/>
      <c r="H2787" s="405"/>
      <c r="I2787" s="405"/>
      <c r="J2787" s="405"/>
      <c r="K2787" s="405"/>
      <c r="L2787" s="406"/>
      <c r="M2787" s="25" t="str">
        <f>IFERROR(VLOOKUP(D2787,Cover!$I$2:$J$14,2,0),"")</f>
        <v/>
      </c>
      <c r="N2787" s="25" t="str">
        <f t="shared" si="86"/>
        <v/>
      </c>
      <c r="O2787" s="15" t="str">
        <f t="shared" si="87"/>
        <v/>
      </c>
    </row>
    <row r="2788" spans="1:15" ht="16.5" customHeight="1">
      <c r="A2788" s="404"/>
      <c r="B2788" s="405"/>
      <c r="C2788" s="413"/>
      <c r="D2788" s="405"/>
      <c r="E2788" s="405"/>
      <c r="F2788" s="405"/>
      <c r="G2788" s="405"/>
      <c r="H2788" s="405"/>
      <c r="I2788" s="405"/>
      <c r="J2788" s="405"/>
      <c r="K2788" s="405"/>
      <c r="L2788" s="406"/>
      <c r="M2788" s="25" t="str">
        <f>IFERROR(VLOOKUP(D2788,Cover!$I$2:$J$14,2,0),"")</f>
        <v/>
      </c>
      <c r="N2788" s="25" t="str">
        <f t="shared" si="86"/>
        <v/>
      </c>
      <c r="O2788" s="15" t="str">
        <f t="shared" si="87"/>
        <v/>
      </c>
    </row>
    <row r="2789" spans="1:15" ht="16.5" customHeight="1">
      <c r="A2789" s="404"/>
      <c r="B2789" s="405"/>
      <c r="C2789" s="413"/>
      <c r="D2789" s="405"/>
      <c r="E2789" s="405"/>
      <c r="F2789" s="405"/>
      <c r="G2789" s="405"/>
      <c r="H2789" s="405"/>
      <c r="I2789" s="405"/>
      <c r="J2789" s="405"/>
      <c r="K2789" s="405"/>
      <c r="L2789" s="406"/>
      <c r="M2789" s="25" t="str">
        <f>IFERROR(VLOOKUP(D2789,Cover!$I$2:$J$14,2,0),"")</f>
        <v/>
      </c>
      <c r="N2789" s="25" t="str">
        <f t="shared" si="86"/>
        <v/>
      </c>
      <c r="O2789" s="15" t="str">
        <f t="shared" si="87"/>
        <v/>
      </c>
    </row>
    <row r="2790" spans="1:15" ht="16.5" customHeight="1">
      <c r="A2790" s="404"/>
      <c r="B2790" s="405"/>
      <c r="C2790" s="413"/>
      <c r="D2790" s="405"/>
      <c r="E2790" s="405"/>
      <c r="F2790" s="405"/>
      <c r="G2790" s="405"/>
      <c r="H2790" s="405"/>
      <c r="I2790" s="405"/>
      <c r="J2790" s="405"/>
      <c r="K2790" s="405"/>
      <c r="L2790" s="406"/>
      <c r="M2790" s="25" t="str">
        <f>IFERROR(VLOOKUP(D2790,Cover!$I$2:$J$14,2,0),"")</f>
        <v/>
      </c>
      <c r="N2790" s="25" t="str">
        <f t="shared" si="86"/>
        <v/>
      </c>
      <c r="O2790" s="15" t="str">
        <f t="shared" si="87"/>
        <v/>
      </c>
    </row>
    <row r="2791" spans="1:15" ht="16.5" customHeight="1">
      <c r="A2791" s="404"/>
      <c r="B2791" s="405"/>
      <c r="C2791" s="413"/>
      <c r="D2791" s="405"/>
      <c r="E2791" s="405"/>
      <c r="F2791" s="405"/>
      <c r="G2791" s="405"/>
      <c r="H2791" s="405"/>
      <c r="I2791" s="405"/>
      <c r="J2791" s="405"/>
      <c r="K2791" s="405"/>
      <c r="L2791" s="406"/>
      <c r="M2791" s="25" t="str">
        <f>IFERROR(VLOOKUP(D2791,Cover!$I$2:$J$14,2,0),"")</f>
        <v/>
      </c>
      <c r="N2791" s="25" t="str">
        <f t="shared" si="86"/>
        <v/>
      </c>
      <c r="O2791" s="15" t="str">
        <f t="shared" si="87"/>
        <v/>
      </c>
    </row>
    <row r="2792" spans="1:15" ht="16.5" customHeight="1">
      <c r="A2792" s="404"/>
      <c r="B2792" s="405"/>
      <c r="C2792" s="413"/>
      <c r="D2792" s="405"/>
      <c r="E2792" s="405"/>
      <c r="F2792" s="405"/>
      <c r="G2792" s="405"/>
      <c r="H2792" s="405"/>
      <c r="I2792" s="405"/>
      <c r="J2792" s="405"/>
      <c r="K2792" s="405"/>
      <c r="L2792" s="406"/>
      <c r="M2792" s="25" t="str">
        <f>IFERROR(VLOOKUP(D2792,Cover!$I$2:$J$14,2,0),"")</f>
        <v/>
      </c>
      <c r="N2792" s="25" t="str">
        <f t="shared" si="86"/>
        <v/>
      </c>
      <c r="O2792" s="15" t="str">
        <f t="shared" si="87"/>
        <v/>
      </c>
    </row>
    <row r="2793" spans="1:15" ht="16.5" customHeight="1">
      <c r="A2793" s="404"/>
      <c r="B2793" s="405"/>
      <c r="C2793" s="413"/>
      <c r="D2793" s="405"/>
      <c r="E2793" s="405"/>
      <c r="F2793" s="405"/>
      <c r="G2793" s="405"/>
      <c r="H2793" s="405"/>
      <c r="I2793" s="405"/>
      <c r="J2793" s="405"/>
      <c r="K2793" s="405"/>
      <c r="L2793" s="406"/>
      <c r="M2793" s="25" t="str">
        <f>IFERROR(VLOOKUP(D2793,Cover!$I$2:$J$14,2,0),"")</f>
        <v/>
      </c>
      <c r="N2793" s="25" t="str">
        <f t="shared" si="86"/>
        <v/>
      </c>
      <c r="O2793" s="15" t="str">
        <f t="shared" si="87"/>
        <v/>
      </c>
    </row>
    <row r="2794" spans="1:15" ht="16.5" customHeight="1">
      <c r="A2794" s="404"/>
      <c r="B2794" s="405"/>
      <c r="C2794" s="413"/>
      <c r="D2794" s="405"/>
      <c r="E2794" s="405"/>
      <c r="F2794" s="405"/>
      <c r="G2794" s="405"/>
      <c r="H2794" s="405"/>
      <c r="I2794" s="405"/>
      <c r="J2794" s="405"/>
      <c r="K2794" s="405"/>
      <c r="L2794" s="406"/>
      <c r="M2794" s="25" t="str">
        <f>IFERROR(VLOOKUP(D2794,Cover!$I$2:$J$14,2,0),"")</f>
        <v/>
      </c>
      <c r="N2794" s="25" t="str">
        <f t="shared" si="86"/>
        <v/>
      </c>
      <c r="O2794" s="15" t="str">
        <f t="shared" si="87"/>
        <v/>
      </c>
    </row>
    <row r="2795" spans="1:15" ht="16.5" customHeight="1">
      <c r="A2795" s="404"/>
      <c r="B2795" s="405"/>
      <c r="C2795" s="413"/>
      <c r="D2795" s="405"/>
      <c r="E2795" s="405"/>
      <c r="F2795" s="405"/>
      <c r="G2795" s="405"/>
      <c r="H2795" s="405"/>
      <c r="I2795" s="405"/>
      <c r="J2795" s="405"/>
      <c r="K2795" s="405"/>
      <c r="L2795" s="406"/>
      <c r="M2795" s="25" t="str">
        <f>IFERROR(VLOOKUP(D2795,Cover!$I$2:$J$14,2,0),"")</f>
        <v/>
      </c>
      <c r="N2795" s="25" t="str">
        <f t="shared" si="86"/>
        <v/>
      </c>
      <c r="O2795" s="15" t="str">
        <f t="shared" si="87"/>
        <v/>
      </c>
    </row>
    <row r="2796" spans="1:15" ht="16.5" customHeight="1">
      <c r="A2796" s="404"/>
      <c r="B2796" s="405"/>
      <c r="C2796" s="413"/>
      <c r="D2796" s="405"/>
      <c r="E2796" s="405"/>
      <c r="F2796" s="405"/>
      <c r="G2796" s="405"/>
      <c r="H2796" s="405"/>
      <c r="I2796" s="405"/>
      <c r="J2796" s="405"/>
      <c r="K2796" s="405"/>
      <c r="L2796" s="406"/>
      <c r="M2796" s="25" t="str">
        <f>IFERROR(VLOOKUP(D2796,Cover!$I$2:$J$14,2,0),"")</f>
        <v/>
      </c>
      <c r="N2796" s="25" t="str">
        <f t="shared" si="86"/>
        <v/>
      </c>
      <c r="O2796" s="15" t="str">
        <f t="shared" si="87"/>
        <v/>
      </c>
    </row>
    <row r="2797" spans="1:15" ht="16.5" customHeight="1">
      <c r="A2797" s="404"/>
      <c r="B2797" s="405"/>
      <c r="C2797" s="413"/>
      <c r="D2797" s="405"/>
      <c r="E2797" s="405"/>
      <c r="F2797" s="405"/>
      <c r="G2797" s="405"/>
      <c r="H2797" s="405"/>
      <c r="I2797" s="405"/>
      <c r="J2797" s="405"/>
      <c r="K2797" s="405"/>
      <c r="L2797" s="406"/>
      <c r="M2797" s="25" t="str">
        <f>IFERROR(VLOOKUP(D2797,Cover!$I$2:$J$14,2,0),"")</f>
        <v/>
      </c>
      <c r="N2797" s="25" t="str">
        <f t="shared" si="86"/>
        <v/>
      </c>
      <c r="O2797" s="15" t="str">
        <f t="shared" si="87"/>
        <v/>
      </c>
    </row>
    <row r="2798" spans="1:15" ht="16.5" customHeight="1">
      <c r="A2798" s="404"/>
      <c r="B2798" s="405"/>
      <c r="C2798" s="413"/>
      <c r="D2798" s="405"/>
      <c r="E2798" s="405"/>
      <c r="F2798" s="405"/>
      <c r="G2798" s="405"/>
      <c r="H2798" s="405"/>
      <c r="I2798" s="405"/>
      <c r="J2798" s="405"/>
      <c r="K2798" s="405"/>
      <c r="L2798" s="406"/>
      <c r="M2798" s="25" t="str">
        <f>IFERROR(VLOOKUP(D2798,Cover!$I$2:$J$14,2,0),"")</f>
        <v/>
      </c>
      <c r="N2798" s="25" t="str">
        <f t="shared" si="86"/>
        <v/>
      </c>
      <c r="O2798" s="15" t="str">
        <f t="shared" si="87"/>
        <v/>
      </c>
    </row>
    <row r="2799" spans="1:15" ht="16.5" customHeight="1">
      <c r="A2799" s="404"/>
      <c r="B2799" s="405"/>
      <c r="C2799" s="413"/>
      <c r="D2799" s="405"/>
      <c r="E2799" s="405"/>
      <c r="F2799" s="405"/>
      <c r="G2799" s="405"/>
      <c r="H2799" s="405"/>
      <c r="I2799" s="405"/>
      <c r="J2799" s="405"/>
      <c r="K2799" s="405"/>
      <c r="L2799" s="406"/>
      <c r="M2799" s="25" t="str">
        <f>IFERROR(VLOOKUP(D2799,Cover!$I$2:$J$14,2,0),"")</f>
        <v/>
      </c>
      <c r="N2799" s="25" t="str">
        <f t="shared" si="86"/>
        <v/>
      </c>
      <c r="O2799" s="15" t="str">
        <f t="shared" si="87"/>
        <v/>
      </c>
    </row>
    <row r="2800" spans="1:15" ht="16.5" customHeight="1">
      <c r="A2800" s="404"/>
      <c r="B2800" s="405"/>
      <c r="C2800" s="413"/>
      <c r="D2800" s="405"/>
      <c r="E2800" s="405"/>
      <c r="F2800" s="405"/>
      <c r="G2800" s="405"/>
      <c r="H2800" s="405"/>
      <c r="I2800" s="405"/>
      <c r="J2800" s="405"/>
      <c r="K2800" s="405"/>
      <c r="L2800" s="406"/>
      <c r="M2800" s="25" t="str">
        <f>IFERROR(VLOOKUP(D2800,Cover!$I$2:$J$14,2,0),"")</f>
        <v/>
      </c>
      <c r="N2800" s="25" t="str">
        <f t="shared" si="86"/>
        <v/>
      </c>
      <c r="O2800" s="15" t="str">
        <f t="shared" si="87"/>
        <v/>
      </c>
    </row>
    <row r="2801" spans="1:15" ht="16.5" customHeight="1">
      <c r="A2801" s="404"/>
      <c r="B2801" s="405"/>
      <c r="C2801" s="413"/>
      <c r="D2801" s="405"/>
      <c r="E2801" s="405"/>
      <c r="F2801" s="405"/>
      <c r="G2801" s="405"/>
      <c r="H2801" s="405"/>
      <c r="I2801" s="405"/>
      <c r="J2801" s="405"/>
      <c r="K2801" s="405"/>
      <c r="L2801" s="406"/>
      <c r="M2801" s="25" t="str">
        <f>IFERROR(VLOOKUP(D2801,Cover!$I$2:$J$14,2,0),"")</f>
        <v/>
      </c>
      <c r="N2801" s="25" t="str">
        <f t="shared" si="86"/>
        <v/>
      </c>
      <c r="O2801" s="15" t="str">
        <f t="shared" si="87"/>
        <v/>
      </c>
    </row>
    <row r="2802" spans="1:15" ht="16.5" customHeight="1">
      <c r="A2802" s="404"/>
      <c r="B2802" s="405"/>
      <c r="C2802" s="413"/>
      <c r="D2802" s="405"/>
      <c r="E2802" s="405"/>
      <c r="F2802" s="405"/>
      <c r="G2802" s="405"/>
      <c r="H2802" s="405"/>
      <c r="I2802" s="405"/>
      <c r="J2802" s="405"/>
      <c r="K2802" s="405"/>
      <c r="L2802" s="406"/>
      <c r="M2802" s="25" t="str">
        <f>IFERROR(VLOOKUP(D2802,Cover!$I$2:$J$14,2,0),"")</f>
        <v/>
      </c>
      <c r="N2802" s="25" t="str">
        <f t="shared" si="86"/>
        <v/>
      </c>
      <c r="O2802" s="15" t="str">
        <f t="shared" si="87"/>
        <v/>
      </c>
    </row>
    <row r="2803" spans="1:15" ht="16.5" customHeight="1">
      <c r="A2803" s="404"/>
      <c r="B2803" s="405"/>
      <c r="C2803" s="413"/>
      <c r="D2803" s="405"/>
      <c r="E2803" s="405"/>
      <c r="F2803" s="405"/>
      <c r="G2803" s="405"/>
      <c r="H2803" s="405"/>
      <c r="I2803" s="405"/>
      <c r="J2803" s="405"/>
      <c r="K2803" s="405"/>
      <c r="L2803" s="406"/>
      <c r="M2803" s="25" t="str">
        <f>IFERROR(VLOOKUP(D2803,Cover!$I$2:$J$14,2,0),"")</f>
        <v/>
      </c>
      <c r="N2803" s="25" t="str">
        <f t="shared" si="86"/>
        <v/>
      </c>
      <c r="O2803" s="15" t="str">
        <f t="shared" si="87"/>
        <v/>
      </c>
    </row>
    <row r="2804" spans="1:15" ht="16.5" customHeight="1">
      <c r="A2804" s="404"/>
      <c r="B2804" s="405"/>
      <c r="C2804" s="413"/>
      <c r="D2804" s="405"/>
      <c r="E2804" s="405"/>
      <c r="F2804" s="405"/>
      <c r="G2804" s="405"/>
      <c r="H2804" s="405"/>
      <c r="I2804" s="405"/>
      <c r="J2804" s="405"/>
      <c r="K2804" s="405"/>
      <c r="L2804" s="406"/>
      <c r="M2804" s="25" t="str">
        <f>IFERROR(VLOOKUP(D2804,Cover!$I$2:$J$14,2,0),"")</f>
        <v/>
      </c>
      <c r="N2804" s="25" t="str">
        <f t="shared" si="86"/>
        <v/>
      </c>
      <c r="O2804" s="15" t="str">
        <f t="shared" si="87"/>
        <v/>
      </c>
    </row>
    <row r="2805" spans="1:15" ht="16.5" customHeight="1">
      <c r="A2805" s="404"/>
      <c r="B2805" s="405"/>
      <c r="C2805" s="413"/>
      <c r="D2805" s="405"/>
      <c r="E2805" s="405"/>
      <c r="F2805" s="405"/>
      <c r="G2805" s="405"/>
      <c r="H2805" s="405"/>
      <c r="I2805" s="405"/>
      <c r="J2805" s="405"/>
      <c r="K2805" s="405"/>
      <c r="L2805" s="406"/>
      <c r="M2805" s="25" t="str">
        <f>IFERROR(VLOOKUP(D2805,Cover!$I$2:$J$14,2,0),"")</f>
        <v/>
      </c>
      <c r="N2805" s="25" t="str">
        <f t="shared" si="86"/>
        <v/>
      </c>
      <c r="O2805" s="15" t="str">
        <f t="shared" si="87"/>
        <v/>
      </c>
    </row>
    <row r="2806" spans="1:15" ht="16.5" customHeight="1">
      <c r="A2806" s="404"/>
      <c r="B2806" s="405"/>
      <c r="C2806" s="413"/>
      <c r="D2806" s="405"/>
      <c r="E2806" s="405"/>
      <c r="F2806" s="405"/>
      <c r="G2806" s="405"/>
      <c r="H2806" s="405"/>
      <c r="I2806" s="405"/>
      <c r="J2806" s="405"/>
      <c r="K2806" s="405"/>
      <c r="L2806" s="406"/>
      <c r="M2806" s="25" t="str">
        <f>IFERROR(VLOOKUP(D2806,Cover!$I$2:$J$14,2,0),"")</f>
        <v/>
      </c>
      <c r="N2806" s="25" t="str">
        <f t="shared" si="86"/>
        <v/>
      </c>
      <c r="O2806" s="15" t="str">
        <f t="shared" si="87"/>
        <v/>
      </c>
    </row>
    <row r="2807" spans="1:15" ht="16.5" customHeight="1">
      <c r="A2807" s="404"/>
      <c r="B2807" s="405"/>
      <c r="C2807" s="413"/>
      <c r="D2807" s="405"/>
      <c r="E2807" s="405"/>
      <c r="F2807" s="405"/>
      <c r="G2807" s="405"/>
      <c r="H2807" s="405"/>
      <c r="I2807" s="405"/>
      <c r="J2807" s="405"/>
      <c r="K2807" s="405"/>
      <c r="L2807" s="406"/>
      <c r="M2807" s="25" t="str">
        <f>IFERROR(VLOOKUP(D2807,Cover!$I$2:$J$14,2,0),"")</f>
        <v/>
      </c>
      <c r="N2807" s="25" t="str">
        <f t="shared" si="86"/>
        <v/>
      </c>
      <c r="O2807" s="15" t="str">
        <f t="shared" si="87"/>
        <v/>
      </c>
    </row>
    <row r="2808" spans="1:15" ht="16.5" customHeight="1">
      <c r="A2808" s="404"/>
      <c r="B2808" s="405"/>
      <c r="C2808" s="413"/>
      <c r="D2808" s="405"/>
      <c r="E2808" s="405"/>
      <c r="F2808" s="405"/>
      <c r="G2808" s="405"/>
      <c r="H2808" s="405"/>
      <c r="I2808" s="405"/>
      <c r="J2808" s="405"/>
      <c r="K2808" s="405"/>
      <c r="L2808" s="406"/>
      <c r="M2808" s="25" t="str">
        <f>IFERROR(VLOOKUP(D2808,Cover!$I$2:$J$14,2,0),"")</f>
        <v/>
      </c>
      <c r="N2808" s="25" t="str">
        <f t="shared" si="86"/>
        <v/>
      </c>
      <c r="O2808" s="15" t="str">
        <f t="shared" si="87"/>
        <v/>
      </c>
    </row>
    <row r="2809" spans="1:15" ht="16.5" customHeight="1">
      <c r="A2809" s="404"/>
      <c r="B2809" s="405"/>
      <c r="C2809" s="413"/>
      <c r="D2809" s="405"/>
      <c r="E2809" s="405"/>
      <c r="F2809" s="405"/>
      <c r="G2809" s="405"/>
      <c r="H2809" s="405"/>
      <c r="I2809" s="405"/>
      <c r="J2809" s="405"/>
      <c r="K2809" s="405"/>
      <c r="L2809" s="406"/>
      <c r="M2809" s="25" t="str">
        <f>IFERROR(VLOOKUP(D2809,Cover!$I$2:$J$14,2,0),"")</f>
        <v/>
      </c>
      <c r="N2809" s="25" t="str">
        <f t="shared" si="86"/>
        <v/>
      </c>
      <c r="O2809" s="15" t="str">
        <f t="shared" si="87"/>
        <v/>
      </c>
    </row>
    <row r="2810" spans="1:15" ht="16.5" customHeight="1">
      <c r="A2810" s="404"/>
      <c r="B2810" s="405"/>
      <c r="C2810" s="413"/>
      <c r="D2810" s="405"/>
      <c r="E2810" s="405"/>
      <c r="F2810" s="405"/>
      <c r="G2810" s="405"/>
      <c r="H2810" s="405"/>
      <c r="I2810" s="405"/>
      <c r="J2810" s="405"/>
      <c r="K2810" s="405"/>
      <c r="L2810" s="406"/>
      <c r="M2810" s="25" t="str">
        <f>IFERROR(VLOOKUP(D2810,Cover!$I$2:$J$14,2,0),"")</f>
        <v/>
      </c>
      <c r="N2810" s="25" t="str">
        <f t="shared" si="86"/>
        <v/>
      </c>
      <c r="O2810" s="15" t="str">
        <f t="shared" si="87"/>
        <v/>
      </c>
    </row>
    <row r="2811" spans="1:15" ht="16.5" customHeight="1">
      <c r="A2811" s="404"/>
      <c r="B2811" s="405"/>
      <c r="C2811" s="413"/>
      <c r="D2811" s="405"/>
      <c r="E2811" s="405"/>
      <c r="F2811" s="405"/>
      <c r="G2811" s="405"/>
      <c r="H2811" s="405"/>
      <c r="I2811" s="405"/>
      <c r="J2811" s="405"/>
      <c r="K2811" s="405"/>
      <c r="L2811" s="406"/>
      <c r="M2811" s="25" t="str">
        <f>IFERROR(VLOOKUP(D2811,Cover!$I$2:$J$14,2,0),"")</f>
        <v/>
      </c>
      <c r="N2811" s="25" t="str">
        <f t="shared" si="86"/>
        <v/>
      </c>
      <c r="O2811" s="15" t="str">
        <f t="shared" si="87"/>
        <v/>
      </c>
    </row>
    <row r="2812" spans="1:15" ht="16.5" customHeight="1">
      <c r="A2812" s="404"/>
      <c r="B2812" s="405"/>
      <c r="C2812" s="413"/>
      <c r="D2812" s="405"/>
      <c r="E2812" s="405"/>
      <c r="F2812" s="405"/>
      <c r="G2812" s="405"/>
      <c r="H2812" s="405"/>
      <c r="I2812" s="405"/>
      <c r="J2812" s="405"/>
      <c r="K2812" s="405"/>
      <c r="L2812" s="406"/>
      <c r="M2812" s="25" t="str">
        <f>IFERROR(VLOOKUP(D2812,Cover!$I$2:$J$14,2,0),"")</f>
        <v/>
      </c>
      <c r="N2812" s="25" t="str">
        <f t="shared" si="86"/>
        <v/>
      </c>
      <c r="O2812" s="15" t="str">
        <f t="shared" si="87"/>
        <v/>
      </c>
    </row>
    <row r="2813" spans="1:15" ht="16.5" customHeight="1">
      <c r="A2813" s="404"/>
      <c r="B2813" s="405"/>
      <c r="C2813" s="413"/>
      <c r="D2813" s="405"/>
      <c r="E2813" s="405"/>
      <c r="F2813" s="405"/>
      <c r="G2813" s="405"/>
      <c r="H2813" s="405"/>
      <c r="I2813" s="405"/>
      <c r="J2813" s="405"/>
      <c r="K2813" s="405"/>
      <c r="L2813" s="406"/>
      <c r="M2813" s="25" t="str">
        <f>IFERROR(VLOOKUP(D2813,Cover!$I$2:$J$14,2,0),"")</f>
        <v/>
      </c>
      <c r="N2813" s="25" t="str">
        <f t="shared" si="86"/>
        <v/>
      </c>
      <c r="O2813" s="15" t="str">
        <f t="shared" si="87"/>
        <v/>
      </c>
    </row>
    <row r="2814" spans="1:15" ht="16.5" customHeight="1">
      <c r="A2814" s="404"/>
      <c r="B2814" s="405"/>
      <c r="C2814" s="413"/>
      <c r="D2814" s="405"/>
      <c r="E2814" s="405"/>
      <c r="F2814" s="405"/>
      <c r="G2814" s="405"/>
      <c r="H2814" s="405"/>
      <c r="I2814" s="405"/>
      <c r="J2814" s="405"/>
      <c r="K2814" s="405"/>
      <c r="L2814" s="406"/>
      <c r="M2814" s="25" t="str">
        <f>IFERROR(VLOOKUP(D2814,Cover!$I$2:$J$14,2,0),"")</f>
        <v/>
      </c>
      <c r="N2814" s="25" t="str">
        <f t="shared" si="86"/>
        <v/>
      </c>
      <c r="O2814" s="15" t="str">
        <f t="shared" si="87"/>
        <v/>
      </c>
    </row>
    <row r="2815" spans="1:15" ht="16.5" customHeight="1">
      <c r="A2815" s="404"/>
      <c r="B2815" s="405"/>
      <c r="C2815" s="413"/>
      <c r="D2815" s="405"/>
      <c r="E2815" s="405"/>
      <c r="F2815" s="405"/>
      <c r="G2815" s="405"/>
      <c r="H2815" s="405"/>
      <c r="I2815" s="405"/>
      <c r="J2815" s="405"/>
      <c r="K2815" s="405"/>
      <c r="L2815" s="406"/>
      <c r="M2815" s="25" t="str">
        <f>IFERROR(VLOOKUP(D2815,Cover!$I$2:$J$14,2,0),"")</f>
        <v/>
      </c>
      <c r="N2815" s="25" t="str">
        <f t="shared" si="86"/>
        <v/>
      </c>
      <c r="O2815" s="15" t="str">
        <f t="shared" si="87"/>
        <v/>
      </c>
    </row>
    <row r="2816" spans="1:15" ht="16.5" customHeight="1">
      <c r="A2816" s="404"/>
      <c r="B2816" s="405"/>
      <c r="C2816" s="413"/>
      <c r="D2816" s="405"/>
      <c r="E2816" s="405"/>
      <c r="F2816" s="405"/>
      <c r="G2816" s="405"/>
      <c r="H2816" s="405"/>
      <c r="I2816" s="405"/>
      <c r="J2816" s="405"/>
      <c r="K2816" s="405"/>
      <c r="L2816" s="406"/>
      <c r="M2816" s="25" t="str">
        <f>IFERROR(VLOOKUP(D2816,Cover!$I$2:$J$14,2,0),"")</f>
        <v/>
      </c>
      <c r="N2816" s="25" t="str">
        <f t="shared" si="86"/>
        <v/>
      </c>
      <c r="O2816" s="15" t="str">
        <f t="shared" si="87"/>
        <v/>
      </c>
    </row>
    <row r="2817" spans="1:15" ht="16.5" customHeight="1">
      <c r="A2817" s="404"/>
      <c r="B2817" s="405"/>
      <c r="C2817" s="413"/>
      <c r="D2817" s="405"/>
      <c r="E2817" s="405"/>
      <c r="F2817" s="405"/>
      <c r="G2817" s="405"/>
      <c r="H2817" s="405"/>
      <c r="I2817" s="405"/>
      <c r="J2817" s="405"/>
      <c r="K2817" s="405"/>
      <c r="L2817" s="406"/>
      <c r="M2817" s="25" t="str">
        <f>IFERROR(VLOOKUP(D2817,Cover!$I$2:$J$14,2,0),"")</f>
        <v/>
      </c>
      <c r="N2817" s="25" t="str">
        <f t="shared" si="86"/>
        <v/>
      </c>
      <c r="O2817" s="15" t="str">
        <f t="shared" si="87"/>
        <v/>
      </c>
    </row>
    <row r="2818" spans="1:15" ht="16.5" customHeight="1">
      <c r="A2818" s="404"/>
      <c r="B2818" s="405"/>
      <c r="C2818" s="413"/>
      <c r="D2818" s="405"/>
      <c r="E2818" s="405"/>
      <c r="F2818" s="405"/>
      <c r="G2818" s="405"/>
      <c r="H2818" s="405"/>
      <c r="I2818" s="405"/>
      <c r="J2818" s="405"/>
      <c r="K2818" s="405"/>
      <c r="L2818" s="406"/>
      <c r="M2818" s="25" t="str">
        <f>IFERROR(VLOOKUP(D2818,Cover!$I$2:$J$14,2,0),"")</f>
        <v/>
      </c>
      <c r="N2818" s="25" t="str">
        <f t="shared" si="86"/>
        <v/>
      </c>
      <c r="O2818" s="15" t="str">
        <f t="shared" si="87"/>
        <v/>
      </c>
    </row>
    <row r="2819" spans="1:15" ht="16.5" customHeight="1">
      <c r="A2819" s="404"/>
      <c r="B2819" s="405"/>
      <c r="C2819" s="413"/>
      <c r="D2819" s="405"/>
      <c r="E2819" s="405"/>
      <c r="F2819" s="405"/>
      <c r="G2819" s="405"/>
      <c r="H2819" s="405"/>
      <c r="I2819" s="405"/>
      <c r="J2819" s="405"/>
      <c r="K2819" s="405"/>
      <c r="L2819" s="406"/>
      <c r="M2819" s="25" t="str">
        <f>IFERROR(VLOOKUP(D2819,Cover!$I$2:$J$14,2,0),"")</f>
        <v/>
      </c>
      <c r="N2819" s="25" t="str">
        <f t="shared" ref="N2819:N2882" si="88">IF(O2819&lt;&gt;"PMOyyy144_R4bis",CONCATENATE(B2819,M2819,I2819),CONCATENATE(O2819,M2819,I2819))</f>
        <v/>
      </c>
      <c r="O2819" s="15" t="str">
        <f t="shared" ref="O2819:O2882" si="89">LEFT(B2819,15)</f>
        <v/>
      </c>
    </row>
    <row r="2820" spans="1:15" ht="16.5" customHeight="1">
      <c r="A2820" s="404"/>
      <c r="B2820" s="405"/>
      <c r="C2820" s="413"/>
      <c r="D2820" s="405"/>
      <c r="E2820" s="405"/>
      <c r="F2820" s="405"/>
      <c r="G2820" s="405"/>
      <c r="H2820" s="405"/>
      <c r="I2820" s="405"/>
      <c r="J2820" s="405"/>
      <c r="K2820" s="405"/>
      <c r="L2820" s="406"/>
      <c r="M2820" s="25" t="str">
        <f>IFERROR(VLOOKUP(D2820,Cover!$I$2:$J$14,2,0),"")</f>
        <v/>
      </c>
      <c r="N2820" s="25" t="str">
        <f t="shared" si="88"/>
        <v/>
      </c>
      <c r="O2820" s="15" t="str">
        <f t="shared" si="89"/>
        <v/>
      </c>
    </row>
    <row r="2821" spans="1:15" ht="16.5" customHeight="1">
      <c r="A2821" s="404"/>
      <c r="B2821" s="405"/>
      <c r="C2821" s="413"/>
      <c r="D2821" s="405"/>
      <c r="E2821" s="405"/>
      <c r="F2821" s="405"/>
      <c r="G2821" s="405"/>
      <c r="H2821" s="405"/>
      <c r="I2821" s="405"/>
      <c r="J2821" s="405"/>
      <c r="K2821" s="405"/>
      <c r="L2821" s="406"/>
      <c r="M2821" s="25" t="str">
        <f>IFERROR(VLOOKUP(D2821,Cover!$I$2:$J$14,2,0),"")</f>
        <v/>
      </c>
      <c r="N2821" s="25" t="str">
        <f t="shared" si="88"/>
        <v/>
      </c>
      <c r="O2821" s="15" t="str">
        <f t="shared" si="89"/>
        <v/>
      </c>
    </row>
    <row r="2822" spans="1:15" ht="16.5" customHeight="1">
      <c r="A2822" s="404"/>
      <c r="B2822" s="405"/>
      <c r="C2822" s="413"/>
      <c r="D2822" s="405"/>
      <c r="E2822" s="405"/>
      <c r="F2822" s="405"/>
      <c r="G2822" s="405"/>
      <c r="H2822" s="405"/>
      <c r="I2822" s="405"/>
      <c r="J2822" s="405"/>
      <c r="K2822" s="405"/>
      <c r="L2822" s="406"/>
      <c r="M2822" s="25" t="str">
        <f>IFERROR(VLOOKUP(D2822,Cover!$I$2:$J$14,2,0),"")</f>
        <v/>
      </c>
      <c r="N2822" s="25" t="str">
        <f t="shared" si="88"/>
        <v/>
      </c>
      <c r="O2822" s="15" t="str">
        <f t="shared" si="89"/>
        <v/>
      </c>
    </row>
    <row r="2823" spans="1:15" ht="16.5" customHeight="1">
      <c r="A2823" s="404"/>
      <c r="B2823" s="405"/>
      <c r="C2823" s="413"/>
      <c r="D2823" s="405"/>
      <c r="E2823" s="405"/>
      <c r="F2823" s="405"/>
      <c r="G2823" s="405"/>
      <c r="H2823" s="405"/>
      <c r="I2823" s="405"/>
      <c r="J2823" s="405"/>
      <c r="K2823" s="405"/>
      <c r="L2823" s="406"/>
      <c r="M2823" s="25" t="str">
        <f>IFERROR(VLOOKUP(D2823,Cover!$I$2:$J$14,2,0),"")</f>
        <v/>
      </c>
      <c r="N2823" s="25" t="str">
        <f t="shared" si="88"/>
        <v/>
      </c>
      <c r="O2823" s="15" t="str">
        <f t="shared" si="89"/>
        <v/>
      </c>
    </row>
    <row r="2824" spans="1:15" ht="16.5" customHeight="1">
      <c r="A2824" s="404"/>
      <c r="B2824" s="405"/>
      <c r="C2824" s="413"/>
      <c r="D2824" s="405"/>
      <c r="E2824" s="405"/>
      <c r="F2824" s="405"/>
      <c r="G2824" s="405"/>
      <c r="H2824" s="405"/>
      <c r="I2824" s="405"/>
      <c r="J2824" s="405"/>
      <c r="K2824" s="405"/>
      <c r="L2824" s="406"/>
      <c r="M2824" s="25" t="str">
        <f>IFERROR(VLOOKUP(D2824,Cover!$I$2:$J$14,2,0),"")</f>
        <v/>
      </c>
      <c r="N2824" s="25" t="str">
        <f t="shared" si="88"/>
        <v/>
      </c>
      <c r="O2824" s="15" t="str">
        <f t="shared" si="89"/>
        <v/>
      </c>
    </row>
    <row r="2825" spans="1:15" ht="16.5" customHeight="1">
      <c r="A2825" s="404"/>
      <c r="B2825" s="405"/>
      <c r="C2825" s="413"/>
      <c r="D2825" s="405"/>
      <c r="E2825" s="405"/>
      <c r="F2825" s="405"/>
      <c r="G2825" s="405"/>
      <c r="H2825" s="405"/>
      <c r="I2825" s="405"/>
      <c r="J2825" s="405"/>
      <c r="K2825" s="405"/>
      <c r="L2825" s="406"/>
      <c r="M2825" s="25" t="str">
        <f>IFERROR(VLOOKUP(D2825,Cover!$I$2:$J$14,2,0),"")</f>
        <v/>
      </c>
      <c r="N2825" s="25" t="str">
        <f t="shared" si="88"/>
        <v/>
      </c>
      <c r="O2825" s="15" t="str">
        <f t="shared" si="89"/>
        <v/>
      </c>
    </row>
    <row r="2826" spans="1:15" ht="16.5" customHeight="1">
      <c r="A2826" s="404"/>
      <c r="B2826" s="405"/>
      <c r="C2826" s="413"/>
      <c r="D2826" s="405"/>
      <c r="E2826" s="405"/>
      <c r="F2826" s="405"/>
      <c r="G2826" s="405"/>
      <c r="H2826" s="405"/>
      <c r="I2826" s="405"/>
      <c r="J2826" s="405"/>
      <c r="K2826" s="405"/>
      <c r="L2826" s="406"/>
      <c r="M2826" s="25" t="str">
        <f>IFERROR(VLOOKUP(D2826,Cover!$I$2:$J$14,2,0),"")</f>
        <v/>
      </c>
      <c r="N2826" s="25" t="str">
        <f t="shared" si="88"/>
        <v/>
      </c>
      <c r="O2826" s="15" t="str">
        <f t="shared" si="89"/>
        <v/>
      </c>
    </row>
    <row r="2827" spans="1:15" ht="16.5" customHeight="1">
      <c r="A2827" s="404"/>
      <c r="B2827" s="405"/>
      <c r="C2827" s="413"/>
      <c r="D2827" s="405"/>
      <c r="E2827" s="405"/>
      <c r="F2827" s="405"/>
      <c r="G2827" s="405"/>
      <c r="H2827" s="405"/>
      <c r="I2827" s="405"/>
      <c r="J2827" s="405"/>
      <c r="K2827" s="405"/>
      <c r="L2827" s="406"/>
      <c r="M2827" s="25" t="str">
        <f>IFERROR(VLOOKUP(D2827,Cover!$I$2:$J$14,2,0),"")</f>
        <v/>
      </c>
      <c r="N2827" s="25" t="str">
        <f t="shared" si="88"/>
        <v/>
      </c>
      <c r="O2827" s="15" t="str">
        <f t="shared" si="89"/>
        <v/>
      </c>
    </row>
    <row r="2828" spans="1:15" ht="16.5" customHeight="1">
      <c r="A2828" s="404"/>
      <c r="B2828" s="405"/>
      <c r="C2828" s="413"/>
      <c r="D2828" s="405"/>
      <c r="E2828" s="405"/>
      <c r="F2828" s="405"/>
      <c r="G2828" s="405"/>
      <c r="H2828" s="405"/>
      <c r="I2828" s="405"/>
      <c r="J2828" s="405"/>
      <c r="K2828" s="405"/>
      <c r="L2828" s="406"/>
      <c r="M2828" s="25" t="str">
        <f>IFERROR(VLOOKUP(D2828,Cover!$I$2:$J$14,2,0),"")</f>
        <v/>
      </c>
      <c r="N2828" s="25" t="str">
        <f t="shared" si="88"/>
        <v/>
      </c>
      <c r="O2828" s="15" t="str">
        <f t="shared" si="89"/>
        <v/>
      </c>
    </row>
    <row r="2829" spans="1:15" ht="16.5" customHeight="1">
      <c r="A2829" s="404"/>
      <c r="B2829" s="405"/>
      <c r="C2829" s="413"/>
      <c r="D2829" s="405"/>
      <c r="E2829" s="405"/>
      <c r="F2829" s="405"/>
      <c r="G2829" s="405"/>
      <c r="H2829" s="405"/>
      <c r="I2829" s="405"/>
      <c r="J2829" s="405"/>
      <c r="K2829" s="405"/>
      <c r="L2829" s="406"/>
      <c r="M2829" s="25" t="str">
        <f>IFERROR(VLOOKUP(D2829,Cover!$I$2:$J$14,2,0),"")</f>
        <v/>
      </c>
      <c r="N2829" s="25" t="str">
        <f t="shared" si="88"/>
        <v/>
      </c>
      <c r="O2829" s="15" t="str">
        <f t="shared" si="89"/>
        <v/>
      </c>
    </row>
    <row r="2830" spans="1:15" ht="16.5" customHeight="1">
      <c r="A2830" s="404"/>
      <c r="B2830" s="405"/>
      <c r="C2830" s="413"/>
      <c r="D2830" s="405"/>
      <c r="E2830" s="405"/>
      <c r="F2830" s="405"/>
      <c r="G2830" s="405"/>
      <c r="H2830" s="405"/>
      <c r="I2830" s="405"/>
      <c r="J2830" s="405"/>
      <c r="K2830" s="405"/>
      <c r="L2830" s="406"/>
      <c r="M2830" s="25" t="str">
        <f>IFERROR(VLOOKUP(D2830,Cover!$I$2:$J$14,2,0),"")</f>
        <v/>
      </c>
      <c r="N2830" s="25" t="str">
        <f t="shared" si="88"/>
        <v/>
      </c>
      <c r="O2830" s="15" t="str">
        <f t="shared" si="89"/>
        <v/>
      </c>
    </row>
    <row r="2831" spans="1:15" ht="16.5" customHeight="1">
      <c r="A2831" s="404"/>
      <c r="B2831" s="405"/>
      <c r="C2831" s="413"/>
      <c r="D2831" s="405"/>
      <c r="E2831" s="405"/>
      <c r="F2831" s="405"/>
      <c r="G2831" s="405"/>
      <c r="H2831" s="405"/>
      <c r="I2831" s="405"/>
      <c r="J2831" s="405"/>
      <c r="K2831" s="405"/>
      <c r="L2831" s="406"/>
      <c r="M2831" s="25" t="str">
        <f>IFERROR(VLOOKUP(D2831,Cover!$I$2:$J$14,2,0),"")</f>
        <v/>
      </c>
      <c r="N2831" s="25" t="str">
        <f t="shared" si="88"/>
        <v/>
      </c>
      <c r="O2831" s="15" t="str">
        <f t="shared" si="89"/>
        <v/>
      </c>
    </row>
    <row r="2832" spans="1:15" ht="16.5" customHeight="1">
      <c r="A2832" s="404"/>
      <c r="B2832" s="405"/>
      <c r="C2832" s="413"/>
      <c r="D2832" s="405"/>
      <c r="E2832" s="405"/>
      <c r="F2832" s="405"/>
      <c r="G2832" s="405"/>
      <c r="H2832" s="405"/>
      <c r="I2832" s="405"/>
      <c r="J2832" s="405"/>
      <c r="K2832" s="405"/>
      <c r="L2832" s="406"/>
      <c r="M2832" s="25" t="str">
        <f>IFERROR(VLOOKUP(D2832,Cover!$I$2:$J$14,2,0),"")</f>
        <v/>
      </c>
      <c r="N2832" s="25" t="str">
        <f t="shared" si="88"/>
        <v/>
      </c>
      <c r="O2832" s="15" t="str">
        <f t="shared" si="89"/>
        <v/>
      </c>
    </row>
    <row r="2833" spans="1:15" ht="16.5" customHeight="1">
      <c r="A2833" s="404"/>
      <c r="B2833" s="405"/>
      <c r="C2833" s="413"/>
      <c r="D2833" s="405"/>
      <c r="E2833" s="405"/>
      <c r="F2833" s="405"/>
      <c r="G2833" s="405"/>
      <c r="H2833" s="405"/>
      <c r="I2833" s="405"/>
      <c r="J2833" s="405"/>
      <c r="K2833" s="405"/>
      <c r="L2833" s="406"/>
      <c r="M2833" s="25" t="str">
        <f>IFERROR(VLOOKUP(D2833,Cover!$I$2:$J$14,2,0),"")</f>
        <v/>
      </c>
      <c r="N2833" s="25" t="str">
        <f t="shared" si="88"/>
        <v/>
      </c>
      <c r="O2833" s="15" t="str">
        <f t="shared" si="89"/>
        <v/>
      </c>
    </row>
    <row r="2834" spans="1:15" ht="16.5" customHeight="1">
      <c r="A2834" s="404"/>
      <c r="B2834" s="405"/>
      <c r="C2834" s="413"/>
      <c r="D2834" s="405"/>
      <c r="E2834" s="405"/>
      <c r="F2834" s="405"/>
      <c r="G2834" s="405"/>
      <c r="H2834" s="405"/>
      <c r="I2834" s="405"/>
      <c r="J2834" s="405"/>
      <c r="K2834" s="405"/>
      <c r="L2834" s="406"/>
      <c r="M2834" s="25" t="str">
        <f>IFERROR(VLOOKUP(D2834,Cover!$I$2:$J$14,2,0),"")</f>
        <v/>
      </c>
      <c r="N2834" s="25" t="str">
        <f t="shared" si="88"/>
        <v/>
      </c>
      <c r="O2834" s="15" t="str">
        <f t="shared" si="89"/>
        <v/>
      </c>
    </row>
    <row r="2835" spans="1:15" ht="16.5" customHeight="1">
      <c r="A2835" s="404"/>
      <c r="B2835" s="405"/>
      <c r="C2835" s="413"/>
      <c r="D2835" s="405"/>
      <c r="E2835" s="405"/>
      <c r="F2835" s="405"/>
      <c r="G2835" s="405"/>
      <c r="H2835" s="405"/>
      <c r="I2835" s="405"/>
      <c r="J2835" s="405"/>
      <c r="K2835" s="405"/>
      <c r="L2835" s="406"/>
      <c r="M2835" s="25" t="str">
        <f>IFERROR(VLOOKUP(D2835,Cover!$I$2:$J$14,2,0),"")</f>
        <v/>
      </c>
      <c r="N2835" s="25" t="str">
        <f t="shared" si="88"/>
        <v/>
      </c>
      <c r="O2835" s="15" t="str">
        <f t="shared" si="89"/>
        <v/>
      </c>
    </row>
    <row r="2836" spans="1:15" ht="16.5" customHeight="1">
      <c r="A2836" s="404"/>
      <c r="B2836" s="405"/>
      <c r="C2836" s="413"/>
      <c r="D2836" s="405"/>
      <c r="E2836" s="405"/>
      <c r="F2836" s="405"/>
      <c r="G2836" s="405"/>
      <c r="H2836" s="405"/>
      <c r="I2836" s="405"/>
      <c r="J2836" s="405"/>
      <c r="K2836" s="405"/>
      <c r="L2836" s="406"/>
      <c r="M2836" s="25" t="str">
        <f>IFERROR(VLOOKUP(D2836,Cover!$I$2:$J$14,2,0),"")</f>
        <v/>
      </c>
      <c r="N2836" s="25" t="str">
        <f t="shared" si="88"/>
        <v/>
      </c>
      <c r="O2836" s="15" t="str">
        <f t="shared" si="89"/>
        <v/>
      </c>
    </row>
    <row r="2837" spans="1:15" ht="16.5" customHeight="1">
      <c r="A2837" s="404"/>
      <c r="B2837" s="405"/>
      <c r="C2837" s="413"/>
      <c r="D2837" s="405"/>
      <c r="E2837" s="405"/>
      <c r="F2837" s="405"/>
      <c r="G2837" s="405"/>
      <c r="H2837" s="405"/>
      <c r="I2837" s="405"/>
      <c r="J2837" s="405"/>
      <c r="K2837" s="405"/>
      <c r="L2837" s="406"/>
      <c r="M2837" s="25" t="str">
        <f>IFERROR(VLOOKUP(D2837,Cover!$I$2:$J$14,2,0),"")</f>
        <v/>
      </c>
      <c r="N2837" s="25" t="str">
        <f t="shared" si="88"/>
        <v/>
      </c>
      <c r="O2837" s="15" t="str">
        <f t="shared" si="89"/>
        <v/>
      </c>
    </row>
    <row r="2838" spans="1:15" ht="16.5" customHeight="1">
      <c r="A2838" s="404"/>
      <c r="B2838" s="405"/>
      <c r="C2838" s="413"/>
      <c r="D2838" s="405"/>
      <c r="E2838" s="405"/>
      <c r="F2838" s="405"/>
      <c r="G2838" s="405"/>
      <c r="H2838" s="405"/>
      <c r="I2838" s="405"/>
      <c r="J2838" s="405"/>
      <c r="K2838" s="405"/>
      <c r="L2838" s="406"/>
      <c r="M2838" s="25" t="str">
        <f>IFERROR(VLOOKUP(D2838,Cover!$I$2:$J$14,2,0),"")</f>
        <v/>
      </c>
      <c r="N2838" s="25" t="str">
        <f t="shared" si="88"/>
        <v/>
      </c>
      <c r="O2838" s="15" t="str">
        <f t="shared" si="89"/>
        <v/>
      </c>
    </row>
    <row r="2839" spans="1:15" ht="16.5" customHeight="1">
      <c r="A2839" s="404"/>
      <c r="B2839" s="405"/>
      <c r="C2839" s="413"/>
      <c r="D2839" s="405"/>
      <c r="E2839" s="405"/>
      <c r="F2839" s="405"/>
      <c r="G2839" s="405"/>
      <c r="H2839" s="405"/>
      <c r="I2839" s="405"/>
      <c r="J2839" s="405"/>
      <c r="K2839" s="405"/>
      <c r="L2839" s="406"/>
      <c r="M2839" s="25" t="str">
        <f>IFERROR(VLOOKUP(D2839,Cover!$I$2:$J$14,2,0),"")</f>
        <v/>
      </c>
      <c r="N2839" s="25" t="str">
        <f t="shared" si="88"/>
        <v/>
      </c>
      <c r="O2839" s="15" t="str">
        <f t="shared" si="89"/>
        <v/>
      </c>
    </row>
    <row r="2840" spans="1:15" ht="16.5" customHeight="1">
      <c r="A2840" s="404"/>
      <c r="B2840" s="405"/>
      <c r="C2840" s="413"/>
      <c r="D2840" s="405"/>
      <c r="E2840" s="405"/>
      <c r="F2840" s="405"/>
      <c r="G2840" s="405"/>
      <c r="H2840" s="405"/>
      <c r="I2840" s="405"/>
      <c r="J2840" s="405"/>
      <c r="K2840" s="405"/>
      <c r="L2840" s="406"/>
      <c r="M2840" s="25" t="str">
        <f>IFERROR(VLOOKUP(D2840,Cover!$I$2:$J$14,2,0),"")</f>
        <v/>
      </c>
      <c r="N2840" s="25" t="str">
        <f t="shared" si="88"/>
        <v/>
      </c>
      <c r="O2840" s="15" t="str">
        <f t="shared" si="89"/>
        <v/>
      </c>
    </row>
    <row r="2841" spans="1:15" ht="16.5" customHeight="1">
      <c r="A2841" s="404"/>
      <c r="B2841" s="405"/>
      <c r="C2841" s="413"/>
      <c r="D2841" s="405"/>
      <c r="E2841" s="405"/>
      <c r="F2841" s="405"/>
      <c r="G2841" s="405"/>
      <c r="H2841" s="405"/>
      <c r="I2841" s="405"/>
      <c r="J2841" s="405"/>
      <c r="K2841" s="405"/>
      <c r="L2841" s="406"/>
      <c r="M2841" s="25" t="str">
        <f>IFERROR(VLOOKUP(D2841,Cover!$I$2:$J$14,2,0),"")</f>
        <v/>
      </c>
      <c r="N2841" s="25" t="str">
        <f t="shared" si="88"/>
        <v/>
      </c>
      <c r="O2841" s="15" t="str">
        <f t="shared" si="89"/>
        <v/>
      </c>
    </row>
    <row r="2842" spans="1:15" ht="16.5" customHeight="1">
      <c r="A2842" s="404"/>
      <c r="B2842" s="405"/>
      <c r="C2842" s="413"/>
      <c r="D2842" s="405"/>
      <c r="E2842" s="405"/>
      <c r="F2842" s="405"/>
      <c r="G2842" s="405"/>
      <c r="H2842" s="405"/>
      <c r="I2842" s="405"/>
      <c r="J2842" s="405"/>
      <c r="K2842" s="405"/>
      <c r="L2842" s="406"/>
      <c r="M2842" s="25" t="str">
        <f>IFERROR(VLOOKUP(D2842,Cover!$I$2:$J$14,2,0),"")</f>
        <v/>
      </c>
      <c r="N2842" s="25" t="str">
        <f t="shared" si="88"/>
        <v/>
      </c>
      <c r="O2842" s="15" t="str">
        <f t="shared" si="89"/>
        <v/>
      </c>
    </row>
    <row r="2843" spans="1:15" ht="16.5" customHeight="1">
      <c r="A2843" s="404"/>
      <c r="B2843" s="405"/>
      <c r="C2843" s="413"/>
      <c r="D2843" s="405"/>
      <c r="E2843" s="405"/>
      <c r="F2843" s="405"/>
      <c r="G2843" s="405"/>
      <c r="H2843" s="405"/>
      <c r="I2843" s="405"/>
      <c r="J2843" s="405"/>
      <c r="K2843" s="405"/>
      <c r="L2843" s="406"/>
      <c r="M2843" s="25" t="str">
        <f>IFERROR(VLOOKUP(D2843,Cover!$I$2:$J$14,2,0),"")</f>
        <v/>
      </c>
      <c r="N2843" s="25" t="str">
        <f t="shared" si="88"/>
        <v/>
      </c>
      <c r="O2843" s="15" t="str">
        <f t="shared" si="89"/>
        <v/>
      </c>
    </row>
    <row r="2844" spans="1:15" ht="16.5" customHeight="1">
      <c r="A2844" s="404"/>
      <c r="B2844" s="405"/>
      <c r="C2844" s="413"/>
      <c r="D2844" s="405"/>
      <c r="E2844" s="405"/>
      <c r="F2844" s="405"/>
      <c r="G2844" s="405"/>
      <c r="H2844" s="405"/>
      <c r="I2844" s="405"/>
      <c r="J2844" s="405"/>
      <c r="K2844" s="405"/>
      <c r="L2844" s="406"/>
      <c r="M2844" s="25" t="str">
        <f>IFERROR(VLOOKUP(D2844,Cover!$I$2:$J$14,2,0),"")</f>
        <v/>
      </c>
      <c r="N2844" s="25" t="str">
        <f t="shared" si="88"/>
        <v/>
      </c>
      <c r="O2844" s="15" t="str">
        <f t="shared" si="89"/>
        <v/>
      </c>
    </row>
    <row r="2845" spans="1:15" ht="16.5" customHeight="1">
      <c r="A2845" s="404"/>
      <c r="B2845" s="405"/>
      <c r="C2845" s="413"/>
      <c r="D2845" s="405"/>
      <c r="E2845" s="405"/>
      <c r="F2845" s="405"/>
      <c r="G2845" s="405"/>
      <c r="H2845" s="405"/>
      <c r="I2845" s="405"/>
      <c r="J2845" s="405"/>
      <c r="K2845" s="405"/>
      <c r="L2845" s="406"/>
      <c r="M2845" s="25" t="str">
        <f>IFERROR(VLOOKUP(D2845,Cover!$I$2:$J$14,2,0),"")</f>
        <v/>
      </c>
      <c r="N2845" s="25" t="str">
        <f t="shared" si="88"/>
        <v/>
      </c>
      <c r="O2845" s="15" t="str">
        <f t="shared" si="89"/>
        <v/>
      </c>
    </row>
    <row r="2846" spans="1:15" ht="16.5" customHeight="1">
      <c r="A2846" s="404"/>
      <c r="B2846" s="405"/>
      <c r="C2846" s="413"/>
      <c r="D2846" s="405"/>
      <c r="E2846" s="405"/>
      <c r="F2846" s="405"/>
      <c r="G2846" s="405"/>
      <c r="H2846" s="405"/>
      <c r="I2846" s="405"/>
      <c r="J2846" s="405"/>
      <c r="K2846" s="405"/>
      <c r="L2846" s="406"/>
      <c r="M2846" s="25" t="str">
        <f>IFERROR(VLOOKUP(D2846,Cover!$I$2:$J$14,2,0),"")</f>
        <v/>
      </c>
      <c r="N2846" s="25" t="str">
        <f t="shared" si="88"/>
        <v/>
      </c>
      <c r="O2846" s="15" t="str">
        <f t="shared" si="89"/>
        <v/>
      </c>
    </row>
    <row r="2847" spans="1:15" ht="16.5" customHeight="1">
      <c r="A2847" s="404"/>
      <c r="B2847" s="405"/>
      <c r="C2847" s="413"/>
      <c r="D2847" s="405"/>
      <c r="E2847" s="405"/>
      <c r="F2847" s="405"/>
      <c r="G2847" s="405"/>
      <c r="H2847" s="405"/>
      <c r="I2847" s="405"/>
      <c r="J2847" s="405"/>
      <c r="K2847" s="405"/>
      <c r="L2847" s="406"/>
      <c r="M2847" s="25" t="str">
        <f>IFERROR(VLOOKUP(D2847,Cover!$I$2:$J$14,2,0),"")</f>
        <v/>
      </c>
      <c r="N2847" s="25" t="str">
        <f t="shared" si="88"/>
        <v/>
      </c>
      <c r="O2847" s="15" t="str">
        <f t="shared" si="89"/>
        <v/>
      </c>
    </row>
    <row r="2848" spans="1:15" ht="16.5" customHeight="1">
      <c r="A2848" s="404"/>
      <c r="B2848" s="405"/>
      <c r="C2848" s="413"/>
      <c r="D2848" s="405"/>
      <c r="E2848" s="405"/>
      <c r="F2848" s="405"/>
      <c r="G2848" s="405"/>
      <c r="H2848" s="405"/>
      <c r="I2848" s="405"/>
      <c r="J2848" s="405"/>
      <c r="K2848" s="405"/>
      <c r="L2848" s="406"/>
      <c r="M2848" s="25" t="str">
        <f>IFERROR(VLOOKUP(D2848,Cover!$I$2:$J$14,2,0),"")</f>
        <v/>
      </c>
      <c r="N2848" s="25" t="str">
        <f t="shared" si="88"/>
        <v/>
      </c>
      <c r="O2848" s="15" t="str">
        <f t="shared" si="89"/>
        <v/>
      </c>
    </row>
    <row r="2849" spans="1:15" ht="16.5" customHeight="1">
      <c r="A2849" s="404"/>
      <c r="B2849" s="405"/>
      <c r="C2849" s="413"/>
      <c r="D2849" s="405"/>
      <c r="E2849" s="405"/>
      <c r="F2849" s="405"/>
      <c r="G2849" s="405"/>
      <c r="H2849" s="405"/>
      <c r="I2849" s="405"/>
      <c r="J2849" s="405"/>
      <c r="K2849" s="405"/>
      <c r="L2849" s="406"/>
      <c r="M2849" s="25" t="str">
        <f>IFERROR(VLOOKUP(D2849,Cover!$I$2:$J$14,2,0),"")</f>
        <v/>
      </c>
      <c r="N2849" s="25" t="str">
        <f t="shared" si="88"/>
        <v/>
      </c>
      <c r="O2849" s="15" t="str">
        <f t="shared" si="89"/>
        <v/>
      </c>
    </row>
    <row r="2850" spans="1:15" ht="16.5" customHeight="1">
      <c r="A2850" s="404"/>
      <c r="B2850" s="405"/>
      <c r="C2850" s="413"/>
      <c r="D2850" s="405"/>
      <c r="E2850" s="405"/>
      <c r="F2850" s="405"/>
      <c r="G2850" s="405"/>
      <c r="H2850" s="405"/>
      <c r="I2850" s="405"/>
      <c r="J2850" s="405"/>
      <c r="K2850" s="405"/>
      <c r="L2850" s="406"/>
      <c r="M2850" s="25" t="str">
        <f>IFERROR(VLOOKUP(D2850,Cover!$I$2:$J$14,2,0),"")</f>
        <v/>
      </c>
      <c r="N2850" s="25" t="str">
        <f t="shared" si="88"/>
        <v/>
      </c>
      <c r="O2850" s="15" t="str">
        <f t="shared" si="89"/>
        <v/>
      </c>
    </row>
    <row r="2851" spans="1:15" ht="16.5" customHeight="1">
      <c r="A2851" s="404"/>
      <c r="B2851" s="405"/>
      <c r="C2851" s="413"/>
      <c r="D2851" s="405"/>
      <c r="E2851" s="405"/>
      <c r="F2851" s="405"/>
      <c r="G2851" s="405"/>
      <c r="H2851" s="405"/>
      <c r="I2851" s="405"/>
      <c r="J2851" s="405"/>
      <c r="K2851" s="405"/>
      <c r="L2851" s="406"/>
      <c r="M2851" s="25" t="str">
        <f>IFERROR(VLOOKUP(D2851,Cover!$I$2:$J$14,2,0),"")</f>
        <v/>
      </c>
      <c r="N2851" s="25" t="str">
        <f t="shared" si="88"/>
        <v/>
      </c>
      <c r="O2851" s="15" t="str">
        <f t="shared" si="89"/>
        <v/>
      </c>
    </row>
    <row r="2852" spans="1:15" ht="16.5" customHeight="1">
      <c r="A2852" s="404"/>
      <c r="B2852" s="405"/>
      <c r="C2852" s="413"/>
      <c r="D2852" s="405"/>
      <c r="E2852" s="405"/>
      <c r="F2852" s="405"/>
      <c r="G2852" s="405"/>
      <c r="H2852" s="405"/>
      <c r="I2852" s="405"/>
      <c r="J2852" s="405"/>
      <c r="K2852" s="405"/>
      <c r="L2852" s="406"/>
      <c r="M2852" s="25" t="str">
        <f>IFERROR(VLOOKUP(D2852,Cover!$I$2:$J$14,2,0),"")</f>
        <v/>
      </c>
      <c r="N2852" s="25" t="str">
        <f t="shared" si="88"/>
        <v/>
      </c>
      <c r="O2852" s="15" t="str">
        <f t="shared" si="89"/>
        <v/>
      </c>
    </row>
    <row r="2853" spans="1:15" ht="16.5" customHeight="1">
      <c r="A2853" s="404"/>
      <c r="B2853" s="405"/>
      <c r="C2853" s="413"/>
      <c r="D2853" s="405"/>
      <c r="E2853" s="405"/>
      <c r="F2853" s="405"/>
      <c r="G2853" s="405"/>
      <c r="H2853" s="405"/>
      <c r="I2853" s="405"/>
      <c r="J2853" s="405"/>
      <c r="K2853" s="405"/>
      <c r="L2853" s="406"/>
      <c r="M2853" s="25" t="str">
        <f>IFERROR(VLOOKUP(D2853,Cover!$I$2:$J$14,2,0),"")</f>
        <v/>
      </c>
      <c r="N2853" s="25" t="str">
        <f t="shared" si="88"/>
        <v/>
      </c>
      <c r="O2853" s="15" t="str">
        <f t="shared" si="89"/>
        <v/>
      </c>
    </row>
    <row r="2854" spans="1:15" ht="16.5" customHeight="1">
      <c r="A2854" s="404"/>
      <c r="B2854" s="405"/>
      <c r="C2854" s="413"/>
      <c r="D2854" s="405"/>
      <c r="E2854" s="405"/>
      <c r="F2854" s="405"/>
      <c r="G2854" s="405"/>
      <c r="H2854" s="405"/>
      <c r="I2854" s="405"/>
      <c r="J2854" s="405"/>
      <c r="K2854" s="405"/>
      <c r="L2854" s="406"/>
      <c r="M2854" s="25" t="str">
        <f>IFERROR(VLOOKUP(D2854,Cover!$I$2:$J$14,2,0),"")</f>
        <v/>
      </c>
      <c r="N2854" s="25" t="str">
        <f t="shared" si="88"/>
        <v/>
      </c>
      <c r="O2854" s="15" t="str">
        <f t="shared" si="89"/>
        <v/>
      </c>
    </row>
    <row r="2855" spans="1:15" ht="16.5" customHeight="1">
      <c r="A2855" s="404"/>
      <c r="B2855" s="405"/>
      <c r="C2855" s="413"/>
      <c r="D2855" s="405"/>
      <c r="E2855" s="405"/>
      <c r="F2855" s="405"/>
      <c r="G2855" s="405"/>
      <c r="H2855" s="405"/>
      <c r="I2855" s="405"/>
      <c r="J2855" s="405"/>
      <c r="K2855" s="405"/>
      <c r="L2855" s="406"/>
      <c r="M2855" s="25" t="str">
        <f>IFERROR(VLOOKUP(D2855,Cover!$I$2:$J$14,2,0),"")</f>
        <v/>
      </c>
      <c r="N2855" s="25" t="str">
        <f t="shared" si="88"/>
        <v/>
      </c>
      <c r="O2855" s="15" t="str">
        <f t="shared" si="89"/>
        <v/>
      </c>
    </row>
    <row r="2856" spans="1:15" ht="16.5" customHeight="1">
      <c r="A2856" s="404"/>
      <c r="B2856" s="405"/>
      <c r="C2856" s="413"/>
      <c r="D2856" s="405"/>
      <c r="E2856" s="405"/>
      <c r="F2856" s="405"/>
      <c r="G2856" s="405"/>
      <c r="H2856" s="405"/>
      <c r="I2856" s="405"/>
      <c r="J2856" s="405"/>
      <c r="K2856" s="405"/>
      <c r="L2856" s="406"/>
      <c r="M2856" s="25" t="str">
        <f>IFERROR(VLOOKUP(D2856,Cover!$I$2:$J$14,2,0),"")</f>
        <v/>
      </c>
      <c r="N2856" s="25" t="str">
        <f t="shared" si="88"/>
        <v/>
      </c>
      <c r="O2856" s="15" t="str">
        <f t="shared" si="89"/>
        <v/>
      </c>
    </row>
    <row r="2857" spans="1:15" ht="16.5" customHeight="1">
      <c r="A2857" s="404"/>
      <c r="B2857" s="405"/>
      <c r="C2857" s="413"/>
      <c r="D2857" s="405"/>
      <c r="E2857" s="405"/>
      <c r="F2857" s="405"/>
      <c r="G2857" s="405"/>
      <c r="H2857" s="405"/>
      <c r="I2857" s="405"/>
      <c r="J2857" s="405"/>
      <c r="K2857" s="405"/>
      <c r="L2857" s="406"/>
      <c r="M2857" s="25" t="str">
        <f>IFERROR(VLOOKUP(D2857,Cover!$I$2:$J$14,2,0),"")</f>
        <v/>
      </c>
      <c r="N2857" s="25" t="str">
        <f t="shared" si="88"/>
        <v/>
      </c>
      <c r="O2857" s="15" t="str">
        <f t="shared" si="89"/>
        <v/>
      </c>
    </row>
    <row r="2858" spans="1:15" ht="16.5" customHeight="1">
      <c r="A2858" s="404"/>
      <c r="B2858" s="405"/>
      <c r="C2858" s="413"/>
      <c r="D2858" s="405"/>
      <c r="E2858" s="405"/>
      <c r="F2858" s="405"/>
      <c r="G2858" s="405"/>
      <c r="H2858" s="405"/>
      <c r="I2858" s="405"/>
      <c r="J2858" s="405"/>
      <c r="K2858" s="405"/>
      <c r="L2858" s="406"/>
      <c r="M2858" s="25" t="str">
        <f>IFERROR(VLOOKUP(D2858,Cover!$I$2:$J$14,2,0),"")</f>
        <v/>
      </c>
      <c r="N2858" s="25" t="str">
        <f t="shared" si="88"/>
        <v/>
      </c>
      <c r="O2858" s="15" t="str">
        <f t="shared" si="89"/>
        <v/>
      </c>
    </row>
    <row r="2859" spans="1:15" ht="16.5" customHeight="1">
      <c r="A2859" s="404"/>
      <c r="B2859" s="405"/>
      <c r="C2859" s="413"/>
      <c r="D2859" s="405"/>
      <c r="E2859" s="405"/>
      <c r="F2859" s="405"/>
      <c r="G2859" s="405"/>
      <c r="H2859" s="405"/>
      <c r="I2859" s="405"/>
      <c r="J2859" s="405"/>
      <c r="K2859" s="405"/>
      <c r="L2859" s="406"/>
      <c r="M2859" s="25" t="str">
        <f>IFERROR(VLOOKUP(D2859,Cover!$I$2:$J$14,2,0),"")</f>
        <v/>
      </c>
      <c r="N2859" s="25" t="str">
        <f t="shared" si="88"/>
        <v/>
      </c>
      <c r="O2859" s="15" t="str">
        <f t="shared" si="89"/>
        <v/>
      </c>
    </row>
    <row r="2860" spans="1:15" ht="16.5" customHeight="1">
      <c r="A2860" s="404"/>
      <c r="B2860" s="405"/>
      <c r="C2860" s="413"/>
      <c r="D2860" s="405"/>
      <c r="E2860" s="405"/>
      <c r="F2860" s="405"/>
      <c r="G2860" s="405"/>
      <c r="H2860" s="405"/>
      <c r="I2860" s="405"/>
      <c r="J2860" s="405"/>
      <c r="K2860" s="405"/>
      <c r="L2860" s="406"/>
      <c r="M2860" s="25" t="str">
        <f>IFERROR(VLOOKUP(D2860,Cover!$I$2:$J$14,2,0),"")</f>
        <v/>
      </c>
      <c r="N2860" s="25" t="str">
        <f t="shared" si="88"/>
        <v/>
      </c>
      <c r="O2860" s="15" t="str">
        <f t="shared" si="89"/>
        <v/>
      </c>
    </row>
    <row r="2861" spans="1:15" ht="16.5" customHeight="1">
      <c r="A2861" s="404"/>
      <c r="B2861" s="405"/>
      <c r="C2861" s="413"/>
      <c r="D2861" s="405"/>
      <c r="E2861" s="405"/>
      <c r="F2861" s="405"/>
      <c r="G2861" s="405"/>
      <c r="H2861" s="405"/>
      <c r="I2861" s="405"/>
      <c r="J2861" s="405"/>
      <c r="K2861" s="405"/>
      <c r="L2861" s="406"/>
      <c r="M2861" s="25" t="str">
        <f>IFERROR(VLOOKUP(D2861,Cover!$I$2:$J$14,2,0),"")</f>
        <v/>
      </c>
      <c r="N2861" s="25" t="str">
        <f t="shared" si="88"/>
        <v/>
      </c>
      <c r="O2861" s="15" t="str">
        <f t="shared" si="89"/>
        <v/>
      </c>
    </row>
    <row r="2862" spans="1:15" ht="16.5" customHeight="1">
      <c r="A2862" s="404"/>
      <c r="B2862" s="405"/>
      <c r="C2862" s="413"/>
      <c r="D2862" s="405"/>
      <c r="E2862" s="405"/>
      <c r="F2862" s="405"/>
      <c r="G2862" s="405"/>
      <c r="H2862" s="405"/>
      <c r="I2862" s="405"/>
      <c r="J2862" s="405"/>
      <c r="K2862" s="405"/>
      <c r="L2862" s="406"/>
      <c r="M2862" s="25" t="str">
        <f>IFERROR(VLOOKUP(D2862,Cover!$I$2:$J$14,2,0),"")</f>
        <v/>
      </c>
      <c r="N2862" s="25" t="str">
        <f t="shared" si="88"/>
        <v/>
      </c>
      <c r="O2862" s="15" t="str">
        <f t="shared" si="89"/>
        <v/>
      </c>
    </row>
    <row r="2863" spans="1:15" ht="16.5" customHeight="1">
      <c r="A2863" s="404"/>
      <c r="B2863" s="405"/>
      <c r="C2863" s="413"/>
      <c r="D2863" s="405"/>
      <c r="E2863" s="405"/>
      <c r="F2863" s="405"/>
      <c r="G2863" s="405"/>
      <c r="H2863" s="405"/>
      <c r="I2863" s="405"/>
      <c r="J2863" s="405"/>
      <c r="K2863" s="405"/>
      <c r="L2863" s="406"/>
      <c r="M2863" s="25" t="str">
        <f>IFERROR(VLOOKUP(D2863,Cover!$I$2:$J$14,2,0),"")</f>
        <v/>
      </c>
      <c r="N2863" s="25" t="str">
        <f t="shared" si="88"/>
        <v/>
      </c>
      <c r="O2863" s="15" t="str">
        <f t="shared" si="89"/>
        <v/>
      </c>
    </row>
    <row r="2864" spans="1:15" ht="16.5" customHeight="1">
      <c r="A2864" s="404"/>
      <c r="B2864" s="405"/>
      <c r="C2864" s="413"/>
      <c r="D2864" s="405"/>
      <c r="E2864" s="405"/>
      <c r="F2864" s="405"/>
      <c r="G2864" s="405"/>
      <c r="H2864" s="405"/>
      <c r="I2864" s="405"/>
      <c r="J2864" s="405"/>
      <c r="K2864" s="405"/>
      <c r="L2864" s="406"/>
      <c r="M2864" s="25" t="str">
        <f>IFERROR(VLOOKUP(D2864,Cover!$I$2:$J$14,2,0),"")</f>
        <v/>
      </c>
      <c r="N2864" s="25" t="str">
        <f t="shared" si="88"/>
        <v/>
      </c>
      <c r="O2864" s="15" t="str">
        <f t="shared" si="89"/>
        <v/>
      </c>
    </row>
    <row r="2865" spans="1:15" ht="16.5" customHeight="1">
      <c r="A2865" s="404"/>
      <c r="B2865" s="405"/>
      <c r="C2865" s="413"/>
      <c r="D2865" s="405"/>
      <c r="E2865" s="405"/>
      <c r="F2865" s="405"/>
      <c r="G2865" s="405"/>
      <c r="H2865" s="405"/>
      <c r="I2865" s="405"/>
      <c r="J2865" s="405"/>
      <c r="K2865" s="405"/>
      <c r="L2865" s="406"/>
      <c r="M2865" s="25" t="str">
        <f>IFERROR(VLOOKUP(D2865,Cover!$I$2:$J$14,2,0),"")</f>
        <v/>
      </c>
      <c r="N2865" s="25" t="str">
        <f t="shared" si="88"/>
        <v/>
      </c>
      <c r="O2865" s="15" t="str">
        <f t="shared" si="89"/>
        <v/>
      </c>
    </row>
    <row r="2866" spans="1:15" ht="16.5" customHeight="1">
      <c r="A2866" s="404"/>
      <c r="B2866" s="405"/>
      <c r="C2866" s="413"/>
      <c r="D2866" s="405"/>
      <c r="E2866" s="405"/>
      <c r="F2866" s="405"/>
      <c r="G2866" s="405"/>
      <c r="H2866" s="405"/>
      <c r="I2866" s="405"/>
      <c r="J2866" s="405"/>
      <c r="K2866" s="405"/>
      <c r="L2866" s="406"/>
      <c r="M2866" s="25" t="str">
        <f>IFERROR(VLOOKUP(D2866,Cover!$I$2:$J$14,2,0),"")</f>
        <v/>
      </c>
      <c r="N2866" s="25" t="str">
        <f t="shared" si="88"/>
        <v/>
      </c>
      <c r="O2866" s="15" t="str">
        <f t="shared" si="89"/>
        <v/>
      </c>
    </row>
    <row r="2867" spans="1:15" ht="16.5" customHeight="1">
      <c r="A2867" s="404"/>
      <c r="B2867" s="405"/>
      <c r="C2867" s="413"/>
      <c r="D2867" s="405"/>
      <c r="E2867" s="405"/>
      <c r="F2867" s="405"/>
      <c r="G2867" s="405"/>
      <c r="H2867" s="405"/>
      <c r="I2867" s="405"/>
      <c r="J2867" s="405"/>
      <c r="K2867" s="405"/>
      <c r="L2867" s="406"/>
      <c r="M2867" s="25" t="str">
        <f>IFERROR(VLOOKUP(D2867,Cover!$I$2:$J$14,2,0),"")</f>
        <v/>
      </c>
      <c r="N2867" s="25" t="str">
        <f t="shared" si="88"/>
        <v/>
      </c>
      <c r="O2867" s="15" t="str">
        <f t="shared" si="89"/>
        <v/>
      </c>
    </row>
    <row r="2868" spans="1:15" ht="16.5" customHeight="1">
      <c r="A2868" s="404"/>
      <c r="B2868" s="405"/>
      <c r="C2868" s="413"/>
      <c r="D2868" s="405"/>
      <c r="E2868" s="405"/>
      <c r="F2868" s="405"/>
      <c r="G2868" s="405"/>
      <c r="H2868" s="405"/>
      <c r="I2868" s="405"/>
      <c r="J2868" s="405"/>
      <c r="K2868" s="405"/>
      <c r="L2868" s="406"/>
      <c r="M2868" s="25" t="str">
        <f>IFERROR(VLOOKUP(D2868,Cover!$I$2:$J$14,2,0),"")</f>
        <v/>
      </c>
      <c r="N2868" s="25" t="str">
        <f t="shared" si="88"/>
        <v/>
      </c>
      <c r="O2868" s="15" t="str">
        <f t="shared" si="89"/>
        <v/>
      </c>
    </row>
    <row r="2869" spans="1:15" ht="16.5" customHeight="1">
      <c r="A2869" s="404"/>
      <c r="B2869" s="405"/>
      <c r="C2869" s="413"/>
      <c r="D2869" s="405"/>
      <c r="E2869" s="405"/>
      <c r="F2869" s="405"/>
      <c r="G2869" s="405"/>
      <c r="H2869" s="405"/>
      <c r="I2869" s="405"/>
      <c r="J2869" s="405"/>
      <c r="K2869" s="405"/>
      <c r="L2869" s="406"/>
      <c r="M2869" s="25" t="str">
        <f>IFERROR(VLOOKUP(D2869,Cover!$I$2:$J$14,2,0),"")</f>
        <v/>
      </c>
      <c r="N2869" s="25" t="str">
        <f t="shared" si="88"/>
        <v/>
      </c>
      <c r="O2869" s="15" t="str">
        <f t="shared" si="89"/>
        <v/>
      </c>
    </row>
    <row r="2870" spans="1:15" ht="16.5" customHeight="1">
      <c r="A2870" s="404"/>
      <c r="B2870" s="405"/>
      <c r="C2870" s="413"/>
      <c r="D2870" s="405"/>
      <c r="E2870" s="405"/>
      <c r="F2870" s="405"/>
      <c r="G2870" s="405"/>
      <c r="H2870" s="405"/>
      <c r="I2870" s="405"/>
      <c r="J2870" s="405"/>
      <c r="K2870" s="405"/>
      <c r="L2870" s="406"/>
      <c r="M2870" s="25" t="str">
        <f>IFERROR(VLOOKUP(D2870,Cover!$I$2:$J$14,2,0),"")</f>
        <v/>
      </c>
      <c r="N2870" s="25" t="str">
        <f t="shared" si="88"/>
        <v/>
      </c>
      <c r="O2870" s="15" t="str">
        <f t="shared" si="89"/>
        <v/>
      </c>
    </row>
    <row r="2871" spans="1:15" ht="16.5" customHeight="1">
      <c r="A2871" s="404"/>
      <c r="B2871" s="405"/>
      <c r="C2871" s="413"/>
      <c r="D2871" s="405"/>
      <c r="E2871" s="405"/>
      <c r="F2871" s="405"/>
      <c r="G2871" s="405"/>
      <c r="H2871" s="405"/>
      <c r="I2871" s="405"/>
      <c r="J2871" s="405"/>
      <c r="K2871" s="405"/>
      <c r="L2871" s="406"/>
      <c r="M2871" s="25" t="str">
        <f>IFERROR(VLOOKUP(D2871,Cover!$I$2:$J$14,2,0),"")</f>
        <v/>
      </c>
      <c r="N2871" s="25" t="str">
        <f t="shared" si="88"/>
        <v/>
      </c>
      <c r="O2871" s="15" t="str">
        <f t="shared" si="89"/>
        <v/>
      </c>
    </row>
    <row r="2872" spans="1:15" ht="16.5" customHeight="1">
      <c r="A2872" s="404"/>
      <c r="B2872" s="405"/>
      <c r="C2872" s="413"/>
      <c r="D2872" s="405"/>
      <c r="E2872" s="405"/>
      <c r="F2872" s="405"/>
      <c r="G2872" s="405"/>
      <c r="H2872" s="405"/>
      <c r="I2872" s="405"/>
      <c r="J2872" s="405"/>
      <c r="K2872" s="405"/>
      <c r="L2872" s="406"/>
      <c r="M2872" s="25" t="str">
        <f>IFERROR(VLOOKUP(D2872,Cover!$I$2:$J$14,2,0),"")</f>
        <v/>
      </c>
      <c r="N2872" s="25" t="str">
        <f t="shared" si="88"/>
        <v/>
      </c>
      <c r="O2872" s="15" t="str">
        <f t="shared" si="89"/>
        <v/>
      </c>
    </row>
    <row r="2873" spans="1:15" ht="16.5" customHeight="1">
      <c r="A2873" s="404"/>
      <c r="B2873" s="405"/>
      <c r="C2873" s="413"/>
      <c r="D2873" s="405"/>
      <c r="E2873" s="405"/>
      <c r="F2873" s="405"/>
      <c r="G2873" s="405"/>
      <c r="H2873" s="405"/>
      <c r="I2873" s="405"/>
      <c r="J2873" s="405"/>
      <c r="K2873" s="405"/>
      <c r="L2873" s="406"/>
      <c r="M2873" s="25" t="str">
        <f>IFERROR(VLOOKUP(D2873,Cover!$I$2:$J$14,2,0),"")</f>
        <v/>
      </c>
      <c r="N2873" s="25" t="str">
        <f t="shared" si="88"/>
        <v/>
      </c>
      <c r="O2873" s="15" t="str">
        <f t="shared" si="89"/>
        <v/>
      </c>
    </row>
    <row r="2874" spans="1:15" ht="16.5" customHeight="1">
      <c r="A2874" s="404"/>
      <c r="B2874" s="405"/>
      <c r="C2874" s="413"/>
      <c r="D2874" s="405"/>
      <c r="E2874" s="405"/>
      <c r="F2874" s="405"/>
      <c r="G2874" s="405"/>
      <c r="H2874" s="405"/>
      <c r="I2874" s="405"/>
      <c r="J2874" s="405"/>
      <c r="K2874" s="405"/>
      <c r="L2874" s="406"/>
      <c r="M2874" s="25" t="str">
        <f>IFERROR(VLOOKUP(D2874,Cover!$I$2:$J$14,2,0),"")</f>
        <v/>
      </c>
      <c r="N2874" s="25" t="str">
        <f t="shared" si="88"/>
        <v/>
      </c>
      <c r="O2874" s="15" t="str">
        <f t="shared" si="89"/>
        <v/>
      </c>
    </row>
    <row r="2875" spans="1:15" ht="16.5" customHeight="1">
      <c r="A2875" s="404"/>
      <c r="B2875" s="405"/>
      <c r="C2875" s="413"/>
      <c r="D2875" s="405"/>
      <c r="E2875" s="405"/>
      <c r="F2875" s="405"/>
      <c r="G2875" s="405"/>
      <c r="H2875" s="405"/>
      <c r="I2875" s="405"/>
      <c r="J2875" s="405"/>
      <c r="K2875" s="405"/>
      <c r="L2875" s="406"/>
      <c r="M2875" s="25" t="str">
        <f>IFERROR(VLOOKUP(D2875,Cover!$I$2:$J$14,2,0),"")</f>
        <v/>
      </c>
      <c r="N2875" s="25" t="str">
        <f t="shared" si="88"/>
        <v/>
      </c>
      <c r="O2875" s="15" t="str">
        <f t="shared" si="89"/>
        <v/>
      </c>
    </row>
    <row r="2876" spans="1:15" ht="16.5" customHeight="1">
      <c r="A2876" s="404"/>
      <c r="B2876" s="405"/>
      <c r="C2876" s="413"/>
      <c r="D2876" s="405"/>
      <c r="E2876" s="405"/>
      <c r="F2876" s="405"/>
      <c r="G2876" s="405"/>
      <c r="H2876" s="405"/>
      <c r="I2876" s="405"/>
      <c r="J2876" s="405"/>
      <c r="K2876" s="405"/>
      <c r="L2876" s="406"/>
      <c r="M2876" s="25" t="str">
        <f>IFERROR(VLOOKUP(D2876,Cover!$I$2:$J$14,2,0),"")</f>
        <v/>
      </c>
      <c r="N2876" s="25" t="str">
        <f t="shared" si="88"/>
        <v/>
      </c>
      <c r="O2876" s="15" t="str">
        <f t="shared" si="89"/>
        <v/>
      </c>
    </row>
    <row r="2877" spans="1:15" ht="16.5" customHeight="1">
      <c r="A2877" s="404"/>
      <c r="B2877" s="405"/>
      <c r="C2877" s="413"/>
      <c r="D2877" s="405"/>
      <c r="E2877" s="405"/>
      <c r="F2877" s="405"/>
      <c r="G2877" s="405"/>
      <c r="H2877" s="405"/>
      <c r="I2877" s="405"/>
      <c r="J2877" s="405"/>
      <c r="K2877" s="405"/>
      <c r="L2877" s="406"/>
      <c r="M2877" s="25" t="str">
        <f>IFERROR(VLOOKUP(D2877,Cover!$I$2:$J$14,2,0),"")</f>
        <v/>
      </c>
      <c r="N2877" s="25" t="str">
        <f t="shared" si="88"/>
        <v/>
      </c>
      <c r="O2877" s="15" t="str">
        <f t="shared" si="89"/>
        <v/>
      </c>
    </row>
    <row r="2878" spans="1:15" ht="16.5" customHeight="1">
      <c r="A2878" s="404"/>
      <c r="B2878" s="405"/>
      <c r="C2878" s="413"/>
      <c r="D2878" s="405"/>
      <c r="E2878" s="405"/>
      <c r="F2878" s="405"/>
      <c r="G2878" s="405"/>
      <c r="H2878" s="405"/>
      <c r="I2878" s="405"/>
      <c r="J2878" s="405"/>
      <c r="K2878" s="405"/>
      <c r="L2878" s="406"/>
      <c r="M2878" s="25" t="str">
        <f>IFERROR(VLOOKUP(D2878,Cover!$I$2:$J$14,2,0),"")</f>
        <v/>
      </c>
      <c r="N2878" s="25" t="str">
        <f t="shared" si="88"/>
        <v/>
      </c>
      <c r="O2878" s="15" t="str">
        <f t="shared" si="89"/>
        <v/>
      </c>
    </row>
    <row r="2879" spans="1:15" ht="16.5" customHeight="1">
      <c r="A2879" s="404"/>
      <c r="B2879" s="405"/>
      <c r="C2879" s="413"/>
      <c r="D2879" s="405"/>
      <c r="E2879" s="405"/>
      <c r="F2879" s="405"/>
      <c r="G2879" s="405"/>
      <c r="H2879" s="405"/>
      <c r="I2879" s="405"/>
      <c r="J2879" s="405"/>
      <c r="K2879" s="405"/>
      <c r="L2879" s="406"/>
      <c r="M2879" s="25" t="str">
        <f>IFERROR(VLOOKUP(D2879,Cover!$I$2:$J$14,2,0),"")</f>
        <v/>
      </c>
      <c r="N2879" s="25" t="str">
        <f t="shared" si="88"/>
        <v/>
      </c>
      <c r="O2879" s="15" t="str">
        <f t="shared" si="89"/>
        <v/>
      </c>
    </row>
    <row r="2880" spans="1:15" ht="16.5" customHeight="1">
      <c r="A2880" s="404"/>
      <c r="B2880" s="405"/>
      <c r="C2880" s="413"/>
      <c r="D2880" s="405"/>
      <c r="E2880" s="405"/>
      <c r="F2880" s="405"/>
      <c r="G2880" s="405"/>
      <c r="H2880" s="405"/>
      <c r="I2880" s="405"/>
      <c r="J2880" s="405"/>
      <c r="K2880" s="405"/>
      <c r="L2880" s="406"/>
      <c r="M2880" s="25" t="str">
        <f>IFERROR(VLOOKUP(D2880,Cover!$I$2:$J$14,2,0),"")</f>
        <v/>
      </c>
      <c r="N2880" s="25" t="str">
        <f t="shared" si="88"/>
        <v/>
      </c>
      <c r="O2880" s="15" t="str">
        <f t="shared" si="89"/>
        <v/>
      </c>
    </row>
    <row r="2881" spans="1:15" ht="16.5" customHeight="1">
      <c r="A2881" s="404"/>
      <c r="B2881" s="405"/>
      <c r="C2881" s="413"/>
      <c r="D2881" s="405"/>
      <c r="E2881" s="405"/>
      <c r="F2881" s="405"/>
      <c r="G2881" s="405"/>
      <c r="H2881" s="405"/>
      <c r="I2881" s="405"/>
      <c r="J2881" s="405"/>
      <c r="K2881" s="405"/>
      <c r="L2881" s="406"/>
      <c r="M2881" s="25" t="str">
        <f>IFERROR(VLOOKUP(D2881,Cover!$I$2:$J$14,2,0),"")</f>
        <v/>
      </c>
      <c r="N2881" s="25" t="str">
        <f t="shared" si="88"/>
        <v/>
      </c>
      <c r="O2881" s="15" t="str">
        <f t="shared" si="89"/>
        <v/>
      </c>
    </row>
    <row r="2882" spans="1:15" ht="16.5" customHeight="1">
      <c r="A2882" s="404"/>
      <c r="B2882" s="405"/>
      <c r="C2882" s="413"/>
      <c r="D2882" s="405"/>
      <c r="E2882" s="405"/>
      <c r="F2882" s="405"/>
      <c r="G2882" s="405"/>
      <c r="H2882" s="405"/>
      <c r="I2882" s="405"/>
      <c r="J2882" s="405"/>
      <c r="K2882" s="405"/>
      <c r="L2882" s="406"/>
      <c r="M2882" s="25" t="str">
        <f>IFERROR(VLOOKUP(D2882,Cover!$I$2:$J$14,2,0),"")</f>
        <v/>
      </c>
      <c r="N2882" s="25" t="str">
        <f t="shared" si="88"/>
        <v/>
      </c>
      <c r="O2882" s="15" t="str">
        <f t="shared" si="89"/>
        <v/>
      </c>
    </row>
    <row r="2883" spans="1:15" ht="16.5" customHeight="1">
      <c r="A2883" s="404"/>
      <c r="B2883" s="405"/>
      <c r="C2883" s="413"/>
      <c r="D2883" s="405"/>
      <c r="E2883" s="405"/>
      <c r="F2883" s="405"/>
      <c r="G2883" s="405"/>
      <c r="H2883" s="405"/>
      <c r="I2883" s="405"/>
      <c r="J2883" s="405"/>
      <c r="K2883" s="405"/>
      <c r="L2883" s="406"/>
      <c r="M2883" s="25" t="str">
        <f>IFERROR(VLOOKUP(D2883,Cover!$I$2:$J$14,2,0),"")</f>
        <v/>
      </c>
      <c r="N2883" s="25" t="str">
        <f t="shared" ref="N2883:N2946" si="90">IF(O2883&lt;&gt;"PMOyyy144_R4bis",CONCATENATE(B2883,M2883,I2883),CONCATENATE(O2883,M2883,I2883))</f>
        <v/>
      </c>
      <c r="O2883" s="15" t="str">
        <f t="shared" ref="O2883:O2946" si="91">LEFT(B2883,15)</f>
        <v/>
      </c>
    </row>
    <row r="2884" spans="1:15" ht="16.5" customHeight="1">
      <c r="A2884" s="404"/>
      <c r="B2884" s="405"/>
      <c r="C2884" s="413"/>
      <c r="D2884" s="405"/>
      <c r="E2884" s="405"/>
      <c r="F2884" s="405"/>
      <c r="G2884" s="405"/>
      <c r="H2884" s="405"/>
      <c r="I2884" s="405"/>
      <c r="J2884" s="405"/>
      <c r="K2884" s="405"/>
      <c r="L2884" s="406"/>
      <c r="M2884" s="25" t="str">
        <f>IFERROR(VLOOKUP(D2884,Cover!$I$2:$J$14,2,0),"")</f>
        <v/>
      </c>
      <c r="N2884" s="25" t="str">
        <f t="shared" si="90"/>
        <v/>
      </c>
      <c r="O2884" s="15" t="str">
        <f t="shared" si="91"/>
        <v/>
      </c>
    </row>
    <row r="2885" spans="1:15" ht="16.5" customHeight="1">
      <c r="A2885" s="404"/>
      <c r="B2885" s="405"/>
      <c r="C2885" s="413"/>
      <c r="D2885" s="405"/>
      <c r="E2885" s="405"/>
      <c r="F2885" s="405"/>
      <c r="G2885" s="405"/>
      <c r="H2885" s="405"/>
      <c r="I2885" s="405"/>
      <c r="J2885" s="405"/>
      <c r="K2885" s="405"/>
      <c r="L2885" s="406"/>
      <c r="M2885" s="25" t="str">
        <f>IFERROR(VLOOKUP(D2885,Cover!$I$2:$J$14,2,0),"")</f>
        <v/>
      </c>
      <c r="N2885" s="25" t="str">
        <f t="shared" si="90"/>
        <v/>
      </c>
      <c r="O2885" s="15" t="str">
        <f t="shared" si="91"/>
        <v/>
      </c>
    </row>
    <row r="2886" spans="1:15" ht="16.5" customHeight="1">
      <c r="A2886" s="404"/>
      <c r="B2886" s="405"/>
      <c r="C2886" s="413"/>
      <c r="D2886" s="405"/>
      <c r="E2886" s="405"/>
      <c r="F2886" s="405"/>
      <c r="G2886" s="405"/>
      <c r="H2886" s="405"/>
      <c r="I2886" s="405"/>
      <c r="J2886" s="405"/>
      <c r="K2886" s="405"/>
      <c r="L2886" s="406"/>
      <c r="M2886" s="25" t="str">
        <f>IFERROR(VLOOKUP(D2886,Cover!$I$2:$J$14,2,0),"")</f>
        <v/>
      </c>
      <c r="N2886" s="25" t="str">
        <f t="shared" si="90"/>
        <v/>
      </c>
      <c r="O2886" s="15" t="str">
        <f t="shared" si="91"/>
        <v/>
      </c>
    </row>
    <row r="2887" spans="1:15" ht="16.5" customHeight="1">
      <c r="A2887" s="404"/>
      <c r="B2887" s="405"/>
      <c r="C2887" s="413"/>
      <c r="D2887" s="405"/>
      <c r="E2887" s="405"/>
      <c r="F2887" s="405"/>
      <c r="G2887" s="405"/>
      <c r="H2887" s="405"/>
      <c r="I2887" s="405"/>
      <c r="J2887" s="405"/>
      <c r="K2887" s="405"/>
      <c r="L2887" s="406"/>
      <c r="M2887" s="25" t="str">
        <f>IFERROR(VLOOKUP(D2887,Cover!$I$2:$J$14,2,0),"")</f>
        <v/>
      </c>
      <c r="N2887" s="25" t="str">
        <f t="shared" si="90"/>
        <v/>
      </c>
      <c r="O2887" s="15" t="str">
        <f t="shared" si="91"/>
        <v/>
      </c>
    </row>
    <row r="2888" spans="1:15" ht="16.5" customHeight="1">
      <c r="A2888" s="404"/>
      <c r="B2888" s="405"/>
      <c r="C2888" s="413"/>
      <c r="D2888" s="405"/>
      <c r="E2888" s="405"/>
      <c r="F2888" s="405"/>
      <c r="G2888" s="405"/>
      <c r="H2888" s="405"/>
      <c r="I2888" s="405"/>
      <c r="J2888" s="405"/>
      <c r="K2888" s="405"/>
      <c r="L2888" s="406"/>
      <c r="M2888" s="25" t="str">
        <f>IFERROR(VLOOKUP(D2888,Cover!$I$2:$J$14,2,0),"")</f>
        <v/>
      </c>
      <c r="N2888" s="25" t="str">
        <f t="shared" si="90"/>
        <v/>
      </c>
      <c r="O2888" s="15" t="str">
        <f t="shared" si="91"/>
        <v/>
      </c>
    </row>
    <row r="2889" spans="1:15" ht="16.5" customHeight="1">
      <c r="A2889" s="404"/>
      <c r="B2889" s="405"/>
      <c r="C2889" s="413"/>
      <c r="D2889" s="405"/>
      <c r="E2889" s="405"/>
      <c r="F2889" s="405"/>
      <c r="G2889" s="405"/>
      <c r="H2889" s="405"/>
      <c r="I2889" s="405"/>
      <c r="J2889" s="405"/>
      <c r="K2889" s="405"/>
      <c r="L2889" s="406"/>
      <c r="M2889" s="25" t="str">
        <f>IFERROR(VLOOKUP(D2889,Cover!$I$2:$J$14,2,0),"")</f>
        <v/>
      </c>
      <c r="N2889" s="25" t="str">
        <f t="shared" si="90"/>
        <v/>
      </c>
      <c r="O2889" s="15" t="str">
        <f t="shared" si="91"/>
        <v/>
      </c>
    </row>
    <row r="2890" spans="1:15" ht="16.5" customHeight="1">
      <c r="A2890" s="404"/>
      <c r="B2890" s="405"/>
      <c r="C2890" s="413"/>
      <c r="D2890" s="405"/>
      <c r="E2890" s="405"/>
      <c r="F2890" s="405"/>
      <c r="G2890" s="405"/>
      <c r="H2890" s="405"/>
      <c r="I2890" s="405"/>
      <c r="J2890" s="405"/>
      <c r="K2890" s="405"/>
      <c r="L2890" s="406"/>
      <c r="M2890" s="25" t="str">
        <f>IFERROR(VLOOKUP(D2890,Cover!$I$2:$J$14,2,0),"")</f>
        <v/>
      </c>
      <c r="N2890" s="25" t="str">
        <f t="shared" si="90"/>
        <v/>
      </c>
      <c r="O2890" s="15" t="str">
        <f t="shared" si="91"/>
        <v/>
      </c>
    </row>
    <row r="2891" spans="1:15" ht="16.5" customHeight="1">
      <c r="A2891" s="404"/>
      <c r="B2891" s="405"/>
      <c r="C2891" s="413"/>
      <c r="D2891" s="405"/>
      <c r="E2891" s="405"/>
      <c r="F2891" s="405"/>
      <c r="G2891" s="405"/>
      <c r="H2891" s="405"/>
      <c r="I2891" s="405"/>
      <c r="J2891" s="405"/>
      <c r="K2891" s="405"/>
      <c r="L2891" s="406"/>
      <c r="M2891" s="25" t="str">
        <f>IFERROR(VLOOKUP(D2891,Cover!$I$2:$J$14,2,0),"")</f>
        <v/>
      </c>
      <c r="N2891" s="25" t="str">
        <f t="shared" si="90"/>
        <v/>
      </c>
      <c r="O2891" s="15" t="str">
        <f t="shared" si="91"/>
        <v/>
      </c>
    </row>
    <row r="2892" spans="1:15" ht="16.5" customHeight="1">
      <c r="A2892" s="404"/>
      <c r="B2892" s="405"/>
      <c r="C2892" s="413"/>
      <c r="D2892" s="405"/>
      <c r="E2892" s="405"/>
      <c r="F2892" s="405"/>
      <c r="G2892" s="405"/>
      <c r="H2892" s="405"/>
      <c r="I2892" s="405"/>
      <c r="J2892" s="405"/>
      <c r="K2892" s="405"/>
      <c r="L2892" s="406"/>
      <c r="M2892" s="25" t="str">
        <f>IFERROR(VLOOKUP(D2892,Cover!$I$2:$J$14,2,0),"")</f>
        <v/>
      </c>
      <c r="N2892" s="25" t="str">
        <f t="shared" si="90"/>
        <v/>
      </c>
      <c r="O2892" s="15" t="str">
        <f t="shared" si="91"/>
        <v/>
      </c>
    </row>
    <row r="2893" spans="1:15" ht="16.5" customHeight="1">
      <c r="A2893" s="404"/>
      <c r="B2893" s="405"/>
      <c r="C2893" s="413"/>
      <c r="D2893" s="405"/>
      <c r="E2893" s="405"/>
      <c r="F2893" s="405"/>
      <c r="G2893" s="405"/>
      <c r="H2893" s="405"/>
      <c r="I2893" s="405"/>
      <c r="J2893" s="405"/>
      <c r="K2893" s="405"/>
      <c r="L2893" s="406"/>
      <c r="M2893" s="25" t="str">
        <f>IFERROR(VLOOKUP(D2893,Cover!$I$2:$J$14,2,0),"")</f>
        <v/>
      </c>
      <c r="N2893" s="25" t="str">
        <f t="shared" si="90"/>
        <v/>
      </c>
      <c r="O2893" s="15" t="str">
        <f t="shared" si="91"/>
        <v/>
      </c>
    </row>
    <row r="2894" spans="1:15" ht="16.5" customHeight="1">
      <c r="A2894" s="404"/>
      <c r="B2894" s="405"/>
      <c r="C2894" s="413"/>
      <c r="D2894" s="405"/>
      <c r="E2894" s="405"/>
      <c r="F2894" s="405"/>
      <c r="G2894" s="405"/>
      <c r="H2894" s="405"/>
      <c r="I2894" s="405"/>
      <c r="J2894" s="405"/>
      <c r="K2894" s="405"/>
      <c r="L2894" s="406"/>
      <c r="M2894" s="25" t="str">
        <f>IFERROR(VLOOKUP(D2894,Cover!$I$2:$J$14,2,0),"")</f>
        <v/>
      </c>
      <c r="N2894" s="25" t="str">
        <f t="shared" si="90"/>
        <v/>
      </c>
      <c r="O2894" s="15" t="str">
        <f t="shared" si="91"/>
        <v/>
      </c>
    </row>
    <row r="2895" spans="1:15" ht="16.5" customHeight="1">
      <c r="A2895" s="404"/>
      <c r="B2895" s="405"/>
      <c r="C2895" s="413"/>
      <c r="D2895" s="405"/>
      <c r="E2895" s="405"/>
      <c r="F2895" s="405"/>
      <c r="G2895" s="405"/>
      <c r="H2895" s="405"/>
      <c r="I2895" s="405"/>
      <c r="J2895" s="405"/>
      <c r="K2895" s="405"/>
      <c r="L2895" s="406"/>
      <c r="M2895" s="25" t="str">
        <f>IFERROR(VLOOKUP(D2895,Cover!$I$2:$J$14,2,0),"")</f>
        <v/>
      </c>
      <c r="N2895" s="25" t="str">
        <f t="shared" si="90"/>
        <v/>
      </c>
      <c r="O2895" s="15" t="str">
        <f t="shared" si="91"/>
        <v/>
      </c>
    </row>
    <row r="2896" spans="1:15" ht="16.5" customHeight="1">
      <c r="A2896" s="404"/>
      <c r="B2896" s="405"/>
      <c r="C2896" s="413"/>
      <c r="D2896" s="405"/>
      <c r="E2896" s="405"/>
      <c r="F2896" s="405"/>
      <c r="G2896" s="405"/>
      <c r="H2896" s="405"/>
      <c r="I2896" s="405"/>
      <c r="J2896" s="405"/>
      <c r="K2896" s="405"/>
      <c r="L2896" s="406"/>
      <c r="M2896" s="25" t="str">
        <f>IFERROR(VLOOKUP(D2896,Cover!$I$2:$J$14,2,0),"")</f>
        <v/>
      </c>
      <c r="N2896" s="25" t="str">
        <f t="shared" si="90"/>
        <v/>
      </c>
      <c r="O2896" s="15" t="str">
        <f t="shared" si="91"/>
        <v/>
      </c>
    </row>
    <row r="2897" spans="1:15" ht="16.5" customHeight="1">
      <c r="A2897" s="404"/>
      <c r="B2897" s="405"/>
      <c r="C2897" s="413"/>
      <c r="D2897" s="405"/>
      <c r="E2897" s="405"/>
      <c r="F2897" s="405"/>
      <c r="G2897" s="405"/>
      <c r="H2897" s="405"/>
      <c r="I2897" s="405"/>
      <c r="J2897" s="405"/>
      <c r="K2897" s="405"/>
      <c r="L2897" s="406"/>
      <c r="M2897" s="25" t="str">
        <f>IFERROR(VLOOKUP(D2897,Cover!$I$2:$J$14,2,0),"")</f>
        <v/>
      </c>
      <c r="N2897" s="25" t="str">
        <f t="shared" si="90"/>
        <v/>
      </c>
      <c r="O2897" s="15" t="str">
        <f t="shared" si="91"/>
        <v/>
      </c>
    </row>
    <row r="2898" spans="1:15" ht="16.5" customHeight="1">
      <c r="A2898" s="404"/>
      <c r="B2898" s="405"/>
      <c r="C2898" s="413"/>
      <c r="D2898" s="405"/>
      <c r="E2898" s="405"/>
      <c r="F2898" s="405"/>
      <c r="G2898" s="405"/>
      <c r="H2898" s="405"/>
      <c r="I2898" s="405"/>
      <c r="J2898" s="405"/>
      <c r="K2898" s="405"/>
      <c r="L2898" s="406"/>
      <c r="M2898" s="25" t="str">
        <f>IFERROR(VLOOKUP(D2898,Cover!$I$2:$J$14,2,0),"")</f>
        <v/>
      </c>
      <c r="N2898" s="25" t="str">
        <f t="shared" si="90"/>
        <v/>
      </c>
      <c r="O2898" s="15" t="str">
        <f t="shared" si="91"/>
        <v/>
      </c>
    </row>
    <row r="2899" spans="1:15" ht="16.5" customHeight="1">
      <c r="A2899" s="404"/>
      <c r="B2899" s="405"/>
      <c r="C2899" s="413"/>
      <c r="D2899" s="405"/>
      <c r="E2899" s="405"/>
      <c r="F2899" s="405"/>
      <c r="G2899" s="405"/>
      <c r="H2899" s="405"/>
      <c r="I2899" s="405"/>
      <c r="J2899" s="405"/>
      <c r="K2899" s="405"/>
      <c r="L2899" s="406"/>
      <c r="M2899" s="25" t="str">
        <f>IFERROR(VLOOKUP(D2899,Cover!$I$2:$J$14,2,0),"")</f>
        <v/>
      </c>
      <c r="N2899" s="25" t="str">
        <f t="shared" si="90"/>
        <v/>
      </c>
      <c r="O2899" s="15" t="str">
        <f t="shared" si="91"/>
        <v/>
      </c>
    </row>
    <row r="2900" spans="1:15" ht="16.5" customHeight="1">
      <c r="A2900" s="404"/>
      <c r="B2900" s="405"/>
      <c r="C2900" s="413"/>
      <c r="D2900" s="405"/>
      <c r="E2900" s="405"/>
      <c r="F2900" s="405"/>
      <c r="G2900" s="405"/>
      <c r="H2900" s="405"/>
      <c r="I2900" s="405"/>
      <c r="J2900" s="405"/>
      <c r="K2900" s="405"/>
      <c r="L2900" s="406"/>
      <c r="M2900" s="25" t="str">
        <f>IFERROR(VLOOKUP(D2900,Cover!$I$2:$J$14,2,0),"")</f>
        <v/>
      </c>
      <c r="N2900" s="25" t="str">
        <f t="shared" si="90"/>
        <v/>
      </c>
      <c r="O2900" s="15" t="str">
        <f t="shared" si="91"/>
        <v/>
      </c>
    </row>
    <row r="2901" spans="1:15" ht="16.5" customHeight="1">
      <c r="A2901" s="404"/>
      <c r="B2901" s="405"/>
      <c r="C2901" s="413"/>
      <c r="D2901" s="405"/>
      <c r="E2901" s="405"/>
      <c r="F2901" s="405"/>
      <c r="G2901" s="405"/>
      <c r="H2901" s="405"/>
      <c r="I2901" s="405"/>
      <c r="J2901" s="405"/>
      <c r="K2901" s="405"/>
      <c r="L2901" s="406"/>
      <c r="M2901" s="25" t="str">
        <f>IFERROR(VLOOKUP(D2901,Cover!$I$2:$J$14,2,0),"")</f>
        <v/>
      </c>
      <c r="N2901" s="25" t="str">
        <f t="shared" si="90"/>
        <v/>
      </c>
      <c r="O2901" s="15" t="str">
        <f t="shared" si="91"/>
        <v/>
      </c>
    </row>
    <row r="2902" spans="1:15" ht="16.5" customHeight="1">
      <c r="A2902" s="404"/>
      <c r="B2902" s="405"/>
      <c r="C2902" s="413"/>
      <c r="D2902" s="405"/>
      <c r="E2902" s="405"/>
      <c r="F2902" s="405"/>
      <c r="G2902" s="405"/>
      <c r="H2902" s="405"/>
      <c r="I2902" s="405"/>
      <c r="J2902" s="405"/>
      <c r="K2902" s="405"/>
      <c r="L2902" s="406"/>
      <c r="M2902" s="25" t="str">
        <f>IFERROR(VLOOKUP(D2902,Cover!$I$2:$J$14,2,0),"")</f>
        <v/>
      </c>
      <c r="N2902" s="25" t="str">
        <f t="shared" si="90"/>
        <v/>
      </c>
      <c r="O2902" s="15" t="str">
        <f t="shared" si="91"/>
        <v/>
      </c>
    </row>
    <row r="2903" spans="1:15" ht="16.5" customHeight="1">
      <c r="A2903" s="404"/>
      <c r="B2903" s="405"/>
      <c r="C2903" s="413"/>
      <c r="D2903" s="405"/>
      <c r="E2903" s="405"/>
      <c r="F2903" s="405"/>
      <c r="G2903" s="405"/>
      <c r="H2903" s="405"/>
      <c r="I2903" s="405"/>
      <c r="J2903" s="405"/>
      <c r="K2903" s="405"/>
      <c r="L2903" s="406"/>
      <c r="M2903" s="25" t="str">
        <f>IFERROR(VLOOKUP(D2903,Cover!$I$2:$J$14,2,0),"")</f>
        <v/>
      </c>
      <c r="N2903" s="25" t="str">
        <f t="shared" si="90"/>
        <v/>
      </c>
      <c r="O2903" s="15" t="str">
        <f t="shared" si="91"/>
        <v/>
      </c>
    </row>
    <row r="2904" spans="1:15" ht="16.5" customHeight="1">
      <c r="A2904" s="404"/>
      <c r="B2904" s="405"/>
      <c r="C2904" s="413"/>
      <c r="D2904" s="405"/>
      <c r="E2904" s="405"/>
      <c r="F2904" s="405"/>
      <c r="G2904" s="405"/>
      <c r="H2904" s="405"/>
      <c r="I2904" s="405"/>
      <c r="J2904" s="405"/>
      <c r="K2904" s="405"/>
      <c r="L2904" s="406"/>
      <c r="M2904" s="25" t="str">
        <f>IFERROR(VLOOKUP(D2904,Cover!$I$2:$J$14,2,0),"")</f>
        <v/>
      </c>
      <c r="N2904" s="25" t="str">
        <f t="shared" si="90"/>
        <v/>
      </c>
      <c r="O2904" s="15" t="str">
        <f t="shared" si="91"/>
        <v/>
      </c>
    </row>
    <row r="2905" spans="1:15" ht="16.5" customHeight="1">
      <c r="A2905" s="404"/>
      <c r="B2905" s="405"/>
      <c r="C2905" s="413"/>
      <c r="D2905" s="405"/>
      <c r="E2905" s="405"/>
      <c r="F2905" s="405"/>
      <c r="G2905" s="405"/>
      <c r="H2905" s="405"/>
      <c r="I2905" s="405"/>
      <c r="J2905" s="405"/>
      <c r="K2905" s="405"/>
      <c r="L2905" s="406"/>
      <c r="M2905" s="25" t="str">
        <f>IFERROR(VLOOKUP(D2905,Cover!$I$2:$J$14,2,0),"")</f>
        <v/>
      </c>
      <c r="N2905" s="25" t="str">
        <f t="shared" si="90"/>
        <v/>
      </c>
      <c r="O2905" s="15" t="str">
        <f t="shared" si="91"/>
        <v/>
      </c>
    </row>
    <row r="2906" spans="1:15" ht="16.5" customHeight="1">
      <c r="A2906" s="404"/>
      <c r="B2906" s="405"/>
      <c r="C2906" s="413"/>
      <c r="D2906" s="405"/>
      <c r="E2906" s="405"/>
      <c r="F2906" s="405"/>
      <c r="G2906" s="405"/>
      <c r="H2906" s="405"/>
      <c r="I2906" s="405"/>
      <c r="J2906" s="405"/>
      <c r="K2906" s="405"/>
      <c r="L2906" s="406"/>
      <c r="M2906" s="25" t="str">
        <f>IFERROR(VLOOKUP(D2906,Cover!$I$2:$J$14,2,0),"")</f>
        <v/>
      </c>
      <c r="N2906" s="25" t="str">
        <f t="shared" si="90"/>
        <v/>
      </c>
      <c r="O2906" s="15" t="str">
        <f t="shared" si="91"/>
        <v/>
      </c>
    </row>
    <row r="2907" spans="1:15" ht="16.5" customHeight="1">
      <c r="A2907" s="404"/>
      <c r="B2907" s="405"/>
      <c r="C2907" s="413"/>
      <c r="D2907" s="405"/>
      <c r="E2907" s="405"/>
      <c r="F2907" s="405"/>
      <c r="G2907" s="405"/>
      <c r="H2907" s="405"/>
      <c r="I2907" s="405"/>
      <c r="J2907" s="405"/>
      <c r="K2907" s="405"/>
      <c r="L2907" s="406"/>
      <c r="M2907" s="25" t="str">
        <f>IFERROR(VLOOKUP(D2907,Cover!$I$2:$J$14,2,0),"")</f>
        <v/>
      </c>
      <c r="N2907" s="25" t="str">
        <f t="shared" si="90"/>
        <v/>
      </c>
      <c r="O2907" s="15" t="str">
        <f t="shared" si="91"/>
        <v/>
      </c>
    </row>
    <row r="2908" spans="1:15" ht="16.5" customHeight="1">
      <c r="A2908" s="404"/>
      <c r="B2908" s="405"/>
      <c r="C2908" s="413"/>
      <c r="D2908" s="405"/>
      <c r="E2908" s="405"/>
      <c r="F2908" s="405"/>
      <c r="G2908" s="405"/>
      <c r="H2908" s="405"/>
      <c r="I2908" s="405"/>
      <c r="J2908" s="405"/>
      <c r="K2908" s="405"/>
      <c r="L2908" s="406"/>
      <c r="M2908" s="25" t="str">
        <f>IFERROR(VLOOKUP(D2908,Cover!$I$2:$J$14,2,0),"")</f>
        <v/>
      </c>
      <c r="N2908" s="25" t="str">
        <f t="shared" si="90"/>
        <v/>
      </c>
      <c r="O2908" s="15" t="str">
        <f t="shared" si="91"/>
        <v/>
      </c>
    </row>
    <row r="2909" spans="1:15" ht="16.5" customHeight="1">
      <c r="A2909" s="404"/>
      <c r="B2909" s="405"/>
      <c r="C2909" s="413"/>
      <c r="D2909" s="405"/>
      <c r="E2909" s="405"/>
      <c r="F2909" s="405"/>
      <c r="G2909" s="405"/>
      <c r="H2909" s="405"/>
      <c r="I2909" s="405"/>
      <c r="J2909" s="405"/>
      <c r="K2909" s="405"/>
      <c r="L2909" s="406"/>
      <c r="M2909" s="25" t="str">
        <f>IFERROR(VLOOKUP(D2909,Cover!$I$2:$J$14,2,0),"")</f>
        <v/>
      </c>
      <c r="N2909" s="25" t="str">
        <f t="shared" si="90"/>
        <v/>
      </c>
      <c r="O2909" s="15" t="str">
        <f t="shared" si="91"/>
        <v/>
      </c>
    </row>
    <row r="2910" spans="1:15" ht="16.5" customHeight="1">
      <c r="A2910" s="404"/>
      <c r="B2910" s="405"/>
      <c r="C2910" s="413"/>
      <c r="D2910" s="405"/>
      <c r="E2910" s="405"/>
      <c r="F2910" s="405"/>
      <c r="G2910" s="405"/>
      <c r="H2910" s="405"/>
      <c r="I2910" s="405"/>
      <c r="J2910" s="405"/>
      <c r="K2910" s="405"/>
      <c r="L2910" s="406"/>
      <c r="M2910" s="25" t="str">
        <f>IFERROR(VLOOKUP(D2910,Cover!$I$2:$J$14,2,0),"")</f>
        <v/>
      </c>
      <c r="N2910" s="25" t="str">
        <f t="shared" si="90"/>
        <v/>
      </c>
      <c r="O2910" s="15" t="str">
        <f t="shared" si="91"/>
        <v/>
      </c>
    </row>
    <row r="2911" spans="1:15" ht="16.5" customHeight="1">
      <c r="A2911" s="404"/>
      <c r="B2911" s="405"/>
      <c r="C2911" s="413"/>
      <c r="D2911" s="405"/>
      <c r="E2911" s="405"/>
      <c r="F2911" s="405"/>
      <c r="G2911" s="405"/>
      <c r="H2911" s="405"/>
      <c r="I2911" s="405"/>
      <c r="J2911" s="405"/>
      <c r="K2911" s="405"/>
      <c r="L2911" s="406"/>
      <c r="M2911" s="25" t="str">
        <f>IFERROR(VLOOKUP(D2911,Cover!$I$2:$J$14,2,0),"")</f>
        <v/>
      </c>
      <c r="N2911" s="25" t="str">
        <f t="shared" si="90"/>
        <v/>
      </c>
      <c r="O2911" s="15" t="str">
        <f t="shared" si="91"/>
        <v/>
      </c>
    </row>
    <row r="2912" spans="1:15" ht="16.5" customHeight="1">
      <c r="A2912" s="404"/>
      <c r="B2912" s="405"/>
      <c r="C2912" s="413"/>
      <c r="D2912" s="405"/>
      <c r="E2912" s="405"/>
      <c r="F2912" s="405"/>
      <c r="G2912" s="405"/>
      <c r="H2912" s="405"/>
      <c r="I2912" s="405"/>
      <c r="J2912" s="405"/>
      <c r="K2912" s="405"/>
      <c r="L2912" s="406"/>
      <c r="M2912" s="25" t="str">
        <f>IFERROR(VLOOKUP(D2912,Cover!$I$2:$J$14,2,0),"")</f>
        <v/>
      </c>
      <c r="N2912" s="25" t="str">
        <f t="shared" si="90"/>
        <v/>
      </c>
      <c r="O2912" s="15" t="str">
        <f t="shared" si="91"/>
        <v/>
      </c>
    </row>
    <row r="2913" spans="1:15" ht="16.5" customHeight="1">
      <c r="A2913" s="404"/>
      <c r="B2913" s="405"/>
      <c r="C2913" s="413"/>
      <c r="D2913" s="405"/>
      <c r="E2913" s="405"/>
      <c r="F2913" s="405"/>
      <c r="G2913" s="405"/>
      <c r="H2913" s="405"/>
      <c r="I2913" s="405"/>
      <c r="J2913" s="405"/>
      <c r="K2913" s="405"/>
      <c r="L2913" s="406"/>
      <c r="M2913" s="25" t="str">
        <f>IFERROR(VLOOKUP(D2913,Cover!$I$2:$J$14,2,0),"")</f>
        <v/>
      </c>
      <c r="N2913" s="25" t="str">
        <f t="shared" si="90"/>
        <v/>
      </c>
      <c r="O2913" s="15" t="str">
        <f t="shared" si="91"/>
        <v/>
      </c>
    </row>
    <row r="2914" spans="1:15" ht="16.5" customHeight="1">
      <c r="A2914" s="404"/>
      <c r="B2914" s="405"/>
      <c r="C2914" s="413"/>
      <c r="D2914" s="405"/>
      <c r="E2914" s="405"/>
      <c r="F2914" s="405"/>
      <c r="G2914" s="405"/>
      <c r="H2914" s="405"/>
      <c r="I2914" s="405"/>
      <c r="J2914" s="405"/>
      <c r="K2914" s="405"/>
      <c r="L2914" s="406"/>
      <c r="M2914" s="25" t="str">
        <f>IFERROR(VLOOKUP(D2914,Cover!$I$2:$J$14,2,0),"")</f>
        <v/>
      </c>
      <c r="N2914" s="25" t="str">
        <f t="shared" si="90"/>
        <v/>
      </c>
      <c r="O2914" s="15" t="str">
        <f t="shared" si="91"/>
        <v/>
      </c>
    </row>
    <row r="2915" spans="1:15" ht="16.5" customHeight="1">
      <c r="A2915" s="404"/>
      <c r="B2915" s="405"/>
      <c r="C2915" s="413"/>
      <c r="D2915" s="405"/>
      <c r="E2915" s="405"/>
      <c r="F2915" s="405"/>
      <c r="G2915" s="405"/>
      <c r="H2915" s="405"/>
      <c r="I2915" s="405"/>
      <c r="J2915" s="405"/>
      <c r="K2915" s="405"/>
      <c r="L2915" s="406"/>
      <c r="M2915" s="25" t="str">
        <f>IFERROR(VLOOKUP(D2915,Cover!$I$2:$J$14,2,0),"")</f>
        <v/>
      </c>
      <c r="N2915" s="25" t="str">
        <f t="shared" si="90"/>
        <v/>
      </c>
      <c r="O2915" s="15" t="str">
        <f t="shared" si="91"/>
        <v/>
      </c>
    </row>
    <row r="2916" spans="1:15" ht="16.5" customHeight="1">
      <c r="A2916" s="404"/>
      <c r="B2916" s="405"/>
      <c r="C2916" s="413"/>
      <c r="D2916" s="405"/>
      <c r="E2916" s="405"/>
      <c r="F2916" s="405"/>
      <c r="G2916" s="405"/>
      <c r="H2916" s="405"/>
      <c r="I2916" s="405"/>
      <c r="J2916" s="405"/>
      <c r="K2916" s="405"/>
      <c r="L2916" s="406"/>
      <c r="M2916" s="25" t="str">
        <f>IFERROR(VLOOKUP(D2916,Cover!$I$2:$J$14,2,0),"")</f>
        <v/>
      </c>
      <c r="N2916" s="25" t="str">
        <f t="shared" si="90"/>
        <v/>
      </c>
      <c r="O2916" s="15" t="str">
        <f t="shared" si="91"/>
        <v/>
      </c>
    </row>
    <row r="2917" spans="1:15" ht="16.5" customHeight="1">
      <c r="A2917" s="404"/>
      <c r="B2917" s="405"/>
      <c r="C2917" s="413"/>
      <c r="D2917" s="405"/>
      <c r="E2917" s="405"/>
      <c r="F2917" s="405"/>
      <c r="G2917" s="405"/>
      <c r="H2917" s="405"/>
      <c r="I2917" s="405"/>
      <c r="J2917" s="405"/>
      <c r="K2917" s="405"/>
      <c r="L2917" s="406"/>
      <c r="M2917" s="25" t="str">
        <f>IFERROR(VLOOKUP(D2917,Cover!$I$2:$J$14,2,0),"")</f>
        <v/>
      </c>
      <c r="N2917" s="25" t="str">
        <f t="shared" si="90"/>
        <v/>
      </c>
      <c r="O2917" s="15" t="str">
        <f t="shared" si="91"/>
        <v/>
      </c>
    </row>
    <row r="2918" spans="1:15" ht="16.5" customHeight="1">
      <c r="A2918" s="404"/>
      <c r="B2918" s="405"/>
      <c r="C2918" s="413"/>
      <c r="D2918" s="405"/>
      <c r="E2918" s="405"/>
      <c r="F2918" s="405"/>
      <c r="G2918" s="405"/>
      <c r="H2918" s="405"/>
      <c r="I2918" s="405"/>
      <c r="J2918" s="405"/>
      <c r="K2918" s="405"/>
      <c r="L2918" s="406"/>
      <c r="M2918" s="25" t="str">
        <f>IFERROR(VLOOKUP(D2918,Cover!$I$2:$J$14,2,0),"")</f>
        <v/>
      </c>
      <c r="N2918" s="25" t="str">
        <f t="shared" si="90"/>
        <v/>
      </c>
      <c r="O2918" s="15" t="str">
        <f t="shared" si="91"/>
        <v/>
      </c>
    </row>
    <row r="2919" spans="1:15" ht="16.5" customHeight="1">
      <c r="A2919" s="404"/>
      <c r="B2919" s="405"/>
      <c r="C2919" s="413"/>
      <c r="D2919" s="405"/>
      <c r="E2919" s="405"/>
      <c r="F2919" s="405"/>
      <c r="G2919" s="405"/>
      <c r="H2919" s="405"/>
      <c r="I2919" s="405"/>
      <c r="J2919" s="405"/>
      <c r="K2919" s="405"/>
      <c r="L2919" s="406"/>
      <c r="M2919" s="25" t="str">
        <f>IFERROR(VLOOKUP(D2919,Cover!$I$2:$J$14,2,0),"")</f>
        <v/>
      </c>
      <c r="N2919" s="25" t="str">
        <f t="shared" si="90"/>
        <v/>
      </c>
      <c r="O2919" s="15" t="str">
        <f t="shared" si="91"/>
        <v/>
      </c>
    </row>
    <row r="2920" spans="1:15" ht="16.5" customHeight="1">
      <c r="A2920" s="404"/>
      <c r="B2920" s="405"/>
      <c r="C2920" s="413"/>
      <c r="D2920" s="405"/>
      <c r="E2920" s="405"/>
      <c r="F2920" s="405"/>
      <c r="G2920" s="405"/>
      <c r="H2920" s="405"/>
      <c r="I2920" s="405"/>
      <c r="J2920" s="405"/>
      <c r="K2920" s="405"/>
      <c r="L2920" s="406"/>
      <c r="M2920" s="25" t="str">
        <f>IFERROR(VLOOKUP(D2920,Cover!$I$2:$J$14,2,0),"")</f>
        <v/>
      </c>
      <c r="N2920" s="25" t="str">
        <f t="shared" si="90"/>
        <v/>
      </c>
      <c r="O2920" s="15" t="str">
        <f t="shared" si="91"/>
        <v/>
      </c>
    </row>
    <row r="2921" spans="1:15" ht="16.5" customHeight="1">
      <c r="A2921" s="404"/>
      <c r="B2921" s="405"/>
      <c r="C2921" s="413"/>
      <c r="D2921" s="405"/>
      <c r="E2921" s="405"/>
      <c r="F2921" s="405"/>
      <c r="G2921" s="405"/>
      <c r="H2921" s="405"/>
      <c r="I2921" s="405"/>
      <c r="J2921" s="405"/>
      <c r="K2921" s="405"/>
      <c r="L2921" s="406"/>
      <c r="M2921" s="25" t="str">
        <f>IFERROR(VLOOKUP(D2921,Cover!$I$2:$J$14,2,0),"")</f>
        <v/>
      </c>
      <c r="N2921" s="25" t="str">
        <f t="shared" si="90"/>
        <v/>
      </c>
      <c r="O2921" s="15" t="str">
        <f t="shared" si="91"/>
        <v/>
      </c>
    </row>
    <row r="2922" spans="1:15" ht="16.5" customHeight="1">
      <c r="A2922" s="404"/>
      <c r="B2922" s="405"/>
      <c r="C2922" s="413"/>
      <c r="D2922" s="405"/>
      <c r="E2922" s="405"/>
      <c r="F2922" s="405"/>
      <c r="G2922" s="405"/>
      <c r="H2922" s="405"/>
      <c r="I2922" s="405"/>
      <c r="J2922" s="405"/>
      <c r="K2922" s="405"/>
      <c r="L2922" s="406"/>
      <c r="M2922" s="25" t="str">
        <f>IFERROR(VLOOKUP(D2922,Cover!$I$2:$J$14,2,0),"")</f>
        <v/>
      </c>
      <c r="N2922" s="25" t="str">
        <f t="shared" si="90"/>
        <v/>
      </c>
      <c r="O2922" s="15" t="str">
        <f t="shared" si="91"/>
        <v/>
      </c>
    </row>
    <row r="2923" spans="1:15" ht="16.5" customHeight="1">
      <c r="A2923" s="404"/>
      <c r="B2923" s="405"/>
      <c r="C2923" s="413"/>
      <c r="D2923" s="405"/>
      <c r="E2923" s="405"/>
      <c r="F2923" s="405"/>
      <c r="G2923" s="405"/>
      <c r="H2923" s="405"/>
      <c r="I2923" s="405"/>
      <c r="J2923" s="405"/>
      <c r="K2923" s="405"/>
      <c r="L2923" s="406"/>
      <c r="M2923" s="25" t="str">
        <f>IFERROR(VLOOKUP(D2923,Cover!$I$2:$J$14,2,0),"")</f>
        <v/>
      </c>
      <c r="N2923" s="25" t="str">
        <f t="shared" si="90"/>
        <v/>
      </c>
      <c r="O2923" s="15" t="str">
        <f t="shared" si="91"/>
        <v/>
      </c>
    </row>
    <row r="2924" spans="1:15" ht="16.5" customHeight="1">
      <c r="A2924" s="404"/>
      <c r="B2924" s="405"/>
      <c r="C2924" s="413"/>
      <c r="D2924" s="405"/>
      <c r="E2924" s="405"/>
      <c r="F2924" s="405"/>
      <c r="G2924" s="405"/>
      <c r="H2924" s="405"/>
      <c r="I2924" s="405"/>
      <c r="J2924" s="405"/>
      <c r="K2924" s="405"/>
      <c r="L2924" s="406"/>
      <c r="M2924" s="25" t="str">
        <f>IFERROR(VLOOKUP(D2924,Cover!$I$2:$J$14,2,0),"")</f>
        <v/>
      </c>
      <c r="N2924" s="25" t="str">
        <f t="shared" si="90"/>
        <v/>
      </c>
      <c r="O2924" s="15" t="str">
        <f t="shared" si="91"/>
        <v/>
      </c>
    </row>
    <row r="2925" spans="1:15" ht="16.5" customHeight="1">
      <c r="A2925" s="404"/>
      <c r="B2925" s="405"/>
      <c r="C2925" s="413"/>
      <c r="D2925" s="405"/>
      <c r="E2925" s="405"/>
      <c r="F2925" s="405"/>
      <c r="G2925" s="405"/>
      <c r="H2925" s="405"/>
      <c r="I2925" s="405"/>
      <c r="J2925" s="405"/>
      <c r="K2925" s="405"/>
      <c r="L2925" s="406"/>
      <c r="M2925" s="25" t="str">
        <f>IFERROR(VLOOKUP(D2925,Cover!$I$2:$J$14,2,0),"")</f>
        <v/>
      </c>
      <c r="N2925" s="25" t="str">
        <f t="shared" si="90"/>
        <v/>
      </c>
      <c r="O2925" s="15" t="str">
        <f t="shared" si="91"/>
        <v/>
      </c>
    </row>
    <row r="2926" spans="1:15" ht="16.5" customHeight="1">
      <c r="A2926" s="404"/>
      <c r="B2926" s="405"/>
      <c r="C2926" s="413"/>
      <c r="D2926" s="405"/>
      <c r="E2926" s="405"/>
      <c r="F2926" s="405"/>
      <c r="G2926" s="405"/>
      <c r="H2926" s="405"/>
      <c r="I2926" s="405"/>
      <c r="J2926" s="405"/>
      <c r="K2926" s="405"/>
      <c r="L2926" s="406"/>
      <c r="M2926" s="25" t="str">
        <f>IFERROR(VLOOKUP(D2926,Cover!$I$2:$J$14,2,0),"")</f>
        <v/>
      </c>
      <c r="N2926" s="25" t="str">
        <f t="shared" si="90"/>
        <v/>
      </c>
      <c r="O2926" s="15" t="str">
        <f t="shared" si="91"/>
        <v/>
      </c>
    </row>
    <row r="2927" spans="1:15" ht="16.5" customHeight="1">
      <c r="A2927" s="404"/>
      <c r="B2927" s="405"/>
      <c r="C2927" s="413"/>
      <c r="D2927" s="405"/>
      <c r="E2927" s="405"/>
      <c r="F2927" s="405"/>
      <c r="G2927" s="405"/>
      <c r="H2927" s="405"/>
      <c r="I2927" s="405"/>
      <c r="J2927" s="405"/>
      <c r="K2927" s="405"/>
      <c r="L2927" s="406"/>
      <c r="M2927" s="25" t="str">
        <f>IFERROR(VLOOKUP(D2927,Cover!$I$2:$J$14,2,0),"")</f>
        <v/>
      </c>
      <c r="N2927" s="25" t="str">
        <f t="shared" si="90"/>
        <v/>
      </c>
      <c r="O2927" s="15" t="str">
        <f t="shared" si="91"/>
        <v/>
      </c>
    </row>
    <row r="2928" spans="1:15" ht="16.5" customHeight="1">
      <c r="A2928" s="404"/>
      <c r="B2928" s="405"/>
      <c r="C2928" s="413"/>
      <c r="D2928" s="405"/>
      <c r="E2928" s="405"/>
      <c r="F2928" s="405"/>
      <c r="G2928" s="405"/>
      <c r="H2928" s="405"/>
      <c r="I2928" s="405"/>
      <c r="J2928" s="405"/>
      <c r="K2928" s="405"/>
      <c r="L2928" s="406"/>
      <c r="M2928" s="25" t="str">
        <f>IFERROR(VLOOKUP(D2928,Cover!$I$2:$J$14,2,0),"")</f>
        <v/>
      </c>
      <c r="N2928" s="25" t="str">
        <f t="shared" si="90"/>
        <v/>
      </c>
      <c r="O2928" s="15" t="str">
        <f t="shared" si="91"/>
        <v/>
      </c>
    </row>
    <row r="2929" spans="1:15" ht="16.5" customHeight="1">
      <c r="A2929" s="404"/>
      <c r="B2929" s="405"/>
      <c r="C2929" s="413"/>
      <c r="D2929" s="405"/>
      <c r="E2929" s="405"/>
      <c r="F2929" s="405"/>
      <c r="G2929" s="405"/>
      <c r="H2929" s="405"/>
      <c r="I2929" s="405"/>
      <c r="J2929" s="405"/>
      <c r="K2929" s="405"/>
      <c r="L2929" s="406"/>
      <c r="M2929" s="25" t="str">
        <f>IFERROR(VLOOKUP(D2929,Cover!$I$2:$J$14,2,0),"")</f>
        <v/>
      </c>
      <c r="N2929" s="25" t="str">
        <f t="shared" si="90"/>
        <v/>
      </c>
      <c r="O2929" s="15" t="str">
        <f t="shared" si="91"/>
        <v/>
      </c>
    </row>
    <row r="2930" spans="1:15" ht="16.5" customHeight="1">
      <c r="A2930" s="404"/>
      <c r="B2930" s="405"/>
      <c r="C2930" s="413"/>
      <c r="D2930" s="405"/>
      <c r="E2930" s="405"/>
      <c r="F2930" s="405"/>
      <c r="G2930" s="405"/>
      <c r="H2930" s="405"/>
      <c r="I2930" s="405"/>
      <c r="J2930" s="405"/>
      <c r="K2930" s="405"/>
      <c r="L2930" s="406"/>
      <c r="M2930" s="25" t="str">
        <f>IFERROR(VLOOKUP(D2930,Cover!$I$2:$J$14,2,0),"")</f>
        <v/>
      </c>
      <c r="N2930" s="25" t="str">
        <f t="shared" si="90"/>
        <v/>
      </c>
      <c r="O2930" s="15" t="str">
        <f t="shared" si="91"/>
        <v/>
      </c>
    </row>
    <row r="2931" spans="1:15" ht="16.5" customHeight="1">
      <c r="A2931" s="404"/>
      <c r="B2931" s="405"/>
      <c r="C2931" s="413"/>
      <c r="D2931" s="405"/>
      <c r="E2931" s="405"/>
      <c r="F2931" s="405"/>
      <c r="G2931" s="405"/>
      <c r="H2931" s="405"/>
      <c r="I2931" s="405"/>
      <c r="J2931" s="405"/>
      <c r="K2931" s="405"/>
      <c r="L2931" s="406"/>
      <c r="M2931" s="25" t="str">
        <f>IFERROR(VLOOKUP(D2931,Cover!$I$2:$J$14,2,0),"")</f>
        <v/>
      </c>
      <c r="N2931" s="25" t="str">
        <f t="shared" si="90"/>
        <v/>
      </c>
      <c r="O2931" s="15" t="str">
        <f t="shared" si="91"/>
        <v/>
      </c>
    </row>
    <row r="2932" spans="1:15" ht="16.5" customHeight="1">
      <c r="A2932" s="404"/>
      <c r="B2932" s="405"/>
      <c r="C2932" s="413"/>
      <c r="D2932" s="405"/>
      <c r="E2932" s="405"/>
      <c r="F2932" s="405"/>
      <c r="G2932" s="405"/>
      <c r="H2932" s="405"/>
      <c r="I2932" s="405"/>
      <c r="J2932" s="405"/>
      <c r="K2932" s="405"/>
      <c r="L2932" s="406"/>
      <c r="M2932" s="25" t="str">
        <f>IFERROR(VLOOKUP(D2932,Cover!$I$2:$J$14,2,0),"")</f>
        <v/>
      </c>
      <c r="N2932" s="25" t="str">
        <f t="shared" si="90"/>
        <v/>
      </c>
      <c r="O2932" s="15" t="str">
        <f t="shared" si="91"/>
        <v/>
      </c>
    </row>
    <row r="2933" spans="1:15" ht="16.5" customHeight="1">
      <c r="A2933" s="404"/>
      <c r="B2933" s="405"/>
      <c r="C2933" s="413"/>
      <c r="D2933" s="405"/>
      <c r="E2933" s="405"/>
      <c r="F2933" s="405"/>
      <c r="G2933" s="405"/>
      <c r="H2933" s="405"/>
      <c r="I2933" s="405"/>
      <c r="J2933" s="405"/>
      <c r="K2933" s="405"/>
      <c r="L2933" s="406"/>
      <c r="M2933" s="25" t="str">
        <f>IFERROR(VLOOKUP(D2933,Cover!$I$2:$J$14,2,0),"")</f>
        <v/>
      </c>
      <c r="N2933" s="25" t="str">
        <f t="shared" si="90"/>
        <v/>
      </c>
      <c r="O2933" s="15" t="str">
        <f t="shared" si="91"/>
        <v/>
      </c>
    </row>
    <row r="2934" spans="1:15" ht="16.5" customHeight="1">
      <c r="A2934" s="404"/>
      <c r="B2934" s="405"/>
      <c r="C2934" s="413"/>
      <c r="D2934" s="405"/>
      <c r="E2934" s="405"/>
      <c r="F2934" s="405"/>
      <c r="G2934" s="405"/>
      <c r="H2934" s="405"/>
      <c r="I2934" s="405"/>
      <c r="J2934" s="405"/>
      <c r="K2934" s="405"/>
      <c r="L2934" s="406"/>
      <c r="M2934" s="25" t="str">
        <f>IFERROR(VLOOKUP(D2934,Cover!$I$2:$J$14,2,0),"")</f>
        <v/>
      </c>
      <c r="N2934" s="25" t="str">
        <f t="shared" si="90"/>
        <v/>
      </c>
      <c r="O2934" s="15" t="str">
        <f t="shared" si="91"/>
        <v/>
      </c>
    </row>
    <row r="2935" spans="1:15" ht="16.5" customHeight="1">
      <c r="A2935" s="404"/>
      <c r="B2935" s="405"/>
      <c r="C2935" s="413"/>
      <c r="D2935" s="405"/>
      <c r="E2935" s="405"/>
      <c r="F2935" s="405"/>
      <c r="G2935" s="405"/>
      <c r="H2935" s="405"/>
      <c r="I2935" s="405"/>
      <c r="J2935" s="405"/>
      <c r="K2935" s="405"/>
      <c r="L2935" s="406"/>
      <c r="M2935" s="25" t="str">
        <f>IFERROR(VLOOKUP(D2935,Cover!$I$2:$J$14,2,0),"")</f>
        <v/>
      </c>
      <c r="N2935" s="25" t="str">
        <f t="shared" si="90"/>
        <v/>
      </c>
      <c r="O2935" s="15" t="str">
        <f t="shared" si="91"/>
        <v/>
      </c>
    </row>
    <row r="2936" spans="1:15" ht="16.5" customHeight="1">
      <c r="A2936" s="404"/>
      <c r="B2936" s="405"/>
      <c r="C2936" s="413"/>
      <c r="D2936" s="405"/>
      <c r="E2936" s="405"/>
      <c r="F2936" s="405"/>
      <c r="G2936" s="405"/>
      <c r="H2936" s="405"/>
      <c r="I2936" s="405"/>
      <c r="J2936" s="405"/>
      <c r="K2936" s="405"/>
      <c r="L2936" s="406"/>
      <c r="M2936" s="25" t="str">
        <f>IFERROR(VLOOKUP(D2936,Cover!$I$2:$J$14,2,0),"")</f>
        <v/>
      </c>
      <c r="N2936" s="25" t="str">
        <f t="shared" si="90"/>
        <v/>
      </c>
      <c r="O2936" s="15" t="str">
        <f t="shared" si="91"/>
        <v/>
      </c>
    </row>
    <row r="2937" spans="1:15" ht="16.5" customHeight="1">
      <c r="A2937" s="404"/>
      <c r="B2937" s="405"/>
      <c r="C2937" s="413"/>
      <c r="D2937" s="405"/>
      <c r="E2937" s="405"/>
      <c r="F2937" s="405"/>
      <c r="G2937" s="405"/>
      <c r="H2937" s="405"/>
      <c r="I2937" s="405"/>
      <c r="J2937" s="405"/>
      <c r="K2937" s="405"/>
      <c r="L2937" s="406"/>
      <c r="M2937" s="25" t="str">
        <f>IFERROR(VLOOKUP(D2937,Cover!$I$2:$J$14,2,0),"")</f>
        <v/>
      </c>
      <c r="N2937" s="25" t="str">
        <f t="shared" si="90"/>
        <v/>
      </c>
      <c r="O2937" s="15" t="str">
        <f t="shared" si="91"/>
        <v/>
      </c>
    </row>
    <row r="2938" spans="1:15" ht="16.5" customHeight="1">
      <c r="A2938" s="404"/>
      <c r="B2938" s="405"/>
      <c r="C2938" s="413"/>
      <c r="D2938" s="405"/>
      <c r="E2938" s="405"/>
      <c r="F2938" s="405"/>
      <c r="G2938" s="405"/>
      <c r="H2938" s="405"/>
      <c r="I2938" s="405"/>
      <c r="J2938" s="405"/>
      <c r="K2938" s="405"/>
      <c r="L2938" s="406"/>
      <c r="M2938" s="25" t="str">
        <f>IFERROR(VLOOKUP(D2938,Cover!$I$2:$J$14,2,0),"")</f>
        <v/>
      </c>
      <c r="N2938" s="25" t="str">
        <f t="shared" si="90"/>
        <v/>
      </c>
      <c r="O2938" s="15" t="str">
        <f t="shared" si="91"/>
        <v/>
      </c>
    </row>
    <row r="2939" spans="1:15" ht="16.5" customHeight="1">
      <c r="A2939" s="404"/>
      <c r="B2939" s="405"/>
      <c r="C2939" s="413"/>
      <c r="D2939" s="405"/>
      <c r="E2939" s="405"/>
      <c r="F2939" s="405"/>
      <c r="G2939" s="405"/>
      <c r="H2939" s="405"/>
      <c r="I2939" s="405"/>
      <c r="J2939" s="405"/>
      <c r="K2939" s="405"/>
      <c r="L2939" s="406"/>
      <c r="M2939" s="25" t="str">
        <f>IFERROR(VLOOKUP(D2939,Cover!$I$2:$J$14,2,0),"")</f>
        <v/>
      </c>
      <c r="N2939" s="25" t="str">
        <f t="shared" si="90"/>
        <v/>
      </c>
      <c r="O2939" s="15" t="str">
        <f t="shared" si="91"/>
        <v/>
      </c>
    </row>
    <row r="2940" spans="1:15" ht="16.5" customHeight="1">
      <c r="A2940" s="404"/>
      <c r="B2940" s="405"/>
      <c r="C2940" s="413"/>
      <c r="D2940" s="405"/>
      <c r="E2940" s="405"/>
      <c r="F2940" s="405"/>
      <c r="G2940" s="405"/>
      <c r="H2940" s="405"/>
      <c r="I2940" s="405"/>
      <c r="J2940" s="405"/>
      <c r="K2940" s="405"/>
      <c r="L2940" s="406"/>
      <c r="M2940" s="25" t="str">
        <f>IFERROR(VLOOKUP(D2940,Cover!$I$2:$J$14,2,0),"")</f>
        <v/>
      </c>
      <c r="N2940" s="25" t="str">
        <f t="shared" si="90"/>
        <v/>
      </c>
      <c r="O2940" s="15" t="str">
        <f t="shared" si="91"/>
        <v/>
      </c>
    </row>
    <row r="2941" spans="1:15" ht="16.5" customHeight="1">
      <c r="A2941" s="404"/>
      <c r="B2941" s="405"/>
      <c r="C2941" s="413"/>
      <c r="D2941" s="405"/>
      <c r="E2941" s="405"/>
      <c r="F2941" s="405"/>
      <c r="G2941" s="405"/>
      <c r="H2941" s="405"/>
      <c r="I2941" s="405"/>
      <c r="J2941" s="405"/>
      <c r="K2941" s="405"/>
      <c r="L2941" s="406"/>
      <c r="M2941" s="25" t="str">
        <f>IFERROR(VLOOKUP(D2941,Cover!$I$2:$J$14,2,0),"")</f>
        <v/>
      </c>
      <c r="N2941" s="25" t="str">
        <f t="shared" si="90"/>
        <v/>
      </c>
      <c r="O2941" s="15" t="str">
        <f t="shared" si="91"/>
        <v/>
      </c>
    </row>
    <row r="2942" spans="1:15" ht="16.5" customHeight="1">
      <c r="A2942" s="404"/>
      <c r="B2942" s="405"/>
      <c r="C2942" s="413"/>
      <c r="D2942" s="405"/>
      <c r="E2942" s="405"/>
      <c r="F2942" s="405"/>
      <c r="G2942" s="405"/>
      <c r="H2942" s="405"/>
      <c r="I2942" s="405"/>
      <c r="J2942" s="405"/>
      <c r="K2942" s="405"/>
      <c r="L2942" s="406"/>
      <c r="M2942" s="25" t="str">
        <f>IFERROR(VLOOKUP(D2942,Cover!$I$2:$J$14,2,0),"")</f>
        <v/>
      </c>
      <c r="N2942" s="25" t="str">
        <f t="shared" si="90"/>
        <v/>
      </c>
      <c r="O2942" s="15" t="str">
        <f t="shared" si="91"/>
        <v/>
      </c>
    </row>
    <row r="2943" spans="1:15" ht="16.5" customHeight="1">
      <c r="A2943" s="404"/>
      <c r="B2943" s="405"/>
      <c r="C2943" s="413"/>
      <c r="D2943" s="405"/>
      <c r="E2943" s="405"/>
      <c r="F2943" s="405"/>
      <c r="G2943" s="405"/>
      <c r="H2943" s="405"/>
      <c r="I2943" s="405"/>
      <c r="J2943" s="405"/>
      <c r="K2943" s="405"/>
      <c r="L2943" s="406"/>
      <c r="M2943" s="25" t="str">
        <f>IFERROR(VLOOKUP(D2943,Cover!$I$2:$J$14,2,0),"")</f>
        <v/>
      </c>
      <c r="N2943" s="25" t="str">
        <f t="shared" si="90"/>
        <v/>
      </c>
      <c r="O2943" s="15" t="str">
        <f t="shared" si="91"/>
        <v/>
      </c>
    </row>
    <row r="2944" spans="1:15" ht="16.5" customHeight="1">
      <c r="A2944" s="404"/>
      <c r="B2944" s="405"/>
      <c r="C2944" s="413"/>
      <c r="D2944" s="405"/>
      <c r="E2944" s="405"/>
      <c r="F2944" s="405"/>
      <c r="G2944" s="405"/>
      <c r="H2944" s="405"/>
      <c r="I2944" s="405"/>
      <c r="J2944" s="405"/>
      <c r="K2944" s="405"/>
      <c r="L2944" s="406"/>
      <c r="M2944" s="25" t="str">
        <f>IFERROR(VLOOKUP(D2944,Cover!$I$2:$J$14,2,0),"")</f>
        <v/>
      </c>
      <c r="N2944" s="25" t="str">
        <f t="shared" si="90"/>
        <v/>
      </c>
      <c r="O2944" s="15" t="str">
        <f t="shared" si="91"/>
        <v/>
      </c>
    </row>
    <row r="2945" spans="1:15" ht="16.5" customHeight="1">
      <c r="A2945" s="404"/>
      <c r="B2945" s="405"/>
      <c r="C2945" s="413"/>
      <c r="D2945" s="405"/>
      <c r="E2945" s="405"/>
      <c r="F2945" s="405"/>
      <c r="G2945" s="405"/>
      <c r="H2945" s="405"/>
      <c r="I2945" s="405"/>
      <c r="J2945" s="405"/>
      <c r="K2945" s="405"/>
      <c r="L2945" s="406"/>
      <c r="M2945" s="25" t="str">
        <f>IFERROR(VLOOKUP(D2945,Cover!$I$2:$J$14,2,0),"")</f>
        <v/>
      </c>
      <c r="N2945" s="25" t="str">
        <f t="shared" si="90"/>
        <v/>
      </c>
      <c r="O2945" s="15" t="str">
        <f t="shared" si="91"/>
        <v/>
      </c>
    </row>
    <row r="2946" spans="1:15" ht="16.5" customHeight="1">
      <c r="A2946" s="404"/>
      <c r="B2946" s="405"/>
      <c r="C2946" s="413"/>
      <c r="D2946" s="405"/>
      <c r="E2946" s="405"/>
      <c r="F2946" s="405"/>
      <c r="G2946" s="405"/>
      <c r="H2946" s="405"/>
      <c r="I2946" s="405"/>
      <c r="J2946" s="405"/>
      <c r="K2946" s="405"/>
      <c r="L2946" s="406"/>
      <c r="M2946" s="25" t="str">
        <f>IFERROR(VLOOKUP(D2946,Cover!$I$2:$J$14,2,0),"")</f>
        <v/>
      </c>
      <c r="N2946" s="25" t="str">
        <f t="shared" si="90"/>
        <v/>
      </c>
      <c r="O2946" s="15" t="str">
        <f t="shared" si="91"/>
        <v/>
      </c>
    </row>
    <row r="2947" spans="1:15" ht="16.5" customHeight="1">
      <c r="A2947" s="404"/>
      <c r="B2947" s="405"/>
      <c r="C2947" s="413"/>
      <c r="D2947" s="405"/>
      <c r="E2947" s="405"/>
      <c r="F2947" s="405"/>
      <c r="G2947" s="405"/>
      <c r="H2947" s="405"/>
      <c r="I2947" s="405"/>
      <c r="J2947" s="405"/>
      <c r="K2947" s="405"/>
      <c r="L2947" s="406"/>
      <c r="M2947" s="25" t="str">
        <f>IFERROR(VLOOKUP(D2947,Cover!$I$2:$J$14,2,0),"")</f>
        <v/>
      </c>
      <c r="N2947" s="25" t="str">
        <f t="shared" ref="N2947:N3010" si="92">IF(O2947&lt;&gt;"PMOyyy144_R4bis",CONCATENATE(B2947,M2947,I2947),CONCATENATE(O2947,M2947,I2947))</f>
        <v/>
      </c>
      <c r="O2947" s="15" t="str">
        <f t="shared" ref="O2947:O3010" si="93">LEFT(B2947,15)</f>
        <v/>
      </c>
    </row>
    <row r="2948" spans="1:15" ht="16.5" customHeight="1">
      <c r="A2948" s="404"/>
      <c r="B2948" s="405"/>
      <c r="C2948" s="413"/>
      <c r="D2948" s="405"/>
      <c r="E2948" s="405"/>
      <c r="F2948" s="405"/>
      <c r="G2948" s="405"/>
      <c r="H2948" s="405"/>
      <c r="I2948" s="405"/>
      <c r="J2948" s="405"/>
      <c r="K2948" s="405"/>
      <c r="L2948" s="406"/>
      <c r="M2948" s="25" t="str">
        <f>IFERROR(VLOOKUP(D2948,Cover!$I$2:$J$14,2,0),"")</f>
        <v/>
      </c>
      <c r="N2948" s="25" t="str">
        <f t="shared" si="92"/>
        <v/>
      </c>
      <c r="O2948" s="15" t="str">
        <f t="shared" si="93"/>
        <v/>
      </c>
    </row>
    <row r="2949" spans="1:15" ht="16.5" customHeight="1">
      <c r="A2949" s="404"/>
      <c r="B2949" s="405"/>
      <c r="C2949" s="413"/>
      <c r="D2949" s="405"/>
      <c r="E2949" s="405"/>
      <c r="F2949" s="405"/>
      <c r="G2949" s="405"/>
      <c r="H2949" s="405"/>
      <c r="I2949" s="405"/>
      <c r="J2949" s="405"/>
      <c r="K2949" s="405"/>
      <c r="L2949" s="406"/>
      <c r="M2949" s="25" t="str">
        <f>IFERROR(VLOOKUP(D2949,Cover!$I$2:$J$14,2,0),"")</f>
        <v/>
      </c>
      <c r="N2949" s="25" t="str">
        <f t="shared" si="92"/>
        <v/>
      </c>
      <c r="O2949" s="15" t="str">
        <f t="shared" si="93"/>
        <v/>
      </c>
    </row>
    <row r="2950" spans="1:15" ht="16.5" customHeight="1">
      <c r="A2950" s="404"/>
      <c r="B2950" s="405"/>
      <c r="C2950" s="413"/>
      <c r="D2950" s="405"/>
      <c r="E2950" s="405"/>
      <c r="F2950" s="405"/>
      <c r="G2950" s="405"/>
      <c r="H2950" s="405"/>
      <c r="I2950" s="405"/>
      <c r="J2950" s="405"/>
      <c r="K2950" s="405"/>
      <c r="L2950" s="406"/>
      <c r="M2950" s="25" t="str">
        <f>IFERROR(VLOOKUP(D2950,Cover!$I$2:$J$14,2,0),"")</f>
        <v/>
      </c>
      <c r="N2950" s="25" t="str">
        <f t="shared" si="92"/>
        <v/>
      </c>
      <c r="O2950" s="15" t="str">
        <f t="shared" si="93"/>
        <v/>
      </c>
    </row>
    <row r="2951" spans="1:15" ht="16.5" customHeight="1">
      <c r="A2951" s="404"/>
      <c r="B2951" s="405"/>
      <c r="C2951" s="413"/>
      <c r="D2951" s="405"/>
      <c r="E2951" s="405"/>
      <c r="F2951" s="405"/>
      <c r="G2951" s="405"/>
      <c r="H2951" s="405"/>
      <c r="I2951" s="405"/>
      <c r="J2951" s="405"/>
      <c r="K2951" s="405"/>
      <c r="L2951" s="406"/>
      <c r="M2951" s="25" t="str">
        <f>IFERROR(VLOOKUP(D2951,Cover!$I$2:$J$14,2,0),"")</f>
        <v/>
      </c>
      <c r="N2951" s="25" t="str">
        <f t="shared" si="92"/>
        <v/>
      </c>
      <c r="O2951" s="15" t="str">
        <f t="shared" si="93"/>
        <v/>
      </c>
    </row>
    <row r="2952" spans="1:15" ht="16.5" customHeight="1">
      <c r="A2952" s="404"/>
      <c r="B2952" s="405"/>
      <c r="C2952" s="413"/>
      <c r="D2952" s="405"/>
      <c r="E2952" s="405"/>
      <c r="F2952" s="405"/>
      <c r="G2952" s="405"/>
      <c r="H2952" s="405"/>
      <c r="I2952" s="405"/>
      <c r="J2952" s="405"/>
      <c r="K2952" s="405"/>
      <c r="L2952" s="406"/>
      <c r="M2952" s="25" t="str">
        <f>IFERROR(VLOOKUP(D2952,Cover!$I$2:$J$14,2,0),"")</f>
        <v/>
      </c>
      <c r="N2952" s="25" t="str">
        <f t="shared" si="92"/>
        <v/>
      </c>
      <c r="O2952" s="15" t="str">
        <f t="shared" si="93"/>
        <v/>
      </c>
    </row>
    <row r="2953" spans="1:15" ht="16.5" customHeight="1">
      <c r="A2953" s="404"/>
      <c r="B2953" s="405"/>
      <c r="C2953" s="413"/>
      <c r="D2953" s="405"/>
      <c r="E2953" s="405"/>
      <c r="F2953" s="405"/>
      <c r="G2953" s="405"/>
      <c r="H2953" s="405"/>
      <c r="I2953" s="405"/>
      <c r="J2953" s="405"/>
      <c r="K2953" s="405"/>
      <c r="L2953" s="406"/>
      <c r="M2953" s="25" t="str">
        <f>IFERROR(VLOOKUP(D2953,Cover!$I$2:$J$14,2,0),"")</f>
        <v/>
      </c>
      <c r="N2953" s="25" t="str">
        <f t="shared" si="92"/>
        <v/>
      </c>
      <c r="O2953" s="15" t="str">
        <f t="shared" si="93"/>
        <v/>
      </c>
    </row>
    <row r="2954" spans="1:15" ht="16.5" customHeight="1">
      <c r="A2954" s="404"/>
      <c r="B2954" s="405"/>
      <c r="C2954" s="413"/>
      <c r="D2954" s="405"/>
      <c r="E2954" s="405"/>
      <c r="F2954" s="405"/>
      <c r="G2954" s="405"/>
      <c r="H2954" s="405"/>
      <c r="I2954" s="405"/>
      <c r="J2954" s="405"/>
      <c r="K2954" s="405"/>
      <c r="L2954" s="406"/>
      <c r="M2954" s="25" t="str">
        <f>IFERROR(VLOOKUP(D2954,Cover!$I$2:$J$14,2,0),"")</f>
        <v/>
      </c>
      <c r="N2954" s="25" t="str">
        <f t="shared" si="92"/>
        <v/>
      </c>
      <c r="O2954" s="15" t="str">
        <f t="shared" si="93"/>
        <v/>
      </c>
    </row>
    <row r="2955" spans="1:15" ht="16.5" customHeight="1">
      <c r="A2955" s="404"/>
      <c r="B2955" s="405"/>
      <c r="C2955" s="413"/>
      <c r="D2955" s="405"/>
      <c r="E2955" s="405"/>
      <c r="F2955" s="405"/>
      <c r="G2955" s="405"/>
      <c r="H2955" s="405"/>
      <c r="I2955" s="405"/>
      <c r="J2955" s="405"/>
      <c r="K2955" s="405"/>
      <c r="L2955" s="406"/>
      <c r="M2955" s="25" t="str">
        <f>IFERROR(VLOOKUP(D2955,Cover!$I$2:$J$14,2,0),"")</f>
        <v/>
      </c>
      <c r="N2955" s="25" t="str">
        <f t="shared" si="92"/>
        <v/>
      </c>
      <c r="O2955" s="15" t="str">
        <f t="shared" si="93"/>
        <v/>
      </c>
    </row>
    <row r="2956" spans="1:15" ht="16.5" customHeight="1">
      <c r="A2956" s="404"/>
      <c r="B2956" s="405"/>
      <c r="C2956" s="413"/>
      <c r="D2956" s="405"/>
      <c r="E2956" s="405"/>
      <c r="F2956" s="405"/>
      <c r="G2956" s="405"/>
      <c r="H2956" s="405"/>
      <c r="I2956" s="405"/>
      <c r="J2956" s="405"/>
      <c r="K2956" s="405"/>
      <c r="L2956" s="406"/>
      <c r="M2956" s="25" t="str">
        <f>IFERROR(VLOOKUP(D2956,Cover!$I$2:$J$14,2,0),"")</f>
        <v/>
      </c>
      <c r="N2956" s="25" t="str">
        <f t="shared" si="92"/>
        <v/>
      </c>
      <c r="O2956" s="15" t="str">
        <f t="shared" si="93"/>
        <v/>
      </c>
    </row>
    <row r="2957" spans="1:15" ht="16.5" customHeight="1">
      <c r="A2957" s="404"/>
      <c r="B2957" s="405"/>
      <c r="C2957" s="413"/>
      <c r="D2957" s="405"/>
      <c r="E2957" s="405"/>
      <c r="F2957" s="405"/>
      <c r="G2957" s="405"/>
      <c r="H2957" s="405"/>
      <c r="I2957" s="405"/>
      <c r="J2957" s="405"/>
      <c r="K2957" s="405"/>
      <c r="L2957" s="406"/>
      <c r="M2957" s="25" t="str">
        <f>IFERROR(VLOOKUP(D2957,Cover!$I$2:$J$14,2,0),"")</f>
        <v/>
      </c>
      <c r="N2957" s="25" t="str">
        <f t="shared" si="92"/>
        <v/>
      </c>
      <c r="O2957" s="15" t="str">
        <f t="shared" si="93"/>
        <v/>
      </c>
    </row>
    <row r="2958" spans="1:15" ht="16.5" customHeight="1">
      <c r="A2958" s="404"/>
      <c r="B2958" s="405"/>
      <c r="C2958" s="413"/>
      <c r="D2958" s="405"/>
      <c r="E2958" s="405"/>
      <c r="F2958" s="405"/>
      <c r="G2958" s="405"/>
      <c r="H2958" s="405"/>
      <c r="I2958" s="405"/>
      <c r="J2958" s="405"/>
      <c r="K2958" s="405"/>
      <c r="L2958" s="406"/>
      <c r="M2958" s="25" t="str">
        <f>IFERROR(VLOOKUP(D2958,Cover!$I$2:$J$14,2,0),"")</f>
        <v/>
      </c>
      <c r="N2958" s="25" t="str">
        <f t="shared" si="92"/>
        <v/>
      </c>
      <c r="O2958" s="15" t="str">
        <f t="shared" si="93"/>
        <v/>
      </c>
    </row>
    <row r="2959" spans="1:15" ht="16.5" customHeight="1">
      <c r="A2959" s="404"/>
      <c r="B2959" s="405"/>
      <c r="C2959" s="413"/>
      <c r="D2959" s="405"/>
      <c r="E2959" s="405"/>
      <c r="F2959" s="405"/>
      <c r="G2959" s="405"/>
      <c r="H2959" s="405"/>
      <c r="I2959" s="405"/>
      <c r="J2959" s="405"/>
      <c r="K2959" s="405"/>
      <c r="L2959" s="406"/>
      <c r="M2959" s="25" t="str">
        <f>IFERROR(VLOOKUP(D2959,Cover!$I$2:$J$14,2,0),"")</f>
        <v/>
      </c>
      <c r="N2959" s="25" t="str">
        <f t="shared" si="92"/>
        <v/>
      </c>
      <c r="O2959" s="15" t="str">
        <f t="shared" si="93"/>
        <v/>
      </c>
    </row>
    <row r="2960" spans="1:15" ht="16.5" customHeight="1">
      <c r="A2960" s="404"/>
      <c r="B2960" s="405"/>
      <c r="C2960" s="413"/>
      <c r="D2960" s="405"/>
      <c r="E2960" s="405"/>
      <c r="F2960" s="405"/>
      <c r="G2960" s="405"/>
      <c r="H2960" s="405"/>
      <c r="I2960" s="405"/>
      <c r="J2960" s="405"/>
      <c r="K2960" s="405"/>
      <c r="L2960" s="406"/>
      <c r="M2960" s="25" t="str">
        <f>IFERROR(VLOOKUP(D2960,Cover!$I$2:$J$14,2,0),"")</f>
        <v/>
      </c>
      <c r="N2960" s="25" t="str">
        <f t="shared" si="92"/>
        <v/>
      </c>
      <c r="O2960" s="15" t="str">
        <f t="shared" si="93"/>
        <v/>
      </c>
    </row>
    <row r="2961" spans="1:15" ht="16.5" customHeight="1">
      <c r="A2961" s="404"/>
      <c r="B2961" s="405"/>
      <c r="C2961" s="413"/>
      <c r="D2961" s="405"/>
      <c r="E2961" s="405"/>
      <c r="F2961" s="405"/>
      <c r="G2961" s="405"/>
      <c r="H2961" s="405"/>
      <c r="I2961" s="405"/>
      <c r="J2961" s="405"/>
      <c r="K2961" s="405"/>
      <c r="L2961" s="406"/>
      <c r="M2961" s="25" t="str">
        <f>IFERROR(VLOOKUP(D2961,Cover!$I$2:$J$14,2,0),"")</f>
        <v/>
      </c>
      <c r="N2961" s="25" t="str">
        <f t="shared" si="92"/>
        <v/>
      </c>
      <c r="O2961" s="15" t="str">
        <f t="shared" si="93"/>
        <v/>
      </c>
    </row>
    <row r="2962" spans="1:15" ht="16.5" customHeight="1">
      <c r="A2962" s="404"/>
      <c r="B2962" s="405"/>
      <c r="C2962" s="413"/>
      <c r="D2962" s="405"/>
      <c r="E2962" s="405"/>
      <c r="F2962" s="405"/>
      <c r="G2962" s="405"/>
      <c r="H2962" s="405"/>
      <c r="I2962" s="405"/>
      <c r="J2962" s="405"/>
      <c r="K2962" s="405"/>
      <c r="L2962" s="406"/>
      <c r="M2962" s="25" t="str">
        <f>IFERROR(VLOOKUP(D2962,Cover!$I$2:$J$14,2,0),"")</f>
        <v/>
      </c>
      <c r="N2962" s="25" t="str">
        <f t="shared" si="92"/>
        <v/>
      </c>
      <c r="O2962" s="15" t="str">
        <f t="shared" si="93"/>
        <v/>
      </c>
    </row>
    <row r="2963" spans="1:15" ht="16.5" customHeight="1">
      <c r="A2963" s="404"/>
      <c r="B2963" s="405"/>
      <c r="C2963" s="413"/>
      <c r="D2963" s="405"/>
      <c r="E2963" s="405"/>
      <c r="F2963" s="405"/>
      <c r="G2963" s="405"/>
      <c r="H2963" s="405"/>
      <c r="I2963" s="405"/>
      <c r="J2963" s="405"/>
      <c r="K2963" s="405"/>
      <c r="L2963" s="406"/>
      <c r="M2963" s="25" t="str">
        <f>IFERROR(VLOOKUP(D2963,Cover!$I$2:$J$14,2,0),"")</f>
        <v/>
      </c>
      <c r="N2963" s="25" t="str">
        <f t="shared" si="92"/>
        <v/>
      </c>
      <c r="O2963" s="15" t="str">
        <f t="shared" si="93"/>
        <v/>
      </c>
    </row>
    <row r="2964" spans="1:15" ht="16.5" customHeight="1">
      <c r="A2964" s="404"/>
      <c r="B2964" s="405"/>
      <c r="C2964" s="413"/>
      <c r="D2964" s="405"/>
      <c r="E2964" s="405"/>
      <c r="F2964" s="405"/>
      <c r="G2964" s="405"/>
      <c r="H2964" s="405"/>
      <c r="I2964" s="405"/>
      <c r="J2964" s="405"/>
      <c r="K2964" s="405"/>
      <c r="L2964" s="406"/>
      <c r="M2964" s="25" t="str">
        <f>IFERROR(VLOOKUP(D2964,Cover!$I$2:$J$14,2,0),"")</f>
        <v/>
      </c>
      <c r="N2964" s="25" t="str">
        <f t="shared" si="92"/>
        <v/>
      </c>
      <c r="O2964" s="15" t="str">
        <f t="shared" si="93"/>
        <v/>
      </c>
    </row>
    <row r="2965" spans="1:15" ht="16.5" customHeight="1">
      <c r="A2965" s="404"/>
      <c r="B2965" s="405"/>
      <c r="C2965" s="413"/>
      <c r="D2965" s="405"/>
      <c r="E2965" s="405"/>
      <c r="F2965" s="405"/>
      <c r="G2965" s="405"/>
      <c r="H2965" s="405"/>
      <c r="I2965" s="405"/>
      <c r="J2965" s="405"/>
      <c r="K2965" s="405"/>
      <c r="L2965" s="406"/>
      <c r="M2965" s="25" t="str">
        <f>IFERROR(VLOOKUP(D2965,Cover!$I$2:$J$14,2,0),"")</f>
        <v/>
      </c>
      <c r="N2965" s="25" t="str">
        <f t="shared" si="92"/>
        <v/>
      </c>
      <c r="O2965" s="15" t="str">
        <f t="shared" si="93"/>
        <v/>
      </c>
    </row>
    <row r="2966" spans="1:15" ht="16.5" customHeight="1">
      <c r="A2966" s="404"/>
      <c r="B2966" s="405"/>
      <c r="C2966" s="413"/>
      <c r="D2966" s="405"/>
      <c r="E2966" s="405"/>
      <c r="F2966" s="405"/>
      <c r="G2966" s="405"/>
      <c r="H2966" s="405"/>
      <c r="I2966" s="405"/>
      <c r="J2966" s="405"/>
      <c r="K2966" s="405"/>
      <c r="L2966" s="406"/>
      <c r="M2966" s="25" t="str">
        <f>IFERROR(VLOOKUP(D2966,Cover!$I$2:$J$14,2,0),"")</f>
        <v/>
      </c>
      <c r="N2966" s="25" t="str">
        <f t="shared" si="92"/>
        <v/>
      </c>
      <c r="O2966" s="15" t="str">
        <f t="shared" si="93"/>
        <v/>
      </c>
    </row>
    <row r="2967" spans="1:15" ht="16.5" customHeight="1">
      <c r="A2967" s="404"/>
      <c r="B2967" s="405"/>
      <c r="C2967" s="413"/>
      <c r="D2967" s="405"/>
      <c r="E2967" s="405"/>
      <c r="F2967" s="405"/>
      <c r="G2967" s="405"/>
      <c r="H2967" s="405"/>
      <c r="I2967" s="405"/>
      <c r="J2967" s="405"/>
      <c r="K2967" s="405"/>
      <c r="L2967" s="406"/>
      <c r="M2967" s="25" t="str">
        <f>IFERROR(VLOOKUP(D2967,Cover!$I$2:$J$14,2,0),"")</f>
        <v/>
      </c>
      <c r="N2967" s="25" t="str">
        <f t="shared" si="92"/>
        <v/>
      </c>
      <c r="O2967" s="15" t="str">
        <f t="shared" si="93"/>
        <v/>
      </c>
    </row>
    <row r="2968" spans="1:15" ht="16.5" customHeight="1">
      <c r="A2968" s="404"/>
      <c r="B2968" s="405"/>
      <c r="C2968" s="413"/>
      <c r="D2968" s="405"/>
      <c r="E2968" s="405"/>
      <c r="F2968" s="405"/>
      <c r="G2968" s="405"/>
      <c r="H2968" s="405"/>
      <c r="I2968" s="405"/>
      <c r="J2968" s="405"/>
      <c r="K2968" s="405"/>
      <c r="L2968" s="406"/>
      <c r="M2968" s="25" t="str">
        <f>IFERROR(VLOOKUP(D2968,Cover!$I$2:$J$14,2,0),"")</f>
        <v/>
      </c>
      <c r="N2968" s="25" t="str">
        <f t="shared" si="92"/>
        <v/>
      </c>
      <c r="O2968" s="15" t="str">
        <f t="shared" si="93"/>
        <v/>
      </c>
    </row>
    <row r="2969" spans="1:15" ht="16.5" customHeight="1">
      <c r="A2969" s="404"/>
      <c r="B2969" s="405"/>
      <c r="C2969" s="413"/>
      <c r="D2969" s="405"/>
      <c r="E2969" s="405"/>
      <c r="F2969" s="405"/>
      <c r="G2969" s="405"/>
      <c r="H2969" s="405"/>
      <c r="I2969" s="405"/>
      <c r="J2969" s="405"/>
      <c r="K2969" s="405"/>
      <c r="L2969" s="406"/>
      <c r="M2969" s="25" t="str">
        <f>IFERROR(VLOOKUP(D2969,Cover!$I$2:$J$14,2,0),"")</f>
        <v/>
      </c>
      <c r="N2969" s="25" t="str">
        <f t="shared" si="92"/>
        <v/>
      </c>
      <c r="O2969" s="15" t="str">
        <f t="shared" si="93"/>
        <v/>
      </c>
    </row>
    <row r="2970" spans="1:15" ht="16.5" customHeight="1">
      <c r="A2970" s="404"/>
      <c r="B2970" s="405"/>
      <c r="C2970" s="413"/>
      <c r="D2970" s="405"/>
      <c r="E2970" s="405"/>
      <c r="F2970" s="405"/>
      <c r="G2970" s="405"/>
      <c r="H2970" s="405"/>
      <c r="I2970" s="405"/>
      <c r="J2970" s="405"/>
      <c r="K2970" s="405"/>
      <c r="L2970" s="406"/>
      <c r="M2970" s="25" t="str">
        <f>IFERROR(VLOOKUP(D2970,Cover!$I$2:$J$14,2,0),"")</f>
        <v/>
      </c>
      <c r="N2970" s="25" t="str">
        <f t="shared" si="92"/>
        <v/>
      </c>
      <c r="O2970" s="15" t="str">
        <f t="shared" si="93"/>
        <v/>
      </c>
    </row>
    <row r="2971" spans="1:15" ht="16.5" customHeight="1">
      <c r="A2971" s="404"/>
      <c r="B2971" s="405"/>
      <c r="C2971" s="413"/>
      <c r="D2971" s="405"/>
      <c r="E2971" s="405"/>
      <c r="F2971" s="405"/>
      <c r="G2971" s="405"/>
      <c r="H2971" s="405"/>
      <c r="I2971" s="405"/>
      <c r="J2971" s="405"/>
      <c r="K2971" s="405"/>
      <c r="L2971" s="406"/>
      <c r="M2971" s="25" t="str">
        <f>IFERROR(VLOOKUP(D2971,Cover!$I$2:$J$14,2,0),"")</f>
        <v/>
      </c>
      <c r="N2971" s="25" t="str">
        <f t="shared" si="92"/>
        <v/>
      </c>
      <c r="O2971" s="15" t="str">
        <f t="shared" si="93"/>
        <v/>
      </c>
    </row>
    <row r="2972" spans="1:15" ht="16.5" customHeight="1">
      <c r="A2972" s="404"/>
      <c r="B2972" s="405"/>
      <c r="C2972" s="413"/>
      <c r="D2972" s="405"/>
      <c r="E2972" s="405"/>
      <c r="F2972" s="405"/>
      <c r="G2972" s="405"/>
      <c r="H2972" s="405"/>
      <c r="I2972" s="405"/>
      <c r="J2972" s="405"/>
      <c r="K2972" s="405"/>
      <c r="L2972" s="406"/>
      <c r="M2972" s="25" t="str">
        <f>IFERROR(VLOOKUP(D2972,Cover!$I$2:$J$14,2,0),"")</f>
        <v/>
      </c>
      <c r="N2972" s="25" t="str">
        <f t="shared" si="92"/>
        <v/>
      </c>
      <c r="O2972" s="15" t="str">
        <f t="shared" si="93"/>
        <v/>
      </c>
    </row>
    <row r="2973" spans="1:15" ht="16.5" customHeight="1">
      <c r="A2973" s="404"/>
      <c r="B2973" s="405"/>
      <c r="C2973" s="413"/>
      <c r="D2973" s="405"/>
      <c r="E2973" s="405"/>
      <c r="F2973" s="405"/>
      <c r="G2973" s="405"/>
      <c r="H2973" s="405"/>
      <c r="I2973" s="405"/>
      <c r="J2973" s="405"/>
      <c r="K2973" s="405"/>
      <c r="L2973" s="406"/>
      <c r="M2973" s="25" t="str">
        <f>IFERROR(VLOOKUP(D2973,Cover!$I$2:$J$14,2,0),"")</f>
        <v/>
      </c>
      <c r="N2973" s="25" t="str">
        <f t="shared" si="92"/>
        <v/>
      </c>
      <c r="O2973" s="15" t="str">
        <f t="shared" si="93"/>
        <v/>
      </c>
    </row>
    <row r="2974" spans="1:15" ht="16.5" customHeight="1">
      <c r="A2974" s="404"/>
      <c r="B2974" s="405"/>
      <c r="C2974" s="413"/>
      <c r="D2974" s="405"/>
      <c r="E2974" s="405"/>
      <c r="F2974" s="405"/>
      <c r="G2974" s="405"/>
      <c r="H2974" s="405"/>
      <c r="I2974" s="405"/>
      <c r="J2974" s="405"/>
      <c r="K2974" s="405"/>
      <c r="L2974" s="406"/>
      <c r="M2974" s="25" t="str">
        <f>IFERROR(VLOOKUP(D2974,Cover!$I$2:$J$14,2,0),"")</f>
        <v/>
      </c>
      <c r="N2974" s="25" t="str">
        <f t="shared" si="92"/>
        <v/>
      </c>
      <c r="O2974" s="15" t="str">
        <f t="shared" si="93"/>
        <v/>
      </c>
    </row>
    <row r="2975" spans="1:15" ht="16.5" customHeight="1">
      <c r="A2975" s="404"/>
      <c r="B2975" s="405"/>
      <c r="C2975" s="413"/>
      <c r="D2975" s="405"/>
      <c r="E2975" s="405"/>
      <c r="F2975" s="405"/>
      <c r="G2975" s="405"/>
      <c r="H2975" s="405"/>
      <c r="I2975" s="405"/>
      <c r="J2975" s="405"/>
      <c r="K2975" s="405"/>
      <c r="L2975" s="406"/>
      <c r="M2975" s="25" t="str">
        <f>IFERROR(VLOOKUP(D2975,Cover!$I$2:$J$14,2,0),"")</f>
        <v/>
      </c>
      <c r="N2975" s="25" t="str">
        <f t="shared" si="92"/>
        <v/>
      </c>
      <c r="O2975" s="15" t="str">
        <f t="shared" si="93"/>
        <v/>
      </c>
    </row>
    <row r="2976" spans="1:15" ht="16.5" customHeight="1">
      <c r="A2976" s="404"/>
      <c r="B2976" s="405"/>
      <c r="C2976" s="413"/>
      <c r="D2976" s="405"/>
      <c r="E2976" s="405"/>
      <c r="F2976" s="405"/>
      <c r="G2976" s="405"/>
      <c r="H2976" s="405"/>
      <c r="I2976" s="405"/>
      <c r="J2976" s="405"/>
      <c r="K2976" s="405"/>
      <c r="L2976" s="406"/>
      <c r="M2976" s="25" t="str">
        <f>IFERROR(VLOOKUP(D2976,Cover!$I$2:$J$14,2,0),"")</f>
        <v/>
      </c>
      <c r="N2976" s="25" t="str">
        <f t="shared" si="92"/>
        <v/>
      </c>
      <c r="O2976" s="15" t="str">
        <f t="shared" si="93"/>
        <v/>
      </c>
    </row>
    <row r="2977" spans="1:15" ht="16.5" customHeight="1">
      <c r="A2977" s="404"/>
      <c r="B2977" s="405"/>
      <c r="C2977" s="413"/>
      <c r="D2977" s="405"/>
      <c r="E2977" s="405"/>
      <c r="F2977" s="405"/>
      <c r="G2977" s="405"/>
      <c r="H2977" s="405"/>
      <c r="I2977" s="405"/>
      <c r="J2977" s="405"/>
      <c r="K2977" s="405"/>
      <c r="L2977" s="406"/>
      <c r="M2977" s="25" t="str">
        <f>IFERROR(VLOOKUP(D2977,Cover!$I$2:$J$14,2,0),"")</f>
        <v/>
      </c>
      <c r="N2977" s="25" t="str">
        <f t="shared" si="92"/>
        <v/>
      </c>
      <c r="O2977" s="15" t="str">
        <f t="shared" si="93"/>
        <v/>
      </c>
    </row>
    <row r="2978" spans="1:15" ht="16.5" customHeight="1">
      <c r="A2978" s="404"/>
      <c r="B2978" s="405"/>
      <c r="C2978" s="413"/>
      <c r="D2978" s="405"/>
      <c r="E2978" s="405"/>
      <c r="F2978" s="405"/>
      <c r="G2978" s="405"/>
      <c r="H2978" s="405"/>
      <c r="I2978" s="405"/>
      <c r="J2978" s="405"/>
      <c r="K2978" s="405"/>
      <c r="L2978" s="406"/>
      <c r="M2978" s="25" t="str">
        <f>IFERROR(VLOOKUP(D2978,Cover!$I$2:$J$14,2,0),"")</f>
        <v/>
      </c>
      <c r="N2978" s="25" t="str">
        <f t="shared" si="92"/>
        <v/>
      </c>
      <c r="O2978" s="15" t="str">
        <f t="shared" si="93"/>
        <v/>
      </c>
    </row>
    <row r="2979" spans="1:15" ht="16.5" customHeight="1">
      <c r="A2979" s="404"/>
      <c r="B2979" s="405"/>
      <c r="C2979" s="413"/>
      <c r="D2979" s="405"/>
      <c r="E2979" s="405"/>
      <c r="F2979" s="405"/>
      <c r="G2979" s="405"/>
      <c r="H2979" s="405"/>
      <c r="I2979" s="405"/>
      <c r="J2979" s="405"/>
      <c r="K2979" s="405"/>
      <c r="L2979" s="406"/>
      <c r="M2979" s="25" t="str">
        <f>IFERROR(VLOOKUP(D2979,Cover!$I$2:$J$14,2,0),"")</f>
        <v/>
      </c>
      <c r="N2979" s="25" t="str">
        <f t="shared" si="92"/>
        <v/>
      </c>
      <c r="O2979" s="15" t="str">
        <f t="shared" si="93"/>
        <v/>
      </c>
    </row>
    <row r="2980" spans="1:15" ht="16.5" customHeight="1">
      <c r="A2980" s="404"/>
      <c r="B2980" s="405"/>
      <c r="C2980" s="413"/>
      <c r="D2980" s="405"/>
      <c r="E2980" s="405"/>
      <c r="F2980" s="405"/>
      <c r="G2980" s="405"/>
      <c r="H2980" s="405"/>
      <c r="I2980" s="405"/>
      <c r="J2980" s="405"/>
      <c r="K2980" s="405"/>
      <c r="L2980" s="406"/>
      <c r="M2980" s="25" t="str">
        <f>IFERROR(VLOOKUP(D2980,Cover!$I$2:$J$14,2,0),"")</f>
        <v/>
      </c>
      <c r="N2980" s="25" t="str">
        <f t="shared" si="92"/>
        <v/>
      </c>
      <c r="O2980" s="15" t="str">
        <f t="shared" si="93"/>
        <v/>
      </c>
    </row>
    <row r="2981" spans="1:15" ht="16.5" customHeight="1">
      <c r="A2981" s="404"/>
      <c r="B2981" s="405"/>
      <c r="C2981" s="413"/>
      <c r="D2981" s="405"/>
      <c r="E2981" s="405"/>
      <c r="F2981" s="405"/>
      <c r="G2981" s="405"/>
      <c r="H2981" s="405"/>
      <c r="I2981" s="405"/>
      <c r="J2981" s="405"/>
      <c r="K2981" s="405"/>
      <c r="L2981" s="406"/>
      <c r="M2981" s="25" t="str">
        <f>IFERROR(VLOOKUP(D2981,Cover!$I$2:$J$14,2,0),"")</f>
        <v/>
      </c>
      <c r="N2981" s="25" t="str">
        <f t="shared" si="92"/>
        <v/>
      </c>
      <c r="O2981" s="15" t="str">
        <f t="shared" si="93"/>
        <v/>
      </c>
    </row>
    <row r="2982" spans="1:15" ht="16.5" customHeight="1">
      <c r="A2982" s="404"/>
      <c r="B2982" s="405"/>
      <c r="C2982" s="413"/>
      <c r="D2982" s="405"/>
      <c r="E2982" s="405"/>
      <c r="F2982" s="405"/>
      <c r="G2982" s="405"/>
      <c r="H2982" s="405"/>
      <c r="I2982" s="405"/>
      <c r="J2982" s="405"/>
      <c r="K2982" s="405"/>
      <c r="L2982" s="406"/>
      <c r="M2982" s="25" t="str">
        <f>IFERROR(VLOOKUP(D2982,Cover!$I$2:$J$14,2,0),"")</f>
        <v/>
      </c>
      <c r="N2982" s="25" t="str">
        <f t="shared" si="92"/>
        <v/>
      </c>
      <c r="O2982" s="15" t="str">
        <f t="shared" si="93"/>
        <v/>
      </c>
    </row>
    <row r="2983" spans="1:15" ht="16.5" customHeight="1">
      <c r="A2983" s="404"/>
      <c r="B2983" s="405"/>
      <c r="C2983" s="413"/>
      <c r="D2983" s="405"/>
      <c r="E2983" s="405"/>
      <c r="F2983" s="405"/>
      <c r="G2983" s="405"/>
      <c r="H2983" s="405"/>
      <c r="I2983" s="405"/>
      <c r="J2983" s="405"/>
      <c r="K2983" s="405"/>
      <c r="L2983" s="406"/>
      <c r="M2983" s="25" t="str">
        <f>IFERROR(VLOOKUP(D2983,Cover!$I$2:$J$14,2,0),"")</f>
        <v/>
      </c>
      <c r="N2983" s="25" t="str">
        <f t="shared" si="92"/>
        <v/>
      </c>
      <c r="O2983" s="15" t="str">
        <f t="shared" si="93"/>
        <v/>
      </c>
    </row>
    <row r="2984" spans="1:15" ht="16.5" customHeight="1">
      <c r="A2984" s="404"/>
      <c r="B2984" s="405"/>
      <c r="C2984" s="413"/>
      <c r="D2984" s="405"/>
      <c r="E2984" s="405"/>
      <c r="F2984" s="405"/>
      <c r="G2984" s="405"/>
      <c r="H2984" s="405"/>
      <c r="I2984" s="405"/>
      <c r="J2984" s="405"/>
      <c r="K2984" s="405"/>
      <c r="L2984" s="406"/>
      <c r="M2984" s="25" t="str">
        <f>IFERROR(VLOOKUP(D2984,Cover!$I$2:$J$14,2,0),"")</f>
        <v/>
      </c>
      <c r="N2984" s="25" t="str">
        <f t="shared" si="92"/>
        <v/>
      </c>
      <c r="O2984" s="15" t="str">
        <f t="shared" si="93"/>
        <v/>
      </c>
    </row>
    <row r="2985" spans="1:15" ht="16.5" customHeight="1">
      <c r="A2985" s="404"/>
      <c r="B2985" s="405"/>
      <c r="C2985" s="413"/>
      <c r="D2985" s="405"/>
      <c r="E2985" s="405"/>
      <c r="F2985" s="405"/>
      <c r="G2985" s="405"/>
      <c r="H2985" s="405"/>
      <c r="I2985" s="405"/>
      <c r="J2985" s="405"/>
      <c r="K2985" s="405"/>
      <c r="L2985" s="406"/>
      <c r="M2985" s="25" t="str">
        <f>IFERROR(VLOOKUP(D2985,Cover!$I$2:$J$14,2,0),"")</f>
        <v/>
      </c>
      <c r="N2985" s="25" t="str">
        <f t="shared" si="92"/>
        <v/>
      </c>
      <c r="O2985" s="15" t="str">
        <f t="shared" si="93"/>
        <v/>
      </c>
    </row>
    <row r="2986" spans="1:15" ht="16.5" customHeight="1">
      <c r="A2986" s="404"/>
      <c r="B2986" s="405"/>
      <c r="C2986" s="413"/>
      <c r="D2986" s="405"/>
      <c r="E2986" s="405"/>
      <c r="F2986" s="405"/>
      <c r="G2986" s="405"/>
      <c r="H2986" s="405"/>
      <c r="I2986" s="405"/>
      <c r="J2986" s="405"/>
      <c r="K2986" s="405"/>
      <c r="L2986" s="406"/>
      <c r="M2986" s="25" t="str">
        <f>IFERROR(VLOOKUP(D2986,Cover!$I$2:$J$14,2,0),"")</f>
        <v/>
      </c>
      <c r="N2986" s="25" t="str">
        <f t="shared" si="92"/>
        <v/>
      </c>
      <c r="O2986" s="15" t="str">
        <f t="shared" si="93"/>
        <v/>
      </c>
    </row>
    <row r="2987" spans="1:15" ht="16.5" customHeight="1">
      <c r="A2987" s="404"/>
      <c r="B2987" s="405"/>
      <c r="C2987" s="413"/>
      <c r="D2987" s="405"/>
      <c r="E2987" s="405"/>
      <c r="F2987" s="405"/>
      <c r="G2987" s="405"/>
      <c r="H2987" s="405"/>
      <c r="I2987" s="405"/>
      <c r="J2987" s="405"/>
      <c r="K2987" s="405"/>
      <c r="L2987" s="406"/>
      <c r="M2987" s="25" t="str">
        <f>IFERROR(VLOOKUP(D2987,Cover!$I$2:$J$14,2,0),"")</f>
        <v/>
      </c>
      <c r="N2987" s="25" t="str">
        <f t="shared" si="92"/>
        <v/>
      </c>
      <c r="O2987" s="15" t="str">
        <f t="shared" si="93"/>
        <v/>
      </c>
    </row>
    <row r="2988" spans="1:15" ht="16.5" customHeight="1">
      <c r="A2988" s="404"/>
      <c r="B2988" s="405"/>
      <c r="C2988" s="413"/>
      <c r="D2988" s="405"/>
      <c r="E2988" s="405"/>
      <c r="F2988" s="405"/>
      <c r="G2988" s="405"/>
      <c r="H2988" s="405"/>
      <c r="I2988" s="405"/>
      <c r="J2988" s="405"/>
      <c r="K2988" s="405"/>
      <c r="L2988" s="406"/>
      <c r="M2988" s="25" t="str">
        <f>IFERROR(VLOOKUP(D2988,Cover!$I$2:$J$14,2,0),"")</f>
        <v/>
      </c>
      <c r="N2988" s="25" t="str">
        <f t="shared" si="92"/>
        <v/>
      </c>
      <c r="O2988" s="15" t="str">
        <f t="shared" si="93"/>
        <v/>
      </c>
    </row>
    <row r="2989" spans="1:15" ht="16.5" customHeight="1">
      <c r="A2989" s="404"/>
      <c r="B2989" s="405"/>
      <c r="C2989" s="413"/>
      <c r="D2989" s="405"/>
      <c r="E2989" s="405"/>
      <c r="F2989" s="405"/>
      <c r="G2989" s="405"/>
      <c r="H2989" s="405"/>
      <c r="I2989" s="405"/>
      <c r="J2989" s="405"/>
      <c r="K2989" s="405"/>
      <c r="L2989" s="406"/>
      <c r="M2989" s="25" t="str">
        <f>IFERROR(VLOOKUP(D2989,Cover!$I$2:$J$14,2,0),"")</f>
        <v/>
      </c>
      <c r="N2989" s="25" t="str">
        <f t="shared" si="92"/>
        <v/>
      </c>
      <c r="O2989" s="15" t="str">
        <f t="shared" si="93"/>
        <v/>
      </c>
    </row>
    <row r="2990" spans="1:15" ht="16.5" customHeight="1">
      <c r="A2990" s="404"/>
      <c r="B2990" s="405"/>
      <c r="C2990" s="413"/>
      <c r="D2990" s="405"/>
      <c r="E2990" s="405"/>
      <c r="F2990" s="405"/>
      <c r="G2990" s="405"/>
      <c r="H2990" s="405"/>
      <c r="I2990" s="405"/>
      <c r="J2990" s="405"/>
      <c r="K2990" s="405"/>
      <c r="L2990" s="406"/>
      <c r="M2990" s="25" t="str">
        <f>IFERROR(VLOOKUP(D2990,Cover!$I$2:$J$14,2,0),"")</f>
        <v/>
      </c>
      <c r="N2990" s="25" t="str">
        <f t="shared" si="92"/>
        <v/>
      </c>
      <c r="O2990" s="15" t="str">
        <f t="shared" si="93"/>
        <v/>
      </c>
    </row>
    <row r="2991" spans="1:15" ht="16.5" customHeight="1">
      <c r="A2991" s="404"/>
      <c r="B2991" s="405"/>
      <c r="C2991" s="413"/>
      <c r="D2991" s="405"/>
      <c r="E2991" s="405"/>
      <c r="F2991" s="405"/>
      <c r="G2991" s="405"/>
      <c r="H2991" s="405"/>
      <c r="I2991" s="405"/>
      <c r="J2991" s="405"/>
      <c r="K2991" s="405"/>
      <c r="L2991" s="406"/>
      <c r="M2991" s="25" t="str">
        <f>IFERROR(VLOOKUP(D2991,Cover!$I$2:$J$14,2,0),"")</f>
        <v/>
      </c>
      <c r="N2991" s="25" t="str">
        <f t="shared" si="92"/>
        <v/>
      </c>
      <c r="O2991" s="15" t="str">
        <f t="shared" si="93"/>
        <v/>
      </c>
    </row>
    <row r="2992" spans="1:15" ht="16.5" customHeight="1">
      <c r="A2992" s="404"/>
      <c r="B2992" s="405"/>
      <c r="C2992" s="413"/>
      <c r="D2992" s="405"/>
      <c r="E2992" s="405"/>
      <c r="F2992" s="405"/>
      <c r="G2992" s="405"/>
      <c r="H2992" s="405"/>
      <c r="I2992" s="405"/>
      <c r="J2992" s="405"/>
      <c r="K2992" s="405"/>
      <c r="L2992" s="406"/>
      <c r="M2992" s="25" t="str">
        <f>IFERROR(VLOOKUP(D2992,Cover!$I$2:$J$14,2,0),"")</f>
        <v/>
      </c>
      <c r="N2992" s="25" t="str">
        <f t="shared" si="92"/>
        <v/>
      </c>
      <c r="O2992" s="15" t="str">
        <f t="shared" si="93"/>
        <v/>
      </c>
    </row>
    <row r="2993" spans="1:15" ht="16.5" customHeight="1">
      <c r="A2993" s="404"/>
      <c r="B2993" s="405"/>
      <c r="C2993" s="413"/>
      <c r="D2993" s="405"/>
      <c r="E2993" s="405"/>
      <c r="F2993" s="405"/>
      <c r="G2993" s="405"/>
      <c r="H2993" s="405"/>
      <c r="I2993" s="405"/>
      <c r="J2993" s="405"/>
      <c r="K2993" s="405"/>
      <c r="L2993" s="406"/>
      <c r="M2993" s="25" t="str">
        <f>IFERROR(VLOOKUP(D2993,Cover!$I$2:$J$14,2,0),"")</f>
        <v/>
      </c>
      <c r="N2993" s="25" t="str">
        <f t="shared" si="92"/>
        <v/>
      </c>
      <c r="O2993" s="15" t="str">
        <f t="shared" si="93"/>
        <v/>
      </c>
    </row>
    <row r="2994" spans="1:15" ht="16.5" customHeight="1">
      <c r="A2994" s="404"/>
      <c r="B2994" s="405"/>
      <c r="C2994" s="413"/>
      <c r="D2994" s="405"/>
      <c r="E2994" s="405"/>
      <c r="F2994" s="405"/>
      <c r="G2994" s="405"/>
      <c r="H2994" s="405"/>
      <c r="I2994" s="405"/>
      <c r="J2994" s="405"/>
      <c r="K2994" s="405"/>
      <c r="L2994" s="406"/>
      <c r="M2994" s="25" t="str">
        <f>IFERROR(VLOOKUP(D2994,Cover!$I$2:$J$14,2,0),"")</f>
        <v/>
      </c>
      <c r="N2994" s="25" t="str">
        <f t="shared" si="92"/>
        <v/>
      </c>
      <c r="O2994" s="15" t="str">
        <f t="shared" si="93"/>
        <v/>
      </c>
    </row>
    <row r="2995" spans="1:15" ht="16.5" customHeight="1">
      <c r="A2995" s="404"/>
      <c r="B2995" s="405"/>
      <c r="C2995" s="413"/>
      <c r="D2995" s="405"/>
      <c r="E2995" s="405"/>
      <c r="F2995" s="405"/>
      <c r="G2995" s="405"/>
      <c r="H2995" s="405"/>
      <c r="I2995" s="405"/>
      <c r="J2995" s="405"/>
      <c r="K2995" s="405"/>
      <c r="L2995" s="406"/>
      <c r="M2995" s="25" t="str">
        <f>IFERROR(VLOOKUP(D2995,Cover!$I$2:$J$14,2,0),"")</f>
        <v/>
      </c>
      <c r="N2995" s="25" t="str">
        <f t="shared" si="92"/>
        <v/>
      </c>
      <c r="O2995" s="15" t="str">
        <f t="shared" si="93"/>
        <v/>
      </c>
    </row>
    <row r="2996" spans="1:15" ht="16.5" customHeight="1">
      <c r="A2996" s="404"/>
      <c r="B2996" s="405"/>
      <c r="C2996" s="413"/>
      <c r="D2996" s="405"/>
      <c r="E2996" s="405"/>
      <c r="F2996" s="405"/>
      <c r="G2996" s="405"/>
      <c r="H2996" s="405"/>
      <c r="I2996" s="405"/>
      <c r="J2996" s="405"/>
      <c r="K2996" s="405"/>
      <c r="L2996" s="406"/>
      <c r="M2996" s="25" t="str">
        <f>IFERROR(VLOOKUP(D2996,Cover!$I$2:$J$14,2,0),"")</f>
        <v/>
      </c>
      <c r="N2996" s="25" t="str">
        <f t="shared" si="92"/>
        <v/>
      </c>
      <c r="O2996" s="15" t="str">
        <f t="shared" si="93"/>
        <v/>
      </c>
    </row>
    <row r="2997" spans="1:15" ht="16.5" customHeight="1">
      <c r="A2997" s="404"/>
      <c r="B2997" s="405"/>
      <c r="C2997" s="413"/>
      <c r="D2997" s="405"/>
      <c r="E2997" s="405"/>
      <c r="F2997" s="405"/>
      <c r="G2997" s="405"/>
      <c r="H2997" s="405"/>
      <c r="I2997" s="405"/>
      <c r="J2997" s="405"/>
      <c r="K2997" s="405"/>
      <c r="L2997" s="406"/>
      <c r="M2997" s="25" t="str">
        <f>IFERROR(VLOOKUP(D2997,Cover!$I$2:$J$14,2,0),"")</f>
        <v/>
      </c>
      <c r="N2997" s="25" t="str">
        <f t="shared" si="92"/>
        <v/>
      </c>
      <c r="O2997" s="15" t="str">
        <f t="shared" si="93"/>
        <v/>
      </c>
    </row>
    <row r="2998" spans="1:15" ht="16.5" customHeight="1">
      <c r="A2998" s="404"/>
      <c r="B2998" s="405"/>
      <c r="C2998" s="413"/>
      <c r="D2998" s="405"/>
      <c r="E2998" s="405"/>
      <c r="F2998" s="405"/>
      <c r="G2998" s="405"/>
      <c r="H2998" s="405"/>
      <c r="I2998" s="405"/>
      <c r="J2998" s="405"/>
      <c r="K2998" s="405"/>
      <c r="L2998" s="406"/>
      <c r="M2998" s="25" t="str">
        <f>IFERROR(VLOOKUP(D2998,Cover!$I$2:$J$14,2,0),"")</f>
        <v/>
      </c>
      <c r="N2998" s="25" t="str">
        <f t="shared" si="92"/>
        <v/>
      </c>
      <c r="O2998" s="15" t="str">
        <f t="shared" si="93"/>
        <v/>
      </c>
    </row>
    <row r="2999" spans="1:15" ht="16.5" customHeight="1">
      <c r="A2999" s="404"/>
      <c r="B2999" s="405"/>
      <c r="C2999" s="413"/>
      <c r="D2999" s="405"/>
      <c r="E2999" s="405"/>
      <c r="F2999" s="405"/>
      <c r="G2999" s="405"/>
      <c r="H2999" s="405"/>
      <c r="I2999" s="405"/>
      <c r="J2999" s="405"/>
      <c r="K2999" s="405"/>
      <c r="L2999" s="406"/>
      <c r="M2999" s="25" t="str">
        <f>IFERROR(VLOOKUP(D2999,Cover!$I$2:$J$14,2,0),"")</f>
        <v/>
      </c>
      <c r="N2999" s="25" t="str">
        <f t="shared" si="92"/>
        <v/>
      </c>
      <c r="O2999" s="15" t="str">
        <f t="shared" si="93"/>
        <v/>
      </c>
    </row>
    <row r="3000" spans="1:15" ht="16.5" customHeight="1">
      <c r="A3000" s="404"/>
      <c r="B3000" s="405"/>
      <c r="C3000" s="413"/>
      <c r="D3000" s="405"/>
      <c r="E3000" s="405"/>
      <c r="F3000" s="405"/>
      <c r="G3000" s="405"/>
      <c r="H3000" s="405"/>
      <c r="I3000" s="405"/>
      <c r="J3000" s="405"/>
      <c r="K3000" s="405"/>
      <c r="L3000" s="406"/>
      <c r="M3000" s="25" t="str">
        <f>IFERROR(VLOOKUP(D3000,Cover!$I$2:$J$14,2,0),"")</f>
        <v/>
      </c>
      <c r="N3000" s="25" t="str">
        <f t="shared" si="92"/>
        <v/>
      </c>
      <c r="O3000" s="15" t="str">
        <f t="shared" si="93"/>
        <v/>
      </c>
    </row>
    <row r="3001" spans="1:15" ht="16.5" customHeight="1">
      <c r="A3001" s="404"/>
      <c r="B3001" s="405"/>
      <c r="C3001" s="413"/>
      <c r="D3001" s="405"/>
      <c r="E3001" s="405"/>
      <c r="F3001" s="405"/>
      <c r="G3001" s="405"/>
      <c r="H3001" s="405"/>
      <c r="I3001" s="405"/>
      <c r="J3001" s="405"/>
      <c r="K3001" s="405"/>
      <c r="L3001" s="406"/>
      <c r="M3001" s="25" t="str">
        <f>IFERROR(VLOOKUP(D3001,Cover!$I$2:$J$14,2,0),"")</f>
        <v/>
      </c>
      <c r="N3001" s="25" t="str">
        <f t="shared" si="92"/>
        <v/>
      </c>
      <c r="O3001" s="15" t="str">
        <f t="shared" si="93"/>
        <v/>
      </c>
    </row>
    <row r="3002" spans="1:15" ht="16.5" customHeight="1">
      <c r="A3002" s="404"/>
      <c r="B3002" s="405"/>
      <c r="C3002" s="413"/>
      <c r="D3002" s="405"/>
      <c r="E3002" s="405"/>
      <c r="F3002" s="405"/>
      <c r="G3002" s="405"/>
      <c r="H3002" s="405"/>
      <c r="I3002" s="405"/>
      <c r="J3002" s="405"/>
      <c r="K3002" s="405"/>
      <c r="L3002" s="406"/>
      <c r="M3002" s="25" t="str">
        <f>IFERROR(VLOOKUP(D3002,Cover!$I$2:$J$14,2,0),"")</f>
        <v/>
      </c>
      <c r="N3002" s="25" t="str">
        <f t="shared" si="92"/>
        <v/>
      </c>
      <c r="O3002" s="15" t="str">
        <f t="shared" si="93"/>
        <v/>
      </c>
    </row>
    <row r="3003" spans="1:15" ht="16.5" customHeight="1">
      <c r="A3003" s="404"/>
      <c r="B3003" s="405"/>
      <c r="C3003" s="413"/>
      <c r="D3003" s="405"/>
      <c r="E3003" s="405"/>
      <c r="F3003" s="405"/>
      <c r="G3003" s="405"/>
      <c r="H3003" s="405"/>
      <c r="I3003" s="405"/>
      <c r="J3003" s="405"/>
      <c r="K3003" s="405"/>
      <c r="L3003" s="406"/>
      <c r="M3003" s="25" t="str">
        <f>IFERROR(VLOOKUP(D3003,Cover!$I$2:$J$14,2,0),"")</f>
        <v/>
      </c>
      <c r="N3003" s="25" t="str">
        <f t="shared" si="92"/>
        <v/>
      </c>
      <c r="O3003" s="15" t="str">
        <f t="shared" si="93"/>
        <v/>
      </c>
    </row>
    <row r="3004" spans="1:15" ht="16.5" customHeight="1">
      <c r="A3004" s="404"/>
      <c r="B3004" s="405"/>
      <c r="C3004" s="413"/>
      <c r="D3004" s="405"/>
      <c r="E3004" s="405"/>
      <c r="F3004" s="405"/>
      <c r="G3004" s="405"/>
      <c r="H3004" s="405"/>
      <c r="I3004" s="405"/>
      <c r="J3004" s="405"/>
      <c r="K3004" s="405"/>
      <c r="L3004" s="406"/>
      <c r="M3004" s="25" t="str">
        <f>IFERROR(VLOOKUP(D3004,Cover!$I$2:$J$14,2,0),"")</f>
        <v/>
      </c>
      <c r="N3004" s="25" t="str">
        <f t="shared" si="92"/>
        <v/>
      </c>
      <c r="O3004" s="15" t="str">
        <f t="shared" si="93"/>
        <v/>
      </c>
    </row>
    <row r="3005" spans="1:15" ht="16.5" customHeight="1">
      <c r="A3005" s="404"/>
      <c r="B3005" s="405"/>
      <c r="C3005" s="413"/>
      <c r="D3005" s="405"/>
      <c r="E3005" s="405"/>
      <c r="F3005" s="405"/>
      <c r="G3005" s="405"/>
      <c r="H3005" s="405"/>
      <c r="I3005" s="405"/>
      <c r="J3005" s="405"/>
      <c r="K3005" s="405"/>
      <c r="L3005" s="406"/>
      <c r="M3005" s="25" t="str">
        <f>IFERROR(VLOOKUP(D3005,Cover!$I$2:$J$14,2,0),"")</f>
        <v/>
      </c>
      <c r="N3005" s="25" t="str">
        <f t="shared" si="92"/>
        <v/>
      </c>
      <c r="O3005" s="15" t="str">
        <f t="shared" si="93"/>
        <v/>
      </c>
    </row>
    <row r="3006" spans="1:15" ht="16.5" customHeight="1">
      <c r="A3006" s="404"/>
      <c r="B3006" s="405"/>
      <c r="C3006" s="413"/>
      <c r="D3006" s="405"/>
      <c r="E3006" s="405"/>
      <c r="F3006" s="405"/>
      <c r="G3006" s="405"/>
      <c r="H3006" s="405"/>
      <c r="I3006" s="405"/>
      <c r="J3006" s="405"/>
      <c r="K3006" s="405"/>
      <c r="L3006" s="406"/>
      <c r="M3006" s="25" t="str">
        <f>IFERROR(VLOOKUP(D3006,Cover!$I$2:$J$14,2,0),"")</f>
        <v/>
      </c>
      <c r="N3006" s="25" t="str">
        <f t="shared" si="92"/>
        <v/>
      </c>
      <c r="O3006" s="15" t="str">
        <f t="shared" si="93"/>
        <v/>
      </c>
    </row>
    <row r="3007" spans="1:15" ht="16.5" customHeight="1">
      <c r="A3007" s="404"/>
      <c r="B3007" s="405"/>
      <c r="C3007" s="413"/>
      <c r="D3007" s="405"/>
      <c r="E3007" s="405"/>
      <c r="F3007" s="405"/>
      <c r="G3007" s="405"/>
      <c r="H3007" s="405"/>
      <c r="I3007" s="405"/>
      <c r="J3007" s="405"/>
      <c r="K3007" s="405"/>
      <c r="L3007" s="406"/>
      <c r="M3007" s="25" t="str">
        <f>IFERROR(VLOOKUP(D3007,Cover!$I$2:$J$14,2,0),"")</f>
        <v/>
      </c>
      <c r="N3007" s="25" t="str">
        <f t="shared" si="92"/>
        <v/>
      </c>
      <c r="O3007" s="15" t="str">
        <f t="shared" si="93"/>
        <v/>
      </c>
    </row>
    <row r="3008" spans="1:15" ht="16.5" customHeight="1">
      <c r="A3008" s="404"/>
      <c r="B3008" s="405"/>
      <c r="C3008" s="413"/>
      <c r="D3008" s="405"/>
      <c r="E3008" s="405"/>
      <c r="F3008" s="405"/>
      <c r="G3008" s="405"/>
      <c r="H3008" s="405"/>
      <c r="I3008" s="405"/>
      <c r="J3008" s="405"/>
      <c r="K3008" s="405"/>
      <c r="L3008" s="406"/>
      <c r="M3008" s="25" t="str">
        <f>IFERROR(VLOOKUP(D3008,Cover!$I$2:$J$14,2,0),"")</f>
        <v/>
      </c>
      <c r="N3008" s="25" t="str">
        <f t="shared" si="92"/>
        <v/>
      </c>
      <c r="O3008" s="15" t="str">
        <f t="shared" si="93"/>
        <v/>
      </c>
    </row>
    <row r="3009" spans="1:15" ht="16.5" customHeight="1">
      <c r="A3009" s="404"/>
      <c r="B3009" s="405"/>
      <c r="C3009" s="413"/>
      <c r="D3009" s="405"/>
      <c r="E3009" s="405"/>
      <c r="F3009" s="405"/>
      <c r="G3009" s="405"/>
      <c r="H3009" s="405"/>
      <c r="I3009" s="405"/>
      <c r="J3009" s="405"/>
      <c r="K3009" s="405"/>
      <c r="L3009" s="406"/>
      <c r="M3009" s="25" t="str">
        <f>IFERROR(VLOOKUP(D3009,Cover!$I$2:$J$14,2,0),"")</f>
        <v/>
      </c>
      <c r="N3009" s="25" t="str">
        <f t="shared" si="92"/>
        <v/>
      </c>
      <c r="O3009" s="15" t="str">
        <f t="shared" si="93"/>
        <v/>
      </c>
    </row>
    <row r="3010" spans="1:15" ht="16.5" customHeight="1">
      <c r="A3010" s="404"/>
      <c r="B3010" s="405"/>
      <c r="C3010" s="413"/>
      <c r="D3010" s="405"/>
      <c r="E3010" s="405"/>
      <c r="F3010" s="405"/>
      <c r="G3010" s="405"/>
      <c r="H3010" s="405"/>
      <c r="I3010" s="405"/>
      <c r="J3010" s="405"/>
      <c r="K3010" s="405"/>
      <c r="L3010" s="406"/>
      <c r="M3010" s="25" t="str">
        <f>IFERROR(VLOOKUP(D3010,Cover!$I$2:$J$14,2,0),"")</f>
        <v/>
      </c>
      <c r="N3010" s="25" t="str">
        <f t="shared" si="92"/>
        <v/>
      </c>
      <c r="O3010" s="15" t="str">
        <f t="shared" si="93"/>
        <v/>
      </c>
    </row>
    <row r="3011" spans="1:15" ht="16.5" customHeight="1">
      <c r="A3011" s="404"/>
      <c r="B3011" s="405"/>
      <c r="C3011" s="413"/>
      <c r="D3011" s="405"/>
      <c r="E3011" s="405"/>
      <c r="F3011" s="405"/>
      <c r="G3011" s="405"/>
      <c r="H3011" s="405"/>
      <c r="I3011" s="405"/>
      <c r="J3011" s="405"/>
      <c r="K3011" s="405"/>
      <c r="L3011" s="406"/>
      <c r="M3011" s="25" t="str">
        <f>IFERROR(VLOOKUP(D3011,Cover!$I$2:$J$14,2,0),"")</f>
        <v/>
      </c>
      <c r="N3011" s="25" t="str">
        <f t="shared" ref="N3011:N3074" si="94">IF(O3011&lt;&gt;"PMOyyy144_R4bis",CONCATENATE(B3011,M3011,I3011),CONCATENATE(O3011,M3011,I3011))</f>
        <v/>
      </c>
      <c r="O3011" s="15" t="str">
        <f t="shared" ref="O3011:O3074" si="95">LEFT(B3011,15)</f>
        <v/>
      </c>
    </row>
    <row r="3012" spans="1:15" ht="16.5" customHeight="1">
      <c r="A3012" s="404"/>
      <c r="B3012" s="405"/>
      <c r="C3012" s="413"/>
      <c r="D3012" s="405"/>
      <c r="E3012" s="405"/>
      <c r="F3012" s="405"/>
      <c r="G3012" s="405"/>
      <c r="H3012" s="405"/>
      <c r="I3012" s="405"/>
      <c r="J3012" s="405"/>
      <c r="K3012" s="405"/>
      <c r="L3012" s="406"/>
      <c r="M3012" s="25" t="str">
        <f>IFERROR(VLOOKUP(D3012,Cover!$I$2:$J$14,2,0),"")</f>
        <v/>
      </c>
      <c r="N3012" s="25" t="str">
        <f t="shared" si="94"/>
        <v/>
      </c>
      <c r="O3012" s="15" t="str">
        <f t="shared" si="95"/>
        <v/>
      </c>
    </row>
    <row r="3013" spans="1:15" ht="16.5" customHeight="1">
      <c r="A3013" s="404"/>
      <c r="B3013" s="405"/>
      <c r="C3013" s="413"/>
      <c r="D3013" s="405"/>
      <c r="E3013" s="405"/>
      <c r="F3013" s="405"/>
      <c r="G3013" s="405"/>
      <c r="H3013" s="405"/>
      <c r="I3013" s="405"/>
      <c r="J3013" s="405"/>
      <c r="K3013" s="405"/>
      <c r="L3013" s="406"/>
      <c r="M3013" s="25" t="str">
        <f>IFERROR(VLOOKUP(D3013,Cover!$I$2:$J$14,2,0),"")</f>
        <v/>
      </c>
      <c r="N3013" s="25" t="str">
        <f t="shared" si="94"/>
        <v/>
      </c>
      <c r="O3013" s="15" t="str">
        <f t="shared" si="95"/>
        <v/>
      </c>
    </row>
    <row r="3014" spans="1:15" ht="16.5" customHeight="1">
      <c r="A3014" s="404"/>
      <c r="B3014" s="405"/>
      <c r="C3014" s="413"/>
      <c r="D3014" s="405"/>
      <c r="E3014" s="405"/>
      <c r="F3014" s="405"/>
      <c r="G3014" s="405"/>
      <c r="H3014" s="405"/>
      <c r="I3014" s="405"/>
      <c r="J3014" s="405"/>
      <c r="K3014" s="405"/>
      <c r="L3014" s="406"/>
      <c r="M3014" s="25" t="str">
        <f>IFERROR(VLOOKUP(D3014,Cover!$I$2:$J$14,2,0),"")</f>
        <v/>
      </c>
      <c r="N3014" s="25" t="str">
        <f t="shared" si="94"/>
        <v/>
      </c>
      <c r="O3014" s="15" t="str">
        <f t="shared" si="95"/>
        <v/>
      </c>
    </row>
    <row r="3015" spans="1:15" ht="16.5" customHeight="1">
      <c r="A3015" s="404"/>
      <c r="B3015" s="405"/>
      <c r="C3015" s="413"/>
      <c r="D3015" s="405"/>
      <c r="E3015" s="405"/>
      <c r="F3015" s="405"/>
      <c r="G3015" s="405"/>
      <c r="H3015" s="405"/>
      <c r="I3015" s="405"/>
      <c r="J3015" s="405"/>
      <c r="K3015" s="405"/>
      <c r="L3015" s="406"/>
      <c r="M3015" s="25" t="str">
        <f>IFERROR(VLOOKUP(D3015,Cover!$I$2:$J$14,2,0),"")</f>
        <v/>
      </c>
      <c r="N3015" s="25" t="str">
        <f t="shared" si="94"/>
        <v/>
      </c>
      <c r="O3015" s="15" t="str">
        <f t="shared" si="95"/>
        <v/>
      </c>
    </row>
    <row r="3016" spans="1:15" ht="16.5" customHeight="1">
      <c r="A3016" s="404"/>
      <c r="B3016" s="405"/>
      <c r="C3016" s="413"/>
      <c r="D3016" s="405"/>
      <c r="E3016" s="405"/>
      <c r="F3016" s="405"/>
      <c r="G3016" s="405"/>
      <c r="H3016" s="405"/>
      <c r="I3016" s="405"/>
      <c r="J3016" s="405"/>
      <c r="K3016" s="405"/>
      <c r="L3016" s="406"/>
      <c r="M3016" s="25" t="str">
        <f>IFERROR(VLOOKUP(D3016,Cover!$I$2:$J$14,2,0),"")</f>
        <v/>
      </c>
      <c r="N3016" s="25" t="str">
        <f t="shared" si="94"/>
        <v/>
      </c>
      <c r="O3016" s="15" t="str">
        <f t="shared" si="95"/>
        <v/>
      </c>
    </row>
    <row r="3017" spans="1:15" ht="16.5" customHeight="1">
      <c r="A3017" s="404"/>
      <c r="B3017" s="405"/>
      <c r="C3017" s="413"/>
      <c r="D3017" s="405"/>
      <c r="E3017" s="405"/>
      <c r="F3017" s="405"/>
      <c r="G3017" s="405"/>
      <c r="H3017" s="405"/>
      <c r="I3017" s="405"/>
      <c r="J3017" s="405"/>
      <c r="K3017" s="405"/>
      <c r="L3017" s="406"/>
      <c r="M3017" s="25" t="str">
        <f>IFERROR(VLOOKUP(D3017,Cover!$I$2:$J$14,2,0),"")</f>
        <v/>
      </c>
      <c r="N3017" s="25" t="str">
        <f t="shared" si="94"/>
        <v/>
      </c>
      <c r="O3017" s="15" t="str">
        <f t="shared" si="95"/>
        <v/>
      </c>
    </row>
    <row r="3018" spans="1:15" ht="16.5" customHeight="1">
      <c r="A3018" s="404"/>
      <c r="B3018" s="405"/>
      <c r="C3018" s="413"/>
      <c r="D3018" s="405"/>
      <c r="E3018" s="405"/>
      <c r="F3018" s="405"/>
      <c r="G3018" s="405"/>
      <c r="H3018" s="405"/>
      <c r="I3018" s="405"/>
      <c r="J3018" s="405"/>
      <c r="K3018" s="405"/>
      <c r="L3018" s="406"/>
      <c r="M3018" s="25" t="str">
        <f>IFERROR(VLOOKUP(D3018,Cover!$I$2:$J$14,2,0),"")</f>
        <v/>
      </c>
      <c r="N3018" s="25" t="str">
        <f t="shared" si="94"/>
        <v/>
      </c>
      <c r="O3018" s="15" t="str">
        <f t="shared" si="95"/>
        <v/>
      </c>
    </row>
    <row r="3019" spans="1:15" ht="16.5" customHeight="1">
      <c r="A3019" s="404"/>
      <c r="B3019" s="405"/>
      <c r="C3019" s="413"/>
      <c r="D3019" s="405"/>
      <c r="E3019" s="405"/>
      <c r="F3019" s="405"/>
      <c r="G3019" s="405"/>
      <c r="H3019" s="405"/>
      <c r="I3019" s="405"/>
      <c r="J3019" s="405"/>
      <c r="K3019" s="405"/>
      <c r="L3019" s="406"/>
      <c r="M3019" s="25" t="str">
        <f>IFERROR(VLOOKUP(D3019,Cover!$I$2:$J$14,2,0),"")</f>
        <v/>
      </c>
      <c r="N3019" s="25" t="str">
        <f t="shared" si="94"/>
        <v/>
      </c>
      <c r="O3019" s="15" t="str">
        <f t="shared" si="95"/>
        <v/>
      </c>
    </row>
    <row r="3020" spans="1:15" ht="16.5" customHeight="1">
      <c r="A3020" s="404"/>
      <c r="B3020" s="405"/>
      <c r="C3020" s="413"/>
      <c r="D3020" s="405"/>
      <c r="E3020" s="405"/>
      <c r="F3020" s="405"/>
      <c r="G3020" s="405"/>
      <c r="H3020" s="405"/>
      <c r="I3020" s="405"/>
      <c r="J3020" s="405"/>
      <c r="K3020" s="405"/>
      <c r="L3020" s="406"/>
      <c r="M3020" s="25" t="str">
        <f>IFERROR(VLOOKUP(D3020,Cover!$I$2:$J$14,2,0),"")</f>
        <v/>
      </c>
      <c r="N3020" s="25" t="str">
        <f t="shared" si="94"/>
        <v/>
      </c>
      <c r="O3020" s="15" t="str">
        <f t="shared" si="95"/>
        <v/>
      </c>
    </row>
    <row r="3021" spans="1:15" ht="16.5" customHeight="1">
      <c r="A3021" s="404"/>
      <c r="B3021" s="405"/>
      <c r="C3021" s="413"/>
      <c r="D3021" s="405"/>
      <c r="E3021" s="405"/>
      <c r="F3021" s="405"/>
      <c r="G3021" s="405"/>
      <c r="H3021" s="405"/>
      <c r="I3021" s="405"/>
      <c r="J3021" s="405"/>
      <c r="K3021" s="405"/>
      <c r="L3021" s="406"/>
      <c r="M3021" s="25" t="str">
        <f>IFERROR(VLOOKUP(D3021,Cover!$I$2:$J$14,2,0),"")</f>
        <v/>
      </c>
      <c r="N3021" s="25" t="str">
        <f t="shared" si="94"/>
        <v/>
      </c>
      <c r="O3021" s="15" t="str">
        <f t="shared" si="95"/>
        <v/>
      </c>
    </row>
    <row r="3022" spans="1:15" ht="16.5" customHeight="1">
      <c r="A3022" s="404"/>
      <c r="B3022" s="405"/>
      <c r="C3022" s="413"/>
      <c r="D3022" s="405"/>
      <c r="E3022" s="405"/>
      <c r="F3022" s="405"/>
      <c r="G3022" s="405"/>
      <c r="H3022" s="405"/>
      <c r="I3022" s="405"/>
      <c r="J3022" s="405"/>
      <c r="K3022" s="405"/>
      <c r="L3022" s="406"/>
      <c r="M3022" s="25" t="str">
        <f>IFERROR(VLOOKUP(D3022,Cover!$I$2:$J$14,2,0),"")</f>
        <v/>
      </c>
      <c r="N3022" s="25" t="str">
        <f t="shared" si="94"/>
        <v/>
      </c>
      <c r="O3022" s="15" t="str">
        <f t="shared" si="95"/>
        <v/>
      </c>
    </row>
    <row r="3023" spans="1:15" ht="16.5" customHeight="1">
      <c r="A3023" s="404"/>
      <c r="B3023" s="405"/>
      <c r="C3023" s="413"/>
      <c r="D3023" s="405"/>
      <c r="E3023" s="405"/>
      <c r="F3023" s="405"/>
      <c r="G3023" s="405"/>
      <c r="H3023" s="405"/>
      <c r="I3023" s="405"/>
      <c r="J3023" s="405"/>
      <c r="K3023" s="405"/>
      <c r="L3023" s="406"/>
      <c r="M3023" s="25" t="str">
        <f>IFERROR(VLOOKUP(D3023,Cover!$I$2:$J$14,2,0),"")</f>
        <v/>
      </c>
      <c r="N3023" s="25" t="str">
        <f t="shared" si="94"/>
        <v/>
      </c>
      <c r="O3023" s="15" t="str">
        <f t="shared" si="95"/>
        <v/>
      </c>
    </row>
    <row r="3024" spans="1:15" ht="16.5" customHeight="1">
      <c r="A3024" s="404"/>
      <c r="B3024" s="405"/>
      <c r="C3024" s="413"/>
      <c r="D3024" s="405"/>
      <c r="E3024" s="405"/>
      <c r="F3024" s="405"/>
      <c r="G3024" s="405"/>
      <c r="H3024" s="405"/>
      <c r="I3024" s="405"/>
      <c r="J3024" s="405"/>
      <c r="K3024" s="405"/>
      <c r="L3024" s="406"/>
      <c r="M3024" s="25" t="str">
        <f>IFERROR(VLOOKUP(D3024,Cover!$I$2:$J$14,2,0),"")</f>
        <v/>
      </c>
      <c r="N3024" s="25" t="str">
        <f t="shared" si="94"/>
        <v/>
      </c>
      <c r="O3024" s="15" t="str">
        <f t="shared" si="95"/>
        <v/>
      </c>
    </row>
    <row r="3025" spans="1:15" ht="16.5" customHeight="1">
      <c r="A3025" s="404"/>
      <c r="B3025" s="405"/>
      <c r="C3025" s="413"/>
      <c r="D3025" s="405"/>
      <c r="E3025" s="405"/>
      <c r="F3025" s="405"/>
      <c r="G3025" s="405"/>
      <c r="H3025" s="405"/>
      <c r="I3025" s="405"/>
      <c r="J3025" s="405"/>
      <c r="K3025" s="405"/>
      <c r="L3025" s="406"/>
      <c r="M3025" s="25" t="str">
        <f>IFERROR(VLOOKUP(D3025,Cover!$I$2:$J$14,2,0),"")</f>
        <v/>
      </c>
      <c r="N3025" s="25" t="str">
        <f t="shared" si="94"/>
        <v/>
      </c>
      <c r="O3025" s="15" t="str">
        <f t="shared" si="95"/>
        <v/>
      </c>
    </row>
    <row r="3026" spans="1:15" ht="16.5" customHeight="1">
      <c r="A3026" s="404"/>
      <c r="B3026" s="405"/>
      <c r="C3026" s="413"/>
      <c r="D3026" s="405"/>
      <c r="E3026" s="405"/>
      <c r="F3026" s="405"/>
      <c r="G3026" s="405"/>
      <c r="H3026" s="405"/>
      <c r="I3026" s="405"/>
      <c r="J3026" s="405"/>
      <c r="K3026" s="405"/>
      <c r="L3026" s="406"/>
      <c r="M3026" s="25" t="str">
        <f>IFERROR(VLOOKUP(D3026,Cover!$I$2:$J$14,2,0),"")</f>
        <v/>
      </c>
      <c r="N3026" s="25" t="str">
        <f t="shared" si="94"/>
        <v/>
      </c>
      <c r="O3026" s="15" t="str">
        <f t="shared" si="95"/>
        <v/>
      </c>
    </row>
    <row r="3027" spans="1:15" ht="16.5" customHeight="1">
      <c r="A3027" s="404"/>
      <c r="B3027" s="405"/>
      <c r="C3027" s="413"/>
      <c r="D3027" s="405"/>
      <c r="E3027" s="405"/>
      <c r="F3027" s="405"/>
      <c r="G3027" s="405"/>
      <c r="H3027" s="405"/>
      <c r="I3027" s="405"/>
      <c r="J3027" s="405"/>
      <c r="K3027" s="405"/>
      <c r="L3027" s="406"/>
      <c r="M3027" s="25" t="str">
        <f>IFERROR(VLOOKUP(D3027,Cover!$I$2:$J$14,2,0),"")</f>
        <v/>
      </c>
      <c r="N3027" s="25" t="str">
        <f t="shared" si="94"/>
        <v/>
      </c>
      <c r="O3027" s="15" t="str">
        <f t="shared" si="95"/>
        <v/>
      </c>
    </row>
    <row r="3028" spans="1:15" ht="16.5" customHeight="1">
      <c r="A3028" s="404"/>
      <c r="B3028" s="405"/>
      <c r="C3028" s="413"/>
      <c r="D3028" s="405"/>
      <c r="E3028" s="405"/>
      <c r="F3028" s="405"/>
      <c r="G3028" s="405"/>
      <c r="H3028" s="405"/>
      <c r="I3028" s="405"/>
      <c r="J3028" s="405"/>
      <c r="K3028" s="405"/>
      <c r="L3028" s="406"/>
      <c r="M3028" s="25" t="str">
        <f>IFERROR(VLOOKUP(D3028,Cover!$I$2:$J$14,2,0),"")</f>
        <v/>
      </c>
      <c r="N3028" s="25" t="str">
        <f t="shared" si="94"/>
        <v/>
      </c>
      <c r="O3028" s="15" t="str">
        <f t="shared" si="95"/>
        <v/>
      </c>
    </row>
    <row r="3029" spans="1:15" ht="16.5" customHeight="1">
      <c r="A3029" s="404"/>
      <c r="B3029" s="405"/>
      <c r="C3029" s="413"/>
      <c r="D3029" s="405"/>
      <c r="E3029" s="405"/>
      <c r="F3029" s="405"/>
      <c r="G3029" s="405"/>
      <c r="H3029" s="405"/>
      <c r="I3029" s="405"/>
      <c r="J3029" s="405"/>
      <c r="K3029" s="405"/>
      <c r="L3029" s="406"/>
      <c r="M3029" s="25" t="str">
        <f>IFERROR(VLOOKUP(D3029,Cover!$I$2:$J$14,2,0),"")</f>
        <v/>
      </c>
      <c r="N3029" s="25" t="str">
        <f t="shared" si="94"/>
        <v/>
      </c>
      <c r="O3029" s="15" t="str">
        <f t="shared" si="95"/>
        <v/>
      </c>
    </row>
    <row r="3030" spans="1:15" ht="16.5" customHeight="1">
      <c r="A3030" s="404"/>
      <c r="B3030" s="405"/>
      <c r="C3030" s="413"/>
      <c r="D3030" s="405"/>
      <c r="E3030" s="405"/>
      <c r="F3030" s="405"/>
      <c r="G3030" s="405"/>
      <c r="H3030" s="405"/>
      <c r="I3030" s="405"/>
      <c r="J3030" s="405"/>
      <c r="K3030" s="405"/>
      <c r="L3030" s="406"/>
      <c r="M3030" s="25" t="str">
        <f>IFERROR(VLOOKUP(D3030,Cover!$I$2:$J$14,2,0),"")</f>
        <v/>
      </c>
      <c r="N3030" s="25" t="str">
        <f t="shared" si="94"/>
        <v/>
      </c>
      <c r="O3030" s="15" t="str">
        <f t="shared" si="95"/>
        <v/>
      </c>
    </row>
    <row r="3031" spans="1:15" ht="16.5" customHeight="1">
      <c r="A3031" s="404"/>
      <c r="B3031" s="405"/>
      <c r="C3031" s="413"/>
      <c r="D3031" s="405"/>
      <c r="E3031" s="405"/>
      <c r="F3031" s="405"/>
      <c r="G3031" s="405"/>
      <c r="H3031" s="405"/>
      <c r="I3031" s="405"/>
      <c r="J3031" s="405"/>
      <c r="K3031" s="405"/>
      <c r="L3031" s="406"/>
      <c r="M3031" s="25" t="str">
        <f>IFERROR(VLOOKUP(D3031,Cover!$I$2:$J$14,2,0),"")</f>
        <v/>
      </c>
      <c r="N3031" s="25" t="str">
        <f t="shared" si="94"/>
        <v/>
      </c>
      <c r="O3031" s="15" t="str">
        <f t="shared" si="95"/>
        <v/>
      </c>
    </row>
    <row r="3032" spans="1:15" ht="16.5" customHeight="1">
      <c r="A3032" s="404"/>
      <c r="B3032" s="405"/>
      <c r="C3032" s="413"/>
      <c r="D3032" s="405"/>
      <c r="E3032" s="405"/>
      <c r="F3032" s="405"/>
      <c r="G3032" s="405"/>
      <c r="H3032" s="405"/>
      <c r="I3032" s="405"/>
      <c r="J3032" s="405"/>
      <c r="K3032" s="405"/>
      <c r="L3032" s="406"/>
      <c r="M3032" s="25" t="str">
        <f>IFERROR(VLOOKUP(D3032,Cover!$I$2:$J$14,2,0),"")</f>
        <v/>
      </c>
      <c r="N3032" s="25" t="str">
        <f t="shared" si="94"/>
        <v/>
      </c>
      <c r="O3032" s="15" t="str">
        <f t="shared" si="95"/>
        <v/>
      </c>
    </row>
    <row r="3033" spans="1:15" ht="16.5" customHeight="1">
      <c r="A3033" s="404"/>
      <c r="B3033" s="405"/>
      <c r="C3033" s="413"/>
      <c r="D3033" s="405"/>
      <c r="E3033" s="405"/>
      <c r="F3033" s="405"/>
      <c r="G3033" s="405"/>
      <c r="H3033" s="405"/>
      <c r="I3033" s="405"/>
      <c r="J3033" s="405"/>
      <c r="K3033" s="405"/>
      <c r="L3033" s="406"/>
      <c r="M3033" s="25" t="str">
        <f>IFERROR(VLOOKUP(D3033,Cover!$I$2:$J$14,2,0),"")</f>
        <v/>
      </c>
      <c r="N3033" s="25" t="str">
        <f t="shared" si="94"/>
        <v/>
      </c>
      <c r="O3033" s="15" t="str">
        <f t="shared" si="95"/>
        <v/>
      </c>
    </row>
    <row r="3034" spans="1:15" ht="16.5" customHeight="1">
      <c r="A3034" s="404"/>
      <c r="B3034" s="405"/>
      <c r="C3034" s="413"/>
      <c r="D3034" s="405"/>
      <c r="E3034" s="405"/>
      <c r="F3034" s="405"/>
      <c r="G3034" s="405"/>
      <c r="H3034" s="405"/>
      <c r="I3034" s="405"/>
      <c r="J3034" s="405"/>
      <c r="K3034" s="405"/>
      <c r="L3034" s="406"/>
      <c r="M3034" s="25" t="str">
        <f>IFERROR(VLOOKUP(D3034,Cover!$I$2:$J$14,2,0),"")</f>
        <v/>
      </c>
      <c r="N3034" s="25" t="str">
        <f t="shared" si="94"/>
        <v/>
      </c>
      <c r="O3034" s="15" t="str">
        <f t="shared" si="95"/>
        <v/>
      </c>
    </row>
    <row r="3035" spans="1:15" ht="16.5" customHeight="1">
      <c r="A3035" s="404"/>
      <c r="B3035" s="405"/>
      <c r="C3035" s="413"/>
      <c r="D3035" s="405"/>
      <c r="E3035" s="405"/>
      <c r="F3035" s="405"/>
      <c r="G3035" s="405"/>
      <c r="H3035" s="405"/>
      <c r="I3035" s="405"/>
      <c r="J3035" s="405"/>
      <c r="K3035" s="405"/>
      <c r="L3035" s="406"/>
      <c r="M3035" s="25" t="str">
        <f>IFERROR(VLOOKUP(D3035,Cover!$I$2:$J$14,2,0),"")</f>
        <v/>
      </c>
      <c r="N3035" s="25" t="str">
        <f t="shared" si="94"/>
        <v/>
      </c>
      <c r="O3035" s="15" t="str">
        <f t="shared" si="95"/>
        <v/>
      </c>
    </row>
    <row r="3036" spans="1:15" ht="16.5" customHeight="1">
      <c r="A3036" s="404"/>
      <c r="B3036" s="405"/>
      <c r="C3036" s="413"/>
      <c r="D3036" s="405"/>
      <c r="E3036" s="405"/>
      <c r="F3036" s="405"/>
      <c r="G3036" s="405"/>
      <c r="H3036" s="405"/>
      <c r="I3036" s="405"/>
      <c r="J3036" s="405"/>
      <c r="K3036" s="405"/>
      <c r="L3036" s="406"/>
      <c r="M3036" s="25" t="str">
        <f>IFERROR(VLOOKUP(D3036,Cover!$I$2:$J$14,2,0),"")</f>
        <v/>
      </c>
      <c r="N3036" s="25" t="str">
        <f t="shared" si="94"/>
        <v/>
      </c>
      <c r="O3036" s="15" t="str">
        <f t="shared" si="95"/>
        <v/>
      </c>
    </row>
    <row r="3037" spans="1:15" ht="16.5" customHeight="1">
      <c r="A3037" s="404"/>
      <c r="B3037" s="405"/>
      <c r="C3037" s="413"/>
      <c r="D3037" s="405"/>
      <c r="E3037" s="405"/>
      <c r="F3037" s="405"/>
      <c r="G3037" s="405"/>
      <c r="H3037" s="405"/>
      <c r="I3037" s="405"/>
      <c r="J3037" s="405"/>
      <c r="K3037" s="405"/>
      <c r="L3037" s="406"/>
      <c r="M3037" s="25" t="str">
        <f>IFERROR(VLOOKUP(D3037,Cover!$I$2:$J$14,2,0),"")</f>
        <v/>
      </c>
      <c r="N3037" s="25" t="str">
        <f t="shared" si="94"/>
        <v/>
      </c>
      <c r="O3037" s="15" t="str">
        <f t="shared" si="95"/>
        <v/>
      </c>
    </row>
    <row r="3038" spans="1:15" ht="16.5" customHeight="1">
      <c r="A3038" s="404"/>
      <c r="B3038" s="405"/>
      <c r="C3038" s="413"/>
      <c r="D3038" s="405"/>
      <c r="E3038" s="405"/>
      <c r="F3038" s="405"/>
      <c r="G3038" s="405"/>
      <c r="H3038" s="405"/>
      <c r="I3038" s="405"/>
      <c r="J3038" s="405"/>
      <c r="K3038" s="405"/>
      <c r="L3038" s="406"/>
      <c r="M3038" s="25" t="str">
        <f>IFERROR(VLOOKUP(D3038,Cover!$I$2:$J$14,2,0),"")</f>
        <v/>
      </c>
      <c r="N3038" s="25" t="str">
        <f t="shared" si="94"/>
        <v/>
      </c>
      <c r="O3038" s="15" t="str">
        <f t="shared" si="95"/>
        <v/>
      </c>
    </row>
    <row r="3039" spans="1:15" ht="16.5" customHeight="1">
      <c r="A3039" s="404"/>
      <c r="B3039" s="405"/>
      <c r="C3039" s="413"/>
      <c r="D3039" s="405"/>
      <c r="E3039" s="405"/>
      <c r="F3039" s="405"/>
      <c r="G3039" s="405"/>
      <c r="H3039" s="405"/>
      <c r="I3039" s="405"/>
      <c r="J3039" s="405"/>
      <c r="K3039" s="405"/>
      <c r="L3039" s="406"/>
      <c r="M3039" s="25" t="str">
        <f>IFERROR(VLOOKUP(D3039,Cover!$I$2:$J$14,2,0),"")</f>
        <v/>
      </c>
      <c r="N3039" s="25" t="str">
        <f t="shared" si="94"/>
        <v/>
      </c>
      <c r="O3039" s="15" t="str">
        <f t="shared" si="95"/>
        <v/>
      </c>
    </row>
    <row r="3040" spans="1:15" ht="16.5" customHeight="1">
      <c r="A3040" s="404"/>
      <c r="B3040" s="405"/>
      <c r="C3040" s="413"/>
      <c r="D3040" s="405"/>
      <c r="E3040" s="405"/>
      <c r="F3040" s="405"/>
      <c r="G3040" s="405"/>
      <c r="H3040" s="405"/>
      <c r="I3040" s="405"/>
      <c r="J3040" s="405"/>
      <c r="K3040" s="405"/>
      <c r="L3040" s="406"/>
      <c r="M3040" s="25" t="str">
        <f>IFERROR(VLOOKUP(D3040,Cover!$I$2:$J$14,2,0),"")</f>
        <v/>
      </c>
      <c r="N3040" s="25" t="str">
        <f t="shared" si="94"/>
        <v/>
      </c>
      <c r="O3040" s="15" t="str">
        <f t="shared" si="95"/>
        <v/>
      </c>
    </row>
    <row r="3041" spans="1:15" ht="16.5" customHeight="1">
      <c r="A3041" s="404"/>
      <c r="B3041" s="405"/>
      <c r="C3041" s="413"/>
      <c r="D3041" s="405"/>
      <c r="E3041" s="405"/>
      <c r="F3041" s="405"/>
      <c r="G3041" s="405"/>
      <c r="H3041" s="405"/>
      <c r="I3041" s="405"/>
      <c r="J3041" s="405"/>
      <c r="K3041" s="405"/>
      <c r="L3041" s="406"/>
      <c r="M3041" s="25" t="str">
        <f>IFERROR(VLOOKUP(D3041,Cover!$I$2:$J$14,2,0),"")</f>
        <v/>
      </c>
      <c r="N3041" s="25" t="str">
        <f t="shared" si="94"/>
        <v/>
      </c>
      <c r="O3041" s="15" t="str">
        <f t="shared" si="95"/>
        <v/>
      </c>
    </row>
    <row r="3042" spans="1:15" ht="16.5" customHeight="1">
      <c r="A3042" s="404"/>
      <c r="B3042" s="405"/>
      <c r="C3042" s="413"/>
      <c r="D3042" s="405"/>
      <c r="E3042" s="405"/>
      <c r="F3042" s="405"/>
      <c r="G3042" s="405"/>
      <c r="H3042" s="405"/>
      <c r="I3042" s="405"/>
      <c r="J3042" s="405"/>
      <c r="K3042" s="405"/>
      <c r="L3042" s="406"/>
      <c r="M3042" s="25" t="str">
        <f>IFERROR(VLOOKUP(D3042,Cover!$I$2:$J$14,2,0),"")</f>
        <v/>
      </c>
      <c r="N3042" s="25" t="str">
        <f t="shared" si="94"/>
        <v/>
      </c>
      <c r="O3042" s="15" t="str">
        <f t="shared" si="95"/>
        <v/>
      </c>
    </row>
    <row r="3043" spans="1:15" ht="16.5" customHeight="1">
      <c r="A3043" s="404"/>
      <c r="B3043" s="405"/>
      <c r="C3043" s="413"/>
      <c r="D3043" s="405"/>
      <c r="E3043" s="405"/>
      <c r="F3043" s="405"/>
      <c r="G3043" s="405"/>
      <c r="H3043" s="405"/>
      <c r="I3043" s="405"/>
      <c r="J3043" s="405"/>
      <c r="K3043" s="405"/>
      <c r="L3043" s="406"/>
      <c r="M3043" s="25" t="str">
        <f>IFERROR(VLOOKUP(D3043,Cover!$I$2:$J$14,2,0),"")</f>
        <v/>
      </c>
      <c r="N3043" s="25" t="str">
        <f t="shared" si="94"/>
        <v/>
      </c>
      <c r="O3043" s="15" t="str">
        <f t="shared" si="95"/>
        <v/>
      </c>
    </row>
    <row r="3044" spans="1:15" ht="16.5" customHeight="1">
      <c r="A3044" s="404"/>
      <c r="B3044" s="405"/>
      <c r="C3044" s="413"/>
      <c r="D3044" s="405"/>
      <c r="E3044" s="405"/>
      <c r="F3044" s="405"/>
      <c r="G3044" s="405"/>
      <c r="H3044" s="405"/>
      <c r="I3044" s="405"/>
      <c r="J3044" s="405"/>
      <c r="K3044" s="405"/>
      <c r="L3044" s="406"/>
      <c r="M3044" s="25" t="str">
        <f>IFERROR(VLOOKUP(D3044,Cover!$I$2:$J$14,2,0),"")</f>
        <v/>
      </c>
      <c r="N3044" s="25" t="str">
        <f t="shared" si="94"/>
        <v/>
      </c>
      <c r="O3044" s="15" t="str">
        <f t="shared" si="95"/>
        <v/>
      </c>
    </row>
    <row r="3045" spans="1:15" ht="16.5" customHeight="1">
      <c r="A3045" s="404"/>
      <c r="B3045" s="405"/>
      <c r="C3045" s="413"/>
      <c r="D3045" s="405"/>
      <c r="E3045" s="405"/>
      <c r="F3045" s="405"/>
      <c r="G3045" s="405"/>
      <c r="H3045" s="405"/>
      <c r="I3045" s="405"/>
      <c r="J3045" s="405"/>
      <c r="K3045" s="405"/>
      <c r="L3045" s="406"/>
      <c r="M3045" s="25" t="str">
        <f>IFERROR(VLOOKUP(D3045,Cover!$I$2:$J$14,2,0),"")</f>
        <v/>
      </c>
      <c r="N3045" s="25" t="str">
        <f t="shared" si="94"/>
        <v/>
      </c>
      <c r="O3045" s="15" t="str">
        <f t="shared" si="95"/>
        <v/>
      </c>
    </row>
    <row r="3046" spans="1:15" ht="16.5" customHeight="1">
      <c r="A3046" s="404"/>
      <c r="B3046" s="405"/>
      <c r="C3046" s="413"/>
      <c r="D3046" s="405"/>
      <c r="E3046" s="405"/>
      <c r="F3046" s="405"/>
      <c r="G3046" s="405"/>
      <c r="H3046" s="405"/>
      <c r="I3046" s="405"/>
      <c r="J3046" s="405"/>
      <c r="K3046" s="405"/>
      <c r="L3046" s="406"/>
      <c r="M3046" s="25" t="str">
        <f>IFERROR(VLOOKUP(D3046,Cover!$I$2:$J$14,2,0),"")</f>
        <v/>
      </c>
      <c r="N3046" s="25" t="str">
        <f t="shared" si="94"/>
        <v/>
      </c>
      <c r="O3046" s="15" t="str">
        <f t="shared" si="95"/>
        <v/>
      </c>
    </row>
    <row r="3047" spans="1:15" ht="16.5" customHeight="1">
      <c r="A3047" s="404"/>
      <c r="B3047" s="405"/>
      <c r="C3047" s="413"/>
      <c r="D3047" s="405"/>
      <c r="E3047" s="405"/>
      <c r="F3047" s="405"/>
      <c r="G3047" s="405"/>
      <c r="H3047" s="405"/>
      <c r="I3047" s="405"/>
      <c r="J3047" s="405"/>
      <c r="K3047" s="405"/>
      <c r="L3047" s="406"/>
      <c r="M3047" s="25" t="str">
        <f>IFERROR(VLOOKUP(D3047,Cover!$I$2:$J$14,2,0),"")</f>
        <v/>
      </c>
      <c r="N3047" s="25" t="str">
        <f t="shared" si="94"/>
        <v/>
      </c>
      <c r="O3047" s="15" t="str">
        <f t="shared" si="95"/>
        <v/>
      </c>
    </row>
    <row r="3048" spans="1:15" ht="16.5" customHeight="1">
      <c r="A3048" s="404"/>
      <c r="B3048" s="405"/>
      <c r="C3048" s="413"/>
      <c r="D3048" s="405"/>
      <c r="E3048" s="405"/>
      <c r="F3048" s="405"/>
      <c r="G3048" s="405"/>
      <c r="H3048" s="405"/>
      <c r="I3048" s="405"/>
      <c r="J3048" s="405"/>
      <c r="K3048" s="405"/>
      <c r="L3048" s="406"/>
      <c r="M3048" s="25" t="str">
        <f>IFERROR(VLOOKUP(D3048,Cover!$I$2:$J$14,2,0),"")</f>
        <v/>
      </c>
      <c r="N3048" s="25" t="str">
        <f t="shared" si="94"/>
        <v/>
      </c>
      <c r="O3048" s="15" t="str">
        <f t="shared" si="95"/>
        <v/>
      </c>
    </row>
    <row r="3049" spans="1:15" ht="16.5" customHeight="1">
      <c r="A3049" s="404"/>
      <c r="B3049" s="405"/>
      <c r="C3049" s="413"/>
      <c r="D3049" s="405"/>
      <c r="E3049" s="405"/>
      <c r="F3049" s="405"/>
      <c r="G3049" s="405"/>
      <c r="H3049" s="405"/>
      <c r="I3049" s="405"/>
      <c r="J3049" s="405"/>
      <c r="K3049" s="405"/>
      <c r="L3049" s="406"/>
      <c r="M3049" s="25" t="str">
        <f>IFERROR(VLOOKUP(D3049,Cover!$I$2:$J$14,2,0),"")</f>
        <v/>
      </c>
      <c r="N3049" s="25" t="str">
        <f t="shared" si="94"/>
        <v/>
      </c>
      <c r="O3049" s="15" t="str">
        <f t="shared" si="95"/>
        <v/>
      </c>
    </row>
    <row r="3050" spans="1:15" ht="16.5" customHeight="1">
      <c r="A3050" s="404"/>
      <c r="B3050" s="405"/>
      <c r="C3050" s="413"/>
      <c r="D3050" s="405"/>
      <c r="E3050" s="405"/>
      <c r="F3050" s="405"/>
      <c r="G3050" s="405"/>
      <c r="H3050" s="405"/>
      <c r="I3050" s="405"/>
      <c r="J3050" s="405"/>
      <c r="K3050" s="405"/>
      <c r="L3050" s="406"/>
      <c r="M3050" s="25" t="str">
        <f>IFERROR(VLOOKUP(D3050,Cover!$I$2:$J$14,2,0),"")</f>
        <v/>
      </c>
      <c r="N3050" s="25" t="str">
        <f t="shared" si="94"/>
        <v/>
      </c>
      <c r="O3050" s="15" t="str">
        <f t="shared" si="95"/>
        <v/>
      </c>
    </row>
    <row r="3051" spans="1:15" ht="16.5" customHeight="1">
      <c r="A3051" s="404"/>
      <c r="B3051" s="405"/>
      <c r="C3051" s="413"/>
      <c r="D3051" s="405"/>
      <c r="E3051" s="405"/>
      <c r="F3051" s="405"/>
      <c r="G3051" s="405"/>
      <c r="H3051" s="405"/>
      <c r="I3051" s="405"/>
      <c r="J3051" s="405"/>
      <c r="K3051" s="405"/>
      <c r="L3051" s="406"/>
      <c r="M3051" s="25" t="str">
        <f>IFERROR(VLOOKUP(D3051,Cover!$I$2:$J$14,2,0),"")</f>
        <v/>
      </c>
      <c r="N3051" s="25" t="str">
        <f t="shared" si="94"/>
        <v/>
      </c>
      <c r="O3051" s="15" t="str">
        <f t="shared" si="95"/>
        <v/>
      </c>
    </row>
    <row r="3052" spans="1:15" ht="16.5" customHeight="1">
      <c r="A3052" s="404"/>
      <c r="B3052" s="405"/>
      <c r="C3052" s="413"/>
      <c r="D3052" s="405"/>
      <c r="E3052" s="405"/>
      <c r="F3052" s="405"/>
      <c r="G3052" s="405"/>
      <c r="H3052" s="405"/>
      <c r="I3052" s="405"/>
      <c r="J3052" s="405"/>
      <c r="K3052" s="405"/>
      <c r="L3052" s="406"/>
      <c r="M3052" s="25" t="str">
        <f>IFERROR(VLOOKUP(D3052,Cover!$I$2:$J$14,2,0),"")</f>
        <v/>
      </c>
      <c r="N3052" s="25" t="str">
        <f t="shared" si="94"/>
        <v/>
      </c>
      <c r="O3052" s="15" t="str">
        <f t="shared" si="95"/>
        <v/>
      </c>
    </row>
    <row r="3053" spans="1:15" ht="16.5" customHeight="1">
      <c r="A3053" s="404"/>
      <c r="B3053" s="405"/>
      <c r="C3053" s="413"/>
      <c r="D3053" s="405"/>
      <c r="E3053" s="405"/>
      <c r="F3053" s="405"/>
      <c r="G3053" s="405"/>
      <c r="H3053" s="405"/>
      <c r="I3053" s="405"/>
      <c r="J3053" s="405"/>
      <c r="K3053" s="405"/>
      <c r="L3053" s="406"/>
      <c r="M3053" s="25" t="str">
        <f>IFERROR(VLOOKUP(D3053,Cover!$I$2:$J$14,2,0),"")</f>
        <v/>
      </c>
      <c r="N3053" s="25" t="str">
        <f t="shared" si="94"/>
        <v/>
      </c>
      <c r="O3053" s="15" t="str">
        <f t="shared" si="95"/>
        <v/>
      </c>
    </row>
    <row r="3054" spans="1:15" ht="16.5" customHeight="1">
      <c r="A3054" s="404"/>
      <c r="B3054" s="405"/>
      <c r="C3054" s="413"/>
      <c r="D3054" s="405"/>
      <c r="E3054" s="405"/>
      <c r="F3054" s="405"/>
      <c r="G3054" s="405"/>
      <c r="H3054" s="405"/>
      <c r="I3054" s="405"/>
      <c r="J3054" s="405"/>
      <c r="K3054" s="405"/>
      <c r="L3054" s="406"/>
      <c r="M3054" s="25" t="str">
        <f>IFERROR(VLOOKUP(D3054,Cover!$I$2:$J$14,2,0),"")</f>
        <v/>
      </c>
      <c r="N3054" s="25" t="str">
        <f t="shared" si="94"/>
        <v/>
      </c>
      <c r="O3054" s="15" t="str">
        <f t="shared" si="95"/>
        <v/>
      </c>
    </row>
    <row r="3055" spans="1:15" ht="16.5" customHeight="1">
      <c r="A3055" s="404"/>
      <c r="B3055" s="405"/>
      <c r="C3055" s="413"/>
      <c r="D3055" s="405"/>
      <c r="E3055" s="405"/>
      <c r="F3055" s="405"/>
      <c r="G3055" s="405"/>
      <c r="H3055" s="405"/>
      <c r="I3055" s="405"/>
      <c r="J3055" s="405"/>
      <c r="K3055" s="405"/>
      <c r="L3055" s="406"/>
      <c r="M3055" s="25" t="str">
        <f>IFERROR(VLOOKUP(D3055,Cover!$I$2:$J$14,2,0),"")</f>
        <v/>
      </c>
      <c r="N3055" s="25" t="str">
        <f t="shared" si="94"/>
        <v/>
      </c>
      <c r="O3055" s="15" t="str">
        <f t="shared" si="95"/>
        <v/>
      </c>
    </row>
    <row r="3056" spans="1:15" ht="16.5" customHeight="1">
      <c r="A3056" s="404"/>
      <c r="B3056" s="405"/>
      <c r="C3056" s="413"/>
      <c r="D3056" s="405"/>
      <c r="E3056" s="405"/>
      <c r="F3056" s="405"/>
      <c r="G3056" s="405"/>
      <c r="H3056" s="405"/>
      <c r="I3056" s="405"/>
      <c r="J3056" s="405"/>
      <c r="K3056" s="405"/>
      <c r="L3056" s="406"/>
      <c r="M3056" s="25" t="str">
        <f>IFERROR(VLOOKUP(D3056,Cover!$I$2:$J$14,2,0),"")</f>
        <v/>
      </c>
      <c r="N3056" s="25" t="str">
        <f t="shared" si="94"/>
        <v/>
      </c>
      <c r="O3056" s="15" t="str">
        <f t="shared" si="95"/>
        <v/>
      </c>
    </row>
    <row r="3057" spans="1:15" ht="16.5" customHeight="1">
      <c r="A3057" s="404"/>
      <c r="B3057" s="405"/>
      <c r="C3057" s="413"/>
      <c r="D3057" s="405"/>
      <c r="E3057" s="405"/>
      <c r="F3057" s="405"/>
      <c r="G3057" s="405"/>
      <c r="H3057" s="405"/>
      <c r="I3057" s="405"/>
      <c r="J3057" s="405"/>
      <c r="K3057" s="405"/>
      <c r="L3057" s="406"/>
      <c r="M3057" s="25" t="str">
        <f>IFERROR(VLOOKUP(D3057,Cover!$I$2:$J$14,2,0),"")</f>
        <v/>
      </c>
      <c r="N3057" s="25" t="str">
        <f t="shared" si="94"/>
        <v/>
      </c>
      <c r="O3057" s="15" t="str">
        <f t="shared" si="95"/>
        <v/>
      </c>
    </row>
    <row r="3058" spans="1:15" ht="16.5" customHeight="1">
      <c r="A3058" s="404"/>
      <c r="B3058" s="405"/>
      <c r="C3058" s="413"/>
      <c r="D3058" s="405"/>
      <c r="E3058" s="405"/>
      <c r="F3058" s="405"/>
      <c r="G3058" s="405"/>
      <c r="H3058" s="405"/>
      <c r="I3058" s="405"/>
      <c r="J3058" s="405"/>
      <c r="K3058" s="405"/>
      <c r="L3058" s="406"/>
      <c r="M3058" s="25" t="str">
        <f>IFERROR(VLOOKUP(D3058,Cover!$I$2:$J$14,2,0),"")</f>
        <v/>
      </c>
      <c r="N3058" s="25" t="str">
        <f t="shared" si="94"/>
        <v/>
      </c>
      <c r="O3058" s="15" t="str">
        <f t="shared" si="95"/>
        <v/>
      </c>
    </row>
    <row r="3059" spans="1:15" ht="16.5" customHeight="1">
      <c r="A3059" s="404"/>
      <c r="B3059" s="405"/>
      <c r="C3059" s="413"/>
      <c r="D3059" s="405"/>
      <c r="E3059" s="405"/>
      <c r="F3059" s="405"/>
      <c r="G3059" s="405"/>
      <c r="H3059" s="405"/>
      <c r="I3059" s="405"/>
      <c r="J3059" s="405"/>
      <c r="K3059" s="405"/>
      <c r="L3059" s="406"/>
      <c r="M3059" s="25" t="str">
        <f>IFERROR(VLOOKUP(D3059,Cover!$I$2:$J$14,2,0),"")</f>
        <v/>
      </c>
      <c r="N3059" s="25" t="str">
        <f t="shared" si="94"/>
        <v/>
      </c>
      <c r="O3059" s="15" t="str">
        <f t="shared" si="95"/>
        <v/>
      </c>
    </row>
    <row r="3060" spans="1:15" ht="16.5" customHeight="1">
      <c r="A3060" s="404"/>
      <c r="B3060" s="405"/>
      <c r="C3060" s="413"/>
      <c r="D3060" s="405"/>
      <c r="E3060" s="405"/>
      <c r="F3060" s="405"/>
      <c r="G3060" s="405"/>
      <c r="H3060" s="405"/>
      <c r="I3060" s="405"/>
      <c r="J3060" s="405"/>
      <c r="K3060" s="405"/>
      <c r="L3060" s="406"/>
      <c r="M3060" s="25" t="str">
        <f>IFERROR(VLOOKUP(D3060,Cover!$I$2:$J$14,2,0),"")</f>
        <v/>
      </c>
      <c r="N3060" s="25" t="str">
        <f t="shared" si="94"/>
        <v/>
      </c>
      <c r="O3060" s="15" t="str">
        <f t="shared" si="95"/>
        <v/>
      </c>
    </row>
    <row r="3061" spans="1:15" ht="16.5" customHeight="1">
      <c r="A3061" s="404"/>
      <c r="B3061" s="405"/>
      <c r="C3061" s="413"/>
      <c r="D3061" s="405"/>
      <c r="E3061" s="405"/>
      <c r="F3061" s="405"/>
      <c r="G3061" s="405"/>
      <c r="H3061" s="405"/>
      <c r="I3061" s="405"/>
      <c r="J3061" s="405"/>
      <c r="K3061" s="405"/>
      <c r="L3061" s="406"/>
      <c r="M3061" s="25" t="str">
        <f>IFERROR(VLOOKUP(D3061,Cover!$I$2:$J$14,2,0),"")</f>
        <v/>
      </c>
      <c r="N3061" s="25" t="str">
        <f t="shared" si="94"/>
        <v/>
      </c>
      <c r="O3061" s="15" t="str">
        <f t="shared" si="95"/>
        <v/>
      </c>
    </row>
    <row r="3062" spans="1:15" ht="16.5" customHeight="1">
      <c r="A3062" s="404"/>
      <c r="B3062" s="405"/>
      <c r="C3062" s="413"/>
      <c r="D3062" s="405"/>
      <c r="E3062" s="405"/>
      <c r="F3062" s="405"/>
      <c r="G3062" s="405"/>
      <c r="H3062" s="405"/>
      <c r="I3062" s="405"/>
      <c r="J3062" s="405"/>
      <c r="K3062" s="405"/>
      <c r="L3062" s="406"/>
      <c r="M3062" s="25" t="str">
        <f>IFERROR(VLOOKUP(D3062,Cover!$I$2:$J$14,2,0),"")</f>
        <v/>
      </c>
      <c r="N3062" s="25" t="str">
        <f t="shared" si="94"/>
        <v/>
      </c>
      <c r="O3062" s="15" t="str">
        <f t="shared" si="95"/>
        <v/>
      </c>
    </row>
    <row r="3063" spans="1:15" ht="16.5" customHeight="1">
      <c r="A3063" s="404"/>
      <c r="B3063" s="405"/>
      <c r="C3063" s="413"/>
      <c r="D3063" s="405"/>
      <c r="E3063" s="405"/>
      <c r="F3063" s="405"/>
      <c r="G3063" s="405"/>
      <c r="H3063" s="405"/>
      <c r="I3063" s="405"/>
      <c r="J3063" s="405"/>
      <c r="K3063" s="405"/>
      <c r="L3063" s="406"/>
      <c r="M3063" s="25" t="str">
        <f>IFERROR(VLOOKUP(D3063,Cover!$I$2:$J$14,2,0),"")</f>
        <v/>
      </c>
      <c r="N3063" s="25" t="str">
        <f t="shared" si="94"/>
        <v/>
      </c>
      <c r="O3063" s="15" t="str">
        <f t="shared" si="95"/>
        <v/>
      </c>
    </row>
    <row r="3064" spans="1:15" ht="16.5" customHeight="1">
      <c r="A3064" s="404"/>
      <c r="B3064" s="405"/>
      <c r="C3064" s="413"/>
      <c r="D3064" s="405"/>
      <c r="E3064" s="405"/>
      <c r="F3064" s="405"/>
      <c r="G3064" s="405"/>
      <c r="H3064" s="405"/>
      <c r="I3064" s="405"/>
      <c r="J3064" s="405"/>
      <c r="K3064" s="405"/>
      <c r="L3064" s="406"/>
      <c r="M3064" s="25" t="str">
        <f>IFERROR(VLOOKUP(D3064,Cover!$I$2:$J$14,2,0),"")</f>
        <v/>
      </c>
      <c r="N3064" s="25" t="str">
        <f t="shared" si="94"/>
        <v/>
      </c>
      <c r="O3064" s="15" t="str">
        <f t="shared" si="95"/>
        <v/>
      </c>
    </row>
    <row r="3065" spans="1:15" ht="16.5" customHeight="1">
      <c r="A3065" s="404"/>
      <c r="B3065" s="405"/>
      <c r="C3065" s="413"/>
      <c r="D3065" s="405"/>
      <c r="E3065" s="405"/>
      <c r="F3065" s="405"/>
      <c r="G3065" s="405"/>
      <c r="H3065" s="405"/>
      <c r="I3065" s="405"/>
      <c r="J3065" s="405"/>
      <c r="K3065" s="405"/>
      <c r="L3065" s="406"/>
      <c r="M3065" s="25" t="str">
        <f>IFERROR(VLOOKUP(D3065,Cover!$I$2:$J$14,2,0),"")</f>
        <v/>
      </c>
      <c r="N3065" s="25" t="str">
        <f t="shared" si="94"/>
        <v/>
      </c>
      <c r="O3065" s="15" t="str">
        <f t="shared" si="95"/>
        <v/>
      </c>
    </row>
    <row r="3066" spans="1:15" ht="16.5" customHeight="1">
      <c r="A3066" s="404"/>
      <c r="B3066" s="405"/>
      <c r="C3066" s="413"/>
      <c r="D3066" s="405"/>
      <c r="E3066" s="405"/>
      <c r="F3066" s="405"/>
      <c r="G3066" s="405"/>
      <c r="H3066" s="405"/>
      <c r="I3066" s="405"/>
      <c r="J3066" s="405"/>
      <c r="K3066" s="405"/>
      <c r="L3066" s="406"/>
      <c r="M3066" s="25" t="str">
        <f>IFERROR(VLOOKUP(D3066,Cover!$I$2:$J$14,2,0),"")</f>
        <v/>
      </c>
      <c r="N3066" s="25" t="str">
        <f t="shared" si="94"/>
        <v/>
      </c>
      <c r="O3066" s="15" t="str">
        <f t="shared" si="95"/>
        <v/>
      </c>
    </row>
    <row r="3067" spans="1:15" ht="16.5" customHeight="1">
      <c r="A3067" s="404"/>
      <c r="B3067" s="405"/>
      <c r="C3067" s="413"/>
      <c r="D3067" s="405"/>
      <c r="E3067" s="405"/>
      <c r="F3067" s="405"/>
      <c r="G3067" s="405"/>
      <c r="H3067" s="405"/>
      <c r="I3067" s="405"/>
      <c r="J3067" s="405"/>
      <c r="K3067" s="405"/>
      <c r="L3067" s="406"/>
      <c r="M3067" s="25" t="str">
        <f>IFERROR(VLOOKUP(D3067,Cover!$I$2:$J$14,2,0),"")</f>
        <v/>
      </c>
      <c r="N3067" s="25" t="str">
        <f t="shared" si="94"/>
        <v/>
      </c>
      <c r="O3067" s="15" t="str">
        <f t="shared" si="95"/>
        <v/>
      </c>
    </row>
    <row r="3068" spans="1:15" ht="16.5" customHeight="1">
      <c r="A3068" s="404"/>
      <c r="B3068" s="405"/>
      <c r="C3068" s="413"/>
      <c r="D3068" s="405"/>
      <c r="E3068" s="405"/>
      <c r="F3068" s="405"/>
      <c r="G3068" s="405"/>
      <c r="H3068" s="405"/>
      <c r="I3068" s="405"/>
      <c r="J3068" s="405"/>
      <c r="K3068" s="405"/>
      <c r="L3068" s="406"/>
      <c r="M3068" s="25" t="str">
        <f>IFERROR(VLOOKUP(D3068,Cover!$I$2:$J$14,2,0),"")</f>
        <v/>
      </c>
      <c r="N3068" s="25" t="str">
        <f t="shared" si="94"/>
        <v/>
      </c>
      <c r="O3068" s="15" t="str">
        <f t="shared" si="95"/>
        <v/>
      </c>
    </row>
    <row r="3069" spans="1:15" ht="16.5" customHeight="1">
      <c r="A3069" s="404"/>
      <c r="B3069" s="405"/>
      <c r="C3069" s="413"/>
      <c r="D3069" s="405"/>
      <c r="E3069" s="405"/>
      <c r="F3069" s="405"/>
      <c r="G3069" s="405"/>
      <c r="H3069" s="405"/>
      <c r="I3069" s="405"/>
      <c r="J3069" s="405"/>
      <c r="K3069" s="405"/>
      <c r="L3069" s="406"/>
      <c r="M3069" s="25" t="str">
        <f>IFERROR(VLOOKUP(D3069,Cover!$I$2:$J$14,2,0),"")</f>
        <v/>
      </c>
      <c r="N3069" s="25" t="str">
        <f t="shared" si="94"/>
        <v/>
      </c>
      <c r="O3069" s="15" t="str">
        <f t="shared" si="95"/>
        <v/>
      </c>
    </row>
    <row r="3070" spans="1:15" ht="16.5" customHeight="1">
      <c r="A3070" s="404"/>
      <c r="B3070" s="405"/>
      <c r="C3070" s="413"/>
      <c r="D3070" s="405"/>
      <c r="E3070" s="405"/>
      <c r="F3070" s="405"/>
      <c r="G3070" s="405"/>
      <c r="H3070" s="405"/>
      <c r="I3070" s="405"/>
      <c r="J3070" s="405"/>
      <c r="K3070" s="405"/>
      <c r="L3070" s="406"/>
      <c r="M3070" s="25" t="str">
        <f>IFERROR(VLOOKUP(D3070,Cover!$I$2:$J$14,2,0),"")</f>
        <v/>
      </c>
      <c r="N3070" s="25" t="str">
        <f t="shared" si="94"/>
        <v/>
      </c>
      <c r="O3070" s="15" t="str">
        <f t="shared" si="95"/>
        <v/>
      </c>
    </row>
    <row r="3071" spans="1:15" ht="16.5" customHeight="1">
      <c r="A3071" s="404"/>
      <c r="B3071" s="405"/>
      <c r="C3071" s="413"/>
      <c r="D3071" s="405"/>
      <c r="E3071" s="405"/>
      <c r="F3071" s="405"/>
      <c r="G3071" s="405"/>
      <c r="H3071" s="405"/>
      <c r="I3071" s="405"/>
      <c r="J3071" s="405"/>
      <c r="K3071" s="405"/>
      <c r="L3071" s="406"/>
      <c r="M3071" s="25" t="str">
        <f>IFERROR(VLOOKUP(D3071,Cover!$I$2:$J$14,2,0),"")</f>
        <v/>
      </c>
      <c r="N3071" s="25" t="str">
        <f t="shared" si="94"/>
        <v/>
      </c>
      <c r="O3071" s="15" t="str">
        <f t="shared" si="95"/>
        <v/>
      </c>
    </row>
    <row r="3072" spans="1:15" ht="16.5" customHeight="1">
      <c r="A3072" s="404"/>
      <c r="B3072" s="405"/>
      <c r="C3072" s="413"/>
      <c r="D3072" s="405"/>
      <c r="E3072" s="405"/>
      <c r="F3072" s="405"/>
      <c r="G3072" s="405"/>
      <c r="H3072" s="405"/>
      <c r="I3072" s="405"/>
      <c r="J3072" s="405"/>
      <c r="K3072" s="405"/>
      <c r="L3072" s="406"/>
      <c r="M3072" s="25" t="str">
        <f>IFERROR(VLOOKUP(D3072,Cover!$I$2:$J$14,2,0),"")</f>
        <v/>
      </c>
      <c r="N3072" s="25" t="str">
        <f t="shared" si="94"/>
        <v/>
      </c>
      <c r="O3072" s="15" t="str">
        <f t="shared" si="95"/>
        <v/>
      </c>
    </row>
    <row r="3073" spans="1:15" ht="16.5" customHeight="1">
      <c r="A3073" s="404"/>
      <c r="B3073" s="405"/>
      <c r="C3073" s="413"/>
      <c r="D3073" s="405"/>
      <c r="E3073" s="405"/>
      <c r="F3073" s="405"/>
      <c r="G3073" s="405"/>
      <c r="H3073" s="405"/>
      <c r="I3073" s="405"/>
      <c r="J3073" s="405"/>
      <c r="K3073" s="405"/>
      <c r="L3073" s="406"/>
      <c r="M3073" s="25" t="str">
        <f>IFERROR(VLOOKUP(D3073,Cover!$I$2:$J$14,2,0),"")</f>
        <v/>
      </c>
      <c r="N3073" s="25" t="str">
        <f t="shared" si="94"/>
        <v/>
      </c>
      <c r="O3073" s="15" t="str">
        <f t="shared" si="95"/>
        <v/>
      </c>
    </row>
    <row r="3074" spans="1:15" ht="16.5" customHeight="1">
      <c r="A3074" s="404"/>
      <c r="B3074" s="405"/>
      <c r="C3074" s="413"/>
      <c r="D3074" s="405"/>
      <c r="E3074" s="405"/>
      <c r="F3074" s="405"/>
      <c r="G3074" s="405"/>
      <c r="H3074" s="405"/>
      <c r="I3074" s="405"/>
      <c r="J3074" s="405"/>
      <c r="K3074" s="405"/>
      <c r="L3074" s="406"/>
      <c r="M3074" s="25" t="str">
        <f>IFERROR(VLOOKUP(D3074,Cover!$I$2:$J$14,2,0),"")</f>
        <v/>
      </c>
      <c r="N3074" s="25" t="str">
        <f t="shared" si="94"/>
        <v/>
      </c>
      <c r="O3074" s="15" t="str">
        <f t="shared" si="95"/>
        <v/>
      </c>
    </row>
    <row r="3075" spans="1:15" ht="16.5" customHeight="1">
      <c r="A3075" s="404"/>
      <c r="B3075" s="405"/>
      <c r="C3075" s="413"/>
      <c r="D3075" s="405"/>
      <c r="E3075" s="405"/>
      <c r="F3075" s="405"/>
      <c r="G3075" s="405"/>
      <c r="H3075" s="405"/>
      <c r="I3075" s="405"/>
      <c r="J3075" s="405"/>
      <c r="K3075" s="405"/>
      <c r="L3075" s="406"/>
      <c r="M3075" s="25" t="str">
        <f>IFERROR(VLOOKUP(D3075,Cover!$I$2:$J$14,2,0),"")</f>
        <v/>
      </c>
      <c r="N3075" s="25" t="str">
        <f t="shared" ref="N3075:N3138" si="96">IF(O3075&lt;&gt;"PMOyyy144_R4bis",CONCATENATE(B3075,M3075,I3075),CONCATENATE(O3075,M3075,I3075))</f>
        <v/>
      </c>
      <c r="O3075" s="15" t="str">
        <f t="shared" ref="O3075:O3138" si="97">LEFT(B3075,15)</f>
        <v/>
      </c>
    </row>
    <row r="3076" spans="1:15" ht="16.5" customHeight="1">
      <c r="A3076" s="404"/>
      <c r="B3076" s="405"/>
      <c r="C3076" s="413"/>
      <c r="D3076" s="405"/>
      <c r="E3076" s="405"/>
      <c r="F3076" s="405"/>
      <c r="G3076" s="405"/>
      <c r="H3076" s="405"/>
      <c r="I3076" s="405"/>
      <c r="J3076" s="405"/>
      <c r="K3076" s="405"/>
      <c r="L3076" s="406"/>
      <c r="M3076" s="25" t="str">
        <f>IFERROR(VLOOKUP(D3076,Cover!$I$2:$J$14,2,0),"")</f>
        <v/>
      </c>
      <c r="N3076" s="25" t="str">
        <f t="shared" si="96"/>
        <v/>
      </c>
      <c r="O3076" s="15" t="str">
        <f t="shared" si="97"/>
        <v/>
      </c>
    </row>
    <row r="3077" spans="1:15" ht="16.5" customHeight="1">
      <c r="A3077" s="404"/>
      <c r="B3077" s="405"/>
      <c r="C3077" s="413"/>
      <c r="D3077" s="405"/>
      <c r="E3077" s="405"/>
      <c r="F3077" s="405"/>
      <c r="G3077" s="405"/>
      <c r="H3077" s="405"/>
      <c r="I3077" s="405"/>
      <c r="J3077" s="405"/>
      <c r="K3077" s="405"/>
      <c r="L3077" s="406"/>
      <c r="M3077" s="25" t="str">
        <f>IFERROR(VLOOKUP(D3077,Cover!$I$2:$J$14,2,0),"")</f>
        <v/>
      </c>
      <c r="N3077" s="25" t="str">
        <f t="shared" si="96"/>
        <v/>
      </c>
      <c r="O3077" s="15" t="str">
        <f t="shared" si="97"/>
        <v/>
      </c>
    </row>
    <row r="3078" spans="1:15" ht="16.5" customHeight="1">
      <c r="A3078" s="404"/>
      <c r="B3078" s="405"/>
      <c r="C3078" s="413"/>
      <c r="D3078" s="405"/>
      <c r="E3078" s="405"/>
      <c r="F3078" s="405"/>
      <c r="G3078" s="405"/>
      <c r="H3078" s="405"/>
      <c r="I3078" s="405"/>
      <c r="J3078" s="405"/>
      <c r="K3078" s="405"/>
      <c r="L3078" s="406"/>
      <c r="M3078" s="25" t="str">
        <f>IFERROR(VLOOKUP(D3078,Cover!$I$2:$J$14,2,0),"")</f>
        <v/>
      </c>
      <c r="N3078" s="25" t="str">
        <f t="shared" si="96"/>
        <v/>
      </c>
      <c r="O3078" s="15" t="str">
        <f t="shared" si="97"/>
        <v/>
      </c>
    </row>
    <row r="3079" spans="1:15" ht="16.5" customHeight="1">
      <c r="A3079" s="404"/>
      <c r="B3079" s="405"/>
      <c r="C3079" s="413"/>
      <c r="D3079" s="405"/>
      <c r="E3079" s="405"/>
      <c r="F3079" s="405"/>
      <c r="G3079" s="405"/>
      <c r="H3079" s="405"/>
      <c r="I3079" s="405"/>
      <c r="J3079" s="405"/>
      <c r="K3079" s="405"/>
      <c r="L3079" s="406"/>
      <c r="M3079" s="25" t="str">
        <f>IFERROR(VLOOKUP(D3079,Cover!$I$2:$J$14,2,0),"")</f>
        <v/>
      </c>
      <c r="N3079" s="25" t="str">
        <f t="shared" si="96"/>
        <v/>
      </c>
      <c r="O3079" s="15" t="str">
        <f t="shared" si="97"/>
        <v/>
      </c>
    </row>
    <row r="3080" spans="1:15" ht="16.5" customHeight="1">
      <c r="A3080" s="404"/>
      <c r="B3080" s="405"/>
      <c r="C3080" s="413"/>
      <c r="D3080" s="405"/>
      <c r="E3080" s="405"/>
      <c r="F3080" s="405"/>
      <c r="G3080" s="405"/>
      <c r="H3080" s="405"/>
      <c r="I3080" s="405"/>
      <c r="J3080" s="405"/>
      <c r="K3080" s="405"/>
      <c r="L3080" s="406"/>
      <c r="M3080" s="25" t="str">
        <f>IFERROR(VLOOKUP(D3080,Cover!$I$2:$J$14,2,0),"")</f>
        <v/>
      </c>
      <c r="N3080" s="25" t="str">
        <f t="shared" si="96"/>
        <v/>
      </c>
      <c r="O3080" s="15" t="str">
        <f t="shared" si="97"/>
        <v/>
      </c>
    </row>
    <row r="3081" spans="1:15" ht="16.5" customHeight="1">
      <c r="A3081" s="404"/>
      <c r="B3081" s="405"/>
      <c r="C3081" s="413"/>
      <c r="D3081" s="405"/>
      <c r="E3081" s="405"/>
      <c r="F3081" s="405"/>
      <c r="G3081" s="405"/>
      <c r="H3081" s="405"/>
      <c r="I3081" s="405"/>
      <c r="J3081" s="405"/>
      <c r="K3081" s="405"/>
      <c r="L3081" s="406"/>
      <c r="M3081" s="25" t="str">
        <f>IFERROR(VLOOKUP(D3081,Cover!$I$2:$J$14,2,0),"")</f>
        <v/>
      </c>
      <c r="N3081" s="25" t="str">
        <f t="shared" si="96"/>
        <v/>
      </c>
      <c r="O3081" s="15" t="str">
        <f t="shared" si="97"/>
        <v/>
      </c>
    </row>
    <row r="3082" spans="1:15" ht="16.5" customHeight="1">
      <c r="A3082" s="404"/>
      <c r="B3082" s="405"/>
      <c r="C3082" s="413"/>
      <c r="D3082" s="405"/>
      <c r="E3082" s="405"/>
      <c r="F3082" s="405"/>
      <c r="G3082" s="405"/>
      <c r="H3082" s="405"/>
      <c r="I3082" s="405"/>
      <c r="J3082" s="405"/>
      <c r="K3082" s="405"/>
      <c r="L3082" s="406"/>
      <c r="M3082" s="25" t="str">
        <f>IFERROR(VLOOKUP(D3082,Cover!$I$2:$J$14,2,0),"")</f>
        <v/>
      </c>
      <c r="N3082" s="25" t="str">
        <f t="shared" si="96"/>
        <v/>
      </c>
      <c r="O3082" s="15" t="str">
        <f t="shared" si="97"/>
        <v/>
      </c>
    </row>
    <row r="3083" spans="1:15" ht="16.5" customHeight="1">
      <c r="A3083" s="404"/>
      <c r="B3083" s="405"/>
      <c r="C3083" s="413"/>
      <c r="D3083" s="405"/>
      <c r="E3083" s="405"/>
      <c r="F3083" s="405"/>
      <c r="G3083" s="405"/>
      <c r="H3083" s="405"/>
      <c r="I3083" s="405"/>
      <c r="J3083" s="405"/>
      <c r="K3083" s="405"/>
      <c r="L3083" s="406"/>
      <c r="M3083" s="25" t="str">
        <f>IFERROR(VLOOKUP(D3083,Cover!$I$2:$J$14,2,0),"")</f>
        <v/>
      </c>
      <c r="N3083" s="25" t="str">
        <f t="shared" si="96"/>
        <v/>
      </c>
      <c r="O3083" s="15" t="str">
        <f t="shared" si="97"/>
        <v/>
      </c>
    </row>
    <row r="3084" spans="1:15" ht="16.5" customHeight="1">
      <c r="A3084" s="404"/>
      <c r="B3084" s="405"/>
      <c r="C3084" s="413"/>
      <c r="D3084" s="405"/>
      <c r="E3084" s="405"/>
      <c r="F3084" s="405"/>
      <c r="G3084" s="405"/>
      <c r="H3084" s="405"/>
      <c r="I3084" s="405"/>
      <c r="J3084" s="405"/>
      <c r="K3084" s="405"/>
      <c r="L3084" s="406"/>
      <c r="M3084" s="25" t="str">
        <f>IFERROR(VLOOKUP(D3084,Cover!$I$2:$J$14,2,0),"")</f>
        <v/>
      </c>
      <c r="N3084" s="25" t="str">
        <f t="shared" si="96"/>
        <v/>
      </c>
      <c r="O3084" s="15" t="str">
        <f t="shared" si="97"/>
        <v/>
      </c>
    </row>
    <row r="3085" spans="1:15" ht="16.5" customHeight="1">
      <c r="A3085" s="404"/>
      <c r="B3085" s="405"/>
      <c r="C3085" s="413"/>
      <c r="D3085" s="405"/>
      <c r="E3085" s="405"/>
      <c r="F3085" s="405"/>
      <c r="G3085" s="405"/>
      <c r="H3085" s="405"/>
      <c r="I3085" s="405"/>
      <c r="J3085" s="405"/>
      <c r="K3085" s="405"/>
      <c r="L3085" s="406"/>
      <c r="M3085" s="25" t="str">
        <f>IFERROR(VLOOKUP(D3085,Cover!$I$2:$J$14,2,0),"")</f>
        <v/>
      </c>
      <c r="N3085" s="25" t="str">
        <f t="shared" si="96"/>
        <v/>
      </c>
      <c r="O3085" s="15" t="str">
        <f t="shared" si="97"/>
        <v/>
      </c>
    </row>
    <row r="3086" spans="1:15" ht="16.5" customHeight="1">
      <c r="A3086" s="404"/>
      <c r="B3086" s="405"/>
      <c r="C3086" s="413"/>
      <c r="D3086" s="405"/>
      <c r="E3086" s="405"/>
      <c r="F3086" s="405"/>
      <c r="G3086" s="405"/>
      <c r="H3086" s="405"/>
      <c r="I3086" s="405"/>
      <c r="J3086" s="405"/>
      <c r="K3086" s="405"/>
      <c r="L3086" s="406"/>
      <c r="M3086" s="25" t="str">
        <f>IFERROR(VLOOKUP(D3086,Cover!$I$2:$J$14,2,0),"")</f>
        <v/>
      </c>
      <c r="N3086" s="25" t="str">
        <f t="shared" si="96"/>
        <v/>
      </c>
      <c r="O3086" s="15" t="str">
        <f t="shared" si="97"/>
        <v/>
      </c>
    </row>
    <row r="3087" spans="1:15" ht="16.5" customHeight="1">
      <c r="A3087" s="404"/>
      <c r="B3087" s="405"/>
      <c r="C3087" s="413"/>
      <c r="D3087" s="405"/>
      <c r="E3087" s="405"/>
      <c r="F3087" s="405"/>
      <c r="G3087" s="405"/>
      <c r="H3087" s="405"/>
      <c r="I3087" s="405"/>
      <c r="J3087" s="405"/>
      <c r="K3087" s="405"/>
      <c r="L3087" s="406"/>
      <c r="M3087" s="25" t="str">
        <f>IFERROR(VLOOKUP(D3087,Cover!$I$2:$J$14,2,0),"")</f>
        <v/>
      </c>
      <c r="N3087" s="25" t="str">
        <f t="shared" si="96"/>
        <v/>
      </c>
      <c r="O3087" s="15" t="str">
        <f t="shared" si="97"/>
        <v/>
      </c>
    </row>
    <row r="3088" spans="1:15" ht="16.5" customHeight="1">
      <c r="A3088" s="404"/>
      <c r="B3088" s="405"/>
      <c r="C3088" s="413"/>
      <c r="D3088" s="405"/>
      <c r="E3088" s="405"/>
      <c r="F3088" s="405"/>
      <c r="G3088" s="405"/>
      <c r="H3088" s="405"/>
      <c r="I3088" s="405"/>
      <c r="J3088" s="405"/>
      <c r="K3088" s="405"/>
      <c r="L3088" s="406"/>
      <c r="M3088" s="25" t="str">
        <f>IFERROR(VLOOKUP(D3088,Cover!$I$2:$J$14,2,0),"")</f>
        <v/>
      </c>
      <c r="N3088" s="25" t="str">
        <f t="shared" si="96"/>
        <v/>
      </c>
      <c r="O3088" s="15" t="str">
        <f t="shared" si="97"/>
        <v/>
      </c>
    </row>
    <row r="3089" spans="1:15" ht="16.5" customHeight="1">
      <c r="A3089" s="404"/>
      <c r="B3089" s="405"/>
      <c r="C3089" s="413"/>
      <c r="D3089" s="405"/>
      <c r="E3089" s="405"/>
      <c r="F3089" s="405"/>
      <c r="G3089" s="405"/>
      <c r="H3089" s="405"/>
      <c r="I3089" s="405"/>
      <c r="J3089" s="405"/>
      <c r="K3089" s="405"/>
      <c r="L3089" s="406"/>
      <c r="M3089" s="25" t="str">
        <f>IFERROR(VLOOKUP(D3089,Cover!$I$2:$J$14,2,0),"")</f>
        <v/>
      </c>
      <c r="N3089" s="25" t="str">
        <f t="shared" si="96"/>
        <v/>
      </c>
      <c r="O3089" s="15" t="str">
        <f t="shared" si="97"/>
        <v/>
      </c>
    </row>
    <row r="3090" spans="1:15" ht="16.5" customHeight="1">
      <c r="A3090" s="404"/>
      <c r="B3090" s="405"/>
      <c r="C3090" s="413"/>
      <c r="D3090" s="405"/>
      <c r="E3090" s="405"/>
      <c r="F3090" s="405"/>
      <c r="G3090" s="405"/>
      <c r="H3090" s="405"/>
      <c r="I3090" s="405"/>
      <c r="J3090" s="405"/>
      <c r="K3090" s="405"/>
      <c r="L3090" s="406"/>
      <c r="M3090" s="25" t="str">
        <f>IFERROR(VLOOKUP(D3090,Cover!$I$2:$J$14,2,0),"")</f>
        <v/>
      </c>
      <c r="N3090" s="25" t="str">
        <f t="shared" si="96"/>
        <v/>
      </c>
      <c r="O3090" s="15" t="str">
        <f t="shared" si="97"/>
        <v/>
      </c>
    </row>
    <row r="3091" spans="1:15" ht="16.5" customHeight="1">
      <c r="A3091" s="404"/>
      <c r="B3091" s="405"/>
      <c r="C3091" s="413"/>
      <c r="D3091" s="405"/>
      <c r="E3091" s="405"/>
      <c r="F3091" s="405"/>
      <c r="G3091" s="405"/>
      <c r="H3091" s="405"/>
      <c r="I3091" s="405"/>
      <c r="J3091" s="405"/>
      <c r="K3091" s="405"/>
      <c r="L3091" s="406"/>
      <c r="M3091" s="25" t="str">
        <f>IFERROR(VLOOKUP(D3091,Cover!$I$2:$J$14,2,0),"")</f>
        <v/>
      </c>
      <c r="N3091" s="25" t="str">
        <f t="shared" si="96"/>
        <v/>
      </c>
      <c r="O3091" s="15" t="str">
        <f t="shared" si="97"/>
        <v/>
      </c>
    </row>
    <row r="3092" spans="1:15" ht="16.5" customHeight="1">
      <c r="A3092" s="404"/>
      <c r="B3092" s="405"/>
      <c r="C3092" s="413"/>
      <c r="D3092" s="405"/>
      <c r="E3092" s="405"/>
      <c r="F3092" s="405"/>
      <c r="G3092" s="405"/>
      <c r="H3092" s="405"/>
      <c r="I3092" s="405"/>
      <c r="J3092" s="405"/>
      <c r="K3092" s="405"/>
      <c r="L3092" s="406"/>
      <c r="M3092" s="25" t="str">
        <f>IFERROR(VLOOKUP(D3092,Cover!$I$2:$J$14,2,0),"")</f>
        <v/>
      </c>
      <c r="N3092" s="25" t="str">
        <f t="shared" si="96"/>
        <v/>
      </c>
      <c r="O3092" s="15" t="str">
        <f t="shared" si="97"/>
        <v/>
      </c>
    </row>
    <row r="3093" spans="1:15" ht="16.5" customHeight="1">
      <c r="A3093" s="404"/>
      <c r="B3093" s="405"/>
      <c r="C3093" s="413"/>
      <c r="D3093" s="405"/>
      <c r="E3093" s="405"/>
      <c r="F3093" s="405"/>
      <c r="G3093" s="405"/>
      <c r="H3093" s="405"/>
      <c r="I3093" s="405"/>
      <c r="J3093" s="405"/>
      <c r="K3093" s="405"/>
      <c r="L3093" s="406"/>
      <c r="M3093" s="25" t="str">
        <f>IFERROR(VLOOKUP(D3093,Cover!$I$2:$J$14,2,0),"")</f>
        <v/>
      </c>
      <c r="N3093" s="25" t="str">
        <f t="shared" si="96"/>
        <v/>
      </c>
      <c r="O3093" s="15" t="str">
        <f t="shared" si="97"/>
        <v/>
      </c>
    </row>
    <row r="3094" spans="1:15" ht="16.5" customHeight="1">
      <c r="A3094" s="404"/>
      <c r="B3094" s="405"/>
      <c r="C3094" s="413"/>
      <c r="D3094" s="405"/>
      <c r="E3094" s="405"/>
      <c r="F3094" s="405"/>
      <c r="G3094" s="405"/>
      <c r="H3094" s="405"/>
      <c r="I3094" s="405"/>
      <c r="J3094" s="405"/>
      <c r="K3094" s="405"/>
      <c r="L3094" s="406"/>
      <c r="M3094" s="25" t="str">
        <f>IFERROR(VLOOKUP(D3094,Cover!$I$2:$J$14,2,0),"")</f>
        <v/>
      </c>
      <c r="N3094" s="25" t="str">
        <f t="shared" si="96"/>
        <v/>
      </c>
      <c r="O3094" s="15" t="str">
        <f t="shared" si="97"/>
        <v/>
      </c>
    </row>
    <row r="3095" spans="1:15" ht="16.5" customHeight="1">
      <c r="A3095" s="404"/>
      <c r="B3095" s="405"/>
      <c r="C3095" s="413"/>
      <c r="D3095" s="405"/>
      <c r="E3095" s="405"/>
      <c r="F3095" s="405"/>
      <c r="G3095" s="405"/>
      <c r="H3095" s="405"/>
      <c r="I3095" s="405"/>
      <c r="J3095" s="405"/>
      <c r="K3095" s="405"/>
      <c r="L3095" s="406"/>
      <c r="M3095" s="25" t="str">
        <f>IFERROR(VLOOKUP(D3095,Cover!$I$2:$J$14,2,0),"")</f>
        <v/>
      </c>
      <c r="N3095" s="25" t="str">
        <f t="shared" si="96"/>
        <v/>
      </c>
      <c r="O3095" s="15" t="str">
        <f t="shared" si="97"/>
        <v/>
      </c>
    </row>
    <row r="3096" spans="1:15" ht="16.5" customHeight="1">
      <c r="A3096" s="404"/>
      <c r="B3096" s="405"/>
      <c r="C3096" s="413"/>
      <c r="D3096" s="405"/>
      <c r="E3096" s="405"/>
      <c r="F3096" s="405"/>
      <c r="G3096" s="405"/>
      <c r="H3096" s="405"/>
      <c r="I3096" s="405"/>
      <c r="J3096" s="405"/>
      <c r="K3096" s="405"/>
      <c r="L3096" s="406"/>
      <c r="M3096" s="25" t="str">
        <f>IFERROR(VLOOKUP(D3096,Cover!$I$2:$J$14,2,0),"")</f>
        <v/>
      </c>
      <c r="N3096" s="25" t="str">
        <f t="shared" si="96"/>
        <v/>
      </c>
      <c r="O3096" s="15" t="str">
        <f t="shared" si="97"/>
        <v/>
      </c>
    </row>
    <row r="3097" spans="1:15" ht="16.5" customHeight="1">
      <c r="A3097" s="404"/>
      <c r="B3097" s="405"/>
      <c r="C3097" s="413"/>
      <c r="D3097" s="405"/>
      <c r="E3097" s="405"/>
      <c r="F3097" s="405"/>
      <c r="G3097" s="405"/>
      <c r="H3097" s="405"/>
      <c r="I3097" s="405"/>
      <c r="J3097" s="405"/>
      <c r="K3097" s="405"/>
      <c r="L3097" s="406"/>
      <c r="M3097" s="25" t="str">
        <f>IFERROR(VLOOKUP(D3097,Cover!$I$2:$J$14,2,0),"")</f>
        <v/>
      </c>
      <c r="N3097" s="25" t="str">
        <f t="shared" si="96"/>
        <v/>
      </c>
      <c r="O3097" s="15" t="str">
        <f t="shared" si="97"/>
        <v/>
      </c>
    </row>
    <row r="3098" spans="1:15" ht="16.5" customHeight="1">
      <c r="A3098" s="404"/>
      <c r="B3098" s="405"/>
      <c r="C3098" s="413"/>
      <c r="D3098" s="405"/>
      <c r="E3098" s="405"/>
      <c r="F3098" s="405"/>
      <c r="G3098" s="405"/>
      <c r="H3098" s="405"/>
      <c r="I3098" s="405"/>
      <c r="J3098" s="405"/>
      <c r="K3098" s="405"/>
      <c r="L3098" s="406"/>
      <c r="M3098" s="25" t="str">
        <f>IFERROR(VLOOKUP(D3098,Cover!$I$2:$J$14,2,0),"")</f>
        <v/>
      </c>
      <c r="N3098" s="25" t="str">
        <f t="shared" si="96"/>
        <v/>
      </c>
      <c r="O3098" s="15" t="str">
        <f t="shared" si="97"/>
        <v/>
      </c>
    </row>
    <row r="3099" spans="1:15" ht="16.5" customHeight="1">
      <c r="A3099" s="404"/>
      <c r="B3099" s="405"/>
      <c r="C3099" s="413"/>
      <c r="D3099" s="405"/>
      <c r="E3099" s="405"/>
      <c r="F3099" s="405"/>
      <c r="G3099" s="405"/>
      <c r="H3099" s="405"/>
      <c r="I3099" s="405"/>
      <c r="J3099" s="405"/>
      <c r="K3099" s="405"/>
      <c r="L3099" s="406"/>
      <c r="M3099" s="25" t="str">
        <f>IFERROR(VLOOKUP(D3099,Cover!$I$2:$J$14,2,0),"")</f>
        <v/>
      </c>
      <c r="N3099" s="25" t="str">
        <f t="shared" si="96"/>
        <v/>
      </c>
      <c r="O3099" s="15" t="str">
        <f t="shared" si="97"/>
        <v/>
      </c>
    </row>
    <row r="3100" spans="1:15" ht="16.5" customHeight="1">
      <c r="A3100" s="404"/>
      <c r="B3100" s="405"/>
      <c r="C3100" s="413"/>
      <c r="D3100" s="405"/>
      <c r="E3100" s="405"/>
      <c r="F3100" s="405"/>
      <c r="G3100" s="405"/>
      <c r="H3100" s="405"/>
      <c r="I3100" s="405"/>
      <c r="J3100" s="405"/>
      <c r="K3100" s="405"/>
      <c r="L3100" s="406"/>
      <c r="M3100" s="25" t="str">
        <f>IFERROR(VLOOKUP(D3100,Cover!$I$2:$J$14,2,0),"")</f>
        <v/>
      </c>
      <c r="N3100" s="25" t="str">
        <f t="shared" si="96"/>
        <v/>
      </c>
      <c r="O3100" s="15" t="str">
        <f t="shared" si="97"/>
        <v/>
      </c>
    </row>
    <row r="3101" spans="1:15" ht="16.5" customHeight="1">
      <c r="A3101" s="404"/>
      <c r="B3101" s="405"/>
      <c r="C3101" s="413"/>
      <c r="D3101" s="405"/>
      <c r="E3101" s="405"/>
      <c r="F3101" s="405"/>
      <c r="G3101" s="405"/>
      <c r="H3101" s="405"/>
      <c r="I3101" s="405"/>
      <c r="J3101" s="405"/>
      <c r="K3101" s="405"/>
      <c r="L3101" s="406"/>
      <c r="M3101" s="25" t="str">
        <f>IFERROR(VLOOKUP(D3101,Cover!$I$2:$J$14,2,0),"")</f>
        <v/>
      </c>
      <c r="N3101" s="25" t="str">
        <f t="shared" si="96"/>
        <v/>
      </c>
      <c r="O3101" s="15" t="str">
        <f t="shared" si="97"/>
        <v/>
      </c>
    </row>
    <row r="3102" spans="1:15" ht="16.5" customHeight="1">
      <c r="A3102" s="404"/>
      <c r="B3102" s="405"/>
      <c r="C3102" s="413"/>
      <c r="D3102" s="405"/>
      <c r="E3102" s="405"/>
      <c r="F3102" s="405"/>
      <c r="G3102" s="405"/>
      <c r="H3102" s="405"/>
      <c r="I3102" s="405"/>
      <c r="J3102" s="405"/>
      <c r="K3102" s="405"/>
      <c r="L3102" s="406"/>
      <c r="M3102" s="25" t="str">
        <f>IFERROR(VLOOKUP(D3102,Cover!$I$2:$J$14,2,0),"")</f>
        <v/>
      </c>
      <c r="N3102" s="25" t="str">
        <f t="shared" si="96"/>
        <v/>
      </c>
      <c r="O3102" s="15" t="str">
        <f t="shared" si="97"/>
        <v/>
      </c>
    </row>
    <row r="3103" spans="1:15" ht="16.5" customHeight="1">
      <c r="A3103" s="404"/>
      <c r="B3103" s="405"/>
      <c r="C3103" s="413"/>
      <c r="D3103" s="405"/>
      <c r="E3103" s="405"/>
      <c r="F3103" s="405"/>
      <c r="G3103" s="405"/>
      <c r="H3103" s="405"/>
      <c r="I3103" s="405"/>
      <c r="J3103" s="405"/>
      <c r="K3103" s="405"/>
      <c r="L3103" s="406"/>
      <c r="M3103" s="25" t="str">
        <f>IFERROR(VLOOKUP(D3103,Cover!$I$2:$J$14,2,0),"")</f>
        <v/>
      </c>
      <c r="N3103" s="25" t="str">
        <f t="shared" si="96"/>
        <v/>
      </c>
      <c r="O3103" s="15" t="str">
        <f t="shared" si="97"/>
        <v/>
      </c>
    </row>
    <row r="3104" spans="1:15" ht="16.5" customHeight="1">
      <c r="A3104" s="404"/>
      <c r="B3104" s="405"/>
      <c r="C3104" s="413"/>
      <c r="D3104" s="405"/>
      <c r="E3104" s="405"/>
      <c r="F3104" s="405"/>
      <c r="G3104" s="405"/>
      <c r="H3104" s="405"/>
      <c r="I3104" s="405"/>
      <c r="J3104" s="405"/>
      <c r="K3104" s="405"/>
      <c r="L3104" s="406"/>
      <c r="M3104" s="25" t="str">
        <f>IFERROR(VLOOKUP(D3104,Cover!$I$2:$J$14,2,0),"")</f>
        <v/>
      </c>
      <c r="N3104" s="25" t="str">
        <f t="shared" si="96"/>
        <v/>
      </c>
      <c r="O3104" s="15" t="str">
        <f t="shared" si="97"/>
        <v/>
      </c>
    </row>
    <row r="3105" spans="1:15" ht="16.5" customHeight="1">
      <c r="A3105" s="404"/>
      <c r="B3105" s="405"/>
      <c r="C3105" s="413"/>
      <c r="D3105" s="405"/>
      <c r="E3105" s="405"/>
      <c r="F3105" s="405"/>
      <c r="G3105" s="405"/>
      <c r="H3105" s="405"/>
      <c r="I3105" s="405"/>
      <c r="J3105" s="405"/>
      <c r="K3105" s="405"/>
      <c r="L3105" s="406"/>
      <c r="M3105" s="25" t="str">
        <f>IFERROR(VLOOKUP(D3105,Cover!$I$2:$J$14,2,0),"")</f>
        <v/>
      </c>
      <c r="N3105" s="25" t="str">
        <f t="shared" si="96"/>
        <v/>
      </c>
      <c r="O3105" s="15" t="str">
        <f t="shared" si="97"/>
        <v/>
      </c>
    </row>
    <row r="3106" spans="1:15" ht="16.5" customHeight="1">
      <c r="A3106" s="404"/>
      <c r="B3106" s="405"/>
      <c r="C3106" s="413"/>
      <c r="D3106" s="405"/>
      <c r="E3106" s="405"/>
      <c r="F3106" s="405"/>
      <c r="G3106" s="405"/>
      <c r="H3106" s="405"/>
      <c r="I3106" s="405"/>
      <c r="J3106" s="405"/>
      <c r="K3106" s="405"/>
      <c r="L3106" s="406"/>
      <c r="M3106" s="25" t="str">
        <f>IFERROR(VLOOKUP(D3106,Cover!$I$2:$J$14,2,0),"")</f>
        <v/>
      </c>
      <c r="N3106" s="25" t="str">
        <f t="shared" si="96"/>
        <v/>
      </c>
      <c r="O3106" s="15" t="str">
        <f t="shared" si="97"/>
        <v/>
      </c>
    </row>
    <row r="3107" spans="1:15" ht="16.5" customHeight="1">
      <c r="A3107" s="404"/>
      <c r="B3107" s="405"/>
      <c r="C3107" s="413"/>
      <c r="D3107" s="405"/>
      <c r="E3107" s="405"/>
      <c r="F3107" s="405"/>
      <c r="G3107" s="405"/>
      <c r="H3107" s="405"/>
      <c r="I3107" s="405"/>
      <c r="J3107" s="405"/>
      <c r="K3107" s="405"/>
      <c r="L3107" s="406"/>
      <c r="M3107" s="25" t="str">
        <f>IFERROR(VLOOKUP(D3107,Cover!$I$2:$J$14,2,0),"")</f>
        <v/>
      </c>
      <c r="N3107" s="25" t="str">
        <f t="shared" si="96"/>
        <v/>
      </c>
      <c r="O3107" s="15" t="str">
        <f t="shared" si="97"/>
        <v/>
      </c>
    </row>
    <row r="3108" spans="1:15" ht="16.5" customHeight="1">
      <c r="A3108" s="404"/>
      <c r="B3108" s="405"/>
      <c r="C3108" s="413"/>
      <c r="D3108" s="405"/>
      <c r="E3108" s="405"/>
      <c r="F3108" s="405"/>
      <c r="G3108" s="405"/>
      <c r="H3108" s="405"/>
      <c r="I3108" s="405"/>
      <c r="J3108" s="405"/>
      <c r="K3108" s="405"/>
      <c r="L3108" s="406"/>
      <c r="M3108" s="25" t="str">
        <f>IFERROR(VLOOKUP(D3108,Cover!$I$2:$J$14,2,0),"")</f>
        <v/>
      </c>
      <c r="N3108" s="25" t="str">
        <f t="shared" si="96"/>
        <v/>
      </c>
      <c r="O3108" s="15" t="str">
        <f t="shared" si="97"/>
        <v/>
      </c>
    </row>
    <row r="3109" spans="1:15" ht="16.5" customHeight="1">
      <c r="A3109" s="404"/>
      <c r="B3109" s="405"/>
      <c r="C3109" s="413"/>
      <c r="D3109" s="405"/>
      <c r="E3109" s="405"/>
      <c r="F3109" s="405"/>
      <c r="G3109" s="405"/>
      <c r="H3109" s="405"/>
      <c r="I3109" s="405"/>
      <c r="J3109" s="405"/>
      <c r="K3109" s="405"/>
      <c r="L3109" s="406"/>
      <c r="M3109" s="25" t="str">
        <f>IFERROR(VLOOKUP(D3109,Cover!$I$2:$J$14,2,0),"")</f>
        <v/>
      </c>
      <c r="N3109" s="25" t="str">
        <f t="shared" si="96"/>
        <v/>
      </c>
      <c r="O3109" s="15" t="str">
        <f t="shared" si="97"/>
        <v/>
      </c>
    </row>
    <row r="3110" spans="1:15" ht="16.5" customHeight="1">
      <c r="A3110" s="404"/>
      <c r="B3110" s="405"/>
      <c r="C3110" s="413"/>
      <c r="D3110" s="405"/>
      <c r="E3110" s="405"/>
      <c r="F3110" s="405"/>
      <c r="G3110" s="405"/>
      <c r="H3110" s="405"/>
      <c r="I3110" s="405"/>
      <c r="J3110" s="405"/>
      <c r="K3110" s="405"/>
      <c r="L3110" s="406"/>
      <c r="M3110" s="25" t="str">
        <f>IFERROR(VLOOKUP(D3110,Cover!$I$2:$J$14,2,0),"")</f>
        <v/>
      </c>
      <c r="N3110" s="25" t="str">
        <f t="shared" si="96"/>
        <v/>
      </c>
      <c r="O3110" s="15" t="str">
        <f t="shared" si="97"/>
        <v/>
      </c>
    </row>
    <row r="3111" spans="1:15" ht="16.5" customHeight="1">
      <c r="A3111" s="404"/>
      <c r="B3111" s="405"/>
      <c r="C3111" s="413"/>
      <c r="D3111" s="405"/>
      <c r="E3111" s="405"/>
      <c r="F3111" s="405"/>
      <c r="G3111" s="405"/>
      <c r="H3111" s="405"/>
      <c r="I3111" s="405"/>
      <c r="J3111" s="405"/>
      <c r="K3111" s="405"/>
      <c r="L3111" s="406"/>
      <c r="M3111" s="25" t="str">
        <f>IFERROR(VLOOKUP(D3111,Cover!$I$2:$J$14,2,0),"")</f>
        <v/>
      </c>
      <c r="N3111" s="25" t="str">
        <f t="shared" si="96"/>
        <v/>
      </c>
      <c r="O3111" s="15" t="str">
        <f t="shared" si="97"/>
        <v/>
      </c>
    </row>
    <row r="3112" spans="1:15" ht="16.5" customHeight="1">
      <c r="A3112" s="404"/>
      <c r="B3112" s="405"/>
      <c r="C3112" s="413"/>
      <c r="D3112" s="405"/>
      <c r="E3112" s="405"/>
      <c r="F3112" s="405"/>
      <c r="G3112" s="405"/>
      <c r="H3112" s="405"/>
      <c r="I3112" s="405"/>
      <c r="J3112" s="405"/>
      <c r="K3112" s="405"/>
      <c r="L3112" s="406"/>
      <c r="M3112" s="25" t="str">
        <f>IFERROR(VLOOKUP(D3112,Cover!$I$2:$J$14,2,0),"")</f>
        <v/>
      </c>
      <c r="N3112" s="25" t="str">
        <f t="shared" si="96"/>
        <v/>
      </c>
      <c r="O3112" s="15" t="str">
        <f t="shared" si="97"/>
        <v/>
      </c>
    </row>
    <row r="3113" spans="1:15" ht="16.5" customHeight="1">
      <c r="A3113" s="404"/>
      <c r="B3113" s="405"/>
      <c r="C3113" s="413"/>
      <c r="D3113" s="405"/>
      <c r="E3113" s="405"/>
      <c r="F3113" s="405"/>
      <c r="G3113" s="405"/>
      <c r="H3113" s="405"/>
      <c r="I3113" s="405"/>
      <c r="J3113" s="405"/>
      <c r="K3113" s="405"/>
      <c r="L3113" s="406"/>
      <c r="M3113" s="25" t="str">
        <f>IFERROR(VLOOKUP(D3113,Cover!$I$2:$J$14,2,0),"")</f>
        <v/>
      </c>
      <c r="N3113" s="25" t="str">
        <f t="shared" si="96"/>
        <v/>
      </c>
      <c r="O3113" s="15" t="str">
        <f t="shared" si="97"/>
        <v/>
      </c>
    </row>
    <row r="3114" spans="1:15" ht="16.5" customHeight="1">
      <c r="A3114" s="404"/>
      <c r="B3114" s="405"/>
      <c r="C3114" s="413"/>
      <c r="D3114" s="405"/>
      <c r="E3114" s="405"/>
      <c r="F3114" s="405"/>
      <c r="G3114" s="405"/>
      <c r="H3114" s="405"/>
      <c r="I3114" s="405"/>
      <c r="J3114" s="405"/>
      <c r="K3114" s="405"/>
      <c r="L3114" s="406"/>
      <c r="M3114" s="25" t="str">
        <f>IFERROR(VLOOKUP(D3114,Cover!$I$2:$J$14,2,0),"")</f>
        <v/>
      </c>
      <c r="N3114" s="25" t="str">
        <f t="shared" si="96"/>
        <v/>
      </c>
      <c r="O3114" s="15" t="str">
        <f t="shared" si="97"/>
        <v/>
      </c>
    </row>
    <row r="3115" spans="1:15" ht="16.5" customHeight="1">
      <c r="A3115" s="404"/>
      <c r="B3115" s="405"/>
      <c r="C3115" s="413"/>
      <c r="D3115" s="405"/>
      <c r="E3115" s="405"/>
      <c r="F3115" s="405"/>
      <c r="G3115" s="405"/>
      <c r="H3115" s="405"/>
      <c r="I3115" s="405"/>
      <c r="J3115" s="405"/>
      <c r="K3115" s="405"/>
      <c r="L3115" s="406"/>
      <c r="M3115" s="25" t="str">
        <f>IFERROR(VLOOKUP(D3115,Cover!$I$2:$J$14,2,0),"")</f>
        <v/>
      </c>
      <c r="N3115" s="25" t="str">
        <f t="shared" si="96"/>
        <v/>
      </c>
      <c r="O3115" s="15" t="str">
        <f t="shared" si="97"/>
        <v/>
      </c>
    </row>
    <row r="3116" spans="1:15" ht="16.5" customHeight="1">
      <c r="A3116" s="404"/>
      <c r="B3116" s="405"/>
      <c r="C3116" s="413"/>
      <c r="D3116" s="405"/>
      <c r="E3116" s="405"/>
      <c r="F3116" s="405"/>
      <c r="G3116" s="405"/>
      <c r="H3116" s="405"/>
      <c r="I3116" s="405"/>
      <c r="J3116" s="405"/>
      <c r="K3116" s="405"/>
      <c r="L3116" s="406"/>
      <c r="M3116" s="25" t="str">
        <f>IFERROR(VLOOKUP(D3116,Cover!$I$2:$J$14,2,0),"")</f>
        <v/>
      </c>
      <c r="N3116" s="25" t="str">
        <f t="shared" si="96"/>
        <v/>
      </c>
      <c r="O3116" s="15" t="str">
        <f t="shared" si="97"/>
        <v/>
      </c>
    </row>
    <row r="3117" spans="1:15" ht="16.5" customHeight="1">
      <c r="A3117" s="404"/>
      <c r="B3117" s="405"/>
      <c r="C3117" s="413"/>
      <c r="D3117" s="405"/>
      <c r="E3117" s="405"/>
      <c r="F3117" s="405"/>
      <c r="G3117" s="405"/>
      <c r="H3117" s="405"/>
      <c r="I3117" s="405"/>
      <c r="J3117" s="405"/>
      <c r="K3117" s="405"/>
      <c r="L3117" s="406"/>
      <c r="M3117" s="25" t="str">
        <f>IFERROR(VLOOKUP(D3117,Cover!$I$2:$J$14,2,0),"")</f>
        <v/>
      </c>
      <c r="N3117" s="25" t="str">
        <f t="shared" si="96"/>
        <v/>
      </c>
      <c r="O3117" s="15" t="str">
        <f t="shared" si="97"/>
        <v/>
      </c>
    </row>
    <row r="3118" spans="1:15" ht="16.5" customHeight="1">
      <c r="A3118" s="404"/>
      <c r="B3118" s="405"/>
      <c r="C3118" s="413"/>
      <c r="D3118" s="405"/>
      <c r="E3118" s="405"/>
      <c r="F3118" s="405"/>
      <c r="G3118" s="405"/>
      <c r="H3118" s="405"/>
      <c r="I3118" s="405"/>
      <c r="J3118" s="405"/>
      <c r="K3118" s="405"/>
      <c r="L3118" s="406"/>
      <c r="M3118" s="25" t="str">
        <f>IFERROR(VLOOKUP(D3118,Cover!$I$2:$J$14,2,0),"")</f>
        <v/>
      </c>
      <c r="N3118" s="25" t="str">
        <f t="shared" si="96"/>
        <v/>
      </c>
      <c r="O3118" s="15" t="str">
        <f t="shared" si="97"/>
        <v/>
      </c>
    </row>
    <row r="3119" spans="1:15" ht="16.5" customHeight="1">
      <c r="A3119" s="404"/>
      <c r="B3119" s="405"/>
      <c r="C3119" s="413"/>
      <c r="D3119" s="405"/>
      <c r="E3119" s="405"/>
      <c r="F3119" s="405"/>
      <c r="G3119" s="405"/>
      <c r="H3119" s="405"/>
      <c r="I3119" s="405"/>
      <c r="J3119" s="405"/>
      <c r="K3119" s="405"/>
      <c r="L3119" s="406"/>
      <c r="M3119" s="25" t="str">
        <f>IFERROR(VLOOKUP(D3119,Cover!$I$2:$J$14,2,0),"")</f>
        <v/>
      </c>
      <c r="N3119" s="25" t="str">
        <f t="shared" si="96"/>
        <v/>
      </c>
      <c r="O3119" s="15" t="str">
        <f t="shared" si="97"/>
        <v/>
      </c>
    </row>
    <row r="3120" spans="1:15" ht="16.5" customHeight="1">
      <c r="A3120" s="404"/>
      <c r="B3120" s="405"/>
      <c r="C3120" s="413"/>
      <c r="D3120" s="405"/>
      <c r="E3120" s="405"/>
      <c r="F3120" s="405"/>
      <c r="G3120" s="405"/>
      <c r="H3120" s="405"/>
      <c r="I3120" s="405"/>
      <c r="J3120" s="405"/>
      <c r="K3120" s="405"/>
      <c r="L3120" s="406"/>
      <c r="M3120" s="25" t="str">
        <f>IFERROR(VLOOKUP(D3120,Cover!$I$2:$J$14,2,0),"")</f>
        <v/>
      </c>
      <c r="N3120" s="25" t="str">
        <f t="shared" si="96"/>
        <v/>
      </c>
      <c r="O3120" s="15" t="str">
        <f t="shared" si="97"/>
        <v/>
      </c>
    </row>
    <row r="3121" spans="1:15" ht="16.5" customHeight="1">
      <c r="A3121" s="404"/>
      <c r="B3121" s="405"/>
      <c r="C3121" s="413"/>
      <c r="D3121" s="405"/>
      <c r="E3121" s="405"/>
      <c r="F3121" s="405"/>
      <c r="G3121" s="405"/>
      <c r="H3121" s="405"/>
      <c r="I3121" s="405"/>
      <c r="J3121" s="405"/>
      <c r="K3121" s="405"/>
      <c r="L3121" s="406"/>
      <c r="M3121" s="25" t="str">
        <f>IFERROR(VLOOKUP(D3121,Cover!$I$2:$J$14,2,0),"")</f>
        <v/>
      </c>
      <c r="N3121" s="25" t="str">
        <f t="shared" si="96"/>
        <v/>
      </c>
      <c r="O3121" s="15" t="str">
        <f t="shared" si="97"/>
        <v/>
      </c>
    </row>
    <row r="3122" spans="1:15" ht="16.5" customHeight="1">
      <c r="A3122" s="404"/>
      <c r="B3122" s="405"/>
      <c r="C3122" s="413"/>
      <c r="D3122" s="405"/>
      <c r="E3122" s="405"/>
      <c r="F3122" s="405"/>
      <c r="G3122" s="405"/>
      <c r="H3122" s="405"/>
      <c r="I3122" s="405"/>
      <c r="J3122" s="405"/>
      <c r="K3122" s="405"/>
      <c r="L3122" s="406"/>
      <c r="M3122" s="25" t="str">
        <f>IFERROR(VLOOKUP(D3122,Cover!$I$2:$J$14,2,0),"")</f>
        <v/>
      </c>
      <c r="N3122" s="25" t="str">
        <f t="shared" si="96"/>
        <v/>
      </c>
      <c r="O3122" s="15" t="str">
        <f t="shared" si="97"/>
        <v/>
      </c>
    </row>
    <row r="3123" spans="1:15" ht="16.5" customHeight="1">
      <c r="A3123" s="404"/>
      <c r="B3123" s="405"/>
      <c r="C3123" s="413"/>
      <c r="D3123" s="405"/>
      <c r="E3123" s="405"/>
      <c r="F3123" s="405"/>
      <c r="G3123" s="405"/>
      <c r="H3123" s="405"/>
      <c r="I3123" s="405"/>
      <c r="J3123" s="405"/>
      <c r="K3123" s="405"/>
      <c r="L3123" s="406"/>
      <c r="M3123" s="25" t="str">
        <f>IFERROR(VLOOKUP(D3123,Cover!$I$2:$J$14,2,0),"")</f>
        <v/>
      </c>
      <c r="N3123" s="25" t="str">
        <f t="shared" si="96"/>
        <v/>
      </c>
      <c r="O3123" s="15" t="str">
        <f t="shared" si="97"/>
        <v/>
      </c>
    </row>
    <row r="3124" spans="1:15" ht="16.5" customHeight="1">
      <c r="A3124" s="404"/>
      <c r="B3124" s="405"/>
      <c r="C3124" s="413"/>
      <c r="D3124" s="405"/>
      <c r="E3124" s="405"/>
      <c r="F3124" s="405"/>
      <c r="G3124" s="405"/>
      <c r="H3124" s="405"/>
      <c r="I3124" s="405"/>
      <c r="J3124" s="405"/>
      <c r="K3124" s="405"/>
      <c r="L3124" s="406"/>
      <c r="M3124" s="25" t="str">
        <f>IFERROR(VLOOKUP(D3124,Cover!$I$2:$J$14,2,0),"")</f>
        <v/>
      </c>
      <c r="N3124" s="25" t="str">
        <f t="shared" si="96"/>
        <v/>
      </c>
      <c r="O3124" s="15" t="str">
        <f t="shared" si="97"/>
        <v/>
      </c>
    </row>
    <row r="3125" spans="1:15" ht="16.5" customHeight="1">
      <c r="A3125" s="404"/>
      <c r="B3125" s="405"/>
      <c r="C3125" s="413"/>
      <c r="D3125" s="405"/>
      <c r="E3125" s="405"/>
      <c r="F3125" s="405"/>
      <c r="G3125" s="405"/>
      <c r="H3125" s="405"/>
      <c r="I3125" s="405"/>
      <c r="J3125" s="405"/>
      <c r="K3125" s="405"/>
      <c r="L3125" s="406"/>
      <c r="M3125" s="25" t="str">
        <f>IFERROR(VLOOKUP(D3125,Cover!$I$2:$J$14,2,0),"")</f>
        <v/>
      </c>
      <c r="N3125" s="25" t="str">
        <f t="shared" si="96"/>
        <v/>
      </c>
      <c r="O3125" s="15" t="str">
        <f t="shared" si="97"/>
        <v/>
      </c>
    </row>
    <row r="3126" spans="1:15" ht="16.5" customHeight="1">
      <c r="A3126" s="404"/>
      <c r="B3126" s="405"/>
      <c r="C3126" s="413"/>
      <c r="D3126" s="405"/>
      <c r="E3126" s="405"/>
      <c r="F3126" s="405"/>
      <c r="G3126" s="405"/>
      <c r="H3126" s="405"/>
      <c r="I3126" s="405"/>
      <c r="J3126" s="405"/>
      <c r="K3126" s="405"/>
      <c r="L3126" s="406"/>
      <c r="M3126" s="25" t="str">
        <f>IFERROR(VLOOKUP(D3126,Cover!$I$2:$J$14,2,0),"")</f>
        <v/>
      </c>
      <c r="N3126" s="25" t="str">
        <f t="shared" si="96"/>
        <v/>
      </c>
      <c r="O3126" s="15" t="str">
        <f t="shared" si="97"/>
        <v/>
      </c>
    </row>
    <row r="3127" spans="1:15" ht="16.5" customHeight="1">
      <c r="A3127" s="404"/>
      <c r="B3127" s="405"/>
      <c r="C3127" s="413"/>
      <c r="D3127" s="405"/>
      <c r="E3127" s="405"/>
      <c r="F3127" s="405"/>
      <c r="G3127" s="405"/>
      <c r="H3127" s="405"/>
      <c r="I3127" s="405"/>
      <c r="J3127" s="405"/>
      <c r="K3127" s="405"/>
      <c r="L3127" s="406"/>
      <c r="M3127" s="25" t="str">
        <f>IFERROR(VLOOKUP(D3127,Cover!$I$2:$J$14,2,0),"")</f>
        <v/>
      </c>
      <c r="N3127" s="25" t="str">
        <f t="shared" si="96"/>
        <v/>
      </c>
      <c r="O3127" s="15" t="str">
        <f t="shared" si="97"/>
        <v/>
      </c>
    </row>
    <row r="3128" spans="1:15" ht="16.5" customHeight="1">
      <c r="A3128" s="404"/>
      <c r="B3128" s="405"/>
      <c r="C3128" s="413"/>
      <c r="D3128" s="405"/>
      <c r="E3128" s="405"/>
      <c r="F3128" s="405"/>
      <c r="G3128" s="405"/>
      <c r="H3128" s="405"/>
      <c r="I3128" s="405"/>
      <c r="J3128" s="405"/>
      <c r="K3128" s="405"/>
      <c r="L3128" s="406"/>
      <c r="M3128" s="25" t="str">
        <f>IFERROR(VLOOKUP(D3128,Cover!$I$2:$J$14,2,0),"")</f>
        <v/>
      </c>
      <c r="N3128" s="25" t="str">
        <f t="shared" si="96"/>
        <v/>
      </c>
      <c r="O3128" s="15" t="str">
        <f t="shared" si="97"/>
        <v/>
      </c>
    </row>
    <row r="3129" spans="1:15" ht="16.5" customHeight="1">
      <c r="A3129" s="404"/>
      <c r="B3129" s="405"/>
      <c r="C3129" s="413"/>
      <c r="D3129" s="405"/>
      <c r="E3129" s="405"/>
      <c r="F3129" s="405"/>
      <c r="G3129" s="405"/>
      <c r="H3129" s="405"/>
      <c r="I3129" s="405"/>
      <c r="J3129" s="405"/>
      <c r="K3129" s="405"/>
      <c r="L3129" s="406"/>
      <c r="M3129" s="25" t="str">
        <f>IFERROR(VLOOKUP(D3129,Cover!$I$2:$J$14,2,0),"")</f>
        <v/>
      </c>
      <c r="N3129" s="25" t="str">
        <f t="shared" si="96"/>
        <v/>
      </c>
      <c r="O3129" s="15" t="str">
        <f t="shared" si="97"/>
        <v/>
      </c>
    </row>
    <row r="3130" spans="1:15" ht="16.5" customHeight="1">
      <c r="A3130" s="404"/>
      <c r="B3130" s="405"/>
      <c r="C3130" s="413"/>
      <c r="D3130" s="405"/>
      <c r="E3130" s="405"/>
      <c r="F3130" s="405"/>
      <c r="G3130" s="405"/>
      <c r="H3130" s="405"/>
      <c r="I3130" s="405"/>
      <c r="J3130" s="405"/>
      <c r="K3130" s="405"/>
      <c r="L3130" s="406"/>
      <c r="M3130" s="25" t="str">
        <f>IFERROR(VLOOKUP(D3130,Cover!$I$2:$J$14,2,0),"")</f>
        <v/>
      </c>
      <c r="N3130" s="25" t="str">
        <f t="shared" si="96"/>
        <v/>
      </c>
      <c r="O3130" s="15" t="str">
        <f t="shared" si="97"/>
        <v/>
      </c>
    </row>
    <row r="3131" spans="1:15" ht="16.5" customHeight="1">
      <c r="A3131" s="404"/>
      <c r="B3131" s="405"/>
      <c r="C3131" s="413"/>
      <c r="D3131" s="405"/>
      <c r="E3131" s="405"/>
      <c r="F3131" s="405"/>
      <c r="G3131" s="405"/>
      <c r="H3131" s="405"/>
      <c r="I3131" s="405"/>
      <c r="J3131" s="405"/>
      <c r="K3131" s="405"/>
      <c r="L3131" s="406"/>
      <c r="M3131" s="25" t="str">
        <f>IFERROR(VLOOKUP(D3131,Cover!$I$2:$J$14,2,0),"")</f>
        <v/>
      </c>
      <c r="N3131" s="25" t="str">
        <f t="shared" si="96"/>
        <v/>
      </c>
      <c r="O3131" s="15" t="str">
        <f t="shared" si="97"/>
        <v/>
      </c>
    </row>
    <row r="3132" spans="1:15" ht="16.5" customHeight="1">
      <c r="A3132" s="404"/>
      <c r="B3132" s="405"/>
      <c r="C3132" s="413"/>
      <c r="D3132" s="405"/>
      <c r="E3132" s="405"/>
      <c r="F3132" s="405"/>
      <c r="G3132" s="405"/>
      <c r="H3132" s="405"/>
      <c r="I3132" s="405"/>
      <c r="J3132" s="405"/>
      <c r="K3132" s="405"/>
      <c r="L3132" s="406"/>
      <c r="M3132" s="25" t="str">
        <f>IFERROR(VLOOKUP(D3132,Cover!$I$2:$J$14,2,0),"")</f>
        <v/>
      </c>
      <c r="N3132" s="25" t="str">
        <f t="shared" si="96"/>
        <v/>
      </c>
      <c r="O3132" s="15" t="str">
        <f t="shared" si="97"/>
        <v/>
      </c>
    </row>
    <row r="3133" spans="1:15" ht="16.5" customHeight="1">
      <c r="A3133" s="404"/>
      <c r="B3133" s="405"/>
      <c r="C3133" s="413"/>
      <c r="D3133" s="405"/>
      <c r="E3133" s="405"/>
      <c r="F3133" s="405"/>
      <c r="G3133" s="405"/>
      <c r="H3133" s="405"/>
      <c r="I3133" s="405"/>
      <c r="J3133" s="405"/>
      <c r="K3133" s="405"/>
      <c r="L3133" s="406"/>
      <c r="M3133" s="25" t="str">
        <f>IFERROR(VLOOKUP(D3133,Cover!$I$2:$J$14,2,0),"")</f>
        <v/>
      </c>
      <c r="N3133" s="25" t="str">
        <f t="shared" si="96"/>
        <v/>
      </c>
      <c r="O3133" s="15" t="str">
        <f t="shared" si="97"/>
        <v/>
      </c>
    </row>
    <row r="3134" spans="1:15" ht="16.5" customHeight="1">
      <c r="A3134" s="404"/>
      <c r="B3134" s="405"/>
      <c r="C3134" s="413"/>
      <c r="D3134" s="405"/>
      <c r="E3134" s="405"/>
      <c r="F3134" s="405"/>
      <c r="G3134" s="405"/>
      <c r="H3134" s="405"/>
      <c r="I3134" s="405"/>
      <c r="J3134" s="405"/>
      <c r="K3134" s="405"/>
      <c r="L3134" s="406"/>
      <c r="M3134" s="25" t="str">
        <f>IFERROR(VLOOKUP(D3134,Cover!$I$2:$J$14,2,0),"")</f>
        <v/>
      </c>
      <c r="N3134" s="25" t="str">
        <f t="shared" si="96"/>
        <v/>
      </c>
      <c r="O3134" s="15" t="str">
        <f t="shared" si="97"/>
        <v/>
      </c>
    </row>
    <row r="3135" spans="1:15" ht="16.5" customHeight="1">
      <c r="A3135" s="404"/>
      <c r="B3135" s="405"/>
      <c r="C3135" s="413"/>
      <c r="D3135" s="405"/>
      <c r="E3135" s="405"/>
      <c r="F3135" s="405"/>
      <c r="G3135" s="405"/>
      <c r="H3135" s="405"/>
      <c r="I3135" s="405"/>
      <c r="J3135" s="405"/>
      <c r="K3135" s="405"/>
      <c r="L3135" s="406"/>
      <c r="M3135" s="25" t="str">
        <f>IFERROR(VLOOKUP(D3135,Cover!$I$2:$J$14,2,0),"")</f>
        <v/>
      </c>
      <c r="N3135" s="25" t="str">
        <f t="shared" si="96"/>
        <v/>
      </c>
      <c r="O3135" s="15" t="str">
        <f t="shared" si="97"/>
        <v/>
      </c>
    </row>
    <row r="3136" spans="1:15" ht="16.5" customHeight="1">
      <c r="A3136" s="404"/>
      <c r="B3136" s="405"/>
      <c r="C3136" s="413"/>
      <c r="D3136" s="405"/>
      <c r="E3136" s="405"/>
      <c r="F3136" s="405"/>
      <c r="G3136" s="405"/>
      <c r="H3136" s="405"/>
      <c r="I3136" s="405"/>
      <c r="J3136" s="405"/>
      <c r="K3136" s="405"/>
      <c r="L3136" s="406"/>
      <c r="M3136" s="25" t="str">
        <f>IFERROR(VLOOKUP(D3136,Cover!$I$2:$J$14,2,0),"")</f>
        <v/>
      </c>
      <c r="N3136" s="25" t="str">
        <f t="shared" si="96"/>
        <v/>
      </c>
      <c r="O3136" s="15" t="str">
        <f t="shared" si="97"/>
        <v/>
      </c>
    </row>
    <row r="3137" spans="1:15" ht="16.5" customHeight="1">
      <c r="A3137" s="404"/>
      <c r="B3137" s="405"/>
      <c r="C3137" s="413"/>
      <c r="D3137" s="405"/>
      <c r="E3137" s="405"/>
      <c r="F3137" s="405"/>
      <c r="G3137" s="405"/>
      <c r="H3137" s="405"/>
      <c r="I3137" s="405"/>
      <c r="J3137" s="405"/>
      <c r="K3137" s="405"/>
      <c r="L3137" s="406"/>
      <c r="M3137" s="25" t="str">
        <f>IFERROR(VLOOKUP(D3137,Cover!$I$2:$J$14,2,0),"")</f>
        <v/>
      </c>
      <c r="N3137" s="25" t="str">
        <f t="shared" si="96"/>
        <v/>
      </c>
      <c r="O3137" s="15" t="str">
        <f t="shared" si="97"/>
        <v/>
      </c>
    </row>
    <row r="3138" spans="1:15" ht="16.5" customHeight="1">
      <c r="A3138" s="404"/>
      <c r="B3138" s="405"/>
      <c r="C3138" s="413"/>
      <c r="D3138" s="405"/>
      <c r="E3138" s="405"/>
      <c r="F3138" s="405"/>
      <c r="G3138" s="405"/>
      <c r="H3138" s="405"/>
      <c r="I3138" s="405"/>
      <c r="J3138" s="405"/>
      <c r="K3138" s="405"/>
      <c r="L3138" s="406"/>
      <c r="M3138" s="25" t="str">
        <f>IFERROR(VLOOKUP(D3138,Cover!$I$2:$J$14,2,0),"")</f>
        <v/>
      </c>
      <c r="N3138" s="25" t="str">
        <f t="shared" si="96"/>
        <v/>
      </c>
      <c r="O3138" s="15" t="str">
        <f t="shared" si="97"/>
        <v/>
      </c>
    </row>
    <row r="3139" spans="1:15" ht="16.5" customHeight="1">
      <c r="A3139" s="404"/>
      <c r="B3139" s="405"/>
      <c r="C3139" s="413"/>
      <c r="D3139" s="405"/>
      <c r="E3139" s="405"/>
      <c r="F3139" s="405"/>
      <c r="G3139" s="405"/>
      <c r="H3139" s="405"/>
      <c r="I3139" s="405"/>
      <c r="J3139" s="405"/>
      <c r="K3139" s="405"/>
      <c r="L3139" s="406"/>
      <c r="M3139" s="25" t="str">
        <f>IFERROR(VLOOKUP(D3139,Cover!$I$2:$J$14,2,0),"")</f>
        <v/>
      </c>
      <c r="N3139" s="25" t="str">
        <f t="shared" ref="N3139:N3202" si="98">IF(O3139&lt;&gt;"PMOyyy144_R4bis",CONCATENATE(B3139,M3139,I3139),CONCATENATE(O3139,M3139,I3139))</f>
        <v/>
      </c>
      <c r="O3139" s="15" t="str">
        <f t="shared" ref="O3139:O3202" si="99">LEFT(B3139,15)</f>
        <v/>
      </c>
    </row>
    <row r="3140" spans="1:15" ht="16.5" customHeight="1">
      <c r="A3140" s="404"/>
      <c r="B3140" s="405"/>
      <c r="C3140" s="413"/>
      <c r="D3140" s="405"/>
      <c r="E3140" s="405"/>
      <c r="F3140" s="405"/>
      <c r="G3140" s="405"/>
      <c r="H3140" s="405"/>
      <c r="I3140" s="405"/>
      <c r="J3140" s="405"/>
      <c r="K3140" s="405"/>
      <c r="L3140" s="406"/>
      <c r="M3140" s="25" t="str">
        <f>IFERROR(VLOOKUP(D3140,Cover!$I$2:$J$14,2,0),"")</f>
        <v/>
      </c>
      <c r="N3140" s="25" t="str">
        <f t="shared" si="98"/>
        <v/>
      </c>
      <c r="O3140" s="15" t="str">
        <f t="shared" si="99"/>
        <v/>
      </c>
    </row>
    <row r="3141" spans="1:15" ht="16.5" customHeight="1">
      <c r="A3141" s="404"/>
      <c r="B3141" s="405"/>
      <c r="C3141" s="413"/>
      <c r="D3141" s="405"/>
      <c r="E3141" s="405"/>
      <c r="F3141" s="405"/>
      <c r="G3141" s="405"/>
      <c r="H3141" s="405"/>
      <c r="I3141" s="405"/>
      <c r="J3141" s="405"/>
      <c r="K3141" s="405"/>
      <c r="L3141" s="406"/>
      <c r="M3141" s="25" t="str">
        <f>IFERROR(VLOOKUP(D3141,Cover!$I$2:$J$14,2,0),"")</f>
        <v/>
      </c>
      <c r="N3141" s="25" t="str">
        <f t="shared" si="98"/>
        <v/>
      </c>
      <c r="O3141" s="15" t="str">
        <f t="shared" si="99"/>
        <v/>
      </c>
    </row>
    <row r="3142" spans="1:15" ht="16.5" customHeight="1">
      <c r="A3142" s="404"/>
      <c r="B3142" s="405"/>
      <c r="C3142" s="413"/>
      <c r="D3142" s="405"/>
      <c r="E3142" s="405"/>
      <c r="F3142" s="405"/>
      <c r="G3142" s="405"/>
      <c r="H3142" s="405"/>
      <c r="I3142" s="405"/>
      <c r="J3142" s="405"/>
      <c r="K3142" s="405"/>
      <c r="L3142" s="406"/>
      <c r="M3142" s="25" t="str">
        <f>IFERROR(VLOOKUP(D3142,Cover!$I$2:$J$14,2,0),"")</f>
        <v/>
      </c>
      <c r="N3142" s="25" t="str">
        <f t="shared" si="98"/>
        <v/>
      </c>
      <c r="O3142" s="15" t="str">
        <f t="shared" si="99"/>
        <v/>
      </c>
    </row>
    <row r="3143" spans="1:15" ht="16.5" customHeight="1">
      <c r="A3143" s="404"/>
      <c r="B3143" s="405"/>
      <c r="C3143" s="413"/>
      <c r="D3143" s="405"/>
      <c r="E3143" s="405"/>
      <c r="F3143" s="405"/>
      <c r="G3143" s="405"/>
      <c r="H3143" s="405"/>
      <c r="I3143" s="405"/>
      <c r="J3143" s="405"/>
      <c r="K3143" s="405"/>
      <c r="L3143" s="406"/>
      <c r="M3143" s="25" t="str">
        <f>IFERROR(VLOOKUP(D3143,Cover!$I$2:$J$14,2,0),"")</f>
        <v/>
      </c>
      <c r="N3143" s="25" t="str">
        <f t="shared" si="98"/>
        <v/>
      </c>
      <c r="O3143" s="15" t="str">
        <f t="shared" si="99"/>
        <v/>
      </c>
    </row>
    <row r="3144" spans="1:15" ht="16.5" customHeight="1">
      <c r="A3144" s="404"/>
      <c r="B3144" s="405"/>
      <c r="C3144" s="413"/>
      <c r="D3144" s="405"/>
      <c r="E3144" s="405"/>
      <c r="F3144" s="405"/>
      <c r="G3144" s="405"/>
      <c r="H3144" s="405"/>
      <c r="I3144" s="405"/>
      <c r="J3144" s="405"/>
      <c r="K3144" s="405"/>
      <c r="L3144" s="406"/>
      <c r="M3144" s="25" t="str">
        <f>IFERROR(VLOOKUP(D3144,Cover!$I$2:$J$14,2,0),"")</f>
        <v/>
      </c>
      <c r="N3144" s="25" t="str">
        <f t="shared" si="98"/>
        <v/>
      </c>
      <c r="O3144" s="15" t="str">
        <f t="shared" si="99"/>
        <v/>
      </c>
    </row>
    <row r="3145" spans="1:15" ht="16.5" customHeight="1">
      <c r="A3145" s="404"/>
      <c r="B3145" s="405"/>
      <c r="C3145" s="413"/>
      <c r="D3145" s="405"/>
      <c r="E3145" s="405"/>
      <c r="F3145" s="405"/>
      <c r="G3145" s="405"/>
      <c r="H3145" s="405"/>
      <c r="I3145" s="405"/>
      <c r="J3145" s="405"/>
      <c r="K3145" s="405"/>
      <c r="L3145" s="406"/>
      <c r="M3145" s="25" t="str">
        <f>IFERROR(VLOOKUP(D3145,Cover!$I$2:$J$14,2,0),"")</f>
        <v/>
      </c>
      <c r="N3145" s="25" t="str">
        <f t="shared" si="98"/>
        <v/>
      </c>
      <c r="O3145" s="15" t="str">
        <f t="shared" si="99"/>
        <v/>
      </c>
    </row>
    <row r="3146" spans="1:15" ht="16.5" customHeight="1">
      <c r="A3146" s="404"/>
      <c r="B3146" s="405"/>
      <c r="C3146" s="413"/>
      <c r="D3146" s="405"/>
      <c r="E3146" s="405"/>
      <c r="F3146" s="405"/>
      <c r="G3146" s="405"/>
      <c r="H3146" s="405"/>
      <c r="I3146" s="405"/>
      <c r="J3146" s="405"/>
      <c r="K3146" s="405"/>
      <c r="L3146" s="406"/>
      <c r="M3146" s="25" t="str">
        <f>IFERROR(VLOOKUP(D3146,Cover!$I$2:$J$14,2,0),"")</f>
        <v/>
      </c>
      <c r="N3146" s="25" t="str">
        <f t="shared" si="98"/>
        <v/>
      </c>
      <c r="O3146" s="15" t="str">
        <f t="shared" si="99"/>
        <v/>
      </c>
    </row>
    <row r="3147" spans="1:15" ht="16.5" customHeight="1">
      <c r="A3147" s="404"/>
      <c r="B3147" s="405"/>
      <c r="C3147" s="413"/>
      <c r="D3147" s="405"/>
      <c r="E3147" s="405"/>
      <c r="F3147" s="405"/>
      <c r="G3147" s="405"/>
      <c r="H3147" s="405"/>
      <c r="I3147" s="405"/>
      <c r="J3147" s="405"/>
      <c r="K3147" s="405"/>
      <c r="L3147" s="406"/>
      <c r="M3147" s="25" t="str">
        <f>IFERROR(VLOOKUP(D3147,Cover!$I$2:$J$14,2,0),"")</f>
        <v/>
      </c>
      <c r="N3147" s="25" t="str">
        <f t="shared" si="98"/>
        <v/>
      </c>
      <c r="O3147" s="15" t="str">
        <f t="shared" si="99"/>
        <v/>
      </c>
    </row>
    <row r="3148" spans="1:15" ht="16.5" customHeight="1">
      <c r="A3148" s="404"/>
      <c r="B3148" s="405"/>
      <c r="C3148" s="413"/>
      <c r="D3148" s="405"/>
      <c r="E3148" s="405"/>
      <c r="F3148" s="405"/>
      <c r="G3148" s="405"/>
      <c r="H3148" s="405"/>
      <c r="I3148" s="405"/>
      <c r="J3148" s="405"/>
      <c r="K3148" s="405"/>
      <c r="L3148" s="406"/>
      <c r="M3148" s="25" t="str">
        <f>IFERROR(VLOOKUP(D3148,Cover!$I$2:$J$14,2,0),"")</f>
        <v/>
      </c>
      <c r="N3148" s="25" t="str">
        <f t="shared" si="98"/>
        <v/>
      </c>
      <c r="O3148" s="15" t="str">
        <f t="shared" si="99"/>
        <v/>
      </c>
    </row>
    <row r="3149" spans="1:15" ht="16.5" customHeight="1">
      <c r="A3149" s="404"/>
      <c r="B3149" s="405"/>
      <c r="C3149" s="413"/>
      <c r="D3149" s="405"/>
      <c r="E3149" s="405"/>
      <c r="F3149" s="405"/>
      <c r="G3149" s="405"/>
      <c r="H3149" s="405"/>
      <c r="I3149" s="405"/>
      <c r="J3149" s="405"/>
      <c r="K3149" s="405"/>
      <c r="L3149" s="406"/>
      <c r="M3149" s="25" t="str">
        <f>IFERROR(VLOOKUP(D3149,Cover!$I$2:$J$14,2,0),"")</f>
        <v/>
      </c>
      <c r="N3149" s="25" t="str">
        <f t="shared" si="98"/>
        <v/>
      </c>
      <c r="O3149" s="15" t="str">
        <f t="shared" si="99"/>
        <v/>
      </c>
    </row>
    <row r="3150" spans="1:15" ht="16.5" customHeight="1">
      <c r="A3150" s="404"/>
      <c r="B3150" s="405"/>
      <c r="C3150" s="413"/>
      <c r="D3150" s="405"/>
      <c r="E3150" s="405"/>
      <c r="F3150" s="405"/>
      <c r="G3150" s="405"/>
      <c r="H3150" s="405"/>
      <c r="I3150" s="405"/>
      <c r="J3150" s="405"/>
      <c r="K3150" s="405"/>
      <c r="L3150" s="406"/>
      <c r="M3150" s="25" t="str">
        <f>IFERROR(VLOOKUP(D3150,Cover!$I$2:$J$14,2,0),"")</f>
        <v/>
      </c>
      <c r="N3150" s="25" t="str">
        <f t="shared" si="98"/>
        <v/>
      </c>
      <c r="O3150" s="15" t="str">
        <f t="shared" si="99"/>
        <v/>
      </c>
    </row>
    <row r="3151" spans="1:15" ht="16.5" customHeight="1">
      <c r="A3151" s="404"/>
      <c r="B3151" s="405"/>
      <c r="C3151" s="413"/>
      <c r="D3151" s="405"/>
      <c r="E3151" s="405"/>
      <c r="F3151" s="405"/>
      <c r="G3151" s="405"/>
      <c r="H3151" s="405"/>
      <c r="I3151" s="405"/>
      <c r="J3151" s="405"/>
      <c r="K3151" s="405"/>
      <c r="L3151" s="406"/>
      <c r="M3151" s="25" t="str">
        <f>IFERROR(VLOOKUP(D3151,Cover!$I$2:$J$14,2,0),"")</f>
        <v/>
      </c>
      <c r="N3151" s="25" t="str">
        <f t="shared" si="98"/>
        <v/>
      </c>
      <c r="O3151" s="15" t="str">
        <f t="shared" si="99"/>
        <v/>
      </c>
    </row>
    <row r="3152" spans="1:15" ht="16.5" customHeight="1">
      <c r="A3152" s="404"/>
      <c r="B3152" s="405"/>
      <c r="C3152" s="413"/>
      <c r="D3152" s="405"/>
      <c r="E3152" s="405"/>
      <c r="F3152" s="405"/>
      <c r="G3152" s="405"/>
      <c r="H3152" s="405"/>
      <c r="I3152" s="405"/>
      <c r="J3152" s="405"/>
      <c r="K3152" s="405"/>
      <c r="L3152" s="406"/>
      <c r="M3152" s="25" t="str">
        <f>IFERROR(VLOOKUP(D3152,Cover!$I$2:$J$14,2,0),"")</f>
        <v/>
      </c>
      <c r="N3152" s="25" t="str">
        <f t="shared" si="98"/>
        <v/>
      </c>
      <c r="O3152" s="15" t="str">
        <f t="shared" si="99"/>
        <v/>
      </c>
    </row>
    <row r="3153" spans="1:15" ht="16.5" customHeight="1">
      <c r="A3153" s="404"/>
      <c r="B3153" s="405"/>
      <c r="C3153" s="413"/>
      <c r="D3153" s="405"/>
      <c r="E3153" s="405"/>
      <c r="F3153" s="405"/>
      <c r="G3153" s="405"/>
      <c r="H3153" s="405"/>
      <c r="I3153" s="405"/>
      <c r="J3153" s="405"/>
      <c r="K3153" s="405"/>
      <c r="L3153" s="406"/>
      <c r="M3153" s="25" t="str">
        <f>IFERROR(VLOOKUP(D3153,Cover!$I$2:$J$14,2,0),"")</f>
        <v/>
      </c>
      <c r="N3153" s="25" t="str">
        <f t="shared" si="98"/>
        <v/>
      </c>
      <c r="O3153" s="15" t="str">
        <f t="shared" si="99"/>
        <v/>
      </c>
    </row>
    <row r="3154" spans="1:15" ht="16.5" customHeight="1">
      <c r="A3154" s="404"/>
      <c r="B3154" s="405"/>
      <c r="C3154" s="413"/>
      <c r="D3154" s="405"/>
      <c r="E3154" s="405"/>
      <c r="F3154" s="405"/>
      <c r="G3154" s="405"/>
      <c r="H3154" s="405"/>
      <c r="I3154" s="405"/>
      <c r="J3154" s="405"/>
      <c r="K3154" s="405"/>
      <c r="L3154" s="406"/>
      <c r="M3154" s="25" t="str">
        <f>IFERROR(VLOOKUP(D3154,Cover!$I$2:$J$14,2,0),"")</f>
        <v/>
      </c>
      <c r="N3154" s="25" t="str">
        <f t="shared" si="98"/>
        <v/>
      </c>
      <c r="O3154" s="15" t="str">
        <f t="shared" si="99"/>
        <v/>
      </c>
    </row>
    <row r="3155" spans="1:15" ht="16.5" customHeight="1">
      <c r="A3155" s="404"/>
      <c r="B3155" s="405"/>
      <c r="C3155" s="413"/>
      <c r="D3155" s="405"/>
      <c r="E3155" s="405"/>
      <c r="F3155" s="405"/>
      <c r="G3155" s="405"/>
      <c r="H3155" s="405"/>
      <c r="I3155" s="405"/>
      <c r="J3155" s="405"/>
      <c r="K3155" s="405"/>
      <c r="L3155" s="406"/>
      <c r="M3155" s="25" t="str">
        <f>IFERROR(VLOOKUP(D3155,Cover!$I$2:$J$14,2,0),"")</f>
        <v/>
      </c>
      <c r="N3155" s="25" t="str">
        <f t="shared" si="98"/>
        <v/>
      </c>
      <c r="O3155" s="15" t="str">
        <f t="shared" si="99"/>
        <v/>
      </c>
    </row>
    <row r="3156" spans="1:15" ht="16.5" customHeight="1">
      <c r="A3156" s="404"/>
      <c r="B3156" s="405"/>
      <c r="C3156" s="413"/>
      <c r="D3156" s="405"/>
      <c r="E3156" s="405"/>
      <c r="F3156" s="405"/>
      <c r="G3156" s="405"/>
      <c r="H3156" s="405"/>
      <c r="I3156" s="405"/>
      <c r="J3156" s="405"/>
      <c r="K3156" s="405"/>
      <c r="L3156" s="406"/>
      <c r="M3156" s="25" t="str">
        <f>IFERROR(VLOOKUP(D3156,Cover!$I$2:$J$14,2,0),"")</f>
        <v/>
      </c>
      <c r="N3156" s="25" t="str">
        <f t="shared" si="98"/>
        <v/>
      </c>
      <c r="O3156" s="15" t="str">
        <f t="shared" si="99"/>
        <v/>
      </c>
    </row>
    <row r="3157" spans="1:15" ht="16.5" customHeight="1">
      <c r="A3157" s="404"/>
      <c r="B3157" s="405"/>
      <c r="C3157" s="413"/>
      <c r="D3157" s="405"/>
      <c r="E3157" s="405"/>
      <c r="F3157" s="405"/>
      <c r="G3157" s="405"/>
      <c r="H3157" s="405"/>
      <c r="I3157" s="405"/>
      <c r="J3157" s="405"/>
      <c r="K3157" s="405"/>
      <c r="L3157" s="406"/>
      <c r="M3157" s="25" t="str">
        <f>IFERROR(VLOOKUP(D3157,Cover!$I$2:$J$14,2,0),"")</f>
        <v/>
      </c>
      <c r="N3157" s="25" t="str">
        <f t="shared" si="98"/>
        <v/>
      </c>
      <c r="O3157" s="15" t="str">
        <f t="shared" si="99"/>
        <v/>
      </c>
    </row>
    <row r="3158" spans="1:15" ht="16.5" customHeight="1">
      <c r="A3158" s="404"/>
      <c r="B3158" s="405"/>
      <c r="C3158" s="413"/>
      <c r="D3158" s="405"/>
      <c r="E3158" s="405"/>
      <c r="F3158" s="405"/>
      <c r="G3158" s="405"/>
      <c r="H3158" s="405"/>
      <c r="I3158" s="405"/>
      <c r="J3158" s="405"/>
      <c r="K3158" s="405"/>
      <c r="L3158" s="406"/>
      <c r="M3158" s="25" t="str">
        <f>IFERROR(VLOOKUP(D3158,Cover!$I$2:$J$14,2,0),"")</f>
        <v/>
      </c>
      <c r="N3158" s="25" t="str">
        <f t="shared" si="98"/>
        <v/>
      </c>
      <c r="O3158" s="15" t="str">
        <f t="shared" si="99"/>
        <v/>
      </c>
    </row>
    <row r="3159" spans="1:15" ht="16.5" customHeight="1">
      <c r="A3159" s="404"/>
      <c r="B3159" s="405"/>
      <c r="C3159" s="413"/>
      <c r="D3159" s="405"/>
      <c r="E3159" s="405"/>
      <c r="F3159" s="405"/>
      <c r="G3159" s="405"/>
      <c r="H3159" s="405"/>
      <c r="I3159" s="405"/>
      <c r="J3159" s="405"/>
      <c r="K3159" s="405"/>
      <c r="L3159" s="406"/>
      <c r="M3159" s="25" t="str">
        <f>IFERROR(VLOOKUP(D3159,Cover!$I$2:$J$14,2,0),"")</f>
        <v/>
      </c>
      <c r="N3159" s="25" t="str">
        <f t="shared" si="98"/>
        <v/>
      </c>
      <c r="O3159" s="15" t="str">
        <f t="shared" si="99"/>
        <v/>
      </c>
    </row>
    <row r="3160" spans="1:15" ht="16.5" customHeight="1">
      <c r="A3160" s="404"/>
      <c r="B3160" s="405"/>
      <c r="C3160" s="413"/>
      <c r="D3160" s="405"/>
      <c r="E3160" s="405"/>
      <c r="F3160" s="405"/>
      <c r="G3160" s="405"/>
      <c r="H3160" s="405"/>
      <c r="I3160" s="405"/>
      <c r="J3160" s="405"/>
      <c r="K3160" s="405"/>
      <c r="L3160" s="406"/>
      <c r="M3160" s="25" t="str">
        <f>IFERROR(VLOOKUP(D3160,Cover!$I$2:$J$14,2,0),"")</f>
        <v/>
      </c>
      <c r="N3160" s="25" t="str">
        <f t="shared" si="98"/>
        <v/>
      </c>
      <c r="O3160" s="15" t="str">
        <f t="shared" si="99"/>
        <v/>
      </c>
    </row>
    <row r="3161" spans="1:15" ht="16.5" customHeight="1">
      <c r="A3161" s="404"/>
      <c r="B3161" s="405"/>
      <c r="C3161" s="413"/>
      <c r="D3161" s="405"/>
      <c r="E3161" s="405"/>
      <c r="F3161" s="405"/>
      <c r="G3161" s="405"/>
      <c r="H3161" s="405"/>
      <c r="I3161" s="405"/>
      <c r="J3161" s="405"/>
      <c r="K3161" s="405"/>
      <c r="L3161" s="406"/>
      <c r="M3161" s="25" t="str">
        <f>IFERROR(VLOOKUP(D3161,Cover!$I$2:$J$14,2,0),"")</f>
        <v/>
      </c>
      <c r="N3161" s="25" t="str">
        <f t="shared" si="98"/>
        <v/>
      </c>
      <c r="O3161" s="15" t="str">
        <f t="shared" si="99"/>
        <v/>
      </c>
    </row>
    <row r="3162" spans="1:15" ht="16.5" customHeight="1">
      <c r="A3162" s="404"/>
      <c r="B3162" s="405"/>
      <c r="C3162" s="413"/>
      <c r="D3162" s="405"/>
      <c r="E3162" s="405"/>
      <c r="F3162" s="405"/>
      <c r="G3162" s="405"/>
      <c r="H3162" s="405"/>
      <c r="I3162" s="405"/>
      <c r="J3162" s="405"/>
      <c r="K3162" s="405"/>
      <c r="L3162" s="406"/>
      <c r="M3162" s="25" t="str">
        <f>IFERROR(VLOOKUP(D3162,Cover!$I$2:$J$14,2,0),"")</f>
        <v/>
      </c>
      <c r="N3162" s="25" t="str">
        <f t="shared" si="98"/>
        <v/>
      </c>
      <c r="O3162" s="15" t="str">
        <f t="shared" si="99"/>
        <v/>
      </c>
    </row>
    <row r="3163" spans="1:15" ht="16.5" customHeight="1">
      <c r="A3163" s="404"/>
      <c r="B3163" s="405"/>
      <c r="C3163" s="413"/>
      <c r="D3163" s="405"/>
      <c r="E3163" s="405"/>
      <c r="F3163" s="405"/>
      <c r="G3163" s="405"/>
      <c r="H3163" s="405"/>
      <c r="I3163" s="405"/>
      <c r="J3163" s="405"/>
      <c r="K3163" s="405"/>
      <c r="L3163" s="406"/>
      <c r="M3163" s="25" t="str">
        <f>IFERROR(VLOOKUP(D3163,Cover!$I$2:$J$14,2,0),"")</f>
        <v/>
      </c>
      <c r="N3163" s="25" t="str">
        <f t="shared" si="98"/>
        <v/>
      </c>
      <c r="O3163" s="15" t="str">
        <f t="shared" si="99"/>
        <v/>
      </c>
    </row>
    <row r="3164" spans="1:15" ht="16.5" customHeight="1">
      <c r="A3164" s="404"/>
      <c r="B3164" s="405"/>
      <c r="C3164" s="413"/>
      <c r="D3164" s="405"/>
      <c r="E3164" s="405"/>
      <c r="F3164" s="405"/>
      <c r="G3164" s="405"/>
      <c r="H3164" s="405"/>
      <c r="I3164" s="405"/>
      <c r="J3164" s="405"/>
      <c r="K3164" s="405"/>
      <c r="L3164" s="406"/>
      <c r="M3164" s="25" t="str">
        <f>IFERROR(VLOOKUP(D3164,Cover!$I$2:$J$14,2,0),"")</f>
        <v/>
      </c>
      <c r="N3164" s="25" t="str">
        <f t="shared" si="98"/>
        <v/>
      </c>
      <c r="O3164" s="15" t="str">
        <f t="shared" si="99"/>
        <v/>
      </c>
    </row>
    <row r="3165" spans="1:15" ht="16.5" customHeight="1">
      <c r="A3165" s="404"/>
      <c r="B3165" s="405"/>
      <c r="C3165" s="413"/>
      <c r="D3165" s="405"/>
      <c r="E3165" s="405"/>
      <c r="F3165" s="405"/>
      <c r="G3165" s="405"/>
      <c r="H3165" s="405"/>
      <c r="I3165" s="405"/>
      <c r="J3165" s="405"/>
      <c r="K3165" s="405"/>
      <c r="L3165" s="406"/>
      <c r="M3165" s="25" t="str">
        <f>IFERROR(VLOOKUP(D3165,Cover!$I$2:$J$14,2,0),"")</f>
        <v/>
      </c>
      <c r="N3165" s="25" t="str">
        <f t="shared" si="98"/>
        <v/>
      </c>
      <c r="O3165" s="15" t="str">
        <f t="shared" si="99"/>
        <v/>
      </c>
    </row>
    <row r="3166" spans="1:15" ht="16.5" customHeight="1">
      <c r="A3166" s="404"/>
      <c r="B3166" s="405"/>
      <c r="C3166" s="413"/>
      <c r="D3166" s="405"/>
      <c r="E3166" s="405"/>
      <c r="F3166" s="405"/>
      <c r="G3166" s="405"/>
      <c r="H3166" s="405"/>
      <c r="I3166" s="405"/>
      <c r="J3166" s="405"/>
      <c r="K3166" s="405"/>
      <c r="L3166" s="406"/>
      <c r="M3166" s="25" t="str">
        <f>IFERROR(VLOOKUP(D3166,Cover!$I$2:$J$14,2,0),"")</f>
        <v/>
      </c>
      <c r="N3166" s="25" t="str">
        <f t="shared" si="98"/>
        <v/>
      </c>
      <c r="O3166" s="15" t="str">
        <f t="shared" si="99"/>
        <v/>
      </c>
    </row>
    <row r="3167" spans="1:15" ht="16.5" customHeight="1">
      <c r="A3167" s="404"/>
      <c r="B3167" s="405"/>
      <c r="C3167" s="413"/>
      <c r="D3167" s="405"/>
      <c r="E3167" s="405"/>
      <c r="F3167" s="405"/>
      <c r="G3167" s="405"/>
      <c r="H3167" s="405"/>
      <c r="I3167" s="405"/>
      <c r="J3167" s="405"/>
      <c r="K3167" s="405"/>
      <c r="L3167" s="406"/>
      <c r="M3167" s="25" t="str">
        <f>IFERROR(VLOOKUP(D3167,Cover!$I$2:$J$14,2,0),"")</f>
        <v/>
      </c>
      <c r="N3167" s="25" t="str">
        <f t="shared" si="98"/>
        <v/>
      </c>
      <c r="O3167" s="15" t="str">
        <f t="shared" si="99"/>
        <v/>
      </c>
    </row>
    <row r="3168" spans="1:15" ht="16.5" customHeight="1">
      <c r="A3168" s="404"/>
      <c r="B3168" s="405"/>
      <c r="C3168" s="413"/>
      <c r="D3168" s="405"/>
      <c r="E3168" s="405"/>
      <c r="F3168" s="405"/>
      <c r="G3168" s="405"/>
      <c r="H3168" s="405"/>
      <c r="I3168" s="405"/>
      <c r="J3168" s="405"/>
      <c r="K3168" s="405"/>
      <c r="L3168" s="406"/>
      <c r="M3168" s="25" t="str">
        <f>IFERROR(VLOOKUP(D3168,Cover!$I$2:$J$14,2,0),"")</f>
        <v/>
      </c>
      <c r="N3168" s="25" t="str">
        <f t="shared" si="98"/>
        <v/>
      </c>
      <c r="O3168" s="15" t="str">
        <f t="shared" si="99"/>
        <v/>
      </c>
    </row>
    <row r="3169" spans="1:15" ht="16.5" customHeight="1">
      <c r="A3169" s="404"/>
      <c r="B3169" s="405"/>
      <c r="C3169" s="413"/>
      <c r="D3169" s="405"/>
      <c r="E3169" s="405"/>
      <c r="F3169" s="405"/>
      <c r="G3169" s="405"/>
      <c r="H3169" s="405"/>
      <c r="I3169" s="405"/>
      <c r="J3169" s="405"/>
      <c r="K3169" s="405"/>
      <c r="L3169" s="406"/>
      <c r="M3169" s="25" t="str">
        <f>IFERROR(VLOOKUP(D3169,Cover!$I$2:$J$14,2,0),"")</f>
        <v/>
      </c>
      <c r="N3169" s="25" t="str">
        <f t="shared" si="98"/>
        <v/>
      </c>
      <c r="O3169" s="15" t="str">
        <f t="shared" si="99"/>
        <v/>
      </c>
    </row>
    <row r="3170" spans="1:15" ht="16.5" customHeight="1">
      <c r="A3170" s="404"/>
      <c r="B3170" s="405"/>
      <c r="C3170" s="413"/>
      <c r="D3170" s="405"/>
      <c r="E3170" s="405"/>
      <c r="F3170" s="405"/>
      <c r="G3170" s="405"/>
      <c r="H3170" s="405"/>
      <c r="I3170" s="405"/>
      <c r="J3170" s="405"/>
      <c r="K3170" s="405"/>
      <c r="L3170" s="406"/>
      <c r="M3170" s="25" t="str">
        <f>IFERROR(VLOOKUP(D3170,Cover!$I$2:$J$14,2,0),"")</f>
        <v/>
      </c>
      <c r="N3170" s="25" t="str">
        <f t="shared" si="98"/>
        <v/>
      </c>
      <c r="O3170" s="15" t="str">
        <f t="shared" si="99"/>
        <v/>
      </c>
    </row>
    <row r="3171" spans="1:15" ht="16.5" customHeight="1">
      <c r="A3171" s="404"/>
      <c r="B3171" s="405"/>
      <c r="C3171" s="413"/>
      <c r="D3171" s="405"/>
      <c r="E3171" s="405"/>
      <c r="F3171" s="405"/>
      <c r="G3171" s="405"/>
      <c r="H3171" s="405"/>
      <c r="I3171" s="405"/>
      <c r="J3171" s="405"/>
      <c r="K3171" s="405"/>
      <c r="L3171" s="406"/>
      <c r="M3171" s="25" t="str">
        <f>IFERROR(VLOOKUP(D3171,Cover!$I$2:$J$14,2,0),"")</f>
        <v/>
      </c>
      <c r="N3171" s="25" t="str">
        <f t="shared" si="98"/>
        <v/>
      </c>
      <c r="O3171" s="15" t="str">
        <f t="shared" si="99"/>
        <v/>
      </c>
    </row>
    <row r="3172" spans="1:15" ht="16.5" customHeight="1">
      <c r="A3172" s="404"/>
      <c r="B3172" s="405"/>
      <c r="C3172" s="413"/>
      <c r="D3172" s="405"/>
      <c r="E3172" s="405"/>
      <c r="F3172" s="405"/>
      <c r="G3172" s="405"/>
      <c r="H3172" s="405"/>
      <c r="I3172" s="405"/>
      <c r="J3172" s="405"/>
      <c r="K3172" s="405"/>
      <c r="L3172" s="406"/>
      <c r="M3172" s="25" t="str">
        <f>IFERROR(VLOOKUP(D3172,Cover!$I$2:$J$14,2,0),"")</f>
        <v/>
      </c>
      <c r="N3172" s="25" t="str">
        <f t="shared" si="98"/>
        <v/>
      </c>
      <c r="O3172" s="15" t="str">
        <f t="shared" si="99"/>
        <v/>
      </c>
    </row>
    <row r="3173" spans="1:15" ht="16.5" customHeight="1">
      <c r="A3173" s="404"/>
      <c r="B3173" s="405"/>
      <c r="C3173" s="413"/>
      <c r="D3173" s="405"/>
      <c r="E3173" s="405"/>
      <c r="F3173" s="405"/>
      <c r="G3173" s="405"/>
      <c r="H3173" s="405"/>
      <c r="I3173" s="405"/>
      <c r="J3173" s="405"/>
      <c r="K3173" s="405"/>
      <c r="L3173" s="406"/>
      <c r="M3173" s="25" t="str">
        <f>IFERROR(VLOOKUP(D3173,Cover!$I$2:$J$14,2,0),"")</f>
        <v/>
      </c>
      <c r="N3173" s="25" t="str">
        <f t="shared" si="98"/>
        <v/>
      </c>
      <c r="O3173" s="15" t="str">
        <f t="shared" si="99"/>
        <v/>
      </c>
    </row>
    <row r="3174" spans="1:15" ht="16.5" customHeight="1">
      <c r="A3174" s="404"/>
      <c r="B3174" s="405"/>
      <c r="C3174" s="413"/>
      <c r="D3174" s="405"/>
      <c r="E3174" s="405"/>
      <c r="F3174" s="405"/>
      <c r="G3174" s="405"/>
      <c r="H3174" s="405"/>
      <c r="I3174" s="405"/>
      <c r="J3174" s="405"/>
      <c r="K3174" s="405"/>
      <c r="L3174" s="406"/>
      <c r="M3174" s="25" t="str">
        <f>IFERROR(VLOOKUP(D3174,Cover!$I$2:$J$14,2,0),"")</f>
        <v/>
      </c>
      <c r="N3174" s="25" t="str">
        <f t="shared" si="98"/>
        <v/>
      </c>
      <c r="O3174" s="15" t="str">
        <f t="shared" si="99"/>
        <v/>
      </c>
    </row>
    <row r="3175" spans="1:15" ht="16.5" customHeight="1">
      <c r="A3175" s="404"/>
      <c r="B3175" s="405"/>
      <c r="C3175" s="413"/>
      <c r="D3175" s="405"/>
      <c r="E3175" s="405"/>
      <c r="F3175" s="405"/>
      <c r="G3175" s="405"/>
      <c r="H3175" s="405"/>
      <c r="I3175" s="405"/>
      <c r="J3175" s="405"/>
      <c r="K3175" s="405"/>
      <c r="L3175" s="406"/>
      <c r="M3175" s="25" t="str">
        <f>IFERROR(VLOOKUP(D3175,Cover!$I$2:$J$14,2,0),"")</f>
        <v/>
      </c>
      <c r="N3175" s="25" t="str">
        <f t="shared" si="98"/>
        <v/>
      </c>
      <c r="O3175" s="15" t="str">
        <f t="shared" si="99"/>
        <v/>
      </c>
    </row>
    <row r="3176" spans="1:15" ht="16.5" customHeight="1">
      <c r="A3176" s="404"/>
      <c r="B3176" s="405"/>
      <c r="C3176" s="413"/>
      <c r="D3176" s="405"/>
      <c r="E3176" s="405"/>
      <c r="F3176" s="405"/>
      <c r="G3176" s="405"/>
      <c r="H3176" s="405"/>
      <c r="I3176" s="405"/>
      <c r="J3176" s="405"/>
      <c r="K3176" s="405"/>
      <c r="L3176" s="406"/>
      <c r="M3176" s="25" t="str">
        <f>IFERROR(VLOOKUP(D3176,Cover!$I$2:$J$14,2,0),"")</f>
        <v/>
      </c>
      <c r="N3176" s="25" t="str">
        <f t="shared" si="98"/>
        <v/>
      </c>
      <c r="O3176" s="15" t="str">
        <f t="shared" si="99"/>
        <v/>
      </c>
    </row>
    <row r="3177" spans="1:15" ht="16.5" customHeight="1">
      <c r="A3177" s="404"/>
      <c r="B3177" s="405"/>
      <c r="C3177" s="413"/>
      <c r="D3177" s="405"/>
      <c r="E3177" s="405"/>
      <c r="F3177" s="405"/>
      <c r="G3177" s="405"/>
      <c r="H3177" s="405"/>
      <c r="I3177" s="405"/>
      <c r="J3177" s="405"/>
      <c r="K3177" s="405"/>
      <c r="L3177" s="406"/>
      <c r="M3177" s="25" t="str">
        <f>IFERROR(VLOOKUP(D3177,Cover!$I$2:$J$14,2,0),"")</f>
        <v/>
      </c>
      <c r="N3177" s="25" t="str">
        <f t="shared" si="98"/>
        <v/>
      </c>
      <c r="O3177" s="15" t="str">
        <f t="shared" si="99"/>
        <v/>
      </c>
    </row>
    <row r="3178" spans="1:15" ht="16.5" customHeight="1">
      <c r="A3178" s="404"/>
      <c r="B3178" s="405"/>
      <c r="C3178" s="413"/>
      <c r="D3178" s="405"/>
      <c r="E3178" s="405"/>
      <c r="F3178" s="405"/>
      <c r="G3178" s="405"/>
      <c r="H3178" s="405"/>
      <c r="I3178" s="405"/>
      <c r="J3178" s="405"/>
      <c r="K3178" s="405"/>
      <c r="L3178" s="406"/>
      <c r="M3178" s="25" t="str">
        <f>IFERROR(VLOOKUP(D3178,Cover!$I$2:$J$14,2,0),"")</f>
        <v/>
      </c>
      <c r="N3178" s="25" t="str">
        <f t="shared" si="98"/>
        <v/>
      </c>
      <c r="O3178" s="15" t="str">
        <f t="shared" si="99"/>
        <v/>
      </c>
    </row>
    <row r="3179" spans="1:15" ht="16.5" customHeight="1">
      <c r="A3179" s="404"/>
      <c r="B3179" s="405"/>
      <c r="C3179" s="413"/>
      <c r="D3179" s="405"/>
      <c r="E3179" s="405"/>
      <c r="F3179" s="405"/>
      <c r="G3179" s="405"/>
      <c r="H3179" s="405"/>
      <c r="I3179" s="405"/>
      <c r="J3179" s="405"/>
      <c r="K3179" s="405"/>
      <c r="L3179" s="406"/>
      <c r="M3179" s="25" t="str">
        <f>IFERROR(VLOOKUP(D3179,Cover!$I$2:$J$14,2,0),"")</f>
        <v/>
      </c>
      <c r="N3179" s="25" t="str">
        <f t="shared" si="98"/>
        <v/>
      </c>
      <c r="O3179" s="15" t="str">
        <f t="shared" si="99"/>
        <v/>
      </c>
    </row>
    <row r="3180" spans="1:15" ht="16.5" customHeight="1">
      <c r="A3180" s="404"/>
      <c r="B3180" s="405"/>
      <c r="C3180" s="413"/>
      <c r="D3180" s="405"/>
      <c r="E3180" s="405"/>
      <c r="F3180" s="405"/>
      <c r="G3180" s="405"/>
      <c r="H3180" s="405"/>
      <c r="I3180" s="405"/>
      <c r="J3180" s="405"/>
      <c r="K3180" s="405"/>
      <c r="L3180" s="406"/>
      <c r="M3180" s="25" t="str">
        <f>IFERROR(VLOOKUP(D3180,Cover!$I$2:$J$14,2,0),"")</f>
        <v/>
      </c>
      <c r="N3180" s="25" t="str">
        <f t="shared" si="98"/>
        <v/>
      </c>
      <c r="O3180" s="15" t="str">
        <f t="shared" si="99"/>
        <v/>
      </c>
    </row>
    <row r="3181" spans="1:15" ht="16.5" customHeight="1">
      <c r="A3181" s="404"/>
      <c r="B3181" s="405"/>
      <c r="C3181" s="413"/>
      <c r="D3181" s="405"/>
      <c r="E3181" s="405"/>
      <c r="F3181" s="405"/>
      <c r="G3181" s="405"/>
      <c r="H3181" s="405"/>
      <c r="I3181" s="405"/>
      <c r="J3181" s="405"/>
      <c r="K3181" s="405"/>
      <c r="L3181" s="406"/>
      <c r="M3181" s="25" t="str">
        <f>IFERROR(VLOOKUP(D3181,Cover!$I$2:$J$14,2,0),"")</f>
        <v/>
      </c>
      <c r="N3181" s="25" t="str">
        <f t="shared" si="98"/>
        <v/>
      </c>
      <c r="O3181" s="15" t="str">
        <f t="shared" si="99"/>
        <v/>
      </c>
    </row>
    <row r="3182" spans="1:15" ht="16.5" customHeight="1">
      <c r="A3182" s="404"/>
      <c r="B3182" s="405"/>
      <c r="C3182" s="413"/>
      <c r="D3182" s="405"/>
      <c r="E3182" s="405"/>
      <c r="F3182" s="405"/>
      <c r="G3182" s="405"/>
      <c r="H3182" s="405"/>
      <c r="I3182" s="405"/>
      <c r="J3182" s="405"/>
      <c r="K3182" s="405"/>
      <c r="L3182" s="406"/>
      <c r="M3182" s="25" t="str">
        <f>IFERROR(VLOOKUP(D3182,Cover!$I$2:$J$14,2,0),"")</f>
        <v/>
      </c>
      <c r="N3182" s="25" t="str">
        <f t="shared" si="98"/>
        <v/>
      </c>
      <c r="O3182" s="15" t="str">
        <f t="shared" si="99"/>
        <v/>
      </c>
    </row>
    <row r="3183" spans="1:15" ht="16.5" customHeight="1">
      <c r="A3183" s="404"/>
      <c r="B3183" s="405"/>
      <c r="C3183" s="413"/>
      <c r="D3183" s="405"/>
      <c r="E3183" s="405"/>
      <c r="F3183" s="405"/>
      <c r="G3183" s="405"/>
      <c r="H3183" s="405"/>
      <c r="I3183" s="405"/>
      <c r="J3183" s="405"/>
      <c r="K3183" s="405"/>
      <c r="L3183" s="406"/>
      <c r="M3183" s="25" t="str">
        <f>IFERROR(VLOOKUP(D3183,Cover!$I$2:$J$14,2,0),"")</f>
        <v/>
      </c>
      <c r="N3183" s="25" t="str">
        <f t="shared" si="98"/>
        <v/>
      </c>
      <c r="O3183" s="15" t="str">
        <f t="shared" si="99"/>
        <v/>
      </c>
    </row>
    <row r="3184" spans="1:15" ht="16.5" customHeight="1">
      <c r="A3184" s="404"/>
      <c r="B3184" s="405"/>
      <c r="C3184" s="413"/>
      <c r="D3184" s="405"/>
      <c r="E3184" s="405"/>
      <c r="F3184" s="405"/>
      <c r="G3184" s="405"/>
      <c r="H3184" s="405"/>
      <c r="I3184" s="405"/>
      <c r="J3184" s="405"/>
      <c r="K3184" s="405"/>
      <c r="L3184" s="406"/>
      <c r="M3184" s="25" t="str">
        <f>IFERROR(VLOOKUP(D3184,Cover!$I$2:$J$14,2,0),"")</f>
        <v/>
      </c>
      <c r="N3184" s="25" t="str">
        <f t="shared" si="98"/>
        <v/>
      </c>
      <c r="O3184" s="15" t="str">
        <f t="shared" si="99"/>
        <v/>
      </c>
    </row>
    <row r="3185" spans="1:15" ht="16.5" customHeight="1">
      <c r="A3185" s="404"/>
      <c r="B3185" s="405"/>
      <c r="C3185" s="413"/>
      <c r="D3185" s="405"/>
      <c r="E3185" s="405"/>
      <c r="F3185" s="405"/>
      <c r="G3185" s="405"/>
      <c r="H3185" s="405"/>
      <c r="I3185" s="405"/>
      <c r="J3185" s="405"/>
      <c r="K3185" s="405"/>
      <c r="L3185" s="406"/>
      <c r="M3185" s="25" t="str">
        <f>IFERROR(VLOOKUP(D3185,Cover!$I$2:$J$14,2,0),"")</f>
        <v/>
      </c>
      <c r="N3185" s="25" t="str">
        <f t="shared" si="98"/>
        <v/>
      </c>
      <c r="O3185" s="15" t="str">
        <f t="shared" si="99"/>
        <v/>
      </c>
    </row>
    <row r="3186" spans="1:15" ht="16.5" customHeight="1">
      <c r="A3186" s="404"/>
      <c r="B3186" s="405"/>
      <c r="C3186" s="413"/>
      <c r="D3186" s="405"/>
      <c r="E3186" s="405"/>
      <c r="F3186" s="405"/>
      <c r="G3186" s="405"/>
      <c r="H3186" s="405"/>
      <c r="I3186" s="405"/>
      <c r="J3186" s="405"/>
      <c r="K3186" s="405"/>
      <c r="L3186" s="406"/>
      <c r="M3186" s="25" t="str">
        <f>IFERROR(VLOOKUP(D3186,Cover!$I$2:$J$14,2,0),"")</f>
        <v/>
      </c>
      <c r="N3186" s="25" t="str">
        <f t="shared" si="98"/>
        <v/>
      </c>
      <c r="O3186" s="15" t="str">
        <f t="shared" si="99"/>
        <v/>
      </c>
    </row>
    <row r="3187" spans="1:15" ht="16.5" customHeight="1">
      <c r="A3187" s="404"/>
      <c r="B3187" s="405"/>
      <c r="C3187" s="413"/>
      <c r="D3187" s="405"/>
      <c r="E3187" s="405"/>
      <c r="F3187" s="405"/>
      <c r="G3187" s="405"/>
      <c r="H3187" s="405"/>
      <c r="I3187" s="405"/>
      <c r="J3187" s="405"/>
      <c r="K3187" s="405"/>
      <c r="L3187" s="406"/>
      <c r="M3187" s="25" t="str">
        <f>IFERROR(VLOOKUP(D3187,Cover!$I$2:$J$14,2,0),"")</f>
        <v/>
      </c>
      <c r="N3187" s="25" t="str">
        <f t="shared" si="98"/>
        <v/>
      </c>
      <c r="O3187" s="15" t="str">
        <f t="shared" si="99"/>
        <v/>
      </c>
    </row>
    <row r="3188" spans="1:15" ht="16.5" customHeight="1">
      <c r="A3188" s="404"/>
      <c r="B3188" s="405"/>
      <c r="C3188" s="413"/>
      <c r="D3188" s="405"/>
      <c r="E3188" s="405"/>
      <c r="F3188" s="405"/>
      <c r="G3188" s="405"/>
      <c r="H3188" s="405"/>
      <c r="I3188" s="405"/>
      <c r="J3188" s="405"/>
      <c r="K3188" s="405"/>
      <c r="L3188" s="406"/>
      <c r="M3188" s="25" t="str">
        <f>IFERROR(VLOOKUP(D3188,Cover!$I$2:$J$14,2,0),"")</f>
        <v/>
      </c>
      <c r="N3188" s="25" t="str">
        <f t="shared" si="98"/>
        <v/>
      </c>
      <c r="O3188" s="15" t="str">
        <f t="shared" si="99"/>
        <v/>
      </c>
    </row>
    <row r="3189" spans="1:15" ht="16.5" customHeight="1">
      <c r="A3189" s="404"/>
      <c r="B3189" s="405"/>
      <c r="C3189" s="413"/>
      <c r="D3189" s="405"/>
      <c r="E3189" s="405"/>
      <c r="F3189" s="405"/>
      <c r="G3189" s="405"/>
      <c r="H3189" s="405"/>
      <c r="I3189" s="405"/>
      <c r="J3189" s="405"/>
      <c r="K3189" s="405"/>
      <c r="L3189" s="406"/>
      <c r="M3189" s="25" t="str">
        <f>IFERROR(VLOOKUP(D3189,Cover!$I$2:$J$14,2,0),"")</f>
        <v/>
      </c>
      <c r="N3189" s="25" t="str">
        <f t="shared" si="98"/>
        <v/>
      </c>
      <c r="O3189" s="15" t="str">
        <f t="shared" si="99"/>
        <v/>
      </c>
    </row>
    <row r="3190" spans="1:15" ht="16.5" customHeight="1">
      <c r="A3190" s="404"/>
      <c r="B3190" s="405"/>
      <c r="C3190" s="413"/>
      <c r="D3190" s="405"/>
      <c r="E3190" s="405"/>
      <c r="F3190" s="405"/>
      <c r="G3190" s="405"/>
      <c r="H3190" s="405"/>
      <c r="I3190" s="405"/>
      <c r="J3190" s="405"/>
      <c r="K3190" s="405"/>
      <c r="L3190" s="406"/>
      <c r="M3190" s="25" t="str">
        <f>IFERROR(VLOOKUP(D3190,Cover!$I$2:$J$14,2,0),"")</f>
        <v/>
      </c>
      <c r="N3190" s="25" t="str">
        <f t="shared" si="98"/>
        <v/>
      </c>
      <c r="O3190" s="15" t="str">
        <f t="shared" si="99"/>
        <v/>
      </c>
    </row>
    <row r="3191" spans="1:15" ht="16.5" customHeight="1">
      <c r="A3191" s="404"/>
      <c r="B3191" s="405"/>
      <c r="C3191" s="413"/>
      <c r="D3191" s="405"/>
      <c r="E3191" s="405"/>
      <c r="F3191" s="405"/>
      <c r="G3191" s="405"/>
      <c r="H3191" s="405"/>
      <c r="I3191" s="405"/>
      <c r="J3191" s="405"/>
      <c r="K3191" s="405"/>
      <c r="L3191" s="406"/>
      <c r="M3191" s="25" t="str">
        <f>IFERROR(VLOOKUP(D3191,Cover!$I$2:$J$14,2,0),"")</f>
        <v/>
      </c>
      <c r="N3191" s="25" t="str">
        <f t="shared" si="98"/>
        <v/>
      </c>
      <c r="O3191" s="15" t="str">
        <f t="shared" si="99"/>
        <v/>
      </c>
    </row>
    <row r="3192" spans="1:15" ht="16.5" customHeight="1">
      <c r="A3192" s="404"/>
      <c r="B3192" s="405"/>
      <c r="C3192" s="413"/>
      <c r="D3192" s="405"/>
      <c r="E3192" s="405"/>
      <c r="F3192" s="405"/>
      <c r="G3192" s="405"/>
      <c r="H3192" s="405"/>
      <c r="I3192" s="405"/>
      <c r="J3192" s="405"/>
      <c r="K3192" s="405"/>
      <c r="L3192" s="406"/>
      <c r="M3192" s="25" t="str">
        <f>IFERROR(VLOOKUP(D3192,Cover!$I$2:$J$14,2,0),"")</f>
        <v/>
      </c>
      <c r="N3192" s="25" t="str">
        <f t="shared" si="98"/>
        <v/>
      </c>
      <c r="O3192" s="15" t="str">
        <f t="shared" si="99"/>
        <v/>
      </c>
    </row>
    <row r="3193" spans="1:15" ht="16.5" customHeight="1">
      <c r="A3193" s="404"/>
      <c r="B3193" s="405"/>
      <c r="C3193" s="413"/>
      <c r="D3193" s="405"/>
      <c r="E3193" s="405"/>
      <c r="F3193" s="405"/>
      <c r="G3193" s="405"/>
      <c r="H3193" s="405"/>
      <c r="I3193" s="405"/>
      <c r="J3193" s="405"/>
      <c r="K3193" s="405"/>
      <c r="L3193" s="406"/>
      <c r="M3193" s="25" t="str">
        <f>IFERROR(VLOOKUP(D3193,Cover!$I$2:$J$14,2,0),"")</f>
        <v/>
      </c>
      <c r="N3193" s="25" t="str">
        <f t="shared" si="98"/>
        <v/>
      </c>
      <c r="O3193" s="15" t="str">
        <f t="shared" si="99"/>
        <v/>
      </c>
    </row>
    <row r="3194" spans="1:15" ht="16.5" customHeight="1">
      <c r="A3194" s="404"/>
      <c r="B3194" s="405"/>
      <c r="C3194" s="413"/>
      <c r="D3194" s="405"/>
      <c r="E3194" s="405"/>
      <c r="F3194" s="405"/>
      <c r="G3194" s="405"/>
      <c r="H3194" s="405"/>
      <c r="I3194" s="405"/>
      <c r="J3194" s="405"/>
      <c r="K3194" s="405"/>
      <c r="L3194" s="406"/>
      <c r="M3194" s="25" t="str">
        <f>IFERROR(VLOOKUP(D3194,Cover!$I$2:$J$14,2,0),"")</f>
        <v/>
      </c>
      <c r="N3194" s="25" t="str">
        <f t="shared" si="98"/>
        <v/>
      </c>
      <c r="O3194" s="15" t="str">
        <f t="shared" si="99"/>
        <v/>
      </c>
    </row>
    <row r="3195" spans="1:15" ht="16.5" customHeight="1">
      <c r="A3195" s="404"/>
      <c r="B3195" s="405"/>
      <c r="C3195" s="413"/>
      <c r="D3195" s="405"/>
      <c r="E3195" s="405"/>
      <c r="F3195" s="405"/>
      <c r="G3195" s="405"/>
      <c r="H3195" s="405"/>
      <c r="I3195" s="405"/>
      <c r="J3195" s="405"/>
      <c r="K3195" s="405"/>
      <c r="L3195" s="406"/>
      <c r="M3195" s="25" t="str">
        <f>IFERROR(VLOOKUP(D3195,Cover!$I$2:$J$14,2,0),"")</f>
        <v/>
      </c>
      <c r="N3195" s="25" t="str">
        <f t="shared" si="98"/>
        <v/>
      </c>
      <c r="O3195" s="15" t="str">
        <f t="shared" si="99"/>
        <v/>
      </c>
    </row>
    <row r="3196" spans="1:15" ht="16.5" customHeight="1">
      <c r="A3196" s="404"/>
      <c r="B3196" s="405"/>
      <c r="C3196" s="413"/>
      <c r="D3196" s="405"/>
      <c r="E3196" s="405"/>
      <c r="F3196" s="405"/>
      <c r="G3196" s="405"/>
      <c r="H3196" s="405"/>
      <c r="I3196" s="405"/>
      <c r="J3196" s="405"/>
      <c r="K3196" s="405"/>
      <c r="L3196" s="406"/>
      <c r="M3196" s="25" t="str">
        <f>IFERROR(VLOOKUP(D3196,Cover!$I$2:$J$14,2,0),"")</f>
        <v/>
      </c>
      <c r="N3196" s="25" t="str">
        <f t="shared" si="98"/>
        <v/>
      </c>
      <c r="O3196" s="15" t="str">
        <f t="shared" si="99"/>
        <v/>
      </c>
    </row>
    <row r="3197" spans="1:15" ht="16.5" customHeight="1">
      <c r="A3197" s="404"/>
      <c r="B3197" s="405"/>
      <c r="C3197" s="413"/>
      <c r="D3197" s="405"/>
      <c r="E3197" s="405"/>
      <c r="F3197" s="405"/>
      <c r="G3197" s="405"/>
      <c r="H3197" s="405"/>
      <c r="I3197" s="405"/>
      <c r="J3197" s="405"/>
      <c r="K3197" s="405"/>
      <c r="L3197" s="406"/>
      <c r="M3197" s="25" t="str">
        <f>IFERROR(VLOOKUP(D3197,Cover!$I$2:$J$14,2,0),"")</f>
        <v/>
      </c>
      <c r="N3197" s="25" t="str">
        <f t="shared" si="98"/>
        <v/>
      </c>
      <c r="O3197" s="15" t="str">
        <f t="shared" si="99"/>
        <v/>
      </c>
    </row>
    <row r="3198" spans="1:15" ht="16.5" customHeight="1">
      <c r="A3198" s="404"/>
      <c r="B3198" s="405"/>
      <c r="C3198" s="413"/>
      <c r="D3198" s="405"/>
      <c r="E3198" s="405"/>
      <c r="F3198" s="405"/>
      <c r="G3198" s="405"/>
      <c r="H3198" s="405"/>
      <c r="I3198" s="405"/>
      <c r="J3198" s="405"/>
      <c r="K3198" s="405"/>
      <c r="L3198" s="406"/>
      <c r="M3198" s="25" t="str">
        <f>IFERROR(VLOOKUP(D3198,Cover!$I$2:$J$14,2,0),"")</f>
        <v/>
      </c>
      <c r="N3198" s="25" t="str">
        <f t="shared" si="98"/>
        <v/>
      </c>
      <c r="O3198" s="15" t="str">
        <f t="shared" si="99"/>
        <v/>
      </c>
    </row>
    <row r="3199" spans="1:15" ht="16.5" customHeight="1">
      <c r="A3199" s="404"/>
      <c r="B3199" s="405"/>
      <c r="C3199" s="413"/>
      <c r="D3199" s="405"/>
      <c r="E3199" s="405"/>
      <c r="F3199" s="405"/>
      <c r="G3199" s="405"/>
      <c r="H3199" s="405"/>
      <c r="I3199" s="405"/>
      <c r="J3199" s="405"/>
      <c r="K3199" s="405"/>
      <c r="L3199" s="406"/>
      <c r="M3199" s="25" t="str">
        <f>IFERROR(VLOOKUP(D3199,Cover!$I$2:$J$14,2,0),"")</f>
        <v/>
      </c>
      <c r="N3199" s="25" t="str">
        <f t="shared" si="98"/>
        <v/>
      </c>
      <c r="O3199" s="15" t="str">
        <f t="shared" si="99"/>
        <v/>
      </c>
    </row>
    <row r="3200" spans="1:15" ht="16.5" customHeight="1">
      <c r="A3200" s="404"/>
      <c r="B3200" s="405"/>
      <c r="C3200" s="413"/>
      <c r="D3200" s="405"/>
      <c r="E3200" s="405"/>
      <c r="F3200" s="405"/>
      <c r="G3200" s="405"/>
      <c r="H3200" s="405"/>
      <c r="I3200" s="405"/>
      <c r="J3200" s="405"/>
      <c r="K3200" s="405"/>
      <c r="L3200" s="406"/>
      <c r="M3200" s="25" t="str">
        <f>IFERROR(VLOOKUP(D3200,Cover!$I$2:$J$14,2,0),"")</f>
        <v/>
      </c>
      <c r="N3200" s="25" t="str">
        <f t="shared" si="98"/>
        <v/>
      </c>
      <c r="O3200" s="15" t="str">
        <f t="shared" si="99"/>
        <v/>
      </c>
    </row>
    <row r="3201" spans="1:15" ht="16.5" customHeight="1">
      <c r="A3201" s="404"/>
      <c r="B3201" s="405"/>
      <c r="C3201" s="413"/>
      <c r="D3201" s="405"/>
      <c r="E3201" s="405"/>
      <c r="F3201" s="405"/>
      <c r="G3201" s="405"/>
      <c r="H3201" s="405"/>
      <c r="I3201" s="405"/>
      <c r="J3201" s="405"/>
      <c r="K3201" s="405"/>
      <c r="L3201" s="406"/>
      <c r="M3201" s="25" t="str">
        <f>IFERROR(VLOOKUP(D3201,Cover!$I$2:$J$14,2,0),"")</f>
        <v/>
      </c>
      <c r="N3201" s="25" t="str">
        <f t="shared" si="98"/>
        <v/>
      </c>
      <c r="O3201" s="15" t="str">
        <f t="shared" si="99"/>
        <v/>
      </c>
    </row>
    <row r="3202" spans="1:15" ht="16.5" customHeight="1">
      <c r="A3202" s="404"/>
      <c r="B3202" s="405"/>
      <c r="C3202" s="413"/>
      <c r="D3202" s="405"/>
      <c r="E3202" s="405"/>
      <c r="F3202" s="405"/>
      <c r="G3202" s="405"/>
      <c r="H3202" s="405"/>
      <c r="I3202" s="405"/>
      <c r="J3202" s="405"/>
      <c r="K3202" s="405"/>
      <c r="L3202" s="406"/>
      <c r="M3202" s="25" t="str">
        <f>IFERROR(VLOOKUP(D3202,Cover!$I$2:$J$14,2,0),"")</f>
        <v/>
      </c>
      <c r="N3202" s="25" t="str">
        <f t="shared" si="98"/>
        <v/>
      </c>
      <c r="O3202" s="15" t="str">
        <f t="shared" si="99"/>
        <v/>
      </c>
    </row>
    <row r="3203" spans="1:15" ht="16.5" customHeight="1">
      <c r="A3203" s="404"/>
      <c r="B3203" s="405"/>
      <c r="C3203" s="413"/>
      <c r="D3203" s="405"/>
      <c r="E3203" s="405"/>
      <c r="F3203" s="405"/>
      <c r="G3203" s="405"/>
      <c r="H3203" s="405"/>
      <c r="I3203" s="405"/>
      <c r="J3203" s="405"/>
      <c r="K3203" s="405"/>
      <c r="L3203" s="406"/>
      <c r="M3203" s="25" t="str">
        <f>IFERROR(VLOOKUP(D3203,Cover!$I$2:$J$14,2,0),"")</f>
        <v/>
      </c>
      <c r="N3203" s="25" t="str">
        <f t="shared" ref="N3203:N3266" si="100">IF(O3203&lt;&gt;"PMOyyy144_R4bis",CONCATENATE(B3203,M3203,I3203),CONCATENATE(O3203,M3203,I3203))</f>
        <v/>
      </c>
      <c r="O3203" s="15" t="str">
        <f t="shared" ref="O3203:O3266" si="101">LEFT(B3203,15)</f>
        <v/>
      </c>
    </row>
    <row r="3204" spans="1:15" ht="16.5" customHeight="1">
      <c r="A3204" s="404"/>
      <c r="B3204" s="405"/>
      <c r="C3204" s="413"/>
      <c r="D3204" s="405"/>
      <c r="E3204" s="405"/>
      <c r="F3204" s="405"/>
      <c r="G3204" s="405"/>
      <c r="H3204" s="405"/>
      <c r="I3204" s="405"/>
      <c r="J3204" s="405"/>
      <c r="K3204" s="405"/>
      <c r="L3204" s="406"/>
      <c r="M3204" s="25" t="str">
        <f>IFERROR(VLOOKUP(D3204,Cover!$I$2:$J$14,2,0),"")</f>
        <v/>
      </c>
      <c r="N3204" s="25" t="str">
        <f t="shared" si="100"/>
        <v/>
      </c>
      <c r="O3204" s="15" t="str">
        <f t="shared" si="101"/>
        <v/>
      </c>
    </row>
    <row r="3205" spans="1:15" ht="16.5" customHeight="1">
      <c r="A3205" s="404"/>
      <c r="B3205" s="405"/>
      <c r="C3205" s="413"/>
      <c r="D3205" s="405"/>
      <c r="E3205" s="405"/>
      <c r="F3205" s="405"/>
      <c r="G3205" s="405"/>
      <c r="H3205" s="405"/>
      <c r="I3205" s="405"/>
      <c r="J3205" s="405"/>
      <c r="K3205" s="405"/>
      <c r="L3205" s="406"/>
      <c r="M3205" s="25" t="str">
        <f>IFERROR(VLOOKUP(D3205,Cover!$I$2:$J$14,2,0),"")</f>
        <v/>
      </c>
      <c r="N3205" s="25" t="str">
        <f t="shared" si="100"/>
        <v/>
      </c>
      <c r="O3205" s="15" t="str">
        <f t="shared" si="101"/>
        <v/>
      </c>
    </row>
    <row r="3206" spans="1:15" ht="16.5" customHeight="1">
      <c r="A3206" s="404"/>
      <c r="B3206" s="405"/>
      <c r="C3206" s="413"/>
      <c r="D3206" s="405"/>
      <c r="E3206" s="405"/>
      <c r="F3206" s="405"/>
      <c r="G3206" s="405"/>
      <c r="H3206" s="405"/>
      <c r="I3206" s="405"/>
      <c r="J3206" s="405"/>
      <c r="K3206" s="405"/>
      <c r="L3206" s="406"/>
      <c r="M3206" s="25" t="str">
        <f>IFERROR(VLOOKUP(D3206,Cover!$I$2:$J$14,2,0),"")</f>
        <v/>
      </c>
      <c r="N3206" s="25" t="str">
        <f t="shared" si="100"/>
        <v/>
      </c>
      <c r="O3206" s="15" t="str">
        <f t="shared" si="101"/>
        <v/>
      </c>
    </row>
    <row r="3207" spans="1:15" ht="16.5" customHeight="1">
      <c r="A3207" s="404"/>
      <c r="B3207" s="405"/>
      <c r="C3207" s="413"/>
      <c r="D3207" s="405"/>
      <c r="E3207" s="405"/>
      <c r="F3207" s="405"/>
      <c r="G3207" s="405"/>
      <c r="H3207" s="405"/>
      <c r="I3207" s="405"/>
      <c r="J3207" s="405"/>
      <c r="K3207" s="405"/>
      <c r="L3207" s="406"/>
      <c r="M3207" s="25" t="str">
        <f>IFERROR(VLOOKUP(D3207,Cover!$I$2:$J$14,2,0),"")</f>
        <v/>
      </c>
      <c r="N3207" s="25" t="str">
        <f t="shared" si="100"/>
        <v/>
      </c>
      <c r="O3207" s="15" t="str">
        <f t="shared" si="101"/>
        <v/>
      </c>
    </row>
    <row r="3208" spans="1:15" ht="16.5" customHeight="1">
      <c r="A3208" s="404"/>
      <c r="B3208" s="405"/>
      <c r="C3208" s="413"/>
      <c r="D3208" s="405"/>
      <c r="E3208" s="405"/>
      <c r="F3208" s="405"/>
      <c r="G3208" s="405"/>
      <c r="H3208" s="405"/>
      <c r="I3208" s="405"/>
      <c r="J3208" s="405"/>
      <c r="K3208" s="405"/>
      <c r="L3208" s="406"/>
      <c r="M3208" s="25" t="str">
        <f>IFERROR(VLOOKUP(D3208,Cover!$I$2:$J$14,2,0),"")</f>
        <v/>
      </c>
      <c r="N3208" s="25" t="str">
        <f t="shared" si="100"/>
        <v/>
      </c>
      <c r="O3208" s="15" t="str">
        <f t="shared" si="101"/>
        <v/>
      </c>
    </row>
    <row r="3209" spans="1:15" ht="16.5" customHeight="1">
      <c r="A3209" s="404"/>
      <c r="B3209" s="405"/>
      <c r="C3209" s="413"/>
      <c r="D3209" s="405"/>
      <c r="E3209" s="405"/>
      <c r="F3209" s="405"/>
      <c r="G3209" s="405"/>
      <c r="H3209" s="405"/>
      <c r="I3209" s="405"/>
      <c r="J3209" s="405"/>
      <c r="K3209" s="405"/>
      <c r="L3209" s="406"/>
      <c r="M3209" s="25" t="str">
        <f>IFERROR(VLOOKUP(D3209,Cover!$I$2:$J$14,2,0),"")</f>
        <v/>
      </c>
      <c r="N3209" s="25" t="str">
        <f t="shared" si="100"/>
        <v/>
      </c>
      <c r="O3209" s="15" t="str">
        <f t="shared" si="101"/>
        <v/>
      </c>
    </row>
    <row r="3210" spans="1:15" ht="16.5" customHeight="1">
      <c r="A3210" s="404"/>
      <c r="B3210" s="405"/>
      <c r="C3210" s="413"/>
      <c r="D3210" s="405"/>
      <c r="E3210" s="405"/>
      <c r="F3210" s="405"/>
      <c r="G3210" s="405"/>
      <c r="H3210" s="405"/>
      <c r="I3210" s="405"/>
      <c r="J3210" s="405"/>
      <c r="K3210" s="405"/>
      <c r="L3210" s="406"/>
      <c r="M3210" s="25" t="str">
        <f>IFERROR(VLOOKUP(D3210,Cover!$I$2:$J$14,2,0),"")</f>
        <v/>
      </c>
      <c r="N3210" s="25" t="str">
        <f t="shared" si="100"/>
        <v/>
      </c>
      <c r="O3210" s="15" t="str">
        <f t="shared" si="101"/>
        <v/>
      </c>
    </row>
    <row r="3211" spans="1:15" ht="16.5" customHeight="1">
      <c r="A3211" s="404"/>
      <c r="B3211" s="405"/>
      <c r="C3211" s="413"/>
      <c r="D3211" s="405"/>
      <c r="E3211" s="405"/>
      <c r="F3211" s="405"/>
      <c r="G3211" s="405"/>
      <c r="H3211" s="405"/>
      <c r="I3211" s="405"/>
      <c r="J3211" s="405"/>
      <c r="K3211" s="405"/>
      <c r="L3211" s="406"/>
      <c r="M3211" s="25" t="str">
        <f>IFERROR(VLOOKUP(D3211,Cover!$I$2:$J$14,2,0),"")</f>
        <v/>
      </c>
      <c r="N3211" s="25" t="str">
        <f t="shared" si="100"/>
        <v/>
      </c>
      <c r="O3211" s="15" t="str">
        <f t="shared" si="101"/>
        <v/>
      </c>
    </row>
    <row r="3212" spans="1:15" ht="16.5" customHeight="1">
      <c r="A3212" s="404"/>
      <c r="B3212" s="405"/>
      <c r="C3212" s="413"/>
      <c r="D3212" s="405"/>
      <c r="E3212" s="405"/>
      <c r="F3212" s="405"/>
      <c r="G3212" s="405"/>
      <c r="H3212" s="405"/>
      <c r="I3212" s="405"/>
      <c r="J3212" s="405"/>
      <c r="K3212" s="405"/>
      <c r="L3212" s="406"/>
      <c r="M3212" s="25" t="str">
        <f>IFERROR(VLOOKUP(D3212,Cover!$I$2:$J$14,2,0),"")</f>
        <v/>
      </c>
      <c r="N3212" s="25" t="str">
        <f t="shared" si="100"/>
        <v/>
      </c>
      <c r="O3212" s="15" t="str">
        <f t="shared" si="101"/>
        <v/>
      </c>
    </row>
    <row r="3213" spans="1:15" ht="16.5" customHeight="1">
      <c r="A3213" s="404"/>
      <c r="B3213" s="405"/>
      <c r="C3213" s="413"/>
      <c r="D3213" s="405"/>
      <c r="E3213" s="405"/>
      <c r="F3213" s="405"/>
      <c r="G3213" s="405"/>
      <c r="H3213" s="405"/>
      <c r="I3213" s="405"/>
      <c r="J3213" s="405"/>
      <c r="K3213" s="405"/>
      <c r="L3213" s="406"/>
      <c r="M3213" s="25" t="str">
        <f>IFERROR(VLOOKUP(D3213,Cover!$I$2:$J$14,2,0),"")</f>
        <v/>
      </c>
      <c r="N3213" s="25" t="str">
        <f t="shared" si="100"/>
        <v/>
      </c>
      <c r="O3213" s="15" t="str">
        <f t="shared" si="101"/>
        <v/>
      </c>
    </row>
    <row r="3214" spans="1:15" ht="16.5" customHeight="1">
      <c r="A3214" s="404"/>
      <c r="B3214" s="405"/>
      <c r="C3214" s="413"/>
      <c r="D3214" s="405"/>
      <c r="E3214" s="405"/>
      <c r="F3214" s="405"/>
      <c r="G3214" s="405"/>
      <c r="H3214" s="405"/>
      <c r="I3214" s="405"/>
      <c r="J3214" s="405"/>
      <c r="K3214" s="405"/>
      <c r="L3214" s="406"/>
      <c r="M3214" s="25" t="str">
        <f>IFERROR(VLOOKUP(D3214,Cover!$I$2:$J$14,2,0),"")</f>
        <v/>
      </c>
      <c r="N3214" s="25" t="str">
        <f t="shared" si="100"/>
        <v/>
      </c>
      <c r="O3214" s="15" t="str">
        <f t="shared" si="101"/>
        <v/>
      </c>
    </row>
    <row r="3215" spans="1:15" ht="16.5" customHeight="1">
      <c r="A3215" s="404"/>
      <c r="B3215" s="405"/>
      <c r="C3215" s="413"/>
      <c r="D3215" s="405"/>
      <c r="E3215" s="405"/>
      <c r="F3215" s="405"/>
      <c r="G3215" s="405"/>
      <c r="H3215" s="405"/>
      <c r="I3215" s="405"/>
      <c r="J3215" s="405"/>
      <c r="K3215" s="405"/>
      <c r="L3215" s="406"/>
      <c r="M3215" s="25" t="str">
        <f>IFERROR(VLOOKUP(D3215,Cover!$I$2:$J$14,2,0),"")</f>
        <v/>
      </c>
      <c r="N3215" s="25" t="str">
        <f t="shared" si="100"/>
        <v/>
      </c>
      <c r="O3215" s="15" t="str">
        <f t="shared" si="101"/>
        <v/>
      </c>
    </row>
    <row r="3216" spans="1:15" ht="16.5" customHeight="1">
      <c r="A3216" s="404"/>
      <c r="B3216" s="405"/>
      <c r="C3216" s="413"/>
      <c r="D3216" s="405"/>
      <c r="E3216" s="405"/>
      <c r="F3216" s="405"/>
      <c r="G3216" s="405"/>
      <c r="H3216" s="405"/>
      <c r="I3216" s="405"/>
      <c r="J3216" s="405"/>
      <c r="K3216" s="405"/>
      <c r="L3216" s="406"/>
      <c r="M3216" s="25" t="str">
        <f>IFERROR(VLOOKUP(D3216,Cover!$I$2:$J$14,2,0),"")</f>
        <v/>
      </c>
      <c r="N3216" s="25" t="str">
        <f t="shared" si="100"/>
        <v/>
      </c>
      <c r="O3216" s="15" t="str">
        <f t="shared" si="101"/>
        <v/>
      </c>
    </row>
    <row r="3217" spans="1:15" ht="16.5" customHeight="1">
      <c r="A3217" s="404"/>
      <c r="B3217" s="405"/>
      <c r="C3217" s="413"/>
      <c r="D3217" s="405"/>
      <c r="E3217" s="405"/>
      <c r="F3217" s="405"/>
      <c r="G3217" s="405"/>
      <c r="H3217" s="405"/>
      <c r="I3217" s="405"/>
      <c r="J3217" s="405"/>
      <c r="K3217" s="405"/>
      <c r="L3217" s="406"/>
      <c r="M3217" s="25" t="str">
        <f>IFERROR(VLOOKUP(D3217,Cover!$I$2:$J$14,2,0),"")</f>
        <v/>
      </c>
      <c r="N3217" s="25" t="str">
        <f t="shared" si="100"/>
        <v/>
      </c>
      <c r="O3217" s="15" t="str">
        <f t="shared" si="101"/>
        <v/>
      </c>
    </row>
    <row r="3218" spans="1:15" ht="16.5" customHeight="1">
      <c r="A3218" s="404"/>
      <c r="B3218" s="405"/>
      <c r="C3218" s="413"/>
      <c r="D3218" s="405"/>
      <c r="E3218" s="405"/>
      <c r="F3218" s="405"/>
      <c r="G3218" s="405"/>
      <c r="H3218" s="405"/>
      <c r="I3218" s="405"/>
      <c r="J3218" s="405"/>
      <c r="K3218" s="405"/>
      <c r="L3218" s="406"/>
      <c r="M3218" s="25" t="str">
        <f>IFERROR(VLOOKUP(D3218,Cover!$I$2:$J$14,2,0),"")</f>
        <v/>
      </c>
      <c r="N3218" s="25" t="str">
        <f t="shared" si="100"/>
        <v/>
      </c>
      <c r="O3218" s="15" t="str">
        <f t="shared" si="101"/>
        <v/>
      </c>
    </row>
    <row r="3219" spans="1:15" ht="16.5" customHeight="1">
      <c r="A3219" s="404"/>
      <c r="B3219" s="405"/>
      <c r="C3219" s="413"/>
      <c r="D3219" s="405"/>
      <c r="E3219" s="405"/>
      <c r="F3219" s="405"/>
      <c r="G3219" s="405"/>
      <c r="H3219" s="405"/>
      <c r="I3219" s="405"/>
      <c r="J3219" s="405"/>
      <c r="K3219" s="405"/>
      <c r="L3219" s="406"/>
      <c r="M3219" s="25" t="str">
        <f>IFERROR(VLOOKUP(D3219,Cover!$I$2:$J$14,2,0),"")</f>
        <v/>
      </c>
      <c r="N3219" s="25" t="str">
        <f t="shared" si="100"/>
        <v/>
      </c>
      <c r="O3219" s="15" t="str">
        <f t="shared" si="101"/>
        <v/>
      </c>
    </row>
    <row r="3220" spans="1:15" ht="16.5" customHeight="1">
      <c r="A3220" s="404"/>
      <c r="B3220" s="405"/>
      <c r="C3220" s="413"/>
      <c r="D3220" s="405"/>
      <c r="E3220" s="405"/>
      <c r="F3220" s="405"/>
      <c r="G3220" s="405"/>
      <c r="H3220" s="405"/>
      <c r="I3220" s="405"/>
      <c r="J3220" s="405"/>
      <c r="K3220" s="405"/>
      <c r="L3220" s="406"/>
      <c r="M3220" s="25" t="str">
        <f>IFERROR(VLOOKUP(D3220,Cover!$I$2:$J$14,2,0),"")</f>
        <v/>
      </c>
      <c r="N3220" s="25" t="str">
        <f t="shared" si="100"/>
        <v/>
      </c>
      <c r="O3220" s="15" t="str">
        <f t="shared" si="101"/>
        <v/>
      </c>
    </row>
    <row r="3221" spans="1:15" ht="16.5" customHeight="1">
      <c r="A3221" s="404"/>
      <c r="B3221" s="405"/>
      <c r="C3221" s="413"/>
      <c r="D3221" s="405"/>
      <c r="E3221" s="405"/>
      <c r="F3221" s="405"/>
      <c r="G3221" s="405"/>
      <c r="H3221" s="405"/>
      <c r="I3221" s="405"/>
      <c r="J3221" s="405"/>
      <c r="K3221" s="405"/>
      <c r="L3221" s="406"/>
      <c r="M3221" s="25" t="str">
        <f>IFERROR(VLOOKUP(D3221,Cover!$I$2:$J$14,2,0),"")</f>
        <v/>
      </c>
      <c r="N3221" s="25" t="str">
        <f t="shared" si="100"/>
        <v/>
      </c>
      <c r="O3221" s="15" t="str">
        <f t="shared" si="101"/>
        <v/>
      </c>
    </row>
    <row r="3222" spans="1:15" ht="16.5" customHeight="1">
      <c r="A3222" s="404"/>
      <c r="B3222" s="405"/>
      <c r="C3222" s="413"/>
      <c r="D3222" s="405"/>
      <c r="E3222" s="405"/>
      <c r="F3222" s="405"/>
      <c r="G3222" s="405"/>
      <c r="H3222" s="405"/>
      <c r="I3222" s="405"/>
      <c r="J3222" s="405"/>
      <c r="K3222" s="405"/>
      <c r="L3222" s="406"/>
      <c r="M3222" s="25" t="str">
        <f>IFERROR(VLOOKUP(D3222,Cover!$I$2:$J$14,2,0),"")</f>
        <v/>
      </c>
      <c r="N3222" s="25" t="str">
        <f t="shared" si="100"/>
        <v/>
      </c>
      <c r="O3222" s="15" t="str">
        <f t="shared" si="101"/>
        <v/>
      </c>
    </row>
    <row r="3223" spans="1:15" ht="16.5" customHeight="1">
      <c r="A3223" s="404"/>
      <c r="B3223" s="405"/>
      <c r="C3223" s="413"/>
      <c r="D3223" s="405"/>
      <c r="E3223" s="405"/>
      <c r="F3223" s="405"/>
      <c r="G3223" s="405"/>
      <c r="H3223" s="405"/>
      <c r="I3223" s="405"/>
      <c r="J3223" s="405"/>
      <c r="K3223" s="405"/>
      <c r="L3223" s="406"/>
      <c r="M3223" s="25" t="str">
        <f>IFERROR(VLOOKUP(D3223,Cover!$I$2:$J$14,2,0),"")</f>
        <v/>
      </c>
      <c r="N3223" s="25" t="str">
        <f t="shared" si="100"/>
        <v/>
      </c>
      <c r="O3223" s="15" t="str">
        <f t="shared" si="101"/>
        <v/>
      </c>
    </row>
    <row r="3224" spans="1:15" ht="16.5" customHeight="1">
      <c r="A3224" s="404"/>
      <c r="B3224" s="405"/>
      <c r="C3224" s="413"/>
      <c r="D3224" s="405"/>
      <c r="E3224" s="405"/>
      <c r="F3224" s="405"/>
      <c r="G3224" s="405"/>
      <c r="H3224" s="405"/>
      <c r="I3224" s="405"/>
      <c r="J3224" s="405"/>
      <c r="K3224" s="405"/>
      <c r="L3224" s="406"/>
      <c r="M3224" s="25" t="str">
        <f>IFERROR(VLOOKUP(D3224,Cover!$I$2:$J$14,2,0),"")</f>
        <v/>
      </c>
      <c r="N3224" s="25" t="str">
        <f t="shared" si="100"/>
        <v/>
      </c>
      <c r="O3224" s="15" t="str">
        <f t="shared" si="101"/>
        <v/>
      </c>
    </row>
    <row r="3225" spans="1:15" ht="16.5" customHeight="1">
      <c r="A3225" s="404"/>
      <c r="B3225" s="405"/>
      <c r="C3225" s="413"/>
      <c r="D3225" s="405"/>
      <c r="E3225" s="405"/>
      <c r="F3225" s="405"/>
      <c r="G3225" s="405"/>
      <c r="H3225" s="405"/>
      <c r="I3225" s="405"/>
      <c r="J3225" s="405"/>
      <c r="K3225" s="405"/>
      <c r="L3225" s="406"/>
      <c r="M3225" s="25" t="str">
        <f>IFERROR(VLOOKUP(D3225,Cover!$I$2:$J$14,2,0),"")</f>
        <v/>
      </c>
      <c r="N3225" s="25" t="str">
        <f t="shared" si="100"/>
        <v/>
      </c>
      <c r="O3225" s="15" t="str">
        <f t="shared" si="101"/>
        <v/>
      </c>
    </row>
    <row r="3226" spans="1:15" ht="16.5" customHeight="1">
      <c r="A3226" s="404"/>
      <c r="B3226" s="405"/>
      <c r="C3226" s="413"/>
      <c r="D3226" s="405"/>
      <c r="E3226" s="405"/>
      <c r="F3226" s="405"/>
      <c r="G3226" s="405"/>
      <c r="H3226" s="405"/>
      <c r="I3226" s="405"/>
      <c r="J3226" s="405"/>
      <c r="K3226" s="405"/>
      <c r="L3226" s="406"/>
      <c r="M3226" s="25" t="str">
        <f>IFERROR(VLOOKUP(D3226,Cover!$I$2:$J$14,2,0),"")</f>
        <v/>
      </c>
      <c r="N3226" s="25" t="str">
        <f t="shared" si="100"/>
        <v/>
      </c>
      <c r="O3226" s="15" t="str">
        <f t="shared" si="101"/>
        <v/>
      </c>
    </row>
    <row r="3227" spans="1:15" ht="16.5" customHeight="1">
      <c r="A3227" s="404"/>
      <c r="B3227" s="405"/>
      <c r="C3227" s="413"/>
      <c r="D3227" s="405"/>
      <c r="E3227" s="405"/>
      <c r="F3227" s="405"/>
      <c r="G3227" s="405"/>
      <c r="H3227" s="405"/>
      <c r="I3227" s="405"/>
      <c r="J3227" s="405"/>
      <c r="K3227" s="405"/>
      <c r="L3227" s="406"/>
      <c r="M3227" s="25" t="str">
        <f>IFERROR(VLOOKUP(D3227,Cover!$I$2:$J$14,2,0),"")</f>
        <v/>
      </c>
      <c r="N3227" s="25" t="str">
        <f t="shared" si="100"/>
        <v/>
      </c>
      <c r="O3227" s="15" t="str">
        <f t="shared" si="101"/>
        <v/>
      </c>
    </row>
    <row r="3228" spans="1:15" ht="16.5" customHeight="1">
      <c r="A3228" s="404"/>
      <c r="B3228" s="405"/>
      <c r="C3228" s="413"/>
      <c r="D3228" s="405"/>
      <c r="E3228" s="405"/>
      <c r="F3228" s="405"/>
      <c r="G3228" s="405"/>
      <c r="H3228" s="405"/>
      <c r="I3228" s="405"/>
      <c r="J3228" s="405"/>
      <c r="K3228" s="405"/>
      <c r="L3228" s="406"/>
      <c r="M3228" s="25" t="str">
        <f>IFERROR(VLOOKUP(D3228,Cover!$I$2:$J$14,2,0),"")</f>
        <v/>
      </c>
      <c r="N3228" s="25" t="str">
        <f t="shared" si="100"/>
        <v/>
      </c>
      <c r="O3228" s="15" t="str">
        <f t="shared" si="101"/>
        <v/>
      </c>
    </row>
    <row r="3229" spans="1:15" ht="16.5" customHeight="1">
      <c r="A3229" s="404"/>
      <c r="B3229" s="405"/>
      <c r="C3229" s="413"/>
      <c r="D3229" s="405"/>
      <c r="E3229" s="405"/>
      <c r="F3229" s="405"/>
      <c r="G3229" s="405"/>
      <c r="H3229" s="405"/>
      <c r="I3229" s="405"/>
      <c r="J3229" s="405"/>
      <c r="K3229" s="405"/>
      <c r="L3229" s="406"/>
      <c r="M3229" s="25" t="str">
        <f>IFERROR(VLOOKUP(D3229,Cover!$I$2:$J$14,2,0),"")</f>
        <v/>
      </c>
      <c r="N3229" s="25" t="str">
        <f t="shared" si="100"/>
        <v/>
      </c>
      <c r="O3229" s="15" t="str">
        <f t="shared" si="101"/>
        <v/>
      </c>
    </row>
    <row r="3230" spans="1:15" ht="16.5" customHeight="1">
      <c r="A3230" s="404"/>
      <c r="B3230" s="405"/>
      <c r="C3230" s="413"/>
      <c r="D3230" s="405"/>
      <c r="E3230" s="405"/>
      <c r="F3230" s="405"/>
      <c r="G3230" s="405"/>
      <c r="H3230" s="405"/>
      <c r="I3230" s="405"/>
      <c r="J3230" s="405"/>
      <c r="K3230" s="405"/>
      <c r="L3230" s="406"/>
      <c r="M3230" s="25" t="str">
        <f>IFERROR(VLOOKUP(D3230,Cover!$I$2:$J$14,2,0),"")</f>
        <v/>
      </c>
      <c r="N3230" s="25" t="str">
        <f t="shared" si="100"/>
        <v/>
      </c>
      <c r="O3230" s="15" t="str">
        <f t="shared" si="101"/>
        <v/>
      </c>
    </row>
    <row r="3231" spans="1:15" ht="16.5" customHeight="1">
      <c r="A3231" s="404"/>
      <c r="B3231" s="405"/>
      <c r="C3231" s="413"/>
      <c r="D3231" s="405"/>
      <c r="E3231" s="405"/>
      <c r="F3231" s="405"/>
      <c r="G3231" s="405"/>
      <c r="H3231" s="405"/>
      <c r="I3231" s="405"/>
      <c r="J3231" s="405"/>
      <c r="K3231" s="405"/>
      <c r="L3231" s="406"/>
      <c r="M3231" s="25" t="str">
        <f>IFERROR(VLOOKUP(D3231,Cover!$I$2:$J$14,2,0),"")</f>
        <v/>
      </c>
      <c r="N3231" s="25" t="str">
        <f t="shared" si="100"/>
        <v/>
      </c>
      <c r="O3231" s="15" t="str">
        <f t="shared" si="101"/>
        <v/>
      </c>
    </row>
    <row r="3232" spans="1:15" ht="16.5" customHeight="1">
      <c r="A3232" s="404"/>
      <c r="B3232" s="405"/>
      <c r="C3232" s="413"/>
      <c r="D3232" s="405"/>
      <c r="E3232" s="405"/>
      <c r="F3232" s="405"/>
      <c r="G3232" s="405"/>
      <c r="H3232" s="405"/>
      <c r="I3232" s="405"/>
      <c r="J3232" s="405"/>
      <c r="K3232" s="405"/>
      <c r="L3232" s="406"/>
      <c r="M3232" s="25" t="str">
        <f>IFERROR(VLOOKUP(D3232,Cover!$I$2:$J$14,2,0),"")</f>
        <v/>
      </c>
      <c r="N3232" s="25" t="str">
        <f t="shared" si="100"/>
        <v/>
      </c>
      <c r="O3232" s="15" t="str">
        <f t="shared" si="101"/>
        <v/>
      </c>
    </row>
    <row r="3233" spans="1:15" ht="16.5" customHeight="1">
      <c r="A3233" s="404"/>
      <c r="B3233" s="405"/>
      <c r="C3233" s="413"/>
      <c r="D3233" s="405"/>
      <c r="E3233" s="405"/>
      <c r="F3233" s="405"/>
      <c r="G3233" s="405"/>
      <c r="H3233" s="405"/>
      <c r="I3233" s="405"/>
      <c r="J3233" s="405"/>
      <c r="K3233" s="405"/>
      <c r="L3233" s="406"/>
      <c r="M3233" s="25" t="str">
        <f>IFERROR(VLOOKUP(D3233,Cover!$I$2:$J$14,2,0),"")</f>
        <v/>
      </c>
      <c r="N3233" s="25" t="str">
        <f t="shared" si="100"/>
        <v/>
      </c>
      <c r="O3233" s="15" t="str">
        <f t="shared" si="101"/>
        <v/>
      </c>
    </row>
    <row r="3234" spans="1:15" ht="16.5" customHeight="1">
      <c r="A3234" s="404"/>
      <c r="B3234" s="405"/>
      <c r="C3234" s="413"/>
      <c r="D3234" s="405"/>
      <c r="E3234" s="405"/>
      <c r="F3234" s="405"/>
      <c r="G3234" s="405"/>
      <c r="H3234" s="405"/>
      <c r="I3234" s="405"/>
      <c r="J3234" s="405"/>
      <c r="K3234" s="405"/>
      <c r="L3234" s="406"/>
      <c r="M3234" s="25" t="str">
        <f>IFERROR(VLOOKUP(D3234,Cover!$I$2:$J$14,2,0),"")</f>
        <v/>
      </c>
      <c r="N3234" s="25" t="str">
        <f t="shared" si="100"/>
        <v/>
      </c>
      <c r="O3234" s="15" t="str">
        <f t="shared" si="101"/>
        <v/>
      </c>
    </row>
    <row r="3235" spans="1:15" ht="16.5" customHeight="1">
      <c r="A3235" s="404"/>
      <c r="B3235" s="405"/>
      <c r="C3235" s="413"/>
      <c r="D3235" s="405"/>
      <c r="E3235" s="405"/>
      <c r="F3235" s="405"/>
      <c r="G3235" s="405"/>
      <c r="H3235" s="405"/>
      <c r="I3235" s="405"/>
      <c r="J3235" s="405"/>
      <c r="K3235" s="405"/>
      <c r="L3235" s="406"/>
      <c r="M3235" s="25" t="str">
        <f>IFERROR(VLOOKUP(D3235,Cover!$I$2:$J$14,2,0),"")</f>
        <v/>
      </c>
      <c r="N3235" s="25" t="str">
        <f t="shared" si="100"/>
        <v/>
      </c>
      <c r="O3235" s="15" t="str">
        <f t="shared" si="101"/>
        <v/>
      </c>
    </row>
    <row r="3236" spans="1:15" ht="16.5" customHeight="1">
      <c r="A3236" s="404"/>
      <c r="B3236" s="405"/>
      <c r="C3236" s="413"/>
      <c r="D3236" s="405"/>
      <c r="E3236" s="405"/>
      <c r="F3236" s="405"/>
      <c r="G3236" s="405"/>
      <c r="H3236" s="405"/>
      <c r="I3236" s="405"/>
      <c r="J3236" s="405"/>
      <c r="K3236" s="405"/>
      <c r="L3236" s="406"/>
      <c r="M3236" s="25" t="str">
        <f>IFERROR(VLOOKUP(D3236,Cover!$I$2:$J$14,2,0),"")</f>
        <v/>
      </c>
      <c r="N3236" s="25" t="str">
        <f t="shared" si="100"/>
        <v/>
      </c>
      <c r="O3236" s="15" t="str">
        <f t="shared" si="101"/>
        <v/>
      </c>
    </row>
    <row r="3237" spans="1:15" ht="16.5" customHeight="1">
      <c r="A3237" s="404"/>
      <c r="B3237" s="405"/>
      <c r="C3237" s="413"/>
      <c r="D3237" s="405"/>
      <c r="E3237" s="405"/>
      <c r="F3237" s="405"/>
      <c r="G3237" s="405"/>
      <c r="H3237" s="405"/>
      <c r="I3237" s="405"/>
      <c r="J3237" s="405"/>
      <c r="K3237" s="405"/>
      <c r="L3237" s="406"/>
      <c r="M3237" s="25" t="str">
        <f>IFERROR(VLOOKUP(D3237,Cover!$I$2:$J$14,2,0),"")</f>
        <v/>
      </c>
      <c r="N3237" s="25" t="str">
        <f t="shared" si="100"/>
        <v/>
      </c>
      <c r="O3237" s="15" t="str">
        <f t="shared" si="101"/>
        <v/>
      </c>
    </row>
    <row r="3238" spans="1:15" ht="16.5" customHeight="1">
      <c r="A3238" s="404"/>
      <c r="B3238" s="405"/>
      <c r="C3238" s="413"/>
      <c r="D3238" s="405"/>
      <c r="E3238" s="405"/>
      <c r="F3238" s="405"/>
      <c r="G3238" s="405"/>
      <c r="H3238" s="405"/>
      <c r="I3238" s="405"/>
      <c r="J3238" s="405"/>
      <c r="K3238" s="405"/>
      <c r="L3238" s="406"/>
      <c r="M3238" s="25" t="str">
        <f>IFERROR(VLOOKUP(D3238,Cover!$I$2:$J$14,2,0),"")</f>
        <v/>
      </c>
      <c r="N3238" s="25" t="str">
        <f t="shared" si="100"/>
        <v/>
      </c>
      <c r="O3238" s="15" t="str">
        <f t="shared" si="101"/>
        <v/>
      </c>
    </row>
    <row r="3239" spans="1:15" ht="16.5" customHeight="1">
      <c r="A3239" s="404"/>
      <c r="B3239" s="405"/>
      <c r="C3239" s="413"/>
      <c r="D3239" s="405"/>
      <c r="E3239" s="405"/>
      <c r="F3239" s="405"/>
      <c r="G3239" s="405"/>
      <c r="H3239" s="405"/>
      <c r="I3239" s="405"/>
      <c r="J3239" s="405"/>
      <c r="K3239" s="405"/>
      <c r="L3239" s="406"/>
      <c r="M3239" s="25" t="str">
        <f>IFERROR(VLOOKUP(D3239,Cover!$I$2:$J$14,2,0),"")</f>
        <v/>
      </c>
      <c r="N3239" s="25" t="str">
        <f t="shared" si="100"/>
        <v/>
      </c>
      <c r="O3239" s="15" t="str">
        <f t="shared" si="101"/>
        <v/>
      </c>
    </row>
    <row r="3240" spans="1:15" ht="16.5" customHeight="1">
      <c r="A3240" s="404"/>
      <c r="B3240" s="405"/>
      <c r="C3240" s="413"/>
      <c r="D3240" s="405"/>
      <c r="E3240" s="405"/>
      <c r="F3240" s="405"/>
      <c r="G3240" s="405"/>
      <c r="H3240" s="405"/>
      <c r="I3240" s="405"/>
      <c r="J3240" s="405"/>
      <c r="K3240" s="405"/>
      <c r="L3240" s="406"/>
      <c r="M3240" s="25" t="str">
        <f>IFERROR(VLOOKUP(D3240,Cover!$I$2:$J$14,2,0),"")</f>
        <v/>
      </c>
      <c r="N3240" s="25" t="str">
        <f t="shared" si="100"/>
        <v/>
      </c>
      <c r="O3240" s="15" t="str">
        <f t="shared" si="101"/>
        <v/>
      </c>
    </row>
    <row r="3241" spans="1:15" ht="16.5" customHeight="1">
      <c r="A3241" s="404"/>
      <c r="B3241" s="405"/>
      <c r="C3241" s="413"/>
      <c r="D3241" s="405"/>
      <c r="E3241" s="405"/>
      <c r="F3241" s="405"/>
      <c r="G3241" s="405"/>
      <c r="H3241" s="405"/>
      <c r="I3241" s="405"/>
      <c r="J3241" s="405"/>
      <c r="K3241" s="405"/>
      <c r="L3241" s="406"/>
      <c r="M3241" s="25" t="str">
        <f>IFERROR(VLOOKUP(D3241,Cover!$I$2:$J$14,2,0),"")</f>
        <v/>
      </c>
      <c r="N3241" s="25" t="str">
        <f t="shared" si="100"/>
        <v/>
      </c>
      <c r="O3241" s="15" t="str">
        <f t="shared" si="101"/>
        <v/>
      </c>
    </row>
    <row r="3242" spans="1:15" ht="16.5" customHeight="1">
      <c r="A3242" s="404"/>
      <c r="B3242" s="405"/>
      <c r="C3242" s="413"/>
      <c r="D3242" s="405"/>
      <c r="E3242" s="405"/>
      <c r="F3242" s="405"/>
      <c r="G3242" s="405"/>
      <c r="H3242" s="405"/>
      <c r="I3242" s="405"/>
      <c r="J3242" s="405"/>
      <c r="K3242" s="405"/>
      <c r="L3242" s="406"/>
      <c r="M3242" s="25" t="str">
        <f>IFERROR(VLOOKUP(D3242,Cover!$I$2:$J$14,2,0),"")</f>
        <v/>
      </c>
      <c r="N3242" s="25" t="str">
        <f t="shared" si="100"/>
        <v/>
      </c>
      <c r="O3242" s="15" t="str">
        <f t="shared" si="101"/>
        <v/>
      </c>
    </row>
    <row r="3243" spans="1:15" ht="16.5" customHeight="1">
      <c r="A3243" s="404"/>
      <c r="B3243" s="405"/>
      <c r="C3243" s="413"/>
      <c r="D3243" s="405"/>
      <c r="E3243" s="405"/>
      <c r="F3243" s="405"/>
      <c r="G3243" s="405"/>
      <c r="H3243" s="405"/>
      <c r="I3243" s="405"/>
      <c r="J3243" s="405"/>
      <c r="K3243" s="405"/>
      <c r="L3243" s="406"/>
      <c r="M3243" s="25" t="str">
        <f>IFERROR(VLOOKUP(D3243,Cover!$I$2:$J$14,2,0),"")</f>
        <v/>
      </c>
      <c r="N3243" s="25" t="str">
        <f t="shared" si="100"/>
        <v/>
      </c>
      <c r="O3243" s="15" t="str">
        <f t="shared" si="101"/>
        <v/>
      </c>
    </row>
    <row r="3244" spans="1:15" ht="16.5" customHeight="1">
      <c r="A3244" s="404"/>
      <c r="B3244" s="405"/>
      <c r="C3244" s="413"/>
      <c r="D3244" s="405"/>
      <c r="E3244" s="405"/>
      <c r="F3244" s="405"/>
      <c r="G3244" s="405"/>
      <c r="H3244" s="405"/>
      <c r="I3244" s="405"/>
      <c r="J3244" s="405"/>
      <c r="K3244" s="405"/>
      <c r="L3244" s="406"/>
      <c r="M3244" s="25" t="str">
        <f>IFERROR(VLOOKUP(D3244,Cover!$I$2:$J$14,2,0),"")</f>
        <v/>
      </c>
      <c r="N3244" s="25" t="str">
        <f t="shared" si="100"/>
        <v/>
      </c>
      <c r="O3244" s="15" t="str">
        <f t="shared" si="101"/>
        <v/>
      </c>
    </row>
    <row r="3245" spans="1:15" ht="16.5" customHeight="1">
      <c r="A3245" s="404"/>
      <c r="B3245" s="405"/>
      <c r="C3245" s="413"/>
      <c r="D3245" s="405"/>
      <c r="E3245" s="405"/>
      <c r="F3245" s="405"/>
      <c r="G3245" s="405"/>
      <c r="H3245" s="405"/>
      <c r="I3245" s="405"/>
      <c r="J3245" s="405"/>
      <c r="K3245" s="405"/>
      <c r="L3245" s="406"/>
      <c r="M3245" s="25" t="str">
        <f>IFERROR(VLOOKUP(D3245,Cover!$I$2:$J$14,2,0),"")</f>
        <v/>
      </c>
      <c r="N3245" s="25" t="str">
        <f t="shared" si="100"/>
        <v/>
      </c>
      <c r="O3245" s="15" t="str">
        <f t="shared" si="101"/>
        <v/>
      </c>
    </row>
    <row r="3246" spans="1:15" ht="16.5" customHeight="1">
      <c r="A3246" s="404"/>
      <c r="B3246" s="405"/>
      <c r="C3246" s="413"/>
      <c r="D3246" s="405"/>
      <c r="E3246" s="405"/>
      <c r="F3246" s="405"/>
      <c r="G3246" s="405"/>
      <c r="H3246" s="405"/>
      <c r="I3246" s="405"/>
      <c r="J3246" s="405"/>
      <c r="K3246" s="405"/>
      <c r="L3246" s="406"/>
      <c r="M3246" s="25" t="str">
        <f>IFERROR(VLOOKUP(D3246,Cover!$I$2:$J$14,2,0),"")</f>
        <v/>
      </c>
      <c r="N3246" s="25" t="str">
        <f t="shared" si="100"/>
        <v/>
      </c>
      <c r="O3246" s="15" t="str">
        <f t="shared" si="101"/>
        <v/>
      </c>
    </row>
    <row r="3247" spans="1:15" ht="16.5" customHeight="1">
      <c r="A3247" s="404"/>
      <c r="B3247" s="405"/>
      <c r="C3247" s="413"/>
      <c r="D3247" s="405"/>
      <c r="E3247" s="405"/>
      <c r="F3247" s="405"/>
      <c r="G3247" s="405"/>
      <c r="H3247" s="405"/>
      <c r="I3247" s="405"/>
      <c r="J3247" s="405"/>
      <c r="K3247" s="405"/>
      <c r="L3247" s="406"/>
      <c r="M3247" s="25" t="str">
        <f>IFERROR(VLOOKUP(D3247,Cover!$I$2:$J$14,2,0),"")</f>
        <v/>
      </c>
      <c r="N3247" s="25" t="str">
        <f t="shared" si="100"/>
        <v/>
      </c>
      <c r="O3247" s="15" t="str">
        <f t="shared" si="101"/>
        <v/>
      </c>
    </row>
    <row r="3248" spans="1:15" ht="16.5" customHeight="1">
      <c r="A3248" s="404"/>
      <c r="B3248" s="405"/>
      <c r="C3248" s="413"/>
      <c r="D3248" s="405"/>
      <c r="E3248" s="405"/>
      <c r="F3248" s="405"/>
      <c r="G3248" s="405"/>
      <c r="H3248" s="405"/>
      <c r="I3248" s="405"/>
      <c r="J3248" s="405"/>
      <c r="K3248" s="405"/>
      <c r="L3248" s="406"/>
      <c r="M3248" s="25" t="str">
        <f>IFERROR(VLOOKUP(D3248,Cover!$I$2:$J$14,2,0),"")</f>
        <v/>
      </c>
      <c r="N3248" s="25" t="str">
        <f t="shared" si="100"/>
        <v/>
      </c>
      <c r="O3248" s="15" t="str">
        <f t="shared" si="101"/>
        <v/>
      </c>
    </row>
    <row r="3249" spans="1:15" ht="16.5" customHeight="1">
      <c r="A3249" s="404"/>
      <c r="B3249" s="405"/>
      <c r="C3249" s="413"/>
      <c r="D3249" s="405"/>
      <c r="E3249" s="405"/>
      <c r="F3249" s="405"/>
      <c r="G3249" s="405"/>
      <c r="H3249" s="405"/>
      <c r="I3249" s="405"/>
      <c r="J3249" s="405"/>
      <c r="K3249" s="405"/>
      <c r="L3249" s="406"/>
      <c r="M3249" s="25" t="str">
        <f>IFERROR(VLOOKUP(D3249,Cover!$I$2:$J$14,2,0),"")</f>
        <v/>
      </c>
      <c r="N3249" s="25" t="str">
        <f t="shared" si="100"/>
        <v/>
      </c>
      <c r="O3249" s="15" t="str">
        <f t="shared" si="101"/>
        <v/>
      </c>
    </row>
    <row r="3250" spans="1:15" ht="16.5" customHeight="1">
      <c r="A3250" s="404"/>
      <c r="B3250" s="405"/>
      <c r="C3250" s="413"/>
      <c r="D3250" s="405"/>
      <c r="E3250" s="405"/>
      <c r="F3250" s="405"/>
      <c r="G3250" s="405"/>
      <c r="H3250" s="405"/>
      <c r="I3250" s="405"/>
      <c r="J3250" s="405"/>
      <c r="K3250" s="405"/>
      <c r="L3250" s="406"/>
      <c r="M3250" s="25" t="str">
        <f>IFERROR(VLOOKUP(D3250,Cover!$I$2:$J$14,2,0),"")</f>
        <v/>
      </c>
      <c r="N3250" s="25" t="str">
        <f t="shared" si="100"/>
        <v/>
      </c>
      <c r="O3250" s="15" t="str">
        <f t="shared" si="101"/>
        <v/>
      </c>
    </row>
    <row r="3251" spans="1:15" ht="16.5" customHeight="1">
      <c r="A3251" s="404"/>
      <c r="B3251" s="405"/>
      <c r="C3251" s="413"/>
      <c r="D3251" s="405"/>
      <c r="E3251" s="405"/>
      <c r="F3251" s="405"/>
      <c r="G3251" s="405"/>
      <c r="H3251" s="405"/>
      <c r="I3251" s="405"/>
      <c r="J3251" s="405"/>
      <c r="K3251" s="405"/>
      <c r="L3251" s="406"/>
      <c r="M3251" s="25" t="str">
        <f>IFERROR(VLOOKUP(D3251,Cover!$I$2:$J$14,2,0),"")</f>
        <v/>
      </c>
      <c r="N3251" s="25" t="str">
        <f t="shared" si="100"/>
        <v/>
      </c>
      <c r="O3251" s="15" t="str">
        <f t="shared" si="101"/>
        <v/>
      </c>
    </row>
    <row r="3252" spans="1:15" ht="16.5" customHeight="1">
      <c r="A3252" s="404"/>
      <c r="B3252" s="405"/>
      <c r="C3252" s="413"/>
      <c r="D3252" s="405"/>
      <c r="E3252" s="405"/>
      <c r="F3252" s="405"/>
      <c r="G3252" s="405"/>
      <c r="H3252" s="405"/>
      <c r="I3252" s="405"/>
      <c r="J3252" s="405"/>
      <c r="K3252" s="405"/>
      <c r="L3252" s="406"/>
      <c r="M3252" s="25" t="str">
        <f>IFERROR(VLOOKUP(D3252,Cover!$I$2:$J$14,2,0),"")</f>
        <v/>
      </c>
      <c r="N3252" s="25" t="str">
        <f t="shared" si="100"/>
        <v/>
      </c>
      <c r="O3252" s="15" t="str">
        <f t="shared" si="101"/>
        <v/>
      </c>
    </row>
    <row r="3253" spans="1:15" ht="16.5" customHeight="1">
      <c r="A3253" s="404"/>
      <c r="B3253" s="405"/>
      <c r="C3253" s="413"/>
      <c r="D3253" s="405"/>
      <c r="E3253" s="405"/>
      <c r="F3253" s="405"/>
      <c r="G3253" s="405"/>
      <c r="H3253" s="405"/>
      <c r="I3253" s="405"/>
      <c r="J3253" s="405"/>
      <c r="K3253" s="405"/>
      <c r="L3253" s="406"/>
      <c r="M3253" s="25" t="str">
        <f>IFERROR(VLOOKUP(D3253,Cover!$I$2:$J$14,2,0),"")</f>
        <v/>
      </c>
      <c r="N3253" s="25" t="str">
        <f t="shared" si="100"/>
        <v/>
      </c>
      <c r="O3253" s="15" t="str">
        <f t="shared" si="101"/>
        <v/>
      </c>
    </row>
    <row r="3254" spans="1:15" ht="16.5" customHeight="1">
      <c r="A3254" s="404"/>
      <c r="B3254" s="405"/>
      <c r="C3254" s="413"/>
      <c r="D3254" s="405"/>
      <c r="E3254" s="405"/>
      <c r="F3254" s="405"/>
      <c r="G3254" s="405"/>
      <c r="H3254" s="405"/>
      <c r="I3254" s="405"/>
      <c r="J3254" s="405"/>
      <c r="K3254" s="405"/>
      <c r="L3254" s="406"/>
      <c r="M3254" s="25" t="str">
        <f>IFERROR(VLOOKUP(D3254,Cover!$I$2:$J$14,2,0),"")</f>
        <v/>
      </c>
      <c r="N3254" s="25" t="str">
        <f t="shared" si="100"/>
        <v/>
      </c>
      <c r="O3254" s="15" t="str">
        <f t="shared" si="101"/>
        <v/>
      </c>
    </row>
    <row r="3255" spans="1:15" ht="16.5" customHeight="1">
      <c r="A3255" s="404"/>
      <c r="B3255" s="405"/>
      <c r="C3255" s="413"/>
      <c r="D3255" s="405"/>
      <c r="E3255" s="405"/>
      <c r="F3255" s="405"/>
      <c r="G3255" s="405"/>
      <c r="H3255" s="405"/>
      <c r="I3255" s="405"/>
      <c r="J3255" s="405"/>
      <c r="K3255" s="405"/>
      <c r="L3255" s="406"/>
      <c r="M3255" s="25" t="str">
        <f>IFERROR(VLOOKUP(D3255,Cover!$I$2:$J$14,2,0),"")</f>
        <v/>
      </c>
      <c r="N3255" s="25" t="str">
        <f t="shared" si="100"/>
        <v/>
      </c>
      <c r="O3255" s="15" t="str">
        <f t="shared" si="101"/>
        <v/>
      </c>
    </row>
    <row r="3256" spans="1:15" ht="16.5" customHeight="1">
      <c r="A3256" s="404"/>
      <c r="B3256" s="405"/>
      <c r="C3256" s="413"/>
      <c r="D3256" s="405"/>
      <c r="E3256" s="405"/>
      <c r="F3256" s="405"/>
      <c r="G3256" s="405"/>
      <c r="H3256" s="405"/>
      <c r="I3256" s="405"/>
      <c r="J3256" s="405"/>
      <c r="K3256" s="405"/>
      <c r="L3256" s="406"/>
      <c r="M3256" s="25" t="str">
        <f>IFERROR(VLOOKUP(D3256,Cover!$I$2:$J$14,2,0),"")</f>
        <v/>
      </c>
      <c r="N3256" s="25" t="str">
        <f t="shared" si="100"/>
        <v/>
      </c>
      <c r="O3256" s="15" t="str">
        <f t="shared" si="101"/>
        <v/>
      </c>
    </row>
    <row r="3257" spans="1:15" ht="16.5" customHeight="1">
      <c r="A3257" s="404"/>
      <c r="B3257" s="405"/>
      <c r="C3257" s="413"/>
      <c r="D3257" s="405"/>
      <c r="E3257" s="405"/>
      <c r="F3257" s="405"/>
      <c r="G3257" s="405"/>
      <c r="H3257" s="405"/>
      <c r="I3257" s="405"/>
      <c r="J3257" s="405"/>
      <c r="K3257" s="405"/>
      <c r="L3257" s="406"/>
      <c r="M3257" s="25" t="str">
        <f>IFERROR(VLOOKUP(D3257,Cover!$I$2:$J$14,2,0),"")</f>
        <v/>
      </c>
      <c r="N3257" s="25" t="str">
        <f t="shared" si="100"/>
        <v/>
      </c>
      <c r="O3257" s="15" t="str">
        <f t="shared" si="101"/>
        <v/>
      </c>
    </row>
    <row r="3258" spans="1:15" ht="16.5" customHeight="1">
      <c r="A3258" s="404"/>
      <c r="B3258" s="405"/>
      <c r="C3258" s="413"/>
      <c r="D3258" s="405"/>
      <c r="E3258" s="405"/>
      <c r="F3258" s="405"/>
      <c r="G3258" s="405"/>
      <c r="H3258" s="405"/>
      <c r="I3258" s="405"/>
      <c r="J3258" s="405"/>
      <c r="K3258" s="405"/>
      <c r="L3258" s="406"/>
      <c r="M3258" s="25" t="str">
        <f>IFERROR(VLOOKUP(D3258,Cover!$I$2:$J$14,2,0),"")</f>
        <v/>
      </c>
      <c r="N3258" s="25" t="str">
        <f t="shared" si="100"/>
        <v/>
      </c>
      <c r="O3258" s="15" t="str">
        <f t="shared" si="101"/>
        <v/>
      </c>
    </row>
    <row r="3259" spans="1:15" ht="16.5" customHeight="1">
      <c r="A3259" s="404"/>
      <c r="B3259" s="405"/>
      <c r="C3259" s="413"/>
      <c r="D3259" s="405"/>
      <c r="E3259" s="405"/>
      <c r="F3259" s="405"/>
      <c r="G3259" s="405"/>
      <c r="H3259" s="405"/>
      <c r="I3259" s="405"/>
      <c r="J3259" s="405"/>
      <c r="K3259" s="405"/>
      <c r="L3259" s="406"/>
      <c r="M3259" s="25" t="str">
        <f>IFERROR(VLOOKUP(D3259,Cover!$I$2:$J$14,2,0),"")</f>
        <v/>
      </c>
      <c r="N3259" s="25" t="str">
        <f t="shared" si="100"/>
        <v/>
      </c>
      <c r="O3259" s="15" t="str">
        <f t="shared" si="101"/>
        <v/>
      </c>
    </row>
    <row r="3260" spans="1:15" ht="16.5" customHeight="1">
      <c r="A3260" s="404"/>
      <c r="B3260" s="405"/>
      <c r="C3260" s="413"/>
      <c r="D3260" s="405"/>
      <c r="E3260" s="405"/>
      <c r="F3260" s="405"/>
      <c r="G3260" s="405"/>
      <c r="H3260" s="405"/>
      <c r="I3260" s="405"/>
      <c r="J3260" s="405"/>
      <c r="K3260" s="405"/>
      <c r="L3260" s="406"/>
      <c r="M3260" s="25" t="str">
        <f>IFERROR(VLOOKUP(D3260,Cover!$I$2:$J$14,2,0),"")</f>
        <v/>
      </c>
      <c r="N3260" s="25" t="str">
        <f t="shared" si="100"/>
        <v/>
      </c>
      <c r="O3260" s="15" t="str">
        <f t="shared" si="101"/>
        <v/>
      </c>
    </row>
    <row r="3261" spans="1:15" ht="16.5" customHeight="1">
      <c r="A3261" s="404"/>
      <c r="B3261" s="405"/>
      <c r="C3261" s="413"/>
      <c r="D3261" s="405"/>
      <c r="E3261" s="405"/>
      <c r="F3261" s="405"/>
      <c r="G3261" s="405"/>
      <c r="H3261" s="405"/>
      <c r="I3261" s="405"/>
      <c r="J3261" s="405"/>
      <c r="K3261" s="405"/>
      <c r="L3261" s="406"/>
      <c r="M3261" s="25" t="str">
        <f>IFERROR(VLOOKUP(D3261,Cover!$I$2:$J$14,2,0),"")</f>
        <v/>
      </c>
      <c r="N3261" s="25" t="str">
        <f t="shared" si="100"/>
        <v/>
      </c>
      <c r="O3261" s="15" t="str">
        <f t="shared" si="101"/>
        <v/>
      </c>
    </row>
    <row r="3262" spans="1:15" ht="16.5" customHeight="1">
      <c r="A3262" s="404"/>
      <c r="B3262" s="405"/>
      <c r="C3262" s="413"/>
      <c r="D3262" s="405"/>
      <c r="E3262" s="405"/>
      <c r="F3262" s="405"/>
      <c r="G3262" s="405"/>
      <c r="H3262" s="405"/>
      <c r="I3262" s="405"/>
      <c r="J3262" s="405"/>
      <c r="K3262" s="405"/>
      <c r="L3262" s="406"/>
      <c r="M3262" s="25" t="str">
        <f>IFERROR(VLOOKUP(D3262,Cover!$I$2:$J$14,2,0),"")</f>
        <v/>
      </c>
      <c r="N3262" s="25" t="str">
        <f t="shared" si="100"/>
        <v/>
      </c>
      <c r="O3262" s="15" t="str">
        <f t="shared" si="101"/>
        <v/>
      </c>
    </row>
    <row r="3263" spans="1:15" ht="16.5" customHeight="1">
      <c r="A3263" s="404"/>
      <c r="B3263" s="405"/>
      <c r="C3263" s="413"/>
      <c r="D3263" s="405"/>
      <c r="E3263" s="405"/>
      <c r="F3263" s="405"/>
      <c r="G3263" s="405"/>
      <c r="H3263" s="405"/>
      <c r="I3263" s="405"/>
      <c r="J3263" s="405"/>
      <c r="K3263" s="405"/>
      <c r="L3263" s="406"/>
      <c r="M3263" s="25" t="str">
        <f>IFERROR(VLOOKUP(D3263,Cover!$I$2:$J$14,2,0),"")</f>
        <v/>
      </c>
      <c r="N3263" s="25" t="str">
        <f t="shared" si="100"/>
        <v/>
      </c>
      <c r="O3263" s="15" t="str">
        <f t="shared" si="101"/>
        <v/>
      </c>
    </row>
    <row r="3264" spans="1:15" ht="16.5" customHeight="1">
      <c r="A3264" s="404"/>
      <c r="B3264" s="405"/>
      <c r="C3264" s="413"/>
      <c r="D3264" s="405"/>
      <c r="E3264" s="405"/>
      <c r="F3264" s="405"/>
      <c r="G3264" s="405"/>
      <c r="H3264" s="405"/>
      <c r="I3264" s="405"/>
      <c r="J3264" s="405"/>
      <c r="K3264" s="405"/>
      <c r="L3264" s="406"/>
      <c r="M3264" s="25" t="str">
        <f>IFERROR(VLOOKUP(D3264,Cover!$I$2:$J$14,2,0),"")</f>
        <v/>
      </c>
      <c r="N3264" s="25" t="str">
        <f t="shared" si="100"/>
        <v/>
      </c>
      <c r="O3264" s="15" t="str">
        <f t="shared" si="101"/>
        <v/>
      </c>
    </row>
    <row r="3265" spans="1:15" ht="16.5" customHeight="1">
      <c r="A3265" s="404"/>
      <c r="B3265" s="405"/>
      <c r="C3265" s="413"/>
      <c r="D3265" s="405"/>
      <c r="E3265" s="405"/>
      <c r="F3265" s="405"/>
      <c r="G3265" s="405"/>
      <c r="H3265" s="405"/>
      <c r="I3265" s="405"/>
      <c r="J3265" s="405"/>
      <c r="K3265" s="405"/>
      <c r="L3265" s="406"/>
      <c r="M3265" s="25" t="str">
        <f>IFERROR(VLOOKUP(D3265,Cover!$I$2:$J$14,2,0),"")</f>
        <v/>
      </c>
      <c r="N3265" s="25" t="str">
        <f t="shared" si="100"/>
        <v/>
      </c>
      <c r="O3265" s="15" t="str">
        <f t="shared" si="101"/>
        <v/>
      </c>
    </row>
    <row r="3266" spans="1:15" ht="16.5" customHeight="1">
      <c r="A3266" s="404"/>
      <c r="B3266" s="405"/>
      <c r="C3266" s="413"/>
      <c r="D3266" s="405"/>
      <c r="E3266" s="405"/>
      <c r="F3266" s="405"/>
      <c r="G3266" s="405"/>
      <c r="H3266" s="405"/>
      <c r="I3266" s="405"/>
      <c r="J3266" s="405"/>
      <c r="K3266" s="405"/>
      <c r="L3266" s="406"/>
      <c r="M3266" s="25" t="str">
        <f>IFERROR(VLOOKUP(D3266,Cover!$I$2:$J$14,2,0),"")</f>
        <v/>
      </c>
      <c r="N3266" s="25" t="str">
        <f t="shared" si="100"/>
        <v/>
      </c>
      <c r="O3266" s="15" t="str">
        <f t="shared" si="101"/>
        <v/>
      </c>
    </row>
    <row r="3267" spans="1:15" ht="16.5" customHeight="1">
      <c r="A3267" s="404"/>
      <c r="B3267" s="405"/>
      <c r="C3267" s="413"/>
      <c r="D3267" s="405"/>
      <c r="E3267" s="405"/>
      <c r="F3267" s="405"/>
      <c r="G3267" s="405"/>
      <c r="H3267" s="405"/>
      <c r="I3267" s="405"/>
      <c r="J3267" s="405"/>
      <c r="K3267" s="405"/>
      <c r="L3267" s="406"/>
      <c r="M3267" s="25" t="str">
        <f>IFERROR(VLOOKUP(D3267,Cover!$I$2:$J$14,2,0),"")</f>
        <v/>
      </c>
      <c r="N3267" s="25" t="str">
        <f t="shared" ref="N3267:N3330" si="102">IF(O3267&lt;&gt;"PMOyyy144_R4bis",CONCATENATE(B3267,M3267,I3267),CONCATENATE(O3267,M3267,I3267))</f>
        <v/>
      </c>
      <c r="O3267" s="15" t="str">
        <f t="shared" ref="O3267:O3330" si="103">LEFT(B3267,15)</f>
        <v/>
      </c>
    </row>
    <row r="3268" spans="1:15" ht="16.5" customHeight="1">
      <c r="A3268" s="404"/>
      <c r="B3268" s="405"/>
      <c r="C3268" s="413"/>
      <c r="D3268" s="405"/>
      <c r="E3268" s="405"/>
      <c r="F3268" s="405"/>
      <c r="G3268" s="405"/>
      <c r="H3268" s="405"/>
      <c r="I3268" s="405"/>
      <c r="J3268" s="405"/>
      <c r="K3268" s="405"/>
      <c r="L3268" s="406"/>
      <c r="M3268" s="25" t="str">
        <f>IFERROR(VLOOKUP(D3268,Cover!$I$2:$J$14,2,0),"")</f>
        <v/>
      </c>
      <c r="N3268" s="25" t="str">
        <f t="shared" si="102"/>
        <v/>
      </c>
      <c r="O3268" s="15" t="str">
        <f t="shared" si="103"/>
        <v/>
      </c>
    </row>
    <row r="3269" spans="1:15" ht="16.5" customHeight="1">
      <c r="A3269" s="404"/>
      <c r="B3269" s="405"/>
      <c r="C3269" s="413"/>
      <c r="D3269" s="405"/>
      <c r="E3269" s="405"/>
      <c r="F3269" s="405"/>
      <c r="G3269" s="405"/>
      <c r="H3269" s="405"/>
      <c r="I3269" s="405"/>
      <c r="J3269" s="405"/>
      <c r="K3269" s="405"/>
      <c r="L3269" s="406"/>
      <c r="M3269" s="25" t="str">
        <f>IFERROR(VLOOKUP(D3269,Cover!$I$2:$J$14,2,0),"")</f>
        <v/>
      </c>
      <c r="N3269" s="25" t="str">
        <f t="shared" si="102"/>
        <v/>
      </c>
      <c r="O3269" s="15" t="str">
        <f t="shared" si="103"/>
        <v/>
      </c>
    </row>
    <row r="3270" spans="1:15" ht="16.5" customHeight="1">
      <c r="A3270" s="404"/>
      <c r="B3270" s="405"/>
      <c r="C3270" s="413"/>
      <c r="D3270" s="405"/>
      <c r="E3270" s="405"/>
      <c r="F3270" s="405"/>
      <c r="G3270" s="405"/>
      <c r="H3270" s="405"/>
      <c r="I3270" s="405"/>
      <c r="J3270" s="405"/>
      <c r="K3270" s="405"/>
      <c r="L3270" s="406"/>
      <c r="M3270" s="25" t="str">
        <f>IFERROR(VLOOKUP(D3270,Cover!$I$2:$J$14,2,0),"")</f>
        <v/>
      </c>
      <c r="N3270" s="25" t="str">
        <f t="shared" si="102"/>
        <v/>
      </c>
      <c r="O3270" s="15" t="str">
        <f t="shared" si="103"/>
        <v/>
      </c>
    </row>
    <row r="3271" spans="1:15" ht="16.5" customHeight="1">
      <c r="A3271" s="404"/>
      <c r="B3271" s="405"/>
      <c r="C3271" s="413"/>
      <c r="D3271" s="405"/>
      <c r="E3271" s="405"/>
      <c r="F3271" s="405"/>
      <c r="G3271" s="405"/>
      <c r="H3271" s="405"/>
      <c r="I3271" s="405"/>
      <c r="J3271" s="405"/>
      <c r="K3271" s="405"/>
      <c r="L3271" s="406"/>
      <c r="M3271" s="25" t="str">
        <f>IFERROR(VLOOKUP(D3271,Cover!$I$2:$J$14,2,0),"")</f>
        <v/>
      </c>
      <c r="N3271" s="25" t="str">
        <f t="shared" si="102"/>
        <v/>
      </c>
      <c r="O3271" s="15" t="str">
        <f t="shared" si="103"/>
        <v/>
      </c>
    </row>
    <row r="3272" spans="1:15" ht="16.5" customHeight="1">
      <c r="A3272" s="404"/>
      <c r="B3272" s="405"/>
      <c r="C3272" s="413"/>
      <c r="D3272" s="405"/>
      <c r="E3272" s="405"/>
      <c r="F3272" s="405"/>
      <c r="G3272" s="405"/>
      <c r="H3272" s="405"/>
      <c r="I3272" s="405"/>
      <c r="J3272" s="405"/>
      <c r="K3272" s="405"/>
      <c r="L3272" s="406"/>
      <c r="M3272" s="25" t="str">
        <f>IFERROR(VLOOKUP(D3272,Cover!$I$2:$J$14,2,0),"")</f>
        <v/>
      </c>
      <c r="N3272" s="25" t="str">
        <f t="shared" si="102"/>
        <v/>
      </c>
      <c r="O3272" s="15" t="str">
        <f t="shared" si="103"/>
        <v/>
      </c>
    </row>
    <row r="3273" spans="1:15" ht="16.5" customHeight="1">
      <c r="A3273" s="404"/>
      <c r="B3273" s="405"/>
      <c r="C3273" s="413"/>
      <c r="D3273" s="405"/>
      <c r="E3273" s="405"/>
      <c r="F3273" s="405"/>
      <c r="G3273" s="405"/>
      <c r="H3273" s="405"/>
      <c r="I3273" s="405"/>
      <c r="J3273" s="405"/>
      <c r="K3273" s="405"/>
      <c r="L3273" s="406"/>
      <c r="M3273" s="25" t="str">
        <f>IFERROR(VLOOKUP(D3273,Cover!$I$2:$J$14,2,0),"")</f>
        <v/>
      </c>
      <c r="N3273" s="25" t="str">
        <f t="shared" si="102"/>
        <v/>
      </c>
      <c r="O3273" s="15" t="str">
        <f t="shared" si="103"/>
        <v/>
      </c>
    </row>
    <row r="3274" spans="1:15" ht="16.5" customHeight="1">
      <c r="A3274" s="404"/>
      <c r="B3274" s="405"/>
      <c r="C3274" s="413"/>
      <c r="D3274" s="405"/>
      <c r="E3274" s="405"/>
      <c r="F3274" s="405"/>
      <c r="G3274" s="405"/>
      <c r="H3274" s="405"/>
      <c r="I3274" s="405"/>
      <c r="J3274" s="405"/>
      <c r="K3274" s="405"/>
      <c r="L3274" s="406"/>
      <c r="M3274" s="25" t="str">
        <f>IFERROR(VLOOKUP(D3274,Cover!$I$2:$J$14,2,0),"")</f>
        <v/>
      </c>
      <c r="N3274" s="25" t="str">
        <f t="shared" si="102"/>
        <v/>
      </c>
      <c r="O3274" s="15" t="str">
        <f t="shared" si="103"/>
        <v/>
      </c>
    </row>
    <row r="3275" spans="1:15" ht="16.5" customHeight="1">
      <c r="A3275" s="404"/>
      <c r="B3275" s="405"/>
      <c r="C3275" s="413"/>
      <c r="D3275" s="405"/>
      <c r="E3275" s="405"/>
      <c r="F3275" s="405"/>
      <c r="G3275" s="405"/>
      <c r="H3275" s="405"/>
      <c r="I3275" s="405"/>
      <c r="J3275" s="405"/>
      <c r="K3275" s="405"/>
      <c r="L3275" s="406"/>
      <c r="M3275" s="25" t="str">
        <f>IFERROR(VLOOKUP(D3275,Cover!$I$2:$J$14,2,0),"")</f>
        <v/>
      </c>
      <c r="N3275" s="25" t="str">
        <f t="shared" si="102"/>
        <v/>
      </c>
      <c r="O3275" s="15" t="str">
        <f t="shared" si="103"/>
        <v/>
      </c>
    </row>
    <row r="3276" spans="1:15" ht="16.5" customHeight="1">
      <c r="A3276" s="404"/>
      <c r="B3276" s="405"/>
      <c r="C3276" s="413"/>
      <c r="D3276" s="405"/>
      <c r="E3276" s="405"/>
      <c r="F3276" s="405"/>
      <c r="G3276" s="405"/>
      <c r="H3276" s="405"/>
      <c r="I3276" s="405"/>
      <c r="J3276" s="405"/>
      <c r="K3276" s="405"/>
      <c r="L3276" s="406"/>
      <c r="M3276" s="25" t="str">
        <f>IFERROR(VLOOKUP(D3276,Cover!$I$2:$J$14,2,0),"")</f>
        <v/>
      </c>
      <c r="N3276" s="25" t="str">
        <f t="shared" si="102"/>
        <v/>
      </c>
      <c r="O3276" s="15" t="str">
        <f t="shared" si="103"/>
        <v/>
      </c>
    </row>
    <row r="3277" spans="1:15" ht="16.5" customHeight="1">
      <c r="A3277" s="404"/>
      <c r="B3277" s="405"/>
      <c r="C3277" s="413"/>
      <c r="D3277" s="405"/>
      <c r="E3277" s="405"/>
      <c r="F3277" s="405"/>
      <c r="G3277" s="405"/>
      <c r="H3277" s="405"/>
      <c r="I3277" s="405"/>
      <c r="J3277" s="405"/>
      <c r="K3277" s="405"/>
      <c r="L3277" s="406"/>
      <c r="M3277" s="25" t="str">
        <f>IFERROR(VLOOKUP(D3277,Cover!$I$2:$J$14,2,0),"")</f>
        <v/>
      </c>
      <c r="N3277" s="25" t="str">
        <f t="shared" si="102"/>
        <v/>
      </c>
      <c r="O3277" s="15" t="str">
        <f t="shared" si="103"/>
        <v/>
      </c>
    </row>
    <row r="3278" spans="1:15" ht="16.5" customHeight="1">
      <c r="A3278" s="404"/>
      <c r="B3278" s="405"/>
      <c r="C3278" s="413"/>
      <c r="D3278" s="405"/>
      <c r="E3278" s="405"/>
      <c r="F3278" s="405"/>
      <c r="G3278" s="405"/>
      <c r="H3278" s="405"/>
      <c r="I3278" s="405"/>
      <c r="J3278" s="405"/>
      <c r="K3278" s="405"/>
      <c r="L3278" s="406"/>
      <c r="M3278" s="25" t="str">
        <f>IFERROR(VLOOKUP(D3278,Cover!$I$2:$J$14,2,0),"")</f>
        <v/>
      </c>
      <c r="N3278" s="25" t="str">
        <f t="shared" si="102"/>
        <v/>
      </c>
      <c r="O3278" s="15" t="str">
        <f t="shared" si="103"/>
        <v/>
      </c>
    </row>
    <row r="3279" spans="1:15" ht="16.5" customHeight="1">
      <c r="A3279" s="404"/>
      <c r="B3279" s="405"/>
      <c r="C3279" s="413"/>
      <c r="D3279" s="405"/>
      <c r="E3279" s="405"/>
      <c r="F3279" s="405"/>
      <c r="G3279" s="405"/>
      <c r="H3279" s="405"/>
      <c r="I3279" s="405"/>
      <c r="J3279" s="405"/>
      <c r="K3279" s="405"/>
      <c r="L3279" s="406"/>
      <c r="M3279" s="25" t="str">
        <f>IFERROR(VLOOKUP(D3279,Cover!$I$2:$J$14,2,0),"")</f>
        <v/>
      </c>
      <c r="N3279" s="25" t="str">
        <f t="shared" si="102"/>
        <v/>
      </c>
      <c r="O3279" s="15" t="str">
        <f t="shared" si="103"/>
        <v/>
      </c>
    </row>
    <row r="3280" spans="1:15" ht="16.5" customHeight="1">
      <c r="A3280" s="404"/>
      <c r="B3280" s="405"/>
      <c r="C3280" s="413"/>
      <c r="D3280" s="405"/>
      <c r="E3280" s="405"/>
      <c r="F3280" s="405"/>
      <c r="G3280" s="405"/>
      <c r="H3280" s="405"/>
      <c r="I3280" s="405"/>
      <c r="J3280" s="405"/>
      <c r="K3280" s="405"/>
      <c r="L3280" s="406"/>
      <c r="M3280" s="25" t="str">
        <f>IFERROR(VLOOKUP(D3280,Cover!$I$2:$J$14,2,0),"")</f>
        <v/>
      </c>
      <c r="N3280" s="25" t="str">
        <f t="shared" si="102"/>
        <v/>
      </c>
      <c r="O3280" s="15" t="str">
        <f t="shared" si="103"/>
        <v/>
      </c>
    </row>
    <row r="3281" spans="1:15" ht="16.5" customHeight="1">
      <c r="A3281" s="404"/>
      <c r="B3281" s="405"/>
      <c r="C3281" s="413"/>
      <c r="D3281" s="405"/>
      <c r="E3281" s="405"/>
      <c r="F3281" s="405"/>
      <c r="G3281" s="405"/>
      <c r="H3281" s="405"/>
      <c r="I3281" s="405"/>
      <c r="J3281" s="405"/>
      <c r="K3281" s="405"/>
      <c r="L3281" s="406"/>
      <c r="M3281" s="25" t="str">
        <f>IFERROR(VLOOKUP(D3281,Cover!$I$2:$J$14,2,0),"")</f>
        <v/>
      </c>
      <c r="N3281" s="25" t="str">
        <f t="shared" si="102"/>
        <v/>
      </c>
      <c r="O3281" s="15" t="str">
        <f t="shared" si="103"/>
        <v/>
      </c>
    </row>
    <row r="3282" spans="1:15" ht="16.5" customHeight="1">
      <c r="A3282" s="404"/>
      <c r="B3282" s="405"/>
      <c r="C3282" s="413"/>
      <c r="D3282" s="405"/>
      <c r="E3282" s="405"/>
      <c r="F3282" s="405"/>
      <c r="G3282" s="405"/>
      <c r="H3282" s="405"/>
      <c r="I3282" s="405"/>
      <c r="J3282" s="405"/>
      <c r="K3282" s="405"/>
      <c r="L3282" s="406"/>
      <c r="M3282" s="25" t="str">
        <f>IFERROR(VLOOKUP(D3282,Cover!$I$2:$J$14,2,0),"")</f>
        <v/>
      </c>
      <c r="N3282" s="25" t="str">
        <f t="shared" si="102"/>
        <v/>
      </c>
      <c r="O3282" s="15" t="str">
        <f t="shared" si="103"/>
        <v/>
      </c>
    </row>
    <row r="3283" spans="1:15" ht="16.5" customHeight="1">
      <c r="A3283" s="404"/>
      <c r="B3283" s="405"/>
      <c r="C3283" s="413"/>
      <c r="D3283" s="405"/>
      <c r="E3283" s="405"/>
      <c r="F3283" s="405"/>
      <c r="G3283" s="405"/>
      <c r="H3283" s="405"/>
      <c r="I3283" s="405"/>
      <c r="J3283" s="405"/>
      <c r="K3283" s="405"/>
      <c r="L3283" s="406"/>
      <c r="M3283" s="25" t="str">
        <f>IFERROR(VLOOKUP(D3283,Cover!$I$2:$J$14,2,0),"")</f>
        <v/>
      </c>
      <c r="N3283" s="25" t="str">
        <f t="shared" si="102"/>
        <v/>
      </c>
      <c r="O3283" s="15" t="str">
        <f t="shared" si="103"/>
        <v/>
      </c>
    </row>
    <row r="3284" spans="1:15" ht="16.5" customHeight="1">
      <c r="A3284" s="404"/>
      <c r="B3284" s="405"/>
      <c r="C3284" s="413"/>
      <c r="D3284" s="405"/>
      <c r="E3284" s="405"/>
      <c r="F3284" s="405"/>
      <c r="G3284" s="405"/>
      <c r="H3284" s="405"/>
      <c r="I3284" s="405"/>
      <c r="J3284" s="405"/>
      <c r="K3284" s="405"/>
      <c r="L3284" s="406"/>
      <c r="M3284" s="25" t="str">
        <f>IFERROR(VLOOKUP(D3284,Cover!$I$2:$J$14,2,0),"")</f>
        <v/>
      </c>
      <c r="N3284" s="25" t="str">
        <f t="shared" si="102"/>
        <v/>
      </c>
      <c r="O3284" s="15" t="str">
        <f t="shared" si="103"/>
        <v/>
      </c>
    </row>
    <row r="3285" spans="1:15" ht="16.5" customHeight="1">
      <c r="A3285" s="404"/>
      <c r="B3285" s="405"/>
      <c r="C3285" s="413"/>
      <c r="D3285" s="405"/>
      <c r="E3285" s="405"/>
      <c r="F3285" s="405"/>
      <c r="G3285" s="405"/>
      <c r="H3285" s="405"/>
      <c r="I3285" s="405"/>
      <c r="J3285" s="405"/>
      <c r="K3285" s="405"/>
      <c r="L3285" s="406"/>
      <c r="M3285" s="25" t="str">
        <f>IFERROR(VLOOKUP(D3285,Cover!$I$2:$J$14,2,0),"")</f>
        <v/>
      </c>
      <c r="N3285" s="25" t="str">
        <f t="shared" si="102"/>
        <v/>
      </c>
      <c r="O3285" s="15" t="str">
        <f t="shared" si="103"/>
        <v/>
      </c>
    </row>
    <row r="3286" spans="1:15" ht="16.5" customHeight="1">
      <c r="A3286" s="404"/>
      <c r="B3286" s="405"/>
      <c r="C3286" s="413"/>
      <c r="D3286" s="405"/>
      <c r="E3286" s="405"/>
      <c r="F3286" s="405"/>
      <c r="G3286" s="405"/>
      <c r="H3286" s="405"/>
      <c r="I3286" s="405"/>
      <c r="J3286" s="405"/>
      <c r="K3286" s="405"/>
      <c r="L3286" s="406"/>
      <c r="M3286" s="25" t="str">
        <f>IFERROR(VLOOKUP(D3286,Cover!$I$2:$J$14,2,0),"")</f>
        <v/>
      </c>
      <c r="N3286" s="25" t="str">
        <f t="shared" si="102"/>
        <v/>
      </c>
      <c r="O3286" s="15" t="str">
        <f t="shared" si="103"/>
        <v/>
      </c>
    </row>
    <row r="3287" spans="1:15" ht="16.5" customHeight="1">
      <c r="A3287" s="404"/>
      <c r="B3287" s="405"/>
      <c r="C3287" s="413"/>
      <c r="D3287" s="405"/>
      <c r="E3287" s="405"/>
      <c r="F3287" s="405"/>
      <c r="G3287" s="405"/>
      <c r="H3287" s="405"/>
      <c r="I3287" s="405"/>
      <c r="J3287" s="405"/>
      <c r="K3287" s="405"/>
      <c r="L3287" s="406"/>
      <c r="M3287" s="25" t="str">
        <f>IFERROR(VLOOKUP(D3287,Cover!$I$2:$J$14,2,0),"")</f>
        <v/>
      </c>
      <c r="N3287" s="25" t="str">
        <f t="shared" si="102"/>
        <v/>
      </c>
      <c r="O3287" s="15" t="str">
        <f t="shared" si="103"/>
        <v/>
      </c>
    </row>
    <row r="3288" spans="1:15" ht="16.5" customHeight="1">
      <c r="A3288" s="404"/>
      <c r="B3288" s="405"/>
      <c r="C3288" s="413"/>
      <c r="D3288" s="405"/>
      <c r="E3288" s="405"/>
      <c r="F3288" s="405"/>
      <c r="G3288" s="405"/>
      <c r="H3288" s="405"/>
      <c r="I3288" s="405"/>
      <c r="J3288" s="405"/>
      <c r="K3288" s="405"/>
      <c r="L3288" s="406"/>
      <c r="M3288" s="25" t="str">
        <f>IFERROR(VLOOKUP(D3288,Cover!$I$2:$J$14,2,0),"")</f>
        <v/>
      </c>
      <c r="N3288" s="25" t="str">
        <f t="shared" si="102"/>
        <v/>
      </c>
      <c r="O3288" s="15" t="str">
        <f t="shared" si="103"/>
        <v/>
      </c>
    </row>
    <row r="3289" spans="1:15" ht="16.5" customHeight="1">
      <c r="A3289" s="404"/>
      <c r="B3289" s="405"/>
      <c r="C3289" s="413"/>
      <c r="D3289" s="405"/>
      <c r="E3289" s="405"/>
      <c r="F3289" s="405"/>
      <c r="G3289" s="405"/>
      <c r="H3289" s="405"/>
      <c r="I3289" s="405"/>
      <c r="J3289" s="405"/>
      <c r="K3289" s="405"/>
      <c r="L3289" s="406"/>
      <c r="M3289" s="25" t="str">
        <f>IFERROR(VLOOKUP(D3289,Cover!$I$2:$J$14,2,0),"")</f>
        <v/>
      </c>
      <c r="N3289" s="25" t="str">
        <f t="shared" si="102"/>
        <v/>
      </c>
      <c r="O3289" s="15" t="str">
        <f t="shared" si="103"/>
        <v/>
      </c>
    </row>
    <row r="3290" spans="1:15" ht="16.5" customHeight="1">
      <c r="A3290" s="404"/>
      <c r="B3290" s="405"/>
      <c r="C3290" s="413"/>
      <c r="D3290" s="405"/>
      <c r="E3290" s="405"/>
      <c r="F3290" s="405"/>
      <c r="G3290" s="405"/>
      <c r="H3290" s="405"/>
      <c r="I3290" s="405"/>
      <c r="J3290" s="405"/>
      <c r="K3290" s="405"/>
      <c r="L3290" s="406"/>
      <c r="M3290" s="25" t="str">
        <f>IFERROR(VLOOKUP(D3290,Cover!$I$2:$J$14,2,0),"")</f>
        <v/>
      </c>
      <c r="N3290" s="25" t="str">
        <f t="shared" si="102"/>
        <v/>
      </c>
      <c r="O3290" s="15" t="str">
        <f t="shared" si="103"/>
        <v/>
      </c>
    </row>
    <row r="3291" spans="1:15" ht="16.5" customHeight="1">
      <c r="A3291" s="404"/>
      <c r="B3291" s="405"/>
      <c r="C3291" s="413"/>
      <c r="D3291" s="405"/>
      <c r="E3291" s="405"/>
      <c r="F3291" s="405"/>
      <c r="G3291" s="405"/>
      <c r="H3291" s="405"/>
      <c r="I3291" s="405"/>
      <c r="J3291" s="405"/>
      <c r="K3291" s="405"/>
      <c r="L3291" s="406"/>
      <c r="M3291" s="25" t="str">
        <f>IFERROR(VLOOKUP(D3291,Cover!$I$2:$J$14,2,0),"")</f>
        <v/>
      </c>
      <c r="N3291" s="25" t="str">
        <f t="shared" si="102"/>
        <v/>
      </c>
      <c r="O3291" s="15" t="str">
        <f t="shared" si="103"/>
        <v/>
      </c>
    </row>
    <row r="3292" spans="1:15" ht="16.5" customHeight="1">
      <c r="A3292" s="404"/>
      <c r="B3292" s="405"/>
      <c r="C3292" s="413"/>
      <c r="D3292" s="405"/>
      <c r="E3292" s="405"/>
      <c r="F3292" s="405"/>
      <c r="G3292" s="405"/>
      <c r="H3292" s="405"/>
      <c r="I3292" s="405"/>
      <c r="J3292" s="405"/>
      <c r="K3292" s="405"/>
      <c r="L3292" s="406"/>
      <c r="M3292" s="25" t="str">
        <f>IFERROR(VLOOKUP(D3292,Cover!$I$2:$J$14,2,0),"")</f>
        <v/>
      </c>
      <c r="N3292" s="25" t="str">
        <f t="shared" si="102"/>
        <v/>
      </c>
      <c r="O3292" s="15" t="str">
        <f t="shared" si="103"/>
        <v/>
      </c>
    </row>
    <row r="3293" spans="1:15" ht="16.5" customHeight="1">
      <c r="A3293" s="404"/>
      <c r="B3293" s="405"/>
      <c r="C3293" s="413"/>
      <c r="D3293" s="405"/>
      <c r="E3293" s="405"/>
      <c r="F3293" s="405"/>
      <c r="G3293" s="405"/>
      <c r="H3293" s="405"/>
      <c r="I3293" s="405"/>
      <c r="J3293" s="405"/>
      <c r="K3293" s="405"/>
      <c r="L3293" s="406"/>
      <c r="M3293" s="25" t="str">
        <f>IFERROR(VLOOKUP(D3293,Cover!$I$2:$J$14,2,0),"")</f>
        <v/>
      </c>
      <c r="N3293" s="25" t="str">
        <f t="shared" si="102"/>
        <v/>
      </c>
      <c r="O3293" s="15" t="str">
        <f t="shared" si="103"/>
        <v/>
      </c>
    </row>
    <row r="3294" spans="1:15" ht="16.5" customHeight="1">
      <c r="A3294" s="404"/>
      <c r="B3294" s="405"/>
      <c r="C3294" s="413"/>
      <c r="D3294" s="405"/>
      <c r="E3294" s="405"/>
      <c r="F3294" s="405"/>
      <c r="G3294" s="405"/>
      <c r="H3294" s="405"/>
      <c r="I3294" s="405"/>
      <c r="J3294" s="405"/>
      <c r="K3294" s="405"/>
      <c r="L3294" s="406"/>
      <c r="M3294" s="25" t="str">
        <f>IFERROR(VLOOKUP(D3294,Cover!$I$2:$J$14,2,0),"")</f>
        <v/>
      </c>
      <c r="N3294" s="25" t="str">
        <f t="shared" si="102"/>
        <v/>
      </c>
      <c r="O3294" s="15" t="str">
        <f t="shared" si="103"/>
        <v/>
      </c>
    </row>
    <row r="3295" spans="1:15" ht="16.5" customHeight="1">
      <c r="A3295" s="404"/>
      <c r="B3295" s="405"/>
      <c r="C3295" s="413"/>
      <c r="D3295" s="405"/>
      <c r="E3295" s="405"/>
      <c r="F3295" s="405"/>
      <c r="G3295" s="405"/>
      <c r="H3295" s="405"/>
      <c r="I3295" s="405"/>
      <c r="J3295" s="405"/>
      <c r="K3295" s="405"/>
      <c r="L3295" s="406"/>
      <c r="M3295" s="25" t="str">
        <f>IFERROR(VLOOKUP(D3295,Cover!$I$2:$J$14,2,0),"")</f>
        <v/>
      </c>
      <c r="N3295" s="25" t="str">
        <f t="shared" si="102"/>
        <v/>
      </c>
      <c r="O3295" s="15" t="str">
        <f t="shared" si="103"/>
        <v/>
      </c>
    </row>
    <row r="3296" spans="1:15" ht="16.5" customHeight="1">
      <c r="A3296" s="404"/>
      <c r="B3296" s="405"/>
      <c r="C3296" s="413"/>
      <c r="D3296" s="405"/>
      <c r="E3296" s="405"/>
      <c r="F3296" s="405"/>
      <c r="G3296" s="405"/>
      <c r="H3296" s="405"/>
      <c r="I3296" s="405"/>
      <c r="J3296" s="405"/>
      <c r="K3296" s="405"/>
      <c r="L3296" s="406"/>
      <c r="M3296" s="25" t="str">
        <f>IFERROR(VLOOKUP(D3296,Cover!$I$2:$J$14,2,0),"")</f>
        <v/>
      </c>
      <c r="N3296" s="25" t="str">
        <f t="shared" si="102"/>
        <v/>
      </c>
      <c r="O3296" s="15" t="str">
        <f t="shared" si="103"/>
        <v/>
      </c>
    </row>
    <row r="3297" spans="1:15" ht="16.5" customHeight="1">
      <c r="A3297" s="404"/>
      <c r="B3297" s="405"/>
      <c r="C3297" s="413"/>
      <c r="D3297" s="405"/>
      <c r="E3297" s="405"/>
      <c r="F3297" s="405"/>
      <c r="G3297" s="405"/>
      <c r="H3297" s="405"/>
      <c r="I3297" s="405"/>
      <c r="J3297" s="405"/>
      <c r="K3297" s="405"/>
      <c r="L3297" s="406"/>
      <c r="M3297" s="25" t="str">
        <f>IFERROR(VLOOKUP(D3297,Cover!$I$2:$J$14,2,0),"")</f>
        <v/>
      </c>
      <c r="N3297" s="25" t="str">
        <f t="shared" si="102"/>
        <v/>
      </c>
      <c r="O3297" s="15" t="str">
        <f t="shared" si="103"/>
        <v/>
      </c>
    </row>
    <row r="3298" spans="1:15" ht="16.5" customHeight="1">
      <c r="A3298" s="404"/>
      <c r="B3298" s="405"/>
      <c r="C3298" s="413"/>
      <c r="D3298" s="405"/>
      <c r="E3298" s="405"/>
      <c r="F3298" s="405"/>
      <c r="G3298" s="405"/>
      <c r="H3298" s="405"/>
      <c r="I3298" s="405"/>
      <c r="J3298" s="405"/>
      <c r="K3298" s="405"/>
      <c r="L3298" s="406"/>
      <c r="M3298" s="25" t="str">
        <f>IFERROR(VLOOKUP(D3298,Cover!$I$2:$J$14,2,0),"")</f>
        <v/>
      </c>
      <c r="N3298" s="25" t="str">
        <f t="shared" si="102"/>
        <v/>
      </c>
      <c r="O3298" s="15" t="str">
        <f t="shared" si="103"/>
        <v/>
      </c>
    </row>
    <row r="3299" spans="1:15" ht="16.5" customHeight="1">
      <c r="A3299" s="404"/>
      <c r="B3299" s="405"/>
      <c r="C3299" s="413"/>
      <c r="D3299" s="405"/>
      <c r="E3299" s="405"/>
      <c r="F3299" s="405"/>
      <c r="G3299" s="405"/>
      <c r="H3299" s="405"/>
      <c r="I3299" s="405"/>
      <c r="J3299" s="405"/>
      <c r="K3299" s="405"/>
      <c r="L3299" s="406"/>
      <c r="M3299" s="25" t="str">
        <f>IFERROR(VLOOKUP(D3299,Cover!$I$2:$J$14,2,0),"")</f>
        <v/>
      </c>
      <c r="N3299" s="25" t="str">
        <f t="shared" si="102"/>
        <v/>
      </c>
      <c r="O3299" s="15" t="str">
        <f t="shared" si="103"/>
        <v/>
      </c>
    </row>
    <row r="3300" spans="1:15" ht="16.5" customHeight="1">
      <c r="A3300" s="404"/>
      <c r="B3300" s="405"/>
      <c r="C3300" s="413"/>
      <c r="D3300" s="405"/>
      <c r="E3300" s="405"/>
      <c r="F3300" s="405"/>
      <c r="G3300" s="405"/>
      <c r="H3300" s="405"/>
      <c r="I3300" s="405"/>
      <c r="J3300" s="405"/>
      <c r="K3300" s="405"/>
      <c r="L3300" s="406"/>
      <c r="M3300" s="25" t="str">
        <f>IFERROR(VLOOKUP(D3300,Cover!$I$2:$J$14,2,0),"")</f>
        <v/>
      </c>
      <c r="N3300" s="25" t="str">
        <f t="shared" si="102"/>
        <v/>
      </c>
      <c r="O3300" s="15" t="str">
        <f t="shared" si="103"/>
        <v/>
      </c>
    </row>
    <row r="3301" spans="1:15" ht="16.5" customHeight="1">
      <c r="A3301" s="404"/>
      <c r="B3301" s="405"/>
      <c r="C3301" s="413"/>
      <c r="D3301" s="405"/>
      <c r="E3301" s="405"/>
      <c r="F3301" s="405"/>
      <c r="G3301" s="405"/>
      <c r="H3301" s="405"/>
      <c r="I3301" s="405"/>
      <c r="J3301" s="405"/>
      <c r="K3301" s="405"/>
      <c r="L3301" s="406"/>
      <c r="M3301" s="25" t="str">
        <f>IFERROR(VLOOKUP(D3301,Cover!$I$2:$J$14,2,0),"")</f>
        <v/>
      </c>
      <c r="N3301" s="25" t="str">
        <f t="shared" si="102"/>
        <v/>
      </c>
      <c r="O3301" s="15" t="str">
        <f t="shared" si="103"/>
        <v/>
      </c>
    </row>
    <row r="3302" spans="1:15" ht="16.5" customHeight="1">
      <c r="A3302" s="404"/>
      <c r="B3302" s="405"/>
      <c r="C3302" s="413"/>
      <c r="D3302" s="405"/>
      <c r="E3302" s="405"/>
      <c r="F3302" s="405"/>
      <c r="G3302" s="405"/>
      <c r="H3302" s="405"/>
      <c r="I3302" s="405"/>
      <c r="J3302" s="405"/>
      <c r="K3302" s="405"/>
      <c r="L3302" s="406"/>
      <c r="M3302" s="25" t="str">
        <f>IFERROR(VLOOKUP(D3302,Cover!$I$2:$J$14,2,0),"")</f>
        <v/>
      </c>
      <c r="N3302" s="25" t="str">
        <f t="shared" si="102"/>
        <v/>
      </c>
      <c r="O3302" s="15" t="str">
        <f t="shared" si="103"/>
        <v/>
      </c>
    </row>
    <row r="3303" spans="1:15" ht="16.5" customHeight="1">
      <c r="A3303" s="404"/>
      <c r="B3303" s="405"/>
      <c r="C3303" s="413"/>
      <c r="D3303" s="405"/>
      <c r="E3303" s="405"/>
      <c r="F3303" s="405"/>
      <c r="G3303" s="405"/>
      <c r="H3303" s="405"/>
      <c r="I3303" s="405"/>
      <c r="J3303" s="405"/>
      <c r="K3303" s="405"/>
      <c r="L3303" s="406"/>
      <c r="M3303" s="25" t="str">
        <f>IFERROR(VLOOKUP(D3303,Cover!$I$2:$J$14,2,0),"")</f>
        <v/>
      </c>
      <c r="N3303" s="25" t="str">
        <f t="shared" si="102"/>
        <v/>
      </c>
      <c r="O3303" s="15" t="str">
        <f t="shared" si="103"/>
        <v/>
      </c>
    </row>
    <row r="3304" spans="1:15" ht="16.5" customHeight="1">
      <c r="A3304" s="404"/>
      <c r="B3304" s="405"/>
      <c r="C3304" s="413"/>
      <c r="D3304" s="405"/>
      <c r="E3304" s="405"/>
      <c r="F3304" s="405"/>
      <c r="G3304" s="405"/>
      <c r="H3304" s="405"/>
      <c r="I3304" s="405"/>
      <c r="J3304" s="405"/>
      <c r="K3304" s="405"/>
      <c r="L3304" s="406"/>
      <c r="M3304" s="25" t="str">
        <f>IFERROR(VLOOKUP(D3304,Cover!$I$2:$J$14,2,0),"")</f>
        <v/>
      </c>
      <c r="N3304" s="25" t="str">
        <f t="shared" si="102"/>
        <v/>
      </c>
      <c r="O3304" s="15" t="str">
        <f t="shared" si="103"/>
        <v/>
      </c>
    </row>
    <row r="3305" spans="1:15" ht="16.5" customHeight="1">
      <c r="A3305" s="404"/>
      <c r="B3305" s="405"/>
      <c r="C3305" s="413"/>
      <c r="D3305" s="405"/>
      <c r="E3305" s="405"/>
      <c r="F3305" s="405"/>
      <c r="G3305" s="405"/>
      <c r="H3305" s="405"/>
      <c r="I3305" s="405"/>
      <c r="J3305" s="405"/>
      <c r="K3305" s="405"/>
      <c r="L3305" s="406"/>
      <c r="M3305" s="25" t="str">
        <f>IFERROR(VLOOKUP(D3305,Cover!$I$2:$J$14,2,0),"")</f>
        <v/>
      </c>
      <c r="N3305" s="25" t="str">
        <f t="shared" si="102"/>
        <v/>
      </c>
      <c r="O3305" s="15" t="str">
        <f t="shared" si="103"/>
        <v/>
      </c>
    </row>
    <row r="3306" spans="1:15" ht="16.5" customHeight="1">
      <c r="A3306" s="404"/>
      <c r="B3306" s="405"/>
      <c r="C3306" s="413"/>
      <c r="D3306" s="405"/>
      <c r="E3306" s="405"/>
      <c r="F3306" s="405"/>
      <c r="G3306" s="405"/>
      <c r="H3306" s="405"/>
      <c r="I3306" s="405"/>
      <c r="J3306" s="405"/>
      <c r="K3306" s="405"/>
      <c r="L3306" s="406"/>
      <c r="M3306" s="25" t="str">
        <f>IFERROR(VLOOKUP(D3306,Cover!$I$2:$J$14,2,0),"")</f>
        <v/>
      </c>
      <c r="N3306" s="25" t="str">
        <f t="shared" si="102"/>
        <v/>
      </c>
      <c r="O3306" s="15" t="str">
        <f t="shared" si="103"/>
        <v/>
      </c>
    </row>
    <row r="3307" spans="1:15" ht="16.5" customHeight="1">
      <c r="A3307" s="404"/>
      <c r="B3307" s="405"/>
      <c r="C3307" s="413"/>
      <c r="D3307" s="405"/>
      <c r="E3307" s="405"/>
      <c r="F3307" s="405"/>
      <c r="G3307" s="405"/>
      <c r="H3307" s="405"/>
      <c r="I3307" s="405"/>
      <c r="J3307" s="405"/>
      <c r="K3307" s="405"/>
      <c r="L3307" s="406"/>
      <c r="M3307" s="25" t="str">
        <f>IFERROR(VLOOKUP(D3307,Cover!$I$2:$J$14,2,0),"")</f>
        <v/>
      </c>
      <c r="N3307" s="25" t="str">
        <f t="shared" si="102"/>
        <v/>
      </c>
      <c r="O3307" s="15" t="str">
        <f t="shared" si="103"/>
        <v/>
      </c>
    </row>
    <row r="3308" spans="1:15" ht="16.5" customHeight="1">
      <c r="A3308" s="404"/>
      <c r="B3308" s="405"/>
      <c r="C3308" s="413"/>
      <c r="D3308" s="405"/>
      <c r="E3308" s="405"/>
      <c r="F3308" s="405"/>
      <c r="G3308" s="405"/>
      <c r="H3308" s="405"/>
      <c r="I3308" s="405"/>
      <c r="J3308" s="405"/>
      <c r="K3308" s="405"/>
      <c r="L3308" s="406"/>
      <c r="M3308" s="25" t="str">
        <f>IFERROR(VLOOKUP(D3308,Cover!$I$2:$J$14,2,0),"")</f>
        <v/>
      </c>
      <c r="N3308" s="25" t="str">
        <f t="shared" si="102"/>
        <v/>
      </c>
      <c r="O3308" s="15" t="str">
        <f t="shared" si="103"/>
        <v/>
      </c>
    </row>
    <row r="3309" spans="1:15" ht="16.5" customHeight="1">
      <c r="A3309" s="404"/>
      <c r="B3309" s="405"/>
      <c r="C3309" s="413"/>
      <c r="D3309" s="405"/>
      <c r="E3309" s="405"/>
      <c r="F3309" s="405"/>
      <c r="G3309" s="405"/>
      <c r="H3309" s="405"/>
      <c r="I3309" s="405"/>
      <c r="J3309" s="405"/>
      <c r="K3309" s="405"/>
      <c r="L3309" s="406"/>
      <c r="M3309" s="25" t="str">
        <f>IFERROR(VLOOKUP(D3309,Cover!$I$2:$J$14,2,0),"")</f>
        <v/>
      </c>
      <c r="N3309" s="25" t="str">
        <f t="shared" si="102"/>
        <v/>
      </c>
      <c r="O3309" s="15" t="str">
        <f t="shared" si="103"/>
        <v/>
      </c>
    </row>
    <row r="3310" spans="1:15" ht="16.5" customHeight="1">
      <c r="A3310" s="404"/>
      <c r="B3310" s="405"/>
      <c r="C3310" s="413"/>
      <c r="D3310" s="405"/>
      <c r="E3310" s="405"/>
      <c r="F3310" s="405"/>
      <c r="G3310" s="405"/>
      <c r="H3310" s="405"/>
      <c r="I3310" s="405"/>
      <c r="J3310" s="405"/>
      <c r="K3310" s="405"/>
      <c r="L3310" s="406"/>
      <c r="M3310" s="25" t="str">
        <f>IFERROR(VLOOKUP(D3310,Cover!$I$2:$J$14,2,0),"")</f>
        <v/>
      </c>
      <c r="N3310" s="25" t="str">
        <f t="shared" si="102"/>
        <v/>
      </c>
      <c r="O3310" s="15" t="str">
        <f t="shared" si="103"/>
        <v/>
      </c>
    </row>
    <row r="3311" spans="1:15" ht="16.5" customHeight="1">
      <c r="A3311" s="404"/>
      <c r="B3311" s="405"/>
      <c r="C3311" s="413"/>
      <c r="D3311" s="405"/>
      <c r="E3311" s="405"/>
      <c r="F3311" s="405"/>
      <c r="G3311" s="405"/>
      <c r="H3311" s="405"/>
      <c r="I3311" s="405"/>
      <c r="J3311" s="405"/>
      <c r="K3311" s="405"/>
      <c r="L3311" s="406"/>
      <c r="M3311" s="25" t="str">
        <f>IFERROR(VLOOKUP(D3311,Cover!$I$2:$J$14,2,0),"")</f>
        <v/>
      </c>
      <c r="N3311" s="25" t="str">
        <f t="shared" si="102"/>
        <v/>
      </c>
      <c r="O3311" s="15" t="str">
        <f t="shared" si="103"/>
        <v/>
      </c>
    </row>
    <row r="3312" spans="1:15" ht="16.5" customHeight="1">
      <c r="A3312" s="404"/>
      <c r="B3312" s="405"/>
      <c r="C3312" s="413"/>
      <c r="D3312" s="405"/>
      <c r="E3312" s="405"/>
      <c r="F3312" s="405"/>
      <c r="G3312" s="405"/>
      <c r="H3312" s="405"/>
      <c r="I3312" s="405"/>
      <c r="J3312" s="405"/>
      <c r="K3312" s="405"/>
      <c r="L3312" s="406"/>
      <c r="M3312" s="25" t="str">
        <f>IFERROR(VLOOKUP(D3312,Cover!$I$2:$J$14,2,0),"")</f>
        <v/>
      </c>
      <c r="N3312" s="25" t="str">
        <f t="shared" si="102"/>
        <v/>
      </c>
      <c r="O3312" s="15" t="str">
        <f t="shared" si="103"/>
        <v/>
      </c>
    </row>
    <row r="3313" spans="1:15" ht="16.5" customHeight="1">
      <c r="A3313" s="404"/>
      <c r="B3313" s="405"/>
      <c r="C3313" s="413"/>
      <c r="D3313" s="405"/>
      <c r="E3313" s="405"/>
      <c r="F3313" s="405"/>
      <c r="G3313" s="405"/>
      <c r="H3313" s="405"/>
      <c r="I3313" s="405"/>
      <c r="J3313" s="405"/>
      <c r="K3313" s="405"/>
      <c r="L3313" s="406"/>
      <c r="M3313" s="25" t="str">
        <f>IFERROR(VLOOKUP(D3313,Cover!$I$2:$J$14,2,0),"")</f>
        <v/>
      </c>
      <c r="N3313" s="25" t="str">
        <f t="shared" si="102"/>
        <v/>
      </c>
      <c r="O3313" s="15" t="str">
        <f t="shared" si="103"/>
        <v/>
      </c>
    </row>
    <row r="3314" spans="1:15" ht="16.5" customHeight="1">
      <c r="A3314" s="404"/>
      <c r="B3314" s="405"/>
      <c r="C3314" s="413"/>
      <c r="D3314" s="405"/>
      <c r="E3314" s="405"/>
      <c r="F3314" s="405"/>
      <c r="G3314" s="405"/>
      <c r="H3314" s="405"/>
      <c r="I3314" s="405"/>
      <c r="J3314" s="405"/>
      <c r="K3314" s="405"/>
      <c r="L3314" s="406"/>
      <c r="M3314" s="25" t="str">
        <f>IFERROR(VLOOKUP(D3314,Cover!$I$2:$J$14,2,0),"")</f>
        <v/>
      </c>
      <c r="N3314" s="25" t="str">
        <f t="shared" si="102"/>
        <v/>
      </c>
      <c r="O3314" s="15" t="str">
        <f t="shared" si="103"/>
        <v/>
      </c>
    </row>
    <row r="3315" spans="1:15" ht="16.5" customHeight="1">
      <c r="A3315" s="404"/>
      <c r="B3315" s="405"/>
      <c r="C3315" s="413"/>
      <c r="D3315" s="405"/>
      <c r="E3315" s="405"/>
      <c r="F3315" s="405"/>
      <c r="G3315" s="405"/>
      <c r="H3315" s="405"/>
      <c r="I3315" s="405"/>
      <c r="J3315" s="405"/>
      <c r="K3315" s="405"/>
      <c r="L3315" s="406"/>
      <c r="M3315" s="25" t="str">
        <f>IFERROR(VLOOKUP(D3315,Cover!$I$2:$J$14,2,0),"")</f>
        <v/>
      </c>
      <c r="N3315" s="25" t="str">
        <f t="shared" si="102"/>
        <v/>
      </c>
      <c r="O3315" s="15" t="str">
        <f t="shared" si="103"/>
        <v/>
      </c>
    </row>
    <row r="3316" spans="1:15" ht="16.5" customHeight="1">
      <c r="A3316" s="404"/>
      <c r="B3316" s="405"/>
      <c r="C3316" s="413"/>
      <c r="D3316" s="405"/>
      <c r="E3316" s="405"/>
      <c r="F3316" s="405"/>
      <c r="G3316" s="405"/>
      <c r="H3316" s="405"/>
      <c r="I3316" s="405"/>
      <c r="J3316" s="405"/>
      <c r="K3316" s="405"/>
      <c r="L3316" s="406"/>
      <c r="M3316" s="25" t="str">
        <f>IFERROR(VLOOKUP(D3316,Cover!$I$2:$J$14,2,0),"")</f>
        <v/>
      </c>
      <c r="N3316" s="25" t="str">
        <f t="shared" si="102"/>
        <v/>
      </c>
      <c r="O3316" s="15" t="str">
        <f t="shared" si="103"/>
        <v/>
      </c>
    </row>
    <row r="3317" spans="1:15" ht="16.5" customHeight="1">
      <c r="A3317" s="404"/>
      <c r="B3317" s="405"/>
      <c r="C3317" s="413"/>
      <c r="D3317" s="405"/>
      <c r="E3317" s="405"/>
      <c r="F3317" s="405"/>
      <c r="G3317" s="405"/>
      <c r="H3317" s="405"/>
      <c r="I3317" s="405"/>
      <c r="J3317" s="405"/>
      <c r="K3317" s="405"/>
      <c r="L3317" s="406"/>
      <c r="M3317" s="25" t="str">
        <f>IFERROR(VLOOKUP(D3317,Cover!$I$2:$J$14,2,0),"")</f>
        <v/>
      </c>
      <c r="N3317" s="25" t="str">
        <f t="shared" si="102"/>
        <v/>
      </c>
      <c r="O3317" s="15" t="str">
        <f t="shared" si="103"/>
        <v/>
      </c>
    </row>
    <row r="3318" spans="1:15" ht="16.5" customHeight="1">
      <c r="A3318" s="404"/>
      <c r="B3318" s="405"/>
      <c r="C3318" s="413"/>
      <c r="D3318" s="405"/>
      <c r="E3318" s="405"/>
      <c r="F3318" s="405"/>
      <c r="G3318" s="405"/>
      <c r="H3318" s="405"/>
      <c r="I3318" s="405"/>
      <c r="J3318" s="405"/>
      <c r="K3318" s="405"/>
      <c r="L3318" s="406"/>
      <c r="M3318" s="25" t="str">
        <f>IFERROR(VLOOKUP(D3318,Cover!$I$2:$J$14,2,0),"")</f>
        <v/>
      </c>
      <c r="N3318" s="25" t="str">
        <f t="shared" si="102"/>
        <v/>
      </c>
      <c r="O3318" s="15" t="str">
        <f t="shared" si="103"/>
        <v/>
      </c>
    </row>
    <row r="3319" spans="1:15" ht="16.5" customHeight="1">
      <c r="A3319" s="404"/>
      <c r="B3319" s="405"/>
      <c r="C3319" s="413"/>
      <c r="D3319" s="405"/>
      <c r="E3319" s="405"/>
      <c r="F3319" s="405"/>
      <c r="G3319" s="405"/>
      <c r="H3319" s="405"/>
      <c r="I3319" s="405"/>
      <c r="J3319" s="405"/>
      <c r="K3319" s="405"/>
      <c r="L3319" s="406"/>
      <c r="M3319" s="25" t="str">
        <f>IFERROR(VLOOKUP(D3319,Cover!$I$2:$J$14,2,0),"")</f>
        <v/>
      </c>
      <c r="N3319" s="25" t="str">
        <f t="shared" si="102"/>
        <v/>
      </c>
      <c r="O3319" s="15" t="str">
        <f t="shared" si="103"/>
        <v/>
      </c>
    </row>
    <row r="3320" spans="1:15" ht="16.5" customHeight="1">
      <c r="A3320" s="404"/>
      <c r="B3320" s="405"/>
      <c r="C3320" s="413"/>
      <c r="D3320" s="405"/>
      <c r="E3320" s="405"/>
      <c r="F3320" s="405"/>
      <c r="G3320" s="405"/>
      <c r="H3320" s="405"/>
      <c r="I3320" s="405"/>
      <c r="J3320" s="405"/>
      <c r="K3320" s="405"/>
      <c r="L3320" s="406"/>
      <c r="M3320" s="25" t="str">
        <f>IFERROR(VLOOKUP(D3320,Cover!$I$2:$J$14,2,0),"")</f>
        <v/>
      </c>
      <c r="N3320" s="25" t="str">
        <f t="shared" si="102"/>
        <v/>
      </c>
      <c r="O3320" s="15" t="str">
        <f t="shared" si="103"/>
        <v/>
      </c>
    </row>
    <row r="3321" spans="1:15" ht="16.5" customHeight="1">
      <c r="A3321" s="404"/>
      <c r="B3321" s="405"/>
      <c r="C3321" s="413"/>
      <c r="D3321" s="405"/>
      <c r="E3321" s="405"/>
      <c r="F3321" s="405"/>
      <c r="G3321" s="405"/>
      <c r="H3321" s="405"/>
      <c r="I3321" s="405"/>
      <c r="J3321" s="405"/>
      <c r="K3321" s="405"/>
      <c r="L3321" s="406"/>
      <c r="M3321" s="25" t="str">
        <f>IFERROR(VLOOKUP(D3321,Cover!$I$2:$J$14,2,0),"")</f>
        <v/>
      </c>
      <c r="N3321" s="25" t="str">
        <f t="shared" si="102"/>
        <v/>
      </c>
      <c r="O3321" s="15" t="str">
        <f t="shared" si="103"/>
        <v/>
      </c>
    </row>
    <row r="3322" spans="1:15" ht="16.5" customHeight="1">
      <c r="A3322" s="404"/>
      <c r="B3322" s="405"/>
      <c r="C3322" s="413"/>
      <c r="D3322" s="405"/>
      <c r="E3322" s="405"/>
      <c r="F3322" s="405"/>
      <c r="G3322" s="405"/>
      <c r="H3322" s="405"/>
      <c r="I3322" s="405"/>
      <c r="J3322" s="405"/>
      <c r="K3322" s="405"/>
      <c r="L3322" s="406"/>
      <c r="M3322" s="25" t="str">
        <f>IFERROR(VLOOKUP(D3322,Cover!$I$2:$J$14,2,0),"")</f>
        <v/>
      </c>
      <c r="N3322" s="25" t="str">
        <f t="shared" si="102"/>
        <v/>
      </c>
      <c r="O3322" s="15" t="str">
        <f t="shared" si="103"/>
        <v/>
      </c>
    </row>
    <row r="3323" spans="1:15" ht="16.5" customHeight="1">
      <c r="A3323" s="404"/>
      <c r="B3323" s="405"/>
      <c r="C3323" s="413"/>
      <c r="D3323" s="405"/>
      <c r="E3323" s="405"/>
      <c r="F3323" s="405"/>
      <c r="G3323" s="405"/>
      <c r="H3323" s="405"/>
      <c r="I3323" s="405"/>
      <c r="J3323" s="405"/>
      <c r="K3323" s="405"/>
      <c r="L3323" s="406"/>
      <c r="M3323" s="25" t="str">
        <f>IFERROR(VLOOKUP(D3323,Cover!$I$2:$J$14,2,0),"")</f>
        <v/>
      </c>
      <c r="N3323" s="25" t="str">
        <f t="shared" si="102"/>
        <v/>
      </c>
      <c r="O3323" s="15" t="str">
        <f t="shared" si="103"/>
        <v/>
      </c>
    </row>
    <row r="3324" spans="1:15" ht="16.5" customHeight="1">
      <c r="A3324" s="404"/>
      <c r="B3324" s="405"/>
      <c r="C3324" s="413"/>
      <c r="D3324" s="405"/>
      <c r="E3324" s="405"/>
      <c r="F3324" s="405"/>
      <c r="G3324" s="405"/>
      <c r="H3324" s="405"/>
      <c r="I3324" s="405"/>
      <c r="J3324" s="405"/>
      <c r="K3324" s="405"/>
      <c r="L3324" s="406"/>
      <c r="M3324" s="25" t="str">
        <f>IFERROR(VLOOKUP(D3324,Cover!$I$2:$J$14,2,0),"")</f>
        <v/>
      </c>
      <c r="N3324" s="25" t="str">
        <f t="shared" si="102"/>
        <v/>
      </c>
      <c r="O3324" s="15" t="str">
        <f t="shared" si="103"/>
        <v/>
      </c>
    </row>
    <row r="3325" spans="1:15" ht="16.5" customHeight="1">
      <c r="A3325" s="404"/>
      <c r="B3325" s="405"/>
      <c r="C3325" s="413"/>
      <c r="D3325" s="405"/>
      <c r="E3325" s="405"/>
      <c r="F3325" s="405"/>
      <c r="G3325" s="405"/>
      <c r="H3325" s="405"/>
      <c r="I3325" s="405"/>
      <c r="J3325" s="405"/>
      <c r="K3325" s="405"/>
      <c r="L3325" s="406"/>
      <c r="M3325" s="25" t="str">
        <f>IFERROR(VLOOKUP(D3325,Cover!$I$2:$J$14,2,0),"")</f>
        <v/>
      </c>
      <c r="N3325" s="25" t="str">
        <f t="shared" si="102"/>
        <v/>
      </c>
      <c r="O3325" s="15" t="str">
        <f t="shared" si="103"/>
        <v/>
      </c>
    </row>
    <row r="3326" spans="1:15" ht="16.5" customHeight="1">
      <c r="A3326" s="404"/>
      <c r="B3326" s="405"/>
      <c r="C3326" s="413"/>
      <c r="D3326" s="405"/>
      <c r="E3326" s="405"/>
      <c r="F3326" s="405"/>
      <c r="G3326" s="405"/>
      <c r="H3326" s="405"/>
      <c r="I3326" s="405"/>
      <c r="J3326" s="405"/>
      <c r="K3326" s="405"/>
      <c r="L3326" s="406"/>
      <c r="M3326" s="25" t="str">
        <f>IFERROR(VLOOKUP(D3326,Cover!$I$2:$J$14,2,0),"")</f>
        <v/>
      </c>
      <c r="N3326" s="25" t="str">
        <f t="shared" si="102"/>
        <v/>
      </c>
      <c r="O3326" s="15" t="str">
        <f t="shared" si="103"/>
        <v/>
      </c>
    </row>
    <row r="3327" spans="1:15" ht="16.5" customHeight="1">
      <c r="A3327" s="404"/>
      <c r="B3327" s="405"/>
      <c r="C3327" s="413"/>
      <c r="D3327" s="405"/>
      <c r="E3327" s="405"/>
      <c r="F3327" s="405"/>
      <c r="G3327" s="405"/>
      <c r="H3327" s="405"/>
      <c r="I3327" s="405"/>
      <c r="J3327" s="405"/>
      <c r="K3327" s="405"/>
      <c r="L3327" s="406"/>
      <c r="M3327" s="25" t="str">
        <f>IFERROR(VLOOKUP(D3327,Cover!$I$2:$J$14,2,0),"")</f>
        <v/>
      </c>
      <c r="N3327" s="25" t="str">
        <f t="shared" si="102"/>
        <v/>
      </c>
      <c r="O3327" s="15" t="str">
        <f t="shared" si="103"/>
        <v/>
      </c>
    </row>
    <row r="3328" spans="1:15" ht="16.5" customHeight="1">
      <c r="A3328" s="404"/>
      <c r="B3328" s="405"/>
      <c r="C3328" s="413"/>
      <c r="D3328" s="405"/>
      <c r="E3328" s="405"/>
      <c r="F3328" s="405"/>
      <c r="G3328" s="405"/>
      <c r="H3328" s="405"/>
      <c r="I3328" s="405"/>
      <c r="J3328" s="405"/>
      <c r="K3328" s="405"/>
      <c r="L3328" s="406"/>
      <c r="M3328" s="25" t="str">
        <f>IFERROR(VLOOKUP(D3328,Cover!$I$2:$J$14,2,0),"")</f>
        <v/>
      </c>
      <c r="N3328" s="25" t="str">
        <f t="shared" si="102"/>
        <v/>
      </c>
      <c r="O3328" s="15" t="str">
        <f t="shared" si="103"/>
        <v/>
      </c>
    </row>
    <row r="3329" spans="1:15" ht="16.5" customHeight="1">
      <c r="A3329" s="404"/>
      <c r="B3329" s="405"/>
      <c r="C3329" s="413"/>
      <c r="D3329" s="405"/>
      <c r="E3329" s="405"/>
      <c r="F3329" s="405"/>
      <c r="G3329" s="405"/>
      <c r="H3329" s="405"/>
      <c r="I3329" s="405"/>
      <c r="J3329" s="405"/>
      <c r="K3329" s="405"/>
      <c r="L3329" s="406"/>
      <c r="M3329" s="25" t="str">
        <f>IFERROR(VLOOKUP(D3329,Cover!$I$2:$J$14,2,0),"")</f>
        <v/>
      </c>
      <c r="N3329" s="25" t="str">
        <f t="shared" si="102"/>
        <v/>
      </c>
      <c r="O3329" s="15" t="str">
        <f t="shared" si="103"/>
        <v/>
      </c>
    </row>
    <row r="3330" spans="1:15" ht="16.5" customHeight="1">
      <c r="A3330" s="404"/>
      <c r="B3330" s="405"/>
      <c r="C3330" s="413"/>
      <c r="D3330" s="405"/>
      <c r="E3330" s="405"/>
      <c r="F3330" s="405"/>
      <c r="G3330" s="405"/>
      <c r="H3330" s="405"/>
      <c r="I3330" s="405"/>
      <c r="J3330" s="405"/>
      <c r="K3330" s="405"/>
      <c r="L3330" s="406"/>
      <c r="M3330" s="25" t="str">
        <f>IFERROR(VLOOKUP(D3330,Cover!$I$2:$J$14,2,0),"")</f>
        <v/>
      </c>
      <c r="N3330" s="25" t="str">
        <f t="shared" si="102"/>
        <v/>
      </c>
      <c r="O3330" s="15" t="str">
        <f t="shared" si="103"/>
        <v/>
      </c>
    </row>
    <row r="3331" spans="1:15" ht="16.5" customHeight="1">
      <c r="A3331" s="404"/>
      <c r="B3331" s="405"/>
      <c r="C3331" s="413"/>
      <c r="D3331" s="405"/>
      <c r="E3331" s="405"/>
      <c r="F3331" s="405"/>
      <c r="G3331" s="405"/>
      <c r="H3331" s="405"/>
      <c r="I3331" s="405"/>
      <c r="J3331" s="405"/>
      <c r="K3331" s="405"/>
      <c r="L3331" s="406"/>
      <c r="M3331" s="25" t="str">
        <f>IFERROR(VLOOKUP(D3331,Cover!$I$2:$J$14,2,0),"")</f>
        <v/>
      </c>
      <c r="N3331" s="25" t="str">
        <f t="shared" ref="N3331:N3394" si="104">IF(O3331&lt;&gt;"PMOyyy144_R4bis",CONCATENATE(B3331,M3331,I3331),CONCATENATE(O3331,M3331,I3331))</f>
        <v/>
      </c>
      <c r="O3331" s="15" t="str">
        <f t="shared" ref="O3331:O3394" si="105">LEFT(B3331,15)</f>
        <v/>
      </c>
    </row>
    <row r="3332" spans="1:15" ht="16.5" customHeight="1">
      <c r="A3332" s="404"/>
      <c r="B3332" s="405"/>
      <c r="C3332" s="413"/>
      <c r="D3332" s="405"/>
      <c r="E3332" s="405"/>
      <c r="F3332" s="405"/>
      <c r="G3332" s="405"/>
      <c r="H3332" s="405"/>
      <c r="I3332" s="405"/>
      <c r="J3332" s="405"/>
      <c r="K3332" s="405"/>
      <c r="L3332" s="406"/>
      <c r="M3332" s="25" t="str">
        <f>IFERROR(VLOOKUP(D3332,Cover!$I$2:$J$14,2,0),"")</f>
        <v/>
      </c>
      <c r="N3332" s="25" t="str">
        <f t="shared" si="104"/>
        <v/>
      </c>
      <c r="O3332" s="15" t="str">
        <f t="shared" si="105"/>
        <v/>
      </c>
    </row>
    <row r="3333" spans="1:15" ht="16.5" customHeight="1">
      <c r="A3333" s="404"/>
      <c r="B3333" s="405"/>
      <c r="C3333" s="413"/>
      <c r="D3333" s="405"/>
      <c r="E3333" s="405"/>
      <c r="F3333" s="405"/>
      <c r="G3333" s="405"/>
      <c r="H3333" s="405"/>
      <c r="I3333" s="405"/>
      <c r="J3333" s="405"/>
      <c r="K3333" s="405"/>
      <c r="L3333" s="406"/>
      <c r="M3333" s="25" t="str">
        <f>IFERROR(VLOOKUP(D3333,Cover!$I$2:$J$14,2,0),"")</f>
        <v/>
      </c>
      <c r="N3333" s="25" t="str">
        <f t="shared" si="104"/>
        <v/>
      </c>
      <c r="O3333" s="15" t="str">
        <f t="shared" si="105"/>
        <v/>
      </c>
    </row>
    <row r="3334" spans="1:15" ht="16.5" customHeight="1">
      <c r="A3334" s="404"/>
      <c r="B3334" s="405"/>
      <c r="C3334" s="413"/>
      <c r="D3334" s="405"/>
      <c r="E3334" s="405"/>
      <c r="F3334" s="405"/>
      <c r="G3334" s="405"/>
      <c r="H3334" s="405"/>
      <c r="I3334" s="405"/>
      <c r="J3334" s="405"/>
      <c r="K3334" s="405"/>
      <c r="L3334" s="406"/>
      <c r="M3334" s="25" t="str">
        <f>IFERROR(VLOOKUP(D3334,Cover!$I$2:$J$14,2,0),"")</f>
        <v/>
      </c>
      <c r="N3334" s="25" t="str">
        <f t="shared" si="104"/>
        <v/>
      </c>
      <c r="O3334" s="15" t="str">
        <f t="shared" si="105"/>
        <v/>
      </c>
    </row>
    <row r="3335" spans="1:15" ht="16.5" customHeight="1">
      <c r="A3335" s="404"/>
      <c r="B3335" s="405"/>
      <c r="C3335" s="413"/>
      <c r="D3335" s="405"/>
      <c r="E3335" s="405"/>
      <c r="F3335" s="405"/>
      <c r="G3335" s="405"/>
      <c r="H3335" s="405"/>
      <c r="I3335" s="405"/>
      <c r="J3335" s="405"/>
      <c r="K3335" s="405"/>
      <c r="L3335" s="406"/>
      <c r="M3335" s="25" t="str">
        <f>IFERROR(VLOOKUP(D3335,Cover!$I$2:$J$14,2,0),"")</f>
        <v/>
      </c>
      <c r="N3335" s="25" t="str">
        <f t="shared" si="104"/>
        <v/>
      </c>
      <c r="O3335" s="15" t="str">
        <f t="shared" si="105"/>
        <v/>
      </c>
    </row>
    <row r="3336" spans="1:15" ht="16.5" customHeight="1">
      <c r="A3336" s="404"/>
      <c r="B3336" s="405"/>
      <c r="C3336" s="413"/>
      <c r="D3336" s="405"/>
      <c r="E3336" s="405"/>
      <c r="F3336" s="405"/>
      <c r="G3336" s="405"/>
      <c r="H3336" s="405"/>
      <c r="I3336" s="405"/>
      <c r="J3336" s="405"/>
      <c r="K3336" s="405"/>
      <c r="L3336" s="406"/>
      <c r="M3336" s="25" t="str">
        <f>IFERROR(VLOOKUP(D3336,Cover!$I$2:$J$14,2,0),"")</f>
        <v/>
      </c>
      <c r="N3336" s="25" t="str">
        <f t="shared" si="104"/>
        <v/>
      </c>
      <c r="O3336" s="15" t="str">
        <f t="shared" si="105"/>
        <v/>
      </c>
    </row>
    <row r="3337" spans="1:15" ht="16.5" customHeight="1">
      <c r="A3337" s="404"/>
      <c r="B3337" s="405"/>
      <c r="C3337" s="413"/>
      <c r="D3337" s="405"/>
      <c r="E3337" s="405"/>
      <c r="F3337" s="405"/>
      <c r="G3337" s="405"/>
      <c r="H3337" s="405"/>
      <c r="I3337" s="405"/>
      <c r="J3337" s="405"/>
      <c r="K3337" s="405"/>
      <c r="L3337" s="406"/>
      <c r="M3337" s="25" t="str">
        <f>IFERROR(VLOOKUP(D3337,Cover!$I$2:$J$14,2,0),"")</f>
        <v/>
      </c>
      <c r="N3337" s="25" t="str">
        <f t="shared" si="104"/>
        <v/>
      </c>
      <c r="O3337" s="15" t="str">
        <f t="shared" si="105"/>
        <v/>
      </c>
    </row>
    <row r="3338" spans="1:15" ht="16.5" customHeight="1">
      <c r="A3338" s="404"/>
      <c r="B3338" s="405"/>
      <c r="C3338" s="413"/>
      <c r="D3338" s="405"/>
      <c r="E3338" s="405"/>
      <c r="F3338" s="405"/>
      <c r="G3338" s="405"/>
      <c r="H3338" s="405"/>
      <c r="I3338" s="405"/>
      <c r="J3338" s="405"/>
      <c r="K3338" s="405"/>
      <c r="L3338" s="406"/>
      <c r="M3338" s="25" t="str">
        <f>IFERROR(VLOOKUP(D3338,Cover!$I$2:$J$14,2,0),"")</f>
        <v/>
      </c>
      <c r="N3338" s="25" t="str">
        <f t="shared" si="104"/>
        <v/>
      </c>
      <c r="O3338" s="15" t="str">
        <f t="shared" si="105"/>
        <v/>
      </c>
    </row>
    <row r="3339" spans="1:15" ht="16.5" customHeight="1">
      <c r="A3339" s="404"/>
      <c r="B3339" s="405"/>
      <c r="C3339" s="413"/>
      <c r="D3339" s="405"/>
      <c r="E3339" s="405"/>
      <c r="F3339" s="405"/>
      <c r="G3339" s="405"/>
      <c r="H3339" s="405"/>
      <c r="I3339" s="405"/>
      <c r="J3339" s="405"/>
      <c r="K3339" s="405"/>
      <c r="L3339" s="406"/>
      <c r="M3339" s="25" t="str">
        <f>IFERROR(VLOOKUP(D3339,Cover!$I$2:$J$14,2,0),"")</f>
        <v/>
      </c>
      <c r="N3339" s="25" t="str">
        <f t="shared" si="104"/>
        <v/>
      </c>
      <c r="O3339" s="15" t="str">
        <f t="shared" si="105"/>
        <v/>
      </c>
    </row>
    <row r="3340" spans="1:15" ht="16.5" customHeight="1">
      <c r="A3340" s="404"/>
      <c r="B3340" s="405"/>
      <c r="C3340" s="413"/>
      <c r="D3340" s="405"/>
      <c r="E3340" s="405"/>
      <c r="F3340" s="405"/>
      <c r="G3340" s="405"/>
      <c r="H3340" s="405"/>
      <c r="I3340" s="405"/>
      <c r="J3340" s="405"/>
      <c r="K3340" s="405"/>
      <c r="L3340" s="406"/>
      <c r="M3340" s="25" t="str">
        <f>IFERROR(VLOOKUP(D3340,Cover!$I$2:$J$14,2,0),"")</f>
        <v/>
      </c>
      <c r="N3340" s="25" t="str">
        <f t="shared" si="104"/>
        <v/>
      </c>
      <c r="O3340" s="15" t="str">
        <f t="shared" si="105"/>
        <v/>
      </c>
    </row>
    <row r="3341" spans="1:15" ht="16.5" customHeight="1">
      <c r="A3341" s="404"/>
      <c r="B3341" s="405"/>
      <c r="C3341" s="413"/>
      <c r="D3341" s="405"/>
      <c r="E3341" s="405"/>
      <c r="F3341" s="405"/>
      <c r="G3341" s="405"/>
      <c r="H3341" s="405"/>
      <c r="I3341" s="405"/>
      <c r="J3341" s="405"/>
      <c r="K3341" s="405"/>
      <c r="L3341" s="406"/>
      <c r="M3341" s="25" t="str">
        <f>IFERROR(VLOOKUP(D3341,Cover!$I$2:$J$14,2,0),"")</f>
        <v/>
      </c>
      <c r="N3341" s="25" t="str">
        <f t="shared" si="104"/>
        <v/>
      </c>
      <c r="O3341" s="15" t="str">
        <f t="shared" si="105"/>
        <v/>
      </c>
    </row>
    <row r="3342" spans="1:15" ht="16.5" customHeight="1">
      <c r="A3342" s="404"/>
      <c r="B3342" s="405"/>
      <c r="C3342" s="413"/>
      <c r="D3342" s="405"/>
      <c r="E3342" s="405"/>
      <c r="F3342" s="405"/>
      <c r="G3342" s="405"/>
      <c r="H3342" s="405"/>
      <c r="I3342" s="405"/>
      <c r="J3342" s="405"/>
      <c r="K3342" s="405"/>
      <c r="L3342" s="406"/>
      <c r="M3342" s="25" t="str">
        <f>IFERROR(VLOOKUP(D3342,Cover!$I$2:$J$14,2,0),"")</f>
        <v/>
      </c>
      <c r="N3342" s="25" t="str">
        <f t="shared" si="104"/>
        <v/>
      </c>
      <c r="O3342" s="15" t="str">
        <f t="shared" si="105"/>
        <v/>
      </c>
    </row>
    <row r="3343" spans="1:15" ht="16.5" customHeight="1">
      <c r="A3343" s="404"/>
      <c r="B3343" s="405"/>
      <c r="C3343" s="413"/>
      <c r="D3343" s="405"/>
      <c r="E3343" s="405"/>
      <c r="F3343" s="405"/>
      <c r="G3343" s="405"/>
      <c r="H3343" s="405"/>
      <c r="I3343" s="405"/>
      <c r="J3343" s="405"/>
      <c r="K3343" s="405"/>
      <c r="L3343" s="406"/>
      <c r="M3343" s="25" t="str">
        <f>IFERROR(VLOOKUP(D3343,Cover!$I$2:$J$14,2,0),"")</f>
        <v/>
      </c>
      <c r="N3343" s="25" t="str">
        <f t="shared" si="104"/>
        <v/>
      </c>
      <c r="O3343" s="15" t="str">
        <f t="shared" si="105"/>
        <v/>
      </c>
    </row>
    <row r="3344" spans="1:15" ht="16.5" customHeight="1">
      <c r="A3344" s="404"/>
      <c r="B3344" s="405"/>
      <c r="C3344" s="413"/>
      <c r="D3344" s="405"/>
      <c r="E3344" s="405"/>
      <c r="F3344" s="405"/>
      <c r="G3344" s="405"/>
      <c r="H3344" s="405"/>
      <c r="I3344" s="405"/>
      <c r="J3344" s="405"/>
      <c r="K3344" s="405"/>
      <c r="L3344" s="406"/>
      <c r="M3344" s="25" t="str">
        <f>IFERROR(VLOOKUP(D3344,Cover!$I$2:$J$14,2,0),"")</f>
        <v/>
      </c>
      <c r="N3344" s="25" t="str">
        <f t="shared" si="104"/>
        <v/>
      </c>
      <c r="O3344" s="15" t="str">
        <f t="shared" si="105"/>
        <v/>
      </c>
    </row>
    <row r="3345" spans="1:15" ht="16.5" customHeight="1">
      <c r="A3345" s="404"/>
      <c r="B3345" s="405"/>
      <c r="C3345" s="413"/>
      <c r="D3345" s="405"/>
      <c r="E3345" s="405"/>
      <c r="F3345" s="405"/>
      <c r="G3345" s="405"/>
      <c r="H3345" s="405"/>
      <c r="I3345" s="405"/>
      <c r="J3345" s="405"/>
      <c r="K3345" s="405"/>
      <c r="L3345" s="406"/>
      <c r="M3345" s="25" t="str">
        <f>IFERROR(VLOOKUP(D3345,Cover!$I$2:$J$14,2,0),"")</f>
        <v/>
      </c>
      <c r="N3345" s="25" t="str">
        <f t="shared" si="104"/>
        <v/>
      </c>
      <c r="O3345" s="15" t="str">
        <f t="shared" si="105"/>
        <v/>
      </c>
    </row>
    <row r="3346" spans="1:15" ht="16.5" customHeight="1">
      <c r="A3346" s="404"/>
      <c r="B3346" s="405"/>
      <c r="C3346" s="413"/>
      <c r="D3346" s="405"/>
      <c r="E3346" s="405"/>
      <c r="F3346" s="405"/>
      <c r="G3346" s="405"/>
      <c r="H3346" s="405"/>
      <c r="I3346" s="405"/>
      <c r="J3346" s="405"/>
      <c r="K3346" s="405"/>
      <c r="L3346" s="406"/>
      <c r="M3346" s="25" t="str">
        <f>IFERROR(VLOOKUP(D3346,Cover!$I$2:$J$14,2,0),"")</f>
        <v/>
      </c>
      <c r="N3346" s="25" t="str">
        <f t="shared" si="104"/>
        <v/>
      </c>
      <c r="O3346" s="15" t="str">
        <f t="shared" si="105"/>
        <v/>
      </c>
    </row>
    <row r="3347" spans="1:15" ht="16.5" customHeight="1">
      <c r="A3347" s="404"/>
      <c r="B3347" s="405"/>
      <c r="C3347" s="413"/>
      <c r="D3347" s="405"/>
      <c r="E3347" s="405"/>
      <c r="F3347" s="405"/>
      <c r="G3347" s="405"/>
      <c r="H3347" s="405"/>
      <c r="I3347" s="405"/>
      <c r="J3347" s="405"/>
      <c r="K3347" s="405"/>
      <c r="L3347" s="406"/>
      <c r="M3347" s="25" t="str">
        <f>IFERROR(VLOOKUP(D3347,Cover!$I$2:$J$14,2,0),"")</f>
        <v/>
      </c>
      <c r="N3347" s="25" t="str">
        <f t="shared" si="104"/>
        <v/>
      </c>
      <c r="O3347" s="15" t="str">
        <f t="shared" si="105"/>
        <v/>
      </c>
    </row>
    <row r="3348" spans="1:15" ht="16.5" customHeight="1">
      <c r="A3348" s="404"/>
      <c r="B3348" s="405"/>
      <c r="C3348" s="413"/>
      <c r="D3348" s="405"/>
      <c r="E3348" s="405"/>
      <c r="F3348" s="405"/>
      <c r="G3348" s="405"/>
      <c r="H3348" s="405"/>
      <c r="I3348" s="405"/>
      <c r="J3348" s="405"/>
      <c r="K3348" s="405"/>
      <c r="L3348" s="406"/>
      <c r="M3348" s="25" t="str">
        <f>IFERROR(VLOOKUP(D3348,Cover!$I$2:$J$14,2,0),"")</f>
        <v/>
      </c>
      <c r="N3348" s="25" t="str">
        <f t="shared" si="104"/>
        <v/>
      </c>
      <c r="O3348" s="15" t="str">
        <f t="shared" si="105"/>
        <v/>
      </c>
    </row>
    <row r="3349" spans="1:15" ht="16.5" customHeight="1">
      <c r="A3349" s="404"/>
      <c r="B3349" s="405"/>
      <c r="C3349" s="413"/>
      <c r="D3349" s="405"/>
      <c r="E3349" s="405"/>
      <c r="F3349" s="405"/>
      <c r="G3349" s="405"/>
      <c r="H3349" s="405"/>
      <c r="I3349" s="405"/>
      <c r="J3349" s="405"/>
      <c r="K3349" s="405"/>
      <c r="L3349" s="406"/>
      <c r="M3349" s="25" t="str">
        <f>IFERROR(VLOOKUP(D3349,Cover!$I$2:$J$14,2,0),"")</f>
        <v/>
      </c>
      <c r="N3349" s="25" t="str">
        <f t="shared" si="104"/>
        <v/>
      </c>
      <c r="O3349" s="15" t="str">
        <f t="shared" si="105"/>
        <v/>
      </c>
    </row>
    <row r="3350" spans="1:15" ht="16.5" customHeight="1">
      <c r="A3350" s="404"/>
      <c r="B3350" s="405"/>
      <c r="C3350" s="413"/>
      <c r="D3350" s="405"/>
      <c r="E3350" s="405"/>
      <c r="F3350" s="405"/>
      <c r="G3350" s="405"/>
      <c r="H3350" s="405"/>
      <c r="I3350" s="405"/>
      <c r="J3350" s="405"/>
      <c r="K3350" s="405"/>
      <c r="L3350" s="406"/>
      <c r="M3350" s="25" t="str">
        <f>IFERROR(VLOOKUP(D3350,Cover!$I$2:$J$14,2,0),"")</f>
        <v/>
      </c>
      <c r="N3350" s="25" t="str">
        <f t="shared" si="104"/>
        <v/>
      </c>
      <c r="O3350" s="15" t="str">
        <f t="shared" si="105"/>
        <v/>
      </c>
    </row>
    <row r="3351" spans="1:15" ht="16.5" customHeight="1">
      <c r="A3351" s="404"/>
      <c r="B3351" s="405"/>
      <c r="C3351" s="413"/>
      <c r="D3351" s="405"/>
      <c r="E3351" s="405"/>
      <c r="F3351" s="405"/>
      <c r="G3351" s="405"/>
      <c r="H3351" s="405"/>
      <c r="I3351" s="405"/>
      <c r="J3351" s="405"/>
      <c r="K3351" s="405"/>
      <c r="L3351" s="406"/>
      <c r="M3351" s="25" t="str">
        <f>IFERROR(VLOOKUP(D3351,Cover!$I$2:$J$14,2,0),"")</f>
        <v/>
      </c>
      <c r="N3351" s="25" t="str">
        <f t="shared" si="104"/>
        <v/>
      </c>
      <c r="O3351" s="15" t="str">
        <f t="shared" si="105"/>
        <v/>
      </c>
    </row>
    <row r="3352" spans="1:15" ht="16.5" customHeight="1">
      <c r="A3352" s="404"/>
      <c r="B3352" s="405"/>
      <c r="C3352" s="413"/>
      <c r="D3352" s="405"/>
      <c r="E3352" s="405"/>
      <c r="F3352" s="405"/>
      <c r="G3352" s="405"/>
      <c r="H3352" s="405"/>
      <c r="I3352" s="405"/>
      <c r="J3352" s="405"/>
      <c r="K3352" s="405"/>
      <c r="L3352" s="406"/>
      <c r="M3352" s="25" t="str">
        <f>IFERROR(VLOOKUP(D3352,Cover!$I$2:$J$14,2,0),"")</f>
        <v/>
      </c>
      <c r="N3352" s="25" t="str">
        <f t="shared" si="104"/>
        <v/>
      </c>
      <c r="O3352" s="15" t="str">
        <f t="shared" si="105"/>
        <v/>
      </c>
    </row>
    <row r="3353" spans="1:15" ht="16.5" customHeight="1">
      <c r="A3353" s="404"/>
      <c r="B3353" s="405"/>
      <c r="C3353" s="413"/>
      <c r="D3353" s="405"/>
      <c r="E3353" s="405"/>
      <c r="F3353" s="405"/>
      <c r="G3353" s="405"/>
      <c r="H3353" s="405"/>
      <c r="I3353" s="405"/>
      <c r="J3353" s="405"/>
      <c r="K3353" s="405"/>
      <c r="L3353" s="406"/>
      <c r="M3353" s="25" t="str">
        <f>IFERROR(VLOOKUP(D3353,Cover!$I$2:$J$14,2,0),"")</f>
        <v/>
      </c>
      <c r="N3353" s="25" t="str">
        <f t="shared" si="104"/>
        <v/>
      </c>
      <c r="O3353" s="15" t="str">
        <f t="shared" si="105"/>
        <v/>
      </c>
    </row>
    <row r="3354" spans="1:15" ht="16.5" customHeight="1">
      <c r="A3354" s="404"/>
      <c r="B3354" s="405"/>
      <c r="C3354" s="413"/>
      <c r="D3354" s="405"/>
      <c r="E3354" s="405"/>
      <c r="F3354" s="405"/>
      <c r="G3354" s="405"/>
      <c r="H3354" s="405"/>
      <c r="I3354" s="405"/>
      <c r="J3354" s="405"/>
      <c r="K3354" s="405"/>
      <c r="L3354" s="406"/>
      <c r="M3354" s="25" t="str">
        <f>IFERROR(VLOOKUP(D3354,Cover!$I$2:$J$14,2,0),"")</f>
        <v/>
      </c>
      <c r="N3354" s="25" t="str">
        <f t="shared" si="104"/>
        <v/>
      </c>
      <c r="O3354" s="15" t="str">
        <f t="shared" si="105"/>
        <v/>
      </c>
    </row>
    <row r="3355" spans="1:15" ht="16.5" customHeight="1">
      <c r="A3355" s="404"/>
      <c r="B3355" s="405"/>
      <c r="C3355" s="413"/>
      <c r="D3355" s="405"/>
      <c r="E3355" s="405"/>
      <c r="F3355" s="405"/>
      <c r="G3355" s="405"/>
      <c r="H3355" s="405"/>
      <c r="I3355" s="405"/>
      <c r="J3355" s="405"/>
      <c r="K3355" s="405"/>
      <c r="L3355" s="406"/>
      <c r="M3355" s="25" t="str">
        <f>IFERROR(VLOOKUP(D3355,Cover!$I$2:$J$14,2,0),"")</f>
        <v/>
      </c>
      <c r="N3355" s="25" t="str">
        <f t="shared" si="104"/>
        <v/>
      </c>
      <c r="O3355" s="15" t="str">
        <f t="shared" si="105"/>
        <v/>
      </c>
    </row>
    <row r="3356" spans="1:15" ht="16.5" customHeight="1">
      <c r="A3356" s="404"/>
      <c r="B3356" s="405"/>
      <c r="C3356" s="413"/>
      <c r="D3356" s="405"/>
      <c r="E3356" s="405"/>
      <c r="F3356" s="405"/>
      <c r="G3356" s="405"/>
      <c r="H3356" s="405"/>
      <c r="I3356" s="405"/>
      <c r="J3356" s="405"/>
      <c r="K3356" s="405"/>
      <c r="L3356" s="406"/>
      <c r="M3356" s="25" t="str">
        <f>IFERROR(VLOOKUP(D3356,Cover!$I$2:$J$14,2,0),"")</f>
        <v/>
      </c>
      <c r="N3356" s="25" t="str">
        <f t="shared" si="104"/>
        <v/>
      </c>
      <c r="O3356" s="15" t="str">
        <f t="shared" si="105"/>
        <v/>
      </c>
    </row>
    <row r="3357" spans="1:15" ht="16.5" customHeight="1">
      <c r="A3357" s="404"/>
      <c r="B3357" s="405"/>
      <c r="C3357" s="413"/>
      <c r="D3357" s="405"/>
      <c r="E3357" s="405"/>
      <c r="F3357" s="405"/>
      <c r="G3357" s="405"/>
      <c r="H3357" s="405"/>
      <c r="I3357" s="405"/>
      <c r="J3357" s="405"/>
      <c r="K3357" s="405"/>
      <c r="L3357" s="406"/>
      <c r="M3357" s="25" t="str">
        <f>IFERROR(VLOOKUP(D3357,Cover!$I$2:$J$14,2,0),"")</f>
        <v/>
      </c>
      <c r="N3357" s="25" t="str">
        <f t="shared" si="104"/>
        <v/>
      </c>
      <c r="O3357" s="15" t="str">
        <f t="shared" si="105"/>
        <v/>
      </c>
    </row>
    <row r="3358" spans="1:15" ht="16.5" customHeight="1">
      <c r="A3358" s="404"/>
      <c r="B3358" s="405"/>
      <c r="C3358" s="413"/>
      <c r="D3358" s="405"/>
      <c r="E3358" s="405"/>
      <c r="F3358" s="405"/>
      <c r="G3358" s="405"/>
      <c r="H3358" s="405"/>
      <c r="I3358" s="405"/>
      <c r="J3358" s="405"/>
      <c r="K3358" s="405"/>
      <c r="L3358" s="406"/>
      <c r="M3358" s="25" t="str">
        <f>IFERROR(VLOOKUP(D3358,Cover!$I$2:$J$14,2,0),"")</f>
        <v/>
      </c>
      <c r="N3358" s="25" t="str">
        <f t="shared" si="104"/>
        <v/>
      </c>
      <c r="O3358" s="15" t="str">
        <f t="shared" si="105"/>
        <v/>
      </c>
    </row>
    <row r="3359" spans="1:15" ht="16.5" customHeight="1">
      <c r="A3359" s="404"/>
      <c r="B3359" s="405"/>
      <c r="C3359" s="413"/>
      <c r="D3359" s="405"/>
      <c r="E3359" s="405"/>
      <c r="F3359" s="405"/>
      <c r="G3359" s="405"/>
      <c r="H3359" s="405"/>
      <c r="I3359" s="405"/>
      <c r="J3359" s="405"/>
      <c r="K3359" s="405"/>
      <c r="L3359" s="406"/>
      <c r="M3359" s="25" t="str">
        <f>IFERROR(VLOOKUP(D3359,Cover!$I$2:$J$14,2,0),"")</f>
        <v/>
      </c>
      <c r="N3359" s="25" t="str">
        <f t="shared" si="104"/>
        <v/>
      </c>
      <c r="O3359" s="15" t="str">
        <f t="shared" si="105"/>
        <v/>
      </c>
    </row>
    <row r="3360" spans="1:15" ht="16.5" customHeight="1">
      <c r="A3360" s="404"/>
      <c r="B3360" s="405"/>
      <c r="C3360" s="413"/>
      <c r="D3360" s="405"/>
      <c r="E3360" s="405"/>
      <c r="F3360" s="405"/>
      <c r="G3360" s="405"/>
      <c r="H3360" s="405"/>
      <c r="I3360" s="405"/>
      <c r="J3360" s="405"/>
      <c r="K3360" s="405"/>
      <c r="L3360" s="406"/>
      <c r="M3360" s="25" t="str">
        <f>IFERROR(VLOOKUP(D3360,Cover!$I$2:$J$14,2,0),"")</f>
        <v/>
      </c>
      <c r="N3360" s="25" t="str">
        <f t="shared" si="104"/>
        <v/>
      </c>
      <c r="O3360" s="15" t="str">
        <f t="shared" si="105"/>
        <v/>
      </c>
    </row>
    <row r="3361" spans="1:15" ht="16.5" customHeight="1">
      <c r="A3361" s="404"/>
      <c r="B3361" s="405"/>
      <c r="C3361" s="413"/>
      <c r="D3361" s="405"/>
      <c r="E3361" s="405"/>
      <c r="F3361" s="405"/>
      <c r="G3361" s="405"/>
      <c r="H3361" s="405"/>
      <c r="I3361" s="405"/>
      <c r="J3361" s="405"/>
      <c r="K3361" s="405"/>
      <c r="L3361" s="406"/>
      <c r="M3361" s="25" t="str">
        <f>IFERROR(VLOOKUP(D3361,Cover!$I$2:$J$14,2,0),"")</f>
        <v/>
      </c>
      <c r="N3361" s="25" t="str">
        <f t="shared" si="104"/>
        <v/>
      </c>
      <c r="O3361" s="15" t="str">
        <f t="shared" si="105"/>
        <v/>
      </c>
    </row>
    <row r="3362" spans="1:15" ht="16.5" customHeight="1">
      <c r="A3362" s="404"/>
      <c r="B3362" s="405"/>
      <c r="C3362" s="413"/>
      <c r="D3362" s="405"/>
      <c r="E3362" s="405"/>
      <c r="F3362" s="405"/>
      <c r="G3362" s="405"/>
      <c r="H3362" s="405"/>
      <c r="I3362" s="405"/>
      <c r="J3362" s="405"/>
      <c r="K3362" s="405"/>
      <c r="L3362" s="406"/>
      <c r="M3362" s="25" t="str">
        <f>IFERROR(VLOOKUP(D3362,Cover!$I$2:$J$14,2,0),"")</f>
        <v/>
      </c>
      <c r="N3362" s="25" t="str">
        <f t="shared" si="104"/>
        <v/>
      </c>
      <c r="O3362" s="15" t="str">
        <f t="shared" si="105"/>
        <v/>
      </c>
    </row>
    <row r="3363" spans="1:15" ht="16.5" customHeight="1">
      <c r="A3363" s="404"/>
      <c r="B3363" s="405"/>
      <c r="C3363" s="413"/>
      <c r="D3363" s="405"/>
      <c r="E3363" s="405"/>
      <c r="F3363" s="405"/>
      <c r="G3363" s="405"/>
      <c r="H3363" s="405"/>
      <c r="I3363" s="405"/>
      <c r="J3363" s="405"/>
      <c r="K3363" s="405"/>
      <c r="L3363" s="406"/>
      <c r="M3363" s="25" t="str">
        <f>IFERROR(VLOOKUP(D3363,Cover!$I$2:$J$14,2,0),"")</f>
        <v/>
      </c>
      <c r="N3363" s="25" t="str">
        <f t="shared" si="104"/>
        <v/>
      </c>
      <c r="O3363" s="15" t="str">
        <f t="shared" si="105"/>
        <v/>
      </c>
    </row>
    <row r="3364" spans="1:15" ht="16.5" customHeight="1">
      <c r="A3364" s="404"/>
      <c r="B3364" s="405"/>
      <c r="C3364" s="413"/>
      <c r="D3364" s="405"/>
      <c r="E3364" s="405"/>
      <c r="F3364" s="405"/>
      <c r="G3364" s="405"/>
      <c r="H3364" s="405"/>
      <c r="I3364" s="405"/>
      <c r="J3364" s="405"/>
      <c r="K3364" s="405"/>
      <c r="L3364" s="406"/>
      <c r="M3364" s="25" t="str">
        <f>IFERROR(VLOOKUP(D3364,Cover!$I$2:$J$14,2,0),"")</f>
        <v/>
      </c>
      <c r="N3364" s="25" t="str">
        <f t="shared" si="104"/>
        <v/>
      </c>
      <c r="O3364" s="15" t="str">
        <f t="shared" si="105"/>
        <v/>
      </c>
    </row>
    <row r="3365" spans="1:15" ht="16.5" customHeight="1">
      <c r="A3365" s="404"/>
      <c r="B3365" s="405"/>
      <c r="C3365" s="413"/>
      <c r="D3365" s="405"/>
      <c r="E3365" s="405"/>
      <c r="F3365" s="405"/>
      <c r="G3365" s="405"/>
      <c r="H3365" s="405"/>
      <c r="I3365" s="405"/>
      <c r="J3365" s="405"/>
      <c r="K3365" s="405"/>
      <c r="L3365" s="406"/>
      <c r="M3365" s="25" t="str">
        <f>IFERROR(VLOOKUP(D3365,Cover!$I$2:$J$14,2,0),"")</f>
        <v/>
      </c>
      <c r="N3365" s="25" t="str">
        <f t="shared" si="104"/>
        <v/>
      </c>
      <c r="O3365" s="15" t="str">
        <f t="shared" si="105"/>
        <v/>
      </c>
    </row>
    <row r="3366" spans="1:15" ht="16.5" customHeight="1">
      <c r="A3366" s="404"/>
      <c r="B3366" s="405"/>
      <c r="C3366" s="413"/>
      <c r="D3366" s="405"/>
      <c r="E3366" s="405"/>
      <c r="F3366" s="405"/>
      <c r="G3366" s="405"/>
      <c r="H3366" s="405"/>
      <c r="I3366" s="405"/>
      <c r="J3366" s="405"/>
      <c r="K3366" s="405"/>
      <c r="L3366" s="406"/>
      <c r="M3366" s="25" t="str">
        <f>IFERROR(VLOOKUP(D3366,Cover!$I$2:$J$14,2,0),"")</f>
        <v/>
      </c>
      <c r="N3366" s="25" t="str">
        <f t="shared" si="104"/>
        <v/>
      </c>
      <c r="O3366" s="15" t="str">
        <f t="shared" si="105"/>
        <v/>
      </c>
    </row>
    <row r="3367" spans="1:15" ht="16.5" customHeight="1">
      <c r="A3367" s="404"/>
      <c r="B3367" s="405"/>
      <c r="C3367" s="413"/>
      <c r="D3367" s="405"/>
      <c r="E3367" s="405"/>
      <c r="F3367" s="405"/>
      <c r="G3367" s="405"/>
      <c r="H3367" s="405"/>
      <c r="I3367" s="405"/>
      <c r="J3367" s="405"/>
      <c r="K3367" s="405"/>
      <c r="L3367" s="406"/>
      <c r="M3367" s="25" t="str">
        <f>IFERROR(VLOOKUP(D3367,Cover!$I$2:$J$14,2,0),"")</f>
        <v/>
      </c>
      <c r="N3367" s="25" t="str">
        <f t="shared" si="104"/>
        <v/>
      </c>
      <c r="O3367" s="15" t="str">
        <f t="shared" si="105"/>
        <v/>
      </c>
    </row>
    <row r="3368" spans="1:15" ht="16.5" customHeight="1">
      <c r="A3368" s="404"/>
      <c r="B3368" s="405"/>
      <c r="C3368" s="413"/>
      <c r="D3368" s="405"/>
      <c r="E3368" s="405"/>
      <c r="F3368" s="405"/>
      <c r="G3368" s="405"/>
      <c r="H3368" s="405"/>
      <c r="I3368" s="405"/>
      <c r="J3368" s="405"/>
      <c r="K3368" s="405"/>
      <c r="L3368" s="406"/>
      <c r="M3368" s="25" t="str">
        <f>IFERROR(VLOOKUP(D3368,Cover!$I$2:$J$14,2,0),"")</f>
        <v/>
      </c>
      <c r="N3368" s="25" t="str">
        <f t="shared" si="104"/>
        <v/>
      </c>
      <c r="O3368" s="15" t="str">
        <f t="shared" si="105"/>
        <v/>
      </c>
    </row>
    <row r="3369" spans="1:15" ht="16.5" customHeight="1">
      <c r="A3369" s="404"/>
      <c r="B3369" s="405"/>
      <c r="C3369" s="413"/>
      <c r="D3369" s="405"/>
      <c r="E3369" s="405"/>
      <c r="F3369" s="405"/>
      <c r="G3369" s="405"/>
      <c r="H3369" s="405"/>
      <c r="I3369" s="405"/>
      <c r="J3369" s="405"/>
      <c r="K3369" s="405"/>
      <c r="L3369" s="406"/>
      <c r="M3369" s="25" t="str">
        <f>IFERROR(VLOOKUP(D3369,Cover!$I$2:$J$14,2,0),"")</f>
        <v/>
      </c>
      <c r="N3369" s="25" t="str">
        <f t="shared" si="104"/>
        <v/>
      </c>
      <c r="O3369" s="15" t="str">
        <f t="shared" si="105"/>
        <v/>
      </c>
    </row>
    <row r="3370" spans="1:15" ht="16.5" customHeight="1">
      <c r="A3370" s="404"/>
      <c r="B3370" s="405"/>
      <c r="C3370" s="413"/>
      <c r="D3370" s="405"/>
      <c r="E3370" s="405"/>
      <c r="F3370" s="405"/>
      <c r="G3370" s="405"/>
      <c r="H3370" s="405"/>
      <c r="I3370" s="405"/>
      <c r="J3370" s="405"/>
      <c r="K3370" s="405"/>
      <c r="L3370" s="406"/>
      <c r="M3370" s="25" t="str">
        <f>IFERROR(VLOOKUP(D3370,Cover!$I$2:$J$14,2,0),"")</f>
        <v/>
      </c>
      <c r="N3370" s="25" t="str">
        <f t="shared" si="104"/>
        <v/>
      </c>
      <c r="O3370" s="15" t="str">
        <f t="shared" si="105"/>
        <v/>
      </c>
    </row>
    <row r="3371" spans="1:15" ht="16.5" customHeight="1">
      <c r="A3371" s="404"/>
      <c r="B3371" s="405"/>
      <c r="C3371" s="413"/>
      <c r="D3371" s="405"/>
      <c r="E3371" s="405"/>
      <c r="F3371" s="405"/>
      <c r="G3371" s="405"/>
      <c r="H3371" s="405"/>
      <c r="I3371" s="405"/>
      <c r="J3371" s="405"/>
      <c r="K3371" s="405"/>
      <c r="L3371" s="406"/>
      <c r="M3371" s="25" t="str">
        <f>IFERROR(VLOOKUP(D3371,Cover!$I$2:$J$14,2,0),"")</f>
        <v/>
      </c>
      <c r="N3371" s="25" t="str">
        <f t="shared" si="104"/>
        <v/>
      </c>
      <c r="O3371" s="15" t="str">
        <f t="shared" si="105"/>
        <v/>
      </c>
    </row>
    <row r="3372" spans="1:15" ht="16.5" customHeight="1">
      <c r="A3372" s="404"/>
      <c r="B3372" s="405"/>
      <c r="C3372" s="413"/>
      <c r="D3372" s="405"/>
      <c r="E3372" s="405"/>
      <c r="F3372" s="405"/>
      <c r="G3372" s="405"/>
      <c r="H3372" s="405"/>
      <c r="I3372" s="405"/>
      <c r="J3372" s="405"/>
      <c r="K3372" s="405"/>
      <c r="L3372" s="406"/>
      <c r="M3372" s="25" t="str">
        <f>IFERROR(VLOOKUP(D3372,Cover!$I$2:$J$14,2,0),"")</f>
        <v/>
      </c>
      <c r="N3372" s="25" t="str">
        <f t="shared" si="104"/>
        <v/>
      </c>
      <c r="O3372" s="15" t="str">
        <f t="shared" si="105"/>
        <v/>
      </c>
    </row>
    <row r="3373" spans="1:15" ht="16.5" customHeight="1">
      <c r="A3373" s="404"/>
      <c r="B3373" s="405"/>
      <c r="C3373" s="413"/>
      <c r="D3373" s="405"/>
      <c r="E3373" s="405"/>
      <c r="F3373" s="405"/>
      <c r="G3373" s="405"/>
      <c r="H3373" s="405"/>
      <c r="I3373" s="405"/>
      <c r="J3373" s="405"/>
      <c r="K3373" s="405"/>
      <c r="L3373" s="406"/>
      <c r="M3373" s="25" t="str">
        <f>IFERROR(VLOOKUP(D3373,Cover!$I$2:$J$14,2,0),"")</f>
        <v/>
      </c>
      <c r="N3373" s="25" t="str">
        <f t="shared" si="104"/>
        <v/>
      </c>
      <c r="O3373" s="15" t="str">
        <f t="shared" si="105"/>
        <v/>
      </c>
    </row>
    <row r="3374" spans="1:15" ht="16.5" customHeight="1">
      <c r="A3374" s="404"/>
      <c r="B3374" s="405"/>
      <c r="C3374" s="413"/>
      <c r="D3374" s="405"/>
      <c r="E3374" s="405"/>
      <c r="F3374" s="405"/>
      <c r="G3374" s="405"/>
      <c r="H3374" s="405"/>
      <c r="I3374" s="405"/>
      <c r="J3374" s="405"/>
      <c r="K3374" s="405"/>
      <c r="L3374" s="406"/>
      <c r="M3374" s="25" t="str">
        <f>IFERROR(VLOOKUP(D3374,Cover!$I$2:$J$14,2,0),"")</f>
        <v/>
      </c>
      <c r="N3374" s="25" t="str">
        <f t="shared" si="104"/>
        <v/>
      </c>
      <c r="O3374" s="15" t="str">
        <f t="shared" si="105"/>
        <v/>
      </c>
    </row>
    <row r="3375" spans="1:15" ht="16.5" customHeight="1">
      <c r="A3375" s="404"/>
      <c r="B3375" s="405"/>
      <c r="C3375" s="413"/>
      <c r="D3375" s="405"/>
      <c r="E3375" s="405"/>
      <c r="F3375" s="405"/>
      <c r="G3375" s="405"/>
      <c r="H3375" s="405"/>
      <c r="I3375" s="405"/>
      <c r="J3375" s="405"/>
      <c r="K3375" s="405"/>
      <c r="L3375" s="406"/>
      <c r="M3375" s="25" t="str">
        <f>IFERROR(VLOOKUP(D3375,Cover!$I$2:$J$14,2,0),"")</f>
        <v/>
      </c>
      <c r="N3375" s="25" t="str">
        <f t="shared" si="104"/>
        <v/>
      </c>
      <c r="O3375" s="15" t="str">
        <f t="shared" si="105"/>
        <v/>
      </c>
    </row>
    <row r="3376" spans="1:15" ht="16.5" customHeight="1">
      <c r="A3376" s="404"/>
      <c r="B3376" s="405"/>
      <c r="C3376" s="413"/>
      <c r="D3376" s="405"/>
      <c r="E3376" s="405"/>
      <c r="F3376" s="405"/>
      <c r="G3376" s="405"/>
      <c r="H3376" s="405"/>
      <c r="I3376" s="405"/>
      <c r="J3376" s="405"/>
      <c r="K3376" s="405"/>
      <c r="L3376" s="406"/>
      <c r="M3376" s="25" t="str">
        <f>IFERROR(VLOOKUP(D3376,Cover!$I$2:$J$14,2,0),"")</f>
        <v/>
      </c>
      <c r="N3376" s="25" t="str">
        <f t="shared" si="104"/>
        <v/>
      </c>
      <c r="O3376" s="15" t="str">
        <f t="shared" si="105"/>
        <v/>
      </c>
    </row>
    <row r="3377" spans="1:15" ht="16.5" customHeight="1">
      <c r="A3377" s="404"/>
      <c r="B3377" s="405"/>
      <c r="C3377" s="413"/>
      <c r="D3377" s="405"/>
      <c r="E3377" s="405"/>
      <c r="F3377" s="405"/>
      <c r="G3377" s="405"/>
      <c r="H3377" s="405"/>
      <c r="I3377" s="405"/>
      <c r="J3377" s="405"/>
      <c r="K3377" s="405"/>
      <c r="L3377" s="406"/>
      <c r="M3377" s="25" t="str">
        <f>IFERROR(VLOOKUP(D3377,Cover!$I$2:$J$14,2,0),"")</f>
        <v/>
      </c>
      <c r="N3377" s="25" t="str">
        <f t="shared" si="104"/>
        <v/>
      </c>
      <c r="O3377" s="15" t="str">
        <f t="shared" si="105"/>
        <v/>
      </c>
    </row>
    <row r="3378" spans="1:15" ht="16.5" customHeight="1">
      <c r="A3378" s="404"/>
      <c r="B3378" s="405"/>
      <c r="C3378" s="413"/>
      <c r="D3378" s="405"/>
      <c r="E3378" s="405"/>
      <c r="F3378" s="405"/>
      <c r="G3378" s="405"/>
      <c r="H3378" s="405"/>
      <c r="I3378" s="405"/>
      <c r="J3378" s="405"/>
      <c r="K3378" s="405"/>
      <c r="L3378" s="406"/>
      <c r="M3378" s="25" t="str">
        <f>IFERROR(VLOOKUP(D3378,Cover!$I$2:$J$14,2,0),"")</f>
        <v/>
      </c>
      <c r="N3378" s="25" t="str">
        <f t="shared" si="104"/>
        <v/>
      </c>
      <c r="O3378" s="15" t="str">
        <f t="shared" si="105"/>
        <v/>
      </c>
    </row>
    <row r="3379" spans="1:15" ht="16.5" customHeight="1">
      <c r="A3379" s="404"/>
      <c r="B3379" s="405"/>
      <c r="C3379" s="413"/>
      <c r="D3379" s="405"/>
      <c r="E3379" s="405"/>
      <c r="F3379" s="405"/>
      <c r="G3379" s="405"/>
      <c r="H3379" s="405"/>
      <c r="I3379" s="405"/>
      <c r="J3379" s="405"/>
      <c r="K3379" s="405"/>
      <c r="L3379" s="406"/>
      <c r="M3379" s="25" t="str">
        <f>IFERROR(VLOOKUP(D3379,Cover!$I$2:$J$14,2,0),"")</f>
        <v/>
      </c>
      <c r="N3379" s="25" t="str">
        <f t="shared" si="104"/>
        <v/>
      </c>
      <c r="O3379" s="15" t="str">
        <f t="shared" si="105"/>
        <v/>
      </c>
    </row>
    <row r="3380" spans="1:15" ht="16.5" customHeight="1">
      <c r="A3380" s="404"/>
      <c r="B3380" s="405"/>
      <c r="C3380" s="413"/>
      <c r="D3380" s="405"/>
      <c r="E3380" s="405"/>
      <c r="F3380" s="405"/>
      <c r="G3380" s="405"/>
      <c r="H3380" s="405"/>
      <c r="I3380" s="405"/>
      <c r="J3380" s="405"/>
      <c r="K3380" s="405"/>
      <c r="L3380" s="406"/>
      <c r="M3380" s="25" t="str">
        <f>IFERROR(VLOOKUP(D3380,Cover!$I$2:$J$14,2,0),"")</f>
        <v/>
      </c>
      <c r="N3380" s="25" t="str">
        <f t="shared" si="104"/>
        <v/>
      </c>
      <c r="O3380" s="15" t="str">
        <f t="shared" si="105"/>
        <v/>
      </c>
    </row>
    <row r="3381" spans="1:15" ht="16.5" customHeight="1">
      <c r="A3381" s="404"/>
      <c r="B3381" s="405"/>
      <c r="C3381" s="413"/>
      <c r="D3381" s="405"/>
      <c r="E3381" s="405"/>
      <c r="F3381" s="405"/>
      <c r="G3381" s="405"/>
      <c r="H3381" s="405"/>
      <c r="I3381" s="405"/>
      <c r="J3381" s="405"/>
      <c r="K3381" s="405"/>
      <c r="L3381" s="406"/>
      <c r="M3381" s="25" t="str">
        <f>IFERROR(VLOOKUP(D3381,Cover!$I$2:$J$14,2,0),"")</f>
        <v/>
      </c>
      <c r="N3381" s="25" t="str">
        <f t="shared" si="104"/>
        <v/>
      </c>
      <c r="O3381" s="15" t="str">
        <f t="shared" si="105"/>
        <v/>
      </c>
    </row>
    <row r="3382" spans="1:15" ht="16.5" customHeight="1">
      <c r="A3382" s="404"/>
      <c r="B3382" s="405"/>
      <c r="C3382" s="413"/>
      <c r="D3382" s="405"/>
      <c r="E3382" s="405"/>
      <c r="F3382" s="405"/>
      <c r="G3382" s="405"/>
      <c r="H3382" s="405"/>
      <c r="I3382" s="405"/>
      <c r="J3382" s="405"/>
      <c r="K3382" s="405"/>
      <c r="L3382" s="406"/>
      <c r="M3382" s="25" t="str">
        <f>IFERROR(VLOOKUP(D3382,Cover!$I$2:$J$14,2,0),"")</f>
        <v/>
      </c>
      <c r="N3382" s="25" t="str">
        <f t="shared" si="104"/>
        <v/>
      </c>
      <c r="O3382" s="15" t="str">
        <f t="shared" si="105"/>
        <v/>
      </c>
    </row>
    <row r="3383" spans="1:15" ht="16.5" customHeight="1">
      <c r="A3383" s="404"/>
      <c r="B3383" s="405"/>
      <c r="C3383" s="413"/>
      <c r="D3383" s="405"/>
      <c r="E3383" s="405"/>
      <c r="F3383" s="405"/>
      <c r="G3383" s="405"/>
      <c r="H3383" s="405"/>
      <c r="I3383" s="405"/>
      <c r="J3383" s="405"/>
      <c r="K3383" s="405"/>
      <c r="L3383" s="406"/>
      <c r="M3383" s="25" t="str">
        <f>IFERROR(VLOOKUP(D3383,Cover!$I$2:$J$14,2,0),"")</f>
        <v/>
      </c>
      <c r="N3383" s="25" t="str">
        <f t="shared" si="104"/>
        <v/>
      </c>
      <c r="O3383" s="15" t="str">
        <f t="shared" si="105"/>
        <v/>
      </c>
    </row>
    <row r="3384" spans="1:15" ht="16.5" customHeight="1">
      <c r="A3384" s="404"/>
      <c r="B3384" s="405"/>
      <c r="C3384" s="413"/>
      <c r="D3384" s="405"/>
      <c r="E3384" s="405"/>
      <c r="F3384" s="405"/>
      <c r="G3384" s="405"/>
      <c r="H3384" s="405"/>
      <c r="I3384" s="405"/>
      <c r="J3384" s="405"/>
      <c r="K3384" s="405"/>
      <c r="L3384" s="406"/>
      <c r="M3384" s="25" t="str">
        <f>IFERROR(VLOOKUP(D3384,Cover!$I$2:$J$14,2,0),"")</f>
        <v/>
      </c>
      <c r="N3384" s="25" t="str">
        <f t="shared" si="104"/>
        <v/>
      </c>
      <c r="O3384" s="15" t="str">
        <f t="shared" si="105"/>
        <v/>
      </c>
    </row>
    <row r="3385" spans="1:15" ht="16.5" customHeight="1">
      <c r="A3385" s="404"/>
      <c r="B3385" s="405"/>
      <c r="C3385" s="413"/>
      <c r="D3385" s="405"/>
      <c r="E3385" s="405"/>
      <c r="F3385" s="405"/>
      <c r="G3385" s="405"/>
      <c r="H3385" s="405"/>
      <c r="I3385" s="405"/>
      <c r="J3385" s="405"/>
      <c r="K3385" s="405"/>
      <c r="L3385" s="406"/>
      <c r="M3385" s="25" t="str">
        <f>IFERROR(VLOOKUP(D3385,Cover!$I$2:$J$14,2,0),"")</f>
        <v/>
      </c>
      <c r="N3385" s="25" t="str">
        <f t="shared" si="104"/>
        <v/>
      </c>
      <c r="O3385" s="15" t="str">
        <f t="shared" si="105"/>
        <v/>
      </c>
    </row>
    <row r="3386" spans="1:15" ht="16.5" customHeight="1">
      <c r="A3386" s="404"/>
      <c r="B3386" s="405"/>
      <c r="C3386" s="413"/>
      <c r="D3386" s="405"/>
      <c r="E3386" s="405"/>
      <c r="F3386" s="405"/>
      <c r="G3386" s="405"/>
      <c r="H3386" s="405"/>
      <c r="I3386" s="405"/>
      <c r="J3386" s="405"/>
      <c r="K3386" s="405"/>
      <c r="L3386" s="406"/>
      <c r="M3386" s="25" t="str">
        <f>IFERROR(VLOOKUP(D3386,Cover!$I$2:$J$14,2,0),"")</f>
        <v/>
      </c>
      <c r="N3386" s="25" t="str">
        <f t="shared" si="104"/>
        <v/>
      </c>
      <c r="O3386" s="15" t="str">
        <f t="shared" si="105"/>
        <v/>
      </c>
    </row>
    <row r="3387" spans="1:15" ht="16.5" customHeight="1">
      <c r="A3387" s="404"/>
      <c r="B3387" s="405"/>
      <c r="C3387" s="413"/>
      <c r="D3387" s="405"/>
      <c r="E3387" s="405"/>
      <c r="F3387" s="405"/>
      <c r="G3387" s="405"/>
      <c r="H3387" s="405"/>
      <c r="I3387" s="405"/>
      <c r="J3387" s="405"/>
      <c r="K3387" s="405"/>
      <c r="L3387" s="406"/>
      <c r="M3387" s="25" t="str">
        <f>IFERROR(VLOOKUP(D3387,Cover!$I$2:$J$14,2,0),"")</f>
        <v/>
      </c>
      <c r="N3387" s="25" t="str">
        <f t="shared" si="104"/>
        <v/>
      </c>
      <c r="O3387" s="15" t="str">
        <f t="shared" si="105"/>
        <v/>
      </c>
    </row>
    <row r="3388" spans="1:15" ht="16.5" customHeight="1">
      <c r="A3388" s="404"/>
      <c r="B3388" s="405"/>
      <c r="C3388" s="413"/>
      <c r="D3388" s="405"/>
      <c r="E3388" s="405"/>
      <c r="F3388" s="405"/>
      <c r="G3388" s="405"/>
      <c r="H3388" s="405"/>
      <c r="I3388" s="405"/>
      <c r="J3388" s="405"/>
      <c r="K3388" s="405"/>
      <c r="L3388" s="406"/>
      <c r="M3388" s="25" t="str">
        <f>IFERROR(VLOOKUP(D3388,Cover!$I$2:$J$14,2,0),"")</f>
        <v/>
      </c>
      <c r="N3388" s="25" t="str">
        <f t="shared" si="104"/>
        <v/>
      </c>
      <c r="O3388" s="15" t="str">
        <f t="shared" si="105"/>
        <v/>
      </c>
    </row>
    <row r="3389" spans="1:15" ht="16.5" customHeight="1">
      <c r="A3389" s="404"/>
      <c r="B3389" s="405"/>
      <c r="C3389" s="413"/>
      <c r="D3389" s="405"/>
      <c r="E3389" s="405"/>
      <c r="F3389" s="405"/>
      <c r="G3389" s="405"/>
      <c r="H3389" s="405"/>
      <c r="I3389" s="405"/>
      <c r="J3389" s="405"/>
      <c r="K3389" s="405"/>
      <c r="L3389" s="406"/>
      <c r="M3389" s="25" t="str">
        <f>IFERROR(VLOOKUP(D3389,Cover!$I$2:$J$14,2,0),"")</f>
        <v/>
      </c>
      <c r="N3389" s="25" t="str">
        <f t="shared" si="104"/>
        <v/>
      </c>
      <c r="O3389" s="15" t="str">
        <f t="shared" si="105"/>
        <v/>
      </c>
    </row>
    <row r="3390" spans="1:15" ht="16.5" customHeight="1">
      <c r="A3390" s="404"/>
      <c r="B3390" s="405"/>
      <c r="C3390" s="413"/>
      <c r="D3390" s="405"/>
      <c r="E3390" s="405"/>
      <c r="F3390" s="405"/>
      <c r="G3390" s="405"/>
      <c r="H3390" s="405"/>
      <c r="I3390" s="405"/>
      <c r="J3390" s="405"/>
      <c r="K3390" s="405"/>
      <c r="L3390" s="406"/>
      <c r="M3390" s="25" t="str">
        <f>IFERROR(VLOOKUP(D3390,Cover!$I$2:$J$14,2,0),"")</f>
        <v/>
      </c>
      <c r="N3390" s="25" t="str">
        <f t="shared" si="104"/>
        <v/>
      </c>
      <c r="O3390" s="15" t="str">
        <f t="shared" si="105"/>
        <v/>
      </c>
    </row>
    <row r="3391" spans="1:15" ht="16.5" customHeight="1">
      <c r="A3391" s="404"/>
      <c r="B3391" s="405"/>
      <c r="C3391" s="413"/>
      <c r="D3391" s="405"/>
      <c r="E3391" s="405"/>
      <c r="F3391" s="405"/>
      <c r="G3391" s="405"/>
      <c r="H3391" s="405"/>
      <c r="I3391" s="405"/>
      <c r="J3391" s="405"/>
      <c r="K3391" s="405"/>
      <c r="L3391" s="406"/>
      <c r="M3391" s="25" t="str">
        <f>IFERROR(VLOOKUP(D3391,Cover!$I$2:$J$14,2,0),"")</f>
        <v/>
      </c>
      <c r="N3391" s="25" t="str">
        <f t="shared" si="104"/>
        <v/>
      </c>
      <c r="O3391" s="15" t="str">
        <f t="shared" si="105"/>
        <v/>
      </c>
    </row>
    <row r="3392" spans="1:15" ht="16.5" customHeight="1">
      <c r="A3392" s="404"/>
      <c r="B3392" s="405"/>
      <c r="C3392" s="413"/>
      <c r="D3392" s="405"/>
      <c r="E3392" s="405"/>
      <c r="F3392" s="405"/>
      <c r="G3392" s="405"/>
      <c r="H3392" s="405"/>
      <c r="I3392" s="405"/>
      <c r="J3392" s="405"/>
      <c r="K3392" s="405"/>
      <c r="L3392" s="406"/>
      <c r="M3392" s="25" t="str">
        <f>IFERROR(VLOOKUP(D3392,Cover!$I$2:$J$14,2,0),"")</f>
        <v/>
      </c>
      <c r="N3392" s="25" t="str">
        <f t="shared" si="104"/>
        <v/>
      </c>
      <c r="O3392" s="15" t="str">
        <f t="shared" si="105"/>
        <v/>
      </c>
    </row>
    <row r="3393" spans="1:15" ht="16.5" customHeight="1">
      <c r="A3393" s="404"/>
      <c r="B3393" s="405"/>
      <c r="C3393" s="413"/>
      <c r="D3393" s="405"/>
      <c r="E3393" s="405"/>
      <c r="F3393" s="405"/>
      <c r="G3393" s="405"/>
      <c r="H3393" s="405"/>
      <c r="I3393" s="405"/>
      <c r="J3393" s="405"/>
      <c r="K3393" s="405"/>
      <c r="L3393" s="406"/>
      <c r="M3393" s="25" t="str">
        <f>IFERROR(VLOOKUP(D3393,Cover!$I$2:$J$14,2,0),"")</f>
        <v/>
      </c>
      <c r="N3393" s="25" t="str">
        <f t="shared" si="104"/>
        <v/>
      </c>
      <c r="O3393" s="15" t="str">
        <f t="shared" si="105"/>
        <v/>
      </c>
    </row>
    <row r="3394" spans="1:15" ht="16.5" customHeight="1">
      <c r="A3394" s="404"/>
      <c r="B3394" s="405"/>
      <c r="C3394" s="413"/>
      <c r="D3394" s="405"/>
      <c r="E3394" s="405"/>
      <c r="F3394" s="405"/>
      <c r="G3394" s="405"/>
      <c r="H3394" s="405"/>
      <c r="I3394" s="405"/>
      <c r="J3394" s="405"/>
      <c r="K3394" s="405"/>
      <c r="L3394" s="406"/>
      <c r="M3394" s="25" t="str">
        <f>IFERROR(VLOOKUP(D3394,Cover!$I$2:$J$14,2,0),"")</f>
        <v/>
      </c>
      <c r="N3394" s="25" t="str">
        <f t="shared" si="104"/>
        <v/>
      </c>
      <c r="O3394" s="15" t="str">
        <f t="shared" si="105"/>
        <v/>
      </c>
    </row>
    <row r="3395" spans="1:15" ht="16.5" customHeight="1">
      <c r="A3395" s="404"/>
      <c r="B3395" s="405"/>
      <c r="C3395" s="413"/>
      <c r="D3395" s="405"/>
      <c r="E3395" s="405"/>
      <c r="F3395" s="405"/>
      <c r="G3395" s="405"/>
      <c r="H3395" s="405"/>
      <c r="I3395" s="405"/>
      <c r="J3395" s="405"/>
      <c r="K3395" s="405"/>
      <c r="L3395" s="406"/>
      <c r="M3395" s="25" t="str">
        <f>IFERROR(VLOOKUP(D3395,Cover!$I$2:$J$14,2,0),"")</f>
        <v/>
      </c>
      <c r="N3395" s="25" t="str">
        <f t="shared" ref="N3395:N3458" si="106">IF(O3395&lt;&gt;"PMOyyy144_R4bis",CONCATENATE(B3395,M3395,I3395),CONCATENATE(O3395,M3395,I3395))</f>
        <v/>
      </c>
      <c r="O3395" s="15" t="str">
        <f t="shared" ref="O3395:O3458" si="107">LEFT(B3395,15)</f>
        <v/>
      </c>
    </row>
    <row r="3396" spans="1:15" ht="16.5" customHeight="1">
      <c r="A3396" s="404"/>
      <c r="B3396" s="405"/>
      <c r="C3396" s="413"/>
      <c r="D3396" s="405"/>
      <c r="E3396" s="405"/>
      <c r="F3396" s="405"/>
      <c r="G3396" s="405"/>
      <c r="H3396" s="405"/>
      <c r="I3396" s="405"/>
      <c r="J3396" s="405"/>
      <c r="K3396" s="405"/>
      <c r="L3396" s="406"/>
      <c r="M3396" s="25" t="str">
        <f>IFERROR(VLOOKUP(D3396,Cover!$I$2:$J$14,2,0),"")</f>
        <v/>
      </c>
      <c r="N3396" s="25" t="str">
        <f t="shared" si="106"/>
        <v/>
      </c>
      <c r="O3396" s="15" t="str">
        <f t="shared" si="107"/>
        <v/>
      </c>
    </row>
    <row r="3397" spans="1:15" ht="16.5" customHeight="1">
      <c r="A3397" s="404"/>
      <c r="B3397" s="405"/>
      <c r="C3397" s="413"/>
      <c r="D3397" s="405"/>
      <c r="E3397" s="405"/>
      <c r="F3397" s="405"/>
      <c r="G3397" s="405"/>
      <c r="H3397" s="405"/>
      <c r="I3397" s="405"/>
      <c r="J3397" s="405"/>
      <c r="K3397" s="405"/>
      <c r="L3397" s="406"/>
      <c r="M3397" s="25" t="str">
        <f>IFERROR(VLOOKUP(D3397,Cover!$I$2:$J$14,2,0),"")</f>
        <v/>
      </c>
      <c r="N3397" s="25" t="str">
        <f t="shared" si="106"/>
        <v/>
      </c>
      <c r="O3397" s="15" t="str">
        <f t="shared" si="107"/>
        <v/>
      </c>
    </row>
    <row r="3398" spans="1:15" ht="16.5" customHeight="1">
      <c r="A3398" s="404"/>
      <c r="B3398" s="405"/>
      <c r="C3398" s="413"/>
      <c r="D3398" s="405"/>
      <c r="E3398" s="405"/>
      <c r="F3398" s="405"/>
      <c r="G3398" s="405"/>
      <c r="H3398" s="405"/>
      <c r="I3398" s="405"/>
      <c r="J3398" s="405"/>
      <c r="K3398" s="405"/>
      <c r="L3398" s="406"/>
      <c r="M3398" s="25" t="str">
        <f>IFERROR(VLOOKUP(D3398,Cover!$I$2:$J$14,2,0),"")</f>
        <v/>
      </c>
      <c r="N3398" s="25" t="str">
        <f t="shared" si="106"/>
        <v/>
      </c>
      <c r="O3398" s="15" t="str">
        <f t="shared" si="107"/>
        <v/>
      </c>
    </row>
    <row r="3399" spans="1:15" ht="16.5" customHeight="1">
      <c r="A3399" s="404"/>
      <c r="B3399" s="405"/>
      <c r="C3399" s="413"/>
      <c r="D3399" s="405"/>
      <c r="E3399" s="405"/>
      <c r="F3399" s="405"/>
      <c r="G3399" s="405"/>
      <c r="H3399" s="405"/>
      <c r="I3399" s="405"/>
      <c r="J3399" s="405"/>
      <c r="K3399" s="405"/>
      <c r="L3399" s="406"/>
      <c r="M3399" s="25" t="str">
        <f>IFERROR(VLOOKUP(D3399,Cover!$I$2:$J$14,2,0),"")</f>
        <v/>
      </c>
      <c r="N3399" s="25" t="str">
        <f t="shared" si="106"/>
        <v/>
      </c>
      <c r="O3399" s="15" t="str">
        <f t="shared" si="107"/>
        <v/>
      </c>
    </row>
    <row r="3400" spans="1:15" ht="16.5" customHeight="1">
      <c r="A3400" s="404"/>
      <c r="B3400" s="405"/>
      <c r="C3400" s="413"/>
      <c r="D3400" s="405"/>
      <c r="E3400" s="405"/>
      <c r="F3400" s="405"/>
      <c r="G3400" s="405"/>
      <c r="H3400" s="405"/>
      <c r="I3400" s="405"/>
      <c r="J3400" s="405"/>
      <c r="K3400" s="405"/>
      <c r="L3400" s="406"/>
      <c r="M3400" s="25" t="str">
        <f>IFERROR(VLOOKUP(D3400,Cover!$I$2:$J$14,2,0),"")</f>
        <v/>
      </c>
      <c r="N3400" s="25" t="str">
        <f t="shared" si="106"/>
        <v/>
      </c>
      <c r="O3400" s="15" t="str">
        <f t="shared" si="107"/>
        <v/>
      </c>
    </row>
    <row r="3401" spans="1:15" ht="16.5" customHeight="1">
      <c r="A3401" s="404"/>
      <c r="B3401" s="405"/>
      <c r="C3401" s="413"/>
      <c r="D3401" s="405"/>
      <c r="E3401" s="405"/>
      <c r="F3401" s="405"/>
      <c r="G3401" s="405"/>
      <c r="H3401" s="405"/>
      <c r="I3401" s="405"/>
      <c r="J3401" s="405"/>
      <c r="K3401" s="405"/>
      <c r="L3401" s="406"/>
      <c r="M3401" s="25" t="str">
        <f>IFERROR(VLOOKUP(D3401,Cover!$I$2:$J$14,2,0),"")</f>
        <v/>
      </c>
      <c r="N3401" s="25" t="str">
        <f t="shared" si="106"/>
        <v/>
      </c>
      <c r="O3401" s="15" t="str">
        <f t="shared" si="107"/>
        <v/>
      </c>
    </row>
    <row r="3402" spans="1:15" ht="16.5" customHeight="1">
      <c r="A3402" s="404"/>
      <c r="B3402" s="405"/>
      <c r="C3402" s="413"/>
      <c r="D3402" s="405"/>
      <c r="E3402" s="405"/>
      <c r="F3402" s="405"/>
      <c r="G3402" s="405"/>
      <c r="H3402" s="405"/>
      <c r="I3402" s="405"/>
      <c r="J3402" s="405"/>
      <c r="K3402" s="405"/>
      <c r="L3402" s="406"/>
      <c r="M3402" s="25" t="str">
        <f>IFERROR(VLOOKUP(D3402,Cover!$I$2:$J$14,2,0),"")</f>
        <v/>
      </c>
      <c r="N3402" s="25" t="str">
        <f t="shared" si="106"/>
        <v/>
      </c>
      <c r="O3402" s="15" t="str">
        <f t="shared" si="107"/>
        <v/>
      </c>
    </row>
    <row r="3403" spans="1:15" ht="16.5" customHeight="1">
      <c r="A3403" s="404"/>
      <c r="B3403" s="405"/>
      <c r="C3403" s="413"/>
      <c r="D3403" s="405"/>
      <c r="E3403" s="405"/>
      <c r="F3403" s="405"/>
      <c r="G3403" s="405"/>
      <c r="H3403" s="405"/>
      <c r="I3403" s="405"/>
      <c r="J3403" s="405"/>
      <c r="K3403" s="405"/>
      <c r="L3403" s="406"/>
      <c r="M3403" s="25" t="str">
        <f>IFERROR(VLOOKUP(D3403,Cover!$I$2:$J$14,2,0),"")</f>
        <v/>
      </c>
      <c r="N3403" s="25" t="str">
        <f t="shared" si="106"/>
        <v/>
      </c>
      <c r="O3403" s="15" t="str">
        <f t="shared" si="107"/>
        <v/>
      </c>
    </row>
    <row r="3404" spans="1:15" ht="16.5" customHeight="1">
      <c r="A3404" s="404"/>
      <c r="B3404" s="405"/>
      <c r="C3404" s="413"/>
      <c r="D3404" s="405"/>
      <c r="E3404" s="405"/>
      <c r="F3404" s="405"/>
      <c r="G3404" s="405"/>
      <c r="H3404" s="405"/>
      <c r="I3404" s="405"/>
      <c r="J3404" s="405"/>
      <c r="K3404" s="405"/>
      <c r="L3404" s="406"/>
      <c r="M3404" s="25" t="str">
        <f>IFERROR(VLOOKUP(D3404,Cover!$I$2:$J$14,2,0),"")</f>
        <v/>
      </c>
      <c r="N3404" s="25" t="str">
        <f t="shared" si="106"/>
        <v/>
      </c>
      <c r="O3404" s="15" t="str">
        <f t="shared" si="107"/>
        <v/>
      </c>
    </row>
    <row r="3405" spans="1:15" ht="16.5" customHeight="1">
      <c r="A3405" s="404"/>
      <c r="B3405" s="405"/>
      <c r="C3405" s="413"/>
      <c r="D3405" s="405"/>
      <c r="E3405" s="405"/>
      <c r="F3405" s="405"/>
      <c r="G3405" s="405"/>
      <c r="H3405" s="405"/>
      <c r="I3405" s="405"/>
      <c r="J3405" s="405"/>
      <c r="K3405" s="405"/>
      <c r="L3405" s="406"/>
      <c r="M3405" s="25" t="str">
        <f>IFERROR(VLOOKUP(D3405,Cover!$I$2:$J$14,2,0),"")</f>
        <v/>
      </c>
      <c r="N3405" s="25" t="str">
        <f t="shared" si="106"/>
        <v/>
      </c>
      <c r="O3405" s="15" t="str">
        <f t="shared" si="107"/>
        <v/>
      </c>
    </row>
    <row r="3406" spans="1:15" ht="16.5" customHeight="1">
      <c r="A3406" s="404"/>
      <c r="B3406" s="405"/>
      <c r="C3406" s="413"/>
      <c r="D3406" s="405"/>
      <c r="E3406" s="405"/>
      <c r="F3406" s="405"/>
      <c r="G3406" s="405"/>
      <c r="H3406" s="405"/>
      <c r="I3406" s="405"/>
      <c r="J3406" s="405"/>
      <c r="K3406" s="405"/>
      <c r="L3406" s="406"/>
      <c r="M3406" s="25" t="str">
        <f>IFERROR(VLOOKUP(D3406,Cover!$I$2:$J$14,2,0),"")</f>
        <v/>
      </c>
      <c r="N3406" s="25" t="str">
        <f t="shared" si="106"/>
        <v/>
      </c>
      <c r="O3406" s="15" t="str">
        <f t="shared" si="107"/>
        <v/>
      </c>
    </row>
    <row r="3407" spans="1:15" ht="16.5" customHeight="1">
      <c r="A3407" s="404"/>
      <c r="B3407" s="405"/>
      <c r="C3407" s="413"/>
      <c r="D3407" s="405"/>
      <c r="E3407" s="405"/>
      <c r="F3407" s="405"/>
      <c r="G3407" s="405"/>
      <c r="H3407" s="405"/>
      <c r="I3407" s="405"/>
      <c r="J3407" s="405"/>
      <c r="K3407" s="405"/>
      <c r="L3407" s="406"/>
      <c r="M3407" s="25" t="str">
        <f>IFERROR(VLOOKUP(D3407,Cover!$I$2:$J$14,2,0),"")</f>
        <v/>
      </c>
      <c r="N3407" s="25" t="str">
        <f t="shared" si="106"/>
        <v/>
      </c>
      <c r="O3407" s="15" t="str">
        <f t="shared" si="107"/>
        <v/>
      </c>
    </row>
    <row r="3408" spans="1:15" ht="16.5" customHeight="1">
      <c r="A3408" s="404"/>
      <c r="B3408" s="405"/>
      <c r="C3408" s="413"/>
      <c r="D3408" s="405"/>
      <c r="E3408" s="405"/>
      <c r="F3408" s="405"/>
      <c r="G3408" s="405"/>
      <c r="H3408" s="405"/>
      <c r="I3408" s="405"/>
      <c r="J3408" s="405"/>
      <c r="K3408" s="405"/>
      <c r="L3408" s="406"/>
      <c r="M3408" s="25" t="str">
        <f>IFERROR(VLOOKUP(D3408,Cover!$I$2:$J$14,2,0),"")</f>
        <v/>
      </c>
      <c r="N3408" s="25" t="str">
        <f t="shared" si="106"/>
        <v/>
      </c>
      <c r="O3408" s="15" t="str">
        <f t="shared" si="107"/>
        <v/>
      </c>
    </row>
    <row r="3409" spans="1:15" ht="16.5" customHeight="1">
      <c r="A3409" s="404"/>
      <c r="B3409" s="405"/>
      <c r="C3409" s="413"/>
      <c r="D3409" s="405"/>
      <c r="E3409" s="405"/>
      <c r="F3409" s="405"/>
      <c r="G3409" s="405"/>
      <c r="H3409" s="405"/>
      <c r="I3409" s="405"/>
      <c r="J3409" s="405"/>
      <c r="K3409" s="405"/>
      <c r="L3409" s="406"/>
      <c r="M3409" s="25" t="str">
        <f>IFERROR(VLOOKUP(D3409,Cover!$I$2:$J$14,2,0),"")</f>
        <v/>
      </c>
      <c r="N3409" s="25" t="str">
        <f t="shared" si="106"/>
        <v/>
      </c>
      <c r="O3409" s="15" t="str">
        <f t="shared" si="107"/>
        <v/>
      </c>
    </row>
    <row r="3410" spans="1:15" ht="16.5" customHeight="1">
      <c r="A3410" s="404"/>
      <c r="B3410" s="405"/>
      <c r="C3410" s="413"/>
      <c r="D3410" s="405"/>
      <c r="E3410" s="405"/>
      <c r="F3410" s="405"/>
      <c r="G3410" s="405"/>
      <c r="H3410" s="405"/>
      <c r="I3410" s="405"/>
      <c r="J3410" s="405"/>
      <c r="K3410" s="405"/>
      <c r="L3410" s="406"/>
      <c r="M3410" s="25" t="str">
        <f>IFERROR(VLOOKUP(D3410,Cover!$I$2:$J$14,2,0),"")</f>
        <v/>
      </c>
      <c r="N3410" s="25" t="str">
        <f t="shared" si="106"/>
        <v/>
      </c>
      <c r="O3410" s="15" t="str">
        <f t="shared" si="107"/>
        <v/>
      </c>
    </row>
    <row r="3411" spans="1:15" ht="16.5" customHeight="1">
      <c r="A3411" s="404"/>
      <c r="B3411" s="405"/>
      <c r="C3411" s="413"/>
      <c r="D3411" s="405"/>
      <c r="E3411" s="405"/>
      <c r="F3411" s="405"/>
      <c r="G3411" s="405"/>
      <c r="H3411" s="405"/>
      <c r="I3411" s="405"/>
      <c r="J3411" s="405"/>
      <c r="K3411" s="405"/>
      <c r="L3411" s="406"/>
      <c r="M3411" s="25" t="str">
        <f>IFERROR(VLOOKUP(D3411,Cover!$I$2:$J$14,2,0),"")</f>
        <v/>
      </c>
      <c r="N3411" s="25" t="str">
        <f t="shared" si="106"/>
        <v/>
      </c>
      <c r="O3411" s="15" t="str">
        <f t="shared" si="107"/>
        <v/>
      </c>
    </row>
    <row r="3412" spans="1:15" ht="16.5" customHeight="1">
      <c r="A3412" s="404"/>
      <c r="B3412" s="405"/>
      <c r="C3412" s="413"/>
      <c r="D3412" s="405"/>
      <c r="E3412" s="405"/>
      <c r="F3412" s="405"/>
      <c r="G3412" s="405"/>
      <c r="H3412" s="405"/>
      <c r="I3412" s="405"/>
      <c r="J3412" s="405"/>
      <c r="K3412" s="405"/>
      <c r="L3412" s="406"/>
      <c r="M3412" s="25" t="str">
        <f>IFERROR(VLOOKUP(D3412,Cover!$I$2:$J$14,2,0),"")</f>
        <v/>
      </c>
      <c r="N3412" s="25" t="str">
        <f t="shared" si="106"/>
        <v/>
      </c>
      <c r="O3412" s="15" t="str">
        <f t="shared" si="107"/>
        <v/>
      </c>
    </row>
    <row r="3413" spans="1:15" ht="16.5" customHeight="1">
      <c r="A3413" s="404"/>
      <c r="B3413" s="405"/>
      <c r="C3413" s="413"/>
      <c r="D3413" s="405"/>
      <c r="E3413" s="405"/>
      <c r="F3413" s="405"/>
      <c r="G3413" s="405"/>
      <c r="H3413" s="405"/>
      <c r="I3413" s="405"/>
      <c r="J3413" s="405"/>
      <c r="K3413" s="405"/>
      <c r="L3413" s="406"/>
      <c r="M3413" s="25" t="str">
        <f>IFERROR(VLOOKUP(D3413,Cover!$I$2:$J$14,2,0),"")</f>
        <v/>
      </c>
      <c r="N3413" s="25" t="str">
        <f t="shared" si="106"/>
        <v/>
      </c>
      <c r="O3413" s="15" t="str">
        <f t="shared" si="107"/>
        <v/>
      </c>
    </row>
    <row r="3414" spans="1:15" ht="16.5" customHeight="1">
      <c r="A3414" s="404"/>
      <c r="B3414" s="405"/>
      <c r="C3414" s="413"/>
      <c r="D3414" s="405"/>
      <c r="E3414" s="405"/>
      <c r="F3414" s="405"/>
      <c r="G3414" s="405"/>
      <c r="H3414" s="405"/>
      <c r="I3414" s="405"/>
      <c r="J3414" s="405"/>
      <c r="K3414" s="405"/>
      <c r="L3414" s="406"/>
      <c r="M3414" s="25" t="str">
        <f>IFERROR(VLOOKUP(D3414,Cover!$I$2:$J$14,2,0),"")</f>
        <v/>
      </c>
      <c r="N3414" s="25" t="str">
        <f t="shared" si="106"/>
        <v/>
      </c>
      <c r="O3414" s="15" t="str">
        <f t="shared" si="107"/>
        <v/>
      </c>
    </row>
    <row r="3415" spans="1:15" ht="16.5" customHeight="1">
      <c r="A3415" s="404"/>
      <c r="B3415" s="405"/>
      <c r="C3415" s="413"/>
      <c r="D3415" s="405"/>
      <c r="E3415" s="405"/>
      <c r="F3415" s="405"/>
      <c r="G3415" s="405"/>
      <c r="H3415" s="405"/>
      <c r="I3415" s="405"/>
      <c r="J3415" s="405"/>
      <c r="K3415" s="405"/>
      <c r="L3415" s="406"/>
      <c r="M3415" s="25" t="str">
        <f>IFERROR(VLOOKUP(D3415,Cover!$I$2:$J$14,2,0),"")</f>
        <v/>
      </c>
      <c r="N3415" s="25" t="str">
        <f t="shared" si="106"/>
        <v/>
      </c>
      <c r="O3415" s="15" t="str">
        <f t="shared" si="107"/>
        <v/>
      </c>
    </row>
    <row r="3416" spans="1:15" ht="16.5" customHeight="1">
      <c r="A3416" s="404"/>
      <c r="B3416" s="405"/>
      <c r="C3416" s="413"/>
      <c r="D3416" s="405"/>
      <c r="E3416" s="405"/>
      <c r="F3416" s="405"/>
      <c r="G3416" s="405"/>
      <c r="H3416" s="405"/>
      <c r="I3416" s="405"/>
      <c r="J3416" s="405"/>
      <c r="K3416" s="405"/>
      <c r="L3416" s="406"/>
      <c r="M3416" s="25" t="str">
        <f>IFERROR(VLOOKUP(D3416,Cover!$I$2:$J$14,2,0),"")</f>
        <v/>
      </c>
      <c r="N3416" s="25" t="str">
        <f t="shared" si="106"/>
        <v/>
      </c>
      <c r="O3416" s="15" t="str">
        <f t="shared" si="107"/>
        <v/>
      </c>
    </row>
    <row r="3417" spans="1:15" ht="16.5" customHeight="1">
      <c r="A3417" s="404"/>
      <c r="B3417" s="405"/>
      <c r="C3417" s="413"/>
      <c r="D3417" s="405"/>
      <c r="E3417" s="405"/>
      <c r="F3417" s="405"/>
      <c r="G3417" s="405"/>
      <c r="H3417" s="405"/>
      <c r="I3417" s="405"/>
      <c r="J3417" s="405"/>
      <c r="K3417" s="405"/>
      <c r="L3417" s="406"/>
      <c r="M3417" s="25" t="str">
        <f>IFERROR(VLOOKUP(D3417,Cover!$I$2:$J$14,2,0),"")</f>
        <v/>
      </c>
      <c r="N3417" s="25" t="str">
        <f t="shared" si="106"/>
        <v/>
      </c>
      <c r="O3417" s="15" t="str">
        <f t="shared" si="107"/>
        <v/>
      </c>
    </row>
    <row r="3418" spans="1:15" ht="16.5" customHeight="1">
      <c r="A3418" s="404"/>
      <c r="B3418" s="405"/>
      <c r="C3418" s="413"/>
      <c r="D3418" s="405"/>
      <c r="E3418" s="405"/>
      <c r="F3418" s="405"/>
      <c r="G3418" s="405"/>
      <c r="H3418" s="405"/>
      <c r="I3418" s="405"/>
      <c r="J3418" s="405"/>
      <c r="K3418" s="405"/>
      <c r="L3418" s="406"/>
      <c r="M3418" s="25" t="str">
        <f>IFERROR(VLOOKUP(D3418,Cover!$I$2:$J$14,2,0),"")</f>
        <v/>
      </c>
      <c r="N3418" s="25" t="str">
        <f t="shared" si="106"/>
        <v/>
      </c>
      <c r="O3418" s="15" t="str">
        <f t="shared" si="107"/>
        <v/>
      </c>
    </row>
    <row r="3419" spans="1:15" ht="16.5" customHeight="1">
      <c r="A3419" s="404"/>
      <c r="B3419" s="405"/>
      <c r="C3419" s="413"/>
      <c r="D3419" s="405"/>
      <c r="E3419" s="405"/>
      <c r="F3419" s="405"/>
      <c r="G3419" s="405"/>
      <c r="H3419" s="405"/>
      <c r="I3419" s="405"/>
      <c r="J3419" s="405"/>
      <c r="K3419" s="405"/>
      <c r="L3419" s="406"/>
      <c r="M3419" s="25" t="str">
        <f>IFERROR(VLOOKUP(D3419,Cover!$I$2:$J$14,2,0),"")</f>
        <v/>
      </c>
      <c r="N3419" s="25" t="str">
        <f t="shared" si="106"/>
        <v/>
      </c>
      <c r="O3419" s="15" t="str">
        <f t="shared" si="107"/>
        <v/>
      </c>
    </row>
    <row r="3420" spans="1:15" ht="16.5" customHeight="1">
      <c r="A3420" s="404"/>
      <c r="B3420" s="405"/>
      <c r="C3420" s="413"/>
      <c r="D3420" s="405"/>
      <c r="E3420" s="405"/>
      <c r="F3420" s="405"/>
      <c r="G3420" s="405"/>
      <c r="H3420" s="405"/>
      <c r="I3420" s="405"/>
      <c r="J3420" s="405"/>
      <c r="K3420" s="405"/>
      <c r="L3420" s="406"/>
      <c r="M3420" s="25" t="str">
        <f>IFERROR(VLOOKUP(D3420,Cover!$I$2:$J$14,2,0),"")</f>
        <v/>
      </c>
      <c r="N3420" s="25" t="str">
        <f t="shared" si="106"/>
        <v/>
      </c>
      <c r="O3420" s="15" t="str">
        <f t="shared" si="107"/>
        <v/>
      </c>
    </row>
    <row r="3421" spans="1:15" ht="16.5" customHeight="1">
      <c r="A3421" s="404"/>
      <c r="B3421" s="405"/>
      <c r="C3421" s="413"/>
      <c r="D3421" s="405"/>
      <c r="E3421" s="405"/>
      <c r="F3421" s="405"/>
      <c r="G3421" s="405"/>
      <c r="H3421" s="405"/>
      <c r="I3421" s="405"/>
      <c r="J3421" s="405"/>
      <c r="K3421" s="405"/>
      <c r="L3421" s="406"/>
      <c r="M3421" s="25" t="str">
        <f>IFERROR(VLOOKUP(D3421,Cover!$I$2:$J$14,2,0),"")</f>
        <v/>
      </c>
      <c r="N3421" s="25" t="str">
        <f t="shared" si="106"/>
        <v/>
      </c>
      <c r="O3421" s="15" t="str">
        <f t="shared" si="107"/>
        <v/>
      </c>
    </row>
    <row r="3422" spans="1:15" ht="16.5" customHeight="1">
      <c r="A3422" s="404"/>
      <c r="B3422" s="405"/>
      <c r="C3422" s="413"/>
      <c r="D3422" s="405"/>
      <c r="E3422" s="405"/>
      <c r="F3422" s="405"/>
      <c r="G3422" s="405"/>
      <c r="H3422" s="405"/>
      <c r="I3422" s="405"/>
      <c r="J3422" s="405"/>
      <c r="K3422" s="405"/>
      <c r="L3422" s="406"/>
      <c r="M3422" s="25" t="str">
        <f>IFERROR(VLOOKUP(D3422,Cover!$I$2:$J$14,2,0),"")</f>
        <v/>
      </c>
      <c r="N3422" s="25" t="str">
        <f t="shared" si="106"/>
        <v/>
      </c>
      <c r="O3422" s="15" t="str">
        <f t="shared" si="107"/>
        <v/>
      </c>
    </row>
    <row r="3423" spans="1:15" ht="16.5" customHeight="1">
      <c r="A3423" s="404"/>
      <c r="B3423" s="405"/>
      <c r="C3423" s="413"/>
      <c r="D3423" s="405"/>
      <c r="E3423" s="405"/>
      <c r="F3423" s="405"/>
      <c r="G3423" s="405"/>
      <c r="H3423" s="405"/>
      <c r="I3423" s="405"/>
      <c r="J3423" s="405"/>
      <c r="K3423" s="405"/>
      <c r="L3423" s="406"/>
      <c r="M3423" s="25" t="str">
        <f>IFERROR(VLOOKUP(D3423,Cover!$I$2:$J$14,2,0),"")</f>
        <v/>
      </c>
      <c r="N3423" s="25" t="str">
        <f t="shared" si="106"/>
        <v/>
      </c>
      <c r="O3423" s="15" t="str">
        <f t="shared" si="107"/>
        <v/>
      </c>
    </row>
    <row r="3424" spans="1:15" ht="16.5" customHeight="1">
      <c r="A3424" s="404"/>
      <c r="B3424" s="405"/>
      <c r="C3424" s="413"/>
      <c r="D3424" s="405"/>
      <c r="E3424" s="405"/>
      <c r="F3424" s="405"/>
      <c r="G3424" s="405"/>
      <c r="H3424" s="405"/>
      <c r="I3424" s="405"/>
      <c r="J3424" s="405"/>
      <c r="K3424" s="405"/>
      <c r="L3424" s="406"/>
      <c r="M3424" s="25" t="str">
        <f>IFERROR(VLOOKUP(D3424,Cover!$I$2:$J$14,2,0),"")</f>
        <v/>
      </c>
      <c r="N3424" s="25" t="str">
        <f t="shared" si="106"/>
        <v/>
      </c>
      <c r="O3424" s="15" t="str">
        <f t="shared" si="107"/>
        <v/>
      </c>
    </row>
    <row r="3425" spans="1:15" ht="16.5" customHeight="1">
      <c r="A3425" s="404"/>
      <c r="B3425" s="405"/>
      <c r="C3425" s="413"/>
      <c r="D3425" s="405"/>
      <c r="E3425" s="405"/>
      <c r="F3425" s="405"/>
      <c r="G3425" s="405"/>
      <c r="H3425" s="405"/>
      <c r="I3425" s="405"/>
      <c r="J3425" s="405"/>
      <c r="K3425" s="405"/>
      <c r="L3425" s="406"/>
      <c r="M3425" s="25" t="str">
        <f>IFERROR(VLOOKUP(D3425,Cover!$I$2:$J$14,2,0),"")</f>
        <v/>
      </c>
      <c r="N3425" s="25" t="str">
        <f t="shared" si="106"/>
        <v/>
      </c>
      <c r="O3425" s="15" t="str">
        <f t="shared" si="107"/>
        <v/>
      </c>
    </row>
    <row r="3426" spans="1:15" ht="16.5" customHeight="1">
      <c r="A3426" s="404"/>
      <c r="B3426" s="405"/>
      <c r="C3426" s="413"/>
      <c r="D3426" s="405"/>
      <c r="E3426" s="405"/>
      <c r="F3426" s="405"/>
      <c r="G3426" s="405"/>
      <c r="H3426" s="405"/>
      <c r="I3426" s="405"/>
      <c r="J3426" s="405"/>
      <c r="K3426" s="405"/>
      <c r="L3426" s="406"/>
      <c r="M3426" s="25" t="str">
        <f>IFERROR(VLOOKUP(D3426,Cover!$I$2:$J$14,2,0),"")</f>
        <v/>
      </c>
      <c r="N3426" s="25" t="str">
        <f t="shared" si="106"/>
        <v/>
      </c>
      <c r="O3426" s="15" t="str">
        <f t="shared" si="107"/>
        <v/>
      </c>
    </row>
    <row r="3427" spans="1:15" ht="16.5" customHeight="1">
      <c r="A3427" s="404"/>
      <c r="B3427" s="405"/>
      <c r="C3427" s="413"/>
      <c r="D3427" s="405"/>
      <c r="E3427" s="405"/>
      <c r="F3427" s="405"/>
      <c r="G3427" s="405"/>
      <c r="H3427" s="405"/>
      <c r="I3427" s="405"/>
      <c r="J3427" s="405"/>
      <c r="K3427" s="405"/>
      <c r="L3427" s="406"/>
      <c r="M3427" s="25" t="str">
        <f>IFERROR(VLOOKUP(D3427,Cover!$I$2:$J$14,2,0),"")</f>
        <v/>
      </c>
      <c r="N3427" s="25" t="str">
        <f t="shared" si="106"/>
        <v/>
      </c>
      <c r="O3427" s="15" t="str">
        <f t="shared" si="107"/>
        <v/>
      </c>
    </row>
    <row r="3428" spans="1:15" ht="16.5" customHeight="1">
      <c r="A3428" s="404"/>
      <c r="B3428" s="405"/>
      <c r="C3428" s="413"/>
      <c r="D3428" s="405"/>
      <c r="E3428" s="405"/>
      <c r="F3428" s="405"/>
      <c r="G3428" s="405"/>
      <c r="H3428" s="405"/>
      <c r="I3428" s="405"/>
      <c r="J3428" s="405"/>
      <c r="K3428" s="405"/>
      <c r="L3428" s="406"/>
      <c r="M3428" s="25" t="str">
        <f>IFERROR(VLOOKUP(D3428,Cover!$I$2:$J$14,2,0),"")</f>
        <v/>
      </c>
      <c r="N3428" s="25" t="str">
        <f t="shared" si="106"/>
        <v/>
      </c>
      <c r="O3428" s="15" t="str">
        <f t="shared" si="107"/>
        <v/>
      </c>
    </row>
    <row r="3429" spans="1:15" ht="16.5" customHeight="1">
      <c r="A3429" s="404"/>
      <c r="B3429" s="405"/>
      <c r="C3429" s="413"/>
      <c r="D3429" s="405"/>
      <c r="E3429" s="405"/>
      <c r="F3429" s="405"/>
      <c r="G3429" s="405"/>
      <c r="H3429" s="405"/>
      <c r="I3429" s="405"/>
      <c r="J3429" s="405"/>
      <c r="K3429" s="405"/>
      <c r="L3429" s="406"/>
      <c r="M3429" s="25" t="str">
        <f>IFERROR(VLOOKUP(D3429,Cover!$I$2:$J$14,2,0),"")</f>
        <v/>
      </c>
      <c r="N3429" s="25" t="str">
        <f t="shared" si="106"/>
        <v/>
      </c>
      <c r="O3429" s="15" t="str">
        <f t="shared" si="107"/>
        <v/>
      </c>
    </row>
    <row r="3430" spans="1:15" ht="16.5" customHeight="1">
      <c r="A3430" s="404"/>
      <c r="B3430" s="405"/>
      <c r="C3430" s="413"/>
      <c r="D3430" s="405"/>
      <c r="E3430" s="405"/>
      <c r="F3430" s="405"/>
      <c r="G3430" s="405"/>
      <c r="H3430" s="405"/>
      <c r="I3430" s="405"/>
      <c r="J3430" s="405"/>
      <c r="K3430" s="405"/>
      <c r="L3430" s="406"/>
      <c r="M3430" s="25" t="str">
        <f>IFERROR(VLOOKUP(D3430,Cover!$I$2:$J$14,2,0),"")</f>
        <v/>
      </c>
      <c r="N3430" s="25" t="str">
        <f t="shared" si="106"/>
        <v/>
      </c>
      <c r="O3430" s="15" t="str">
        <f t="shared" si="107"/>
        <v/>
      </c>
    </row>
    <row r="3431" spans="1:15" ht="16.5" customHeight="1">
      <c r="A3431" s="404"/>
      <c r="B3431" s="405"/>
      <c r="C3431" s="413"/>
      <c r="D3431" s="405"/>
      <c r="E3431" s="405"/>
      <c r="F3431" s="405"/>
      <c r="G3431" s="405"/>
      <c r="H3431" s="405"/>
      <c r="I3431" s="405"/>
      <c r="J3431" s="405"/>
      <c r="K3431" s="405"/>
      <c r="L3431" s="406"/>
      <c r="M3431" s="25" t="str">
        <f>IFERROR(VLOOKUP(D3431,Cover!$I$2:$J$14,2,0),"")</f>
        <v/>
      </c>
      <c r="N3431" s="25" t="str">
        <f t="shared" si="106"/>
        <v/>
      </c>
      <c r="O3431" s="15" t="str">
        <f t="shared" si="107"/>
        <v/>
      </c>
    </row>
    <row r="3432" spans="1:15" ht="16.5" customHeight="1">
      <c r="A3432" s="404"/>
      <c r="B3432" s="405"/>
      <c r="C3432" s="413"/>
      <c r="D3432" s="405"/>
      <c r="E3432" s="405"/>
      <c r="F3432" s="405"/>
      <c r="G3432" s="405"/>
      <c r="H3432" s="405"/>
      <c r="I3432" s="405"/>
      <c r="J3432" s="405"/>
      <c r="K3432" s="405"/>
      <c r="L3432" s="406"/>
      <c r="M3432" s="25" t="str">
        <f>IFERROR(VLOOKUP(D3432,Cover!$I$2:$J$14,2,0),"")</f>
        <v/>
      </c>
      <c r="N3432" s="25" t="str">
        <f t="shared" si="106"/>
        <v/>
      </c>
      <c r="O3432" s="15" t="str">
        <f t="shared" si="107"/>
        <v/>
      </c>
    </row>
    <row r="3433" spans="1:15" ht="16.5" customHeight="1">
      <c r="A3433" s="404"/>
      <c r="B3433" s="405"/>
      <c r="C3433" s="413"/>
      <c r="D3433" s="405"/>
      <c r="E3433" s="405"/>
      <c r="F3433" s="405"/>
      <c r="G3433" s="405"/>
      <c r="H3433" s="405"/>
      <c r="I3433" s="405"/>
      <c r="J3433" s="405"/>
      <c r="K3433" s="405"/>
      <c r="L3433" s="406"/>
      <c r="M3433" s="25" t="str">
        <f>IFERROR(VLOOKUP(D3433,Cover!$I$2:$J$14,2,0),"")</f>
        <v/>
      </c>
      <c r="N3433" s="25" t="str">
        <f t="shared" si="106"/>
        <v/>
      </c>
      <c r="O3433" s="15" t="str">
        <f t="shared" si="107"/>
        <v/>
      </c>
    </row>
    <row r="3434" spans="1:15" ht="16.5" customHeight="1">
      <c r="A3434" s="404"/>
      <c r="B3434" s="405"/>
      <c r="C3434" s="413"/>
      <c r="D3434" s="405"/>
      <c r="E3434" s="405"/>
      <c r="F3434" s="405"/>
      <c r="G3434" s="405"/>
      <c r="H3434" s="405"/>
      <c r="I3434" s="405"/>
      <c r="J3434" s="405"/>
      <c r="K3434" s="405"/>
      <c r="L3434" s="406"/>
      <c r="M3434" s="25" t="str">
        <f>IFERROR(VLOOKUP(D3434,Cover!$I$2:$J$14,2,0),"")</f>
        <v/>
      </c>
      <c r="N3434" s="25" t="str">
        <f t="shared" si="106"/>
        <v/>
      </c>
      <c r="O3434" s="15" t="str">
        <f t="shared" si="107"/>
        <v/>
      </c>
    </row>
    <row r="3435" spans="1:15" ht="16.5" customHeight="1">
      <c r="A3435" s="404"/>
      <c r="B3435" s="405"/>
      <c r="C3435" s="413"/>
      <c r="D3435" s="405"/>
      <c r="E3435" s="405"/>
      <c r="F3435" s="405"/>
      <c r="G3435" s="405"/>
      <c r="H3435" s="405"/>
      <c r="I3435" s="405"/>
      <c r="J3435" s="405"/>
      <c r="K3435" s="405"/>
      <c r="L3435" s="406"/>
      <c r="M3435" s="25" t="str">
        <f>IFERROR(VLOOKUP(D3435,Cover!$I$2:$J$14,2,0),"")</f>
        <v/>
      </c>
      <c r="N3435" s="25" t="str">
        <f t="shared" si="106"/>
        <v/>
      </c>
      <c r="O3435" s="15" t="str">
        <f t="shared" si="107"/>
        <v/>
      </c>
    </row>
    <row r="3436" spans="1:15" ht="16.5" customHeight="1">
      <c r="A3436" s="404"/>
      <c r="B3436" s="405"/>
      <c r="C3436" s="413"/>
      <c r="D3436" s="405"/>
      <c r="E3436" s="405"/>
      <c r="F3436" s="405"/>
      <c r="G3436" s="405"/>
      <c r="H3436" s="405"/>
      <c r="I3436" s="405"/>
      <c r="J3436" s="405"/>
      <c r="K3436" s="405"/>
      <c r="L3436" s="406"/>
      <c r="M3436" s="25" t="str">
        <f>IFERROR(VLOOKUP(D3436,Cover!$I$2:$J$14,2,0),"")</f>
        <v/>
      </c>
      <c r="N3436" s="25" t="str">
        <f t="shared" si="106"/>
        <v/>
      </c>
      <c r="O3436" s="15" t="str">
        <f t="shared" si="107"/>
        <v/>
      </c>
    </row>
    <row r="3437" spans="1:15" ht="16.5" customHeight="1">
      <c r="A3437" s="404"/>
      <c r="B3437" s="405"/>
      <c r="C3437" s="413"/>
      <c r="D3437" s="405"/>
      <c r="E3437" s="405"/>
      <c r="F3437" s="405"/>
      <c r="G3437" s="405"/>
      <c r="H3437" s="405"/>
      <c r="I3437" s="405"/>
      <c r="J3437" s="405"/>
      <c r="K3437" s="405"/>
      <c r="L3437" s="406"/>
      <c r="M3437" s="25" t="str">
        <f>IFERROR(VLOOKUP(D3437,Cover!$I$2:$J$14,2,0),"")</f>
        <v/>
      </c>
      <c r="N3437" s="25" t="str">
        <f t="shared" si="106"/>
        <v/>
      </c>
      <c r="O3437" s="15" t="str">
        <f t="shared" si="107"/>
        <v/>
      </c>
    </row>
    <row r="3438" spans="1:15" ht="16.5" customHeight="1">
      <c r="A3438" s="404"/>
      <c r="B3438" s="405"/>
      <c r="C3438" s="413"/>
      <c r="D3438" s="405"/>
      <c r="E3438" s="405"/>
      <c r="F3438" s="405"/>
      <c r="G3438" s="405"/>
      <c r="H3438" s="405"/>
      <c r="I3438" s="405"/>
      <c r="J3438" s="405"/>
      <c r="K3438" s="405"/>
      <c r="L3438" s="406"/>
      <c r="M3438" s="25" t="str">
        <f>IFERROR(VLOOKUP(D3438,Cover!$I$2:$J$14,2,0),"")</f>
        <v/>
      </c>
      <c r="N3438" s="25" t="str">
        <f t="shared" si="106"/>
        <v/>
      </c>
      <c r="O3438" s="15" t="str">
        <f t="shared" si="107"/>
        <v/>
      </c>
    </row>
    <row r="3439" spans="1:15" ht="16.5" customHeight="1">
      <c r="A3439" s="404"/>
      <c r="B3439" s="405"/>
      <c r="C3439" s="413"/>
      <c r="D3439" s="405"/>
      <c r="E3439" s="405"/>
      <c r="F3439" s="405"/>
      <c r="G3439" s="405"/>
      <c r="H3439" s="405"/>
      <c r="I3439" s="405"/>
      <c r="J3439" s="405"/>
      <c r="K3439" s="405"/>
      <c r="L3439" s="406"/>
      <c r="M3439" s="25" t="str">
        <f>IFERROR(VLOOKUP(D3439,Cover!$I$2:$J$14,2,0),"")</f>
        <v/>
      </c>
      <c r="N3439" s="25" t="str">
        <f t="shared" si="106"/>
        <v/>
      </c>
      <c r="O3439" s="15" t="str">
        <f t="shared" si="107"/>
        <v/>
      </c>
    </row>
    <row r="3440" spans="1:15" ht="16.5" customHeight="1">
      <c r="A3440" s="404"/>
      <c r="B3440" s="405"/>
      <c r="C3440" s="413"/>
      <c r="D3440" s="405"/>
      <c r="E3440" s="405"/>
      <c r="F3440" s="405"/>
      <c r="G3440" s="405"/>
      <c r="H3440" s="405"/>
      <c r="I3440" s="405"/>
      <c r="J3440" s="405"/>
      <c r="K3440" s="405"/>
      <c r="L3440" s="406"/>
      <c r="M3440" s="25" t="str">
        <f>IFERROR(VLOOKUP(D3440,Cover!$I$2:$J$14,2,0),"")</f>
        <v/>
      </c>
      <c r="N3440" s="25" t="str">
        <f t="shared" si="106"/>
        <v/>
      </c>
      <c r="O3440" s="15" t="str">
        <f t="shared" si="107"/>
        <v/>
      </c>
    </row>
    <row r="3441" spans="1:15" ht="16.5" customHeight="1">
      <c r="A3441" s="404"/>
      <c r="B3441" s="405"/>
      <c r="C3441" s="413"/>
      <c r="D3441" s="405"/>
      <c r="E3441" s="405"/>
      <c r="F3441" s="405"/>
      <c r="G3441" s="405"/>
      <c r="H3441" s="405"/>
      <c r="I3441" s="405"/>
      <c r="J3441" s="405"/>
      <c r="K3441" s="405"/>
      <c r="L3441" s="406"/>
      <c r="M3441" s="25" t="str">
        <f>IFERROR(VLOOKUP(D3441,Cover!$I$2:$J$14,2,0),"")</f>
        <v/>
      </c>
      <c r="N3441" s="25" t="str">
        <f t="shared" si="106"/>
        <v/>
      </c>
      <c r="O3441" s="15" t="str">
        <f t="shared" si="107"/>
        <v/>
      </c>
    </row>
    <row r="3442" spans="1:15" ht="16.5" customHeight="1">
      <c r="A3442" s="404"/>
      <c r="B3442" s="405"/>
      <c r="C3442" s="413"/>
      <c r="D3442" s="405"/>
      <c r="E3442" s="405"/>
      <c r="F3442" s="405"/>
      <c r="G3442" s="405"/>
      <c r="H3442" s="405"/>
      <c r="I3442" s="405"/>
      <c r="J3442" s="405"/>
      <c r="K3442" s="405"/>
      <c r="L3442" s="406"/>
      <c r="M3442" s="25" t="str">
        <f>IFERROR(VLOOKUP(D3442,Cover!$I$2:$J$14,2,0),"")</f>
        <v/>
      </c>
      <c r="N3442" s="25" t="str">
        <f t="shared" si="106"/>
        <v/>
      </c>
      <c r="O3442" s="15" t="str">
        <f t="shared" si="107"/>
        <v/>
      </c>
    </row>
    <row r="3443" spans="1:15" ht="16.5" customHeight="1">
      <c r="A3443" s="404"/>
      <c r="B3443" s="405"/>
      <c r="C3443" s="413"/>
      <c r="D3443" s="405"/>
      <c r="E3443" s="405"/>
      <c r="F3443" s="405"/>
      <c r="G3443" s="405"/>
      <c r="H3443" s="405"/>
      <c r="I3443" s="405"/>
      <c r="J3443" s="405"/>
      <c r="K3443" s="405"/>
      <c r="L3443" s="406"/>
      <c r="M3443" s="25" t="str">
        <f>IFERROR(VLOOKUP(D3443,Cover!$I$2:$J$14,2,0),"")</f>
        <v/>
      </c>
      <c r="N3443" s="25" t="str">
        <f t="shared" si="106"/>
        <v/>
      </c>
      <c r="O3443" s="15" t="str">
        <f t="shared" si="107"/>
        <v/>
      </c>
    </row>
    <row r="3444" spans="1:15" ht="16.5" customHeight="1">
      <c r="A3444" s="404"/>
      <c r="B3444" s="405"/>
      <c r="C3444" s="413"/>
      <c r="D3444" s="405"/>
      <c r="E3444" s="405"/>
      <c r="F3444" s="405"/>
      <c r="G3444" s="405"/>
      <c r="H3444" s="405"/>
      <c r="I3444" s="405"/>
      <c r="J3444" s="405"/>
      <c r="K3444" s="405"/>
      <c r="L3444" s="406"/>
      <c r="M3444" s="25" t="str">
        <f>IFERROR(VLOOKUP(D3444,Cover!$I$2:$J$14,2,0),"")</f>
        <v/>
      </c>
      <c r="N3444" s="25" t="str">
        <f t="shared" si="106"/>
        <v/>
      </c>
      <c r="O3444" s="15" t="str">
        <f t="shared" si="107"/>
        <v/>
      </c>
    </row>
    <row r="3445" spans="1:15" ht="16.5" customHeight="1">
      <c r="A3445" s="404"/>
      <c r="B3445" s="405"/>
      <c r="C3445" s="413"/>
      <c r="D3445" s="405"/>
      <c r="E3445" s="405"/>
      <c r="F3445" s="405"/>
      <c r="G3445" s="405"/>
      <c r="H3445" s="405"/>
      <c r="I3445" s="405"/>
      <c r="J3445" s="405"/>
      <c r="K3445" s="405"/>
      <c r="L3445" s="406"/>
      <c r="M3445" s="25" t="str">
        <f>IFERROR(VLOOKUP(D3445,Cover!$I$2:$J$14,2,0),"")</f>
        <v/>
      </c>
      <c r="N3445" s="25" t="str">
        <f t="shared" si="106"/>
        <v/>
      </c>
      <c r="O3445" s="15" t="str">
        <f t="shared" si="107"/>
        <v/>
      </c>
    </row>
    <row r="3446" spans="1:15" ht="16.5" customHeight="1">
      <c r="A3446" s="404"/>
      <c r="B3446" s="405"/>
      <c r="C3446" s="413"/>
      <c r="D3446" s="405"/>
      <c r="E3446" s="405"/>
      <c r="F3446" s="405"/>
      <c r="G3446" s="405"/>
      <c r="H3446" s="405"/>
      <c r="I3446" s="405"/>
      <c r="J3446" s="405"/>
      <c r="K3446" s="405"/>
      <c r="L3446" s="406"/>
      <c r="M3446" s="25" t="str">
        <f>IFERROR(VLOOKUP(D3446,Cover!$I$2:$J$14,2,0),"")</f>
        <v/>
      </c>
      <c r="N3446" s="25" t="str">
        <f t="shared" si="106"/>
        <v/>
      </c>
      <c r="O3446" s="15" t="str">
        <f t="shared" si="107"/>
        <v/>
      </c>
    </row>
    <row r="3447" spans="1:15" ht="16.5" customHeight="1">
      <c r="A3447" s="404"/>
      <c r="B3447" s="405"/>
      <c r="C3447" s="413"/>
      <c r="D3447" s="405"/>
      <c r="E3447" s="405"/>
      <c r="F3447" s="405"/>
      <c r="G3447" s="405"/>
      <c r="H3447" s="405"/>
      <c r="I3447" s="405"/>
      <c r="J3447" s="405"/>
      <c r="K3447" s="405"/>
      <c r="L3447" s="406"/>
      <c r="M3447" s="25" t="str">
        <f>IFERROR(VLOOKUP(D3447,Cover!$I$2:$J$14,2,0),"")</f>
        <v/>
      </c>
      <c r="N3447" s="25" t="str">
        <f t="shared" si="106"/>
        <v/>
      </c>
      <c r="O3447" s="15" t="str">
        <f t="shared" si="107"/>
        <v/>
      </c>
    </row>
    <row r="3448" spans="1:15" ht="16.5" customHeight="1">
      <c r="A3448" s="404"/>
      <c r="B3448" s="405"/>
      <c r="C3448" s="413"/>
      <c r="D3448" s="405"/>
      <c r="E3448" s="405"/>
      <c r="F3448" s="405"/>
      <c r="G3448" s="405"/>
      <c r="H3448" s="405"/>
      <c r="I3448" s="405"/>
      <c r="J3448" s="405"/>
      <c r="K3448" s="405"/>
      <c r="L3448" s="406"/>
      <c r="M3448" s="25" t="str">
        <f>IFERROR(VLOOKUP(D3448,Cover!$I$2:$J$14,2,0),"")</f>
        <v/>
      </c>
      <c r="N3448" s="25" t="str">
        <f t="shared" si="106"/>
        <v/>
      </c>
      <c r="O3448" s="15" t="str">
        <f t="shared" si="107"/>
        <v/>
      </c>
    </row>
    <row r="3449" spans="1:15" ht="16.5" customHeight="1">
      <c r="A3449" s="404"/>
      <c r="B3449" s="405"/>
      <c r="C3449" s="413"/>
      <c r="D3449" s="405"/>
      <c r="E3449" s="405"/>
      <c r="F3449" s="405"/>
      <c r="G3449" s="405"/>
      <c r="H3449" s="405"/>
      <c r="I3449" s="405"/>
      <c r="J3449" s="405"/>
      <c r="K3449" s="405"/>
      <c r="L3449" s="406"/>
      <c r="M3449" s="25" t="str">
        <f>IFERROR(VLOOKUP(D3449,Cover!$I$2:$J$14,2,0),"")</f>
        <v/>
      </c>
      <c r="N3449" s="25" t="str">
        <f t="shared" si="106"/>
        <v/>
      </c>
      <c r="O3449" s="15" t="str">
        <f t="shared" si="107"/>
        <v/>
      </c>
    </row>
    <row r="3450" spans="1:15" ht="16.5" customHeight="1">
      <c r="A3450" s="404"/>
      <c r="B3450" s="405"/>
      <c r="C3450" s="413"/>
      <c r="D3450" s="405"/>
      <c r="E3450" s="405"/>
      <c r="F3450" s="405"/>
      <c r="G3450" s="405"/>
      <c r="H3450" s="405"/>
      <c r="I3450" s="405"/>
      <c r="J3450" s="405"/>
      <c r="K3450" s="405"/>
      <c r="L3450" s="406"/>
      <c r="M3450" s="25" t="str">
        <f>IFERROR(VLOOKUP(D3450,Cover!$I$2:$J$14,2,0),"")</f>
        <v/>
      </c>
      <c r="N3450" s="25" t="str">
        <f t="shared" si="106"/>
        <v/>
      </c>
      <c r="O3450" s="15" t="str">
        <f t="shared" si="107"/>
        <v/>
      </c>
    </row>
    <row r="3451" spans="1:15" ht="16.5" customHeight="1">
      <c r="A3451" s="404"/>
      <c r="B3451" s="405"/>
      <c r="C3451" s="413"/>
      <c r="D3451" s="405"/>
      <c r="E3451" s="405"/>
      <c r="F3451" s="405"/>
      <c r="G3451" s="405"/>
      <c r="H3451" s="405"/>
      <c r="I3451" s="405"/>
      <c r="J3451" s="405"/>
      <c r="K3451" s="405"/>
      <c r="L3451" s="406"/>
      <c r="M3451" s="25" t="str">
        <f>IFERROR(VLOOKUP(D3451,Cover!$I$2:$J$14,2,0),"")</f>
        <v/>
      </c>
      <c r="N3451" s="25" t="str">
        <f t="shared" si="106"/>
        <v/>
      </c>
      <c r="O3451" s="15" t="str">
        <f t="shared" si="107"/>
        <v/>
      </c>
    </row>
    <row r="3452" spans="1:15" ht="16.5" customHeight="1">
      <c r="A3452" s="404"/>
      <c r="B3452" s="405"/>
      <c r="C3452" s="413"/>
      <c r="D3452" s="405"/>
      <c r="E3452" s="405"/>
      <c r="F3452" s="405"/>
      <c r="G3452" s="405"/>
      <c r="H3452" s="405"/>
      <c r="I3452" s="405"/>
      <c r="J3452" s="405"/>
      <c r="K3452" s="405"/>
      <c r="L3452" s="406"/>
      <c r="M3452" s="25" t="str">
        <f>IFERROR(VLOOKUP(D3452,Cover!$I$2:$J$14,2,0),"")</f>
        <v/>
      </c>
      <c r="N3452" s="25" t="str">
        <f t="shared" si="106"/>
        <v/>
      </c>
      <c r="O3452" s="15" t="str">
        <f t="shared" si="107"/>
        <v/>
      </c>
    </row>
    <row r="3453" spans="1:15" ht="16.5" customHeight="1">
      <c r="A3453" s="404"/>
      <c r="B3453" s="405"/>
      <c r="C3453" s="413"/>
      <c r="D3453" s="405"/>
      <c r="E3453" s="405"/>
      <c r="F3453" s="405"/>
      <c r="G3453" s="405"/>
      <c r="H3453" s="405"/>
      <c r="I3453" s="405"/>
      <c r="J3453" s="405"/>
      <c r="K3453" s="405"/>
      <c r="L3453" s="406"/>
      <c r="M3453" s="25" t="str">
        <f>IFERROR(VLOOKUP(D3453,Cover!$I$2:$J$14,2,0),"")</f>
        <v/>
      </c>
      <c r="N3453" s="25" t="str">
        <f t="shared" si="106"/>
        <v/>
      </c>
      <c r="O3453" s="15" t="str">
        <f t="shared" si="107"/>
        <v/>
      </c>
    </row>
    <row r="3454" spans="1:15" ht="16.5" customHeight="1">
      <c r="A3454" s="404"/>
      <c r="B3454" s="405"/>
      <c r="C3454" s="413"/>
      <c r="D3454" s="405"/>
      <c r="E3454" s="405"/>
      <c r="F3454" s="405"/>
      <c r="G3454" s="405"/>
      <c r="H3454" s="405"/>
      <c r="I3454" s="405"/>
      <c r="J3454" s="405"/>
      <c r="K3454" s="405"/>
      <c r="L3454" s="406"/>
      <c r="M3454" s="25" t="str">
        <f>IFERROR(VLOOKUP(D3454,Cover!$I$2:$J$14,2,0),"")</f>
        <v/>
      </c>
      <c r="N3454" s="25" t="str">
        <f t="shared" si="106"/>
        <v/>
      </c>
      <c r="O3454" s="15" t="str">
        <f t="shared" si="107"/>
        <v/>
      </c>
    </row>
    <row r="3455" spans="1:15" ht="16.5" customHeight="1">
      <c r="A3455" s="404"/>
      <c r="B3455" s="405"/>
      <c r="C3455" s="413"/>
      <c r="D3455" s="405"/>
      <c r="E3455" s="405"/>
      <c r="F3455" s="405"/>
      <c r="G3455" s="405"/>
      <c r="H3455" s="405"/>
      <c r="I3455" s="405"/>
      <c r="J3455" s="405"/>
      <c r="K3455" s="405"/>
      <c r="L3455" s="406"/>
      <c r="M3455" s="25" t="str">
        <f>IFERROR(VLOOKUP(D3455,Cover!$I$2:$J$14,2,0),"")</f>
        <v/>
      </c>
      <c r="N3455" s="25" t="str">
        <f t="shared" si="106"/>
        <v/>
      </c>
      <c r="O3455" s="15" t="str">
        <f t="shared" si="107"/>
        <v/>
      </c>
    </row>
    <row r="3456" spans="1:15" ht="16.5" customHeight="1">
      <c r="A3456" s="404"/>
      <c r="B3456" s="405"/>
      <c r="C3456" s="413"/>
      <c r="D3456" s="405"/>
      <c r="E3456" s="405"/>
      <c r="F3456" s="405"/>
      <c r="G3456" s="405"/>
      <c r="H3456" s="405"/>
      <c r="I3456" s="405"/>
      <c r="J3456" s="405"/>
      <c r="K3456" s="405"/>
      <c r="L3456" s="406"/>
      <c r="M3456" s="25" t="str">
        <f>IFERROR(VLOOKUP(D3456,Cover!$I$2:$J$14,2,0),"")</f>
        <v/>
      </c>
      <c r="N3456" s="25" t="str">
        <f t="shared" si="106"/>
        <v/>
      </c>
      <c r="O3456" s="15" t="str">
        <f t="shared" si="107"/>
        <v/>
      </c>
    </row>
    <row r="3457" spans="1:15" ht="16.5" customHeight="1">
      <c r="A3457" s="404"/>
      <c r="B3457" s="405"/>
      <c r="C3457" s="413"/>
      <c r="D3457" s="405"/>
      <c r="E3457" s="405"/>
      <c r="F3457" s="405"/>
      <c r="G3457" s="405"/>
      <c r="H3457" s="405"/>
      <c r="I3457" s="405"/>
      <c r="J3457" s="405"/>
      <c r="K3457" s="405"/>
      <c r="L3457" s="406"/>
      <c r="M3457" s="25" t="str">
        <f>IFERROR(VLOOKUP(D3457,Cover!$I$2:$J$14,2,0),"")</f>
        <v/>
      </c>
      <c r="N3457" s="25" t="str">
        <f t="shared" si="106"/>
        <v/>
      </c>
      <c r="O3457" s="15" t="str">
        <f t="shared" si="107"/>
        <v/>
      </c>
    </row>
    <row r="3458" spans="1:15" ht="16.5" customHeight="1">
      <c r="A3458" s="404"/>
      <c r="B3458" s="405"/>
      <c r="C3458" s="413"/>
      <c r="D3458" s="405"/>
      <c r="E3458" s="405"/>
      <c r="F3458" s="405"/>
      <c r="G3458" s="405"/>
      <c r="H3458" s="405"/>
      <c r="I3458" s="405"/>
      <c r="J3458" s="405"/>
      <c r="K3458" s="405"/>
      <c r="L3458" s="406"/>
      <c r="M3458" s="25" t="str">
        <f>IFERROR(VLOOKUP(D3458,Cover!$I$2:$J$14,2,0),"")</f>
        <v/>
      </c>
      <c r="N3458" s="25" t="str">
        <f t="shared" si="106"/>
        <v/>
      </c>
      <c r="O3458" s="15" t="str">
        <f t="shared" si="107"/>
        <v/>
      </c>
    </row>
    <row r="3459" spans="1:15" ht="16.5" customHeight="1">
      <c r="A3459" s="404"/>
      <c r="B3459" s="405"/>
      <c r="C3459" s="413"/>
      <c r="D3459" s="405"/>
      <c r="E3459" s="405"/>
      <c r="F3459" s="405"/>
      <c r="G3459" s="405"/>
      <c r="H3459" s="405"/>
      <c r="I3459" s="405"/>
      <c r="J3459" s="405"/>
      <c r="K3459" s="405"/>
      <c r="L3459" s="406"/>
      <c r="M3459" s="25" t="str">
        <f>IFERROR(VLOOKUP(D3459,Cover!$I$2:$J$14,2,0),"")</f>
        <v/>
      </c>
      <c r="N3459" s="25" t="str">
        <f t="shared" ref="N3459:N3522" si="108">IF(O3459&lt;&gt;"PMOyyy144_R4bis",CONCATENATE(B3459,M3459,I3459),CONCATENATE(O3459,M3459,I3459))</f>
        <v/>
      </c>
      <c r="O3459" s="15" t="str">
        <f t="shared" ref="O3459:O3522" si="109">LEFT(B3459,15)</f>
        <v/>
      </c>
    </row>
    <row r="3460" spans="1:15" ht="16.5" customHeight="1">
      <c r="A3460" s="404"/>
      <c r="B3460" s="405"/>
      <c r="C3460" s="413"/>
      <c r="D3460" s="405"/>
      <c r="E3460" s="405"/>
      <c r="F3460" s="405"/>
      <c r="G3460" s="405"/>
      <c r="H3460" s="405"/>
      <c r="I3460" s="405"/>
      <c r="J3460" s="405"/>
      <c r="K3460" s="405"/>
      <c r="L3460" s="406"/>
      <c r="M3460" s="25" t="str">
        <f>IFERROR(VLOOKUP(D3460,Cover!$I$2:$J$14,2,0),"")</f>
        <v/>
      </c>
      <c r="N3460" s="25" t="str">
        <f t="shared" si="108"/>
        <v/>
      </c>
      <c r="O3460" s="15" t="str">
        <f t="shared" si="109"/>
        <v/>
      </c>
    </row>
    <row r="3461" spans="1:15" ht="16.5" customHeight="1">
      <c r="A3461" s="404"/>
      <c r="B3461" s="405"/>
      <c r="C3461" s="413"/>
      <c r="D3461" s="405"/>
      <c r="E3461" s="405"/>
      <c r="F3461" s="405"/>
      <c r="G3461" s="405"/>
      <c r="H3461" s="405"/>
      <c r="I3461" s="405"/>
      <c r="J3461" s="405"/>
      <c r="K3461" s="405"/>
      <c r="L3461" s="406"/>
      <c r="M3461" s="25" t="str">
        <f>IFERROR(VLOOKUP(D3461,Cover!$I$2:$J$14,2,0),"")</f>
        <v/>
      </c>
      <c r="N3461" s="25" t="str">
        <f t="shared" si="108"/>
        <v/>
      </c>
      <c r="O3461" s="15" t="str">
        <f t="shared" si="109"/>
        <v/>
      </c>
    </row>
    <row r="3462" spans="1:15" ht="16.5" customHeight="1">
      <c r="A3462" s="404"/>
      <c r="B3462" s="405"/>
      <c r="C3462" s="413"/>
      <c r="D3462" s="405"/>
      <c r="E3462" s="405"/>
      <c r="F3462" s="405"/>
      <c r="G3462" s="405"/>
      <c r="H3462" s="405"/>
      <c r="I3462" s="405"/>
      <c r="J3462" s="405"/>
      <c r="K3462" s="405"/>
      <c r="L3462" s="406"/>
      <c r="M3462" s="25" t="str">
        <f>IFERROR(VLOOKUP(D3462,Cover!$I$2:$J$14,2,0),"")</f>
        <v/>
      </c>
      <c r="N3462" s="25" t="str">
        <f t="shared" si="108"/>
        <v/>
      </c>
      <c r="O3462" s="15" t="str">
        <f t="shared" si="109"/>
        <v/>
      </c>
    </row>
    <row r="3463" spans="1:15" ht="16.5" customHeight="1">
      <c r="A3463" s="404"/>
      <c r="B3463" s="405"/>
      <c r="C3463" s="413"/>
      <c r="D3463" s="405"/>
      <c r="E3463" s="405"/>
      <c r="F3463" s="405"/>
      <c r="G3463" s="405"/>
      <c r="H3463" s="405"/>
      <c r="I3463" s="405"/>
      <c r="J3463" s="405"/>
      <c r="K3463" s="405"/>
      <c r="L3463" s="406"/>
      <c r="M3463" s="25" t="str">
        <f>IFERROR(VLOOKUP(D3463,Cover!$I$2:$J$14,2,0),"")</f>
        <v/>
      </c>
      <c r="N3463" s="25" t="str">
        <f t="shared" si="108"/>
        <v/>
      </c>
      <c r="O3463" s="15" t="str">
        <f t="shared" si="109"/>
        <v/>
      </c>
    </row>
    <row r="3464" spans="1:15" ht="16.5" customHeight="1">
      <c r="A3464" s="404"/>
      <c r="B3464" s="405"/>
      <c r="C3464" s="413"/>
      <c r="D3464" s="405"/>
      <c r="E3464" s="405"/>
      <c r="F3464" s="405"/>
      <c r="G3464" s="405"/>
      <c r="H3464" s="405"/>
      <c r="I3464" s="405"/>
      <c r="J3464" s="405"/>
      <c r="K3464" s="405"/>
      <c r="L3464" s="406"/>
      <c r="M3464" s="25" t="str">
        <f>IFERROR(VLOOKUP(D3464,Cover!$I$2:$J$14,2,0),"")</f>
        <v/>
      </c>
      <c r="N3464" s="25" t="str">
        <f t="shared" si="108"/>
        <v/>
      </c>
      <c r="O3464" s="15" t="str">
        <f t="shared" si="109"/>
        <v/>
      </c>
    </row>
    <row r="3465" spans="1:15" ht="16.5" customHeight="1">
      <c r="A3465" s="404"/>
      <c r="B3465" s="405"/>
      <c r="C3465" s="413"/>
      <c r="D3465" s="405"/>
      <c r="E3465" s="405"/>
      <c r="F3465" s="405"/>
      <c r="G3465" s="405"/>
      <c r="H3465" s="405"/>
      <c r="I3465" s="405"/>
      <c r="J3465" s="405"/>
      <c r="K3465" s="405"/>
      <c r="L3465" s="406"/>
      <c r="M3465" s="25" t="str">
        <f>IFERROR(VLOOKUP(D3465,Cover!$I$2:$J$14,2,0),"")</f>
        <v/>
      </c>
      <c r="N3465" s="25" t="str">
        <f t="shared" si="108"/>
        <v/>
      </c>
      <c r="O3465" s="15" t="str">
        <f t="shared" si="109"/>
        <v/>
      </c>
    </row>
    <row r="3466" spans="1:15" ht="16.5" customHeight="1">
      <c r="A3466" s="404"/>
      <c r="B3466" s="405"/>
      <c r="C3466" s="413"/>
      <c r="D3466" s="405"/>
      <c r="E3466" s="405"/>
      <c r="F3466" s="405"/>
      <c r="G3466" s="405"/>
      <c r="H3466" s="405"/>
      <c r="I3466" s="405"/>
      <c r="J3466" s="405"/>
      <c r="K3466" s="405"/>
      <c r="L3466" s="406"/>
      <c r="M3466" s="25" t="str">
        <f>IFERROR(VLOOKUP(D3466,Cover!$I$2:$J$14,2,0),"")</f>
        <v/>
      </c>
      <c r="N3466" s="25" t="str">
        <f t="shared" si="108"/>
        <v/>
      </c>
      <c r="O3466" s="15" t="str">
        <f t="shared" si="109"/>
        <v/>
      </c>
    </row>
    <row r="3467" spans="1:15" ht="16.5" customHeight="1">
      <c r="A3467" s="404"/>
      <c r="B3467" s="405"/>
      <c r="C3467" s="413"/>
      <c r="D3467" s="405"/>
      <c r="E3467" s="405"/>
      <c r="F3467" s="405"/>
      <c r="G3467" s="405"/>
      <c r="H3467" s="405"/>
      <c r="I3467" s="405"/>
      <c r="J3467" s="405"/>
      <c r="K3467" s="405"/>
      <c r="L3467" s="406"/>
      <c r="M3467" s="25" t="str">
        <f>IFERROR(VLOOKUP(D3467,Cover!$I$2:$J$14,2,0),"")</f>
        <v/>
      </c>
      <c r="N3467" s="25" t="str">
        <f t="shared" si="108"/>
        <v/>
      </c>
      <c r="O3467" s="15" t="str">
        <f t="shared" si="109"/>
        <v/>
      </c>
    </row>
    <row r="3468" spans="1:15" ht="16.5" customHeight="1">
      <c r="A3468" s="404"/>
      <c r="B3468" s="405"/>
      <c r="C3468" s="413"/>
      <c r="D3468" s="405"/>
      <c r="E3468" s="405"/>
      <c r="F3468" s="405"/>
      <c r="G3468" s="405"/>
      <c r="H3468" s="405"/>
      <c r="I3468" s="405"/>
      <c r="J3468" s="405"/>
      <c r="K3468" s="405"/>
      <c r="L3468" s="406"/>
      <c r="M3468" s="25" t="str">
        <f>IFERROR(VLOOKUP(D3468,Cover!$I$2:$J$14,2,0),"")</f>
        <v/>
      </c>
      <c r="N3468" s="25" t="str">
        <f t="shared" si="108"/>
        <v/>
      </c>
      <c r="O3468" s="15" t="str">
        <f t="shared" si="109"/>
        <v/>
      </c>
    </row>
    <row r="3469" spans="1:15" ht="16.5" customHeight="1">
      <c r="A3469" s="404"/>
      <c r="B3469" s="405"/>
      <c r="C3469" s="413"/>
      <c r="D3469" s="405"/>
      <c r="E3469" s="405"/>
      <c r="F3469" s="405"/>
      <c r="G3469" s="405"/>
      <c r="H3469" s="405"/>
      <c r="I3469" s="405"/>
      <c r="J3469" s="405"/>
      <c r="K3469" s="405"/>
      <c r="L3469" s="406"/>
      <c r="M3469" s="25" t="str">
        <f>IFERROR(VLOOKUP(D3469,Cover!$I$2:$J$14,2,0),"")</f>
        <v/>
      </c>
      <c r="N3469" s="25" t="str">
        <f t="shared" si="108"/>
        <v/>
      </c>
      <c r="O3469" s="15" t="str">
        <f t="shared" si="109"/>
        <v/>
      </c>
    </row>
    <row r="3470" spans="1:15" ht="16.5" customHeight="1">
      <c r="A3470" s="404"/>
      <c r="B3470" s="405"/>
      <c r="C3470" s="413"/>
      <c r="D3470" s="405"/>
      <c r="E3470" s="405"/>
      <c r="F3470" s="405"/>
      <c r="G3470" s="405"/>
      <c r="H3470" s="405"/>
      <c r="I3470" s="405"/>
      <c r="J3470" s="405"/>
      <c r="K3470" s="405"/>
      <c r="L3470" s="406"/>
      <c r="M3470" s="25" t="str">
        <f>IFERROR(VLOOKUP(D3470,Cover!$I$2:$J$14,2,0),"")</f>
        <v/>
      </c>
      <c r="N3470" s="25" t="str">
        <f t="shared" si="108"/>
        <v/>
      </c>
      <c r="O3470" s="15" t="str">
        <f t="shared" si="109"/>
        <v/>
      </c>
    </row>
    <row r="3471" spans="1:15" ht="16.5" customHeight="1">
      <c r="A3471" s="404"/>
      <c r="B3471" s="405"/>
      <c r="C3471" s="413"/>
      <c r="D3471" s="405"/>
      <c r="E3471" s="405"/>
      <c r="F3471" s="405"/>
      <c r="G3471" s="405"/>
      <c r="H3471" s="405"/>
      <c r="I3471" s="405"/>
      <c r="J3471" s="405"/>
      <c r="K3471" s="405"/>
      <c r="L3471" s="406"/>
      <c r="M3471" s="25" t="str">
        <f>IFERROR(VLOOKUP(D3471,Cover!$I$2:$J$14,2,0),"")</f>
        <v/>
      </c>
      <c r="N3471" s="25" t="str">
        <f t="shared" si="108"/>
        <v/>
      </c>
      <c r="O3471" s="15" t="str">
        <f t="shared" si="109"/>
        <v/>
      </c>
    </row>
    <row r="3472" spans="1:15" ht="16.5" customHeight="1">
      <c r="A3472" s="404"/>
      <c r="B3472" s="405"/>
      <c r="C3472" s="413"/>
      <c r="D3472" s="405"/>
      <c r="E3472" s="405"/>
      <c r="F3472" s="405"/>
      <c r="G3472" s="405"/>
      <c r="H3472" s="405"/>
      <c r="I3472" s="405"/>
      <c r="J3472" s="405"/>
      <c r="K3472" s="405"/>
      <c r="L3472" s="406"/>
      <c r="M3472" s="25" t="str">
        <f>IFERROR(VLOOKUP(D3472,Cover!$I$2:$J$14,2,0),"")</f>
        <v/>
      </c>
      <c r="N3472" s="25" t="str">
        <f t="shared" si="108"/>
        <v/>
      </c>
      <c r="O3472" s="15" t="str">
        <f t="shared" si="109"/>
        <v/>
      </c>
    </row>
    <row r="3473" spans="1:15" ht="16.5" customHeight="1">
      <c r="A3473" s="404"/>
      <c r="B3473" s="405"/>
      <c r="C3473" s="413"/>
      <c r="D3473" s="405"/>
      <c r="E3473" s="405"/>
      <c r="F3473" s="405"/>
      <c r="G3473" s="405"/>
      <c r="H3473" s="405"/>
      <c r="I3473" s="405"/>
      <c r="J3473" s="405"/>
      <c r="K3473" s="405"/>
      <c r="L3473" s="406"/>
      <c r="M3473" s="25" t="str">
        <f>IFERROR(VLOOKUP(D3473,Cover!$I$2:$J$14,2,0),"")</f>
        <v/>
      </c>
      <c r="N3473" s="25" t="str">
        <f t="shared" si="108"/>
        <v/>
      </c>
      <c r="O3473" s="15" t="str">
        <f t="shared" si="109"/>
        <v/>
      </c>
    </row>
    <row r="3474" spans="1:15" ht="16.5" customHeight="1">
      <c r="A3474" s="404"/>
      <c r="B3474" s="405"/>
      <c r="C3474" s="413"/>
      <c r="D3474" s="405"/>
      <c r="E3474" s="405"/>
      <c r="F3474" s="405"/>
      <c r="G3474" s="405"/>
      <c r="H3474" s="405"/>
      <c r="I3474" s="405"/>
      <c r="J3474" s="405"/>
      <c r="K3474" s="405"/>
      <c r="L3474" s="406"/>
      <c r="M3474" s="25" t="str">
        <f>IFERROR(VLOOKUP(D3474,Cover!$I$2:$J$14,2,0),"")</f>
        <v/>
      </c>
      <c r="N3474" s="25" t="str">
        <f t="shared" si="108"/>
        <v/>
      </c>
      <c r="O3474" s="15" t="str">
        <f t="shared" si="109"/>
        <v/>
      </c>
    </row>
    <row r="3475" spans="1:15" ht="16.5" customHeight="1">
      <c r="A3475" s="404"/>
      <c r="B3475" s="405"/>
      <c r="C3475" s="413"/>
      <c r="D3475" s="405"/>
      <c r="E3475" s="405"/>
      <c r="F3475" s="405"/>
      <c r="G3475" s="405"/>
      <c r="H3475" s="405"/>
      <c r="I3475" s="405"/>
      <c r="J3475" s="405"/>
      <c r="K3475" s="405"/>
      <c r="L3475" s="406"/>
      <c r="M3475" s="25" t="str">
        <f>IFERROR(VLOOKUP(D3475,Cover!$I$2:$J$14,2,0),"")</f>
        <v/>
      </c>
      <c r="N3475" s="25" t="str">
        <f t="shared" si="108"/>
        <v/>
      </c>
      <c r="O3475" s="15" t="str">
        <f t="shared" si="109"/>
        <v/>
      </c>
    </row>
    <row r="3476" spans="1:15" ht="16.5" customHeight="1">
      <c r="A3476" s="404"/>
      <c r="B3476" s="405"/>
      <c r="C3476" s="413"/>
      <c r="D3476" s="405"/>
      <c r="E3476" s="405"/>
      <c r="F3476" s="405"/>
      <c r="G3476" s="405"/>
      <c r="H3476" s="405"/>
      <c r="I3476" s="405"/>
      <c r="J3476" s="405"/>
      <c r="K3476" s="405"/>
      <c r="L3476" s="406"/>
      <c r="M3476" s="25" t="str">
        <f>IFERROR(VLOOKUP(D3476,Cover!$I$2:$J$14,2,0),"")</f>
        <v/>
      </c>
      <c r="N3476" s="25" t="str">
        <f t="shared" si="108"/>
        <v/>
      </c>
      <c r="O3476" s="15" t="str">
        <f t="shared" si="109"/>
        <v/>
      </c>
    </row>
    <row r="3477" spans="1:15" ht="16.5" customHeight="1">
      <c r="A3477" s="404"/>
      <c r="B3477" s="405"/>
      <c r="C3477" s="413"/>
      <c r="D3477" s="405"/>
      <c r="E3477" s="405"/>
      <c r="F3477" s="405"/>
      <c r="G3477" s="405"/>
      <c r="H3477" s="405"/>
      <c r="I3477" s="405"/>
      <c r="J3477" s="405"/>
      <c r="K3477" s="405"/>
      <c r="L3477" s="406"/>
      <c r="M3477" s="25" t="str">
        <f>IFERROR(VLOOKUP(D3477,Cover!$I$2:$J$14,2,0),"")</f>
        <v/>
      </c>
      <c r="N3477" s="25" t="str">
        <f t="shared" si="108"/>
        <v/>
      </c>
      <c r="O3477" s="15" t="str">
        <f t="shared" si="109"/>
        <v/>
      </c>
    </row>
    <row r="3478" spans="1:15" ht="16.5" customHeight="1">
      <c r="A3478" s="404"/>
      <c r="B3478" s="405"/>
      <c r="C3478" s="413"/>
      <c r="D3478" s="405"/>
      <c r="E3478" s="405"/>
      <c r="F3478" s="405"/>
      <c r="G3478" s="405"/>
      <c r="H3478" s="405"/>
      <c r="I3478" s="405"/>
      <c r="J3478" s="405"/>
      <c r="K3478" s="405"/>
      <c r="L3478" s="406"/>
      <c r="M3478" s="25" t="str">
        <f>IFERROR(VLOOKUP(D3478,Cover!$I$2:$J$14,2,0),"")</f>
        <v/>
      </c>
      <c r="N3478" s="25" t="str">
        <f t="shared" si="108"/>
        <v/>
      </c>
      <c r="O3478" s="15" t="str">
        <f t="shared" si="109"/>
        <v/>
      </c>
    </row>
    <row r="3479" spans="1:15" ht="16.5" customHeight="1">
      <c r="A3479" s="404"/>
      <c r="B3479" s="405"/>
      <c r="C3479" s="413"/>
      <c r="D3479" s="405"/>
      <c r="E3479" s="405"/>
      <c r="F3479" s="405"/>
      <c r="G3479" s="405"/>
      <c r="H3479" s="405"/>
      <c r="I3479" s="405"/>
      <c r="J3479" s="405"/>
      <c r="K3479" s="405"/>
      <c r="L3479" s="406"/>
      <c r="M3479" s="25" t="str">
        <f>IFERROR(VLOOKUP(D3479,Cover!$I$2:$J$14,2,0),"")</f>
        <v/>
      </c>
      <c r="N3479" s="25" t="str">
        <f t="shared" si="108"/>
        <v/>
      </c>
      <c r="O3479" s="15" t="str">
        <f t="shared" si="109"/>
        <v/>
      </c>
    </row>
    <row r="3480" spans="1:15" ht="16.5" customHeight="1">
      <c r="A3480" s="404"/>
      <c r="B3480" s="405"/>
      <c r="C3480" s="413"/>
      <c r="D3480" s="405"/>
      <c r="E3480" s="405"/>
      <c r="F3480" s="405"/>
      <c r="G3480" s="405"/>
      <c r="H3480" s="405"/>
      <c r="I3480" s="405"/>
      <c r="J3480" s="405"/>
      <c r="K3480" s="405"/>
      <c r="L3480" s="406"/>
      <c r="M3480" s="25" t="str">
        <f>IFERROR(VLOOKUP(D3480,Cover!$I$2:$J$14,2,0),"")</f>
        <v/>
      </c>
      <c r="N3480" s="25" t="str">
        <f t="shared" si="108"/>
        <v/>
      </c>
      <c r="O3480" s="15" t="str">
        <f t="shared" si="109"/>
        <v/>
      </c>
    </row>
    <row r="3481" spans="1:15" ht="16.5" customHeight="1">
      <c r="A3481" s="404"/>
      <c r="B3481" s="405"/>
      <c r="C3481" s="413"/>
      <c r="D3481" s="405"/>
      <c r="E3481" s="405"/>
      <c r="F3481" s="405"/>
      <c r="G3481" s="405"/>
      <c r="H3481" s="405"/>
      <c r="I3481" s="405"/>
      <c r="J3481" s="405"/>
      <c r="K3481" s="405"/>
      <c r="L3481" s="406"/>
      <c r="M3481" s="25" t="str">
        <f>IFERROR(VLOOKUP(D3481,Cover!$I$2:$J$14,2,0),"")</f>
        <v/>
      </c>
      <c r="N3481" s="25" t="str">
        <f t="shared" si="108"/>
        <v/>
      </c>
      <c r="O3481" s="15" t="str">
        <f t="shared" si="109"/>
        <v/>
      </c>
    </row>
    <row r="3482" spans="1:15" ht="16.5" customHeight="1">
      <c r="A3482" s="404"/>
      <c r="B3482" s="405"/>
      <c r="C3482" s="413"/>
      <c r="D3482" s="405"/>
      <c r="E3482" s="405"/>
      <c r="F3482" s="405"/>
      <c r="G3482" s="405"/>
      <c r="H3482" s="405"/>
      <c r="I3482" s="405"/>
      <c r="J3482" s="405"/>
      <c r="K3482" s="405"/>
      <c r="L3482" s="406"/>
      <c r="M3482" s="25" t="str">
        <f>IFERROR(VLOOKUP(D3482,Cover!$I$2:$J$14,2,0),"")</f>
        <v/>
      </c>
      <c r="N3482" s="25" t="str">
        <f t="shared" si="108"/>
        <v/>
      </c>
      <c r="O3482" s="15" t="str">
        <f t="shared" si="109"/>
        <v/>
      </c>
    </row>
    <row r="3483" spans="1:15" ht="16.5" customHeight="1">
      <c r="A3483" s="404"/>
      <c r="B3483" s="405"/>
      <c r="C3483" s="413"/>
      <c r="D3483" s="405"/>
      <c r="E3483" s="405"/>
      <c r="F3483" s="405"/>
      <c r="G3483" s="405"/>
      <c r="H3483" s="405"/>
      <c r="I3483" s="405"/>
      <c r="J3483" s="405"/>
      <c r="K3483" s="405"/>
      <c r="L3483" s="406"/>
      <c r="M3483" s="25" t="str">
        <f>IFERROR(VLOOKUP(D3483,Cover!$I$2:$J$14,2,0),"")</f>
        <v/>
      </c>
      <c r="N3483" s="25" t="str">
        <f t="shared" si="108"/>
        <v/>
      </c>
      <c r="O3483" s="15" t="str">
        <f t="shared" si="109"/>
        <v/>
      </c>
    </row>
    <row r="3484" spans="1:15" ht="16.5" customHeight="1">
      <c r="A3484" s="404"/>
      <c r="B3484" s="405"/>
      <c r="C3484" s="413"/>
      <c r="D3484" s="405"/>
      <c r="E3484" s="405"/>
      <c r="F3484" s="405"/>
      <c r="G3484" s="405"/>
      <c r="H3484" s="405"/>
      <c r="I3484" s="405"/>
      <c r="J3484" s="405"/>
      <c r="K3484" s="405"/>
      <c r="L3484" s="406"/>
      <c r="M3484" s="25" t="str">
        <f>IFERROR(VLOOKUP(D3484,Cover!$I$2:$J$14,2,0),"")</f>
        <v/>
      </c>
      <c r="N3484" s="25" t="str">
        <f t="shared" si="108"/>
        <v/>
      </c>
      <c r="O3484" s="15" t="str">
        <f t="shared" si="109"/>
        <v/>
      </c>
    </row>
    <row r="3485" spans="1:15" ht="16.5" customHeight="1">
      <c r="A3485" s="404"/>
      <c r="B3485" s="405"/>
      <c r="C3485" s="413"/>
      <c r="D3485" s="405"/>
      <c r="E3485" s="405"/>
      <c r="F3485" s="405"/>
      <c r="G3485" s="405"/>
      <c r="H3485" s="405"/>
      <c r="I3485" s="405"/>
      <c r="J3485" s="405"/>
      <c r="K3485" s="405"/>
      <c r="L3485" s="406"/>
      <c r="M3485" s="25" t="str">
        <f>IFERROR(VLOOKUP(D3485,Cover!$I$2:$J$14,2,0),"")</f>
        <v/>
      </c>
      <c r="N3485" s="25" t="str">
        <f t="shared" si="108"/>
        <v/>
      </c>
      <c r="O3485" s="15" t="str">
        <f t="shared" si="109"/>
        <v/>
      </c>
    </row>
    <row r="3486" spans="1:15" ht="16.5" customHeight="1">
      <c r="A3486" s="404"/>
      <c r="B3486" s="405"/>
      <c r="C3486" s="413"/>
      <c r="D3486" s="405"/>
      <c r="E3486" s="405"/>
      <c r="F3486" s="405"/>
      <c r="G3486" s="405"/>
      <c r="H3486" s="405"/>
      <c r="I3486" s="405"/>
      <c r="J3486" s="405"/>
      <c r="K3486" s="405"/>
      <c r="L3486" s="406"/>
      <c r="M3486" s="25" t="str">
        <f>IFERROR(VLOOKUP(D3486,Cover!$I$2:$J$14,2,0),"")</f>
        <v/>
      </c>
      <c r="N3486" s="25" t="str">
        <f t="shared" si="108"/>
        <v/>
      </c>
      <c r="O3486" s="15" t="str">
        <f t="shared" si="109"/>
        <v/>
      </c>
    </row>
    <row r="3487" spans="1:15" ht="16.5" customHeight="1">
      <c r="A3487" s="404"/>
      <c r="B3487" s="405"/>
      <c r="C3487" s="413"/>
      <c r="D3487" s="405"/>
      <c r="E3487" s="405"/>
      <c r="F3487" s="405"/>
      <c r="G3487" s="405"/>
      <c r="H3487" s="405"/>
      <c r="I3487" s="405"/>
      <c r="J3487" s="405"/>
      <c r="K3487" s="405"/>
      <c r="L3487" s="406"/>
      <c r="M3487" s="25" t="str">
        <f>IFERROR(VLOOKUP(D3487,Cover!$I$2:$J$14,2,0),"")</f>
        <v/>
      </c>
      <c r="N3487" s="25" t="str">
        <f t="shared" si="108"/>
        <v/>
      </c>
      <c r="O3487" s="15" t="str">
        <f t="shared" si="109"/>
        <v/>
      </c>
    </row>
    <row r="3488" spans="1:15" ht="16.5" customHeight="1">
      <c r="A3488" s="404"/>
      <c r="B3488" s="405"/>
      <c r="C3488" s="413"/>
      <c r="D3488" s="405"/>
      <c r="E3488" s="405"/>
      <c r="F3488" s="405"/>
      <c r="G3488" s="405"/>
      <c r="H3488" s="405"/>
      <c r="I3488" s="405"/>
      <c r="J3488" s="405"/>
      <c r="K3488" s="405"/>
      <c r="L3488" s="406"/>
      <c r="M3488" s="25" t="str">
        <f>IFERROR(VLOOKUP(D3488,Cover!$I$2:$J$14,2,0),"")</f>
        <v/>
      </c>
      <c r="N3488" s="25" t="str">
        <f t="shared" si="108"/>
        <v/>
      </c>
      <c r="O3488" s="15" t="str">
        <f t="shared" si="109"/>
        <v/>
      </c>
    </row>
    <row r="3489" spans="1:15" ht="16.5" customHeight="1">
      <c r="A3489" s="404"/>
      <c r="B3489" s="405"/>
      <c r="C3489" s="413"/>
      <c r="D3489" s="405"/>
      <c r="E3489" s="405"/>
      <c r="F3489" s="405"/>
      <c r="G3489" s="405"/>
      <c r="H3489" s="405"/>
      <c r="I3489" s="405"/>
      <c r="J3489" s="405"/>
      <c r="K3489" s="405"/>
      <c r="L3489" s="406"/>
      <c r="M3489" s="25" t="str">
        <f>IFERROR(VLOOKUP(D3489,Cover!$I$2:$J$14,2,0),"")</f>
        <v/>
      </c>
      <c r="N3489" s="25" t="str">
        <f t="shared" si="108"/>
        <v/>
      </c>
      <c r="O3489" s="15" t="str">
        <f t="shared" si="109"/>
        <v/>
      </c>
    </row>
    <row r="3490" spans="1:15" ht="16.5" customHeight="1">
      <c r="A3490" s="404"/>
      <c r="B3490" s="405"/>
      <c r="C3490" s="413"/>
      <c r="D3490" s="405"/>
      <c r="E3490" s="405"/>
      <c r="F3490" s="405"/>
      <c r="G3490" s="405"/>
      <c r="H3490" s="405"/>
      <c r="I3490" s="405"/>
      <c r="J3490" s="405"/>
      <c r="K3490" s="405"/>
      <c r="L3490" s="406"/>
      <c r="M3490" s="25" t="str">
        <f>IFERROR(VLOOKUP(D3490,Cover!$I$2:$J$14,2,0),"")</f>
        <v/>
      </c>
      <c r="N3490" s="25" t="str">
        <f t="shared" si="108"/>
        <v/>
      </c>
      <c r="O3490" s="15" t="str">
        <f t="shared" si="109"/>
        <v/>
      </c>
    </row>
    <row r="3491" spans="1:15" ht="16.5" customHeight="1">
      <c r="A3491" s="404"/>
      <c r="B3491" s="405"/>
      <c r="C3491" s="413"/>
      <c r="D3491" s="405"/>
      <c r="E3491" s="405"/>
      <c r="F3491" s="405"/>
      <c r="G3491" s="405"/>
      <c r="H3491" s="405"/>
      <c r="I3491" s="405"/>
      <c r="J3491" s="405"/>
      <c r="K3491" s="405"/>
      <c r="L3491" s="406"/>
      <c r="M3491" s="25" t="str">
        <f>IFERROR(VLOOKUP(D3491,Cover!$I$2:$J$14,2,0),"")</f>
        <v/>
      </c>
      <c r="N3491" s="25" t="str">
        <f t="shared" si="108"/>
        <v/>
      </c>
      <c r="O3491" s="15" t="str">
        <f t="shared" si="109"/>
        <v/>
      </c>
    </row>
    <row r="3492" spans="1:15" ht="16.5" customHeight="1">
      <c r="A3492" s="404"/>
      <c r="B3492" s="405"/>
      <c r="C3492" s="413"/>
      <c r="D3492" s="405"/>
      <c r="E3492" s="405"/>
      <c r="F3492" s="405"/>
      <c r="G3492" s="405"/>
      <c r="H3492" s="405"/>
      <c r="I3492" s="405"/>
      <c r="J3492" s="405"/>
      <c r="K3492" s="405"/>
      <c r="L3492" s="406"/>
      <c r="M3492" s="25" t="str">
        <f>IFERROR(VLOOKUP(D3492,Cover!$I$2:$J$14,2,0),"")</f>
        <v/>
      </c>
      <c r="N3492" s="25" t="str">
        <f t="shared" si="108"/>
        <v/>
      </c>
      <c r="O3492" s="15" t="str">
        <f t="shared" si="109"/>
        <v/>
      </c>
    </row>
    <row r="3493" spans="1:15" ht="16.5" customHeight="1">
      <c r="A3493" s="404"/>
      <c r="B3493" s="405"/>
      <c r="C3493" s="413"/>
      <c r="D3493" s="405"/>
      <c r="E3493" s="405"/>
      <c r="F3493" s="405"/>
      <c r="G3493" s="405"/>
      <c r="H3493" s="405"/>
      <c r="I3493" s="405"/>
      <c r="J3493" s="405"/>
      <c r="K3493" s="405"/>
      <c r="L3493" s="406"/>
      <c r="M3493" s="25" t="str">
        <f>IFERROR(VLOOKUP(D3493,Cover!$I$2:$J$14,2,0),"")</f>
        <v/>
      </c>
      <c r="N3493" s="25" t="str">
        <f t="shared" si="108"/>
        <v/>
      </c>
      <c r="O3493" s="15" t="str">
        <f t="shared" si="109"/>
        <v/>
      </c>
    </row>
    <row r="3494" spans="1:15" ht="16.5" customHeight="1">
      <c r="A3494" s="404"/>
      <c r="B3494" s="405"/>
      <c r="C3494" s="413"/>
      <c r="D3494" s="405"/>
      <c r="E3494" s="405"/>
      <c r="F3494" s="405"/>
      <c r="G3494" s="405"/>
      <c r="H3494" s="405"/>
      <c r="I3494" s="405"/>
      <c r="J3494" s="405"/>
      <c r="K3494" s="405"/>
      <c r="L3494" s="406"/>
      <c r="M3494" s="25" t="str">
        <f>IFERROR(VLOOKUP(D3494,Cover!$I$2:$J$14,2,0),"")</f>
        <v/>
      </c>
      <c r="N3494" s="25" t="str">
        <f t="shared" si="108"/>
        <v/>
      </c>
      <c r="O3494" s="15" t="str">
        <f t="shared" si="109"/>
        <v/>
      </c>
    </row>
    <row r="3495" spans="1:15" ht="16.5" customHeight="1">
      <c r="A3495" s="404"/>
      <c r="B3495" s="405"/>
      <c r="C3495" s="413"/>
      <c r="D3495" s="405"/>
      <c r="E3495" s="405"/>
      <c r="F3495" s="405"/>
      <c r="G3495" s="405"/>
      <c r="H3495" s="405"/>
      <c r="I3495" s="405"/>
      <c r="J3495" s="405"/>
      <c r="K3495" s="405"/>
      <c r="L3495" s="406"/>
      <c r="M3495" s="25" t="str">
        <f>IFERROR(VLOOKUP(D3495,Cover!$I$2:$J$14,2,0),"")</f>
        <v/>
      </c>
      <c r="N3495" s="25" t="str">
        <f t="shared" si="108"/>
        <v/>
      </c>
      <c r="O3495" s="15" t="str">
        <f t="shared" si="109"/>
        <v/>
      </c>
    </row>
    <row r="3496" spans="1:15" ht="16.5" customHeight="1">
      <c r="A3496" s="404"/>
      <c r="B3496" s="405"/>
      <c r="C3496" s="413"/>
      <c r="D3496" s="405"/>
      <c r="E3496" s="405"/>
      <c r="F3496" s="405"/>
      <c r="G3496" s="405"/>
      <c r="H3496" s="405"/>
      <c r="I3496" s="405"/>
      <c r="J3496" s="405"/>
      <c r="K3496" s="405"/>
      <c r="L3496" s="406"/>
      <c r="M3496" s="25" t="str">
        <f>IFERROR(VLOOKUP(D3496,Cover!$I$2:$J$14,2,0),"")</f>
        <v/>
      </c>
      <c r="N3496" s="25" t="str">
        <f t="shared" si="108"/>
        <v/>
      </c>
      <c r="O3496" s="15" t="str">
        <f t="shared" si="109"/>
        <v/>
      </c>
    </row>
    <row r="3497" spans="1:15" ht="16.5" customHeight="1">
      <c r="A3497" s="404"/>
      <c r="B3497" s="405"/>
      <c r="C3497" s="413"/>
      <c r="D3497" s="405"/>
      <c r="E3497" s="405"/>
      <c r="F3497" s="405"/>
      <c r="G3497" s="405"/>
      <c r="H3497" s="405"/>
      <c r="I3497" s="405"/>
      <c r="J3497" s="405"/>
      <c r="K3497" s="405"/>
      <c r="L3497" s="406"/>
      <c r="M3497" s="25" t="str">
        <f>IFERROR(VLOOKUP(D3497,Cover!$I$2:$J$14,2,0),"")</f>
        <v/>
      </c>
      <c r="N3497" s="25" t="str">
        <f t="shared" si="108"/>
        <v/>
      </c>
      <c r="O3497" s="15" t="str">
        <f t="shared" si="109"/>
        <v/>
      </c>
    </row>
    <row r="3498" spans="1:15" ht="16.5" customHeight="1">
      <c r="A3498" s="404"/>
      <c r="B3498" s="405"/>
      <c r="C3498" s="413"/>
      <c r="D3498" s="405"/>
      <c r="E3498" s="405"/>
      <c r="F3498" s="405"/>
      <c r="G3498" s="405"/>
      <c r="H3498" s="405"/>
      <c r="I3498" s="405"/>
      <c r="J3498" s="405"/>
      <c r="K3498" s="405"/>
      <c r="L3498" s="406"/>
      <c r="M3498" s="25" t="str">
        <f>IFERROR(VLOOKUP(D3498,Cover!$I$2:$J$14,2,0),"")</f>
        <v/>
      </c>
      <c r="N3498" s="25" t="str">
        <f t="shared" si="108"/>
        <v/>
      </c>
      <c r="O3498" s="15" t="str">
        <f t="shared" si="109"/>
        <v/>
      </c>
    </row>
    <row r="3499" spans="1:15" ht="16.5" customHeight="1">
      <c r="A3499" s="404"/>
      <c r="B3499" s="405"/>
      <c r="C3499" s="413"/>
      <c r="D3499" s="405"/>
      <c r="E3499" s="405"/>
      <c r="F3499" s="405"/>
      <c r="G3499" s="405"/>
      <c r="H3499" s="405"/>
      <c r="I3499" s="405"/>
      <c r="J3499" s="405"/>
      <c r="K3499" s="405"/>
      <c r="L3499" s="406"/>
      <c r="M3499" s="25" t="str">
        <f>IFERROR(VLOOKUP(D3499,Cover!$I$2:$J$14,2,0),"")</f>
        <v/>
      </c>
      <c r="N3499" s="25" t="str">
        <f t="shared" si="108"/>
        <v/>
      </c>
      <c r="O3499" s="15" t="str">
        <f t="shared" si="109"/>
        <v/>
      </c>
    </row>
    <row r="3500" spans="1:15" ht="16.5" customHeight="1">
      <c r="A3500" s="404"/>
      <c r="B3500" s="405"/>
      <c r="C3500" s="413"/>
      <c r="D3500" s="405"/>
      <c r="E3500" s="405"/>
      <c r="F3500" s="405"/>
      <c r="G3500" s="405"/>
      <c r="H3500" s="405"/>
      <c r="I3500" s="405"/>
      <c r="J3500" s="405"/>
      <c r="K3500" s="405"/>
      <c r="L3500" s="406"/>
      <c r="M3500" s="25" t="str">
        <f>IFERROR(VLOOKUP(D3500,Cover!$I$2:$J$14,2,0),"")</f>
        <v/>
      </c>
      <c r="N3500" s="25" t="str">
        <f t="shared" si="108"/>
        <v/>
      </c>
      <c r="O3500" s="15" t="str">
        <f t="shared" si="109"/>
        <v/>
      </c>
    </row>
    <row r="3501" spans="1:15" ht="16.5" customHeight="1">
      <c r="A3501" s="404"/>
      <c r="B3501" s="405"/>
      <c r="C3501" s="413"/>
      <c r="D3501" s="405"/>
      <c r="E3501" s="405"/>
      <c r="F3501" s="405"/>
      <c r="G3501" s="405"/>
      <c r="H3501" s="405"/>
      <c r="I3501" s="405"/>
      <c r="J3501" s="405"/>
      <c r="K3501" s="405"/>
      <c r="L3501" s="406"/>
      <c r="M3501" s="25" t="str">
        <f>IFERROR(VLOOKUP(D3501,Cover!$I$2:$J$14,2,0),"")</f>
        <v/>
      </c>
      <c r="N3501" s="25" t="str">
        <f t="shared" si="108"/>
        <v/>
      </c>
      <c r="O3501" s="15" t="str">
        <f t="shared" si="109"/>
        <v/>
      </c>
    </row>
    <row r="3502" spans="1:15" ht="16.5" customHeight="1">
      <c r="A3502" s="404"/>
      <c r="B3502" s="405"/>
      <c r="C3502" s="413"/>
      <c r="D3502" s="405"/>
      <c r="E3502" s="405"/>
      <c r="F3502" s="405"/>
      <c r="G3502" s="405"/>
      <c r="H3502" s="405"/>
      <c r="I3502" s="405"/>
      <c r="J3502" s="405"/>
      <c r="K3502" s="405"/>
      <c r="L3502" s="406"/>
      <c r="M3502" s="25" t="str">
        <f>IFERROR(VLOOKUP(D3502,Cover!$I$2:$J$14,2,0),"")</f>
        <v/>
      </c>
      <c r="N3502" s="25" t="str">
        <f t="shared" si="108"/>
        <v/>
      </c>
      <c r="O3502" s="15" t="str">
        <f t="shared" si="109"/>
        <v/>
      </c>
    </row>
    <row r="3503" spans="1:15" ht="16.5" customHeight="1">
      <c r="A3503" s="404"/>
      <c r="B3503" s="405"/>
      <c r="C3503" s="413"/>
      <c r="D3503" s="405"/>
      <c r="E3503" s="405"/>
      <c r="F3503" s="405"/>
      <c r="G3503" s="405"/>
      <c r="H3503" s="405"/>
      <c r="I3503" s="405"/>
      <c r="J3503" s="405"/>
      <c r="K3503" s="405"/>
      <c r="L3503" s="406"/>
      <c r="M3503" s="25" t="str">
        <f>IFERROR(VLOOKUP(D3503,Cover!$I$2:$J$14,2,0),"")</f>
        <v/>
      </c>
      <c r="N3503" s="25" t="str">
        <f t="shared" si="108"/>
        <v/>
      </c>
      <c r="O3503" s="15" t="str">
        <f t="shared" si="109"/>
        <v/>
      </c>
    </row>
    <row r="3504" spans="1:15" ht="16.5" customHeight="1">
      <c r="A3504" s="404"/>
      <c r="B3504" s="405"/>
      <c r="C3504" s="413"/>
      <c r="D3504" s="405"/>
      <c r="E3504" s="405"/>
      <c r="F3504" s="405"/>
      <c r="G3504" s="405"/>
      <c r="H3504" s="405"/>
      <c r="I3504" s="405"/>
      <c r="J3504" s="405"/>
      <c r="K3504" s="405"/>
      <c r="L3504" s="406"/>
      <c r="M3504" s="25" t="str">
        <f>IFERROR(VLOOKUP(D3504,Cover!$I$2:$J$14,2,0),"")</f>
        <v/>
      </c>
      <c r="N3504" s="25" t="str">
        <f t="shared" si="108"/>
        <v/>
      </c>
      <c r="O3504" s="15" t="str">
        <f t="shared" si="109"/>
        <v/>
      </c>
    </row>
    <row r="3505" spans="1:15" ht="16.5" customHeight="1">
      <c r="A3505" s="404"/>
      <c r="B3505" s="405"/>
      <c r="C3505" s="413"/>
      <c r="D3505" s="405"/>
      <c r="E3505" s="405"/>
      <c r="F3505" s="405"/>
      <c r="G3505" s="405"/>
      <c r="H3505" s="405"/>
      <c r="I3505" s="405"/>
      <c r="J3505" s="405"/>
      <c r="K3505" s="405"/>
      <c r="L3505" s="406"/>
      <c r="M3505" s="25" t="str">
        <f>IFERROR(VLOOKUP(D3505,Cover!$I$2:$J$14,2,0),"")</f>
        <v/>
      </c>
      <c r="N3505" s="25" t="str">
        <f t="shared" si="108"/>
        <v/>
      </c>
      <c r="O3505" s="15" t="str">
        <f t="shared" si="109"/>
        <v/>
      </c>
    </row>
    <row r="3506" spans="1:15" ht="16.5" customHeight="1">
      <c r="A3506" s="404"/>
      <c r="B3506" s="405"/>
      <c r="C3506" s="413"/>
      <c r="D3506" s="405"/>
      <c r="E3506" s="405"/>
      <c r="F3506" s="405"/>
      <c r="G3506" s="405"/>
      <c r="H3506" s="405"/>
      <c r="I3506" s="405"/>
      <c r="J3506" s="405"/>
      <c r="K3506" s="405"/>
      <c r="L3506" s="406"/>
      <c r="M3506" s="25" t="str">
        <f>IFERROR(VLOOKUP(D3506,Cover!$I$2:$J$14,2,0),"")</f>
        <v/>
      </c>
      <c r="N3506" s="25" t="str">
        <f t="shared" si="108"/>
        <v/>
      </c>
      <c r="O3506" s="15" t="str">
        <f t="shared" si="109"/>
        <v/>
      </c>
    </row>
    <row r="3507" spans="1:15" ht="16.5" customHeight="1">
      <c r="A3507" s="404"/>
      <c r="B3507" s="405"/>
      <c r="C3507" s="413"/>
      <c r="D3507" s="405"/>
      <c r="E3507" s="405"/>
      <c r="F3507" s="405"/>
      <c r="G3507" s="405"/>
      <c r="H3507" s="405"/>
      <c r="I3507" s="405"/>
      <c r="J3507" s="405"/>
      <c r="K3507" s="405"/>
      <c r="L3507" s="406"/>
      <c r="M3507" s="25" t="str">
        <f>IFERROR(VLOOKUP(D3507,Cover!$I$2:$J$14,2,0),"")</f>
        <v/>
      </c>
      <c r="N3507" s="25" t="str">
        <f t="shared" si="108"/>
        <v/>
      </c>
      <c r="O3507" s="15" t="str">
        <f t="shared" si="109"/>
        <v/>
      </c>
    </row>
    <row r="3508" spans="1:15" ht="16.5" customHeight="1">
      <c r="A3508" s="404"/>
      <c r="B3508" s="405"/>
      <c r="C3508" s="413"/>
      <c r="D3508" s="405"/>
      <c r="E3508" s="405"/>
      <c r="F3508" s="405"/>
      <c r="G3508" s="405"/>
      <c r="H3508" s="405"/>
      <c r="I3508" s="405"/>
      <c r="J3508" s="405"/>
      <c r="K3508" s="405"/>
      <c r="L3508" s="406"/>
      <c r="M3508" s="25" t="str">
        <f>IFERROR(VLOOKUP(D3508,Cover!$I$2:$J$14,2,0),"")</f>
        <v/>
      </c>
      <c r="N3508" s="25" t="str">
        <f t="shared" si="108"/>
        <v/>
      </c>
      <c r="O3508" s="15" t="str">
        <f t="shared" si="109"/>
        <v/>
      </c>
    </row>
    <row r="3509" spans="1:15" ht="16.5" customHeight="1">
      <c r="A3509" s="404"/>
      <c r="B3509" s="405"/>
      <c r="C3509" s="413"/>
      <c r="D3509" s="405"/>
      <c r="E3509" s="405"/>
      <c r="F3509" s="405"/>
      <c r="G3509" s="405"/>
      <c r="H3509" s="405"/>
      <c r="I3509" s="405"/>
      <c r="J3509" s="405"/>
      <c r="K3509" s="405"/>
      <c r="L3509" s="406"/>
      <c r="M3509" s="25" t="str">
        <f>IFERROR(VLOOKUP(D3509,Cover!$I$2:$J$14,2,0),"")</f>
        <v/>
      </c>
      <c r="N3509" s="25" t="str">
        <f t="shared" si="108"/>
        <v/>
      </c>
      <c r="O3509" s="15" t="str">
        <f t="shared" si="109"/>
        <v/>
      </c>
    </row>
    <row r="3510" spans="1:15" ht="16.5" customHeight="1">
      <c r="A3510" s="404"/>
      <c r="B3510" s="405"/>
      <c r="C3510" s="413"/>
      <c r="D3510" s="405"/>
      <c r="E3510" s="405"/>
      <c r="F3510" s="405"/>
      <c r="G3510" s="405"/>
      <c r="H3510" s="405"/>
      <c r="I3510" s="405"/>
      <c r="J3510" s="405"/>
      <c r="K3510" s="405"/>
      <c r="L3510" s="406"/>
      <c r="M3510" s="25" t="str">
        <f>IFERROR(VLOOKUP(D3510,Cover!$I$2:$J$14,2,0),"")</f>
        <v/>
      </c>
      <c r="N3510" s="25" t="str">
        <f t="shared" si="108"/>
        <v/>
      </c>
      <c r="O3510" s="15" t="str">
        <f t="shared" si="109"/>
        <v/>
      </c>
    </row>
    <row r="3511" spans="1:15" ht="16.5" customHeight="1">
      <c r="A3511" s="404"/>
      <c r="B3511" s="405"/>
      <c r="C3511" s="413"/>
      <c r="D3511" s="405"/>
      <c r="E3511" s="405"/>
      <c r="F3511" s="405"/>
      <c r="G3511" s="405"/>
      <c r="H3511" s="405"/>
      <c r="I3511" s="405"/>
      <c r="J3511" s="405"/>
      <c r="K3511" s="405"/>
      <c r="L3511" s="406"/>
      <c r="M3511" s="25" t="str">
        <f>IFERROR(VLOOKUP(D3511,Cover!$I$2:$J$14,2,0),"")</f>
        <v/>
      </c>
      <c r="N3511" s="25" t="str">
        <f t="shared" si="108"/>
        <v/>
      </c>
      <c r="O3511" s="15" t="str">
        <f t="shared" si="109"/>
        <v/>
      </c>
    </row>
    <row r="3512" spans="1:15" ht="16.5" customHeight="1">
      <c r="A3512" s="404"/>
      <c r="B3512" s="405"/>
      <c r="C3512" s="413"/>
      <c r="D3512" s="405"/>
      <c r="E3512" s="405"/>
      <c r="F3512" s="405"/>
      <c r="G3512" s="405"/>
      <c r="H3512" s="405"/>
      <c r="I3512" s="405"/>
      <c r="J3512" s="405"/>
      <c r="K3512" s="405"/>
      <c r="L3512" s="406"/>
      <c r="M3512" s="25" t="str">
        <f>IFERROR(VLOOKUP(D3512,Cover!$I$2:$J$14,2,0),"")</f>
        <v/>
      </c>
      <c r="N3512" s="25" t="str">
        <f t="shared" si="108"/>
        <v/>
      </c>
      <c r="O3512" s="15" t="str">
        <f t="shared" si="109"/>
        <v/>
      </c>
    </row>
    <row r="3513" spans="1:15" ht="16.5" customHeight="1">
      <c r="A3513" s="404"/>
      <c r="B3513" s="405"/>
      <c r="C3513" s="413"/>
      <c r="D3513" s="405"/>
      <c r="E3513" s="405"/>
      <c r="F3513" s="405"/>
      <c r="G3513" s="405"/>
      <c r="H3513" s="405"/>
      <c r="I3513" s="405"/>
      <c r="J3513" s="405"/>
      <c r="K3513" s="405"/>
      <c r="L3513" s="406"/>
      <c r="M3513" s="25" t="str">
        <f>IFERROR(VLOOKUP(D3513,Cover!$I$2:$J$14,2,0),"")</f>
        <v/>
      </c>
      <c r="N3513" s="25" t="str">
        <f t="shared" si="108"/>
        <v/>
      </c>
      <c r="O3513" s="15" t="str">
        <f t="shared" si="109"/>
        <v/>
      </c>
    </row>
    <row r="3514" spans="1:15" ht="16.5" customHeight="1">
      <c r="A3514" s="404"/>
      <c r="B3514" s="405"/>
      <c r="C3514" s="413"/>
      <c r="D3514" s="405"/>
      <c r="E3514" s="405"/>
      <c r="F3514" s="405"/>
      <c r="G3514" s="405"/>
      <c r="H3514" s="405"/>
      <c r="I3514" s="405"/>
      <c r="J3514" s="405"/>
      <c r="K3514" s="405"/>
      <c r="L3514" s="406"/>
      <c r="M3514" s="25" t="str">
        <f>IFERROR(VLOOKUP(D3514,Cover!$I$2:$J$14,2,0),"")</f>
        <v/>
      </c>
      <c r="N3514" s="25" t="str">
        <f t="shared" si="108"/>
        <v/>
      </c>
      <c r="O3514" s="15" t="str">
        <f t="shared" si="109"/>
        <v/>
      </c>
    </row>
    <row r="3515" spans="1:15" ht="16.5" customHeight="1">
      <c r="A3515" s="404"/>
      <c r="B3515" s="405"/>
      <c r="C3515" s="413"/>
      <c r="D3515" s="405"/>
      <c r="E3515" s="405"/>
      <c r="F3515" s="405"/>
      <c r="G3515" s="405"/>
      <c r="H3515" s="405"/>
      <c r="I3515" s="405"/>
      <c r="J3515" s="405"/>
      <c r="K3515" s="405"/>
      <c r="L3515" s="406"/>
      <c r="M3515" s="25" t="str">
        <f>IFERROR(VLOOKUP(D3515,Cover!$I$2:$J$14,2,0),"")</f>
        <v/>
      </c>
      <c r="N3515" s="25" t="str">
        <f t="shared" si="108"/>
        <v/>
      </c>
      <c r="O3515" s="15" t="str">
        <f t="shared" si="109"/>
        <v/>
      </c>
    </row>
    <row r="3516" spans="1:15" ht="16.5" customHeight="1">
      <c r="A3516" s="404"/>
      <c r="B3516" s="405"/>
      <c r="C3516" s="413"/>
      <c r="D3516" s="405"/>
      <c r="E3516" s="405"/>
      <c r="F3516" s="405"/>
      <c r="G3516" s="405"/>
      <c r="H3516" s="405"/>
      <c r="I3516" s="405"/>
      <c r="J3516" s="405"/>
      <c r="K3516" s="405"/>
      <c r="L3516" s="406"/>
      <c r="M3516" s="25" t="str">
        <f>IFERROR(VLOOKUP(D3516,Cover!$I$2:$J$14,2,0),"")</f>
        <v/>
      </c>
      <c r="N3516" s="25" t="str">
        <f t="shared" si="108"/>
        <v/>
      </c>
      <c r="O3516" s="15" t="str">
        <f t="shared" si="109"/>
        <v/>
      </c>
    </row>
    <row r="3517" spans="1:15" ht="16.5" customHeight="1">
      <c r="A3517" s="404"/>
      <c r="B3517" s="405"/>
      <c r="C3517" s="413"/>
      <c r="D3517" s="405"/>
      <c r="E3517" s="405"/>
      <c r="F3517" s="405"/>
      <c r="G3517" s="405"/>
      <c r="H3517" s="405"/>
      <c r="I3517" s="405"/>
      <c r="J3517" s="405"/>
      <c r="K3517" s="405"/>
      <c r="L3517" s="406"/>
      <c r="M3517" s="25" t="str">
        <f>IFERROR(VLOOKUP(D3517,Cover!$I$2:$J$14,2,0),"")</f>
        <v/>
      </c>
      <c r="N3517" s="25" t="str">
        <f t="shared" si="108"/>
        <v/>
      </c>
      <c r="O3517" s="15" t="str">
        <f t="shared" si="109"/>
        <v/>
      </c>
    </row>
    <row r="3518" spans="1:15" ht="16.5" customHeight="1">
      <c r="A3518" s="404"/>
      <c r="B3518" s="405"/>
      <c r="C3518" s="413"/>
      <c r="D3518" s="405"/>
      <c r="E3518" s="405"/>
      <c r="F3518" s="405"/>
      <c r="G3518" s="405"/>
      <c r="H3518" s="405"/>
      <c r="I3518" s="405"/>
      <c r="J3518" s="405"/>
      <c r="K3518" s="405"/>
      <c r="L3518" s="406"/>
      <c r="M3518" s="25" t="str">
        <f>IFERROR(VLOOKUP(D3518,Cover!$I$2:$J$14,2,0),"")</f>
        <v/>
      </c>
      <c r="N3518" s="25" t="str">
        <f t="shared" si="108"/>
        <v/>
      </c>
      <c r="O3518" s="15" t="str">
        <f t="shared" si="109"/>
        <v/>
      </c>
    </row>
    <row r="3519" spans="1:15" ht="16.5" customHeight="1">
      <c r="A3519" s="404"/>
      <c r="B3519" s="405"/>
      <c r="C3519" s="413"/>
      <c r="D3519" s="405"/>
      <c r="E3519" s="405"/>
      <c r="F3519" s="405"/>
      <c r="G3519" s="405"/>
      <c r="H3519" s="405"/>
      <c r="I3519" s="405"/>
      <c r="J3519" s="405"/>
      <c r="K3519" s="405"/>
      <c r="L3519" s="406"/>
      <c r="M3519" s="25" t="str">
        <f>IFERROR(VLOOKUP(D3519,Cover!$I$2:$J$14,2,0),"")</f>
        <v/>
      </c>
      <c r="N3519" s="25" t="str">
        <f t="shared" si="108"/>
        <v/>
      </c>
      <c r="O3519" s="15" t="str">
        <f t="shared" si="109"/>
        <v/>
      </c>
    </row>
    <row r="3520" spans="1:15" ht="16.5" customHeight="1">
      <c r="A3520" s="404"/>
      <c r="B3520" s="405"/>
      <c r="C3520" s="413"/>
      <c r="D3520" s="405"/>
      <c r="E3520" s="405"/>
      <c r="F3520" s="405"/>
      <c r="G3520" s="405"/>
      <c r="H3520" s="405"/>
      <c r="I3520" s="405"/>
      <c r="J3520" s="405"/>
      <c r="K3520" s="405"/>
      <c r="L3520" s="406"/>
      <c r="M3520" s="25" t="str">
        <f>IFERROR(VLOOKUP(D3520,Cover!$I$2:$J$14,2,0),"")</f>
        <v/>
      </c>
      <c r="N3520" s="25" t="str">
        <f t="shared" si="108"/>
        <v/>
      </c>
      <c r="O3520" s="15" t="str">
        <f t="shared" si="109"/>
        <v/>
      </c>
    </row>
    <row r="3521" spans="1:15" ht="16.5" customHeight="1">
      <c r="A3521" s="404"/>
      <c r="B3521" s="405"/>
      <c r="C3521" s="413"/>
      <c r="D3521" s="405"/>
      <c r="E3521" s="405"/>
      <c r="F3521" s="405"/>
      <c r="G3521" s="405"/>
      <c r="H3521" s="405"/>
      <c r="I3521" s="405"/>
      <c r="J3521" s="405"/>
      <c r="K3521" s="405"/>
      <c r="L3521" s="406"/>
      <c r="M3521" s="25" t="str">
        <f>IFERROR(VLOOKUP(D3521,Cover!$I$2:$J$14,2,0),"")</f>
        <v/>
      </c>
      <c r="N3521" s="25" t="str">
        <f t="shared" si="108"/>
        <v/>
      </c>
      <c r="O3521" s="15" t="str">
        <f t="shared" si="109"/>
        <v/>
      </c>
    </row>
    <row r="3522" spans="1:15" ht="16.5" customHeight="1">
      <c r="A3522" s="404"/>
      <c r="B3522" s="405"/>
      <c r="C3522" s="413"/>
      <c r="D3522" s="405"/>
      <c r="E3522" s="405"/>
      <c r="F3522" s="405"/>
      <c r="G3522" s="405"/>
      <c r="H3522" s="405"/>
      <c r="I3522" s="405"/>
      <c r="J3522" s="405"/>
      <c r="K3522" s="405"/>
      <c r="L3522" s="406"/>
      <c r="M3522" s="25" t="str">
        <f>IFERROR(VLOOKUP(D3522,Cover!$I$2:$J$14,2,0),"")</f>
        <v/>
      </c>
      <c r="N3522" s="25" t="str">
        <f t="shared" si="108"/>
        <v/>
      </c>
      <c r="O3522" s="15" t="str">
        <f t="shared" si="109"/>
        <v/>
      </c>
    </row>
    <row r="3523" spans="1:15" ht="16.5" customHeight="1">
      <c r="A3523" s="404"/>
      <c r="B3523" s="405"/>
      <c r="C3523" s="413"/>
      <c r="D3523" s="405"/>
      <c r="E3523" s="405"/>
      <c r="F3523" s="405"/>
      <c r="G3523" s="405"/>
      <c r="H3523" s="405"/>
      <c r="I3523" s="405"/>
      <c r="J3523" s="405"/>
      <c r="K3523" s="405"/>
      <c r="L3523" s="406"/>
      <c r="M3523" s="25" t="str">
        <f>IFERROR(VLOOKUP(D3523,Cover!$I$2:$J$14,2,0),"")</f>
        <v/>
      </c>
      <c r="N3523" s="25" t="str">
        <f t="shared" ref="N3523:N3586" si="110">IF(O3523&lt;&gt;"PMOyyy144_R4bis",CONCATENATE(B3523,M3523,I3523),CONCATENATE(O3523,M3523,I3523))</f>
        <v/>
      </c>
      <c r="O3523" s="15" t="str">
        <f t="shared" ref="O3523:O3586" si="111">LEFT(B3523,15)</f>
        <v/>
      </c>
    </row>
    <row r="3524" spans="1:15" ht="16.5" customHeight="1">
      <c r="A3524" s="404"/>
      <c r="B3524" s="405"/>
      <c r="C3524" s="413"/>
      <c r="D3524" s="405"/>
      <c r="E3524" s="405"/>
      <c r="F3524" s="405"/>
      <c r="G3524" s="405"/>
      <c r="H3524" s="405"/>
      <c r="I3524" s="405"/>
      <c r="J3524" s="405"/>
      <c r="K3524" s="405"/>
      <c r="L3524" s="406"/>
      <c r="M3524" s="25" t="str">
        <f>IFERROR(VLOOKUP(D3524,Cover!$I$2:$J$14,2,0),"")</f>
        <v/>
      </c>
      <c r="N3524" s="25" t="str">
        <f t="shared" si="110"/>
        <v/>
      </c>
      <c r="O3524" s="15" t="str">
        <f t="shared" si="111"/>
        <v/>
      </c>
    </row>
    <row r="3525" spans="1:15" ht="16.5" customHeight="1">
      <c r="A3525" s="404"/>
      <c r="B3525" s="405"/>
      <c r="C3525" s="413"/>
      <c r="D3525" s="405"/>
      <c r="E3525" s="405"/>
      <c r="F3525" s="405"/>
      <c r="G3525" s="405"/>
      <c r="H3525" s="405"/>
      <c r="I3525" s="405"/>
      <c r="J3525" s="405"/>
      <c r="K3525" s="405"/>
      <c r="L3525" s="406"/>
      <c r="M3525" s="25" t="str">
        <f>IFERROR(VLOOKUP(D3525,Cover!$I$2:$J$14,2,0),"")</f>
        <v/>
      </c>
      <c r="N3525" s="25" t="str">
        <f t="shared" si="110"/>
        <v/>
      </c>
      <c r="O3525" s="15" t="str">
        <f t="shared" si="111"/>
        <v/>
      </c>
    </row>
    <row r="3526" spans="1:15" ht="16.5" customHeight="1">
      <c r="A3526" s="404"/>
      <c r="B3526" s="405"/>
      <c r="C3526" s="413"/>
      <c r="D3526" s="405"/>
      <c r="E3526" s="405"/>
      <c r="F3526" s="405"/>
      <c r="G3526" s="405"/>
      <c r="H3526" s="405"/>
      <c r="I3526" s="405"/>
      <c r="J3526" s="405"/>
      <c r="K3526" s="405"/>
      <c r="L3526" s="406"/>
      <c r="M3526" s="25" t="str">
        <f>IFERROR(VLOOKUP(D3526,Cover!$I$2:$J$14,2,0),"")</f>
        <v/>
      </c>
      <c r="N3526" s="25" t="str">
        <f t="shared" si="110"/>
        <v/>
      </c>
      <c r="O3526" s="15" t="str">
        <f t="shared" si="111"/>
        <v/>
      </c>
    </row>
    <row r="3527" spans="1:15" ht="16.5" customHeight="1">
      <c r="A3527" s="404"/>
      <c r="B3527" s="405"/>
      <c r="C3527" s="413"/>
      <c r="D3527" s="405"/>
      <c r="E3527" s="405"/>
      <c r="F3527" s="405"/>
      <c r="G3527" s="405"/>
      <c r="H3527" s="405"/>
      <c r="I3527" s="405"/>
      <c r="J3527" s="405"/>
      <c r="K3527" s="405"/>
      <c r="L3527" s="406"/>
      <c r="M3527" s="25" t="str">
        <f>IFERROR(VLOOKUP(D3527,Cover!$I$2:$J$14,2,0),"")</f>
        <v/>
      </c>
      <c r="N3527" s="25" t="str">
        <f t="shared" si="110"/>
        <v/>
      </c>
      <c r="O3527" s="15" t="str">
        <f t="shared" si="111"/>
        <v/>
      </c>
    </row>
    <row r="3528" spans="1:15" ht="16.5" customHeight="1">
      <c r="A3528" s="404"/>
      <c r="B3528" s="405"/>
      <c r="C3528" s="413"/>
      <c r="D3528" s="405"/>
      <c r="E3528" s="405"/>
      <c r="F3528" s="405"/>
      <c r="G3528" s="405"/>
      <c r="H3528" s="405"/>
      <c r="I3528" s="405"/>
      <c r="J3528" s="405"/>
      <c r="K3528" s="405"/>
      <c r="L3528" s="406"/>
      <c r="M3528" s="25" t="str">
        <f>IFERROR(VLOOKUP(D3528,Cover!$I$2:$J$14,2,0),"")</f>
        <v/>
      </c>
      <c r="N3528" s="25" t="str">
        <f t="shared" si="110"/>
        <v/>
      </c>
      <c r="O3528" s="15" t="str">
        <f t="shared" si="111"/>
        <v/>
      </c>
    </row>
    <row r="3529" spans="1:15" ht="16.5" customHeight="1">
      <c r="A3529" s="404"/>
      <c r="B3529" s="405"/>
      <c r="C3529" s="413"/>
      <c r="D3529" s="405"/>
      <c r="E3529" s="405"/>
      <c r="F3529" s="405"/>
      <c r="G3529" s="405"/>
      <c r="H3529" s="405"/>
      <c r="I3529" s="405"/>
      <c r="J3529" s="405"/>
      <c r="K3529" s="405"/>
      <c r="L3529" s="406"/>
      <c r="M3529" s="25" t="str">
        <f>IFERROR(VLOOKUP(D3529,Cover!$I$2:$J$14,2,0),"")</f>
        <v/>
      </c>
      <c r="N3529" s="25" t="str">
        <f t="shared" si="110"/>
        <v/>
      </c>
      <c r="O3529" s="15" t="str">
        <f t="shared" si="111"/>
        <v/>
      </c>
    </row>
    <row r="3530" spans="1:15" ht="16.5" customHeight="1">
      <c r="A3530" s="404"/>
      <c r="B3530" s="405"/>
      <c r="C3530" s="413"/>
      <c r="D3530" s="405"/>
      <c r="E3530" s="405"/>
      <c r="F3530" s="405"/>
      <c r="G3530" s="405"/>
      <c r="H3530" s="405"/>
      <c r="I3530" s="405"/>
      <c r="J3530" s="405"/>
      <c r="K3530" s="405"/>
      <c r="L3530" s="406"/>
      <c r="M3530" s="25" t="str">
        <f>IFERROR(VLOOKUP(D3530,Cover!$I$2:$J$14,2,0),"")</f>
        <v/>
      </c>
      <c r="N3530" s="25" t="str">
        <f t="shared" si="110"/>
        <v/>
      </c>
      <c r="O3530" s="15" t="str">
        <f t="shared" si="111"/>
        <v/>
      </c>
    </row>
    <row r="3531" spans="1:15" ht="16.5" customHeight="1">
      <c r="A3531" s="404"/>
      <c r="B3531" s="405"/>
      <c r="C3531" s="413"/>
      <c r="D3531" s="405"/>
      <c r="E3531" s="405"/>
      <c r="F3531" s="405"/>
      <c r="G3531" s="405"/>
      <c r="H3531" s="405"/>
      <c r="I3531" s="405"/>
      <c r="J3531" s="405"/>
      <c r="K3531" s="405"/>
      <c r="L3531" s="406"/>
      <c r="M3531" s="25" t="str">
        <f>IFERROR(VLOOKUP(D3531,Cover!$I$2:$J$14,2,0),"")</f>
        <v/>
      </c>
      <c r="N3531" s="25" t="str">
        <f t="shared" si="110"/>
        <v/>
      </c>
      <c r="O3531" s="15" t="str">
        <f t="shared" si="111"/>
        <v/>
      </c>
    </row>
    <row r="3532" spans="1:15" ht="16.5" customHeight="1">
      <c r="A3532" s="404"/>
      <c r="B3532" s="405"/>
      <c r="C3532" s="413"/>
      <c r="D3532" s="405"/>
      <c r="E3532" s="405"/>
      <c r="F3532" s="405"/>
      <c r="G3532" s="405"/>
      <c r="H3532" s="405"/>
      <c r="I3532" s="405"/>
      <c r="J3532" s="405"/>
      <c r="K3532" s="405"/>
      <c r="L3532" s="406"/>
      <c r="M3532" s="25" t="str">
        <f>IFERROR(VLOOKUP(D3532,Cover!$I$2:$J$14,2,0),"")</f>
        <v/>
      </c>
      <c r="N3532" s="25" t="str">
        <f t="shared" si="110"/>
        <v/>
      </c>
      <c r="O3532" s="15" t="str">
        <f t="shared" si="111"/>
        <v/>
      </c>
    </row>
    <row r="3533" spans="1:15" ht="16.5" customHeight="1">
      <c r="A3533" s="404"/>
      <c r="B3533" s="405"/>
      <c r="C3533" s="413"/>
      <c r="D3533" s="405"/>
      <c r="E3533" s="405"/>
      <c r="F3533" s="405"/>
      <c r="G3533" s="405"/>
      <c r="H3533" s="405"/>
      <c r="I3533" s="405"/>
      <c r="J3533" s="405"/>
      <c r="K3533" s="405"/>
      <c r="L3533" s="406"/>
      <c r="M3533" s="25" t="str">
        <f>IFERROR(VLOOKUP(D3533,Cover!$I$2:$J$14,2,0),"")</f>
        <v/>
      </c>
      <c r="N3533" s="25" t="str">
        <f t="shared" si="110"/>
        <v/>
      </c>
      <c r="O3533" s="15" t="str">
        <f t="shared" si="111"/>
        <v/>
      </c>
    </row>
    <row r="3534" spans="1:15" ht="16.5" customHeight="1">
      <c r="A3534" s="404"/>
      <c r="B3534" s="405"/>
      <c r="C3534" s="413"/>
      <c r="D3534" s="405"/>
      <c r="E3534" s="405"/>
      <c r="F3534" s="405"/>
      <c r="G3534" s="405"/>
      <c r="H3534" s="405"/>
      <c r="I3534" s="405"/>
      <c r="J3534" s="405"/>
      <c r="K3534" s="405"/>
      <c r="L3534" s="406"/>
      <c r="M3534" s="25" t="str">
        <f>IFERROR(VLOOKUP(D3534,Cover!$I$2:$J$14,2,0),"")</f>
        <v/>
      </c>
      <c r="N3534" s="25" t="str">
        <f t="shared" si="110"/>
        <v/>
      </c>
      <c r="O3534" s="15" t="str">
        <f t="shared" si="111"/>
        <v/>
      </c>
    </row>
    <row r="3535" spans="1:15" ht="16.5" customHeight="1">
      <c r="A3535" s="404"/>
      <c r="B3535" s="405"/>
      <c r="C3535" s="413"/>
      <c r="D3535" s="405"/>
      <c r="E3535" s="405"/>
      <c r="F3535" s="405"/>
      <c r="G3535" s="405"/>
      <c r="H3535" s="405"/>
      <c r="I3535" s="405"/>
      <c r="J3535" s="405"/>
      <c r="K3535" s="405"/>
      <c r="L3535" s="406"/>
      <c r="M3535" s="25" t="str">
        <f>IFERROR(VLOOKUP(D3535,Cover!$I$2:$J$14,2,0),"")</f>
        <v/>
      </c>
      <c r="N3535" s="25" t="str">
        <f t="shared" si="110"/>
        <v/>
      </c>
      <c r="O3535" s="15" t="str">
        <f t="shared" si="111"/>
        <v/>
      </c>
    </row>
    <row r="3536" spans="1:15" ht="16.5" customHeight="1">
      <c r="A3536" s="404"/>
      <c r="B3536" s="405"/>
      <c r="C3536" s="413"/>
      <c r="D3536" s="405"/>
      <c r="E3536" s="405"/>
      <c r="F3536" s="405"/>
      <c r="G3536" s="405"/>
      <c r="H3536" s="405"/>
      <c r="I3536" s="405"/>
      <c r="J3536" s="405"/>
      <c r="K3536" s="405"/>
      <c r="L3536" s="406"/>
      <c r="M3536" s="25" t="str">
        <f>IFERROR(VLOOKUP(D3536,Cover!$I$2:$J$14,2,0),"")</f>
        <v/>
      </c>
      <c r="N3536" s="25" t="str">
        <f t="shared" si="110"/>
        <v/>
      </c>
      <c r="O3536" s="15" t="str">
        <f t="shared" si="111"/>
        <v/>
      </c>
    </row>
    <row r="3537" spans="1:15" ht="16.5" customHeight="1">
      <c r="A3537" s="404"/>
      <c r="B3537" s="405"/>
      <c r="C3537" s="413"/>
      <c r="D3537" s="405"/>
      <c r="E3537" s="405"/>
      <c r="F3537" s="405"/>
      <c r="G3537" s="405"/>
      <c r="H3537" s="405"/>
      <c r="I3537" s="405"/>
      <c r="J3537" s="405"/>
      <c r="K3537" s="405"/>
      <c r="L3537" s="406"/>
      <c r="M3537" s="25" t="str">
        <f>IFERROR(VLOOKUP(D3537,Cover!$I$2:$J$14,2,0),"")</f>
        <v/>
      </c>
      <c r="N3537" s="25" t="str">
        <f t="shared" si="110"/>
        <v/>
      </c>
      <c r="O3537" s="15" t="str">
        <f t="shared" si="111"/>
        <v/>
      </c>
    </row>
    <row r="3538" spans="1:15" ht="16.5" customHeight="1">
      <c r="A3538" s="404"/>
      <c r="B3538" s="405"/>
      <c r="C3538" s="413"/>
      <c r="D3538" s="405"/>
      <c r="E3538" s="405"/>
      <c r="F3538" s="405"/>
      <c r="G3538" s="405"/>
      <c r="H3538" s="405"/>
      <c r="I3538" s="405"/>
      <c r="J3538" s="405"/>
      <c r="K3538" s="405"/>
      <c r="L3538" s="406"/>
      <c r="M3538" s="25" t="str">
        <f>IFERROR(VLOOKUP(D3538,Cover!$I$2:$J$14,2,0),"")</f>
        <v/>
      </c>
      <c r="N3538" s="25" t="str">
        <f t="shared" si="110"/>
        <v/>
      </c>
      <c r="O3538" s="15" t="str">
        <f t="shared" si="111"/>
        <v/>
      </c>
    </row>
    <row r="3539" spans="1:15" ht="16.5" customHeight="1">
      <c r="A3539" s="404"/>
      <c r="B3539" s="405"/>
      <c r="C3539" s="413"/>
      <c r="D3539" s="405"/>
      <c r="E3539" s="405"/>
      <c r="F3539" s="405"/>
      <c r="G3539" s="405"/>
      <c r="H3539" s="405"/>
      <c r="I3539" s="405"/>
      <c r="J3539" s="405"/>
      <c r="K3539" s="405"/>
      <c r="L3539" s="406"/>
      <c r="M3539" s="25" t="str">
        <f>IFERROR(VLOOKUP(D3539,Cover!$I$2:$J$14,2,0),"")</f>
        <v/>
      </c>
      <c r="N3539" s="25" t="str">
        <f t="shared" si="110"/>
        <v/>
      </c>
      <c r="O3539" s="15" t="str">
        <f t="shared" si="111"/>
        <v/>
      </c>
    </row>
    <row r="3540" spans="1:15" ht="16.5" customHeight="1">
      <c r="A3540" s="404"/>
      <c r="B3540" s="405"/>
      <c r="C3540" s="413"/>
      <c r="D3540" s="405"/>
      <c r="E3540" s="405"/>
      <c r="F3540" s="405"/>
      <c r="G3540" s="405"/>
      <c r="H3540" s="405"/>
      <c r="I3540" s="405"/>
      <c r="J3540" s="405"/>
      <c r="K3540" s="405"/>
      <c r="L3540" s="406"/>
      <c r="M3540" s="25" t="str">
        <f>IFERROR(VLOOKUP(D3540,Cover!$I$2:$J$14,2,0),"")</f>
        <v/>
      </c>
      <c r="N3540" s="25" t="str">
        <f t="shared" si="110"/>
        <v/>
      </c>
      <c r="O3540" s="15" t="str">
        <f t="shared" si="111"/>
        <v/>
      </c>
    </row>
    <row r="3541" spans="1:15" ht="16.5" customHeight="1">
      <c r="A3541" s="404"/>
      <c r="B3541" s="405"/>
      <c r="C3541" s="413"/>
      <c r="D3541" s="405"/>
      <c r="E3541" s="405"/>
      <c r="F3541" s="405"/>
      <c r="G3541" s="405"/>
      <c r="H3541" s="405"/>
      <c r="I3541" s="405"/>
      <c r="J3541" s="405"/>
      <c r="K3541" s="405"/>
      <c r="L3541" s="406"/>
      <c r="M3541" s="25" t="str">
        <f>IFERROR(VLOOKUP(D3541,Cover!$I$2:$J$14,2,0),"")</f>
        <v/>
      </c>
      <c r="N3541" s="25" t="str">
        <f t="shared" si="110"/>
        <v/>
      </c>
      <c r="O3541" s="15" t="str">
        <f t="shared" si="111"/>
        <v/>
      </c>
    </row>
    <row r="3542" spans="1:15" ht="16.5" customHeight="1">
      <c r="A3542" s="404"/>
      <c r="B3542" s="405"/>
      <c r="C3542" s="413"/>
      <c r="D3542" s="405"/>
      <c r="E3542" s="405"/>
      <c r="F3542" s="405"/>
      <c r="G3542" s="405"/>
      <c r="H3542" s="405"/>
      <c r="I3542" s="405"/>
      <c r="J3542" s="405"/>
      <c r="K3542" s="405"/>
      <c r="L3542" s="406"/>
      <c r="M3542" s="25" t="str">
        <f>IFERROR(VLOOKUP(D3542,Cover!$I$2:$J$14,2,0),"")</f>
        <v/>
      </c>
      <c r="N3542" s="25" t="str">
        <f t="shared" si="110"/>
        <v/>
      </c>
      <c r="O3542" s="15" t="str">
        <f t="shared" si="111"/>
        <v/>
      </c>
    </row>
    <row r="3543" spans="1:15" ht="16.5" customHeight="1">
      <c r="A3543" s="404"/>
      <c r="B3543" s="405"/>
      <c r="C3543" s="413"/>
      <c r="D3543" s="405"/>
      <c r="E3543" s="405"/>
      <c r="F3543" s="405"/>
      <c r="G3543" s="405"/>
      <c r="H3543" s="405"/>
      <c r="I3543" s="405"/>
      <c r="J3543" s="405"/>
      <c r="K3543" s="405"/>
      <c r="L3543" s="406"/>
      <c r="M3543" s="25" t="str">
        <f>IFERROR(VLOOKUP(D3543,Cover!$I$2:$J$14,2,0),"")</f>
        <v/>
      </c>
      <c r="N3543" s="25" t="str">
        <f t="shared" si="110"/>
        <v/>
      </c>
      <c r="O3543" s="15" t="str">
        <f t="shared" si="111"/>
        <v/>
      </c>
    </row>
    <row r="3544" spans="1:15" ht="16.5" customHeight="1">
      <c r="A3544" s="404"/>
      <c r="B3544" s="405"/>
      <c r="C3544" s="413"/>
      <c r="D3544" s="405"/>
      <c r="E3544" s="405"/>
      <c r="F3544" s="405"/>
      <c r="G3544" s="405"/>
      <c r="H3544" s="405"/>
      <c r="I3544" s="405"/>
      <c r="J3544" s="405"/>
      <c r="K3544" s="405"/>
      <c r="L3544" s="406"/>
      <c r="M3544" s="25" t="str">
        <f>IFERROR(VLOOKUP(D3544,Cover!$I$2:$J$14,2,0),"")</f>
        <v/>
      </c>
      <c r="N3544" s="25" t="str">
        <f t="shared" si="110"/>
        <v/>
      </c>
      <c r="O3544" s="15" t="str">
        <f t="shared" si="111"/>
        <v/>
      </c>
    </row>
    <row r="3545" spans="1:15" ht="16.5" customHeight="1">
      <c r="A3545" s="404"/>
      <c r="B3545" s="405"/>
      <c r="C3545" s="413"/>
      <c r="D3545" s="405"/>
      <c r="E3545" s="405"/>
      <c r="F3545" s="405"/>
      <c r="G3545" s="405"/>
      <c r="H3545" s="405"/>
      <c r="I3545" s="405"/>
      <c r="J3545" s="405"/>
      <c r="K3545" s="405"/>
      <c r="L3545" s="406"/>
      <c r="M3545" s="25" t="str">
        <f>IFERROR(VLOOKUP(D3545,Cover!$I$2:$J$14,2,0),"")</f>
        <v/>
      </c>
      <c r="N3545" s="25" t="str">
        <f t="shared" si="110"/>
        <v/>
      </c>
      <c r="O3545" s="15" t="str">
        <f t="shared" si="111"/>
        <v/>
      </c>
    </row>
    <row r="3546" spans="1:15" ht="16.5" customHeight="1">
      <c r="A3546" s="404"/>
      <c r="B3546" s="405"/>
      <c r="C3546" s="413"/>
      <c r="D3546" s="405"/>
      <c r="E3546" s="405"/>
      <c r="F3546" s="405"/>
      <c r="G3546" s="405"/>
      <c r="H3546" s="405"/>
      <c r="I3546" s="405"/>
      <c r="J3546" s="405"/>
      <c r="K3546" s="405"/>
      <c r="L3546" s="406"/>
      <c r="M3546" s="25" t="str">
        <f>IFERROR(VLOOKUP(D3546,Cover!$I$2:$J$14,2,0),"")</f>
        <v/>
      </c>
      <c r="N3546" s="25" t="str">
        <f t="shared" si="110"/>
        <v/>
      </c>
      <c r="O3546" s="15" t="str">
        <f t="shared" si="111"/>
        <v/>
      </c>
    </row>
    <row r="3547" spans="1:15" ht="16.5" customHeight="1">
      <c r="A3547" s="404"/>
      <c r="B3547" s="405"/>
      <c r="C3547" s="413"/>
      <c r="D3547" s="405"/>
      <c r="E3547" s="405"/>
      <c r="F3547" s="405"/>
      <c r="G3547" s="405"/>
      <c r="H3547" s="405"/>
      <c r="I3547" s="405"/>
      <c r="J3547" s="405"/>
      <c r="K3547" s="405"/>
      <c r="L3547" s="406"/>
      <c r="M3547" s="25" t="str">
        <f>IFERROR(VLOOKUP(D3547,Cover!$I$2:$J$14,2,0),"")</f>
        <v/>
      </c>
      <c r="N3547" s="25" t="str">
        <f t="shared" si="110"/>
        <v/>
      </c>
      <c r="O3547" s="15" t="str">
        <f t="shared" si="111"/>
        <v/>
      </c>
    </row>
    <row r="3548" spans="1:15" ht="16.5" customHeight="1">
      <c r="A3548" s="404"/>
      <c r="B3548" s="405"/>
      <c r="C3548" s="413"/>
      <c r="D3548" s="405"/>
      <c r="E3548" s="405"/>
      <c r="F3548" s="405"/>
      <c r="G3548" s="405"/>
      <c r="H3548" s="405"/>
      <c r="I3548" s="405"/>
      <c r="J3548" s="405"/>
      <c r="K3548" s="405"/>
      <c r="L3548" s="406"/>
      <c r="M3548" s="25" t="str">
        <f>IFERROR(VLOOKUP(D3548,Cover!$I$2:$J$14,2,0),"")</f>
        <v/>
      </c>
      <c r="N3548" s="25" t="str">
        <f t="shared" si="110"/>
        <v/>
      </c>
      <c r="O3548" s="15" t="str">
        <f t="shared" si="111"/>
        <v/>
      </c>
    </row>
    <row r="3549" spans="1:15" ht="16.5" customHeight="1">
      <c r="A3549" s="404"/>
      <c r="B3549" s="405"/>
      <c r="C3549" s="413"/>
      <c r="D3549" s="405"/>
      <c r="E3549" s="405"/>
      <c r="F3549" s="405"/>
      <c r="G3549" s="405"/>
      <c r="H3549" s="405"/>
      <c r="I3549" s="405"/>
      <c r="J3549" s="405"/>
      <c r="K3549" s="405"/>
      <c r="L3549" s="406"/>
      <c r="M3549" s="25" t="str">
        <f>IFERROR(VLOOKUP(D3549,Cover!$I$2:$J$14,2,0),"")</f>
        <v/>
      </c>
      <c r="N3549" s="25" t="str">
        <f t="shared" si="110"/>
        <v/>
      </c>
      <c r="O3549" s="15" t="str">
        <f t="shared" si="111"/>
        <v/>
      </c>
    </row>
    <row r="3550" spans="1:15" ht="16.5" customHeight="1">
      <c r="A3550" s="404"/>
      <c r="B3550" s="405"/>
      <c r="C3550" s="413"/>
      <c r="D3550" s="405"/>
      <c r="E3550" s="405"/>
      <c r="F3550" s="405"/>
      <c r="G3550" s="405"/>
      <c r="H3550" s="405"/>
      <c r="I3550" s="405"/>
      <c r="J3550" s="405"/>
      <c r="K3550" s="405"/>
      <c r="L3550" s="406"/>
      <c r="M3550" s="25" t="str">
        <f>IFERROR(VLOOKUP(D3550,Cover!$I$2:$J$14,2,0),"")</f>
        <v/>
      </c>
      <c r="N3550" s="25" t="str">
        <f t="shared" si="110"/>
        <v/>
      </c>
      <c r="O3550" s="15" t="str">
        <f t="shared" si="111"/>
        <v/>
      </c>
    </row>
    <row r="3551" spans="1:15" ht="16.5" customHeight="1">
      <c r="A3551" s="404"/>
      <c r="B3551" s="405"/>
      <c r="C3551" s="413"/>
      <c r="D3551" s="405"/>
      <c r="E3551" s="405"/>
      <c r="F3551" s="405"/>
      <c r="G3551" s="405"/>
      <c r="H3551" s="405"/>
      <c r="I3551" s="405"/>
      <c r="J3551" s="405"/>
      <c r="K3551" s="405"/>
      <c r="L3551" s="406"/>
      <c r="M3551" s="25" t="str">
        <f>IFERROR(VLOOKUP(D3551,Cover!$I$2:$J$14,2,0),"")</f>
        <v/>
      </c>
      <c r="N3551" s="25" t="str">
        <f t="shared" si="110"/>
        <v/>
      </c>
      <c r="O3551" s="15" t="str">
        <f t="shared" si="111"/>
        <v/>
      </c>
    </row>
    <row r="3552" spans="1:15" ht="16.5" customHeight="1">
      <c r="A3552" s="404"/>
      <c r="B3552" s="405"/>
      <c r="C3552" s="413"/>
      <c r="D3552" s="405"/>
      <c r="E3552" s="405"/>
      <c r="F3552" s="405"/>
      <c r="G3552" s="405"/>
      <c r="H3552" s="405"/>
      <c r="I3552" s="405"/>
      <c r="J3552" s="405"/>
      <c r="K3552" s="405"/>
      <c r="L3552" s="406"/>
      <c r="M3552" s="25" t="str">
        <f>IFERROR(VLOOKUP(D3552,Cover!$I$2:$J$14,2,0),"")</f>
        <v/>
      </c>
      <c r="N3552" s="25" t="str">
        <f t="shared" si="110"/>
        <v/>
      </c>
      <c r="O3552" s="15" t="str">
        <f t="shared" si="111"/>
        <v/>
      </c>
    </row>
    <row r="3553" spans="1:15" ht="16.5" customHeight="1">
      <c r="A3553" s="404"/>
      <c r="B3553" s="405"/>
      <c r="C3553" s="413"/>
      <c r="D3553" s="405"/>
      <c r="E3553" s="405"/>
      <c r="F3553" s="405"/>
      <c r="G3553" s="405"/>
      <c r="H3553" s="405"/>
      <c r="I3553" s="405"/>
      <c r="J3553" s="405"/>
      <c r="K3553" s="405"/>
      <c r="L3553" s="406"/>
      <c r="M3553" s="25" t="str">
        <f>IFERROR(VLOOKUP(D3553,Cover!$I$2:$J$14,2,0),"")</f>
        <v/>
      </c>
      <c r="N3553" s="25" t="str">
        <f t="shared" si="110"/>
        <v/>
      </c>
      <c r="O3553" s="15" t="str">
        <f t="shared" si="111"/>
        <v/>
      </c>
    </row>
    <row r="3554" spans="1:15" ht="16.5" customHeight="1">
      <c r="A3554" s="404"/>
      <c r="B3554" s="405"/>
      <c r="C3554" s="413"/>
      <c r="D3554" s="405"/>
      <c r="E3554" s="405"/>
      <c r="F3554" s="405"/>
      <c r="G3554" s="405"/>
      <c r="H3554" s="405"/>
      <c r="I3554" s="405"/>
      <c r="J3554" s="405"/>
      <c r="K3554" s="405"/>
      <c r="L3554" s="406"/>
      <c r="M3554" s="25" t="str">
        <f>IFERROR(VLOOKUP(D3554,Cover!$I$2:$J$14,2,0),"")</f>
        <v/>
      </c>
      <c r="N3554" s="25" t="str">
        <f t="shared" si="110"/>
        <v/>
      </c>
      <c r="O3554" s="15" t="str">
        <f t="shared" si="111"/>
        <v/>
      </c>
    </row>
    <row r="3555" spans="1:15" ht="16.5" customHeight="1">
      <c r="A3555" s="404"/>
      <c r="B3555" s="405"/>
      <c r="C3555" s="413"/>
      <c r="D3555" s="405"/>
      <c r="E3555" s="405"/>
      <c r="F3555" s="405"/>
      <c r="G3555" s="405"/>
      <c r="H3555" s="405"/>
      <c r="I3555" s="405"/>
      <c r="J3555" s="405"/>
      <c r="K3555" s="405"/>
      <c r="L3555" s="406"/>
      <c r="M3555" s="25" t="str">
        <f>IFERROR(VLOOKUP(D3555,Cover!$I$2:$J$14,2,0),"")</f>
        <v/>
      </c>
      <c r="N3555" s="25" t="str">
        <f t="shared" si="110"/>
        <v/>
      </c>
      <c r="O3555" s="15" t="str">
        <f t="shared" si="111"/>
        <v/>
      </c>
    </row>
    <row r="3556" spans="1:15" ht="16.5" customHeight="1">
      <c r="A3556" s="404"/>
      <c r="B3556" s="405"/>
      <c r="C3556" s="413"/>
      <c r="D3556" s="405"/>
      <c r="E3556" s="405"/>
      <c r="F3556" s="405"/>
      <c r="G3556" s="405"/>
      <c r="H3556" s="405"/>
      <c r="I3556" s="405"/>
      <c r="J3556" s="405"/>
      <c r="K3556" s="405"/>
      <c r="L3556" s="406"/>
      <c r="M3556" s="25" t="str">
        <f>IFERROR(VLOOKUP(D3556,Cover!$I$2:$J$14,2,0),"")</f>
        <v/>
      </c>
      <c r="N3556" s="25" t="str">
        <f t="shared" si="110"/>
        <v/>
      </c>
      <c r="O3556" s="15" t="str">
        <f t="shared" si="111"/>
        <v/>
      </c>
    </row>
    <row r="3557" spans="1:15" ht="16.5" customHeight="1">
      <c r="A3557" s="404"/>
      <c r="B3557" s="405"/>
      <c r="C3557" s="413"/>
      <c r="D3557" s="405"/>
      <c r="E3557" s="405"/>
      <c r="F3557" s="405"/>
      <c r="G3557" s="405"/>
      <c r="H3557" s="405"/>
      <c r="I3557" s="405"/>
      <c r="J3557" s="405"/>
      <c r="K3557" s="405"/>
      <c r="L3557" s="406"/>
      <c r="M3557" s="25" t="str">
        <f>IFERROR(VLOOKUP(D3557,Cover!$I$2:$J$14,2,0),"")</f>
        <v/>
      </c>
      <c r="N3557" s="25" t="str">
        <f t="shared" si="110"/>
        <v/>
      </c>
      <c r="O3557" s="15" t="str">
        <f t="shared" si="111"/>
        <v/>
      </c>
    </row>
    <row r="3558" spans="1:15" ht="16.5" customHeight="1">
      <c r="A3558" s="404"/>
      <c r="B3558" s="405"/>
      <c r="C3558" s="413"/>
      <c r="D3558" s="405"/>
      <c r="E3558" s="405"/>
      <c r="F3558" s="405"/>
      <c r="G3558" s="405"/>
      <c r="H3558" s="405"/>
      <c r="I3558" s="405"/>
      <c r="J3558" s="405"/>
      <c r="K3558" s="405"/>
      <c r="L3558" s="406"/>
      <c r="M3558" s="25" t="str">
        <f>IFERROR(VLOOKUP(D3558,Cover!$I$2:$J$14,2,0),"")</f>
        <v/>
      </c>
      <c r="N3558" s="25" t="str">
        <f t="shared" si="110"/>
        <v/>
      </c>
      <c r="O3558" s="15" t="str">
        <f t="shared" si="111"/>
        <v/>
      </c>
    </row>
    <row r="3559" spans="1:15" ht="16.5" customHeight="1">
      <c r="A3559" s="404"/>
      <c r="B3559" s="405"/>
      <c r="C3559" s="413"/>
      <c r="D3559" s="405"/>
      <c r="E3559" s="405"/>
      <c r="F3559" s="405"/>
      <c r="G3559" s="405"/>
      <c r="H3559" s="405"/>
      <c r="I3559" s="405"/>
      <c r="J3559" s="405"/>
      <c r="K3559" s="405"/>
      <c r="L3559" s="406"/>
      <c r="M3559" s="25" t="str">
        <f>IFERROR(VLOOKUP(D3559,Cover!$I$2:$J$14,2,0),"")</f>
        <v/>
      </c>
      <c r="N3559" s="25" t="str">
        <f t="shared" si="110"/>
        <v/>
      </c>
      <c r="O3559" s="15" t="str">
        <f t="shared" si="111"/>
        <v/>
      </c>
    </row>
    <row r="3560" spans="1:15" ht="16.5" customHeight="1">
      <c r="A3560" s="404"/>
      <c r="B3560" s="405"/>
      <c r="C3560" s="413"/>
      <c r="D3560" s="405"/>
      <c r="E3560" s="405"/>
      <c r="F3560" s="405"/>
      <c r="G3560" s="405"/>
      <c r="H3560" s="405"/>
      <c r="I3560" s="405"/>
      <c r="J3560" s="405"/>
      <c r="K3560" s="405"/>
      <c r="L3560" s="406"/>
      <c r="M3560" s="25" t="str">
        <f>IFERROR(VLOOKUP(D3560,Cover!$I$2:$J$14,2,0),"")</f>
        <v/>
      </c>
      <c r="N3560" s="25" t="str">
        <f t="shared" si="110"/>
        <v/>
      </c>
      <c r="O3560" s="15" t="str">
        <f t="shared" si="111"/>
        <v/>
      </c>
    </row>
    <row r="3561" spans="1:15" ht="16.5" customHeight="1">
      <c r="A3561" s="404"/>
      <c r="B3561" s="405"/>
      <c r="C3561" s="413"/>
      <c r="D3561" s="405"/>
      <c r="E3561" s="405"/>
      <c r="F3561" s="405"/>
      <c r="G3561" s="405"/>
      <c r="H3561" s="405"/>
      <c r="I3561" s="405"/>
      <c r="J3561" s="405"/>
      <c r="K3561" s="405"/>
      <c r="L3561" s="406"/>
      <c r="M3561" s="25" t="str">
        <f>IFERROR(VLOOKUP(D3561,Cover!$I$2:$J$14,2,0),"")</f>
        <v/>
      </c>
      <c r="N3561" s="25" t="str">
        <f t="shared" si="110"/>
        <v/>
      </c>
      <c r="O3561" s="15" t="str">
        <f t="shared" si="111"/>
        <v/>
      </c>
    </row>
    <row r="3562" spans="1:15" ht="16.5" customHeight="1">
      <c r="A3562" s="404"/>
      <c r="B3562" s="405"/>
      <c r="C3562" s="413"/>
      <c r="D3562" s="405"/>
      <c r="E3562" s="405"/>
      <c r="F3562" s="405"/>
      <c r="G3562" s="405"/>
      <c r="H3562" s="405"/>
      <c r="I3562" s="405"/>
      <c r="J3562" s="405"/>
      <c r="K3562" s="405"/>
      <c r="L3562" s="406"/>
      <c r="M3562" s="25" t="str">
        <f>IFERROR(VLOOKUP(D3562,Cover!$I$2:$J$14,2,0),"")</f>
        <v/>
      </c>
      <c r="N3562" s="25" t="str">
        <f t="shared" si="110"/>
        <v/>
      </c>
      <c r="O3562" s="15" t="str">
        <f t="shared" si="111"/>
        <v/>
      </c>
    </row>
    <row r="3563" spans="1:15" ht="16.5" customHeight="1">
      <c r="A3563" s="404"/>
      <c r="B3563" s="405"/>
      <c r="C3563" s="413"/>
      <c r="D3563" s="405"/>
      <c r="E3563" s="405"/>
      <c r="F3563" s="405"/>
      <c r="G3563" s="405"/>
      <c r="H3563" s="405"/>
      <c r="I3563" s="405"/>
      <c r="J3563" s="405"/>
      <c r="K3563" s="405"/>
      <c r="L3563" s="406"/>
      <c r="M3563" s="25" t="str">
        <f>IFERROR(VLOOKUP(D3563,Cover!$I$2:$J$14,2,0),"")</f>
        <v/>
      </c>
      <c r="N3563" s="25" t="str">
        <f t="shared" si="110"/>
        <v/>
      </c>
      <c r="O3563" s="15" t="str">
        <f t="shared" si="111"/>
        <v/>
      </c>
    </row>
    <row r="3564" spans="1:15" ht="16.5" customHeight="1">
      <c r="A3564" s="404"/>
      <c r="B3564" s="405"/>
      <c r="C3564" s="413"/>
      <c r="D3564" s="405"/>
      <c r="E3564" s="405"/>
      <c r="F3564" s="405"/>
      <c r="G3564" s="405"/>
      <c r="H3564" s="405"/>
      <c r="I3564" s="405"/>
      <c r="J3564" s="405"/>
      <c r="K3564" s="405"/>
      <c r="L3564" s="406"/>
      <c r="M3564" s="25" t="str">
        <f>IFERROR(VLOOKUP(D3564,Cover!$I$2:$J$14,2,0),"")</f>
        <v/>
      </c>
      <c r="N3564" s="25" t="str">
        <f t="shared" si="110"/>
        <v/>
      </c>
      <c r="O3564" s="15" t="str">
        <f t="shared" si="111"/>
        <v/>
      </c>
    </row>
    <row r="3565" spans="1:15" ht="16.5" customHeight="1">
      <c r="A3565" s="404"/>
      <c r="B3565" s="405"/>
      <c r="C3565" s="413"/>
      <c r="D3565" s="405"/>
      <c r="E3565" s="405"/>
      <c r="F3565" s="405"/>
      <c r="G3565" s="405"/>
      <c r="H3565" s="405"/>
      <c r="I3565" s="405"/>
      <c r="J3565" s="405"/>
      <c r="K3565" s="405"/>
      <c r="L3565" s="406"/>
      <c r="M3565" s="25" t="str">
        <f>IFERROR(VLOOKUP(D3565,Cover!$I$2:$J$14,2,0),"")</f>
        <v/>
      </c>
      <c r="N3565" s="25" t="str">
        <f t="shared" si="110"/>
        <v/>
      </c>
      <c r="O3565" s="15" t="str">
        <f t="shared" si="111"/>
        <v/>
      </c>
    </row>
    <row r="3566" spans="1:15" ht="16.5" customHeight="1">
      <c r="A3566" s="404"/>
      <c r="B3566" s="405"/>
      <c r="C3566" s="413"/>
      <c r="D3566" s="405"/>
      <c r="E3566" s="405"/>
      <c r="F3566" s="405"/>
      <c r="G3566" s="405"/>
      <c r="H3566" s="405"/>
      <c r="I3566" s="405"/>
      <c r="J3566" s="405"/>
      <c r="K3566" s="405"/>
      <c r="L3566" s="406"/>
      <c r="M3566" s="25" t="str">
        <f>IFERROR(VLOOKUP(D3566,Cover!$I$2:$J$14,2,0),"")</f>
        <v/>
      </c>
      <c r="N3566" s="25" t="str">
        <f t="shared" si="110"/>
        <v/>
      </c>
      <c r="O3566" s="15" t="str">
        <f t="shared" si="111"/>
        <v/>
      </c>
    </row>
    <row r="3567" spans="1:15" ht="16.5" customHeight="1">
      <c r="A3567" s="404"/>
      <c r="B3567" s="405"/>
      <c r="C3567" s="413"/>
      <c r="D3567" s="405"/>
      <c r="E3567" s="405"/>
      <c r="F3567" s="405"/>
      <c r="G3567" s="405"/>
      <c r="H3567" s="405"/>
      <c r="I3567" s="405"/>
      <c r="J3567" s="405"/>
      <c r="K3567" s="405"/>
      <c r="L3567" s="406"/>
      <c r="M3567" s="25" t="str">
        <f>IFERROR(VLOOKUP(D3567,Cover!$I$2:$J$14,2,0),"")</f>
        <v/>
      </c>
      <c r="N3567" s="25" t="str">
        <f t="shared" si="110"/>
        <v/>
      </c>
      <c r="O3567" s="15" t="str">
        <f t="shared" si="111"/>
        <v/>
      </c>
    </row>
    <row r="3568" spans="1:15" ht="16.5" customHeight="1">
      <c r="A3568" s="404"/>
      <c r="B3568" s="405"/>
      <c r="C3568" s="413"/>
      <c r="D3568" s="405"/>
      <c r="E3568" s="405"/>
      <c r="F3568" s="405"/>
      <c r="G3568" s="405"/>
      <c r="H3568" s="405"/>
      <c r="I3568" s="405"/>
      <c r="J3568" s="405"/>
      <c r="K3568" s="405"/>
      <c r="L3568" s="406"/>
      <c r="M3568" s="25" t="str">
        <f>IFERROR(VLOOKUP(D3568,Cover!$I$2:$J$14,2,0),"")</f>
        <v/>
      </c>
      <c r="N3568" s="25" t="str">
        <f t="shared" si="110"/>
        <v/>
      </c>
      <c r="O3568" s="15" t="str">
        <f t="shared" si="111"/>
        <v/>
      </c>
    </row>
    <row r="3569" spans="1:15" ht="16.5" customHeight="1">
      <c r="A3569" s="404"/>
      <c r="B3569" s="405"/>
      <c r="C3569" s="413"/>
      <c r="D3569" s="405"/>
      <c r="E3569" s="405"/>
      <c r="F3569" s="405"/>
      <c r="G3569" s="405"/>
      <c r="H3569" s="405"/>
      <c r="I3569" s="405"/>
      <c r="J3569" s="405"/>
      <c r="K3569" s="405"/>
      <c r="L3569" s="406"/>
      <c r="M3569" s="25" t="str">
        <f>IFERROR(VLOOKUP(D3569,Cover!$I$2:$J$14,2,0),"")</f>
        <v/>
      </c>
      <c r="N3569" s="25" t="str">
        <f t="shared" si="110"/>
        <v/>
      </c>
      <c r="O3569" s="15" t="str">
        <f t="shared" si="111"/>
        <v/>
      </c>
    </row>
    <row r="3570" spans="1:15" ht="16.5" customHeight="1">
      <c r="A3570" s="404"/>
      <c r="B3570" s="405"/>
      <c r="C3570" s="413"/>
      <c r="D3570" s="405"/>
      <c r="E3570" s="405"/>
      <c r="F3570" s="405"/>
      <c r="G3570" s="405"/>
      <c r="H3570" s="405"/>
      <c r="I3570" s="405"/>
      <c r="J3570" s="405"/>
      <c r="K3570" s="405"/>
      <c r="L3570" s="406"/>
      <c r="M3570" s="25" t="str">
        <f>IFERROR(VLOOKUP(D3570,Cover!$I$2:$J$14,2,0),"")</f>
        <v/>
      </c>
      <c r="N3570" s="25" t="str">
        <f t="shared" si="110"/>
        <v/>
      </c>
      <c r="O3570" s="15" t="str">
        <f t="shared" si="111"/>
        <v/>
      </c>
    </row>
    <row r="3571" spans="1:15" ht="16.5" customHeight="1">
      <c r="A3571" s="404"/>
      <c r="B3571" s="405"/>
      <c r="C3571" s="413"/>
      <c r="D3571" s="405"/>
      <c r="E3571" s="405"/>
      <c r="F3571" s="405"/>
      <c r="G3571" s="405"/>
      <c r="H3571" s="405"/>
      <c r="I3571" s="405"/>
      <c r="J3571" s="405"/>
      <c r="K3571" s="405"/>
      <c r="L3571" s="406"/>
      <c r="M3571" s="25" t="str">
        <f>IFERROR(VLOOKUP(D3571,Cover!$I$2:$J$14,2,0),"")</f>
        <v/>
      </c>
      <c r="N3571" s="25" t="str">
        <f t="shared" si="110"/>
        <v/>
      </c>
      <c r="O3571" s="15" t="str">
        <f t="shared" si="111"/>
        <v/>
      </c>
    </row>
    <row r="3572" spans="1:15" ht="16.5" customHeight="1">
      <c r="A3572" s="404"/>
      <c r="B3572" s="405"/>
      <c r="C3572" s="413"/>
      <c r="D3572" s="405"/>
      <c r="E3572" s="405"/>
      <c r="F3572" s="405"/>
      <c r="G3572" s="405"/>
      <c r="H3572" s="405"/>
      <c r="I3572" s="405"/>
      <c r="J3572" s="405"/>
      <c r="K3572" s="405"/>
      <c r="L3572" s="406"/>
      <c r="M3572" s="25" t="str">
        <f>IFERROR(VLOOKUP(D3572,Cover!$I$2:$J$14,2,0),"")</f>
        <v/>
      </c>
      <c r="N3572" s="25" t="str">
        <f t="shared" si="110"/>
        <v/>
      </c>
      <c r="O3572" s="15" t="str">
        <f t="shared" si="111"/>
        <v/>
      </c>
    </row>
    <row r="3573" spans="1:15" ht="16.5" customHeight="1">
      <c r="A3573" s="404"/>
      <c r="B3573" s="405"/>
      <c r="C3573" s="413"/>
      <c r="D3573" s="405"/>
      <c r="E3573" s="405"/>
      <c r="F3573" s="405"/>
      <c r="G3573" s="405"/>
      <c r="H3573" s="405"/>
      <c r="I3573" s="405"/>
      <c r="J3573" s="405"/>
      <c r="K3573" s="405"/>
      <c r="L3573" s="406"/>
      <c r="M3573" s="25" t="str">
        <f>IFERROR(VLOOKUP(D3573,Cover!$I$2:$J$14,2,0),"")</f>
        <v/>
      </c>
      <c r="N3573" s="25" t="str">
        <f t="shared" si="110"/>
        <v/>
      </c>
      <c r="O3573" s="15" t="str">
        <f t="shared" si="111"/>
        <v/>
      </c>
    </row>
    <row r="3574" spans="1:15" ht="16.5" customHeight="1">
      <c r="A3574" s="404"/>
      <c r="B3574" s="405"/>
      <c r="C3574" s="413"/>
      <c r="D3574" s="405"/>
      <c r="E3574" s="405"/>
      <c r="F3574" s="405"/>
      <c r="G3574" s="405"/>
      <c r="H3574" s="405"/>
      <c r="I3574" s="405"/>
      <c r="J3574" s="405"/>
      <c r="K3574" s="405"/>
      <c r="L3574" s="406"/>
      <c r="M3574" s="25" t="str">
        <f>IFERROR(VLOOKUP(D3574,Cover!$I$2:$J$14,2,0),"")</f>
        <v/>
      </c>
      <c r="N3574" s="25" t="str">
        <f t="shared" si="110"/>
        <v/>
      </c>
      <c r="O3574" s="15" t="str">
        <f t="shared" si="111"/>
        <v/>
      </c>
    </row>
    <row r="3575" spans="1:15" ht="16.5" customHeight="1">
      <c r="A3575" s="404"/>
      <c r="B3575" s="405"/>
      <c r="C3575" s="413"/>
      <c r="D3575" s="405"/>
      <c r="E3575" s="405"/>
      <c r="F3575" s="405"/>
      <c r="G3575" s="405"/>
      <c r="H3575" s="405"/>
      <c r="I3575" s="405"/>
      <c r="J3575" s="405"/>
      <c r="K3575" s="405"/>
      <c r="L3575" s="406"/>
      <c r="M3575" s="25" t="str">
        <f>IFERROR(VLOOKUP(D3575,Cover!$I$2:$J$14,2,0),"")</f>
        <v/>
      </c>
      <c r="N3575" s="25" t="str">
        <f t="shared" si="110"/>
        <v/>
      </c>
      <c r="O3575" s="15" t="str">
        <f t="shared" si="111"/>
        <v/>
      </c>
    </row>
    <row r="3576" spans="1:15" ht="16.5" customHeight="1">
      <c r="A3576" s="404"/>
      <c r="B3576" s="405"/>
      <c r="C3576" s="413"/>
      <c r="D3576" s="405"/>
      <c r="E3576" s="405"/>
      <c r="F3576" s="405"/>
      <c r="G3576" s="405"/>
      <c r="H3576" s="405"/>
      <c r="I3576" s="405"/>
      <c r="J3576" s="405"/>
      <c r="K3576" s="405"/>
      <c r="L3576" s="406"/>
      <c r="M3576" s="25" t="str">
        <f>IFERROR(VLOOKUP(D3576,Cover!$I$2:$J$14,2,0),"")</f>
        <v/>
      </c>
      <c r="N3576" s="25" t="str">
        <f t="shared" si="110"/>
        <v/>
      </c>
      <c r="O3576" s="15" t="str">
        <f t="shared" si="111"/>
        <v/>
      </c>
    </row>
    <row r="3577" spans="1:15" ht="16.5" customHeight="1">
      <c r="A3577" s="404"/>
      <c r="B3577" s="405"/>
      <c r="C3577" s="413"/>
      <c r="D3577" s="405"/>
      <c r="E3577" s="405"/>
      <c r="F3577" s="405"/>
      <c r="G3577" s="405"/>
      <c r="H3577" s="405"/>
      <c r="I3577" s="405"/>
      <c r="J3577" s="405"/>
      <c r="K3577" s="405"/>
      <c r="L3577" s="406"/>
      <c r="M3577" s="25" t="str">
        <f>IFERROR(VLOOKUP(D3577,Cover!$I$2:$J$14,2,0),"")</f>
        <v/>
      </c>
      <c r="N3577" s="25" t="str">
        <f t="shared" si="110"/>
        <v/>
      </c>
      <c r="O3577" s="15" t="str">
        <f t="shared" si="111"/>
        <v/>
      </c>
    </row>
    <row r="3578" spans="1:15" ht="16.5" customHeight="1">
      <c r="A3578" s="404"/>
      <c r="B3578" s="405"/>
      <c r="C3578" s="413"/>
      <c r="D3578" s="405"/>
      <c r="E3578" s="405"/>
      <c r="F3578" s="405"/>
      <c r="G3578" s="405"/>
      <c r="H3578" s="405"/>
      <c r="I3578" s="405"/>
      <c r="J3578" s="405"/>
      <c r="K3578" s="405"/>
      <c r="L3578" s="406"/>
      <c r="M3578" s="25" t="str">
        <f>IFERROR(VLOOKUP(D3578,Cover!$I$2:$J$14,2,0),"")</f>
        <v/>
      </c>
      <c r="N3578" s="25" t="str">
        <f t="shared" si="110"/>
        <v/>
      </c>
      <c r="O3578" s="15" t="str">
        <f t="shared" si="111"/>
        <v/>
      </c>
    </row>
    <row r="3579" spans="1:15" ht="16.5" customHeight="1">
      <c r="A3579" s="404"/>
      <c r="B3579" s="405"/>
      <c r="C3579" s="413"/>
      <c r="D3579" s="405"/>
      <c r="E3579" s="405"/>
      <c r="F3579" s="405"/>
      <c r="G3579" s="405"/>
      <c r="H3579" s="405"/>
      <c r="I3579" s="405"/>
      <c r="J3579" s="405"/>
      <c r="K3579" s="405"/>
      <c r="L3579" s="406"/>
      <c r="M3579" s="25" t="str">
        <f>IFERROR(VLOOKUP(D3579,Cover!$I$2:$J$14,2,0),"")</f>
        <v/>
      </c>
      <c r="N3579" s="25" t="str">
        <f t="shared" si="110"/>
        <v/>
      </c>
      <c r="O3579" s="15" t="str">
        <f t="shared" si="111"/>
        <v/>
      </c>
    </row>
    <row r="3580" spans="1:15" ht="16.5" customHeight="1">
      <c r="A3580" s="404"/>
      <c r="B3580" s="405"/>
      <c r="C3580" s="413"/>
      <c r="D3580" s="405"/>
      <c r="E3580" s="405"/>
      <c r="F3580" s="405"/>
      <c r="G3580" s="405"/>
      <c r="H3580" s="405"/>
      <c r="I3580" s="405"/>
      <c r="J3580" s="405"/>
      <c r="K3580" s="405"/>
      <c r="L3580" s="406"/>
      <c r="M3580" s="25" t="str">
        <f>IFERROR(VLOOKUP(D3580,Cover!$I$2:$J$14,2,0),"")</f>
        <v/>
      </c>
      <c r="N3580" s="25" t="str">
        <f t="shared" si="110"/>
        <v/>
      </c>
      <c r="O3580" s="15" t="str">
        <f t="shared" si="111"/>
        <v/>
      </c>
    </row>
    <row r="3581" spans="1:15" ht="16.5" customHeight="1">
      <c r="A3581" s="404"/>
      <c r="B3581" s="405"/>
      <c r="C3581" s="413"/>
      <c r="D3581" s="405"/>
      <c r="E3581" s="405"/>
      <c r="F3581" s="405"/>
      <c r="G3581" s="405"/>
      <c r="H3581" s="405"/>
      <c r="I3581" s="405"/>
      <c r="J3581" s="405"/>
      <c r="K3581" s="405"/>
      <c r="L3581" s="406"/>
      <c r="M3581" s="25" t="str">
        <f>IFERROR(VLOOKUP(D3581,Cover!$I$2:$J$14,2,0),"")</f>
        <v/>
      </c>
      <c r="N3581" s="25" t="str">
        <f t="shared" si="110"/>
        <v/>
      </c>
      <c r="O3581" s="15" t="str">
        <f t="shared" si="111"/>
        <v/>
      </c>
    </row>
    <row r="3582" spans="1:15" ht="16.5" customHeight="1">
      <c r="A3582" s="404"/>
      <c r="B3582" s="405"/>
      <c r="C3582" s="413"/>
      <c r="D3582" s="405"/>
      <c r="E3582" s="405"/>
      <c r="F3582" s="405"/>
      <c r="G3582" s="405"/>
      <c r="H3582" s="405"/>
      <c r="I3582" s="405"/>
      <c r="J3582" s="405"/>
      <c r="K3582" s="405"/>
      <c r="L3582" s="406"/>
      <c r="M3582" s="25" t="str">
        <f>IFERROR(VLOOKUP(D3582,Cover!$I$2:$J$14,2,0),"")</f>
        <v/>
      </c>
      <c r="N3582" s="25" t="str">
        <f t="shared" si="110"/>
        <v/>
      </c>
      <c r="O3582" s="15" t="str">
        <f t="shared" si="111"/>
        <v/>
      </c>
    </row>
    <row r="3583" spans="1:15" ht="16.5" customHeight="1">
      <c r="A3583" s="404"/>
      <c r="B3583" s="405"/>
      <c r="C3583" s="413"/>
      <c r="D3583" s="405"/>
      <c r="E3583" s="405"/>
      <c r="F3583" s="405"/>
      <c r="G3583" s="405"/>
      <c r="H3583" s="405"/>
      <c r="I3583" s="405"/>
      <c r="J3583" s="405"/>
      <c r="K3583" s="405"/>
      <c r="L3583" s="406"/>
      <c r="M3583" s="25" t="str">
        <f>IFERROR(VLOOKUP(D3583,Cover!$I$2:$J$14,2,0),"")</f>
        <v/>
      </c>
      <c r="N3583" s="25" t="str">
        <f t="shared" si="110"/>
        <v/>
      </c>
      <c r="O3583" s="15" t="str">
        <f t="shared" si="111"/>
        <v/>
      </c>
    </row>
    <row r="3584" spans="1:15" ht="16.5" customHeight="1">
      <c r="A3584" s="404"/>
      <c r="B3584" s="405"/>
      <c r="C3584" s="413"/>
      <c r="D3584" s="405"/>
      <c r="E3584" s="405"/>
      <c r="F3584" s="405"/>
      <c r="G3584" s="405"/>
      <c r="H3584" s="405"/>
      <c r="I3584" s="405"/>
      <c r="J3584" s="405"/>
      <c r="K3584" s="405"/>
      <c r="L3584" s="406"/>
      <c r="M3584" s="25" t="str">
        <f>IFERROR(VLOOKUP(D3584,Cover!$I$2:$J$14,2,0),"")</f>
        <v/>
      </c>
      <c r="N3584" s="25" t="str">
        <f t="shared" si="110"/>
        <v/>
      </c>
      <c r="O3584" s="15" t="str">
        <f t="shared" si="111"/>
        <v/>
      </c>
    </row>
    <row r="3585" spans="1:15" ht="16.5" customHeight="1">
      <c r="A3585" s="404"/>
      <c r="B3585" s="405"/>
      <c r="C3585" s="413"/>
      <c r="D3585" s="405"/>
      <c r="E3585" s="405"/>
      <c r="F3585" s="405"/>
      <c r="G3585" s="405"/>
      <c r="H3585" s="405"/>
      <c r="I3585" s="405"/>
      <c r="J3585" s="405"/>
      <c r="K3585" s="405"/>
      <c r="L3585" s="406"/>
      <c r="M3585" s="25" t="str">
        <f>IFERROR(VLOOKUP(D3585,Cover!$I$2:$J$14,2,0),"")</f>
        <v/>
      </c>
      <c r="N3585" s="25" t="str">
        <f t="shared" si="110"/>
        <v/>
      </c>
      <c r="O3585" s="15" t="str">
        <f t="shared" si="111"/>
        <v/>
      </c>
    </row>
    <row r="3586" spans="1:15" ht="16.5" customHeight="1">
      <c r="A3586" s="404"/>
      <c r="B3586" s="405"/>
      <c r="C3586" s="413"/>
      <c r="D3586" s="405"/>
      <c r="E3586" s="405"/>
      <c r="F3586" s="405"/>
      <c r="G3586" s="405"/>
      <c r="H3586" s="405"/>
      <c r="I3586" s="405"/>
      <c r="J3586" s="405"/>
      <c r="K3586" s="405"/>
      <c r="L3586" s="406"/>
      <c r="M3586" s="25" t="str">
        <f>IFERROR(VLOOKUP(D3586,Cover!$I$2:$J$14,2,0),"")</f>
        <v/>
      </c>
      <c r="N3586" s="25" t="str">
        <f t="shared" si="110"/>
        <v/>
      </c>
      <c r="O3586" s="15" t="str">
        <f t="shared" si="111"/>
        <v/>
      </c>
    </row>
    <row r="3587" spans="1:15" ht="16.5" customHeight="1">
      <c r="A3587" s="404"/>
      <c r="B3587" s="405"/>
      <c r="C3587" s="413"/>
      <c r="D3587" s="405"/>
      <c r="E3587" s="405"/>
      <c r="F3587" s="405"/>
      <c r="G3587" s="405"/>
      <c r="H3587" s="405"/>
      <c r="I3587" s="405"/>
      <c r="J3587" s="405"/>
      <c r="K3587" s="405"/>
      <c r="L3587" s="406"/>
      <c r="M3587" s="25" t="str">
        <f>IFERROR(VLOOKUP(D3587,Cover!$I$2:$J$14,2,0),"")</f>
        <v/>
      </c>
      <c r="N3587" s="25" t="str">
        <f t="shared" ref="N3587:N3650" si="112">IF(O3587&lt;&gt;"PMOyyy144_R4bis",CONCATENATE(B3587,M3587,I3587),CONCATENATE(O3587,M3587,I3587))</f>
        <v/>
      </c>
      <c r="O3587" s="15" t="str">
        <f t="shared" ref="O3587:O3650" si="113">LEFT(B3587,15)</f>
        <v/>
      </c>
    </row>
    <row r="3588" spans="1:15" ht="16.5" customHeight="1">
      <c r="A3588" s="404"/>
      <c r="B3588" s="405"/>
      <c r="C3588" s="413"/>
      <c r="D3588" s="405"/>
      <c r="E3588" s="405"/>
      <c r="F3588" s="405"/>
      <c r="G3588" s="405"/>
      <c r="H3588" s="405"/>
      <c r="I3588" s="405"/>
      <c r="J3588" s="405"/>
      <c r="K3588" s="405"/>
      <c r="L3588" s="406"/>
      <c r="M3588" s="25" t="str">
        <f>IFERROR(VLOOKUP(D3588,Cover!$I$2:$J$14,2,0),"")</f>
        <v/>
      </c>
      <c r="N3588" s="25" t="str">
        <f t="shared" si="112"/>
        <v/>
      </c>
      <c r="O3588" s="15" t="str">
        <f t="shared" si="113"/>
        <v/>
      </c>
    </row>
    <row r="3589" spans="1:15" ht="16.5" customHeight="1">
      <c r="A3589" s="404"/>
      <c r="B3589" s="405"/>
      <c r="C3589" s="413"/>
      <c r="D3589" s="405"/>
      <c r="E3589" s="405"/>
      <c r="F3589" s="405"/>
      <c r="G3589" s="405"/>
      <c r="H3589" s="405"/>
      <c r="I3589" s="405"/>
      <c r="J3589" s="405"/>
      <c r="K3589" s="405"/>
      <c r="L3589" s="406"/>
      <c r="M3589" s="25" t="str">
        <f>IFERROR(VLOOKUP(D3589,Cover!$I$2:$J$14,2,0),"")</f>
        <v/>
      </c>
      <c r="N3589" s="25" t="str">
        <f t="shared" si="112"/>
        <v/>
      </c>
      <c r="O3589" s="15" t="str">
        <f t="shared" si="113"/>
        <v/>
      </c>
    </row>
    <row r="3590" spans="1:15" ht="16.5" customHeight="1">
      <c r="A3590" s="404"/>
      <c r="B3590" s="405"/>
      <c r="C3590" s="413"/>
      <c r="D3590" s="405"/>
      <c r="E3590" s="405"/>
      <c r="F3590" s="405"/>
      <c r="G3590" s="405"/>
      <c r="H3590" s="405"/>
      <c r="I3590" s="405"/>
      <c r="J3590" s="405"/>
      <c r="K3590" s="405"/>
      <c r="L3590" s="406"/>
      <c r="M3590" s="25" t="str">
        <f>IFERROR(VLOOKUP(D3590,Cover!$I$2:$J$14,2,0),"")</f>
        <v/>
      </c>
      <c r="N3590" s="25" t="str">
        <f t="shared" si="112"/>
        <v/>
      </c>
      <c r="O3590" s="15" t="str">
        <f t="shared" si="113"/>
        <v/>
      </c>
    </row>
    <row r="3591" spans="1:15" ht="16.5" customHeight="1">
      <c r="A3591" s="404"/>
      <c r="B3591" s="405"/>
      <c r="C3591" s="413"/>
      <c r="D3591" s="405"/>
      <c r="E3591" s="405"/>
      <c r="F3591" s="405"/>
      <c r="G3591" s="405"/>
      <c r="H3591" s="405"/>
      <c r="I3591" s="405"/>
      <c r="J3591" s="405"/>
      <c r="K3591" s="405"/>
      <c r="L3591" s="406"/>
      <c r="M3591" s="25" t="str">
        <f>IFERROR(VLOOKUP(D3591,Cover!$I$2:$J$14,2,0),"")</f>
        <v/>
      </c>
      <c r="N3591" s="25" t="str">
        <f t="shared" si="112"/>
        <v/>
      </c>
      <c r="O3591" s="15" t="str">
        <f t="shared" si="113"/>
        <v/>
      </c>
    </row>
    <row r="3592" spans="1:15" ht="16.5" customHeight="1">
      <c r="A3592" s="404"/>
      <c r="B3592" s="405"/>
      <c r="C3592" s="413"/>
      <c r="D3592" s="405"/>
      <c r="E3592" s="405"/>
      <c r="F3592" s="405"/>
      <c r="G3592" s="405"/>
      <c r="H3592" s="405"/>
      <c r="I3592" s="405"/>
      <c r="J3592" s="405"/>
      <c r="K3592" s="405"/>
      <c r="L3592" s="406"/>
      <c r="M3592" s="25" t="str">
        <f>IFERROR(VLOOKUP(D3592,Cover!$I$2:$J$14,2,0),"")</f>
        <v/>
      </c>
      <c r="N3592" s="25" t="str">
        <f t="shared" si="112"/>
        <v/>
      </c>
      <c r="O3592" s="15" t="str">
        <f t="shared" si="113"/>
        <v/>
      </c>
    </row>
    <row r="3593" spans="1:15" ht="16.5" customHeight="1">
      <c r="A3593" s="404"/>
      <c r="B3593" s="405"/>
      <c r="C3593" s="413"/>
      <c r="D3593" s="405"/>
      <c r="E3593" s="405"/>
      <c r="F3593" s="405"/>
      <c r="G3593" s="405"/>
      <c r="H3593" s="405"/>
      <c r="I3593" s="405"/>
      <c r="J3593" s="405"/>
      <c r="K3593" s="405"/>
      <c r="L3593" s="406"/>
      <c r="M3593" s="25" t="str">
        <f>IFERROR(VLOOKUP(D3593,Cover!$I$2:$J$14,2,0),"")</f>
        <v/>
      </c>
      <c r="N3593" s="25" t="str">
        <f t="shared" si="112"/>
        <v/>
      </c>
      <c r="O3593" s="15" t="str">
        <f t="shared" si="113"/>
        <v/>
      </c>
    </row>
    <row r="3594" spans="1:15" ht="16.5" customHeight="1">
      <c r="A3594" s="404"/>
      <c r="B3594" s="405"/>
      <c r="C3594" s="413"/>
      <c r="D3594" s="405"/>
      <c r="E3594" s="405"/>
      <c r="F3594" s="405"/>
      <c r="G3594" s="405"/>
      <c r="H3594" s="405"/>
      <c r="I3594" s="405"/>
      <c r="J3594" s="405"/>
      <c r="K3594" s="405"/>
      <c r="L3594" s="406"/>
      <c r="M3594" s="25" t="str">
        <f>IFERROR(VLOOKUP(D3594,Cover!$I$2:$J$14,2,0),"")</f>
        <v/>
      </c>
      <c r="N3594" s="25" t="str">
        <f t="shared" si="112"/>
        <v/>
      </c>
      <c r="O3594" s="15" t="str">
        <f t="shared" si="113"/>
        <v/>
      </c>
    </row>
    <row r="3595" spans="1:15" ht="16.5" customHeight="1">
      <c r="A3595" s="404"/>
      <c r="B3595" s="405"/>
      <c r="C3595" s="413"/>
      <c r="D3595" s="405"/>
      <c r="E3595" s="405"/>
      <c r="F3595" s="405"/>
      <c r="G3595" s="405"/>
      <c r="H3595" s="405"/>
      <c r="I3595" s="405"/>
      <c r="J3595" s="405"/>
      <c r="K3595" s="405"/>
      <c r="L3595" s="406"/>
      <c r="M3595" s="25" t="str">
        <f>IFERROR(VLOOKUP(D3595,Cover!$I$2:$J$14,2,0),"")</f>
        <v/>
      </c>
      <c r="N3595" s="25" t="str">
        <f t="shared" si="112"/>
        <v/>
      </c>
      <c r="O3595" s="15" t="str">
        <f t="shared" si="113"/>
        <v/>
      </c>
    </row>
    <row r="3596" spans="1:15" ht="16.5" customHeight="1">
      <c r="A3596" s="404"/>
      <c r="B3596" s="405"/>
      <c r="C3596" s="413"/>
      <c r="D3596" s="405"/>
      <c r="E3596" s="405"/>
      <c r="F3596" s="405"/>
      <c r="G3596" s="405"/>
      <c r="H3596" s="405"/>
      <c r="I3596" s="405"/>
      <c r="J3596" s="405"/>
      <c r="K3596" s="405"/>
      <c r="L3596" s="406"/>
      <c r="M3596" s="25" t="str">
        <f>IFERROR(VLOOKUP(D3596,Cover!$I$2:$J$14,2,0),"")</f>
        <v/>
      </c>
      <c r="N3596" s="25" t="str">
        <f t="shared" si="112"/>
        <v/>
      </c>
      <c r="O3596" s="15" t="str">
        <f t="shared" si="113"/>
        <v/>
      </c>
    </row>
    <row r="3597" spans="1:15" ht="16.5" customHeight="1">
      <c r="A3597" s="404"/>
      <c r="B3597" s="405"/>
      <c r="C3597" s="413"/>
      <c r="D3597" s="405"/>
      <c r="E3597" s="405"/>
      <c r="F3597" s="405"/>
      <c r="G3597" s="405"/>
      <c r="H3597" s="405"/>
      <c r="I3597" s="405"/>
      <c r="J3597" s="405"/>
      <c r="K3597" s="405"/>
      <c r="L3597" s="406"/>
      <c r="M3597" s="25" t="str">
        <f>IFERROR(VLOOKUP(D3597,Cover!$I$2:$J$14,2,0),"")</f>
        <v/>
      </c>
      <c r="N3597" s="25" t="str">
        <f t="shared" si="112"/>
        <v/>
      </c>
      <c r="O3597" s="15" t="str">
        <f t="shared" si="113"/>
        <v/>
      </c>
    </row>
    <row r="3598" spans="1:15" ht="16.5" customHeight="1">
      <c r="A3598" s="404"/>
      <c r="B3598" s="405"/>
      <c r="C3598" s="413"/>
      <c r="D3598" s="405"/>
      <c r="E3598" s="405"/>
      <c r="F3598" s="405"/>
      <c r="G3598" s="405"/>
      <c r="H3598" s="405"/>
      <c r="I3598" s="405"/>
      <c r="J3598" s="405"/>
      <c r="K3598" s="405"/>
      <c r="L3598" s="406"/>
      <c r="M3598" s="25" t="str">
        <f>IFERROR(VLOOKUP(D3598,Cover!$I$2:$J$14,2,0),"")</f>
        <v/>
      </c>
      <c r="N3598" s="25" t="str">
        <f t="shared" si="112"/>
        <v/>
      </c>
      <c r="O3598" s="15" t="str">
        <f t="shared" si="113"/>
        <v/>
      </c>
    </row>
    <row r="3599" spans="1:15" ht="16.5" customHeight="1">
      <c r="A3599" s="404"/>
      <c r="B3599" s="405"/>
      <c r="C3599" s="413"/>
      <c r="D3599" s="405"/>
      <c r="E3599" s="405"/>
      <c r="F3599" s="405"/>
      <c r="G3599" s="405"/>
      <c r="H3599" s="405"/>
      <c r="I3599" s="405"/>
      <c r="J3599" s="405"/>
      <c r="K3599" s="405"/>
      <c r="L3599" s="406"/>
      <c r="M3599" s="25" t="str">
        <f>IFERROR(VLOOKUP(D3599,Cover!$I$2:$J$14,2,0),"")</f>
        <v/>
      </c>
      <c r="N3599" s="25" t="str">
        <f t="shared" si="112"/>
        <v/>
      </c>
      <c r="O3599" s="15" t="str">
        <f t="shared" si="113"/>
        <v/>
      </c>
    </row>
    <row r="3600" spans="1:15" ht="16.5" customHeight="1">
      <c r="A3600" s="404"/>
      <c r="B3600" s="405"/>
      <c r="C3600" s="413"/>
      <c r="D3600" s="405"/>
      <c r="E3600" s="405"/>
      <c r="F3600" s="405"/>
      <c r="G3600" s="405"/>
      <c r="H3600" s="405"/>
      <c r="I3600" s="405"/>
      <c r="J3600" s="405"/>
      <c r="K3600" s="405"/>
      <c r="L3600" s="406"/>
      <c r="M3600" s="25" t="str">
        <f>IFERROR(VLOOKUP(D3600,Cover!$I$2:$J$14,2,0),"")</f>
        <v/>
      </c>
      <c r="N3600" s="25" t="str">
        <f t="shared" si="112"/>
        <v/>
      </c>
      <c r="O3600" s="15" t="str">
        <f t="shared" si="113"/>
        <v/>
      </c>
    </row>
    <row r="3601" spans="1:15" ht="16.5" customHeight="1">
      <c r="A3601" s="404"/>
      <c r="B3601" s="405"/>
      <c r="C3601" s="413"/>
      <c r="D3601" s="405"/>
      <c r="E3601" s="405"/>
      <c r="F3601" s="405"/>
      <c r="G3601" s="405"/>
      <c r="H3601" s="405"/>
      <c r="I3601" s="405"/>
      <c r="J3601" s="405"/>
      <c r="K3601" s="405"/>
      <c r="L3601" s="406"/>
      <c r="M3601" s="25" t="str">
        <f>IFERROR(VLOOKUP(D3601,Cover!$I$2:$J$14,2,0),"")</f>
        <v/>
      </c>
      <c r="N3601" s="25" t="str">
        <f t="shared" si="112"/>
        <v/>
      </c>
      <c r="O3601" s="15" t="str">
        <f t="shared" si="113"/>
        <v/>
      </c>
    </row>
    <row r="3602" spans="1:15" ht="16.5" customHeight="1">
      <c r="A3602" s="404"/>
      <c r="B3602" s="405"/>
      <c r="C3602" s="413"/>
      <c r="D3602" s="405"/>
      <c r="E3602" s="405"/>
      <c r="F3602" s="405"/>
      <c r="G3602" s="405"/>
      <c r="H3602" s="405"/>
      <c r="I3602" s="405"/>
      <c r="J3602" s="405"/>
      <c r="K3602" s="405"/>
      <c r="L3602" s="406"/>
      <c r="M3602" s="25" t="str">
        <f>IFERROR(VLOOKUP(D3602,Cover!$I$2:$J$14,2,0),"")</f>
        <v/>
      </c>
      <c r="N3602" s="25" t="str">
        <f t="shared" si="112"/>
        <v/>
      </c>
      <c r="O3602" s="15" t="str">
        <f t="shared" si="113"/>
        <v/>
      </c>
    </row>
    <row r="3603" spans="1:15" ht="16.5" customHeight="1">
      <c r="A3603" s="404"/>
      <c r="B3603" s="405"/>
      <c r="C3603" s="413"/>
      <c r="D3603" s="405"/>
      <c r="E3603" s="405"/>
      <c r="F3603" s="405"/>
      <c r="G3603" s="405"/>
      <c r="H3603" s="405"/>
      <c r="I3603" s="405"/>
      <c r="J3603" s="405"/>
      <c r="K3603" s="405"/>
      <c r="L3603" s="406"/>
      <c r="M3603" s="25" t="str">
        <f>IFERROR(VLOOKUP(D3603,Cover!$I$2:$J$14,2,0),"")</f>
        <v/>
      </c>
      <c r="N3603" s="25" t="str">
        <f t="shared" si="112"/>
        <v/>
      </c>
      <c r="O3603" s="15" t="str">
        <f t="shared" si="113"/>
        <v/>
      </c>
    </row>
    <row r="3604" spans="1:15" ht="16.5" customHeight="1">
      <c r="A3604" s="404"/>
      <c r="B3604" s="405"/>
      <c r="C3604" s="413"/>
      <c r="D3604" s="405"/>
      <c r="E3604" s="405"/>
      <c r="F3604" s="405"/>
      <c r="G3604" s="405"/>
      <c r="H3604" s="405"/>
      <c r="I3604" s="405"/>
      <c r="J3604" s="405"/>
      <c r="K3604" s="405"/>
      <c r="L3604" s="406"/>
      <c r="M3604" s="25" t="str">
        <f>IFERROR(VLOOKUP(D3604,Cover!$I$2:$J$14,2,0),"")</f>
        <v/>
      </c>
      <c r="N3604" s="25" t="str">
        <f t="shared" si="112"/>
        <v/>
      </c>
      <c r="O3604" s="15" t="str">
        <f t="shared" si="113"/>
        <v/>
      </c>
    </row>
    <row r="3605" spans="1:15" ht="16.5" customHeight="1">
      <c r="A3605" s="404"/>
      <c r="B3605" s="405"/>
      <c r="C3605" s="413"/>
      <c r="D3605" s="405"/>
      <c r="E3605" s="405"/>
      <c r="F3605" s="405"/>
      <c r="G3605" s="405"/>
      <c r="H3605" s="405"/>
      <c r="I3605" s="405"/>
      <c r="J3605" s="405"/>
      <c r="K3605" s="405"/>
      <c r="L3605" s="406"/>
      <c r="M3605" s="25" t="str">
        <f>IFERROR(VLOOKUP(D3605,Cover!$I$2:$J$14,2,0),"")</f>
        <v/>
      </c>
      <c r="N3605" s="25" t="str">
        <f t="shared" si="112"/>
        <v/>
      </c>
      <c r="O3605" s="15" t="str">
        <f t="shared" si="113"/>
        <v/>
      </c>
    </row>
    <row r="3606" spans="1:15" ht="16.5" customHeight="1">
      <c r="A3606" s="404"/>
      <c r="B3606" s="405"/>
      <c r="C3606" s="413"/>
      <c r="D3606" s="405"/>
      <c r="E3606" s="405"/>
      <c r="F3606" s="405"/>
      <c r="G3606" s="405"/>
      <c r="H3606" s="405"/>
      <c r="I3606" s="405"/>
      <c r="J3606" s="405"/>
      <c r="K3606" s="405"/>
      <c r="L3606" s="406"/>
      <c r="M3606" s="25" t="str">
        <f>IFERROR(VLOOKUP(D3606,Cover!$I$2:$J$14,2,0),"")</f>
        <v/>
      </c>
      <c r="N3606" s="25" t="str">
        <f t="shared" si="112"/>
        <v/>
      </c>
      <c r="O3606" s="15" t="str">
        <f t="shared" si="113"/>
        <v/>
      </c>
    </row>
    <row r="3607" spans="1:15" ht="16.5" customHeight="1">
      <c r="A3607" s="404"/>
      <c r="B3607" s="405"/>
      <c r="C3607" s="413"/>
      <c r="D3607" s="405"/>
      <c r="E3607" s="405"/>
      <c r="F3607" s="405"/>
      <c r="G3607" s="405"/>
      <c r="H3607" s="405"/>
      <c r="I3607" s="405"/>
      <c r="J3607" s="405"/>
      <c r="K3607" s="405"/>
      <c r="L3607" s="406"/>
      <c r="M3607" s="25" t="str">
        <f>IFERROR(VLOOKUP(D3607,Cover!$I$2:$J$14,2,0),"")</f>
        <v/>
      </c>
      <c r="N3607" s="25" t="str">
        <f t="shared" si="112"/>
        <v/>
      </c>
      <c r="O3607" s="15" t="str">
        <f t="shared" si="113"/>
        <v/>
      </c>
    </row>
    <row r="3608" spans="1:15" ht="16.5" customHeight="1">
      <c r="A3608" s="404"/>
      <c r="B3608" s="405"/>
      <c r="C3608" s="413"/>
      <c r="D3608" s="405"/>
      <c r="E3608" s="405"/>
      <c r="F3608" s="405"/>
      <c r="G3608" s="405"/>
      <c r="H3608" s="405"/>
      <c r="I3608" s="405"/>
      <c r="J3608" s="405"/>
      <c r="K3608" s="405"/>
      <c r="L3608" s="406"/>
      <c r="M3608" s="25" t="str">
        <f>IFERROR(VLOOKUP(D3608,Cover!$I$2:$J$14,2,0),"")</f>
        <v/>
      </c>
      <c r="N3608" s="25" t="str">
        <f t="shared" si="112"/>
        <v/>
      </c>
      <c r="O3608" s="15" t="str">
        <f t="shared" si="113"/>
        <v/>
      </c>
    </row>
    <row r="3609" spans="1:15" ht="16.5" customHeight="1">
      <c r="A3609" s="404"/>
      <c r="B3609" s="405"/>
      <c r="C3609" s="413"/>
      <c r="D3609" s="405"/>
      <c r="E3609" s="405"/>
      <c r="F3609" s="405"/>
      <c r="G3609" s="405"/>
      <c r="H3609" s="405"/>
      <c r="I3609" s="405"/>
      <c r="J3609" s="405"/>
      <c r="K3609" s="405"/>
      <c r="L3609" s="406"/>
      <c r="M3609" s="25" t="str">
        <f>IFERROR(VLOOKUP(D3609,Cover!$I$2:$J$14,2,0),"")</f>
        <v/>
      </c>
      <c r="N3609" s="25" t="str">
        <f t="shared" si="112"/>
        <v/>
      </c>
      <c r="O3609" s="15" t="str">
        <f t="shared" si="113"/>
        <v/>
      </c>
    </row>
    <row r="3610" spans="1:15" ht="16.5" customHeight="1">
      <c r="A3610" s="404"/>
      <c r="B3610" s="405"/>
      <c r="C3610" s="413"/>
      <c r="D3610" s="405"/>
      <c r="E3610" s="405"/>
      <c r="F3610" s="405"/>
      <c r="G3610" s="405"/>
      <c r="H3610" s="405"/>
      <c r="I3610" s="405"/>
      <c r="J3610" s="405"/>
      <c r="K3610" s="405"/>
      <c r="L3610" s="406"/>
      <c r="M3610" s="25" t="str">
        <f>IFERROR(VLOOKUP(D3610,Cover!$I$2:$J$14,2,0),"")</f>
        <v/>
      </c>
      <c r="N3610" s="25" t="str">
        <f t="shared" si="112"/>
        <v/>
      </c>
      <c r="O3610" s="15" t="str">
        <f t="shared" si="113"/>
        <v/>
      </c>
    </row>
    <row r="3611" spans="1:15" ht="16.5" customHeight="1">
      <c r="A3611" s="404"/>
      <c r="B3611" s="405"/>
      <c r="C3611" s="413"/>
      <c r="D3611" s="405"/>
      <c r="E3611" s="405"/>
      <c r="F3611" s="405"/>
      <c r="G3611" s="405"/>
      <c r="H3611" s="405"/>
      <c r="I3611" s="405"/>
      <c r="J3611" s="405"/>
      <c r="K3611" s="405"/>
      <c r="L3611" s="406"/>
      <c r="M3611" s="25" t="str">
        <f>IFERROR(VLOOKUP(D3611,Cover!$I$2:$J$14,2,0),"")</f>
        <v/>
      </c>
      <c r="N3611" s="25" t="str">
        <f t="shared" si="112"/>
        <v/>
      </c>
      <c r="O3611" s="15" t="str">
        <f t="shared" si="113"/>
        <v/>
      </c>
    </row>
    <row r="3612" spans="1:15" ht="16.5" customHeight="1">
      <c r="A3612" s="404"/>
      <c r="B3612" s="405"/>
      <c r="C3612" s="413"/>
      <c r="D3612" s="405"/>
      <c r="E3612" s="405"/>
      <c r="F3612" s="405"/>
      <c r="G3612" s="405"/>
      <c r="H3612" s="405"/>
      <c r="I3612" s="405"/>
      <c r="J3612" s="405"/>
      <c r="K3612" s="405"/>
      <c r="L3612" s="406"/>
      <c r="M3612" s="25" t="str">
        <f>IFERROR(VLOOKUP(D3612,Cover!$I$2:$J$14,2,0),"")</f>
        <v/>
      </c>
      <c r="N3612" s="25" t="str">
        <f t="shared" si="112"/>
        <v/>
      </c>
      <c r="O3612" s="15" t="str">
        <f t="shared" si="113"/>
        <v/>
      </c>
    </row>
    <row r="3613" spans="1:15" ht="16.5" customHeight="1">
      <c r="A3613" s="404"/>
      <c r="B3613" s="405"/>
      <c r="C3613" s="413"/>
      <c r="D3613" s="405"/>
      <c r="E3613" s="405"/>
      <c r="F3613" s="405"/>
      <c r="G3613" s="405"/>
      <c r="H3613" s="405"/>
      <c r="I3613" s="405"/>
      <c r="J3613" s="405"/>
      <c r="K3613" s="405"/>
      <c r="L3613" s="406"/>
      <c r="M3613" s="25" t="str">
        <f>IFERROR(VLOOKUP(D3613,Cover!$I$2:$J$14,2,0),"")</f>
        <v/>
      </c>
      <c r="N3613" s="25" t="str">
        <f t="shared" si="112"/>
        <v/>
      </c>
      <c r="O3613" s="15" t="str">
        <f t="shared" si="113"/>
        <v/>
      </c>
    </row>
    <row r="3614" spans="1:15" ht="16.5" customHeight="1">
      <c r="A3614" s="404"/>
      <c r="B3614" s="405"/>
      <c r="C3614" s="413"/>
      <c r="D3614" s="405"/>
      <c r="E3614" s="405"/>
      <c r="F3614" s="405"/>
      <c r="G3614" s="405"/>
      <c r="H3614" s="405"/>
      <c r="I3614" s="405"/>
      <c r="J3614" s="405"/>
      <c r="K3614" s="405"/>
      <c r="L3614" s="406"/>
      <c r="M3614" s="25" t="str">
        <f>IFERROR(VLOOKUP(D3614,Cover!$I$2:$J$14,2,0),"")</f>
        <v/>
      </c>
      <c r="N3614" s="25" t="str">
        <f t="shared" si="112"/>
        <v/>
      </c>
      <c r="O3614" s="15" t="str">
        <f t="shared" si="113"/>
        <v/>
      </c>
    </row>
    <row r="3615" spans="1:15" ht="16.5" customHeight="1">
      <c r="A3615" s="404"/>
      <c r="B3615" s="405"/>
      <c r="C3615" s="413"/>
      <c r="D3615" s="405"/>
      <c r="E3615" s="405"/>
      <c r="F3615" s="405"/>
      <c r="G3615" s="405"/>
      <c r="H3615" s="405"/>
      <c r="I3615" s="405"/>
      <c r="J3615" s="405"/>
      <c r="K3615" s="405"/>
      <c r="L3615" s="406"/>
      <c r="M3615" s="25" t="str">
        <f>IFERROR(VLOOKUP(D3615,Cover!$I$2:$J$14,2,0),"")</f>
        <v/>
      </c>
      <c r="N3615" s="25" t="str">
        <f t="shared" si="112"/>
        <v/>
      </c>
      <c r="O3615" s="15" t="str">
        <f t="shared" si="113"/>
        <v/>
      </c>
    </row>
    <row r="3616" spans="1:15" ht="16.5" customHeight="1">
      <c r="A3616" s="404"/>
      <c r="B3616" s="405"/>
      <c r="C3616" s="413"/>
      <c r="D3616" s="405"/>
      <c r="E3616" s="405"/>
      <c r="F3616" s="405"/>
      <c r="G3616" s="405"/>
      <c r="H3616" s="405"/>
      <c r="I3616" s="405"/>
      <c r="J3616" s="405"/>
      <c r="K3616" s="405"/>
      <c r="L3616" s="406"/>
      <c r="M3616" s="25" t="str">
        <f>IFERROR(VLOOKUP(D3616,Cover!$I$2:$J$14,2,0),"")</f>
        <v/>
      </c>
      <c r="N3616" s="25" t="str">
        <f t="shared" si="112"/>
        <v/>
      </c>
      <c r="O3616" s="15" t="str">
        <f t="shared" si="113"/>
        <v/>
      </c>
    </row>
    <row r="3617" spans="1:15" ht="16.5" customHeight="1">
      <c r="A3617" s="404"/>
      <c r="B3617" s="405"/>
      <c r="C3617" s="413"/>
      <c r="D3617" s="405"/>
      <c r="E3617" s="405"/>
      <c r="F3617" s="405"/>
      <c r="G3617" s="405"/>
      <c r="H3617" s="405"/>
      <c r="I3617" s="405"/>
      <c r="J3617" s="405"/>
      <c r="K3617" s="405"/>
      <c r="L3617" s="406"/>
      <c r="M3617" s="25" t="str">
        <f>IFERROR(VLOOKUP(D3617,Cover!$I$2:$J$14,2,0),"")</f>
        <v/>
      </c>
      <c r="N3617" s="25" t="str">
        <f t="shared" si="112"/>
        <v/>
      </c>
      <c r="O3617" s="15" t="str">
        <f t="shared" si="113"/>
        <v/>
      </c>
    </row>
    <row r="3618" spans="1:15" ht="16.5" customHeight="1">
      <c r="A3618" s="404"/>
      <c r="B3618" s="405"/>
      <c r="C3618" s="413"/>
      <c r="D3618" s="405"/>
      <c r="E3618" s="405"/>
      <c r="F3618" s="405"/>
      <c r="G3618" s="405"/>
      <c r="H3618" s="405"/>
      <c r="I3618" s="405"/>
      <c r="J3618" s="405"/>
      <c r="K3618" s="405"/>
      <c r="L3618" s="406"/>
      <c r="M3618" s="25" t="str">
        <f>IFERROR(VLOOKUP(D3618,Cover!$I$2:$J$14,2,0),"")</f>
        <v/>
      </c>
      <c r="N3618" s="25" t="str">
        <f t="shared" si="112"/>
        <v/>
      </c>
      <c r="O3618" s="15" t="str">
        <f t="shared" si="113"/>
        <v/>
      </c>
    </row>
    <row r="3619" spans="1:15" ht="16.5" customHeight="1">
      <c r="A3619" s="404"/>
      <c r="B3619" s="405"/>
      <c r="C3619" s="413"/>
      <c r="D3619" s="405"/>
      <c r="E3619" s="405"/>
      <c r="F3619" s="405"/>
      <c r="G3619" s="405"/>
      <c r="H3619" s="405"/>
      <c r="I3619" s="405"/>
      <c r="J3619" s="405"/>
      <c r="K3619" s="405"/>
      <c r="L3619" s="406"/>
      <c r="M3619" s="25" t="str">
        <f>IFERROR(VLOOKUP(D3619,Cover!$I$2:$J$14,2,0),"")</f>
        <v/>
      </c>
      <c r="N3619" s="25" t="str">
        <f t="shared" si="112"/>
        <v/>
      </c>
      <c r="O3619" s="15" t="str">
        <f t="shared" si="113"/>
        <v/>
      </c>
    </row>
    <row r="3620" spans="1:15" ht="16.5" customHeight="1">
      <c r="A3620" s="404"/>
      <c r="B3620" s="405"/>
      <c r="C3620" s="413"/>
      <c r="D3620" s="405"/>
      <c r="E3620" s="405"/>
      <c r="F3620" s="405"/>
      <c r="G3620" s="405"/>
      <c r="H3620" s="405"/>
      <c r="I3620" s="405"/>
      <c r="J3620" s="405"/>
      <c r="K3620" s="405"/>
      <c r="L3620" s="406"/>
      <c r="M3620" s="25" t="str">
        <f>IFERROR(VLOOKUP(D3620,Cover!$I$2:$J$14,2,0),"")</f>
        <v/>
      </c>
      <c r="N3620" s="25" t="str">
        <f t="shared" si="112"/>
        <v/>
      </c>
      <c r="O3620" s="15" t="str">
        <f t="shared" si="113"/>
        <v/>
      </c>
    </row>
    <row r="3621" spans="1:15" ht="16.5" customHeight="1">
      <c r="A3621" s="404"/>
      <c r="B3621" s="405"/>
      <c r="C3621" s="413"/>
      <c r="D3621" s="405"/>
      <c r="E3621" s="405"/>
      <c r="F3621" s="405"/>
      <c r="G3621" s="405"/>
      <c r="H3621" s="405"/>
      <c r="I3621" s="405"/>
      <c r="J3621" s="405"/>
      <c r="K3621" s="405"/>
      <c r="L3621" s="406"/>
      <c r="M3621" s="25" t="str">
        <f>IFERROR(VLOOKUP(D3621,Cover!$I$2:$J$14,2,0),"")</f>
        <v/>
      </c>
      <c r="N3621" s="25" t="str">
        <f t="shared" si="112"/>
        <v/>
      </c>
      <c r="O3621" s="15" t="str">
        <f t="shared" si="113"/>
        <v/>
      </c>
    </row>
    <row r="3622" spans="1:15" ht="16.5" customHeight="1">
      <c r="A3622" s="404"/>
      <c r="B3622" s="405"/>
      <c r="C3622" s="413"/>
      <c r="D3622" s="405"/>
      <c r="E3622" s="405"/>
      <c r="F3622" s="405"/>
      <c r="G3622" s="405"/>
      <c r="H3622" s="405"/>
      <c r="I3622" s="405"/>
      <c r="J3622" s="405"/>
      <c r="K3622" s="405"/>
      <c r="L3622" s="406"/>
      <c r="M3622" s="25" t="str">
        <f>IFERROR(VLOOKUP(D3622,Cover!$I$2:$J$14,2,0),"")</f>
        <v/>
      </c>
      <c r="N3622" s="25" t="str">
        <f t="shared" si="112"/>
        <v/>
      </c>
      <c r="O3622" s="15" t="str">
        <f t="shared" si="113"/>
        <v/>
      </c>
    </row>
    <row r="3623" spans="1:15" ht="16.5" customHeight="1">
      <c r="A3623" s="404"/>
      <c r="B3623" s="405"/>
      <c r="C3623" s="413"/>
      <c r="D3623" s="405"/>
      <c r="E3623" s="405"/>
      <c r="F3623" s="405"/>
      <c r="G3623" s="405"/>
      <c r="H3623" s="405"/>
      <c r="I3623" s="405"/>
      <c r="J3623" s="405"/>
      <c r="K3623" s="405"/>
      <c r="L3623" s="406"/>
      <c r="M3623" s="25" t="str">
        <f>IFERROR(VLOOKUP(D3623,Cover!$I$2:$J$14,2,0),"")</f>
        <v/>
      </c>
      <c r="N3623" s="25" t="str">
        <f t="shared" si="112"/>
        <v/>
      </c>
      <c r="O3623" s="15" t="str">
        <f t="shared" si="113"/>
        <v/>
      </c>
    </row>
    <row r="3624" spans="1:15" ht="16.5" customHeight="1">
      <c r="A3624" s="404"/>
      <c r="B3624" s="405"/>
      <c r="C3624" s="413"/>
      <c r="D3624" s="405"/>
      <c r="E3624" s="405"/>
      <c r="F3624" s="405"/>
      <c r="G3624" s="405"/>
      <c r="H3624" s="405"/>
      <c r="I3624" s="405"/>
      <c r="J3624" s="405"/>
      <c r="K3624" s="405"/>
      <c r="L3624" s="406"/>
      <c r="M3624" s="25" t="str">
        <f>IFERROR(VLOOKUP(D3624,Cover!$I$2:$J$14,2,0),"")</f>
        <v/>
      </c>
      <c r="N3624" s="25" t="str">
        <f t="shared" si="112"/>
        <v/>
      </c>
      <c r="O3624" s="15" t="str">
        <f t="shared" si="113"/>
        <v/>
      </c>
    </row>
    <row r="3625" spans="1:15" ht="16.5" customHeight="1">
      <c r="A3625" s="404"/>
      <c r="B3625" s="405"/>
      <c r="C3625" s="413"/>
      <c r="D3625" s="405"/>
      <c r="E3625" s="405"/>
      <c r="F3625" s="405"/>
      <c r="G3625" s="405"/>
      <c r="H3625" s="405"/>
      <c r="I3625" s="405"/>
      <c r="J3625" s="405"/>
      <c r="K3625" s="405"/>
      <c r="L3625" s="406"/>
      <c r="M3625" s="25" t="str">
        <f>IFERROR(VLOOKUP(D3625,Cover!$I$2:$J$14,2,0),"")</f>
        <v/>
      </c>
      <c r="N3625" s="25" t="str">
        <f t="shared" si="112"/>
        <v/>
      </c>
      <c r="O3625" s="15" t="str">
        <f t="shared" si="113"/>
        <v/>
      </c>
    </row>
    <row r="3626" spans="1:15" ht="16.5" customHeight="1">
      <c r="A3626" s="404"/>
      <c r="B3626" s="405"/>
      <c r="C3626" s="413"/>
      <c r="D3626" s="405"/>
      <c r="E3626" s="405"/>
      <c r="F3626" s="405"/>
      <c r="G3626" s="405"/>
      <c r="H3626" s="405"/>
      <c r="I3626" s="405"/>
      <c r="J3626" s="405"/>
      <c r="K3626" s="405"/>
      <c r="L3626" s="406"/>
      <c r="M3626" s="25" t="str">
        <f>IFERROR(VLOOKUP(D3626,Cover!$I$2:$J$14,2,0),"")</f>
        <v/>
      </c>
      <c r="N3626" s="25" t="str">
        <f t="shared" si="112"/>
        <v/>
      </c>
      <c r="O3626" s="15" t="str">
        <f t="shared" si="113"/>
        <v/>
      </c>
    </row>
    <row r="3627" spans="1:15" ht="16.5" customHeight="1">
      <c r="A3627" s="404"/>
      <c r="B3627" s="405"/>
      <c r="C3627" s="413"/>
      <c r="D3627" s="405"/>
      <c r="E3627" s="405"/>
      <c r="F3627" s="405"/>
      <c r="G3627" s="405"/>
      <c r="H3627" s="405"/>
      <c r="I3627" s="405"/>
      <c r="J3627" s="405"/>
      <c r="K3627" s="405"/>
      <c r="L3627" s="406"/>
      <c r="M3627" s="25" t="str">
        <f>IFERROR(VLOOKUP(D3627,Cover!$I$2:$J$14,2,0),"")</f>
        <v/>
      </c>
      <c r="N3627" s="25" t="str">
        <f t="shared" si="112"/>
        <v/>
      </c>
      <c r="O3627" s="15" t="str">
        <f t="shared" si="113"/>
        <v/>
      </c>
    </row>
    <row r="3628" spans="1:15" ht="16.5" customHeight="1">
      <c r="A3628" s="404"/>
      <c r="B3628" s="405"/>
      <c r="C3628" s="413"/>
      <c r="D3628" s="405"/>
      <c r="E3628" s="405"/>
      <c r="F3628" s="405"/>
      <c r="G3628" s="405"/>
      <c r="H3628" s="405"/>
      <c r="I3628" s="405"/>
      <c r="J3628" s="405"/>
      <c r="K3628" s="405"/>
      <c r="L3628" s="406"/>
      <c r="M3628" s="25" t="str">
        <f>IFERROR(VLOOKUP(D3628,Cover!$I$2:$J$14,2,0),"")</f>
        <v/>
      </c>
      <c r="N3628" s="25" t="str">
        <f t="shared" si="112"/>
        <v/>
      </c>
      <c r="O3628" s="15" t="str">
        <f t="shared" si="113"/>
        <v/>
      </c>
    </row>
    <row r="3629" spans="1:15" ht="16.5" customHeight="1">
      <c r="A3629" s="404"/>
      <c r="B3629" s="405"/>
      <c r="C3629" s="413"/>
      <c r="D3629" s="405"/>
      <c r="E3629" s="405"/>
      <c r="F3629" s="405"/>
      <c r="G3629" s="405"/>
      <c r="H3629" s="405"/>
      <c r="I3629" s="405"/>
      <c r="J3629" s="405"/>
      <c r="K3629" s="405"/>
      <c r="L3629" s="406"/>
      <c r="M3629" s="25" t="str">
        <f>IFERROR(VLOOKUP(D3629,Cover!$I$2:$J$14,2,0),"")</f>
        <v/>
      </c>
      <c r="N3629" s="25" t="str">
        <f t="shared" si="112"/>
        <v/>
      </c>
      <c r="O3629" s="15" t="str">
        <f t="shared" si="113"/>
        <v/>
      </c>
    </row>
    <row r="3630" spans="1:15" ht="16.5" customHeight="1">
      <c r="A3630" s="404"/>
      <c r="B3630" s="405"/>
      <c r="C3630" s="413"/>
      <c r="D3630" s="405"/>
      <c r="E3630" s="405"/>
      <c r="F3630" s="405"/>
      <c r="G3630" s="405"/>
      <c r="H3630" s="405"/>
      <c r="I3630" s="405"/>
      <c r="J3630" s="405"/>
      <c r="K3630" s="405"/>
      <c r="L3630" s="406"/>
      <c r="M3630" s="25" t="str">
        <f>IFERROR(VLOOKUP(D3630,Cover!$I$2:$J$14,2,0),"")</f>
        <v/>
      </c>
      <c r="N3630" s="25" t="str">
        <f t="shared" si="112"/>
        <v/>
      </c>
      <c r="O3630" s="15" t="str">
        <f t="shared" si="113"/>
        <v/>
      </c>
    </row>
    <row r="3631" spans="1:15" ht="16.5" customHeight="1">
      <c r="A3631" s="404"/>
      <c r="B3631" s="405"/>
      <c r="C3631" s="413"/>
      <c r="D3631" s="405"/>
      <c r="E3631" s="405"/>
      <c r="F3631" s="405"/>
      <c r="G3631" s="405"/>
      <c r="H3631" s="405"/>
      <c r="I3631" s="405"/>
      <c r="J3631" s="405"/>
      <c r="K3631" s="405"/>
      <c r="L3631" s="406"/>
      <c r="M3631" s="25" t="str">
        <f>IFERROR(VLOOKUP(D3631,Cover!$I$2:$J$14,2,0),"")</f>
        <v/>
      </c>
      <c r="N3631" s="25" t="str">
        <f t="shared" si="112"/>
        <v/>
      </c>
      <c r="O3631" s="15" t="str">
        <f t="shared" si="113"/>
        <v/>
      </c>
    </row>
    <row r="3632" spans="1:15" ht="16.5" customHeight="1">
      <c r="A3632" s="404"/>
      <c r="B3632" s="405"/>
      <c r="C3632" s="413"/>
      <c r="D3632" s="405"/>
      <c r="E3632" s="405"/>
      <c r="F3632" s="405"/>
      <c r="G3632" s="405"/>
      <c r="H3632" s="405"/>
      <c r="I3632" s="405"/>
      <c r="J3632" s="405"/>
      <c r="K3632" s="405"/>
      <c r="L3632" s="406"/>
      <c r="M3632" s="25" t="str">
        <f>IFERROR(VLOOKUP(D3632,Cover!$I$2:$J$14,2,0),"")</f>
        <v/>
      </c>
      <c r="N3632" s="25" t="str">
        <f t="shared" si="112"/>
        <v/>
      </c>
      <c r="O3632" s="15" t="str">
        <f t="shared" si="113"/>
        <v/>
      </c>
    </row>
    <row r="3633" spans="1:15" ht="16.5" customHeight="1">
      <c r="A3633" s="404"/>
      <c r="B3633" s="405"/>
      <c r="C3633" s="413"/>
      <c r="D3633" s="405"/>
      <c r="E3633" s="405"/>
      <c r="F3633" s="405"/>
      <c r="G3633" s="405"/>
      <c r="H3633" s="405"/>
      <c r="I3633" s="405"/>
      <c r="J3633" s="405"/>
      <c r="K3633" s="405"/>
      <c r="L3633" s="406"/>
      <c r="M3633" s="25" t="str">
        <f>IFERROR(VLOOKUP(D3633,Cover!$I$2:$J$14,2,0),"")</f>
        <v/>
      </c>
      <c r="N3633" s="25" t="str">
        <f t="shared" si="112"/>
        <v/>
      </c>
      <c r="O3633" s="15" t="str">
        <f t="shared" si="113"/>
        <v/>
      </c>
    </row>
    <row r="3634" spans="1:15" ht="16.5" customHeight="1">
      <c r="A3634" s="404"/>
      <c r="B3634" s="405"/>
      <c r="C3634" s="413"/>
      <c r="D3634" s="405"/>
      <c r="E3634" s="405"/>
      <c r="F3634" s="405"/>
      <c r="G3634" s="405"/>
      <c r="H3634" s="405"/>
      <c r="I3634" s="405"/>
      <c r="J3634" s="405"/>
      <c r="K3634" s="405"/>
      <c r="L3634" s="406"/>
      <c r="M3634" s="25" t="str">
        <f>IFERROR(VLOOKUP(D3634,Cover!$I$2:$J$14,2,0),"")</f>
        <v/>
      </c>
      <c r="N3634" s="25" t="str">
        <f t="shared" si="112"/>
        <v/>
      </c>
      <c r="O3634" s="15" t="str">
        <f t="shared" si="113"/>
        <v/>
      </c>
    </row>
    <row r="3635" spans="1:15" ht="16.5" customHeight="1">
      <c r="A3635" s="404"/>
      <c r="B3635" s="405"/>
      <c r="C3635" s="413"/>
      <c r="D3635" s="405"/>
      <c r="E3635" s="405"/>
      <c r="F3635" s="405"/>
      <c r="G3635" s="405"/>
      <c r="H3635" s="405"/>
      <c r="I3635" s="405"/>
      <c r="J3635" s="405"/>
      <c r="K3635" s="405"/>
      <c r="L3635" s="406"/>
      <c r="M3635" s="25" t="str">
        <f>IFERROR(VLOOKUP(D3635,Cover!$I$2:$J$14,2,0),"")</f>
        <v/>
      </c>
      <c r="N3635" s="25" t="str">
        <f t="shared" si="112"/>
        <v/>
      </c>
      <c r="O3635" s="15" t="str">
        <f t="shared" si="113"/>
        <v/>
      </c>
    </row>
    <row r="3636" spans="1:15" ht="16.5" customHeight="1">
      <c r="A3636" s="404"/>
      <c r="B3636" s="405"/>
      <c r="C3636" s="413"/>
      <c r="D3636" s="405"/>
      <c r="E3636" s="405"/>
      <c r="F3636" s="405"/>
      <c r="G3636" s="405"/>
      <c r="H3636" s="405"/>
      <c r="I3636" s="405"/>
      <c r="J3636" s="405"/>
      <c r="K3636" s="405"/>
      <c r="L3636" s="406"/>
      <c r="M3636" s="25" t="str">
        <f>IFERROR(VLOOKUP(D3636,Cover!$I$2:$J$14,2,0),"")</f>
        <v/>
      </c>
      <c r="N3636" s="25" t="str">
        <f t="shared" si="112"/>
        <v/>
      </c>
      <c r="O3636" s="15" t="str">
        <f t="shared" si="113"/>
        <v/>
      </c>
    </row>
    <row r="3637" spans="1:15" ht="16.5" customHeight="1">
      <c r="A3637" s="404"/>
      <c r="B3637" s="405"/>
      <c r="C3637" s="413"/>
      <c r="D3637" s="405"/>
      <c r="E3637" s="405"/>
      <c r="F3637" s="405"/>
      <c r="G3637" s="405"/>
      <c r="H3637" s="405"/>
      <c r="I3637" s="405"/>
      <c r="J3637" s="405"/>
      <c r="K3637" s="405"/>
      <c r="L3637" s="406"/>
      <c r="M3637" s="25" t="str">
        <f>IFERROR(VLOOKUP(D3637,Cover!$I$2:$J$14,2,0),"")</f>
        <v/>
      </c>
      <c r="N3637" s="25" t="str">
        <f t="shared" si="112"/>
        <v/>
      </c>
      <c r="O3637" s="15" t="str">
        <f t="shared" si="113"/>
        <v/>
      </c>
    </row>
    <row r="3638" spans="1:15" ht="16.5" customHeight="1">
      <c r="A3638" s="404"/>
      <c r="B3638" s="405"/>
      <c r="C3638" s="413"/>
      <c r="D3638" s="405"/>
      <c r="E3638" s="405"/>
      <c r="F3638" s="405"/>
      <c r="G3638" s="405"/>
      <c r="H3638" s="405"/>
      <c r="I3638" s="405"/>
      <c r="J3638" s="405"/>
      <c r="K3638" s="405"/>
      <c r="L3638" s="406"/>
      <c r="M3638" s="25" t="str">
        <f>IFERROR(VLOOKUP(D3638,Cover!$I$2:$J$14,2,0),"")</f>
        <v/>
      </c>
      <c r="N3638" s="25" t="str">
        <f t="shared" si="112"/>
        <v/>
      </c>
      <c r="O3638" s="15" t="str">
        <f t="shared" si="113"/>
        <v/>
      </c>
    </row>
    <row r="3639" spans="1:15" ht="16.5" customHeight="1">
      <c r="A3639" s="404"/>
      <c r="B3639" s="405"/>
      <c r="C3639" s="413"/>
      <c r="D3639" s="405"/>
      <c r="E3639" s="405"/>
      <c r="F3639" s="405"/>
      <c r="G3639" s="405"/>
      <c r="H3639" s="405"/>
      <c r="I3639" s="405"/>
      <c r="J3639" s="405"/>
      <c r="K3639" s="405"/>
      <c r="L3639" s="406"/>
      <c r="M3639" s="25" t="str">
        <f>IFERROR(VLOOKUP(D3639,Cover!$I$2:$J$14,2,0),"")</f>
        <v/>
      </c>
      <c r="N3639" s="25" t="str">
        <f t="shared" si="112"/>
        <v/>
      </c>
      <c r="O3639" s="15" t="str">
        <f t="shared" si="113"/>
        <v/>
      </c>
    </row>
    <row r="3640" spans="1:15" ht="16.5" customHeight="1">
      <c r="A3640" s="404"/>
      <c r="B3640" s="405"/>
      <c r="C3640" s="413"/>
      <c r="D3640" s="405"/>
      <c r="E3640" s="405"/>
      <c r="F3640" s="405"/>
      <c r="G3640" s="405"/>
      <c r="H3640" s="405"/>
      <c r="I3640" s="405"/>
      <c r="J3640" s="405"/>
      <c r="K3640" s="405"/>
      <c r="L3640" s="406"/>
      <c r="M3640" s="25" t="str">
        <f>IFERROR(VLOOKUP(D3640,Cover!$I$2:$J$14,2,0),"")</f>
        <v/>
      </c>
      <c r="N3640" s="25" t="str">
        <f t="shared" si="112"/>
        <v/>
      </c>
      <c r="O3640" s="15" t="str">
        <f t="shared" si="113"/>
        <v/>
      </c>
    </row>
    <row r="3641" spans="1:15" ht="16.5" customHeight="1">
      <c r="A3641" s="404"/>
      <c r="B3641" s="405"/>
      <c r="C3641" s="413"/>
      <c r="D3641" s="405"/>
      <c r="E3641" s="405"/>
      <c r="F3641" s="405"/>
      <c r="G3641" s="405"/>
      <c r="H3641" s="405"/>
      <c r="I3641" s="405"/>
      <c r="J3641" s="405"/>
      <c r="K3641" s="405"/>
      <c r="L3641" s="406"/>
      <c r="M3641" s="25" t="str">
        <f>IFERROR(VLOOKUP(D3641,Cover!$I$2:$J$14,2,0),"")</f>
        <v/>
      </c>
      <c r="N3641" s="25" t="str">
        <f t="shared" si="112"/>
        <v/>
      </c>
      <c r="O3641" s="15" t="str">
        <f t="shared" si="113"/>
        <v/>
      </c>
    </row>
    <row r="3642" spans="1:15" ht="16.5" customHeight="1">
      <c r="A3642" s="404"/>
      <c r="B3642" s="405"/>
      <c r="C3642" s="413"/>
      <c r="D3642" s="405"/>
      <c r="E3642" s="405"/>
      <c r="F3642" s="405"/>
      <c r="G3642" s="405"/>
      <c r="H3642" s="405"/>
      <c r="I3642" s="405"/>
      <c r="J3642" s="405"/>
      <c r="K3642" s="405"/>
      <c r="L3642" s="406"/>
      <c r="M3642" s="25" t="str">
        <f>IFERROR(VLOOKUP(D3642,Cover!$I$2:$J$14,2,0),"")</f>
        <v/>
      </c>
      <c r="N3642" s="25" t="str">
        <f t="shared" si="112"/>
        <v/>
      </c>
      <c r="O3642" s="15" t="str">
        <f t="shared" si="113"/>
        <v/>
      </c>
    </row>
    <row r="3643" spans="1:15" ht="16.5" customHeight="1">
      <c r="A3643" s="404"/>
      <c r="B3643" s="405"/>
      <c r="C3643" s="413"/>
      <c r="D3643" s="405"/>
      <c r="E3643" s="405"/>
      <c r="F3643" s="405"/>
      <c r="G3643" s="405"/>
      <c r="H3643" s="405"/>
      <c r="I3643" s="405"/>
      <c r="J3643" s="405"/>
      <c r="K3643" s="405"/>
      <c r="L3643" s="406"/>
      <c r="M3643" s="25" t="str">
        <f>IFERROR(VLOOKUP(D3643,Cover!$I$2:$J$14,2,0),"")</f>
        <v/>
      </c>
      <c r="N3643" s="25" t="str">
        <f t="shared" si="112"/>
        <v/>
      </c>
      <c r="O3643" s="15" t="str">
        <f t="shared" si="113"/>
        <v/>
      </c>
    </row>
    <row r="3644" spans="1:15" ht="16.5" customHeight="1">
      <c r="A3644" s="404"/>
      <c r="B3644" s="405"/>
      <c r="C3644" s="413"/>
      <c r="D3644" s="405"/>
      <c r="E3644" s="405"/>
      <c r="F3644" s="405"/>
      <c r="G3644" s="405"/>
      <c r="H3644" s="405"/>
      <c r="I3644" s="405"/>
      <c r="J3644" s="405"/>
      <c r="K3644" s="405"/>
      <c r="L3644" s="406"/>
      <c r="M3644" s="25" t="str">
        <f>IFERROR(VLOOKUP(D3644,Cover!$I$2:$J$14,2,0),"")</f>
        <v/>
      </c>
      <c r="N3644" s="25" t="str">
        <f t="shared" si="112"/>
        <v/>
      </c>
      <c r="O3644" s="15" t="str">
        <f t="shared" si="113"/>
        <v/>
      </c>
    </row>
    <row r="3645" spans="1:15" ht="16.5" customHeight="1">
      <c r="A3645" s="404"/>
      <c r="B3645" s="405"/>
      <c r="C3645" s="413"/>
      <c r="D3645" s="405"/>
      <c r="E3645" s="405"/>
      <c r="F3645" s="405"/>
      <c r="G3645" s="405"/>
      <c r="H3645" s="405"/>
      <c r="I3645" s="405"/>
      <c r="J3645" s="405"/>
      <c r="K3645" s="405"/>
      <c r="L3645" s="406"/>
      <c r="M3645" s="25" t="str">
        <f>IFERROR(VLOOKUP(D3645,Cover!$I$2:$J$14,2,0),"")</f>
        <v/>
      </c>
      <c r="N3645" s="25" t="str">
        <f t="shared" si="112"/>
        <v/>
      </c>
      <c r="O3645" s="15" t="str">
        <f t="shared" si="113"/>
        <v/>
      </c>
    </row>
    <row r="3646" spans="1:15" ht="16.5" customHeight="1">
      <c r="A3646" s="404"/>
      <c r="B3646" s="405"/>
      <c r="C3646" s="413"/>
      <c r="D3646" s="405"/>
      <c r="E3646" s="405"/>
      <c r="F3646" s="405"/>
      <c r="G3646" s="405"/>
      <c r="H3646" s="405"/>
      <c r="I3646" s="405"/>
      <c r="J3646" s="405"/>
      <c r="K3646" s="405"/>
      <c r="L3646" s="406"/>
      <c r="M3646" s="25" t="str">
        <f>IFERROR(VLOOKUP(D3646,Cover!$I$2:$J$14,2,0),"")</f>
        <v/>
      </c>
      <c r="N3646" s="25" t="str">
        <f t="shared" si="112"/>
        <v/>
      </c>
      <c r="O3646" s="15" t="str">
        <f t="shared" si="113"/>
        <v/>
      </c>
    </row>
    <row r="3647" spans="1:15" ht="16.5" customHeight="1">
      <c r="A3647" s="404"/>
      <c r="B3647" s="405"/>
      <c r="C3647" s="413"/>
      <c r="D3647" s="405"/>
      <c r="E3647" s="405"/>
      <c r="F3647" s="405"/>
      <c r="G3647" s="405"/>
      <c r="H3647" s="405"/>
      <c r="I3647" s="405"/>
      <c r="J3647" s="405"/>
      <c r="K3647" s="405"/>
      <c r="L3647" s="406"/>
      <c r="M3647" s="25" t="str">
        <f>IFERROR(VLOOKUP(D3647,Cover!$I$2:$J$14,2,0),"")</f>
        <v/>
      </c>
      <c r="N3647" s="25" t="str">
        <f t="shared" si="112"/>
        <v/>
      </c>
      <c r="O3647" s="15" t="str">
        <f t="shared" si="113"/>
        <v/>
      </c>
    </row>
    <row r="3648" spans="1:15" ht="16.5" customHeight="1">
      <c r="A3648" s="404"/>
      <c r="B3648" s="405"/>
      <c r="C3648" s="413"/>
      <c r="D3648" s="405"/>
      <c r="E3648" s="405"/>
      <c r="F3648" s="405"/>
      <c r="G3648" s="405"/>
      <c r="H3648" s="405"/>
      <c r="I3648" s="405"/>
      <c r="J3648" s="405"/>
      <c r="K3648" s="405"/>
      <c r="L3648" s="406"/>
      <c r="M3648" s="25" t="str">
        <f>IFERROR(VLOOKUP(D3648,Cover!$I$2:$J$14,2,0),"")</f>
        <v/>
      </c>
      <c r="N3648" s="25" t="str">
        <f t="shared" si="112"/>
        <v/>
      </c>
      <c r="O3648" s="15" t="str">
        <f t="shared" si="113"/>
        <v/>
      </c>
    </row>
    <row r="3649" spans="1:15" ht="16.5" customHeight="1">
      <c r="A3649" s="404"/>
      <c r="B3649" s="405"/>
      <c r="C3649" s="413"/>
      <c r="D3649" s="405"/>
      <c r="E3649" s="405"/>
      <c r="F3649" s="405"/>
      <c r="G3649" s="405"/>
      <c r="H3649" s="405"/>
      <c r="I3649" s="405"/>
      <c r="J3649" s="405"/>
      <c r="K3649" s="405"/>
      <c r="L3649" s="406"/>
      <c r="M3649" s="25" t="str">
        <f>IFERROR(VLOOKUP(D3649,Cover!$I$2:$J$14,2,0),"")</f>
        <v/>
      </c>
      <c r="N3649" s="25" t="str">
        <f t="shared" si="112"/>
        <v/>
      </c>
      <c r="O3649" s="15" t="str">
        <f t="shared" si="113"/>
        <v/>
      </c>
    </row>
    <row r="3650" spans="1:15" ht="16.5" customHeight="1">
      <c r="A3650" s="404"/>
      <c r="B3650" s="405"/>
      <c r="C3650" s="413"/>
      <c r="D3650" s="405"/>
      <c r="E3650" s="405"/>
      <c r="F3650" s="405"/>
      <c r="G3650" s="405"/>
      <c r="H3650" s="405"/>
      <c r="I3650" s="405"/>
      <c r="J3650" s="405"/>
      <c r="K3650" s="405"/>
      <c r="L3650" s="406"/>
      <c r="M3650" s="25" t="str">
        <f>IFERROR(VLOOKUP(D3650,Cover!$I$2:$J$14,2,0),"")</f>
        <v/>
      </c>
      <c r="N3650" s="25" t="str">
        <f t="shared" si="112"/>
        <v/>
      </c>
      <c r="O3650" s="15" t="str">
        <f t="shared" si="113"/>
        <v/>
      </c>
    </row>
    <row r="3651" spans="1:15" ht="16.5" customHeight="1">
      <c r="A3651" s="404"/>
      <c r="B3651" s="405"/>
      <c r="C3651" s="413"/>
      <c r="D3651" s="405"/>
      <c r="E3651" s="405"/>
      <c r="F3651" s="405"/>
      <c r="G3651" s="405"/>
      <c r="H3651" s="405"/>
      <c r="I3651" s="405"/>
      <c r="J3651" s="405"/>
      <c r="K3651" s="405"/>
      <c r="L3651" s="406"/>
      <c r="M3651" s="25" t="str">
        <f>IFERROR(VLOOKUP(D3651,Cover!$I$2:$J$14,2,0),"")</f>
        <v/>
      </c>
      <c r="N3651" s="25" t="str">
        <f t="shared" ref="N3651:N3714" si="114">IF(O3651&lt;&gt;"PMOyyy144_R4bis",CONCATENATE(B3651,M3651,I3651),CONCATENATE(O3651,M3651,I3651))</f>
        <v/>
      </c>
      <c r="O3651" s="15" t="str">
        <f t="shared" ref="O3651:O3714" si="115">LEFT(B3651,15)</f>
        <v/>
      </c>
    </row>
    <row r="3652" spans="1:15" ht="16.5" customHeight="1">
      <c r="A3652" s="404"/>
      <c r="B3652" s="405"/>
      <c r="C3652" s="413"/>
      <c r="D3652" s="405"/>
      <c r="E3652" s="405"/>
      <c r="F3652" s="405"/>
      <c r="G3652" s="405"/>
      <c r="H3652" s="405"/>
      <c r="I3652" s="405"/>
      <c r="J3652" s="405"/>
      <c r="K3652" s="405"/>
      <c r="L3652" s="406"/>
      <c r="M3652" s="25" t="str">
        <f>IFERROR(VLOOKUP(D3652,Cover!$I$2:$J$14,2,0),"")</f>
        <v/>
      </c>
      <c r="N3652" s="25" t="str">
        <f t="shared" si="114"/>
        <v/>
      </c>
      <c r="O3652" s="15" t="str">
        <f t="shared" si="115"/>
        <v/>
      </c>
    </row>
    <row r="3653" spans="1:15" ht="16.5" customHeight="1">
      <c r="A3653" s="404"/>
      <c r="B3653" s="405"/>
      <c r="C3653" s="413"/>
      <c r="D3653" s="405"/>
      <c r="E3653" s="405"/>
      <c r="F3653" s="405"/>
      <c r="G3653" s="405"/>
      <c r="H3653" s="405"/>
      <c r="I3653" s="405"/>
      <c r="J3653" s="405"/>
      <c r="K3653" s="405"/>
      <c r="L3653" s="406"/>
      <c r="M3653" s="25" t="str">
        <f>IFERROR(VLOOKUP(D3653,Cover!$I$2:$J$14,2,0),"")</f>
        <v/>
      </c>
      <c r="N3653" s="25" t="str">
        <f t="shared" si="114"/>
        <v/>
      </c>
      <c r="O3653" s="15" t="str">
        <f t="shared" si="115"/>
        <v/>
      </c>
    </row>
    <row r="3654" spans="1:15" ht="16.5" customHeight="1">
      <c r="A3654" s="404"/>
      <c r="B3654" s="405"/>
      <c r="C3654" s="413"/>
      <c r="D3654" s="405"/>
      <c r="E3654" s="405"/>
      <c r="F3654" s="405"/>
      <c r="G3654" s="405"/>
      <c r="H3654" s="405"/>
      <c r="I3654" s="405"/>
      <c r="J3654" s="405"/>
      <c r="K3654" s="405"/>
      <c r="L3654" s="406"/>
      <c r="M3654" s="25" t="str">
        <f>IFERROR(VLOOKUP(D3654,Cover!$I$2:$J$14,2,0),"")</f>
        <v/>
      </c>
      <c r="N3654" s="25" t="str">
        <f t="shared" si="114"/>
        <v/>
      </c>
      <c r="O3654" s="15" t="str">
        <f t="shared" si="115"/>
        <v/>
      </c>
    </row>
    <row r="3655" spans="1:15" ht="16.5" customHeight="1">
      <c r="A3655" s="404"/>
      <c r="B3655" s="405"/>
      <c r="C3655" s="413"/>
      <c r="D3655" s="405"/>
      <c r="E3655" s="405"/>
      <c r="F3655" s="405"/>
      <c r="G3655" s="405"/>
      <c r="H3655" s="405"/>
      <c r="I3655" s="405"/>
      <c r="J3655" s="405"/>
      <c r="K3655" s="405"/>
      <c r="L3655" s="406"/>
      <c r="M3655" s="25" t="str">
        <f>IFERROR(VLOOKUP(D3655,Cover!$I$2:$J$14,2,0),"")</f>
        <v/>
      </c>
      <c r="N3655" s="25" t="str">
        <f t="shared" si="114"/>
        <v/>
      </c>
      <c r="O3655" s="15" t="str">
        <f t="shared" si="115"/>
        <v/>
      </c>
    </row>
    <row r="3656" spans="1:15" ht="16.5" customHeight="1">
      <c r="A3656" s="404"/>
      <c r="B3656" s="405"/>
      <c r="C3656" s="413"/>
      <c r="D3656" s="405"/>
      <c r="E3656" s="405"/>
      <c r="F3656" s="405"/>
      <c r="G3656" s="405"/>
      <c r="H3656" s="405"/>
      <c r="I3656" s="405"/>
      <c r="J3656" s="405"/>
      <c r="K3656" s="405"/>
      <c r="L3656" s="406"/>
      <c r="M3656" s="25" t="str">
        <f>IFERROR(VLOOKUP(D3656,Cover!$I$2:$J$14,2,0),"")</f>
        <v/>
      </c>
      <c r="N3656" s="25" t="str">
        <f t="shared" si="114"/>
        <v/>
      </c>
      <c r="O3656" s="15" t="str">
        <f t="shared" si="115"/>
        <v/>
      </c>
    </row>
    <row r="3657" spans="1:15" ht="16.5" customHeight="1">
      <c r="A3657" s="404"/>
      <c r="B3657" s="405"/>
      <c r="C3657" s="413"/>
      <c r="D3657" s="405"/>
      <c r="E3657" s="405"/>
      <c r="F3657" s="405"/>
      <c r="G3657" s="405"/>
      <c r="H3657" s="405"/>
      <c r="I3657" s="405"/>
      <c r="J3657" s="405"/>
      <c r="K3657" s="405"/>
      <c r="L3657" s="406"/>
      <c r="M3657" s="25" t="str">
        <f>IFERROR(VLOOKUP(D3657,Cover!$I$2:$J$14,2,0),"")</f>
        <v/>
      </c>
      <c r="N3657" s="25" t="str">
        <f t="shared" si="114"/>
        <v/>
      </c>
      <c r="O3657" s="15" t="str">
        <f t="shared" si="115"/>
        <v/>
      </c>
    </row>
    <row r="3658" spans="1:15" ht="16.5" customHeight="1">
      <c r="A3658" s="404"/>
      <c r="B3658" s="405"/>
      <c r="C3658" s="413"/>
      <c r="D3658" s="405"/>
      <c r="E3658" s="405"/>
      <c r="F3658" s="405"/>
      <c r="G3658" s="405"/>
      <c r="H3658" s="405"/>
      <c r="I3658" s="405"/>
      <c r="J3658" s="405"/>
      <c r="K3658" s="405"/>
      <c r="L3658" s="406"/>
      <c r="M3658" s="25" t="str">
        <f>IFERROR(VLOOKUP(D3658,Cover!$I$2:$J$14,2,0),"")</f>
        <v/>
      </c>
      <c r="N3658" s="25" t="str">
        <f t="shared" si="114"/>
        <v/>
      </c>
      <c r="O3658" s="15" t="str">
        <f t="shared" si="115"/>
        <v/>
      </c>
    </row>
    <row r="3659" spans="1:15" ht="16.5" customHeight="1">
      <c r="A3659" s="404"/>
      <c r="B3659" s="405"/>
      <c r="C3659" s="413"/>
      <c r="D3659" s="405"/>
      <c r="E3659" s="405"/>
      <c r="F3659" s="405"/>
      <c r="G3659" s="405"/>
      <c r="H3659" s="405"/>
      <c r="I3659" s="405"/>
      <c r="J3659" s="405"/>
      <c r="K3659" s="405"/>
      <c r="L3659" s="406"/>
      <c r="M3659" s="25" t="str">
        <f>IFERROR(VLOOKUP(D3659,Cover!$I$2:$J$14,2,0),"")</f>
        <v/>
      </c>
      <c r="N3659" s="25" t="str">
        <f t="shared" si="114"/>
        <v/>
      </c>
      <c r="O3659" s="15" t="str">
        <f t="shared" si="115"/>
        <v/>
      </c>
    </row>
    <row r="3660" spans="1:15" ht="16.5" customHeight="1">
      <c r="A3660" s="404"/>
      <c r="B3660" s="405"/>
      <c r="C3660" s="413"/>
      <c r="D3660" s="405"/>
      <c r="E3660" s="405"/>
      <c r="F3660" s="405"/>
      <c r="G3660" s="405"/>
      <c r="H3660" s="405"/>
      <c r="I3660" s="405"/>
      <c r="J3660" s="405"/>
      <c r="K3660" s="405"/>
      <c r="L3660" s="406"/>
      <c r="M3660" s="25" t="str">
        <f>IFERROR(VLOOKUP(D3660,Cover!$I$2:$J$14,2,0),"")</f>
        <v/>
      </c>
      <c r="N3660" s="25" t="str">
        <f t="shared" si="114"/>
        <v/>
      </c>
      <c r="O3660" s="15" t="str">
        <f t="shared" si="115"/>
        <v/>
      </c>
    </row>
    <row r="3661" spans="1:15" ht="16.5" customHeight="1">
      <c r="A3661" s="404"/>
      <c r="B3661" s="405"/>
      <c r="C3661" s="413"/>
      <c r="D3661" s="405"/>
      <c r="E3661" s="405"/>
      <c r="F3661" s="405"/>
      <c r="G3661" s="405"/>
      <c r="H3661" s="405"/>
      <c r="I3661" s="405"/>
      <c r="J3661" s="405"/>
      <c r="K3661" s="405"/>
      <c r="L3661" s="406"/>
      <c r="M3661" s="25" t="str">
        <f>IFERROR(VLOOKUP(D3661,Cover!$I$2:$J$14,2,0),"")</f>
        <v/>
      </c>
      <c r="N3661" s="25" t="str">
        <f t="shared" si="114"/>
        <v/>
      </c>
      <c r="O3661" s="15" t="str">
        <f t="shared" si="115"/>
        <v/>
      </c>
    </row>
    <row r="3662" spans="1:15" ht="16.5" customHeight="1">
      <c r="A3662" s="404"/>
      <c r="B3662" s="405"/>
      <c r="C3662" s="413"/>
      <c r="D3662" s="405"/>
      <c r="E3662" s="405"/>
      <c r="F3662" s="405"/>
      <c r="G3662" s="405"/>
      <c r="H3662" s="405"/>
      <c r="I3662" s="405"/>
      <c r="J3662" s="405"/>
      <c r="K3662" s="405"/>
      <c r="L3662" s="406"/>
      <c r="M3662" s="25" t="str">
        <f>IFERROR(VLOOKUP(D3662,Cover!$I$2:$J$14,2,0),"")</f>
        <v/>
      </c>
      <c r="N3662" s="25" t="str">
        <f t="shared" si="114"/>
        <v/>
      </c>
      <c r="O3662" s="15" t="str">
        <f t="shared" si="115"/>
        <v/>
      </c>
    </row>
    <row r="3663" spans="1:15" ht="16.5" customHeight="1">
      <c r="A3663" s="404"/>
      <c r="B3663" s="405"/>
      <c r="C3663" s="413"/>
      <c r="D3663" s="405"/>
      <c r="E3663" s="405"/>
      <c r="F3663" s="405"/>
      <c r="G3663" s="405"/>
      <c r="H3663" s="405"/>
      <c r="I3663" s="405"/>
      <c r="J3663" s="405"/>
      <c r="K3663" s="405"/>
      <c r="L3663" s="406"/>
      <c r="M3663" s="25" t="str">
        <f>IFERROR(VLOOKUP(D3663,Cover!$I$2:$J$14,2,0),"")</f>
        <v/>
      </c>
      <c r="N3663" s="25" t="str">
        <f t="shared" si="114"/>
        <v/>
      </c>
      <c r="O3663" s="15" t="str">
        <f t="shared" si="115"/>
        <v/>
      </c>
    </row>
    <row r="3664" spans="1:15" ht="16.5" customHeight="1">
      <c r="A3664" s="404"/>
      <c r="B3664" s="405"/>
      <c r="C3664" s="413"/>
      <c r="D3664" s="405"/>
      <c r="E3664" s="405"/>
      <c r="F3664" s="405"/>
      <c r="G3664" s="405"/>
      <c r="H3664" s="405"/>
      <c r="I3664" s="405"/>
      <c r="J3664" s="405"/>
      <c r="K3664" s="405"/>
      <c r="L3664" s="406"/>
      <c r="M3664" s="25" t="str">
        <f>IFERROR(VLOOKUP(D3664,Cover!$I$2:$J$14,2,0),"")</f>
        <v/>
      </c>
      <c r="N3664" s="25" t="str">
        <f t="shared" si="114"/>
        <v/>
      </c>
      <c r="O3664" s="15" t="str">
        <f t="shared" si="115"/>
        <v/>
      </c>
    </row>
    <row r="3665" spans="1:15" ht="16.5" customHeight="1">
      <c r="A3665" s="404"/>
      <c r="B3665" s="405"/>
      <c r="C3665" s="413"/>
      <c r="D3665" s="405"/>
      <c r="E3665" s="405"/>
      <c r="F3665" s="405"/>
      <c r="G3665" s="405"/>
      <c r="H3665" s="405"/>
      <c r="I3665" s="405"/>
      <c r="J3665" s="405"/>
      <c r="K3665" s="405"/>
      <c r="L3665" s="406"/>
      <c r="M3665" s="25" t="str">
        <f>IFERROR(VLOOKUP(D3665,Cover!$I$2:$J$14,2,0),"")</f>
        <v/>
      </c>
      <c r="N3665" s="25" t="str">
        <f t="shared" si="114"/>
        <v/>
      </c>
      <c r="O3665" s="15" t="str">
        <f t="shared" si="115"/>
        <v/>
      </c>
    </row>
    <row r="3666" spans="1:15" ht="16.5" customHeight="1">
      <c r="A3666" s="404"/>
      <c r="B3666" s="405"/>
      <c r="C3666" s="413"/>
      <c r="D3666" s="405"/>
      <c r="E3666" s="405"/>
      <c r="F3666" s="405"/>
      <c r="G3666" s="405"/>
      <c r="H3666" s="405"/>
      <c r="I3666" s="405"/>
      <c r="J3666" s="405"/>
      <c r="K3666" s="405"/>
      <c r="L3666" s="406"/>
      <c r="M3666" s="25" t="str">
        <f>IFERROR(VLOOKUP(D3666,Cover!$I$2:$J$14,2,0),"")</f>
        <v/>
      </c>
      <c r="N3666" s="25" t="str">
        <f t="shared" si="114"/>
        <v/>
      </c>
      <c r="O3666" s="15" t="str">
        <f t="shared" si="115"/>
        <v/>
      </c>
    </row>
    <row r="3667" spans="1:15" ht="16.5" customHeight="1">
      <c r="A3667" s="404"/>
      <c r="B3667" s="405"/>
      <c r="C3667" s="413"/>
      <c r="D3667" s="405"/>
      <c r="E3667" s="405"/>
      <c r="F3667" s="405"/>
      <c r="G3667" s="405"/>
      <c r="H3667" s="405"/>
      <c r="I3667" s="405"/>
      <c r="J3667" s="405"/>
      <c r="K3667" s="405"/>
      <c r="L3667" s="406"/>
      <c r="M3667" s="25" t="str">
        <f>IFERROR(VLOOKUP(D3667,Cover!$I$2:$J$14,2,0),"")</f>
        <v/>
      </c>
      <c r="N3667" s="25" t="str">
        <f t="shared" si="114"/>
        <v/>
      </c>
      <c r="O3667" s="15" t="str">
        <f t="shared" si="115"/>
        <v/>
      </c>
    </row>
    <row r="3668" spans="1:15" ht="16.5" customHeight="1">
      <c r="A3668" s="404"/>
      <c r="B3668" s="405"/>
      <c r="C3668" s="413"/>
      <c r="D3668" s="405"/>
      <c r="E3668" s="405"/>
      <c r="F3668" s="405"/>
      <c r="G3668" s="405"/>
      <c r="H3668" s="405"/>
      <c r="I3668" s="405"/>
      <c r="J3668" s="405"/>
      <c r="K3668" s="405"/>
      <c r="L3668" s="406"/>
      <c r="M3668" s="25" t="str">
        <f>IFERROR(VLOOKUP(D3668,Cover!$I$2:$J$14,2,0),"")</f>
        <v/>
      </c>
      <c r="N3668" s="25" t="str">
        <f t="shared" si="114"/>
        <v/>
      </c>
      <c r="O3668" s="15" t="str">
        <f t="shared" si="115"/>
        <v/>
      </c>
    </row>
    <row r="3669" spans="1:15" ht="16.5" customHeight="1">
      <c r="A3669" s="404"/>
      <c r="B3669" s="405"/>
      <c r="C3669" s="413"/>
      <c r="D3669" s="405"/>
      <c r="E3669" s="405"/>
      <c r="F3669" s="405"/>
      <c r="G3669" s="405"/>
      <c r="H3669" s="405"/>
      <c r="I3669" s="405"/>
      <c r="J3669" s="405"/>
      <c r="K3669" s="405"/>
      <c r="L3669" s="406"/>
      <c r="M3669" s="25" t="str">
        <f>IFERROR(VLOOKUP(D3669,Cover!$I$2:$J$14,2,0),"")</f>
        <v/>
      </c>
      <c r="N3669" s="25" t="str">
        <f t="shared" si="114"/>
        <v/>
      </c>
      <c r="O3669" s="15" t="str">
        <f t="shared" si="115"/>
        <v/>
      </c>
    </row>
    <row r="3670" spans="1:15" ht="16.5" customHeight="1">
      <c r="A3670" s="404"/>
      <c r="B3670" s="405"/>
      <c r="C3670" s="413"/>
      <c r="D3670" s="405"/>
      <c r="E3670" s="405"/>
      <c r="F3670" s="405"/>
      <c r="G3670" s="405"/>
      <c r="H3670" s="405"/>
      <c r="I3670" s="405"/>
      <c r="J3670" s="405"/>
      <c r="K3670" s="405"/>
      <c r="L3670" s="406"/>
      <c r="M3670" s="25" t="str">
        <f>IFERROR(VLOOKUP(D3670,Cover!$I$2:$J$14,2,0),"")</f>
        <v/>
      </c>
      <c r="N3670" s="25" t="str">
        <f t="shared" si="114"/>
        <v/>
      </c>
      <c r="O3670" s="15" t="str">
        <f t="shared" si="115"/>
        <v/>
      </c>
    </row>
    <row r="3671" spans="1:15" ht="16.5" customHeight="1">
      <c r="A3671" s="404"/>
      <c r="B3671" s="405"/>
      <c r="C3671" s="413"/>
      <c r="D3671" s="405"/>
      <c r="E3671" s="405"/>
      <c r="F3671" s="405"/>
      <c r="G3671" s="405"/>
      <c r="H3671" s="405"/>
      <c r="I3671" s="405"/>
      <c r="J3671" s="405"/>
      <c r="K3671" s="405"/>
      <c r="L3671" s="406"/>
      <c r="M3671" s="25" t="str">
        <f>IFERROR(VLOOKUP(D3671,Cover!$I$2:$J$14,2,0),"")</f>
        <v/>
      </c>
      <c r="N3671" s="25" t="str">
        <f t="shared" si="114"/>
        <v/>
      </c>
      <c r="O3671" s="15" t="str">
        <f t="shared" si="115"/>
        <v/>
      </c>
    </row>
    <row r="3672" spans="1:15" ht="16.5" customHeight="1">
      <c r="A3672" s="404"/>
      <c r="B3672" s="405"/>
      <c r="C3672" s="413"/>
      <c r="D3672" s="405"/>
      <c r="E3672" s="405"/>
      <c r="F3672" s="405"/>
      <c r="G3672" s="405"/>
      <c r="H3672" s="405"/>
      <c r="I3672" s="405"/>
      <c r="J3672" s="405"/>
      <c r="K3672" s="405"/>
      <c r="L3672" s="406"/>
      <c r="M3672" s="25" t="str">
        <f>IFERROR(VLOOKUP(D3672,Cover!$I$2:$J$14,2,0),"")</f>
        <v/>
      </c>
      <c r="N3672" s="25" t="str">
        <f t="shared" si="114"/>
        <v/>
      </c>
      <c r="O3672" s="15" t="str">
        <f t="shared" si="115"/>
        <v/>
      </c>
    </row>
    <row r="3673" spans="1:15" ht="16.5" customHeight="1">
      <c r="A3673" s="404"/>
      <c r="B3673" s="405"/>
      <c r="C3673" s="413"/>
      <c r="D3673" s="405"/>
      <c r="E3673" s="405"/>
      <c r="F3673" s="405"/>
      <c r="G3673" s="405"/>
      <c r="H3673" s="405"/>
      <c r="I3673" s="405"/>
      <c r="J3673" s="405"/>
      <c r="K3673" s="405"/>
      <c r="L3673" s="406"/>
      <c r="M3673" s="25" t="str">
        <f>IFERROR(VLOOKUP(D3673,Cover!$I$2:$J$14,2,0),"")</f>
        <v/>
      </c>
      <c r="N3673" s="25" t="str">
        <f t="shared" si="114"/>
        <v/>
      </c>
      <c r="O3673" s="15" t="str">
        <f t="shared" si="115"/>
        <v/>
      </c>
    </row>
    <row r="3674" spans="1:15" ht="16.5" customHeight="1">
      <c r="A3674" s="404"/>
      <c r="B3674" s="405"/>
      <c r="C3674" s="413"/>
      <c r="D3674" s="405"/>
      <c r="E3674" s="405"/>
      <c r="F3674" s="405"/>
      <c r="G3674" s="405"/>
      <c r="H3674" s="405"/>
      <c r="I3674" s="405"/>
      <c r="J3674" s="405"/>
      <c r="K3674" s="405"/>
      <c r="L3674" s="406"/>
      <c r="M3674" s="25" t="str">
        <f>IFERROR(VLOOKUP(D3674,Cover!$I$2:$J$14,2,0),"")</f>
        <v/>
      </c>
      <c r="N3674" s="25" t="str">
        <f t="shared" si="114"/>
        <v/>
      </c>
      <c r="O3674" s="15" t="str">
        <f t="shared" si="115"/>
        <v/>
      </c>
    </row>
    <row r="3675" spans="1:15" ht="16.5" customHeight="1">
      <c r="A3675" s="404"/>
      <c r="B3675" s="405"/>
      <c r="C3675" s="413"/>
      <c r="D3675" s="405"/>
      <c r="E3675" s="405"/>
      <c r="F3675" s="405"/>
      <c r="G3675" s="405"/>
      <c r="H3675" s="405"/>
      <c r="I3675" s="405"/>
      <c r="J3675" s="405"/>
      <c r="K3675" s="405"/>
      <c r="L3675" s="406"/>
      <c r="M3675" s="25" t="str">
        <f>IFERROR(VLOOKUP(D3675,Cover!$I$2:$J$14,2,0),"")</f>
        <v/>
      </c>
      <c r="N3675" s="25" t="str">
        <f t="shared" si="114"/>
        <v/>
      </c>
      <c r="O3675" s="15" t="str">
        <f t="shared" si="115"/>
        <v/>
      </c>
    </row>
    <row r="3676" spans="1:15" ht="16.5" customHeight="1">
      <c r="A3676" s="404"/>
      <c r="B3676" s="405"/>
      <c r="C3676" s="413"/>
      <c r="D3676" s="405"/>
      <c r="E3676" s="405"/>
      <c r="F3676" s="405"/>
      <c r="G3676" s="405"/>
      <c r="H3676" s="405"/>
      <c r="I3676" s="405"/>
      <c r="J3676" s="405"/>
      <c r="K3676" s="405"/>
      <c r="L3676" s="406"/>
      <c r="M3676" s="25" t="str">
        <f>IFERROR(VLOOKUP(D3676,Cover!$I$2:$J$14,2,0),"")</f>
        <v/>
      </c>
      <c r="N3676" s="25" t="str">
        <f t="shared" si="114"/>
        <v/>
      </c>
      <c r="O3676" s="15" t="str">
        <f t="shared" si="115"/>
        <v/>
      </c>
    </row>
    <row r="3677" spans="1:15" ht="16.5" customHeight="1">
      <c r="A3677" s="404"/>
      <c r="B3677" s="405"/>
      <c r="C3677" s="413"/>
      <c r="D3677" s="405"/>
      <c r="E3677" s="405"/>
      <c r="F3677" s="405"/>
      <c r="G3677" s="405"/>
      <c r="H3677" s="405"/>
      <c r="I3677" s="405"/>
      <c r="J3677" s="405"/>
      <c r="K3677" s="405"/>
      <c r="L3677" s="406"/>
      <c r="M3677" s="25" t="str">
        <f>IFERROR(VLOOKUP(D3677,Cover!$I$2:$J$14,2,0),"")</f>
        <v/>
      </c>
      <c r="N3677" s="25" t="str">
        <f t="shared" si="114"/>
        <v/>
      </c>
      <c r="O3677" s="15" t="str">
        <f t="shared" si="115"/>
        <v/>
      </c>
    </row>
    <row r="3678" spans="1:15" ht="16.5" customHeight="1">
      <c r="A3678" s="404"/>
      <c r="B3678" s="405"/>
      <c r="C3678" s="413"/>
      <c r="D3678" s="405"/>
      <c r="E3678" s="405"/>
      <c r="F3678" s="405"/>
      <c r="G3678" s="405"/>
      <c r="H3678" s="405"/>
      <c r="I3678" s="405"/>
      <c r="J3678" s="405"/>
      <c r="K3678" s="405"/>
      <c r="L3678" s="406"/>
      <c r="M3678" s="25" t="str">
        <f>IFERROR(VLOOKUP(D3678,Cover!$I$2:$J$14,2,0),"")</f>
        <v/>
      </c>
      <c r="N3678" s="25" t="str">
        <f t="shared" si="114"/>
        <v/>
      </c>
      <c r="O3678" s="15" t="str">
        <f t="shared" si="115"/>
        <v/>
      </c>
    </row>
    <row r="3679" spans="1:15" ht="16.5" customHeight="1">
      <c r="A3679" s="404"/>
      <c r="B3679" s="405"/>
      <c r="C3679" s="413"/>
      <c r="D3679" s="405"/>
      <c r="E3679" s="405"/>
      <c r="F3679" s="405"/>
      <c r="G3679" s="405"/>
      <c r="H3679" s="405"/>
      <c r="I3679" s="405"/>
      <c r="J3679" s="405"/>
      <c r="K3679" s="405"/>
      <c r="L3679" s="406"/>
      <c r="M3679" s="25" t="str">
        <f>IFERROR(VLOOKUP(D3679,Cover!$I$2:$J$14,2,0),"")</f>
        <v/>
      </c>
      <c r="N3679" s="25" t="str">
        <f t="shared" si="114"/>
        <v/>
      </c>
      <c r="O3679" s="15" t="str">
        <f t="shared" si="115"/>
        <v/>
      </c>
    </row>
    <row r="3680" spans="1:15" ht="16.5" customHeight="1">
      <c r="A3680" s="404"/>
      <c r="B3680" s="405"/>
      <c r="C3680" s="413"/>
      <c r="D3680" s="405"/>
      <c r="E3680" s="405"/>
      <c r="F3680" s="405"/>
      <c r="G3680" s="405"/>
      <c r="H3680" s="405"/>
      <c r="I3680" s="405"/>
      <c r="J3680" s="405"/>
      <c r="K3680" s="405"/>
      <c r="L3680" s="406"/>
      <c r="M3680" s="25" t="str">
        <f>IFERROR(VLOOKUP(D3680,Cover!$I$2:$J$14,2,0),"")</f>
        <v/>
      </c>
      <c r="N3680" s="25" t="str">
        <f t="shared" si="114"/>
        <v/>
      </c>
      <c r="O3680" s="15" t="str">
        <f t="shared" si="115"/>
        <v/>
      </c>
    </row>
    <row r="3681" spans="1:15" ht="16.5" customHeight="1">
      <c r="A3681" s="404"/>
      <c r="B3681" s="405"/>
      <c r="C3681" s="413"/>
      <c r="D3681" s="405"/>
      <c r="E3681" s="405"/>
      <c r="F3681" s="405"/>
      <c r="G3681" s="405"/>
      <c r="H3681" s="405"/>
      <c r="I3681" s="405"/>
      <c r="J3681" s="405"/>
      <c r="K3681" s="405"/>
      <c r="L3681" s="406"/>
      <c r="M3681" s="25" t="str">
        <f>IFERROR(VLOOKUP(D3681,Cover!$I$2:$J$14,2,0),"")</f>
        <v/>
      </c>
      <c r="N3681" s="25" t="str">
        <f t="shared" si="114"/>
        <v/>
      </c>
      <c r="O3681" s="15" t="str">
        <f t="shared" si="115"/>
        <v/>
      </c>
    </row>
    <row r="3682" spans="1:15" ht="16.5" customHeight="1">
      <c r="A3682" s="404"/>
      <c r="B3682" s="405"/>
      <c r="C3682" s="413"/>
      <c r="D3682" s="405"/>
      <c r="E3682" s="405"/>
      <c r="F3682" s="405"/>
      <c r="G3682" s="405"/>
      <c r="H3682" s="405"/>
      <c r="I3682" s="405"/>
      <c r="J3682" s="405"/>
      <c r="K3682" s="405"/>
      <c r="L3682" s="406"/>
      <c r="M3682" s="25" t="str">
        <f>IFERROR(VLOOKUP(D3682,Cover!$I$2:$J$14,2,0),"")</f>
        <v/>
      </c>
      <c r="N3682" s="25" t="str">
        <f t="shared" si="114"/>
        <v/>
      </c>
      <c r="O3682" s="15" t="str">
        <f t="shared" si="115"/>
        <v/>
      </c>
    </row>
    <row r="3683" spans="1:15" ht="16.5" customHeight="1">
      <c r="A3683" s="404"/>
      <c r="B3683" s="405"/>
      <c r="C3683" s="413"/>
      <c r="D3683" s="405"/>
      <c r="E3683" s="405"/>
      <c r="F3683" s="405"/>
      <c r="G3683" s="405"/>
      <c r="H3683" s="405"/>
      <c r="I3683" s="405"/>
      <c r="J3683" s="405"/>
      <c r="K3683" s="405"/>
      <c r="L3683" s="406"/>
      <c r="M3683" s="25" t="str">
        <f>IFERROR(VLOOKUP(D3683,Cover!$I$2:$J$14,2,0),"")</f>
        <v/>
      </c>
      <c r="N3683" s="25" t="str">
        <f t="shared" si="114"/>
        <v/>
      </c>
      <c r="O3683" s="15" t="str">
        <f t="shared" si="115"/>
        <v/>
      </c>
    </row>
    <row r="3684" spans="1:15" ht="16.5" customHeight="1">
      <c r="A3684" s="404"/>
      <c r="B3684" s="405"/>
      <c r="C3684" s="413"/>
      <c r="D3684" s="405"/>
      <c r="E3684" s="405"/>
      <c r="F3684" s="405"/>
      <c r="G3684" s="405"/>
      <c r="H3684" s="405"/>
      <c r="I3684" s="405"/>
      <c r="J3684" s="405"/>
      <c r="K3684" s="405"/>
      <c r="L3684" s="406"/>
      <c r="M3684" s="25" t="str">
        <f>IFERROR(VLOOKUP(D3684,Cover!$I$2:$J$14,2,0),"")</f>
        <v/>
      </c>
      <c r="N3684" s="25" t="str">
        <f t="shared" si="114"/>
        <v/>
      </c>
      <c r="O3684" s="15" t="str">
        <f t="shared" si="115"/>
        <v/>
      </c>
    </row>
    <row r="3685" spans="1:15" ht="16.5" customHeight="1">
      <c r="A3685" s="404"/>
      <c r="B3685" s="405"/>
      <c r="C3685" s="413"/>
      <c r="D3685" s="405"/>
      <c r="E3685" s="405"/>
      <c r="F3685" s="405"/>
      <c r="G3685" s="405"/>
      <c r="H3685" s="405"/>
      <c r="I3685" s="405"/>
      <c r="J3685" s="405"/>
      <c r="K3685" s="405"/>
      <c r="L3685" s="406"/>
      <c r="M3685" s="25" t="str">
        <f>IFERROR(VLOOKUP(D3685,Cover!$I$2:$J$14,2,0),"")</f>
        <v/>
      </c>
      <c r="N3685" s="25" t="str">
        <f t="shared" si="114"/>
        <v/>
      </c>
      <c r="O3685" s="15" t="str">
        <f t="shared" si="115"/>
        <v/>
      </c>
    </row>
    <row r="3686" spans="1:15" ht="16.5" customHeight="1">
      <c r="A3686" s="404"/>
      <c r="B3686" s="405"/>
      <c r="C3686" s="413"/>
      <c r="D3686" s="405"/>
      <c r="E3686" s="405"/>
      <c r="F3686" s="405"/>
      <c r="G3686" s="405"/>
      <c r="H3686" s="405"/>
      <c r="I3686" s="405"/>
      <c r="J3686" s="405"/>
      <c r="K3686" s="405"/>
      <c r="L3686" s="406"/>
      <c r="M3686" s="25" t="str">
        <f>IFERROR(VLOOKUP(D3686,Cover!$I$2:$J$14,2,0),"")</f>
        <v/>
      </c>
      <c r="N3686" s="25" t="str">
        <f t="shared" si="114"/>
        <v/>
      </c>
      <c r="O3686" s="15" t="str">
        <f t="shared" si="115"/>
        <v/>
      </c>
    </row>
    <row r="3687" spans="1:15" ht="16.5" customHeight="1">
      <c r="A3687" s="404"/>
      <c r="B3687" s="405"/>
      <c r="C3687" s="413"/>
      <c r="D3687" s="405"/>
      <c r="E3687" s="405"/>
      <c r="F3687" s="405"/>
      <c r="G3687" s="405"/>
      <c r="H3687" s="405"/>
      <c r="I3687" s="405"/>
      <c r="J3687" s="405"/>
      <c r="K3687" s="405"/>
      <c r="L3687" s="406"/>
      <c r="M3687" s="25" t="str">
        <f>IFERROR(VLOOKUP(D3687,Cover!$I$2:$J$14,2,0),"")</f>
        <v/>
      </c>
      <c r="N3687" s="25" t="str">
        <f t="shared" si="114"/>
        <v/>
      </c>
      <c r="O3687" s="15" t="str">
        <f t="shared" si="115"/>
        <v/>
      </c>
    </row>
    <row r="3688" spans="1:15" ht="16.5" customHeight="1">
      <c r="A3688" s="404"/>
      <c r="B3688" s="405"/>
      <c r="C3688" s="413"/>
      <c r="D3688" s="405"/>
      <c r="E3688" s="405"/>
      <c r="F3688" s="405"/>
      <c r="G3688" s="405"/>
      <c r="H3688" s="405"/>
      <c r="I3688" s="405"/>
      <c r="J3688" s="405"/>
      <c r="K3688" s="405"/>
      <c r="L3688" s="406"/>
      <c r="M3688" s="25" t="str">
        <f>IFERROR(VLOOKUP(D3688,Cover!$I$2:$J$14,2,0),"")</f>
        <v/>
      </c>
      <c r="N3688" s="25" t="str">
        <f t="shared" si="114"/>
        <v/>
      </c>
      <c r="O3688" s="15" t="str">
        <f t="shared" si="115"/>
        <v/>
      </c>
    </row>
    <row r="3689" spans="1:15" ht="16.5" customHeight="1">
      <c r="A3689" s="404"/>
      <c r="B3689" s="405"/>
      <c r="C3689" s="413"/>
      <c r="D3689" s="405"/>
      <c r="E3689" s="405"/>
      <c r="F3689" s="405"/>
      <c r="G3689" s="405"/>
      <c r="H3689" s="405"/>
      <c r="I3689" s="405"/>
      <c r="J3689" s="405"/>
      <c r="K3689" s="405"/>
      <c r="L3689" s="406"/>
      <c r="M3689" s="25" t="str">
        <f>IFERROR(VLOOKUP(D3689,Cover!$I$2:$J$14,2,0),"")</f>
        <v/>
      </c>
      <c r="N3689" s="25" t="str">
        <f t="shared" si="114"/>
        <v/>
      </c>
      <c r="O3689" s="15" t="str">
        <f t="shared" si="115"/>
        <v/>
      </c>
    </row>
    <row r="3690" spans="1:15" ht="16.5" customHeight="1">
      <c r="A3690" s="404"/>
      <c r="B3690" s="405"/>
      <c r="C3690" s="413"/>
      <c r="D3690" s="405"/>
      <c r="E3690" s="405"/>
      <c r="F3690" s="405"/>
      <c r="G3690" s="405"/>
      <c r="H3690" s="405"/>
      <c r="I3690" s="405"/>
      <c r="J3690" s="405"/>
      <c r="K3690" s="405"/>
      <c r="L3690" s="406"/>
      <c r="M3690" s="25" t="str">
        <f>IFERROR(VLOOKUP(D3690,Cover!$I$2:$J$14,2,0),"")</f>
        <v/>
      </c>
      <c r="N3690" s="25" t="str">
        <f t="shared" si="114"/>
        <v/>
      </c>
      <c r="O3690" s="15" t="str">
        <f t="shared" si="115"/>
        <v/>
      </c>
    </row>
    <row r="3691" spans="1:15" ht="16.5" customHeight="1">
      <c r="A3691" s="404"/>
      <c r="B3691" s="405"/>
      <c r="C3691" s="413"/>
      <c r="D3691" s="405"/>
      <c r="E3691" s="405"/>
      <c r="F3691" s="405"/>
      <c r="G3691" s="405"/>
      <c r="H3691" s="405"/>
      <c r="I3691" s="405"/>
      <c r="J3691" s="405"/>
      <c r="K3691" s="405"/>
      <c r="L3691" s="406"/>
      <c r="M3691" s="25" t="str">
        <f>IFERROR(VLOOKUP(D3691,Cover!$I$2:$J$14,2,0),"")</f>
        <v/>
      </c>
      <c r="N3691" s="25" t="str">
        <f t="shared" si="114"/>
        <v/>
      </c>
      <c r="O3691" s="15" t="str">
        <f t="shared" si="115"/>
        <v/>
      </c>
    </row>
    <row r="3692" spans="1:15" ht="16.5" customHeight="1">
      <c r="A3692" s="404"/>
      <c r="B3692" s="405"/>
      <c r="C3692" s="413"/>
      <c r="D3692" s="405"/>
      <c r="E3692" s="405"/>
      <c r="F3692" s="405"/>
      <c r="G3692" s="405"/>
      <c r="H3692" s="405"/>
      <c r="I3692" s="405"/>
      <c r="J3692" s="405"/>
      <c r="K3692" s="405"/>
      <c r="L3692" s="406"/>
      <c r="M3692" s="25" t="str">
        <f>IFERROR(VLOOKUP(D3692,Cover!$I$2:$J$14,2,0),"")</f>
        <v/>
      </c>
      <c r="N3692" s="25" t="str">
        <f t="shared" si="114"/>
        <v/>
      </c>
      <c r="O3692" s="15" t="str">
        <f t="shared" si="115"/>
        <v/>
      </c>
    </row>
    <row r="3693" spans="1:15" ht="16.5" customHeight="1">
      <c r="A3693" s="404"/>
      <c r="B3693" s="405"/>
      <c r="C3693" s="413"/>
      <c r="D3693" s="405"/>
      <c r="E3693" s="405"/>
      <c r="F3693" s="405"/>
      <c r="G3693" s="405"/>
      <c r="H3693" s="405"/>
      <c r="I3693" s="405"/>
      <c r="J3693" s="405"/>
      <c r="K3693" s="405"/>
      <c r="L3693" s="406"/>
      <c r="M3693" s="25" t="str">
        <f>IFERROR(VLOOKUP(D3693,Cover!$I$2:$J$14,2,0),"")</f>
        <v/>
      </c>
      <c r="N3693" s="25" t="str">
        <f t="shared" si="114"/>
        <v/>
      </c>
      <c r="O3693" s="15" t="str">
        <f t="shared" si="115"/>
        <v/>
      </c>
    </row>
    <row r="3694" spans="1:15" ht="16.5" customHeight="1">
      <c r="A3694" s="404"/>
      <c r="B3694" s="405"/>
      <c r="C3694" s="413"/>
      <c r="D3694" s="405"/>
      <c r="E3694" s="405"/>
      <c r="F3694" s="405"/>
      <c r="G3694" s="405"/>
      <c r="H3694" s="405"/>
      <c r="I3694" s="405"/>
      <c r="J3694" s="405"/>
      <c r="K3694" s="405"/>
      <c r="L3694" s="406"/>
      <c r="M3694" s="25" t="str">
        <f>IFERROR(VLOOKUP(D3694,Cover!$I$2:$J$14,2,0),"")</f>
        <v/>
      </c>
      <c r="N3694" s="25" t="str">
        <f t="shared" si="114"/>
        <v/>
      </c>
      <c r="O3694" s="15" t="str">
        <f t="shared" si="115"/>
        <v/>
      </c>
    </row>
    <row r="3695" spans="1:15" ht="16.5" customHeight="1">
      <c r="A3695" s="404"/>
      <c r="B3695" s="405"/>
      <c r="C3695" s="413"/>
      <c r="D3695" s="405"/>
      <c r="E3695" s="405"/>
      <c r="F3695" s="405"/>
      <c r="G3695" s="405"/>
      <c r="H3695" s="405"/>
      <c r="I3695" s="405"/>
      <c r="J3695" s="405"/>
      <c r="K3695" s="405"/>
      <c r="L3695" s="406"/>
      <c r="M3695" s="25" t="str">
        <f>IFERROR(VLOOKUP(D3695,Cover!$I$2:$J$14,2,0),"")</f>
        <v/>
      </c>
      <c r="N3695" s="25" t="str">
        <f t="shared" si="114"/>
        <v/>
      </c>
      <c r="O3695" s="15" t="str">
        <f t="shared" si="115"/>
        <v/>
      </c>
    </row>
    <row r="3696" spans="1:15" ht="16.5" customHeight="1">
      <c r="A3696" s="404"/>
      <c r="B3696" s="405"/>
      <c r="C3696" s="413"/>
      <c r="D3696" s="405"/>
      <c r="E3696" s="405"/>
      <c r="F3696" s="405"/>
      <c r="G3696" s="405"/>
      <c r="H3696" s="405"/>
      <c r="I3696" s="405"/>
      <c r="J3696" s="405"/>
      <c r="K3696" s="405"/>
      <c r="L3696" s="406"/>
      <c r="M3696" s="25" t="str">
        <f>IFERROR(VLOOKUP(D3696,Cover!$I$2:$J$14,2,0),"")</f>
        <v/>
      </c>
      <c r="N3696" s="25" t="str">
        <f t="shared" si="114"/>
        <v/>
      </c>
      <c r="O3696" s="15" t="str">
        <f t="shared" si="115"/>
        <v/>
      </c>
    </row>
    <row r="3697" spans="1:15" ht="16.5" customHeight="1">
      <c r="A3697" s="404"/>
      <c r="B3697" s="405"/>
      <c r="C3697" s="413"/>
      <c r="D3697" s="405"/>
      <c r="E3697" s="405"/>
      <c r="F3697" s="405"/>
      <c r="G3697" s="405"/>
      <c r="H3697" s="405"/>
      <c r="I3697" s="405"/>
      <c r="J3697" s="405"/>
      <c r="K3697" s="405"/>
      <c r="L3697" s="406"/>
      <c r="M3697" s="25" t="str">
        <f>IFERROR(VLOOKUP(D3697,Cover!$I$2:$J$14,2,0),"")</f>
        <v/>
      </c>
      <c r="N3697" s="25" t="str">
        <f t="shared" si="114"/>
        <v/>
      </c>
      <c r="O3697" s="15" t="str">
        <f t="shared" si="115"/>
        <v/>
      </c>
    </row>
    <row r="3698" spans="1:15" ht="16.5" customHeight="1">
      <c r="A3698" s="404"/>
      <c r="B3698" s="405"/>
      <c r="C3698" s="413"/>
      <c r="D3698" s="405"/>
      <c r="E3698" s="405"/>
      <c r="F3698" s="405"/>
      <c r="G3698" s="405"/>
      <c r="H3698" s="405"/>
      <c r="I3698" s="405"/>
      <c r="J3698" s="405"/>
      <c r="K3698" s="405"/>
      <c r="L3698" s="406"/>
      <c r="M3698" s="25" t="str">
        <f>IFERROR(VLOOKUP(D3698,Cover!$I$2:$J$14,2,0),"")</f>
        <v/>
      </c>
      <c r="N3698" s="25" t="str">
        <f t="shared" si="114"/>
        <v/>
      </c>
      <c r="O3698" s="15" t="str">
        <f t="shared" si="115"/>
        <v/>
      </c>
    </row>
    <row r="3699" spans="1:15" ht="16.5" customHeight="1">
      <c r="A3699" s="404"/>
      <c r="B3699" s="405"/>
      <c r="C3699" s="413"/>
      <c r="D3699" s="405"/>
      <c r="E3699" s="405"/>
      <c r="F3699" s="405"/>
      <c r="G3699" s="405"/>
      <c r="H3699" s="405"/>
      <c r="I3699" s="405"/>
      <c r="J3699" s="405"/>
      <c r="K3699" s="405"/>
      <c r="L3699" s="406"/>
      <c r="M3699" s="25" t="str">
        <f>IFERROR(VLOOKUP(D3699,Cover!$I$2:$J$14,2,0),"")</f>
        <v/>
      </c>
      <c r="N3699" s="25" t="str">
        <f t="shared" si="114"/>
        <v/>
      </c>
      <c r="O3699" s="15" t="str">
        <f t="shared" si="115"/>
        <v/>
      </c>
    </row>
    <row r="3700" spans="1:15" ht="16.5" customHeight="1">
      <c r="A3700" s="404"/>
      <c r="B3700" s="405"/>
      <c r="C3700" s="413"/>
      <c r="D3700" s="405"/>
      <c r="E3700" s="405"/>
      <c r="F3700" s="405"/>
      <c r="G3700" s="405"/>
      <c r="H3700" s="405"/>
      <c r="I3700" s="405"/>
      <c r="J3700" s="405"/>
      <c r="K3700" s="405"/>
      <c r="L3700" s="406"/>
      <c r="M3700" s="25" t="str">
        <f>IFERROR(VLOOKUP(D3700,Cover!$I$2:$J$14,2,0),"")</f>
        <v/>
      </c>
      <c r="N3700" s="25" t="str">
        <f t="shared" si="114"/>
        <v/>
      </c>
      <c r="O3700" s="15" t="str">
        <f t="shared" si="115"/>
        <v/>
      </c>
    </row>
    <row r="3701" spans="1:15" ht="16.5" customHeight="1">
      <c r="A3701" s="404"/>
      <c r="B3701" s="405"/>
      <c r="C3701" s="413"/>
      <c r="D3701" s="405"/>
      <c r="E3701" s="405"/>
      <c r="F3701" s="405"/>
      <c r="G3701" s="405"/>
      <c r="H3701" s="405"/>
      <c r="I3701" s="405"/>
      <c r="J3701" s="405"/>
      <c r="K3701" s="405"/>
      <c r="L3701" s="406"/>
      <c r="M3701" s="25" t="str">
        <f>IFERROR(VLOOKUP(D3701,Cover!$I$2:$J$14,2,0),"")</f>
        <v/>
      </c>
      <c r="N3701" s="25" t="str">
        <f t="shared" si="114"/>
        <v/>
      </c>
      <c r="O3701" s="15" t="str">
        <f t="shared" si="115"/>
        <v/>
      </c>
    </row>
    <row r="3702" spans="1:15" ht="16.5" customHeight="1">
      <c r="A3702" s="404"/>
      <c r="B3702" s="405"/>
      <c r="C3702" s="413"/>
      <c r="D3702" s="405"/>
      <c r="E3702" s="405"/>
      <c r="F3702" s="405"/>
      <c r="G3702" s="405"/>
      <c r="H3702" s="405"/>
      <c r="I3702" s="405"/>
      <c r="J3702" s="405"/>
      <c r="K3702" s="405"/>
      <c r="L3702" s="406"/>
      <c r="M3702" s="25" t="str">
        <f>IFERROR(VLOOKUP(D3702,Cover!$I$2:$J$14,2,0),"")</f>
        <v/>
      </c>
      <c r="N3702" s="25" t="str">
        <f t="shared" si="114"/>
        <v/>
      </c>
      <c r="O3702" s="15" t="str">
        <f t="shared" si="115"/>
        <v/>
      </c>
    </row>
    <row r="3703" spans="1:15" ht="16.5" customHeight="1">
      <c r="A3703" s="404"/>
      <c r="B3703" s="405"/>
      <c r="C3703" s="413"/>
      <c r="D3703" s="405"/>
      <c r="E3703" s="405"/>
      <c r="F3703" s="405"/>
      <c r="G3703" s="405"/>
      <c r="H3703" s="405"/>
      <c r="I3703" s="405"/>
      <c r="J3703" s="405"/>
      <c r="K3703" s="405"/>
      <c r="L3703" s="406"/>
      <c r="M3703" s="25" t="str">
        <f>IFERROR(VLOOKUP(D3703,Cover!$I$2:$J$14,2,0),"")</f>
        <v/>
      </c>
      <c r="N3703" s="25" t="str">
        <f t="shared" si="114"/>
        <v/>
      </c>
      <c r="O3703" s="15" t="str">
        <f t="shared" si="115"/>
        <v/>
      </c>
    </row>
    <row r="3704" spans="1:15" ht="16.5" customHeight="1">
      <c r="A3704" s="404"/>
      <c r="B3704" s="405"/>
      <c r="C3704" s="413"/>
      <c r="D3704" s="405"/>
      <c r="E3704" s="405"/>
      <c r="F3704" s="405"/>
      <c r="G3704" s="405"/>
      <c r="H3704" s="405"/>
      <c r="I3704" s="405"/>
      <c r="J3704" s="405"/>
      <c r="K3704" s="405"/>
      <c r="L3704" s="406"/>
      <c r="M3704" s="25" t="str">
        <f>IFERROR(VLOOKUP(D3704,Cover!$I$2:$J$14,2,0),"")</f>
        <v/>
      </c>
      <c r="N3704" s="25" t="str">
        <f t="shared" si="114"/>
        <v/>
      </c>
      <c r="O3704" s="15" t="str">
        <f t="shared" si="115"/>
        <v/>
      </c>
    </row>
    <row r="3705" spans="1:15" ht="16.5" customHeight="1">
      <c r="A3705" s="404"/>
      <c r="B3705" s="405"/>
      <c r="C3705" s="413"/>
      <c r="D3705" s="405"/>
      <c r="E3705" s="405"/>
      <c r="F3705" s="405"/>
      <c r="G3705" s="405"/>
      <c r="H3705" s="405"/>
      <c r="I3705" s="405"/>
      <c r="J3705" s="405"/>
      <c r="K3705" s="405"/>
      <c r="L3705" s="406"/>
      <c r="M3705" s="25" t="str">
        <f>IFERROR(VLOOKUP(D3705,Cover!$I$2:$J$14,2,0),"")</f>
        <v/>
      </c>
      <c r="N3705" s="25" t="str">
        <f t="shared" si="114"/>
        <v/>
      </c>
      <c r="O3705" s="15" t="str">
        <f t="shared" si="115"/>
        <v/>
      </c>
    </row>
    <row r="3706" spans="1:15" ht="16.5" customHeight="1">
      <c r="A3706" s="404"/>
      <c r="B3706" s="405"/>
      <c r="C3706" s="413"/>
      <c r="D3706" s="405"/>
      <c r="E3706" s="405"/>
      <c r="F3706" s="405"/>
      <c r="G3706" s="405"/>
      <c r="H3706" s="405"/>
      <c r="I3706" s="405"/>
      <c r="J3706" s="405"/>
      <c r="K3706" s="405"/>
      <c r="L3706" s="406"/>
      <c r="M3706" s="25" t="str">
        <f>IFERROR(VLOOKUP(D3706,Cover!$I$2:$J$14,2,0),"")</f>
        <v/>
      </c>
      <c r="N3706" s="25" t="str">
        <f t="shared" si="114"/>
        <v/>
      </c>
      <c r="O3706" s="15" t="str">
        <f t="shared" si="115"/>
        <v/>
      </c>
    </row>
    <row r="3707" spans="1:15" ht="16.5" customHeight="1">
      <c r="A3707" s="404"/>
      <c r="B3707" s="405"/>
      <c r="C3707" s="413"/>
      <c r="D3707" s="405"/>
      <c r="E3707" s="405"/>
      <c r="F3707" s="405"/>
      <c r="G3707" s="405"/>
      <c r="H3707" s="405"/>
      <c r="I3707" s="405"/>
      <c r="J3707" s="405"/>
      <c r="K3707" s="405"/>
      <c r="L3707" s="406"/>
      <c r="M3707" s="25" t="str">
        <f>IFERROR(VLOOKUP(D3707,Cover!$I$2:$J$14,2,0),"")</f>
        <v/>
      </c>
      <c r="N3707" s="25" t="str">
        <f t="shared" si="114"/>
        <v/>
      </c>
      <c r="O3707" s="15" t="str">
        <f t="shared" si="115"/>
        <v/>
      </c>
    </row>
    <row r="3708" spans="1:15" ht="16.5" customHeight="1">
      <c r="A3708" s="404"/>
      <c r="B3708" s="405"/>
      <c r="C3708" s="413"/>
      <c r="D3708" s="405"/>
      <c r="E3708" s="405"/>
      <c r="F3708" s="405"/>
      <c r="G3708" s="405"/>
      <c r="H3708" s="405"/>
      <c r="I3708" s="405"/>
      <c r="J3708" s="405"/>
      <c r="K3708" s="405"/>
      <c r="L3708" s="406"/>
      <c r="M3708" s="25" t="str">
        <f>IFERROR(VLOOKUP(D3708,Cover!$I$2:$J$14,2,0),"")</f>
        <v/>
      </c>
      <c r="N3708" s="25" t="str">
        <f t="shared" si="114"/>
        <v/>
      </c>
      <c r="O3708" s="15" t="str">
        <f t="shared" si="115"/>
        <v/>
      </c>
    </row>
    <row r="3709" spans="1:15" ht="16.5" customHeight="1">
      <c r="A3709" s="404"/>
      <c r="B3709" s="405"/>
      <c r="C3709" s="413"/>
      <c r="D3709" s="405"/>
      <c r="E3709" s="405"/>
      <c r="F3709" s="405"/>
      <c r="G3709" s="405"/>
      <c r="H3709" s="405"/>
      <c r="I3709" s="405"/>
      <c r="J3709" s="405"/>
      <c r="K3709" s="405"/>
      <c r="L3709" s="406"/>
      <c r="M3709" s="25" t="str">
        <f>IFERROR(VLOOKUP(D3709,Cover!$I$2:$J$14,2,0),"")</f>
        <v/>
      </c>
      <c r="N3709" s="25" t="str">
        <f t="shared" si="114"/>
        <v/>
      </c>
      <c r="O3709" s="15" t="str">
        <f t="shared" si="115"/>
        <v/>
      </c>
    </row>
    <row r="3710" spans="1:15" ht="16.5" customHeight="1">
      <c r="A3710" s="404"/>
      <c r="B3710" s="405"/>
      <c r="C3710" s="413"/>
      <c r="D3710" s="405"/>
      <c r="E3710" s="405"/>
      <c r="F3710" s="405"/>
      <c r="G3710" s="405"/>
      <c r="H3710" s="405"/>
      <c r="I3710" s="405"/>
      <c r="J3710" s="405"/>
      <c r="K3710" s="405"/>
      <c r="L3710" s="406"/>
      <c r="M3710" s="25" t="str">
        <f>IFERROR(VLOOKUP(D3710,Cover!$I$2:$J$14,2,0),"")</f>
        <v/>
      </c>
      <c r="N3710" s="25" t="str">
        <f t="shared" si="114"/>
        <v/>
      </c>
      <c r="O3710" s="15" t="str">
        <f t="shared" si="115"/>
        <v/>
      </c>
    </row>
    <row r="3711" spans="1:15" ht="16.5" customHeight="1">
      <c r="A3711" s="404"/>
      <c r="B3711" s="405"/>
      <c r="C3711" s="413"/>
      <c r="D3711" s="405"/>
      <c r="E3711" s="405"/>
      <c r="F3711" s="405"/>
      <c r="G3711" s="405"/>
      <c r="H3711" s="405"/>
      <c r="I3711" s="405"/>
      <c r="J3711" s="405"/>
      <c r="K3711" s="405"/>
      <c r="L3711" s="406"/>
      <c r="M3711" s="25" t="str">
        <f>IFERROR(VLOOKUP(D3711,Cover!$I$2:$J$14,2,0),"")</f>
        <v/>
      </c>
      <c r="N3711" s="25" t="str">
        <f t="shared" si="114"/>
        <v/>
      </c>
      <c r="O3711" s="15" t="str">
        <f t="shared" si="115"/>
        <v/>
      </c>
    </row>
    <row r="3712" spans="1:15" ht="16.5" customHeight="1">
      <c r="A3712" s="404"/>
      <c r="B3712" s="405"/>
      <c r="C3712" s="413"/>
      <c r="D3712" s="405"/>
      <c r="E3712" s="405"/>
      <c r="F3712" s="405"/>
      <c r="G3712" s="405"/>
      <c r="H3712" s="405"/>
      <c r="I3712" s="405"/>
      <c r="J3712" s="405"/>
      <c r="K3712" s="405"/>
      <c r="L3712" s="406"/>
      <c r="M3712" s="25" t="str">
        <f>IFERROR(VLOOKUP(D3712,Cover!$I$2:$J$14,2,0),"")</f>
        <v/>
      </c>
      <c r="N3712" s="25" t="str">
        <f t="shared" si="114"/>
        <v/>
      </c>
      <c r="O3712" s="15" t="str">
        <f t="shared" si="115"/>
        <v/>
      </c>
    </row>
    <row r="3713" spans="1:15" ht="16.5" customHeight="1">
      <c r="A3713" s="404"/>
      <c r="B3713" s="405"/>
      <c r="C3713" s="413"/>
      <c r="D3713" s="405"/>
      <c r="E3713" s="405"/>
      <c r="F3713" s="405"/>
      <c r="G3713" s="405"/>
      <c r="H3713" s="405"/>
      <c r="I3713" s="405"/>
      <c r="J3713" s="405"/>
      <c r="K3713" s="405"/>
      <c r="L3713" s="406"/>
      <c r="M3713" s="25" t="str">
        <f>IFERROR(VLOOKUP(D3713,Cover!$I$2:$J$14,2,0),"")</f>
        <v/>
      </c>
      <c r="N3713" s="25" t="str">
        <f t="shared" si="114"/>
        <v/>
      </c>
      <c r="O3713" s="15" t="str">
        <f t="shared" si="115"/>
        <v/>
      </c>
    </row>
    <row r="3714" spans="1:15" ht="16.5" customHeight="1">
      <c r="A3714" s="404"/>
      <c r="B3714" s="405"/>
      <c r="C3714" s="413"/>
      <c r="D3714" s="405"/>
      <c r="E3714" s="405"/>
      <c r="F3714" s="405"/>
      <c r="G3714" s="405"/>
      <c r="H3714" s="405"/>
      <c r="I3714" s="405"/>
      <c r="J3714" s="405"/>
      <c r="K3714" s="405"/>
      <c r="L3714" s="406"/>
      <c r="M3714" s="25" t="str">
        <f>IFERROR(VLOOKUP(D3714,Cover!$I$2:$J$14,2,0),"")</f>
        <v/>
      </c>
      <c r="N3714" s="25" t="str">
        <f t="shared" si="114"/>
        <v/>
      </c>
      <c r="O3714" s="15" t="str">
        <f t="shared" si="115"/>
        <v/>
      </c>
    </row>
    <row r="3715" spans="1:15" ht="16.5" customHeight="1">
      <c r="A3715" s="404"/>
      <c r="B3715" s="405"/>
      <c r="C3715" s="413"/>
      <c r="D3715" s="405"/>
      <c r="E3715" s="405"/>
      <c r="F3715" s="405"/>
      <c r="G3715" s="405"/>
      <c r="H3715" s="405"/>
      <c r="I3715" s="405"/>
      <c r="J3715" s="405"/>
      <c r="K3715" s="405"/>
      <c r="L3715" s="406"/>
      <c r="M3715" s="25" t="str">
        <f>IFERROR(VLOOKUP(D3715,Cover!$I$2:$J$14,2,0),"")</f>
        <v/>
      </c>
      <c r="N3715" s="25" t="str">
        <f t="shared" ref="N3715:N3778" si="116">IF(O3715&lt;&gt;"PMOyyy144_R4bis",CONCATENATE(B3715,M3715,I3715),CONCATENATE(O3715,M3715,I3715))</f>
        <v/>
      </c>
      <c r="O3715" s="15" t="str">
        <f t="shared" ref="O3715:O3778" si="117">LEFT(B3715,15)</f>
        <v/>
      </c>
    </row>
    <row r="3716" spans="1:15" ht="16.5" customHeight="1">
      <c r="A3716" s="404"/>
      <c r="B3716" s="405"/>
      <c r="C3716" s="413"/>
      <c r="D3716" s="405"/>
      <c r="E3716" s="405"/>
      <c r="F3716" s="405"/>
      <c r="G3716" s="405"/>
      <c r="H3716" s="405"/>
      <c r="I3716" s="405"/>
      <c r="J3716" s="405"/>
      <c r="K3716" s="405"/>
      <c r="L3716" s="406"/>
      <c r="M3716" s="25" t="str">
        <f>IFERROR(VLOOKUP(D3716,Cover!$I$2:$J$14,2,0),"")</f>
        <v/>
      </c>
      <c r="N3716" s="25" t="str">
        <f t="shared" si="116"/>
        <v/>
      </c>
      <c r="O3716" s="15" t="str">
        <f t="shared" si="117"/>
        <v/>
      </c>
    </row>
    <row r="3717" spans="1:15" ht="16.5" customHeight="1">
      <c r="A3717" s="404"/>
      <c r="B3717" s="405"/>
      <c r="C3717" s="413"/>
      <c r="D3717" s="405"/>
      <c r="E3717" s="405"/>
      <c r="F3717" s="405"/>
      <c r="G3717" s="405"/>
      <c r="H3717" s="405"/>
      <c r="I3717" s="405"/>
      <c r="J3717" s="405"/>
      <c r="K3717" s="405"/>
      <c r="L3717" s="406"/>
      <c r="M3717" s="25" t="str">
        <f>IFERROR(VLOOKUP(D3717,Cover!$I$2:$J$14,2,0),"")</f>
        <v/>
      </c>
      <c r="N3717" s="25" t="str">
        <f t="shared" si="116"/>
        <v/>
      </c>
      <c r="O3717" s="15" t="str">
        <f t="shared" si="117"/>
        <v/>
      </c>
    </row>
    <row r="3718" spans="1:15" ht="16.5" customHeight="1">
      <c r="A3718" s="404"/>
      <c r="B3718" s="405"/>
      <c r="C3718" s="413"/>
      <c r="D3718" s="405"/>
      <c r="E3718" s="405"/>
      <c r="F3718" s="405"/>
      <c r="G3718" s="405"/>
      <c r="H3718" s="405"/>
      <c r="I3718" s="405"/>
      <c r="J3718" s="405"/>
      <c r="K3718" s="405"/>
      <c r="L3718" s="406"/>
      <c r="M3718" s="25" t="str">
        <f>IFERROR(VLOOKUP(D3718,Cover!$I$2:$J$14,2,0),"")</f>
        <v/>
      </c>
      <c r="N3718" s="25" t="str">
        <f t="shared" si="116"/>
        <v/>
      </c>
      <c r="O3718" s="15" t="str">
        <f t="shared" si="117"/>
        <v/>
      </c>
    </row>
    <row r="3719" spans="1:15" ht="16.5" customHeight="1">
      <c r="A3719" s="404"/>
      <c r="B3719" s="405"/>
      <c r="C3719" s="413"/>
      <c r="D3719" s="405"/>
      <c r="E3719" s="405"/>
      <c r="F3719" s="405"/>
      <c r="G3719" s="405"/>
      <c r="H3719" s="405"/>
      <c r="I3719" s="405"/>
      <c r="J3719" s="405"/>
      <c r="K3719" s="405"/>
      <c r="L3719" s="406"/>
      <c r="M3719" s="25" t="str">
        <f>IFERROR(VLOOKUP(D3719,Cover!$I$2:$J$14,2,0),"")</f>
        <v/>
      </c>
      <c r="N3719" s="25" t="str">
        <f t="shared" si="116"/>
        <v/>
      </c>
      <c r="O3719" s="15" t="str">
        <f t="shared" si="117"/>
        <v/>
      </c>
    </row>
    <row r="3720" spans="1:15" ht="16.5" customHeight="1">
      <c r="A3720" s="404"/>
      <c r="B3720" s="405"/>
      <c r="C3720" s="413"/>
      <c r="D3720" s="405"/>
      <c r="E3720" s="405"/>
      <c r="F3720" s="405"/>
      <c r="G3720" s="405"/>
      <c r="H3720" s="405"/>
      <c r="I3720" s="405"/>
      <c r="J3720" s="405"/>
      <c r="K3720" s="405"/>
      <c r="L3720" s="406"/>
      <c r="M3720" s="25" t="str">
        <f>IFERROR(VLOOKUP(D3720,Cover!$I$2:$J$14,2,0),"")</f>
        <v/>
      </c>
      <c r="N3720" s="25" t="str">
        <f t="shared" si="116"/>
        <v/>
      </c>
      <c r="O3720" s="15" t="str">
        <f t="shared" si="117"/>
        <v/>
      </c>
    </row>
    <row r="3721" spans="1:15" ht="16.5" customHeight="1">
      <c r="A3721" s="404"/>
      <c r="B3721" s="405"/>
      <c r="C3721" s="413"/>
      <c r="D3721" s="405"/>
      <c r="E3721" s="405"/>
      <c r="F3721" s="405"/>
      <c r="G3721" s="405"/>
      <c r="H3721" s="405"/>
      <c r="I3721" s="405"/>
      <c r="J3721" s="405"/>
      <c r="K3721" s="405"/>
      <c r="L3721" s="406"/>
      <c r="M3721" s="25" t="str">
        <f>IFERROR(VLOOKUP(D3721,Cover!$I$2:$J$14,2,0),"")</f>
        <v/>
      </c>
      <c r="N3721" s="25" t="str">
        <f t="shared" si="116"/>
        <v/>
      </c>
      <c r="O3721" s="15" t="str">
        <f t="shared" si="117"/>
        <v/>
      </c>
    </row>
    <row r="3722" spans="1:15" ht="16.5" customHeight="1">
      <c r="A3722" s="404"/>
      <c r="B3722" s="405"/>
      <c r="C3722" s="413"/>
      <c r="D3722" s="405"/>
      <c r="E3722" s="405"/>
      <c r="F3722" s="405"/>
      <c r="G3722" s="405"/>
      <c r="H3722" s="405"/>
      <c r="I3722" s="405"/>
      <c r="J3722" s="405"/>
      <c r="K3722" s="405"/>
      <c r="L3722" s="406"/>
      <c r="M3722" s="25" t="str">
        <f>IFERROR(VLOOKUP(D3722,Cover!$I$2:$J$14,2,0),"")</f>
        <v/>
      </c>
      <c r="N3722" s="25" t="str">
        <f t="shared" si="116"/>
        <v/>
      </c>
      <c r="O3722" s="15" t="str">
        <f t="shared" si="117"/>
        <v/>
      </c>
    </row>
    <row r="3723" spans="1:15" ht="16.5" customHeight="1">
      <c r="A3723" s="404"/>
      <c r="B3723" s="405"/>
      <c r="C3723" s="413"/>
      <c r="D3723" s="405"/>
      <c r="E3723" s="405"/>
      <c r="F3723" s="405"/>
      <c r="G3723" s="405"/>
      <c r="H3723" s="405"/>
      <c r="I3723" s="405"/>
      <c r="J3723" s="405"/>
      <c r="K3723" s="405"/>
      <c r="L3723" s="406"/>
      <c r="M3723" s="25" t="str">
        <f>IFERROR(VLOOKUP(D3723,Cover!$I$2:$J$14,2,0),"")</f>
        <v/>
      </c>
      <c r="N3723" s="25" t="str">
        <f t="shared" si="116"/>
        <v/>
      </c>
      <c r="O3723" s="15" t="str">
        <f t="shared" si="117"/>
        <v/>
      </c>
    </row>
    <row r="3724" spans="1:15" ht="16.5" customHeight="1">
      <c r="A3724" s="404"/>
      <c r="B3724" s="405"/>
      <c r="C3724" s="413"/>
      <c r="D3724" s="405"/>
      <c r="E3724" s="405"/>
      <c r="F3724" s="405"/>
      <c r="G3724" s="405"/>
      <c r="H3724" s="405"/>
      <c r="I3724" s="405"/>
      <c r="J3724" s="405"/>
      <c r="K3724" s="405"/>
      <c r="L3724" s="406"/>
      <c r="M3724" s="25" t="str">
        <f>IFERROR(VLOOKUP(D3724,Cover!$I$2:$J$14,2,0),"")</f>
        <v/>
      </c>
      <c r="N3724" s="25" t="str">
        <f t="shared" si="116"/>
        <v/>
      </c>
      <c r="O3724" s="15" t="str">
        <f t="shared" si="117"/>
        <v/>
      </c>
    </row>
    <row r="3725" spans="1:15" ht="16.5" customHeight="1">
      <c r="A3725" s="404"/>
      <c r="B3725" s="405"/>
      <c r="C3725" s="413"/>
      <c r="D3725" s="405"/>
      <c r="E3725" s="405"/>
      <c r="F3725" s="405"/>
      <c r="G3725" s="405"/>
      <c r="H3725" s="405"/>
      <c r="I3725" s="405"/>
      <c r="J3725" s="405"/>
      <c r="K3725" s="405"/>
      <c r="L3725" s="406"/>
      <c r="M3725" s="25" t="str">
        <f>IFERROR(VLOOKUP(D3725,Cover!$I$2:$J$14,2,0),"")</f>
        <v/>
      </c>
      <c r="N3725" s="25" t="str">
        <f t="shared" si="116"/>
        <v/>
      </c>
      <c r="O3725" s="15" t="str">
        <f t="shared" si="117"/>
        <v/>
      </c>
    </row>
    <row r="3726" spans="1:15" ht="16.5" customHeight="1">
      <c r="A3726" s="404"/>
      <c r="B3726" s="405"/>
      <c r="C3726" s="413"/>
      <c r="D3726" s="405"/>
      <c r="E3726" s="405"/>
      <c r="F3726" s="405"/>
      <c r="G3726" s="405"/>
      <c r="H3726" s="405"/>
      <c r="I3726" s="405"/>
      <c r="J3726" s="405"/>
      <c r="K3726" s="405"/>
      <c r="L3726" s="406"/>
      <c r="M3726" s="25" t="str">
        <f>IFERROR(VLOOKUP(D3726,Cover!$I$2:$J$14,2,0),"")</f>
        <v/>
      </c>
      <c r="N3726" s="25" t="str">
        <f t="shared" si="116"/>
        <v/>
      </c>
      <c r="O3726" s="15" t="str">
        <f t="shared" si="117"/>
        <v/>
      </c>
    </row>
    <row r="3727" spans="1:15" ht="16.5" customHeight="1">
      <c r="A3727" s="404"/>
      <c r="B3727" s="405"/>
      <c r="C3727" s="413"/>
      <c r="D3727" s="405"/>
      <c r="E3727" s="405"/>
      <c r="F3727" s="405"/>
      <c r="G3727" s="405"/>
      <c r="H3727" s="405"/>
      <c r="I3727" s="405"/>
      <c r="J3727" s="405"/>
      <c r="K3727" s="405"/>
      <c r="L3727" s="406"/>
      <c r="M3727" s="25" t="str">
        <f>IFERROR(VLOOKUP(D3727,Cover!$I$2:$J$14,2,0),"")</f>
        <v/>
      </c>
      <c r="N3727" s="25" t="str">
        <f t="shared" si="116"/>
        <v/>
      </c>
      <c r="O3727" s="15" t="str">
        <f t="shared" si="117"/>
        <v/>
      </c>
    </row>
    <row r="3728" spans="1:15" ht="16.5" customHeight="1">
      <c r="A3728" s="404"/>
      <c r="B3728" s="405"/>
      <c r="C3728" s="413"/>
      <c r="D3728" s="405"/>
      <c r="E3728" s="405"/>
      <c r="F3728" s="405"/>
      <c r="G3728" s="405"/>
      <c r="H3728" s="405"/>
      <c r="I3728" s="405"/>
      <c r="J3728" s="405"/>
      <c r="K3728" s="405"/>
      <c r="L3728" s="406"/>
      <c r="M3728" s="25" t="str">
        <f>IFERROR(VLOOKUP(D3728,Cover!$I$2:$J$14,2,0),"")</f>
        <v/>
      </c>
      <c r="N3728" s="25" t="str">
        <f t="shared" si="116"/>
        <v/>
      </c>
      <c r="O3728" s="15" t="str">
        <f t="shared" si="117"/>
        <v/>
      </c>
    </row>
    <row r="3729" spans="1:15" ht="16.5" customHeight="1">
      <c r="A3729" s="404"/>
      <c r="B3729" s="405"/>
      <c r="C3729" s="413"/>
      <c r="D3729" s="405"/>
      <c r="E3729" s="405"/>
      <c r="F3729" s="405"/>
      <c r="G3729" s="405"/>
      <c r="H3729" s="405"/>
      <c r="I3729" s="405"/>
      <c r="J3729" s="405"/>
      <c r="K3729" s="405"/>
      <c r="L3729" s="406"/>
      <c r="M3729" s="25" t="str">
        <f>IFERROR(VLOOKUP(D3729,Cover!$I$2:$J$14,2,0),"")</f>
        <v/>
      </c>
      <c r="N3729" s="25" t="str">
        <f t="shared" si="116"/>
        <v/>
      </c>
      <c r="O3729" s="15" t="str">
        <f t="shared" si="117"/>
        <v/>
      </c>
    </row>
    <row r="3730" spans="1:15" ht="16.5" customHeight="1">
      <c r="A3730" s="404"/>
      <c r="B3730" s="405"/>
      <c r="C3730" s="413"/>
      <c r="D3730" s="405"/>
      <c r="E3730" s="405"/>
      <c r="F3730" s="405"/>
      <c r="G3730" s="405"/>
      <c r="H3730" s="405"/>
      <c r="I3730" s="405"/>
      <c r="J3730" s="405"/>
      <c r="K3730" s="405"/>
      <c r="L3730" s="406"/>
      <c r="M3730" s="25" t="str">
        <f>IFERROR(VLOOKUP(D3730,Cover!$I$2:$J$14,2,0),"")</f>
        <v/>
      </c>
      <c r="N3730" s="25" t="str">
        <f t="shared" si="116"/>
        <v/>
      </c>
      <c r="O3730" s="15" t="str">
        <f t="shared" si="117"/>
        <v/>
      </c>
    </row>
    <row r="3731" spans="1:15" ht="16.5" customHeight="1">
      <c r="A3731" s="404"/>
      <c r="B3731" s="405"/>
      <c r="C3731" s="413"/>
      <c r="D3731" s="405"/>
      <c r="E3731" s="405"/>
      <c r="F3731" s="405"/>
      <c r="G3731" s="405"/>
      <c r="H3731" s="405"/>
      <c r="I3731" s="405"/>
      <c r="J3731" s="405"/>
      <c r="K3731" s="405"/>
      <c r="L3731" s="406"/>
      <c r="M3731" s="25" t="str">
        <f>IFERROR(VLOOKUP(D3731,Cover!$I$2:$J$14,2,0),"")</f>
        <v/>
      </c>
      <c r="N3731" s="25" t="str">
        <f t="shared" si="116"/>
        <v/>
      </c>
      <c r="O3731" s="15" t="str">
        <f t="shared" si="117"/>
        <v/>
      </c>
    </row>
    <row r="3732" spans="1:15" ht="16.5" customHeight="1">
      <c r="A3732" s="404"/>
      <c r="B3732" s="405"/>
      <c r="C3732" s="413"/>
      <c r="D3732" s="405"/>
      <c r="E3732" s="405"/>
      <c r="F3732" s="405"/>
      <c r="G3732" s="405"/>
      <c r="H3732" s="405"/>
      <c r="I3732" s="405"/>
      <c r="J3732" s="405"/>
      <c r="K3732" s="405"/>
      <c r="L3732" s="406"/>
      <c r="M3732" s="25" t="str">
        <f>IFERROR(VLOOKUP(D3732,Cover!$I$2:$J$14,2,0),"")</f>
        <v/>
      </c>
      <c r="N3732" s="25" t="str">
        <f t="shared" si="116"/>
        <v/>
      </c>
      <c r="O3732" s="15" t="str">
        <f t="shared" si="117"/>
        <v/>
      </c>
    </row>
    <row r="3733" spans="1:15" ht="16.5" customHeight="1">
      <c r="A3733" s="404"/>
      <c r="B3733" s="405"/>
      <c r="C3733" s="413"/>
      <c r="D3733" s="405"/>
      <c r="E3733" s="405"/>
      <c r="F3733" s="405"/>
      <c r="G3733" s="405"/>
      <c r="H3733" s="405"/>
      <c r="I3733" s="405"/>
      <c r="J3733" s="405"/>
      <c r="K3733" s="405"/>
      <c r="L3733" s="406"/>
      <c r="M3733" s="25" t="str">
        <f>IFERROR(VLOOKUP(D3733,Cover!$I$2:$J$14,2,0),"")</f>
        <v/>
      </c>
      <c r="N3733" s="25" t="str">
        <f t="shared" si="116"/>
        <v/>
      </c>
      <c r="O3733" s="15" t="str">
        <f t="shared" si="117"/>
        <v/>
      </c>
    </row>
    <row r="3734" spans="1:15" ht="16.5" customHeight="1">
      <c r="A3734" s="404"/>
      <c r="B3734" s="405"/>
      <c r="C3734" s="413"/>
      <c r="D3734" s="405"/>
      <c r="E3734" s="405"/>
      <c r="F3734" s="405"/>
      <c r="G3734" s="405"/>
      <c r="H3734" s="405"/>
      <c r="I3734" s="405"/>
      <c r="J3734" s="405"/>
      <c r="K3734" s="405"/>
      <c r="L3734" s="406"/>
      <c r="M3734" s="25" t="str">
        <f>IFERROR(VLOOKUP(D3734,Cover!$I$2:$J$14,2,0),"")</f>
        <v/>
      </c>
      <c r="N3734" s="25" t="str">
        <f t="shared" si="116"/>
        <v/>
      </c>
      <c r="O3734" s="15" t="str">
        <f t="shared" si="117"/>
        <v/>
      </c>
    </row>
    <row r="3735" spans="1:15" ht="16.5" customHeight="1">
      <c r="A3735" s="404"/>
      <c r="B3735" s="405"/>
      <c r="C3735" s="413"/>
      <c r="D3735" s="405"/>
      <c r="E3735" s="405"/>
      <c r="F3735" s="405"/>
      <c r="G3735" s="405"/>
      <c r="H3735" s="405"/>
      <c r="I3735" s="405"/>
      <c r="J3735" s="405"/>
      <c r="K3735" s="405"/>
      <c r="L3735" s="406"/>
      <c r="M3735" s="25" t="str">
        <f>IFERROR(VLOOKUP(D3735,Cover!$I$2:$J$14,2,0),"")</f>
        <v/>
      </c>
      <c r="N3735" s="25" t="str">
        <f t="shared" si="116"/>
        <v/>
      </c>
      <c r="O3735" s="15" t="str">
        <f t="shared" si="117"/>
        <v/>
      </c>
    </row>
    <row r="3736" spans="1:15" ht="16.5" customHeight="1">
      <c r="A3736" s="404"/>
      <c r="B3736" s="405"/>
      <c r="C3736" s="413"/>
      <c r="D3736" s="405"/>
      <c r="E3736" s="405"/>
      <c r="F3736" s="405"/>
      <c r="G3736" s="405"/>
      <c r="H3736" s="405"/>
      <c r="I3736" s="405"/>
      <c r="J3736" s="405"/>
      <c r="K3736" s="405"/>
      <c r="L3736" s="406"/>
      <c r="M3736" s="25" t="str">
        <f>IFERROR(VLOOKUP(D3736,Cover!$I$2:$J$14,2,0),"")</f>
        <v/>
      </c>
      <c r="N3736" s="25" t="str">
        <f t="shared" si="116"/>
        <v/>
      </c>
      <c r="O3736" s="15" t="str">
        <f t="shared" si="117"/>
        <v/>
      </c>
    </row>
    <row r="3737" spans="1:15" ht="16.5" customHeight="1">
      <c r="A3737" s="404"/>
      <c r="B3737" s="405"/>
      <c r="C3737" s="413"/>
      <c r="D3737" s="405"/>
      <c r="E3737" s="405"/>
      <c r="F3737" s="405"/>
      <c r="G3737" s="405"/>
      <c r="H3737" s="405"/>
      <c r="I3737" s="405"/>
      <c r="J3737" s="405"/>
      <c r="K3737" s="405"/>
      <c r="L3737" s="406"/>
      <c r="M3737" s="25" t="str">
        <f>IFERROR(VLOOKUP(D3737,Cover!$I$2:$J$14,2,0),"")</f>
        <v/>
      </c>
      <c r="N3737" s="25" t="str">
        <f t="shared" si="116"/>
        <v/>
      </c>
      <c r="O3737" s="15" t="str">
        <f t="shared" si="117"/>
        <v/>
      </c>
    </row>
    <row r="3738" spans="1:15" ht="16.5" customHeight="1">
      <c r="A3738" s="404"/>
      <c r="B3738" s="405"/>
      <c r="C3738" s="413"/>
      <c r="D3738" s="405"/>
      <c r="E3738" s="405"/>
      <c r="F3738" s="405"/>
      <c r="G3738" s="405"/>
      <c r="H3738" s="405"/>
      <c r="I3738" s="405"/>
      <c r="J3738" s="405"/>
      <c r="K3738" s="405"/>
      <c r="L3738" s="406"/>
      <c r="M3738" s="25" t="str">
        <f>IFERROR(VLOOKUP(D3738,Cover!$I$2:$J$14,2,0),"")</f>
        <v/>
      </c>
      <c r="N3738" s="25" t="str">
        <f t="shared" si="116"/>
        <v/>
      </c>
      <c r="O3738" s="15" t="str">
        <f t="shared" si="117"/>
        <v/>
      </c>
    </row>
    <row r="3739" spans="1:15" ht="16.5" customHeight="1">
      <c r="A3739" s="404"/>
      <c r="B3739" s="405"/>
      <c r="C3739" s="413"/>
      <c r="D3739" s="405"/>
      <c r="E3739" s="405"/>
      <c r="F3739" s="405"/>
      <c r="G3739" s="405"/>
      <c r="H3739" s="405"/>
      <c r="I3739" s="405"/>
      <c r="J3739" s="405"/>
      <c r="K3739" s="405"/>
      <c r="L3739" s="406"/>
      <c r="M3739" s="25" t="str">
        <f>IFERROR(VLOOKUP(D3739,Cover!$I$2:$J$14,2,0),"")</f>
        <v/>
      </c>
      <c r="N3739" s="25" t="str">
        <f t="shared" si="116"/>
        <v/>
      </c>
      <c r="O3739" s="15" t="str">
        <f t="shared" si="117"/>
        <v/>
      </c>
    </row>
    <row r="3740" spans="1:15" ht="16.5" customHeight="1">
      <c r="A3740" s="404"/>
      <c r="B3740" s="405"/>
      <c r="C3740" s="413"/>
      <c r="D3740" s="405"/>
      <c r="E3740" s="405"/>
      <c r="F3740" s="405"/>
      <c r="G3740" s="405"/>
      <c r="H3740" s="405"/>
      <c r="I3740" s="405"/>
      <c r="J3740" s="405"/>
      <c r="K3740" s="405"/>
      <c r="L3740" s="406"/>
      <c r="M3740" s="25" t="str">
        <f>IFERROR(VLOOKUP(D3740,Cover!$I$2:$J$14,2,0),"")</f>
        <v/>
      </c>
      <c r="N3740" s="25" t="str">
        <f t="shared" si="116"/>
        <v/>
      </c>
      <c r="O3740" s="15" t="str">
        <f t="shared" si="117"/>
        <v/>
      </c>
    </row>
    <row r="3741" spans="1:15" ht="16.5" customHeight="1">
      <c r="A3741" s="404"/>
      <c r="B3741" s="405"/>
      <c r="C3741" s="413"/>
      <c r="D3741" s="405"/>
      <c r="E3741" s="405"/>
      <c r="F3741" s="405"/>
      <c r="G3741" s="405"/>
      <c r="H3741" s="405"/>
      <c r="I3741" s="405"/>
      <c r="J3741" s="405"/>
      <c r="K3741" s="405"/>
      <c r="L3741" s="406"/>
      <c r="M3741" s="25" t="str">
        <f>IFERROR(VLOOKUP(D3741,Cover!$I$2:$J$14,2,0),"")</f>
        <v/>
      </c>
      <c r="N3741" s="25" t="str">
        <f t="shared" si="116"/>
        <v/>
      </c>
      <c r="O3741" s="15" t="str">
        <f t="shared" si="117"/>
        <v/>
      </c>
    </row>
    <row r="3742" spans="1:15" ht="16.5" customHeight="1">
      <c r="A3742" s="404"/>
      <c r="B3742" s="405"/>
      <c r="C3742" s="413"/>
      <c r="D3742" s="405"/>
      <c r="E3742" s="405"/>
      <c r="F3742" s="405"/>
      <c r="G3742" s="405"/>
      <c r="H3742" s="405"/>
      <c r="I3742" s="405"/>
      <c r="J3742" s="405"/>
      <c r="K3742" s="405"/>
      <c r="L3742" s="406"/>
      <c r="M3742" s="25" t="str">
        <f>IFERROR(VLOOKUP(D3742,Cover!$I$2:$J$14,2,0),"")</f>
        <v/>
      </c>
      <c r="N3742" s="25" t="str">
        <f t="shared" si="116"/>
        <v/>
      </c>
      <c r="O3742" s="15" t="str">
        <f t="shared" si="117"/>
        <v/>
      </c>
    </row>
    <row r="3743" spans="1:15" ht="16.5" customHeight="1">
      <c r="A3743" s="404"/>
      <c r="B3743" s="405"/>
      <c r="C3743" s="413"/>
      <c r="D3743" s="405"/>
      <c r="E3743" s="405"/>
      <c r="F3743" s="405"/>
      <c r="G3743" s="405"/>
      <c r="H3743" s="405"/>
      <c r="I3743" s="405"/>
      <c r="J3743" s="405"/>
      <c r="K3743" s="405"/>
      <c r="L3743" s="406"/>
      <c r="M3743" s="25" t="str">
        <f>IFERROR(VLOOKUP(D3743,Cover!$I$2:$J$14,2,0),"")</f>
        <v/>
      </c>
      <c r="N3743" s="25" t="str">
        <f t="shared" si="116"/>
        <v/>
      </c>
      <c r="O3743" s="15" t="str">
        <f t="shared" si="117"/>
        <v/>
      </c>
    </row>
    <row r="3744" spans="1:15" ht="16.5" customHeight="1">
      <c r="A3744" s="404"/>
      <c r="B3744" s="405"/>
      <c r="C3744" s="413"/>
      <c r="D3744" s="405"/>
      <c r="E3744" s="405"/>
      <c r="F3744" s="405"/>
      <c r="G3744" s="405"/>
      <c r="H3744" s="405"/>
      <c r="I3744" s="405"/>
      <c r="J3744" s="405"/>
      <c r="K3744" s="405"/>
      <c r="L3744" s="406"/>
      <c r="M3744" s="25" t="str">
        <f>IFERROR(VLOOKUP(D3744,Cover!$I$2:$J$14,2,0),"")</f>
        <v/>
      </c>
      <c r="N3744" s="25" t="str">
        <f t="shared" si="116"/>
        <v/>
      </c>
      <c r="O3744" s="15" t="str">
        <f t="shared" si="117"/>
        <v/>
      </c>
    </row>
    <row r="3745" spans="1:15" ht="16.5" customHeight="1">
      <c r="A3745" s="404"/>
      <c r="B3745" s="405"/>
      <c r="C3745" s="413"/>
      <c r="D3745" s="405"/>
      <c r="E3745" s="405"/>
      <c r="F3745" s="405"/>
      <c r="G3745" s="405"/>
      <c r="H3745" s="405"/>
      <c r="I3745" s="405"/>
      <c r="J3745" s="405"/>
      <c r="K3745" s="405"/>
      <c r="L3745" s="406"/>
      <c r="M3745" s="25" t="str">
        <f>IFERROR(VLOOKUP(D3745,Cover!$I$2:$J$14,2,0),"")</f>
        <v/>
      </c>
      <c r="N3745" s="25" t="str">
        <f t="shared" si="116"/>
        <v/>
      </c>
      <c r="O3745" s="15" t="str">
        <f t="shared" si="117"/>
        <v/>
      </c>
    </row>
    <row r="3746" spans="1:15" ht="16.5" customHeight="1">
      <c r="A3746" s="404"/>
      <c r="B3746" s="405"/>
      <c r="C3746" s="413"/>
      <c r="D3746" s="405"/>
      <c r="E3746" s="405"/>
      <c r="F3746" s="405"/>
      <c r="G3746" s="405"/>
      <c r="H3746" s="405"/>
      <c r="I3746" s="405"/>
      <c r="J3746" s="405"/>
      <c r="K3746" s="405"/>
      <c r="L3746" s="406"/>
      <c r="M3746" s="25" t="str">
        <f>IFERROR(VLOOKUP(D3746,Cover!$I$2:$J$14,2,0),"")</f>
        <v/>
      </c>
      <c r="N3746" s="25" t="str">
        <f t="shared" si="116"/>
        <v/>
      </c>
      <c r="O3746" s="15" t="str">
        <f t="shared" si="117"/>
        <v/>
      </c>
    </row>
    <row r="3747" spans="1:15" ht="16.5" customHeight="1">
      <c r="A3747" s="404"/>
      <c r="B3747" s="405"/>
      <c r="C3747" s="413"/>
      <c r="D3747" s="405"/>
      <c r="E3747" s="405"/>
      <c r="F3747" s="405"/>
      <c r="G3747" s="405"/>
      <c r="H3747" s="405"/>
      <c r="I3747" s="405"/>
      <c r="J3747" s="405"/>
      <c r="K3747" s="405"/>
      <c r="L3747" s="406"/>
      <c r="M3747" s="25" t="str">
        <f>IFERROR(VLOOKUP(D3747,Cover!$I$2:$J$14,2,0),"")</f>
        <v/>
      </c>
      <c r="N3747" s="25" t="str">
        <f t="shared" si="116"/>
        <v/>
      </c>
      <c r="O3747" s="15" t="str">
        <f t="shared" si="117"/>
        <v/>
      </c>
    </row>
    <row r="3748" spans="1:15" ht="16.5" customHeight="1">
      <c r="A3748" s="404"/>
      <c r="B3748" s="405"/>
      <c r="C3748" s="413"/>
      <c r="D3748" s="405"/>
      <c r="E3748" s="405"/>
      <c r="F3748" s="405"/>
      <c r="G3748" s="405"/>
      <c r="H3748" s="405"/>
      <c r="I3748" s="405"/>
      <c r="J3748" s="405"/>
      <c r="K3748" s="405"/>
      <c r="L3748" s="406"/>
      <c r="M3748" s="25" t="str">
        <f>IFERROR(VLOOKUP(D3748,Cover!$I$2:$J$14,2,0),"")</f>
        <v/>
      </c>
      <c r="N3748" s="25" t="str">
        <f t="shared" si="116"/>
        <v/>
      </c>
      <c r="O3748" s="15" t="str">
        <f t="shared" si="117"/>
        <v/>
      </c>
    </row>
    <row r="3749" spans="1:15" ht="16.5" customHeight="1">
      <c r="A3749" s="404"/>
      <c r="B3749" s="405"/>
      <c r="C3749" s="413"/>
      <c r="D3749" s="405"/>
      <c r="E3749" s="405"/>
      <c r="F3749" s="405"/>
      <c r="G3749" s="405"/>
      <c r="H3749" s="405"/>
      <c r="I3749" s="405"/>
      <c r="J3749" s="405"/>
      <c r="K3749" s="405"/>
      <c r="L3749" s="406"/>
      <c r="M3749" s="25" t="str">
        <f>IFERROR(VLOOKUP(D3749,Cover!$I$2:$J$14,2,0),"")</f>
        <v/>
      </c>
      <c r="N3749" s="25" t="str">
        <f t="shared" si="116"/>
        <v/>
      </c>
      <c r="O3749" s="15" t="str">
        <f t="shared" si="117"/>
        <v/>
      </c>
    </row>
    <row r="3750" spans="1:15" ht="16.5" customHeight="1">
      <c r="A3750" s="404"/>
      <c r="B3750" s="405"/>
      <c r="C3750" s="413"/>
      <c r="D3750" s="405"/>
      <c r="E3750" s="405"/>
      <c r="F3750" s="405"/>
      <c r="G3750" s="405"/>
      <c r="H3750" s="405"/>
      <c r="I3750" s="405"/>
      <c r="J3750" s="405"/>
      <c r="K3750" s="405"/>
      <c r="L3750" s="406"/>
      <c r="M3750" s="25" t="str">
        <f>IFERROR(VLOOKUP(D3750,Cover!$I$2:$J$14,2,0),"")</f>
        <v/>
      </c>
      <c r="N3750" s="25" t="str">
        <f t="shared" si="116"/>
        <v/>
      </c>
      <c r="O3750" s="15" t="str">
        <f t="shared" si="117"/>
        <v/>
      </c>
    </row>
    <row r="3751" spans="1:15" ht="16.5" customHeight="1">
      <c r="A3751" s="404"/>
      <c r="B3751" s="405"/>
      <c r="C3751" s="413"/>
      <c r="D3751" s="405"/>
      <c r="E3751" s="405"/>
      <c r="F3751" s="405"/>
      <c r="G3751" s="405"/>
      <c r="H3751" s="405"/>
      <c r="I3751" s="405"/>
      <c r="J3751" s="405"/>
      <c r="K3751" s="405"/>
      <c r="L3751" s="406"/>
      <c r="M3751" s="25" t="str">
        <f>IFERROR(VLOOKUP(D3751,Cover!$I$2:$J$14,2,0),"")</f>
        <v/>
      </c>
      <c r="N3751" s="25" t="str">
        <f t="shared" si="116"/>
        <v/>
      </c>
      <c r="O3751" s="15" t="str">
        <f t="shared" si="117"/>
        <v/>
      </c>
    </row>
    <row r="3752" spans="1:15" ht="16.5" customHeight="1">
      <c r="A3752" s="404"/>
      <c r="B3752" s="405"/>
      <c r="C3752" s="413"/>
      <c r="D3752" s="405"/>
      <c r="E3752" s="405"/>
      <c r="F3752" s="405"/>
      <c r="G3752" s="405"/>
      <c r="H3752" s="405"/>
      <c r="I3752" s="405"/>
      <c r="J3752" s="405"/>
      <c r="K3752" s="405"/>
      <c r="L3752" s="406"/>
      <c r="M3752" s="25" t="str">
        <f>IFERROR(VLOOKUP(D3752,Cover!$I$2:$J$14,2,0),"")</f>
        <v/>
      </c>
      <c r="N3752" s="25" t="str">
        <f t="shared" si="116"/>
        <v/>
      </c>
      <c r="O3752" s="15" t="str">
        <f t="shared" si="117"/>
        <v/>
      </c>
    </row>
    <row r="3753" spans="1:15" ht="16.5" customHeight="1">
      <c r="A3753" s="404"/>
      <c r="B3753" s="405"/>
      <c r="C3753" s="413"/>
      <c r="D3753" s="405"/>
      <c r="E3753" s="405"/>
      <c r="F3753" s="405"/>
      <c r="G3753" s="405"/>
      <c r="H3753" s="405"/>
      <c r="I3753" s="405"/>
      <c r="J3753" s="405"/>
      <c r="K3753" s="405"/>
      <c r="L3753" s="406"/>
      <c r="M3753" s="25" t="str">
        <f>IFERROR(VLOOKUP(D3753,Cover!$I$2:$J$14,2,0),"")</f>
        <v/>
      </c>
      <c r="N3753" s="25" t="str">
        <f t="shared" si="116"/>
        <v/>
      </c>
      <c r="O3753" s="15" t="str">
        <f t="shared" si="117"/>
        <v/>
      </c>
    </row>
    <row r="3754" spans="1:15" ht="16.5" customHeight="1">
      <c r="A3754" s="404"/>
      <c r="B3754" s="405"/>
      <c r="C3754" s="413"/>
      <c r="D3754" s="405"/>
      <c r="E3754" s="405"/>
      <c r="F3754" s="405"/>
      <c r="G3754" s="405"/>
      <c r="H3754" s="405"/>
      <c r="I3754" s="405"/>
      <c r="J3754" s="405"/>
      <c r="K3754" s="405"/>
      <c r="L3754" s="406"/>
      <c r="M3754" s="25" t="str">
        <f>IFERROR(VLOOKUP(D3754,Cover!$I$2:$J$14,2,0),"")</f>
        <v/>
      </c>
      <c r="N3754" s="25" t="str">
        <f t="shared" si="116"/>
        <v/>
      </c>
      <c r="O3754" s="15" t="str">
        <f t="shared" si="117"/>
        <v/>
      </c>
    </row>
    <row r="3755" spans="1:15" ht="16.5" customHeight="1">
      <c r="A3755" s="404"/>
      <c r="B3755" s="405"/>
      <c r="C3755" s="413"/>
      <c r="D3755" s="405"/>
      <c r="E3755" s="405"/>
      <c r="F3755" s="405"/>
      <c r="G3755" s="405"/>
      <c r="H3755" s="405"/>
      <c r="I3755" s="405"/>
      <c r="J3755" s="405"/>
      <c r="K3755" s="405"/>
      <c r="L3755" s="406"/>
      <c r="M3755" s="25" t="str">
        <f>IFERROR(VLOOKUP(D3755,Cover!$I$2:$J$14,2,0),"")</f>
        <v/>
      </c>
      <c r="N3755" s="25" t="str">
        <f t="shared" si="116"/>
        <v/>
      </c>
      <c r="O3755" s="15" t="str">
        <f t="shared" si="117"/>
        <v/>
      </c>
    </row>
    <row r="3756" spans="1:15" ht="16.5" customHeight="1">
      <c r="A3756" s="404"/>
      <c r="B3756" s="405"/>
      <c r="C3756" s="413"/>
      <c r="D3756" s="405"/>
      <c r="E3756" s="405"/>
      <c r="F3756" s="405"/>
      <c r="G3756" s="405"/>
      <c r="H3756" s="405"/>
      <c r="I3756" s="405"/>
      <c r="J3756" s="405"/>
      <c r="K3756" s="405"/>
      <c r="L3756" s="406"/>
      <c r="M3756" s="25" t="str">
        <f>IFERROR(VLOOKUP(D3756,Cover!$I$2:$J$14,2,0),"")</f>
        <v/>
      </c>
      <c r="N3756" s="25" t="str">
        <f t="shared" si="116"/>
        <v/>
      </c>
      <c r="O3756" s="15" t="str">
        <f t="shared" si="117"/>
        <v/>
      </c>
    </row>
    <row r="3757" spans="1:15" ht="16.5" customHeight="1">
      <c r="A3757" s="404"/>
      <c r="B3757" s="405"/>
      <c r="C3757" s="413"/>
      <c r="D3757" s="405"/>
      <c r="E3757" s="405"/>
      <c r="F3757" s="405"/>
      <c r="G3757" s="405"/>
      <c r="H3757" s="405"/>
      <c r="I3757" s="405"/>
      <c r="J3757" s="405"/>
      <c r="K3757" s="405"/>
      <c r="L3757" s="406"/>
      <c r="M3757" s="25" t="str">
        <f>IFERROR(VLOOKUP(D3757,Cover!$I$2:$J$14,2,0),"")</f>
        <v/>
      </c>
      <c r="N3757" s="25" t="str">
        <f t="shared" si="116"/>
        <v/>
      </c>
      <c r="O3757" s="15" t="str">
        <f t="shared" si="117"/>
        <v/>
      </c>
    </row>
    <row r="3758" spans="1:15" ht="16.5" customHeight="1">
      <c r="A3758" s="404"/>
      <c r="B3758" s="405"/>
      <c r="C3758" s="413"/>
      <c r="D3758" s="405"/>
      <c r="E3758" s="405"/>
      <c r="F3758" s="405"/>
      <c r="G3758" s="405"/>
      <c r="H3758" s="405"/>
      <c r="I3758" s="405"/>
      <c r="J3758" s="405"/>
      <c r="K3758" s="405"/>
      <c r="L3758" s="406"/>
      <c r="M3758" s="25" t="str">
        <f>IFERROR(VLOOKUP(D3758,Cover!$I$2:$J$14,2,0),"")</f>
        <v/>
      </c>
      <c r="N3758" s="25" t="str">
        <f t="shared" si="116"/>
        <v/>
      </c>
      <c r="O3758" s="15" t="str">
        <f t="shared" si="117"/>
        <v/>
      </c>
    </row>
    <row r="3759" spans="1:15" ht="16.5" customHeight="1">
      <c r="A3759" s="404"/>
      <c r="B3759" s="405"/>
      <c r="C3759" s="413"/>
      <c r="D3759" s="405"/>
      <c r="E3759" s="405"/>
      <c r="F3759" s="405"/>
      <c r="G3759" s="405"/>
      <c r="H3759" s="405"/>
      <c r="I3759" s="405"/>
      <c r="J3759" s="405"/>
      <c r="K3759" s="405"/>
      <c r="L3759" s="406"/>
      <c r="M3759" s="25" t="str">
        <f>IFERROR(VLOOKUP(D3759,Cover!$I$2:$J$14,2,0),"")</f>
        <v/>
      </c>
      <c r="N3759" s="25" t="str">
        <f t="shared" si="116"/>
        <v/>
      </c>
      <c r="O3759" s="15" t="str">
        <f t="shared" si="117"/>
        <v/>
      </c>
    </row>
    <row r="3760" spans="1:15" ht="16.5" customHeight="1">
      <c r="A3760" s="404"/>
      <c r="B3760" s="405"/>
      <c r="C3760" s="413"/>
      <c r="D3760" s="405"/>
      <c r="E3760" s="405"/>
      <c r="F3760" s="405"/>
      <c r="G3760" s="405"/>
      <c r="H3760" s="405"/>
      <c r="I3760" s="405"/>
      <c r="J3760" s="405"/>
      <c r="K3760" s="405"/>
      <c r="L3760" s="406"/>
      <c r="M3760" s="25" t="str">
        <f>IFERROR(VLOOKUP(D3760,Cover!$I$2:$J$14,2,0),"")</f>
        <v/>
      </c>
      <c r="N3760" s="25" t="str">
        <f t="shared" si="116"/>
        <v/>
      </c>
      <c r="O3760" s="15" t="str">
        <f t="shared" si="117"/>
        <v/>
      </c>
    </row>
    <row r="3761" spans="1:15" ht="16.5" customHeight="1">
      <c r="A3761" s="404"/>
      <c r="B3761" s="405"/>
      <c r="C3761" s="413"/>
      <c r="D3761" s="405"/>
      <c r="E3761" s="405"/>
      <c r="F3761" s="405"/>
      <c r="G3761" s="405"/>
      <c r="H3761" s="405"/>
      <c r="I3761" s="405"/>
      <c r="J3761" s="405"/>
      <c r="K3761" s="405"/>
      <c r="L3761" s="406"/>
      <c r="M3761" s="25" t="str">
        <f>IFERROR(VLOOKUP(D3761,Cover!$I$2:$J$14,2,0),"")</f>
        <v/>
      </c>
      <c r="N3761" s="25" t="str">
        <f t="shared" si="116"/>
        <v/>
      </c>
      <c r="O3761" s="15" t="str">
        <f t="shared" si="117"/>
        <v/>
      </c>
    </row>
    <row r="3762" spans="1:15" ht="16.5" customHeight="1">
      <c r="A3762" s="404"/>
      <c r="B3762" s="405"/>
      <c r="C3762" s="413"/>
      <c r="D3762" s="405"/>
      <c r="E3762" s="405"/>
      <c r="F3762" s="405"/>
      <c r="G3762" s="405"/>
      <c r="H3762" s="405"/>
      <c r="I3762" s="405"/>
      <c r="J3762" s="405"/>
      <c r="K3762" s="405"/>
      <c r="L3762" s="406"/>
      <c r="M3762" s="25" t="str">
        <f>IFERROR(VLOOKUP(D3762,Cover!$I$2:$J$14,2,0),"")</f>
        <v/>
      </c>
      <c r="N3762" s="25" t="str">
        <f t="shared" si="116"/>
        <v/>
      </c>
      <c r="O3762" s="15" t="str">
        <f t="shared" si="117"/>
        <v/>
      </c>
    </row>
    <row r="3763" spans="1:15" ht="16.5" customHeight="1">
      <c r="A3763" s="404"/>
      <c r="B3763" s="405"/>
      <c r="C3763" s="413"/>
      <c r="D3763" s="405"/>
      <c r="E3763" s="405"/>
      <c r="F3763" s="405"/>
      <c r="G3763" s="405"/>
      <c r="H3763" s="405"/>
      <c r="I3763" s="405"/>
      <c r="J3763" s="405"/>
      <c r="K3763" s="405"/>
      <c r="L3763" s="406"/>
      <c r="M3763" s="25" t="str">
        <f>IFERROR(VLOOKUP(D3763,Cover!$I$2:$J$14,2,0),"")</f>
        <v/>
      </c>
      <c r="N3763" s="25" t="str">
        <f t="shared" si="116"/>
        <v/>
      </c>
      <c r="O3763" s="15" t="str">
        <f t="shared" si="117"/>
        <v/>
      </c>
    </row>
    <row r="3764" spans="1:15" ht="16.5" customHeight="1">
      <c r="A3764" s="404"/>
      <c r="B3764" s="405"/>
      <c r="C3764" s="413"/>
      <c r="D3764" s="405"/>
      <c r="E3764" s="405"/>
      <c r="F3764" s="405"/>
      <c r="G3764" s="405"/>
      <c r="H3764" s="405"/>
      <c r="I3764" s="405"/>
      <c r="J3764" s="405"/>
      <c r="K3764" s="405"/>
      <c r="L3764" s="406"/>
      <c r="M3764" s="25" t="str">
        <f>IFERROR(VLOOKUP(D3764,Cover!$I$2:$J$14,2,0),"")</f>
        <v/>
      </c>
      <c r="N3764" s="25" t="str">
        <f t="shared" si="116"/>
        <v/>
      </c>
      <c r="O3764" s="15" t="str">
        <f t="shared" si="117"/>
        <v/>
      </c>
    </row>
    <row r="3765" spans="1:15" ht="16.5" customHeight="1">
      <c r="A3765" s="404"/>
      <c r="B3765" s="405"/>
      <c r="C3765" s="413"/>
      <c r="D3765" s="405"/>
      <c r="E3765" s="405"/>
      <c r="F3765" s="405"/>
      <c r="G3765" s="405"/>
      <c r="H3765" s="405"/>
      <c r="I3765" s="405"/>
      <c r="J3765" s="405"/>
      <c r="K3765" s="405"/>
      <c r="L3765" s="406"/>
      <c r="M3765" s="25" t="str">
        <f>IFERROR(VLOOKUP(D3765,Cover!$I$2:$J$14,2,0),"")</f>
        <v/>
      </c>
      <c r="N3765" s="25" t="str">
        <f t="shared" si="116"/>
        <v/>
      </c>
      <c r="O3765" s="15" t="str">
        <f t="shared" si="117"/>
        <v/>
      </c>
    </row>
    <row r="3766" spans="1:15" ht="16.5" customHeight="1">
      <c r="A3766" s="404"/>
      <c r="B3766" s="405"/>
      <c r="C3766" s="413"/>
      <c r="D3766" s="405"/>
      <c r="E3766" s="405"/>
      <c r="F3766" s="405"/>
      <c r="G3766" s="405"/>
      <c r="H3766" s="405"/>
      <c r="I3766" s="405"/>
      <c r="J3766" s="405"/>
      <c r="K3766" s="405"/>
      <c r="L3766" s="406"/>
      <c r="M3766" s="25" t="str">
        <f>IFERROR(VLOOKUP(D3766,Cover!$I$2:$J$14,2,0),"")</f>
        <v/>
      </c>
      <c r="N3766" s="25" t="str">
        <f t="shared" si="116"/>
        <v/>
      </c>
      <c r="O3766" s="15" t="str">
        <f t="shared" si="117"/>
        <v/>
      </c>
    </row>
    <row r="3767" spans="1:15" ht="16.5" customHeight="1">
      <c r="A3767" s="404"/>
      <c r="B3767" s="405"/>
      <c r="C3767" s="413"/>
      <c r="D3767" s="405"/>
      <c r="E3767" s="405"/>
      <c r="F3767" s="405"/>
      <c r="G3767" s="405"/>
      <c r="H3767" s="405"/>
      <c r="I3767" s="405"/>
      <c r="J3767" s="405"/>
      <c r="K3767" s="405"/>
      <c r="L3767" s="406"/>
      <c r="M3767" s="25" t="str">
        <f>IFERROR(VLOOKUP(D3767,Cover!$I$2:$J$14,2,0),"")</f>
        <v/>
      </c>
      <c r="N3767" s="25" t="str">
        <f t="shared" si="116"/>
        <v/>
      </c>
      <c r="O3767" s="15" t="str">
        <f t="shared" si="117"/>
        <v/>
      </c>
    </row>
    <row r="3768" spans="1:15" ht="16.5" customHeight="1">
      <c r="A3768" s="404"/>
      <c r="B3768" s="405"/>
      <c r="C3768" s="413"/>
      <c r="D3768" s="405"/>
      <c r="E3768" s="405"/>
      <c r="F3768" s="405"/>
      <c r="G3768" s="405"/>
      <c r="H3768" s="405"/>
      <c r="I3768" s="405"/>
      <c r="J3768" s="405"/>
      <c r="K3768" s="405"/>
      <c r="L3768" s="406"/>
      <c r="M3768" s="25" t="str">
        <f>IFERROR(VLOOKUP(D3768,Cover!$I$2:$J$14,2,0),"")</f>
        <v/>
      </c>
      <c r="N3768" s="25" t="str">
        <f t="shared" si="116"/>
        <v/>
      </c>
      <c r="O3768" s="15" t="str">
        <f t="shared" si="117"/>
        <v/>
      </c>
    </row>
    <row r="3769" spans="1:15" ht="16.5" customHeight="1">
      <c r="A3769" s="404"/>
      <c r="B3769" s="405"/>
      <c r="C3769" s="413"/>
      <c r="D3769" s="405"/>
      <c r="E3769" s="405"/>
      <c r="F3769" s="405"/>
      <c r="G3769" s="405"/>
      <c r="H3769" s="405"/>
      <c r="I3769" s="405"/>
      <c r="J3769" s="405"/>
      <c r="K3769" s="405"/>
      <c r="L3769" s="406"/>
      <c r="M3769" s="25" t="str">
        <f>IFERROR(VLOOKUP(D3769,Cover!$I$2:$J$14,2,0),"")</f>
        <v/>
      </c>
      <c r="N3769" s="25" t="str">
        <f t="shared" si="116"/>
        <v/>
      </c>
      <c r="O3769" s="15" t="str">
        <f t="shared" si="117"/>
        <v/>
      </c>
    </row>
    <row r="3770" spans="1:15" ht="16.5" customHeight="1">
      <c r="A3770" s="404"/>
      <c r="B3770" s="405"/>
      <c r="C3770" s="413"/>
      <c r="D3770" s="405"/>
      <c r="E3770" s="405"/>
      <c r="F3770" s="405"/>
      <c r="G3770" s="405"/>
      <c r="H3770" s="405"/>
      <c r="I3770" s="405"/>
      <c r="J3770" s="405"/>
      <c r="K3770" s="405"/>
      <c r="L3770" s="406"/>
      <c r="M3770" s="25" t="str">
        <f>IFERROR(VLOOKUP(D3770,Cover!$I$2:$J$14,2,0),"")</f>
        <v/>
      </c>
      <c r="N3770" s="25" t="str">
        <f t="shared" si="116"/>
        <v/>
      </c>
      <c r="O3770" s="15" t="str">
        <f t="shared" si="117"/>
        <v/>
      </c>
    </row>
    <row r="3771" spans="1:15" ht="16.5" customHeight="1">
      <c r="A3771" s="404"/>
      <c r="B3771" s="405"/>
      <c r="C3771" s="413"/>
      <c r="D3771" s="405"/>
      <c r="E3771" s="405"/>
      <c r="F3771" s="405"/>
      <c r="G3771" s="405"/>
      <c r="H3771" s="405"/>
      <c r="I3771" s="405"/>
      <c r="J3771" s="405"/>
      <c r="K3771" s="405"/>
      <c r="L3771" s="406"/>
      <c r="M3771" s="25" t="str">
        <f>IFERROR(VLOOKUP(D3771,Cover!$I$2:$J$14,2,0),"")</f>
        <v/>
      </c>
      <c r="N3771" s="25" t="str">
        <f t="shared" si="116"/>
        <v/>
      </c>
      <c r="O3771" s="15" t="str">
        <f t="shared" si="117"/>
        <v/>
      </c>
    </row>
    <row r="3772" spans="1:15" ht="16.5" customHeight="1">
      <c r="A3772" s="404"/>
      <c r="B3772" s="405"/>
      <c r="C3772" s="413"/>
      <c r="D3772" s="405"/>
      <c r="E3772" s="405"/>
      <c r="F3772" s="405"/>
      <c r="G3772" s="405"/>
      <c r="H3772" s="405"/>
      <c r="I3772" s="405"/>
      <c r="J3772" s="405"/>
      <c r="K3772" s="405"/>
      <c r="L3772" s="406"/>
      <c r="M3772" s="25" t="str">
        <f>IFERROR(VLOOKUP(D3772,Cover!$I$2:$J$14,2,0),"")</f>
        <v/>
      </c>
      <c r="N3772" s="25" t="str">
        <f t="shared" si="116"/>
        <v/>
      </c>
      <c r="O3772" s="15" t="str">
        <f t="shared" si="117"/>
        <v/>
      </c>
    </row>
    <row r="3773" spans="1:15" ht="16.5" customHeight="1">
      <c r="A3773" s="404"/>
      <c r="B3773" s="405"/>
      <c r="C3773" s="413"/>
      <c r="D3773" s="405"/>
      <c r="E3773" s="405"/>
      <c r="F3773" s="405"/>
      <c r="G3773" s="405"/>
      <c r="H3773" s="405"/>
      <c r="I3773" s="405"/>
      <c r="J3773" s="405"/>
      <c r="K3773" s="405"/>
      <c r="L3773" s="406"/>
      <c r="M3773" s="25" t="str">
        <f>IFERROR(VLOOKUP(D3773,Cover!$I$2:$J$14,2,0),"")</f>
        <v/>
      </c>
      <c r="N3773" s="25" t="str">
        <f t="shared" si="116"/>
        <v/>
      </c>
      <c r="O3773" s="15" t="str">
        <f t="shared" si="117"/>
        <v/>
      </c>
    </row>
    <row r="3774" spans="1:15" ht="16.5" customHeight="1">
      <c r="A3774" s="404"/>
      <c r="B3774" s="405"/>
      <c r="C3774" s="413"/>
      <c r="D3774" s="405"/>
      <c r="E3774" s="405"/>
      <c r="F3774" s="405"/>
      <c r="G3774" s="405"/>
      <c r="H3774" s="405"/>
      <c r="I3774" s="405"/>
      <c r="J3774" s="405"/>
      <c r="K3774" s="405"/>
      <c r="L3774" s="406"/>
      <c r="M3774" s="25" t="str">
        <f>IFERROR(VLOOKUP(D3774,Cover!$I$2:$J$14,2,0),"")</f>
        <v/>
      </c>
      <c r="N3774" s="25" t="str">
        <f t="shared" si="116"/>
        <v/>
      </c>
      <c r="O3774" s="15" t="str">
        <f t="shared" si="117"/>
        <v/>
      </c>
    </row>
    <row r="3775" spans="1:15" ht="16.5" customHeight="1">
      <c r="A3775" s="404"/>
      <c r="B3775" s="405"/>
      <c r="C3775" s="413"/>
      <c r="D3775" s="405"/>
      <c r="E3775" s="405"/>
      <c r="F3775" s="405"/>
      <c r="G3775" s="405"/>
      <c r="H3775" s="405"/>
      <c r="I3775" s="405"/>
      <c r="J3775" s="405"/>
      <c r="K3775" s="405"/>
      <c r="L3775" s="406"/>
      <c r="M3775" s="25" t="str">
        <f>IFERROR(VLOOKUP(D3775,Cover!$I$2:$J$14,2,0),"")</f>
        <v/>
      </c>
      <c r="N3775" s="25" t="str">
        <f t="shared" si="116"/>
        <v/>
      </c>
      <c r="O3775" s="15" t="str">
        <f t="shared" si="117"/>
        <v/>
      </c>
    </row>
    <row r="3776" spans="1:15" ht="16.5" customHeight="1">
      <c r="A3776" s="404"/>
      <c r="B3776" s="405"/>
      <c r="C3776" s="413"/>
      <c r="D3776" s="405"/>
      <c r="E3776" s="405"/>
      <c r="F3776" s="405"/>
      <c r="G3776" s="405"/>
      <c r="H3776" s="405"/>
      <c r="I3776" s="405"/>
      <c r="J3776" s="405"/>
      <c r="K3776" s="405"/>
      <c r="L3776" s="406"/>
      <c r="M3776" s="25" t="str">
        <f>IFERROR(VLOOKUP(D3776,Cover!$I$2:$J$14,2,0),"")</f>
        <v/>
      </c>
      <c r="N3776" s="25" t="str">
        <f t="shared" si="116"/>
        <v/>
      </c>
      <c r="O3776" s="15" t="str">
        <f t="shared" si="117"/>
        <v/>
      </c>
    </row>
    <row r="3777" spans="1:15" ht="16.5" customHeight="1">
      <c r="A3777" s="404"/>
      <c r="B3777" s="405"/>
      <c r="C3777" s="413"/>
      <c r="D3777" s="405"/>
      <c r="E3777" s="405"/>
      <c r="F3777" s="405"/>
      <c r="G3777" s="405"/>
      <c r="H3777" s="405"/>
      <c r="I3777" s="405"/>
      <c r="J3777" s="405"/>
      <c r="K3777" s="405"/>
      <c r="L3777" s="406"/>
      <c r="M3777" s="25" t="str">
        <f>IFERROR(VLOOKUP(D3777,Cover!$I$2:$J$14,2,0),"")</f>
        <v/>
      </c>
      <c r="N3777" s="25" t="str">
        <f t="shared" si="116"/>
        <v/>
      </c>
      <c r="O3777" s="15" t="str">
        <f t="shared" si="117"/>
        <v/>
      </c>
    </row>
    <row r="3778" spans="1:15" ht="16.5" customHeight="1">
      <c r="A3778" s="404"/>
      <c r="B3778" s="405"/>
      <c r="C3778" s="413"/>
      <c r="D3778" s="405"/>
      <c r="E3778" s="405"/>
      <c r="F3778" s="405"/>
      <c r="G3778" s="405"/>
      <c r="H3778" s="405"/>
      <c r="I3778" s="405"/>
      <c r="J3778" s="405"/>
      <c r="K3778" s="405"/>
      <c r="L3778" s="406"/>
      <c r="M3778" s="25" t="str">
        <f>IFERROR(VLOOKUP(D3778,Cover!$I$2:$J$14,2,0),"")</f>
        <v/>
      </c>
      <c r="N3778" s="25" t="str">
        <f t="shared" si="116"/>
        <v/>
      </c>
      <c r="O3778" s="15" t="str">
        <f t="shared" si="117"/>
        <v/>
      </c>
    </row>
    <row r="3779" spans="1:15" ht="16.5" customHeight="1">
      <c r="A3779" s="404"/>
      <c r="B3779" s="405"/>
      <c r="C3779" s="413"/>
      <c r="D3779" s="405"/>
      <c r="E3779" s="405"/>
      <c r="F3779" s="405"/>
      <c r="G3779" s="405"/>
      <c r="H3779" s="405"/>
      <c r="I3779" s="405"/>
      <c r="J3779" s="405"/>
      <c r="K3779" s="405"/>
      <c r="L3779" s="406"/>
      <c r="M3779" s="25" t="str">
        <f>IFERROR(VLOOKUP(D3779,Cover!$I$2:$J$14,2,0),"")</f>
        <v/>
      </c>
      <c r="N3779" s="25" t="str">
        <f t="shared" ref="N3779:N3842" si="118">IF(O3779&lt;&gt;"PMOyyy144_R4bis",CONCATENATE(B3779,M3779,I3779),CONCATENATE(O3779,M3779,I3779))</f>
        <v/>
      </c>
      <c r="O3779" s="15" t="str">
        <f t="shared" ref="O3779:O3842" si="119">LEFT(B3779,15)</f>
        <v/>
      </c>
    </row>
    <row r="3780" spans="1:15" ht="16.5" customHeight="1">
      <c r="A3780" s="404"/>
      <c r="B3780" s="405"/>
      <c r="C3780" s="413"/>
      <c r="D3780" s="405"/>
      <c r="E3780" s="405"/>
      <c r="F3780" s="405"/>
      <c r="G3780" s="405"/>
      <c r="H3780" s="405"/>
      <c r="I3780" s="405"/>
      <c r="J3780" s="405"/>
      <c r="K3780" s="405"/>
      <c r="L3780" s="406"/>
      <c r="M3780" s="25" t="str">
        <f>IFERROR(VLOOKUP(D3780,Cover!$I$2:$J$14,2,0),"")</f>
        <v/>
      </c>
      <c r="N3780" s="25" t="str">
        <f t="shared" si="118"/>
        <v/>
      </c>
      <c r="O3780" s="15" t="str">
        <f t="shared" si="119"/>
        <v/>
      </c>
    </row>
    <row r="3781" spans="1:15" ht="16.5" customHeight="1">
      <c r="A3781" s="404"/>
      <c r="B3781" s="405"/>
      <c r="C3781" s="413"/>
      <c r="D3781" s="405"/>
      <c r="E3781" s="405"/>
      <c r="F3781" s="405"/>
      <c r="G3781" s="405"/>
      <c r="H3781" s="405"/>
      <c r="I3781" s="405"/>
      <c r="J3781" s="405"/>
      <c r="K3781" s="405"/>
      <c r="L3781" s="406"/>
      <c r="M3781" s="25" t="str">
        <f>IFERROR(VLOOKUP(D3781,Cover!$I$2:$J$14,2,0),"")</f>
        <v/>
      </c>
      <c r="N3781" s="25" t="str">
        <f t="shared" si="118"/>
        <v/>
      </c>
      <c r="O3781" s="15" t="str">
        <f t="shared" si="119"/>
        <v/>
      </c>
    </row>
    <row r="3782" spans="1:15" ht="16.5" customHeight="1">
      <c r="A3782" s="404"/>
      <c r="B3782" s="405"/>
      <c r="C3782" s="413"/>
      <c r="D3782" s="405"/>
      <c r="E3782" s="405"/>
      <c r="F3782" s="405"/>
      <c r="G3782" s="405"/>
      <c r="H3782" s="405"/>
      <c r="I3782" s="405"/>
      <c r="J3782" s="405"/>
      <c r="K3782" s="405"/>
      <c r="L3782" s="406"/>
      <c r="M3782" s="25" t="str">
        <f>IFERROR(VLOOKUP(D3782,Cover!$I$2:$J$14,2,0),"")</f>
        <v/>
      </c>
      <c r="N3782" s="25" t="str">
        <f t="shared" si="118"/>
        <v/>
      </c>
      <c r="O3782" s="15" t="str">
        <f t="shared" si="119"/>
        <v/>
      </c>
    </row>
    <row r="3783" spans="1:15" ht="16.5" customHeight="1">
      <c r="A3783" s="404"/>
      <c r="B3783" s="405"/>
      <c r="C3783" s="413"/>
      <c r="D3783" s="405"/>
      <c r="E3783" s="405"/>
      <c r="F3783" s="405"/>
      <c r="G3783" s="405"/>
      <c r="H3783" s="405"/>
      <c r="I3783" s="405"/>
      <c r="J3783" s="405"/>
      <c r="K3783" s="405"/>
      <c r="L3783" s="406"/>
      <c r="M3783" s="25" t="str">
        <f>IFERROR(VLOOKUP(D3783,Cover!$I$2:$J$14,2,0),"")</f>
        <v/>
      </c>
      <c r="N3783" s="25" t="str">
        <f t="shared" si="118"/>
        <v/>
      </c>
      <c r="O3783" s="15" t="str">
        <f t="shared" si="119"/>
        <v/>
      </c>
    </row>
    <row r="3784" spans="1:15" ht="16.5" customHeight="1">
      <c r="A3784" s="404"/>
      <c r="B3784" s="405"/>
      <c r="C3784" s="413"/>
      <c r="D3784" s="405"/>
      <c r="E3784" s="405"/>
      <c r="F3784" s="405"/>
      <c r="G3784" s="405"/>
      <c r="H3784" s="405"/>
      <c r="I3784" s="405"/>
      <c r="J3784" s="405"/>
      <c r="K3784" s="405"/>
      <c r="L3784" s="406"/>
      <c r="M3784" s="25" t="str">
        <f>IFERROR(VLOOKUP(D3784,Cover!$I$2:$J$14,2,0),"")</f>
        <v/>
      </c>
      <c r="N3784" s="25" t="str">
        <f t="shared" si="118"/>
        <v/>
      </c>
      <c r="O3784" s="15" t="str">
        <f t="shared" si="119"/>
        <v/>
      </c>
    </row>
    <row r="3785" spans="1:15" ht="16.5" customHeight="1">
      <c r="A3785" s="404"/>
      <c r="B3785" s="405"/>
      <c r="C3785" s="413"/>
      <c r="D3785" s="405"/>
      <c r="E3785" s="405"/>
      <c r="F3785" s="405"/>
      <c r="G3785" s="405"/>
      <c r="H3785" s="405"/>
      <c r="I3785" s="405"/>
      <c r="J3785" s="405"/>
      <c r="K3785" s="405"/>
      <c r="L3785" s="406"/>
      <c r="M3785" s="25" t="str">
        <f>IFERROR(VLOOKUP(D3785,Cover!$I$2:$J$14,2,0),"")</f>
        <v/>
      </c>
      <c r="N3785" s="25" t="str">
        <f t="shared" si="118"/>
        <v/>
      </c>
      <c r="O3785" s="15" t="str">
        <f t="shared" si="119"/>
        <v/>
      </c>
    </row>
    <row r="3786" spans="1:15" ht="16.5" customHeight="1">
      <c r="A3786" s="404"/>
      <c r="B3786" s="405"/>
      <c r="C3786" s="413"/>
      <c r="D3786" s="405"/>
      <c r="E3786" s="405"/>
      <c r="F3786" s="405"/>
      <c r="G3786" s="405"/>
      <c r="H3786" s="405"/>
      <c r="I3786" s="405"/>
      <c r="J3786" s="405"/>
      <c r="K3786" s="405"/>
      <c r="L3786" s="406"/>
      <c r="M3786" s="25" t="str">
        <f>IFERROR(VLOOKUP(D3786,Cover!$I$2:$J$14,2,0),"")</f>
        <v/>
      </c>
      <c r="N3786" s="25" t="str">
        <f t="shared" si="118"/>
        <v/>
      </c>
      <c r="O3786" s="15" t="str">
        <f t="shared" si="119"/>
        <v/>
      </c>
    </row>
    <row r="3787" spans="1:15" ht="16.5" customHeight="1">
      <c r="A3787" s="404"/>
      <c r="B3787" s="405"/>
      <c r="C3787" s="413"/>
      <c r="D3787" s="405"/>
      <c r="E3787" s="405"/>
      <c r="F3787" s="405"/>
      <c r="G3787" s="405"/>
      <c r="H3787" s="405"/>
      <c r="I3787" s="405"/>
      <c r="J3787" s="405"/>
      <c r="K3787" s="405"/>
      <c r="L3787" s="406"/>
      <c r="M3787" s="25" t="str">
        <f>IFERROR(VLOOKUP(D3787,Cover!$I$2:$J$14,2,0),"")</f>
        <v/>
      </c>
      <c r="N3787" s="25" t="str">
        <f t="shared" si="118"/>
        <v/>
      </c>
      <c r="O3787" s="15" t="str">
        <f t="shared" si="119"/>
        <v/>
      </c>
    </row>
    <row r="3788" spans="1:15" ht="16.5" customHeight="1">
      <c r="A3788" s="404"/>
      <c r="B3788" s="405"/>
      <c r="C3788" s="413"/>
      <c r="D3788" s="405"/>
      <c r="E3788" s="405"/>
      <c r="F3788" s="405"/>
      <c r="G3788" s="405"/>
      <c r="H3788" s="405"/>
      <c r="I3788" s="405"/>
      <c r="J3788" s="405"/>
      <c r="K3788" s="405"/>
      <c r="L3788" s="406"/>
      <c r="M3788" s="25" t="str">
        <f>IFERROR(VLOOKUP(D3788,Cover!$I$2:$J$14,2,0),"")</f>
        <v/>
      </c>
      <c r="N3788" s="25" t="str">
        <f t="shared" si="118"/>
        <v/>
      </c>
      <c r="O3788" s="15" t="str">
        <f t="shared" si="119"/>
        <v/>
      </c>
    </row>
    <row r="3789" spans="1:15" ht="16.5" customHeight="1">
      <c r="A3789" s="404"/>
      <c r="B3789" s="405"/>
      <c r="C3789" s="413"/>
      <c r="D3789" s="405"/>
      <c r="E3789" s="405"/>
      <c r="F3789" s="405"/>
      <c r="G3789" s="405"/>
      <c r="H3789" s="405"/>
      <c r="I3789" s="405"/>
      <c r="J3789" s="405"/>
      <c r="K3789" s="405"/>
      <c r="L3789" s="406"/>
      <c r="M3789" s="25" t="str">
        <f>IFERROR(VLOOKUP(D3789,Cover!$I$2:$J$14,2,0),"")</f>
        <v/>
      </c>
      <c r="N3789" s="25" t="str">
        <f t="shared" si="118"/>
        <v/>
      </c>
      <c r="O3789" s="15" t="str">
        <f t="shared" si="119"/>
        <v/>
      </c>
    </row>
    <row r="3790" spans="1:15" ht="16.5" customHeight="1">
      <c r="A3790" s="404"/>
      <c r="B3790" s="405"/>
      <c r="C3790" s="413"/>
      <c r="D3790" s="405"/>
      <c r="E3790" s="405"/>
      <c r="F3790" s="405"/>
      <c r="G3790" s="405"/>
      <c r="H3790" s="405"/>
      <c r="I3790" s="405"/>
      <c r="J3790" s="405"/>
      <c r="K3790" s="405"/>
      <c r="L3790" s="406"/>
      <c r="M3790" s="25" t="str">
        <f>IFERROR(VLOOKUP(D3790,Cover!$I$2:$J$14,2,0),"")</f>
        <v/>
      </c>
      <c r="N3790" s="25" t="str">
        <f t="shared" si="118"/>
        <v/>
      </c>
      <c r="O3790" s="15" t="str">
        <f t="shared" si="119"/>
        <v/>
      </c>
    </row>
    <row r="3791" spans="1:15" ht="16.5" customHeight="1">
      <c r="A3791" s="404"/>
      <c r="B3791" s="405"/>
      <c r="C3791" s="413"/>
      <c r="D3791" s="405"/>
      <c r="E3791" s="405"/>
      <c r="F3791" s="405"/>
      <c r="G3791" s="405"/>
      <c r="H3791" s="405"/>
      <c r="I3791" s="405"/>
      <c r="J3791" s="405"/>
      <c r="K3791" s="405"/>
      <c r="L3791" s="406"/>
      <c r="M3791" s="25" t="str">
        <f>IFERROR(VLOOKUP(D3791,Cover!$I$2:$J$14,2,0),"")</f>
        <v/>
      </c>
      <c r="N3791" s="25" t="str">
        <f t="shared" si="118"/>
        <v/>
      </c>
      <c r="O3791" s="15" t="str">
        <f t="shared" si="119"/>
        <v/>
      </c>
    </row>
    <row r="3792" spans="1:15" ht="16.5" customHeight="1">
      <c r="A3792" s="404"/>
      <c r="B3792" s="405"/>
      <c r="C3792" s="413"/>
      <c r="D3792" s="405"/>
      <c r="E3792" s="405"/>
      <c r="F3792" s="405"/>
      <c r="G3792" s="405"/>
      <c r="H3792" s="405"/>
      <c r="I3792" s="405"/>
      <c r="J3792" s="405"/>
      <c r="K3792" s="405"/>
      <c r="L3792" s="406"/>
      <c r="M3792" s="25" t="str">
        <f>IFERROR(VLOOKUP(D3792,Cover!$I$2:$J$14,2,0),"")</f>
        <v/>
      </c>
      <c r="N3792" s="25" t="str">
        <f t="shared" si="118"/>
        <v/>
      </c>
      <c r="O3792" s="15" t="str">
        <f t="shared" si="119"/>
        <v/>
      </c>
    </row>
    <row r="3793" spans="1:15" ht="16.5" customHeight="1">
      <c r="A3793" s="404"/>
      <c r="B3793" s="405"/>
      <c r="C3793" s="413"/>
      <c r="D3793" s="405"/>
      <c r="E3793" s="405"/>
      <c r="F3793" s="405"/>
      <c r="G3793" s="405"/>
      <c r="H3793" s="405"/>
      <c r="I3793" s="405"/>
      <c r="J3793" s="405"/>
      <c r="K3793" s="405"/>
      <c r="L3793" s="406"/>
      <c r="M3793" s="25" t="str">
        <f>IFERROR(VLOOKUP(D3793,Cover!$I$2:$J$14,2,0),"")</f>
        <v/>
      </c>
      <c r="N3793" s="25" t="str">
        <f t="shared" si="118"/>
        <v/>
      </c>
      <c r="O3793" s="15" t="str">
        <f t="shared" si="119"/>
        <v/>
      </c>
    </row>
    <row r="3794" spans="1:15" ht="16.5" customHeight="1">
      <c r="A3794" s="404"/>
      <c r="B3794" s="405"/>
      <c r="C3794" s="413"/>
      <c r="D3794" s="405"/>
      <c r="E3794" s="405"/>
      <c r="F3794" s="405"/>
      <c r="G3794" s="405"/>
      <c r="H3794" s="405"/>
      <c r="I3794" s="405"/>
      <c r="J3794" s="405"/>
      <c r="K3794" s="405"/>
      <c r="L3794" s="406"/>
      <c r="M3794" s="25" t="str">
        <f>IFERROR(VLOOKUP(D3794,Cover!$I$2:$J$14,2,0),"")</f>
        <v/>
      </c>
      <c r="N3794" s="25" t="str">
        <f t="shared" si="118"/>
        <v/>
      </c>
      <c r="O3794" s="15" t="str">
        <f t="shared" si="119"/>
        <v/>
      </c>
    </row>
    <row r="3795" spans="1:15" ht="16.5" customHeight="1">
      <c r="A3795" s="404"/>
      <c r="B3795" s="405"/>
      <c r="C3795" s="413"/>
      <c r="D3795" s="405"/>
      <c r="E3795" s="405"/>
      <c r="F3795" s="405"/>
      <c r="G3795" s="405"/>
      <c r="H3795" s="405"/>
      <c r="I3795" s="405"/>
      <c r="J3795" s="405"/>
      <c r="K3795" s="405"/>
      <c r="L3795" s="406"/>
      <c r="M3795" s="25" t="str">
        <f>IFERROR(VLOOKUP(D3795,Cover!$I$2:$J$14,2,0),"")</f>
        <v/>
      </c>
      <c r="N3795" s="25" t="str">
        <f t="shared" si="118"/>
        <v/>
      </c>
      <c r="O3795" s="15" t="str">
        <f t="shared" si="119"/>
        <v/>
      </c>
    </row>
    <row r="3796" spans="1:15" ht="16.5" customHeight="1">
      <c r="A3796" s="404"/>
      <c r="B3796" s="405"/>
      <c r="C3796" s="413"/>
      <c r="D3796" s="405"/>
      <c r="E3796" s="405"/>
      <c r="F3796" s="405"/>
      <c r="G3796" s="405"/>
      <c r="H3796" s="405"/>
      <c r="I3796" s="405"/>
      <c r="J3796" s="405"/>
      <c r="K3796" s="405"/>
      <c r="L3796" s="406"/>
      <c r="M3796" s="25" t="str">
        <f>IFERROR(VLOOKUP(D3796,Cover!$I$2:$J$14,2,0),"")</f>
        <v/>
      </c>
      <c r="N3796" s="25" t="str">
        <f t="shared" si="118"/>
        <v/>
      </c>
      <c r="O3796" s="15" t="str">
        <f t="shared" si="119"/>
        <v/>
      </c>
    </row>
    <row r="3797" spans="1:15" ht="16.5" customHeight="1">
      <c r="A3797" s="404"/>
      <c r="B3797" s="405"/>
      <c r="C3797" s="413"/>
      <c r="D3797" s="405"/>
      <c r="E3797" s="405"/>
      <c r="F3797" s="405"/>
      <c r="G3797" s="405"/>
      <c r="H3797" s="405"/>
      <c r="I3797" s="405"/>
      <c r="J3797" s="405"/>
      <c r="K3797" s="405"/>
      <c r="L3797" s="406"/>
      <c r="M3797" s="25" t="str">
        <f>IFERROR(VLOOKUP(D3797,Cover!$I$2:$J$14,2,0),"")</f>
        <v/>
      </c>
      <c r="N3797" s="25" t="str">
        <f t="shared" si="118"/>
        <v/>
      </c>
      <c r="O3797" s="15" t="str">
        <f t="shared" si="119"/>
        <v/>
      </c>
    </row>
    <row r="3798" spans="1:15" ht="16.5" customHeight="1">
      <c r="A3798" s="404"/>
      <c r="B3798" s="405"/>
      <c r="C3798" s="413"/>
      <c r="D3798" s="405"/>
      <c r="E3798" s="405"/>
      <c r="F3798" s="405"/>
      <c r="G3798" s="405"/>
      <c r="H3798" s="405"/>
      <c r="I3798" s="405"/>
      <c r="J3798" s="405"/>
      <c r="K3798" s="405"/>
      <c r="L3798" s="406"/>
      <c r="M3798" s="25" t="str">
        <f>IFERROR(VLOOKUP(D3798,Cover!$I$2:$J$14,2,0),"")</f>
        <v/>
      </c>
      <c r="N3798" s="25" t="str">
        <f t="shared" si="118"/>
        <v/>
      </c>
      <c r="O3798" s="15" t="str">
        <f t="shared" si="119"/>
        <v/>
      </c>
    </row>
    <row r="3799" spans="1:15" ht="16.5" customHeight="1">
      <c r="A3799" s="404"/>
      <c r="B3799" s="405"/>
      <c r="C3799" s="413"/>
      <c r="D3799" s="405"/>
      <c r="E3799" s="405"/>
      <c r="F3799" s="405"/>
      <c r="G3799" s="405"/>
      <c r="H3799" s="405"/>
      <c r="I3799" s="405"/>
      <c r="J3799" s="405"/>
      <c r="K3799" s="405"/>
      <c r="L3799" s="406"/>
      <c r="M3799" s="25" t="str">
        <f>IFERROR(VLOOKUP(D3799,Cover!$I$2:$J$14,2,0),"")</f>
        <v/>
      </c>
      <c r="N3799" s="25" t="str">
        <f t="shared" si="118"/>
        <v/>
      </c>
      <c r="O3799" s="15" t="str">
        <f t="shared" si="119"/>
        <v/>
      </c>
    </row>
    <row r="3800" spans="1:15" ht="16.5" customHeight="1">
      <c r="A3800" s="404"/>
      <c r="B3800" s="405"/>
      <c r="C3800" s="413"/>
      <c r="D3800" s="405"/>
      <c r="E3800" s="405"/>
      <c r="F3800" s="405"/>
      <c r="G3800" s="405"/>
      <c r="H3800" s="405"/>
      <c r="I3800" s="405"/>
      <c r="J3800" s="405"/>
      <c r="K3800" s="405"/>
      <c r="L3800" s="406"/>
      <c r="M3800" s="25" t="str">
        <f>IFERROR(VLOOKUP(D3800,Cover!$I$2:$J$14,2,0),"")</f>
        <v/>
      </c>
      <c r="N3800" s="25" t="str">
        <f t="shared" si="118"/>
        <v/>
      </c>
      <c r="O3800" s="15" t="str">
        <f t="shared" si="119"/>
        <v/>
      </c>
    </row>
    <row r="3801" spans="1:15" ht="16.5" customHeight="1">
      <c r="A3801" s="404"/>
      <c r="B3801" s="405"/>
      <c r="C3801" s="413"/>
      <c r="D3801" s="405"/>
      <c r="E3801" s="405"/>
      <c r="F3801" s="405"/>
      <c r="G3801" s="405"/>
      <c r="H3801" s="405"/>
      <c r="I3801" s="405"/>
      <c r="J3801" s="405"/>
      <c r="K3801" s="405"/>
      <c r="L3801" s="406"/>
      <c r="M3801" s="25" t="str">
        <f>IFERROR(VLOOKUP(D3801,Cover!$I$2:$J$14,2,0),"")</f>
        <v/>
      </c>
      <c r="N3801" s="25" t="str">
        <f t="shared" si="118"/>
        <v/>
      </c>
      <c r="O3801" s="15" t="str">
        <f t="shared" si="119"/>
        <v/>
      </c>
    </row>
    <row r="3802" spans="1:15" ht="16.5" customHeight="1">
      <c r="A3802" s="404"/>
      <c r="B3802" s="405"/>
      <c r="C3802" s="413"/>
      <c r="D3802" s="405"/>
      <c r="E3802" s="405"/>
      <c r="F3802" s="405"/>
      <c r="G3802" s="405"/>
      <c r="H3802" s="405"/>
      <c r="I3802" s="405"/>
      <c r="J3802" s="405"/>
      <c r="K3802" s="405"/>
      <c r="L3802" s="406"/>
      <c r="M3802" s="25" t="str">
        <f>IFERROR(VLOOKUP(D3802,Cover!$I$2:$J$14,2,0),"")</f>
        <v/>
      </c>
      <c r="N3802" s="25" t="str">
        <f t="shared" si="118"/>
        <v/>
      </c>
      <c r="O3802" s="15" t="str">
        <f t="shared" si="119"/>
        <v/>
      </c>
    </row>
    <row r="3803" spans="1:15" ht="16.5" customHeight="1">
      <c r="A3803" s="404"/>
      <c r="B3803" s="405"/>
      <c r="C3803" s="413"/>
      <c r="D3803" s="405"/>
      <c r="E3803" s="405"/>
      <c r="F3803" s="405"/>
      <c r="G3803" s="405"/>
      <c r="H3803" s="405"/>
      <c r="I3803" s="405"/>
      <c r="J3803" s="405"/>
      <c r="K3803" s="405"/>
      <c r="L3803" s="406"/>
      <c r="M3803" s="25" t="str">
        <f>IFERROR(VLOOKUP(D3803,Cover!$I$2:$J$14,2,0),"")</f>
        <v/>
      </c>
      <c r="N3803" s="25" t="str">
        <f t="shared" si="118"/>
        <v/>
      </c>
      <c r="O3803" s="15" t="str">
        <f t="shared" si="119"/>
        <v/>
      </c>
    </row>
    <row r="3804" spans="1:15" ht="16.5" customHeight="1">
      <c r="A3804" s="404"/>
      <c r="B3804" s="405"/>
      <c r="C3804" s="413"/>
      <c r="D3804" s="405"/>
      <c r="E3804" s="405"/>
      <c r="F3804" s="405"/>
      <c r="G3804" s="405"/>
      <c r="H3804" s="405"/>
      <c r="I3804" s="405"/>
      <c r="J3804" s="405"/>
      <c r="K3804" s="405"/>
      <c r="L3804" s="406"/>
      <c r="M3804" s="25" t="str">
        <f>IFERROR(VLOOKUP(D3804,Cover!$I$2:$J$14,2,0),"")</f>
        <v/>
      </c>
      <c r="N3804" s="25" t="str">
        <f t="shared" si="118"/>
        <v/>
      </c>
      <c r="O3804" s="15" t="str">
        <f t="shared" si="119"/>
        <v/>
      </c>
    </row>
    <row r="3805" spans="1:15" ht="16.5" customHeight="1">
      <c r="A3805" s="404"/>
      <c r="B3805" s="405"/>
      <c r="C3805" s="413"/>
      <c r="D3805" s="405"/>
      <c r="E3805" s="405"/>
      <c r="F3805" s="405"/>
      <c r="G3805" s="405"/>
      <c r="H3805" s="405"/>
      <c r="I3805" s="405"/>
      <c r="J3805" s="405"/>
      <c r="K3805" s="405"/>
      <c r="L3805" s="406"/>
      <c r="M3805" s="25" t="str">
        <f>IFERROR(VLOOKUP(D3805,Cover!$I$2:$J$14,2,0),"")</f>
        <v/>
      </c>
      <c r="N3805" s="25" t="str">
        <f t="shared" si="118"/>
        <v/>
      </c>
      <c r="O3805" s="15" t="str">
        <f t="shared" si="119"/>
        <v/>
      </c>
    </row>
    <row r="3806" spans="1:15" ht="16.5" customHeight="1">
      <c r="A3806" s="404"/>
      <c r="B3806" s="405"/>
      <c r="C3806" s="413"/>
      <c r="D3806" s="405"/>
      <c r="E3806" s="405"/>
      <c r="F3806" s="405"/>
      <c r="G3806" s="405"/>
      <c r="H3806" s="405"/>
      <c r="I3806" s="405"/>
      <c r="J3806" s="405"/>
      <c r="K3806" s="405"/>
      <c r="L3806" s="406"/>
      <c r="M3806" s="25" t="str">
        <f>IFERROR(VLOOKUP(D3806,Cover!$I$2:$J$14,2,0),"")</f>
        <v/>
      </c>
      <c r="N3806" s="25" t="str">
        <f t="shared" si="118"/>
        <v/>
      </c>
      <c r="O3806" s="15" t="str">
        <f t="shared" si="119"/>
        <v/>
      </c>
    </row>
    <row r="3807" spans="1:15" ht="16.5" customHeight="1">
      <c r="A3807" s="404"/>
      <c r="B3807" s="405"/>
      <c r="C3807" s="413"/>
      <c r="D3807" s="405"/>
      <c r="E3807" s="405"/>
      <c r="F3807" s="405"/>
      <c r="G3807" s="405"/>
      <c r="H3807" s="405"/>
      <c r="I3807" s="405"/>
      <c r="J3807" s="405"/>
      <c r="K3807" s="405"/>
      <c r="L3807" s="406"/>
      <c r="M3807" s="25" t="str">
        <f>IFERROR(VLOOKUP(D3807,Cover!$I$2:$J$14,2,0),"")</f>
        <v/>
      </c>
      <c r="N3807" s="25" t="str">
        <f t="shared" si="118"/>
        <v/>
      </c>
      <c r="O3807" s="15" t="str">
        <f t="shared" si="119"/>
        <v/>
      </c>
    </row>
    <row r="3808" spans="1:15" ht="16.5" customHeight="1">
      <c r="A3808" s="404"/>
      <c r="B3808" s="405"/>
      <c r="C3808" s="413"/>
      <c r="D3808" s="405"/>
      <c r="E3808" s="405"/>
      <c r="F3808" s="405"/>
      <c r="G3808" s="405"/>
      <c r="H3808" s="405"/>
      <c r="I3808" s="405"/>
      <c r="J3808" s="405"/>
      <c r="K3808" s="405"/>
      <c r="L3808" s="406"/>
      <c r="M3808" s="25" t="str">
        <f>IFERROR(VLOOKUP(D3808,Cover!$I$2:$J$14,2,0),"")</f>
        <v/>
      </c>
      <c r="N3808" s="25" t="str">
        <f t="shared" si="118"/>
        <v/>
      </c>
      <c r="O3808" s="15" t="str">
        <f t="shared" si="119"/>
        <v/>
      </c>
    </row>
    <row r="3809" spans="1:15" ht="16.5" customHeight="1">
      <c r="A3809" s="404"/>
      <c r="B3809" s="405"/>
      <c r="C3809" s="413"/>
      <c r="D3809" s="405"/>
      <c r="E3809" s="405"/>
      <c r="F3809" s="405"/>
      <c r="G3809" s="405"/>
      <c r="H3809" s="405"/>
      <c r="I3809" s="405"/>
      <c r="J3809" s="405"/>
      <c r="K3809" s="405"/>
      <c r="L3809" s="406"/>
      <c r="M3809" s="25" t="str">
        <f>IFERROR(VLOOKUP(D3809,Cover!$I$2:$J$14,2,0),"")</f>
        <v/>
      </c>
      <c r="N3809" s="25" t="str">
        <f t="shared" si="118"/>
        <v/>
      </c>
      <c r="O3809" s="15" t="str">
        <f t="shared" si="119"/>
        <v/>
      </c>
    </row>
    <row r="3810" spans="1:15" ht="16.5" customHeight="1">
      <c r="A3810" s="404"/>
      <c r="B3810" s="405"/>
      <c r="C3810" s="413"/>
      <c r="D3810" s="405"/>
      <c r="E3810" s="405"/>
      <c r="F3810" s="405"/>
      <c r="G3810" s="405"/>
      <c r="H3810" s="405"/>
      <c r="I3810" s="405"/>
      <c r="J3810" s="405"/>
      <c r="K3810" s="405"/>
      <c r="L3810" s="406"/>
      <c r="M3810" s="25" t="str">
        <f>IFERROR(VLOOKUP(D3810,Cover!$I$2:$J$14,2,0),"")</f>
        <v/>
      </c>
      <c r="N3810" s="25" t="str">
        <f t="shared" si="118"/>
        <v/>
      </c>
      <c r="O3810" s="15" t="str">
        <f t="shared" si="119"/>
        <v/>
      </c>
    </row>
    <row r="3811" spans="1:15" ht="16.5" customHeight="1">
      <c r="A3811" s="404"/>
      <c r="B3811" s="405"/>
      <c r="C3811" s="413"/>
      <c r="D3811" s="405"/>
      <c r="E3811" s="405"/>
      <c r="F3811" s="405"/>
      <c r="G3811" s="405"/>
      <c r="H3811" s="405"/>
      <c r="I3811" s="405"/>
      <c r="J3811" s="405"/>
      <c r="K3811" s="405"/>
      <c r="L3811" s="406"/>
      <c r="M3811" s="25" t="str">
        <f>IFERROR(VLOOKUP(D3811,Cover!$I$2:$J$14,2,0),"")</f>
        <v/>
      </c>
      <c r="N3811" s="25" t="str">
        <f t="shared" si="118"/>
        <v/>
      </c>
      <c r="O3811" s="15" t="str">
        <f t="shared" si="119"/>
        <v/>
      </c>
    </row>
    <row r="3812" spans="1:15" ht="16.5" customHeight="1">
      <c r="A3812" s="404"/>
      <c r="B3812" s="405"/>
      <c r="C3812" s="413"/>
      <c r="D3812" s="405"/>
      <c r="E3812" s="405"/>
      <c r="F3812" s="405"/>
      <c r="G3812" s="405"/>
      <c r="H3812" s="405"/>
      <c r="I3812" s="405"/>
      <c r="J3812" s="405"/>
      <c r="K3812" s="405"/>
      <c r="L3812" s="406"/>
      <c r="M3812" s="25" t="str">
        <f>IFERROR(VLOOKUP(D3812,Cover!$I$2:$J$14,2,0),"")</f>
        <v/>
      </c>
      <c r="N3812" s="25" t="str">
        <f t="shared" si="118"/>
        <v/>
      </c>
      <c r="O3812" s="15" t="str">
        <f t="shared" si="119"/>
        <v/>
      </c>
    </row>
    <row r="3813" spans="1:15" ht="16.5" customHeight="1">
      <c r="A3813" s="404"/>
      <c r="B3813" s="405"/>
      <c r="C3813" s="413"/>
      <c r="D3813" s="405"/>
      <c r="E3813" s="405"/>
      <c r="F3813" s="405"/>
      <c r="G3813" s="405"/>
      <c r="H3813" s="405"/>
      <c r="I3813" s="405"/>
      <c r="J3813" s="405"/>
      <c r="K3813" s="405"/>
      <c r="L3813" s="406"/>
      <c r="M3813" s="25" t="str">
        <f>IFERROR(VLOOKUP(D3813,Cover!$I$2:$J$14,2,0),"")</f>
        <v/>
      </c>
      <c r="N3813" s="25" t="str">
        <f t="shared" si="118"/>
        <v/>
      </c>
      <c r="O3813" s="15" t="str">
        <f t="shared" si="119"/>
        <v/>
      </c>
    </row>
    <row r="3814" spans="1:15" ht="16.5" customHeight="1">
      <c r="A3814" s="404"/>
      <c r="B3814" s="405"/>
      <c r="C3814" s="413"/>
      <c r="D3814" s="405"/>
      <c r="E3814" s="405"/>
      <c r="F3814" s="405"/>
      <c r="G3814" s="405"/>
      <c r="H3814" s="405"/>
      <c r="I3814" s="405"/>
      <c r="J3814" s="405"/>
      <c r="K3814" s="405"/>
      <c r="L3814" s="406"/>
      <c r="M3814" s="25" t="str">
        <f>IFERROR(VLOOKUP(D3814,Cover!$I$2:$J$14,2,0),"")</f>
        <v/>
      </c>
      <c r="N3814" s="25" t="str">
        <f t="shared" si="118"/>
        <v/>
      </c>
      <c r="O3814" s="15" t="str">
        <f t="shared" si="119"/>
        <v/>
      </c>
    </row>
    <row r="3815" spans="1:15" ht="16.5" customHeight="1">
      <c r="A3815" s="404"/>
      <c r="B3815" s="405"/>
      <c r="C3815" s="413"/>
      <c r="D3815" s="405"/>
      <c r="E3815" s="405"/>
      <c r="F3815" s="405"/>
      <c r="G3815" s="405"/>
      <c r="H3815" s="405"/>
      <c r="I3815" s="405"/>
      <c r="J3815" s="405"/>
      <c r="K3815" s="405"/>
      <c r="L3815" s="406"/>
      <c r="M3815" s="25" t="str">
        <f>IFERROR(VLOOKUP(D3815,Cover!$I$2:$J$14,2,0),"")</f>
        <v/>
      </c>
      <c r="N3815" s="25" t="str">
        <f t="shared" si="118"/>
        <v/>
      </c>
      <c r="O3815" s="15" t="str">
        <f t="shared" si="119"/>
        <v/>
      </c>
    </row>
    <row r="3816" spans="1:15" ht="16.5" customHeight="1">
      <c r="A3816" s="404"/>
      <c r="B3816" s="405"/>
      <c r="C3816" s="413"/>
      <c r="D3816" s="405"/>
      <c r="E3816" s="405"/>
      <c r="F3816" s="405"/>
      <c r="G3816" s="405"/>
      <c r="H3816" s="405"/>
      <c r="I3816" s="405"/>
      <c r="J3816" s="405"/>
      <c r="K3816" s="405"/>
      <c r="L3816" s="406"/>
      <c r="M3816" s="25" t="str">
        <f>IFERROR(VLOOKUP(D3816,Cover!$I$2:$J$14,2,0),"")</f>
        <v/>
      </c>
      <c r="N3816" s="25" t="str">
        <f t="shared" si="118"/>
        <v/>
      </c>
      <c r="O3816" s="15" t="str">
        <f t="shared" si="119"/>
        <v/>
      </c>
    </row>
    <row r="3817" spans="1:15" ht="16.5" customHeight="1">
      <c r="A3817" s="404"/>
      <c r="B3817" s="405"/>
      <c r="C3817" s="413"/>
      <c r="D3817" s="405"/>
      <c r="E3817" s="405"/>
      <c r="F3817" s="405"/>
      <c r="G3817" s="405"/>
      <c r="H3817" s="405"/>
      <c r="I3817" s="405"/>
      <c r="J3817" s="405"/>
      <c r="K3817" s="405"/>
      <c r="L3817" s="406"/>
      <c r="M3817" s="25" t="str">
        <f>IFERROR(VLOOKUP(D3817,Cover!$I$2:$J$14,2,0),"")</f>
        <v/>
      </c>
      <c r="N3817" s="25" t="str">
        <f t="shared" si="118"/>
        <v/>
      </c>
      <c r="O3817" s="15" t="str">
        <f t="shared" si="119"/>
        <v/>
      </c>
    </row>
    <row r="3818" spans="1:15" ht="16.5" customHeight="1">
      <c r="A3818" s="404"/>
      <c r="B3818" s="405"/>
      <c r="C3818" s="413"/>
      <c r="D3818" s="405"/>
      <c r="E3818" s="405"/>
      <c r="F3818" s="405"/>
      <c r="G3818" s="405"/>
      <c r="H3818" s="405"/>
      <c r="I3818" s="405"/>
      <c r="J3818" s="405"/>
      <c r="K3818" s="405"/>
      <c r="L3818" s="406"/>
      <c r="M3818" s="25" t="str">
        <f>IFERROR(VLOOKUP(D3818,Cover!$I$2:$J$14,2,0),"")</f>
        <v/>
      </c>
      <c r="N3818" s="25" t="str">
        <f t="shared" si="118"/>
        <v/>
      </c>
      <c r="O3818" s="15" t="str">
        <f t="shared" si="119"/>
        <v/>
      </c>
    </row>
    <row r="3819" spans="1:15" ht="16.5" customHeight="1">
      <c r="A3819" s="404"/>
      <c r="B3819" s="405"/>
      <c r="C3819" s="413"/>
      <c r="D3819" s="405"/>
      <c r="E3819" s="405"/>
      <c r="F3819" s="405"/>
      <c r="G3819" s="405"/>
      <c r="H3819" s="405"/>
      <c r="I3819" s="405"/>
      <c r="J3819" s="405"/>
      <c r="K3819" s="405"/>
      <c r="L3819" s="406"/>
      <c r="M3819" s="25" t="str">
        <f>IFERROR(VLOOKUP(D3819,Cover!$I$2:$J$14,2,0),"")</f>
        <v/>
      </c>
      <c r="N3819" s="25" t="str">
        <f t="shared" si="118"/>
        <v/>
      </c>
      <c r="O3819" s="15" t="str">
        <f t="shared" si="119"/>
        <v/>
      </c>
    </row>
    <row r="3820" spans="1:15" ht="16.5" customHeight="1">
      <c r="A3820" s="404"/>
      <c r="B3820" s="405"/>
      <c r="C3820" s="413"/>
      <c r="D3820" s="405"/>
      <c r="E3820" s="405"/>
      <c r="F3820" s="405"/>
      <c r="G3820" s="405"/>
      <c r="H3820" s="405"/>
      <c r="I3820" s="405"/>
      <c r="J3820" s="405"/>
      <c r="K3820" s="405"/>
      <c r="L3820" s="406"/>
      <c r="M3820" s="25" t="str">
        <f>IFERROR(VLOOKUP(D3820,Cover!$I$2:$J$14,2,0),"")</f>
        <v/>
      </c>
      <c r="N3820" s="25" t="str">
        <f t="shared" si="118"/>
        <v/>
      </c>
      <c r="O3820" s="15" t="str">
        <f t="shared" si="119"/>
        <v/>
      </c>
    </row>
    <row r="3821" spans="1:15" ht="16.5" customHeight="1">
      <c r="A3821" s="404"/>
      <c r="B3821" s="405"/>
      <c r="C3821" s="413"/>
      <c r="D3821" s="405"/>
      <c r="E3821" s="405"/>
      <c r="F3821" s="405"/>
      <c r="G3821" s="405"/>
      <c r="H3821" s="405"/>
      <c r="I3821" s="405"/>
      <c r="J3821" s="405"/>
      <c r="K3821" s="405"/>
      <c r="L3821" s="406"/>
      <c r="M3821" s="25" t="str">
        <f>IFERROR(VLOOKUP(D3821,Cover!$I$2:$J$14,2,0),"")</f>
        <v/>
      </c>
      <c r="N3821" s="25" t="str">
        <f t="shared" si="118"/>
        <v/>
      </c>
      <c r="O3821" s="15" t="str">
        <f t="shared" si="119"/>
        <v/>
      </c>
    </row>
    <row r="3822" spans="1:15" ht="16.5" customHeight="1">
      <c r="A3822" s="404"/>
      <c r="B3822" s="405"/>
      <c r="C3822" s="413"/>
      <c r="D3822" s="405"/>
      <c r="E3822" s="405"/>
      <c r="F3822" s="405"/>
      <c r="G3822" s="405"/>
      <c r="H3822" s="405"/>
      <c r="I3822" s="405"/>
      <c r="J3822" s="405"/>
      <c r="K3822" s="405"/>
      <c r="L3822" s="406"/>
      <c r="M3822" s="25" t="str">
        <f>IFERROR(VLOOKUP(D3822,Cover!$I$2:$J$14,2,0),"")</f>
        <v/>
      </c>
      <c r="N3822" s="25" t="str">
        <f t="shared" si="118"/>
        <v/>
      </c>
      <c r="O3822" s="15" t="str">
        <f t="shared" si="119"/>
        <v/>
      </c>
    </row>
    <row r="3823" spans="1:15" ht="16.5" customHeight="1">
      <c r="A3823" s="404"/>
      <c r="B3823" s="405"/>
      <c r="C3823" s="413"/>
      <c r="D3823" s="405"/>
      <c r="E3823" s="405"/>
      <c r="F3823" s="405"/>
      <c r="G3823" s="405"/>
      <c r="H3823" s="405"/>
      <c r="I3823" s="405"/>
      <c r="J3823" s="405"/>
      <c r="K3823" s="405"/>
      <c r="L3823" s="406"/>
      <c r="M3823" s="25" t="str">
        <f>IFERROR(VLOOKUP(D3823,Cover!$I$2:$J$14,2,0),"")</f>
        <v/>
      </c>
      <c r="N3823" s="25" t="str">
        <f t="shared" si="118"/>
        <v/>
      </c>
      <c r="O3823" s="15" t="str">
        <f t="shared" si="119"/>
        <v/>
      </c>
    </row>
    <row r="3824" spans="1:15" ht="16.5" customHeight="1">
      <c r="A3824" s="404"/>
      <c r="B3824" s="405"/>
      <c r="C3824" s="413"/>
      <c r="D3824" s="405"/>
      <c r="E3824" s="405"/>
      <c r="F3824" s="405"/>
      <c r="G3824" s="405"/>
      <c r="H3824" s="405"/>
      <c r="I3824" s="405"/>
      <c r="J3824" s="405"/>
      <c r="K3824" s="405"/>
      <c r="L3824" s="406"/>
      <c r="M3824" s="25" t="str">
        <f>IFERROR(VLOOKUP(D3824,Cover!$I$2:$J$14,2,0),"")</f>
        <v/>
      </c>
      <c r="N3824" s="25" t="str">
        <f t="shared" si="118"/>
        <v/>
      </c>
      <c r="O3824" s="15" t="str">
        <f t="shared" si="119"/>
        <v/>
      </c>
    </row>
    <row r="3825" spans="1:15" ht="16.5" customHeight="1">
      <c r="A3825" s="404"/>
      <c r="B3825" s="405"/>
      <c r="C3825" s="413"/>
      <c r="D3825" s="405"/>
      <c r="E3825" s="405"/>
      <c r="F3825" s="405"/>
      <c r="G3825" s="405"/>
      <c r="H3825" s="405"/>
      <c r="I3825" s="405"/>
      <c r="J3825" s="405"/>
      <c r="K3825" s="405"/>
      <c r="L3825" s="406"/>
      <c r="M3825" s="25" t="str">
        <f>IFERROR(VLOOKUP(D3825,Cover!$I$2:$J$14,2,0),"")</f>
        <v/>
      </c>
      <c r="N3825" s="25" t="str">
        <f t="shared" si="118"/>
        <v/>
      </c>
      <c r="O3825" s="15" t="str">
        <f t="shared" si="119"/>
        <v/>
      </c>
    </row>
    <row r="3826" spans="1:15" ht="16.5" customHeight="1">
      <c r="A3826" s="404"/>
      <c r="B3826" s="405"/>
      <c r="C3826" s="413"/>
      <c r="D3826" s="405"/>
      <c r="E3826" s="405"/>
      <c r="F3826" s="405"/>
      <c r="G3826" s="405"/>
      <c r="H3826" s="405"/>
      <c r="I3826" s="405"/>
      <c r="J3826" s="405"/>
      <c r="K3826" s="405"/>
      <c r="L3826" s="406"/>
      <c r="M3826" s="25" t="str">
        <f>IFERROR(VLOOKUP(D3826,Cover!$I$2:$J$14,2,0),"")</f>
        <v/>
      </c>
      <c r="N3826" s="25" t="str">
        <f t="shared" si="118"/>
        <v/>
      </c>
      <c r="O3826" s="15" t="str">
        <f t="shared" si="119"/>
        <v/>
      </c>
    </row>
    <row r="3827" spans="1:15" ht="16.5" customHeight="1">
      <c r="A3827" s="404"/>
      <c r="B3827" s="405"/>
      <c r="C3827" s="413"/>
      <c r="D3827" s="405"/>
      <c r="E3827" s="405"/>
      <c r="F3827" s="405"/>
      <c r="G3827" s="405"/>
      <c r="H3827" s="405"/>
      <c r="I3827" s="405"/>
      <c r="J3827" s="405"/>
      <c r="K3827" s="405"/>
      <c r="L3827" s="406"/>
      <c r="M3827" s="25" t="str">
        <f>IFERROR(VLOOKUP(D3827,Cover!$I$2:$J$14,2,0),"")</f>
        <v/>
      </c>
      <c r="N3827" s="25" t="str">
        <f t="shared" si="118"/>
        <v/>
      </c>
      <c r="O3827" s="15" t="str">
        <f t="shared" si="119"/>
        <v/>
      </c>
    </row>
    <row r="3828" spans="1:15" ht="16.5" customHeight="1">
      <c r="A3828" s="404"/>
      <c r="B3828" s="405"/>
      <c r="C3828" s="413"/>
      <c r="D3828" s="405"/>
      <c r="E3828" s="405"/>
      <c r="F3828" s="405"/>
      <c r="G3828" s="405"/>
      <c r="H3828" s="405"/>
      <c r="I3828" s="405"/>
      <c r="J3828" s="405"/>
      <c r="K3828" s="405"/>
      <c r="L3828" s="406"/>
      <c r="M3828" s="25" t="str">
        <f>IFERROR(VLOOKUP(D3828,Cover!$I$2:$J$14,2,0),"")</f>
        <v/>
      </c>
      <c r="N3828" s="25" t="str">
        <f t="shared" si="118"/>
        <v/>
      </c>
      <c r="O3828" s="15" t="str">
        <f t="shared" si="119"/>
        <v/>
      </c>
    </row>
    <row r="3829" spans="1:15" ht="16.5" customHeight="1">
      <c r="A3829" s="404"/>
      <c r="B3829" s="405"/>
      <c r="C3829" s="413"/>
      <c r="D3829" s="405"/>
      <c r="E3829" s="405"/>
      <c r="F3829" s="405"/>
      <c r="G3829" s="405"/>
      <c r="H3829" s="405"/>
      <c r="I3829" s="405"/>
      <c r="J3829" s="405"/>
      <c r="K3829" s="405"/>
      <c r="L3829" s="406"/>
      <c r="M3829" s="25" t="str">
        <f>IFERROR(VLOOKUP(D3829,Cover!$I$2:$J$14,2,0),"")</f>
        <v/>
      </c>
      <c r="N3829" s="25" t="str">
        <f t="shared" si="118"/>
        <v/>
      </c>
      <c r="O3829" s="15" t="str">
        <f t="shared" si="119"/>
        <v/>
      </c>
    </row>
    <row r="3830" spans="1:15" ht="16.5" customHeight="1">
      <c r="A3830" s="404"/>
      <c r="B3830" s="405"/>
      <c r="C3830" s="413"/>
      <c r="D3830" s="405"/>
      <c r="E3830" s="405"/>
      <c r="F3830" s="405"/>
      <c r="G3830" s="405"/>
      <c r="H3830" s="405"/>
      <c r="I3830" s="405"/>
      <c r="J3830" s="405"/>
      <c r="K3830" s="405"/>
      <c r="L3830" s="406"/>
      <c r="M3830" s="25" t="str">
        <f>IFERROR(VLOOKUP(D3830,Cover!$I$2:$J$14,2,0),"")</f>
        <v/>
      </c>
      <c r="N3830" s="25" t="str">
        <f t="shared" si="118"/>
        <v/>
      </c>
      <c r="O3830" s="15" t="str">
        <f t="shared" si="119"/>
        <v/>
      </c>
    </row>
    <row r="3831" spans="1:15" ht="16.5" customHeight="1">
      <c r="A3831" s="404"/>
      <c r="B3831" s="405"/>
      <c r="C3831" s="413"/>
      <c r="D3831" s="405"/>
      <c r="E3831" s="405"/>
      <c r="F3831" s="405"/>
      <c r="G3831" s="405"/>
      <c r="H3831" s="405"/>
      <c r="I3831" s="405"/>
      <c r="J3831" s="405"/>
      <c r="K3831" s="405"/>
      <c r="L3831" s="406"/>
      <c r="M3831" s="25" t="str">
        <f>IFERROR(VLOOKUP(D3831,Cover!$I$2:$J$14,2,0),"")</f>
        <v/>
      </c>
      <c r="N3831" s="25" t="str">
        <f t="shared" si="118"/>
        <v/>
      </c>
      <c r="O3831" s="15" t="str">
        <f t="shared" si="119"/>
        <v/>
      </c>
    </row>
    <row r="3832" spans="1:15" ht="16.5" customHeight="1">
      <c r="A3832" s="404"/>
      <c r="B3832" s="405"/>
      <c r="C3832" s="413"/>
      <c r="D3832" s="405"/>
      <c r="E3832" s="405"/>
      <c r="F3832" s="405"/>
      <c r="G3832" s="405"/>
      <c r="H3832" s="405"/>
      <c r="I3832" s="405"/>
      <c r="J3832" s="405"/>
      <c r="K3832" s="405"/>
      <c r="L3832" s="406"/>
      <c r="M3832" s="25" t="str">
        <f>IFERROR(VLOOKUP(D3832,Cover!$I$2:$J$14,2,0),"")</f>
        <v/>
      </c>
      <c r="N3832" s="25" t="str">
        <f t="shared" si="118"/>
        <v/>
      </c>
      <c r="O3832" s="15" t="str">
        <f t="shared" si="119"/>
        <v/>
      </c>
    </row>
    <row r="3833" spans="1:15" ht="16.5" customHeight="1">
      <c r="A3833" s="404"/>
      <c r="B3833" s="405"/>
      <c r="C3833" s="413"/>
      <c r="D3833" s="405"/>
      <c r="E3833" s="405"/>
      <c r="F3833" s="405"/>
      <c r="G3833" s="405"/>
      <c r="H3833" s="405"/>
      <c r="I3833" s="405"/>
      <c r="J3833" s="405"/>
      <c r="K3833" s="405"/>
      <c r="L3833" s="406"/>
      <c r="M3833" s="25" t="str">
        <f>IFERROR(VLOOKUP(D3833,Cover!$I$2:$J$14,2,0),"")</f>
        <v/>
      </c>
      <c r="N3833" s="25" t="str">
        <f t="shared" si="118"/>
        <v/>
      </c>
      <c r="O3833" s="15" t="str">
        <f t="shared" si="119"/>
        <v/>
      </c>
    </row>
    <row r="3834" spans="1:15" ht="16.5" customHeight="1">
      <c r="A3834" s="404"/>
      <c r="B3834" s="405"/>
      <c r="C3834" s="413"/>
      <c r="D3834" s="405"/>
      <c r="E3834" s="405"/>
      <c r="F3834" s="405"/>
      <c r="G3834" s="405"/>
      <c r="H3834" s="405"/>
      <c r="I3834" s="405"/>
      <c r="J3834" s="405"/>
      <c r="K3834" s="405"/>
      <c r="L3834" s="406"/>
      <c r="M3834" s="25" t="str">
        <f>IFERROR(VLOOKUP(D3834,Cover!$I$2:$J$14,2,0),"")</f>
        <v/>
      </c>
      <c r="N3834" s="25" t="str">
        <f t="shared" si="118"/>
        <v/>
      </c>
      <c r="O3834" s="15" t="str">
        <f t="shared" si="119"/>
        <v/>
      </c>
    </row>
    <row r="3835" spans="1:15" ht="16.5" customHeight="1">
      <c r="A3835" s="404"/>
      <c r="B3835" s="405"/>
      <c r="C3835" s="413"/>
      <c r="D3835" s="405"/>
      <c r="E3835" s="405"/>
      <c r="F3835" s="405"/>
      <c r="G3835" s="405"/>
      <c r="H3835" s="405"/>
      <c r="I3835" s="405"/>
      <c r="J3835" s="405"/>
      <c r="K3835" s="405"/>
      <c r="L3835" s="406"/>
      <c r="M3835" s="25" t="str">
        <f>IFERROR(VLOOKUP(D3835,Cover!$I$2:$J$14,2,0),"")</f>
        <v/>
      </c>
      <c r="N3835" s="25" t="str">
        <f t="shared" si="118"/>
        <v/>
      </c>
      <c r="O3835" s="15" t="str">
        <f t="shared" si="119"/>
        <v/>
      </c>
    </row>
    <row r="3836" spans="1:15" ht="16.5" customHeight="1">
      <c r="A3836" s="404"/>
      <c r="B3836" s="405"/>
      <c r="C3836" s="413"/>
      <c r="D3836" s="405"/>
      <c r="E3836" s="405"/>
      <c r="F3836" s="405"/>
      <c r="G3836" s="405"/>
      <c r="H3836" s="405"/>
      <c r="I3836" s="405"/>
      <c r="J3836" s="405"/>
      <c r="K3836" s="405"/>
      <c r="L3836" s="406"/>
      <c r="M3836" s="25" t="str">
        <f>IFERROR(VLOOKUP(D3836,Cover!$I$2:$J$14,2,0),"")</f>
        <v/>
      </c>
      <c r="N3836" s="25" t="str">
        <f t="shared" si="118"/>
        <v/>
      </c>
      <c r="O3836" s="15" t="str">
        <f t="shared" si="119"/>
        <v/>
      </c>
    </row>
    <row r="3837" spans="1:15" ht="16.5" customHeight="1">
      <c r="A3837" s="404"/>
      <c r="B3837" s="405"/>
      <c r="C3837" s="413"/>
      <c r="D3837" s="405"/>
      <c r="E3837" s="405"/>
      <c r="F3837" s="405"/>
      <c r="G3837" s="405"/>
      <c r="H3837" s="405"/>
      <c r="I3837" s="405"/>
      <c r="J3837" s="405"/>
      <c r="K3837" s="405"/>
      <c r="L3837" s="406"/>
      <c r="M3837" s="25" t="str">
        <f>IFERROR(VLOOKUP(D3837,Cover!$I$2:$J$14,2,0),"")</f>
        <v/>
      </c>
      <c r="N3837" s="25" t="str">
        <f t="shared" si="118"/>
        <v/>
      </c>
      <c r="O3837" s="15" t="str">
        <f t="shared" si="119"/>
        <v/>
      </c>
    </row>
    <row r="3838" spans="1:15" ht="16.5" customHeight="1">
      <c r="A3838" s="404"/>
      <c r="B3838" s="405"/>
      <c r="C3838" s="413"/>
      <c r="D3838" s="405"/>
      <c r="E3838" s="405"/>
      <c r="F3838" s="405"/>
      <c r="G3838" s="405"/>
      <c r="H3838" s="405"/>
      <c r="I3838" s="405"/>
      <c r="J3838" s="405"/>
      <c r="K3838" s="405"/>
      <c r="L3838" s="406"/>
      <c r="M3838" s="25" t="str">
        <f>IFERROR(VLOOKUP(D3838,Cover!$I$2:$J$14,2,0),"")</f>
        <v/>
      </c>
      <c r="N3838" s="25" t="str">
        <f t="shared" si="118"/>
        <v/>
      </c>
      <c r="O3838" s="15" t="str">
        <f t="shared" si="119"/>
        <v/>
      </c>
    </row>
    <row r="3839" spans="1:15" ht="16.5" customHeight="1">
      <c r="A3839" s="404"/>
      <c r="B3839" s="405"/>
      <c r="C3839" s="413"/>
      <c r="D3839" s="405"/>
      <c r="E3839" s="405"/>
      <c r="F3839" s="405"/>
      <c r="G3839" s="405"/>
      <c r="H3839" s="405"/>
      <c r="I3839" s="405"/>
      <c r="J3839" s="405"/>
      <c r="K3839" s="405"/>
      <c r="L3839" s="406"/>
      <c r="M3839" s="25" t="str">
        <f>IFERROR(VLOOKUP(D3839,Cover!$I$2:$J$14,2,0),"")</f>
        <v/>
      </c>
      <c r="N3839" s="25" t="str">
        <f t="shared" si="118"/>
        <v/>
      </c>
      <c r="O3839" s="15" t="str">
        <f t="shared" si="119"/>
        <v/>
      </c>
    </row>
    <row r="3840" spans="1:15" ht="16.5" customHeight="1">
      <c r="A3840" s="404"/>
      <c r="B3840" s="405"/>
      <c r="C3840" s="413"/>
      <c r="D3840" s="405"/>
      <c r="E3840" s="405"/>
      <c r="F3840" s="405"/>
      <c r="G3840" s="405"/>
      <c r="H3840" s="405"/>
      <c r="I3840" s="405"/>
      <c r="J3840" s="405"/>
      <c r="K3840" s="405"/>
      <c r="L3840" s="406"/>
      <c r="M3840" s="25" t="str">
        <f>IFERROR(VLOOKUP(D3840,Cover!$I$2:$J$14,2,0),"")</f>
        <v/>
      </c>
      <c r="N3840" s="25" t="str">
        <f t="shared" si="118"/>
        <v/>
      </c>
      <c r="O3840" s="15" t="str">
        <f t="shared" si="119"/>
        <v/>
      </c>
    </row>
    <row r="3841" spans="1:15" ht="16.5" customHeight="1">
      <c r="A3841" s="404"/>
      <c r="B3841" s="405"/>
      <c r="C3841" s="413"/>
      <c r="D3841" s="405"/>
      <c r="E3841" s="405"/>
      <c r="F3841" s="405"/>
      <c r="G3841" s="405"/>
      <c r="H3841" s="405"/>
      <c r="I3841" s="405"/>
      <c r="J3841" s="405"/>
      <c r="K3841" s="405"/>
      <c r="L3841" s="406"/>
      <c r="M3841" s="25" t="str">
        <f>IFERROR(VLOOKUP(D3841,Cover!$I$2:$J$14,2,0),"")</f>
        <v/>
      </c>
      <c r="N3841" s="25" t="str">
        <f t="shared" si="118"/>
        <v/>
      </c>
      <c r="O3841" s="15" t="str">
        <f t="shared" si="119"/>
        <v/>
      </c>
    </row>
    <row r="3842" spans="1:15" ht="16.5" customHeight="1">
      <c r="A3842" s="404"/>
      <c r="B3842" s="405"/>
      <c r="C3842" s="413"/>
      <c r="D3842" s="405"/>
      <c r="E3842" s="405"/>
      <c r="F3842" s="405"/>
      <c r="G3842" s="405"/>
      <c r="H3842" s="405"/>
      <c r="I3842" s="405"/>
      <c r="J3842" s="405"/>
      <c r="K3842" s="405"/>
      <c r="L3842" s="406"/>
      <c r="M3842" s="25" t="str">
        <f>IFERROR(VLOOKUP(D3842,Cover!$I$2:$J$14,2,0),"")</f>
        <v/>
      </c>
      <c r="N3842" s="25" t="str">
        <f t="shared" si="118"/>
        <v/>
      </c>
      <c r="O3842" s="15" t="str">
        <f t="shared" si="119"/>
        <v/>
      </c>
    </row>
    <row r="3843" spans="1:15" ht="16.5" customHeight="1">
      <c r="A3843" s="404"/>
      <c r="B3843" s="405"/>
      <c r="C3843" s="413"/>
      <c r="D3843" s="405"/>
      <c r="E3843" s="405"/>
      <c r="F3843" s="405"/>
      <c r="G3843" s="405"/>
      <c r="H3843" s="405"/>
      <c r="I3843" s="405"/>
      <c r="J3843" s="405"/>
      <c r="K3843" s="405"/>
      <c r="L3843" s="406"/>
      <c r="M3843" s="25" t="str">
        <f>IFERROR(VLOOKUP(D3843,Cover!$I$2:$J$14,2,0),"")</f>
        <v/>
      </c>
      <c r="N3843" s="25" t="str">
        <f t="shared" ref="N3843:N3906" si="120">IF(O3843&lt;&gt;"PMOyyy144_R4bis",CONCATENATE(B3843,M3843,I3843),CONCATENATE(O3843,M3843,I3843))</f>
        <v/>
      </c>
      <c r="O3843" s="15" t="str">
        <f t="shared" ref="O3843:O3906" si="121">LEFT(B3843,15)</f>
        <v/>
      </c>
    </row>
    <row r="3844" spans="1:15" ht="16.5" customHeight="1">
      <c r="A3844" s="404"/>
      <c r="B3844" s="405"/>
      <c r="C3844" s="413"/>
      <c r="D3844" s="405"/>
      <c r="E3844" s="405"/>
      <c r="F3844" s="405"/>
      <c r="G3844" s="405"/>
      <c r="H3844" s="405"/>
      <c r="I3844" s="405"/>
      <c r="J3844" s="405"/>
      <c r="K3844" s="405"/>
      <c r="L3844" s="406"/>
      <c r="M3844" s="25" t="str">
        <f>IFERROR(VLOOKUP(D3844,Cover!$I$2:$J$14,2,0),"")</f>
        <v/>
      </c>
      <c r="N3844" s="25" t="str">
        <f t="shared" si="120"/>
        <v/>
      </c>
      <c r="O3844" s="15" t="str">
        <f t="shared" si="121"/>
        <v/>
      </c>
    </row>
    <row r="3845" spans="1:15" ht="16.5" customHeight="1">
      <c r="A3845" s="404"/>
      <c r="B3845" s="405"/>
      <c r="C3845" s="413"/>
      <c r="D3845" s="405"/>
      <c r="E3845" s="405"/>
      <c r="F3845" s="405"/>
      <c r="G3845" s="405"/>
      <c r="H3845" s="405"/>
      <c r="I3845" s="405"/>
      <c r="J3845" s="405"/>
      <c r="K3845" s="405"/>
      <c r="L3845" s="406"/>
      <c r="M3845" s="25" t="str">
        <f>IFERROR(VLOOKUP(D3845,Cover!$I$2:$J$14,2,0),"")</f>
        <v/>
      </c>
      <c r="N3845" s="25" t="str">
        <f t="shared" si="120"/>
        <v/>
      </c>
      <c r="O3845" s="15" t="str">
        <f t="shared" si="121"/>
        <v/>
      </c>
    </row>
    <row r="3846" spans="1:15" ht="16.5" customHeight="1">
      <c r="A3846" s="404"/>
      <c r="B3846" s="405"/>
      <c r="C3846" s="413"/>
      <c r="D3846" s="405"/>
      <c r="E3846" s="405"/>
      <c r="F3846" s="405"/>
      <c r="G3846" s="405"/>
      <c r="H3846" s="405"/>
      <c r="I3846" s="405"/>
      <c r="J3846" s="405"/>
      <c r="K3846" s="405"/>
      <c r="L3846" s="406"/>
      <c r="M3846" s="25" t="str">
        <f>IFERROR(VLOOKUP(D3846,Cover!$I$2:$J$14,2,0),"")</f>
        <v/>
      </c>
      <c r="N3846" s="25" t="str">
        <f t="shared" si="120"/>
        <v/>
      </c>
      <c r="O3846" s="15" t="str">
        <f t="shared" si="121"/>
        <v/>
      </c>
    </row>
    <row r="3847" spans="1:15" ht="16.5" customHeight="1">
      <c r="A3847" s="404"/>
      <c r="B3847" s="405"/>
      <c r="C3847" s="413"/>
      <c r="D3847" s="405"/>
      <c r="E3847" s="405"/>
      <c r="F3847" s="405"/>
      <c r="G3847" s="405"/>
      <c r="H3847" s="405"/>
      <c r="I3847" s="405"/>
      <c r="J3847" s="405"/>
      <c r="K3847" s="405"/>
      <c r="L3847" s="406"/>
      <c r="M3847" s="25" t="str">
        <f>IFERROR(VLOOKUP(D3847,Cover!$I$2:$J$14,2,0),"")</f>
        <v/>
      </c>
      <c r="N3847" s="25" t="str">
        <f t="shared" si="120"/>
        <v/>
      </c>
      <c r="O3847" s="15" t="str">
        <f t="shared" si="121"/>
        <v/>
      </c>
    </row>
    <row r="3848" spans="1:15" ht="16.5" customHeight="1">
      <c r="A3848" s="404"/>
      <c r="B3848" s="405"/>
      <c r="C3848" s="413"/>
      <c r="D3848" s="405"/>
      <c r="E3848" s="405"/>
      <c r="F3848" s="405"/>
      <c r="G3848" s="405"/>
      <c r="H3848" s="405"/>
      <c r="I3848" s="405"/>
      <c r="J3848" s="405"/>
      <c r="K3848" s="405"/>
      <c r="L3848" s="406"/>
      <c r="M3848" s="25" t="str">
        <f>IFERROR(VLOOKUP(D3848,Cover!$I$2:$J$14,2,0),"")</f>
        <v/>
      </c>
      <c r="N3848" s="25" t="str">
        <f t="shared" si="120"/>
        <v/>
      </c>
      <c r="O3848" s="15" t="str">
        <f t="shared" si="121"/>
        <v/>
      </c>
    </row>
    <row r="3849" spans="1:15" ht="16.5" customHeight="1">
      <c r="A3849" s="404"/>
      <c r="B3849" s="405"/>
      <c r="C3849" s="413"/>
      <c r="D3849" s="405"/>
      <c r="E3849" s="405"/>
      <c r="F3849" s="405"/>
      <c r="G3849" s="405"/>
      <c r="H3849" s="405"/>
      <c r="I3849" s="405"/>
      <c r="J3849" s="405"/>
      <c r="K3849" s="405"/>
      <c r="L3849" s="406"/>
      <c r="M3849" s="25" t="str">
        <f>IFERROR(VLOOKUP(D3849,Cover!$I$2:$J$14,2,0),"")</f>
        <v/>
      </c>
      <c r="N3849" s="25" t="str">
        <f t="shared" si="120"/>
        <v/>
      </c>
      <c r="O3849" s="15" t="str">
        <f t="shared" si="121"/>
        <v/>
      </c>
    </row>
    <row r="3850" spans="1:15" ht="16.5" customHeight="1">
      <c r="A3850" s="404"/>
      <c r="B3850" s="405"/>
      <c r="C3850" s="413"/>
      <c r="D3850" s="405"/>
      <c r="E3850" s="405"/>
      <c r="F3850" s="405"/>
      <c r="G3850" s="405"/>
      <c r="H3850" s="405"/>
      <c r="I3850" s="405"/>
      <c r="J3850" s="405"/>
      <c r="K3850" s="405"/>
      <c r="L3850" s="406"/>
      <c r="M3850" s="25" t="str">
        <f>IFERROR(VLOOKUP(D3850,Cover!$I$2:$J$14,2,0),"")</f>
        <v/>
      </c>
      <c r="N3850" s="25" t="str">
        <f t="shared" si="120"/>
        <v/>
      </c>
      <c r="O3850" s="15" t="str">
        <f t="shared" si="121"/>
        <v/>
      </c>
    </row>
    <row r="3851" spans="1:15" ht="16.5" customHeight="1">
      <c r="A3851" s="404"/>
      <c r="B3851" s="405"/>
      <c r="C3851" s="413"/>
      <c r="D3851" s="405"/>
      <c r="E3851" s="405"/>
      <c r="F3851" s="405"/>
      <c r="G3851" s="405"/>
      <c r="H3851" s="405"/>
      <c r="I3851" s="405"/>
      <c r="J3851" s="405"/>
      <c r="K3851" s="405"/>
      <c r="L3851" s="406"/>
      <c r="M3851" s="25" t="str">
        <f>IFERROR(VLOOKUP(D3851,Cover!$I$2:$J$14,2,0),"")</f>
        <v/>
      </c>
      <c r="N3851" s="25" t="str">
        <f t="shared" si="120"/>
        <v/>
      </c>
      <c r="O3851" s="15" t="str">
        <f t="shared" si="121"/>
        <v/>
      </c>
    </row>
    <row r="3852" spans="1:15" ht="16.5" customHeight="1">
      <c r="A3852" s="404"/>
      <c r="B3852" s="405"/>
      <c r="C3852" s="413"/>
      <c r="D3852" s="405"/>
      <c r="E3852" s="405"/>
      <c r="F3852" s="405"/>
      <c r="G3852" s="405"/>
      <c r="H3852" s="405"/>
      <c r="I3852" s="405"/>
      <c r="J3852" s="405"/>
      <c r="K3852" s="405"/>
      <c r="L3852" s="406"/>
      <c r="M3852" s="25" t="str">
        <f>IFERROR(VLOOKUP(D3852,Cover!$I$2:$J$14,2,0),"")</f>
        <v/>
      </c>
      <c r="N3852" s="25" t="str">
        <f t="shared" si="120"/>
        <v/>
      </c>
      <c r="O3852" s="15" t="str">
        <f t="shared" si="121"/>
        <v/>
      </c>
    </row>
    <row r="3853" spans="1:15" ht="16.5" customHeight="1">
      <c r="A3853" s="404"/>
      <c r="B3853" s="405"/>
      <c r="C3853" s="413"/>
      <c r="D3853" s="405"/>
      <c r="E3853" s="405"/>
      <c r="F3853" s="405"/>
      <c r="G3853" s="405"/>
      <c r="H3853" s="405"/>
      <c r="I3853" s="405"/>
      <c r="J3853" s="405"/>
      <c r="K3853" s="405"/>
      <c r="L3853" s="406"/>
      <c r="M3853" s="25" t="str">
        <f>IFERROR(VLOOKUP(D3853,Cover!$I$2:$J$14,2,0),"")</f>
        <v/>
      </c>
      <c r="N3853" s="25" t="str">
        <f t="shared" si="120"/>
        <v/>
      </c>
      <c r="O3853" s="15" t="str">
        <f t="shared" si="121"/>
        <v/>
      </c>
    </row>
    <row r="3854" spans="1:15" ht="16.5" customHeight="1">
      <c r="A3854" s="404"/>
      <c r="B3854" s="405"/>
      <c r="C3854" s="413"/>
      <c r="D3854" s="405"/>
      <c r="E3854" s="405"/>
      <c r="F3854" s="405"/>
      <c r="G3854" s="405"/>
      <c r="H3854" s="405"/>
      <c r="I3854" s="405"/>
      <c r="J3854" s="405"/>
      <c r="K3854" s="405"/>
      <c r="L3854" s="406"/>
      <c r="M3854" s="25" t="str">
        <f>IFERROR(VLOOKUP(D3854,Cover!$I$2:$J$14,2,0),"")</f>
        <v/>
      </c>
      <c r="N3854" s="25" t="str">
        <f t="shared" si="120"/>
        <v/>
      </c>
      <c r="O3854" s="15" t="str">
        <f t="shared" si="121"/>
        <v/>
      </c>
    </row>
    <row r="3855" spans="1:15" ht="16.5" customHeight="1">
      <c r="A3855" s="404"/>
      <c r="B3855" s="405"/>
      <c r="C3855" s="413"/>
      <c r="D3855" s="405"/>
      <c r="E3855" s="405"/>
      <c r="F3855" s="405"/>
      <c r="G3855" s="405"/>
      <c r="H3855" s="405"/>
      <c r="I3855" s="405"/>
      <c r="J3855" s="405"/>
      <c r="K3855" s="405"/>
      <c r="L3855" s="406"/>
      <c r="M3855" s="25" t="str">
        <f>IFERROR(VLOOKUP(D3855,Cover!$I$2:$J$14,2,0),"")</f>
        <v/>
      </c>
      <c r="N3855" s="25" t="str">
        <f t="shared" si="120"/>
        <v/>
      </c>
      <c r="O3855" s="15" t="str">
        <f t="shared" si="121"/>
        <v/>
      </c>
    </row>
    <row r="3856" spans="1:15" ht="16.5" customHeight="1">
      <c r="A3856" s="404"/>
      <c r="B3856" s="405"/>
      <c r="C3856" s="413"/>
      <c r="D3856" s="405"/>
      <c r="E3856" s="405"/>
      <c r="F3856" s="405"/>
      <c r="G3856" s="405"/>
      <c r="H3856" s="405"/>
      <c r="I3856" s="405"/>
      <c r="J3856" s="405"/>
      <c r="K3856" s="405"/>
      <c r="L3856" s="406"/>
      <c r="M3856" s="25" t="str">
        <f>IFERROR(VLOOKUP(D3856,Cover!$I$2:$J$14,2,0),"")</f>
        <v/>
      </c>
      <c r="N3856" s="25" t="str">
        <f t="shared" si="120"/>
        <v/>
      </c>
      <c r="O3856" s="15" t="str">
        <f t="shared" si="121"/>
        <v/>
      </c>
    </row>
    <row r="3857" spans="1:15" ht="16.5" customHeight="1">
      <c r="A3857" s="404"/>
      <c r="B3857" s="405"/>
      <c r="C3857" s="413"/>
      <c r="D3857" s="405"/>
      <c r="E3857" s="405"/>
      <c r="F3857" s="405"/>
      <c r="G3857" s="405"/>
      <c r="H3857" s="405"/>
      <c r="I3857" s="405"/>
      <c r="J3857" s="405"/>
      <c r="K3857" s="405"/>
      <c r="L3857" s="406"/>
      <c r="M3857" s="25" t="str">
        <f>IFERROR(VLOOKUP(D3857,Cover!$I$2:$J$14,2,0),"")</f>
        <v/>
      </c>
      <c r="N3857" s="25" t="str">
        <f t="shared" si="120"/>
        <v/>
      </c>
      <c r="O3857" s="15" t="str">
        <f t="shared" si="121"/>
        <v/>
      </c>
    </row>
    <row r="3858" spans="1:15" ht="16.5" customHeight="1">
      <c r="A3858" s="404"/>
      <c r="B3858" s="405"/>
      <c r="C3858" s="413"/>
      <c r="D3858" s="405"/>
      <c r="E3858" s="405"/>
      <c r="F3858" s="405"/>
      <c r="G3858" s="405"/>
      <c r="H3858" s="405"/>
      <c r="I3858" s="405"/>
      <c r="J3858" s="405"/>
      <c r="K3858" s="405"/>
      <c r="L3858" s="406"/>
      <c r="M3858" s="25" t="str">
        <f>IFERROR(VLOOKUP(D3858,Cover!$I$2:$J$14,2,0),"")</f>
        <v/>
      </c>
      <c r="N3858" s="25" t="str">
        <f t="shared" si="120"/>
        <v/>
      </c>
      <c r="O3858" s="15" t="str">
        <f t="shared" si="121"/>
        <v/>
      </c>
    </row>
    <row r="3859" spans="1:15" ht="16.5" customHeight="1">
      <c r="A3859" s="404"/>
      <c r="B3859" s="405"/>
      <c r="C3859" s="413"/>
      <c r="D3859" s="405"/>
      <c r="E3859" s="405"/>
      <c r="F3859" s="405"/>
      <c r="G3859" s="405"/>
      <c r="H3859" s="405"/>
      <c r="I3859" s="405"/>
      <c r="J3859" s="405"/>
      <c r="K3859" s="405"/>
      <c r="L3859" s="406"/>
      <c r="M3859" s="25" t="str">
        <f>IFERROR(VLOOKUP(D3859,Cover!$I$2:$J$14,2,0),"")</f>
        <v/>
      </c>
      <c r="N3859" s="25" t="str">
        <f t="shared" si="120"/>
        <v/>
      </c>
      <c r="O3859" s="15" t="str">
        <f t="shared" si="121"/>
        <v/>
      </c>
    </row>
    <row r="3860" spans="1:15" ht="16.5" customHeight="1">
      <c r="A3860" s="404"/>
      <c r="B3860" s="405"/>
      <c r="C3860" s="413"/>
      <c r="D3860" s="405"/>
      <c r="E3860" s="405"/>
      <c r="F3860" s="405"/>
      <c r="G3860" s="405"/>
      <c r="H3860" s="405"/>
      <c r="I3860" s="405"/>
      <c r="J3860" s="405"/>
      <c r="K3860" s="405"/>
      <c r="L3860" s="406"/>
      <c r="M3860" s="25" t="str">
        <f>IFERROR(VLOOKUP(D3860,Cover!$I$2:$J$14,2,0),"")</f>
        <v/>
      </c>
      <c r="N3860" s="25" t="str">
        <f t="shared" si="120"/>
        <v/>
      </c>
      <c r="O3860" s="15" t="str">
        <f t="shared" si="121"/>
        <v/>
      </c>
    </row>
    <row r="3861" spans="1:15" ht="16.5" customHeight="1">
      <c r="A3861" s="404"/>
      <c r="B3861" s="405"/>
      <c r="C3861" s="413"/>
      <c r="D3861" s="405"/>
      <c r="E3861" s="405"/>
      <c r="F3861" s="405"/>
      <c r="G3861" s="405"/>
      <c r="H3861" s="405"/>
      <c r="I3861" s="405"/>
      <c r="J3861" s="405"/>
      <c r="K3861" s="405"/>
      <c r="L3861" s="406"/>
      <c r="M3861" s="25" t="str">
        <f>IFERROR(VLOOKUP(D3861,Cover!$I$2:$J$14,2,0),"")</f>
        <v/>
      </c>
      <c r="N3861" s="25" t="str">
        <f t="shared" si="120"/>
        <v/>
      </c>
      <c r="O3861" s="15" t="str">
        <f t="shared" si="121"/>
        <v/>
      </c>
    </row>
    <row r="3862" spans="1:15" ht="16.5" customHeight="1">
      <c r="A3862" s="404"/>
      <c r="B3862" s="405"/>
      <c r="C3862" s="413"/>
      <c r="D3862" s="405"/>
      <c r="E3862" s="405"/>
      <c r="F3862" s="405"/>
      <c r="G3862" s="405"/>
      <c r="H3862" s="405"/>
      <c r="I3862" s="405"/>
      <c r="J3862" s="405"/>
      <c r="K3862" s="405"/>
      <c r="L3862" s="406"/>
      <c r="M3862" s="25" t="str">
        <f>IFERROR(VLOOKUP(D3862,Cover!$I$2:$J$14,2,0),"")</f>
        <v/>
      </c>
      <c r="N3862" s="25" t="str">
        <f t="shared" si="120"/>
        <v/>
      </c>
      <c r="O3862" s="15" t="str">
        <f t="shared" si="121"/>
        <v/>
      </c>
    </row>
    <row r="3863" spans="1:15" ht="16.5" customHeight="1">
      <c r="A3863" s="404"/>
      <c r="B3863" s="405"/>
      <c r="C3863" s="413"/>
      <c r="D3863" s="405"/>
      <c r="E3863" s="405"/>
      <c r="F3863" s="405"/>
      <c r="G3863" s="405"/>
      <c r="H3863" s="405"/>
      <c r="I3863" s="405"/>
      <c r="J3863" s="405"/>
      <c r="K3863" s="405"/>
      <c r="L3863" s="406"/>
      <c r="M3863" s="25" t="str">
        <f>IFERROR(VLOOKUP(D3863,Cover!$I$2:$J$14,2,0),"")</f>
        <v/>
      </c>
      <c r="N3863" s="25" t="str">
        <f t="shared" si="120"/>
        <v/>
      </c>
      <c r="O3863" s="15" t="str">
        <f t="shared" si="121"/>
        <v/>
      </c>
    </row>
    <row r="3864" spans="1:15" ht="16.5" customHeight="1">
      <c r="A3864" s="404"/>
      <c r="B3864" s="405"/>
      <c r="C3864" s="413"/>
      <c r="D3864" s="405"/>
      <c r="E3864" s="405"/>
      <c r="F3864" s="405"/>
      <c r="G3864" s="405"/>
      <c r="H3864" s="405"/>
      <c r="I3864" s="405"/>
      <c r="J3864" s="405"/>
      <c r="K3864" s="405"/>
      <c r="L3864" s="406"/>
      <c r="M3864" s="25" t="str">
        <f>IFERROR(VLOOKUP(D3864,Cover!$I$2:$J$14,2,0),"")</f>
        <v/>
      </c>
      <c r="N3864" s="25" t="str">
        <f t="shared" si="120"/>
        <v/>
      </c>
      <c r="O3864" s="15" t="str">
        <f t="shared" si="121"/>
        <v/>
      </c>
    </row>
    <row r="3865" spans="1:15" ht="16.5" customHeight="1">
      <c r="A3865" s="404"/>
      <c r="B3865" s="405"/>
      <c r="C3865" s="413"/>
      <c r="D3865" s="405"/>
      <c r="E3865" s="405"/>
      <c r="F3865" s="405"/>
      <c r="G3865" s="405"/>
      <c r="H3865" s="405"/>
      <c r="I3865" s="405"/>
      <c r="J3865" s="405"/>
      <c r="K3865" s="405"/>
      <c r="L3865" s="406"/>
      <c r="M3865" s="25" t="str">
        <f>IFERROR(VLOOKUP(D3865,Cover!$I$2:$J$14,2,0),"")</f>
        <v/>
      </c>
      <c r="N3865" s="25" t="str">
        <f t="shared" si="120"/>
        <v/>
      </c>
      <c r="O3865" s="15" t="str">
        <f t="shared" si="121"/>
        <v/>
      </c>
    </row>
    <row r="3866" spans="1:15" ht="16.5" customHeight="1">
      <c r="A3866" s="404"/>
      <c r="B3866" s="405"/>
      <c r="C3866" s="413"/>
      <c r="D3866" s="405"/>
      <c r="E3866" s="405"/>
      <c r="F3866" s="405"/>
      <c r="G3866" s="405"/>
      <c r="H3866" s="405"/>
      <c r="I3866" s="405"/>
      <c r="J3866" s="405"/>
      <c r="K3866" s="405"/>
      <c r="L3866" s="406"/>
      <c r="M3866" s="25" t="str">
        <f>IFERROR(VLOOKUP(D3866,Cover!$I$2:$J$14,2,0),"")</f>
        <v/>
      </c>
      <c r="N3866" s="25" t="str">
        <f t="shared" si="120"/>
        <v/>
      </c>
      <c r="O3866" s="15" t="str">
        <f t="shared" si="121"/>
        <v/>
      </c>
    </row>
    <row r="3867" spans="1:15" ht="16.5" customHeight="1">
      <c r="A3867" s="404"/>
      <c r="B3867" s="405"/>
      <c r="C3867" s="413"/>
      <c r="D3867" s="405"/>
      <c r="E3867" s="405"/>
      <c r="F3867" s="405"/>
      <c r="G3867" s="405"/>
      <c r="H3867" s="405"/>
      <c r="I3867" s="405"/>
      <c r="J3867" s="405"/>
      <c r="K3867" s="405"/>
      <c r="L3867" s="406"/>
      <c r="M3867" s="25" t="str">
        <f>IFERROR(VLOOKUP(D3867,Cover!$I$2:$J$14,2,0),"")</f>
        <v/>
      </c>
      <c r="N3867" s="25" t="str">
        <f t="shared" si="120"/>
        <v/>
      </c>
      <c r="O3867" s="15" t="str">
        <f t="shared" si="121"/>
        <v/>
      </c>
    </row>
    <row r="3868" spans="1:15" ht="16.5" customHeight="1">
      <c r="A3868" s="404"/>
      <c r="B3868" s="405"/>
      <c r="C3868" s="413"/>
      <c r="D3868" s="405"/>
      <c r="E3868" s="405"/>
      <c r="F3868" s="405"/>
      <c r="G3868" s="405"/>
      <c r="H3868" s="405"/>
      <c r="I3868" s="405"/>
      <c r="J3868" s="405"/>
      <c r="K3868" s="405"/>
      <c r="L3868" s="406"/>
      <c r="M3868" s="25" t="str">
        <f>IFERROR(VLOOKUP(D3868,Cover!$I$2:$J$14,2,0),"")</f>
        <v/>
      </c>
      <c r="N3868" s="25" t="str">
        <f t="shared" si="120"/>
        <v/>
      </c>
      <c r="O3868" s="15" t="str">
        <f t="shared" si="121"/>
        <v/>
      </c>
    </row>
    <row r="3869" spans="1:15" ht="16.5" customHeight="1">
      <c r="A3869" s="404"/>
      <c r="B3869" s="405"/>
      <c r="C3869" s="413"/>
      <c r="D3869" s="405"/>
      <c r="E3869" s="405"/>
      <c r="F3869" s="405"/>
      <c r="G3869" s="405"/>
      <c r="H3869" s="405"/>
      <c r="I3869" s="405"/>
      <c r="J3869" s="405"/>
      <c r="K3869" s="405"/>
      <c r="L3869" s="406"/>
      <c r="M3869" s="25" t="str">
        <f>IFERROR(VLOOKUP(D3869,Cover!$I$2:$J$14,2,0),"")</f>
        <v/>
      </c>
      <c r="N3869" s="25" t="str">
        <f t="shared" si="120"/>
        <v/>
      </c>
      <c r="O3869" s="15" t="str">
        <f t="shared" si="121"/>
        <v/>
      </c>
    </row>
    <row r="3870" spans="1:15" ht="16.5" customHeight="1">
      <c r="A3870" s="404"/>
      <c r="B3870" s="405"/>
      <c r="C3870" s="413"/>
      <c r="D3870" s="405"/>
      <c r="E3870" s="405"/>
      <c r="F3870" s="405"/>
      <c r="G3870" s="405"/>
      <c r="H3870" s="405"/>
      <c r="I3870" s="405"/>
      <c r="J3870" s="405"/>
      <c r="K3870" s="405"/>
      <c r="L3870" s="406"/>
      <c r="M3870" s="25" t="str">
        <f>IFERROR(VLOOKUP(D3870,Cover!$I$2:$J$14,2,0),"")</f>
        <v/>
      </c>
      <c r="N3870" s="25" t="str">
        <f t="shared" si="120"/>
        <v/>
      </c>
      <c r="O3870" s="15" t="str">
        <f t="shared" si="121"/>
        <v/>
      </c>
    </row>
    <row r="3871" spans="1:15" ht="16.5" customHeight="1">
      <c r="A3871" s="404"/>
      <c r="B3871" s="405"/>
      <c r="C3871" s="413"/>
      <c r="D3871" s="405"/>
      <c r="E3871" s="405"/>
      <c r="F3871" s="405"/>
      <c r="G3871" s="405"/>
      <c r="H3871" s="405"/>
      <c r="I3871" s="405"/>
      <c r="J3871" s="405"/>
      <c r="K3871" s="405"/>
      <c r="L3871" s="406"/>
      <c r="M3871" s="25" t="str">
        <f>IFERROR(VLOOKUP(D3871,Cover!$I$2:$J$14,2,0),"")</f>
        <v/>
      </c>
      <c r="N3871" s="25" t="str">
        <f t="shared" si="120"/>
        <v/>
      </c>
      <c r="O3871" s="15" t="str">
        <f t="shared" si="121"/>
        <v/>
      </c>
    </row>
    <row r="3872" spans="1:15" ht="16.5" customHeight="1">
      <c r="A3872" s="404"/>
      <c r="B3872" s="405"/>
      <c r="C3872" s="413"/>
      <c r="D3872" s="405"/>
      <c r="E3872" s="405"/>
      <c r="F3872" s="405"/>
      <c r="G3872" s="405"/>
      <c r="H3872" s="405"/>
      <c r="I3872" s="405"/>
      <c r="J3872" s="405"/>
      <c r="K3872" s="405"/>
      <c r="L3872" s="406"/>
      <c r="M3872" s="25" t="str">
        <f>IFERROR(VLOOKUP(D3872,Cover!$I$2:$J$14,2,0),"")</f>
        <v/>
      </c>
      <c r="N3872" s="25" t="str">
        <f t="shared" si="120"/>
        <v/>
      </c>
      <c r="O3872" s="15" t="str">
        <f t="shared" si="121"/>
        <v/>
      </c>
    </row>
    <row r="3873" spans="1:15" ht="16.5" customHeight="1">
      <c r="A3873" s="404"/>
      <c r="B3873" s="405"/>
      <c r="C3873" s="413"/>
      <c r="D3873" s="405"/>
      <c r="E3873" s="405"/>
      <c r="F3873" s="405"/>
      <c r="G3873" s="405"/>
      <c r="H3873" s="405"/>
      <c r="I3873" s="405"/>
      <c r="J3873" s="405"/>
      <c r="K3873" s="405"/>
      <c r="L3873" s="406"/>
      <c r="M3873" s="25" t="str">
        <f>IFERROR(VLOOKUP(D3873,Cover!$I$2:$J$14,2,0),"")</f>
        <v/>
      </c>
      <c r="N3873" s="25" t="str">
        <f t="shared" si="120"/>
        <v/>
      </c>
      <c r="O3873" s="15" t="str">
        <f t="shared" si="121"/>
        <v/>
      </c>
    </row>
    <row r="3874" spans="1:15" ht="16.5" customHeight="1">
      <c r="A3874" s="404"/>
      <c r="B3874" s="405"/>
      <c r="C3874" s="413"/>
      <c r="D3874" s="405"/>
      <c r="E3874" s="405"/>
      <c r="F3874" s="405"/>
      <c r="G3874" s="405"/>
      <c r="H3874" s="405"/>
      <c r="I3874" s="405"/>
      <c r="J3874" s="405"/>
      <c r="K3874" s="405"/>
      <c r="L3874" s="406"/>
      <c r="M3874" s="25" t="str">
        <f>IFERROR(VLOOKUP(D3874,Cover!$I$2:$J$14,2,0),"")</f>
        <v/>
      </c>
      <c r="N3874" s="25" t="str">
        <f t="shared" si="120"/>
        <v/>
      </c>
      <c r="O3874" s="15" t="str">
        <f t="shared" si="121"/>
        <v/>
      </c>
    </row>
    <row r="3875" spans="1:15" ht="16.5" customHeight="1">
      <c r="A3875" s="404"/>
      <c r="B3875" s="405"/>
      <c r="C3875" s="413"/>
      <c r="D3875" s="405"/>
      <c r="E3875" s="405"/>
      <c r="F3875" s="405"/>
      <c r="G3875" s="405"/>
      <c r="H3875" s="405"/>
      <c r="I3875" s="405"/>
      <c r="J3875" s="405"/>
      <c r="K3875" s="405"/>
      <c r="L3875" s="406"/>
      <c r="M3875" s="25" t="str">
        <f>IFERROR(VLOOKUP(D3875,Cover!$I$2:$J$14,2,0),"")</f>
        <v/>
      </c>
      <c r="N3875" s="25" t="str">
        <f t="shared" si="120"/>
        <v/>
      </c>
      <c r="O3875" s="15" t="str">
        <f t="shared" si="121"/>
        <v/>
      </c>
    </row>
    <row r="3876" spans="1:15" ht="16.5" customHeight="1">
      <c r="A3876" s="404"/>
      <c r="B3876" s="405"/>
      <c r="C3876" s="413"/>
      <c r="D3876" s="405"/>
      <c r="E3876" s="405"/>
      <c r="F3876" s="405"/>
      <c r="G3876" s="405"/>
      <c r="H3876" s="405"/>
      <c r="I3876" s="405"/>
      <c r="J3876" s="405"/>
      <c r="K3876" s="405"/>
      <c r="L3876" s="406"/>
      <c r="M3876" s="25" t="str">
        <f>IFERROR(VLOOKUP(D3876,Cover!$I$2:$J$14,2,0),"")</f>
        <v/>
      </c>
      <c r="N3876" s="25" t="str">
        <f t="shared" si="120"/>
        <v/>
      </c>
      <c r="O3876" s="15" t="str">
        <f t="shared" si="121"/>
        <v/>
      </c>
    </row>
    <row r="3877" spans="1:15" ht="16.5" customHeight="1">
      <c r="A3877" s="404"/>
      <c r="B3877" s="405"/>
      <c r="C3877" s="413"/>
      <c r="D3877" s="405"/>
      <c r="E3877" s="405"/>
      <c r="F3877" s="405"/>
      <c r="G3877" s="405"/>
      <c r="H3877" s="405"/>
      <c r="I3877" s="405"/>
      <c r="J3877" s="405"/>
      <c r="K3877" s="405"/>
      <c r="L3877" s="406"/>
      <c r="M3877" s="25" t="str">
        <f>IFERROR(VLOOKUP(D3877,Cover!$I$2:$J$14,2,0),"")</f>
        <v/>
      </c>
      <c r="N3877" s="25" t="str">
        <f t="shared" si="120"/>
        <v/>
      </c>
      <c r="O3877" s="15" t="str">
        <f t="shared" si="121"/>
        <v/>
      </c>
    </row>
    <row r="3878" spans="1:15" ht="16.5" customHeight="1">
      <c r="A3878" s="404"/>
      <c r="B3878" s="405"/>
      <c r="C3878" s="413"/>
      <c r="D3878" s="405"/>
      <c r="E3878" s="405"/>
      <c r="F3878" s="405"/>
      <c r="G3878" s="405"/>
      <c r="H3878" s="405"/>
      <c r="I3878" s="405"/>
      <c r="J3878" s="405"/>
      <c r="K3878" s="405"/>
      <c r="L3878" s="406"/>
      <c r="M3878" s="25" t="str">
        <f>IFERROR(VLOOKUP(D3878,Cover!$I$2:$J$14,2,0),"")</f>
        <v/>
      </c>
      <c r="N3878" s="25" t="str">
        <f t="shared" si="120"/>
        <v/>
      </c>
      <c r="O3878" s="15" t="str">
        <f t="shared" si="121"/>
        <v/>
      </c>
    </row>
    <row r="3879" spans="1:15" ht="16.5" customHeight="1">
      <c r="A3879" s="404"/>
      <c r="B3879" s="405"/>
      <c r="C3879" s="413"/>
      <c r="D3879" s="405"/>
      <c r="E3879" s="405"/>
      <c r="F3879" s="405"/>
      <c r="G3879" s="405"/>
      <c r="H3879" s="405"/>
      <c r="I3879" s="405"/>
      <c r="J3879" s="405"/>
      <c r="K3879" s="405"/>
      <c r="L3879" s="406"/>
      <c r="M3879" s="25" t="str">
        <f>IFERROR(VLOOKUP(D3879,Cover!$I$2:$J$14,2,0),"")</f>
        <v/>
      </c>
      <c r="N3879" s="25" t="str">
        <f t="shared" si="120"/>
        <v/>
      </c>
      <c r="O3879" s="15" t="str">
        <f t="shared" si="121"/>
        <v/>
      </c>
    </row>
    <row r="3880" spans="1:15" ht="16.5" customHeight="1">
      <c r="A3880" s="404"/>
      <c r="B3880" s="405"/>
      <c r="C3880" s="413"/>
      <c r="D3880" s="405"/>
      <c r="E3880" s="405"/>
      <c r="F3880" s="405"/>
      <c r="G3880" s="405"/>
      <c r="H3880" s="405"/>
      <c r="I3880" s="405"/>
      <c r="J3880" s="405"/>
      <c r="K3880" s="405"/>
      <c r="L3880" s="406"/>
      <c r="M3880" s="25" t="str">
        <f>IFERROR(VLOOKUP(D3880,Cover!$I$2:$J$14,2,0),"")</f>
        <v/>
      </c>
      <c r="N3880" s="25" t="str">
        <f t="shared" si="120"/>
        <v/>
      </c>
      <c r="O3880" s="15" t="str">
        <f t="shared" si="121"/>
        <v/>
      </c>
    </row>
    <row r="3881" spans="1:15" ht="16.5" customHeight="1">
      <c r="A3881" s="404"/>
      <c r="B3881" s="405"/>
      <c r="C3881" s="413"/>
      <c r="D3881" s="405"/>
      <c r="E3881" s="405"/>
      <c r="F3881" s="405"/>
      <c r="G3881" s="405"/>
      <c r="H3881" s="405"/>
      <c r="I3881" s="405"/>
      <c r="J3881" s="405"/>
      <c r="K3881" s="405"/>
      <c r="L3881" s="406"/>
      <c r="M3881" s="25" t="str">
        <f>IFERROR(VLOOKUP(D3881,Cover!$I$2:$J$14,2,0),"")</f>
        <v/>
      </c>
      <c r="N3881" s="25" t="str">
        <f t="shared" si="120"/>
        <v/>
      </c>
      <c r="O3881" s="15" t="str">
        <f t="shared" si="121"/>
        <v/>
      </c>
    </row>
    <row r="3882" spans="1:15" ht="16.5" customHeight="1">
      <c r="A3882" s="404"/>
      <c r="B3882" s="405"/>
      <c r="C3882" s="413"/>
      <c r="D3882" s="405"/>
      <c r="E3882" s="405"/>
      <c r="F3882" s="405"/>
      <c r="G3882" s="405"/>
      <c r="H3882" s="405"/>
      <c r="I3882" s="405"/>
      <c r="J3882" s="405"/>
      <c r="K3882" s="405"/>
      <c r="L3882" s="406"/>
      <c r="M3882" s="25" t="str">
        <f>IFERROR(VLOOKUP(D3882,Cover!$I$2:$J$14,2,0),"")</f>
        <v/>
      </c>
      <c r="N3882" s="25" t="str">
        <f t="shared" si="120"/>
        <v/>
      </c>
      <c r="O3882" s="15" t="str">
        <f t="shared" si="121"/>
        <v/>
      </c>
    </row>
    <row r="3883" spans="1:15" ht="16.5" customHeight="1">
      <c r="A3883" s="404"/>
      <c r="B3883" s="405"/>
      <c r="C3883" s="413"/>
      <c r="D3883" s="405"/>
      <c r="E3883" s="405"/>
      <c r="F3883" s="405"/>
      <c r="G3883" s="405"/>
      <c r="H3883" s="405"/>
      <c r="I3883" s="405"/>
      <c r="J3883" s="405"/>
      <c r="K3883" s="405"/>
      <c r="L3883" s="406"/>
      <c r="M3883" s="25" t="str">
        <f>IFERROR(VLOOKUP(D3883,Cover!$I$2:$J$14,2,0),"")</f>
        <v/>
      </c>
      <c r="N3883" s="25" t="str">
        <f t="shared" si="120"/>
        <v/>
      </c>
      <c r="O3883" s="15" t="str">
        <f t="shared" si="121"/>
        <v/>
      </c>
    </row>
    <row r="3884" spans="1:15" ht="16.5" customHeight="1">
      <c r="A3884" s="404"/>
      <c r="B3884" s="405"/>
      <c r="C3884" s="413"/>
      <c r="D3884" s="405"/>
      <c r="E3884" s="405"/>
      <c r="F3884" s="405"/>
      <c r="G3884" s="405"/>
      <c r="H3884" s="405"/>
      <c r="I3884" s="405"/>
      <c r="J3884" s="405"/>
      <c r="K3884" s="405"/>
      <c r="L3884" s="406"/>
      <c r="M3884" s="25" t="str">
        <f>IFERROR(VLOOKUP(D3884,Cover!$I$2:$J$14,2,0),"")</f>
        <v/>
      </c>
      <c r="N3884" s="25" t="str">
        <f t="shared" si="120"/>
        <v/>
      </c>
      <c r="O3884" s="15" t="str">
        <f t="shared" si="121"/>
        <v/>
      </c>
    </row>
    <row r="3885" spans="1:15" ht="16.5" customHeight="1">
      <c r="A3885" s="404"/>
      <c r="B3885" s="405"/>
      <c r="C3885" s="413"/>
      <c r="D3885" s="405"/>
      <c r="E3885" s="405"/>
      <c r="F3885" s="405"/>
      <c r="G3885" s="405"/>
      <c r="H3885" s="405"/>
      <c r="I3885" s="405"/>
      <c r="J3885" s="405"/>
      <c r="K3885" s="405"/>
      <c r="L3885" s="406"/>
      <c r="M3885" s="25" t="str">
        <f>IFERROR(VLOOKUP(D3885,Cover!$I$2:$J$14,2,0),"")</f>
        <v/>
      </c>
      <c r="N3885" s="25" t="str">
        <f t="shared" si="120"/>
        <v/>
      </c>
      <c r="O3885" s="15" t="str">
        <f t="shared" si="121"/>
        <v/>
      </c>
    </row>
    <row r="3886" spans="1:15" ht="16.5" customHeight="1">
      <c r="A3886" s="404"/>
      <c r="B3886" s="405"/>
      <c r="C3886" s="413"/>
      <c r="D3886" s="405"/>
      <c r="E3886" s="405"/>
      <c r="F3886" s="405"/>
      <c r="G3886" s="405"/>
      <c r="H3886" s="405"/>
      <c r="I3886" s="405"/>
      <c r="J3886" s="405"/>
      <c r="K3886" s="405"/>
      <c r="L3886" s="406"/>
      <c r="M3886" s="25" t="str">
        <f>IFERROR(VLOOKUP(D3886,Cover!$I$2:$J$14,2,0),"")</f>
        <v/>
      </c>
      <c r="N3886" s="25" t="str">
        <f t="shared" si="120"/>
        <v/>
      </c>
      <c r="O3886" s="15" t="str">
        <f t="shared" si="121"/>
        <v/>
      </c>
    </row>
    <row r="3887" spans="1:15" ht="16.5" customHeight="1">
      <c r="A3887" s="404"/>
      <c r="B3887" s="405"/>
      <c r="C3887" s="413"/>
      <c r="D3887" s="405"/>
      <c r="E3887" s="405"/>
      <c r="F3887" s="405"/>
      <c r="G3887" s="405"/>
      <c r="H3887" s="405"/>
      <c r="I3887" s="405"/>
      <c r="J3887" s="405"/>
      <c r="K3887" s="405"/>
      <c r="L3887" s="406"/>
      <c r="M3887" s="25" t="str">
        <f>IFERROR(VLOOKUP(D3887,Cover!$I$2:$J$14,2,0),"")</f>
        <v/>
      </c>
      <c r="N3887" s="25" t="str">
        <f t="shared" si="120"/>
        <v/>
      </c>
      <c r="O3887" s="15" t="str">
        <f t="shared" si="121"/>
        <v/>
      </c>
    </row>
    <row r="3888" spans="1:15" ht="16.5" customHeight="1">
      <c r="A3888" s="404"/>
      <c r="B3888" s="405"/>
      <c r="C3888" s="413"/>
      <c r="D3888" s="405"/>
      <c r="E3888" s="405"/>
      <c r="F3888" s="405"/>
      <c r="G3888" s="405"/>
      <c r="H3888" s="405"/>
      <c r="I3888" s="405"/>
      <c r="J3888" s="405"/>
      <c r="K3888" s="405"/>
      <c r="L3888" s="406"/>
      <c r="M3888" s="25" t="str">
        <f>IFERROR(VLOOKUP(D3888,Cover!$I$2:$J$14,2,0),"")</f>
        <v/>
      </c>
      <c r="N3888" s="25" t="str">
        <f t="shared" si="120"/>
        <v/>
      </c>
      <c r="O3888" s="15" t="str">
        <f t="shared" si="121"/>
        <v/>
      </c>
    </row>
    <row r="3889" spans="1:15" ht="16.5" customHeight="1">
      <c r="A3889" s="404"/>
      <c r="B3889" s="405"/>
      <c r="C3889" s="413"/>
      <c r="D3889" s="405"/>
      <c r="E3889" s="405"/>
      <c r="F3889" s="405"/>
      <c r="G3889" s="405"/>
      <c r="H3889" s="405"/>
      <c r="I3889" s="405"/>
      <c r="J3889" s="405"/>
      <c r="K3889" s="405"/>
      <c r="L3889" s="406"/>
      <c r="M3889" s="25" t="str">
        <f>IFERROR(VLOOKUP(D3889,Cover!$I$2:$J$14,2,0),"")</f>
        <v/>
      </c>
      <c r="N3889" s="25" t="str">
        <f t="shared" si="120"/>
        <v/>
      </c>
      <c r="O3889" s="15" t="str">
        <f t="shared" si="121"/>
        <v/>
      </c>
    </row>
    <row r="3890" spans="1:15" ht="16.5" customHeight="1">
      <c r="A3890" s="404"/>
      <c r="B3890" s="405"/>
      <c r="C3890" s="413"/>
      <c r="D3890" s="405"/>
      <c r="E3890" s="405"/>
      <c r="F3890" s="405"/>
      <c r="G3890" s="405"/>
      <c r="H3890" s="405"/>
      <c r="I3890" s="405"/>
      <c r="J3890" s="405"/>
      <c r="K3890" s="405"/>
      <c r="L3890" s="406"/>
      <c r="M3890" s="25" t="str">
        <f>IFERROR(VLOOKUP(D3890,Cover!$I$2:$J$14,2,0),"")</f>
        <v/>
      </c>
      <c r="N3890" s="25" t="str">
        <f t="shared" si="120"/>
        <v/>
      </c>
      <c r="O3890" s="15" t="str">
        <f t="shared" si="121"/>
        <v/>
      </c>
    </row>
    <row r="3891" spans="1:15" ht="16.5" customHeight="1">
      <c r="A3891" s="404"/>
      <c r="B3891" s="405"/>
      <c r="C3891" s="413"/>
      <c r="D3891" s="405"/>
      <c r="E3891" s="405"/>
      <c r="F3891" s="405"/>
      <c r="G3891" s="405"/>
      <c r="H3891" s="405"/>
      <c r="I3891" s="405"/>
      <c r="J3891" s="405"/>
      <c r="K3891" s="405"/>
      <c r="L3891" s="406"/>
      <c r="M3891" s="25" t="str">
        <f>IFERROR(VLOOKUP(D3891,Cover!$I$2:$J$14,2,0),"")</f>
        <v/>
      </c>
      <c r="N3891" s="25" t="str">
        <f t="shared" si="120"/>
        <v/>
      </c>
      <c r="O3891" s="15" t="str">
        <f t="shared" si="121"/>
        <v/>
      </c>
    </row>
    <row r="3892" spans="1:15" ht="16.5" customHeight="1">
      <c r="A3892" s="404"/>
      <c r="B3892" s="405"/>
      <c r="C3892" s="413"/>
      <c r="D3892" s="405"/>
      <c r="E3892" s="405"/>
      <c r="F3892" s="405"/>
      <c r="G3892" s="405"/>
      <c r="H3892" s="405"/>
      <c r="I3892" s="405"/>
      <c r="J3892" s="405"/>
      <c r="K3892" s="405"/>
      <c r="L3892" s="406"/>
      <c r="M3892" s="25" t="str">
        <f>IFERROR(VLOOKUP(D3892,Cover!$I$2:$J$14,2,0),"")</f>
        <v/>
      </c>
      <c r="N3892" s="25" t="str">
        <f t="shared" si="120"/>
        <v/>
      </c>
      <c r="O3892" s="15" t="str">
        <f t="shared" si="121"/>
        <v/>
      </c>
    </row>
    <row r="3893" spans="1:15" ht="16.5" customHeight="1">
      <c r="A3893" s="404"/>
      <c r="B3893" s="405"/>
      <c r="C3893" s="413"/>
      <c r="D3893" s="405"/>
      <c r="E3893" s="405"/>
      <c r="F3893" s="405"/>
      <c r="G3893" s="405"/>
      <c r="H3893" s="405"/>
      <c r="I3893" s="405"/>
      <c r="J3893" s="405"/>
      <c r="K3893" s="405"/>
      <c r="L3893" s="406"/>
      <c r="M3893" s="25" t="str">
        <f>IFERROR(VLOOKUP(D3893,Cover!$I$2:$J$14,2,0),"")</f>
        <v/>
      </c>
      <c r="N3893" s="25" t="str">
        <f t="shared" si="120"/>
        <v/>
      </c>
      <c r="O3893" s="15" t="str">
        <f t="shared" si="121"/>
        <v/>
      </c>
    </row>
    <row r="3894" spans="1:15" ht="16.5" customHeight="1">
      <c r="A3894" s="404"/>
      <c r="B3894" s="405"/>
      <c r="C3894" s="413"/>
      <c r="D3894" s="405"/>
      <c r="E3894" s="405"/>
      <c r="F3894" s="405"/>
      <c r="G3894" s="405"/>
      <c r="H3894" s="405"/>
      <c r="I3894" s="405"/>
      <c r="J3894" s="405"/>
      <c r="K3894" s="405"/>
      <c r="L3894" s="406"/>
      <c r="M3894" s="25" t="str">
        <f>IFERROR(VLOOKUP(D3894,Cover!$I$2:$J$14,2,0),"")</f>
        <v/>
      </c>
      <c r="N3894" s="25" t="str">
        <f t="shared" si="120"/>
        <v/>
      </c>
      <c r="O3894" s="15" t="str">
        <f t="shared" si="121"/>
        <v/>
      </c>
    </row>
    <row r="3895" spans="1:15" ht="16.5" customHeight="1">
      <c r="A3895" s="404"/>
      <c r="B3895" s="405"/>
      <c r="C3895" s="413"/>
      <c r="D3895" s="405"/>
      <c r="E3895" s="405"/>
      <c r="F3895" s="405"/>
      <c r="G3895" s="405"/>
      <c r="H3895" s="405"/>
      <c r="I3895" s="405"/>
      <c r="J3895" s="405"/>
      <c r="K3895" s="405"/>
      <c r="L3895" s="406"/>
      <c r="M3895" s="25" t="str">
        <f>IFERROR(VLOOKUP(D3895,Cover!$I$2:$J$14,2,0),"")</f>
        <v/>
      </c>
      <c r="N3895" s="25" t="str">
        <f t="shared" si="120"/>
        <v/>
      </c>
      <c r="O3895" s="15" t="str">
        <f t="shared" si="121"/>
        <v/>
      </c>
    </row>
    <row r="3896" spans="1:15" ht="16.5" customHeight="1">
      <c r="A3896" s="404"/>
      <c r="B3896" s="405"/>
      <c r="C3896" s="413"/>
      <c r="D3896" s="405"/>
      <c r="E3896" s="405"/>
      <c r="F3896" s="405"/>
      <c r="G3896" s="405"/>
      <c r="H3896" s="405"/>
      <c r="I3896" s="405"/>
      <c r="J3896" s="405"/>
      <c r="K3896" s="405"/>
      <c r="L3896" s="406"/>
      <c r="M3896" s="25" t="str">
        <f>IFERROR(VLOOKUP(D3896,Cover!$I$2:$J$14,2,0),"")</f>
        <v/>
      </c>
      <c r="N3896" s="25" t="str">
        <f t="shared" si="120"/>
        <v/>
      </c>
      <c r="O3896" s="15" t="str">
        <f t="shared" si="121"/>
        <v/>
      </c>
    </row>
    <row r="3897" spans="1:15" ht="16.5" customHeight="1">
      <c r="A3897" s="404"/>
      <c r="B3897" s="405"/>
      <c r="C3897" s="413"/>
      <c r="D3897" s="405"/>
      <c r="E3897" s="405"/>
      <c r="F3897" s="405"/>
      <c r="G3897" s="405"/>
      <c r="H3897" s="405"/>
      <c r="I3897" s="405"/>
      <c r="J3897" s="405"/>
      <c r="K3897" s="405"/>
      <c r="L3897" s="406"/>
      <c r="M3897" s="25" t="str">
        <f>IFERROR(VLOOKUP(D3897,Cover!$I$2:$J$14,2,0),"")</f>
        <v/>
      </c>
      <c r="N3897" s="25" t="str">
        <f t="shared" si="120"/>
        <v/>
      </c>
      <c r="O3897" s="15" t="str">
        <f t="shared" si="121"/>
        <v/>
      </c>
    </row>
    <row r="3898" spans="1:15" ht="16.5" customHeight="1">
      <c r="A3898" s="404"/>
      <c r="B3898" s="405"/>
      <c r="C3898" s="413"/>
      <c r="D3898" s="405"/>
      <c r="E3898" s="405"/>
      <c r="F3898" s="405"/>
      <c r="G3898" s="405"/>
      <c r="H3898" s="405"/>
      <c r="I3898" s="405"/>
      <c r="J3898" s="405"/>
      <c r="K3898" s="405"/>
      <c r="L3898" s="406"/>
      <c r="M3898" s="25" t="str">
        <f>IFERROR(VLOOKUP(D3898,Cover!$I$2:$J$14,2,0),"")</f>
        <v/>
      </c>
      <c r="N3898" s="25" t="str">
        <f t="shared" si="120"/>
        <v/>
      </c>
      <c r="O3898" s="15" t="str">
        <f t="shared" si="121"/>
        <v/>
      </c>
    </row>
    <row r="3899" spans="1:15" ht="16.5" customHeight="1">
      <c r="A3899" s="404"/>
      <c r="B3899" s="405"/>
      <c r="C3899" s="413"/>
      <c r="D3899" s="405"/>
      <c r="E3899" s="405"/>
      <c r="F3899" s="405"/>
      <c r="G3899" s="405"/>
      <c r="H3899" s="405"/>
      <c r="I3899" s="405"/>
      <c r="J3899" s="405"/>
      <c r="K3899" s="405"/>
      <c r="L3899" s="406"/>
      <c r="M3899" s="25" t="str">
        <f>IFERROR(VLOOKUP(D3899,Cover!$I$2:$J$14,2,0),"")</f>
        <v/>
      </c>
      <c r="N3899" s="25" t="str">
        <f t="shared" si="120"/>
        <v/>
      </c>
      <c r="O3899" s="15" t="str">
        <f t="shared" si="121"/>
        <v/>
      </c>
    </row>
    <row r="3900" spans="1:15" ht="16.5" customHeight="1">
      <c r="A3900" s="404"/>
      <c r="B3900" s="405"/>
      <c r="C3900" s="413"/>
      <c r="D3900" s="405"/>
      <c r="E3900" s="405"/>
      <c r="F3900" s="405"/>
      <c r="G3900" s="405"/>
      <c r="H3900" s="405"/>
      <c r="I3900" s="405"/>
      <c r="J3900" s="405"/>
      <c r="K3900" s="405"/>
      <c r="L3900" s="406"/>
      <c r="M3900" s="25" t="str">
        <f>IFERROR(VLOOKUP(D3900,Cover!$I$2:$J$14,2,0),"")</f>
        <v/>
      </c>
      <c r="N3900" s="25" t="str">
        <f t="shared" si="120"/>
        <v/>
      </c>
      <c r="O3900" s="15" t="str">
        <f t="shared" si="121"/>
        <v/>
      </c>
    </row>
    <row r="3901" spans="1:15" ht="16.5" customHeight="1">
      <c r="A3901" s="404"/>
      <c r="B3901" s="405"/>
      <c r="C3901" s="413"/>
      <c r="D3901" s="405"/>
      <c r="E3901" s="405"/>
      <c r="F3901" s="405"/>
      <c r="G3901" s="405"/>
      <c r="H3901" s="405"/>
      <c r="I3901" s="405"/>
      <c r="J3901" s="405"/>
      <c r="K3901" s="405"/>
      <c r="L3901" s="406"/>
      <c r="M3901" s="25" t="str">
        <f>IFERROR(VLOOKUP(D3901,Cover!$I$2:$J$14,2,0),"")</f>
        <v/>
      </c>
      <c r="N3901" s="25" t="str">
        <f t="shared" si="120"/>
        <v/>
      </c>
      <c r="O3901" s="15" t="str">
        <f t="shared" si="121"/>
        <v/>
      </c>
    </row>
    <row r="3902" spans="1:15" ht="16.5" customHeight="1">
      <c r="A3902" s="404"/>
      <c r="B3902" s="405"/>
      <c r="C3902" s="413"/>
      <c r="D3902" s="405"/>
      <c r="E3902" s="405"/>
      <c r="F3902" s="405"/>
      <c r="G3902" s="405"/>
      <c r="H3902" s="405"/>
      <c r="I3902" s="405"/>
      <c r="J3902" s="405"/>
      <c r="K3902" s="405"/>
      <c r="L3902" s="406"/>
      <c r="M3902" s="25" t="str">
        <f>IFERROR(VLOOKUP(D3902,Cover!$I$2:$J$14,2,0),"")</f>
        <v/>
      </c>
      <c r="N3902" s="25" t="str">
        <f t="shared" si="120"/>
        <v/>
      </c>
      <c r="O3902" s="15" t="str">
        <f t="shared" si="121"/>
        <v/>
      </c>
    </row>
    <row r="3903" spans="1:15" ht="16.5" customHeight="1">
      <c r="A3903" s="404"/>
      <c r="B3903" s="405"/>
      <c r="C3903" s="413"/>
      <c r="D3903" s="405"/>
      <c r="E3903" s="405"/>
      <c r="F3903" s="405"/>
      <c r="G3903" s="405"/>
      <c r="H3903" s="405"/>
      <c r="I3903" s="405"/>
      <c r="J3903" s="405"/>
      <c r="K3903" s="405"/>
      <c r="L3903" s="406"/>
      <c r="M3903" s="25" t="str">
        <f>IFERROR(VLOOKUP(D3903,Cover!$I$2:$J$14,2,0),"")</f>
        <v/>
      </c>
      <c r="N3903" s="25" t="str">
        <f t="shared" si="120"/>
        <v/>
      </c>
      <c r="O3903" s="15" t="str">
        <f t="shared" si="121"/>
        <v/>
      </c>
    </row>
    <row r="3904" spans="1:15" ht="16.5" customHeight="1">
      <c r="A3904" s="404"/>
      <c r="B3904" s="405"/>
      <c r="C3904" s="413"/>
      <c r="D3904" s="405"/>
      <c r="E3904" s="405"/>
      <c r="F3904" s="405"/>
      <c r="G3904" s="405"/>
      <c r="H3904" s="405"/>
      <c r="I3904" s="405"/>
      <c r="J3904" s="405"/>
      <c r="K3904" s="405"/>
      <c r="L3904" s="406"/>
      <c r="M3904" s="25" t="str">
        <f>IFERROR(VLOOKUP(D3904,Cover!$I$2:$J$14,2,0),"")</f>
        <v/>
      </c>
      <c r="N3904" s="25" t="str">
        <f t="shared" si="120"/>
        <v/>
      </c>
      <c r="O3904" s="15" t="str">
        <f t="shared" si="121"/>
        <v/>
      </c>
    </row>
    <row r="3905" spans="1:15" ht="16.5" customHeight="1">
      <c r="A3905" s="404"/>
      <c r="B3905" s="405"/>
      <c r="C3905" s="413"/>
      <c r="D3905" s="405"/>
      <c r="E3905" s="405"/>
      <c r="F3905" s="405"/>
      <c r="G3905" s="405"/>
      <c r="H3905" s="405"/>
      <c r="I3905" s="405"/>
      <c r="J3905" s="405"/>
      <c r="K3905" s="405"/>
      <c r="L3905" s="406"/>
      <c r="M3905" s="25" t="str">
        <f>IFERROR(VLOOKUP(D3905,Cover!$I$2:$J$14,2,0),"")</f>
        <v/>
      </c>
      <c r="N3905" s="25" t="str">
        <f t="shared" si="120"/>
        <v/>
      </c>
      <c r="O3905" s="15" t="str">
        <f t="shared" si="121"/>
        <v/>
      </c>
    </row>
    <row r="3906" spans="1:15" ht="16.5" customHeight="1">
      <c r="A3906" s="404"/>
      <c r="B3906" s="405"/>
      <c r="C3906" s="413"/>
      <c r="D3906" s="405"/>
      <c r="E3906" s="405"/>
      <c r="F3906" s="405"/>
      <c r="G3906" s="405"/>
      <c r="H3906" s="405"/>
      <c r="I3906" s="405"/>
      <c r="J3906" s="405"/>
      <c r="K3906" s="405"/>
      <c r="L3906" s="406"/>
      <c r="M3906" s="25" t="str">
        <f>IFERROR(VLOOKUP(D3906,Cover!$I$2:$J$14,2,0),"")</f>
        <v/>
      </c>
      <c r="N3906" s="25" t="str">
        <f t="shared" si="120"/>
        <v/>
      </c>
      <c r="O3906" s="15" t="str">
        <f t="shared" si="121"/>
        <v/>
      </c>
    </row>
    <row r="3907" spans="1:15" ht="16.5" customHeight="1">
      <c r="A3907" s="404"/>
      <c r="B3907" s="405"/>
      <c r="C3907" s="413"/>
      <c r="D3907" s="405"/>
      <c r="E3907" s="405"/>
      <c r="F3907" s="405"/>
      <c r="G3907" s="405"/>
      <c r="H3907" s="405"/>
      <c r="I3907" s="405"/>
      <c r="J3907" s="405"/>
      <c r="K3907" s="405"/>
      <c r="L3907" s="406"/>
      <c r="M3907" s="25" t="str">
        <f>IFERROR(VLOOKUP(D3907,Cover!$I$2:$J$14,2,0),"")</f>
        <v/>
      </c>
      <c r="N3907" s="25" t="str">
        <f t="shared" ref="N3907:N3970" si="122">IF(O3907&lt;&gt;"PMOyyy144_R4bis",CONCATENATE(B3907,M3907,I3907),CONCATENATE(O3907,M3907,I3907))</f>
        <v/>
      </c>
      <c r="O3907" s="15" t="str">
        <f t="shared" ref="O3907:O3970" si="123">LEFT(B3907,15)</f>
        <v/>
      </c>
    </row>
    <row r="3908" spans="1:15" ht="16.5" customHeight="1">
      <c r="A3908" s="404"/>
      <c r="B3908" s="405"/>
      <c r="C3908" s="413"/>
      <c r="D3908" s="405"/>
      <c r="E3908" s="405"/>
      <c r="F3908" s="405"/>
      <c r="G3908" s="405"/>
      <c r="H3908" s="405"/>
      <c r="I3908" s="405"/>
      <c r="J3908" s="405"/>
      <c r="K3908" s="405"/>
      <c r="L3908" s="406"/>
      <c r="M3908" s="25" t="str">
        <f>IFERROR(VLOOKUP(D3908,Cover!$I$2:$J$14,2,0),"")</f>
        <v/>
      </c>
      <c r="N3908" s="25" t="str">
        <f t="shared" si="122"/>
        <v/>
      </c>
      <c r="O3908" s="15" t="str">
        <f t="shared" si="123"/>
        <v/>
      </c>
    </row>
    <row r="3909" spans="1:15" ht="16.5" customHeight="1">
      <c r="A3909" s="404"/>
      <c r="B3909" s="405"/>
      <c r="C3909" s="413"/>
      <c r="D3909" s="405"/>
      <c r="E3909" s="405"/>
      <c r="F3909" s="405"/>
      <c r="G3909" s="405"/>
      <c r="H3909" s="405"/>
      <c r="I3909" s="405"/>
      <c r="J3909" s="405"/>
      <c r="K3909" s="405"/>
      <c r="L3909" s="406"/>
      <c r="M3909" s="25" t="str">
        <f>IFERROR(VLOOKUP(D3909,Cover!$I$2:$J$14,2,0),"")</f>
        <v/>
      </c>
      <c r="N3909" s="25" t="str">
        <f t="shared" si="122"/>
        <v/>
      </c>
      <c r="O3909" s="15" t="str">
        <f t="shared" si="123"/>
        <v/>
      </c>
    </row>
    <row r="3910" spans="1:15" ht="16.5" customHeight="1">
      <c r="A3910" s="404"/>
      <c r="B3910" s="405"/>
      <c r="C3910" s="413"/>
      <c r="D3910" s="405"/>
      <c r="E3910" s="405"/>
      <c r="F3910" s="405"/>
      <c r="G3910" s="405"/>
      <c r="H3910" s="405"/>
      <c r="I3910" s="405"/>
      <c r="J3910" s="405"/>
      <c r="K3910" s="405"/>
      <c r="L3910" s="406"/>
      <c r="M3910" s="25" t="str">
        <f>IFERROR(VLOOKUP(D3910,Cover!$I$2:$J$14,2,0),"")</f>
        <v/>
      </c>
      <c r="N3910" s="25" t="str">
        <f t="shared" si="122"/>
        <v/>
      </c>
      <c r="O3910" s="15" t="str">
        <f t="shared" si="123"/>
        <v/>
      </c>
    </row>
    <row r="3911" spans="1:15" ht="16.5" customHeight="1">
      <c r="A3911" s="404"/>
      <c r="B3911" s="405"/>
      <c r="C3911" s="413"/>
      <c r="D3911" s="405"/>
      <c r="E3911" s="405"/>
      <c r="F3911" s="405"/>
      <c r="G3911" s="405"/>
      <c r="H3911" s="405"/>
      <c r="I3911" s="405"/>
      <c r="J3911" s="405"/>
      <c r="K3911" s="405"/>
      <c r="L3911" s="406"/>
      <c r="M3911" s="25" t="str">
        <f>IFERROR(VLOOKUP(D3911,Cover!$I$2:$J$14,2,0),"")</f>
        <v/>
      </c>
      <c r="N3911" s="25" t="str">
        <f t="shared" si="122"/>
        <v/>
      </c>
      <c r="O3911" s="15" t="str">
        <f t="shared" si="123"/>
        <v/>
      </c>
    </row>
    <row r="3912" spans="1:15" ht="16.5" customHeight="1">
      <c r="A3912" s="404"/>
      <c r="B3912" s="405"/>
      <c r="C3912" s="413"/>
      <c r="D3912" s="405"/>
      <c r="E3912" s="405"/>
      <c r="F3912" s="405"/>
      <c r="G3912" s="405"/>
      <c r="H3912" s="405"/>
      <c r="I3912" s="405"/>
      <c r="J3912" s="405"/>
      <c r="K3912" s="405"/>
      <c r="L3912" s="406"/>
      <c r="M3912" s="25" t="str">
        <f>IFERROR(VLOOKUP(D3912,Cover!$I$2:$J$14,2,0),"")</f>
        <v/>
      </c>
      <c r="N3912" s="25" t="str">
        <f t="shared" si="122"/>
        <v/>
      </c>
      <c r="O3912" s="15" t="str">
        <f t="shared" si="123"/>
        <v/>
      </c>
    </row>
    <row r="3913" spans="1:15" ht="16.5" customHeight="1">
      <c r="A3913" s="404"/>
      <c r="B3913" s="405"/>
      <c r="C3913" s="413"/>
      <c r="D3913" s="405"/>
      <c r="E3913" s="405"/>
      <c r="F3913" s="405"/>
      <c r="G3913" s="405"/>
      <c r="H3913" s="405"/>
      <c r="I3913" s="405"/>
      <c r="J3913" s="405"/>
      <c r="K3913" s="405"/>
      <c r="L3913" s="406"/>
      <c r="M3913" s="25" t="str">
        <f>IFERROR(VLOOKUP(D3913,Cover!$I$2:$J$14,2,0),"")</f>
        <v/>
      </c>
      <c r="N3913" s="25" t="str">
        <f t="shared" si="122"/>
        <v/>
      </c>
      <c r="O3913" s="15" t="str">
        <f t="shared" si="123"/>
        <v/>
      </c>
    </row>
    <row r="3914" spans="1:15" ht="16.5" customHeight="1">
      <c r="A3914" s="404"/>
      <c r="B3914" s="405"/>
      <c r="C3914" s="413"/>
      <c r="D3914" s="405"/>
      <c r="E3914" s="405"/>
      <c r="F3914" s="405"/>
      <c r="G3914" s="405"/>
      <c r="H3914" s="405"/>
      <c r="I3914" s="405"/>
      <c r="J3914" s="405"/>
      <c r="K3914" s="405"/>
      <c r="L3914" s="406"/>
      <c r="M3914" s="25" t="str">
        <f>IFERROR(VLOOKUP(D3914,Cover!$I$2:$J$14,2,0),"")</f>
        <v/>
      </c>
      <c r="N3914" s="25" t="str">
        <f t="shared" si="122"/>
        <v/>
      </c>
      <c r="O3914" s="15" t="str">
        <f t="shared" si="123"/>
        <v/>
      </c>
    </row>
    <row r="3915" spans="1:15" ht="16.5" customHeight="1">
      <c r="A3915" s="404"/>
      <c r="B3915" s="405"/>
      <c r="C3915" s="413"/>
      <c r="D3915" s="405"/>
      <c r="E3915" s="405"/>
      <c r="F3915" s="405"/>
      <c r="G3915" s="405"/>
      <c r="H3915" s="405"/>
      <c r="I3915" s="405"/>
      <c r="J3915" s="405"/>
      <c r="K3915" s="405"/>
      <c r="L3915" s="406"/>
      <c r="M3915" s="25" t="str">
        <f>IFERROR(VLOOKUP(D3915,Cover!$I$2:$J$14,2,0),"")</f>
        <v/>
      </c>
      <c r="N3915" s="25" t="str">
        <f t="shared" si="122"/>
        <v/>
      </c>
      <c r="O3915" s="15" t="str">
        <f t="shared" si="123"/>
        <v/>
      </c>
    </row>
    <row r="3916" spans="1:15" ht="16.5" customHeight="1">
      <c r="A3916" s="404"/>
      <c r="B3916" s="405"/>
      <c r="C3916" s="413"/>
      <c r="D3916" s="405"/>
      <c r="E3916" s="405"/>
      <c r="F3916" s="405"/>
      <c r="G3916" s="405"/>
      <c r="H3916" s="405"/>
      <c r="I3916" s="405"/>
      <c r="J3916" s="405"/>
      <c r="K3916" s="405"/>
      <c r="L3916" s="406"/>
      <c r="M3916" s="25" t="str">
        <f>IFERROR(VLOOKUP(D3916,Cover!$I$2:$J$14,2,0),"")</f>
        <v/>
      </c>
      <c r="N3916" s="25" t="str">
        <f t="shared" si="122"/>
        <v/>
      </c>
      <c r="O3916" s="15" t="str">
        <f t="shared" si="123"/>
        <v/>
      </c>
    </row>
    <row r="3917" spans="1:15" ht="16.5" customHeight="1">
      <c r="A3917" s="404"/>
      <c r="B3917" s="405"/>
      <c r="C3917" s="413"/>
      <c r="D3917" s="405"/>
      <c r="E3917" s="405"/>
      <c r="F3917" s="405"/>
      <c r="G3917" s="405"/>
      <c r="H3917" s="405"/>
      <c r="I3917" s="405"/>
      <c r="J3917" s="405"/>
      <c r="K3917" s="405"/>
      <c r="L3917" s="406"/>
      <c r="M3917" s="25" t="str">
        <f>IFERROR(VLOOKUP(D3917,Cover!$I$2:$J$14,2,0),"")</f>
        <v/>
      </c>
      <c r="N3917" s="25" t="str">
        <f t="shared" si="122"/>
        <v/>
      </c>
      <c r="O3917" s="15" t="str">
        <f t="shared" si="123"/>
        <v/>
      </c>
    </row>
    <row r="3918" spans="1:15" ht="16.5" customHeight="1">
      <c r="A3918" s="404"/>
      <c r="B3918" s="405"/>
      <c r="C3918" s="413"/>
      <c r="D3918" s="405"/>
      <c r="E3918" s="405"/>
      <c r="F3918" s="405"/>
      <c r="G3918" s="405"/>
      <c r="H3918" s="405"/>
      <c r="I3918" s="405"/>
      <c r="J3918" s="405"/>
      <c r="K3918" s="405"/>
      <c r="L3918" s="406"/>
      <c r="M3918" s="25" t="str">
        <f>IFERROR(VLOOKUP(D3918,Cover!$I$2:$J$14,2,0),"")</f>
        <v/>
      </c>
      <c r="N3918" s="25" t="str">
        <f t="shared" si="122"/>
        <v/>
      </c>
      <c r="O3918" s="15" t="str">
        <f t="shared" si="123"/>
        <v/>
      </c>
    </row>
    <row r="3919" spans="1:15" ht="16.5" customHeight="1">
      <c r="A3919" s="404"/>
      <c r="B3919" s="405"/>
      <c r="C3919" s="413"/>
      <c r="D3919" s="405"/>
      <c r="E3919" s="405"/>
      <c r="F3919" s="405"/>
      <c r="G3919" s="405"/>
      <c r="H3919" s="405"/>
      <c r="I3919" s="405"/>
      <c r="J3919" s="405"/>
      <c r="K3919" s="405"/>
      <c r="L3919" s="406"/>
      <c r="M3919" s="25" t="str">
        <f>IFERROR(VLOOKUP(D3919,Cover!$I$2:$J$14,2,0),"")</f>
        <v/>
      </c>
      <c r="N3919" s="25" t="str">
        <f t="shared" si="122"/>
        <v/>
      </c>
      <c r="O3919" s="15" t="str">
        <f t="shared" si="123"/>
        <v/>
      </c>
    </row>
    <row r="3920" spans="1:15" ht="16.5" customHeight="1">
      <c r="A3920" s="404"/>
      <c r="B3920" s="405"/>
      <c r="C3920" s="413"/>
      <c r="D3920" s="405"/>
      <c r="E3920" s="405"/>
      <c r="F3920" s="405"/>
      <c r="G3920" s="405"/>
      <c r="H3920" s="405"/>
      <c r="I3920" s="405"/>
      <c r="J3920" s="405"/>
      <c r="K3920" s="405"/>
      <c r="L3920" s="406"/>
      <c r="M3920" s="25" t="str">
        <f>IFERROR(VLOOKUP(D3920,Cover!$I$2:$J$14,2,0),"")</f>
        <v/>
      </c>
      <c r="N3920" s="25" t="str">
        <f t="shared" si="122"/>
        <v/>
      </c>
      <c r="O3920" s="15" t="str">
        <f t="shared" si="123"/>
        <v/>
      </c>
    </row>
    <row r="3921" spans="1:15" ht="16.5" customHeight="1">
      <c r="A3921" s="404"/>
      <c r="B3921" s="405"/>
      <c r="C3921" s="413"/>
      <c r="D3921" s="405"/>
      <c r="E3921" s="405"/>
      <c r="F3921" s="405"/>
      <c r="G3921" s="405"/>
      <c r="H3921" s="405"/>
      <c r="I3921" s="405"/>
      <c r="J3921" s="405"/>
      <c r="K3921" s="405"/>
      <c r="L3921" s="406"/>
      <c r="M3921" s="25" t="str">
        <f>IFERROR(VLOOKUP(D3921,Cover!$I$2:$J$14,2,0),"")</f>
        <v/>
      </c>
      <c r="N3921" s="25" t="str">
        <f t="shared" si="122"/>
        <v/>
      </c>
      <c r="O3921" s="15" t="str">
        <f t="shared" si="123"/>
        <v/>
      </c>
    </row>
    <row r="3922" spans="1:15" ht="16.5" customHeight="1">
      <c r="A3922" s="404"/>
      <c r="B3922" s="405"/>
      <c r="C3922" s="413"/>
      <c r="D3922" s="405"/>
      <c r="E3922" s="405"/>
      <c r="F3922" s="405"/>
      <c r="G3922" s="405"/>
      <c r="H3922" s="405"/>
      <c r="I3922" s="405"/>
      <c r="J3922" s="405"/>
      <c r="K3922" s="405"/>
      <c r="L3922" s="406"/>
      <c r="M3922" s="25" t="str">
        <f>IFERROR(VLOOKUP(D3922,Cover!$I$2:$J$14,2,0),"")</f>
        <v/>
      </c>
      <c r="N3922" s="25" t="str">
        <f t="shared" si="122"/>
        <v/>
      </c>
      <c r="O3922" s="15" t="str">
        <f t="shared" si="123"/>
        <v/>
      </c>
    </row>
    <row r="3923" spans="1:15" ht="16.5" customHeight="1">
      <c r="A3923" s="404"/>
      <c r="B3923" s="405"/>
      <c r="C3923" s="413"/>
      <c r="D3923" s="405"/>
      <c r="E3923" s="405"/>
      <c r="F3923" s="405"/>
      <c r="G3923" s="405"/>
      <c r="H3923" s="405"/>
      <c r="I3923" s="405"/>
      <c r="J3923" s="405"/>
      <c r="K3923" s="405"/>
      <c r="L3923" s="406"/>
      <c r="M3923" s="25" t="str">
        <f>IFERROR(VLOOKUP(D3923,Cover!$I$2:$J$14,2,0),"")</f>
        <v/>
      </c>
      <c r="N3923" s="25" t="str">
        <f t="shared" si="122"/>
        <v/>
      </c>
      <c r="O3923" s="15" t="str">
        <f t="shared" si="123"/>
        <v/>
      </c>
    </row>
    <row r="3924" spans="1:15" ht="16.5" customHeight="1">
      <c r="A3924" s="404"/>
      <c r="B3924" s="405"/>
      <c r="C3924" s="413"/>
      <c r="D3924" s="405"/>
      <c r="E3924" s="405"/>
      <c r="F3924" s="405"/>
      <c r="G3924" s="405"/>
      <c r="H3924" s="405"/>
      <c r="I3924" s="405"/>
      <c r="J3924" s="405"/>
      <c r="K3924" s="405"/>
      <c r="L3924" s="406"/>
      <c r="M3924" s="25" t="str">
        <f>IFERROR(VLOOKUP(D3924,Cover!$I$2:$J$14,2,0),"")</f>
        <v/>
      </c>
      <c r="N3924" s="25" t="str">
        <f t="shared" si="122"/>
        <v/>
      </c>
      <c r="O3924" s="15" t="str">
        <f t="shared" si="123"/>
        <v/>
      </c>
    </row>
    <row r="3925" spans="1:15" ht="16.5" customHeight="1">
      <c r="A3925" s="404"/>
      <c r="B3925" s="405"/>
      <c r="C3925" s="413"/>
      <c r="D3925" s="405"/>
      <c r="E3925" s="405"/>
      <c r="F3925" s="405"/>
      <c r="G3925" s="405"/>
      <c r="H3925" s="405"/>
      <c r="I3925" s="405"/>
      <c r="J3925" s="405"/>
      <c r="K3925" s="405"/>
      <c r="L3925" s="406"/>
      <c r="M3925" s="25" t="str">
        <f>IFERROR(VLOOKUP(D3925,Cover!$I$2:$J$14,2,0),"")</f>
        <v/>
      </c>
      <c r="N3925" s="25" t="str">
        <f t="shared" si="122"/>
        <v/>
      </c>
      <c r="O3925" s="15" t="str">
        <f t="shared" si="123"/>
        <v/>
      </c>
    </row>
    <row r="3926" spans="1:15" ht="16.5" customHeight="1">
      <c r="A3926" s="404"/>
      <c r="B3926" s="405"/>
      <c r="C3926" s="413"/>
      <c r="D3926" s="405"/>
      <c r="E3926" s="405"/>
      <c r="F3926" s="405"/>
      <c r="G3926" s="405"/>
      <c r="H3926" s="405"/>
      <c r="I3926" s="405"/>
      <c r="J3926" s="405"/>
      <c r="K3926" s="405"/>
      <c r="L3926" s="406"/>
      <c r="M3926" s="25" t="str">
        <f>IFERROR(VLOOKUP(D3926,Cover!$I$2:$J$14,2,0),"")</f>
        <v/>
      </c>
      <c r="N3926" s="25" t="str">
        <f t="shared" si="122"/>
        <v/>
      </c>
      <c r="O3926" s="15" t="str">
        <f t="shared" si="123"/>
        <v/>
      </c>
    </row>
    <row r="3927" spans="1:15" ht="16.5" customHeight="1">
      <c r="A3927" s="404"/>
      <c r="B3927" s="405"/>
      <c r="C3927" s="413"/>
      <c r="D3927" s="405"/>
      <c r="E3927" s="405"/>
      <c r="F3927" s="405"/>
      <c r="G3927" s="405"/>
      <c r="H3927" s="405"/>
      <c r="I3927" s="405"/>
      <c r="J3927" s="405"/>
      <c r="K3927" s="405"/>
      <c r="L3927" s="406"/>
      <c r="M3927" s="25" t="str">
        <f>IFERROR(VLOOKUP(D3927,Cover!$I$2:$J$14,2,0),"")</f>
        <v/>
      </c>
      <c r="N3927" s="25" t="str">
        <f t="shared" si="122"/>
        <v/>
      </c>
      <c r="O3927" s="15" t="str">
        <f t="shared" si="123"/>
        <v/>
      </c>
    </row>
    <row r="3928" spans="1:15" ht="16.5" customHeight="1">
      <c r="A3928" s="404"/>
      <c r="B3928" s="405"/>
      <c r="C3928" s="413"/>
      <c r="D3928" s="405"/>
      <c r="E3928" s="405"/>
      <c r="F3928" s="405"/>
      <c r="G3928" s="405"/>
      <c r="H3928" s="405"/>
      <c r="I3928" s="405"/>
      <c r="J3928" s="405"/>
      <c r="K3928" s="405"/>
      <c r="L3928" s="406"/>
      <c r="M3928" s="25" t="str">
        <f>IFERROR(VLOOKUP(D3928,Cover!$I$2:$J$14,2,0),"")</f>
        <v/>
      </c>
      <c r="N3928" s="25" t="str">
        <f t="shared" si="122"/>
        <v/>
      </c>
      <c r="O3928" s="15" t="str">
        <f t="shared" si="123"/>
        <v/>
      </c>
    </row>
    <row r="3929" spans="1:15" ht="16.5" customHeight="1">
      <c r="A3929" s="404"/>
      <c r="B3929" s="405"/>
      <c r="C3929" s="413"/>
      <c r="D3929" s="405"/>
      <c r="E3929" s="405"/>
      <c r="F3929" s="405"/>
      <c r="G3929" s="405"/>
      <c r="H3929" s="405"/>
      <c r="I3929" s="405"/>
      <c r="J3929" s="405"/>
      <c r="K3929" s="405"/>
      <c r="L3929" s="406"/>
      <c r="M3929" s="25" t="str">
        <f>IFERROR(VLOOKUP(D3929,Cover!$I$2:$J$14,2,0),"")</f>
        <v/>
      </c>
      <c r="N3929" s="25" t="str">
        <f t="shared" si="122"/>
        <v/>
      </c>
      <c r="O3929" s="15" t="str">
        <f t="shared" si="123"/>
        <v/>
      </c>
    </row>
    <row r="3930" spans="1:15" ht="16.5" customHeight="1">
      <c r="A3930" s="404"/>
      <c r="B3930" s="405"/>
      <c r="C3930" s="413"/>
      <c r="D3930" s="405"/>
      <c r="E3930" s="405"/>
      <c r="F3930" s="405"/>
      <c r="G3930" s="405"/>
      <c r="H3930" s="405"/>
      <c r="I3930" s="405"/>
      <c r="J3930" s="405"/>
      <c r="K3930" s="405"/>
      <c r="L3930" s="406"/>
      <c r="M3930" s="25" t="str">
        <f>IFERROR(VLOOKUP(D3930,Cover!$I$2:$J$14,2,0),"")</f>
        <v/>
      </c>
      <c r="N3930" s="25" t="str">
        <f t="shared" si="122"/>
        <v/>
      </c>
      <c r="O3930" s="15" t="str">
        <f t="shared" si="123"/>
        <v/>
      </c>
    </row>
    <row r="3931" spans="1:15" ht="16.5" customHeight="1">
      <c r="A3931" s="404"/>
      <c r="B3931" s="405"/>
      <c r="C3931" s="413"/>
      <c r="D3931" s="405"/>
      <c r="E3931" s="405"/>
      <c r="F3931" s="405"/>
      <c r="G3931" s="405"/>
      <c r="H3931" s="405"/>
      <c r="I3931" s="405"/>
      <c r="J3931" s="405"/>
      <c r="K3931" s="405"/>
      <c r="L3931" s="406"/>
      <c r="M3931" s="25" t="str">
        <f>IFERROR(VLOOKUP(D3931,Cover!$I$2:$J$14,2,0),"")</f>
        <v/>
      </c>
      <c r="N3931" s="25" t="str">
        <f t="shared" si="122"/>
        <v/>
      </c>
      <c r="O3931" s="15" t="str">
        <f t="shared" si="123"/>
        <v/>
      </c>
    </row>
    <row r="3932" spans="1:15" ht="16.5" customHeight="1">
      <c r="A3932" s="404"/>
      <c r="B3932" s="405"/>
      <c r="C3932" s="413"/>
      <c r="D3932" s="405"/>
      <c r="E3932" s="405"/>
      <c r="F3932" s="405"/>
      <c r="G3932" s="405"/>
      <c r="H3932" s="405"/>
      <c r="I3932" s="405"/>
      <c r="J3932" s="405"/>
      <c r="K3932" s="405"/>
      <c r="L3932" s="406"/>
      <c r="M3932" s="25" t="str">
        <f>IFERROR(VLOOKUP(D3932,Cover!$I$2:$J$14,2,0),"")</f>
        <v/>
      </c>
      <c r="N3932" s="25" t="str">
        <f t="shared" si="122"/>
        <v/>
      </c>
      <c r="O3932" s="15" t="str">
        <f t="shared" si="123"/>
        <v/>
      </c>
    </row>
    <row r="3933" spans="1:15" ht="16.5" customHeight="1">
      <c r="A3933" s="404"/>
      <c r="B3933" s="405"/>
      <c r="C3933" s="413"/>
      <c r="D3933" s="405"/>
      <c r="E3933" s="405"/>
      <c r="F3933" s="405"/>
      <c r="G3933" s="405"/>
      <c r="H3933" s="405"/>
      <c r="I3933" s="405"/>
      <c r="J3933" s="405"/>
      <c r="K3933" s="405"/>
      <c r="L3933" s="406"/>
      <c r="M3933" s="25" t="str">
        <f>IFERROR(VLOOKUP(D3933,Cover!$I$2:$J$14,2,0),"")</f>
        <v/>
      </c>
      <c r="N3933" s="25" t="str">
        <f t="shared" si="122"/>
        <v/>
      </c>
      <c r="O3933" s="15" t="str">
        <f t="shared" si="123"/>
        <v/>
      </c>
    </row>
    <row r="3934" spans="1:15" ht="16.5" customHeight="1">
      <c r="A3934" s="404"/>
      <c r="B3934" s="405"/>
      <c r="C3934" s="413"/>
      <c r="D3934" s="405"/>
      <c r="E3934" s="405"/>
      <c r="F3934" s="405"/>
      <c r="G3934" s="405"/>
      <c r="H3934" s="405"/>
      <c r="I3934" s="405"/>
      <c r="J3934" s="405"/>
      <c r="K3934" s="405"/>
      <c r="L3934" s="406"/>
      <c r="M3934" s="25" t="str">
        <f>IFERROR(VLOOKUP(D3934,Cover!$I$2:$J$14,2,0),"")</f>
        <v/>
      </c>
      <c r="N3934" s="25" t="str">
        <f t="shared" si="122"/>
        <v/>
      </c>
      <c r="O3934" s="15" t="str">
        <f t="shared" si="123"/>
        <v/>
      </c>
    </row>
    <row r="3935" spans="1:15" ht="16.5" customHeight="1">
      <c r="A3935" s="404"/>
      <c r="B3935" s="405"/>
      <c r="C3935" s="413"/>
      <c r="D3935" s="405"/>
      <c r="E3935" s="405"/>
      <c r="F3935" s="405"/>
      <c r="G3935" s="405"/>
      <c r="H3935" s="405"/>
      <c r="I3935" s="405"/>
      <c r="J3935" s="405"/>
      <c r="K3935" s="405"/>
      <c r="L3935" s="406"/>
      <c r="M3935" s="25" t="str">
        <f>IFERROR(VLOOKUP(D3935,Cover!$I$2:$J$14,2,0),"")</f>
        <v/>
      </c>
      <c r="N3935" s="25" t="str">
        <f t="shared" si="122"/>
        <v/>
      </c>
      <c r="O3935" s="15" t="str">
        <f t="shared" si="123"/>
        <v/>
      </c>
    </row>
    <row r="3936" spans="1:15" ht="16.5" customHeight="1">
      <c r="A3936" s="404"/>
      <c r="B3936" s="405"/>
      <c r="C3936" s="413"/>
      <c r="D3936" s="405"/>
      <c r="E3936" s="405"/>
      <c r="F3936" s="405"/>
      <c r="G3936" s="405"/>
      <c r="H3936" s="405"/>
      <c r="I3936" s="405"/>
      <c r="J3936" s="405"/>
      <c r="K3936" s="405"/>
      <c r="L3936" s="406"/>
      <c r="M3936" s="25" t="str">
        <f>IFERROR(VLOOKUP(D3936,Cover!$I$2:$J$14,2,0),"")</f>
        <v/>
      </c>
      <c r="N3936" s="25" t="str">
        <f t="shared" si="122"/>
        <v/>
      </c>
      <c r="O3936" s="15" t="str">
        <f t="shared" si="123"/>
        <v/>
      </c>
    </row>
    <row r="3937" spans="1:15" ht="16.5" customHeight="1">
      <c r="A3937" s="404"/>
      <c r="B3937" s="405"/>
      <c r="C3937" s="413"/>
      <c r="D3937" s="405"/>
      <c r="E3937" s="405"/>
      <c r="F3937" s="405"/>
      <c r="G3937" s="405"/>
      <c r="H3937" s="405"/>
      <c r="I3937" s="405"/>
      <c r="J3937" s="405"/>
      <c r="K3937" s="405"/>
      <c r="L3937" s="406"/>
      <c r="M3937" s="25" t="str">
        <f>IFERROR(VLOOKUP(D3937,Cover!$I$2:$J$14,2,0),"")</f>
        <v/>
      </c>
      <c r="N3937" s="25" t="str">
        <f t="shared" si="122"/>
        <v/>
      </c>
      <c r="O3937" s="15" t="str">
        <f t="shared" si="123"/>
        <v/>
      </c>
    </row>
    <row r="3938" spans="1:15" ht="16.5" customHeight="1">
      <c r="A3938" s="404"/>
      <c r="B3938" s="405"/>
      <c r="C3938" s="413"/>
      <c r="D3938" s="405"/>
      <c r="E3938" s="405"/>
      <c r="F3938" s="405"/>
      <c r="G3938" s="405"/>
      <c r="H3938" s="405"/>
      <c r="I3938" s="405"/>
      <c r="J3938" s="405"/>
      <c r="K3938" s="405"/>
      <c r="L3938" s="406"/>
      <c r="M3938" s="25" t="str">
        <f>IFERROR(VLOOKUP(D3938,Cover!$I$2:$J$14,2,0),"")</f>
        <v/>
      </c>
      <c r="N3938" s="25" t="str">
        <f t="shared" si="122"/>
        <v/>
      </c>
      <c r="O3938" s="15" t="str">
        <f t="shared" si="123"/>
        <v/>
      </c>
    </row>
    <row r="3939" spans="1:15" ht="16.5" customHeight="1">
      <c r="A3939" s="404"/>
      <c r="B3939" s="405"/>
      <c r="C3939" s="413"/>
      <c r="D3939" s="405"/>
      <c r="E3939" s="405"/>
      <c r="F3939" s="405"/>
      <c r="G3939" s="405"/>
      <c r="H3939" s="405"/>
      <c r="I3939" s="405"/>
      <c r="J3939" s="405"/>
      <c r="K3939" s="405"/>
      <c r="L3939" s="406"/>
      <c r="M3939" s="25" t="str">
        <f>IFERROR(VLOOKUP(D3939,Cover!$I$2:$J$14,2,0),"")</f>
        <v/>
      </c>
      <c r="N3939" s="25" t="str">
        <f t="shared" si="122"/>
        <v/>
      </c>
      <c r="O3939" s="15" t="str">
        <f t="shared" si="123"/>
        <v/>
      </c>
    </row>
    <row r="3940" spans="1:15" ht="16.5" customHeight="1">
      <c r="A3940" s="404"/>
      <c r="B3940" s="405"/>
      <c r="C3940" s="413"/>
      <c r="D3940" s="405"/>
      <c r="E3940" s="405"/>
      <c r="F3940" s="405"/>
      <c r="G3940" s="405"/>
      <c r="H3940" s="405"/>
      <c r="I3940" s="405"/>
      <c r="J3940" s="405"/>
      <c r="K3940" s="405"/>
      <c r="L3940" s="406"/>
      <c r="M3940" s="25" t="str">
        <f>IFERROR(VLOOKUP(D3940,Cover!$I$2:$J$14,2,0),"")</f>
        <v/>
      </c>
      <c r="N3940" s="25" t="str">
        <f t="shared" si="122"/>
        <v/>
      </c>
      <c r="O3940" s="15" t="str">
        <f t="shared" si="123"/>
        <v/>
      </c>
    </row>
    <row r="3941" spans="1:15" ht="16.5" customHeight="1">
      <c r="A3941" s="404"/>
      <c r="B3941" s="405"/>
      <c r="C3941" s="413"/>
      <c r="D3941" s="405"/>
      <c r="E3941" s="405"/>
      <c r="F3941" s="405"/>
      <c r="G3941" s="405"/>
      <c r="H3941" s="405"/>
      <c r="I3941" s="405"/>
      <c r="J3941" s="405"/>
      <c r="K3941" s="405"/>
      <c r="L3941" s="406"/>
      <c r="M3941" s="25" t="str">
        <f>IFERROR(VLOOKUP(D3941,Cover!$I$2:$J$14,2,0),"")</f>
        <v/>
      </c>
      <c r="N3941" s="25" t="str">
        <f t="shared" si="122"/>
        <v/>
      </c>
      <c r="O3941" s="15" t="str">
        <f t="shared" si="123"/>
        <v/>
      </c>
    </row>
    <row r="3942" spans="1:15" ht="16.5" customHeight="1">
      <c r="A3942" s="404"/>
      <c r="B3942" s="405"/>
      <c r="C3942" s="413"/>
      <c r="D3942" s="405"/>
      <c r="E3942" s="405"/>
      <c r="F3942" s="405"/>
      <c r="G3942" s="405"/>
      <c r="H3942" s="405"/>
      <c r="I3942" s="405"/>
      <c r="J3942" s="405"/>
      <c r="K3942" s="405"/>
      <c r="L3942" s="406"/>
      <c r="M3942" s="25" t="str">
        <f>IFERROR(VLOOKUP(D3942,Cover!$I$2:$J$14,2,0),"")</f>
        <v/>
      </c>
      <c r="N3942" s="25" t="str">
        <f t="shared" si="122"/>
        <v/>
      </c>
      <c r="O3942" s="15" t="str">
        <f t="shared" si="123"/>
        <v/>
      </c>
    </row>
    <row r="3943" spans="1:15" ht="16.5" customHeight="1">
      <c r="A3943" s="404"/>
      <c r="B3943" s="405"/>
      <c r="C3943" s="413"/>
      <c r="D3943" s="405"/>
      <c r="E3943" s="405"/>
      <c r="F3943" s="405"/>
      <c r="G3943" s="405"/>
      <c r="H3943" s="405"/>
      <c r="I3943" s="405"/>
      <c r="J3943" s="405"/>
      <c r="K3943" s="405"/>
      <c r="L3943" s="406"/>
      <c r="M3943" s="25" t="str">
        <f>IFERROR(VLOOKUP(D3943,Cover!$I$2:$J$14,2,0),"")</f>
        <v/>
      </c>
      <c r="N3943" s="25" t="str">
        <f t="shared" si="122"/>
        <v/>
      </c>
      <c r="O3943" s="15" t="str">
        <f t="shared" si="123"/>
        <v/>
      </c>
    </row>
    <row r="3944" spans="1:15" ht="16.5" customHeight="1">
      <c r="A3944" s="404"/>
      <c r="B3944" s="405"/>
      <c r="C3944" s="413"/>
      <c r="D3944" s="405"/>
      <c r="E3944" s="405"/>
      <c r="F3944" s="405"/>
      <c r="G3944" s="405"/>
      <c r="H3944" s="405"/>
      <c r="I3944" s="405"/>
      <c r="J3944" s="405"/>
      <c r="K3944" s="405"/>
      <c r="L3944" s="406"/>
      <c r="M3944" s="25" t="str">
        <f>IFERROR(VLOOKUP(D3944,Cover!$I$2:$J$14,2,0),"")</f>
        <v/>
      </c>
      <c r="N3944" s="25" t="str">
        <f t="shared" si="122"/>
        <v/>
      </c>
      <c r="O3944" s="15" t="str">
        <f t="shared" si="123"/>
        <v/>
      </c>
    </row>
    <row r="3945" spans="1:15" ht="16.5" customHeight="1">
      <c r="A3945" s="404"/>
      <c r="B3945" s="405"/>
      <c r="C3945" s="413"/>
      <c r="D3945" s="405"/>
      <c r="E3945" s="405"/>
      <c r="F3945" s="405"/>
      <c r="G3945" s="405"/>
      <c r="H3945" s="405"/>
      <c r="I3945" s="405"/>
      <c r="J3945" s="405"/>
      <c r="K3945" s="405"/>
      <c r="L3945" s="406"/>
      <c r="M3945" s="25" t="str">
        <f>IFERROR(VLOOKUP(D3945,Cover!$I$2:$J$14,2,0),"")</f>
        <v/>
      </c>
      <c r="N3945" s="25" t="str">
        <f t="shared" si="122"/>
        <v/>
      </c>
      <c r="O3945" s="15" t="str">
        <f t="shared" si="123"/>
        <v/>
      </c>
    </row>
    <row r="3946" spans="1:15" ht="16.5" customHeight="1">
      <c r="A3946" s="404"/>
      <c r="B3946" s="405"/>
      <c r="C3946" s="413"/>
      <c r="D3946" s="405"/>
      <c r="E3946" s="405"/>
      <c r="F3946" s="405"/>
      <c r="G3946" s="405"/>
      <c r="H3946" s="405"/>
      <c r="I3946" s="405"/>
      <c r="J3946" s="405"/>
      <c r="K3946" s="405"/>
      <c r="L3946" s="406"/>
      <c r="M3946" s="25" t="str">
        <f>IFERROR(VLOOKUP(D3946,Cover!$I$2:$J$14,2,0),"")</f>
        <v/>
      </c>
      <c r="N3946" s="25" t="str">
        <f t="shared" si="122"/>
        <v/>
      </c>
      <c r="O3946" s="15" t="str">
        <f t="shared" si="123"/>
        <v/>
      </c>
    </row>
    <row r="3947" spans="1:15" ht="16.5" customHeight="1">
      <c r="A3947" s="404"/>
      <c r="B3947" s="405"/>
      <c r="C3947" s="413"/>
      <c r="D3947" s="405"/>
      <c r="E3947" s="405"/>
      <c r="F3947" s="405"/>
      <c r="G3947" s="405"/>
      <c r="H3947" s="405"/>
      <c r="I3947" s="405"/>
      <c r="J3947" s="405"/>
      <c r="K3947" s="405"/>
      <c r="L3947" s="406"/>
      <c r="M3947" s="25" t="str">
        <f>IFERROR(VLOOKUP(D3947,Cover!$I$2:$J$14,2,0),"")</f>
        <v/>
      </c>
      <c r="N3947" s="25" t="str">
        <f t="shared" si="122"/>
        <v/>
      </c>
      <c r="O3947" s="15" t="str">
        <f t="shared" si="123"/>
        <v/>
      </c>
    </row>
    <row r="3948" spans="1:15" ht="16.5" customHeight="1">
      <c r="A3948" s="404"/>
      <c r="B3948" s="405"/>
      <c r="C3948" s="413"/>
      <c r="D3948" s="405"/>
      <c r="E3948" s="405"/>
      <c r="F3948" s="405"/>
      <c r="G3948" s="405"/>
      <c r="H3948" s="405"/>
      <c r="I3948" s="405"/>
      <c r="J3948" s="405"/>
      <c r="K3948" s="405"/>
      <c r="L3948" s="406"/>
      <c r="M3948" s="25" t="str">
        <f>IFERROR(VLOOKUP(D3948,Cover!$I$2:$J$14,2,0),"")</f>
        <v/>
      </c>
      <c r="N3948" s="25" t="str">
        <f t="shared" si="122"/>
        <v/>
      </c>
      <c r="O3948" s="15" t="str">
        <f t="shared" si="123"/>
        <v/>
      </c>
    </row>
    <row r="3949" spans="1:15" ht="16.5" customHeight="1">
      <c r="A3949" s="404"/>
      <c r="B3949" s="405"/>
      <c r="C3949" s="413"/>
      <c r="D3949" s="405"/>
      <c r="E3949" s="405"/>
      <c r="F3949" s="405"/>
      <c r="G3949" s="405"/>
      <c r="H3949" s="405"/>
      <c r="I3949" s="405"/>
      <c r="J3949" s="405"/>
      <c r="K3949" s="405"/>
      <c r="L3949" s="406"/>
      <c r="M3949" s="25" t="str">
        <f>IFERROR(VLOOKUP(D3949,Cover!$I$2:$J$14,2,0),"")</f>
        <v/>
      </c>
      <c r="N3949" s="25" t="str">
        <f t="shared" si="122"/>
        <v/>
      </c>
      <c r="O3949" s="15" t="str">
        <f t="shared" si="123"/>
        <v/>
      </c>
    </row>
    <row r="3950" spans="1:15" ht="16.5" customHeight="1">
      <c r="A3950" s="404"/>
      <c r="B3950" s="405"/>
      <c r="C3950" s="413"/>
      <c r="D3950" s="405"/>
      <c r="E3950" s="405"/>
      <c r="F3950" s="405"/>
      <c r="G3950" s="405"/>
      <c r="H3950" s="405"/>
      <c r="I3950" s="405"/>
      <c r="J3950" s="405"/>
      <c r="K3950" s="405"/>
      <c r="L3950" s="406"/>
      <c r="M3950" s="25" t="str">
        <f>IFERROR(VLOOKUP(D3950,Cover!$I$2:$J$14,2,0),"")</f>
        <v/>
      </c>
      <c r="N3950" s="25" t="str">
        <f t="shared" si="122"/>
        <v/>
      </c>
      <c r="O3950" s="15" t="str">
        <f t="shared" si="123"/>
        <v/>
      </c>
    </row>
    <row r="3951" spans="1:15" ht="16.5" customHeight="1">
      <c r="A3951" s="404"/>
      <c r="B3951" s="405"/>
      <c r="C3951" s="413"/>
      <c r="D3951" s="405"/>
      <c r="E3951" s="405"/>
      <c r="F3951" s="405"/>
      <c r="G3951" s="405"/>
      <c r="H3951" s="405"/>
      <c r="I3951" s="405"/>
      <c r="J3951" s="405"/>
      <c r="K3951" s="405"/>
      <c r="L3951" s="406"/>
      <c r="M3951" s="25" t="str">
        <f>IFERROR(VLOOKUP(D3951,Cover!$I$2:$J$14,2,0),"")</f>
        <v/>
      </c>
      <c r="N3951" s="25" t="str">
        <f t="shared" si="122"/>
        <v/>
      </c>
      <c r="O3951" s="15" t="str">
        <f t="shared" si="123"/>
        <v/>
      </c>
    </row>
    <row r="3952" spans="1:15" ht="16.5" customHeight="1">
      <c r="A3952" s="404"/>
      <c r="B3952" s="405"/>
      <c r="C3952" s="413"/>
      <c r="D3952" s="405"/>
      <c r="E3952" s="405"/>
      <c r="F3952" s="405"/>
      <c r="G3952" s="405"/>
      <c r="H3952" s="405"/>
      <c r="I3952" s="405"/>
      <c r="J3952" s="405"/>
      <c r="K3952" s="405"/>
      <c r="L3952" s="406"/>
      <c r="M3952" s="25" t="str">
        <f>IFERROR(VLOOKUP(D3952,Cover!$I$2:$J$14,2,0),"")</f>
        <v/>
      </c>
      <c r="N3952" s="25" t="str">
        <f t="shared" si="122"/>
        <v/>
      </c>
      <c r="O3952" s="15" t="str">
        <f t="shared" si="123"/>
        <v/>
      </c>
    </row>
    <row r="3953" spans="1:15" ht="16.5" customHeight="1">
      <c r="A3953" s="404"/>
      <c r="B3953" s="405"/>
      <c r="C3953" s="413"/>
      <c r="D3953" s="405"/>
      <c r="E3953" s="405"/>
      <c r="F3953" s="405"/>
      <c r="G3953" s="405"/>
      <c r="H3953" s="405"/>
      <c r="I3953" s="405"/>
      <c r="J3953" s="405"/>
      <c r="K3953" s="405"/>
      <c r="L3953" s="406"/>
      <c r="M3953" s="25" t="str">
        <f>IFERROR(VLOOKUP(D3953,Cover!$I$2:$J$14,2,0),"")</f>
        <v/>
      </c>
      <c r="N3953" s="25" t="str">
        <f t="shared" si="122"/>
        <v/>
      </c>
      <c r="O3953" s="15" t="str">
        <f t="shared" si="123"/>
        <v/>
      </c>
    </row>
    <row r="3954" spans="1:15" ht="16.5" customHeight="1">
      <c r="A3954" s="404"/>
      <c r="B3954" s="405"/>
      <c r="C3954" s="413"/>
      <c r="D3954" s="405"/>
      <c r="E3954" s="405"/>
      <c r="F3954" s="405"/>
      <c r="G3954" s="405"/>
      <c r="H3954" s="405"/>
      <c r="I3954" s="405"/>
      <c r="J3954" s="405"/>
      <c r="K3954" s="405"/>
      <c r="L3954" s="406"/>
      <c r="M3954" s="25" t="str">
        <f>IFERROR(VLOOKUP(D3954,Cover!$I$2:$J$14,2,0),"")</f>
        <v/>
      </c>
      <c r="N3954" s="25" t="str">
        <f t="shared" si="122"/>
        <v/>
      </c>
      <c r="O3954" s="15" t="str">
        <f t="shared" si="123"/>
        <v/>
      </c>
    </row>
    <row r="3955" spans="1:15" ht="16.5" customHeight="1">
      <c r="A3955" s="404"/>
      <c r="B3955" s="405"/>
      <c r="C3955" s="413"/>
      <c r="D3955" s="405"/>
      <c r="E3955" s="405"/>
      <c r="F3955" s="405"/>
      <c r="G3955" s="405"/>
      <c r="H3955" s="405"/>
      <c r="I3955" s="405"/>
      <c r="J3955" s="405"/>
      <c r="K3955" s="405"/>
      <c r="L3955" s="406"/>
      <c r="M3955" s="25" t="str">
        <f>IFERROR(VLOOKUP(D3955,Cover!$I$2:$J$14,2,0),"")</f>
        <v/>
      </c>
      <c r="N3955" s="25" t="str">
        <f t="shared" si="122"/>
        <v/>
      </c>
      <c r="O3955" s="15" t="str">
        <f t="shared" si="123"/>
        <v/>
      </c>
    </row>
    <row r="3956" spans="1:15" ht="16.5" customHeight="1">
      <c r="A3956" s="404"/>
      <c r="B3956" s="405"/>
      <c r="C3956" s="413"/>
      <c r="D3956" s="405"/>
      <c r="E3956" s="405"/>
      <c r="F3956" s="405"/>
      <c r="G3956" s="405"/>
      <c r="H3956" s="405"/>
      <c r="I3956" s="405"/>
      <c r="J3956" s="405"/>
      <c r="K3956" s="405"/>
      <c r="L3956" s="406"/>
      <c r="M3956" s="25" t="str">
        <f>IFERROR(VLOOKUP(D3956,Cover!$I$2:$J$14,2,0),"")</f>
        <v/>
      </c>
      <c r="N3956" s="25" t="str">
        <f t="shared" si="122"/>
        <v/>
      </c>
      <c r="O3956" s="15" t="str">
        <f t="shared" si="123"/>
        <v/>
      </c>
    </row>
    <row r="3957" spans="1:15" ht="16.5" customHeight="1">
      <c r="A3957" s="404"/>
      <c r="B3957" s="405"/>
      <c r="C3957" s="413"/>
      <c r="D3957" s="405"/>
      <c r="E3957" s="405"/>
      <c r="F3957" s="405"/>
      <c r="G3957" s="405"/>
      <c r="H3957" s="405"/>
      <c r="I3957" s="405"/>
      <c r="J3957" s="405"/>
      <c r="K3957" s="405"/>
      <c r="L3957" s="406"/>
      <c r="M3957" s="25" t="str">
        <f>IFERROR(VLOOKUP(D3957,Cover!$I$2:$J$14,2,0),"")</f>
        <v/>
      </c>
      <c r="N3957" s="25" t="str">
        <f t="shared" si="122"/>
        <v/>
      </c>
      <c r="O3957" s="15" t="str">
        <f t="shared" si="123"/>
        <v/>
      </c>
    </row>
    <row r="3958" spans="1:15" ht="16.5" customHeight="1">
      <c r="A3958" s="404"/>
      <c r="B3958" s="405"/>
      <c r="C3958" s="413"/>
      <c r="D3958" s="405"/>
      <c r="E3958" s="405"/>
      <c r="F3958" s="405"/>
      <c r="G3958" s="405"/>
      <c r="H3958" s="405"/>
      <c r="I3958" s="405"/>
      <c r="J3958" s="405"/>
      <c r="K3958" s="405"/>
      <c r="L3958" s="406"/>
      <c r="M3958" s="25" t="str">
        <f>IFERROR(VLOOKUP(D3958,Cover!$I$2:$J$14,2,0),"")</f>
        <v/>
      </c>
      <c r="N3958" s="25" t="str">
        <f t="shared" si="122"/>
        <v/>
      </c>
      <c r="O3958" s="15" t="str">
        <f t="shared" si="123"/>
        <v/>
      </c>
    </row>
    <row r="3959" spans="1:15" ht="16.5" customHeight="1">
      <c r="A3959" s="404"/>
      <c r="B3959" s="405"/>
      <c r="C3959" s="413"/>
      <c r="D3959" s="405"/>
      <c r="E3959" s="405"/>
      <c r="F3959" s="405"/>
      <c r="G3959" s="405"/>
      <c r="H3959" s="405"/>
      <c r="I3959" s="405"/>
      <c r="J3959" s="405"/>
      <c r="K3959" s="405"/>
      <c r="L3959" s="406"/>
      <c r="M3959" s="25" t="str">
        <f>IFERROR(VLOOKUP(D3959,Cover!$I$2:$J$14,2,0),"")</f>
        <v/>
      </c>
      <c r="N3959" s="25" t="str">
        <f t="shared" si="122"/>
        <v/>
      </c>
      <c r="O3959" s="15" t="str">
        <f t="shared" si="123"/>
        <v/>
      </c>
    </row>
    <row r="3960" spans="1:15" ht="16.5" customHeight="1">
      <c r="A3960" s="404"/>
      <c r="B3960" s="405"/>
      <c r="C3960" s="413"/>
      <c r="D3960" s="405"/>
      <c r="E3960" s="405"/>
      <c r="F3960" s="405"/>
      <c r="G3960" s="405"/>
      <c r="H3960" s="405"/>
      <c r="I3960" s="405"/>
      <c r="J3960" s="405"/>
      <c r="K3960" s="405"/>
      <c r="L3960" s="406"/>
      <c r="M3960" s="25" t="str">
        <f>IFERROR(VLOOKUP(D3960,Cover!$I$2:$J$14,2,0),"")</f>
        <v/>
      </c>
      <c r="N3960" s="25" t="str">
        <f t="shared" si="122"/>
        <v/>
      </c>
      <c r="O3960" s="15" t="str">
        <f t="shared" si="123"/>
        <v/>
      </c>
    </row>
    <row r="3961" spans="1:15" ht="16.5" customHeight="1">
      <c r="A3961" s="404"/>
      <c r="B3961" s="405"/>
      <c r="C3961" s="413"/>
      <c r="D3961" s="405"/>
      <c r="E3961" s="405"/>
      <c r="F3961" s="405"/>
      <c r="G3961" s="405"/>
      <c r="H3961" s="405"/>
      <c r="I3961" s="405"/>
      <c r="J3961" s="405"/>
      <c r="K3961" s="405"/>
      <c r="L3961" s="406"/>
      <c r="M3961" s="25" t="str">
        <f>IFERROR(VLOOKUP(D3961,Cover!$I$2:$J$14,2,0),"")</f>
        <v/>
      </c>
      <c r="N3961" s="25" t="str">
        <f t="shared" si="122"/>
        <v/>
      </c>
      <c r="O3961" s="15" t="str">
        <f t="shared" si="123"/>
        <v/>
      </c>
    </row>
    <row r="3962" spans="1:15" ht="16.5" customHeight="1">
      <c r="A3962" s="404"/>
      <c r="B3962" s="405"/>
      <c r="C3962" s="413"/>
      <c r="D3962" s="405"/>
      <c r="E3962" s="405"/>
      <c r="F3962" s="405"/>
      <c r="G3962" s="405"/>
      <c r="H3962" s="405"/>
      <c r="I3962" s="405"/>
      <c r="J3962" s="405"/>
      <c r="K3962" s="405"/>
      <c r="L3962" s="406"/>
      <c r="M3962" s="25" t="str">
        <f>IFERROR(VLOOKUP(D3962,Cover!$I$2:$J$14,2,0),"")</f>
        <v/>
      </c>
      <c r="N3962" s="25" t="str">
        <f t="shared" si="122"/>
        <v/>
      </c>
      <c r="O3962" s="15" t="str">
        <f t="shared" si="123"/>
        <v/>
      </c>
    </row>
    <row r="3963" spans="1:15" ht="16.5" customHeight="1">
      <c r="A3963" s="404"/>
      <c r="B3963" s="405"/>
      <c r="C3963" s="413"/>
      <c r="D3963" s="405"/>
      <c r="E3963" s="405"/>
      <c r="F3963" s="405"/>
      <c r="G3963" s="405"/>
      <c r="H3963" s="405"/>
      <c r="I3963" s="405"/>
      <c r="J3963" s="405"/>
      <c r="K3963" s="405"/>
      <c r="L3963" s="406"/>
      <c r="M3963" s="25" t="str">
        <f>IFERROR(VLOOKUP(D3963,Cover!$I$2:$J$14,2,0),"")</f>
        <v/>
      </c>
      <c r="N3963" s="25" t="str">
        <f t="shared" si="122"/>
        <v/>
      </c>
      <c r="O3963" s="15" t="str">
        <f t="shared" si="123"/>
        <v/>
      </c>
    </row>
    <row r="3964" spans="1:15" ht="16.5" customHeight="1">
      <c r="A3964" s="404"/>
      <c r="B3964" s="405"/>
      <c r="C3964" s="413"/>
      <c r="D3964" s="405"/>
      <c r="E3964" s="405"/>
      <c r="F3964" s="405"/>
      <c r="G3964" s="405"/>
      <c r="H3964" s="405"/>
      <c r="I3964" s="405"/>
      <c r="J3964" s="405"/>
      <c r="K3964" s="405"/>
      <c r="L3964" s="406"/>
      <c r="M3964" s="25" t="str">
        <f>IFERROR(VLOOKUP(D3964,Cover!$I$2:$J$14,2,0),"")</f>
        <v/>
      </c>
      <c r="N3964" s="25" t="str">
        <f t="shared" si="122"/>
        <v/>
      </c>
      <c r="O3964" s="15" t="str">
        <f t="shared" si="123"/>
        <v/>
      </c>
    </row>
    <row r="3965" spans="1:15" ht="16.5" customHeight="1">
      <c r="A3965" s="404"/>
      <c r="B3965" s="405"/>
      <c r="C3965" s="413"/>
      <c r="D3965" s="405"/>
      <c r="E3965" s="405"/>
      <c r="F3965" s="405"/>
      <c r="G3965" s="405"/>
      <c r="H3965" s="405"/>
      <c r="I3965" s="405"/>
      <c r="J3965" s="405"/>
      <c r="K3965" s="405"/>
      <c r="L3965" s="406"/>
      <c r="M3965" s="25" t="str">
        <f>IFERROR(VLOOKUP(D3965,Cover!$I$2:$J$14,2,0),"")</f>
        <v/>
      </c>
      <c r="N3965" s="25" t="str">
        <f t="shared" si="122"/>
        <v/>
      </c>
      <c r="O3965" s="15" t="str">
        <f t="shared" si="123"/>
        <v/>
      </c>
    </row>
    <row r="3966" spans="1:15" ht="16.5" customHeight="1">
      <c r="A3966" s="404"/>
      <c r="B3966" s="405"/>
      <c r="C3966" s="413"/>
      <c r="D3966" s="405"/>
      <c r="E3966" s="405"/>
      <c r="F3966" s="405"/>
      <c r="G3966" s="405"/>
      <c r="H3966" s="405"/>
      <c r="I3966" s="405"/>
      <c r="J3966" s="405"/>
      <c r="K3966" s="405"/>
      <c r="L3966" s="406"/>
      <c r="M3966" s="25" t="str">
        <f>IFERROR(VLOOKUP(D3966,Cover!$I$2:$J$14,2,0),"")</f>
        <v/>
      </c>
      <c r="N3966" s="25" t="str">
        <f t="shared" si="122"/>
        <v/>
      </c>
      <c r="O3966" s="15" t="str">
        <f t="shared" si="123"/>
        <v/>
      </c>
    </row>
    <row r="3967" spans="1:15" ht="16.5" customHeight="1">
      <c r="A3967" s="404"/>
      <c r="B3967" s="405"/>
      <c r="C3967" s="413"/>
      <c r="D3967" s="405"/>
      <c r="E3967" s="405"/>
      <c r="F3967" s="405"/>
      <c r="G3967" s="405"/>
      <c r="H3967" s="405"/>
      <c r="I3967" s="405"/>
      <c r="J3967" s="405"/>
      <c r="K3967" s="405"/>
      <c r="L3967" s="406"/>
      <c r="M3967" s="25" t="str">
        <f>IFERROR(VLOOKUP(D3967,Cover!$I$2:$J$14,2,0),"")</f>
        <v/>
      </c>
      <c r="N3967" s="25" t="str">
        <f t="shared" si="122"/>
        <v/>
      </c>
      <c r="O3967" s="15" t="str">
        <f t="shared" si="123"/>
        <v/>
      </c>
    </row>
    <row r="3968" spans="1:15" ht="16.5" customHeight="1">
      <c r="A3968" s="404"/>
      <c r="B3968" s="405"/>
      <c r="C3968" s="413"/>
      <c r="D3968" s="405"/>
      <c r="E3968" s="405"/>
      <c r="F3968" s="405"/>
      <c r="G3968" s="405"/>
      <c r="H3968" s="405"/>
      <c r="I3968" s="405"/>
      <c r="J3968" s="405"/>
      <c r="K3968" s="405"/>
      <c r="L3968" s="406"/>
      <c r="M3968" s="25" t="str">
        <f>IFERROR(VLOOKUP(D3968,Cover!$I$2:$J$14,2,0),"")</f>
        <v/>
      </c>
      <c r="N3968" s="25" t="str">
        <f t="shared" si="122"/>
        <v/>
      </c>
      <c r="O3968" s="15" t="str">
        <f t="shared" si="123"/>
        <v/>
      </c>
    </row>
    <row r="3969" spans="1:15" ht="16.5" customHeight="1">
      <c r="A3969" s="404"/>
      <c r="B3969" s="405"/>
      <c r="C3969" s="413"/>
      <c r="D3969" s="405"/>
      <c r="E3969" s="405"/>
      <c r="F3969" s="405"/>
      <c r="G3969" s="405"/>
      <c r="H3969" s="405"/>
      <c r="I3969" s="405"/>
      <c r="J3969" s="405"/>
      <c r="K3969" s="405"/>
      <c r="L3969" s="406"/>
      <c r="M3969" s="25" t="str">
        <f>IFERROR(VLOOKUP(D3969,Cover!$I$2:$J$14,2,0),"")</f>
        <v/>
      </c>
      <c r="N3969" s="25" t="str">
        <f t="shared" si="122"/>
        <v/>
      </c>
      <c r="O3969" s="15" t="str">
        <f t="shared" si="123"/>
        <v/>
      </c>
    </row>
    <row r="3970" spans="1:15" ht="16.5" customHeight="1">
      <c r="A3970" s="404"/>
      <c r="B3970" s="405"/>
      <c r="C3970" s="413"/>
      <c r="D3970" s="405"/>
      <c r="E3970" s="405"/>
      <c r="F3970" s="405"/>
      <c r="G3970" s="405"/>
      <c r="H3970" s="405"/>
      <c r="I3970" s="405"/>
      <c r="J3970" s="405"/>
      <c r="K3970" s="405"/>
      <c r="L3970" s="406"/>
      <c r="M3970" s="25" t="str">
        <f>IFERROR(VLOOKUP(D3970,Cover!$I$2:$J$14,2,0),"")</f>
        <v/>
      </c>
      <c r="N3970" s="25" t="str">
        <f t="shared" si="122"/>
        <v/>
      </c>
      <c r="O3970" s="15" t="str">
        <f t="shared" si="123"/>
        <v/>
      </c>
    </row>
    <row r="3971" spans="1:15" ht="16.5" customHeight="1">
      <c r="A3971" s="404"/>
      <c r="B3971" s="405"/>
      <c r="C3971" s="413"/>
      <c r="D3971" s="405"/>
      <c r="E3971" s="405"/>
      <c r="F3971" s="405"/>
      <c r="G3971" s="405"/>
      <c r="H3971" s="405"/>
      <c r="I3971" s="405"/>
      <c r="J3971" s="405"/>
      <c r="K3971" s="405"/>
      <c r="L3971" s="406"/>
      <c r="M3971" s="25" t="str">
        <f>IFERROR(VLOOKUP(D3971,Cover!$I$2:$J$14,2,0),"")</f>
        <v/>
      </c>
      <c r="N3971" s="25" t="str">
        <f t="shared" ref="N3971:N4034" si="124">IF(O3971&lt;&gt;"PMOyyy144_R4bis",CONCATENATE(B3971,M3971,I3971),CONCATENATE(O3971,M3971,I3971))</f>
        <v/>
      </c>
      <c r="O3971" s="15" t="str">
        <f t="shared" ref="O3971:O4034" si="125">LEFT(B3971,15)</f>
        <v/>
      </c>
    </row>
    <row r="3972" spans="1:15" ht="16.5" customHeight="1">
      <c r="A3972" s="404"/>
      <c r="B3972" s="405"/>
      <c r="C3972" s="413"/>
      <c r="D3972" s="405"/>
      <c r="E3972" s="405"/>
      <c r="F3972" s="405"/>
      <c r="G3972" s="405"/>
      <c r="H3972" s="405"/>
      <c r="I3972" s="405"/>
      <c r="J3972" s="405"/>
      <c r="K3972" s="405"/>
      <c r="L3972" s="406"/>
      <c r="M3972" s="25" t="str">
        <f>IFERROR(VLOOKUP(D3972,Cover!$I$2:$J$14,2,0),"")</f>
        <v/>
      </c>
      <c r="N3972" s="25" t="str">
        <f t="shared" si="124"/>
        <v/>
      </c>
      <c r="O3972" s="15" t="str">
        <f t="shared" si="125"/>
        <v/>
      </c>
    </row>
    <row r="3973" spans="1:15" ht="16.5" customHeight="1">
      <c r="A3973" s="404"/>
      <c r="B3973" s="405"/>
      <c r="C3973" s="413"/>
      <c r="D3973" s="405"/>
      <c r="E3973" s="405"/>
      <c r="F3973" s="405"/>
      <c r="G3973" s="405"/>
      <c r="H3973" s="405"/>
      <c r="I3973" s="405"/>
      <c r="J3973" s="405"/>
      <c r="K3973" s="405"/>
      <c r="L3973" s="406"/>
      <c r="M3973" s="25" t="str">
        <f>IFERROR(VLOOKUP(D3973,Cover!$I$2:$J$14,2,0),"")</f>
        <v/>
      </c>
      <c r="N3973" s="25" t="str">
        <f t="shared" si="124"/>
        <v/>
      </c>
      <c r="O3973" s="15" t="str">
        <f t="shared" si="125"/>
        <v/>
      </c>
    </row>
    <row r="3974" spans="1:15" ht="16.5" customHeight="1">
      <c r="A3974" s="404"/>
      <c r="B3974" s="405"/>
      <c r="C3974" s="413"/>
      <c r="D3974" s="405"/>
      <c r="E3974" s="405"/>
      <c r="F3974" s="405"/>
      <c r="G3974" s="405"/>
      <c r="H3974" s="405"/>
      <c r="I3974" s="405"/>
      <c r="J3974" s="405"/>
      <c r="K3974" s="405"/>
      <c r="L3974" s="406"/>
      <c r="M3974" s="25" t="str">
        <f>IFERROR(VLOOKUP(D3974,Cover!$I$2:$J$14,2,0),"")</f>
        <v/>
      </c>
      <c r="N3974" s="25" t="str">
        <f t="shared" si="124"/>
        <v/>
      </c>
      <c r="O3974" s="15" t="str">
        <f t="shared" si="125"/>
        <v/>
      </c>
    </row>
    <row r="3975" spans="1:15" ht="16.5" customHeight="1">
      <c r="A3975" s="404"/>
      <c r="B3975" s="405"/>
      <c r="C3975" s="413"/>
      <c r="D3975" s="405"/>
      <c r="E3975" s="405"/>
      <c r="F3975" s="405"/>
      <c r="G3975" s="405"/>
      <c r="H3975" s="405"/>
      <c r="I3975" s="405"/>
      <c r="J3975" s="405"/>
      <c r="K3975" s="405"/>
      <c r="L3975" s="406"/>
      <c r="M3975" s="25" t="str">
        <f>IFERROR(VLOOKUP(D3975,Cover!$I$2:$J$14,2,0),"")</f>
        <v/>
      </c>
      <c r="N3975" s="25" t="str">
        <f t="shared" si="124"/>
        <v/>
      </c>
      <c r="O3975" s="15" t="str">
        <f t="shared" si="125"/>
        <v/>
      </c>
    </row>
    <row r="3976" spans="1:15" ht="16.5" customHeight="1">
      <c r="A3976" s="404"/>
      <c r="B3976" s="405"/>
      <c r="C3976" s="413"/>
      <c r="D3976" s="405"/>
      <c r="E3976" s="405"/>
      <c r="F3976" s="405"/>
      <c r="G3976" s="405"/>
      <c r="H3976" s="405"/>
      <c r="I3976" s="405"/>
      <c r="J3976" s="405"/>
      <c r="K3976" s="405"/>
      <c r="L3976" s="406"/>
      <c r="M3976" s="25" t="str">
        <f>IFERROR(VLOOKUP(D3976,Cover!$I$2:$J$14,2,0),"")</f>
        <v/>
      </c>
      <c r="N3976" s="25" t="str">
        <f t="shared" si="124"/>
        <v/>
      </c>
      <c r="O3976" s="15" t="str">
        <f t="shared" si="125"/>
        <v/>
      </c>
    </row>
    <row r="3977" spans="1:15" ht="16.5" customHeight="1">
      <c r="A3977" s="404"/>
      <c r="B3977" s="405"/>
      <c r="C3977" s="413"/>
      <c r="D3977" s="405"/>
      <c r="E3977" s="405"/>
      <c r="F3977" s="405"/>
      <c r="G3977" s="405"/>
      <c r="H3977" s="405"/>
      <c r="I3977" s="405"/>
      <c r="J3977" s="405"/>
      <c r="K3977" s="405"/>
      <c r="L3977" s="406"/>
      <c r="M3977" s="25" t="str">
        <f>IFERROR(VLOOKUP(D3977,Cover!$I$2:$J$14,2,0),"")</f>
        <v/>
      </c>
      <c r="N3977" s="25" t="str">
        <f t="shared" si="124"/>
        <v/>
      </c>
      <c r="O3977" s="15" t="str">
        <f t="shared" si="125"/>
        <v/>
      </c>
    </row>
    <row r="3978" spans="1:15" ht="16.5" customHeight="1">
      <c r="A3978" s="404"/>
      <c r="B3978" s="405"/>
      <c r="C3978" s="413"/>
      <c r="D3978" s="405"/>
      <c r="E3978" s="405"/>
      <c r="F3978" s="405"/>
      <c r="G3978" s="405"/>
      <c r="H3978" s="405"/>
      <c r="I3978" s="405"/>
      <c r="J3978" s="405"/>
      <c r="K3978" s="405"/>
      <c r="L3978" s="406"/>
      <c r="M3978" s="25" t="str">
        <f>IFERROR(VLOOKUP(D3978,Cover!$I$2:$J$14,2,0),"")</f>
        <v/>
      </c>
      <c r="N3978" s="25" t="str">
        <f t="shared" si="124"/>
        <v/>
      </c>
      <c r="O3978" s="15" t="str">
        <f t="shared" si="125"/>
        <v/>
      </c>
    </row>
    <row r="3979" spans="1:15" ht="16.5" customHeight="1">
      <c r="A3979" s="404"/>
      <c r="B3979" s="405"/>
      <c r="C3979" s="413"/>
      <c r="D3979" s="405"/>
      <c r="E3979" s="405"/>
      <c r="F3979" s="405"/>
      <c r="G3979" s="405"/>
      <c r="H3979" s="405"/>
      <c r="I3979" s="405"/>
      <c r="J3979" s="405"/>
      <c r="K3979" s="405"/>
      <c r="L3979" s="406"/>
      <c r="M3979" s="25" t="str">
        <f>IFERROR(VLOOKUP(D3979,Cover!$I$2:$J$14,2,0),"")</f>
        <v/>
      </c>
      <c r="N3979" s="25" t="str">
        <f t="shared" si="124"/>
        <v/>
      </c>
      <c r="O3979" s="15" t="str">
        <f t="shared" si="125"/>
        <v/>
      </c>
    </row>
    <row r="3980" spans="1:15" ht="16.5" customHeight="1">
      <c r="A3980" s="404"/>
      <c r="B3980" s="405"/>
      <c r="C3980" s="413"/>
      <c r="D3980" s="405"/>
      <c r="E3980" s="405"/>
      <c r="F3980" s="405"/>
      <c r="G3980" s="405"/>
      <c r="H3980" s="405"/>
      <c r="I3980" s="405"/>
      <c r="J3980" s="405"/>
      <c r="K3980" s="405"/>
      <c r="L3980" s="406"/>
      <c r="M3980" s="25" t="str">
        <f>IFERROR(VLOOKUP(D3980,Cover!$I$2:$J$14,2,0),"")</f>
        <v/>
      </c>
      <c r="N3980" s="25" t="str">
        <f t="shared" si="124"/>
        <v/>
      </c>
      <c r="O3980" s="15" t="str">
        <f t="shared" si="125"/>
        <v/>
      </c>
    </row>
    <row r="3981" spans="1:15" ht="16.5" customHeight="1">
      <c r="A3981" s="404"/>
      <c r="B3981" s="405"/>
      <c r="C3981" s="413"/>
      <c r="D3981" s="405"/>
      <c r="E3981" s="405"/>
      <c r="F3981" s="405"/>
      <c r="G3981" s="405"/>
      <c r="H3981" s="405"/>
      <c r="I3981" s="405"/>
      <c r="J3981" s="405"/>
      <c r="K3981" s="405"/>
      <c r="L3981" s="406"/>
      <c r="M3981" s="25" t="str">
        <f>IFERROR(VLOOKUP(D3981,Cover!$I$2:$J$14,2,0),"")</f>
        <v/>
      </c>
      <c r="N3981" s="25" t="str">
        <f t="shared" si="124"/>
        <v/>
      </c>
      <c r="O3981" s="15" t="str">
        <f t="shared" si="125"/>
        <v/>
      </c>
    </row>
    <row r="3982" spans="1:15" ht="16.5" customHeight="1">
      <c r="A3982" s="404"/>
      <c r="B3982" s="405"/>
      <c r="C3982" s="413"/>
      <c r="D3982" s="405"/>
      <c r="E3982" s="405"/>
      <c r="F3982" s="405"/>
      <c r="G3982" s="405"/>
      <c r="H3982" s="405"/>
      <c r="I3982" s="405"/>
      <c r="J3982" s="405"/>
      <c r="K3982" s="405"/>
      <c r="L3982" s="406"/>
      <c r="M3982" s="25" t="str">
        <f>IFERROR(VLOOKUP(D3982,Cover!$I$2:$J$14,2,0),"")</f>
        <v/>
      </c>
      <c r="N3982" s="25" t="str">
        <f t="shared" si="124"/>
        <v/>
      </c>
      <c r="O3982" s="15" t="str">
        <f t="shared" si="125"/>
        <v/>
      </c>
    </row>
    <row r="3983" spans="1:15" ht="16.5" customHeight="1">
      <c r="A3983" s="404"/>
      <c r="B3983" s="405"/>
      <c r="C3983" s="413"/>
      <c r="D3983" s="405"/>
      <c r="E3983" s="405"/>
      <c r="F3983" s="405"/>
      <c r="G3983" s="405"/>
      <c r="H3983" s="405"/>
      <c r="I3983" s="405"/>
      <c r="J3983" s="405"/>
      <c r="K3983" s="405"/>
      <c r="L3983" s="406"/>
      <c r="M3983" s="25" t="str">
        <f>IFERROR(VLOOKUP(D3983,Cover!$I$2:$J$14,2,0),"")</f>
        <v/>
      </c>
      <c r="N3983" s="25" t="str">
        <f t="shared" si="124"/>
        <v/>
      </c>
      <c r="O3983" s="15" t="str">
        <f t="shared" si="125"/>
        <v/>
      </c>
    </row>
    <row r="3984" spans="1:15" ht="16.5" customHeight="1">
      <c r="A3984" s="404"/>
      <c r="B3984" s="405"/>
      <c r="C3984" s="413"/>
      <c r="D3984" s="405"/>
      <c r="E3984" s="405"/>
      <c r="F3984" s="405"/>
      <c r="G3984" s="405"/>
      <c r="H3984" s="405"/>
      <c r="I3984" s="405"/>
      <c r="J3984" s="405"/>
      <c r="K3984" s="405"/>
      <c r="L3984" s="406"/>
      <c r="M3984" s="25" t="str">
        <f>IFERROR(VLOOKUP(D3984,Cover!$I$2:$J$14,2,0),"")</f>
        <v/>
      </c>
      <c r="N3984" s="25" t="str">
        <f t="shared" si="124"/>
        <v/>
      </c>
      <c r="O3984" s="15" t="str">
        <f t="shared" si="125"/>
        <v/>
      </c>
    </row>
    <row r="3985" spans="1:15" ht="16.5" customHeight="1">
      <c r="A3985" s="404"/>
      <c r="B3985" s="405"/>
      <c r="C3985" s="413"/>
      <c r="D3985" s="405"/>
      <c r="E3985" s="405"/>
      <c r="F3985" s="405"/>
      <c r="G3985" s="405"/>
      <c r="H3985" s="405"/>
      <c r="I3985" s="405"/>
      <c r="J3985" s="405"/>
      <c r="K3985" s="405"/>
      <c r="L3985" s="406"/>
      <c r="M3985" s="25" t="str">
        <f>IFERROR(VLOOKUP(D3985,Cover!$I$2:$J$14,2,0),"")</f>
        <v/>
      </c>
      <c r="N3985" s="25" t="str">
        <f t="shared" si="124"/>
        <v/>
      </c>
      <c r="O3985" s="15" t="str">
        <f t="shared" si="125"/>
        <v/>
      </c>
    </row>
    <row r="3986" spans="1:15" ht="16.5" customHeight="1">
      <c r="A3986" s="404"/>
      <c r="B3986" s="405"/>
      <c r="C3986" s="413"/>
      <c r="D3986" s="405"/>
      <c r="E3986" s="405"/>
      <c r="F3986" s="405"/>
      <c r="G3986" s="405"/>
      <c r="H3986" s="405"/>
      <c r="I3986" s="405"/>
      <c r="J3986" s="405"/>
      <c r="K3986" s="405"/>
      <c r="L3986" s="406"/>
      <c r="M3986" s="25" t="str">
        <f>IFERROR(VLOOKUP(D3986,Cover!$I$2:$J$14,2,0),"")</f>
        <v/>
      </c>
      <c r="N3986" s="25" t="str">
        <f t="shared" si="124"/>
        <v/>
      </c>
      <c r="O3986" s="15" t="str">
        <f t="shared" si="125"/>
        <v/>
      </c>
    </row>
    <row r="3987" spans="1:15" ht="16.5" customHeight="1">
      <c r="A3987" s="404"/>
      <c r="B3987" s="405"/>
      <c r="C3987" s="413"/>
      <c r="D3987" s="405"/>
      <c r="E3987" s="405"/>
      <c r="F3987" s="405"/>
      <c r="G3987" s="405"/>
      <c r="H3987" s="405"/>
      <c r="I3987" s="405"/>
      <c r="J3987" s="405"/>
      <c r="K3987" s="405"/>
      <c r="L3987" s="406"/>
      <c r="M3987" s="25" t="str">
        <f>IFERROR(VLOOKUP(D3987,Cover!$I$2:$J$14,2,0),"")</f>
        <v/>
      </c>
      <c r="N3987" s="25" t="str">
        <f t="shared" si="124"/>
        <v/>
      </c>
      <c r="O3987" s="15" t="str">
        <f t="shared" si="125"/>
        <v/>
      </c>
    </row>
    <row r="3988" spans="1:15" ht="16.5" customHeight="1">
      <c r="A3988" s="404"/>
      <c r="B3988" s="405"/>
      <c r="C3988" s="413"/>
      <c r="D3988" s="405"/>
      <c r="E3988" s="405"/>
      <c r="F3988" s="405"/>
      <c r="G3988" s="405"/>
      <c r="H3988" s="405"/>
      <c r="I3988" s="405"/>
      <c r="J3988" s="405"/>
      <c r="K3988" s="405"/>
      <c r="L3988" s="406"/>
      <c r="M3988" s="25" t="str">
        <f>IFERROR(VLOOKUP(D3988,Cover!$I$2:$J$14,2,0),"")</f>
        <v/>
      </c>
      <c r="N3988" s="25" t="str">
        <f t="shared" si="124"/>
        <v/>
      </c>
      <c r="O3988" s="15" t="str">
        <f t="shared" si="125"/>
        <v/>
      </c>
    </row>
    <row r="3989" spans="1:15" ht="16.5" customHeight="1">
      <c r="A3989" s="404"/>
      <c r="B3989" s="405"/>
      <c r="C3989" s="413"/>
      <c r="D3989" s="405"/>
      <c r="E3989" s="405"/>
      <c r="F3989" s="405"/>
      <c r="G3989" s="405"/>
      <c r="H3989" s="405"/>
      <c r="I3989" s="405"/>
      <c r="J3989" s="405"/>
      <c r="K3989" s="405"/>
      <c r="L3989" s="406"/>
      <c r="M3989" s="25" t="str">
        <f>IFERROR(VLOOKUP(D3989,Cover!$I$2:$J$14,2,0),"")</f>
        <v/>
      </c>
      <c r="N3989" s="25" t="str">
        <f t="shared" si="124"/>
        <v/>
      </c>
      <c r="O3989" s="15" t="str">
        <f t="shared" si="125"/>
        <v/>
      </c>
    </row>
    <row r="3990" spans="1:15" ht="16.5" customHeight="1">
      <c r="A3990" s="404"/>
      <c r="B3990" s="405"/>
      <c r="C3990" s="413"/>
      <c r="D3990" s="405"/>
      <c r="E3990" s="405"/>
      <c r="F3990" s="405"/>
      <c r="G3990" s="405"/>
      <c r="H3990" s="405"/>
      <c r="I3990" s="405"/>
      <c r="J3990" s="405"/>
      <c r="K3990" s="405"/>
      <c r="L3990" s="406"/>
      <c r="M3990" s="25" t="str">
        <f>IFERROR(VLOOKUP(D3990,Cover!$I$2:$J$14,2,0),"")</f>
        <v/>
      </c>
      <c r="N3990" s="25" t="str">
        <f t="shared" si="124"/>
        <v/>
      </c>
      <c r="O3990" s="15" t="str">
        <f t="shared" si="125"/>
        <v/>
      </c>
    </row>
    <row r="3991" spans="1:15" ht="16.5" customHeight="1">
      <c r="A3991" s="404"/>
      <c r="B3991" s="405"/>
      <c r="C3991" s="413"/>
      <c r="D3991" s="405"/>
      <c r="E3991" s="405"/>
      <c r="F3991" s="405"/>
      <c r="G3991" s="405"/>
      <c r="H3991" s="405"/>
      <c r="I3991" s="405"/>
      <c r="J3991" s="405"/>
      <c r="K3991" s="405"/>
      <c r="L3991" s="406"/>
      <c r="M3991" s="25" t="str">
        <f>IFERROR(VLOOKUP(D3991,Cover!$I$2:$J$14,2,0),"")</f>
        <v/>
      </c>
      <c r="N3991" s="25" t="str">
        <f t="shared" si="124"/>
        <v/>
      </c>
      <c r="O3991" s="15" t="str">
        <f t="shared" si="125"/>
        <v/>
      </c>
    </row>
    <row r="3992" spans="1:15" ht="16.5" customHeight="1">
      <c r="A3992" s="404"/>
      <c r="B3992" s="405"/>
      <c r="C3992" s="413"/>
      <c r="D3992" s="405"/>
      <c r="E3992" s="405"/>
      <c r="F3992" s="405"/>
      <c r="G3992" s="405"/>
      <c r="H3992" s="405"/>
      <c r="I3992" s="405"/>
      <c r="J3992" s="405"/>
      <c r="K3992" s="405"/>
      <c r="L3992" s="406"/>
      <c r="M3992" s="25" t="str">
        <f>IFERROR(VLOOKUP(D3992,Cover!$I$2:$J$14,2,0),"")</f>
        <v/>
      </c>
      <c r="N3992" s="25" t="str">
        <f t="shared" si="124"/>
        <v/>
      </c>
      <c r="O3992" s="15" t="str">
        <f t="shared" si="125"/>
        <v/>
      </c>
    </row>
    <row r="3993" spans="1:15" ht="16.5" customHeight="1">
      <c r="A3993" s="404"/>
      <c r="B3993" s="405"/>
      <c r="C3993" s="413"/>
      <c r="D3993" s="405"/>
      <c r="E3993" s="405"/>
      <c r="F3993" s="405"/>
      <c r="G3993" s="405"/>
      <c r="H3993" s="405"/>
      <c r="I3993" s="405"/>
      <c r="J3993" s="405"/>
      <c r="K3993" s="405"/>
      <c r="L3993" s="406"/>
      <c r="M3993" s="25" t="str">
        <f>IFERROR(VLOOKUP(D3993,Cover!$I$2:$J$14,2,0),"")</f>
        <v/>
      </c>
      <c r="N3993" s="25" t="str">
        <f t="shared" si="124"/>
        <v/>
      </c>
      <c r="O3993" s="15" t="str">
        <f t="shared" si="125"/>
        <v/>
      </c>
    </row>
    <row r="3994" spans="1:15" ht="16.5" customHeight="1">
      <c r="A3994" s="404"/>
      <c r="B3994" s="405"/>
      <c r="C3994" s="413"/>
      <c r="D3994" s="405"/>
      <c r="E3994" s="405"/>
      <c r="F3994" s="405"/>
      <c r="G3994" s="405"/>
      <c r="H3994" s="405"/>
      <c r="I3994" s="405"/>
      <c r="J3994" s="405"/>
      <c r="K3994" s="405"/>
      <c r="L3994" s="406"/>
      <c r="M3994" s="25" t="str">
        <f>IFERROR(VLOOKUP(D3994,Cover!$I$2:$J$14,2,0),"")</f>
        <v/>
      </c>
      <c r="N3994" s="25" t="str">
        <f t="shared" si="124"/>
        <v/>
      </c>
      <c r="O3994" s="15" t="str">
        <f t="shared" si="125"/>
        <v/>
      </c>
    </row>
    <row r="3995" spans="1:15" ht="16.5" customHeight="1">
      <c r="A3995" s="404"/>
      <c r="B3995" s="405"/>
      <c r="C3995" s="413"/>
      <c r="D3995" s="405"/>
      <c r="E3995" s="405"/>
      <c r="F3995" s="405"/>
      <c r="G3995" s="405"/>
      <c r="H3995" s="405"/>
      <c r="I3995" s="405"/>
      <c r="J3995" s="405"/>
      <c r="K3995" s="405"/>
      <c r="L3995" s="406"/>
      <c r="M3995" s="25" t="str">
        <f>IFERROR(VLOOKUP(D3995,Cover!$I$2:$J$14,2,0),"")</f>
        <v/>
      </c>
      <c r="N3995" s="25" t="str">
        <f t="shared" si="124"/>
        <v/>
      </c>
      <c r="O3995" s="15" t="str">
        <f t="shared" si="125"/>
        <v/>
      </c>
    </row>
    <row r="3996" spans="1:15" ht="16.5" customHeight="1">
      <c r="A3996" s="404"/>
      <c r="B3996" s="405"/>
      <c r="C3996" s="413"/>
      <c r="D3996" s="405"/>
      <c r="E3996" s="405"/>
      <c r="F3996" s="405"/>
      <c r="G3996" s="405"/>
      <c r="H3996" s="405"/>
      <c r="I3996" s="405"/>
      <c r="J3996" s="405"/>
      <c r="K3996" s="405"/>
      <c r="L3996" s="406"/>
      <c r="M3996" s="25" t="str">
        <f>IFERROR(VLOOKUP(D3996,Cover!$I$2:$J$14,2,0),"")</f>
        <v/>
      </c>
      <c r="N3996" s="25" t="str">
        <f t="shared" si="124"/>
        <v/>
      </c>
      <c r="O3996" s="15" t="str">
        <f t="shared" si="125"/>
        <v/>
      </c>
    </row>
    <row r="3997" spans="1:15" ht="16.5" customHeight="1">
      <c r="A3997" s="404"/>
      <c r="B3997" s="405"/>
      <c r="C3997" s="413"/>
      <c r="D3997" s="405"/>
      <c r="E3997" s="405"/>
      <c r="F3997" s="405"/>
      <c r="G3997" s="405"/>
      <c r="H3997" s="405"/>
      <c r="I3997" s="405"/>
      <c r="J3997" s="405"/>
      <c r="K3997" s="405"/>
      <c r="L3997" s="406"/>
      <c r="M3997" s="25" t="str">
        <f>IFERROR(VLOOKUP(D3997,Cover!$I$2:$J$14,2,0),"")</f>
        <v/>
      </c>
      <c r="N3997" s="25" t="str">
        <f t="shared" si="124"/>
        <v/>
      </c>
      <c r="O3997" s="15" t="str">
        <f t="shared" si="125"/>
        <v/>
      </c>
    </row>
    <row r="3998" spans="1:15" ht="16.5" customHeight="1">
      <c r="A3998" s="404"/>
      <c r="B3998" s="405"/>
      <c r="C3998" s="413"/>
      <c r="D3998" s="405"/>
      <c r="E3998" s="405"/>
      <c r="F3998" s="405"/>
      <c r="G3998" s="405"/>
      <c r="H3998" s="405"/>
      <c r="I3998" s="405"/>
      <c r="J3998" s="405"/>
      <c r="K3998" s="405"/>
      <c r="L3998" s="406"/>
      <c r="M3998" s="25" t="str">
        <f>IFERROR(VLOOKUP(D3998,Cover!$I$2:$J$14,2,0),"")</f>
        <v/>
      </c>
      <c r="N3998" s="25" t="str">
        <f t="shared" si="124"/>
        <v/>
      </c>
      <c r="O3998" s="15" t="str">
        <f t="shared" si="125"/>
        <v/>
      </c>
    </row>
    <row r="3999" spans="1:15" ht="16.5" customHeight="1">
      <c r="A3999" s="404"/>
      <c r="B3999" s="405"/>
      <c r="C3999" s="413"/>
      <c r="D3999" s="405"/>
      <c r="E3999" s="405"/>
      <c r="F3999" s="405"/>
      <c r="G3999" s="405"/>
      <c r="H3999" s="405"/>
      <c r="I3999" s="405"/>
      <c r="J3999" s="405"/>
      <c r="K3999" s="405"/>
      <c r="L3999" s="406"/>
      <c r="M3999" s="25" t="str">
        <f>IFERROR(VLOOKUP(D3999,Cover!$I$2:$J$14,2,0),"")</f>
        <v/>
      </c>
      <c r="N3999" s="25" t="str">
        <f t="shared" si="124"/>
        <v/>
      </c>
      <c r="O3999" s="15" t="str">
        <f t="shared" si="125"/>
        <v/>
      </c>
    </row>
    <row r="4000" spans="1:15" ht="16.5" customHeight="1">
      <c r="A4000" s="404"/>
      <c r="B4000" s="405"/>
      <c r="C4000" s="413"/>
      <c r="D4000" s="405"/>
      <c r="E4000" s="405"/>
      <c r="F4000" s="405"/>
      <c r="G4000" s="405"/>
      <c r="H4000" s="405"/>
      <c r="I4000" s="405"/>
      <c r="J4000" s="405"/>
      <c r="K4000" s="405"/>
      <c r="L4000" s="406"/>
      <c r="M4000" s="25" t="str">
        <f>IFERROR(VLOOKUP(D4000,Cover!$I$2:$J$14,2,0),"")</f>
        <v/>
      </c>
      <c r="N4000" s="25" t="str">
        <f t="shared" si="124"/>
        <v/>
      </c>
      <c r="O4000" s="15" t="str">
        <f t="shared" si="125"/>
        <v/>
      </c>
    </row>
    <row r="4001" spans="1:15" ht="16.5" customHeight="1">
      <c r="A4001" s="404"/>
      <c r="B4001" s="405"/>
      <c r="C4001" s="413"/>
      <c r="D4001" s="405"/>
      <c r="E4001" s="405"/>
      <c r="F4001" s="405"/>
      <c r="G4001" s="405"/>
      <c r="H4001" s="405"/>
      <c r="I4001" s="405"/>
      <c r="J4001" s="405"/>
      <c r="K4001" s="405"/>
      <c r="L4001" s="406"/>
      <c r="M4001" s="25" t="str">
        <f>IFERROR(VLOOKUP(D4001,Cover!$I$2:$J$14,2,0),"")</f>
        <v/>
      </c>
      <c r="N4001" s="25" t="str">
        <f t="shared" si="124"/>
        <v/>
      </c>
      <c r="O4001" s="15" t="str">
        <f t="shared" si="125"/>
        <v/>
      </c>
    </row>
    <row r="4002" spans="1:15" ht="16.5" customHeight="1">
      <c r="A4002" s="404"/>
      <c r="B4002" s="405"/>
      <c r="C4002" s="413"/>
      <c r="D4002" s="405"/>
      <c r="E4002" s="405"/>
      <c r="F4002" s="405"/>
      <c r="G4002" s="405"/>
      <c r="H4002" s="405"/>
      <c r="I4002" s="405"/>
      <c r="J4002" s="405"/>
      <c r="K4002" s="405"/>
      <c r="L4002" s="406"/>
      <c r="M4002" s="25" t="str">
        <f>IFERROR(VLOOKUP(D4002,Cover!$I$2:$J$14,2,0),"")</f>
        <v/>
      </c>
      <c r="N4002" s="25" t="str">
        <f t="shared" si="124"/>
        <v/>
      </c>
      <c r="O4002" s="15" t="str">
        <f t="shared" si="125"/>
        <v/>
      </c>
    </row>
    <row r="4003" spans="1:15" ht="16.5" customHeight="1">
      <c r="A4003" s="404"/>
      <c r="B4003" s="405"/>
      <c r="C4003" s="413"/>
      <c r="D4003" s="405"/>
      <c r="E4003" s="405"/>
      <c r="F4003" s="405"/>
      <c r="G4003" s="405"/>
      <c r="H4003" s="405"/>
      <c r="I4003" s="405"/>
      <c r="J4003" s="405"/>
      <c r="K4003" s="405"/>
      <c r="L4003" s="406"/>
      <c r="M4003" s="25" t="str">
        <f>IFERROR(VLOOKUP(D4003,Cover!$I$2:$J$14,2,0),"")</f>
        <v/>
      </c>
      <c r="N4003" s="25" t="str">
        <f t="shared" si="124"/>
        <v/>
      </c>
      <c r="O4003" s="15" t="str">
        <f t="shared" si="125"/>
        <v/>
      </c>
    </row>
    <row r="4004" spans="1:15" ht="16.5" customHeight="1">
      <c r="A4004" s="404"/>
      <c r="B4004" s="405"/>
      <c r="C4004" s="413"/>
      <c r="D4004" s="405"/>
      <c r="E4004" s="405"/>
      <c r="F4004" s="405"/>
      <c r="G4004" s="405"/>
      <c r="H4004" s="405"/>
      <c r="I4004" s="405"/>
      <c r="J4004" s="405"/>
      <c r="K4004" s="405"/>
      <c r="L4004" s="406"/>
      <c r="M4004" s="25" t="str">
        <f>IFERROR(VLOOKUP(D4004,Cover!$I$2:$J$14,2,0),"")</f>
        <v/>
      </c>
      <c r="N4004" s="25" t="str">
        <f t="shared" si="124"/>
        <v/>
      </c>
      <c r="O4004" s="15" t="str">
        <f t="shared" si="125"/>
        <v/>
      </c>
    </row>
    <row r="4005" spans="1:15" ht="16.5" customHeight="1">
      <c r="A4005" s="404"/>
      <c r="B4005" s="405"/>
      <c r="C4005" s="413"/>
      <c r="D4005" s="405"/>
      <c r="E4005" s="405"/>
      <c r="F4005" s="405"/>
      <c r="G4005" s="405"/>
      <c r="H4005" s="405"/>
      <c r="I4005" s="405"/>
      <c r="J4005" s="405"/>
      <c r="K4005" s="405"/>
      <c r="L4005" s="406"/>
      <c r="M4005" s="25" t="str">
        <f>IFERROR(VLOOKUP(D4005,Cover!$I$2:$J$14,2,0),"")</f>
        <v/>
      </c>
      <c r="N4005" s="25" t="str">
        <f t="shared" si="124"/>
        <v/>
      </c>
      <c r="O4005" s="15" t="str">
        <f t="shared" si="125"/>
        <v/>
      </c>
    </row>
    <row r="4006" spans="1:15" ht="16.5" customHeight="1">
      <c r="A4006" s="404"/>
      <c r="B4006" s="405"/>
      <c r="C4006" s="413"/>
      <c r="D4006" s="405"/>
      <c r="E4006" s="405"/>
      <c r="F4006" s="405"/>
      <c r="G4006" s="405"/>
      <c r="H4006" s="405"/>
      <c r="I4006" s="405"/>
      <c r="J4006" s="405"/>
      <c r="K4006" s="405"/>
      <c r="L4006" s="406"/>
      <c r="M4006" s="25" t="str">
        <f>IFERROR(VLOOKUP(D4006,Cover!$I$2:$J$14,2,0),"")</f>
        <v/>
      </c>
      <c r="N4006" s="25" t="str">
        <f t="shared" si="124"/>
        <v/>
      </c>
      <c r="O4006" s="15" t="str">
        <f t="shared" si="125"/>
        <v/>
      </c>
    </row>
    <row r="4007" spans="1:15" ht="16.5" customHeight="1">
      <c r="A4007" s="404"/>
      <c r="B4007" s="405"/>
      <c r="C4007" s="413"/>
      <c r="D4007" s="405"/>
      <c r="E4007" s="405"/>
      <c r="F4007" s="405"/>
      <c r="G4007" s="405"/>
      <c r="H4007" s="405"/>
      <c r="I4007" s="405"/>
      <c r="J4007" s="405"/>
      <c r="K4007" s="405"/>
      <c r="L4007" s="406"/>
      <c r="M4007" s="25" t="str">
        <f>IFERROR(VLOOKUP(D4007,Cover!$I$2:$J$14,2,0),"")</f>
        <v/>
      </c>
      <c r="N4007" s="25" t="str">
        <f t="shared" si="124"/>
        <v/>
      </c>
      <c r="O4007" s="15" t="str">
        <f t="shared" si="125"/>
        <v/>
      </c>
    </row>
    <row r="4008" spans="1:15" ht="16.5" customHeight="1">
      <c r="A4008" s="404"/>
      <c r="B4008" s="405"/>
      <c r="C4008" s="413"/>
      <c r="D4008" s="405"/>
      <c r="E4008" s="405"/>
      <c r="F4008" s="405"/>
      <c r="G4008" s="405"/>
      <c r="H4008" s="405"/>
      <c r="I4008" s="405"/>
      <c r="J4008" s="405"/>
      <c r="K4008" s="405"/>
      <c r="L4008" s="406"/>
      <c r="M4008" s="25" t="str">
        <f>IFERROR(VLOOKUP(D4008,Cover!$I$2:$J$14,2,0),"")</f>
        <v/>
      </c>
      <c r="N4008" s="25" t="str">
        <f t="shared" si="124"/>
        <v/>
      </c>
      <c r="O4008" s="15" t="str">
        <f t="shared" si="125"/>
        <v/>
      </c>
    </row>
    <row r="4009" spans="1:15" ht="16.5" customHeight="1">
      <c r="A4009" s="404"/>
      <c r="B4009" s="405"/>
      <c r="C4009" s="413"/>
      <c r="D4009" s="405"/>
      <c r="E4009" s="405"/>
      <c r="F4009" s="405"/>
      <c r="G4009" s="405"/>
      <c r="H4009" s="405"/>
      <c r="I4009" s="405"/>
      <c r="J4009" s="405"/>
      <c r="K4009" s="405"/>
      <c r="L4009" s="406"/>
      <c r="M4009" s="25" t="str">
        <f>IFERROR(VLOOKUP(D4009,Cover!$I$2:$J$14,2,0),"")</f>
        <v/>
      </c>
      <c r="N4009" s="25" t="str">
        <f t="shared" si="124"/>
        <v/>
      </c>
      <c r="O4009" s="15" t="str">
        <f t="shared" si="125"/>
        <v/>
      </c>
    </row>
    <row r="4010" spans="1:15" ht="16.5" customHeight="1">
      <c r="A4010" s="404"/>
      <c r="B4010" s="405"/>
      <c r="C4010" s="413"/>
      <c r="D4010" s="405"/>
      <c r="E4010" s="405"/>
      <c r="F4010" s="405"/>
      <c r="G4010" s="405"/>
      <c r="H4010" s="405"/>
      <c r="I4010" s="405"/>
      <c r="J4010" s="405"/>
      <c r="K4010" s="405"/>
      <c r="L4010" s="406"/>
      <c r="M4010" s="25" t="str">
        <f>IFERROR(VLOOKUP(D4010,Cover!$I$2:$J$14,2,0),"")</f>
        <v/>
      </c>
      <c r="N4010" s="25" t="str">
        <f t="shared" si="124"/>
        <v/>
      </c>
      <c r="O4010" s="15" t="str">
        <f t="shared" si="125"/>
        <v/>
      </c>
    </row>
    <row r="4011" spans="1:15" ht="16.5" customHeight="1">
      <c r="A4011" s="404"/>
      <c r="B4011" s="405"/>
      <c r="C4011" s="413"/>
      <c r="D4011" s="405"/>
      <c r="E4011" s="405"/>
      <c r="F4011" s="405"/>
      <c r="G4011" s="405"/>
      <c r="H4011" s="405"/>
      <c r="I4011" s="405"/>
      <c r="J4011" s="405"/>
      <c r="K4011" s="405"/>
      <c r="L4011" s="406"/>
      <c r="M4011" s="25" t="str">
        <f>IFERROR(VLOOKUP(D4011,Cover!$I$2:$J$14,2,0),"")</f>
        <v/>
      </c>
      <c r="N4011" s="25" t="str">
        <f t="shared" si="124"/>
        <v/>
      </c>
      <c r="O4011" s="15" t="str">
        <f t="shared" si="125"/>
        <v/>
      </c>
    </row>
    <row r="4012" spans="1:15" ht="16.5" customHeight="1">
      <c r="A4012" s="404"/>
      <c r="B4012" s="405"/>
      <c r="C4012" s="413"/>
      <c r="D4012" s="405"/>
      <c r="E4012" s="405"/>
      <c r="F4012" s="405"/>
      <c r="G4012" s="405"/>
      <c r="H4012" s="405"/>
      <c r="I4012" s="405"/>
      <c r="J4012" s="405"/>
      <c r="K4012" s="405"/>
      <c r="L4012" s="406"/>
      <c r="M4012" s="25" t="str">
        <f>IFERROR(VLOOKUP(D4012,Cover!$I$2:$J$14,2,0),"")</f>
        <v/>
      </c>
      <c r="N4012" s="25" t="str">
        <f t="shared" si="124"/>
        <v/>
      </c>
      <c r="O4012" s="15" t="str">
        <f t="shared" si="125"/>
        <v/>
      </c>
    </row>
    <row r="4013" spans="1:15" ht="16.5" customHeight="1">
      <c r="A4013" s="404"/>
      <c r="B4013" s="405"/>
      <c r="C4013" s="413"/>
      <c r="D4013" s="405"/>
      <c r="E4013" s="405"/>
      <c r="F4013" s="405"/>
      <c r="G4013" s="405"/>
      <c r="H4013" s="405"/>
      <c r="I4013" s="405"/>
      <c r="J4013" s="405"/>
      <c r="K4013" s="405"/>
      <c r="L4013" s="406"/>
      <c r="M4013" s="25" t="str">
        <f>IFERROR(VLOOKUP(D4013,Cover!$I$2:$J$14,2,0),"")</f>
        <v/>
      </c>
      <c r="N4013" s="25" t="str">
        <f t="shared" si="124"/>
        <v/>
      </c>
      <c r="O4013" s="15" t="str">
        <f t="shared" si="125"/>
        <v/>
      </c>
    </row>
    <row r="4014" spans="1:15" ht="16.5" customHeight="1">
      <c r="A4014" s="404"/>
      <c r="B4014" s="405"/>
      <c r="C4014" s="413"/>
      <c r="D4014" s="405"/>
      <c r="E4014" s="405"/>
      <c r="F4014" s="405"/>
      <c r="G4014" s="405"/>
      <c r="H4014" s="405"/>
      <c r="I4014" s="405"/>
      <c r="J4014" s="405"/>
      <c r="K4014" s="405"/>
      <c r="L4014" s="406"/>
      <c r="M4014" s="25" t="str">
        <f>IFERROR(VLOOKUP(D4014,Cover!$I$2:$J$14,2,0),"")</f>
        <v/>
      </c>
      <c r="N4014" s="25" t="str">
        <f t="shared" si="124"/>
        <v/>
      </c>
      <c r="O4014" s="15" t="str">
        <f t="shared" si="125"/>
        <v/>
      </c>
    </row>
    <row r="4015" spans="1:15" ht="16.5" customHeight="1">
      <c r="A4015" s="404"/>
      <c r="B4015" s="405"/>
      <c r="C4015" s="413"/>
      <c r="D4015" s="405"/>
      <c r="E4015" s="405"/>
      <c r="F4015" s="405"/>
      <c r="G4015" s="405"/>
      <c r="H4015" s="405"/>
      <c r="I4015" s="405"/>
      <c r="J4015" s="405"/>
      <c r="K4015" s="405"/>
      <c r="L4015" s="406"/>
      <c r="M4015" s="25" t="str">
        <f>IFERROR(VLOOKUP(D4015,Cover!$I$2:$J$14,2,0),"")</f>
        <v/>
      </c>
      <c r="N4015" s="25" t="str">
        <f t="shared" si="124"/>
        <v/>
      </c>
      <c r="O4015" s="15" t="str">
        <f t="shared" si="125"/>
        <v/>
      </c>
    </row>
    <row r="4016" spans="1:15" ht="16.5" customHeight="1">
      <c r="A4016" s="404"/>
      <c r="B4016" s="405"/>
      <c r="C4016" s="413"/>
      <c r="D4016" s="405"/>
      <c r="E4016" s="405"/>
      <c r="F4016" s="405"/>
      <c r="G4016" s="405"/>
      <c r="H4016" s="405"/>
      <c r="I4016" s="405"/>
      <c r="J4016" s="405"/>
      <c r="K4016" s="405"/>
      <c r="L4016" s="406"/>
      <c r="M4016" s="25" t="str">
        <f>IFERROR(VLOOKUP(D4016,Cover!$I$2:$J$14,2,0),"")</f>
        <v/>
      </c>
      <c r="N4016" s="25" t="str">
        <f t="shared" si="124"/>
        <v/>
      </c>
      <c r="O4016" s="15" t="str">
        <f t="shared" si="125"/>
        <v/>
      </c>
    </row>
    <row r="4017" spans="1:15" ht="16.5" customHeight="1">
      <c r="A4017" s="404"/>
      <c r="B4017" s="405"/>
      <c r="C4017" s="413"/>
      <c r="D4017" s="405"/>
      <c r="E4017" s="405"/>
      <c r="F4017" s="405"/>
      <c r="G4017" s="405"/>
      <c r="H4017" s="405"/>
      <c r="I4017" s="405"/>
      <c r="J4017" s="405"/>
      <c r="K4017" s="405"/>
      <c r="L4017" s="406"/>
      <c r="M4017" s="25" t="str">
        <f>IFERROR(VLOOKUP(D4017,Cover!$I$2:$J$14,2,0),"")</f>
        <v/>
      </c>
      <c r="N4017" s="25" t="str">
        <f t="shared" si="124"/>
        <v/>
      </c>
      <c r="O4017" s="15" t="str">
        <f t="shared" si="125"/>
        <v/>
      </c>
    </row>
    <row r="4018" spans="1:15" ht="16.5" customHeight="1">
      <c r="A4018" s="404"/>
      <c r="B4018" s="405"/>
      <c r="C4018" s="413"/>
      <c r="D4018" s="405"/>
      <c r="E4018" s="405"/>
      <c r="F4018" s="405"/>
      <c r="G4018" s="405"/>
      <c r="H4018" s="405"/>
      <c r="I4018" s="405"/>
      <c r="J4018" s="405"/>
      <c r="K4018" s="405"/>
      <c r="L4018" s="406"/>
      <c r="M4018" s="25" t="str">
        <f>IFERROR(VLOOKUP(D4018,Cover!$I$2:$J$14,2,0),"")</f>
        <v/>
      </c>
      <c r="N4018" s="25" t="str">
        <f t="shared" si="124"/>
        <v/>
      </c>
      <c r="O4018" s="15" t="str">
        <f t="shared" si="125"/>
        <v/>
      </c>
    </row>
    <row r="4019" spans="1:15" ht="16.5" customHeight="1">
      <c r="A4019" s="404"/>
      <c r="B4019" s="405"/>
      <c r="C4019" s="413"/>
      <c r="D4019" s="405"/>
      <c r="E4019" s="405"/>
      <c r="F4019" s="405"/>
      <c r="G4019" s="405"/>
      <c r="H4019" s="405"/>
      <c r="I4019" s="405"/>
      <c r="J4019" s="405"/>
      <c r="K4019" s="405"/>
      <c r="L4019" s="406"/>
      <c r="M4019" s="25" t="str">
        <f>IFERROR(VLOOKUP(D4019,Cover!$I$2:$J$14,2,0),"")</f>
        <v/>
      </c>
      <c r="N4019" s="25" t="str">
        <f t="shared" si="124"/>
        <v/>
      </c>
      <c r="O4019" s="15" t="str">
        <f t="shared" si="125"/>
        <v/>
      </c>
    </row>
    <row r="4020" spans="1:15" ht="16.5" customHeight="1">
      <c r="A4020" s="404"/>
      <c r="B4020" s="405"/>
      <c r="C4020" s="413"/>
      <c r="D4020" s="405"/>
      <c r="E4020" s="405"/>
      <c r="F4020" s="405"/>
      <c r="G4020" s="405"/>
      <c r="H4020" s="405"/>
      <c r="I4020" s="405"/>
      <c r="J4020" s="405"/>
      <c r="K4020" s="405"/>
      <c r="L4020" s="406"/>
      <c r="M4020" s="25" t="str">
        <f>IFERROR(VLOOKUP(D4020,Cover!$I$2:$J$14,2,0),"")</f>
        <v/>
      </c>
      <c r="N4020" s="25" t="str">
        <f t="shared" si="124"/>
        <v/>
      </c>
      <c r="O4020" s="15" t="str">
        <f t="shared" si="125"/>
        <v/>
      </c>
    </row>
    <row r="4021" spans="1:15" ht="16.5" customHeight="1">
      <c r="A4021" s="404"/>
      <c r="B4021" s="405"/>
      <c r="C4021" s="413"/>
      <c r="D4021" s="405"/>
      <c r="E4021" s="405"/>
      <c r="F4021" s="405"/>
      <c r="G4021" s="405"/>
      <c r="H4021" s="405"/>
      <c r="I4021" s="405"/>
      <c r="J4021" s="405"/>
      <c r="K4021" s="405"/>
      <c r="L4021" s="406"/>
      <c r="M4021" s="25" t="str">
        <f>IFERROR(VLOOKUP(D4021,Cover!$I$2:$J$14,2,0),"")</f>
        <v/>
      </c>
      <c r="N4021" s="25" t="str">
        <f t="shared" si="124"/>
        <v/>
      </c>
      <c r="O4021" s="15" t="str">
        <f t="shared" si="125"/>
        <v/>
      </c>
    </row>
    <row r="4022" spans="1:15" ht="16.5" customHeight="1">
      <c r="A4022" s="404"/>
      <c r="B4022" s="405"/>
      <c r="C4022" s="413"/>
      <c r="D4022" s="405"/>
      <c r="E4022" s="405"/>
      <c r="F4022" s="405"/>
      <c r="G4022" s="405"/>
      <c r="H4022" s="405"/>
      <c r="I4022" s="405"/>
      <c r="J4022" s="405"/>
      <c r="K4022" s="405"/>
      <c r="L4022" s="406"/>
      <c r="M4022" s="25" t="str">
        <f>IFERROR(VLOOKUP(D4022,Cover!$I$2:$J$14,2,0),"")</f>
        <v/>
      </c>
      <c r="N4022" s="25" t="str">
        <f t="shared" si="124"/>
        <v/>
      </c>
      <c r="O4022" s="15" t="str">
        <f t="shared" si="125"/>
        <v/>
      </c>
    </row>
    <row r="4023" spans="1:15" ht="16.5" customHeight="1">
      <c r="A4023" s="404"/>
      <c r="B4023" s="405"/>
      <c r="C4023" s="413"/>
      <c r="D4023" s="405"/>
      <c r="E4023" s="405"/>
      <c r="F4023" s="405"/>
      <c r="G4023" s="405"/>
      <c r="H4023" s="405"/>
      <c r="I4023" s="405"/>
      <c r="J4023" s="405"/>
      <c r="K4023" s="405"/>
      <c r="L4023" s="406"/>
      <c r="M4023" s="25" t="str">
        <f>IFERROR(VLOOKUP(D4023,Cover!$I$2:$J$14,2,0),"")</f>
        <v/>
      </c>
      <c r="N4023" s="25" t="str">
        <f t="shared" si="124"/>
        <v/>
      </c>
      <c r="O4023" s="15" t="str">
        <f t="shared" si="125"/>
        <v/>
      </c>
    </row>
    <row r="4024" spans="1:15" ht="16.5" customHeight="1">
      <c r="A4024" s="404"/>
      <c r="B4024" s="405"/>
      <c r="C4024" s="413"/>
      <c r="D4024" s="405"/>
      <c r="E4024" s="405"/>
      <c r="F4024" s="405"/>
      <c r="G4024" s="405"/>
      <c r="H4024" s="405"/>
      <c r="I4024" s="405"/>
      <c r="J4024" s="405"/>
      <c r="K4024" s="405"/>
      <c r="L4024" s="406"/>
      <c r="M4024" s="25" t="str">
        <f>IFERROR(VLOOKUP(D4024,Cover!$I$2:$J$14,2,0),"")</f>
        <v/>
      </c>
      <c r="N4024" s="25" t="str">
        <f t="shared" si="124"/>
        <v/>
      </c>
      <c r="O4024" s="15" t="str">
        <f t="shared" si="125"/>
        <v/>
      </c>
    </row>
    <row r="4025" spans="1:15" ht="16.5" customHeight="1">
      <c r="A4025" s="404"/>
      <c r="B4025" s="405"/>
      <c r="C4025" s="413"/>
      <c r="D4025" s="405"/>
      <c r="E4025" s="405"/>
      <c r="F4025" s="405"/>
      <c r="G4025" s="405"/>
      <c r="H4025" s="405"/>
      <c r="I4025" s="405"/>
      <c r="J4025" s="405"/>
      <c r="K4025" s="405"/>
      <c r="L4025" s="406"/>
      <c r="M4025" s="25" t="str">
        <f>IFERROR(VLOOKUP(D4025,Cover!$I$2:$J$14,2,0),"")</f>
        <v/>
      </c>
      <c r="N4025" s="25" t="str">
        <f t="shared" si="124"/>
        <v/>
      </c>
      <c r="O4025" s="15" t="str">
        <f t="shared" si="125"/>
        <v/>
      </c>
    </row>
    <row r="4026" spans="1:15" ht="16.5" customHeight="1">
      <c r="A4026" s="404"/>
      <c r="B4026" s="405"/>
      <c r="C4026" s="413"/>
      <c r="D4026" s="405"/>
      <c r="E4026" s="405"/>
      <c r="F4026" s="405"/>
      <c r="G4026" s="405"/>
      <c r="H4026" s="405"/>
      <c r="I4026" s="405"/>
      <c r="J4026" s="405"/>
      <c r="K4026" s="405"/>
      <c r="L4026" s="406"/>
      <c r="M4026" s="25" t="str">
        <f>IFERROR(VLOOKUP(D4026,Cover!$I$2:$J$14,2,0),"")</f>
        <v/>
      </c>
      <c r="N4026" s="25" t="str">
        <f t="shared" si="124"/>
        <v/>
      </c>
      <c r="O4026" s="15" t="str">
        <f t="shared" si="125"/>
        <v/>
      </c>
    </row>
    <row r="4027" spans="1:15" ht="16.5" customHeight="1">
      <c r="A4027" s="404"/>
      <c r="B4027" s="405"/>
      <c r="C4027" s="413"/>
      <c r="D4027" s="405"/>
      <c r="E4027" s="405"/>
      <c r="F4027" s="405"/>
      <c r="G4027" s="405"/>
      <c r="H4027" s="405"/>
      <c r="I4027" s="405"/>
      <c r="J4027" s="405"/>
      <c r="K4027" s="405"/>
      <c r="L4027" s="406"/>
      <c r="M4027" s="25" t="str">
        <f>IFERROR(VLOOKUP(D4027,Cover!$I$2:$J$14,2,0),"")</f>
        <v/>
      </c>
      <c r="N4027" s="25" t="str">
        <f t="shared" si="124"/>
        <v/>
      </c>
      <c r="O4027" s="15" t="str">
        <f t="shared" si="125"/>
        <v/>
      </c>
    </row>
    <row r="4028" spans="1:15" ht="16.5" customHeight="1">
      <c r="A4028" s="404"/>
      <c r="B4028" s="405"/>
      <c r="C4028" s="413"/>
      <c r="D4028" s="405"/>
      <c r="E4028" s="405"/>
      <c r="F4028" s="405"/>
      <c r="G4028" s="405"/>
      <c r="H4028" s="405"/>
      <c r="I4028" s="405"/>
      <c r="J4028" s="405"/>
      <c r="K4028" s="405"/>
      <c r="L4028" s="406"/>
      <c r="M4028" s="25" t="str">
        <f>IFERROR(VLOOKUP(D4028,Cover!$I$2:$J$14,2,0),"")</f>
        <v/>
      </c>
      <c r="N4028" s="25" t="str">
        <f t="shared" si="124"/>
        <v/>
      </c>
      <c r="O4028" s="15" t="str">
        <f t="shared" si="125"/>
        <v/>
      </c>
    </row>
    <row r="4029" spans="1:15" ht="16.5" customHeight="1">
      <c r="A4029" s="404"/>
      <c r="B4029" s="405"/>
      <c r="C4029" s="413"/>
      <c r="D4029" s="405"/>
      <c r="E4029" s="405"/>
      <c r="F4029" s="405"/>
      <c r="G4029" s="405"/>
      <c r="H4029" s="405"/>
      <c r="I4029" s="405"/>
      <c r="J4029" s="405"/>
      <c r="K4029" s="405"/>
      <c r="L4029" s="406"/>
      <c r="M4029" s="25" t="str">
        <f>IFERROR(VLOOKUP(D4029,Cover!$I$2:$J$14,2,0),"")</f>
        <v/>
      </c>
      <c r="N4029" s="25" t="str">
        <f t="shared" si="124"/>
        <v/>
      </c>
      <c r="O4029" s="15" t="str">
        <f t="shared" si="125"/>
        <v/>
      </c>
    </row>
    <row r="4030" spans="1:15" ht="16.5" customHeight="1">
      <c r="A4030" s="404"/>
      <c r="B4030" s="405"/>
      <c r="C4030" s="413"/>
      <c r="D4030" s="405"/>
      <c r="E4030" s="405"/>
      <c r="F4030" s="405"/>
      <c r="G4030" s="405"/>
      <c r="H4030" s="405"/>
      <c r="I4030" s="405"/>
      <c r="J4030" s="405"/>
      <c r="K4030" s="405"/>
      <c r="L4030" s="406"/>
      <c r="M4030" s="25" t="str">
        <f>IFERROR(VLOOKUP(D4030,Cover!$I$2:$J$14,2,0),"")</f>
        <v/>
      </c>
      <c r="N4030" s="25" t="str">
        <f t="shared" si="124"/>
        <v/>
      </c>
      <c r="O4030" s="15" t="str">
        <f t="shared" si="125"/>
        <v/>
      </c>
    </row>
    <row r="4031" spans="1:15" ht="16.5" customHeight="1">
      <c r="A4031" s="404"/>
      <c r="B4031" s="405"/>
      <c r="C4031" s="413"/>
      <c r="D4031" s="405"/>
      <c r="E4031" s="405"/>
      <c r="F4031" s="405"/>
      <c r="G4031" s="405"/>
      <c r="H4031" s="405"/>
      <c r="I4031" s="405"/>
      <c r="J4031" s="405"/>
      <c r="K4031" s="405"/>
      <c r="L4031" s="406"/>
      <c r="M4031" s="25" t="str">
        <f>IFERROR(VLOOKUP(D4031,Cover!$I$2:$J$14,2,0),"")</f>
        <v/>
      </c>
      <c r="N4031" s="25" t="str">
        <f t="shared" si="124"/>
        <v/>
      </c>
      <c r="O4031" s="15" t="str">
        <f t="shared" si="125"/>
        <v/>
      </c>
    </row>
    <row r="4032" spans="1:15" ht="16.5" customHeight="1">
      <c r="A4032" s="404"/>
      <c r="B4032" s="405"/>
      <c r="C4032" s="413"/>
      <c r="D4032" s="405"/>
      <c r="E4032" s="405"/>
      <c r="F4032" s="405"/>
      <c r="G4032" s="405"/>
      <c r="H4032" s="405"/>
      <c r="I4032" s="405"/>
      <c r="J4032" s="405"/>
      <c r="K4032" s="405"/>
      <c r="L4032" s="406"/>
      <c r="M4032" s="25" t="str">
        <f>IFERROR(VLOOKUP(D4032,Cover!$I$2:$J$14,2,0),"")</f>
        <v/>
      </c>
      <c r="N4032" s="25" t="str">
        <f t="shared" si="124"/>
        <v/>
      </c>
      <c r="O4032" s="15" t="str">
        <f t="shared" si="125"/>
        <v/>
      </c>
    </row>
    <row r="4033" spans="1:15" ht="16.5" customHeight="1">
      <c r="A4033" s="404"/>
      <c r="B4033" s="405"/>
      <c r="C4033" s="413"/>
      <c r="D4033" s="405"/>
      <c r="E4033" s="405"/>
      <c r="F4033" s="405"/>
      <c r="G4033" s="405"/>
      <c r="H4033" s="405"/>
      <c r="I4033" s="405"/>
      <c r="J4033" s="405"/>
      <c r="K4033" s="405"/>
      <c r="L4033" s="406"/>
      <c r="M4033" s="25" t="str">
        <f>IFERROR(VLOOKUP(D4033,Cover!$I$2:$J$14,2,0),"")</f>
        <v/>
      </c>
      <c r="N4033" s="25" t="str">
        <f t="shared" si="124"/>
        <v/>
      </c>
      <c r="O4033" s="15" t="str">
        <f t="shared" si="125"/>
        <v/>
      </c>
    </row>
    <row r="4034" spans="1:15" ht="16.5" customHeight="1">
      <c r="A4034" s="404"/>
      <c r="B4034" s="405"/>
      <c r="C4034" s="413"/>
      <c r="D4034" s="405"/>
      <c r="E4034" s="405"/>
      <c r="F4034" s="405"/>
      <c r="G4034" s="405"/>
      <c r="H4034" s="405"/>
      <c r="I4034" s="405"/>
      <c r="J4034" s="405"/>
      <c r="K4034" s="405"/>
      <c r="L4034" s="406"/>
      <c r="M4034" s="25" t="str">
        <f>IFERROR(VLOOKUP(D4034,Cover!$I$2:$J$14,2,0),"")</f>
        <v/>
      </c>
      <c r="N4034" s="25" t="str">
        <f t="shared" si="124"/>
        <v/>
      </c>
      <c r="O4034" s="15" t="str">
        <f t="shared" si="125"/>
        <v/>
      </c>
    </row>
    <row r="4035" spans="1:15" ht="16.5" customHeight="1">
      <c r="A4035" s="404"/>
      <c r="B4035" s="405"/>
      <c r="C4035" s="413"/>
      <c r="D4035" s="405"/>
      <c r="E4035" s="405"/>
      <c r="F4035" s="405"/>
      <c r="G4035" s="405"/>
      <c r="H4035" s="405"/>
      <c r="I4035" s="405"/>
      <c r="J4035" s="405"/>
      <c r="K4035" s="405"/>
      <c r="L4035" s="406"/>
      <c r="M4035" s="25" t="str">
        <f>IFERROR(VLOOKUP(D4035,Cover!$I$2:$J$14,2,0),"")</f>
        <v/>
      </c>
      <c r="N4035" s="25" t="str">
        <f t="shared" ref="N4035:N4098" si="126">IF(O4035&lt;&gt;"PMOyyy144_R4bis",CONCATENATE(B4035,M4035,I4035),CONCATENATE(O4035,M4035,I4035))</f>
        <v/>
      </c>
      <c r="O4035" s="15" t="str">
        <f t="shared" ref="O4035:O4098" si="127">LEFT(B4035,15)</f>
        <v/>
      </c>
    </row>
    <row r="4036" spans="1:15" ht="16.5" customHeight="1">
      <c r="A4036" s="404"/>
      <c r="B4036" s="405"/>
      <c r="C4036" s="413"/>
      <c r="D4036" s="405"/>
      <c r="E4036" s="405"/>
      <c r="F4036" s="405"/>
      <c r="G4036" s="405"/>
      <c r="H4036" s="405"/>
      <c r="I4036" s="405"/>
      <c r="J4036" s="405"/>
      <c r="K4036" s="405"/>
      <c r="L4036" s="406"/>
      <c r="M4036" s="25" t="str">
        <f>IFERROR(VLOOKUP(D4036,Cover!$I$2:$J$14,2,0),"")</f>
        <v/>
      </c>
      <c r="N4036" s="25" t="str">
        <f t="shared" si="126"/>
        <v/>
      </c>
      <c r="O4036" s="15" t="str">
        <f t="shared" si="127"/>
        <v/>
      </c>
    </row>
    <row r="4037" spans="1:15" ht="16.5" customHeight="1">
      <c r="A4037" s="404"/>
      <c r="B4037" s="405"/>
      <c r="C4037" s="413"/>
      <c r="D4037" s="405"/>
      <c r="E4037" s="405"/>
      <c r="F4037" s="405"/>
      <c r="G4037" s="405"/>
      <c r="H4037" s="405"/>
      <c r="I4037" s="405"/>
      <c r="J4037" s="405"/>
      <c r="K4037" s="405"/>
      <c r="L4037" s="406"/>
      <c r="M4037" s="25" t="str">
        <f>IFERROR(VLOOKUP(D4037,Cover!$I$2:$J$14,2,0),"")</f>
        <v/>
      </c>
      <c r="N4037" s="25" t="str">
        <f t="shared" si="126"/>
        <v/>
      </c>
      <c r="O4037" s="15" t="str">
        <f t="shared" si="127"/>
        <v/>
      </c>
    </row>
    <row r="4038" spans="1:15" ht="16.5" customHeight="1">
      <c r="A4038" s="404"/>
      <c r="B4038" s="405"/>
      <c r="C4038" s="413"/>
      <c r="D4038" s="405"/>
      <c r="E4038" s="405"/>
      <c r="F4038" s="405"/>
      <c r="G4038" s="405"/>
      <c r="H4038" s="405"/>
      <c r="I4038" s="405"/>
      <c r="J4038" s="405"/>
      <c r="K4038" s="405"/>
      <c r="L4038" s="406"/>
      <c r="M4038" s="25" t="str">
        <f>IFERROR(VLOOKUP(D4038,Cover!$I$2:$J$14,2,0),"")</f>
        <v/>
      </c>
      <c r="N4038" s="25" t="str">
        <f t="shared" si="126"/>
        <v/>
      </c>
      <c r="O4038" s="15" t="str">
        <f t="shared" si="127"/>
        <v/>
      </c>
    </row>
    <row r="4039" spans="1:15" ht="16.5" customHeight="1">
      <c r="A4039" s="404"/>
      <c r="B4039" s="405"/>
      <c r="C4039" s="413"/>
      <c r="D4039" s="405"/>
      <c r="E4039" s="405"/>
      <c r="F4039" s="405"/>
      <c r="G4039" s="405"/>
      <c r="H4039" s="405"/>
      <c r="I4039" s="405"/>
      <c r="J4039" s="405"/>
      <c r="K4039" s="405"/>
      <c r="L4039" s="406"/>
      <c r="M4039" s="25" t="str">
        <f>IFERROR(VLOOKUP(D4039,Cover!$I$2:$J$14,2,0),"")</f>
        <v/>
      </c>
      <c r="N4039" s="25" t="str">
        <f t="shared" si="126"/>
        <v/>
      </c>
      <c r="O4039" s="15" t="str">
        <f t="shared" si="127"/>
        <v/>
      </c>
    </row>
    <row r="4040" spans="1:15" ht="16.5" customHeight="1">
      <c r="A4040" s="404"/>
      <c r="B4040" s="405"/>
      <c r="C4040" s="413"/>
      <c r="D4040" s="405"/>
      <c r="E4040" s="405"/>
      <c r="F4040" s="405"/>
      <c r="G4040" s="405"/>
      <c r="H4040" s="405"/>
      <c r="I4040" s="405"/>
      <c r="J4040" s="405"/>
      <c r="K4040" s="405"/>
      <c r="L4040" s="406"/>
      <c r="M4040" s="25" t="str">
        <f>IFERROR(VLOOKUP(D4040,Cover!$I$2:$J$14,2,0),"")</f>
        <v/>
      </c>
      <c r="N4040" s="25" t="str">
        <f t="shared" si="126"/>
        <v/>
      </c>
      <c r="O4040" s="15" t="str">
        <f t="shared" si="127"/>
        <v/>
      </c>
    </row>
    <row r="4041" spans="1:15" ht="16.5" customHeight="1">
      <c r="A4041" s="404"/>
      <c r="B4041" s="405"/>
      <c r="C4041" s="413"/>
      <c r="D4041" s="405"/>
      <c r="E4041" s="405"/>
      <c r="F4041" s="405"/>
      <c r="G4041" s="405"/>
      <c r="H4041" s="405"/>
      <c r="I4041" s="405"/>
      <c r="J4041" s="405"/>
      <c r="K4041" s="405"/>
      <c r="L4041" s="406"/>
      <c r="M4041" s="25" t="str">
        <f>IFERROR(VLOOKUP(D4041,Cover!$I$2:$J$14,2,0),"")</f>
        <v/>
      </c>
      <c r="N4041" s="25" t="str">
        <f t="shared" si="126"/>
        <v/>
      </c>
      <c r="O4041" s="15" t="str">
        <f t="shared" si="127"/>
        <v/>
      </c>
    </row>
    <row r="4042" spans="1:15" ht="16.5" customHeight="1">
      <c r="A4042" s="404"/>
      <c r="B4042" s="405"/>
      <c r="C4042" s="413"/>
      <c r="D4042" s="405"/>
      <c r="E4042" s="405"/>
      <c r="F4042" s="405"/>
      <c r="G4042" s="405"/>
      <c r="H4042" s="405"/>
      <c r="I4042" s="405"/>
      <c r="J4042" s="405"/>
      <c r="K4042" s="405"/>
      <c r="L4042" s="406"/>
      <c r="M4042" s="25" t="str">
        <f>IFERROR(VLOOKUP(D4042,Cover!$I$2:$J$14,2,0),"")</f>
        <v/>
      </c>
      <c r="N4042" s="25" t="str">
        <f t="shared" si="126"/>
        <v/>
      </c>
      <c r="O4042" s="15" t="str">
        <f t="shared" si="127"/>
        <v/>
      </c>
    </row>
    <row r="4043" spans="1:15" ht="16.5" customHeight="1">
      <c r="A4043" s="404"/>
      <c r="B4043" s="405"/>
      <c r="C4043" s="413"/>
      <c r="D4043" s="405"/>
      <c r="E4043" s="405"/>
      <c r="F4043" s="405"/>
      <c r="G4043" s="405"/>
      <c r="H4043" s="405"/>
      <c r="I4043" s="405"/>
      <c r="J4043" s="405"/>
      <c r="K4043" s="405"/>
      <c r="L4043" s="406"/>
      <c r="M4043" s="25" t="str">
        <f>IFERROR(VLOOKUP(D4043,Cover!$I$2:$J$14,2,0),"")</f>
        <v/>
      </c>
      <c r="N4043" s="25" t="str">
        <f t="shared" si="126"/>
        <v/>
      </c>
      <c r="O4043" s="15" t="str">
        <f t="shared" si="127"/>
        <v/>
      </c>
    </row>
    <row r="4044" spans="1:15" ht="16.5" customHeight="1">
      <c r="A4044" s="404"/>
      <c r="B4044" s="405"/>
      <c r="C4044" s="413"/>
      <c r="D4044" s="405"/>
      <c r="E4044" s="405"/>
      <c r="F4044" s="405"/>
      <c r="G4044" s="405"/>
      <c r="H4044" s="405"/>
      <c r="I4044" s="405"/>
      <c r="J4044" s="405"/>
      <c r="K4044" s="405"/>
      <c r="L4044" s="406"/>
      <c r="M4044" s="25" t="str">
        <f>IFERROR(VLOOKUP(D4044,Cover!$I$2:$J$14,2,0),"")</f>
        <v/>
      </c>
      <c r="N4044" s="25" t="str">
        <f t="shared" si="126"/>
        <v/>
      </c>
      <c r="O4044" s="15" t="str">
        <f t="shared" si="127"/>
        <v/>
      </c>
    </row>
    <row r="4045" spans="1:15" ht="16.5" customHeight="1">
      <c r="A4045" s="404"/>
      <c r="B4045" s="405"/>
      <c r="C4045" s="413"/>
      <c r="D4045" s="405"/>
      <c r="E4045" s="405"/>
      <c r="F4045" s="405"/>
      <c r="G4045" s="405"/>
      <c r="H4045" s="405"/>
      <c r="I4045" s="405"/>
      <c r="J4045" s="405"/>
      <c r="K4045" s="405"/>
      <c r="L4045" s="406"/>
      <c r="M4045" s="25" t="str">
        <f>IFERROR(VLOOKUP(D4045,Cover!$I$2:$J$14,2,0),"")</f>
        <v/>
      </c>
      <c r="N4045" s="25" t="str">
        <f t="shared" si="126"/>
        <v/>
      </c>
      <c r="O4045" s="15" t="str">
        <f t="shared" si="127"/>
        <v/>
      </c>
    </row>
    <row r="4046" spans="1:15" ht="16.5" customHeight="1">
      <c r="A4046" s="404"/>
      <c r="B4046" s="405"/>
      <c r="C4046" s="413"/>
      <c r="D4046" s="405"/>
      <c r="E4046" s="405"/>
      <c r="F4046" s="405"/>
      <c r="G4046" s="405"/>
      <c r="H4046" s="405"/>
      <c r="I4046" s="405"/>
      <c r="J4046" s="405"/>
      <c r="K4046" s="405"/>
      <c r="L4046" s="406"/>
      <c r="M4046" s="25" t="str">
        <f>IFERROR(VLOOKUP(D4046,Cover!$I$2:$J$14,2,0),"")</f>
        <v/>
      </c>
      <c r="N4046" s="25" t="str">
        <f t="shared" si="126"/>
        <v/>
      </c>
      <c r="O4046" s="15" t="str">
        <f t="shared" si="127"/>
        <v/>
      </c>
    </row>
    <row r="4047" spans="1:15" ht="16.5" customHeight="1">
      <c r="A4047" s="404"/>
      <c r="B4047" s="405"/>
      <c r="C4047" s="413"/>
      <c r="D4047" s="405"/>
      <c r="E4047" s="405"/>
      <c r="F4047" s="405"/>
      <c r="G4047" s="405"/>
      <c r="H4047" s="405"/>
      <c r="I4047" s="405"/>
      <c r="J4047" s="405"/>
      <c r="K4047" s="405"/>
      <c r="L4047" s="406"/>
      <c r="M4047" s="25" t="str">
        <f>IFERROR(VLOOKUP(D4047,Cover!$I$2:$J$14,2,0),"")</f>
        <v/>
      </c>
      <c r="N4047" s="25" t="str">
        <f t="shared" si="126"/>
        <v/>
      </c>
      <c r="O4047" s="15" t="str">
        <f t="shared" si="127"/>
        <v/>
      </c>
    </row>
    <row r="4048" spans="1:15" ht="16.5" customHeight="1">
      <c r="A4048" s="404"/>
      <c r="B4048" s="405"/>
      <c r="C4048" s="413"/>
      <c r="D4048" s="405"/>
      <c r="E4048" s="405"/>
      <c r="F4048" s="405"/>
      <c r="G4048" s="405"/>
      <c r="H4048" s="405"/>
      <c r="I4048" s="405"/>
      <c r="J4048" s="405"/>
      <c r="K4048" s="405"/>
      <c r="L4048" s="406"/>
      <c r="M4048" s="25" t="str">
        <f>IFERROR(VLOOKUP(D4048,Cover!$I$2:$J$14,2,0),"")</f>
        <v/>
      </c>
      <c r="N4048" s="25" t="str">
        <f t="shared" si="126"/>
        <v/>
      </c>
      <c r="O4048" s="15" t="str">
        <f t="shared" si="127"/>
        <v/>
      </c>
    </row>
    <row r="4049" spans="1:15" ht="16.5" customHeight="1">
      <c r="A4049" s="404"/>
      <c r="B4049" s="405"/>
      <c r="C4049" s="413"/>
      <c r="D4049" s="405"/>
      <c r="E4049" s="405"/>
      <c r="F4049" s="405"/>
      <c r="G4049" s="405"/>
      <c r="H4049" s="405"/>
      <c r="I4049" s="405"/>
      <c r="J4049" s="405"/>
      <c r="K4049" s="405"/>
      <c r="L4049" s="406"/>
      <c r="M4049" s="25" t="str">
        <f>IFERROR(VLOOKUP(D4049,Cover!$I$2:$J$14,2,0),"")</f>
        <v/>
      </c>
      <c r="N4049" s="25" t="str">
        <f t="shared" si="126"/>
        <v/>
      </c>
      <c r="O4049" s="15" t="str">
        <f t="shared" si="127"/>
        <v/>
      </c>
    </row>
    <row r="4050" spans="1:15" ht="16.5" customHeight="1">
      <c r="A4050" s="404"/>
      <c r="B4050" s="405"/>
      <c r="C4050" s="413"/>
      <c r="D4050" s="405"/>
      <c r="E4050" s="405"/>
      <c r="F4050" s="405"/>
      <c r="G4050" s="405"/>
      <c r="H4050" s="405"/>
      <c r="I4050" s="405"/>
      <c r="J4050" s="405"/>
      <c r="K4050" s="405"/>
      <c r="L4050" s="406"/>
      <c r="M4050" s="25" t="str">
        <f>IFERROR(VLOOKUP(D4050,Cover!$I$2:$J$14,2,0),"")</f>
        <v/>
      </c>
      <c r="N4050" s="25" t="str">
        <f t="shared" si="126"/>
        <v/>
      </c>
      <c r="O4050" s="15" t="str">
        <f t="shared" si="127"/>
        <v/>
      </c>
    </row>
    <row r="4051" spans="1:15" ht="16.5" customHeight="1">
      <c r="A4051" s="404"/>
      <c r="B4051" s="405"/>
      <c r="C4051" s="413"/>
      <c r="D4051" s="405"/>
      <c r="E4051" s="405"/>
      <c r="F4051" s="405"/>
      <c r="G4051" s="405"/>
      <c r="H4051" s="405"/>
      <c r="I4051" s="405"/>
      <c r="J4051" s="405"/>
      <c r="K4051" s="405"/>
      <c r="L4051" s="406"/>
      <c r="M4051" s="25" t="str">
        <f>IFERROR(VLOOKUP(D4051,Cover!$I$2:$J$14,2,0),"")</f>
        <v/>
      </c>
      <c r="N4051" s="25" t="str">
        <f t="shared" si="126"/>
        <v/>
      </c>
      <c r="O4051" s="15" t="str">
        <f t="shared" si="127"/>
        <v/>
      </c>
    </row>
    <row r="4052" spans="1:15" ht="16.5" customHeight="1">
      <c r="A4052" s="404"/>
      <c r="B4052" s="405"/>
      <c r="C4052" s="413"/>
      <c r="D4052" s="405"/>
      <c r="E4052" s="405"/>
      <c r="F4052" s="405"/>
      <c r="G4052" s="405"/>
      <c r="H4052" s="405"/>
      <c r="I4052" s="405"/>
      <c r="J4052" s="405"/>
      <c r="K4052" s="405"/>
      <c r="L4052" s="406"/>
      <c r="M4052" s="25" t="str">
        <f>IFERROR(VLOOKUP(D4052,Cover!$I$2:$J$14,2,0),"")</f>
        <v/>
      </c>
      <c r="N4052" s="25" t="str">
        <f t="shared" si="126"/>
        <v/>
      </c>
      <c r="O4052" s="15" t="str">
        <f t="shared" si="127"/>
        <v/>
      </c>
    </row>
    <row r="4053" spans="1:15" ht="16.5" customHeight="1">
      <c r="A4053" s="404"/>
      <c r="B4053" s="405"/>
      <c r="C4053" s="413"/>
      <c r="D4053" s="405"/>
      <c r="E4053" s="405"/>
      <c r="F4053" s="405"/>
      <c r="G4053" s="405"/>
      <c r="H4053" s="405"/>
      <c r="I4053" s="405"/>
      <c r="J4053" s="405"/>
      <c r="K4053" s="405"/>
      <c r="L4053" s="406"/>
      <c r="M4053" s="25" t="str">
        <f>IFERROR(VLOOKUP(D4053,Cover!$I$2:$J$14,2,0),"")</f>
        <v/>
      </c>
      <c r="N4053" s="25" t="str">
        <f t="shared" si="126"/>
        <v/>
      </c>
      <c r="O4053" s="15" t="str">
        <f t="shared" si="127"/>
        <v/>
      </c>
    </row>
    <row r="4054" spans="1:15" ht="16.5" customHeight="1">
      <c r="A4054" s="404"/>
      <c r="B4054" s="405"/>
      <c r="C4054" s="413"/>
      <c r="D4054" s="405"/>
      <c r="E4054" s="405"/>
      <c r="F4054" s="405"/>
      <c r="G4054" s="405"/>
      <c r="H4054" s="405"/>
      <c r="I4054" s="405"/>
      <c r="J4054" s="405"/>
      <c r="K4054" s="405"/>
      <c r="L4054" s="406"/>
      <c r="M4054" s="25" t="str">
        <f>IFERROR(VLOOKUP(D4054,Cover!$I$2:$J$14,2,0),"")</f>
        <v/>
      </c>
      <c r="N4054" s="25" t="str">
        <f t="shared" si="126"/>
        <v/>
      </c>
      <c r="O4054" s="15" t="str">
        <f t="shared" si="127"/>
        <v/>
      </c>
    </row>
    <row r="4055" spans="1:15" ht="16.5" customHeight="1">
      <c r="A4055" s="404"/>
      <c r="B4055" s="405"/>
      <c r="C4055" s="413"/>
      <c r="D4055" s="405"/>
      <c r="E4055" s="405"/>
      <c r="F4055" s="405"/>
      <c r="G4055" s="405"/>
      <c r="H4055" s="405"/>
      <c r="I4055" s="405"/>
      <c r="J4055" s="405"/>
      <c r="K4055" s="405"/>
      <c r="L4055" s="406"/>
      <c r="M4055" s="25" t="str">
        <f>IFERROR(VLOOKUP(D4055,Cover!$I$2:$J$14,2,0),"")</f>
        <v/>
      </c>
      <c r="N4055" s="25" t="str">
        <f t="shared" si="126"/>
        <v/>
      </c>
      <c r="O4055" s="15" t="str">
        <f t="shared" si="127"/>
        <v/>
      </c>
    </row>
    <row r="4056" spans="1:15" ht="16.5" customHeight="1">
      <c r="A4056" s="404"/>
      <c r="B4056" s="405"/>
      <c r="C4056" s="413"/>
      <c r="D4056" s="405"/>
      <c r="E4056" s="405"/>
      <c r="F4056" s="405"/>
      <c r="G4056" s="405"/>
      <c r="H4056" s="405"/>
      <c r="I4056" s="405"/>
      <c r="J4056" s="405"/>
      <c r="K4056" s="405"/>
      <c r="L4056" s="406"/>
      <c r="M4056" s="25" t="str">
        <f>IFERROR(VLOOKUP(D4056,Cover!$I$2:$J$14,2,0),"")</f>
        <v/>
      </c>
      <c r="N4056" s="25" t="str">
        <f t="shared" si="126"/>
        <v/>
      </c>
      <c r="O4056" s="15" t="str">
        <f t="shared" si="127"/>
        <v/>
      </c>
    </row>
    <row r="4057" spans="1:15" ht="16.5" customHeight="1">
      <c r="A4057" s="404"/>
      <c r="B4057" s="405"/>
      <c r="C4057" s="413"/>
      <c r="D4057" s="405"/>
      <c r="E4057" s="405"/>
      <c r="F4057" s="405"/>
      <c r="G4057" s="405"/>
      <c r="H4057" s="405"/>
      <c r="I4057" s="405"/>
      <c r="J4057" s="405"/>
      <c r="K4057" s="405"/>
      <c r="L4057" s="406"/>
      <c r="M4057" s="25" t="str">
        <f>IFERROR(VLOOKUP(D4057,Cover!$I$2:$J$14,2,0),"")</f>
        <v/>
      </c>
      <c r="N4057" s="25" t="str">
        <f t="shared" si="126"/>
        <v/>
      </c>
      <c r="O4057" s="15" t="str">
        <f t="shared" si="127"/>
        <v/>
      </c>
    </row>
    <row r="4058" spans="1:15" ht="16.5" customHeight="1">
      <c r="A4058" s="404"/>
      <c r="B4058" s="405"/>
      <c r="C4058" s="413"/>
      <c r="D4058" s="405"/>
      <c r="E4058" s="405"/>
      <c r="F4058" s="405"/>
      <c r="G4058" s="405"/>
      <c r="H4058" s="405"/>
      <c r="I4058" s="405"/>
      <c r="J4058" s="405"/>
      <c r="K4058" s="405"/>
      <c r="L4058" s="406"/>
      <c r="M4058" s="25" t="str">
        <f>IFERROR(VLOOKUP(D4058,Cover!$I$2:$J$14,2,0),"")</f>
        <v/>
      </c>
      <c r="N4058" s="25" t="str">
        <f t="shared" si="126"/>
        <v/>
      </c>
      <c r="O4058" s="15" t="str">
        <f t="shared" si="127"/>
        <v/>
      </c>
    </row>
    <row r="4059" spans="1:15" ht="16.5" customHeight="1">
      <c r="A4059" s="404"/>
      <c r="B4059" s="405"/>
      <c r="C4059" s="413"/>
      <c r="D4059" s="405"/>
      <c r="E4059" s="405"/>
      <c r="F4059" s="405"/>
      <c r="G4059" s="405"/>
      <c r="H4059" s="405"/>
      <c r="I4059" s="405"/>
      <c r="J4059" s="405"/>
      <c r="K4059" s="405"/>
      <c r="L4059" s="406"/>
      <c r="M4059" s="25" t="str">
        <f>IFERROR(VLOOKUP(D4059,Cover!$I$2:$J$14,2,0),"")</f>
        <v/>
      </c>
      <c r="N4059" s="25" t="str">
        <f t="shared" si="126"/>
        <v/>
      </c>
      <c r="O4059" s="15" t="str">
        <f t="shared" si="127"/>
        <v/>
      </c>
    </row>
    <row r="4060" spans="1:15" ht="16.5" customHeight="1">
      <c r="A4060" s="404"/>
      <c r="B4060" s="405"/>
      <c r="C4060" s="413"/>
      <c r="D4060" s="405"/>
      <c r="E4060" s="405"/>
      <c r="F4060" s="405"/>
      <c r="G4060" s="405"/>
      <c r="H4060" s="405"/>
      <c r="I4060" s="405"/>
      <c r="J4060" s="405"/>
      <c r="K4060" s="405"/>
      <c r="L4060" s="406"/>
      <c r="M4060" s="25" t="str">
        <f>IFERROR(VLOOKUP(D4060,Cover!$I$2:$J$14,2,0),"")</f>
        <v/>
      </c>
      <c r="N4060" s="25" t="str">
        <f t="shared" si="126"/>
        <v/>
      </c>
      <c r="O4060" s="15" t="str">
        <f t="shared" si="127"/>
        <v/>
      </c>
    </row>
    <row r="4061" spans="1:15" ht="16.5" customHeight="1">
      <c r="A4061" s="404"/>
      <c r="B4061" s="405"/>
      <c r="C4061" s="413"/>
      <c r="D4061" s="405"/>
      <c r="E4061" s="405"/>
      <c r="F4061" s="405"/>
      <c r="G4061" s="405"/>
      <c r="H4061" s="405"/>
      <c r="I4061" s="405"/>
      <c r="J4061" s="405"/>
      <c r="K4061" s="405"/>
      <c r="L4061" s="406"/>
      <c r="M4061" s="25" t="str">
        <f>IFERROR(VLOOKUP(D4061,Cover!$I$2:$J$14,2,0),"")</f>
        <v/>
      </c>
      <c r="N4061" s="25" t="str">
        <f t="shared" si="126"/>
        <v/>
      </c>
      <c r="O4061" s="15" t="str">
        <f t="shared" si="127"/>
        <v/>
      </c>
    </row>
    <row r="4062" spans="1:15" ht="16.5" customHeight="1">
      <c r="A4062" s="404"/>
      <c r="B4062" s="405"/>
      <c r="C4062" s="413"/>
      <c r="D4062" s="405"/>
      <c r="E4062" s="405"/>
      <c r="F4062" s="405"/>
      <c r="G4062" s="405"/>
      <c r="H4062" s="405"/>
      <c r="I4062" s="405"/>
      <c r="J4062" s="405"/>
      <c r="K4062" s="405"/>
      <c r="L4062" s="406"/>
      <c r="M4062" s="25" t="str">
        <f>IFERROR(VLOOKUP(D4062,Cover!$I$2:$J$14,2,0),"")</f>
        <v/>
      </c>
      <c r="N4062" s="25" t="str">
        <f t="shared" si="126"/>
        <v/>
      </c>
      <c r="O4062" s="15" t="str">
        <f t="shared" si="127"/>
        <v/>
      </c>
    </row>
    <row r="4063" spans="1:15" ht="16.5" customHeight="1">
      <c r="A4063" s="404"/>
      <c r="B4063" s="405"/>
      <c r="C4063" s="413"/>
      <c r="D4063" s="405"/>
      <c r="E4063" s="405"/>
      <c r="F4063" s="405"/>
      <c r="G4063" s="405"/>
      <c r="H4063" s="405"/>
      <c r="I4063" s="405"/>
      <c r="J4063" s="405"/>
      <c r="K4063" s="405"/>
      <c r="L4063" s="406"/>
      <c r="M4063" s="25" t="str">
        <f>IFERROR(VLOOKUP(D4063,Cover!$I$2:$J$14,2,0),"")</f>
        <v/>
      </c>
      <c r="N4063" s="25" t="str">
        <f t="shared" si="126"/>
        <v/>
      </c>
      <c r="O4063" s="15" t="str">
        <f t="shared" si="127"/>
        <v/>
      </c>
    </row>
    <row r="4064" spans="1:15" ht="16.5" customHeight="1">
      <c r="A4064" s="404"/>
      <c r="B4064" s="405"/>
      <c r="C4064" s="413"/>
      <c r="D4064" s="405"/>
      <c r="E4064" s="405"/>
      <c r="F4064" s="405"/>
      <c r="G4064" s="405"/>
      <c r="H4064" s="405"/>
      <c r="I4064" s="405"/>
      <c r="J4064" s="405"/>
      <c r="K4064" s="405"/>
      <c r="L4064" s="406"/>
      <c r="M4064" s="25" t="str">
        <f>IFERROR(VLOOKUP(D4064,Cover!$I$2:$J$14,2,0),"")</f>
        <v/>
      </c>
      <c r="N4064" s="25" t="str">
        <f t="shared" si="126"/>
        <v/>
      </c>
      <c r="O4064" s="15" t="str">
        <f t="shared" si="127"/>
        <v/>
      </c>
    </row>
    <row r="4065" spans="1:15" ht="16.5" customHeight="1">
      <c r="A4065" s="404"/>
      <c r="B4065" s="405"/>
      <c r="C4065" s="413"/>
      <c r="D4065" s="405"/>
      <c r="E4065" s="405"/>
      <c r="F4065" s="405"/>
      <c r="G4065" s="405"/>
      <c r="H4065" s="405"/>
      <c r="I4065" s="405"/>
      <c r="J4065" s="405"/>
      <c r="K4065" s="405"/>
      <c r="L4065" s="406"/>
      <c r="M4065" s="25" t="str">
        <f>IFERROR(VLOOKUP(D4065,Cover!$I$2:$J$14,2,0),"")</f>
        <v/>
      </c>
      <c r="N4065" s="25" t="str">
        <f t="shared" si="126"/>
        <v/>
      </c>
      <c r="O4065" s="15" t="str">
        <f t="shared" si="127"/>
        <v/>
      </c>
    </row>
    <row r="4066" spans="1:15" ht="16.5" customHeight="1">
      <c r="A4066" s="404"/>
      <c r="B4066" s="405"/>
      <c r="C4066" s="413"/>
      <c r="D4066" s="405"/>
      <c r="E4066" s="405"/>
      <c r="F4066" s="405"/>
      <c r="G4066" s="405"/>
      <c r="H4066" s="405"/>
      <c r="I4066" s="405"/>
      <c r="J4066" s="405"/>
      <c r="K4066" s="405"/>
      <c r="L4066" s="406"/>
      <c r="M4066" s="25" t="str">
        <f>IFERROR(VLOOKUP(D4066,Cover!$I$2:$J$14,2,0),"")</f>
        <v/>
      </c>
      <c r="N4066" s="25" t="str">
        <f t="shared" si="126"/>
        <v/>
      </c>
      <c r="O4066" s="15" t="str">
        <f t="shared" si="127"/>
        <v/>
      </c>
    </row>
    <row r="4067" spans="1:15" ht="16.5" customHeight="1">
      <c r="A4067" s="404"/>
      <c r="B4067" s="405"/>
      <c r="C4067" s="413"/>
      <c r="D4067" s="405"/>
      <c r="E4067" s="405"/>
      <c r="F4067" s="405"/>
      <c r="G4067" s="405"/>
      <c r="H4067" s="405"/>
      <c r="I4067" s="405"/>
      <c r="J4067" s="405"/>
      <c r="K4067" s="405"/>
      <c r="L4067" s="406"/>
      <c r="M4067" s="25" t="str">
        <f>IFERROR(VLOOKUP(D4067,Cover!$I$2:$J$14,2,0),"")</f>
        <v/>
      </c>
      <c r="N4067" s="25" t="str">
        <f t="shared" si="126"/>
        <v/>
      </c>
      <c r="O4067" s="15" t="str">
        <f t="shared" si="127"/>
        <v/>
      </c>
    </row>
    <row r="4068" spans="1:15" ht="16.5" customHeight="1">
      <c r="A4068" s="404"/>
      <c r="B4068" s="405"/>
      <c r="C4068" s="413"/>
      <c r="D4068" s="405"/>
      <c r="E4068" s="405"/>
      <c r="F4068" s="405"/>
      <c r="G4068" s="405"/>
      <c r="H4068" s="405"/>
      <c r="I4068" s="405"/>
      <c r="J4068" s="405"/>
      <c r="K4068" s="405"/>
      <c r="L4068" s="406"/>
      <c r="M4068" s="25" t="str">
        <f>IFERROR(VLOOKUP(D4068,Cover!$I$2:$J$14,2,0),"")</f>
        <v/>
      </c>
      <c r="N4068" s="25" t="str">
        <f t="shared" si="126"/>
        <v/>
      </c>
      <c r="O4068" s="15" t="str">
        <f t="shared" si="127"/>
        <v/>
      </c>
    </row>
    <row r="4069" spans="1:15" ht="16.5" customHeight="1">
      <c r="A4069" s="404"/>
      <c r="B4069" s="405"/>
      <c r="C4069" s="413"/>
      <c r="D4069" s="405"/>
      <c r="E4069" s="405"/>
      <c r="F4069" s="405"/>
      <c r="G4069" s="405"/>
      <c r="H4069" s="405"/>
      <c r="I4069" s="405"/>
      <c r="J4069" s="405"/>
      <c r="K4069" s="405"/>
      <c r="L4069" s="406"/>
      <c r="M4069" s="25" t="str">
        <f>IFERROR(VLOOKUP(D4069,Cover!$I$2:$J$14,2,0),"")</f>
        <v/>
      </c>
      <c r="N4069" s="25" t="str">
        <f t="shared" si="126"/>
        <v/>
      </c>
      <c r="O4069" s="15" t="str">
        <f t="shared" si="127"/>
        <v/>
      </c>
    </row>
    <row r="4070" spans="1:15" ht="16.5" customHeight="1">
      <c r="A4070" s="404"/>
      <c r="B4070" s="405"/>
      <c r="C4070" s="413"/>
      <c r="D4070" s="405"/>
      <c r="E4070" s="405"/>
      <c r="F4070" s="405"/>
      <c r="G4070" s="405"/>
      <c r="H4070" s="405"/>
      <c r="I4070" s="405"/>
      <c r="J4070" s="405"/>
      <c r="K4070" s="405"/>
      <c r="L4070" s="406"/>
      <c r="M4070" s="25" t="str">
        <f>IFERROR(VLOOKUP(D4070,Cover!$I$2:$J$14,2,0),"")</f>
        <v/>
      </c>
      <c r="N4070" s="25" t="str">
        <f t="shared" si="126"/>
        <v/>
      </c>
      <c r="O4070" s="15" t="str">
        <f t="shared" si="127"/>
        <v/>
      </c>
    </row>
    <row r="4071" spans="1:15" ht="16.5" customHeight="1">
      <c r="A4071" s="404"/>
      <c r="B4071" s="405"/>
      <c r="C4071" s="413"/>
      <c r="D4071" s="405"/>
      <c r="E4071" s="405"/>
      <c r="F4071" s="405"/>
      <c r="G4071" s="405"/>
      <c r="H4071" s="405"/>
      <c r="I4071" s="405"/>
      <c r="J4071" s="405"/>
      <c r="K4071" s="405"/>
      <c r="L4071" s="406"/>
      <c r="M4071" s="25" t="str">
        <f>IFERROR(VLOOKUP(D4071,Cover!$I$2:$J$14,2,0),"")</f>
        <v/>
      </c>
      <c r="N4071" s="25" t="str">
        <f t="shared" si="126"/>
        <v/>
      </c>
      <c r="O4071" s="15" t="str">
        <f t="shared" si="127"/>
        <v/>
      </c>
    </row>
    <row r="4072" spans="1:15" ht="16.5" customHeight="1">
      <c r="A4072" s="404"/>
      <c r="B4072" s="405"/>
      <c r="C4072" s="413"/>
      <c r="D4072" s="405"/>
      <c r="E4072" s="405"/>
      <c r="F4072" s="405"/>
      <c r="G4072" s="405"/>
      <c r="H4072" s="405"/>
      <c r="I4072" s="405"/>
      <c r="J4072" s="405"/>
      <c r="K4072" s="405"/>
      <c r="L4072" s="406"/>
      <c r="M4072" s="25" t="str">
        <f>IFERROR(VLOOKUP(D4072,Cover!$I$2:$J$14,2,0),"")</f>
        <v/>
      </c>
      <c r="N4072" s="25" t="str">
        <f t="shared" si="126"/>
        <v/>
      </c>
      <c r="O4072" s="15" t="str">
        <f t="shared" si="127"/>
        <v/>
      </c>
    </row>
    <row r="4073" spans="1:15" ht="16.5" customHeight="1">
      <c r="A4073" s="404"/>
      <c r="B4073" s="405"/>
      <c r="C4073" s="413"/>
      <c r="D4073" s="405"/>
      <c r="E4073" s="405"/>
      <c r="F4073" s="405"/>
      <c r="G4073" s="405"/>
      <c r="H4073" s="405"/>
      <c r="I4073" s="405"/>
      <c r="J4073" s="405"/>
      <c r="K4073" s="405"/>
      <c r="L4073" s="406"/>
      <c r="M4073" s="25" t="str">
        <f>IFERROR(VLOOKUP(D4073,Cover!$I$2:$J$14,2,0),"")</f>
        <v/>
      </c>
      <c r="N4073" s="25" t="str">
        <f t="shared" si="126"/>
        <v/>
      </c>
      <c r="O4073" s="15" t="str">
        <f t="shared" si="127"/>
        <v/>
      </c>
    </row>
    <row r="4074" spans="1:15" ht="16.5" customHeight="1">
      <c r="A4074" s="404"/>
      <c r="B4074" s="405"/>
      <c r="C4074" s="413"/>
      <c r="D4074" s="405"/>
      <c r="E4074" s="405"/>
      <c r="F4074" s="405"/>
      <c r="G4074" s="405"/>
      <c r="H4074" s="405"/>
      <c r="I4074" s="405"/>
      <c r="J4074" s="405"/>
      <c r="K4074" s="405"/>
      <c r="L4074" s="406"/>
      <c r="M4074" s="25" t="str">
        <f>IFERROR(VLOOKUP(D4074,Cover!$I$2:$J$14,2,0),"")</f>
        <v/>
      </c>
      <c r="N4074" s="25" t="str">
        <f t="shared" si="126"/>
        <v/>
      </c>
      <c r="O4074" s="15" t="str">
        <f t="shared" si="127"/>
        <v/>
      </c>
    </row>
    <row r="4075" spans="1:15" ht="16.5" customHeight="1">
      <c r="A4075" s="404"/>
      <c r="B4075" s="405"/>
      <c r="C4075" s="413"/>
      <c r="D4075" s="405"/>
      <c r="E4075" s="405"/>
      <c r="F4075" s="405"/>
      <c r="G4075" s="405"/>
      <c r="H4075" s="405"/>
      <c r="I4075" s="405"/>
      <c r="J4075" s="405"/>
      <c r="K4075" s="405"/>
      <c r="L4075" s="406"/>
      <c r="M4075" s="25" t="str">
        <f>IFERROR(VLOOKUP(D4075,Cover!$I$2:$J$14,2,0),"")</f>
        <v/>
      </c>
      <c r="N4075" s="25" t="str">
        <f t="shared" si="126"/>
        <v/>
      </c>
      <c r="O4075" s="15" t="str">
        <f t="shared" si="127"/>
        <v/>
      </c>
    </row>
    <row r="4076" spans="1:15" ht="16.5" customHeight="1">
      <c r="A4076" s="404"/>
      <c r="B4076" s="405"/>
      <c r="C4076" s="413"/>
      <c r="D4076" s="405"/>
      <c r="E4076" s="405"/>
      <c r="F4076" s="405"/>
      <c r="G4076" s="405"/>
      <c r="H4076" s="405"/>
      <c r="I4076" s="405"/>
      <c r="J4076" s="405"/>
      <c r="K4076" s="405"/>
      <c r="L4076" s="406"/>
      <c r="M4076" s="25" t="str">
        <f>IFERROR(VLOOKUP(D4076,Cover!$I$2:$J$14,2,0),"")</f>
        <v/>
      </c>
      <c r="N4076" s="25" t="str">
        <f t="shared" si="126"/>
        <v/>
      </c>
      <c r="O4076" s="15" t="str">
        <f t="shared" si="127"/>
        <v/>
      </c>
    </row>
    <row r="4077" spans="1:15" ht="16.5" customHeight="1">
      <c r="A4077" s="404"/>
      <c r="B4077" s="405"/>
      <c r="C4077" s="413"/>
      <c r="D4077" s="405"/>
      <c r="E4077" s="405"/>
      <c r="F4077" s="405"/>
      <c r="G4077" s="405"/>
      <c r="H4077" s="405"/>
      <c r="I4077" s="405"/>
      <c r="J4077" s="405"/>
      <c r="K4077" s="405"/>
      <c r="L4077" s="406"/>
      <c r="M4077" s="25" t="str">
        <f>IFERROR(VLOOKUP(D4077,Cover!$I$2:$J$14,2,0),"")</f>
        <v/>
      </c>
      <c r="N4077" s="25" t="str">
        <f t="shared" si="126"/>
        <v/>
      </c>
      <c r="O4077" s="15" t="str">
        <f t="shared" si="127"/>
        <v/>
      </c>
    </row>
    <row r="4078" spans="1:15" ht="16.5" customHeight="1">
      <c r="A4078" s="404"/>
      <c r="B4078" s="405"/>
      <c r="C4078" s="413"/>
      <c r="D4078" s="405"/>
      <c r="E4078" s="405"/>
      <c r="F4078" s="405"/>
      <c r="G4078" s="405"/>
      <c r="H4078" s="405"/>
      <c r="I4078" s="405"/>
      <c r="J4078" s="405"/>
      <c r="K4078" s="405"/>
      <c r="L4078" s="406"/>
      <c r="M4078" s="25" t="str">
        <f>IFERROR(VLOOKUP(D4078,Cover!$I$2:$J$14,2,0),"")</f>
        <v/>
      </c>
      <c r="N4078" s="25" t="str">
        <f t="shared" si="126"/>
        <v/>
      </c>
      <c r="O4078" s="15" t="str">
        <f t="shared" si="127"/>
        <v/>
      </c>
    </row>
    <row r="4079" spans="1:15" ht="16.5" customHeight="1">
      <c r="A4079" s="404"/>
      <c r="B4079" s="405"/>
      <c r="C4079" s="413"/>
      <c r="D4079" s="405"/>
      <c r="E4079" s="405"/>
      <c r="F4079" s="405"/>
      <c r="G4079" s="405"/>
      <c r="H4079" s="405"/>
      <c r="I4079" s="405"/>
      <c r="J4079" s="405"/>
      <c r="K4079" s="405"/>
      <c r="L4079" s="406"/>
      <c r="M4079" s="25" t="str">
        <f>IFERROR(VLOOKUP(D4079,Cover!$I$2:$J$14,2,0),"")</f>
        <v/>
      </c>
      <c r="N4079" s="25" t="str">
        <f t="shared" si="126"/>
        <v/>
      </c>
      <c r="O4079" s="15" t="str">
        <f t="shared" si="127"/>
        <v/>
      </c>
    </row>
    <row r="4080" spans="1:15" ht="16.5" customHeight="1">
      <c r="A4080" s="404"/>
      <c r="B4080" s="405"/>
      <c r="C4080" s="413"/>
      <c r="D4080" s="405"/>
      <c r="E4080" s="405"/>
      <c r="F4080" s="405"/>
      <c r="G4080" s="405"/>
      <c r="H4080" s="405"/>
      <c r="I4080" s="405"/>
      <c r="J4080" s="405"/>
      <c r="K4080" s="405"/>
      <c r="L4080" s="406"/>
      <c r="M4080" s="25" t="str">
        <f>IFERROR(VLOOKUP(D4080,Cover!$I$2:$J$14,2,0),"")</f>
        <v/>
      </c>
      <c r="N4080" s="25" t="str">
        <f t="shared" si="126"/>
        <v/>
      </c>
      <c r="O4080" s="15" t="str">
        <f t="shared" si="127"/>
        <v/>
      </c>
    </row>
    <row r="4081" spans="1:15" ht="16.5" customHeight="1">
      <c r="A4081" s="404"/>
      <c r="B4081" s="405"/>
      <c r="C4081" s="413"/>
      <c r="D4081" s="405"/>
      <c r="E4081" s="405"/>
      <c r="F4081" s="405"/>
      <c r="G4081" s="405"/>
      <c r="H4081" s="405"/>
      <c r="I4081" s="405"/>
      <c r="J4081" s="405"/>
      <c r="K4081" s="405"/>
      <c r="L4081" s="406"/>
      <c r="M4081" s="25" t="str">
        <f>IFERROR(VLOOKUP(D4081,Cover!$I$2:$J$14,2,0),"")</f>
        <v/>
      </c>
      <c r="N4081" s="25" t="str">
        <f t="shared" si="126"/>
        <v/>
      </c>
      <c r="O4081" s="15" t="str">
        <f t="shared" si="127"/>
        <v/>
      </c>
    </row>
    <row r="4082" spans="1:15" ht="16.5" customHeight="1">
      <c r="A4082" s="404"/>
      <c r="B4082" s="405"/>
      <c r="C4082" s="413"/>
      <c r="D4082" s="405"/>
      <c r="E4082" s="405"/>
      <c r="F4082" s="405"/>
      <c r="G4082" s="405"/>
      <c r="H4082" s="405"/>
      <c r="I4082" s="405"/>
      <c r="J4082" s="405"/>
      <c r="K4082" s="405"/>
      <c r="L4082" s="406"/>
      <c r="M4082" s="25" t="str">
        <f>IFERROR(VLOOKUP(D4082,Cover!$I$2:$J$14,2,0),"")</f>
        <v/>
      </c>
      <c r="N4082" s="25" t="str">
        <f t="shared" si="126"/>
        <v/>
      </c>
      <c r="O4082" s="15" t="str">
        <f t="shared" si="127"/>
        <v/>
      </c>
    </row>
    <row r="4083" spans="1:15" ht="16.5" customHeight="1">
      <c r="A4083" s="404"/>
      <c r="B4083" s="405"/>
      <c r="C4083" s="413"/>
      <c r="D4083" s="405"/>
      <c r="E4083" s="405"/>
      <c r="F4083" s="405"/>
      <c r="G4083" s="405"/>
      <c r="H4083" s="405"/>
      <c r="I4083" s="405"/>
      <c r="J4083" s="405"/>
      <c r="K4083" s="405"/>
      <c r="L4083" s="406"/>
      <c r="M4083" s="25" t="str">
        <f>IFERROR(VLOOKUP(D4083,Cover!$I$2:$J$14,2,0),"")</f>
        <v/>
      </c>
      <c r="N4083" s="25" t="str">
        <f t="shared" si="126"/>
        <v/>
      </c>
      <c r="O4083" s="15" t="str">
        <f t="shared" si="127"/>
        <v/>
      </c>
    </row>
    <row r="4084" spans="1:15" ht="16.5" customHeight="1">
      <c r="A4084" s="404"/>
      <c r="B4084" s="405"/>
      <c r="C4084" s="413"/>
      <c r="D4084" s="405"/>
      <c r="E4084" s="405"/>
      <c r="F4084" s="405"/>
      <c r="G4084" s="405"/>
      <c r="H4084" s="405"/>
      <c r="I4084" s="405"/>
      <c r="J4084" s="405"/>
      <c r="K4084" s="405"/>
      <c r="L4084" s="406"/>
      <c r="M4084" s="25" t="str">
        <f>IFERROR(VLOOKUP(D4084,Cover!$I$2:$J$14,2,0),"")</f>
        <v/>
      </c>
      <c r="N4084" s="25" t="str">
        <f t="shared" si="126"/>
        <v/>
      </c>
      <c r="O4084" s="15" t="str">
        <f t="shared" si="127"/>
        <v/>
      </c>
    </row>
    <row r="4085" spans="1:15" ht="16.5" customHeight="1">
      <c r="A4085" s="404"/>
      <c r="B4085" s="405"/>
      <c r="C4085" s="413"/>
      <c r="D4085" s="405"/>
      <c r="E4085" s="405"/>
      <c r="F4085" s="405"/>
      <c r="G4085" s="405"/>
      <c r="H4085" s="405"/>
      <c r="I4085" s="405"/>
      <c r="J4085" s="405"/>
      <c r="K4085" s="405"/>
      <c r="L4085" s="406"/>
      <c r="M4085" s="25" t="str">
        <f>IFERROR(VLOOKUP(D4085,Cover!$I$2:$J$14,2,0),"")</f>
        <v/>
      </c>
      <c r="N4085" s="25" t="str">
        <f t="shared" si="126"/>
        <v/>
      </c>
      <c r="O4085" s="15" t="str">
        <f t="shared" si="127"/>
        <v/>
      </c>
    </row>
    <row r="4086" spans="1:15" ht="16.5" customHeight="1">
      <c r="A4086" s="404"/>
      <c r="B4086" s="405"/>
      <c r="C4086" s="413"/>
      <c r="D4086" s="405"/>
      <c r="E4086" s="405"/>
      <c r="F4086" s="405"/>
      <c r="G4086" s="405"/>
      <c r="H4086" s="405"/>
      <c r="I4086" s="405"/>
      <c r="J4086" s="405"/>
      <c r="K4086" s="405"/>
      <c r="L4086" s="406"/>
      <c r="M4086" s="25" t="str">
        <f>IFERROR(VLOOKUP(D4086,Cover!$I$2:$J$14,2,0),"")</f>
        <v/>
      </c>
      <c r="N4086" s="25" t="str">
        <f t="shared" si="126"/>
        <v/>
      </c>
      <c r="O4086" s="15" t="str">
        <f t="shared" si="127"/>
        <v/>
      </c>
    </row>
    <row r="4087" spans="1:15" ht="16.5" customHeight="1">
      <c r="A4087" s="404"/>
      <c r="B4087" s="405"/>
      <c r="C4087" s="413"/>
      <c r="D4087" s="405"/>
      <c r="E4087" s="405"/>
      <c r="F4087" s="405"/>
      <c r="G4087" s="405"/>
      <c r="H4087" s="405"/>
      <c r="I4087" s="405"/>
      <c r="J4087" s="405"/>
      <c r="K4087" s="405"/>
      <c r="L4087" s="406"/>
      <c r="M4087" s="25" t="str">
        <f>IFERROR(VLOOKUP(D4087,Cover!$I$2:$J$14,2,0),"")</f>
        <v/>
      </c>
      <c r="N4087" s="25" t="str">
        <f t="shared" si="126"/>
        <v/>
      </c>
      <c r="O4087" s="15" t="str">
        <f t="shared" si="127"/>
        <v/>
      </c>
    </row>
    <row r="4088" spans="1:15" ht="16.5" customHeight="1">
      <c r="A4088" s="404"/>
      <c r="B4088" s="405"/>
      <c r="C4088" s="413"/>
      <c r="D4088" s="405"/>
      <c r="E4088" s="405"/>
      <c r="F4088" s="405"/>
      <c r="G4088" s="405"/>
      <c r="H4088" s="405"/>
      <c r="I4088" s="405"/>
      <c r="J4088" s="405"/>
      <c r="K4088" s="405"/>
      <c r="L4088" s="406"/>
      <c r="M4088" s="25" t="str">
        <f>IFERROR(VLOOKUP(D4088,Cover!$I$2:$J$14,2,0),"")</f>
        <v/>
      </c>
      <c r="N4088" s="25" t="str">
        <f t="shared" si="126"/>
        <v/>
      </c>
      <c r="O4088" s="15" t="str">
        <f t="shared" si="127"/>
        <v/>
      </c>
    </row>
    <row r="4089" spans="1:15" ht="16.5" customHeight="1">
      <c r="A4089" s="404"/>
      <c r="B4089" s="405"/>
      <c r="C4089" s="413"/>
      <c r="D4089" s="405"/>
      <c r="E4089" s="405"/>
      <c r="F4089" s="405"/>
      <c r="G4089" s="405"/>
      <c r="H4089" s="405"/>
      <c r="I4089" s="405"/>
      <c r="J4089" s="405"/>
      <c r="K4089" s="405"/>
      <c r="L4089" s="406"/>
      <c r="M4089" s="25" t="str">
        <f>IFERROR(VLOOKUP(D4089,Cover!$I$2:$J$14,2,0),"")</f>
        <v/>
      </c>
      <c r="N4089" s="25" t="str">
        <f t="shared" si="126"/>
        <v/>
      </c>
      <c r="O4089" s="15" t="str">
        <f t="shared" si="127"/>
        <v/>
      </c>
    </row>
    <row r="4090" spans="1:15" ht="16.5" customHeight="1">
      <c r="A4090" s="404"/>
      <c r="B4090" s="405"/>
      <c r="C4090" s="413"/>
      <c r="D4090" s="405"/>
      <c r="E4090" s="405"/>
      <c r="F4090" s="405"/>
      <c r="G4090" s="405"/>
      <c r="H4090" s="405"/>
      <c r="I4090" s="405"/>
      <c r="J4090" s="405"/>
      <c r="K4090" s="405"/>
      <c r="L4090" s="406"/>
      <c r="M4090" s="25" t="str">
        <f>IFERROR(VLOOKUP(D4090,Cover!$I$2:$J$14,2,0),"")</f>
        <v/>
      </c>
      <c r="N4090" s="25" t="str">
        <f t="shared" si="126"/>
        <v/>
      </c>
      <c r="O4090" s="15" t="str">
        <f t="shared" si="127"/>
        <v/>
      </c>
    </row>
    <row r="4091" spans="1:15" ht="16.5" customHeight="1">
      <c r="A4091" s="404"/>
      <c r="B4091" s="405"/>
      <c r="C4091" s="413"/>
      <c r="D4091" s="405"/>
      <c r="E4091" s="405"/>
      <c r="F4091" s="405"/>
      <c r="G4091" s="405"/>
      <c r="H4091" s="405"/>
      <c r="I4091" s="405"/>
      <c r="J4091" s="405"/>
      <c r="K4091" s="405"/>
      <c r="L4091" s="406"/>
      <c r="M4091" s="25" t="str">
        <f>IFERROR(VLOOKUP(D4091,Cover!$I$2:$J$14,2,0),"")</f>
        <v/>
      </c>
      <c r="N4091" s="25" t="str">
        <f t="shared" si="126"/>
        <v/>
      </c>
      <c r="O4091" s="15" t="str">
        <f t="shared" si="127"/>
        <v/>
      </c>
    </row>
    <row r="4092" spans="1:15" ht="16.5" customHeight="1">
      <c r="A4092" s="404"/>
      <c r="B4092" s="405"/>
      <c r="C4092" s="413"/>
      <c r="D4092" s="405"/>
      <c r="E4092" s="405"/>
      <c r="F4092" s="405"/>
      <c r="G4092" s="405"/>
      <c r="H4092" s="405"/>
      <c r="I4092" s="405"/>
      <c r="J4092" s="405"/>
      <c r="K4092" s="405"/>
      <c r="L4092" s="406"/>
      <c r="M4092" s="25" t="str">
        <f>IFERROR(VLOOKUP(D4092,Cover!$I$2:$J$14,2,0),"")</f>
        <v/>
      </c>
      <c r="N4092" s="25" t="str">
        <f t="shared" si="126"/>
        <v/>
      </c>
      <c r="O4092" s="15" t="str">
        <f t="shared" si="127"/>
        <v/>
      </c>
    </row>
    <row r="4093" spans="1:15" ht="16.5" customHeight="1">
      <c r="A4093" s="404"/>
      <c r="B4093" s="405"/>
      <c r="C4093" s="413"/>
      <c r="D4093" s="405"/>
      <c r="E4093" s="405"/>
      <c r="F4093" s="405"/>
      <c r="G4093" s="405"/>
      <c r="H4093" s="405"/>
      <c r="I4093" s="405"/>
      <c r="J4093" s="405"/>
      <c r="K4093" s="405"/>
      <c r="L4093" s="406"/>
      <c r="M4093" s="25" t="str">
        <f>IFERROR(VLOOKUP(D4093,Cover!$I$2:$J$14,2,0),"")</f>
        <v/>
      </c>
      <c r="N4093" s="25" t="str">
        <f t="shared" si="126"/>
        <v/>
      </c>
      <c r="O4093" s="15" t="str">
        <f t="shared" si="127"/>
        <v/>
      </c>
    </row>
    <row r="4094" spans="1:15" ht="16.5" customHeight="1">
      <c r="A4094" s="404"/>
      <c r="B4094" s="405"/>
      <c r="C4094" s="413"/>
      <c r="D4094" s="405"/>
      <c r="E4094" s="405"/>
      <c r="F4094" s="405"/>
      <c r="G4094" s="405"/>
      <c r="H4094" s="405"/>
      <c r="I4094" s="405"/>
      <c r="J4094" s="405"/>
      <c r="K4094" s="405"/>
      <c r="L4094" s="406"/>
      <c r="M4094" s="25" t="str">
        <f>IFERROR(VLOOKUP(D4094,Cover!$I$2:$J$14,2,0),"")</f>
        <v/>
      </c>
      <c r="N4094" s="25" t="str">
        <f t="shared" si="126"/>
        <v/>
      </c>
      <c r="O4094" s="15" t="str">
        <f t="shared" si="127"/>
        <v/>
      </c>
    </row>
    <row r="4095" spans="1:15" ht="16.5" customHeight="1">
      <c r="A4095" s="404"/>
      <c r="B4095" s="405"/>
      <c r="C4095" s="413"/>
      <c r="D4095" s="405"/>
      <c r="E4095" s="405"/>
      <c r="F4095" s="405"/>
      <c r="G4095" s="405"/>
      <c r="H4095" s="405"/>
      <c r="I4095" s="405"/>
      <c r="J4095" s="405"/>
      <c r="K4095" s="405"/>
      <c r="L4095" s="406"/>
      <c r="M4095" s="25" t="str">
        <f>IFERROR(VLOOKUP(D4095,Cover!$I$2:$J$14,2,0),"")</f>
        <v/>
      </c>
      <c r="N4095" s="25" t="str">
        <f t="shared" si="126"/>
        <v/>
      </c>
      <c r="O4095" s="15" t="str">
        <f t="shared" si="127"/>
        <v/>
      </c>
    </row>
    <row r="4096" spans="1:15" ht="16.5" customHeight="1">
      <c r="A4096" s="404"/>
      <c r="B4096" s="405"/>
      <c r="C4096" s="413"/>
      <c r="D4096" s="405"/>
      <c r="E4096" s="405"/>
      <c r="F4096" s="405"/>
      <c r="G4096" s="405"/>
      <c r="H4096" s="405"/>
      <c r="I4096" s="405"/>
      <c r="J4096" s="405"/>
      <c r="K4096" s="405"/>
      <c r="L4096" s="406"/>
      <c r="M4096" s="25" t="str">
        <f>IFERROR(VLOOKUP(D4096,Cover!$I$2:$J$14,2,0),"")</f>
        <v/>
      </c>
      <c r="N4096" s="25" t="str">
        <f t="shared" si="126"/>
        <v/>
      </c>
      <c r="O4096" s="15" t="str">
        <f t="shared" si="127"/>
        <v/>
      </c>
    </row>
    <row r="4097" spans="1:15" ht="16.5" customHeight="1">
      <c r="A4097" s="404"/>
      <c r="B4097" s="405"/>
      <c r="C4097" s="413"/>
      <c r="D4097" s="405"/>
      <c r="E4097" s="405"/>
      <c r="F4097" s="405"/>
      <c r="G4097" s="405"/>
      <c r="H4097" s="405"/>
      <c r="I4097" s="405"/>
      <c r="J4097" s="405"/>
      <c r="K4097" s="405"/>
      <c r="L4097" s="406"/>
      <c r="M4097" s="25" t="str">
        <f>IFERROR(VLOOKUP(D4097,Cover!$I$2:$J$14,2,0),"")</f>
        <v/>
      </c>
      <c r="N4097" s="25" t="str">
        <f t="shared" si="126"/>
        <v/>
      </c>
      <c r="O4097" s="15" t="str">
        <f t="shared" si="127"/>
        <v/>
      </c>
    </row>
    <row r="4098" spans="1:15" ht="16.5" customHeight="1">
      <c r="A4098" s="404"/>
      <c r="B4098" s="405"/>
      <c r="C4098" s="413"/>
      <c r="D4098" s="405"/>
      <c r="E4098" s="405"/>
      <c r="F4098" s="405"/>
      <c r="G4098" s="405"/>
      <c r="H4098" s="405"/>
      <c r="I4098" s="405"/>
      <c r="J4098" s="405"/>
      <c r="K4098" s="405"/>
      <c r="L4098" s="406"/>
      <c r="M4098" s="25" t="str">
        <f>IFERROR(VLOOKUP(D4098,Cover!$I$2:$J$14,2,0),"")</f>
        <v/>
      </c>
      <c r="N4098" s="25" t="str">
        <f t="shared" si="126"/>
        <v/>
      </c>
      <c r="O4098" s="15" t="str">
        <f t="shared" si="127"/>
        <v/>
      </c>
    </row>
    <row r="4099" spans="1:15" ht="16.5" customHeight="1">
      <c r="A4099" s="404"/>
      <c r="B4099" s="405"/>
      <c r="C4099" s="413"/>
      <c r="D4099" s="405"/>
      <c r="E4099" s="405"/>
      <c r="F4099" s="405"/>
      <c r="G4099" s="405"/>
      <c r="H4099" s="405"/>
      <c r="I4099" s="405"/>
      <c r="J4099" s="405"/>
      <c r="K4099" s="405"/>
      <c r="L4099" s="406"/>
      <c r="M4099" s="25" t="str">
        <f>IFERROR(VLOOKUP(D4099,Cover!$I$2:$J$14,2,0),"")</f>
        <v/>
      </c>
      <c r="N4099" s="25" t="str">
        <f t="shared" ref="N4099:N4162" si="128">IF(O4099&lt;&gt;"PMOyyy144_R4bis",CONCATENATE(B4099,M4099,I4099),CONCATENATE(O4099,M4099,I4099))</f>
        <v/>
      </c>
      <c r="O4099" s="15" t="str">
        <f t="shared" ref="O4099:O4162" si="129">LEFT(B4099,15)</f>
        <v/>
      </c>
    </row>
    <row r="4100" spans="1:15" ht="16.5" customHeight="1">
      <c r="A4100" s="404"/>
      <c r="B4100" s="405"/>
      <c r="C4100" s="413"/>
      <c r="D4100" s="405"/>
      <c r="E4100" s="405"/>
      <c r="F4100" s="405"/>
      <c r="G4100" s="405"/>
      <c r="H4100" s="405"/>
      <c r="I4100" s="405"/>
      <c r="J4100" s="405"/>
      <c r="K4100" s="405"/>
      <c r="L4100" s="406"/>
      <c r="M4100" s="25" t="str">
        <f>IFERROR(VLOOKUP(D4100,Cover!$I$2:$J$14,2,0),"")</f>
        <v/>
      </c>
      <c r="N4100" s="25" t="str">
        <f t="shared" si="128"/>
        <v/>
      </c>
      <c r="O4100" s="15" t="str">
        <f t="shared" si="129"/>
        <v/>
      </c>
    </row>
    <row r="4101" spans="1:15" ht="16.5" customHeight="1">
      <c r="A4101" s="404"/>
      <c r="B4101" s="405"/>
      <c r="C4101" s="413"/>
      <c r="D4101" s="405"/>
      <c r="E4101" s="405"/>
      <c r="F4101" s="405"/>
      <c r="G4101" s="405"/>
      <c r="H4101" s="405"/>
      <c r="I4101" s="405"/>
      <c r="J4101" s="405"/>
      <c r="K4101" s="405"/>
      <c r="L4101" s="406"/>
      <c r="M4101" s="25" t="str">
        <f>IFERROR(VLOOKUP(D4101,Cover!$I$2:$J$14,2,0),"")</f>
        <v/>
      </c>
      <c r="N4101" s="25" t="str">
        <f t="shared" si="128"/>
        <v/>
      </c>
      <c r="O4101" s="15" t="str">
        <f t="shared" si="129"/>
        <v/>
      </c>
    </row>
    <row r="4102" spans="1:15" ht="16.5" customHeight="1">
      <c r="A4102" s="404"/>
      <c r="B4102" s="405"/>
      <c r="C4102" s="413"/>
      <c r="D4102" s="405"/>
      <c r="E4102" s="405"/>
      <c r="F4102" s="405"/>
      <c r="G4102" s="405"/>
      <c r="H4102" s="405"/>
      <c r="I4102" s="405"/>
      <c r="J4102" s="405"/>
      <c r="K4102" s="405"/>
      <c r="L4102" s="406"/>
      <c r="M4102" s="25" t="str">
        <f>IFERROR(VLOOKUP(D4102,Cover!$I$2:$J$14,2,0),"")</f>
        <v/>
      </c>
      <c r="N4102" s="25" t="str">
        <f t="shared" si="128"/>
        <v/>
      </c>
      <c r="O4102" s="15" t="str">
        <f t="shared" si="129"/>
        <v/>
      </c>
    </row>
    <row r="4103" spans="1:15" ht="16.5" customHeight="1">
      <c r="A4103" s="404"/>
      <c r="B4103" s="405"/>
      <c r="C4103" s="413"/>
      <c r="D4103" s="405"/>
      <c r="E4103" s="405"/>
      <c r="F4103" s="405"/>
      <c r="G4103" s="405"/>
      <c r="H4103" s="405"/>
      <c r="I4103" s="405"/>
      <c r="J4103" s="405"/>
      <c r="K4103" s="405"/>
      <c r="L4103" s="406"/>
      <c r="M4103" s="25" t="str">
        <f>IFERROR(VLOOKUP(D4103,Cover!$I$2:$J$14,2,0),"")</f>
        <v/>
      </c>
      <c r="N4103" s="25" t="str">
        <f t="shared" si="128"/>
        <v/>
      </c>
      <c r="O4103" s="15" t="str">
        <f t="shared" si="129"/>
        <v/>
      </c>
    </row>
    <row r="4104" spans="1:15" ht="16.5" customHeight="1">
      <c r="A4104" s="404"/>
      <c r="B4104" s="405"/>
      <c r="C4104" s="413"/>
      <c r="D4104" s="405"/>
      <c r="E4104" s="405"/>
      <c r="F4104" s="405"/>
      <c r="G4104" s="405"/>
      <c r="H4104" s="405"/>
      <c r="I4104" s="405"/>
      <c r="J4104" s="405"/>
      <c r="K4104" s="405"/>
      <c r="L4104" s="406"/>
      <c r="M4104" s="25" t="str">
        <f>IFERROR(VLOOKUP(D4104,Cover!$I$2:$J$14,2,0),"")</f>
        <v/>
      </c>
      <c r="N4104" s="25" t="str">
        <f t="shared" si="128"/>
        <v/>
      </c>
      <c r="O4104" s="15" t="str">
        <f t="shared" si="129"/>
        <v/>
      </c>
    </row>
    <row r="4105" spans="1:15" ht="16.5" customHeight="1">
      <c r="A4105" s="404"/>
      <c r="B4105" s="405"/>
      <c r="C4105" s="413"/>
      <c r="D4105" s="405"/>
      <c r="E4105" s="405"/>
      <c r="F4105" s="405"/>
      <c r="G4105" s="405"/>
      <c r="H4105" s="405"/>
      <c r="I4105" s="405"/>
      <c r="J4105" s="405"/>
      <c r="K4105" s="405"/>
      <c r="L4105" s="406"/>
      <c r="M4105" s="25" t="str">
        <f>IFERROR(VLOOKUP(D4105,Cover!$I$2:$J$14,2,0),"")</f>
        <v/>
      </c>
      <c r="N4105" s="25" t="str">
        <f t="shared" si="128"/>
        <v/>
      </c>
      <c r="O4105" s="15" t="str">
        <f t="shared" si="129"/>
        <v/>
      </c>
    </row>
    <row r="4106" spans="1:15" ht="16.5" customHeight="1">
      <c r="A4106" s="404"/>
      <c r="B4106" s="405"/>
      <c r="C4106" s="413"/>
      <c r="D4106" s="405"/>
      <c r="E4106" s="405"/>
      <c r="F4106" s="405"/>
      <c r="G4106" s="405"/>
      <c r="H4106" s="405"/>
      <c r="I4106" s="405"/>
      <c r="J4106" s="405"/>
      <c r="K4106" s="405"/>
      <c r="L4106" s="406"/>
      <c r="M4106" s="25" t="str">
        <f>IFERROR(VLOOKUP(D4106,Cover!$I$2:$J$14,2,0),"")</f>
        <v/>
      </c>
      <c r="N4106" s="25" t="str">
        <f t="shared" si="128"/>
        <v/>
      </c>
      <c r="O4106" s="15" t="str">
        <f t="shared" si="129"/>
        <v/>
      </c>
    </row>
    <row r="4107" spans="1:15" ht="16.5" customHeight="1">
      <c r="A4107" s="404"/>
      <c r="B4107" s="405"/>
      <c r="C4107" s="413"/>
      <c r="D4107" s="405"/>
      <c r="E4107" s="405"/>
      <c r="F4107" s="405"/>
      <c r="G4107" s="405"/>
      <c r="H4107" s="405"/>
      <c r="I4107" s="405"/>
      <c r="J4107" s="405"/>
      <c r="K4107" s="405"/>
      <c r="L4107" s="406"/>
      <c r="M4107" s="25" t="str">
        <f>IFERROR(VLOOKUP(D4107,Cover!$I$2:$J$14,2,0),"")</f>
        <v/>
      </c>
      <c r="N4107" s="25" t="str">
        <f t="shared" si="128"/>
        <v/>
      </c>
      <c r="O4107" s="15" t="str">
        <f t="shared" si="129"/>
        <v/>
      </c>
    </row>
    <row r="4108" spans="1:15" ht="16.5" customHeight="1">
      <c r="A4108" s="404"/>
      <c r="B4108" s="405"/>
      <c r="C4108" s="413"/>
      <c r="D4108" s="405"/>
      <c r="E4108" s="405"/>
      <c r="F4108" s="405"/>
      <c r="G4108" s="405"/>
      <c r="H4108" s="405"/>
      <c r="I4108" s="405"/>
      <c r="J4108" s="405"/>
      <c r="K4108" s="405"/>
      <c r="L4108" s="406"/>
      <c r="M4108" s="25" t="str">
        <f>IFERROR(VLOOKUP(D4108,Cover!$I$2:$J$14,2,0),"")</f>
        <v/>
      </c>
      <c r="N4108" s="25" t="str">
        <f t="shared" si="128"/>
        <v/>
      </c>
      <c r="O4108" s="15" t="str">
        <f t="shared" si="129"/>
        <v/>
      </c>
    </row>
    <row r="4109" spans="1:15" ht="16.5" customHeight="1">
      <c r="A4109" s="404"/>
      <c r="B4109" s="405"/>
      <c r="C4109" s="413"/>
      <c r="D4109" s="405"/>
      <c r="E4109" s="405"/>
      <c r="F4109" s="405"/>
      <c r="G4109" s="405"/>
      <c r="H4109" s="405"/>
      <c r="I4109" s="405"/>
      <c r="J4109" s="405"/>
      <c r="K4109" s="405"/>
      <c r="L4109" s="406"/>
      <c r="M4109" s="25" t="str">
        <f>IFERROR(VLOOKUP(D4109,Cover!$I$2:$J$14,2,0),"")</f>
        <v/>
      </c>
      <c r="N4109" s="25" t="str">
        <f t="shared" si="128"/>
        <v/>
      </c>
      <c r="O4109" s="15" t="str">
        <f t="shared" si="129"/>
        <v/>
      </c>
    </row>
    <row r="4110" spans="1:15" ht="16.5" customHeight="1">
      <c r="A4110" s="404"/>
      <c r="B4110" s="405"/>
      <c r="C4110" s="413"/>
      <c r="D4110" s="405"/>
      <c r="E4110" s="405"/>
      <c r="F4110" s="405"/>
      <c r="G4110" s="405"/>
      <c r="H4110" s="405"/>
      <c r="I4110" s="405"/>
      <c r="J4110" s="405"/>
      <c r="K4110" s="405"/>
      <c r="L4110" s="406"/>
      <c r="M4110" s="25" t="str">
        <f>IFERROR(VLOOKUP(D4110,Cover!$I$2:$J$14,2,0),"")</f>
        <v/>
      </c>
      <c r="N4110" s="25" t="str">
        <f t="shared" si="128"/>
        <v/>
      </c>
      <c r="O4110" s="15" t="str">
        <f t="shared" si="129"/>
        <v/>
      </c>
    </row>
    <row r="4111" spans="1:15" ht="16.5" customHeight="1">
      <c r="A4111" s="404"/>
      <c r="B4111" s="405"/>
      <c r="C4111" s="413"/>
      <c r="D4111" s="405"/>
      <c r="E4111" s="405"/>
      <c r="F4111" s="405"/>
      <c r="G4111" s="405"/>
      <c r="H4111" s="405"/>
      <c r="I4111" s="405"/>
      <c r="J4111" s="405"/>
      <c r="K4111" s="405"/>
      <c r="L4111" s="406"/>
      <c r="M4111" s="25" t="str">
        <f>IFERROR(VLOOKUP(D4111,Cover!$I$2:$J$14,2,0),"")</f>
        <v/>
      </c>
      <c r="N4111" s="25" t="str">
        <f t="shared" si="128"/>
        <v/>
      </c>
      <c r="O4111" s="15" t="str">
        <f t="shared" si="129"/>
        <v/>
      </c>
    </row>
    <row r="4112" spans="1:15" ht="16.5" customHeight="1">
      <c r="A4112" s="404"/>
      <c r="B4112" s="405"/>
      <c r="C4112" s="413"/>
      <c r="D4112" s="405"/>
      <c r="E4112" s="405"/>
      <c r="F4112" s="405"/>
      <c r="G4112" s="405"/>
      <c r="H4112" s="405"/>
      <c r="I4112" s="405"/>
      <c r="J4112" s="405"/>
      <c r="K4112" s="405"/>
      <c r="L4112" s="406"/>
      <c r="M4112" s="25" t="str">
        <f>IFERROR(VLOOKUP(D4112,Cover!$I$2:$J$14,2,0),"")</f>
        <v/>
      </c>
      <c r="N4112" s="25" t="str">
        <f t="shared" si="128"/>
        <v/>
      </c>
      <c r="O4112" s="15" t="str">
        <f t="shared" si="129"/>
        <v/>
      </c>
    </row>
    <row r="4113" spans="1:15" ht="16.5" customHeight="1">
      <c r="A4113" s="404"/>
      <c r="B4113" s="405"/>
      <c r="C4113" s="413"/>
      <c r="D4113" s="405"/>
      <c r="E4113" s="405"/>
      <c r="F4113" s="405"/>
      <c r="G4113" s="405"/>
      <c r="H4113" s="405"/>
      <c r="I4113" s="405"/>
      <c r="J4113" s="405"/>
      <c r="K4113" s="405"/>
      <c r="L4113" s="406"/>
      <c r="M4113" s="25" t="str">
        <f>IFERROR(VLOOKUP(D4113,Cover!$I$2:$J$14,2,0),"")</f>
        <v/>
      </c>
      <c r="N4113" s="25" t="str">
        <f t="shared" si="128"/>
        <v/>
      </c>
      <c r="O4113" s="15" t="str">
        <f t="shared" si="129"/>
        <v/>
      </c>
    </row>
    <row r="4114" spans="1:15" ht="16.5" customHeight="1">
      <c r="A4114" s="404"/>
      <c r="B4114" s="405"/>
      <c r="C4114" s="413"/>
      <c r="D4114" s="405"/>
      <c r="E4114" s="405"/>
      <c r="F4114" s="405"/>
      <c r="G4114" s="405"/>
      <c r="H4114" s="405"/>
      <c r="I4114" s="405"/>
      <c r="J4114" s="405"/>
      <c r="K4114" s="405"/>
      <c r="L4114" s="406"/>
      <c r="M4114" s="25" t="str">
        <f>IFERROR(VLOOKUP(D4114,Cover!$I$2:$J$14,2,0),"")</f>
        <v/>
      </c>
      <c r="N4114" s="25" t="str">
        <f t="shared" si="128"/>
        <v/>
      </c>
      <c r="O4114" s="15" t="str">
        <f t="shared" si="129"/>
        <v/>
      </c>
    </row>
    <row r="4115" spans="1:15" ht="16.5" customHeight="1">
      <c r="A4115" s="404"/>
      <c r="B4115" s="405"/>
      <c r="C4115" s="413"/>
      <c r="D4115" s="405"/>
      <c r="E4115" s="405"/>
      <c r="F4115" s="405"/>
      <c r="G4115" s="405"/>
      <c r="H4115" s="405"/>
      <c r="I4115" s="405"/>
      <c r="J4115" s="405"/>
      <c r="K4115" s="405"/>
      <c r="L4115" s="406"/>
      <c r="M4115" s="25" t="str">
        <f>IFERROR(VLOOKUP(D4115,Cover!$I$2:$J$14,2,0),"")</f>
        <v/>
      </c>
      <c r="N4115" s="25" t="str">
        <f t="shared" si="128"/>
        <v/>
      </c>
      <c r="O4115" s="15" t="str">
        <f t="shared" si="129"/>
        <v/>
      </c>
    </row>
    <row r="4116" spans="1:15" ht="16.5" customHeight="1">
      <c r="A4116" s="404"/>
      <c r="B4116" s="405"/>
      <c r="C4116" s="413"/>
      <c r="D4116" s="405"/>
      <c r="E4116" s="405"/>
      <c r="F4116" s="405"/>
      <c r="G4116" s="405"/>
      <c r="H4116" s="405"/>
      <c r="I4116" s="405"/>
      <c r="J4116" s="405"/>
      <c r="K4116" s="405"/>
      <c r="L4116" s="406"/>
      <c r="M4116" s="25" t="str">
        <f>IFERROR(VLOOKUP(D4116,Cover!$I$2:$J$14,2,0),"")</f>
        <v/>
      </c>
      <c r="N4116" s="25" t="str">
        <f t="shared" si="128"/>
        <v/>
      </c>
      <c r="O4116" s="15" t="str">
        <f t="shared" si="129"/>
        <v/>
      </c>
    </row>
    <row r="4117" spans="1:15" ht="16.5" customHeight="1">
      <c r="A4117" s="404"/>
      <c r="B4117" s="405"/>
      <c r="C4117" s="413"/>
      <c r="D4117" s="405"/>
      <c r="E4117" s="405"/>
      <c r="F4117" s="405"/>
      <c r="G4117" s="405"/>
      <c r="H4117" s="405"/>
      <c r="I4117" s="405"/>
      <c r="J4117" s="405"/>
      <c r="K4117" s="405"/>
      <c r="L4117" s="406"/>
      <c r="M4117" s="25" t="str">
        <f>IFERROR(VLOOKUP(D4117,Cover!$I$2:$J$14,2,0),"")</f>
        <v/>
      </c>
      <c r="N4117" s="25" t="str">
        <f t="shared" si="128"/>
        <v/>
      </c>
      <c r="O4117" s="15" t="str">
        <f t="shared" si="129"/>
        <v/>
      </c>
    </row>
    <row r="4118" spans="1:15" ht="16.5" customHeight="1">
      <c r="A4118" s="404"/>
      <c r="B4118" s="405"/>
      <c r="C4118" s="413"/>
      <c r="D4118" s="405"/>
      <c r="E4118" s="405"/>
      <c r="F4118" s="405"/>
      <c r="G4118" s="405"/>
      <c r="H4118" s="405"/>
      <c r="I4118" s="405"/>
      <c r="J4118" s="405"/>
      <c r="K4118" s="405"/>
      <c r="L4118" s="406"/>
      <c r="M4118" s="25" t="str">
        <f>IFERROR(VLOOKUP(D4118,Cover!$I$2:$J$14,2,0),"")</f>
        <v/>
      </c>
      <c r="N4118" s="25" t="str">
        <f t="shared" si="128"/>
        <v/>
      </c>
      <c r="O4118" s="15" t="str">
        <f t="shared" si="129"/>
        <v/>
      </c>
    </row>
    <row r="4119" spans="1:15" ht="16.5" customHeight="1">
      <c r="A4119" s="404"/>
      <c r="B4119" s="405"/>
      <c r="C4119" s="413"/>
      <c r="D4119" s="405"/>
      <c r="E4119" s="405"/>
      <c r="F4119" s="405"/>
      <c r="G4119" s="405"/>
      <c r="H4119" s="405"/>
      <c r="I4119" s="405"/>
      <c r="J4119" s="405"/>
      <c r="K4119" s="405"/>
      <c r="L4119" s="406"/>
      <c r="M4119" s="25" t="str">
        <f>IFERROR(VLOOKUP(D4119,Cover!$I$2:$J$14,2,0),"")</f>
        <v/>
      </c>
      <c r="N4119" s="25" t="str">
        <f t="shared" si="128"/>
        <v/>
      </c>
      <c r="O4119" s="15" t="str">
        <f t="shared" si="129"/>
        <v/>
      </c>
    </row>
    <row r="4120" spans="1:15" ht="16.5" customHeight="1">
      <c r="A4120" s="404"/>
      <c r="B4120" s="405"/>
      <c r="C4120" s="413"/>
      <c r="D4120" s="405"/>
      <c r="E4120" s="405"/>
      <c r="F4120" s="405"/>
      <c r="G4120" s="405"/>
      <c r="H4120" s="405"/>
      <c r="I4120" s="405"/>
      <c r="J4120" s="405"/>
      <c r="K4120" s="405"/>
      <c r="L4120" s="406"/>
      <c r="M4120" s="25" t="str">
        <f>IFERROR(VLOOKUP(D4120,Cover!$I$2:$J$14,2,0),"")</f>
        <v/>
      </c>
      <c r="N4120" s="25" t="str">
        <f t="shared" si="128"/>
        <v/>
      </c>
      <c r="O4120" s="15" t="str">
        <f t="shared" si="129"/>
        <v/>
      </c>
    </row>
    <row r="4121" spans="1:15" ht="16.5" customHeight="1">
      <c r="A4121" s="404"/>
      <c r="B4121" s="405"/>
      <c r="C4121" s="413"/>
      <c r="D4121" s="405"/>
      <c r="E4121" s="405"/>
      <c r="F4121" s="405"/>
      <c r="G4121" s="405"/>
      <c r="H4121" s="405"/>
      <c r="I4121" s="405"/>
      <c r="J4121" s="405"/>
      <c r="K4121" s="405"/>
      <c r="L4121" s="406"/>
      <c r="M4121" s="25" t="str">
        <f>IFERROR(VLOOKUP(D4121,Cover!$I$2:$J$14,2,0),"")</f>
        <v/>
      </c>
      <c r="N4121" s="25" t="str">
        <f t="shared" si="128"/>
        <v/>
      </c>
      <c r="O4121" s="15" t="str">
        <f t="shared" si="129"/>
        <v/>
      </c>
    </row>
    <row r="4122" spans="1:15" ht="16.5" customHeight="1">
      <c r="A4122" s="404"/>
      <c r="B4122" s="405"/>
      <c r="C4122" s="413"/>
      <c r="D4122" s="405"/>
      <c r="E4122" s="405"/>
      <c r="F4122" s="405"/>
      <c r="G4122" s="405"/>
      <c r="H4122" s="405"/>
      <c r="I4122" s="405"/>
      <c r="J4122" s="405"/>
      <c r="K4122" s="405"/>
      <c r="L4122" s="406"/>
      <c r="M4122" s="25" t="str">
        <f>IFERROR(VLOOKUP(D4122,Cover!$I$2:$J$14,2,0),"")</f>
        <v/>
      </c>
      <c r="N4122" s="25" t="str">
        <f t="shared" si="128"/>
        <v/>
      </c>
      <c r="O4122" s="15" t="str">
        <f t="shared" si="129"/>
        <v/>
      </c>
    </row>
    <row r="4123" spans="1:15" ht="16.5" customHeight="1">
      <c r="A4123" s="404"/>
      <c r="B4123" s="405"/>
      <c r="C4123" s="413"/>
      <c r="D4123" s="405"/>
      <c r="E4123" s="405"/>
      <c r="F4123" s="405"/>
      <c r="G4123" s="405"/>
      <c r="H4123" s="405"/>
      <c r="I4123" s="405"/>
      <c r="J4123" s="405"/>
      <c r="K4123" s="405"/>
      <c r="L4123" s="406"/>
      <c r="M4123" s="25" t="str">
        <f>IFERROR(VLOOKUP(D4123,Cover!$I$2:$J$14,2,0),"")</f>
        <v/>
      </c>
      <c r="N4123" s="25" t="str">
        <f t="shared" si="128"/>
        <v/>
      </c>
      <c r="O4123" s="15" t="str">
        <f t="shared" si="129"/>
        <v/>
      </c>
    </row>
    <row r="4124" spans="1:15" ht="16.5" customHeight="1">
      <c r="A4124" s="404"/>
      <c r="B4124" s="405"/>
      <c r="C4124" s="413"/>
      <c r="D4124" s="405"/>
      <c r="E4124" s="405"/>
      <c r="F4124" s="405"/>
      <c r="G4124" s="405"/>
      <c r="H4124" s="405"/>
      <c r="I4124" s="405"/>
      <c r="J4124" s="405"/>
      <c r="K4124" s="405"/>
      <c r="L4124" s="406"/>
      <c r="M4124" s="25" t="str">
        <f>IFERROR(VLOOKUP(D4124,Cover!$I$2:$J$14,2,0),"")</f>
        <v/>
      </c>
      <c r="N4124" s="25" t="str">
        <f t="shared" si="128"/>
        <v/>
      </c>
      <c r="O4124" s="15" t="str">
        <f t="shared" si="129"/>
        <v/>
      </c>
    </row>
    <row r="4125" spans="1:15" ht="16.5" customHeight="1">
      <c r="A4125" s="404"/>
      <c r="B4125" s="405"/>
      <c r="C4125" s="413"/>
      <c r="D4125" s="405"/>
      <c r="E4125" s="405"/>
      <c r="F4125" s="405"/>
      <c r="G4125" s="405"/>
      <c r="H4125" s="405"/>
      <c r="I4125" s="405"/>
      <c r="J4125" s="405"/>
      <c r="K4125" s="405"/>
      <c r="L4125" s="406"/>
      <c r="M4125" s="25" t="str">
        <f>IFERROR(VLOOKUP(D4125,Cover!$I$2:$J$14,2,0),"")</f>
        <v/>
      </c>
      <c r="N4125" s="25" t="str">
        <f t="shared" si="128"/>
        <v/>
      </c>
      <c r="O4125" s="15" t="str">
        <f t="shared" si="129"/>
        <v/>
      </c>
    </row>
    <row r="4126" spans="1:15" ht="16.5" customHeight="1">
      <c r="A4126" s="404"/>
      <c r="B4126" s="405"/>
      <c r="C4126" s="413"/>
      <c r="D4126" s="405"/>
      <c r="E4126" s="405"/>
      <c r="F4126" s="405"/>
      <c r="G4126" s="405"/>
      <c r="H4126" s="405"/>
      <c r="I4126" s="405"/>
      <c r="J4126" s="405"/>
      <c r="K4126" s="405"/>
      <c r="L4126" s="406"/>
      <c r="M4126" s="25" t="str">
        <f>IFERROR(VLOOKUP(D4126,Cover!$I$2:$J$14,2,0),"")</f>
        <v/>
      </c>
      <c r="N4126" s="25" t="str">
        <f t="shared" si="128"/>
        <v/>
      </c>
      <c r="O4126" s="15" t="str">
        <f t="shared" si="129"/>
        <v/>
      </c>
    </row>
    <row r="4127" spans="1:15" ht="16.5" customHeight="1">
      <c r="A4127" s="404"/>
      <c r="B4127" s="405"/>
      <c r="C4127" s="413"/>
      <c r="D4127" s="405"/>
      <c r="E4127" s="405"/>
      <c r="F4127" s="405"/>
      <c r="G4127" s="405"/>
      <c r="H4127" s="405"/>
      <c r="I4127" s="405"/>
      <c r="J4127" s="405"/>
      <c r="K4127" s="405"/>
      <c r="L4127" s="406"/>
      <c r="M4127" s="25" t="str">
        <f>IFERROR(VLOOKUP(D4127,Cover!$I$2:$J$14,2,0),"")</f>
        <v/>
      </c>
      <c r="N4127" s="25" t="str">
        <f t="shared" si="128"/>
        <v/>
      </c>
      <c r="O4127" s="15" t="str">
        <f t="shared" si="129"/>
        <v/>
      </c>
    </row>
    <row r="4128" spans="1:15" ht="16.5" customHeight="1">
      <c r="A4128" s="404"/>
      <c r="B4128" s="405"/>
      <c r="C4128" s="413"/>
      <c r="D4128" s="405"/>
      <c r="E4128" s="405"/>
      <c r="F4128" s="405"/>
      <c r="G4128" s="405"/>
      <c r="H4128" s="405"/>
      <c r="I4128" s="405"/>
      <c r="J4128" s="405"/>
      <c r="K4128" s="405"/>
      <c r="L4128" s="406"/>
      <c r="M4128" s="25" t="str">
        <f>IFERROR(VLOOKUP(D4128,Cover!$I$2:$J$14,2,0),"")</f>
        <v/>
      </c>
      <c r="N4128" s="25" t="str">
        <f t="shared" si="128"/>
        <v/>
      </c>
      <c r="O4128" s="15" t="str">
        <f t="shared" si="129"/>
        <v/>
      </c>
    </row>
    <row r="4129" spans="1:15" ht="16.5" customHeight="1">
      <c r="A4129" s="404"/>
      <c r="B4129" s="405"/>
      <c r="C4129" s="413"/>
      <c r="D4129" s="405"/>
      <c r="E4129" s="405"/>
      <c r="F4129" s="405"/>
      <c r="G4129" s="405"/>
      <c r="H4129" s="405"/>
      <c r="I4129" s="405"/>
      <c r="J4129" s="405"/>
      <c r="K4129" s="405"/>
      <c r="L4129" s="406"/>
      <c r="M4129" s="25" t="str">
        <f>IFERROR(VLOOKUP(D4129,Cover!$I$2:$J$14,2,0),"")</f>
        <v/>
      </c>
      <c r="N4129" s="25" t="str">
        <f t="shared" si="128"/>
        <v/>
      </c>
      <c r="O4129" s="15" t="str">
        <f t="shared" si="129"/>
        <v/>
      </c>
    </row>
    <row r="4130" spans="1:15" ht="16.5" customHeight="1">
      <c r="A4130" s="404"/>
      <c r="B4130" s="405"/>
      <c r="C4130" s="413"/>
      <c r="D4130" s="405"/>
      <c r="E4130" s="405"/>
      <c r="F4130" s="405"/>
      <c r="G4130" s="405"/>
      <c r="H4130" s="405"/>
      <c r="I4130" s="405"/>
      <c r="J4130" s="405"/>
      <c r="K4130" s="405"/>
      <c r="L4130" s="406"/>
      <c r="M4130" s="25" t="str">
        <f>IFERROR(VLOOKUP(D4130,Cover!$I$2:$J$14,2,0),"")</f>
        <v/>
      </c>
      <c r="N4130" s="25" t="str">
        <f t="shared" si="128"/>
        <v/>
      </c>
      <c r="O4130" s="15" t="str">
        <f t="shared" si="129"/>
        <v/>
      </c>
    </row>
    <row r="4131" spans="1:15" ht="16.5" customHeight="1">
      <c r="A4131" s="404"/>
      <c r="B4131" s="405"/>
      <c r="C4131" s="413"/>
      <c r="D4131" s="405"/>
      <c r="E4131" s="405"/>
      <c r="F4131" s="405"/>
      <c r="G4131" s="405"/>
      <c r="H4131" s="405"/>
      <c r="I4131" s="405"/>
      <c r="J4131" s="405"/>
      <c r="K4131" s="405"/>
      <c r="L4131" s="406"/>
      <c r="M4131" s="25" t="str">
        <f>IFERROR(VLOOKUP(D4131,Cover!$I$2:$J$14,2,0),"")</f>
        <v/>
      </c>
      <c r="N4131" s="25" t="str">
        <f t="shared" si="128"/>
        <v/>
      </c>
      <c r="O4131" s="15" t="str">
        <f t="shared" si="129"/>
        <v/>
      </c>
    </row>
    <row r="4132" spans="1:15" ht="16.5" customHeight="1">
      <c r="A4132" s="404"/>
      <c r="B4132" s="405"/>
      <c r="C4132" s="413"/>
      <c r="D4132" s="405"/>
      <c r="E4132" s="405"/>
      <c r="F4132" s="405"/>
      <c r="G4132" s="405"/>
      <c r="H4132" s="405"/>
      <c r="I4132" s="405"/>
      <c r="J4132" s="405"/>
      <c r="K4132" s="405"/>
      <c r="L4132" s="406"/>
      <c r="M4132" s="25" t="str">
        <f>IFERROR(VLOOKUP(D4132,Cover!$I$2:$J$14,2,0),"")</f>
        <v/>
      </c>
      <c r="N4132" s="25" t="str">
        <f t="shared" si="128"/>
        <v/>
      </c>
      <c r="O4132" s="15" t="str">
        <f t="shared" si="129"/>
        <v/>
      </c>
    </row>
    <row r="4133" spans="1:15" ht="16.5" customHeight="1">
      <c r="A4133" s="404"/>
      <c r="B4133" s="405"/>
      <c r="C4133" s="413"/>
      <c r="D4133" s="405"/>
      <c r="E4133" s="405"/>
      <c r="F4133" s="405"/>
      <c r="G4133" s="405"/>
      <c r="H4133" s="405"/>
      <c r="I4133" s="405"/>
      <c r="J4133" s="405"/>
      <c r="K4133" s="405"/>
      <c r="L4133" s="406"/>
      <c r="M4133" s="25" t="str">
        <f>IFERROR(VLOOKUP(D4133,Cover!$I$2:$J$14,2,0),"")</f>
        <v/>
      </c>
      <c r="N4133" s="25" t="str">
        <f t="shared" si="128"/>
        <v/>
      </c>
      <c r="O4133" s="15" t="str">
        <f t="shared" si="129"/>
        <v/>
      </c>
    </row>
    <row r="4134" spans="1:15" ht="16.5" customHeight="1">
      <c r="A4134" s="404"/>
      <c r="B4134" s="405"/>
      <c r="C4134" s="413"/>
      <c r="D4134" s="405"/>
      <c r="E4134" s="405"/>
      <c r="F4134" s="405"/>
      <c r="G4134" s="405"/>
      <c r="H4134" s="405"/>
      <c r="I4134" s="405"/>
      <c r="J4134" s="405"/>
      <c r="K4134" s="405"/>
      <c r="L4134" s="406"/>
      <c r="M4134" s="25" t="str">
        <f>IFERROR(VLOOKUP(D4134,Cover!$I$2:$J$14,2,0),"")</f>
        <v/>
      </c>
      <c r="N4134" s="25" t="str">
        <f t="shared" si="128"/>
        <v/>
      </c>
      <c r="O4134" s="15" t="str">
        <f t="shared" si="129"/>
        <v/>
      </c>
    </row>
    <row r="4135" spans="1:15" ht="16.5" customHeight="1">
      <c r="A4135" s="404"/>
      <c r="B4135" s="405"/>
      <c r="C4135" s="413"/>
      <c r="D4135" s="405"/>
      <c r="E4135" s="405"/>
      <c r="F4135" s="405"/>
      <c r="G4135" s="405"/>
      <c r="H4135" s="405"/>
      <c r="I4135" s="405"/>
      <c r="J4135" s="405"/>
      <c r="K4135" s="405"/>
      <c r="L4135" s="406"/>
      <c r="M4135" s="25" t="str">
        <f>IFERROR(VLOOKUP(D4135,Cover!$I$2:$J$14,2,0),"")</f>
        <v/>
      </c>
      <c r="N4135" s="25" t="str">
        <f t="shared" si="128"/>
        <v/>
      </c>
      <c r="O4135" s="15" t="str">
        <f t="shared" si="129"/>
        <v/>
      </c>
    </row>
    <row r="4136" spans="1:15" ht="16.5" customHeight="1">
      <c r="A4136" s="404"/>
      <c r="B4136" s="405"/>
      <c r="C4136" s="413"/>
      <c r="D4136" s="405"/>
      <c r="E4136" s="405"/>
      <c r="F4136" s="405"/>
      <c r="G4136" s="405"/>
      <c r="H4136" s="405"/>
      <c r="I4136" s="405"/>
      <c r="J4136" s="405"/>
      <c r="K4136" s="405"/>
      <c r="L4136" s="406"/>
      <c r="M4136" s="25" t="str">
        <f>IFERROR(VLOOKUP(D4136,Cover!$I$2:$J$14,2,0),"")</f>
        <v/>
      </c>
      <c r="N4136" s="25" t="str">
        <f t="shared" si="128"/>
        <v/>
      </c>
      <c r="O4136" s="15" t="str">
        <f t="shared" si="129"/>
        <v/>
      </c>
    </row>
    <row r="4137" spans="1:15" ht="16.5" customHeight="1">
      <c r="A4137" s="404"/>
      <c r="B4137" s="405"/>
      <c r="C4137" s="413"/>
      <c r="D4137" s="405"/>
      <c r="E4137" s="405"/>
      <c r="F4137" s="405"/>
      <c r="G4137" s="405"/>
      <c r="H4137" s="405"/>
      <c r="I4137" s="405"/>
      <c r="J4137" s="405"/>
      <c r="K4137" s="405"/>
      <c r="L4137" s="406"/>
      <c r="M4137" s="25" t="str">
        <f>IFERROR(VLOOKUP(D4137,Cover!$I$2:$J$14,2,0),"")</f>
        <v/>
      </c>
      <c r="N4137" s="25" t="str">
        <f t="shared" si="128"/>
        <v/>
      </c>
      <c r="O4137" s="15" t="str">
        <f t="shared" si="129"/>
        <v/>
      </c>
    </row>
    <row r="4138" spans="1:15" ht="16.5" customHeight="1">
      <c r="A4138" s="404"/>
      <c r="B4138" s="405"/>
      <c r="C4138" s="413"/>
      <c r="D4138" s="405"/>
      <c r="E4138" s="405"/>
      <c r="F4138" s="405"/>
      <c r="G4138" s="405"/>
      <c r="H4138" s="405"/>
      <c r="I4138" s="405"/>
      <c r="J4138" s="405"/>
      <c r="K4138" s="405"/>
      <c r="L4138" s="406"/>
      <c r="M4138" s="25" t="str">
        <f>IFERROR(VLOOKUP(D4138,Cover!$I$2:$J$14,2,0),"")</f>
        <v/>
      </c>
      <c r="N4138" s="25" t="str">
        <f t="shared" si="128"/>
        <v/>
      </c>
      <c r="O4138" s="15" t="str">
        <f t="shared" si="129"/>
        <v/>
      </c>
    </row>
    <row r="4139" spans="1:15" ht="16.5" customHeight="1">
      <c r="A4139" s="404"/>
      <c r="B4139" s="405"/>
      <c r="C4139" s="413"/>
      <c r="D4139" s="405"/>
      <c r="E4139" s="405"/>
      <c r="F4139" s="405"/>
      <c r="G4139" s="405"/>
      <c r="H4139" s="405"/>
      <c r="I4139" s="405"/>
      <c r="J4139" s="405"/>
      <c r="K4139" s="405"/>
      <c r="L4139" s="406"/>
      <c r="M4139" s="25" t="str">
        <f>IFERROR(VLOOKUP(D4139,Cover!$I$2:$J$14,2,0),"")</f>
        <v/>
      </c>
      <c r="N4139" s="25" t="str">
        <f t="shared" si="128"/>
        <v/>
      </c>
      <c r="O4139" s="15" t="str">
        <f t="shared" si="129"/>
        <v/>
      </c>
    </row>
    <row r="4140" spans="1:15" ht="16.5" customHeight="1">
      <c r="A4140" s="404"/>
      <c r="B4140" s="405"/>
      <c r="C4140" s="413"/>
      <c r="D4140" s="405"/>
      <c r="E4140" s="405"/>
      <c r="F4140" s="405"/>
      <c r="G4140" s="405"/>
      <c r="H4140" s="405"/>
      <c r="I4140" s="405"/>
      <c r="J4140" s="405"/>
      <c r="K4140" s="405"/>
      <c r="L4140" s="406"/>
      <c r="M4140" s="25" t="str">
        <f>IFERROR(VLOOKUP(D4140,Cover!$I$2:$J$14,2,0),"")</f>
        <v/>
      </c>
      <c r="N4140" s="25" t="str">
        <f t="shared" si="128"/>
        <v/>
      </c>
      <c r="O4140" s="15" t="str">
        <f t="shared" si="129"/>
        <v/>
      </c>
    </row>
    <row r="4141" spans="1:15" ht="16.5" customHeight="1">
      <c r="A4141" s="404"/>
      <c r="B4141" s="405"/>
      <c r="C4141" s="413"/>
      <c r="D4141" s="405"/>
      <c r="E4141" s="405"/>
      <c r="F4141" s="405"/>
      <c r="G4141" s="405"/>
      <c r="H4141" s="405"/>
      <c r="I4141" s="405"/>
      <c r="J4141" s="405"/>
      <c r="K4141" s="405"/>
      <c r="L4141" s="406"/>
      <c r="M4141" s="25" t="str">
        <f>IFERROR(VLOOKUP(D4141,Cover!$I$2:$J$14,2,0),"")</f>
        <v/>
      </c>
      <c r="N4141" s="25" t="str">
        <f t="shared" si="128"/>
        <v/>
      </c>
      <c r="O4141" s="15" t="str">
        <f t="shared" si="129"/>
        <v/>
      </c>
    </row>
    <row r="4142" spans="1:15" ht="16.5" customHeight="1">
      <c r="A4142" s="404"/>
      <c r="B4142" s="405"/>
      <c r="C4142" s="413"/>
      <c r="D4142" s="405"/>
      <c r="E4142" s="405"/>
      <c r="F4142" s="405"/>
      <c r="G4142" s="405"/>
      <c r="H4142" s="405"/>
      <c r="I4142" s="405"/>
      <c r="J4142" s="405"/>
      <c r="K4142" s="405"/>
      <c r="L4142" s="406"/>
      <c r="M4142" s="25" t="str">
        <f>IFERROR(VLOOKUP(D4142,Cover!$I$2:$J$14,2,0),"")</f>
        <v/>
      </c>
      <c r="N4142" s="25" t="str">
        <f t="shared" si="128"/>
        <v/>
      </c>
      <c r="O4142" s="15" t="str">
        <f t="shared" si="129"/>
        <v/>
      </c>
    </row>
    <row r="4143" spans="1:15" ht="16.5" customHeight="1">
      <c r="A4143" s="404"/>
      <c r="B4143" s="405"/>
      <c r="C4143" s="413"/>
      <c r="D4143" s="405"/>
      <c r="E4143" s="405"/>
      <c r="F4143" s="405"/>
      <c r="G4143" s="405"/>
      <c r="H4143" s="405"/>
      <c r="I4143" s="405"/>
      <c r="J4143" s="405"/>
      <c r="K4143" s="405"/>
      <c r="L4143" s="406"/>
      <c r="M4143" s="25" t="str">
        <f>IFERROR(VLOOKUP(D4143,Cover!$I$2:$J$14,2,0),"")</f>
        <v/>
      </c>
      <c r="N4143" s="25" t="str">
        <f t="shared" si="128"/>
        <v/>
      </c>
      <c r="O4143" s="15" t="str">
        <f t="shared" si="129"/>
        <v/>
      </c>
    </row>
    <row r="4144" spans="1:15" ht="16.5" customHeight="1">
      <c r="A4144" s="404"/>
      <c r="B4144" s="405"/>
      <c r="C4144" s="413"/>
      <c r="D4144" s="405"/>
      <c r="E4144" s="405"/>
      <c r="F4144" s="405"/>
      <c r="G4144" s="405"/>
      <c r="H4144" s="405"/>
      <c r="I4144" s="405"/>
      <c r="J4144" s="405"/>
      <c r="K4144" s="405"/>
      <c r="L4144" s="406"/>
      <c r="M4144" s="25" t="str">
        <f>IFERROR(VLOOKUP(D4144,Cover!$I$2:$J$14,2,0),"")</f>
        <v/>
      </c>
      <c r="N4144" s="25" t="str">
        <f t="shared" si="128"/>
        <v/>
      </c>
      <c r="O4144" s="15" t="str">
        <f t="shared" si="129"/>
        <v/>
      </c>
    </row>
    <row r="4145" spans="1:15" ht="16.5" customHeight="1">
      <c r="A4145" s="404"/>
      <c r="B4145" s="405"/>
      <c r="C4145" s="413"/>
      <c r="D4145" s="405"/>
      <c r="E4145" s="405"/>
      <c r="F4145" s="405"/>
      <c r="G4145" s="405"/>
      <c r="H4145" s="405"/>
      <c r="I4145" s="405"/>
      <c r="J4145" s="405"/>
      <c r="K4145" s="405"/>
      <c r="L4145" s="406"/>
      <c r="M4145" s="25" t="str">
        <f>IFERROR(VLOOKUP(D4145,Cover!$I$2:$J$14,2,0),"")</f>
        <v/>
      </c>
      <c r="N4145" s="25" t="str">
        <f t="shared" si="128"/>
        <v/>
      </c>
      <c r="O4145" s="15" t="str">
        <f t="shared" si="129"/>
        <v/>
      </c>
    </row>
    <row r="4146" spans="1:15" ht="16.5" customHeight="1">
      <c r="A4146" s="404"/>
      <c r="B4146" s="405"/>
      <c r="C4146" s="413"/>
      <c r="D4146" s="405"/>
      <c r="E4146" s="405"/>
      <c r="F4146" s="405"/>
      <c r="G4146" s="405"/>
      <c r="H4146" s="405"/>
      <c r="I4146" s="405"/>
      <c r="J4146" s="405"/>
      <c r="K4146" s="405"/>
      <c r="L4146" s="406"/>
      <c r="M4146" s="25" t="str">
        <f>IFERROR(VLOOKUP(D4146,Cover!$I$2:$J$14,2,0),"")</f>
        <v/>
      </c>
      <c r="N4146" s="25" t="str">
        <f t="shared" si="128"/>
        <v/>
      </c>
      <c r="O4146" s="15" t="str">
        <f t="shared" si="129"/>
        <v/>
      </c>
    </row>
    <row r="4147" spans="1:15" ht="16.5" customHeight="1">
      <c r="A4147" s="404"/>
      <c r="B4147" s="405"/>
      <c r="C4147" s="413"/>
      <c r="D4147" s="405"/>
      <c r="E4147" s="405"/>
      <c r="F4147" s="405"/>
      <c r="G4147" s="405"/>
      <c r="H4147" s="405"/>
      <c r="I4147" s="405"/>
      <c r="J4147" s="405"/>
      <c r="K4147" s="405"/>
      <c r="L4147" s="406"/>
      <c r="M4147" s="25" t="str">
        <f>IFERROR(VLOOKUP(D4147,Cover!$I$2:$J$14,2,0),"")</f>
        <v/>
      </c>
      <c r="N4147" s="25" t="str">
        <f t="shared" si="128"/>
        <v/>
      </c>
      <c r="O4147" s="15" t="str">
        <f t="shared" si="129"/>
        <v/>
      </c>
    </row>
    <row r="4148" spans="1:15" ht="16.5" customHeight="1">
      <c r="A4148" s="404"/>
      <c r="B4148" s="405"/>
      <c r="C4148" s="413"/>
      <c r="D4148" s="405"/>
      <c r="E4148" s="405"/>
      <c r="F4148" s="405"/>
      <c r="G4148" s="405"/>
      <c r="H4148" s="405"/>
      <c r="I4148" s="405"/>
      <c r="J4148" s="405"/>
      <c r="K4148" s="405"/>
      <c r="L4148" s="406"/>
      <c r="M4148" s="25" t="str">
        <f>IFERROR(VLOOKUP(D4148,Cover!$I$2:$J$14,2,0),"")</f>
        <v/>
      </c>
      <c r="N4148" s="25" t="str">
        <f t="shared" si="128"/>
        <v/>
      </c>
      <c r="O4148" s="15" t="str">
        <f t="shared" si="129"/>
        <v/>
      </c>
    </row>
    <row r="4149" spans="1:15" ht="16.5" customHeight="1">
      <c r="A4149" s="404"/>
      <c r="B4149" s="405"/>
      <c r="C4149" s="413"/>
      <c r="D4149" s="405"/>
      <c r="E4149" s="405"/>
      <c r="F4149" s="405"/>
      <c r="G4149" s="405"/>
      <c r="H4149" s="405"/>
      <c r="I4149" s="405"/>
      <c r="J4149" s="405"/>
      <c r="K4149" s="405"/>
      <c r="L4149" s="406"/>
      <c r="M4149" s="25" t="str">
        <f>IFERROR(VLOOKUP(D4149,Cover!$I$2:$J$14,2,0),"")</f>
        <v/>
      </c>
      <c r="N4149" s="25" t="str">
        <f t="shared" si="128"/>
        <v/>
      </c>
      <c r="O4149" s="15" t="str">
        <f t="shared" si="129"/>
        <v/>
      </c>
    </row>
    <row r="4150" spans="1:15" ht="16.5" customHeight="1">
      <c r="A4150" s="404"/>
      <c r="B4150" s="405"/>
      <c r="C4150" s="413"/>
      <c r="D4150" s="405"/>
      <c r="E4150" s="405"/>
      <c r="F4150" s="405"/>
      <c r="G4150" s="405"/>
      <c r="H4150" s="405"/>
      <c r="I4150" s="405"/>
      <c r="J4150" s="405"/>
      <c r="K4150" s="405"/>
      <c r="L4150" s="406"/>
      <c r="M4150" s="25" t="str">
        <f>IFERROR(VLOOKUP(D4150,Cover!$I$2:$J$14,2,0),"")</f>
        <v/>
      </c>
      <c r="N4150" s="25" t="str">
        <f t="shared" si="128"/>
        <v/>
      </c>
      <c r="O4150" s="15" t="str">
        <f t="shared" si="129"/>
        <v/>
      </c>
    </row>
    <row r="4151" spans="1:15" ht="16.5" customHeight="1">
      <c r="A4151" s="404"/>
      <c r="B4151" s="405"/>
      <c r="C4151" s="413"/>
      <c r="D4151" s="405"/>
      <c r="E4151" s="405"/>
      <c r="F4151" s="405"/>
      <c r="G4151" s="405"/>
      <c r="H4151" s="405"/>
      <c r="I4151" s="405"/>
      <c r="J4151" s="405"/>
      <c r="K4151" s="405"/>
      <c r="L4151" s="406"/>
      <c r="M4151" s="25" t="str">
        <f>IFERROR(VLOOKUP(D4151,Cover!$I$2:$J$14,2,0),"")</f>
        <v/>
      </c>
      <c r="N4151" s="25" t="str">
        <f t="shared" si="128"/>
        <v/>
      </c>
      <c r="O4151" s="15" t="str">
        <f t="shared" si="129"/>
        <v/>
      </c>
    </row>
    <row r="4152" spans="1:15" ht="16.5" customHeight="1">
      <c r="A4152" s="404"/>
      <c r="B4152" s="405"/>
      <c r="C4152" s="413"/>
      <c r="D4152" s="405"/>
      <c r="E4152" s="405"/>
      <c r="F4152" s="405"/>
      <c r="G4152" s="405"/>
      <c r="H4152" s="405"/>
      <c r="I4152" s="405"/>
      <c r="J4152" s="405"/>
      <c r="K4152" s="405"/>
      <c r="L4152" s="406"/>
      <c r="M4152" s="25" t="str">
        <f>IFERROR(VLOOKUP(D4152,Cover!$I$2:$J$14,2,0),"")</f>
        <v/>
      </c>
      <c r="N4152" s="25" t="str">
        <f t="shared" si="128"/>
        <v/>
      </c>
      <c r="O4152" s="15" t="str">
        <f t="shared" si="129"/>
        <v/>
      </c>
    </row>
    <row r="4153" spans="1:15" ht="16.5" customHeight="1">
      <c r="A4153" s="404"/>
      <c r="B4153" s="405"/>
      <c r="C4153" s="413"/>
      <c r="D4153" s="405"/>
      <c r="E4153" s="405"/>
      <c r="F4153" s="405"/>
      <c r="G4153" s="405"/>
      <c r="H4153" s="405"/>
      <c r="I4153" s="405"/>
      <c r="J4153" s="405"/>
      <c r="K4153" s="405"/>
      <c r="L4153" s="406"/>
      <c r="M4153" s="25" t="str">
        <f>IFERROR(VLOOKUP(D4153,Cover!$I$2:$J$14,2,0),"")</f>
        <v/>
      </c>
      <c r="N4153" s="25" t="str">
        <f t="shared" si="128"/>
        <v/>
      </c>
      <c r="O4153" s="15" t="str">
        <f t="shared" si="129"/>
        <v/>
      </c>
    </row>
    <row r="4154" spans="1:15" ht="16.5" customHeight="1">
      <c r="A4154" s="404"/>
      <c r="B4154" s="405"/>
      <c r="C4154" s="413"/>
      <c r="D4154" s="405"/>
      <c r="E4154" s="405"/>
      <c r="F4154" s="405"/>
      <c r="G4154" s="405"/>
      <c r="H4154" s="405"/>
      <c r="I4154" s="405"/>
      <c r="J4154" s="405"/>
      <c r="K4154" s="405"/>
      <c r="L4154" s="406"/>
      <c r="M4154" s="25" t="str">
        <f>IFERROR(VLOOKUP(D4154,Cover!$I$2:$J$14,2,0),"")</f>
        <v/>
      </c>
      <c r="N4154" s="25" t="str">
        <f t="shared" si="128"/>
        <v/>
      </c>
      <c r="O4154" s="15" t="str">
        <f t="shared" si="129"/>
        <v/>
      </c>
    </row>
    <row r="4155" spans="1:15" ht="16.5" customHeight="1">
      <c r="A4155" s="404"/>
      <c r="B4155" s="405"/>
      <c r="C4155" s="413"/>
      <c r="D4155" s="405"/>
      <c r="E4155" s="405"/>
      <c r="F4155" s="405"/>
      <c r="G4155" s="405"/>
      <c r="H4155" s="405"/>
      <c r="I4155" s="405"/>
      <c r="J4155" s="405"/>
      <c r="K4155" s="405"/>
      <c r="L4155" s="406"/>
      <c r="M4155" s="25" t="str">
        <f>IFERROR(VLOOKUP(D4155,Cover!$I$2:$J$14,2,0),"")</f>
        <v/>
      </c>
      <c r="N4155" s="25" t="str">
        <f t="shared" si="128"/>
        <v/>
      </c>
      <c r="O4155" s="15" t="str">
        <f t="shared" si="129"/>
        <v/>
      </c>
    </row>
    <row r="4156" spans="1:15" ht="16.5" customHeight="1">
      <c r="A4156" s="404"/>
      <c r="B4156" s="405"/>
      <c r="C4156" s="413"/>
      <c r="D4156" s="405"/>
      <c r="E4156" s="405"/>
      <c r="F4156" s="405"/>
      <c r="G4156" s="405"/>
      <c r="H4156" s="405"/>
      <c r="I4156" s="405"/>
      <c r="J4156" s="405"/>
      <c r="K4156" s="405"/>
      <c r="L4156" s="406"/>
      <c r="M4156" s="25" t="str">
        <f>IFERROR(VLOOKUP(D4156,Cover!$I$2:$J$14,2,0),"")</f>
        <v/>
      </c>
      <c r="N4156" s="25" t="str">
        <f t="shared" si="128"/>
        <v/>
      </c>
      <c r="O4156" s="15" t="str">
        <f t="shared" si="129"/>
        <v/>
      </c>
    </row>
    <row r="4157" spans="1:15" ht="16.5" customHeight="1">
      <c r="A4157" s="404"/>
      <c r="B4157" s="405"/>
      <c r="C4157" s="413"/>
      <c r="D4157" s="405"/>
      <c r="E4157" s="405"/>
      <c r="F4157" s="405"/>
      <c r="G4157" s="405"/>
      <c r="H4157" s="405"/>
      <c r="I4157" s="405"/>
      <c r="J4157" s="405"/>
      <c r="K4157" s="405"/>
      <c r="L4157" s="406"/>
      <c r="M4157" s="25" t="str">
        <f>IFERROR(VLOOKUP(D4157,Cover!$I$2:$J$14,2,0),"")</f>
        <v/>
      </c>
      <c r="N4157" s="25" t="str">
        <f t="shared" si="128"/>
        <v/>
      </c>
      <c r="O4157" s="15" t="str">
        <f t="shared" si="129"/>
        <v/>
      </c>
    </row>
    <row r="4158" spans="1:15" ht="16.5" customHeight="1">
      <c r="A4158" s="404"/>
      <c r="B4158" s="405"/>
      <c r="C4158" s="413"/>
      <c r="D4158" s="405"/>
      <c r="E4158" s="405"/>
      <c r="F4158" s="405"/>
      <c r="G4158" s="405"/>
      <c r="H4158" s="405"/>
      <c r="I4158" s="405"/>
      <c r="J4158" s="405"/>
      <c r="K4158" s="405"/>
      <c r="L4158" s="406"/>
      <c r="M4158" s="25" t="str">
        <f>IFERROR(VLOOKUP(D4158,Cover!$I$2:$J$14,2,0),"")</f>
        <v/>
      </c>
      <c r="N4158" s="25" t="str">
        <f t="shared" si="128"/>
        <v/>
      </c>
      <c r="O4158" s="15" t="str">
        <f t="shared" si="129"/>
        <v/>
      </c>
    </row>
    <row r="4159" spans="1:15" ht="16.5" customHeight="1">
      <c r="A4159" s="404"/>
      <c r="B4159" s="405"/>
      <c r="C4159" s="413"/>
      <c r="D4159" s="405"/>
      <c r="E4159" s="405"/>
      <c r="F4159" s="405"/>
      <c r="G4159" s="405"/>
      <c r="H4159" s="405"/>
      <c r="I4159" s="405"/>
      <c r="J4159" s="405"/>
      <c r="K4159" s="405"/>
      <c r="L4159" s="406"/>
      <c r="M4159" s="25" t="str">
        <f>IFERROR(VLOOKUP(D4159,Cover!$I$2:$J$14,2,0),"")</f>
        <v/>
      </c>
      <c r="N4159" s="25" t="str">
        <f t="shared" si="128"/>
        <v/>
      </c>
      <c r="O4159" s="15" t="str">
        <f t="shared" si="129"/>
        <v/>
      </c>
    </row>
    <row r="4160" spans="1:15" ht="16.5" customHeight="1">
      <c r="A4160" s="404"/>
      <c r="B4160" s="405"/>
      <c r="C4160" s="413"/>
      <c r="D4160" s="405"/>
      <c r="E4160" s="405"/>
      <c r="F4160" s="405"/>
      <c r="G4160" s="405"/>
      <c r="H4160" s="405"/>
      <c r="I4160" s="405"/>
      <c r="J4160" s="405"/>
      <c r="K4160" s="405"/>
      <c r="L4160" s="406"/>
      <c r="M4160" s="25" t="str">
        <f>IFERROR(VLOOKUP(D4160,Cover!$I$2:$J$14,2,0),"")</f>
        <v/>
      </c>
      <c r="N4160" s="25" t="str">
        <f t="shared" si="128"/>
        <v/>
      </c>
      <c r="O4160" s="15" t="str">
        <f t="shared" si="129"/>
        <v/>
      </c>
    </row>
    <row r="4161" spans="1:15" ht="16.5" customHeight="1">
      <c r="A4161" s="404"/>
      <c r="B4161" s="405"/>
      <c r="C4161" s="413"/>
      <c r="D4161" s="405"/>
      <c r="E4161" s="405"/>
      <c r="F4161" s="405"/>
      <c r="G4161" s="405"/>
      <c r="H4161" s="405"/>
      <c r="I4161" s="405"/>
      <c r="J4161" s="405"/>
      <c r="K4161" s="405"/>
      <c r="L4161" s="406"/>
      <c r="M4161" s="25" t="str">
        <f>IFERROR(VLOOKUP(D4161,Cover!$I$2:$J$14,2,0),"")</f>
        <v/>
      </c>
      <c r="N4161" s="25" t="str">
        <f t="shared" si="128"/>
        <v/>
      </c>
      <c r="O4161" s="15" t="str">
        <f t="shared" si="129"/>
        <v/>
      </c>
    </row>
    <row r="4162" spans="1:15" ht="16.5" customHeight="1">
      <c r="A4162" s="404"/>
      <c r="B4162" s="405"/>
      <c r="C4162" s="413"/>
      <c r="D4162" s="405"/>
      <c r="E4162" s="405"/>
      <c r="F4162" s="405"/>
      <c r="G4162" s="405"/>
      <c r="H4162" s="405"/>
      <c r="I4162" s="405"/>
      <c r="J4162" s="405"/>
      <c r="K4162" s="405"/>
      <c r="L4162" s="406"/>
      <c r="M4162" s="25" t="str">
        <f>IFERROR(VLOOKUP(D4162,Cover!$I$2:$J$14,2,0),"")</f>
        <v/>
      </c>
      <c r="N4162" s="25" t="str">
        <f t="shared" si="128"/>
        <v/>
      </c>
      <c r="O4162" s="15" t="str">
        <f t="shared" si="129"/>
        <v/>
      </c>
    </row>
    <row r="4163" spans="1:15" ht="16.5" customHeight="1">
      <c r="A4163" s="404"/>
      <c r="B4163" s="405"/>
      <c r="C4163" s="413"/>
      <c r="D4163" s="405"/>
      <c r="E4163" s="405"/>
      <c r="F4163" s="405"/>
      <c r="G4163" s="405"/>
      <c r="H4163" s="405"/>
      <c r="I4163" s="405"/>
      <c r="J4163" s="405"/>
      <c r="K4163" s="405"/>
      <c r="L4163" s="406"/>
      <c r="M4163" s="25" t="str">
        <f>IFERROR(VLOOKUP(D4163,Cover!$I$2:$J$14,2,0),"")</f>
        <v/>
      </c>
      <c r="N4163" s="25" t="str">
        <f t="shared" ref="N4163:N4226" si="130">IF(O4163&lt;&gt;"PMOyyy144_R4bis",CONCATENATE(B4163,M4163,I4163),CONCATENATE(O4163,M4163,I4163))</f>
        <v/>
      </c>
      <c r="O4163" s="15" t="str">
        <f t="shared" ref="O4163:O4226" si="131">LEFT(B4163,15)</f>
        <v/>
      </c>
    </row>
    <row r="4164" spans="1:15" ht="16.5" customHeight="1">
      <c r="A4164" s="404"/>
      <c r="B4164" s="405"/>
      <c r="C4164" s="413"/>
      <c r="D4164" s="405"/>
      <c r="E4164" s="405"/>
      <c r="F4164" s="405"/>
      <c r="G4164" s="405"/>
      <c r="H4164" s="405"/>
      <c r="I4164" s="405"/>
      <c r="J4164" s="405"/>
      <c r="K4164" s="405"/>
      <c r="L4164" s="406"/>
      <c r="M4164" s="25" t="str">
        <f>IFERROR(VLOOKUP(D4164,Cover!$I$2:$J$14,2,0),"")</f>
        <v/>
      </c>
      <c r="N4164" s="25" t="str">
        <f t="shared" si="130"/>
        <v/>
      </c>
      <c r="O4164" s="15" t="str">
        <f t="shared" si="131"/>
        <v/>
      </c>
    </row>
    <row r="4165" spans="1:15" ht="16.5" customHeight="1">
      <c r="A4165" s="404"/>
      <c r="B4165" s="405"/>
      <c r="C4165" s="413"/>
      <c r="D4165" s="405"/>
      <c r="E4165" s="405"/>
      <c r="F4165" s="405"/>
      <c r="G4165" s="405"/>
      <c r="H4165" s="405"/>
      <c r="I4165" s="405"/>
      <c r="J4165" s="405"/>
      <c r="K4165" s="405"/>
      <c r="L4165" s="406"/>
      <c r="M4165" s="25" t="str">
        <f>IFERROR(VLOOKUP(D4165,Cover!$I$2:$J$14,2,0),"")</f>
        <v/>
      </c>
      <c r="N4165" s="25" t="str">
        <f t="shared" si="130"/>
        <v/>
      </c>
      <c r="O4165" s="15" t="str">
        <f t="shared" si="131"/>
        <v/>
      </c>
    </row>
    <row r="4166" spans="1:15" ht="16.5" customHeight="1">
      <c r="A4166" s="404"/>
      <c r="B4166" s="405"/>
      <c r="C4166" s="413"/>
      <c r="D4166" s="405"/>
      <c r="E4166" s="405"/>
      <c r="F4166" s="405"/>
      <c r="G4166" s="405"/>
      <c r="H4166" s="405"/>
      <c r="I4166" s="405"/>
      <c r="J4166" s="405"/>
      <c r="K4166" s="405"/>
      <c r="L4166" s="406"/>
      <c r="M4166" s="25" t="str">
        <f>IFERROR(VLOOKUP(D4166,Cover!$I$2:$J$14,2,0),"")</f>
        <v/>
      </c>
      <c r="N4166" s="25" t="str">
        <f t="shared" si="130"/>
        <v/>
      </c>
      <c r="O4166" s="15" t="str">
        <f t="shared" si="131"/>
        <v/>
      </c>
    </row>
    <row r="4167" spans="1:15" ht="16.5" customHeight="1">
      <c r="A4167" s="404"/>
      <c r="B4167" s="405"/>
      <c r="C4167" s="413"/>
      <c r="D4167" s="405"/>
      <c r="E4167" s="405"/>
      <c r="F4167" s="405"/>
      <c r="G4167" s="405"/>
      <c r="H4167" s="405"/>
      <c r="I4167" s="405"/>
      <c r="J4167" s="405"/>
      <c r="K4167" s="405"/>
      <c r="L4167" s="406"/>
      <c r="M4167" s="25" t="str">
        <f>IFERROR(VLOOKUP(D4167,Cover!$I$2:$J$14,2,0),"")</f>
        <v/>
      </c>
      <c r="N4167" s="25" t="str">
        <f t="shared" si="130"/>
        <v/>
      </c>
      <c r="O4167" s="15" t="str">
        <f t="shared" si="131"/>
        <v/>
      </c>
    </row>
    <row r="4168" spans="1:15" ht="16.5" customHeight="1">
      <c r="A4168" s="404"/>
      <c r="B4168" s="405"/>
      <c r="C4168" s="413"/>
      <c r="D4168" s="405"/>
      <c r="E4168" s="405"/>
      <c r="F4168" s="405"/>
      <c r="G4168" s="405"/>
      <c r="H4168" s="405"/>
      <c r="I4168" s="405"/>
      <c r="J4168" s="405"/>
      <c r="K4168" s="405"/>
      <c r="L4168" s="406"/>
      <c r="M4168" s="25" t="str">
        <f>IFERROR(VLOOKUP(D4168,Cover!$I$2:$J$14,2,0),"")</f>
        <v/>
      </c>
      <c r="N4168" s="25" t="str">
        <f t="shared" si="130"/>
        <v/>
      </c>
      <c r="O4168" s="15" t="str">
        <f t="shared" si="131"/>
        <v/>
      </c>
    </row>
    <row r="4169" spans="1:15" ht="16.5" customHeight="1">
      <c r="A4169" s="404"/>
      <c r="B4169" s="405"/>
      <c r="C4169" s="413"/>
      <c r="D4169" s="405"/>
      <c r="E4169" s="405"/>
      <c r="F4169" s="405"/>
      <c r="G4169" s="405"/>
      <c r="H4169" s="405"/>
      <c r="I4169" s="405"/>
      <c r="J4169" s="405"/>
      <c r="K4169" s="405"/>
      <c r="L4169" s="406"/>
      <c r="M4169" s="25" t="str">
        <f>IFERROR(VLOOKUP(D4169,Cover!$I$2:$J$14,2,0),"")</f>
        <v/>
      </c>
      <c r="N4169" s="25" t="str">
        <f t="shared" si="130"/>
        <v/>
      </c>
      <c r="O4169" s="15" t="str">
        <f t="shared" si="131"/>
        <v/>
      </c>
    </row>
    <row r="4170" spans="1:15" ht="16.5" customHeight="1">
      <c r="A4170" s="404"/>
      <c r="B4170" s="405"/>
      <c r="C4170" s="413"/>
      <c r="D4170" s="405"/>
      <c r="E4170" s="405"/>
      <c r="F4170" s="405"/>
      <c r="G4170" s="405"/>
      <c r="H4170" s="405"/>
      <c r="I4170" s="405"/>
      <c r="J4170" s="405"/>
      <c r="K4170" s="405"/>
      <c r="L4170" s="406"/>
      <c r="M4170" s="25" t="str">
        <f>IFERROR(VLOOKUP(D4170,Cover!$I$2:$J$14,2,0),"")</f>
        <v/>
      </c>
      <c r="N4170" s="25" t="str">
        <f t="shared" si="130"/>
        <v/>
      </c>
      <c r="O4170" s="15" t="str">
        <f t="shared" si="131"/>
        <v/>
      </c>
    </row>
    <row r="4171" spans="1:15" ht="16.5" customHeight="1">
      <c r="A4171" s="404"/>
      <c r="B4171" s="405"/>
      <c r="C4171" s="413"/>
      <c r="D4171" s="405"/>
      <c r="E4171" s="405"/>
      <c r="F4171" s="405"/>
      <c r="G4171" s="405"/>
      <c r="H4171" s="405"/>
      <c r="I4171" s="405"/>
      <c r="J4171" s="405"/>
      <c r="K4171" s="405"/>
      <c r="L4171" s="406"/>
      <c r="M4171" s="25" t="str">
        <f>IFERROR(VLOOKUP(D4171,Cover!$I$2:$J$14,2,0),"")</f>
        <v/>
      </c>
      <c r="N4171" s="25" t="str">
        <f t="shared" si="130"/>
        <v/>
      </c>
      <c r="O4171" s="15" t="str">
        <f t="shared" si="131"/>
        <v/>
      </c>
    </row>
    <row r="4172" spans="1:15" ht="16.5" customHeight="1">
      <c r="A4172" s="404"/>
      <c r="B4172" s="405"/>
      <c r="C4172" s="413"/>
      <c r="D4172" s="405"/>
      <c r="E4172" s="405"/>
      <c r="F4172" s="405"/>
      <c r="G4172" s="405"/>
      <c r="H4172" s="405"/>
      <c r="I4172" s="405"/>
      <c r="J4172" s="405"/>
      <c r="K4172" s="405"/>
      <c r="L4172" s="406"/>
      <c r="M4172" s="25" t="str">
        <f>IFERROR(VLOOKUP(D4172,Cover!$I$2:$J$14,2,0),"")</f>
        <v/>
      </c>
      <c r="N4172" s="25" t="str">
        <f t="shared" si="130"/>
        <v/>
      </c>
      <c r="O4172" s="15" t="str">
        <f t="shared" si="131"/>
        <v/>
      </c>
    </row>
    <row r="4173" spans="1:15" ht="16.5" customHeight="1">
      <c r="A4173" s="404"/>
      <c r="B4173" s="405"/>
      <c r="C4173" s="413"/>
      <c r="D4173" s="405"/>
      <c r="E4173" s="405"/>
      <c r="F4173" s="405"/>
      <c r="G4173" s="405"/>
      <c r="H4173" s="405"/>
      <c r="I4173" s="405"/>
      <c r="J4173" s="405"/>
      <c r="K4173" s="405"/>
      <c r="L4173" s="406"/>
      <c r="M4173" s="25" t="str">
        <f>IFERROR(VLOOKUP(D4173,Cover!$I$2:$J$14,2,0),"")</f>
        <v/>
      </c>
      <c r="N4173" s="25" t="str">
        <f t="shared" si="130"/>
        <v/>
      </c>
      <c r="O4173" s="15" t="str">
        <f t="shared" si="131"/>
        <v/>
      </c>
    </row>
    <row r="4174" spans="1:15" ht="16.5" customHeight="1">
      <c r="A4174" s="404"/>
      <c r="B4174" s="405"/>
      <c r="C4174" s="413"/>
      <c r="D4174" s="405"/>
      <c r="E4174" s="405"/>
      <c r="F4174" s="405"/>
      <c r="G4174" s="405"/>
      <c r="H4174" s="405"/>
      <c r="I4174" s="405"/>
      <c r="J4174" s="405"/>
      <c r="K4174" s="405"/>
      <c r="L4174" s="406"/>
      <c r="M4174" s="25" t="str">
        <f>IFERROR(VLOOKUP(D4174,Cover!$I$2:$J$14,2,0),"")</f>
        <v/>
      </c>
      <c r="N4174" s="25" t="str">
        <f t="shared" si="130"/>
        <v/>
      </c>
      <c r="O4174" s="15" t="str">
        <f t="shared" si="131"/>
        <v/>
      </c>
    </row>
    <row r="4175" spans="1:15" ht="16.5" customHeight="1">
      <c r="A4175" s="404"/>
      <c r="B4175" s="405"/>
      <c r="C4175" s="413"/>
      <c r="D4175" s="405"/>
      <c r="E4175" s="405"/>
      <c r="F4175" s="405"/>
      <c r="G4175" s="405"/>
      <c r="H4175" s="405"/>
      <c r="I4175" s="405"/>
      <c r="J4175" s="405"/>
      <c r="K4175" s="405"/>
      <c r="L4175" s="406"/>
      <c r="M4175" s="25" t="str">
        <f>IFERROR(VLOOKUP(D4175,Cover!$I$2:$J$14,2,0),"")</f>
        <v/>
      </c>
      <c r="N4175" s="25" t="str">
        <f t="shared" si="130"/>
        <v/>
      </c>
      <c r="O4175" s="15" t="str">
        <f t="shared" si="131"/>
        <v/>
      </c>
    </row>
    <row r="4176" spans="1:15" ht="16.5" customHeight="1">
      <c r="A4176" s="404"/>
      <c r="B4176" s="405"/>
      <c r="C4176" s="413"/>
      <c r="D4176" s="405"/>
      <c r="E4176" s="405"/>
      <c r="F4176" s="405"/>
      <c r="G4176" s="405"/>
      <c r="H4176" s="405"/>
      <c r="I4176" s="405"/>
      <c r="J4176" s="405"/>
      <c r="K4176" s="405"/>
      <c r="L4176" s="406"/>
      <c r="M4176" s="25" t="str">
        <f>IFERROR(VLOOKUP(D4176,Cover!$I$2:$J$14,2,0),"")</f>
        <v/>
      </c>
      <c r="N4176" s="25" t="str">
        <f t="shared" si="130"/>
        <v/>
      </c>
      <c r="O4176" s="15" t="str">
        <f t="shared" si="131"/>
        <v/>
      </c>
    </row>
    <row r="4177" spans="1:15" ht="16.5" customHeight="1">
      <c r="A4177" s="404"/>
      <c r="B4177" s="405"/>
      <c r="C4177" s="413"/>
      <c r="D4177" s="405"/>
      <c r="E4177" s="405"/>
      <c r="F4177" s="405"/>
      <c r="G4177" s="405"/>
      <c r="H4177" s="405"/>
      <c r="I4177" s="405"/>
      <c r="J4177" s="405"/>
      <c r="K4177" s="405"/>
      <c r="L4177" s="406"/>
      <c r="M4177" s="25" t="str">
        <f>IFERROR(VLOOKUP(D4177,Cover!$I$2:$J$14,2,0),"")</f>
        <v/>
      </c>
      <c r="N4177" s="25" t="str">
        <f t="shared" si="130"/>
        <v/>
      </c>
      <c r="O4177" s="15" t="str">
        <f t="shared" si="131"/>
        <v/>
      </c>
    </row>
    <row r="4178" spans="1:15" ht="16.5" customHeight="1">
      <c r="A4178" s="404"/>
      <c r="B4178" s="405"/>
      <c r="C4178" s="413"/>
      <c r="D4178" s="405"/>
      <c r="E4178" s="405"/>
      <c r="F4178" s="405"/>
      <c r="G4178" s="405"/>
      <c r="H4178" s="405"/>
      <c r="I4178" s="405"/>
      <c r="J4178" s="405"/>
      <c r="K4178" s="405"/>
      <c r="L4178" s="406"/>
      <c r="M4178" s="25" t="str">
        <f>IFERROR(VLOOKUP(D4178,Cover!$I$2:$J$14,2,0),"")</f>
        <v/>
      </c>
      <c r="N4178" s="25" t="str">
        <f t="shared" si="130"/>
        <v/>
      </c>
      <c r="O4178" s="15" t="str">
        <f t="shared" si="131"/>
        <v/>
      </c>
    </row>
    <row r="4179" spans="1:15" ht="16.5" customHeight="1">
      <c r="A4179" s="404"/>
      <c r="B4179" s="405"/>
      <c r="C4179" s="413"/>
      <c r="D4179" s="405"/>
      <c r="E4179" s="405"/>
      <c r="F4179" s="405"/>
      <c r="G4179" s="405"/>
      <c r="H4179" s="405"/>
      <c r="I4179" s="405"/>
      <c r="J4179" s="405"/>
      <c r="K4179" s="405"/>
      <c r="L4179" s="406"/>
      <c r="M4179" s="25" t="str">
        <f>IFERROR(VLOOKUP(D4179,Cover!$I$2:$J$14,2,0),"")</f>
        <v/>
      </c>
      <c r="N4179" s="25" t="str">
        <f t="shared" si="130"/>
        <v/>
      </c>
      <c r="O4179" s="15" t="str">
        <f t="shared" si="131"/>
        <v/>
      </c>
    </row>
    <row r="4180" spans="1:15" ht="16.5" customHeight="1">
      <c r="A4180" s="404"/>
      <c r="B4180" s="405"/>
      <c r="C4180" s="413"/>
      <c r="D4180" s="405"/>
      <c r="E4180" s="405"/>
      <c r="F4180" s="405"/>
      <c r="G4180" s="405"/>
      <c r="H4180" s="405"/>
      <c r="I4180" s="405"/>
      <c r="J4180" s="405"/>
      <c r="K4180" s="405"/>
      <c r="L4180" s="406"/>
      <c r="M4180" s="25" t="str">
        <f>IFERROR(VLOOKUP(D4180,Cover!$I$2:$J$14,2,0),"")</f>
        <v/>
      </c>
      <c r="N4180" s="25" t="str">
        <f t="shared" si="130"/>
        <v/>
      </c>
      <c r="O4180" s="15" t="str">
        <f t="shared" si="131"/>
        <v/>
      </c>
    </row>
    <row r="4181" spans="1:15" ht="16.5" customHeight="1">
      <c r="A4181" s="404"/>
      <c r="B4181" s="405"/>
      <c r="C4181" s="413"/>
      <c r="D4181" s="405"/>
      <c r="E4181" s="405"/>
      <c r="F4181" s="405"/>
      <c r="G4181" s="405"/>
      <c r="H4181" s="405"/>
      <c r="I4181" s="405"/>
      <c r="J4181" s="405"/>
      <c r="K4181" s="405"/>
      <c r="L4181" s="406"/>
      <c r="M4181" s="25" t="str">
        <f>IFERROR(VLOOKUP(D4181,Cover!$I$2:$J$14,2,0),"")</f>
        <v/>
      </c>
      <c r="N4181" s="25" t="str">
        <f t="shared" si="130"/>
        <v/>
      </c>
      <c r="O4181" s="15" t="str">
        <f t="shared" si="131"/>
        <v/>
      </c>
    </row>
    <row r="4182" spans="1:15" ht="16.5" customHeight="1">
      <c r="A4182" s="404"/>
      <c r="B4182" s="405"/>
      <c r="C4182" s="413"/>
      <c r="D4182" s="405"/>
      <c r="E4182" s="405"/>
      <c r="F4182" s="405"/>
      <c r="G4182" s="405"/>
      <c r="H4182" s="405"/>
      <c r="I4182" s="405"/>
      <c r="J4182" s="405"/>
      <c r="K4182" s="405"/>
      <c r="L4182" s="406"/>
      <c r="M4182" s="25" t="str">
        <f>IFERROR(VLOOKUP(D4182,Cover!$I$2:$J$14,2,0),"")</f>
        <v/>
      </c>
      <c r="N4182" s="25" t="str">
        <f t="shared" si="130"/>
        <v/>
      </c>
      <c r="O4182" s="15" t="str">
        <f t="shared" si="131"/>
        <v/>
      </c>
    </row>
    <row r="4183" spans="1:15" ht="16.5" customHeight="1">
      <c r="A4183" s="404"/>
      <c r="B4183" s="405"/>
      <c r="C4183" s="413"/>
      <c r="D4183" s="405"/>
      <c r="E4183" s="405"/>
      <c r="F4183" s="405"/>
      <c r="G4183" s="405"/>
      <c r="H4183" s="405"/>
      <c r="I4183" s="405"/>
      <c r="J4183" s="405"/>
      <c r="K4183" s="405"/>
      <c r="L4183" s="406"/>
      <c r="M4183" s="25" t="str">
        <f>IFERROR(VLOOKUP(D4183,Cover!$I$2:$J$14,2,0),"")</f>
        <v/>
      </c>
      <c r="N4183" s="25" t="str">
        <f t="shared" si="130"/>
        <v/>
      </c>
      <c r="O4183" s="15" t="str">
        <f t="shared" si="131"/>
        <v/>
      </c>
    </row>
    <row r="4184" spans="1:15" ht="16.5" customHeight="1">
      <c r="A4184" s="404"/>
      <c r="B4184" s="405"/>
      <c r="C4184" s="413"/>
      <c r="D4184" s="405"/>
      <c r="E4184" s="405"/>
      <c r="F4184" s="405"/>
      <c r="G4184" s="405"/>
      <c r="H4184" s="405"/>
      <c r="I4184" s="405"/>
      <c r="J4184" s="405"/>
      <c r="K4184" s="405"/>
      <c r="L4184" s="406"/>
      <c r="M4184" s="25" t="str">
        <f>IFERROR(VLOOKUP(D4184,Cover!$I$2:$J$14,2,0),"")</f>
        <v/>
      </c>
      <c r="N4184" s="25" t="str">
        <f t="shared" si="130"/>
        <v/>
      </c>
      <c r="O4184" s="15" t="str">
        <f t="shared" si="131"/>
        <v/>
      </c>
    </row>
    <row r="4185" spans="1:15" ht="16.5" customHeight="1">
      <c r="A4185" s="404"/>
      <c r="B4185" s="405"/>
      <c r="C4185" s="413"/>
      <c r="D4185" s="405"/>
      <c r="E4185" s="405"/>
      <c r="F4185" s="405"/>
      <c r="G4185" s="405"/>
      <c r="H4185" s="405"/>
      <c r="I4185" s="405"/>
      <c r="J4185" s="405"/>
      <c r="K4185" s="405"/>
      <c r="L4185" s="406"/>
      <c r="M4185" s="25" t="str">
        <f>IFERROR(VLOOKUP(D4185,Cover!$I$2:$J$14,2,0),"")</f>
        <v/>
      </c>
      <c r="N4185" s="25" t="str">
        <f t="shared" si="130"/>
        <v/>
      </c>
      <c r="O4185" s="15" t="str">
        <f t="shared" si="131"/>
        <v/>
      </c>
    </row>
    <row r="4186" spans="1:15" ht="16.5" customHeight="1">
      <c r="A4186" s="404"/>
      <c r="B4186" s="405"/>
      <c r="C4186" s="413"/>
      <c r="D4186" s="405"/>
      <c r="E4186" s="405"/>
      <c r="F4186" s="405"/>
      <c r="G4186" s="405"/>
      <c r="H4186" s="405"/>
      <c r="I4186" s="405"/>
      <c r="J4186" s="405"/>
      <c r="K4186" s="405"/>
      <c r="L4186" s="406"/>
      <c r="M4186" s="25" t="str">
        <f>IFERROR(VLOOKUP(D4186,Cover!$I$2:$J$14,2,0),"")</f>
        <v/>
      </c>
      <c r="N4186" s="25" t="str">
        <f t="shared" si="130"/>
        <v/>
      </c>
      <c r="O4186" s="15" t="str">
        <f t="shared" si="131"/>
        <v/>
      </c>
    </row>
    <row r="4187" spans="1:15" ht="16.5" customHeight="1">
      <c r="A4187" s="404"/>
      <c r="B4187" s="405"/>
      <c r="C4187" s="413"/>
      <c r="D4187" s="405"/>
      <c r="E4187" s="405"/>
      <c r="F4187" s="405"/>
      <c r="G4187" s="405"/>
      <c r="H4187" s="405"/>
      <c r="I4187" s="405"/>
      <c r="J4187" s="405"/>
      <c r="K4187" s="405"/>
      <c r="L4187" s="406"/>
      <c r="M4187" s="25" t="str">
        <f>IFERROR(VLOOKUP(D4187,Cover!$I$2:$J$14,2,0),"")</f>
        <v/>
      </c>
      <c r="N4187" s="25" t="str">
        <f t="shared" si="130"/>
        <v/>
      </c>
      <c r="O4187" s="15" t="str">
        <f t="shared" si="131"/>
        <v/>
      </c>
    </row>
    <row r="4188" spans="1:15" ht="16.5" customHeight="1">
      <c r="A4188" s="404"/>
      <c r="B4188" s="405"/>
      <c r="C4188" s="413"/>
      <c r="D4188" s="405"/>
      <c r="E4188" s="405"/>
      <c r="F4188" s="405"/>
      <c r="G4188" s="405"/>
      <c r="H4188" s="405"/>
      <c r="I4188" s="405"/>
      <c r="J4188" s="405"/>
      <c r="K4188" s="405"/>
      <c r="L4188" s="406"/>
      <c r="M4188" s="25" t="str">
        <f>IFERROR(VLOOKUP(D4188,Cover!$I$2:$J$14,2,0),"")</f>
        <v/>
      </c>
      <c r="N4188" s="25" t="str">
        <f t="shared" si="130"/>
        <v/>
      </c>
      <c r="O4188" s="15" t="str">
        <f t="shared" si="131"/>
        <v/>
      </c>
    </row>
    <row r="4189" spans="1:15" ht="16.5" customHeight="1">
      <c r="A4189" s="404"/>
      <c r="B4189" s="405"/>
      <c r="C4189" s="413"/>
      <c r="D4189" s="405"/>
      <c r="E4189" s="405"/>
      <c r="F4189" s="405"/>
      <c r="G4189" s="405"/>
      <c r="H4189" s="405"/>
      <c r="I4189" s="405"/>
      <c r="J4189" s="405"/>
      <c r="K4189" s="405"/>
      <c r="L4189" s="406"/>
      <c r="M4189" s="25" t="str">
        <f>IFERROR(VLOOKUP(D4189,Cover!$I$2:$J$14,2,0),"")</f>
        <v/>
      </c>
      <c r="N4189" s="25" t="str">
        <f t="shared" si="130"/>
        <v/>
      </c>
      <c r="O4189" s="15" t="str">
        <f t="shared" si="131"/>
        <v/>
      </c>
    </row>
    <row r="4190" spans="1:15" ht="16.5" customHeight="1">
      <c r="A4190" s="404"/>
      <c r="B4190" s="405"/>
      <c r="C4190" s="413"/>
      <c r="D4190" s="405"/>
      <c r="E4190" s="405"/>
      <c r="F4190" s="405"/>
      <c r="G4190" s="405"/>
      <c r="H4190" s="405"/>
      <c r="I4190" s="405"/>
      <c r="J4190" s="405"/>
      <c r="K4190" s="405"/>
      <c r="L4190" s="406"/>
      <c r="M4190" s="25" t="str">
        <f>IFERROR(VLOOKUP(D4190,Cover!$I$2:$J$14,2,0),"")</f>
        <v/>
      </c>
      <c r="N4190" s="25" t="str">
        <f t="shared" si="130"/>
        <v/>
      </c>
      <c r="O4190" s="15" t="str">
        <f t="shared" si="131"/>
        <v/>
      </c>
    </row>
    <row r="4191" spans="1:15" ht="16.5" customHeight="1">
      <c r="A4191" s="404"/>
      <c r="B4191" s="405"/>
      <c r="C4191" s="413"/>
      <c r="D4191" s="405"/>
      <c r="E4191" s="405"/>
      <c r="F4191" s="405"/>
      <c r="G4191" s="405"/>
      <c r="H4191" s="405"/>
      <c r="I4191" s="405"/>
      <c r="J4191" s="405"/>
      <c r="K4191" s="405"/>
      <c r="L4191" s="406"/>
      <c r="M4191" s="25" t="str">
        <f>IFERROR(VLOOKUP(D4191,Cover!$I$2:$J$14,2,0),"")</f>
        <v/>
      </c>
      <c r="N4191" s="25" t="str">
        <f t="shared" si="130"/>
        <v/>
      </c>
      <c r="O4191" s="15" t="str">
        <f t="shared" si="131"/>
        <v/>
      </c>
    </row>
    <row r="4192" spans="1:15" ht="16.5" customHeight="1">
      <c r="A4192" s="404"/>
      <c r="B4192" s="405"/>
      <c r="C4192" s="413"/>
      <c r="D4192" s="405"/>
      <c r="E4192" s="405"/>
      <c r="F4192" s="405"/>
      <c r="G4192" s="405"/>
      <c r="H4192" s="405"/>
      <c r="I4192" s="405"/>
      <c r="J4192" s="405"/>
      <c r="K4192" s="405"/>
      <c r="L4192" s="406"/>
      <c r="M4192" s="25" t="str">
        <f>IFERROR(VLOOKUP(D4192,Cover!$I$2:$J$14,2,0),"")</f>
        <v/>
      </c>
      <c r="N4192" s="25" t="str">
        <f t="shared" si="130"/>
        <v/>
      </c>
      <c r="O4192" s="15" t="str">
        <f t="shared" si="131"/>
        <v/>
      </c>
    </row>
    <row r="4193" spans="1:15" ht="16.5" customHeight="1">
      <c r="A4193" s="404"/>
      <c r="B4193" s="405"/>
      <c r="C4193" s="413"/>
      <c r="D4193" s="405"/>
      <c r="E4193" s="405"/>
      <c r="F4193" s="405"/>
      <c r="G4193" s="405"/>
      <c r="H4193" s="405"/>
      <c r="I4193" s="405"/>
      <c r="J4193" s="405"/>
      <c r="K4193" s="405"/>
      <c r="L4193" s="406"/>
      <c r="M4193" s="25" t="str">
        <f>IFERROR(VLOOKUP(D4193,Cover!$I$2:$J$14,2,0),"")</f>
        <v/>
      </c>
      <c r="N4193" s="25" t="str">
        <f t="shared" si="130"/>
        <v/>
      </c>
      <c r="O4193" s="15" t="str">
        <f t="shared" si="131"/>
        <v/>
      </c>
    </row>
    <row r="4194" spans="1:15" ht="16.5" customHeight="1">
      <c r="A4194" s="404"/>
      <c r="B4194" s="405"/>
      <c r="C4194" s="413"/>
      <c r="D4194" s="405"/>
      <c r="E4194" s="405"/>
      <c r="F4194" s="405"/>
      <c r="G4194" s="405"/>
      <c r="H4194" s="405"/>
      <c r="I4194" s="405"/>
      <c r="J4194" s="405"/>
      <c r="K4194" s="405"/>
      <c r="L4194" s="406"/>
      <c r="M4194" s="25" t="str">
        <f>IFERROR(VLOOKUP(D4194,Cover!$I$2:$J$14,2,0),"")</f>
        <v/>
      </c>
      <c r="N4194" s="25" t="str">
        <f t="shared" si="130"/>
        <v/>
      </c>
      <c r="O4194" s="15" t="str">
        <f t="shared" si="131"/>
        <v/>
      </c>
    </row>
    <row r="4195" spans="1:15" ht="16.5" customHeight="1">
      <c r="A4195" s="404"/>
      <c r="B4195" s="405"/>
      <c r="C4195" s="413"/>
      <c r="D4195" s="405"/>
      <c r="E4195" s="405"/>
      <c r="F4195" s="405"/>
      <c r="G4195" s="405"/>
      <c r="H4195" s="405"/>
      <c r="I4195" s="405"/>
      <c r="J4195" s="405"/>
      <c r="K4195" s="405"/>
      <c r="L4195" s="406"/>
      <c r="M4195" s="25" t="str">
        <f>IFERROR(VLOOKUP(D4195,Cover!$I$2:$J$14,2,0),"")</f>
        <v/>
      </c>
      <c r="N4195" s="25" t="str">
        <f t="shared" si="130"/>
        <v/>
      </c>
      <c r="O4195" s="15" t="str">
        <f t="shared" si="131"/>
        <v/>
      </c>
    </row>
    <row r="4196" spans="1:15" ht="16.5" customHeight="1">
      <c r="A4196" s="404"/>
      <c r="B4196" s="405"/>
      <c r="C4196" s="413"/>
      <c r="D4196" s="405"/>
      <c r="E4196" s="405"/>
      <c r="F4196" s="405"/>
      <c r="G4196" s="405"/>
      <c r="H4196" s="405"/>
      <c r="I4196" s="405"/>
      <c r="J4196" s="405"/>
      <c r="K4196" s="405"/>
      <c r="L4196" s="406"/>
      <c r="M4196" s="25" t="str">
        <f>IFERROR(VLOOKUP(D4196,Cover!$I$2:$J$14,2,0),"")</f>
        <v/>
      </c>
      <c r="N4196" s="25" t="str">
        <f t="shared" si="130"/>
        <v/>
      </c>
      <c r="O4196" s="15" t="str">
        <f t="shared" si="131"/>
        <v/>
      </c>
    </row>
    <row r="4197" spans="1:15" ht="16.5" customHeight="1">
      <c r="A4197" s="404"/>
      <c r="B4197" s="405"/>
      <c r="C4197" s="413"/>
      <c r="D4197" s="405"/>
      <c r="E4197" s="405"/>
      <c r="F4197" s="405"/>
      <c r="G4197" s="405"/>
      <c r="H4197" s="405"/>
      <c r="I4197" s="405"/>
      <c r="J4197" s="405"/>
      <c r="K4197" s="405"/>
      <c r="L4197" s="406"/>
      <c r="M4197" s="25" t="str">
        <f>IFERROR(VLOOKUP(D4197,Cover!$I$2:$J$14,2,0),"")</f>
        <v/>
      </c>
      <c r="N4197" s="25" t="str">
        <f t="shared" si="130"/>
        <v/>
      </c>
      <c r="O4197" s="15" t="str">
        <f t="shared" si="131"/>
        <v/>
      </c>
    </row>
    <row r="4198" spans="1:15" ht="16.5" customHeight="1">
      <c r="A4198" s="404"/>
      <c r="B4198" s="405"/>
      <c r="C4198" s="413"/>
      <c r="D4198" s="405"/>
      <c r="E4198" s="405"/>
      <c r="F4198" s="405"/>
      <c r="G4198" s="405"/>
      <c r="H4198" s="405"/>
      <c r="I4198" s="405"/>
      <c r="J4198" s="405"/>
      <c r="K4198" s="405"/>
      <c r="L4198" s="406"/>
      <c r="M4198" s="25" t="str">
        <f>IFERROR(VLOOKUP(D4198,Cover!$I$2:$J$14,2,0),"")</f>
        <v/>
      </c>
      <c r="N4198" s="25" t="str">
        <f t="shared" si="130"/>
        <v/>
      </c>
      <c r="O4198" s="15" t="str">
        <f t="shared" si="131"/>
        <v/>
      </c>
    </row>
    <row r="4199" spans="1:15" ht="16.5" customHeight="1">
      <c r="A4199" s="404"/>
      <c r="B4199" s="405"/>
      <c r="C4199" s="413"/>
      <c r="D4199" s="405"/>
      <c r="E4199" s="405"/>
      <c r="F4199" s="405"/>
      <c r="G4199" s="405"/>
      <c r="H4199" s="405"/>
      <c r="I4199" s="405"/>
      <c r="J4199" s="405"/>
      <c r="K4199" s="405"/>
      <c r="L4199" s="406"/>
      <c r="M4199" s="25" t="str">
        <f>IFERROR(VLOOKUP(D4199,Cover!$I$2:$J$14,2,0),"")</f>
        <v/>
      </c>
      <c r="N4199" s="25" t="str">
        <f t="shared" si="130"/>
        <v/>
      </c>
      <c r="O4199" s="15" t="str">
        <f t="shared" si="131"/>
        <v/>
      </c>
    </row>
    <row r="4200" spans="1:15" ht="16.5" customHeight="1">
      <c r="A4200" s="404"/>
      <c r="B4200" s="405"/>
      <c r="C4200" s="413"/>
      <c r="D4200" s="405"/>
      <c r="E4200" s="405"/>
      <c r="F4200" s="405"/>
      <c r="G4200" s="405"/>
      <c r="H4200" s="405"/>
      <c r="I4200" s="405"/>
      <c r="J4200" s="405"/>
      <c r="K4200" s="405"/>
      <c r="L4200" s="406"/>
      <c r="M4200" s="25" t="str">
        <f>IFERROR(VLOOKUP(D4200,Cover!$I$2:$J$14,2,0),"")</f>
        <v/>
      </c>
      <c r="N4200" s="25" t="str">
        <f t="shared" si="130"/>
        <v/>
      </c>
      <c r="O4200" s="15" t="str">
        <f t="shared" si="131"/>
        <v/>
      </c>
    </row>
    <row r="4201" spans="1:15" ht="16.5" customHeight="1">
      <c r="A4201" s="404"/>
      <c r="B4201" s="405"/>
      <c r="C4201" s="413"/>
      <c r="D4201" s="405"/>
      <c r="E4201" s="405"/>
      <c r="F4201" s="405"/>
      <c r="G4201" s="405"/>
      <c r="H4201" s="405"/>
      <c r="I4201" s="405"/>
      <c r="J4201" s="405"/>
      <c r="K4201" s="405"/>
      <c r="L4201" s="406"/>
      <c r="M4201" s="25" t="str">
        <f>IFERROR(VLOOKUP(D4201,Cover!$I$2:$J$14,2,0),"")</f>
        <v/>
      </c>
      <c r="N4201" s="25" t="str">
        <f t="shared" si="130"/>
        <v/>
      </c>
      <c r="O4201" s="15" t="str">
        <f t="shared" si="131"/>
        <v/>
      </c>
    </row>
    <row r="4202" spans="1:15" ht="16.5" customHeight="1">
      <c r="A4202" s="404"/>
      <c r="B4202" s="405"/>
      <c r="C4202" s="413"/>
      <c r="D4202" s="405"/>
      <c r="E4202" s="405"/>
      <c r="F4202" s="405"/>
      <c r="G4202" s="405"/>
      <c r="H4202" s="405"/>
      <c r="I4202" s="405"/>
      <c r="J4202" s="405"/>
      <c r="K4202" s="405"/>
      <c r="L4202" s="406"/>
      <c r="M4202" s="25" t="str">
        <f>IFERROR(VLOOKUP(D4202,Cover!$I$2:$J$14,2,0),"")</f>
        <v/>
      </c>
      <c r="N4202" s="25" t="str">
        <f t="shared" si="130"/>
        <v/>
      </c>
      <c r="O4202" s="15" t="str">
        <f t="shared" si="131"/>
        <v/>
      </c>
    </row>
    <row r="4203" spans="1:15" ht="16.5" customHeight="1">
      <c r="A4203" s="404"/>
      <c r="B4203" s="405"/>
      <c r="C4203" s="413"/>
      <c r="D4203" s="405"/>
      <c r="E4203" s="405"/>
      <c r="F4203" s="405"/>
      <c r="G4203" s="405"/>
      <c r="H4203" s="405"/>
      <c r="I4203" s="405"/>
      <c r="J4203" s="405"/>
      <c r="K4203" s="405"/>
      <c r="L4203" s="406"/>
      <c r="M4203" s="25" t="str">
        <f>IFERROR(VLOOKUP(D4203,Cover!$I$2:$J$14,2,0),"")</f>
        <v/>
      </c>
      <c r="N4203" s="25" t="str">
        <f t="shared" si="130"/>
        <v/>
      </c>
      <c r="O4203" s="15" t="str">
        <f t="shared" si="131"/>
        <v/>
      </c>
    </row>
    <row r="4204" spans="1:15" ht="16.5" customHeight="1">
      <c r="A4204" s="404"/>
      <c r="B4204" s="405"/>
      <c r="C4204" s="413"/>
      <c r="D4204" s="405"/>
      <c r="E4204" s="405"/>
      <c r="F4204" s="405"/>
      <c r="G4204" s="405"/>
      <c r="H4204" s="405"/>
      <c r="I4204" s="405"/>
      <c r="J4204" s="405"/>
      <c r="K4204" s="405"/>
      <c r="L4204" s="406"/>
      <c r="M4204" s="25" t="str">
        <f>IFERROR(VLOOKUP(D4204,Cover!$I$2:$J$14,2,0),"")</f>
        <v/>
      </c>
      <c r="N4204" s="25" t="str">
        <f t="shared" si="130"/>
        <v/>
      </c>
      <c r="O4204" s="15" t="str">
        <f t="shared" si="131"/>
        <v/>
      </c>
    </row>
    <row r="4205" spans="1:15" ht="16.5" customHeight="1">
      <c r="A4205" s="404"/>
      <c r="B4205" s="405"/>
      <c r="C4205" s="413"/>
      <c r="D4205" s="405"/>
      <c r="E4205" s="405"/>
      <c r="F4205" s="405"/>
      <c r="G4205" s="405"/>
      <c r="H4205" s="405"/>
      <c r="I4205" s="405"/>
      <c r="J4205" s="405"/>
      <c r="K4205" s="405"/>
      <c r="L4205" s="406"/>
      <c r="M4205" s="25" t="str">
        <f>IFERROR(VLOOKUP(D4205,Cover!$I$2:$J$14,2,0),"")</f>
        <v/>
      </c>
      <c r="N4205" s="25" t="str">
        <f t="shared" si="130"/>
        <v/>
      </c>
      <c r="O4205" s="15" t="str">
        <f t="shared" si="131"/>
        <v/>
      </c>
    </row>
    <row r="4206" spans="1:15" ht="16.5" customHeight="1">
      <c r="A4206" s="404"/>
      <c r="B4206" s="405"/>
      <c r="C4206" s="413"/>
      <c r="D4206" s="405"/>
      <c r="E4206" s="405"/>
      <c r="F4206" s="405"/>
      <c r="G4206" s="405"/>
      <c r="H4206" s="405"/>
      <c r="I4206" s="405"/>
      <c r="J4206" s="405"/>
      <c r="K4206" s="405"/>
      <c r="L4206" s="406"/>
      <c r="M4206" s="25" t="str">
        <f>IFERROR(VLOOKUP(D4206,Cover!$I$2:$J$14,2,0),"")</f>
        <v/>
      </c>
      <c r="N4206" s="25" t="str">
        <f t="shared" si="130"/>
        <v/>
      </c>
      <c r="O4206" s="15" t="str">
        <f t="shared" si="131"/>
        <v/>
      </c>
    </row>
    <row r="4207" spans="1:15" ht="16.5" customHeight="1">
      <c r="A4207" s="404"/>
      <c r="B4207" s="405"/>
      <c r="C4207" s="413"/>
      <c r="D4207" s="405"/>
      <c r="E4207" s="405"/>
      <c r="F4207" s="405"/>
      <c r="G4207" s="405"/>
      <c r="H4207" s="405"/>
      <c r="I4207" s="405"/>
      <c r="J4207" s="405"/>
      <c r="K4207" s="405"/>
      <c r="L4207" s="406"/>
      <c r="M4207" s="25" t="str">
        <f>IFERROR(VLOOKUP(D4207,Cover!$I$2:$J$14,2,0),"")</f>
        <v/>
      </c>
      <c r="N4207" s="25" t="str">
        <f t="shared" si="130"/>
        <v/>
      </c>
      <c r="O4207" s="15" t="str">
        <f t="shared" si="131"/>
        <v/>
      </c>
    </row>
    <row r="4208" spans="1:15" ht="16.5" customHeight="1">
      <c r="A4208" s="404"/>
      <c r="B4208" s="405"/>
      <c r="C4208" s="413"/>
      <c r="D4208" s="405"/>
      <c r="E4208" s="405"/>
      <c r="F4208" s="405"/>
      <c r="G4208" s="405"/>
      <c r="H4208" s="405"/>
      <c r="I4208" s="405"/>
      <c r="J4208" s="405"/>
      <c r="K4208" s="405"/>
      <c r="L4208" s="406"/>
      <c r="M4208" s="25" t="str">
        <f>IFERROR(VLOOKUP(D4208,Cover!$I$2:$J$14,2,0),"")</f>
        <v/>
      </c>
      <c r="N4208" s="25" t="str">
        <f t="shared" si="130"/>
        <v/>
      </c>
      <c r="O4208" s="15" t="str">
        <f t="shared" si="131"/>
        <v/>
      </c>
    </row>
    <row r="4209" spans="1:15" ht="16.5" customHeight="1">
      <c r="A4209" s="404"/>
      <c r="B4209" s="405"/>
      <c r="C4209" s="413"/>
      <c r="D4209" s="405"/>
      <c r="E4209" s="405"/>
      <c r="F4209" s="405"/>
      <c r="G4209" s="405"/>
      <c r="H4209" s="405"/>
      <c r="I4209" s="405"/>
      <c r="J4209" s="405"/>
      <c r="K4209" s="405"/>
      <c r="L4209" s="406"/>
      <c r="M4209" s="25" t="str">
        <f>IFERROR(VLOOKUP(D4209,Cover!$I$2:$J$14,2,0),"")</f>
        <v/>
      </c>
      <c r="N4209" s="25" t="str">
        <f t="shared" si="130"/>
        <v/>
      </c>
      <c r="O4209" s="15" t="str">
        <f t="shared" si="131"/>
        <v/>
      </c>
    </row>
    <row r="4210" spans="1:15" ht="16.5" customHeight="1">
      <c r="A4210" s="404"/>
      <c r="B4210" s="405"/>
      <c r="C4210" s="413"/>
      <c r="D4210" s="405"/>
      <c r="E4210" s="405"/>
      <c r="F4210" s="405"/>
      <c r="G4210" s="405"/>
      <c r="H4210" s="405"/>
      <c r="I4210" s="405"/>
      <c r="J4210" s="405"/>
      <c r="K4210" s="405"/>
      <c r="L4210" s="406"/>
      <c r="M4210" s="25" t="str">
        <f>IFERROR(VLOOKUP(D4210,Cover!$I$2:$J$14,2,0),"")</f>
        <v/>
      </c>
      <c r="N4210" s="25" t="str">
        <f t="shared" si="130"/>
        <v/>
      </c>
      <c r="O4210" s="15" t="str">
        <f t="shared" si="131"/>
        <v/>
      </c>
    </row>
    <row r="4211" spans="1:15" ht="16.5" customHeight="1">
      <c r="A4211" s="404"/>
      <c r="B4211" s="405"/>
      <c r="C4211" s="413"/>
      <c r="D4211" s="405"/>
      <c r="E4211" s="405"/>
      <c r="F4211" s="405"/>
      <c r="G4211" s="405"/>
      <c r="H4211" s="405"/>
      <c r="I4211" s="405"/>
      <c r="J4211" s="405"/>
      <c r="K4211" s="405"/>
      <c r="L4211" s="406"/>
      <c r="M4211" s="25" t="str">
        <f>IFERROR(VLOOKUP(D4211,Cover!$I$2:$J$14,2,0),"")</f>
        <v/>
      </c>
      <c r="N4211" s="25" t="str">
        <f t="shared" si="130"/>
        <v/>
      </c>
      <c r="O4211" s="15" t="str">
        <f t="shared" si="131"/>
        <v/>
      </c>
    </row>
    <row r="4212" spans="1:15" ht="16.5" customHeight="1">
      <c r="A4212" s="404"/>
      <c r="B4212" s="405"/>
      <c r="C4212" s="413"/>
      <c r="D4212" s="405"/>
      <c r="E4212" s="405"/>
      <c r="F4212" s="405"/>
      <c r="G4212" s="405"/>
      <c r="H4212" s="405"/>
      <c r="I4212" s="405"/>
      <c r="J4212" s="405"/>
      <c r="K4212" s="405"/>
      <c r="L4212" s="406"/>
      <c r="M4212" s="25" t="str">
        <f>IFERROR(VLOOKUP(D4212,Cover!$I$2:$J$14,2,0),"")</f>
        <v/>
      </c>
      <c r="N4212" s="25" t="str">
        <f t="shared" si="130"/>
        <v/>
      </c>
      <c r="O4212" s="15" t="str">
        <f t="shared" si="131"/>
        <v/>
      </c>
    </row>
    <row r="4213" spans="1:15" ht="16.5" customHeight="1">
      <c r="A4213" s="404"/>
      <c r="B4213" s="405"/>
      <c r="C4213" s="413"/>
      <c r="D4213" s="405"/>
      <c r="E4213" s="405"/>
      <c r="F4213" s="405"/>
      <c r="G4213" s="405"/>
      <c r="H4213" s="405"/>
      <c r="I4213" s="405"/>
      <c r="J4213" s="405"/>
      <c r="K4213" s="405"/>
      <c r="L4213" s="406"/>
      <c r="M4213" s="25" t="str">
        <f>IFERROR(VLOOKUP(D4213,Cover!$I$2:$J$14,2,0),"")</f>
        <v/>
      </c>
      <c r="N4213" s="25" t="str">
        <f t="shared" si="130"/>
        <v/>
      </c>
      <c r="O4213" s="15" t="str">
        <f t="shared" si="131"/>
        <v/>
      </c>
    </row>
    <row r="4214" spans="1:15" ht="16.5" customHeight="1">
      <c r="A4214" s="404"/>
      <c r="B4214" s="405"/>
      <c r="C4214" s="413"/>
      <c r="D4214" s="405"/>
      <c r="E4214" s="405"/>
      <c r="F4214" s="405"/>
      <c r="G4214" s="405"/>
      <c r="H4214" s="405"/>
      <c r="I4214" s="405"/>
      <c r="J4214" s="405"/>
      <c r="K4214" s="405"/>
      <c r="L4214" s="406"/>
      <c r="M4214" s="25" t="str">
        <f>IFERROR(VLOOKUP(D4214,Cover!$I$2:$J$14,2,0),"")</f>
        <v/>
      </c>
      <c r="N4214" s="25" t="str">
        <f t="shared" si="130"/>
        <v/>
      </c>
      <c r="O4214" s="15" t="str">
        <f t="shared" si="131"/>
        <v/>
      </c>
    </row>
    <row r="4215" spans="1:15" ht="16.5" customHeight="1">
      <c r="A4215" s="404"/>
      <c r="B4215" s="405"/>
      <c r="C4215" s="413"/>
      <c r="D4215" s="405"/>
      <c r="E4215" s="405"/>
      <c r="F4215" s="405"/>
      <c r="G4215" s="405"/>
      <c r="H4215" s="405"/>
      <c r="I4215" s="405"/>
      <c r="J4215" s="405"/>
      <c r="K4215" s="405"/>
      <c r="L4215" s="406"/>
      <c r="M4215" s="25" t="str">
        <f>IFERROR(VLOOKUP(D4215,Cover!$I$2:$J$14,2,0),"")</f>
        <v/>
      </c>
      <c r="N4215" s="25" t="str">
        <f t="shared" si="130"/>
        <v/>
      </c>
      <c r="O4215" s="15" t="str">
        <f t="shared" si="131"/>
        <v/>
      </c>
    </row>
    <row r="4216" spans="1:15" ht="16.5" customHeight="1">
      <c r="A4216" s="404"/>
      <c r="B4216" s="405"/>
      <c r="C4216" s="413"/>
      <c r="D4216" s="405"/>
      <c r="E4216" s="405"/>
      <c r="F4216" s="405"/>
      <c r="G4216" s="405"/>
      <c r="H4216" s="405"/>
      <c r="I4216" s="405"/>
      <c r="J4216" s="405"/>
      <c r="K4216" s="405"/>
      <c r="L4216" s="406"/>
      <c r="M4216" s="25" t="str">
        <f>IFERROR(VLOOKUP(D4216,Cover!$I$2:$J$14,2,0),"")</f>
        <v/>
      </c>
      <c r="N4216" s="25" t="str">
        <f t="shared" si="130"/>
        <v/>
      </c>
      <c r="O4216" s="15" t="str">
        <f t="shared" si="131"/>
        <v/>
      </c>
    </row>
    <row r="4217" spans="1:15" ht="16.5" customHeight="1">
      <c r="A4217" s="404"/>
      <c r="B4217" s="405"/>
      <c r="C4217" s="413"/>
      <c r="D4217" s="405"/>
      <c r="E4217" s="405"/>
      <c r="F4217" s="405"/>
      <c r="G4217" s="405"/>
      <c r="H4217" s="405"/>
      <c r="I4217" s="405"/>
      <c r="J4217" s="405"/>
      <c r="K4217" s="405"/>
      <c r="L4217" s="406"/>
      <c r="M4217" s="25" t="str">
        <f>IFERROR(VLOOKUP(D4217,Cover!$I$2:$J$14,2,0),"")</f>
        <v/>
      </c>
      <c r="N4217" s="25" t="str">
        <f t="shared" si="130"/>
        <v/>
      </c>
      <c r="O4217" s="15" t="str">
        <f t="shared" si="131"/>
        <v/>
      </c>
    </row>
    <row r="4218" spans="1:15" ht="16.5" customHeight="1">
      <c r="A4218" s="404"/>
      <c r="B4218" s="405"/>
      <c r="C4218" s="413"/>
      <c r="D4218" s="405"/>
      <c r="E4218" s="405"/>
      <c r="F4218" s="405"/>
      <c r="G4218" s="405"/>
      <c r="H4218" s="405"/>
      <c r="I4218" s="405"/>
      <c r="J4218" s="405"/>
      <c r="K4218" s="405"/>
      <c r="L4218" s="406"/>
      <c r="M4218" s="25" t="str">
        <f>IFERROR(VLOOKUP(D4218,Cover!$I$2:$J$14,2,0),"")</f>
        <v/>
      </c>
      <c r="N4218" s="25" t="str">
        <f t="shared" si="130"/>
        <v/>
      </c>
      <c r="O4218" s="15" t="str">
        <f t="shared" si="131"/>
        <v/>
      </c>
    </row>
    <row r="4219" spans="1:15" ht="16.5" customHeight="1">
      <c r="A4219" s="404"/>
      <c r="B4219" s="405"/>
      <c r="C4219" s="413"/>
      <c r="D4219" s="405"/>
      <c r="E4219" s="405"/>
      <c r="F4219" s="405"/>
      <c r="G4219" s="405"/>
      <c r="H4219" s="405"/>
      <c r="I4219" s="405"/>
      <c r="J4219" s="405"/>
      <c r="K4219" s="405"/>
      <c r="L4219" s="406"/>
      <c r="M4219" s="25" t="str">
        <f>IFERROR(VLOOKUP(D4219,Cover!$I$2:$J$14,2,0),"")</f>
        <v/>
      </c>
      <c r="N4219" s="25" t="str">
        <f t="shared" si="130"/>
        <v/>
      </c>
      <c r="O4219" s="15" t="str">
        <f t="shared" si="131"/>
        <v/>
      </c>
    </row>
    <row r="4220" spans="1:15" ht="16.5" customHeight="1">
      <c r="A4220" s="404"/>
      <c r="B4220" s="405"/>
      <c r="C4220" s="413"/>
      <c r="D4220" s="405"/>
      <c r="E4220" s="405"/>
      <c r="F4220" s="405"/>
      <c r="G4220" s="405"/>
      <c r="H4220" s="405"/>
      <c r="I4220" s="405"/>
      <c r="J4220" s="405"/>
      <c r="K4220" s="405"/>
      <c r="L4220" s="406"/>
      <c r="M4220" s="25" t="str">
        <f>IFERROR(VLOOKUP(D4220,Cover!$I$2:$J$14,2,0),"")</f>
        <v/>
      </c>
      <c r="N4220" s="25" t="str">
        <f t="shared" si="130"/>
        <v/>
      </c>
      <c r="O4220" s="15" t="str">
        <f t="shared" si="131"/>
        <v/>
      </c>
    </row>
    <row r="4221" spans="1:15" ht="16.5" customHeight="1">
      <c r="A4221" s="404"/>
      <c r="B4221" s="405"/>
      <c r="C4221" s="413"/>
      <c r="D4221" s="405"/>
      <c r="E4221" s="405"/>
      <c r="F4221" s="405"/>
      <c r="G4221" s="405"/>
      <c r="H4221" s="405"/>
      <c r="I4221" s="405"/>
      <c r="J4221" s="405"/>
      <c r="K4221" s="405"/>
      <c r="L4221" s="406"/>
      <c r="M4221" s="25" t="str">
        <f>IFERROR(VLOOKUP(D4221,Cover!$I$2:$J$14,2,0),"")</f>
        <v/>
      </c>
      <c r="N4221" s="25" t="str">
        <f t="shared" si="130"/>
        <v/>
      </c>
      <c r="O4221" s="15" t="str">
        <f t="shared" si="131"/>
        <v/>
      </c>
    </row>
    <row r="4222" spans="1:15" ht="16.5" customHeight="1">
      <c r="A4222" s="404"/>
      <c r="B4222" s="405"/>
      <c r="C4222" s="413"/>
      <c r="D4222" s="405"/>
      <c r="E4222" s="405"/>
      <c r="F4222" s="405"/>
      <c r="G4222" s="405"/>
      <c r="H4222" s="405"/>
      <c r="I4222" s="405"/>
      <c r="J4222" s="405"/>
      <c r="K4222" s="405"/>
      <c r="L4222" s="406"/>
      <c r="M4222" s="25" t="str">
        <f>IFERROR(VLOOKUP(D4222,Cover!$I$2:$J$14,2,0),"")</f>
        <v/>
      </c>
      <c r="N4222" s="25" t="str">
        <f t="shared" si="130"/>
        <v/>
      </c>
      <c r="O4222" s="15" t="str">
        <f t="shared" si="131"/>
        <v/>
      </c>
    </row>
    <row r="4223" spans="1:15" ht="16.5" customHeight="1">
      <c r="A4223" s="404"/>
      <c r="B4223" s="405"/>
      <c r="C4223" s="413"/>
      <c r="D4223" s="405"/>
      <c r="E4223" s="405"/>
      <c r="F4223" s="405"/>
      <c r="G4223" s="405"/>
      <c r="H4223" s="405"/>
      <c r="I4223" s="405"/>
      <c r="J4223" s="405"/>
      <c r="K4223" s="405"/>
      <c r="L4223" s="406"/>
      <c r="M4223" s="25" t="str">
        <f>IFERROR(VLOOKUP(D4223,Cover!$I$2:$J$14,2,0),"")</f>
        <v/>
      </c>
      <c r="N4223" s="25" t="str">
        <f t="shared" si="130"/>
        <v/>
      </c>
      <c r="O4223" s="15" t="str">
        <f t="shared" si="131"/>
        <v/>
      </c>
    </row>
    <row r="4224" spans="1:15" ht="16.5" customHeight="1">
      <c r="A4224" s="404"/>
      <c r="B4224" s="405"/>
      <c r="C4224" s="413"/>
      <c r="D4224" s="405"/>
      <c r="E4224" s="405"/>
      <c r="F4224" s="405"/>
      <c r="G4224" s="405"/>
      <c r="H4224" s="405"/>
      <c r="I4224" s="405"/>
      <c r="J4224" s="405"/>
      <c r="K4224" s="405"/>
      <c r="L4224" s="406"/>
      <c r="M4224" s="25" t="str">
        <f>IFERROR(VLOOKUP(D4224,Cover!$I$2:$J$14,2,0),"")</f>
        <v/>
      </c>
      <c r="N4224" s="25" t="str">
        <f t="shared" si="130"/>
        <v/>
      </c>
      <c r="O4224" s="15" t="str">
        <f t="shared" si="131"/>
        <v/>
      </c>
    </row>
    <row r="4225" spans="1:15" ht="16.5" customHeight="1">
      <c r="A4225" s="404"/>
      <c r="B4225" s="405"/>
      <c r="C4225" s="413"/>
      <c r="D4225" s="405"/>
      <c r="E4225" s="405"/>
      <c r="F4225" s="405"/>
      <c r="G4225" s="405"/>
      <c r="H4225" s="405"/>
      <c r="I4225" s="405"/>
      <c r="J4225" s="405"/>
      <c r="K4225" s="405"/>
      <c r="L4225" s="406"/>
      <c r="M4225" s="25" t="str">
        <f>IFERROR(VLOOKUP(D4225,Cover!$I$2:$J$14,2,0),"")</f>
        <v/>
      </c>
      <c r="N4225" s="25" t="str">
        <f t="shared" si="130"/>
        <v/>
      </c>
      <c r="O4225" s="15" t="str">
        <f t="shared" si="131"/>
        <v/>
      </c>
    </row>
    <row r="4226" spans="1:15" ht="16.5" customHeight="1">
      <c r="A4226" s="404"/>
      <c r="B4226" s="405"/>
      <c r="C4226" s="413"/>
      <c r="D4226" s="405"/>
      <c r="E4226" s="405"/>
      <c r="F4226" s="405"/>
      <c r="G4226" s="405"/>
      <c r="H4226" s="405"/>
      <c r="I4226" s="405"/>
      <c r="J4226" s="405"/>
      <c r="K4226" s="405"/>
      <c r="L4226" s="406"/>
      <c r="M4226" s="25" t="str">
        <f>IFERROR(VLOOKUP(D4226,Cover!$I$2:$J$14,2,0),"")</f>
        <v/>
      </c>
      <c r="N4226" s="25" t="str">
        <f t="shared" si="130"/>
        <v/>
      </c>
      <c r="O4226" s="15" t="str">
        <f t="shared" si="131"/>
        <v/>
      </c>
    </row>
    <row r="4227" spans="1:15" ht="16.5" customHeight="1">
      <c r="A4227" s="404"/>
      <c r="B4227" s="405"/>
      <c r="C4227" s="413"/>
      <c r="D4227" s="405"/>
      <c r="E4227" s="405"/>
      <c r="F4227" s="405"/>
      <c r="G4227" s="405"/>
      <c r="H4227" s="405"/>
      <c r="I4227" s="405"/>
      <c r="J4227" s="405"/>
      <c r="K4227" s="405"/>
      <c r="L4227" s="406"/>
      <c r="M4227" s="25" t="str">
        <f>IFERROR(VLOOKUP(D4227,Cover!$I$2:$J$14,2,0),"")</f>
        <v/>
      </c>
      <c r="N4227" s="25" t="str">
        <f t="shared" ref="N4227:N4290" si="132">IF(O4227&lt;&gt;"PMOyyy144_R4bis",CONCATENATE(B4227,M4227,I4227),CONCATENATE(O4227,M4227,I4227))</f>
        <v/>
      </c>
      <c r="O4227" s="15" t="str">
        <f t="shared" ref="O4227:O4290" si="133">LEFT(B4227,15)</f>
        <v/>
      </c>
    </row>
    <row r="4228" spans="1:15" ht="16.5" customHeight="1">
      <c r="A4228" s="404"/>
      <c r="B4228" s="405"/>
      <c r="C4228" s="413"/>
      <c r="D4228" s="405"/>
      <c r="E4228" s="405"/>
      <c r="F4228" s="405"/>
      <c r="G4228" s="405"/>
      <c r="H4228" s="405"/>
      <c r="I4228" s="405"/>
      <c r="J4228" s="405"/>
      <c r="K4228" s="405"/>
      <c r="L4228" s="406"/>
      <c r="M4228" s="25" t="str">
        <f>IFERROR(VLOOKUP(D4228,Cover!$I$2:$J$14,2,0),"")</f>
        <v/>
      </c>
      <c r="N4228" s="25" t="str">
        <f t="shared" si="132"/>
        <v/>
      </c>
      <c r="O4228" s="15" t="str">
        <f t="shared" si="133"/>
        <v/>
      </c>
    </row>
    <row r="4229" spans="1:15" ht="16.5" customHeight="1">
      <c r="A4229" s="404"/>
      <c r="B4229" s="405"/>
      <c r="C4229" s="413"/>
      <c r="D4229" s="405"/>
      <c r="E4229" s="405"/>
      <c r="F4229" s="405"/>
      <c r="G4229" s="405"/>
      <c r="H4229" s="405"/>
      <c r="I4229" s="405"/>
      <c r="J4229" s="405"/>
      <c r="K4229" s="405"/>
      <c r="L4229" s="406"/>
      <c r="M4229" s="25" t="str">
        <f>IFERROR(VLOOKUP(D4229,Cover!$I$2:$J$14,2,0),"")</f>
        <v/>
      </c>
      <c r="N4229" s="25" t="str">
        <f t="shared" si="132"/>
        <v/>
      </c>
      <c r="O4229" s="15" t="str">
        <f t="shared" si="133"/>
        <v/>
      </c>
    </row>
    <row r="4230" spans="1:15" ht="16.5" customHeight="1">
      <c r="A4230" s="404"/>
      <c r="B4230" s="405"/>
      <c r="C4230" s="413"/>
      <c r="D4230" s="405"/>
      <c r="E4230" s="405"/>
      <c r="F4230" s="405"/>
      <c r="G4230" s="405"/>
      <c r="H4230" s="405"/>
      <c r="I4230" s="405"/>
      <c r="J4230" s="405"/>
      <c r="K4230" s="405"/>
      <c r="L4230" s="406"/>
      <c r="M4230" s="25" t="str">
        <f>IFERROR(VLOOKUP(D4230,Cover!$I$2:$J$14,2,0),"")</f>
        <v/>
      </c>
      <c r="N4230" s="25" t="str">
        <f t="shared" si="132"/>
        <v/>
      </c>
      <c r="O4230" s="15" t="str">
        <f t="shared" si="133"/>
        <v/>
      </c>
    </row>
    <row r="4231" spans="1:15" ht="16.5" customHeight="1">
      <c r="A4231" s="404"/>
      <c r="B4231" s="405"/>
      <c r="C4231" s="413"/>
      <c r="D4231" s="405"/>
      <c r="E4231" s="405"/>
      <c r="F4231" s="405"/>
      <c r="G4231" s="405"/>
      <c r="H4231" s="405"/>
      <c r="I4231" s="405"/>
      <c r="J4231" s="405"/>
      <c r="K4231" s="405"/>
      <c r="L4231" s="406"/>
      <c r="M4231" s="25" t="str">
        <f>IFERROR(VLOOKUP(D4231,Cover!$I$2:$J$14,2,0),"")</f>
        <v/>
      </c>
      <c r="N4231" s="25" t="str">
        <f t="shared" si="132"/>
        <v/>
      </c>
      <c r="O4231" s="15" t="str">
        <f t="shared" si="133"/>
        <v/>
      </c>
    </row>
    <row r="4232" spans="1:15" ht="16.5" customHeight="1">
      <c r="A4232" s="404"/>
      <c r="B4232" s="405"/>
      <c r="C4232" s="413"/>
      <c r="D4232" s="405"/>
      <c r="E4232" s="405"/>
      <c r="F4232" s="405"/>
      <c r="G4232" s="405"/>
      <c r="H4232" s="405"/>
      <c r="I4232" s="405"/>
      <c r="J4232" s="405"/>
      <c r="K4232" s="405"/>
      <c r="L4232" s="406"/>
      <c r="M4232" s="25" t="str">
        <f>IFERROR(VLOOKUP(D4232,Cover!$I$2:$J$14,2,0),"")</f>
        <v/>
      </c>
      <c r="N4232" s="25" t="str">
        <f t="shared" si="132"/>
        <v/>
      </c>
      <c r="O4232" s="15" t="str">
        <f t="shared" si="133"/>
        <v/>
      </c>
    </row>
    <row r="4233" spans="1:15" ht="16.5" customHeight="1">
      <c r="A4233" s="404"/>
      <c r="B4233" s="405"/>
      <c r="C4233" s="413"/>
      <c r="D4233" s="405"/>
      <c r="E4233" s="405"/>
      <c r="F4233" s="405"/>
      <c r="G4233" s="405"/>
      <c r="H4233" s="405"/>
      <c r="I4233" s="405"/>
      <c r="J4233" s="405"/>
      <c r="K4233" s="405"/>
      <c r="L4233" s="406"/>
      <c r="M4233" s="25" t="str">
        <f>IFERROR(VLOOKUP(D4233,Cover!$I$2:$J$14,2,0),"")</f>
        <v/>
      </c>
      <c r="N4233" s="25" t="str">
        <f t="shared" si="132"/>
        <v/>
      </c>
      <c r="O4233" s="15" t="str">
        <f t="shared" si="133"/>
        <v/>
      </c>
    </row>
    <row r="4234" spans="1:15" ht="16.5" customHeight="1">
      <c r="A4234" s="404"/>
      <c r="B4234" s="405"/>
      <c r="C4234" s="413"/>
      <c r="D4234" s="405"/>
      <c r="E4234" s="405"/>
      <c r="F4234" s="405"/>
      <c r="G4234" s="405"/>
      <c r="H4234" s="405"/>
      <c r="I4234" s="405"/>
      <c r="J4234" s="405"/>
      <c r="K4234" s="405"/>
      <c r="L4234" s="406"/>
      <c r="M4234" s="25" t="str">
        <f>IFERROR(VLOOKUP(D4234,Cover!$I$2:$J$14,2,0),"")</f>
        <v/>
      </c>
      <c r="N4234" s="25" t="str">
        <f t="shared" si="132"/>
        <v/>
      </c>
      <c r="O4234" s="15" t="str">
        <f t="shared" si="133"/>
        <v/>
      </c>
    </row>
    <row r="4235" spans="1:15" ht="16.5" customHeight="1">
      <c r="A4235" s="404"/>
      <c r="B4235" s="405"/>
      <c r="C4235" s="413"/>
      <c r="D4235" s="405"/>
      <c r="E4235" s="405"/>
      <c r="F4235" s="405"/>
      <c r="G4235" s="405"/>
      <c r="H4235" s="405"/>
      <c r="I4235" s="405"/>
      <c r="J4235" s="405"/>
      <c r="K4235" s="405"/>
      <c r="L4235" s="406"/>
      <c r="M4235" s="25" t="str">
        <f>IFERROR(VLOOKUP(D4235,Cover!$I$2:$J$14,2,0),"")</f>
        <v/>
      </c>
      <c r="N4235" s="25" t="str">
        <f t="shared" si="132"/>
        <v/>
      </c>
      <c r="O4235" s="15" t="str">
        <f t="shared" si="133"/>
        <v/>
      </c>
    </row>
    <row r="4236" spans="1:15" ht="16.5" customHeight="1">
      <c r="A4236" s="404"/>
      <c r="B4236" s="405"/>
      <c r="C4236" s="413"/>
      <c r="D4236" s="405"/>
      <c r="E4236" s="405"/>
      <c r="F4236" s="405"/>
      <c r="G4236" s="405"/>
      <c r="H4236" s="405"/>
      <c r="I4236" s="405"/>
      <c r="J4236" s="405"/>
      <c r="K4236" s="405"/>
      <c r="L4236" s="406"/>
      <c r="M4236" s="25" t="str">
        <f>IFERROR(VLOOKUP(D4236,Cover!$I$2:$J$14,2,0),"")</f>
        <v/>
      </c>
      <c r="N4236" s="25" t="str">
        <f t="shared" si="132"/>
        <v/>
      </c>
      <c r="O4236" s="15" t="str">
        <f t="shared" si="133"/>
        <v/>
      </c>
    </row>
    <row r="4237" spans="1:15" ht="16.5" customHeight="1">
      <c r="A4237" s="404"/>
      <c r="B4237" s="405"/>
      <c r="C4237" s="413"/>
      <c r="D4237" s="405"/>
      <c r="E4237" s="405"/>
      <c r="F4237" s="405"/>
      <c r="G4237" s="405"/>
      <c r="H4237" s="405"/>
      <c r="I4237" s="405"/>
      <c r="J4237" s="405"/>
      <c r="K4237" s="405"/>
      <c r="L4237" s="406"/>
      <c r="M4237" s="25" t="str">
        <f>IFERROR(VLOOKUP(D4237,Cover!$I$2:$J$14,2,0),"")</f>
        <v/>
      </c>
      <c r="N4237" s="25" t="str">
        <f t="shared" si="132"/>
        <v/>
      </c>
      <c r="O4237" s="15" t="str">
        <f t="shared" si="133"/>
        <v/>
      </c>
    </row>
    <row r="4238" spans="1:15" ht="16.5" customHeight="1">
      <c r="A4238" s="404"/>
      <c r="B4238" s="405"/>
      <c r="C4238" s="413"/>
      <c r="D4238" s="405"/>
      <c r="E4238" s="405"/>
      <c r="F4238" s="405"/>
      <c r="G4238" s="405"/>
      <c r="H4238" s="405"/>
      <c r="I4238" s="405"/>
      <c r="J4238" s="405"/>
      <c r="K4238" s="405"/>
      <c r="L4238" s="406"/>
      <c r="M4238" s="25" t="str">
        <f>IFERROR(VLOOKUP(D4238,Cover!$I$2:$J$14,2,0),"")</f>
        <v/>
      </c>
      <c r="N4238" s="25" t="str">
        <f t="shared" si="132"/>
        <v/>
      </c>
      <c r="O4238" s="15" t="str">
        <f t="shared" si="133"/>
        <v/>
      </c>
    </row>
    <row r="4239" spans="1:15" ht="16.5" customHeight="1">
      <c r="A4239" s="404"/>
      <c r="B4239" s="405"/>
      <c r="C4239" s="413"/>
      <c r="D4239" s="405"/>
      <c r="E4239" s="405"/>
      <c r="F4239" s="405"/>
      <c r="G4239" s="405"/>
      <c r="H4239" s="405"/>
      <c r="I4239" s="405"/>
      <c r="J4239" s="405"/>
      <c r="K4239" s="405"/>
      <c r="L4239" s="406"/>
      <c r="M4239" s="25" t="str">
        <f>IFERROR(VLOOKUP(D4239,Cover!$I$2:$J$14,2,0),"")</f>
        <v/>
      </c>
      <c r="N4239" s="25" t="str">
        <f t="shared" si="132"/>
        <v/>
      </c>
      <c r="O4239" s="15" t="str">
        <f t="shared" si="133"/>
        <v/>
      </c>
    </row>
    <row r="4240" spans="1:15" ht="16.5" customHeight="1">
      <c r="A4240" s="404"/>
      <c r="B4240" s="405"/>
      <c r="C4240" s="413"/>
      <c r="D4240" s="405"/>
      <c r="E4240" s="405"/>
      <c r="F4240" s="405"/>
      <c r="G4240" s="405"/>
      <c r="H4240" s="405"/>
      <c r="I4240" s="405"/>
      <c r="J4240" s="405"/>
      <c r="K4240" s="405"/>
      <c r="L4240" s="406"/>
      <c r="M4240" s="25" t="str">
        <f>IFERROR(VLOOKUP(D4240,Cover!$I$2:$J$14,2,0),"")</f>
        <v/>
      </c>
      <c r="N4240" s="25" t="str">
        <f t="shared" si="132"/>
        <v/>
      </c>
      <c r="O4240" s="15" t="str">
        <f t="shared" si="133"/>
        <v/>
      </c>
    </row>
    <row r="4241" spans="1:15" ht="16.5" customHeight="1">
      <c r="A4241" s="404"/>
      <c r="B4241" s="405"/>
      <c r="C4241" s="413"/>
      <c r="D4241" s="405"/>
      <c r="E4241" s="405"/>
      <c r="F4241" s="405"/>
      <c r="G4241" s="405"/>
      <c r="H4241" s="405"/>
      <c r="I4241" s="405"/>
      <c r="J4241" s="405"/>
      <c r="K4241" s="405"/>
      <c r="L4241" s="406"/>
      <c r="M4241" s="25" t="str">
        <f>IFERROR(VLOOKUP(D4241,Cover!$I$2:$J$14,2,0),"")</f>
        <v/>
      </c>
      <c r="N4241" s="25" t="str">
        <f t="shared" si="132"/>
        <v/>
      </c>
      <c r="O4241" s="15" t="str">
        <f t="shared" si="133"/>
        <v/>
      </c>
    </row>
    <row r="4242" spans="1:15" ht="16.5" customHeight="1">
      <c r="A4242" s="404"/>
      <c r="B4242" s="405"/>
      <c r="C4242" s="413"/>
      <c r="D4242" s="405"/>
      <c r="E4242" s="405"/>
      <c r="F4242" s="405"/>
      <c r="G4242" s="405"/>
      <c r="H4242" s="405"/>
      <c r="I4242" s="405"/>
      <c r="J4242" s="405"/>
      <c r="K4242" s="405"/>
      <c r="L4242" s="406"/>
      <c r="M4242" s="25" t="str">
        <f>IFERROR(VLOOKUP(D4242,Cover!$I$2:$J$14,2,0),"")</f>
        <v/>
      </c>
      <c r="N4242" s="25" t="str">
        <f t="shared" si="132"/>
        <v/>
      </c>
      <c r="O4242" s="15" t="str">
        <f t="shared" si="133"/>
        <v/>
      </c>
    </row>
    <row r="4243" spans="1:15" ht="16.5" customHeight="1">
      <c r="A4243" s="404"/>
      <c r="B4243" s="405"/>
      <c r="C4243" s="413"/>
      <c r="D4243" s="405"/>
      <c r="E4243" s="405"/>
      <c r="F4243" s="405"/>
      <c r="G4243" s="405"/>
      <c r="H4243" s="405"/>
      <c r="I4243" s="405"/>
      <c r="J4243" s="405"/>
      <c r="K4243" s="405"/>
      <c r="L4243" s="406"/>
      <c r="M4243" s="25" t="str">
        <f>IFERROR(VLOOKUP(D4243,Cover!$I$2:$J$14,2,0),"")</f>
        <v/>
      </c>
      <c r="N4243" s="25" t="str">
        <f t="shared" si="132"/>
        <v/>
      </c>
      <c r="O4243" s="15" t="str">
        <f t="shared" si="133"/>
        <v/>
      </c>
    </row>
    <row r="4244" spans="1:15" ht="16.5" customHeight="1">
      <c r="A4244" s="404"/>
      <c r="B4244" s="405"/>
      <c r="C4244" s="413"/>
      <c r="D4244" s="405"/>
      <c r="E4244" s="405"/>
      <c r="F4244" s="405"/>
      <c r="G4244" s="405"/>
      <c r="H4244" s="405"/>
      <c r="I4244" s="405"/>
      <c r="J4244" s="405"/>
      <c r="K4244" s="405"/>
      <c r="L4244" s="406"/>
      <c r="M4244" s="25" t="str">
        <f>IFERROR(VLOOKUP(D4244,Cover!$I$2:$J$14,2,0),"")</f>
        <v/>
      </c>
      <c r="N4244" s="25" t="str">
        <f t="shared" si="132"/>
        <v/>
      </c>
      <c r="O4244" s="15" t="str">
        <f t="shared" si="133"/>
        <v/>
      </c>
    </row>
    <row r="4245" spans="1:15" ht="16.5" customHeight="1">
      <c r="A4245" s="404"/>
      <c r="B4245" s="405"/>
      <c r="C4245" s="413"/>
      <c r="D4245" s="405"/>
      <c r="E4245" s="405"/>
      <c r="F4245" s="405"/>
      <c r="G4245" s="405"/>
      <c r="H4245" s="405"/>
      <c r="I4245" s="405"/>
      <c r="J4245" s="405"/>
      <c r="K4245" s="405"/>
      <c r="L4245" s="406"/>
      <c r="M4245" s="25" t="str">
        <f>IFERROR(VLOOKUP(D4245,Cover!$I$2:$J$14,2,0),"")</f>
        <v/>
      </c>
      <c r="N4245" s="25" t="str">
        <f t="shared" si="132"/>
        <v/>
      </c>
      <c r="O4245" s="15" t="str">
        <f t="shared" si="133"/>
        <v/>
      </c>
    </row>
    <row r="4246" spans="1:15" ht="16.5" customHeight="1">
      <c r="A4246" s="404"/>
      <c r="B4246" s="405"/>
      <c r="C4246" s="413"/>
      <c r="D4246" s="405"/>
      <c r="E4246" s="405"/>
      <c r="F4246" s="405"/>
      <c r="G4246" s="405"/>
      <c r="H4246" s="405"/>
      <c r="I4246" s="405"/>
      <c r="J4246" s="405"/>
      <c r="K4246" s="405"/>
      <c r="L4246" s="406"/>
      <c r="M4246" s="25" t="str">
        <f>IFERROR(VLOOKUP(D4246,Cover!$I$2:$J$14,2,0),"")</f>
        <v/>
      </c>
      <c r="N4246" s="25" t="str">
        <f t="shared" si="132"/>
        <v/>
      </c>
      <c r="O4246" s="15" t="str">
        <f t="shared" si="133"/>
        <v/>
      </c>
    </row>
    <row r="4247" spans="1:15" ht="16.5" customHeight="1">
      <c r="A4247" s="404"/>
      <c r="B4247" s="405"/>
      <c r="C4247" s="413"/>
      <c r="D4247" s="405"/>
      <c r="E4247" s="405"/>
      <c r="F4247" s="405"/>
      <c r="G4247" s="405"/>
      <c r="H4247" s="405"/>
      <c r="I4247" s="405"/>
      <c r="J4247" s="405"/>
      <c r="K4247" s="405"/>
      <c r="L4247" s="406"/>
      <c r="M4247" s="25" t="str">
        <f>IFERROR(VLOOKUP(D4247,Cover!$I$2:$J$14,2,0),"")</f>
        <v/>
      </c>
      <c r="N4247" s="25" t="str">
        <f t="shared" si="132"/>
        <v/>
      </c>
      <c r="O4247" s="15" t="str">
        <f t="shared" si="133"/>
        <v/>
      </c>
    </row>
    <row r="4248" spans="1:15" ht="16.5" customHeight="1">
      <c r="A4248" s="404"/>
      <c r="B4248" s="405"/>
      <c r="C4248" s="413"/>
      <c r="D4248" s="405"/>
      <c r="E4248" s="405"/>
      <c r="F4248" s="405"/>
      <c r="G4248" s="405"/>
      <c r="H4248" s="405"/>
      <c r="I4248" s="405"/>
      <c r="J4248" s="405"/>
      <c r="K4248" s="405"/>
      <c r="L4248" s="406"/>
      <c r="M4248" s="25" t="str">
        <f>IFERROR(VLOOKUP(D4248,Cover!$I$2:$J$14,2,0),"")</f>
        <v/>
      </c>
      <c r="N4248" s="25" t="str">
        <f t="shared" si="132"/>
        <v/>
      </c>
      <c r="O4248" s="15" t="str">
        <f t="shared" si="133"/>
        <v/>
      </c>
    </row>
    <row r="4249" spans="1:15" ht="16.5" customHeight="1">
      <c r="A4249" s="404"/>
      <c r="B4249" s="405"/>
      <c r="C4249" s="413"/>
      <c r="D4249" s="405"/>
      <c r="E4249" s="405"/>
      <c r="F4249" s="405"/>
      <c r="G4249" s="405"/>
      <c r="H4249" s="405"/>
      <c r="I4249" s="405"/>
      <c r="J4249" s="405"/>
      <c r="K4249" s="405"/>
      <c r="L4249" s="406"/>
      <c r="M4249" s="25" t="str">
        <f>IFERROR(VLOOKUP(D4249,Cover!$I$2:$J$14,2,0),"")</f>
        <v/>
      </c>
      <c r="N4249" s="25" t="str">
        <f t="shared" si="132"/>
        <v/>
      </c>
      <c r="O4249" s="15" t="str">
        <f t="shared" si="133"/>
        <v/>
      </c>
    </row>
    <row r="4250" spans="1:15" ht="16.5" customHeight="1">
      <c r="A4250" s="404"/>
      <c r="B4250" s="405"/>
      <c r="C4250" s="413"/>
      <c r="D4250" s="405"/>
      <c r="E4250" s="405"/>
      <c r="F4250" s="405"/>
      <c r="G4250" s="405"/>
      <c r="H4250" s="405"/>
      <c r="I4250" s="405"/>
      <c r="J4250" s="405"/>
      <c r="K4250" s="405"/>
      <c r="L4250" s="406"/>
      <c r="M4250" s="25" t="str">
        <f>IFERROR(VLOOKUP(D4250,Cover!$I$2:$J$14,2,0),"")</f>
        <v/>
      </c>
      <c r="N4250" s="25" t="str">
        <f t="shared" si="132"/>
        <v/>
      </c>
      <c r="O4250" s="15" t="str">
        <f t="shared" si="133"/>
        <v/>
      </c>
    </row>
    <row r="4251" spans="1:15" ht="16.5" customHeight="1">
      <c r="A4251" s="404"/>
      <c r="B4251" s="405"/>
      <c r="C4251" s="413"/>
      <c r="D4251" s="405"/>
      <c r="E4251" s="405"/>
      <c r="F4251" s="405"/>
      <c r="G4251" s="405"/>
      <c r="H4251" s="405"/>
      <c r="I4251" s="405"/>
      <c r="J4251" s="405"/>
      <c r="K4251" s="405"/>
      <c r="L4251" s="406"/>
      <c r="M4251" s="25" t="str">
        <f>IFERROR(VLOOKUP(D4251,Cover!$I$2:$J$14,2,0),"")</f>
        <v/>
      </c>
      <c r="N4251" s="25" t="str">
        <f t="shared" si="132"/>
        <v/>
      </c>
      <c r="O4251" s="15" t="str">
        <f t="shared" si="133"/>
        <v/>
      </c>
    </row>
    <row r="4252" spans="1:15" ht="16.5" customHeight="1">
      <c r="A4252" s="404"/>
      <c r="B4252" s="405"/>
      <c r="C4252" s="413"/>
      <c r="D4252" s="405"/>
      <c r="E4252" s="405"/>
      <c r="F4252" s="405"/>
      <c r="G4252" s="405"/>
      <c r="H4252" s="405"/>
      <c r="I4252" s="405"/>
      <c r="J4252" s="405"/>
      <c r="K4252" s="405"/>
      <c r="L4252" s="406"/>
      <c r="M4252" s="25" t="str">
        <f>IFERROR(VLOOKUP(D4252,Cover!$I$2:$J$14,2,0),"")</f>
        <v/>
      </c>
      <c r="N4252" s="25" t="str">
        <f t="shared" si="132"/>
        <v/>
      </c>
      <c r="O4252" s="15" t="str">
        <f t="shared" si="133"/>
        <v/>
      </c>
    </row>
    <row r="4253" spans="1:15" ht="16.5" customHeight="1">
      <c r="A4253" s="404"/>
      <c r="B4253" s="405"/>
      <c r="C4253" s="413"/>
      <c r="D4253" s="405"/>
      <c r="E4253" s="405"/>
      <c r="F4253" s="405"/>
      <c r="G4253" s="405"/>
      <c r="H4253" s="405"/>
      <c r="I4253" s="405"/>
      <c r="J4253" s="405"/>
      <c r="K4253" s="405"/>
      <c r="L4253" s="406"/>
      <c r="M4253" s="25" t="str">
        <f>IFERROR(VLOOKUP(D4253,Cover!$I$2:$J$14,2,0),"")</f>
        <v/>
      </c>
      <c r="N4253" s="25" t="str">
        <f t="shared" si="132"/>
        <v/>
      </c>
      <c r="O4253" s="15" t="str">
        <f t="shared" si="133"/>
        <v/>
      </c>
    </row>
    <row r="4254" spans="1:15" ht="16.5" customHeight="1">
      <c r="A4254" s="404"/>
      <c r="B4254" s="405"/>
      <c r="C4254" s="413"/>
      <c r="D4254" s="405"/>
      <c r="E4254" s="405"/>
      <c r="F4254" s="405"/>
      <c r="G4254" s="405"/>
      <c r="H4254" s="405"/>
      <c r="I4254" s="405"/>
      <c r="J4254" s="405"/>
      <c r="K4254" s="405"/>
      <c r="L4254" s="406"/>
      <c r="M4254" s="25" t="str">
        <f>IFERROR(VLOOKUP(D4254,Cover!$I$2:$J$14,2,0),"")</f>
        <v/>
      </c>
      <c r="N4254" s="25" t="str">
        <f t="shared" si="132"/>
        <v/>
      </c>
      <c r="O4254" s="15" t="str">
        <f t="shared" si="133"/>
        <v/>
      </c>
    </row>
    <row r="4255" spans="1:15" ht="16.5" customHeight="1">
      <c r="A4255" s="404"/>
      <c r="B4255" s="405"/>
      <c r="C4255" s="413"/>
      <c r="D4255" s="405"/>
      <c r="E4255" s="405"/>
      <c r="F4255" s="405"/>
      <c r="G4255" s="405"/>
      <c r="H4255" s="405"/>
      <c r="I4255" s="405"/>
      <c r="J4255" s="405"/>
      <c r="K4255" s="405"/>
      <c r="L4255" s="406"/>
      <c r="M4255" s="25" t="str">
        <f>IFERROR(VLOOKUP(D4255,Cover!$I$2:$J$14,2,0),"")</f>
        <v/>
      </c>
      <c r="N4255" s="25" t="str">
        <f t="shared" si="132"/>
        <v/>
      </c>
      <c r="O4255" s="15" t="str">
        <f t="shared" si="133"/>
        <v/>
      </c>
    </row>
    <row r="4256" spans="1:15" ht="16.5" customHeight="1">
      <c r="A4256" s="404"/>
      <c r="B4256" s="405"/>
      <c r="C4256" s="413"/>
      <c r="D4256" s="405"/>
      <c r="E4256" s="405"/>
      <c r="F4256" s="405"/>
      <c r="G4256" s="405"/>
      <c r="H4256" s="405"/>
      <c r="I4256" s="405"/>
      <c r="J4256" s="405"/>
      <c r="K4256" s="405"/>
      <c r="L4256" s="406"/>
      <c r="M4256" s="25" t="str">
        <f>IFERROR(VLOOKUP(D4256,Cover!$I$2:$J$14,2,0),"")</f>
        <v/>
      </c>
      <c r="N4256" s="25" t="str">
        <f t="shared" si="132"/>
        <v/>
      </c>
      <c r="O4256" s="15" t="str">
        <f t="shared" si="133"/>
        <v/>
      </c>
    </row>
    <row r="4257" spans="1:15" ht="16.5" customHeight="1">
      <c r="A4257" s="404"/>
      <c r="B4257" s="405"/>
      <c r="C4257" s="413"/>
      <c r="D4257" s="405"/>
      <c r="E4257" s="405"/>
      <c r="F4257" s="405"/>
      <c r="G4257" s="405"/>
      <c r="H4257" s="405"/>
      <c r="I4257" s="405"/>
      <c r="J4257" s="405"/>
      <c r="K4257" s="405"/>
      <c r="L4257" s="406"/>
      <c r="M4257" s="25" t="str">
        <f>IFERROR(VLOOKUP(D4257,Cover!$I$2:$J$14,2,0),"")</f>
        <v/>
      </c>
      <c r="N4257" s="25" t="str">
        <f t="shared" si="132"/>
        <v/>
      </c>
      <c r="O4257" s="15" t="str">
        <f t="shared" si="133"/>
        <v/>
      </c>
    </row>
    <row r="4258" spans="1:15" ht="16.5" customHeight="1">
      <c r="A4258" s="404"/>
      <c r="B4258" s="405"/>
      <c r="C4258" s="413"/>
      <c r="D4258" s="405"/>
      <c r="E4258" s="405"/>
      <c r="F4258" s="405"/>
      <c r="G4258" s="405"/>
      <c r="H4258" s="405"/>
      <c r="I4258" s="405"/>
      <c r="J4258" s="405"/>
      <c r="K4258" s="405"/>
      <c r="L4258" s="406"/>
      <c r="M4258" s="25" t="str">
        <f>IFERROR(VLOOKUP(D4258,Cover!$I$2:$J$14,2,0),"")</f>
        <v/>
      </c>
      <c r="N4258" s="25" t="str">
        <f t="shared" si="132"/>
        <v/>
      </c>
      <c r="O4258" s="15" t="str">
        <f t="shared" si="133"/>
        <v/>
      </c>
    </row>
    <row r="4259" spans="1:15" ht="16.5" customHeight="1">
      <c r="A4259" s="404"/>
      <c r="B4259" s="405"/>
      <c r="C4259" s="413"/>
      <c r="D4259" s="405"/>
      <c r="E4259" s="405"/>
      <c r="F4259" s="405"/>
      <c r="G4259" s="405"/>
      <c r="H4259" s="405"/>
      <c r="I4259" s="405"/>
      <c r="J4259" s="405"/>
      <c r="K4259" s="405"/>
      <c r="L4259" s="406"/>
      <c r="M4259" s="25" t="str">
        <f>IFERROR(VLOOKUP(D4259,Cover!$I$2:$J$14,2,0),"")</f>
        <v/>
      </c>
      <c r="N4259" s="25" t="str">
        <f t="shared" si="132"/>
        <v/>
      </c>
      <c r="O4259" s="15" t="str">
        <f t="shared" si="133"/>
        <v/>
      </c>
    </row>
    <row r="4260" spans="1:15" ht="16.5" customHeight="1">
      <c r="A4260" s="404"/>
      <c r="B4260" s="405"/>
      <c r="C4260" s="413"/>
      <c r="D4260" s="405"/>
      <c r="E4260" s="405"/>
      <c r="F4260" s="405"/>
      <c r="G4260" s="405"/>
      <c r="H4260" s="405"/>
      <c r="I4260" s="405"/>
      <c r="J4260" s="405"/>
      <c r="K4260" s="405"/>
      <c r="L4260" s="406"/>
      <c r="M4260" s="25" t="str">
        <f>IFERROR(VLOOKUP(D4260,Cover!$I$2:$J$14,2,0),"")</f>
        <v/>
      </c>
      <c r="N4260" s="25" t="str">
        <f t="shared" si="132"/>
        <v/>
      </c>
      <c r="O4260" s="15" t="str">
        <f t="shared" si="133"/>
        <v/>
      </c>
    </row>
    <row r="4261" spans="1:15" ht="16.5" customHeight="1">
      <c r="A4261" s="404"/>
      <c r="B4261" s="405"/>
      <c r="C4261" s="413"/>
      <c r="D4261" s="405"/>
      <c r="E4261" s="405"/>
      <c r="F4261" s="405"/>
      <c r="G4261" s="405"/>
      <c r="H4261" s="405"/>
      <c r="I4261" s="405"/>
      <c r="J4261" s="405"/>
      <c r="K4261" s="405"/>
      <c r="L4261" s="406"/>
      <c r="M4261" s="25" t="str">
        <f>IFERROR(VLOOKUP(D4261,Cover!$I$2:$J$14,2,0),"")</f>
        <v/>
      </c>
      <c r="N4261" s="25" t="str">
        <f t="shared" si="132"/>
        <v/>
      </c>
      <c r="O4261" s="15" t="str">
        <f t="shared" si="133"/>
        <v/>
      </c>
    </row>
    <row r="4262" spans="1:15" ht="16.5" customHeight="1">
      <c r="A4262" s="404"/>
      <c r="B4262" s="405"/>
      <c r="C4262" s="413"/>
      <c r="D4262" s="405"/>
      <c r="E4262" s="405"/>
      <c r="F4262" s="405"/>
      <c r="G4262" s="405"/>
      <c r="H4262" s="405"/>
      <c r="I4262" s="405"/>
      <c r="J4262" s="405"/>
      <c r="K4262" s="405"/>
      <c r="L4262" s="406"/>
      <c r="M4262" s="25" t="str">
        <f>IFERROR(VLOOKUP(D4262,Cover!$I$2:$J$14,2,0),"")</f>
        <v/>
      </c>
      <c r="N4262" s="25" t="str">
        <f t="shared" si="132"/>
        <v/>
      </c>
      <c r="O4262" s="15" t="str">
        <f t="shared" si="133"/>
        <v/>
      </c>
    </row>
    <row r="4263" spans="1:15" ht="16.5" customHeight="1">
      <c r="A4263" s="404"/>
      <c r="B4263" s="405"/>
      <c r="C4263" s="413"/>
      <c r="D4263" s="405"/>
      <c r="E4263" s="405"/>
      <c r="F4263" s="405"/>
      <c r="G4263" s="405"/>
      <c r="H4263" s="405"/>
      <c r="I4263" s="405"/>
      <c r="J4263" s="405"/>
      <c r="K4263" s="405"/>
      <c r="L4263" s="406"/>
      <c r="M4263" s="25" t="str">
        <f>IFERROR(VLOOKUP(D4263,Cover!$I$2:$J$14,2,0),"")</f>
        <v/>
      </c>
      <c r="N4263" s="25" t="str">
        <f t="shared" si="132"/>
        <v/>
      </c>
      <c r="O4263" s="15" t="str">
        <f t="shared" si="133"/>
        <v/>
      </c>
    </row>
    <row r="4264" spans="1:15" ht="16.5" customHeight="1">
      <c r="A4264" s="404"/>
      <c r="B4264" s="405"/>
      <c r="C4264" s="413"/>
      <c r="D4264" s="405"/>
      <c r="E4264" s="405"/>
      <c r="F4264" s="405"/>
      <c r="G4264" s="405"/>
      <c r="H4264" s="405"/>
      <c r="I4264" s="405"/>
      <c r="J4264" s="405"/>
      <c r="K4264" s="405"/>
      <c r="L4264" s="406"/>
      <c r="M4264" s="25" t="str">
        <f>IFERROR(VLOOKUP(D4264,Cover!$I$2:$J$14,2,0),"")</f>
        <v/>
      </c>
      <c r="N4264" s="25" t="str">
        <f t="shared" si="132"/>
        <v/>
      </c>
      <c r="O4264" s="15" t="str">
        <f t="shared" si="133"/>
        <v/>
      </c>
    </row>
    <row r="4265" spans="1:15" ht="16.5" customHeight="1">
      <c r="A4265" s="404"/>
      <c r="B4265" s="405"/>
      <c r="C4265" s="413"/>
      <c r="D4265" s="405"/>
      <c r="E4265" s="405"/>
      <c r="F4265" s="405"/>
      <c r="G4265" s="405"/>
      <c r="H4265" s="405"/>
      <c r="I4265" s="405"/>
      <c r="J4265" s="405"/>
      <c r="K4265" s="405"/>
      <c r="L4265" s="406"/>
      <c r="M4265" s="25" t="str">
        <f>IFERROR(VLOOKUP(D4265,Cover!$I$2:$J$14,2,0),"")</f>
        <v/>
      </c>
      <c r="N4265" s="25" t="str">
        <f t="shared" si="132"/>
        <v/>
      </c>
      <c r="O4265" s="15" t="str">
        <f t="shared" si="133"/>
        <v/>
      </c>
    </row>
    <row r="4266" spans="1:15" ht="16.5" customHeight="1">
      <c r="A4266" s="404"/>
      <c r="B4266" s="405"/>
      <c r="C4266" s="413"/>
      <c r="D4266" s="405"/>
      <c r="E4266" s="405"/>
      <c r="F4266" s="405"/>
      <c r="G4266" s="405"/>
      <c r="H4266" s="405"/>
      <c r="I4266" s="405"/>
      <c r="J4266" s="405"/>
      <c r="K4266" s="405"/>
      <c r="L4266" s="406"/>
      <c r="M4266" s="25" t="str">
        <f>IFERROR(VLOOKUP(D4266,Cover!$I$2:$J$14,2,0),"")</f>
        <v/>
      </c>
      <c r="N4266" s="25" t="str">
        <f t="shared" si="132"/>
        <v/>
      </c>
      <c r="O4266" s="15" t="str">
        <f t="shared" si="133"/>
        <v/>
      </c>
    </row>
    <row r="4267" spans="1:15" ht="16.5" customHeight="1">
      <c r="A4267" s="404"/>
      <c r="B4267" s="405"/>
      <c r="C4267" s="413"/>
      <c r="D4267" s="405"/>
      <c r="E4267" s="405"/>
      <c r="F4267" s="405"/>
      <c r="G4267" s="405"/>
      <c r="H4267" s="405"/>
      <c r="I4267" s="405"/>
      <c r="J4267" s="405"/>
      <c r="K4267" s="405"/>
      <c r="L4267" s="406"/>
      <c r="M4267" s="25" t="str">
        <f>IFERROR(VLOOKUP(D4267,Cover!$I$2:$J$14,2,0),"")</f>
        <v/>
      </c>
      <c r="N4267" s="25" t="str">
        <f t="shared" si="132"/>
        <v/>
      </c>
      <c r="O4267" s="15" t="str">
        <f t="shared" si="133"/>
        <v/>
      </c>
    </row>
    <row r="4268" spans="1:15" ht="16.5" customHeight="1">
      <c r="A4268" s="404"/>
      <c r="B4268" s="405"/>
      <c r="C4268" s="413"/>
      <c r="D4268" s="405"/>
      <c r="E4268" s="405"/>
      <c r="F4268" s="405"/>
      <c r="G4268" s="405"/>
      <c r="H4268" s="405"/>
      <c r="I4268" s="405"/>
      <c r="J4268" s="405"/>
      <c r="K4268" s="405"/>
      <c r="L4268" s="406"/>
      <c r="M4268" s="25" t="str">
        <f>IFERROR(VLOOKUP(D4268,Cover!$I$2:$J$14,2,0),"")</f>
        <v/>
      </c>
      <c r="N4268" s="25" t="str">
        <f t="shared" si="132"/>
        <v/>
      </c>
      <c r="O4268" s="15" t="str">
        <f t="shared" si="133"/>
        <v/>
      </c>
    </row>
    <row r="4269" spans="1:15" ht="16.5" customHeight="1">
      <c r="A4269" s="404"/>
      <c r="B4269" s="405"/>
      <c r="C4269" s="413"/>
      <c r="D4269" s="405"/>
      <c r="E4269" s="405"/>
      <c r="F4269" s="405"/>
      <c r="G4269" s="405"/>
      <c r="H4269" s="405"/>
      <c r="I4269" s="405"/>
      <c r="J4269" s="405"/>
      <c r="K4269" s="405"/>
      <c r="L4269" s="406"/>
      <c r="M4269" s="25" t="str">
        <f>IFERROR(VLOOKUP(D4269,Cover!$I$2:$J$14,2,0),"")</f>
        <v/>
      </c>
      <c r="N4269" s="25" t="str">
        <f t="shared" si="132"/>
        <v/>
      </c>
      <c r="O4269" s="15" t="str">
        <f t="shared" si="133"/>
        <v/>
      </c>
    </row>
    <row r="4270" spans="1:15" ht="16.5" customHeight="1">
      <c r="A4270" s="404"/>
      <c r="B4270" s="405"/>
      <c r="C4270" s="413"/>
      <c r="D4270" s="405"/>
      <c r="E4270" s="405"/>
      <c r="F4270" s="405"/>
      <c r="G4270" s="405"/>
      <c r="H4270" s="405"/>
      <c r="I4270" s="405"/>
      <c r="J4270" s="405"/>
      <c r="K4270" s="405"/>
      <c r="L4270" s="406"/>
      <c r="M4270" s="25" t="str">
        <f>IFERROR(VLOOKUP(D4270,Cover!$I$2:$J$14,2,0),"")</f>
        <v/>
      </c>
      <c r="N4270" s="25" t="str">
        <f t="shared" si="132"/>
        <v/>
      </c>
      <c r="O4270" s="15" t="str">
        <f t="shared" si="133"/>
        <v/>
      </c>
    </row>
    <row r="4271" spans="1:15" ht="16.5" customHeight="1">
      <c r="A4271" s="404"/>
      <c r="B4271" s="405"/>
      <c r="C4271" s="413"/>
      <c r="D4271" s="405"/>
      <c r="E4271" s="405"/>
      <c r="F4271" s="405"/>
      <c r="G4271" s="405"/>
      <c r="H4271" s="405"/>
      <c r="I4271" s="405"/>
      <c r="J4271" s="405"/>
      <c r="K4271" s="405"/>
      <c r="L4271" s="406"/>
      <c r="M4271" s="25" t="str">
        <f>IFERROR(VLOOKUP(D4271,Cover!$I$2:$J$14,2,0),"")</f>
        <v/>
      </c>
      <c r="N4271" s="25" t="str">
        <f t="shared" si="132"/>
        <v/>
      </c>
      <c r="O4271" s="15" t="str">
        <f t="shared" si="133"/>
        <v/>
      </c>
    </row>
    <row r="4272" spans="1:15" ht="16.5" customHeight="1">
      <c r="A4272" s="404"/>
      <c r="B4272" s="405"/>
      <c r="C4272" s="413"/>
      <c r="D4272" s="405"/>
      <c r="E4272" s="405"/>
      <c r="F4272" s="405"/>
      <c r="G4272" s="405"/>
      <c r="H4272" s="405"/>
      <c r="I4272" s="405"/>
      <c r="J4272" s="405"/>
      <c r="K4272" s="405"/>
      <c r="L4272" s="406"/>
      <c r="M4272" s="25" t="str">
        <f>IFERROR(VLOOKUP(D4272,Cover!$I$2:$J$14,2,0),"")</f>
        <v/>
      </c>
      <c r="N4272" s="25" t="str">
        <f t="shared" si="132"/>
        <v/>
      </c>
      <c r="O4272" s="15" t="str">
        <f t="shared" si="133"/>
        <v/>
      </c>
    </row>
    <row r="4273" spans="1:15" ht="16.5" customHeight="1">
      <c r="A4273" s="404"/>
      <c r="B4273" s="405"/>
      <c r="C4273" s="413"/>
      <c r="D4273" s="405"/>
      <c r="E4273" s="405"/>
      <c r="F4273" s="405"/>
      <c r="G4273" s="405"/>
      <c r="H4273" s="405"/>
      <c r="I4273" s="405"/>
      <c r="J4273" s="405"/>
      <c r="K4273" s="405"/>
      <c r="L4273" s="406"/>
      <c r="M4273" s="25" t="str">
        <f>IFERROR(VLOOKUP(D4273,Cover!$I$2:$J$14,2,0),"")</f>
        <v/>
      </c>
      <c r="N4273" s="25" t="str">
        <f t="shared" si="132"/>
        <v/>
      </c>
      <c r="O4273" s="15" t="str">
        <f t="shared" si="133"/>
        <v/>
      </c>
    </row>
    <row r="4274" spans="1:15" ht="16.5" customHeight="1">
      <c r="A4274" s="404"/>
      <c r="B4274" s="405"/>
      <c r="C4274" s="413"/>
      <c r="D4274" s="405"/>
      <c r="E4274" s="405"/>
      <c r="F4274" s="405"/>
      <c r="G4274" s="405"/>
      <c r="H4274" s="405"/>
      <c r="I4274" s="405"/>
      <c r="J4274" s="405"/>
      <c r="K4274" s="405"/>
      <c r="L4274" s="406"/>
      <c r="M4274" s="25" t="str">
        <f>IFERROR(VLOOKUP(D4274,Cover!$I$2:$J$14,2,0),"")</f>
        <v/>
      </c>
      <c r="N4274" s="25" t="str">
        <f t="shared" si="132"/>
        <v/>
      </c>
      <c r="O4274" s="15" t="str">
        <f t="shared" si="133"/>
        <v/>
      </c>
    </row>
    <row r="4275" spans="1:15" ht="16.5" customHeight="1">
      <c r="A4275" s="404"/>
      <c r="B4275" s="405"/>
      <c r="C4275" s="413"/>
      <c r="D4275" s="405"/>
      <c r="E4275" s="405"/>
      <c r="F4275" s="405"/>
      <c r="G4275" s="405"/>
      <c r="H4275" s="405"/>
      <c r="I4275" s="405"/>
      <c r="J4275" s="405"/>
      <c r="K4275" s="405"/>
      <c r="L4275" s="406"/>
      <c r="M4275" s="25" t="str">
        <f>IFERROR(VLOOKUP(D4275,Cover!$I$2:$J$14,2,0),"")</f>
        <v/>
      </c>
      <c r="N4275" s="25" t="str">
        <f t="shared" si="132"/>
        <v/>
      </c>
      <c r="O4275" s="15" t="str">
        <f t="shared" si="133"/>
        <v/>
      </c>
    </row>
    <row r="4276" spans="1:15" ht="16.5" customHeight="1">
      <c r="A4276" s="404"/>
      <c r="B4276" s="405"/>
      <c r="C4276" s="413"/>
      <c r="D4276" s="405"/>
      <c r="E4276" s="405"/>
      <c r="F4276" s="405"/>
      <c r="G4276" s="405"/>
      <c r="H4276" s="405"/>
      <c r="I4276" s="405"/>
      <c r="J4276" s="405"/>
      <c r="K4276" s="405"/>
      <c r="L4276" s="406"/>
      <c r="M4276" s="25" t="str">
        <f>IFERROR(VLOOKUP(D4276,Cover!$I$2:$J$14,2,0),"")</f>
        <v/>
      </c>
      <c r="N4276" s="25" t="str">
        <f t="shared" si="132"/>
        <v/>
      </c>
      <c r="O4276" s="15" t="str">
        <f t="shared" si="133"/>
        <v/>
      </c>
    </row>
    <row r="4277" spans="1:15" ht="16.5" customHeight="1">
      <c r="A4277" s="404"/>
      <c r="B4277" s="405"/>
      <c r="C4277" s="413"/>
      <c r="D4277" s="405"/>
      <c r="E4277" s="405"/>
      <c r="F4277" s="405"/>
      <c r="G4277" s="405"/>
      <c r="H4277" s="405"/>
      <c r="I4277" s="405"/>
      <c r="J4277" s="405"/>
      <c r="K4277" s="405"/>
      <c r="L4277" s="406"/>
      <c r="M4277" s="25" t="str">
        <f>IFERROR(VLOOKUP(D4277,Cover!$I$2:$J$14,2,0),"")</f>
        <v/>
      </c>
      <c r="N4277" s="25" t="str">
        <f t="shared" si="132"/>
        <v/>
      </c>
      <c r="O4277" s="15" t="str">
        <f t="shared" si="133"/>
        <v/>
      </c>
    </row>
    <row r="4278" spans="1:15" ht="16.5" customHeight="1">
      <c r="A4278" s="404"/>
      <c r="B4278" s="405"/>
      <c r="C4278" s="413"/>
      <c r="D4278" s="405"/>
      <c r="E4278" s="405"/>
      <c r="F4278" s="405"/>
      <c r="G4278" s="405"/>
      <c r="H4278" s="405"/>
      <c r="I4278" s="405"/>
      <c r="J4278" s="405"/>
      <c r="K4278" s="405"/>
      <c r="L4278" s="406"/>
      <c r="M4278" s="25" t="str">
        <f>IFERROR(VLOOKUP(D4278,Cover!$I$2:$J$14,2,0),"")</f>
        <v/>
      </c>
      <c r="N4278" s="25" t="str">
        <f t="shared" si="132"/>
        <v/>
      </c>
      <c r="O4278" s="15" t="str">
        <f t="shared" si="133"/>
        <v/>
      </c>
    </row>
    <row r="4279" spans="1:15" ht="16.5" customHeight="1">
      <c r="A4279" s="404"/>
      <c r="B4279" s="405"/>
      <c r="C4279" s="413"/>
      <c r="D4279" s="405"/>
      <c r="E4279" s="405"/>
      <c r="F4279" s="405"/>
      <c r="G4279" s="405"/>
      <c r="H4279" s="405"/>
      <c r="I4279" s="405"/>
      <c r="J4279" s="405"/>
      <c r="K4279" s="405"/>
      <c r="L4279" s="406"/>
      <c r="M4279" s="25" t="str">
        <f>IFERROR(VLOOKUP(D4279,Cover!$I$2:$J$14,2,0),"")</f>
        <v/>
      </c>
      <c r="N4279" s="25" t="str">
        <f t="shared" si="132"/>
        <v/>
      </c>
      <c r="O4279" s="15" t="str">
        <f t="shared" si="133"/>
        <v/>
      </c>
    </row>
    <row r="4280" spans="1:15" ht="16.5" customHeight="1">
      <c r="A4280" s="404"/>
      <c r="B4280" s="405"/>
      <c r="C4280" s="413"/>
      <c r="D4280" s="405"/>
      <c r="E4280" s="405"/>
      <c r="F4280" s="405"/>
      <c r="G4280" s="405"/>
      <c r="H4280" s="405"/>
      <c r="I4280" s="405"/>
      <c r="J4280" s="405"/>
      <c r="K4280" s="405"/>
      <c r="L4280" s="406"/>
      <c r="M4280" s="25" t="str">
        <f>IFERROR(VLOOKUP(D4280,Cover!$I$2:$J$14,2,0),"")</f>
        <v/>
      </c>
      <c r="N4280" s="25" t="str">
        <f t="shared" si="132"/>
        <v/>
      </c>
      <c r="O4280" s="15" t="str">
        <f t="shared" si="133"/>
        <v/>
      </c>
    </row>
    <row r="4281" spans="1:15" ht="16.5" customHeight="1">
      <c r="A4281" s="404"/>
      <c r="B4281" s="405"/>
      <c r="C4281" s="413"/>
      <c r="D4281" s="405"/>
      <c r="E4281" s="405"/>
      <c r="F4281" s="405"/>
      <c r="G4281" s="405"/>
      <c r="H4281" s="405"/>
      <c r="I4281" s="405"/>
      <c r="J4281" s="405"/>
      <c r="K4281" s="405"/>
      <c r="L4281" s="406"/>
      <c r="M4281" s="25" t="str">
        <f>IFERROR(VLOOKUP(D4281,Cover!$I$2:$J$14,2,0),"")</f>
        <v/>
      </c>
      <c r="N4281" s="25" t="str">
        <f t="shared" si="132"/>
        <v/>
      </c>
      <c r="O4281" s="15" t="str">
        <f t="shared" si="133"/>
        <v/>
      </c>
    </row>
    <row r="4282" spans="1:15" ht="16.5" customHeight="1">
      <c r="A4282" s="404"/>
      <c r="B4282" s="405"/>
      <c r="C4282" s="413"/>
      <c r="D4282" s="405"/>
      <c r="E4282" s="405"/>
      <c r="F4282" s="405"/>
      <c r="G4282" s="405"/>
      <c r="H4282" s="405"/>
      <c r="I4282" s="405"/>
      <c r="J4282" s="405"/>
      <c r="K4282" s="405"/>
      <c r="L4282" s="406"/>
      <c r="M4282" s="25" t="str">
        <f>IFERROR(VLOOKUP(D4282,Cover!$I$2:$J$14,2,0),"")</f>
        <v/>
      </c>
      <c r="N4282" s="25" t="str">
        <f t="shared" si="132"/>
        <v/>
      </c>
      <c r="O4282" s="15" t="str">
        <f t="shared" si="133"/>
        <v/>
      </c>
    </row>
    <row r="4283" spans="1:15" ht="16.5" customHeight="1">
      <c r="A4283" s="404"/>
      <c r="B4283" s="405"/>
      <c r="C4283" s="413"/>
      <c r="D4283" s="405"/>
      <c r="E4283" s="405"/>
      <c r="F4283" s="405"/>
      <c r="G4283" s="405"/>
      <c r="H4283" s="405"/>
      <c r="I4283" s="405"/>
      <c r="J4283" s="405"/>
      <c r="K4283" s="405"/>
      <c r="L4283" s="406"/>
      <c r="M4283" s="25" t="str">
        <f>IFERROR(VLOOKUP(D4283,Cover!$I$2:$J$14,2,0),"")</f>
        <v/>
      </c>
      <c r="N4283" s="25" t="str">
        <f t="shared" si="132"/>
        <v/>
      </c>
      <c r="O4283" s="15" t="str">
        <f t="shared" si="133"/>
        <v/>
      </c>
    </row>
    <row r="4284" spans="1:15" ht="16.5" customHeight="1">
      <c r="A4284" s="404"/>
      <c r="B4284" s="405"/>
      <c r="C4284" s="413"/>
      <c r="D4284" s="405"/>
      <c r="E4284" s="405"/>
      <c r="F4284" s="405"/>
      <c r="G4284" s="405"/>
      <c r="H4284" s="405"/>
      <c r="I4284" s="405"/>
      <c r="J4284" s="405"/>
      <c r="K4284" s="405"/>
      <c r="L4284" s="406"/>
      <c r="M4284" s="25" t="str">
        <f>IFERROR(VLOOKUP(D4284,Cover!$I$2:$J$14,2,0),"")</f>
        <v/>
      </c>
      <c r="N4284" s="25" t="str">
        <f t="shared" si="132"/>
        <v/>
      </c>
      <c r="O4284" s="15" t="str">
        <f t="shared" si="133"/>
        <v/>
      </c>
    </row>
    <row r="4285" spans="1:15" ht="16.5" customHeight="1">
      <c r="A4285" s="404"/>
      <c r="B4285" s="405"/>
      <c r="C4285" s="413"/>
      <c r="D4285" s="405"/>
      <c r="E4285" s="405"/>
      <c r="F4285" s="405"/>
      <c r="G4285" s="405"/>
      <c r="H4285" s="405"/>
      <c r="I4285" s="405"/>
      <c r="J4285" s="405"/>
      <c r="K4285" s="405"/>
      <c r="L4285" s="406"/>
      <c r="M4285" s="25" t="str">
        <f>IFERROR(VLOOKUP(D4285,Cover!$I$2:$J$14,2,0),"")</f>
        <v/>
      </c>
      <c r="N4285" s="25" t="str">
        <f t="shared" si="132"/>
        <v/>
      </c>
      <c r="O4285" s="15" t="str">
        <f t="shared" si="133"/>
        <v/>
      </c>
    </row>
    <row r="4286" spans="1:15" ht="16.5" customHeight="1">
      <c r="A4286" s="404"/>
      <c r="B4286" s="405"/>
      <c r="C4286" s="413"/>
      <c r="D4286" s="405"/>
      <c r="E4286" s="405"/>
      <c r="F4286" s="405"/>
      <c r="G4286" s="405"/>
      <c r="H4286" s="405"/>
      <c r="I4286" s="405"/>
      <c r="J4286" s="405"/>
      <c r="K4286" s="405"/>
      <c r="L4286" s="406"/>
      <c r="M4286" s="25" t="str">
        <f>IFERROR(VLOOKUP(D4286,Cover!$I$2:$J$14,2,0),"")</f>
        <v/>
      </c>
      <c r="N4286" s="25" t="str">
        <f t="shared" si="132"/>
        <v/>
      </c>
      <c r="O4286" s="15" t="str">
        <f t="shared" si="133"/>
        <v/>
      </c>
    </row>
    <row r="4287" spans="1:15" ht="16.5" customHeight="1">
      <c r="A4287" s="404"/>
      <c r="B4287" s="405"/>
      <c r="C4287" s="413"/>
      <c r="D4287" s="405"/>
      <c r="E4287" s="405"/>
      <c r="F4287" s="405"/>
      <c r="G4287" s="405"/>
      <c r="H4287" s="405"/>
      <c r="I4287" s="405"/>
      <c r="J4287" s="405"/>
      <c r="K4287" s="405"/>
      <c r="L4287" s="406"/>
      <c r="M4287" s="25" t="str">
        <f>IFERROR(VLOOKUP(D4287,Cover!$I$2:$J$14,2,0),"")</f>
        <v/>
      </c>
      <c r="N4287" s="25" t="str">
        <f t="shared" si="132"/>
        <v/>
      </c>
      <c r="O4287" s="15" t="str">
        <f t="shared" si="133"/>
        <v/>
      </c>
    </row>
    <row r="4288" spans="1:15" ht="16.5" customHeight="1">
      <c r="A4288" s="404"/>
      <c r="B4288" s="405"/>
      <c r="C4288" s="413"/>
      <c r="D4288" s="405"/>
      <c r="E4288" s="405"/>
      <c r="F4288" s="405"/>
      <c r="G4288" s="405"/>
      <c r="H4288" s="405"/>
      <c r="I4288" s="405"/>
      <c r="J4288" s="405"/>
      <c r="K4288" s="405"/>
      <c r="L4288" s="406"/>
      <c r="M4288" s="25" t="str">
        <f>IFERROR(VLOOKUP(D4288,Cover!$I$2:$J$14,2,0),"")</f>
        <v/>
      </c>
      <c r="N4288" s="25" t="str">
        <f t="shared" si="132"/>
        <v/>
      </c>
      <c r="O4288" s="15" t="str">
        <f t="shared" si="133"/>
        <v/>
      </c>
    </row>
    <row r="4289" spans="1:15" ht="16.5" customHeight="1">
      <c r="A4289" s="404"/>
      <c r="B4289" s="405"/>
      <c r="C4289" s="413"/>
      <c r="D4289" s="405"/>
      <c r="E4289" s="405"/>
      <c r="F4289" s="405"/>
      <c r="G4289" s="405"/>
      <c r="H4289" s="405"/>
      <c r="I4289" s="405"/>
      <c r="J4289" s="405"/>
      <c r="K4289" s="405"/>
      <c r="L4289" s="406"/>
      <c r="M4289" s="25" t="str">
        <f>IFERROR(VLOOKUP(D4289,Cover!$I$2:$J$14,2,0),"")</f>
        <v/>
      </c>
      <c r="N4289" s="25" t="str">
        <f t="shared" si="132"/>
        <v/>
      </c>
      <c r="O4289" s="15" t="str">
        <f t="shared" si="133"/>
        <v/>
      </c>
    </row>
    <row r="4290" spans="1:15" ht="16.5" customHeight="1">
      <c r="A4290" s="404"/>
      <c r="B4290" s="405"/>
      <c r="C4290" s="413"/>
      <c r="D4290" s="405"/>
      <c r="E4290" s="405"/>
      <c r="F4290" s="405"/>
      <c r="G4290" s="405"/>
      <c r="H4290" s="405"/>
      <c r="I4290" s="405"/>
      <c r="J4290" s="405"/>
      <c r="K4290" s="405"/>
      <c r="L4290" s="406"/>
      <c r="M4290" s="25" t="str">
        <f>IFERROR(VLOOKUP(D4290,Cover!$I$2:$J$14,2,0),"")</f>
        <v/>
      </c>
      <c r="N4290" s="25" t="str">
        <f t="shared" si="132"/>
        <v/>
      </c>
      <c r="O4290" s="15" t="str">
        <f t="shared" si="133"/>
        <v/>
      </c>
    </row>
    <row r="4291" spans="1:15" ht="16.5" customHeight="1">
      <c r="A4291" s="404"/>
      <c r="B4291" s="405"/>
      <c r="C4291" s="413"/>
      <c r="D4291" s="405"/>
      <c r="E4291" s="405"/>
      <c r="F4291" s="405"/>
      <c r="G4291" s="405"/>
      <c r="H4291" s="405"/>
      <c r="I4291" s="405"/>
      <c r="J4291" s="405"/>
      <c r="K4291" s="405"/>
      <c r="L4291" s="406"/>
      <c r="M4291" s="25" t="str">
        <f>IFERROR(VLOOKUP(D4291,Cover!$I$2:$J$14,2,0),"")</f>
        <v/>
      </c>
      <c r="N4291" s="25" t="str">
        <f t="shared" ref="N4291:N4354" si="134">IF(O4291&lt;&gt;"PMOyyy144_R4bis",CONCATENATE(B4291,M4291,I4291),CONCATENATE(O4291,M4291,I4291))</f>
        <v/>
      </c>
      <c r="O4291" s="15" t="str">
        <f t="shared" ref="O4291:O4354" si="135">LEFT(B4291,15)</f>
        <v/>
      </c>
    </row>
    <row r="4292" spans="1:15" ht="16.5" customHeight="1">
      <c r="A4292" s="404"/>
      <c r="B4292" s="405"/>
      <c r="C4292" s="413"/>
      <c r="D4292" s="405"/>
      <c r="E4292" s="405"/>
      <c r="F4292" s="405"/>
      <c r="G4292" s="405"/>
      <c r="H4292" s="405"/>
      <c r="I4292" s="405"/>
      <c r="J4292" s="405"/>
      <c r="K4292" s="405"/>
      <c r="L4292" s="406"/>
      <c r="M4292" s="25" t="str">
        <f>IFERROR(VLOOKUP(D4292,Cover!$I$2:$J$14,2,0),"")</f>
        <v/>
      </c>
      <c r="N4292" s="25" t="str">
        <f t="shared" si="134"/>
        <v/>
      </c>
      <c r="O4292" s="15" t="str">
        <f t="shared" si="135"/>
        <v/>
      </c>
    </row>
    <row r="4293" spans="1:15" ht="16.5" customHeight="1">
      <c r="A4293" s="404"/>
      <c r="B4293" s="405"/>
      <c r="C4293" s="413"/>
      <c r="D4293" s="405"/>
      <c r="E4293" s="405"/>
      <c r="F4293" s="405"/>
      <c r="G4293" s="405"/>
      <c r="H4293" s="405"/>
      <c r="I4293" s="405"/>
      <c r="J4293" s="405"/>
      <c r="K4293" s="405"/>
      <c r="L4293" s="406"/>
      <c r="M4293" s="25" t="str">
        <f>IFERROR(VLOOKUP(D4293,Cover!$I$2:$J$14,2,0),"")</f>
        <v/>
      </c>
      <c r="N4293" s="25" t="str">
        <f t="shared" si="134"/>
        <v/>
      </c>
      <c r="O4293" s="15" t="str">
        <f t="shared" si="135"/>
        <v/>
      </c>
    </row>
    <row r="4294" spans="1:15" ht="16.5" customHeight="1">
      <c r="A4294" s="404"/>
      <c r="B4294" s="405"/>
      <c r="C4294" s="413"/>
      <c r="D4294" s="405"/>
      <c r="E4294" s="405"/>
      <c r="F4294" s="405"/>
      <c r="G4294" s="405"/>
      <c r="H4294" s="405"/>
      <c r="I4294" s="405"/>
      <c r="J4294" s="405"/>
      <c r="K4294" s="405"/>
      <c r="L4294" s="406"/>
      <c r="M4294" s="25" t="str">
        <f>IFERROR(VLOOKUP(D4294,Cover!$I$2:$J$14,2,0),"")</f>
        <v/>
      </c>
      <c r="N4294" s="25" t="str">
        <f t="shared" si="134"/>
        <v/>
      </c>
      <c r="O4294" s="15" t="str">
        <f t="shared" si="135"/>
        <v/>
      </c>
    </row>
    <row r="4295" spans="1:15" ht="16.5" customHeight="1">
      <c r="A4295" s="404"/>
      <c r="B4295" s="405"/>
      <c r="C4295" s="413"/>
      <c r="D4295" s="405"/>
      <c r="E4295" s="405"/>
      <c r="F4295" s="405"/>
      <c r="G4295" s="405"/>
      <c r="H4295" s="405"/>
      <c r="I4295" s="405"/>
      <c r="J4295" s="405"/>
      <c r="K4295" s="405"/>
      <c r="L4295" s="406"/>
      <c r="M4295" s="25" t="str">
        <f>IFERROR(VLOOKUP(D4295,Cover!$I$2:$J$14,2,0),"")</f>
        <v/>
      </c>
      <c r="N4295" s="25" t="str">
        <f t="shared" si="134"/>
        <v/>
      </c>
      <c r="O4295" s="15" t="str">
        <f t="shared" si="135"/>
        <v/>
      </c>
    </row>
    <row r="4296" spans="1:15" ht="16.5" customHeight="1">
      <c r="A4296" s="404"/>
      <c r="B4296" s="405"/>
      <c r="C4296" s="413"/>
      <c r="D4296" s="405"/>
      <c r="E4296" s="405"/>
      <c r="F4296" s="405"/>
      <c r="G4296" s="405"/>
      <c r="H4296" s="405"/>
      <c r="I4296" s="405"/>
      <c r="J4296" s="405"/>
      <c r="K4296" s="405"/>
      <c r="L4296" s="406"/>
      <c r="M4296" s="25" t="str">
        <f>IFERROR(VLOOKUP(D4296,Cover!$I$2:$J$14,2,0),"")</f>
        <v/>
      </c>
      <c r="N4296" s="25" t="str">
        <f t="shared" si="134"/>
        <v/>
      </c>
      <c r="O4296" s="15" t="str">
        <f t="shared" si="135"/>
        <v/>
      </c>
    </row>
    <row r="4297" spans="1:15" ht="16.5" customHeight="1">
      <c r="A4297" s="404"/>
      <c r="B4297" s="405"/>
      <c r="C4297" s="413"/>
      <c r="D4297" s="405"/>
      <c r="E4297" s="405"/>
      <c r="F4297" s="405"/>
      <c r="G4297" s="405"/>
      <c r="H4297" s="405"/>
      <c r="I4297" s="405"/>
      <c r="J4297" s="405"/>
      <c r="K4297" s="405"/>
      <c r="L4297" s="406"/>
      <c r="M4297" s="25" t="str">
        <f>IFERROR(VLOOKUP(D4297,Cover!$I$2:$J$14,2,0),"")</f>
        <v/>
      </c>
      <c r="N4297" s="25" t="str">
        <f t="shared" si="134"/>
        <v/>
      </c>
      <c r="O4297" s="15" t="str">
        <f t="shared" si="135"/>
        <v/>
      </c>
    </row>
    <row r="4298" spans="1:15" ht="16.5" customHeight="1">
      <c r="A4298" s="404"/>
      <c r="B4298" s="405"/>
      <c r="C4298" s="413"/>
      <c r="D4298" s="405"/>
      <c r="E4298" s="405"/>
      <c r="F4298" s="405"/>
      <c r="G4298" s="405"/>
      <c r="H4298" s="405"/>
      <c r="I4298" s="405"/>
      <c r="J4298" s="405"/>
      <c r="K4298" s="405"/>
      <c r="L4298" s="406"/>
      <c r="M4298" s="25" t="str">
        <f>IFERROR(VLOOKUP(D4298,Cover!$I$2:$J$14,2,0),"")</f>
        <v/>
      </c>
      <c r="N4298" s="25" t="str">
        <f t="shared" si="134"/>
        <v/>
      </c>
      <c r="O4298" s="15" t="str">
        <f t="shared" si="135"/>
        <v/>
      </c>
    </row>
    <row r="4299" spans="1:15" ht="16.5" customHeight="1">
      <c r="A4299" s="404"/>
      <c r="B4299" s="405"/>
      <c r="C4299" s="413"/>
      <c r="D4299" s="405"/>
      <c r="E4299" s="405"/>
      <c r="F4299" s="405"/>
      <c r="G4299" s="405"/>
      <c r="H4299" s="405"/>
      <c r="I4299" s="405"/>
      <c r="J4299" s="405"/>
      <c r="K4299" s="405"/>
      <c r="L4299" s="406"/>
      <c r="M4299" s="25" t="str">
        <f>IFERROR(VLOOKUP(D4299,Cover!$I$2:$J$14,2,0),"")</f>
        <v/>
      </c>
      <c r="N4299" s="25" t="str">
        <f t="shared" si="134"/>
        <v/>
      </c>
      <c r="O4299" s="15" t="str">
        <f t="shared" si="135"/>
        <v/>
      </c>
    </row>
    <row r="4300" spans="1:15" ht="16.5" customHeight="1">
      <c r="A4300" s="404"/>
      <c r="B4300" s="405"/>
      <c r="C4300" s="413"/>
      <c r="D4300" s="405"/>
      <c r="E4300" s="405"/>
      <c r="F4300" s="405"/>
      <c r="G4300" s="405"/>
      <c r="H4300" s="405"/>
      <c r="I4300" s="405"/>
      <c r="J4300" s="405"/>
      <c r="K4300" s="405"/>
      <c r="L4300" s="406"/>
      <c r="M4300" s="25" t="str">
        <f>IFERROR(VLOOKUP(D4300,Cover!$I$2:$J$14,2,0),"")</f>
        <v/>
      </c>
      <c r="N4300" s="25" t="str">
        <f t="shared" si="134"/>
        <v/>
      </c>
      <c r="O4300" s="15" t="str">
        <f t="shared" si="135"/>
        <v/>
      </c>
    </row>
    <row r="4301" spans="1:15" ht="16.5" customHeight="1">
      <c r="A4301" s="404"/>
      <c r="B4301" s="405"/>
      <c r="C4301" s="413"/>
      <c r="D4301" s="405"/>
      <c r="E4301" s="405"/>
      <c r="F4301" s="405"/>
      <c r="G4301" s="405"/>
      <c r="H4301" s="405"/>
      <c r="I4301" s="405"/>
      <c r="J4301" s="405"/>
      <c r="K4301" s="405"/>
      <c r="L4301" s="406"/>
      <c r="M4301" s="25" t="str">
        <f>IFERROR(VLOOKUP(D4301,Cover!$I$2:$J$14,2,0),"")</f>
        <v/>
      </c>
      <c r="N4301" s="25" t="str">
        <f t="shared" si="134"/>
        <v/>
      </c>
      <c r="O4301" s="15" t="str">
        <f t="shared" si="135"/>
        <v/>
      </c>
    </row>
    <row r="4302" spans="1:15" ht="16.5" customHeight="1">
      <c r="A4302" s="404"/>
      <c r="B4302" s="405"/>
      <c r="C4302" s="413"/>
      <c r="D4302" s="405"/>
      <c r="E4302" s="405"/>
      <c r="F4302" s="405"/>
      <c r="G4302" s="405"/>
      <c r="H4302" s="405"/>
      <c r="I4302" s="405"/>
      <c r="J4302" s="405"/>
      <c r="K4302" s="405"/>
      <c r="L4302" s="406"/>
      <c r="M4302" s="25" t="str">
        <f>IFERROR(VLOOKUP(D4302,Cover!$I$2:$J$14,2,0),"")</f>
        <v/>
      </c>
      <c r="N4302" s="25" t="str">
        <f t="shared" si="134"/>
        <v/>
      </c>
      <c r="O4302" s="15" t="str">
        <f t="shared" si="135"/>
        <v/>
      </c>
    </row>
    <row r="4303" spans="1:15" ht="16.5" customHeight="1">
      <c r="A4303" s="404"/>
      <c r="B4303" s="405"/>
      <c r="C4303" s="413"/>
      <c r="D4303" s="405"/>
      <c r="E4303" s="405"/>
      <c r="F4303" s="405"/>
      <c r="G4303" s="405"/>
      <c r="H4303" s="405"/>
      <c r="I4303" s="405"/>
      <c r="J4303" s="405"/>
      <c r="K4303" s="405"/>
      <c r="L4303" s="406"/>
      <c r="M4303" s="25" t="str">
        <f>IFERROR(VLOOKUP(D4303,Cover!$I$2:$J$14,2,0),"")</f>
        <v/>
      </c>
      <c r="N4303" s="25" t="str">
        <f t="shared" si="134"/>
        <v/>
      </c>
      <c r="O4303" s="15" t="str">
        <f t="shared" si="135"/>
        <v/>
      </c>
    </row>
    <row r="4304" spans="1:15" ht="16.5" customHeight="1">
      <c r="A4304" s="404"/>
      <c r="B4304" s="405"/>
      <c r="C4304" s="413"/>
      <c r="D4304" s="405"/>
      <c r="E4304" s="405"/>
      <c r="F4304" s="405"/>
      <c r="G4304" s="405"/>
      <c r="H4304" s="405"/>
      <c r="I4304" s="405"/>
      <c r="J4304" s="405"/>
      <c r="K4304" s="405"/>
      <c r="L4304" s="406"/>
      <c r="M4304" s="25" t="str">
        <f>IFERROR(VLOOKUP(D4304,Cover!$I$2:$J$14,2,0),"")</f>
        <v/>
      </c>
      <c r="N4304" s="25" t="str">
        <f t="shared" si="134"/>
        <v/>
      </c>
      <c r="O4304" s="15" t="str">
        <f t="shared" si="135"/>
        <v/>
      </c>
    </row>
    <row r="4305" spans="1:15" ht="16.5" customHeight="1">
      <c r="A4305" s="404"/>
      <c r="B4305" s="405"/>
      <c r="C4305" s="413"/>
      <c r="D4305" s="405"/>
      <c r="E4305" s="405"/>
      <c r="F4305" s="405"/>
      <c r="G4305" s="405"/>
      <c r="H4305" s="405"/>
      <c r="I4305" s="405"/>
      <c r="J4305" s="405"/>
      <c r="K4305" s="405"/>
      <c r="L4305" s="406"/>
      <c r="M4305" s="25" t="str">
        <f>IFERROR(VLOOKUP(D4305,Cover!$I$2:$J$14,2,0),"")</f>
        <v/>
      </c>
      <c r="N4305" s="25" t="str">
        <f t="shared" si="134"/>
        <v/>
      </c>
      <c r="O4305" s="15" t="str">
        <f t="shared" si="135"/>
        <v/>
      </c>
    </row>
    <row r="4306" spans="1:15" ht="16.5" customHeight="1">
      <c r="A4306" s="404"/>
      <c r="B4306" s="405"/>
      <c r="C4306" s="413"/>
      <c r="D4306" s="405"/>
      <c r="E4306" s="405"/>
      <c r="F4306" s="405"/>
      <c r="G4306" s="405"/>
      <c r="H4306" s="405"/>
      <c r="I4306" s="405"/>
      <c r="J4306" s="405"/>
      <c r="K4306" s="405"/>
      <c r="L4306" s="406"/>
      <c r="M4306" s="25" t="str">
        <f>IFERROR(VLOOKUP(D4306,Cover!$I$2:$J$14,2,0),"")</f>
        <v/>
      </c>
      <c r="N4306" s="25" t="str">
        <f t="shared" si="134"/>
        <v/>
      </c>
      <c r="O4306" s="15" t="str">
        <f t="shared" si="135"/>
        <v/>
      </c>
    </row>
    <row r="4307" spans="1:15" ht="16.5" customHeight="1">
      <c r="A4307" s="404"/>
      <c r="B4307" s="405"/>
      <c r="C4307" s="413"/>
      <c r="D4307" s="405"/>
      <c r="E4307" s="405"/>
      <c r="F4307" s="405"/>
      <c r="G4307" s="405"/>
      <c r="H4307" s="405"/>
      <c r="I4307" s="405"/>
      <c r="J4307" s="405"/>
      <c r="K4307" s="405"/>
      <c r="L4307" s="406"/>
      <c r="M4307" s="25" t="str">
        <f>IFERROR(VLOOKUP(D4307,Cover!$I$2:$J$14,2,0),"")</f>
        <v/>
      </c>
      <c r="N4307" s="25" t="str">
        <f t="shared" si="134"/>
        <v/>
      </c>
      <c r="O4307" s="15" t="str">
        <f t="shared" si="135"/>
        <v/>
      </c>
    </row>
    <row r="4308" spans="1:15" ht="16.5" customHeight="1">
      <c r="A4308" s="404"/>
      <c r="B4308" s="405"/>
      <c r="C4308" s="413"/>
      <c r="D4308" s="405"/>
      <c r="E4308" s="405"/>
      <c r="F4308" s="405"/>
      <c r="G4308" s="405"/>
      <c r="H4308" s="405"/>
      <c r="I4308" s="405"/>
      <c r="J4308" s="405"/>
      <c r="K4308" s="405"/>
      <c r="L4308" s="406"/>
      <c r="M4308" s="25" t="str">
        <f>IFERROR(VLOOKUP(D4308,Cover!$I$2:$J$14,2,0),"")</f>
        <v/>
      </c>
      <c r="N4308" s="25" t="str">
        <f t="shared" si="134"/>
        <v/>
      </c>
      <c r="O4308" s="15" t="str">
        <f t="shared" si="135"/>
        <v/>
      </c>
    </row>
    <row r="4309" spans="1:15" ht="16.5" customHeight="1">
      <c r="A4309" s="404"/>
      <c r="B4309" s="405"/>
      <c r="C4309" s="413"/>
      <c r="D4309" s="405"/>
      <c r="E4309" s="405"/>
      <c r="F4309" s="405"/>
      <c r="G4309" s="405"/>
      <c r="H4309" s="405"/>
      <c r="I4309" s="405"/>
      <c r="J4309" s="405"/>
      <c r="K4309" s="405"/>
      <c r="L4309" s="406"/>
      <c r="M4309" s="25" t="str">
        <f>IFERROR(VLOOKUP(D4309,Cover!$I$2:$J$14,2,0),"")</f>
        <v/>
      </c>
      <c r="N4309" s="25" t="str">
        <f t="shared" si="134"/>
        <v/>
      </c>
      <c r="O4309" s="15" t="str">
        <f t="shared" si="135"/>
        <v/>
      </c>
    </row>
    <row r="4310" spans="1:15" ht="16.5" customHeight="1">
      <c r="A4310" s="404"/>
      <c r="B4310" s="405"/>
      <c r="C4310" s="413"/>
      <c r="D4310" s="405"/>
      <c r="E4310" s="405"/>
      <c r="F4310" s="405"/>
      <c r="G4310" s="405"/>
      <c r="H4310" s="405"/>
      <c r="I4310" s="405"/>
      <c r="J4310" s="405"/>
      <c r="K4310" s="405"/>
      <c r="L4310" s="406"/>
      <c r="M4310" s="25" t="str">
        <f>IFERROR(VLOOKUP(D4310,Cover!$I$2:$J$14,2,0),"")</f>
        <v/>
      </c>
      <c r="N4310" s="25" t="str">
        <f t="shared" si="134"/>
        <v/>
      </c>
      <c r="O4310" s="15" t="str">
        <f t="shared" si="135"/>
        <v/>
      </c>
    </row>
    <row r="4311" spans="1:15" ht="16.5" customHeight="1">
      <c r="A4311" s="404"/>
      <c r="B4311" s="405"/>
      <c r="C4311" s="413"/>
      <c r="D4311" s="405"/>
      <c r="E4311" s="405"/>
      <c r="F4311" s="405"/>
      <c r="G4311" s="405"/>
      <c r="H4311" s="405"/>
      <c r="I4311" s="405"/>
      <c r="J4311" s="405"/>
      <c r="K4311" s="405"/>
      <c r="L4311" s="406"/>
      <c r="M4311" s="25" t="str">
        <f>IFERROR(VLOOKUP(D4311,Cover!$I$2:$J$14,2,0),"")</f>
        <v/>
      </c>
      <c r="N4311" s="25" t="str">
        <f t="shared" si="134"/>
        <v/>
      </c>
      <c r="O4311" s="15" t="str">
        <f t="shared" si="135"/>
        <v/>
      </c>
    </row>
    <row r="4312" spans="1:15" ht="16.5" customHeight="1">
      <c r="A4312" s="404"/>
      <c r="B4312" s="405"/>
      <c r="C4312" s="413"/>
      <c r="D4312" s="405"/>
      <c r="E4312" s="405"/>
      <c r="F4312" s="405"/>
      <c r="G4312" s="405"/>
      <c r="H4312" s="405"/>
      <c r="I4312" s="405"/>
      <c r="J4312" s="405"/>
      <c r="K4312" s="405"/>
      <c r="L4312" s="406"/>
      <c r="M4312" s="25" t="str">
        <f>IFERROR(VLOOKUP(D4312,Cover!$I$2:$J$14,2,0),"")</f>
        <v/>
      </c>
      <c r="N4312" s="25" t="str">
        <f t="shared" si="134"/>
        <v/>
      </c>
      <c r="O4312" s="15" t="str">
        <f t="shared" si="135"/>
        <v/>
      </c>
    </row>
    <row r="4313" spans="1:15" ht="16.5" customHeight="1">
      <c r="A4313" s="404"/>
      <c r="B4313" s="405"/>
      <c r="C4313" s="413"/>
      <c r="D4313" s="405"/>
      <c r="E4313" s="405"/>
      <c r="F4313" s="405"/>
      <c r="G4313" s="405"/>
      <c r="H4313" s="405"/>
      <c r="I4313" s="405"/>
      <c r="J4313" s="405"/>
      <c r="K4313" s="405"/>
      <c r="L4313" s="406"/>
      <c r="M4313" s="25" t="str">
        <f>IFERROR(VLOOKUP(D4313,Cover!$I$2:$J$14,2,0),"")</f>
        <v/>
      </c>
      <c r="N4313" s="25" t="str">
        <f t="shared" si="134"/>
        <v/>
      </c>
      <c r="O4313" s="15" t="str">
        <f t="shared" si="135"/>
        <v/>
      </c>
    </row>
    <row r="4314" spans="1:15" ht="16.5" customHeight="1">
      <c r="A4314" s="404"/>
      <c r="B4314" s="405"/>
      <c r="C4314" s="413"/>
      <c r="D4314" s="405"/>
      <c r="E4314" s="405"/>
      <c r="F4314" s="405"/>
      <c r="G4314" s="405"/>
      <c r="H4314" s="405"/>
      <c r="I4314" s="405"/>
      <c r="J4314" s="405"/>
      <c r="K4314" s="405"/>
      <c r="L4314" s="406"/>
      <c r="M4314" s="25" t="str">
        <f>IFERROR(VLOOKUP(D4314,Cover!$I$2:$J$14,2,0),"")</f>
        <v/>
      </c>
      <c r="N4314" s="25" t="str">
        <f t="shared" si="134"/>
        <v/>
      </c>
      <c r="O4314" s="15" t="str">
        <f t="shared" si="135"/>
        <v/>
      </c>
    </row>
    <row r="4315" spans="1:15" ht="16.5" customHeight="1">
      <c r="A4315" s="404"/>
      <c r="B4315" s="405"/>
      <c r="C4315" s="413"/>
      <c r="D4315" s="405"/>
      <c r="E4315" s="405"/>
      <c r="F4315" s="405"/>
      <c r="G4315" s="405"/>
      <c r="H4315" s="405"/>
      <c r="I4315" s="405"/>
      <c r="J4315" s="405"/>
      <c r="K4315" s="405"/>
      <c r="L4315" s="406"/>
      <c r="M4315" s="25" t="str">
        <f>IFERROR(VLOOKUP(D4315,Cover!$I$2:$J$14,2,0),"")</f>
        <v/>
      </c>
      <c r="N4315" s="25" t="str">
        <f t="shared" si="134"/>
        <v/>
      </c>
      <c r="O4315" s="15" t="str">
        <f t="shared" si="135"/>
        <v/>
      </c>
    </row>
    <row r="4316" spans="1:15" ht="16.5" customHeight="1">
      <c r="A4316" s="404"/>
      <c r="B4316" s="405"/>
      <c r="C4316" s="413"/>
      <c r="D4316" s="405"/>
      <c r="E4316" s="405"/>
      <c r="F4316" s="405"/>
      <c r="G4316" s="405"/>
      <c r="H4316" s="405"/>
      <c r="I4316" s="405"/>
      <c r="J4316" s="405"/>
      <c r="K4316" s="405"/>
      <c r="L4316" s="406"/>
      <c r="M4316" s="25" t="str">
        <f>IFERROR(VLOOKUP(D4316,Cover!$I$2:$J$14,2,0),"")</f>
        <v/>
      </c>
      <c r="N4316" s="25" t="str">
        <f t="shared" si="134"/>
        <v/>
      </c>
      <c r="O4316" s="15" t="str">
        <f t="shared" si="135"/>
        <v/>
      </c>
    </row>
    <row r="4317" spans="1:15" ht="16.5" customHeight="1">
      <c r="A4317" s="404"/>
      <c r="B4317" s="405"/>
      <c r="C4317" s="413"/>
      <c r="D4317" s="405"/>
      <c r="E4317" s="405"/>
      <c r="F4317" s="405"/>
      <c r="G4317" s="405"/>
      <c r="H4317" s="405"/>
      <c r="I4317" s="405"/>
      <c r="J4317" s="405"/>
      <c r="K4317" s="405"/>
      <c r="L4317" s="406"/>
      <c r="M4317" s="25" t="str">
        <f>IFERROR(VLOOKUP(D4317,Cover!$I$2:$J$14,2,0),"")</f>
        <v/>
      </c>
      <c r="N4317" s="25" t="str">
        <f t="shared" si="134"/>
        <v/>
      </c>
      <c r="O4317" s="15" t="str">
        <f t="shared" si="135"/>
        <v/>
      </c>
    </row>
    <row r="4318" spans="1:15" ht="16.5" customHeight="1">
      <c r="A4318" s="404"/>
      <c r="B4318" s="405"/>
      <c r="C4318" s="413"/>
      <c r="D4318" s="405"/>
      <c r="E4318" s="405"/>
      <c r="F4318" s="405"/>
      <c r="G4318" s="405"/>
      <c r="H4318" s="405"/>
      <c r="I4318" s="405"/>
      <c r="J4318" s="405"/>
      <c r="K4318" s="405"/>
      <c r="L4318" s="406"/>
      <c r="M4318" s="25" t="str">
        <f>IFERROR(VLOOKUP(D4318,Cover!$I$2:$J$14,2,0),"")</f>
        <v/>
      </c>
      <c r="N4318" s="25" t="str">
        <f t="shared" si="134"/>
        <v/>
      </c>
      <c r="O4318" s="15" t="str">
        <f t="shared" si="135"/>
        <v/>
      </c>
    </row>
    <row r="4319" spans="1:15" ht="16.5" customHeight="1">
      <c r="A4319" s="404"/>
      <c r="B4319" s="405"/>
      <c r="C4319" s="413"/>
      <c r="D4319" s="405"/>
      <c r="E4319" s="405"/>
      <c r="F4319" s="405"/>
      <c r="G4319" s="405"/>
      <c r="H4319" s="405"/>
      <c r="I4319" s="405"/>
      <c r="J4319" s="405"/>
      <c r="K4319" s="405"/>
      <c r="L4319" s="406"/>
      <c r="M4319" s="25" t="str">
        <f>IFERROR(VLOOKUP(D4319,Cover!$I$2:$J$14,2,0),"")</f>
        <v/>
      </c>
      <c r="N4319" s="25" t="str">
        <f t="shared" si="134"/>
        <v/>
      </c>
      <c r="O4319" s="15" t="str">
        <f t="shared" si="135"/>
        <v/>
      </c>
    </row>
    <row r="4320" spans="1:15" ht="16.5" customHeight="1">
      <c r="A4320" s="404"/>
      <c r="B4320" s="405"/>
      <c r="C4320" s="413"/>
      <c r="D4320" s="405"/>
      <c r="E4320" s="405"/>
      <c r="F4320" s="405"/>
      <c r="G4320" s="405"/>
      <c r="H4320" s="405"/>
      <c r="I4320" s="405"/>
      <c r="J4320" s="405"/>
      <c r="K4320" s="405"/>
      <c r="L4320" s="406"/>
      <c r="M4320" s="25" t="str">
        <f>IFERROR(VLOOKUP(D4320,Cover!$I$2:$J$14,2,0),"")</f>
        <v/>
      </c>
      <c r="N4320" s="25" t="str">
        <f t="shared" si="134"/>
        <v/>
      </c>
      <c r="O4320" s="15" t="str">
        <f t="shared" si="135"/>
        <v/>
      </c>
    </row>
    <row r="4321" spans="1:15" ht="16.5" customHeight="1">
      <c r="A4321" s="404"/>
      <c r="B4321" s="405"/>
      <c r="C4321" s="413"/>
      <c r="D4321" s="405"/>
      <c r="E4321" s="405"/>
      <c r="F4321" s="405"/>
      <c r="G4321" s="405"/>
      <c r="H4321" s="405"/>
      <c r="I4321" s="405"/>
      <c r="J4321" s="405"/>
      <c r="K4321" s="405"/>
      <c r="L4321" s="406"/>
      <c r="M4321" s="25" t="str">
        <f>IFERROR(VLOOKUP(D4321,Cover!$I$2:$J$14,2,0),"")</f>
        <v/>
      </c>
      <c r="N4321" s="25" t="str">
        <f t="shared" si="134"/>
        <v/>
      </c>
      <c r="O4321" s="15" t="str">
        <f t="shared" si="135"/>
        <v/>
      </c>
    </row>
    <row r="4322" spans="1:15" ht="16.5" customHeight="1">
      <c r="A4322" s="404"/>
      <c r="B4322" s="405"/>
      <c r="C4322" s="413"/>
      <c r="D4322" s="405"/>
      <c r="E4322" s="405"/>
      <c r="F4322" s="405"/>
      <c r="G4322" s="405"/>
      <c r="H4322" s="405"/>
      <c r="I4322" s="405"/>
      <c r="J4322" s="405"/>
      <c r="K4322" s="405"/>
      <c r="L4322" s="406"/>
      <c r="M4322" s="25" t="str">
        <f>IFERROR(VLOOKUP(D4322,Cover!$I$2:$J$14,2,0),"")</f>
        <v/>
      </c>
      <c r="N4322" s="25" t="str">
        <f t="shared" si="134"/>
        <v/>
      </c>
      <c r="O4322" s="15" t="str">
        <f t="shared" si="135"/>
        <v/>
      </c>
    </row>
    <row r="4323" spans="1:15" ht="16.5" customHeight="1">
      <c r="A4323" s="404"/>
      <c r="B4323" s="405"/>
      <c r="C4323" s="413"/>
      <c r="D4323" s="405"/>
      <c r="E4323" s="405"/>
      <c r="F4323" s="405"/>
      <c r="G4323" s="405"/>
      <c r="H4323" s="405"/>
      <c r="I4323" s="405"/>
      <c r="J4323" s="405"/>
      <c r="K4323" s="405"/>
      <c r="L4323" s="406"/>
      <c r="M4323" s="25" t="str">
        <f>IFERROR(VLOOKUP(D4323,Cover!$I$2:$J$14,2,0),"")</f>
        <v/>
      </c>
      <c r="N4323" s="25" t="str">
        <f t="shared" si="134"/>
        <v/>
      </c>
      <c r="O4323" s="15" t="str">
        <f t="shared" si="135"/>
        <v/>
      </c>
    </row>
    <row r="4324" spans="1:15" ht="16.5" customHeight="1">
      <c r="A4324" s="404"/>
      <c r="B4324" s="405"/>
      <c r="C4324" s="413"/>
      <c r="D4324" s="405"/>
      <c r="E4324" s="405"/>
      <c r="F4324" s="405"/>
      <c r="G4324" s="405"/>
      <c r="H4324" s="405"/>
      <c r="I4324" s="405"/>
      <c r="J4324" s="405"/>
      <c r="K4324" s="405"/>
      <c r="L4324" s="406"/>
      <c r="M4324" s="25" t="str">
        <f>IFERROR(VLOOKUP(D4324,Cover!$I$2:$J$14,2,0),"")</f>
        <v/>
      </c>
      <c r="N4324" s="25" t="str">
        <f t="shared" si="134"/>
        <v/>
      </c>
      <c r="O4324" s="15" t="str">
        <f t="shared" si="135"/>
        <v/>
      </c>
    </row>
    <row r="4325" spans="1:15" ht="16.5" customHeight="1">
      <c r="A4325" s="404"/>
      <c r="B4325" s="405"/>
      <c r="C4325" s="413"/>
      <c r="D4325" s="405"/>
      <c r="E4325" s="405"/>
      <c r="F4325" s="405"/>
      <c r="G4325" s="405"/>
      <c r="H4325" s="405"/>
      <c r="I4325" s="405"/>
      <c r="J4325" s="405"/>
      <c r="K4325" s="405"/>
      <c r="L4325" s="406"/>
      <c r="M4325" s="25" t="str">
        <f>IFERROR(VLOOKUP(D4325,Cover!$I$2:$J$14,2,0),"")</f>
        <v/>
      </c>
      <c r="N4325" s="25" t="str">
        <f t="shared" si="134"/>
        <v/>
      </c>
      <c r="O4325" s="15" t="str">
        <f t="shared" si="135"/>
        <v/>
      </c>
    </row>
    <row r="4326" spans="1:15" ht="16.5" customHeight="1">
      <c r="A4326" s="404"/>
      <c r="B4326" s="405"/>
      <c r="C4326" s="413"/>
      <c r="D4326" s="405"/>
      <c r="E4326" s="405"/>
      <c r="F4326" s="405"/>
      <c r="G4326" s="405"/>
      <c r="H4326" s="405"/>
      <c r="I4326" s="405"/>
      <c r="J4326" s="405"/>
      <c r="K4326" s="405"/>
      <c r="L4326" s="406"/>
      <c r="M4326" s="25" t="str">
        <f>IFERROR(VLOOKUP(D4326,Cover!$I$2:$J$14,2,0),"")</f>
        <v/>
      </c>
      <c r="N4326" s="25" t="str">
        <f t="shared" si="134"/>
        <v/>
      </c>
      <c r="O4326" s="15" t="str">
        <f t="shared" si="135"/>
        <v/>
      </c>
    </row>
    <row r="4327" spans="1:15" ht="16.5" customHeight="1">
      <c r="A4327" s="404"/>
      <c r="B4327" s="405"/>
      <c r="C4327" s="413"/>
      <c r="D4327" s="405"/>
      <c r="E4327" s="405"/>
      <c r="F4327" s="405"/>
      <c r="G4327" s="405"/>
      <c r="H4327" s="405"/>
      <c r="I4327" s="405"/>
      <c r="J4327" s="405"/>
      <c r="K4327" s="405"/>
      <c r="L4327" s="406"/>
      <c r="M4327" s="25" t="str">
        <f>IFERROR(VLOOKUP(D4327,Cover!$I$2:$J$14,2,0),"")</f>
        <v/>
      </c>
      <c r="N4327" s="25" t="str">
        <f t="shared" si="134"/>
        <v/>
      </c>
      <c r="O4327" s="15" t="str">
        <f t="shared" si="135"/>
        <v/>
      </c>
    </row>
    <row r="4328" spans="1:15" ht="16.5" customHeight="1">
      <c r="A4328" s="404"/>
      <c r="B4328" s="405"/>
      <c r="C4328" s="413"/>
      <c r="D4328" s="405"/>
      <c r="E4328" s="405"/>
      <c r="F4328" s="405"/>
      <c r="G4328" s="405"/>
      <c r="H4328" s="405"/>
      <c r="I4328" s="405"/>
      <c r="J4328" s="405"/>
      <c r="K4328" s="405"/>
      <c r="L4328" s="406"/>
      <c r="M4328" s="25" t="str">
        <f>IFERROR(VLOOKUP(D4328,Cover!$I$2:$J$14,2,0),"")</f>
        <v/>
      </c>
      <c r="N4328" s="25" t="str">
        <f t="shared" si="134"/>
        <v/>
      </c>
      <c r="O4328" s="15" t="str">
        <f t="shared" si="135"/>
        <v/>
      </c>
    </row>
    <row r="4329" spans="1:15" ht="16.5" customHeight="1">
      <c r="A4329" s="404"/>
      <c r="B4329" s="405"/>
      <c r="C4329" s="413"/>
      <c r="D4329" s="405"/>
      <c r="E4329" s="405"/>
      <c r="F4329" s="405"/>
      <c r="G4329" s="405"/>
      <c r="H4329" s="405"/>
      <c r="I4329" s="405"/>
      <c r="J4329" s="405"/>
      <c r="K4329" s="405"/>
      <c r="L4329" s="406"/>
      <c r="M4329" s="25" t="str">
        <f>IFERROR(VLOOKUP(D4329,Cover!$I$2:$J$14,2,0),"")</f>
        <v/>
      </c>
      <c r="N4329" s="25" t="str">
        <f t="shared" si="134"/>
        <v/>
      </c>
      <c r="O4329" s="15" t="str">
        <f t="shared" si="135"/>
        <v/>
      </c>
    </row>
    <row r="4330" spans="1:15" ht="16.5" customHeight="1">
      <c r="A4330" s="404"/>
      <c r="B4330" s="405"/>
      <c r="C4330" s="413"/>
      <c r="D4330" s="405"/>
      <c r="E4330" s="405"/>
      <c r="F4330" s="405"/>
      <c r="G4330" s="405"/>
      <c r="H4330" s="405"/>
      <c r="I4330" s="405"/>
      <c r="J4330" s="405"/>
      <c r="K4330" s="405"/>
      <c r="L4330" s="406"/>
      <c r="M4330" s="25" t="str">
        <f>IFERROR(VLOOKUP(D4330,Cover!$I$2:$J$14,2,0),"")</f>
        <v/>
      </c>
      <c r="N4330" s="25" t="str">
        <f t="shared" si="134"/>
        <v/>
      </c>
      <c r="O4330" s="15" t="str">
        <f t="shared" si="135"/>
        <v/>
      </c>
    </row>
    <row r="4331" spans="1:15" ht="16.5" customHeight="1">
      <c r="A4331" s="404"/>
      <c r="B4331" s="405"/>
      <c r="C4331" s="413"/>
      <c r="D4331" s="405"/>
      <c r="E4331" s="405"/>
      <c r="F4331" s="405"/>
      <c r="G4331" s="405"/>
      <c r="H4331" s="405"/>
      <c r="I4331" s="405"/>
      <c r="J4331" s="405"/>
      <c r="K4331" s="405"/>
      <c r="L4331" s="406"/>
      <c r="M4331" s="25" t="str">
        <f>IFERROR(VLOOKUP(D4331,Cover!$I$2:$J$14,2,0),"")</f>
        <v/>
      </c>
      <c r="N4331" s="25" t="str">
        <f t="shared" si="134"/>
        <v/>
      </c>
      <c r="O4331" s="15" t="str">
        <f t="shared" si="135"/>
        <v/>
      </c>
    </row>
    <row r="4332" spans="1:15" ht="16.5" customHeight="1">
      <c r="A4332" s="404"/>
      <c r="B4332" s="405"/>
      <c r="C4332" s="413"/>
      <c r="D4332" s="405"/>
      <c r="E4332" s="405"/>
      <c r="F4332" s="405"/>
      <c r="G4332" s="405"/>
      <c r="H4332" s="405"/>
      <c r="I4332" s="405"/>
      <c r="J4332" s="405"/>
      <c r="K4332" s="405"/>
      <c r="L4332" s="406"/>
      <c r="M4332" s="25" t="str">
        <f>IFERROR(VLOOKUP(D4332,Cover!$I$2:$J$14,2,0),"")</f>
        <v/>
      </c>
      <c r="N4332" s="25" t="str">
        <f t="shared" si="134"/>
        <v/>
      </c>
      <c r="O4332" s="15" t="str">
        <f t="shared" si="135"/>
        <v/>
      </c>
    </row>
    <row r="4333" spans="1:15" ht="16.5" customHeight="1">
      <c r="A4333" s="404"/>
      <c r="B4333" s="405"/>
      <c r="C4333" s="413"/>
      <c r="D4333" s="405"/>
      <c r="E4333" s="405"/>
      <c r="F4333" s="405"/>
      <c r="G4333" s="405"/>
      <c r="H4333" s="405"/>
      <c r="I4333" s="405"/>
      <c r="J4333" s="405"/>
      <c r="K4333" s="405"/>
      <c r="L4333" s="406"/>
      <c r="M4333" s="25" t="str">
        <f>IFERROR(VLOOKUP(D4333,Cover!$I$2:$J$14,2,0),"")</f>
        <v/>
      </c>
      <c r="N4333" s="25" t="str">
        <f t="shared" si="134"/>
        <v/>
      </c>
      <c r="O4333" s="15" t="str">
        <f t="shared" si="135"/>
        <v/>
      </c>
    </row>
    <row r="4334" spans="1:15" ht="16.5" customHeight="1">
      <c r="A4334" s="404"/>
      <c r="B4334" s="405"/>
      <c r="C4334" s="413"/>
      <c r="D4334" s="405"/>
      <c r="E4334" s="405"/>
      <c r="F4334" s="405"/>
      <c r="G4334" s="405"/>
      <c r="H4334" s="405"/>
      <c r="I4334" s="405"/>
      <c r="J4334" s="405"/>
      <c r="K4334" s="405"/>
      <c r="L4334" s="406"/>
      <c r="M4334" s="25" t="str">
        <f>IFERROR(VLOOKUP(D4334,Cover!$I$2:$J$14,2,0),"")</f>
        <v/>
      </c>
      <c r="N4334" s="25" t="str">
        <f t="shared" si="134"/>
        <v/>
      </c>
      <c r="O4334" s="15" t="str">
        <f t="shared" si="135"/>
        <v/>
      </c>
    </row>
    <row r="4335" spans="1:15" ht="16.5" customHeight="1">
      <c r="A4335" s="404"/>
      <c r="B4335" s="405"/>
      <c r="C4335" s="413"/>
      <c r="D4335" s="405"/>
      <c r="E4335" s="405"/>
      <c r="F4335" s="405"/>
      <c r="G4335" s="405"/>
      <c r="H4335" s="405"/>
      <c r="I4335" s="405"/>
      <c r="J4335" s="405"/>
      <c r="K4335" s="405"/>
      <c r="L4335" s="406"/>
      <c r="M4335" s="25" t="str">
        <f>IFERROR(VLOOKUP(D4335,Cover!$I$2:$J$14,2,0),"")</f>
        <v/>
      </c>
      <c r="N4335" s="25" t="str">
        <f t="shared" si="134"/>
        <v/>
      </c>
      <c r="O4335" s="15" t="str">
        <f t="shared" si="135"/>
        <v/>
      </c>
    </row>
    <row r="4336" spans="1:15" ht="16.5" customHeight="1">
      <c r="A4336" s="404"/>
      <c r="B4336" s="405"/>
      <c r="C4336" s="413"/>
      <c r="D4336" s="405"/>
      <c r="E4336" s="405"/>
      <c r="F4336" s="405"/>
      <c r="G4336" s="405"/>
      <c r="H4336" s="405"/>
      <c r="I4336" s="405"/>
      <c r="J4336" s="405"/>
      <c r="K4336" s="405"/>
      <c r="L4336" s="406"/>
      <c r="M4336" s="25" t="str">
        <f>IFERROR(VLOOKUP(D4336,Cover!$I$2:$J$14,2,0),"")</f>
        <v/>
      </c>
      <c r="N4336" s="25" t="str">
        <f t="shared" si="134"/>
        <v/>
      </c>
      <c r="O4336" s="15" t="str">
        <f t="shared" si="135"/>
        <v/>
      </c>
    </row>
    <row r="4337" spans="1:15" ht="16.5" customHeight="1">
      <c r="A4337" s="404"/>
      <c r="B4337" s="405"/>
      <c r="C4337" s="413"/>
      <c r="D4337" s="405"/>
      <c r="E4337" s="405"/>
      <c r="F4337" s="405"/>
      <c r="G4337" s="405"/>
      <c r="H4337" s="405"/>
      <c r="I4337" s="405"/>
      <c r="J4337" s="405"/>
      <c r="K4337" s="405"/>
      <c r="L4337" s="406"/>
      <c r="M4337" s="25" t="str">
        <f>IFERROR(VLOOKUP(D4337,Cover!$I$2:$J$14,2,0),"")</f>
        <v/>
      </c>
      <c r="N4337" s="25" t="str">
        <f t="shared" si="134"/>
        <v/>
      </c>
      <c r="O4337" s="15" t="str">
        <f t="shared" si="135"/>
        <v/>
      </c>
    </row>
    <row r="4338" spans="1:15" ht="16.5" customHeight="1">
      <c r="A4338" s="404"/>
      <c r="B4338" s="405"/>
      <c r="C4338" s="413"/>
      <c r="D4338" s="405"/>
      <c r="E4338" s="405"/>
      <c r="F4338" s="405"/>
      <c r="G4338" s="405"/>
      <c r="H4338" s="405"/>
      <c r="I4338" s="405"/>
      <c r="J4338" s="405"/>
      <c r="K4338" s="405"/>
      <c r="L4338" s="406"/>
      <c r="M4338" s="25" t="str">
        <f>IFERROR(VLOOKUP(D4338,Cover!$I$2:$J$14,2,0),"")</f>
        <v/>
      </c>
      <c r="N4338" s="25" t="str">
        <f t="shared" si="134"/>
        <v/>
      </c>
      <c r="O4338" s="15" t="str">
        <f t="shared" si="135"/>
        <v/>
      </c>
    </row>
    <row r="4339" spans="1:15" ht="16.5" customHeight="1">
      <c r="A4339" s="404"/>
      <c r="B4339" s="405"/>
      <c r="C4339" s="413"/>
      <c r="D4339" s="405"/>
      <c r="E4339" s="405"/>
      <c r="F4339" s="405"/>
      <c r="G4339" s="405"/>
      <c r="H4339" s="405"/>
      <c r="I4339" s="405"/>
      <c r="J4339" s="405"/>
      <c r="K4339" s="405"/>
      <c r="L4339" s="406"/>
      <c r="M4339" s="25" t="str">
        <f>IFERROR(VLOOKUP(D4339,Cover!$I$2:$J$14,2,0),"")</f>
        <v/>
      </c>
      <c r="N4339" s="25" t="str">
        <f t="shared" si="134"/>
        <v/>
      </c>
      <c r="O4339" s="15" t="str">
        <f t="shared" si="135"/>
        <v/>
      </c>
    </row>
    <row r="4340" spans="1:15" ht="16.5" customHeight="1">
      <c r="A4340" s="404"/>
      <c r="B4340" s="405"/>
      <c r="C4340" s="413"/>
      <c r="D4340" s="405"/>
      <c r="E4340" s="405"/>
      <c r="F4340" s="405"/>
      <c r="G4340" s="405"/>
      <c r="H4340" s="405"/>
      <c r="I4340" s="405"/>
      <c r="J4340" s="405"/>
      <c r="K4340" s="405"/>
      <c r="L4340" s="406"/>
      <c r="M4340" s="25" t="str">
        <f>IFERROR(VLOOKUP(D4340,Cover!$I$2:$J$14,2,0),"")</f>
        <v/>
      </c>
      <c r="N4340" s="25" t="str">
        <f t="shared" si="134"/>
        <v/>
      </c>
      <c r="O4340" s="15" t="str">
        <f t="shared" si="135"/>
        <v/>
      </c>
    </row>
    <row r="4341" spans="1:15" ht="16.5" customHeight="1">
      <c r="A4341" s="404"/>
      <c r="B4341" s="405"/>
      <c r="C4341" s="413"/>
      <c r="D4341" s="405"/>
      <c r="E4341" s="405"/>
      <c r="F4341" s="405"/>
      <c r="G4341" s="405"/>
      <c r="H4341" s="405"/>
      <c r="I4341" s="405"/>
      <c r="J4341" s="405"/>
      <c r="K4341" s="405"/>
      <c r="L4341" s="406"/>
      <c r="M4341" s="25" t="str">
        <f>IFERROR(VLOOKUP(D4341,Cover!$I$2:$J$14,2,0),"")</f>
        <v/>
      </c>
      <c r="N4341" s="25" t="str">
        <f t="shared" si="134"/>
        <v/>
      </c>
      <c r="O4341" s="15" t="str">
        <f t="shared" si="135"/>
        <v/>
      </c>
    </row>
    <row r="4342" spans="1:15" ht="16.5" customHeight="1">
      <c r="A4342" s="404"/>
      <c r="B4342" s="405"/>
      <c r="C4342" s="413"/>
      <c r="D4342" s="405"/>
      <c r="E4342" s="405"/>
      <c r="F4342" s="405"/>
      <c r="G4342" s="405"/>
      <c r="H4342" s="405"/>
      <c r="I4342" s="405"/>
      <c r="J4342" s="405"/>
      <c r="K4342" s="405"/>
      <c r="L4342" s="406"/>
      <c r="M4342" s="25" t="str">
        <f>IFERROR(VLOOKUP(D4342,Cover!$I$2:$J$14,2,0),"")</f>
        <v/>
      </c>
      <c r="N4342" s="25" t="str">
        <f t="shared" si="134"/>
        <v/>
      </c>
      <c r="O4342" s="15" t="str">
        <f t="shared" si="135"/>
        <v/>
      </c>
    </row>
    <row r="4343" spans="1:15" ht="16.5" customHeight="1">
      <c r="A4343" s="404"/>
      <c r="B4343" s="405"/>
      <c r="C4343" s="413"/>
      <c r="D4343" s="405"/>
      <c r="E4343" s="405"/>
      <c r="F4343" s="405"/>
      <c r="G4343" s="405"/>
      <c r="H4343" s="405"/>
      <c r="I4343" s="405"/>
      <c r="J4343" s="405"/>
      <c r="K4343" s="405"/>
      <c r="L4343" s="406"/>
      <c r="M4343" s="25" t="str">
        <f>IFERROR(VLOOKUP(D4343,Cover!$I$2:$J$14,2,0),"")</f>
        <v/>
      </c>
      <c r="N4343" s="25" t="str">
        <f t="shared" si="134"/>
        <v/>
      </c>
      <c r="O4343" s="15" t="str">
        <f t="shared" si="135"/>
        <v/>
      </c>
    </row>
    <row r="4344" spans="1:15" ht="16.5" customHeight="1">
      <c r="A4344" s="404"/>
      <c r="B4344" s="405"/>
      <c r="C4344" s="413"/>
      <c r="D4344" s="405"/>
      <c r="E4344" s="405"/>
      <c r="F4344" s="405"/>
      <c r="G4344" s="405"/>
      <c r="H4344" s="405"/>
      <c r="I4344" s="405"/>
      <c r="J4344" s="405"/>
      <c r="K4344" s="405"/>
      <c r="L4344" s="406"/>
      <c r="M4344" s="25" t="str">
        <f>IFERROR(VLOOKUP(D4344,Cover!$I$2:$J$14,2,0),"")</f>
        <v/>
      </c>
      <c r="N4344" s="25" t="str">
        <f t="shared" si="134"/>
        <v/>
      </c>
      <c r="O4344" s="15" t="str">
        <f t="shared" si="135"/>
        <v/>
      </c>
    </row>
    <row r="4345" spans="1:15" ht="16.5" customHeight="1">
      <c r="A4345" s="404"/>
      <c r="B4345" s="405"/>
      <c r="C4345" s="413"/>
      <c r="D4345" s="405"/>
      <c r="E4345" s="405"/>
      <c r="F4345" s="405"/>
      <c r="G4345" s="405"/>
      <c r="H4345" s="405"/>
      <c r="I4345" s="405"/>
      <c r="J4345" s="405"/>
      <c r="K4345" s="405"/>
      <c r="L4345" s="406"/>
      <c r="M4345" s="25" t="str">
        <f>IFERROR(VLOOKUP(D4345,Cover!$I$2:$J$14,2,0),"")</f>
        <v/>
      </c>
      <c r="N4345" s="25" t="str">
        <f t="shared" si="134"/>
        <v/>
      </c>
      <c r="O4345" s="15" t="str">
        <f t="shared" si="135"/>
        <v/>
      </c>
    </row>
    <row r="4346" spans="1:15" ht="16.5" customHeight="1">
      <c r="A4346" s="404"/>
      <c r="B4346" s="405"/>
      <c r="C4346" s="413"/>
      <c r="D4346" s="405"/>
      <c r="E4346" s="405"/>
      <c r="F4346" s="405"/>
      <c r="G4346" s="405"/>
      <c r="H4346" s="405"/>
      <c r="I4346" s="405"/>
      <c r="J4346" s="405"/>
      <c r="K4346" s="405"/>
      <c r="L4346" s="406"/>
      <c r="M4346" s="25" t="str">
        <f>IFERROR(VLOOKUP(D4346,Cover!$I$2:$J$14,2,0),"")</f>
        <v/>
      </c>
      <c r="N4346" s="25" t="str">
        <f t="shared" si="134"/>
        <v/>
      </c>
      <c r="O4346" s="15" t="str">
        <f t="shared" si="135"/>
        <v/>
      </c>
    </row>
    <row r="4347" spans="1:15" ht="16.5" customHeight="1">
      <c r="A4347" s="404"/>
      <c r="B4347" s="405"/>
      <c r="C4347" s="413"/>
      <c r="D4347" s="405"/>
      <c r="E4347" s="405"/>
      <c r="F4347" s="405"/>
      <c r="G4347" s="405"/>
      <c r="H4347" s="405"/>
      <c r="I4347" s="405"/>
      <c r="J4347" s="405"/>
      <c r="K4347" s="405"/>
      <c r="L4347" s="406"/>
      <c r="M4347" s="25" t="str">
        <f>IFERROR(VLOOKUP(D4347,Cover!$I$2:$J$14,2,0),"")</f>
        <v/>
      </c>
      <c r="N4347" s="25" t="str">
        <f t="shared" si="134"/>
        <v/>
      </c>
      <c r="O4347" s="15" t="str">
        <f t="shared" si="135"/>
        <v/>
      </c>
    </row>
    <row r="4348" spans="1:15" ht="16.5" customHeight="1">
      <c r="A4348" s="404"/>
      <c r="B4348" s="405"/>
      <c r="C4348" s="413"/>
      <c r="D4348" s="405"/>
      <c r="E4348" s="405"/>
      <c r="F4348" s="405"/>
      <c r="G4348" s="405"/>
      <c r="H4348" s="405"/>
      <c r="I4348" s="405"/>
      <c r="J4348" s="405"/>
      <c r="K4348" s="405"/>
      <c r="L4348" s="406"/>
      <c r="M4348" s="25" t="str">
        <f>IFERROR(VLOOKUP(D4348,Cover!$I$2:$J$14,2,0),"")</f>
        <v/>
      </c>
      <c r="N4348" s="25" t="str">
        <f t="shared" si="134"/>
        <v/>
      </c>
      <c r="O4348" s="15" t="str">
        <f t="shared" si="135"/>
        <v/>
      </c>
    </row>
    <row r="4349" spans="1:15" ht="16.5" customHeight="1">
      <c r="A4349" s="404"/>
      <c r="B4349" s="405"/>
      <c r="C4349" s="413"/>
      <c r="D4349" s="405"/>
      <c r="E4349" s="405"/>
      <c r="F4349" s="405"/>
      <c r="G4349" s="405"/>
      <c r="H4349" s="405"/>
      <c r="I4349" s="405"/>
      <c r="J4349" s="405"/>
      <c r="K4349" s="405"/>
      <c r="L4349" s="406"/>
      <c r="M4349" s="25" t="str">
        <f>IFERROR(VLOOKUP(D4349,Cover!$I$2:$J$14,2,0),"")</f>
        <v/>
      </c>
      <c r="N4349" s="25" t="str">
        <f t="shared" si="134"/>
        <v/>
      </c>
      <c r="O4349" s="15" t="str">
        <f t="shared" si="135"/>
        <v/>
      </c>
    </row>
    <row r="4350" spans="1:15" ht="16.5" customHeight="1">
      <c r="A4350" s="404"/>
      <c r="B4350" s="405"/>
      <c r="C4350" s="413"/>
      <c r="D4350" s="405"/>
      <c r="E4350" s="405"/>
      <c r="F4350" s="405"/>
      <c r="G4350" s="405"/>
      <c r="H4350" s="405"/>
      <c r="I4350" s="405"/>
      <c r="J4350" s="405"/>
      <c r="K4350" s="405"/>
      <c r="L4350" s="406"/>
      <c r="M4350" s="25" t="str">
        <f>IFERROR(VLOOKUP(D4350,Cover!$I$2:$J$14,2,0),"")</f>
        <v/>
      </c>
      <c r="N4350" s="25" t="str">
        <f t="shared" si="134"/>
        <v/>
      </c>
      <c r="O4350" s="15" t="str">
        <f t="shared" si="135"/>
        <v/>
      </c>
    </row>
    <row r="4351" spans="1:15" ht="16.5" customHeight="1">
      <c r="A4351" s="404"/>
      <c r="B4351" s="405"/>
      <c r="C4351" s="413"/>
      <c r="D4351" s="405"/>
      <c r="E4351" s="405"/>
      <c r="F4351" s="405"/>
      <c r="G4351" s="405"/>
      <c r="H4351" s="405"/>
      <c r="I4351" s="405"/>
      <c r="J4351" s="405"/>
      <c r="K4351" s="405"/>
      <c r="L4351" s="406"/>
      <c r="M4351" s="25" t="str">
        <f>IFERROR(VLOOKUP(D4351,Cover!$I$2:$J$14,2,0),"")</f>
        <v/>
      </c>
      <c r="N4351" s="25" t="str">
        <f t="shared" si="134"/>
        <v/>
      </c>
      <c r="O4351" s="15" t="str">
        <f t="shared" si="135"/>
        <v/>
      </c>
    </row>
    <row r="4352" spans="1:15" ht="16.5" customHeight="1">
      <c r="A4352" s="404"/>
      <c r="B4352" s="405"/>
      <c r="C4352" s="413"/>
      <c r="D4352" s="405"/>
      <c r="E4352" s="405"/>
      <c r="F4352" s="405"/>
      <c r="G4352" s="405"/>
      <c r="H4352" s="405"/>
      <c r="I4352" s="405"/>
      <c r="J4352" s="405"/>
      <c r="K4352" s="405"/>
      <c r="L4352" s="406"/>
      <c r="M4352" s="25" t="str">
        <f>IFERROR(VLOOKUP(D4352,Cover!$I$2:$J$14,2,0),"")</f>
        <v/>
      </c>
      <c r="N4352" s="25" t="str">
        <f t="shared" si="134"/>
        <v/>
      </c>
      <c r="O4352" s="15" t="str">
        <f t="shared" si="135"/>
        <v/>
      </c>
    </row>
    <row r="4353" spans="1:15" ht="16.5" customHeight="1">
      <c r="A4353" s="404"/>
      <c r="B4353" s="405"/>
      <c r="C4353" s="413"/>
      <c r="D4353" s="405"/>
      <c r="E4353" s="405"/>
      <c r="F4353" s="405"/>
      <c r="G4353" s="405"/>
      <c r="H4353" s="405"/>
      <c r="I4353" s="405"/>
      <c r="J4353" s="405"/>
      <c r="K4353" s="405"/>
      <c r="L4353" s="406"/>
      <c r="M4353" s="25" t="str">
        <f>IFERROR(VLOOKUP(D4353,Cover!$I$2:$J$14,2,0),"")</f>
        <v/>
      </c>
      <c r="N4353" s="25" t="str">
        <f t="shared" si="134"/>
        <v/>
      </c>
      <c r="O4353" s="15" t="str">
        <f t="shared" si="135"/>
        <v/>
      </c>
    </row>
    <row r="4354" spans="1:15" ht="16.5" customHeight="1">
      <c r="A4354" s="404"/>
      <c r="B4354" s="405"/>
      <c r="C4354" s="413"/>
      <c r="D4354" s="405"/>
      <c r="E4354" s="405"/>
      <c r="F4354" s="405"/>
      <c r="G4354" s="405"/>
      <c r="H4354" s="405"/>
      <c r="I4354" s="405"/>
      <c r="J4354" s="405"/>
      <c r="K4354" s="405"/>
      <c r="L4354" s="406"/>
      <c r="M4354" s="25" t="str">
        <f>IFERROR(VLOOKUP(D4354,Cover!$I$2:$J$14,2,0),"")</f>
        <v/>
      </c>
      <c r="N4354" s="25" t="str">
        <f t="shared" si="134"/>
        <v/>
      </c>
      <c r="O4354" s="15" t="str">
        <f t="shared" si="135"/>
        <v/>
      </c>
    </row>
    <row r="4355" spans="1:15" ht="16.5" customHeight="1">
      <c r="A4355" s="404"/>
      <c r="B4355" s="405"/>
      <c r="C4355" s="413"/>
      <c r="D4355" s="405"/>
      <c r="E4355" s="405"/>
      <c r="F4355" s="405"/>
      <c r="G4355" s="405"/>
      <c r="H4355" s="405"/>
      <c r="I4355" s="405"/>
      <c r="J4355" s="405"/>
      <c r="K4355" s="405"/>
      <c r="L4355" s="406"/>
      <c r="M4355" s="25" t="str">
        <f>IFERROR(VLOOKUP(D4355,Cover!$I$2:$J$14,2,0),"")</f>
        <v/>
      </c>
      <c r="N4355" s="25" t="str">
        <f t="shared" ref="N4355:N4418" si="136">IF(O4355&lt;&gt;"PMOyyy144_R4bis",CONCATENATE(B4355,M4355,I4355),CONCATENATE(O4355,M4355,I4355))</f>
        <v/>
      </c>
      <c r="O4355" s="15" t="str">
        <f t="shared" ref="O4355:O4418" si="137">LEFT(B4355,15)</f>
        <v/>
      </c>
    </row>
    <row r="4356" spans="1:15" ht="16.5" customHeight="1">
      <c r="A4356" s="404"/>
      <c r="B4356" s="405"/>
      <c r="C4356" s="413"/>
      <c r="D4356" s="405"/>
      <c r="E4356" s="405"/>
      <c r="F4356" s="405"/>
      <c r="G4356" s="405"/>
      <c r="H4356" s="405"/>
      <c r="I4356" s="405"/>
      <c r="J4356" s="405"/>
      <c r="K4356" s="405"/>
      <c r="L4356" s="406"/>
      <c r="M4356" s="25" t="str">
        <f>IFERROR(VLOOKUP(D4356,Cover!$I$2:$J$14,2,0),"")</f>
        <v/>
      </c>
      <c r="N4356" s="25" t="str">
        <f t="shared" si="136"/>
        <v/>
      </c>
      <c r="O4356" s="15" t="str">
        <f t="shared" si="137"/>
        <v/>
      </c>
    </row>
    <row r="4357" spans="1:15" ht="16.5" customHeight="1">
      <c r="A4357" s="404"/>
      <c r="B4357" s="405"/>
      <c r="C4357" s="413"/>
      <c r="D4357" s="405"/>
      <c r="E4357" s="405"/>
      <c r="F4357" s="405"/>
      <c r="G4357" s="405"/>
      <c r="H4357" s="405"/>
      <c r="I4357" s="405"/>
      <c r="J4357" s="405"/>
      <c r="K4357" s="405"/>
      <c r="L4357" s="406"/>
      <c r="M4357" s="25" t="str">
        <f>IFERROR(VLOOKUP(D4357,Cover!$I$2:$J$14,2,0),"")</f>
        <v/>
      </c>
      <c r="N4357" s="25" t="str">
        <f t="shared" si="136"/>
        <v/>
      </c>
      <c r="O4357" s="15" t="str">
        <f t="shared" si="137"/>
        <v/>
      </c>
    </row>
    <row r="4358" spans="1:15" ht="16.5" customHeight="1">
      <c r="A4358" s="404"/>
      <c r="B4358" s="405"/>
      <c r="C4358" s="413"/>
      <c r="D4358" s="405"/>
      <c r="E4358" s="405"/>
      <c r="F4358" s="405"/>
      <c r="G4358" s="405"/>
      <c r="H4358" s="405"/>
      <c r="I4358" s="405"/>
      <c r="J4358" s="405"/>
      <c r="K4358" s="405"/>
      <c r="L4358" s="406"/>
      <c r="M4358" s="25" t="str">
        <f>IFERROR(VLOOKUP(D4358,Cover!$I$2:$J$14,2,0),"")</f>
        <v/>
      </c>
      <c r="N4358" s="25" t="str">
        <f t="shared" si="136"/>
        <v/>
      </c>
      <c r="O4358" s="15" t="str">
        <f t="shared" si="137"/>
        <v/>
      </c>
    </row>
    <row r="4359" spans="1:15" ht="16.5" customHeight="1">
      <c r="A4359" s="404"/>
      <c r="B4359" s="405"/>
      <c r="C4359" s="413"/>
      <c r="D4359" s="405"/>
      <c r="E4359" s="405"/>
      <c r="F4359" s="405"/>
      <c r="G4359" s="405"/>
      <c r="H4359" s="405"/>
      <c r="I4359" s="405"/>
      <c r="J4359" s="405"/>
      <c r="K4359" s="405"/>
      <c r="L4359" s="406"/>
      <c r="M4359" s="25" t="str">
        <f>IFERROR(VLOOKUP(D4359,Cover!$I$2:$J$14,2,0),"")</f>
        <v/>
      </c>
      <c r="N4359" s="25" t="str">
        <f t="shared" si="136"/>
        <v/>
      </c>
      <c r="O4359" s="15" t="str">
        <f t="shared" si="137"/>
        <v/>
      </c>
    </row>
    <row r="4360" spans="1:15" ht="16.5" customHeight="1">
      <c r="A4360" s="404"/>
      <c r="B4360" s="405"/>
      <c r="C4360" s="413"/>
      <c r="D4360" s="405"/>
      <c r="E4360" s="405"/>
      <c r="F4360" s="405"/>
      <c r="G4360" s="405"/>
      <c r="H4360" s="405"/>
      <c r="I4360" s="405"/>
      <c r="J4360" s="405"/>
      <c r="K4360" s="405"/>
      <c r="L4360" s="406"/>
      <c r="M4360" s="25" t="str">
        <f>IFERROR(VLOOKUP(D4360,Cover!$I$2:$J$14,2,0),"")</f>
        <v/>
      </c>
      <c r="N4360" s="25" t="str">
        <f t="shared" si="136"/>
        <v/>
      </c>
      <c r="O4360" s="15" t="str">
        <f t="shared" si="137"/>
        <v/>
      </c>
    </row>
    <row r="4361" spans="1:15" ht="16.5" customHeight="1">
      <c r="A4361" s="404"/>
      <c r="B4361" s="405"/>
      <c r="C4361" s="413"/>
      <c r="D4361" s="405"/>
      <c r="E4361" s="405"/>
      <c r="F4361" s="405"/>
      <c r="G4361" s="405"/>
      <c r="H4361" s="405"/>
      <c r="I4361" s="405"/>
      <c r="J4361" s="405"/>
      <c r="K4361" s="405"/>
      <c r="L4361" s="406"/>
      <c r="M4361" s="25" t="str">
        <f>IFERROR(VLOOKUP(D4361,Cover!$I$2:$J$14,2,0),"")</f>
        <v/>
      </c>
      <c r="N4361" s="25" t="str">
        <f t="shared" si="136"/>
        <v/>
      </c>
      <c r="O4361" s="15" t="str">
        <f t="shared" si="137"/>
        <v/>
      </c>
    </row>
    <row r="4362" spans="1:15" ht="16.5" customHeight="1">
      <c r="A4362" s="404"/>
      <c r="B4362" s="405"/>
      <c r="C4362" s="413"/>
      <c r="D4362" s="405"/>
      <c r="E4362" s="405"/>
      <c r="F4362" s="405"/>
      <c r="G4362" s="405"/>
      <c r="H4362" s="405"/>
      <c r="I4362" s="405"/>
      <c r="J4362" s="405"/>
      <c r="K4362" s="405"/>
      <c r="L4362" s="406"/>
      <c r="M4362" s="25" t="str">
        <f>IFERROR(VLOOKUP(D4362,Cover!$I$2:$J$14,2,0),"")</f>
        <v/>
      </c>
      <c r="N4362" s="25" t="str">
        <f t="shared" si="136"/>
        <v/>
      </c>
      <c r="O4362" s="15" t="str">
        <f t="shared" si="137"/>
        <v/>
      </c>
    </row>
    <row r="4363" spans="1:15" ht="16.5" customHeight="1">
      <c r="A4363" s="404"/>
      <c r="B4363" s="405"/>
      <c r="C4363" s="413"/>
      <c r="D4363" s="405"/>
      <c r="E4363" s="405"/>
      <c r="F4363" s="405"/>
      <c r="G4363" s="405"/>
      <c r="H4363" s="405"/>
      <c r="I4363" s="405"/>
      <c r="J4363" s="405"/>
      <c r="K4363" s="405"/>
      <c r="L4363" s="406"/>
      <c r="M4363" s="25" t="str">
        <f>IFERROR(VLOOKUP(D4363,Cover!$I$2:$J$14,2,0),"")</f>
        <v/>
      </c>
      <c r="N4363" s="25" t="str">
        <f t="shared" si="136"/>
        <v/>
      </c>
      <c r="O4363" s="15" t="str">
        <f t="shared" si="137"/>
        <v/>
      </c>
    </row>
    <row r="4364" spans="1:15" ht="16.5" customHeight="1">
      <c r="A4364" s="404"/>
      <c r="B4364" s="405"/>
      <c r="C4364" s="413"/>
      <c r="D4364" s="405"/>
      <c r="E4364" s="405"/>
      <c r="F4364" s="405"/>
      <c r="G4364" s="405"/>
      <c r="H4364" s="405"/>
      <c r="I4364" s="405"/>
      <c r="J4364" s="405"/>
      <c r="K4364" s="405"/>
      <c r="L4364" s="406"/>
      <c r="M4364" s="25" t="str">
        <f>IFERROR(VLOOKUP(D4364,Cover!$I$2:$J$14,2,0),"")</f>
        <v/>
      </c>
      <c r="N4364" s="25" t="str">
        <f t="shared" si="136"/>
        <v/>
      </c>
      <c r="O4364" s="15" t="str">
        <f t="shared" si="137"/>
        <v/>
      </c>
    </row>
    <row r="4365" spans="1:15" ht="16.5" customHeight="1">
      <c r="A4365" s="404"/>
      <c r="B4365" s="405"/>
      <c r="C4365" s="413"/>
      <c r="D4365" s="405"/>
      <c r="E4365" s="405"/>
      <c r="F4365" s="405"/>
      <c r="G4365" s="405"/>
      <c r="H4365" s="405"/>
      <c r="I4365" s="405"/>
      <c r="J4365" s="405"/>
      <c r="K4365" s="405"/>
      <c r="L4365" s="406"/>
      <c r="M4365" s="25" t="str">
        <f>IFERROR(VLOOKUP(D4365,Cover!$I$2:$J$14,2,0),"")</f>
        <v/>
      </c>
      <c r="N4365" s="25" t="str">
        <f t="shared" si="136"/>
        <v/>
      </c>
      <c r="O4365" s="15" t="str">
        <f t="shared" si="137"/>
        <v/>
      </c>
    </row>
    <row r="4366" spans="1:15" ht="16.5" customHeight="1">
      <c r="A4366" s="404"/>
      <c r="B4366" s="405"/>
      <c r="C4366" s="413"/>
      <c r="D4366" s="405"/>
      <c r="E4366" s="405"/>
      <c r="F4366" s="405"/>
      <c r="G4366" s="405"/>
      <c r="H4366" s="405"/>
      <c r="I4366" s="405"/>
      <c r="J4366" s="405"/>
      <c r="K4366" s="405"/>
      <c r="L4366" s="406"/>
      <c r="M4366" s="25" t="str">
        <f>IFERROR(VLOOKUP(D4366,Cover!$I$2:$J$14,2,0),"")</f>
        <v/>
      </c>
      <c r="N4366" s="25" t="str">
        <f t="shared" si="136"/>
        <v/>
      </c>
      <c r="O4366" s="15" t="str">
        <f t="shared" si="137"/>
        <v/>
      </c>
    </row>
    <row r="4367" spans="1:15" ht="16.5" customHeight="1">
      <c r="A4367" s="404"/>
      <c r="B4367" s="405"/>
      <c r="C4367" s="413"/>
      <c r="D4367" s="405"/>
      <c r="E4367" s="405"/>
      <c r="F4367" s="405"/>
      <c r="G4367" s="405"/>
      <c r="H4367" s="405"/>
      <c r="I4367" s="405"/>
      <c r="J4367" s="405"/>
      <c r="K4367" s="405"/>
      <c r="L4367" s="406"/>
      <c r="M4367" s="25" t="str">
        <f>IFERROR(VLOOKUP(D4367,Cover!$I$2:$J$14,2,0),"")</f>
        <v/>
      </c>
      <c r="N4367" s="25" t="str">
        <f t="shared" si="136"/>
        <v/>
      </c>
      <c r="O4367" s="15" t="str">
        <f t="shared" si="137"/>
        <v/>
      </c>
    </row>
    <row r="4368" spans="1:15" ht="16.5" customHeight="1">
      <c r="A4368" s="404"/>
      <c r="B4368" s="405"/>
      <c r="C4368" s="413"/>
      <c r="D4368" s="405"/>
      <c r="E4368" s="405"/>
      <c r="F4368" s="405"/>
      <c r="G4368" s="405"/>
      <c r="H4368" s="405"/>
      <c r="I4368" s="405"/>
      <c r="J4368" s="405"/>
      <c r="K4368" s="405"/>
      <c r="L4368" s="406"/>
      <c r="M4368" s="25" t="str">
        <f>IFERROR(VLOOKUP(D4368,Cover!$I$2:$J$14,2,0),"")</f>
        <v/>
      </c>
      <c r="N4368" s="25" t="str">
        <f t="shared" si="136"/>
        <v/>
      </c>
      <c r="O4368" s="15" t="str">
        <f t="shared" si="137"/>
        <v/>
      </c>
    </row>
    <row r="4369" spans="1:15" ht="16.5" customHeight="1">
      <c r="A4369" s="404"/>
      <c r="B4369" s="405"/>
      <c r="C4369" s="413"/>
      <c r="D4369" s="405"/>
      <c r="E4369" s="405"/>
      <c r="F4369" s="405"/>
      <c r="G4369" s="405"/>
      <c r="H4369" s="405"/>
      <c r="I4369" s="405"/>
      <c r="J4369" s="405"/>
      <c r="K4369" s="405"/>
      <c r="L4369" s="406"/>
      <c r="M4369" s="25" t="str">
        <f>IFERROR(VLOOKUP(D4369,Cover!$I$2:$J$14,2,0),"")</f>
        <v/>
      </c>
      <c r="N4369" s="25" t="str">
        <f t="shared" si="136"/>
        <v/>
      </c>
      <c r="O4369" s="15" t="str">
        <f t="shared" si="137"/>
        <v/>
      </c>
    </row>
    <row r="4370" spans="1:15" ht="16.5" customHeight="1">
      <c r="A4370" s="404"/>
      <c r="B4370" s="405"/>
      <c r="C4370" s="413"/>
      <c r="D4370" s="405"/>
      <c r="E4370" s="405"/>
      <c r="F4370" s="405"/>
      <c r="G4370" s="405"/>
      <c r="H4370" s="405"/>
      <c r="I4370" s="405"/>
      <c r="J4370" s="405"/>
      <c r="K4370" s="405"/>
      <c r="L4370" s="406"/>
      <c r="M4370" s="25" t="str">
        <f>IFERROR(VLOOKUP(D4370,Cover!$I$2:$J$14,2,0),"")</f>
        <v/>
      </c>
      <c r="N4370" s="25" t="str">
        <f t="shared" si="136"/>
        <v/>
      </c>
      <c r="O4370" s="15" t="str">
        <f t="shared" si="137"/>
        <v/>
      </c>
    </row>
    <row r="4371" spans="1:15" ht="16.5" customHeight="1">
      <c r="A4371" s="404"/>
      <c r="B4371" s="405"/>
      <c r="C4371" s="413"/>
      <c r="D4371" s="405"/>
      <c r="E4371" s="405"/>
      <c r="F4371" s="405"/>
      <c r="G4371" s="405"/>
      <c r="H4371" s="405"/>
      <c r="I4371" s="405"/>
      <c r="J4371" s="405"/>
      <c r="K4371" s="405"/>
      <c r="L4371" s="406"/>
      <c r="M4371" s="25" t="str">
        <f>IFERROR(VLOOKUP(D4371,Cover!$I$2:$J$14,2,0),"")</f>
        <v/>
      </c>
      <c r="N4371" s="25" t="str">
        <f t="shared" si="136"/>
        <v/>
      </c>
      <c r="O4371" s="15" t="str">
        <f t="shared" si="137"/>
        <v/>
      </c>
    </row>
    <row r="4372" spans="1:15" ht="16.5" customHeight="1">
      <c r="A4372" s="404"/>
      <c r="B4372" s="405"/>
      <c r="C4372" s="413"/>
      <c r="D4372" s="405"/>
      <c r="E4372" s="405"/>
      <c r="F4372" s="405"/>
      <c r="G4372" s="405"/>
      <c r="H4372" s="405"/>
      <c r="I4372" s="405"/>
      <c r="J4372" s="405"/>
      <c r="K4372" s="405"/>
      <c r="L4372" s="406"/>
      <c r="M4372" s="25" t="str">
        <f>IFERROR(VLOOKUP(D4372,Cover!$I$2:$J$14,2,0),"")</f>
        <v/>
      </c>
      <c r="N4372" s="25" t="str">
        <f t="shared" si="136"/>
        <v/>
      </c>
      <c r="O4372" s="15" t="str">
        <f t="shared" si="137"/>
        <v/>
      </c>
    </row>
    <row r="4373" spans="1:15" ht="16.5" customHeight="1">
      <c r="A4373" s="404"/>
      <c r="B4373" s="405"/>
      <c r="C4373" s="413"/>
      <c r="D4373" s="405"/>
      <c r="E4373" s="405"/>
      <c r="F4373" s="405"/>
      <c r="G4373" s="405"/>
      <c r="H4373" s="405"/>
      <c r="I4373" s="405"/>
      <c r="J4373" s="405"/>
      <c r="K4373" s="405"/>
      <c r="L4373" s="406"/>
      <c r="M4373" s="25" t="str">
        <f>IFERROR(VLOOKUP(D4373,Cover!$I$2:$J$14,2,0),"")</f>
        <v/>
      </c>
      <c r="N4373" s="25" t="str">
        <f t="shared" si="136"/>
        <v/>
      </c>
      <c r="O4373" s="15" t="str">
        <f t="shared" si="137"/>
        <v/>
      </c>
    </row>
    <row r="4374" spans="1:15" ht="16.5" customHeight="1">
      <c r="A4374" s="404"/>
      <c r="B4374" s="405"/>
      <c r="C4374" s="413"/>
      <c r="D4374" s="405"/>
      <c r="E4374" s="405"/>
      <c r="F4374" s="405"/>
      <c r="G4374" s="405"/>
      <c r="H4374" s="405"/>
      <c r="I4374" s="405"/>
      <c r="J4374" s="405"/>
      <c r="K4374" s="405"/>
      <c r="L4374" s="406"/>
      <c r="M4374" s="25" t="str">
        <f>IFERROR(VLOOKUP(D4374,Cover!$I$2:$J$14,2,0),"")</f>
        <v/>
      </c>
      <c r="N4374" s="25" t="str">
        <f t="shared" si="136"/>
        <v/>
      </c>
      <c r="O4374" s="15" t="str">
        <f t="shared" si="137"/>
        <v/>
      </c>
    </row>
    <row r="4375" spans="1:15" ht="16.5" customHeight="1">
      <c r="A4375" s="404"/>
      <c r="B4375" s="405"/>
      <c r="C4375" s="413"/>
      <c r="D4375" s="405"/>
      <c r="E4375" s="405"/>
      <c r="F4375" s="405"/>
      <c r="G4375" s="405"/>
      <c r="H4375" s="405"/>
      <c r="I4375" s="405"/>
      <c r="J4375" s="405"/>
      <c r="K4375" s="405"/>
      <c r="L4375" s="406"/>
      <c r="M4375" s="25" t="str">
        <f>IFERROR(VLOOKUP(D4375,Cover!$I$2:$J$14,2,0),"")</f>
        <v/>
      </c>
      <c r="N4375" s="25" t="str">
        <f t="shared" si="136"/>
        <v/>
      </c>
      <c r="O4375" s="15" t="str">
        <f t="shared" si="137"/>
        <v/>
      </c>
    </row>
    <row r="4376" spans="1:15" ht="16.5" customHeight="1">
      <c r="A4376" s="404"/>
      <c r="B4376" s="405"/>
      <c r="C4376" s="413"/>
      <c r="D4376" s="405"/>
      <c r="E4376" s="405"/>
      <c r="F4376" s="405"/>
      <c r="G4376" s="405"/>
      <c r="H4376" s="405"/>
      <c r="I4376" s="405"/>
      <c r="J4376" s="405"/>
      <c r="K4376" s="405"/>
      <c r="L4376" s="406"/>
      <c r="M4376" s="25" t="str">
        <f>IFERROR(VLOOKUP(D4376,Cover!$I$2:$J$14,2,0),"")</f>
        <v/>
      </c>
      <c r="N4376" s="25" t="str">
        <f t="shared" si="136"/>
        <v/>
      </c>
      <c r="O4376" s="15" t="str">
        <f t="shared" si="137"/>
        <v/>
      </c>
    </row>
    <row r="4377" spans="1:15" ht="16.5" customHeight="1">
      <c r="A4377" s="404"/>
      <c r="B4377" s="405"/>
      <c r="C4377" s="413"/>
      <c r="D4377" s="405"/>
      <c r="E4377" s="405"/>
      <c r="F4377" s="405"/>
      <c r="G4377" s="405"/>
      <c r="H4377" s="405"/>
      <c r="I4377" s="405"/>
      <c r="J4377" s="405"/>
      <c r="K4377" s="405"/>
      <c r="L4377" s="406"/>
      <c r="M4377" s="25" t="str">
        <f>IFERROR(VLOOKUP(D4377,Cover!$I$2:$J$14,2,0),"")</f>
        <v/>
      </c>
      <c r="N4377" s="25" t="str">
        <f t="shared" si="136"/>
        <v/>
      </c>
      <c r="O4377" s="15" t="str">
        <f t="shared" si="137"/>
        <v/>
      </c>
    </row>
    <row r="4378" spans="1:15" ht="16.5" customHeight="1">
      <c r="A4378" s="404"/>
      <c r="B4378" s="405"/>
      <c r="C4378" s="413"/>
      <c r="D4378" s="405"/>
      <c r="E4378" s="405"/>
      <c r="F4378" s="405"/>
      <c r="G4378" s="405"/>
      <c r="H4378" s="405"/>
      <c r="I4378" s="405"/>
      <c r="J4378" s="405"/>
      <c r="K4378" s="405"/>
      <c r="L4378" s="406"/>
      <c r="M4378" s="25" t="str">
        <f>IFERROR(VLOOKUP(D4378,Cover!$I$2:$J$14,2,0),"")</f>
        <v/>
      </c>
      <c r="N4378" s="25" t="str">
        <f t="shared" si="136"/>
        <v/>
      </c>
      <c r="O4378" s="15" t="str">
        <f t="shared" si="137"/>
        <v/>
      </c>
    </row>
    <row r="4379" spans="1:15" ht="16.5" customHeight="1">
      <c r="A4379" s="404"/>
      <c r="B4379" s="405"/>
      <c r="C4379" s="413"/>
      <c r="D4379" s="405"/>
      <c r="E4379" s="405"/>
      <c r="F4379" s="405"/>
      <c r="G4379" s="405"/>
      <c r="H4379" s="405"/>
      <c r="I4379" s="405"/>
      <c r="J4379" s="405"/>
      <c r="K4379" s="405"/>
      <c r="L4379" s="406"/>
      <c r="M4379" s="25" t="str">
        <f>IFERROR(VLOOKUP(D4379,Cover!$I$2:$J$14,2,0),"")</f>
        <v/>
      </c>
      <c r="N4379" s="25" t="str">
        <f t="shared" si="136"/>
        <v/>
      </c>
      <c r="O4379" s="15" t="str">
        <f t="shared" si="137"/>
        <v/>
      </c>
    </row>
    <row r="4380" spans="1:15" ht="16.5" customHeight="1">
      <c r="A4380" s="404"/>
      <c r="B4380" s="405"/>
      <c r="C4380" s="413"/>
      <c r="D4380" s="405"/>
      <c r="E4380" s="405"/>
      <c r="F4380" s="405"/>
      <c r="G4380" s="405"/>
      <c r="H4380" s="405"/>
      <c r="I4380" s="405"/>
      <c r="J4380" s="405"/>
      <c r="K4380" s="405"/>
      <c r="L4380" s="406"/>
      <c r="M4380" s="25" t="str">
        <f>IFERROR(VLOOKUP(D4380,Cover!$I$2:$J$14,2,0),"")</f>
        <v/>
      </c>
      <c r="N4380" s="25" t="str">
        <f t="shared" si="136"/>
        <v/>
      </c>
      <c r="O4380" s="15" t="str">
        <f t="shared" si="137"/>
        <v/>
      </c>
    </row>
    <row r="4381" spans="1:15" ht="16.5" customHeight="1">
      <c r="A4381" s="404"/>
      <c r="B4381" s="405"/>
      <c r="C4381" s="413"/>
      <c r="D4381" s="405"/>
      <c r="E4381" s="405"/>
      <c r="F4381" s="405"/>
      <c r="G4381" s="405"/>
      <c r="H4381" s="405"/>
      <c r="I4381" s="405"/>
      <c r="J4381" s="405"/>
      <c r="K4381" s="405"/>
      <c r="L4381" s="406"/>
      <c r="M4381" s="25" t="str">
        <f>IFERROR(VLOOKUP(D4381,Cover!$I$2:$J$14,2,0),"")</f>
        <v/>
      </c>
      <c r="N4381" s="25" t="str">
        <f t="shared" si="136"/>
        <v/>
      </c>
      <c r="O4381" s="15" t="str">
        <f t="shared" si="137"/>
        <v/>
      </c>
    </row>
    <row r="4382" spans="1:15" ht="16.5" customHeight="1">
      <c r="A4382" s="404"/>
      <c r="B4382" s="405"/>
      <c r="C4382" s="413"/>
      <c r="D4382" s="405"/>
      <c r="E4382" s="405"/>
      <c r="F4382" s="405"/>
      <c r="G4382" s="405"/>
      <c r="H4382" s="405"/>
      <c r="I4382" s="405"/>
      <c r="J4382" s="405"/>
      <c r="K4382" s="405"/>
      <c r="L4382" s="406"/>
      <c r="M4382" s="25" t="str">
        <f>IFERROR(VLOOKUP(D4382,Cover!$I$2:$J$14,2,0),"")</f>
        <v/>
      </c>
      <c r="N4382" s="25" t="str">
        <f t="shared" si="136"/>
        <v/>
      </c>
      <c r="O4382" s="15" t="str">
        <f t="shared" si="137"/>
        <v/>
      </c>
    </row>
    <row r="4383" spans="1:15" ht="16.5" customHeight="1">
      <c r="A4383" s="404"/>
      <c r="B4383" s="405"/>
      <c r="C4383" s="413"/>
      <c r="D4383" s="405"/>
      <c r="E4383" s="405"/>
      <c r="F4383" s="405"/>
      <c r="G4383" s="405"/>
      <c r="H4383" s="405"/>
      <c r="I4383" s="405"/>
      <c r="J4383" s="405"/>
      <c r="K4383" s="405"/>
      <c r="L4383" s="406"/>
      <c r="M4383" s="25" t="str">
        <f>IFERROR(VLOOKUP(D4383,Cover!$I$2:$J$14,2,0),"")</f>
        <v/>
      </c>
      <c r="N4383" s="25" t="str">
        <f t="shared" si="136"/>
        <v/>
      </c>
      <c r="O4383" s="15" t="str">
        <f t="shared" si="137"/>
        <v/>
      </c>
    </row>
    <row r="4384" spans="1:15" ht="16.5" customHeight="1">
      <c r="A4384" s="404"/>
      <c r="B4384" s="405"/>
      <c r="C4384" s="413"/>
      <c r="D4384" s="405"/>
      <c r="E4384" s="405"/>
      <c r="F4384" s="405"/>
      <c r="G4384" s="405"/>
      <c r="H4384" s="405"/>
      <c r="I4384" s="405"/>
      <c r="J4384" s="405"/>
      <c r="K4384" s="405"/>
      <c r="L4384" s="406"/>
      <c r="M4384" s="25" t="str">
        <f>IFERROR(VLOOKUP(D4384,Cover!$I$2:$J$14,2,0),"")</f>
        <v/>
      </c>
      <c r="N4384" s="25" t="str">
        <f t="shared" si="136"/>
        <v/>
      </c>
      <c r="O4384" s="15" t="str">
        <f t="shared" si="137"/>
        <v/>
      </c>
    </row>
    <row r="4385" spans="1:15" ht="16.5" customHeight="1">
      <c r="A4385" s="404"/>
      <c r="B4385" s="405"/>
      <c r="C4385" s="413"/>
      <c r="D4385" s="405"/>
      <c r="E4385" s="405"/>
      <c r="F4385" s="405"/>
      <c r="G4385" s="405"/>
      <c r="H4385" s="405"/>
      <c r="I4385" s="405"/>
      <c r="J4385" s="405"/>
      <c r="K4385" s="405"/>
      <c r="L4385" s="406"/>
      <c r="M4385" s="25" t="str">
        <f>IFERROR(VLOOKUP(D4385,Cover!$I$2:$J$14,2,0),"")</f>
        <v/>
      </c>
      <c r="N4385" s="25" t="str">
        <f t="shared" si="136"/>
        <v/>
      </c>
      <c r="O4385" s="15" t="str">
        <f t="shared" si="137"/>
        <v/>
      </c>
    </row>
    <row r="4386" spans="1:15" ht="16.5" customHeight="1">
      <c r="A4386" s="404"/>
      <c r="B4386" s="405"/>
      <c r="C4386" s="413"/>
      <c r="D4386" s="405"/>
      <c r="E4386" s="405"/>
      <c r="F4386" s="405"/>
      <c r="G4386" s="405"/>
      <c r="H4386" s="405"/>
      <c r="I4386" s="405"/>
      <c r="J4386" s="405"/>
      <c r="K4386" s="405"/>
      <c r="L4386" s="406"/>
      <c r="M4386" s="25" t="str">
        <f>IFERROR(VLOOKUP(D4386,Cover!$I$2:$J$14,2,0),"")</f>
        <v/>
      </c>
      <c r="N4386" s="25" t="str">
        <f t="shared" si="136"/>
        <v/>
      </c>
      <c r="O4386" s="15" t="str">
        <f t="shared" si="137"/>
        <v/>
      </c>
    </row>
    <row r="4387" spans="1:15" ht="16.5" customHeight="1">
      <c r="A4387" s="404"/>
      <c r="B4387" s="405"/>
      <c r="C4387" s="413"/>
      <c r="D4387" s="405"/>
      <c r="E4387" s="405"/>
      <c r="F4387" s="405"/>
      <c r="G4387" s="405"/>
      <c r="H4387" s="405"/>
      <c r="I4387" s="405"/>
      <c r="J4387" s="405"/>
      <c r="K4387" s="405"/>
      <c r="L4387" s="406"/>
      <c r="M4387" s="25" t="str">
        <f>IFERROR(VLOOKUP(D4387,Cover!$I$2:$J$14,2,0),"")</f>
        <v/>
      </c>
      <c r="N4387" s="25" t="str">
        <f t="shared" si="136"/>
        <v/>
      </c>
      <c r="O4387" s="15" t="str">
        <f t="shared" si="137"/>
        <v/>
      </c>
    </row>
    <row r="4388" spans="1:15" ht="16.5" customHeight="1">
      <c r="A4388" s="404"/>
      <c r="B4388" s="405"/>
      <c r="C4388" s="413"/>
      <c r="D4388" s="405"/>
      <c r="E4388" s="405"/>
      <c r="F4388" s="405"/>
      <c r="G4388" s="405"/>
      <c r="H4388" s="405"/>
      <c r="I4388" s="405"/>
      <c r="J4388" s="405"/>
      <c r="K4388" s="405"/>
      <c r="L4388" s="406"/>
      <c r="M4388" s="25" t="str">
        <f>IFERROR(VLOOKUP(D4388,Cover!$I$2:$J$14,2,0),"")</f>
        <v/>
      </c>
      <c r="N4388" s="25" t="str">
        <f t="shared" si="136"/>
        <v/>
      </c>
      <c r="O4388" s="15" t="str">
        <f t="shared" si="137"/>
        <v/>
      </c>
    </row>
    <row r="4389" spans="1:15" ht="16.5" customHeight="1">
      <c r="A4389" s="404"/>
      <c r="B4389" s="405"/>
      <c r="C4389" s="413"/>
      <c r="D4389" s="405"/>
      <c r="E4389" s="405"/>
      <c r="F4389" s="405"/>
      <c r="G4389" s="405"/>
      <c r="H4389" s="405"/>
      <c r="I4389" s="405"/>
      <c r="J4389" s="405"/>
      <c r="K4389" s="405"/>
      <c r="L4389" s="406"/>
      <c r="M4389" s="25" t="str">
        <f>IFERROR(VLOOKUP(D4389,Cover!$I$2:$J$14,2,0),"")</f>
        <v/>
      </c>
      <c r="N4389" s="25" t="str">
        <f t="shared" si="136"/>
        <v/>
      </c>
      <c r="O4389" s="15" t="str">
        <f t="shared" si="137"/>
        <v/>
      </c>
    </row>
    <row r="4390" spans="1:15" ht="16.5" customHeight="1">
      <c r="A4390" s="404"/>
      <c r="B4390" s="405"/>
      <c r="C4390" s="413"/>
      <c r="D4390" s="405"/>
      <c r="E4390" s="405"/>
      <c r="F4390" s="405"/>
      <c r="G4390" s="405"/>
      <c r="H4390" s="405"/>
      <c r="I4390" s="405"/>
      <c r="J4390" s="405"/>
      <c r="K4390" s="405"/>
      <c r="L4390" s="406"/>
      <c r="M4390" s="25" t="str">
        <f>IFERROR(VLOOKUP(D4390,Cover!$I$2:$J$14,2,0),"")</f>
        <v/>
      </c>
      <c r="N4390" s="25" t="str">
        <f t="shared" si="136"/>
        <v/>
      </c>
      <c r="O4390" s="15" t="str">
        <f t="shared" si="137"/>
        <v/>
      </c>
    </row>
    <row r="4391" spans="1:15" ht="16.5" customHeight="1">
      <c r="A4391" s="404"/>
      <c r="B4391" s="405"/>
      <c r="C4391" s="413"/>
      <c r="D4391" s="405"/>
      <c r="E4391" s="405"/>
      <c r="F4391" s="405"/>
      <c r="G4391" s="405"/>
      <c r="H4391" s="405"/>
      <c r="I4391" s="405"/>
      <c r="J4391" s="405"/>
      <c r="K4391" s="405"/>
      <c r="L4391" s="406"/>
      <c r="M4391" s="25" t="str">
        <f>IFERROR(VLOOKUP(D4391,Cover!$I$2:$J$14,2,0),"")</f>
        <v/>
      </c>
      <c r="N4391" s="25" t="str">
        <f t="shared" si="136"/>
        <v/>
      </c>
      <c r="O4391" s="15" t="str">
        <f t="shared" si="137"/>
        <v/>
      </c>
    </row>
    <row r="4392" spans="1:15" ht="16.5" customHeight="1">
      <c r="A4392" s="404"/>
      <c r="B4392" s="405"/>
      <c r="C4392" s="413"/>
      <c r="D4392" s="405"/>
      <c r="E4392" s="405"/>
      <c r="F4392" s="405"/>
      <c r="G4392" s="405"/>
      <c r="H4392" s="405"/>
      <c r="I4392" s="405"/>
      <c r="J4392" s="405"/>
      <c r="K4392" s="405"/>
      <c r="L4392" s="406"/>
      <c r="M4392" s="25" t="str">
        <f>IFERROR(VLOOKUP(D4392,Cover!$I$2:$J$14,2,0),"")</f>
        <v/>
      </c>
      <c r="N4392" s="25" t="str">
        <f t="shared" si="136"/>
        <v/>
      </c>
      <c r="O4392" s="15" t="str">
        <f t="shared" si="137"/>
        <v/>
      </c>
    </row>
    <row r="4393" spans="1:15" ht="16.5" customHeight="1">
      <c r="A4393" s="404"/>
      <c r="B4393" s="405"/>
      <c r="C4393" s="413"/>
      <c r="D4393" s="405"/>
      <c r="E4393" s="405"/>
      <c r="F4393" s="405"/>
      <c r="G4393" s="405"/>
      <c r="H4393" s="405"/>
      <c r="I4393" s="405"/>
      <c r="J4393" s="405"/>
      <c r="K4393" s="405"/>
      <c r="L4393" s="406"/>
      <c r="M4393" s="25" t="str">
        <f>IFERROR(VLOOKUP(D4393,Cover!$I$2:$J$14,2,0),"")</f>
        <v/>
      </c>
      <c r="N4393" s="25" t="str">
        <f t="shared" si="136"/>
        <v/>
      </c>
      <c r="O4393" s="15" t="str">
        <f t="shared" si="137"/>
        <v/>
      </c>
    </row>
    <row r="4394" spans="1:15" ht="16.5" customHeight="1">
      <c r="A4394" s="404"/>
      <c r="B4394" s="405"/>
      <c r="C4394" s="413"/>
      <c r="D4394" s="405"/>
      <c r="E4394" s="405"/>
      <c r="F4394" s="405"/>
      <c r="G4394" s="405"/>
      <c r="H4394" s="405"/>
      <c r="I4394" s="405"/>
      <c r="J4394" s="405"/>
      <c r="K4394" s="405"/>
      <c r="L4394" s="406"/>
      <c r="M4394" s="25" t="str">
        <f>IFERROR(VLOOKUP(D4394,Cover!$I$2:$J$14,2,0),"")</f>
        <v/>
      </c>
      <c r="N4394" s="25" t="str">
        <f t="shared" si="136"/>
        <v/>
      </c>
      <c r="O4394" s="15" t="str">
        <f t="shared" si="137"/>
        <v/>
      </c>
    </row>
    <row r="4395" spans="1:15" ht="16.5" customHeight="1">
      <c r="A4395" s="404"/>
      <c r="B4395" s="405"/>
      <c r="C4395" s="413"/>
      <c r="D4395" s="405"/>
      <c r="E4395" s="405"/>
      <c r="F4395" s="405"/>
      <c r="G4395" s="405"/>
      <c r="H4395" s="405"/>
      <c r="I4395" s="405"/>
      <c r="J4395" s="405"/>
      <c r="K4395" s="405"/>
      <c r="L4395" s="406"/>
      <c r="M4395" s="25" t="str">
        <f>IFERROR(VLOOKUP(D4395,Cover!$I$2:$J$14,2,0),"")</f>
        <v/>
      </c>
      <c r="N4395" s="25" t="str">
        <f t="shared" si="136"/>
        <v/>
      </c>
      <c r="O4395" s="15" t="str">
        <f t="shared" si="137"/>
        <v/>
      </c>
    </row>
    <row r="4396" spans="1:15" ht="16.5" customHeight="1">
      <c r="A4396" s="404"/>
      <c r="B4396" s="405"/>
      <c r="C4396" s="413"/>
      <c r="D4396" s="405"/>
      <c r="E4396" s="405"/>
      <c r="F4396" s="405"/>
      <c r="G4396" s="405"/>
      <c r="H4396" s="405"/>
      <c r="I4396" s="405"/>
      <c r="J4396" s="405"/>
      <c r="K4396" s="405"/>
      <c r="L4396" s="406"/>
      <c r="M4396" s="25" t="str">
        <f>IFERROR(VLOOKUP(D4396,Cover!$I$2:$J$14,2,0),"")</f>
        <v/>
      </c>
      <c r="N4396" s="25" t="str">
        <f t="shared" si="136"/>
        <v/>
      </c>
      <c r="O4396" s="15" t="str">
        <f t="shared" si="137"/>
        <v/>
      </c>
    </row>
    <row r="4397" spans="1:15" ht="16.5" customHeight="1">
      <c r="A4397" s="404"/>
      <c r="B4397" s="405"/>
      <c r="C4397" s="413"/>
      <c r="D4397" s="405"/>
      <c r="E4397" s="405"/>
      <c r="F4397" s="405"/>
      <c r="G4397" s="405"/>
      <c r="H4397" s="405"/>
      <c r="I4397" s="405"/>
      <c r="J4397" s="405"/>
      <c r="K4397" s="405"/>
      <c r="L4397" s="406"/>
      <c r="M4397" s="25" t="str">
        <f>IFERROR(VLOOKUP(D4397,Cover!$I$2:$J$14,2,0),"")</f>
        <v/>
      </c>
      <c r="N4397" s="25" t="str">
        <f t="shared" si="136"/>
        <v/>
      </c>
      <c r="O4397" s="15" t="str">
        <f t="shared" si="137"/>
        <v/>
      </c>
    </row>
    <row r="4398" spans="1:15" ht="16.5" customHeight="1">
      <c r="A4398" s="404"/>
      <c r="B4398" s="405"/>
      <c r="C4398" s="413"/>
      <c r="D4398" s="405"/>
      <c r="E4398" s="405"/>
      <c r="F4398" s="405"/>
      <c r="G4398" s="405"/>
      <c r="H4398" s="405"/>
      <c r="I4398" s="405"/>
      <c r="J4398" s="405"/>
      <c r="K4398" s="405"/>
      <c r="L4398" s="406"/>
      <c r="M4398" s="25" t="str">
        <f>IFERROR(VLOOKUP(D4398,Cover!$I$2:$J$14,2,0),"")</f>
        <v/>
      </c>
      <c r="N4398" s="25" t="str">
        <f t="shared" si="136"/>
        <v/>
      </c>
      <c r="O4398" s="15" t="str">
        <f t="shared" si="137"/>
        <v/>
      </c>
    </row>
    <row r="4399" spans="1:15" ht="16.5" customHeight="1">
      <c r="A4399" s="404"/>
      <c r="B4399" s="405"/>
      <c r="C4399" s="413"/>
      <c r="D4399" s="405"/>
      <c r="E4399" s="405"/>
      <c r="F4399" s="405"/>
      <c r="G4399" s="405"/>
      <c r="H4399" s="405"/>
      <c r="I4399" s="405"/>
      <c r="J4399" s="405"/>
      <c r="K4399" s="405"/>
      <c r="L4399" s="406"/>
      <c r="M4399" s="25" t="str">
        <f>IFERROR(VLOOKUP(D4399,Cover!$I$2:$J$14,2,0),"")</f>
        <v/>
      </c>
      <c r="N4399" s="25" t="str">
        <f t="shared" si="136"/>
        <v/>
      </c>
      <c r="O4399" s="15" t="str">
        <f t="shared" si="137"/>
        <v/>
      </c>
    </row>
    <row r="4400" spans="1:15" ht="16.5" customHeight="1">
      <c r="A4400" s="404"/>
      <c r="B4400" s="405"/>
      <c r="C4400" s="413"/>
      <c r="D4400" s="405"/>
      <c r="E4400" s="405"/>
      <c r="F4400" s="405"/>
      <c r="G4400" s="405"/>
      <c r="H4400" s="405"/>
      <c r="I4400" s="405"/>
      <c r="J4400" s="405"/>
      <c r="K4400" s="405"/>
      <c r="L4400" s="406"/>
      <c r="M4400" s="25" t="str">
        <f>IFERROR(VLOOKUP(D4400,Cover!$I$2:$J$14,2,0),"")</f>
        <v/>
      </c>
      <c r="N4400" s="25" t="str">
        <f t="shared" si="136"/>
        <v/>
      </c>
      <c r="O4400" s="15" t="str">
        <f t="shared" si="137"/>
        <v/>
      </c>
    </row>
    <row r="4401" spans="1:15" ht="16.5" customHeight="1">
      <c r="A4401" s="404"/>
      <c r="B4401" s="405"/>
      <c r="C4401" s="413"/>
      <c r="D4401" s="405"/>
      <c r="E4401" s="405"/>
      <c r="F4401" s="405"/>
      <c r="G4401" s="405"/>
      <c r="H4401" s="405"/>
      <c r="I4401" s="405"/>
      <c r="J4401" s="405"/>
      <c r="K4401" s="405"/>
      <c r="L4401" s="406"/>
      <c r="M4401" s="25" t="str">
        <f>IFERROR(VLOOKUP(D4401,Cover!$I$2:$J$14,2,0),"")</f>
        <v/>
      </c>
      <c r="N4401" s="25" t="str">
        <f t="shared" si="136"/>
        <v/>
      </c>
      <c r="O4401" s="15" t="str">
        <f t="shared" si="137"/>
        <v/>
      </c>
    </row>
    <row r="4402" spans="1:15" ht="16.5" customHeight="1">
      <c r="A4402" s="404"/>
      <c r="B4402" s="405"/>
      <c r="C4402" s="413"/>
      <c r="D4402" s="405"/>
      <c r="E4402" s="405"/>
      <c r="F4402" s="405"/>
      <c r="G4402" s="405"/>
      <c r="H4402" s="405"/>
      <c r="I4402" s="405"/>
      <c r="J4402" s="405"/>
      <c r="K4402" s="405"/>
      <c r="L4402" s="406"/>
      <c r="M4402" s="25" t="str">
        <f>IFERROR(VLOOKUP(D4402,Cover!$I$2:$J$14,2,0),"")</f>
        <v/>
      </c>
      <c r="N4402" s="25" t="str">
        <f t="shared" si="136"/>
        <v/>
      </c>
      <c r="O4402" s="15" t="str">
        <f t="shared" si="137"/>
        <v/>
      </c>
    </row>
    <row r="4403" spans="1:15" ht="16.5" customHeight="1">
      <c r="A4403" s="404"/>
      <c r="B4403" s="405"/>
      <c r="C4403" s="413"/>
      <c r="D4403" s="405"/>
      <c r="E4403" s="405"/>
      <c r="F4403" s="405"/>
      <c r="G4403" s="405"/>
      <c r="H4403" s="405"/>
      <c r="I4403" s="405"/>
      <c r="J4403" s="405"/>
      <c r="K4403" s="405"/>
      <c r="L4403" s="406"/>
      <c r="M4403" s="25" t="str">
        <f>IFERROR(VLOOKUP(D4403,Cover!$I$2:$J$14,2,0),"")</f>
        <v/>
      </c>
      <c r="N4403" s="25" t="str">
        <f t="shared" si="136"/>
        <v/>
      </c>
      <c r="O4403" s="15" t="str">
        <f t="shared" si="137"/>
        <v/>
      </c>
    </row>
    <row r="4404" spans="1:15" ht="16.5" customHeight="1">
      <c r="A4404" s="404"/>
      <c r="B4404" s="405"/>
      <c r="C4404" s="413"/>
      <c r="D4404" s="405"/>
      <c r="E4404" s="405"/>
      <c r="F4404" s="405"/>
      <c r="G4404" s="405"/>
      <c r="H4404" s="405"/>
      <c r="I4404" s="405"/>
      <c r="J4404" s="405"/>
      <c r="K4404" s="405"/>
      <c r="L4404" s="406"/>
      <c r="M4404" s="25" t="str">
        <f>IFERROR(VLOOKUP(D4404,Cover!$I$2:$J$14,2,0),"")</f>
        <v/>
      </c>
      <c r="N4404" s="25" t="str">
        <f t="shared" si="136"/>
        <v/>
      </c>
      <c r="O4404" s="15" t="str">
        <f t="shared" si="137"/>
        <v/>
      </c>
    </row>
    <row r="4405" spans="1:15" ht="16.5" customHeight="1">
      <c r="A4405" s="404"/>
      <c r="B4405" s="405"/>
      <c r="C4405" s="413"/>
      <c r="D4405" s="405"/>
      <c r="E4405" s="405"/>
      <c r="F4405" s="405"/>
      <c r="G4405" s="405"/>
      <c r="H4405" s="405"/>
      <c r="I4405" s="405"/>
      <c r="J4405" s="405"/>
      <c r="K4405" s="405"/>
      <c r="L4405" s="406"/>
      <c r="M4405" s="25" t="str">
        <f>IFERROR(VLOOKUP(D4405,Cover!$I$2:$J$14,2,0),"")</f>
        <v/>
      </c>
      <c r="N4405" s="25" t="str">
        <f t="shared" si="136"/>
        <v/>
      </c>
      <c r="O4405" s="15" t="str">
        <f t="shared" si="137"/>
        <v/>
      </c>
    </row>
    <row r="4406" spans="1:15" ht="16.5" customHeight="1">
      <c r="A4406" s="404"/>
      <c r="B4406" s="405"/>
      <c r="C4406" s="413"/>
      <c r="D4406" s="405"/>
      <c r="E4406" s="405"/>
      <c r="F4406" s="405"/>
      <c r="G4406" s="405"/>
      <c r="H4406" s="405"/>
      <c r="I4406" s="405"/>
      <c r="J4406" s="405"/>
      <c r="K4406" s="405"/>
      <c r="L4406" s="406"/>
      <c r="M4406" s="25" t="str">
        <f>IFERROR(VLOOKUP(D4406,Cover!$I$2:$J$14,2,0),"")</f>
        <v/>
      </c>
      <c r="N4406" s="25" t="str">
        <f t="shared" si="136"/>
        <v/>
      </c>
      <c r="O4406" s="15" t="str">
        <f t="shared" si="137"/>
        <v/>
      </c>
    </row>
    <row r="4407" spans="1:15" ht="16.5" customHeight="1">
      <c r="A4407" s="404"/>
      <c r="B4407" s="405"/>
      <c r="C4407" s="413"/>
      <c r="D4407" s="405"/>
      <c r="E4407" s="405"/>
      <c r="F4407" s="405"/>
      <c r="G4407" s="405"/>
      <c r="H4407" s="405"/>
      <c r="I4407" s="405"/>
      <c r="J4407" s="405"/>
      <c r="K4407" s="405"/>
      <c r="L4407" s="406"/>
      <c r="M4407" s="25" t="str">
        <f>IFERROR(VLOOKUP(D4407,Cover!$I$2:$J$14,2,0),"")</f>
        <v/>
      </c>
      <c r="N4407" s="25" t="str">
        <f t="shared" si="136"/>
        <v/>
      </c>
      <c r="O4407" s="15" t="str">
        <f t="shared" si="137"/>
        <v/>
      </c>
    </row>
    <row r="4408" spans="1:15" ht="16.5" customHeight="1">
      <c r="A4408" s="404"/>
      <c r="B4408" s="405"/>
      <c r="C4408" s="413"/>
      <c r="D4408" s="405"/>
      <c r="E4408" s="405"/>
      <c r="F4408" s="405"/>
      <c r="G4408" s="405"/>
      <c r="H4408" s="405"/>
      <c r="I4408" s="405"/>
      <c r="J4408" s="405"/>
      <c r="K4408" s="405"/>
      <c r="L4408" s="406"/>
      <c r="M4408" s="25" t="str">
        <f>IFERROR(VLOOKUP(D4408,Cover!$I$2:$J$14,2,0),"")</f>
        <v/>
      </c>
      <c r="N4408" s="25" t="str">
        <f t="shared" si="136"/>
        <v/>
      </c>
      <c r="O4408" s="15" t="str">
        <f t="shared" si="137"/>
        <v/>
      </c>
    </row>
    <row r="4409" spans="1:15" ht="16.5" customHeight="1">
      <c r="A4409" s="404"/>
      <c r="B4409" s="405"/>
      <c r="C4409" s="413"/>
      <c r="D4409" s="405"/>
      <c r="E4409" s="405"/>
      <c r="F4409" s="405"/>
      <c r="G4409" s="405"/>
      <c r="H4409" s="405"/>
      <c r="I4409" s="405"/>
      <c r="J4409" s="405"/>
      <c r="K4409" s="405"/>
      <c r="L4409" s="406"/>
      <c r="M4409" s="25" t="str">
        <f>IFERROR(VLOOKUP(D4409,Cover!$I$2:$J$14,2,0),"")</f>
        <v/>
      </c>
      <c r="N4409" s="25" t="str">
        <f t="shared" si="136"/>
        <v/>
      </c>
      <c r="O4409" s="15" t="str">
        <f t="shared" si="137"/>
        <v/>
      </c>
    </row>
    <row r="4410" spans="1:15" ht="16.5" customHeight="1">
      <c r="A4410" s="404"/>
      <c r="B4410" s="405"/>
      <c r="C4410" s="413"/>
      <c r="D4410" s="405"/>
      <c r="E4410" s="405"/>
      <c r="F4410" s="405"/>
      <c r="G4410" s="405"/>
      <c r="H4410" s="405"/>
      <c r="I4410" s="405"/>
      <c r="J4410" s="405"/>
      <c r="K4410" s="405"/>
      <c r="L4410" s="406"/>
      <c r="M4410" s="25" t="str">
        <f>IFERROR(VLOOKUP(D4410,Cover!$I$2:$J$14,2,0),"")</f>
        <v/>
      </c>
      <c r="N4410" s="25" t="str">
        <f t="shared" si="136"/>
        <v/>
      </c>
      <c r="O4410" s="15" t="str">
        <f t="shared" si="137"/>
        <v/>
      </c>
    </row>
    <row r="4411" spans="1:15" ht="16.5" customHeight="1">
      <c r="A4411" s="404"/>
      <c r="B4411" s="405"/>
      <c r="C4411" s="413"/>
      <c r="D4411" s="405"/>
      <c r="E4411" s="405"/>
      <c r="F4411" s="405"/>
      <c r="G4411" s="405"/>
      <c r="H4411" s="405"/>
      <c r="I4411" s="405"/>
      <c r="J4411" s="405"/>
      <c r="K4411" s="405"/>
      <c r="L4411" s="406"/>
      <c r="M4411" s="25" t="str">
        <f>IFERROR(VLOOKUP(D4411,Cover!$I$2:$J$14,2,0),"")</f>
        <v/>
      </c>
      <c r="N4411" s="25" t="str">
        <f t="shared" si="136"/>
        <v/>
      </c>
      <c r="O4411" s="15" t="str">
        <f t="shared" si="137"/>
        <v/>
      </c>
    </row>
    <row r="4412" spans="1:15" ht="16.5" customHeight="1">
      <c r="A4412" s="404"/>
      <c r="B4412" s="405"/>
      <c r="C4412" s="413"/>
      <c r="D4412" s="405"/>
      <c r="E4412" s="405"/>
      <c r="F4412" s="405"/>
      <c r="G4412" s="405"/>
      <c r="H4412" s="405"/>
      <c r="I4412" s="405"/>
      <c r="J4412" s="405"/>
      <c r="K4412" s="405"/>
      <c r="L4412" s="406"/>
      <c r="M4412" s="25" t="str">
        <f>IFERROR(VLOOKUP(D4412,Cover!$I$2:$J$14,2,0),"")</f>
        <v/>
      </c>
      <c r="N4412" s="25" t="str">
        <f t="shared" si="136"/>
        <v/>
      </c>
      <c r="O4412" s="15" t="str">
        <f t="shared" si="137"/>
        <v/>
      </c>
    </row>
    <row r="4413" spans="1:15" ht="16.5" customHeight="1">
      <c r="A4413" s="404"/>
      <c r="B4413" s="405"/>
      <c r="C4413" s="413"/>
      <c r="D4413" s="405"/>
      <c r="E4413" s="405"/>
      <c r="F4413" s="405"/>
      <c r="G4413" s="405"/>
      <c r="H4413" s="405"/>
      <c r="I4413" s="405"/>
      <c r="J4413" s="405"/>
      <c r="K4413" s="405"/>
      <c r="L4413" s="406"/>
      <c r="M4413" s="25" t="str">
        <f>IFERROR(VLOOKUP(D4413,Cover!$I$2:$J$14,2,0),"")</f>
        <v/>
      </c>
      <c r="N4413" s="25" t="str">
        <f t="shared" si="136"/>
        <v/>
      </c>
      <c r="O4413" s="15" t="str">
        <f t="shared" si="137"/>
        <v/>
      </c>
    </row>
    <row r="4414" spans="1:15" ht="16.5" customHeight="1">
      <c r="A4414" s="404"/>
      <c r="B4414" s="405"/>
      <c r="C4414" s="413"/>
      <c r="D4414" s="405"/>
      <c r="E4414" s="405"/>
      <c r="F4414" s="405"/>
      <c r="G4414" s="405"/>
      <c r="H4414" s="405"/>
      <c r="I4414" s="405"/>
      <c r="J4414" s="405"/>
      <c r="K4414" s="405"/>
      <c r="L4414" s="406"/>
      <c r="M4414" s="25" t="str">
        <f>IFERROR(VLOOKUP(D4414,Cover!$I$2:$J$14,2,0),"")</f>
        <v/>
      </c>
      <c r="N4414" s="25" t="str">
        <f t="shared" si="136"/>
        <v/>
      </c>
      <c r="O4414" s="15" t="str">
        <f t="shared" si="137"/>
        <v/>
      </c>
    </row>
    <row r="4415" spans="1:15" ht="16.5" customHeight="1">
      <c r="A4415" s="404"/>
      <c r="B4415" s="405"/>
      <c r="C4415" s="413"/>
      <c r="D4415" s="405"/>
      <c r="E4415" s="405"/>
      <c r="F4415" s="405"/>
      <c r="G4415" s="405"/>
      <c r="H4415" s="405"/>
      <c r="I4415" s="405"/>
      <c r="J4415" s="405"/>
      <c r="K4415" s="405"/>
      <c r="L4415" s="406"/>
      <c r="M4415" s="25" t="str">
        <f>IFERROR(VLOOKUP(D4415,Cover!$I$2:$J$14,2,0),"")</f>
        <v/>
      </c>
      <c r="N4415" s="25" t="str">
        <f t="shared" si="136"/>
        <v/>
      </c>
      <c r="O4415" s="15" t="str">
        <f t="shared" si="137"/>
        <v/>
      </c>
    </row>
    <row r="4416" spans="1:15" ht="16.5" customHeight="1">
      <c r="A4416" s="404"/>
      <c r="B4416" s="405"/>
      <c r="C4416" s="413"/>
      <c r="D4416" s="405"/>
      <c r="E4416" s="405"/>
      <c r="F4416" s="405"/>
      <c r="G4416" s="405"/>
      <c r="H4416" s="405"/>
      <c r="I4416" s="405"/>
      <c r="J4416" s="405"/>
      <c r="K4416" s="405"/>
      <c r="L4416" s="406"/>
      <c r="M4416" s="25" t="str">
        <f>IFERROR(VLOOKUP(D4416,Cover!$I$2:$J$14,2,0),"")</f>
        <v/>
      </c>
      <c r="N4416" s="25" t="str">
        <f t="shared" si="136"/>
        <v/>
      </c>
      <c r="O4416" s="15" t="str">
        <f t="shared" si="137"/>
        <v/>
      </c>
    </row>
    <row r="4417" spans="1:15" ht="16.5" customHeight="1">
      <c r="A4417" s="404"/>
      <c r="B4417" s="405"/>
      <c r="C4417" s="413"/>
      <c r="D4417" s="405"/>
      <c r="E4417" s="405"/>
      <c r="F4417" s="405"/>
      <c r="G4417" s="405"/>
      <c r="H4417" s="405"/>
      <c r="I4417" s="405"/>
      <c r="J4417" s="405"/>
      <c r="K4417" s="405"/>
      <c r="L4417" s="406"/>
      <c r="M4417" s="25" t="str">
        <f>IFERROR(VLOOKUP(D4417,Cover!$I$2:$J$14,2,0),"")</f>
        <v/>
      </c>
      <c r="N4417" s="25" t="str">
        <f t="shared" si="136"/>
        <v/>
      </c>
      <c r="O4417" s="15" t="str">
        <f t="shared" si="137"/>
        <v/>
      </c>
    </row>
    <row r="4418" spans="1:15" ht="16.5" customHeight="1">
      <c r="A4418" s="404"/>
      <c r="B4418" s="405"/>
      <c r="C4418" s="413"/>
      <c r="D4418" s="405"/>
      <c r="E4418" s="405"/>
      <c r="F4418" s="405"/>
      <c r="G4418" s="405"/>
      <c r="H4418" s="405"/>
      <c r="I4418" s="405"/>
      <c r="J4418" s="405"/>
      <c r="K4418" s="405"/>
      <c r="L4418" s="406"/>
      <c r="M4418" s="25" t="str">
        <f>IFERROR(VLOOKUP(D4418,Cover!$I$2:$J$14,2,0),"")</f>
        <v/>
      </c>
      <c r="N4418" s="25" t="str">
        <f t="shared" si="136"/>
        <v/>
      </c>
      <c r="O4418" s="15" t="str">
        <f t="shared" si="137"/>
        <v/>
      </c>
    </row>
    <row r="4419" spans="1:15" ht="16.5" customHeight="1">
      <c r="A4419" s="404"/>
      <c r="B4419" s="405"/>
      <c r="C4419" s="413"/>
      <c r="D4419" s="405"/>
      <c r="E4419" s="405"/>
      <c r="F4419" s="405"/>
      <c r="G4419" s="405"/>
      <c r="H4419" s="405"/>
      <c r="I4419" s="405"/>
      <c r="J4419" s="405"/>
      <c r="K4419" s="405"/>
      <c r="L4419" s="406"/>
      <c r="M4419" s="25" t="str">
        <f>IFERROR(VLOOKUP(D4419,Cover!$I$2:$J$14,2,0),"")</f>
        <v/>
      </c>
      <c r="N4419" s="25" t="str">
        <f t="shared" ref="N4419:N4482" si="138">IF(O4419&lt;&gt;"PMOyyy144_R4bis",CONCATENATE(B4419,M4419,I4419),CONCATENATE(O4419,M4419,I4419))</f>
        <v/>
      </c>
      <c r="O4419" s="15" t="str">
        <f t="shared" ref="O4419:O4482" si="139">LEFT(B4419,15)</f>
        <v/>
      </c>
    </row>
    <row r="4420" spans="1:15" ht="16.5" customHeight="1">
      <c r="A4420" s="404"/>
      <c r="B4420" s="405"/>
      <c r="C4420" s="413"/>
      <c r="D4420" s="405"/>
      <c r="E4420" s="405"/>
      <c r="F4420" s="405"/>
      <c r="G4420" s="405"/>
      <c r="H4420" s="405"/>
      <c r="I4420" s="405"/>
      <c r="J4420" s="405"/>
      <c r="K4420" s="405"/>
      <c r="L4420" s="406"/>
      <c r="M4420" s="25" t="str">
        <f>IFERROR(VLOOKUP(D4420,Cover!$I$2:$J$14,2,0),"")</f>
        <v/>
      </c>
      <c r="N4420" s="25" t="str">
        <f t="shared" si="138"/>
        <v/>
      </c>
      <c r="O4420" s="15" t="str">
        <f t="shared" si="139"/>
        <v/>
      </c>
    </row>
    <row r="4421" spans="1:15" ht="16.5" customHeight="1">
      <c r="A4421" s="404"/>
      <c r="B4421" s="405"/>
      <c r="C4421" s="413"/>
      <c r="D4421" s="405"/>
      <c r="E4421" s="405"/>
      <c r="F4421" s="405"/>
      <c r="G4421" s="405"/>
      <c r="H4421" s="405"/>
      <c r="I4421" s="405"/>
      <c r="J4421" s="405"/>
      <c r="K4421" s="405"/>
      <c r="L4421" s="406"/>
      <c r="M4421" s="25" t="str">
        <f>IFERROR(VLOOKUP(D4421,Cover!$I$2:$J$14,2,0),"")</f>
        <v/>
      </c>
      <c r="N4421" s="25" t="str">
        <f t="shared" si="138"/>
        <v/>
      </c>
      <c r="O4421" s="15" t="str">
        <f t="shared" si="139"/>
        <v/>
      </c>
    </row>
    <row r="4422" spans="1:15" ht="16.5" customHeight="1">
      <c r="A4422" s="404"/>
      <c r="B4422" s="405"/>
      <c r="C4422" s="413"/>
      <c r="D4422" s="405"/>
      <c r="E4422" s="405"/>
      <c r="F4422" s="405"/>
      <c r="G4422" s="405"/>
      <c r="H4422" s="405"/>
      <c r="I4422" s="405"/>
      <c r="J4422" s="405"/>
      <c r="K4422" s="405"/>
      <c r="L4422" s="406"/>
      <c r="M4422" s="25" t="str">
        <f>IFERROR(VLOOKUP(D4422,Cover!$I$2:$J$14,2,0),"")</f>
        <v/>
      </c>
      <c r="N4422" s="25" t="str">
        <f t="shared" si="138"/>
        <v/>
      </c>
      <c r="O4422" s="15" t="str">
        <f t="shared" si="139"/>
        <v/>
      </c>
    </row>
    <row r="4423" spans="1:15" ht="16.5" customHeight="1">
      <c r="A4423" s="404"/>
      <c r="B4423" s="405"/>
      <c r="C4423" s="413"/>
      <c r="D4423" s="405"/>
      <c r="E4423" s="405"/>
      <c r="F4423" s="405"/>
      <c r="G4423" s="405"/>
      <c r="H4423" s="405"/>
      <c r="I4423" s="405"/>
      <c r="J4423" s="405"/>
      <c r="K4423" s="405"/>
      <c r="L4423" s="406"/>
      <c r="M4423" s="25" t="str">
        <f>IFERROR(VLOOKUP(D4423,Cover!$I$2:$J$14,2,0),"")</f>
        <v/>
      </c>
      <c r="N4423" s="25" t="str">
        <f t="shared" si="138"/>
        <v/>
      </c>
      <c r="O4423" s="15" t="str">
        <f t="shared" si="139"/>
        <v/>
      </c>
    </row>
    <row r="4424" spans="1:15" ht="16.5" customHeight="1">
      <c r="A4424" s="404"/>
      <c r="B4424" s="405"/>
      <c r="C4424" s="413"/>
      <c r="D4424" s="405"/>
      <c r="E4424" s="405"/>
      <c r="F4424" s="405"/>
      <c r="G4424" s="405"/>
      <c r="H4424" s="405"/>
      <c r="I4424" s="405"/>
      <c r="J4424" s="405"/>
      <c r="K4424" s="405"/>
      <c r="L4424" s="406"/>
      <c r="M4424" s="25" t="str">
        <f>IFERROR(VLOOKUP(D4424,Cover!$I$2:$J$14,2,0),"")</f>
        <v/>
      </c>
      <c r="N4424" s="25" t="str">
        <f t="shared" si="138"/>
        <v/>
      </c>
      <c r="O4424" s="15" t="str">
        <f t="shared" si="139"/>
        <v/>
      </c>
    </row>
    <row r="4425" spans="1:15" ht="16.5" customHeight="1">
      <c r="A4425" s="404"/>
      <c r="B4425" s="405"/>
      <c r="C4425" s="413"/>
      <c r="D4425" s="405"/>
      <c r="E4425" s="405"/>
      <c r="F4425" s="405"/>
      <c r="G4425" s="405"/>
      <c r="H4425" s="405"/>
      <c r="I4425" s="405"/>
      <c r="J4425" s="405"/>
      <c r="K4425" s="405"/>
      <c r="L4425" s="406"/>
      <c r="M4425" s="25" t="str">
        <f>IFERROR(VLOOKUP(D4425,Cover!$I$2:$J$14,2,0),"")</f>
        <v/>
      </c>
      <c r="N4425" s="25" t="str">
        <f t="shared" si="138"/>
        <v/>
      </c>
      <c r="O4425" s="15" t="str">
        <f t="shared" si="139"/>
        <v/>
      </c>
    </row>
    <row r="4426" spans="1:15" ht="16.5" customHeight="1">
      <c r="A4426" s="404"/>
      <c r="B4426" s="405"/>
      <c r="C4426" s="413"/>
      <c r="D4426" s="405"/>
      <c r="E4426" s="405"/>
      <c r="F4426" s="405"/>
      <c r="G4426" s="405"/>
      <c r="H4426" s="405"/>
      <c r="I4426" s="405"/>
      <c r="J4426" s="405"/>
      <c r="K4426" s="405"/>
      <c r="L4426" s="406"/>
      <c r="M4426" s="25" t="str">
        <f>IFERROR(VLOOKUP(D4426,Cover!$I$2:$J$14,2,0),"")</f>
        <v/>
      </c>
      <c r="N4426" s="25" t="str">
        <f t="shared" si="138"/>
        <v/>
      </c>
      <c r="O4426" s="15" t="str">
        <f t="shared" si="139"/>
        <v/>
      </c>
    </row>
    <row r="4427" spans="1:15" ht="16.5" customHeight="1">
      <c r="A4427" s="404"/>
      <c r="B4427" s="405"/>
      <c r="C4427" s="413"/>
      <c r="D4427" s="405"/>
      <c r="E4427" s="405"/>
      <c r="F4427" s="405"/>
      <c r="G4427" s="405"/>
      <c r="H4427" s="405"/>
      <c r="I4427" s="405"/>
      <c r="J4427" s="405"/>
      <c r="K4427" s="405"/>
      <c r="L4427" s="406"/>
      <c r="M4427" s="25" t="str">
        <f>IFERROR(VLOOKUP(D4427,Cover!$I$2:$J$14,2,0),"")</f>
        <v/>
      </c>
      <c r="N4427" s="25" t="str">
        <f t="shared" si="138"/>
        <v/>
      </c>
      <c r="O4427" s="15" t="str">
        <f t="shared" si="139"/>
        <v/>
      </c>
    </row>
    <row r="4428" spans="1:15" ht="16.5" customHeight="1">
      <c r="A4428" s="404"/>
      <c r="B4428" s="405"/>
      <c r="C4428" s="413"/>
      <c r="D4428" s="405"/>
      <c r="E4428" s="405"/>
      <c r="F4428" s="405"/>
      <c r="G4428" s="405"/>
      <c r="H4428" s="405"/>
      <c r="I4428" s="405"/>
      <c r="J4428" s="405"/>
      <c r="K4428" s="405"/>
      <c r="L4428" s="406"/>
      <c r="M4428" s="25" t="str">
        <f>IFERROR(VLOOKUP(D4428,Cover!$I$2:$J$14,2,0),"")</f>
        <v/>
      </c>
      <c r="N4428" s="25" t="str">
        <f t="shared" si="138"/>
        <v/>
      </c>
      <c r="O4428" s="15" t="str">
        <f t="shared" si="139"/>
        <v/>
      </c>
    </row>
    <row r="4429" spans="1:15" ht="16.5" customHeight="1">
      <c r="A4429" s="404"/>
      <c r="B4429" s="405"/>
      <c r="C4429" s="413"/>
      <c r="D4429" s="405"/>
      <c r="E4429" s="405"/>
      <c r="F4429" s="405"/>
      <c r="G4429" s="405"/>
      <c r="H4429" s="405"/>
      <c r="I4429" s="405"/>
      <c r="J4429" s="405"/>
      <c r="K4429" s="405"/>
      <c r="L4429" s="406"/>
      <c r="M4429" s="25" t="str">
        <f>IFERROR(VLOOKUP(D4429,Cover!$I$2:$J$14,2,0),"")</f>
        <v/>
      </c>
      <c r="N4429" s="25" t="str">
        <f t="shared" si="138"/>
        <v/>
      </c>
      <c r="O4429" s="15" t="str">
        <f t="shared" si="139"/>
        <v/>
      </c>
    </row>
    <row r="4430" spans="1:15" ht="16.5" customHeight="1">
      <c r="A4430" s="404"/>
      <c r="B4430" s="405"/>
      <c r="C4430" s="413"/>
      <c r="D4430" s="405"/>
      <c r="E4430" s="405"/>
      <c r="F4430" s="405"/>
      <c r="G4430" s="405"/>
      <c r="H4430" s="405"/>
      <c r="I4430" s="405"/>
      <c r="J4430" s="405"/>
      <c r="K4430" s="405"/>
      <c r="L4430" s="406"/>
      <c r="M4430" s="25" t="str">
        <f>IFERROR(VLOOKUP(D4430,Cover!$I$2:$J$14,2,0),"")</f>
        <v/>
      </c>
      <c r="N4430" s="25" t="str">
        <f t="shared" si="138"/>
        <v/>
      </c>
      <c r="O4430" s="15" t="str">
        <f t="shared" si="139"/>
        <v/>
      </c>
    </row>
    <row r="4431" spans="1:15" ht="16.5" customHeight="1">
      <c r="A4431" s="404"/>
      <c r="B4431" s="405"/>
      <c r="C4431" s="413"/>
      <c r="D4431" s="405"/>
      <c r="E4431" s="405"/>
      <c r="F4431" s="405"/>
      <c r="G4431" s="405"/>
      <c r="H4431" s="405"/>
      <c r="I4431" s="405"/>
      <c r="J4431" s="405"/>
      <c r="K4431" s="405"/>
      <c r="L4431" s="406"/>
      <c r="M4431" s="25" t="str">
        <f>IFERROR(VLOOKUP(D4431,Cover!$I$2:$J$14,2,0),"")</f>
        <v/>
      </c>
      <c r="N4431" s="25" t="str">
        <f t="shared" si="138"/>
        <v/>
      </c>
      <c r="O4431" s="15" t="str">
        <f t="shared" si="139"/>
        <v/>
      </c>
    </row>
    <row r="4432" spans="1:15" ht="16.5" customHeight="1">
      <c r="A4432" s="404"/>
      <c r="B4432" s="405"/>
      <c r="C4432" s="413"/>
      <c r="D4432" s="405"/>
      <c r="E4432" s="405"/>
      <c r="F4432" s="405"/>
      <c r="G4432" s="405"/>
      <c r="H4432" s="405"/>
      <c r="I4432" s="405"/>
      <c r="J4432" s="405"/>
      <c r="K4432" s="405"/>
      <c r="L4432" s="406"/>
      <c r="M4432" s="25" t="str">
        <f>IFERROR(VLOOKUP(D4432,Cover!$I$2:$J$14,2,0),"")</f>
        <v/>
      </c>
      <c r="N4432" s="25" t="str">
        <f t="shared" si="138"/>
        <v/>
      </c>
      <c r="O4432" s="15" t="str">
        <f t="shared" si="139"/>
        <v/>
      </c>
    </row>
    <row r="4433" spans="1:15" ht="16.5" customHeight="1">
      <c r="A4433" s="404"/>
      <c r="B4433" s="405"/>
      <c r="C4433" s="413"/>
      <c r="D4433" s="405"/>
      <c r="E4433" s="405"/>
      <c r="F4433" s="405"/>
      <c r="G4433" s="405"/>
      <c r="H4433" s="405"/>
      <c r="I4433" s="405"/>
      <c r="J4433" s="405"/>
      <c r="K4433" s="405"/>
      <c r="L4433" s="406"/>
      <c r="M4433" s="25" t="str">
        <f>IFERROR(VLOOKUP(D4433,Cover!$I$2:$J$14,2,0),"")</f>
        <v/>
      </c>
      <c r="N4433" s="25" t="str">
        <f t="shared" si="138"/>
        <v/>
      </c>
      <c r="O4433" s="15" t="str">
        <f t="shared" si="139"/>
        <v/>
      </c>
    </row>
    <row r="4434" spans="1:15" ht="16.5" customHeight="1">
      <c r="A4434" s="404"/>
      <c r="B4434" s="405"/>
      <c r="C4434" s="413"/>
      <c r="D4434" s="405"/>
      <c r="E4434" s="405"/>
      <c r="F4434" s="405"/>
      <c r="G4434" s="405"/>
      <c r="H4434" s="405"/>
      <c r="I4434" s="405"/>
      <c r="J4434" s="405"/>
      <c r="K4434" s="405"/>
      <c r="L4434" s="406"/>
      <c r="M4434" s="25" t="str">
        <f>IFERROR(VLOOKUP(D4434,Cover!$I$2:$J$14,2,0),"")</f>
        <v/>
      </c>
      <c r="N4434" s="25" t="str">
        <f t="shared" si="138"/>
        <v/>
      </c>
      <c r="O4434" s="15" t="str">
        <f t="shared" si="139"/>
        <v/>
      </c>
    </row>
    <row r="4435" spans="1:15" ht="16.5" customHeight="1">
      <c r="A4435" s="404"/>
      <c r="B4435" s="405"/>
      <c r="C4435" s="413"/>
      <c r="D4435" s="405"/>
      <c r="E4435" s="405"/>
      <c r="F4435" s="405"/>
      <c r="G4435" s="405"/>
      <c r="H4435" s="405"/>
      <c r="I4435" s="405"/>
      <c r="J4435" s="405"/>
      <c r="K4435" s="405"/>
      <c r="L4435" s="406"/>
      <c r="M4435" s="25" t="str">
        <f>IFERROR(VLOOKUP(D4435,Cover!$I$2:$J$14,2,0),"")</f>
        <v/>
      </c>
      <c r="N4435" s="25" t="str">
        <f t="shared" si="138"/>
        <v/>
      </c>
      <c r="O4435" s="15" t="str">
        <f t="shared" si="139"/>
        <v/>
      </c>
    </row>
    <row r="4436" spans="1:15" ht="16.5" customHeight="1">
      <c r="A4436" s="404"/>
      <c r="B4436" s="405"/>
      <c r="C4436" s="413"/>
      <c r="D4436" s="405"/>
      <c r="E4436" s="405"/>
      <c r="F4436" s="405"/>
      <c r="G4436" s="405"/>
      <c r="H4436" s="405"/>
      <c r="I4436" s="405"/>
      <c r="J4436" s="405"/>
      <c r="K4436" s="405"/>
      <c r="L4436" s="406"/>
      <c r="M4436" s="25" t="str">
        <f>IFERROR(VLOOKUP(D4436,Cover!$I$2:$J$14,2,0),"")</f>
        <v/>
      </c>
      <c r="N4436" s="25" t="str">
        <f t="shared" si="138"/>
        <v/>
      </c>
      <c r="O4436" s="15" t="str">
        <f t="shared" si="139"/>
        <v/>
      </c>
    </row>
    <row r="4437" spans="1:15" ht="16.5" customHeight="1">
      <c r="A4437" s="404"/>
      <c r="B4437" s="405"/>
      <c r="C4437" s="413"/>
      <c r="D4437" s="405"/>
      <c r="E4437" s="405"/>
      <c r="F4437" s="405"/>
      <c r="G4437" s="405"/>
      <c r="H4437" s="405"/>
      <c r="I4437" s="405"/>
      <c r="J4437" s="405"/>
      <c r="K4437" s="405"/>
      <c r="L4437" s="406"/>
      <c r="M4437" s="25" t="str">
        <f>IFERROR(VLOOKUP(D4437,Cover!$I$2:$J$14,2,0),"")</f>
        <v/>
      </c>
      <c r="N4437" s="25" t="str">
        <f t="shared" si="138"/>
        <v/>
      </c>
      <c r="O4437" s="15" t="str">
        <f t="shared" si="139"/>
        <v/>
      </c>
    </row>
    <row r="4438" spans="1:15" ht="16.5" customHeight="1">
      <c r="A4438" s="404"/>
      <c r="B4438" s="405"/>
      <c r="C4438" s="413"/>
      <c r="D4438" s="405"/>
      <c r="E4438" s="405"/>
      <c r="F4438" s="405"/>
      <c r="G4438" s="405"/>
      <c r="H4438" s="405"/>
      <c r="I4438" s="405"/>
      <c r="J4438" s="405"/>
      <c r="K4438" s="405"/>
      <c r="L4438" s="406"/>
      <c r="M4438" s="25" t="str">
        <f>IFERROR(VLOOKUP(D4438,Cover!$I$2:$J$14,2,0),"")</f>
        <v/>
      </c>
      <c r="N4438" s="25" t="str">
        <f t="shared" si="138"/>
        <v/>
      </c>
      <c r="O4438" s="15" t="str">
        <f t="shared" si="139"/>
        <v/>
      </c>
    </row>
    <row r="4439" spans="1:15" ht="16.5" customHeight="1">
      <c r="A4439" s="404"/>
      <c r="B4439" s="405"/>
      <c r="C4439" s="413"/>
      <c r="D4439" s="405"/>
      <c r="E4439" s="405"/>
      <c r="F4439" s="405"/>
      <c r="G4439" s="405"/>
      <c r="H4439" s="405"/>
      <c r="I4439" s="405"/>
      <c r="J4439" s="405"/>
      <c r="K4439" s="405"/>
      <c r="L4439" s="406"/>
      <c r="M4439" s="25" t="str">
        <f>IFERROR(VLOOKUP(D4439,Cover!$I$2:$J$14,2,0),"")</f>
        <v/>
      </c>
      <c r="N4439" s="25" t="str">
        <f t="shared" si="138"/>
        <v/>
      </c>
      <c r="O4439" s="15" t="str">
        <f t="shared" si="139"/>
        <v/>
      </c>
    </row>
    <row r="4440" spans="1:15" ht="16.5" customHeight="1">
      <c r="A4440" s="404"/>
      <c r="B4440" s="405"/>
      <c r="C4440" s="413"/>
      <c r="D4440" s="405"/>
      <c r="E4440" s="405"/>
      <c r="F4440" s="405"/>
      <c r="G4440" s="405"/>
      <c r="H4440" s="405"/>
      <c r="I4440" s="405"/>
      <c r="J4440" s="405"/>
      <c r="K4440" s="405"/>
      <c r="L4440" s="406"/>
      <c r="M4440" s="25" t="str">
        <f>IFERROR(VLOOKUP(D4440,Cover!$I$2:$J$14,2,0),"")</f>
        <v/>
      </c>
      <c r="N4440" s="25" t="str">
        <f t="shared" si="138"/>
        <v/>
      </c>
      <c r="O4440" s="15" t="str">
        <f t="shared" si="139"/>
        <v/>
      </c>
    </row>
    <row r="4441" spans="1:15" ht="16.5" customHeight="1">
      <c r="A4441" s="404"/>
      <c r="B4441" s="405"/>
      <c r="C4441" s="413"/>
      <c r="D4441" s="405"/>
      <c r="E4441" s="405"/>
      <c r="F4441" s="405"/>
      <c r="G4441" s="405"/>
      <c r="H4441" s="405"/>
      <c r="I4441" s="405"/>
      <c r="J4441" s="405"/>
      <c r="K4441" s="405"/>
      <c r="L4441" s="406"/>
      <c r="M4441" s="25" t="str">
        <f>IFERROR(VLOOKUP(D4441,Cover!$I$2:$J$14,2,0),"")</f>
        <v/>
      </c>
      <c r="N4441" s="25" t="str">
        <f t="shared" si="138"/>
        <v/>
      </c>
      <c r="O4441" s="15" t="str">
        <f t="shared" si="139"/>
        <v/>
      </c>
    </row>
    <row r="4442" spans="1:15" ht="16.5" customHeight="1">
      <c r="A4442" s="404"/>
      <c r="B4442" s="405"/>
      <c r="C4442" s="413"/>
      <c r="D4442" s="405"/>
      <c r="E4442" s="405"/>
      <c r="F4442" s="405"/>
      <c r="G4442" s="405"/>
      <c r="H4442" s="405"/>
      <c r="I4442" s="405"/>
      <c r="J4442" s="405"/>
      <c r="K4442" s="405"/>
      <c r="L4442" s="406"/>
      <c r="M4442" s="25" t="str">
        <f>IFERROR(VLOOKUP(D4442,Cover!$I$2:$J$14,2,0),"")</f>
        <v/>
      </c>
      <c r="N4442" s="25" t="str">
        <f t="shared" si="138"/>
        <v/>
      </c>
      <c r="O4442" s="15" t="str">
        <f t="shared" si="139"/>
        <v/>
      </c>
    </row>
    <row r="4443" spans="1:15" ht="16.5" customHeight="1">
      <c r="A4443" s="404"/>
      <c r="B4443" s="405"/>
      <c r="C4443" s="413"/>
      <c r="D4443" s="405"/>
      <c r="E4443" s="405"/>
      <c r="F4443" s="405"/>
      <c r="G4443" s="405"/>
      <c r="H4443" s="405"/>
      <c r="I4443" s="405"/>
      <c r="J4443" s="405"/>
      <c r="K4443" s="405"/>
      <c r="L4443" s="406"/>
      <c r="M4443" s="25" t="str">
        <f>IFERROR(VLOOKUP(D4443,Cover!$I$2:$J$14,2,0),"")</f>
        <v/>
      </c>
      <c r="N4443" s="25" t="str">
        <f t="shared" si="138"/>
        <v/>
      </c>
      <c r="O4443" s="15" t="str">
        <f t="shared" si="139"/>
        <v/>
      </c>
    </row>
    <row r="4444" spans="1:15" ht="16.5" customHeight="1">
      <c r="A4444" s="404"/>
      <c r="B4444" s="405"/>
      <c r="C4444" s="413"/>
      <c r="D4444" s="405"/>
      <c r="E4444" s="405"/>
      <c r="F4444" s="405"/>
      <c r="G4444" s="405"/>
      <c r="H4444" s="405"/>
      <c r="I4444" s="405"/>
      <c r="J4444" s="405"/>
      <c r="K4444" s="405"/>
      <c r="L4444" s="406"/>
      <c r="M4444" s="25" t="str">
        <f>IFERROR(VLOOKUP(D4444,Cover!$I$2:$J$14,2,0),"")</f>
        <v/>
      </c>
      <c r="N4444" s="25" t="str">
        <f t="shared" si="138"/>
        <v/>
      </c>
      <c r="O4444" s="15" t="str">
        <f t="shared" si="139"/>
        <v/>
      </c>
    </row>
    <row r="4445" spans="1:15" ht="16.5" customHeight="1">
      <c r="A4445" s="404"/>
      <c r="B4445" s="405"/>
      <c r="C4445" s="413"/>
      <c r="D4445" s="405"/>
      <c r="E4445" s="405"/>
      <c r="F4445" s="405"/>
      <c r="G4445" s="405"/>
      <c r="H4445" s="405"/>
      <c r="I4445" s="405"/>
      <c r="J4445" s="405"/>
      <c r="K4445" s="405"/>
      <c r="L4445" s="406"/>
      <c r="M4445" s="25" t="str">
        <f>IFERROR(VLOOKUP(D4445,Cover!$I$2:$J$14,2,0),"")</f>
        <v/>
      </c>
      <c r="N4445" s="25" t="str">
        <f t="shared" si="138"/>
        <v/>
      </c>
      <c r="O4445" s="15" t="str">
        <f t="shared" si="139"/>
        <v/>
      </c>
    </row>
    <row r="4446" spans="1:15" ht="16.5" customHeight="1">
      <c r="A4446" s="404"/>
      <c r="B4446" s="405"/>
      <c r="C4446" s="413"/>
      <c r="D4446" s="405"/>
      <c r="E4446" s="405"/>
      <c r="F4446" s="405"/>
      <c r="G4446" s="405"/>
      <c r="H4446" s="405"/>
      <c r="I4446" s="405"/>
      <c r="J4446" s="405"/>
      <c r="K4446" s="405"/>
      <c r="L4446" s="406"/>
      <c r="M4446" s="25" t="str">
        <f>IFERROR(VLOOKUP(D4446,Cover!$I$2:$J$14,2,0),"")</f>
        <v/>
      </c>
      <c r="N4446" s="25" t="str">
        <f t="shared" si="138"/>
        <v/>
      </c>
      <c r="O4446" s="15" t="str">
        <f t="shared" si="139"/>
        <v/>
      </c>
    </row>
    <row r="4447" spans="1:15" ht="16.5" customHeight="1">
      <c r="A4447" s="404"/>
      <c r="B4447" s="405"/>
      <c r="C4447" s="413"/>
      <c r="D4447" s="405"/>
      <c r="E4447" s="405"/>
      <c r="F4447" s="405"/>
      <c r="G4447" s="405"/>
      <c r="H4447" s="405"/>
      <c r="I4447" s="405"/>
      <c r="J4447" s="405"/>
      <c r="K4447" s="405"/>
      <c r="L4447" s="406"/>
      <c r="M4447" s="25" t="str">
        <f>IFERROR(VLOOKUP(D4447,Cover!$I$2:$J$14,2,0),"")</f>
        <v/>
      </c>
      <c r="N4447" s="25" t="str">
        <f t="shared" si="138"/>
        <v/>
      </c>
      <c r="O4447" s="15" t="str">
        <f t="shared" si="139"/>
        <v/>
      </c>
    </row>
    <row r="4448" spans="1:15" ht="16.5" customHeight="1">
      <c r="A4448" s="404"/>
      <c r="B4448" s="405"/>
      <c r="C4448" s="413"/>
      <c r="D4448" s="405"/>
      <c r="E4448" s="405"/>
      <c r="F4448" s="405"/>
      <c r="G4448" s="405"/>
      <c r="H4448" s="405"/>
      <c r="I4448" s="405"/>
      <c r="J4448" s="405"/>
      <c r="K4448" s="405"/>
      <c r="L4448" s="406"/>
      <c r="M4448" s="25" t="str">
        <f>IFERROR(VLOOKUP(D4448,Cover!$I$2:$J$14,2,0),"")</f>
        <v/>
      </c>
      <c r="N4448" s="25" t="str">
        <f t="shared" si="138"/>
        <v/>
      </c>
      <c r="O4448" s="15" t="str">
        <f t="shared" si="139"/>
        <v/>
      </c>
    </row>
    <row r="4449" spans="1:15" ht="16.5" customHeight="1">
      <c r="A4449" s="404"/>
      <c r="B4449" s="405"/>
      <c r="C4449" s="413"/>
      <c r="D4449" s="405"/>
      <c r="E4449" s="405"/>
      <c r="F4449" s="405"/>
      <c r="G4449" s="405"/>
      <c r="H4449" s="405"/>
      <c r="I4449" s="405"/>
      <c r="J4449" s="405"/>
      <c r="K4449" s="405"/>
      <c r="L4449" s="406"/>
      <c r="M4449" s="25" t="str">
        <f>IFERROR(VLOOKUP(D4449,Cover!$I$2:$J$14,2,0),"")</f>
        <v/>
      </c>
      <c r="N4449" s="25" t="str">
        <f t="shared" si="138"/>
        <v/>
      </c>
      <c r="O4449" s="15" t="str">
        <f t="shared" si="139"/>
        <v/>
      </c>
    </row>
    <row r="4450" spans="1:15" ht="16.5" customHeight="1">
      <c r="A4450" s="404"/>
      <c r="B4450" s="405"/>
      <c r="C4450" s="413"/>
      <c r="D4450" s="405"/>
      <c r="E4450" s="405"/>
      <c r="F4450" s="405"/>
      <c r="G4450" s="405"/>
      <c r="H4450" s="405"/>
      <c r="I4450" s="405"/>
      <c r="J4450" s="405"/>
      <c r="K4450" s="405"/>
      <c r="L4450" s="406"/>
      <c r="M4450" s="25" t="str">
        <f>IFERROR(VLOOKUP(D4450,Cover!$I$2:$J$14,2,0),"")</f>
        <v/>
      </c>
      <c r="N4450" s="25" t="str">
        <f t="shared" si="138"/>
        <v/>
      </c>
      <c r="O4450" s="15" t="str">
        <f t="shared" si="139"/>
        <v/>
      </c>
    </row>
    <row r="4451" spans="1:15" ht="16.5" customHeight="1">
      <c r="A4451" s="404"/>
      <c r="B4451" s="405"/>
      <c r="C4451" s="413"/>
      <c r="D4451" s="405"/>
      <c r="E4451" s="405"/>
      <c r="F4451" s="405"/>
      <c r="G4451" s="405"/>
      <c r="H4451" s="405"/>
      <c r="I4451" s="405"/>
      <c r="J4451" s="405"/>
      <c r="K4451" s="405"/>
      <c r="L4451" s="406"/>
      <c r="M4451" s="25" t="str">
        <f>IFERROR(VLOOKUP(D4451,Cover!$I$2:$J$14,2,0),"")</f>
        <v/>
      </c>
      <c r="N4451" s="25" t="str">
        <f t="shared" si="138"/>
        <v/>
      </c>
      <c r="O4451" s="15" t="str">
        <f t="shared" si="139"/>
        <v/>
      </c>
    </row>
    <row r="4452" spans="1:15" ht="16.5" customHeight="1">
      <c r="A4452" s="404"/>
      <c r="B4452" s="405"/>
      <c r="C4452" s="413"/>
      <c r="D4452" s="405"/>
      <c r="E4452" s="405"/>
      <c r="F4452" s="405"/>
      <c r="G4452" s="405"/>
      <c r="H4452" s="405"/>
      <c r="I4452" s="405"/>
      <c r="J4452" s="405"/>
      <c r="K4452" s="405"/>
      <c r="L4452" s="406"/>
      <c r="M4452" s="25" t="str">
        <f>IFERROR(VLOOKUP(D4452,Cover!$I$2:$J$14,2,0),"")</f>
        <v/>
      </c>
      <c r="N4452" s="25" t="str">
        <f t="shared" si="138"/>
        <v/>
      </c>
      <c r="O4452" s="15" t="str">
        <f t="shared" si="139"/>
        <v/>
      </c>
    </row>
    <row r="4453" spans="1:15" ht="16.5" customHeight="1">
      <c r="A4453" s="404"/>
      <c r="B4453" s="405"/>
      <c r="C4453" s="413"/>
      <c r="D4453" s="405"/>
      <c r="E4453" s="405"/>
      <c r="F4453" s="405"/>
      <c r="G4453" s="405"/>
      <c r="H4453" s="405"/>
      <c r="I4453" s="405"/>
      <c r="J4453" s="405"/>
      <c r="K4453" s="405"/>
      <c r="L4453" s="406"/>
      <c r="M4453" s="25" t="str">
        <f>IFERROR(VLOOKUP(D4453,Cover!$I$2:$J$14,2,0),"")</f>
        <v/>
      </c>
      <c r="N4453" s="25" t="str">
        <f t="shared" si="138"/>
        <v/>
      </c>
      <c r="O4453" s="15" t="str">
        <f t="shared" si="139"/>
        <v/>
      </c>
    </row>
    <row r="4454" spans="1:15" ht="16.5" customHeight="1">
      <c r="A4454" s="404"/>
      <c r="B4454" s="405"/>
      <c r="C4454" s="413"/>
      <c r="D4454" s="405"/>
      <c r="E4454" s="405"/>
      <c r="F4454" s="405"/>
      <c r="G4454" s="405"/>
      <c r="H4454" s="405"/>
      <c r="I4454" s="405"/>
      <c r="J4454" s="405"/>
      <c r="K4454" s="405"/>
      <c r="L4454" s="406"/>
      <c r="M4454" s="25" t="str">
        <f>IFERROR(VLOOKUP(D4454,Cover!$I$2:$J$14,2,0),"")</f>
        <v/>
      </c>
      <c r="N4454" s="25" t="str">
        <f t="shared" si="138"/>
        <v/>
      </c>
      <c r="O4454" s="15" t="str">
        <f t="shared" si="139"/>
        <v/>
      </c>
    </row>
    <row r="4455" spans="1:15" ht="16.5" customHeight="1">
      <c r="A4455" s="404"/>
      <c r="B4455" s="405"/>
      <c r="C4455" s="413"/>
      <c r="D4455" s="405"/>
      <c r="E4455" s="405"/>
      <c r="F4455" s="405"/>
      <c r="G4455" s="405"/>
      <c r="H4455" s="405"/>
      <c r="I4455" s="405"/>
      <c r="J4455" s="405"/>
      <c r="K4455" s="405"/>
      <c r="L4455" s="406"/>
      <c r="M4455" s="25" t="str">
        <f>IFERROR(VLOOKUP(D4455,Cover!$I$2:$J$14,2,0),"")</f>
        <v/>
      </c>
      <c r="N4455" s="25" t="str">
        <f t="shared" si="138"/>
        <v/>
      </c>
      <c r="O4455" s="15" t="str">
        <f t="shared" si="139"/>
        <v/>
      </c>
    </row>
    <row r="4456" spans="1:15" ht="16.5" customHeight="1">
      <c r="A4456" s="404"/>
      <c r="B4456" s="405"/>
      <c r="C4456" s="413"/>
      <c r="D4456" s="405"/>
      <c r="E4456" s="405"/>
      <c r="F4456" s="405"/>
      <c r="G4456" s="405"/>
      <c r="H4456" s="405"/>
      <c r="I4456" s="405"/>
      <c r="J4456" s="405"/>
      <c r="K4456" s="405"/>
      <c r="L4456" s="406"/>
      <c r="M4456" s="25" t="str">
        <f>IFERROR(VLOOKUP(D4456,Cover!$I$2:$J$14,2,0),"")</f>
        <v/>
      </c>
      <c r="N4456" s="25" t="str">
        <f t="shared" si="138"/>
        <v/>
      </c>
      <c r="O4456" s="15" t="str">
        <f t="shared" si="139"/>
        <v/>
      </c>
    </row>
    <row r="4457" spans="1:15" ht="16.5" customHeight="1">
      <c r="A4457" s="404"/>
      <c r="B4457" s="405"/>
      <c r="C4457" s="413"/>
      <c r="D4457" s="405"/>
      <c r="E4457" s="405"/>
      <c r="F4457" s="405"/>
      <c r="G4457" s="405"/>
      <c r="H4457" s="405"/>
      <c r="I4457" s="405"/>
      <c r="J4457" s="405"/>
      <c r="K4457" s="405"/>
      <c r="L4457" s="406"/>
      <c r="M4457" s="25" t="str">
        <f>IFERROR(VLOOKUP(D4457,Cover!$I$2:$J$14,2,0),"")</f>
        <v/>
      </c>
      <c r="N4457" s="25" t="str">
        <f t="shared" si="138"/>
        <v/>
      </c>
      <c r="O4457" s="15" t="str">
        <f t="shared" si="139"/>
        <v/>
      </c>
    </row>
    <row r="4458" spans="1:15" ht="16.5" customHeight="1">
      <c r="A4458" s="404"/>
      <c r="B4458" s="405"/>
      <c r="C4458" s="413"/>
      <c r="D4458" s="405"/>
      <c r="E4458" s="405"/>
      <c r="F4458" s="405"/>
      <c r="G4458" s="405"/>
      <c r="H4458" s="405"/>
      <c r="I4458" s="405"/>
      <c r="J4458" s="405"/>
      <c r="K4458" s="405"/>
      <c r="L4458" s="406"/>
      <c r="M4458" s="25" t="str">
        <f>IFERROR(VLOOKUP(D4458,Cover!$I$2:$J$14,2,0),"")</f>
        <v/>
      </c>
      <c r="N4458" s="25" t="str">
        <f t="shared" si="138"/>
        <v/>
      </c>
      <c r="O4458" s="15" t="str">
        <f t="shared" si="139"/>
        <v/>
      </c>
    </row>
    <row r="4459" spans="1:15" ht="16.5" customHeight="1">
      <c r="A4459" s="404"/>
      <c r="B4459" s="405"/>
      <c r="C4459" s="413"/>
      <c r="D4459" s="405"/>
      <c r="E4459" s="405"/>
      <c r="F4459" s="405"/>
      <c r="G4459" s="405"/>
      <c r="H4459" s="405"/>
      <c r="I4459" s="405"/>
      <c r="J4459" s="405"/>
      <c r="K4459" s="405"/>
      <c r="L4459" s="406"/>
      <c r="M4459" s="25" t="str">
        <f>IFERROR(VLOOKUP(D4459,Cover!$I$2:$J$14,2,0),"")</f>
        <v/>
      </c>
      <c r="N4459" s="25" t="str">
        <f t="shared" si="138"/>
        <v/>
      </c>
      <c r="O4459" s="15" t="str">
        <f t="shared" si="139"/>
        <v/>
      </c>
    </row>
    <row r="4460" spans="1:15" ht="16.5" customHeight="1">
      <c r="A4460" s="404"/>
      <c r="B4460" s="405"/>
      <c r="C4460" s="413"/>
      <c r="D4460" s="405"/>
      <c r="E4460" s="405"/>
      <c r="F4460" s="405"/>
      <c r="G4460" s="405"/>
      <c r="H4460" s="405"/>
      <c r="I4460" s="405"/>
      <c r="J4460" s="405"/>
      <c r="K4460" s="405"/>
      <c r="L4460" s="406"/>
      <c r="M4460" s="25" t="str">
        <f>IFERROR(VLOOKUP(D4460,Cover!$I$2:$J$14,2,0),"")</f>
        <v/>
      </c>
      <c r="N4460" s="25" t="str">
        <f t="shared" si="138"/>
        <v/>
      </c>
      <c r="O4460" s="15" t="str">
        <f t="shared" si="139"/>
        <v/>
      </c>
    </row>
    <row r="4461" spans="1:15" ht="16.5" customHeight="1">
      <c r="A4461" s="404"/>
      <c r="B4461" s="405"/>
      <c r="C4461" s="413"/>
      <c r="D4461" s="405"/>
      <c r="E4461" s="405"/>
      <c r="F4461" s="405"/>
      <c r="G4461" s="405"/>
      <c r="H4461" s="405"/>
      <c r="I4461" s="405"/>
      <c r="J4461" s="405"/>
      <c r="K4461" s="405"/>
      <c r="L4461" s="406"/>
      <c r="M4461" s="25" t="str">
        <f>IFERROR(VLOOKUP(D4461,Cover!$I$2:$J$14,2,0),"")</f>
        <v/>
      </c>
      <c r="N4461" s="25" t="str">
        <f t="shared" si="138"/>
        <v/>
      </c>
      <c r="O4461" s="15" t="str">
        <f t="shared" si="139"/>
        <v/>
      </c>
    </row>
    <row r="4462" spans="1:15" ht="16.5" customHeight="1">
      <c r="A4462" s="404"/>
      <c r="B4462" s="405"/>
      <c r="C4462" s="413"/>
      <c r="D4462" s="405"/>
      <c r="E4462" s="405"/>
      <c r="F4462" s="405"/>
      <c r="G4462" s="405"/>
      <c r="H4462" s="405"/>
      <c r="I4462" s="405"/>
      <c r="J4462" s="405"/>
      <c r="K4462" s="405"/>
      <c r="L4462" s="406"/>
      <c r="M4462" s="25" t="str">
        <f>IFERROR(VLOOKUP(D4462,Cover!$I$2:$J$14,2,0),"")</f>
        <v/>
      </c>
      <c r="N4462" s="25" t="str">
        <f t="shared" si="138"/>
        <v/>
      </c>
      <c r="O4462" s="15" t="str">
        <f t="shared" si="139"/>
        <v/>
      </c>
    </row>
    <row r="4463" spans="1:15" ht="16.5" customHeight="1">
      <c r="A4463" s="404"/>
      <c r="B4463" s="405"/>
      <c r="C4463" s="413"/>
      <c r="D4463" s="405"/>
      <c r="E4463" s="405"/>
      <c r="F4463" s="405"/>
      <c r="G4463" s="405"/>
      <c r="H4463" s="405"/>
      <c r="I4463" s="405"/>
      <c r="J4463" s="405"/>
      <c r="K4463" s="405"/>
      <c r="L4463" s="406"/>
      <c r="M4463" s="25" t="str">
        <f>IFERROR(VLOOKUP(D4463,Cover!$I$2:$J$14,2,0),"")</f>
        <v/>
      </c>
      <c r="N4463" s="25" t="str">
        <f t="shared" si="138"/>
        <v/>
      </c>
      <c r="O4463" s="15" t="str">
        <f t="shared" si="139"/>
        <v/>
      </c>
    </row>
    <row r="4464" spans="1:15" ht="16.5" customHeight="1">
      <c r="A4464" s="404"/>
      <c r="B4464" s="405"/>
      <c r="C4464" s="413"/>
      <c r="D4464" s="405"/>
      <c r="E4464" s="405"/>
      <c r="F4464" s="405"/>
      <c r="G4464" s="405"/>
      <c r="H4464" s="405"/>
      <c r="I4464" s="405"/>
      <c r="J4464" s="405"/>
      <c r="K4464" s="405"/>
      <c r="L4464" s="406"/>
      <c r="M4464" s="25" t="str">
        <f>IFERROR(VLOOKUP(D4464,Cover!$I$2:$J$14,2,0),"")</f>
        <v/>
      </c>
      <c r="N4464" s="25" t="str">
        <f t="shared" si="138"/>
        <v/>
      </c>
      <c r="O4464" s="15" t="str">
        <f t="shared" si="139"/>
        <v/>
      </c>
    </row>
    <row r="4465" spans="1:15" ht="16.5" customHeight="1">
      <c r="A4465" s="404"/>
      <c r="B4465" s="405"/>
      <c r="C4465" s="413"/>
      <c r="D4465" s="405"/>
      <c r="E4465" s="405"/>
      <c r="F4465" s="405"/>
      <c r="G4465" s="405"/>
      <c r="H4465" s="405"/>
      <c r="I4465" s="405"/>
      <c r="J4465" s="405"/>
      <c r="K4465" s="405"/>
      <c r="L4465" s="406"/>
      <c r="M4465" s="25" t="str">
        <f>IFERROR(VLOOKUP(D4465,Cover!$I$2:$J$14,2,0),"")</f>
        <v/>
      </c>
      <c r="N4465" s="25" t="str">
        <f t="shared" si="138"/>
        <v/>
      </c>
      <c r="O4465" s="15" t="str">
        <f t="shared" si="139"/>
        <v/>
      </c>
    </row>
    <row r="4466" spans="1:15" ht="16.5" customHeight="1">
      <c r="A4466" s="404"/>
      <c r="B4466" s="405"/>
      <c r="C4466" s="413"/>
      <c r="D4466" s="405"/>
      <c r="E4466" s="405"/>
      <c r="F4466" s="405"/>
      <c r="G4466" s="405"/>
      <c r="H4466" s="405"/>
      <c r="I4466" s="405"/>
      <c r="J4466" s="405"/>
      <c r="K4466" s="405"/>
      <c r="L4466" s="406"/>
      <c r="M4466" s="25" t="str">
        <f>IFERROR(VLOOKUP(D4466,Cover!$I$2:$J$14,2,0),"")</f>
        <v/>
      </c>
      <c r="N4466" s="25" t="str">
        <f t="shared" si="138"/>
        <v/>
      </c>
      <c r="O4466" s="15" t="str">
        <f t="shared" si="139"/>
        <v/>
      </c>
    </row>
    <row r="4467" spans="1:15" ht="16.5" customHeight="1">
      <c r="A4467" s="404"/>
      <c r="B4467" s="405"/>
      <c r="C4467" s="413"/>
      <c r="D4467" s="405"/>
      <c r="E4467" s="405"/>
      <c r="F4467" s="405"/>
      <c r="G4467" s="405"/>
      <c r="H4467" s="405"/>
      <c r="I4467" s="405"/>
      <c r="J4467" s="405"/>
      <c r="K4467" s="405"/>
      <c r="L4467" s="406"/>
      <c r="M4467" s="25" t="str">
        <f>IFERROR(VLOOKUP(D4467,Cover!$I$2:$J$14,2,0),"")</f>
        <v/>
      </c>
      <c r="N4467" s="25" t="str">
        <f t="shared" si="138"/>
        <v/>
      </c>
      <c r="O4467" s="15" t="str">
        <f t="shared" si="139"/>
        <v/>
      </c>
    </row>
    <row r="4468" spans="1:15" ht="16.5" customHeight="1">
      <c r="A4468" s="404"/>
      <c r="B4468" s="405"/>
      <c r="C4468" s="413"/>
      <c r="D4468" s="405"/>
      <c r="E4468" s="405"/>
      <c r="F4468" s="405"/>
      <c r="G4468" s="405"/>
      <c r="H4468" s="405"/>
      <c r="I4468" s="405"/>
      <c r="J4468" s="405"/>
      <c r="K4468" s="405"/>
      <c r="L4468" s="406"/>
      <c r="M4468" s="25" t="str">
        <f>IFERROR(VLOOKUP(D4468,Cover!$I$2:$J$14,2,0),"")</f>
        <v/>
      </c>
      <c r="N4468" s="25" t="str">
        <f t="shared" si="138"/>
        <v/>
      </c>
      <c r="O4468" s="15" t="str">
        <f t="shared" si="139"/>
        <v/>
      </c>
    </row>
    <row r="4469" spans="1:15" ht="16.5" customHeight="1">
      <c r="A4469" s="404"/>
      <c r="B4469" s="405"/>
      <c r="C4469" s="413"/>
      <c r="D4469" s="405"/>
      <c r="E4469" s="405"/>
      <c r="F4469" s="405"/>
      <c r="G4469" s="405"/>
      <c r="H4469" s="405"/>
      <c r="I4469" s="405"/>
      <c r="J4469" s="405"/>
      <c r="K4469" s="405"/>
      <c r="L4469" s="406"/>
      <c r="M4469" s="25" t="str">
        <f>IFERROR(VLOOKUP(D4469,Cover!$I$2:$J$14,2,0),"")</f>
        <v/>
      </c>
      <c r="N4469" s="25" t="str">
        <f t="shared" si="138"/>
        <v/>
      </c>
      <c r="O4469" s="15" t="str">
        <f t="shared" si="139"/>
        <v/>
      </c>
    </row>
    <row r="4470" spans="1:15" ht="16.5" customHeight="1">
      <c r="A4470" s="404"/>
      <c r="B4470" s="405"/>
      <c r="C4470" s="413"/>
      <c r="D4470" s="405"/>
      <c r="E4470" s="405"/>
      <c r="F4470" s="405"/>
      <c r="G4470" s="405"/>
      <c r="H4470" s="405"/>
      <c r="I4470" s="405"/>
      <c r="J4470" s="405"/>
      <c r="K4470" s="405"/>
      <c r="L4470" s="406"/>
      <c r="M4470" s="25" t="str">
        <f>IFERROR(VLOOKUP(D4470,Cover!$I$2:$J$14,2,0),"")</f>
        <v/>
      </c>
      <c r="N4470" s="25" t="str">
        <f t="shared" si="138"/>
        <v/>
      </c>
      <c r="O4470" s="15" t="str">
        <f t="shared" si="139"/>
        <v/>
      </c>
    </row>
    <row r="4471" spans="1:15" ht="16.5" customHeight="1">
      <c r="A4471" s="404"/>
      <c r="B4471" s="405"/>
      <c r="C4471" s="413"/>
      <c r="D4471" s="405"/>
      <c r="E4471" s="405"/>
      <c r="F4471" s="405"/>
      <c r="G4471" s="405"/>
      <c r="H4471" s="405"/>
      <c r="I4471" s="405"/>
      <c r="J4471" s="405"/>
      <c r="K4471" s="405"/>
      <c r="L4471" s="406"/>
      <c r="M4471" s="25" t="str">
        <f>IFERROR(VLOOKUP(D4471,Cover!$I$2:$J$14,2,0),"")</f>
        <v/>
      </c>
      <c r="N4471" s="25" t="str">
        <f t="shared" si="138"/>
        <v/>
      </c>
      <c r="O4471" s="15" t="str">
        <f t="shared" si="139"/>
        <v/>
      </c>
    </row>
    <row r="4472" spans="1:15" ht="16.5" customHeight="1">
      <c r="A4472" s="404"/>
      <c r="B4472" s="405"/>
      <c r="C4472" s="413"/>
      <c r="D4472" s="405"/>
      <c r="E4472" s="405"/>
      <c r="F4472" s="405"/>
      <c r="G4472" s="405"/>
      <c r="H4472" s="405"/>
      <c r="I4472" s="405"/>
      <c r="J4472" s="405"/>
      <c r="K4472" s="405"/>
      <c r="L4472" s="406"/>
      <c r="M4472" s="25" t="str">
        <f>IFERROR(VLOOKUP(D4472,Cover!$I$2:$J$14,2,0),"")</f>
        <v/>
      </c>
      <c r="N4472" s="25" t="str">
        <f t="shared" si="138"/>
        <v/>
      </c>
      <c r="O4472" s="15" t="str">
        <f t="shared" si="139"/>
        <v/>
      </c>
    </row>
    <row r="4473" spans="1:15" ht="16.5" customHeight="1">
      <c r="A4473" s="404"/>
      <c r="B4473" s="405"/>
      <c r="C4473" s="413"/>
      <c r="D4473" s="405"/>
      <c r="E4473" s="405"/>
      <c r="F4473" s="405"/>
      <c r="G4473" s="405"/>
      <c r="H4473" s="405"/>
      <c r="I4473" s="405"/>
      <c r="J4473" s="405"/>
      <c r="K4473" s="405"/>
      <c r="L4473" s="406"/>
      <c r="M4473" s="25" t="str">
        <f>IFERROR(VLOOKUP(D4473,Cover!$I$2:$J$14,2,0),"")</f>
        <v/>
      </c>
      <c r="N4473" s="25" t="str">
        <f t="shared" si="138"/>
        <v/>
      </c>
      <c r="O4473" s="15" t="str">
        <f t="shared" si="139"/>
        <v/>
      </c>
    </row>
    <row r="4474" spans="1:15" ht="16.5" customHeight="1">
      <c r="A4474" s="404"/>
      <c r="B4474" s="405"/>
      <c r="C4474" s="413"/>
      <c r="D4474" s="405"/>
      <c r="E4474" s="405"/>
      <c r="F4474" s="405"/>
      <c r="G4474" s="405"/>
      <c r="H4474" s="405"/>
      <c r="I4474" s="405"/>
      <c r="J4474" s="405"/>
      <c r="K4474" s="405"/>
      <c r="L4474" s="406"/>
      <c r="M4474" s="25" t="str">
        <f>IFERROR(VLOOKUP(D4474,Cover!$I$2:$J$14,2,0),"")</f>
        <v/>
      </c>
      <c r="N4474" s="25" t="str">
        <f t="shared" si="138"/>
        <v/>
      </c>
      <c r="O4474" s="15" t="str">
        <f t="shared" si="139"/>
        <v/>
      </c>
    </row>
    <row r="4475" spans="1:15" ht="16.5" customHeight="1">
      <c r="A4475" s="404"/>
      <c r="B4475" s="405"/>
      <c r="C4475" s="413"/>
      <c r="D4475" s="405"/>
      <c r="E4475" s="405"/>
      <c r="F4475" s="405"/>
      <c r="G4475" s="405"/>
      <c r="H4475" s="405"/>
      <c r="I4475" s="405"/>
      <c r="J4475" s="405"/>
      <c r="K4475" s="405"/>
      <c r="L4475" s="406"/>
      <c r="M4475" s="25" t="str">
        <f>IFERROR(VLOOKUP(D4475,Cover!$I$2:$J$14,2,0),"")</f>
        <v/>
      </c>
      <c r="N4475" s="25" t="str">
        <f t="shared" si="138"/>
        <v/>
      </c>
      <c r="O4475" s="15" t="str">
        <f t="shared" si="139"/>
        <v/>
      </c>
    </row>
    <row r="4476" spans="1:15" ht="16.5" customHeight="1">
      <c r="A4476" s="404"/>
      <c r="B4476" s="405"/>
      <c r="C4476" s="413"/>
      <c r="D4476" s="405"/>
      <c r="E4476" s="405"/>
      <c r="F4476" s="405"/>
      <c r="G4476" s="405"/>
      <c r="H4476" s="405"/>
      <c r="I4476" s="405"/>
      <c r="J4476" s="405"/>
      <c r="K4476" s="405"/>
      <c r="L4476" s="406"/>
      <c r="M4476" s="25" t="str">
        <f>IFERROR(VLOOKUP(D4476,Cover!$I$2:$J$14,2,0),"")</f>
        <v/>
      </c>
      <c r="N4476" s="25" t="str">
        <f t="shared" si="138"/>
        <v/>
      </c>
      <c r="O4476" s="15" t="str">
        <f t="shared" si="139"/>
        <v/>
      </c>
    </row>
    <row r="4477" spans="1:15" ht="16.5" customHeight="1">
      <c r="A4477" s="404"/>
      <c r="B4477" s="405"/>
      <c r="C4477" s="413"/>
      <c r="D4477" s="405"/>
      <c r="E4477" s="405"/>
      <c r="F4477" s="405"/>
      <c r="G4477" s="405"/>
      <c r="H4477" s="405"/>
      <c r="I4477" s="405"/>
      <c r="J4477" s="405"/>
      <c r="K4477" s="405"/>
      <c r="L4477" s="406"/>
      <c r="M4477" s="25" t="str">
        <f>IFERROR(VLOOKUP(D4477,Cover!$I$2:$J$14,2,0),"")</f>
        <v/>
      </c>
      <c r="N4477" s="25" t="str">
        <f t="shared" si="138"/>
        <v/>
      </c>
      <c r="O4477" s="15" t="str">
        <f t="shared" si="139"/>
        <v/>
      </c>
    </row>
    <row r="4478" spans="1:15" ht="16.5" customHeight="1">
      <c r="A4478" s="404"/>
      <c r="B4478" s="405"/>
      <c r="C4478" s="413"/>
      <c r="D4478" s="405"/>
      <c r="E4478" s="405"/>
      <c r="F4478" s="405"/>
      <c r="G4478" s="405"/>
      <c r="H4478" s="405"/>
      <c r="I4478" s="405"/>
      <c r="J4478" s="405"/>
      <c r="K4478" s="405"/>
      <c r="L4478" s="406"/>
      <c r="M4478" s="25" t="str">
        <f>IFERROR(VLOOKUP(D4478,Cover!$I$2:$J$14,2,0),"")</f>
        <v/>
      </c>
      <c r="N4478" s="25" t="str">
        <f t="shared" si="138"/>
        <v/>
      </c>
      <c r="O4478" s="15" t="str">
        <f t="shared" si="139"/>
        <v/>
      </c>
    </row>
    <row r="4479" spans="1:15" ht="16.5" customHeight="1">
      <c r="A4479" s="404"/>
      <c r="B4479" s="405"/>
      <c r="C4479" s="413"/>
      <c r="D4479" s="405"/>
      <c r="E4479" s="405"/>
      <c r="F4479" s="405"/>
      <c r="G4479" s="405"/>
      <c r="H4479" s="405"/>
      <c r="I4479" s="405"/>
      <c r="J4479" s="405"/>
      <c r="K4479" s="405"/>
      <c r="L4479" s="406"/>
      <c r="M4479" s="25" t="str">
        <f>IFERROR(VLOOKUP(D4479,Cover!$I$2:$J$14,2,0),"")</f>
        <v/>
      </c>
      <c r="N4479" s="25" t="str">
        <f t="shared" si="138"/>
        <v/>
      </c>
      <c r="O4479" s="15" t="str">
        <f t="shared" si="139"/>
        <v/>
      </c>
    </row>
    <row r="4480" spans="1:15" ht="16.5" customHeight="1">
      <c r="A4480" s="404"/>
      <c r="B4480" s="405"/>
      <c r="C4480" s="413"/>
      <c r="D4480" s="405"/>
      <c r="E4480" s="405"/>
      <c r="F4480" s="405"/>
      <c r="G4480" s="405"/>
      <c r="H4480" s="405"/>
      <c r="I4480" s="405"/>
      <c r="J4480" s="405"/>
      <c r="K4480" s="405"/>
      <c r="L4480" s="406"/>
      <c r="M4480" s="25" t="str">
        <f>IFERROR(VLOOKUP(D4480,Cover!$I$2:$J$14,2,0),"")</f>
        <v/>
      </c>
      <c r="N4480" s="25" t="str">
        <f t="shared" si="138"/>
        <v/>
      </c>
      <c r="O4480" s="15" t="str">
        <f t="shared" si="139"/>
        <v/>
      </c>
    </row>
    <row r="4481" spans="1:15" ht="16.5" customHeight="1">
      <c r="A4481" s="404"/>
      <c r="B4481" s="405"/>
      <c r="C4481" s="413"/>
      <c r="D4481" s="405"/>
      <c r="E4481" s="405"/>
      <c r="F4481" s="405"/>
      <c r="G4481" s="405"/>
      <c r="H4481" s="405"/>
      <c r="I4481" s="405"/>
      <c r="J4481" s="405"/>
      <c r="K4481" s="405"/>
      <c r="L4481" s="406"/>
      <c r="M4481" s="25" t="str">
        <f>IFERROR(VLOOKUP(D4481,Cover!$I$2:$J$14,2,0),"")</f>
        <v/>
      </c>
      <c r="N4481" s="25" t="str">
        <f t="shared" si="138"/>
        <v/>
      </c>
      <c r="O4481" s="15" t="str">
        <f t="shared" si="139"/>
        <v/>
      </c>
    </row>
    <row r="4482" spans="1:15" ht="16.5" customHeight="1">
      <c r="A4482" s="404"/>
      <c r="B4482" s="405"/>
      <c r="C4482" s="413"/>
      <c r="D4482" s="405"/>
      <c r="E4482" s="405"/>
      <c r="F4482" s="405"/>
      <c r="G4482" s="405"/>
      <c r="H4482" s="405"/>
      <c r="I4482" s="405"/>
      <c r="J4482" s="405"/>
      <c r="K4482" s="405"/>
      <c r="L4482" s="406"/>
      <c r="M4482" s="25" t="str">
        <f>IFERROR(VLOOKUP(D4482,Cover!$I$2:$J$14,2,0),"")</f>
        <v/>
      </c>
      <c r="N4482" s="25" t="str">
        <f t="shared" si="138"/>
        <v/>
      </c>
      <c r="O4482" s="15" t="str">
        <f t="shared" si="139"/>
        <v/>
      </c>
    </row>
    <row r="4483" spans="1:15" ht="16.5" customHeight="1">
      <c r="A4483" s="404"/>
      <c r="B4483" s="405"/>
      <c r="C4483" s="413"/>
      <c r="D4483" s="405"/>
      <c r="E4483" s="405"/>
      <c r="F4483" s="405"/>
      <c r="G4483" s="405"/>
      <c r="H4483" s="405"/>
      <c r="I4483" s="405"/>
      <c r="J4483" s="405"/>
      <c r="K4483" s="405"/>
      <c r="L4483" s="406"/>
      <c r="M4483" s="25" t="str">
        <f>IFERROR(VLOOKUP(D4483,Cover!$I$2:$J$14,2,0),"")</f>
        <v/>
      </c>
      <c r="N4483" s="25" t="str">
        <f t="shared" ref="N4483:N4546" si="140">IF(O4483&lt;&gt;"PMOyyy144_R4bis",CONCATENATE(B4483,M4483,I4483),CONCATENATE(O4483,M4483,I4483))</f>
        <v/>
      </c>
      <c r="O4483" s="15" t="str">
        <f t="shared" ref="O4483:O4546" si="141">LEFT(B4483,15)</f>
        <v/>
      </c>
    </row>
    <row r="4484" spans="1:15" ht="16.5" customHeight="1">
      <c r="A4484" s="404"/>
      <c r="B4484" s="405"/>
      <c r="C4484" s="413"/>
      <c r="D4484" s="405"/>
      <c r="E4484" s="405"/>
      <c r="F4484" s="405"/>
      <c r="G4484" s="405"/>
      <c r="H4484" s="405"/>
      <c r="I4484" s="405"/>
      <c r="J4484" s="405"/>
      <c r="K4484" s="405"/>
      <c r="L4484" s="406"/>
      <c r="M4484" s="25" t="str">
        <f>IFERROR(VLOOKUP(D4484,Cover!$I$2:$J$14,2,0),"")</f>
        <v/>
      </c>
      <c r="N4484" s="25" t="str">
        <f t="shared" si="140"/>
        <v/>
      </c>
      <c r="O4484" s="15" t="str">
        <f t="shared" si="141"/>
        <v/>
      </c>
    </row>
    <row r="4485" spans="1:15" ht="16.5" customHeight="1">
      <c r="A4485" s="404"/>
      <c r="B4485" s="405"/>
      <c r="C4485" s="413"/>
      <c r="D4485" s="405"/>
      <c r="E4485" s="405"/>
      <c r="F4485" s="405"/>
      <c r="G4485" s="405"/>
      <c r="H4485" s="405"/>
      <c r="I4485" s="405"/>
      <c r="J4485" s="405"/>
      <c r="K4485" s="405"/>
      <c r="L4485" s="406"/>
      <c r="M4485" s="25" t="str">
        <f>IFERROR(VLOOKUP(D4485,Cover!$I$2:$J$14,2,0),"")</f>
        <v/>
      </c>
      <c r="N4485" s="25" t="str">
        <f t="shared" si="140"/>
        <v/>
      </c>
      <c r="O4485" s="15" t="str">
        <f t="shared" si="141"/>
        <v/>
      </c>
    </row>
    <row r="4486" spans="1:15" ht="16.5" customHeight="1">
      <c r="A4486" s="404"/>
      <c r="B4486" s="405"/>
      <c r="C4486" s="413"/>
      <c r="D4486" s="405"/>
      <c r="E4486" s="405"/>
      <c r="F4486" s="405"/>
      <c r="G4486" s="405"/>
      <c r="H4486" s="405"/>
      <c r="I4486" s="405"/>
      <c r="J4486" s="405"/>
      <c r="K4486" s="405"/>
      <c r="L4486" s="406"/>
      <c r="M4486" s="25" t="str">
        <f>IFERROR(VLOOKUP(D4486,Cover!$I$2:$J$14,2,0),"")</f>
        <v/>
      </c>
      <c r="N4486" s="25" t="str">
        <f t="shared" si="140"/>
        <v/>
      </c>
      <c r="O4486" s="15" t="str">
        <f t="shared" si="141"/>
        <v/>
      </c>
    </row>
    <row r="4487" spans="1:15" ht="16.5" customHeight="1">
      <c r="A4487" s="404"/>
      <c r="B4487" s="405"/>
      <c r="C4487" s="413"/>
      <c r="D4487" s="405"/>
      <c r="E4487" s="405"/>
      <c r="F4487" s="405"/>
      <c r="G4487" s="405"/>
      <c r="H4487" s="405"/>
      <c r="I4487" s="405"/>
      <c r="J4487" s="405"/>
      <c r="K4487" s="405"/>
      <c r="L4487" s="406"/>
      <c r="M4487" s="25" t="str">
        <f>IFERROR(VLOOKUP(D4487,Cover!$I$2:$J$14,2,0),"")</f>
        <v/>
      </c>
      <c r="N4487" s="25" t="str">
        <f t="shared" si="140"/>
        <v/>
      </c>
      <c r="O4487" s="15" t="str">
        <f t="shared" si="141"/>
        <v/>
      </c>
    </row>
    <row r="4488" spans="1:15" ht="16.5" customHeight="1">
      <c r="A4488" s="404"/>
      <c r="B4488" s="405"/>
      <c r="C4488" s="413"/>
      <c r="D4488" s="405"/>
      <c r="E4488" s="405"/>
      <c r="F4488" s="405"/>
      <c r="G4488" s="405"/>
      <c r="H4488" s="405"/>
      <c r="I4488" s="405"/>
      <c r="J4488" s="405"/>
      <c r="K4488" s="405"/>
      <c r="L4488" s="406"/>
      <c r="M4488" s="25" t="str">
        <f>IFERROR(VLOOKUP(D4488,Cover!$I$2:$J$14,2,0),"")</f>
        <v/>
      </c>
      <c r="N4488" s="25" t="str">
        <f t="shared" si="140"/>
        <v/>
      </c>
      <c r="O4488" s="15" t="str">
        <f t="shared" si="141"/>
        <v/>
      </c>
    </row>
    <row r="4489" spans="1:15" ht="16.5" customHeight="1">
      <c r="A4489" s="404"/>
      <c r="B4489" s="405"/>
      <c r="C4489" s="413"/>
      <c r="D4489" s="405"/>
      <c r="E4489" s="405"/>
      <c r="F4489" s="405"/>
      <c r="G4489" s="405"/>
      <c r="H4489" s="405"/>
      <c r="I4489" s="405"/>
      <c r="J4489" s="405"/>
      <c r="K4489" s="405"/>
      <c r="L4489" s="406"/>
      <c r="M4489" s="25" t="str">
        <f>IFERROR(VLOOKUP(D4489,Cover!$I$2:$J$14,2,0),"")</f>
        <v/>
      </c>
      <c r="N4489" s="25" t="str">
        <f t="shared" si="140"/>
        <v/>
      </c>
      <c r="O4489" s="15" t="str">
        <f t="shared" si="141"/>
        <v/>
      </c>
    </row>
    <row r="4490" spans="1:15" ht="16.5" customHeight="1">
      <c r="A4490" s="404"/>
      <c r="B4490" s="405"/>
      <c r="C4490" s="413"/>
      <c r="D4490" s="405"/>
      <c r="E4490" s="405"/>
      <c r="F4490" s="405"/>
      <c r="G4490" s="405"/>
      <c r="H4490" s="405"/>
      <c r="I4490" s="405"/>
      <c r="J4490" s="405"/>
      <c r="K4490" s="405"/>
      <c r="L4490" s="406"/>
      <c r="M4490" s="25" t="str">
        <f>IFERROR(VLOOKUP(D4490,Cover!$I$2:$J$14,2,0),"")</f>
        <v/>
      </c>
      <c r="N4490" s="25" t="str">
        <f t="shared" si="140"/>
        <v/>
      </c>
      <c r="O4490" s="15" t="str">
        <f t="shared" si="141"/>
        <v/>
      </c>
    </row>
    <row r="4491" spans="1:15" ht="16.5" customHeight="1">
      <c r="A4491" s="404"/>
      <c r="B4491" s="405"/>
      <c r="C4491" s="413"/>
      <c r="D4491" s="405"/>
      <c r="E4491" s="405"/>
      <c r="F4491" s="405"/>
      <c r="G4491" s="405"/>
      <c r="H4491" s="405"/>
      <c r="I4491" s="405"/>
      <c r="J4491" s="405"/>
      <c r="K4491" s="405"/>
      <c r="L4491" s="406"/>
      <c r="M4491" s="25" t="str">
        <f>IFERROR(VLOOKUP(D4491,Cover!$I$2:$J$14,2,0),"")</f>
        <v/>
      </c>
      <c r="N4491" s="25" t="str">
        <f t="shared" si="140"/>
        <v/>
      </c>
      <c r="O4491" s="15" t="str">
        <f t="shared" si="141"/>
        <v/>
      </c>
    </row>
    <row r="4492" spans="1:15" ht="16.5" customHeight="1">
      <c r="A4492" s="404"/>
      <c r="B4492" s="405"/>
      <c r="C4492" s="413"/>
      <c r="D4492" s="405"/>
      <c r="E4492" s="405"/>
      <c r="F4492" s="405"/>
      <c r="G4492" s="405"/>
      <c r="H4492" s="405"/>
      <c r="I4492" s="405"/>
      <c r="J4492" s="405"/>
      <c r="K4492" s="405"/>
      <c r="L4492" s="406"/>
      <c r="M4492" s="25" t="str">
        <f>IFERROR(VLOOKUP(D4492,Cover!$I$2:$J$14,2,0),"")</f>
        <v/>
      </c>
      <c r="N4492" s="25" t="str">
        <f t="shared" si="140"/>
        <v/>
      </c>
      <c r="O4492" s="15" t="str">
        <f t="shared" si="141"/>
        <v/>
      </c>
    </row>
    <row r="4493" spans="1:15" ht="16.5" customHeight="1">
      <c r="A4493" s="404"/>
      <c r="B4493" s="405"/>
      <c r="C4493" s="413"/>
      <c r="D4493" s="405"/>
      <c r="E4493" s="405"/>
      <c r="F4493" s="405"/>
      <c r="G4493" s="405"/>
      <c r="H4493" s="405"/>
      <c r="I4493" s="405"/>
      <c r="J4493" s="405"/>
      <c r="K4493" s="405"/>
      <c r="L4493" s="406"/>
      <c r="M4493" s="25" t="str">
        <f>IFERROR(VLOOKUP(D4493,Cover!$I$2:$J$14,2,0),"")</f>
        <v/>
      </c>
      <c r="N4493" s="25" t="str">
        <f t="shared" si="140"/>
        <v/>
      </c>
      <c r="O4493" s="15" t="str">
        <f t="shared" si="141"/>
        <v/>
      </c>
    </row>
    <row r="4494" spans="1:15" ht="16.5" customHeight="1">
      <c r="A4494" s="404"/>
      <c r="B4494" s="405"/>
      <c r="C4494" s="413"/>
      <c r="D4494" s="405"/>
      <c r="E4494" s="405"/>
      <c r="F4494" s="405"/>
      <c r="G4494" s="405"/>
      <c r="H4494" s="405"/>
      <c r="I4494" s="405"/>
      <c r="J4494" s="405"/>
      <c r="K4494" s="405"/>
      <c r="L4494" s="406"/>
      <c r="M4494" s="25" t="str">
        <f>IFERROR(VLOOKUP(D4494,Cover!$I$2:$J$14,2,0),"")</f>
        <v/>
      </c>
      <c r="N4494" s="25" t="str">
        <f t="shared" si="140"/>
        <v/>
      </c>
      <c r="O4494" s="15" t="str">
        <f t="shared" si="141"/>
        <v/>
      </c>
    </row>
    <row r="4495" spans="1:15" ht="16.5" customHeight="1">
      <c r="A4495" s="404"/>
      <c r="B4495" s="405"/>
      <c r="C4495" s="413"/>
      <c r="D4495" s="405"/>
      <c r="E4495" s="405"/>
      <c r="F4495" s="405"/>
      <c r="G4495" s="405"/>
      <c r="H4495" s="405"/>
      <c r="I4495" s="405"/>
      <c r="J4495" s="405"/>
      <c r="K4495" s="405"/>
      <c r="L4495" s="406"/>
      <c r="M4495" s="25" t="str">
        <f>IFERROR(VLOOKUP(D4495,Cover!$I$2:$J$14,2,0),"")</f>
        <v/>
      </c>
      <c r="N4495" s="25" t="str">
        <f t="shared" si="140"/>
        <v/>
      </c>
      <c r="O4495" s="15" t="str">
        <f t="shared" si="141"/>
        <v/>
      </c>
    </row>
    <row r="4496" spans="1:15" ht="16.5" customHeight="1">
      <c r="A4496" s="404"/>
      <c r="B4496" s="405"/>
      <c r="C4496" s="413"/>
      <c r="D4496" s="405"/>
      <c r="E4496" s="405"/>
      <c r="F4496" s="405"/>
      <c r="G4496" s="405"/>
      <c r="H4496" s="405"/>
      <c r="I4496" s="405"/>
      <c r="J4496" s="405"/>
      <c r="K4496" s="405"/>
      <c r="L4496" s="406"/>
      <c r="M4496" s="25" t="str">
        <f>IFERROR(VLOOKUP(D4496,Cover!$I$2:$J$14,2,0),"")</f>
        <v/>
      </c>
      <c r="N4496" s="25" t="str">
        <f t="shared" si="140"/>
        <v/>
      </c>
      <c r="O4496" s="15" t="str">
        <f t="shared" si="141"/>
        <v/>
      </c>
    </row>
    <row r="4497" spans="1:15" ht="16.5" customHeight="1">
      <c r="A4497" s="404"/>
      <c r="B4497" s="405"/>
      <c r="C4497" s="413"/>
      <c r="D4497" s="405"/>
      <c r="E4497" s="405"/>
      <c r="F4497" s="405"/>
      <c r="G4497" s="405"/>
      <c r="H4497" s="405"/>
      <c r="I4497" s="405"/>
      <c r="J4497" s="405"/>
      <c r="K4497" s="405"/>
      <c r="L4497" s="406"/>
      <c r="M4497" s="25" t="str">
        <f>IFERROR(VLOOKUP(D4497,Cover!$I$2:$J$14,2,0),"")</f>
        <v/>
      </c>
      <c r="N4497" s="25" t="str">
        <f t="shared" si="140"/>
        <v/>
      </c>
      <c r="O4497" s="15" t="str">
        <f t="shared" si="141"/>
        <v/>
      </c>
    </row>
    <row r="4498" spans="1:15" ht="16.5" customHeight="1">
      <c r="A4498" s="404"/>
      <c r="B4498" s="405"/>
      <c r="C4498" s="413"/>
      <c r="D4498" s="405"/>
      <c r="E4498" s="405"/>
      <c r="F4498" s="405"/>
      <c r="G4498" s="405"/>
      <c r="H4498" s="405"/>
      <c r="I4498" s="405"/>
      <c r="J4498" s="405"/>
      <c r="K4498" s="405"/>
      <c r="L4498" s="406"/>
      <c r="M4498" s="25" t="str">
        <f>IFERROR(VLOOKUP(D4498,Cover!$I$2:$J$14,2,0),"")</f>
        <v/>
      </c>
      <c r="N4498" s="25" t="str">
        <f t="shared" si="140"/>
        <v/>
      </c>
      <c r="O4498" s="15" t="str">
        <f t="shared" si="141"/>
        <v/>
      </c>
    </row>
    <row r="4499" spans="1:15" ht="16.5" customHeight="1">
      <c r="A4499" s="404"/>
      <c r="B4499" s="405"/>
      <c r="C4499" s="413"/>
      <c r="D4499" s="405"/>
      <c r="E4499" s="405"/>
      <c r="F4499" s="405"/>
      <c r="G4499" s="405"/>
      <c r="H4499" s="405"/>
      <c r="I4499" s="405"/>
      <c r="J4499" s="405"/>
      <c r="K4499" s="405"/>
      <c r="L4499" s="406"/>
      <c r="M4499" s="25" t="str">
        <f>IFERROR(VLOOKUP(D4499,Cover!$I$2:$J$14,2,0),"")</f>
        <v/>
      </c>
      <c r="N4499" s="25" t="str">
        <f t="shared" si="140"/>
        <v/>
      </c>
      <c r="O4499" s="15" t="str">
        <f t="shared" si="141"/>
        <v/>
      </c>
    </row>
    <row r="4500" spans="1:15" ht="16.5" customHeight="1">
      <c r="A4500" s="404"/>
      <c r="B4500" s="405"/>
      <c r="C4500" s="413"/>
      <c r="D4500" s="405"/>
      <c r="E4500" s="405"/>
      <c r="F4500" s="405"/>
      <c r="G4500" s="405"/>
      <c r="H4500" s="405"/>
      <c r="I4500" s="405"/>
      <c r="J4500" s="405"/>
      <c r="K4500" s="405"/>
      <c r="L4500" s="406"/>
      <c r="M4500" s="25" t="str">
        <f>IFERROR(VLOOKUP(D4500,Cover!$I$2:$J$14,2,0),"")</f>
        <v/>
      </c>
      <c r="N4500" s="25" t="str">
        <f t="shared" si="140"/>
        <v/>
      </c>
      <c r="O4500" s="15" t="str">
        <f t="shared" si="141"/>
        <v/>
      </c>
    </row>
    <row r="4501" spans="1:15" ht="16.5" customHeight="1">
      <c r="A4501" s="404"/>
      <c r="B4501" s="405"/>
      <c r="C4501" s="413"/>
      <c r="D4501" s="405"/>
      <c r="E4501" s="405"/>
      <c r="F4501" s="405"/>
      <c r="G4501" s="405"/>
      <c r="H4501" s="405"/>
      <c r="I4501" s="405"/>
      <c r="J4501" s="405"/>
      <c r="K4501" s="405"/>
      <c r="L4501" s="406"/>
      <c r="M4501" s="25" t="str">
        <f>IFERROR(VLOOKUP(D4501,Cover!$I$2:$J$14,2,0),"")</f>
        <v/>
      </c>
      <c r="N4501" s="25" t="str">
        <f t="shared" si="140"/>
        <v/>
      </c>
      <c r="O4501" s="15" t="str">
        <f t="shared" si="141"/>
        <v/>
      </c>
    </row>
    <row r="4502" spans="1:15" ht="16.5" customHeight="1">
      <c r="A4502" s="404"/>
      <c r="B4502" s="405"/>
      <c r="C4502" s="413"/>
      <c r="D4502" s="405"/>
      <c r="E4502" s="405"/>
      <c r="F4502" s="405"/>
      <c r="G4502" s="405"/>
      <c r="H4502" s="405"/>
      <c r="I4502" s="405"/>
      <c r="J4502" s="405"/>
      <c r="K4502" s="405"/>
      <c r="L4502" s="406"/>
      <c r="M4502" s="25" t="str">
        <f>IFERROR(VLOOKUP(D4502,Cover!$I$2:$J$14,2,0),"")</f>
        <v/>
      </c>
      <c r="N4502" s="25" t="str">
        <f t="shared" si="140"/>
        <v/>
      </c>
      <c r="O4502" s="15" t="str">
        <f t="shared" si="141"/>
        <v/>
      </c>
    </row>
    <row r="4503" spans="1:15" ht="16.5" customHeight="1">
      <c r="A4503" s="404"/>
      <c r="B4503" s="405"/>
      <c r="C4503" s="413"/>
      <c r="D4503" s="405"/>
      <c r="E4503" s="405"/>
      <c r="F4503" s="405"/>
      <c r="G4503" s="405"/>
      <c r="H4503" s="405"/>
      <c r="I4503" s="405"/>
      <c r="J4503" s="405"/>
      <c r="K4503" s="405"/>
      <c r="L4503" s="406"/>
      <c r="M4503" s="25" t="str">
        <f>IFERROR(VLOOKUP(D4503,Cover!$I$2:$J$14,2,0),"")</f>
        <v/>
      </c>
      <c r="N4503" s="25" t="str">
        <f t="shared" si="140"/>
        <v/>
      </c>
      <c r="O4503" s="15" t="str">
        <f t="shared" si="141"/>
        <v/>
      </c>
    </row>
    <row r="4504" spans="1:15" ht="16.5" customHeight="1">
      <c r="A4504" s="404"/>
      <c r="B4504" s="405"/>
      <c r="C4504" s="413"/>
      <c r="D4504" s="405"/>
      <c r="E4504" s="405"/>
      <c r="F4504" s="405"/>
      <c r="G4504" s="405"/>
      <c r="H4504" s="405"/>
      <c r="I4504" s="405"/>
      <c r="J4504" s="405"/>
      <c r="K4504" s="405"/>
      <c r="L4504" s="406"/>
      <c r="M4504" s="25" t="str">
        <f>IFERROR(VLOOKUP(D4504,Cover!$I$2:$J$14,2,0),"")</f>
        <v/>
      </c>
      <c r="N4504" s="25" t="str">
        <f t="shared" si="140"/>
        <v/>
      </c>
      <c r="O4504" s="15" t="str">
        <f t="shared" si="141"/>
        <v/>
      </c>
    </row>
    <row r="4505" spans="1:15" ht="16.5" customHeight="1">
      <c r="A4505" s="404"/>
      <c r="B4505" s="405"/>
      <c r="C4505" s="413"/>
      <c r="D4505" s="405"/>
      <c r="E4505" s="405"/>
      <c r="F4505" s="405"/>
      <c r="G4505" s="405"/>
      <c r="H4505" s="405"/>
      <c r="I4505" s="405"/>
      <c r="J4505" s="405"/>
      <c r="K4505" s="405"/>
      <c r="L4505" s="406"/>
      <c r="M4505" s="25" t="str">
        <f>IFERROR(VLOOKUP(D4505,Cover!$I$2:$J$14,2,0),"")</f>
        <v/>
      </c>
      <c r="N4505" s="25" t="str">
        <f t="shared" si="140"/>
        <v/>
      </c>
      <c r="O4505" s="15" t="str">
        <f t="shared" si="141"/>
        <v/>
      </c>
    </row>
    <row r="4506" spans="1:15" ht="16.5" customHeight="1">
      <c r="A4506" s="404"/>
      <c r="B4506" s="405"/>
      <c r="C4506" s="413"/>
      <c r="D4506" s="405"/>
      <c r="E4506" s="405"/>
      <c r="F4506" s="405"/>
      <c r="G4506" s="405"/>
      <c r="H4506" s="405"/>
      <c r="I4506" s="405"/>
      <c r="J4506" s="405"/>
      <c r="K4506" s="405"/>
      <c r="L4506" s="406"/>
      <c r="M4506" s="25" t="str">
        <f>IFERROR(VLOOKUP(D4506,Cover!$I$2:$J$14,2,0),"")</f>
        <v/>
      </c>
      <c r="N4506" s="25" t="str">
        <f t="shared" si="140"/>
        <v/>
      </c>
      <c r="O4506" s="15" t="str">
        <f t="shared" si="141"/>
        <v/>
      </c>
    </row>
    <row r="4507" spans="1:15" ht="16.5" customHeight="1">
      <c r="A4507" s="404"/>
      <c r="B4507" s="405"/>
      <c r="C4507" s="413"/>
      <c r="D4507" s="405"/>
      <c r="E4507" s="405"/>
      <c r="F4507" s="405"/>
      <c r="G4507" s="405"/>
      <c r="H4507" s="405"/>
      <c r="I4507" s="405"/>
      <c r="J4507" s="405"/>
      <c r="K4507" s="405"/>
      <c r="L4507" s="406"/>
      <c r="M4507" s="25" t="str">
        <f>IFERROR(VLOOKUP(D4507,Cover!$I$2:$J$14,2,0),"")</f>
        <v/>
      </c>
      <c r="N4507" s="25" t="str">
        <f t="shared" si="140"/>
        <v/>
      </c>
      <c r="O4507" s="15" t="str">
        <f t="shared" si="141"/>
        <v/>
      </c>
    </row>
    <row r="4508" spans="1:15" ht="16.5" customHeight="1">
      <c r="A4508" s="404"/>
      <c r="B4508" s="405"/>
      <c r="C4508" s="413"/>
      <c r="D4508" s="405"/>
      <c r="E4508" s="405"/>
      <c r="F4508" s="405"/>
      <c r="G4508" s="405"/>
      <c r="H4508" s="405"/>
      <c r="I4508" s="405"/>
      <c r="J4508" s="405"/>
      <c r="K4508" s="405"/>
      <c r="L4508" s="406"/>
      <c r="M4508" s="25" t="str">
        <f>IFERROR(VLOOKUP(D4508,Cover!$I$2:$J$14,2,0),"")</f>
        <v/>
      </c>
      <c r="N4508" s="25" t="str">
        <f t="shared" si="140"/>
        <v/>
      </c>
      <c r="O4508" s="15" t="str">
        <f t="shared" si="141"/>
        <v/>
      </c>
    </row>
    <row r="4509" spans="1:15" ht="16.5" customHeight="1">
      <c r="A4509" s="404"/>
      <c r="B4509" s="405"/>
      <c r="C4509" s="413"/>
      <c r="D4509" s="405"/>
      <c r="E4509" s="405"/>
      <c r="F4509" s="405"/>
      <c r="G4509" s="405"/>
      <c r="H4509" s="405"/>
      <c r="I4509" s="405"/>
      <c r="J4509" s="405"/>
      <c r="K4509" s="405"/>
      <c r="L4509" s="406"/>
      <c r="M4509" s="25" t="str">
        <f>IFERROR(VLOOKUP(D4509,Cover!$I$2:$J$14,2,0),"")</f>
        <v/>
      </c>
      <c r="N4509" s="25" t="str">
        <f t="shared" si="140"/>
        <v/>
      </c>
      <c r="O4509" s="15" t="str">
        <f t="shared" si="141"/>
        <v/>
      </c>
    </row>
    <row r="4510" spans="1:15" ht="16.5" customHeight="1">
      <c r="A4510" s="404"/>
      <c r="B4510" s="405"/>
      <c r="C4510" s="413"/>
      <c r="D4510" s="405"/>
      <c r="E4510" s="405"/>
      <c r="F4510" s="405"/>
      <c r="G4510" s="405"/>
      <c r="H4510" s="405"/>
      <c r="I4510" s="405"/>
      <c r="J4510" s="405"/>
      <c r="K4510" s="405"/>
      <c r="L4510" s="406"/>
      <c r="M4510" s="25" t="str">
        <f>IFERROR(VLOOKUP(D4510,Cover!$I$2:$J$14,2,0),"")</f>
        <v/>
      </c>
      <c r="N4510" s="25" t="str">
        <f t="shared" si="140"/>
        <v/>
      </c>
      <c r="O4510" s="15" t="str">
        <f t="shared" si="141"/>
        <v/>
      </c>
    </row>
    <row r="4511" spans="1:15" ht="16.5" customHeight="1">
      <c r="A4511" s="404"/>
      <c r="B4511" s="405"/>
      <c r="C4511" s="413"/>
      <c r="D4511" s="405"/>
      <c r="E4511" s="405"/>
      <c r="F4511" s="405"/>
      <c r="G4511" s="405"/>
      <c r="H4511" s="405"/>
      <c r="I4511" s="405"/>
      <c r="J4511" s="405"/>
      <c r="K4511" s="405"/>
      <c r="L4511" s="406"/>
      <c r="M4511" s="25" t="str">
        <f>IFERROR(VLOOKUP(D4511,Cover!$I$2:$J$14,2,0),"")</f>
        <v/>
      </c>
      <c r="N4511" s="25" t="str">
        <f t="shared" si="140"/>
        <v/>
      </c>
      <c r="O4511" s="15" t="str">
        <f t="shared" si="141"/>
        <v/>
      </c>
    </row>
    <row r="4512" spans="1:15" ht="16.5" customHeight="1">
      <c r="A4512" s="404"/>
      <c r="B4512" s="405"/>
      <c r="C4512" s="413"/>
      <c r="D4512" s="405"/>
      <c r="E4512" s="405"/>
      <c r="F4512" s="405"/>
      <c r="G4512" s="405"/>
      <c r="H4512" s="405"/>
      <c r="I4512" s="405"/>
      <c r="J4512" s="405"/>
      <c r="K4512" s="405"/>
      <c r="L4512" s="406"/>
      <c r="M4512" s="25" t="str">
        <f>IFERROR(VLOOKUP(D4512,Cover!$I$2:$J$14,2,0),"")</f>
        <v/>
      </c>
      <c r="N4512" s="25" t="str">
        <f t="shared" si="140"/>
        <v/>
      </c>
      <c r="O4512" s="15" t="str">
        <f t="shared" si="141"/>
        <v/>
      </c>
    </row>
    <row r="4513" spans="1:15" ht="16.5" customHeight="1">
      <c r="A4513" s="404"/>
      <c r="B4513" s="405"/>
      <c r="C4513" s="413"/>
      <c r="D4513" s="405"/>
      <c r="E4513" s="405"/>
      <c r="F4513" s="405"/>
      <c r="G4513" s="405"/>
      <c r="H4513" s="405"/>
      <c r="I4513" s="405"/>
      <c r="J4513" s="405"/>
      <c r="K4513" s="405"/>
      <c r="L4513" s="406"/>
      <c r="M4513" s="25" t="str">
        <f>IFERROR(VLOOKUP(D4513,Cover!$I$2:$J$14,2,0),"")</f>
        <v/>
      </c>
      <c r="N4513" s="25" t="str">
        <f t="shared" si="140"/>
        <v/>
      </c>
      <c r="O4513" s="15" t="str">
        <f t="shared" si="141"/>
        <v/>
      </c>
    </row>
    <row r="4514" spans="1:15" ht="16.5" customHeight="1">
      <c r="A4514" s="404"/>
      <c r="B4514" s="405"/>
      <c r="C4514" s="413"/>
      <c r="D4514" s="405"/>
      <c r="E4514" s="405"/>
      <c r="F4514" s="405"/>
      <c r="G4514" s="405"/>
      <c r="H4514" s="405"/>
      <c r="I4514" s="405"/>
      <c r="J4514" s="405"/>
      <c r="K4514" s="405"/>
      <c r="L4514" s="406"/>
      <c r="M4514" s="25" t="str">
        <f>IFERROR(VLOOKUP(D4514,Cover!$I$2:$J$14,2,0),"")</f>
        <v/>
      </c>
      <c r="N4514" s="25" t="str">
        <f t="shared" si="140"/>
        <v/>
      </c>
      <c r="O4514" s="15" t="str">
        <f t="shared" si="141"/>
        <v/>
      </c>
    </row>
    <row r="4515" spans="1:15" ht="16.5" customHeight="1">
      <c r="A4515" s="404"/>
      <c r="B4515" s="405"/>
      <c r="C4515" s="413"/>
      <c r="D4515" s="405"/>
      <c r="E4515" s="405"/>
      <c r="F4515" s="405"/>
      <c r="G4515" s="405"/>
      <c r="H4515" s="405"/>
      <c r="I4515" s="405"/>
      <c r="J4515" s="405"/>
      <c r="K4515" s="405"/>
      <c r="L4515" s="406"/>
      <c r="M4515" s="25" t="str">
        <f>IFERROR(VLOOKUP(D4515,Cover!$I$2:$J$14,2,0),"")</f>
        <v/>
      </c>
      <c r="N4515" s="25" t="str">
        <f t="shared" si="140"/>
        <v/>
      </c>
      <c r="O4515" s="15" t="str">
        <f t="shared" si="141"/>
        <v/>
      </c>
    </row>
    <row r="4516" spans="1:15" ht="16.5" customHeight="1">
      <c r="A4516" s="404"/>
      <c r="B4516" s="405"/>
      <c r="C4516" s="413"/>
      <c r="D4516" s="405"/>
      <c r="E4516" s="405"/>
      <c r="F4516" s="405"/>
      <c r="G4516" s="405"/>
      <c r="H4516" s="405"/>
      <c r="I4516" s="405"/>
      <c r="J4516" s="405"/>
      <c r="K4516" s="405"/>
      <c r="L4516" s="406"/>
      <c r="M4516" s="25" t="str">
        <f>IFERROR(VLOOKUP(D4516,Cover!$I$2:$J$14,2,0),"")</f>
        <v/>
      </c>
      <c r="N4516" s="25" t="str">
        <f t="shared" si="140"/>
        <v/>
      </c>
      <c r="O4516" s="15" t="str">
        <f t="shared" si="141"/>
        <v/>
      </c>
    </row>
    <row r="4517" spans="1:15" ht="16.5" customHeight="1">
      <c r="A4517" s="404"/>
      <c r="B4517" s="405"/>
      <c r="C4517" s="413"/>
      <c r="D4517" s="405"/>
      <c r="E4517" s="405"/>
      <c r="F4517" s="405"/>
      <c r="G4517" s="405"/>
      <c r="H4517" s="405"/>
      <c r="I4517" s="405"/>
      <c r="J4517" s="405"/>
      <c r="K4517" s="405"/>
      <c r="L4517" s="406"/>
      <c r="M4517" s="25" t="str">
        <f>IFERROR(VLOOKUP(D4517,Cover!$I$2:$J$14,2,0),"")</f>
        <v/>
      </c>
      <c r="N4517" s="25" t="str">
        <f t="shared" si="140"/>
        <v/>
      </c>
      <c r="O4517" s="15" t="str">
        <f t="shared" si="141"/>
        <v/>
      </c>
    </row>
    <row r="4518" spans="1:15" ht="16.5" customHeight="1">
      <c r="A4518" s="404"/>
      <c r="B4518" s="405"/>
      <c r="C4518" s="413"/>
      <c r="D4518" s="405"/>
      <c r="E4518" s="405"/>
      <c r="F4518" s="405"/>
      <c r="G4518" s="405"/>
      <c r="H4518" s="405"/>
      <c r="I4518" s="405"/>
      <c r="J4518" s="405"/>
      <c r="K4518" s="405"/>
      <c r="L4518" s="406"/>
      <c r="M4518" s="25" t="str">
        <f>IFERROR(VLOOKUP(D4518,Cover!$I$2:$J$14,2,0),"")</f>
        <v/>
      </c>
      <c r="N4518" s="25" t="str">
        <f t="shared" si="140"/>
        <v/>
      </c>
      <c r="O4518" s="15" t="str">
        <f t="shared" si="141"/>
        <v/>
      </c>
    </row>
    <row r="4519" spans="1:15" ht="16.5" customHeight="1">
      <c r="A4519" s="404"/>
      <c r="B4519" s="405"/>
      <c r="C4519" s="413"/>
      <c r="D4519" s="405"/>
      <c r="E4519" s="405"/>
      <c r="F4519" s="405"/>
      <c r="G4519" s="405"/>
      <c r="H4519" s="405"/>
      <c r="I4519" s="405"/>
      <c r="J4519" s="405"/>
      <c r="K4519" s="405"/>
      <c r="L4519" s="406"/>
      <c r="M4519" s="25" t="str">
        <f>IFERROR(VLOOKUP(D4519,Cover!$I$2:$J$14,2,0),"")</f>
        <v/>
      </c>
      <c r="N4519" s="25" t="str">
        <f t="shared" si="140"/>
        <v/>
      </c>
      <c r="O4519" s="15" t="str">
        <f t="shared" si="141"/>
        <v/>
      </c>
    </row>
    <row r="4520" spans="1:15" ht="16.5" customHeight="1">
      <c r="A4520" s="404"/>
      <c r="B4520" s="405"/>
      <c r="C4520" s="413"/>
      <c r="D4520" s="405"/>
      <c r="E4520" s="405"/>
      <c r="F4520" s="405"/>
      <c r="G4520" s="405"/>
      <c r="H4520" s="405"/>
      <c r="I4520" s="405"/>
      <c r="J4520" s="405"/>
      <c r="K4520" s="405"/>
      <c r="L4520" s="406"/>
      <c r="M4520" s="25" t="str">
        <f>IFERROR(VLOOKUP(D4520,Cover!$I$2:$J$14,2,0),"")</f>
        <v/>
      </c>
      <c r="N4520" s="25" t="str">
        <f t="shared" si="140"/>
        <v/>
      </c>
      <c r="O4520" s="15" t="str">
        <f t="shared" si="141"/>
        <v/>
      </c>
    </row>
    <row r="4521" spans="1:15" ht="16.5" customHeight="1">
      <c r="A4521" s="404"/>
      <c r="B4521" s="405"/>
      <c r="C4521" s="413"/>
      <c r="D4521" s="405"/>
      <c r="E4521" s="405"/>
      <c r="F4521" s="405"/>
      <c r="G4521" s="405"/>
      <c r="H4521" s="405"/>
      <c r="I4521" s="405"/>
      <c r="J4521" s="405"/>
      <c r="K4521" s="405"/>
      <c r="L4521" s="406"/>
      <c r="M4521" s="25" t="str">
        <f>IFERROR(VLOOKUP(D4521,Cover!$I$2:$J$14,2,0),"")</f>
        <v/>
      </c>
      <c r="N4521" s="25" t="str">
        <f t="shared" si="140"/>
        <v/>
      </c>
      <c r="O4521" s="15" t="str">
        <f t="shared" si="141"/>
        <v/>
      </c>
    </row>
    <row r="4522" spans="1:15" ht="16.5" customHeight="1">
      <c r="A4522" s="404"/>
      <c r="B4522" s="405"/>
      <c r="C4522" s="413"/>
      <c r="D4522" s="405"/>
      <c r="E4522" s="405"/>
      <c r="F4522" s="405"/>
      <c r="G4522" s="405"/>
      <c r="H4522" s="405"/>
      <c r="I4522" s="405"/>
      <c r="J4522" s="405"/>
      <c r="K4522" s="405"/>
      <c r="L4522" s="406"/>
      <c r="M4522" s="25" t="str">
        <f>IFERROR(VLOOKUP(D4522,Cover!$I$2:$J$14,2,0),"")</f>
        <v/>
      </c>
      <c r="N4522" s="25" t="str">
        <f t="shared" si="140"/>
        <v/>
      </c>
      <c r="O4522" s="15" t="str">
        <f t="shared" si="141"/>
        <v/>
      </c>
    </row>
    <row r="4523" spans="1:15" ht="16.5" customHeight="1">
      <c r="A4523" s="404"/>
      <c r="B4523" s="405"/>
      <c r="C4523" s="413"/>
      <c r="D4523" s="405"/>
      <c r="E4523" s="405"/>
      <c r="F4523" s="405"/>
      <c r="G4523" s="405"/>
      <c r="H4523" s="405"/>
      <c r="I4523" s="405"/>
      <c r="J4523" s="405"/>
      <c r="K4523" s="405"/>
      <c r="L4523" s="406"/>
      <c r="M4523" s="25" t="str">
        <f>IFERROR(VLOOKUP(D4523,Cover!$I$2:$J$14,2,0),"")</f>
        <v/>
      </c>
      <c r="N4523" s="25" t="str">
        <f t="shared" si="140"/>
        <v/>
      </c>
      <c r="O4523" s="15" t="str">
        <f t="shared" si="141"/>
        <v/>
      </c>
    </row>
    <row r="4524" spans="1:15" ht="16.5" customHeight="1">
      <c r="A4524" s="404"/>
      <c r="B4524" s="405"/>
      <c r="C4524" s="413"/>
      <c r="D4524" s="405"/>
      <c r="E4524" s="405"/>
      <c r="F4524" s="405"/>
      <c r="G4524" s="405"/>
      <c r="H4524" s="405"/>
      <c r="I4524" s="405"/>
      <c r="J4524" s="405"/>
      <c r="K4524" s="405"/>
      <c r="L4524" s="406"/>
      <c r="M4524" s="25" t="str">
        <f>IFERROR(VLOOKUP(D4524,Cover!$I$2:$J$14,2,0),"")</f>
        <v/>
      </c>
      <c r="N4524" s="25" t="str">
        <f t="shared" si="140"/>
        <v/>
      </c>
      <c r="O4524" s="15" t="str">
        <f t="shared" si="141"/>
        <v/>
      </c>
    </row>
    <row r="4525" spans="1:15" ht="16.5" customHeight="1">
      <c r="A4525" s="404"/>
      <c r="B4525" s="405"/>
      <c r="C4525" s="413"/>
      <c r="D4525" s="405"/>
      <c r="E4525" s="405"/>
      <c r="F4525" s="405"/>
      <c r="G4525" s="405"/>
      <c r="H4525" s="405"/>
      <c r="I4525" s="405"/>
      <c r="J4525" s="405"/>
      <c r="K4525" s="405"/>
      <c r="L4525" s="406"/>
      <c r="M4525" s="25" t="str">
        <f>IFERROR(VLOOKUP(D4525,Cover!$I$2:$J$14,2,0),"")</f>
        <v/>
      </c>
      <c r="N4525" s="25" t="str">
        <f t="shared" si="140"/>
        <v/>
      </c>
      <c r="O4525" s="15" t="str">
        <f t="shared" si="141"/>
        <v/>
      </c>
    </row>
    <row r="4526" spans="1:15" ht="16.5" customHeight="1">
      <c r="A4526" s="404"/>
      <c r="B4526" s="405"/>
      <c r="C4526" s="413"/>
      <c r="D4526" s="405"/>
      <c r="E4526" s="405"/>
      <c r="F4526" s="405"/>
      <c r="G4526" s="405"/>
      <c r="H4526" s="405"/>
      <c r="I4526" s="405"/>
      <c r="J4526" s="405"/>
      <c r="K4526" s="405"/>
      <c r="L4526" s="406"/>
      <c r="M4526" s="25" t="str">
        <f>IFERROR(VLOOKUP(D4526,Cover!$I$2:$J$14,2,0),"")</f>
        <v/>
      </c>
      <c r="N4526" s="25" t="str">
        <f t="shared" si="140"/>
        <v/>
      </c>
      <c r="O4526" s="15" t="str">
        <f t="shared" si="141"/>
        <v/>
      </c>
    </row>
    <row r="4527" spans="1:15" ht="16.5" customHeight="1">
      <c r="A4527" s="404"/>
      <c r="B4527" s="405"/>
      <c r="C4527" s="413"/>
      <c r="D4527" s="405"/>
      <c r="E4527" s="405"/>
      <c r="F4527" s="405"/>
      <c r="G4527" s="405"/>
      <c r="H4527" s="405"/>
      <c r="I4527" s="405"/>
      <c r="J4527" s="405"/>
      <c r="K4527" s="405"/>
      <c r="L4527" s="406"/>
      <c r="M4527" s="25" t="str">
        <f>IFERROR(VLOOKUP(D4527,Cover!$I$2:$J$14,2,0),"")</f>
        <v/>
      </c>
      <c r="N4527" s="25" t="str">
        <f t="shared" si="140"/>
        <v/>
      </c>
      <c r="O4527" s="15" t="str">
        <f t="shared" si="141"/>
        <v/>
      </c>
    </row>
    <row r="4528" spans="1:15" ht="16.5" customHeight="1">
      <c r="A4528" s="404"/>
      <c r="B4528" s="405"/>
      <c r="C4528" s="413"/>
      <c r="D4528" s="405"/>
      <c r="E4528" s="405"/>
      <c r="F4528" s="405"/>
      <c r="G4528" s="405"/>
      <c r="H4528" s="405"/>
      <c r="I4528" s="405"/>
      <c r="J4528" s="405"/>
      <c r="K4528" s="405"/>
      <c r="L4528" s="406"/>
      <c r="M4528" s="25" t="str">
        <f>IFERROR(VLOOKUP(D4528,Cover!$I$2:$J$14,2,0),"")</f>
        <v/>
      </c>
      <c r="N4528" s="25" t="str">
        <f t="shared" si="140"/>
        <v/>
      </c>
      <c r="O4528" s="15" t="str">
        <f t="shared" si="141"/>
        <v/>
      </c>
    </row>
    <row r="4529" spans="1:15" ht="16.5" customHeight="1">
      <c r="A4529" s="404"/>
      <c r="B4529" s="405"/>
      <c r="C4529" s="413"/>
      <c r="D4529" s="405"/>
      <c r="E4529" s="405"/>
      <c r="F4529" s="405"/>
      <c r="G4529" s="405"/>
      <c r="H4529" s="405"/>
      <c r="I4529" s="405"/>
      <c r="J4529" s="405"/>
      <c r="K4529" s="405"/>
      <c r="L4529" s="406"/>
      <c r="M4529" s="25" t="str">
        <f>IFERROR(VLOOKUP(D4529,Cover!$I$2:$J$14,2,0),"")</f>
        <v/>
      </c>
      <c r="N4529" s="25" t="str">
        <f t="shared" si="140"/>
        <v/>
      </c>
      <c r="O4529" s="15" t="str">
        <f t="shared" si="141"/>
        <v/>
      </c>
    </row>
    <row r="4530" spans="1:15" ht="16.5" customHeight="1">
      <c r="A4530" s="404"/>
      <c r="B4530" s="405"/>
      <c r="C4530" s="413"/>
      <c r="D4530" s="405"/>
      <c r="E4530" s="405"/>
      <c r="F4530" s="405"/>
      <c r="G4530" s="405"/>
      <c r="H4530" s="405"/>
      <c r="I4530" s="405"/>
      <c r="J4530" s="405"/>
      <c r="K4530" s="405"/>
      <c r="L4530" s="406"/>
      <c r="M4530" s="25" t="str">
        <f>IFERROR(VLOOKUP(D4530,Cover!$I$2:$J$14,2,0),"")</f>
        <v/>
      </c>
      <c r="N4530" s="25" t="str">
        <f t="shared" si="140"/>
        <v/>
      </c>
      <c r="O4530" s="15" t="str">
        <f t="shared" si="141"/>
        <v/>
      </c>
    </row>
    <row r="4531" spans="1:15" ht="16.5" customHeight="1">
      <c r="A4531" s="404"/>
      <c r="B4531" s="405"/>
      <c r="C4531" s="413"/>
      <c r="D4531" s="405"/>
      <c r="E4531" s="405"/>
      <c r="F4531" s="405"/>
      <c r="G4531" s="405"/>
      <c r="H4531" s="405"/>
      <c r="I4531" s="405"/>
      <c r="J4531" s="405"/>
      <c r="K4531" s="405"/>
      <c r="L4531" s="406"/>
      <c r="M4531" s="25" t="str">
        <f>IFERROR(VLOOKUP(D4531,Cover!$I$2:$J$14,2,0),"")</f>
        <v/>
      </c>
      <c r="N4531" s="25" t="str">
        <f t="shared" si="140"/>
        <v/>
      </c>
      <c r="O4531" s="15" t="str">
        <f t="shared" si="141"/>
        <v/>
      </c>
    </row>
    <row r="4532" spans="1:15" ht="16.5" customHeight="1">
      <c r="A4532" s="404"/>
      <c r="B4532" s="405"/>
      <c r="C4532" s="413"/>
      <c r="D4532" s="405"/>
      <c r="E4532" s="405"/>
      <c r="F4532" s="405"/>
      <c r="G4532" s="405"/>
      <c r="H4532" s="405"/>
      <c r="I4532" s="405"/>
      <c r="J4532" s="405"/>
      <c r="K4532" s="405"/>
      <c r="L4532" s="406"/>
      <c r="M4532" s="25" t="str">
        <f>IFERROR(VLOOKUP(D4532,Cover!$I$2:$J$14,2,0),"")</f>
        <v/>
      </c>
      <c r="N4532" s="25" t="str">
        <f t="shared" si="140"/>
        <v/>
      </c>
      <c r="O4532" s="15" t="str">
        <f t="shared" si="141"/>
        <v/>
      </c>
    </row>
    <row r="4533" spans="1:15" ht="16.5" customHeight="1">
      <c r="A4533" s="404"/>
      <c r="B4533" s="405"/>
      <c r="C4533" s="413"/>
      <c r="D4533" s="405"/>
      <c r="E4533" s="405"/>
      <c r="F4533" s="405"/>
      <c r="G4533" s="405"/>
      <c r="H4533" s="405"/>
      <c r="I4533" s="405"/>
      <c r="J4533" s="405"/>
      <c r="K4533" s="405"/>
      <c r="L4533" s="406"/>
      <c r="M4533" s="25" t="str">
        <f>IFERROR(VLOOKUP(D4533,Cover!$I$2:$J$14,2,0),"")</f>
        <v/>
      </c>
      <c r="N4533" s="25" t="str">
        <f t="shared" si="140"/>
        <v/>
      </c>
      <c r="O4533" s="15" t="str">
        <f t="shared" si="141"/>
        <v/>
      </c>
    </row>
    <row r="4534" spans="1:15" ht="16.5" customHeight="1">
      <c r="A4534" s="404"/>
      <c r="B4534" s="405"/>
      <c r="C4534" s="413"/>
      <c r="D4534" s="405"/>
      <c r="E4534" s="405"/>
      <c r="F4534" s="405"/>
      <c r="G4534" s="405"/>
      <c r="H4534" s="405"/>
      <c r="I4534" s="405"/>
      <c r="J4534" s="405"/>
      <c r="K4534" s="405"/>
      <c r="L4534" s="406"/>
      <c r="M4534" s="25" t="str">
        <f>IFERROR(VLOOKUP(D4534,Cover!$I$2:$J$14,2,0),"")</f>
        <v/>
      </c>
      <c r="N4534" s="25" t="str">
        <f t="shared" si="140"/>
        <v/>
      </c>
      <c r="O4534" s="15" t="str">
        <f t="shared" si="141"/>
        <v/>
      </c>
    </row>
    <row r="4535" spans="1:15" ht="16.5" customHeight="1">
      <c r="A4535" s="404"/>
      <c r="B4535" s="405"/>
      <c r="C4535" s="413"/>
      <c r="D4535" s="405"/>
      <c r="E4535" s="405"/>
      <c r="F4535" s="405"/>
      <c r="G4535" s="405"/>
      <c r="H4535" s="405"/>
      <c r="I4535" s="405"/>
      <c r="J4535" s="405"/>
      <c r="K4535" s="405"/>
      <c r="L4535" s="406"/>
      <c r="M4535" s="25" t="str">
        <f>IFERROR(VLOOKUP(D4535,Cover!$I$2:$J$14,2,0),"")</f>
        <v/>
      </c>
      <c r="N4535" s="25" t="str">
        <f t="shared" si="140"/>
        <v/>
      </c>
      <c r="O4535" s="15" t="str">
        <f t="shared" si="141"/>
        <v/>
      </c>
    </row>
    <row r="4536" spans="1:15" ht="16.5" customHeight="1">
      <c r="A4536" s="404"/>
      <c r="B4536" s="405"/>
      <c r="C4536" s="413"/>
      <c r="D4536" s="405"/>
      <c r="E4536" s="405"/>
      <c r="F4536" s="405"/>
      <c r="G4536" s="405"/>
      <c r="H4536" s="405"/>
      <c r="I4536" s="405"/>
      <c r="J4536" s="405"/>
      <c r="K4536" s="405"/>
      <c r="L4536" s="406"/>
      <c r="M4536" s="25" t="str">
        <f>IFERROR(VLOOKUP(D4536,Cover!$I$2:$J$14,2,0),"")</f>
        <v/>
      </c>
      <c r="N4536" s="25" t="str">
        <f t="shared" si="140"/>
        <v/>
      </c>
      <c r="O4536" s="15" t="str">
        <f t="shared" si="141"/>
        <v/>
      </c>
    </row>
    <row r="4537" spans="1:15" ht="16.5" customHeight="1">
      <c r="A4537" s="404"/>
      <c r="B4537" s="405"/>
      <c r="C4537" s="413"/>
      <c r="D4537" s="405"/>
      <c r="E4537" s="405"/>
      <c r="F4537" s="405"/>
      <c r="G4537" s="405"/>
      <c r="H4537" s="405"/>
      <c r="I4537" s="405"/>
      <c r="J4537" s="405"/>
      <c r="K4537" s="405"/>
      <c r="L4537" s="406"/>
      <c r="M4537" s="25" t="str">
        <f>IFERROR(VLOOKUP(D4537,Cover!$I$2:$J$14,2,0),"")</f>
        <v/>
      </c>
      <c r="N4537" s="25" t="str">
        <f t="shared" si="140"/>
        <v/>
      </c>
      <c r="O4537" s="15" t="str">
        <f t="shared" si="141"/>
        <v/>
      </c>
    </row>
    <row r="4538" spans="1:15" ht="16.5" customHeight="1">
      <c r="A4538" s="404"/>
      <c r="B4538" s="405"/>
      <c r="C4538" s="413"/>
      <c r="D4538" s="405"/>
      <c r="E4538" s="405"/>
      <c r="F4538" s="405"/>
      <c r="G4538" s="405"/>
      <c r="H4538" s="405"/>
      <c r="I4538" s="405"/>
      <c r="J4538" s="405"/>
      <c r="K4538" s="405"/>
      <c r="L4538" s="406"/>
      <c r="M4538" s="25" t="str">
        <f>IFERROR(VLOOKUP(D4538,Cover!$I$2:$J$14,2,0),"")</f>
        <v/>
      </c>
      <c r="N4538" s="25" t="str">
        <f t="shared" si="140"/>
        <v/>
      </c>
      <c r="O4538" s="15" t="str">
        <f t="shared" si="141"/>
        <v/>
      </c>
    </row>
    <row r="4539" spans="1:15" ht="16.5" customHeight="1">
      <c r="A4539" s="404"/>
      <c r="B4539" s="405"/>
      <c r="C4539" s="413"/>
      <c r="D4539" s="405"/>
      <c r="E4539" s="405"/>
      <c r="F4539" s="405"/>
      <c r="G4539" s="405"/>
      <c r="H4539" s="405"/>
      <c r="I4539" s="405"/>
      <c r="J4539" s="405"/>
      <c r="K4539" s="405"/>
      <c r="L4539" s="406"/>
      <c r="M4539" s="25" t="str">
        <f>IFERROR(VLOOKUP(D4539,Cover!$I$2:$J$14,2,0),"")</f>
        <v/>
      </c>
      <c r="N4539" s="25" t="str">
        <f t="shared" si="140"/>
        <v/>
      </c>
      <c r="O4539" s="15" t="str">
        <f t="shared" si="141"/>
        <v/>
      </c>
    </row>
    <row r="4540" spans="1:15" ht="16.5" customHeight="1">
      <c r="A4540" s="404"/>
      <c r="B4540" s="405"/>
      <c r="C4540" s="413"/>
      <c r="D4540" s="405"/>
      <c r="E4540" s="405"/>
      <c r="F4540" s="405"/>
      <c r="G4540" s="405"/>
      <c r="H4540" s="405"/>
      <c r="I4540" s="405"/>
      <c r="J4540" s="405"/>
      <c r="K4540" s="405"/>
      <c r="L4540" s="406"/>
      <c r="M4540" s="25" t="str">
        <f>IFERROR(VLOOKUP(D4540,Cover!$I$2:$J$14,2,0),"")</f>
        <v/>
      </c>
      <c r="N4540" s="25" t="str">
        <f t="shared" si="140"/>
        <v/>
      </c>
      <c r="O4540" s="15" t="str">
        <f t="shared" si="141"/>
        <v/>
      </c>
    </row>
    <row r="4541" spans="1:15" ht="16.5" customHeight="1">
      <c r="A4541" s="404"/>
      <c r="B4541" s="405"/>
      <c r="C4541" s="413"/>
      <c r="D4541" s="405"/>
      <c r="E4541" s="405"/>
      <c r="F4541" s="405"/>
      <c r="G4541" s="405"/>
      <c r="H4541" s="405"/>
      <c r="I4541" s="405"/>
      <c r="J4541" s="405"/>
      <c r="K4541" s="405"/>
      <c r="L4541" s="406"/>
      <c r="M4541" s="25" t="str">
        <f>IFERROR(VLOOKUP(D4541,Cover!$I$2:$J$14,2,0),"")</f>
        <v/>
      </c>
      <c r="N4541" s="25" t="str">
        <f t="shared" si="140"/>
        <v/>
      </c>
      <c r="O4541" s="15" t="str">
        <f t="shared" si="141"/>
        <v/>
      </c>
    </row>
    <row r="4542" spans="1:15" ht="16.5" customHeight="1">
      <c r="A4542" s="404"/>
      <c r="B4542" s="405"/>
      <c r="C4542" s="413"/>
      <c r="D4542" s="405"/>
      <c r="E4542" s="405"/>
      <c r="F4542" s="405"/>
      <c r="G4542" s="405"/>
      <c r="H4542" s="405"/>
      <c r="I4542" s="405"/>
      <c r="J4542" s="405"/>
      <c r="K4542" s="405"/>
      <c r="L4542" s="406"/>
      <c r="M4542" s="25" t="str">
        <f>IFERROR(VLOOKUP(D4542,Cover!$I$2:$J$14,2,0),"")</f>
        <v/>
      </c>
      <c r="N4542" s="25" t="str">
        <f t="shared" si="140"/>
        <v/>
      </c>
      <c r="O4542" s="15" t="str">
        <f t="shared" si="141"/>
        <v/>
      </c>
    </row>
    <row r="4543" spans="1:15" ht="16.5" customHeight="1">
      <c r="A4543" s="404"/>
      <c r="B4543" s="405"/>
      <c r="C4543" s="413"/>
      <c r="D4543" s="405"/>
      <c r="E4543" s="405"/>
      <c r="F4543" s="405"/>
      <c r="G4543" s="405"/>
      <c r="H4543" s="405"/>
      <c r="I4543" s="405"/>
      <c r="J4543" s="405"/>
      <c r="K4543" s="405"/>
      <c r="L4543" s="406"/>
      <c r="M4543" s="25" t="str">
        <f>IFERROR(VLOOKUP(D4543,Cover!$I$2:$J$14,2,0),"")</f>
        <v/>
      </c>
      <c r="N4543" s="25" t="str">
        <f t="shared" si="140"/>
        <v/>
      </c>
      <c r="O4543" s="15" t="str">
        <f t="shared" si="141"/>
        <v/>
      </c>
    </row>
    <row r="4544" spans="1:15" ht="16.5" customHeight="1">
      <c r="A4544" s="404"/>
      <c r="B4544" s="405"/>
      <c r="C4544" s="413"/>
      <c r="D4544" s="405"/>
      <c r="E4544" s="405"/>
      <c r="F4544" s="405"/>
      <c r="G4544" s="405"/>
      <c r="H4544" s="405"/>
      <c r="I4544" s="405"/>
      <c r="J4544" s="405"/>
      <c r="K4544" s="405"/>
      <c r="L4544" s="406"/>
      <c r="M4544" s="25" t="str">
        <f>IFERROR(VLOOKUP(D4544,Cover!$I$2:$J$14,2,0),"")</f>
        <v/>
      </c>
      <c r="N4544" s="25" t="str">
        <f t="shared" si="140"/>
        <v/>
      </c>
      <c r="O4544" s="15" t="str">
        <f t="shared" si="141"/>
        <v/>
      </c>
    </row>
    <row r="4545" spans="1:15" ht="16.5" customHeight="1">
      <c r="A4545" s="404"/>
      <c r="B4545" s="405"/>
      <c r="C4545" s="413"/>
      <c r="D4545" s="405"/>
      <c r="E4545" s="405"/>
      <c r="F4545" s="405"/>
      <c r="G4545" s="405"/>
      <c r="H4545" s="405"/>
      <c r="I4545" s="405"/>
      <c r="J4545" s="405"/>
      <c r="K4545" s="405"/>
      <c r="L4545" s="406"/>
      <c r="M4545" s="25" t="str">
        <f>IFERROR(VLOOKUP(D4545,Cover!$I$2:$J$14,2,0),"")</f>
        <v/>
      </c>
      <c r="N4545" s="25" t="str">
        <f t="shared" si="140"/>
        <v/>
      </c>
      <c r="O4545" s="15" t="str">
        <f t="shared" si="141"/>
        <v/>
      </c>
    </row>
    <row r="4546" spans="1:15" ht="16.5" customHeight="1">
      <c r="A4546" s="404"/>
      <c r="B4546" s="405"/>
      <c r="C4546" s="413"/>
      <c r="D4546" s="405"/>
      <c r="E4546" s="405"/>
      <c r="F4546" s="405"/>
      <c r="G4546" s="405"/>
      <c r="H4546" s="405"/>
      <c r="I4546" s="405"/>
      <c r="J4546" s="405"/>
      <c r="K4546" s="405"/>
      <c r="L4546" s="406"/>
      <c r="M4546" s="25" t="str">
        <f>IFERROR(VLOOKUP(D4546,Cover!$I$2:$J$14,2,0),"")</f>
        <v/>
      </c>
      <c r="N4546" s="25" t="str">
        <f t="shared" si="140"/>
        <v/>
      </c>
      <c r="O4546" s="15" t="str">
        <f t="shared" si="141"/>
        <v/>
      </c>
    </row>
    <row r="4547" spans="1:15" ht="16.5" customHeight="1">
      <c r="A4547" s="404"/>
      <c r="B4547" s="405"/>
      <c r="C4547" s="413"/>
      <c r="D4547" s="405"/>
      <c r="E4547" s="405"/>
      <c r="F4547" s="405"/>
      <c r="G4547" s="405"/>
      <c r="H4547" s="405"/>
      <c r="I4547" s="405"/>
      <c r="J4547" s="405"/>
      <c r="K4547" s="405"/>
      <c r="L4547" s="406"/>
      <c r="M4547" s="25" t="str">
        <f>IFERROR(VLOOKUP(D4547,Cover!$I$2:$J$14,2,0),"")</f>
        <v/>
      </c>
      <c r="N4547" s="25" t="str">
        <f t="shared" ref="N4547:N4610" si="142">IF(O4547&lt;&gt;"PMOyyy144_R4bis",CONCATENATE(B4547,M4547,I4547),CONCATENATE(O4547,M4547,I4547))</f>
        <v/>
      </c>
      <c r="O4547" s="15" t="str">
        <f t="shared" ref="O4547:O4610" si="143">LEFT(B4547,15)</f>
        <v/>
      </c>
    </row>
    <row r="4548" spans="1:15" ht="16.5" customHeight="1">
      <c r="A4548" s="404"/>
      <c r="B4548" s="405"/>
      <c r="C4548" s="413"/>
      <c r="D4548" s="405"/>
      <c r="E4548" s="405"/>
      <c r="F4548" s="405"/>
      <c r="G4548" s="405"/>
      <c r="H4548" s="405"/>
      <c r="I4548" s="405"/>
      <c r="J4548" s="405"/>
      <c r="K4548" s="405"/>
      <c r="L4548" s="406"/>
      <c r="M4548" s="25" t="str">
        <f>IFERROR(VLOOKUP(D4548,Cover!$I$2:$J$14,2,0),"")</f>
        <v/>
      </c>
      <c r="N4548" s="25" t="str">
        <f t="shared" si="142"/>
        <v/>
      </c>
      <c r="O4548" s="15" t="str">
        <f t="shared" si="143"/>
        <v/>
      </c>
    </row>
    <row r="4549" spans="1:15" ht="16.5" customHeight="1">
      <c r="A4549" s="404"/>
      <c r="B4549" s="405"/>
      <c r="C4549" s="413"/>
      <c r="D4549" s="405"/>
      <c r="E4549" s="405"/>
      <c r="F4549" s="405"/>
      <c r="G4549" s="405"/>
      <c r="H4549" s="405"/>
      <c r="I4549" s="405"/>
      <c r="J4549" s="405"/>
      <c r="K4549" s="405"/>
      <c r="L4549" s="406"/>
      <c r="M4549" s="25" t="str">
        <f>IFERROR(VLOOKUP(D4549,Cover!$I$2:$J$14,2,0),"")</f>
        <v/>
      </c>
      <c r="N4549" s="25" t="str">
        <f t="shared" si="142"/>
        <v/>
      </c>
      <c r="O4549" s="15" t="str">
        <f t="shared" si="143"/>
        <v/>
      </c>
    </row>
    <row r="4550" spans="1:15" ht="16.5" customHeight="1">
      <c r="A4550" s="404"/>
      <c r="B4550" s="405"/>
      <c r="C4550" s="413"/>
      <c r="D4550" s="405"/>
      <c r="E4550" s="405"/>
      <c r="F4550" s="405"/>
      <c r="G4550" s="405"/>
      <c r="H4550" s="405"/>
      <c r="I4550" s="405"/>
      <c r="J4550" s="405"/>
      <c r="K4550" s="405"/>
      <c r="L4550" s="406"/>
      <c r="M4550" s="25" t="str">
        <f>IFERROR(VLOOKUP(D4550,Cover!$I$2:$J$14,2,0),"")</f>
        <v/>
      </c>
      <c r="N4550" s="25" t="str">
        <f t="shared" si="142"/>
        <v/>
      </c>
      <c r="O4550" s="15" t="str">
        <f t="shared" si="143"/>
        <v/>
      </c>
    </row>
    <row r="4551" spans="1:15" ht="16.5" customHeight="1">
      <c r="A4551" s="404"/>
      <c r="B4551" s="405"/>
      <c r="C4551" s="413"/>
      <c r="D4551" s="405"/>
      <c r="E4551" s="405"/>
      <c r="F4551" s="405"/>
      <c r="G4551" s="405"/>
      <c r="H4551" s="405"/>
      <c r="I4551" s="405"/>
      <c r="J4551" s="405"/>
      <c r="K4551" s="405"/>
      <c r="L4551" s="406"/>
      <c r="M4551" s="25" t="str">
        <f>IFERROR(VLOOKUP(D4551,Cover!$I$2:$J$14,2,0),"")</f>
        <v/>
      </c>
      <c r="N4551" s="25" t="str">
        <f t="shared" si="142"/>
        <v/>
      </c>
      <c r="O4551" s="15" t="str">
        <f t="shared" si="143"/>
        <v/>
      </c>
    </row>
    <row r="4552" spans="1:15" ht="16.5" customHeight="1">
      <c r="A4552" s="404"/>
      <c r="B4552" s="405"/>
      <c r="C4552" s="413"/>
      <c r="D4552" s="405"/>
      <c r="E4552" s="405"/>
      <c r="F4552" s="405"/>
      <c r="G4552" s="405"/>
      <c r="H4552" s="405"/>
      <c r="I4552" s="405"/>
      <c r="J4552" s="405"/>
      <c r="K4552" s="405"/>
      <c r="L4552" s="406"/>
      <c r="M4552" s="25" t="str">
        <f>IFERROR(VLOOKUP(D4552,Cover!$I$2:$J$14,2,0),"")</f>
        <v/>
      </c>
      <c r="N4552" s="25" t="str">
        <f t="shared" si="142"/>
        <v/>
      </c>
      <c r="O4552" s="15" t="str">
        <f t="shared" si="143"/>
        <v/>
      </c>
    </row>
    <row r="4553" spans="1:15" ht="16.5" customHeight="1">
      <c r="A4553" s="404"/>
      <c r="B4553" s="405"/>
      <c r="C4553" s="413"/>
      <c r="D4553" s="405"/>
      <c r="E4553" s="405"/>
      <c r="F4553" s="405"/>
      <c r="G4553" s="405"/>
      <c r="H4553" s="405"/>
      <c r="I4553" s="405"/>
      <c r="J4553" s="405"/>
      <c r="K4553" s="405"/>
      <c r="L4553" s="406"/>
      <c r="M4553" s="25" t="str">
        <f>IFERROR(VLOOKUP(D4553,Cover!$I$2:$J$14,2,0),"")</f>
        <v/>
      </c>
      <c r="N4553" s="25" t="str">
        <f t="shared" si="142"/>
        <v/>
      </c>
      <c r="O4553" s="15" t="str">
        <f t="shared" si="143"/>
        <v/>
      </c>
    </row>
    <row r="4554" spans="1:15" ht="16.5" customHeight="1">
      <c r="A4554" s="404"/>
      <c r="B4554" s="405"/>
      <c r="C4554" s="413"/>
      <c r="D4554" s="405"/>
      <c r="E4554" s="405"/>
      <c r="F4554" s="405"/>
      <c r="G4554" s="405"/>
      <c r="H4554" s="405"/>
      <c r="I4554" s="405"/>
      <c r="J4554" s="405"/>
      <c r="K4554" s="405"/>
      <c r="L4554" s="406"/>
      <c r="M4554" s="25" t="str">
        <f>IFERROR(VLOOKUP(D4554,Cover!$I$2:$J$14,2,0),"")</f>
        <v/>
      </c>
      <c r="N4554" s="25" t="str">
        <f t="shared" si="142"/>
        <v/>
      </c>
      <c r="O4554" s="15" t="str">
        <f t="shared" si="143"/>
        <v/>
      </c>
    </row>
    <row r="4555" spans="1:15" ht="16.5" customHeight="1">
      <c r="A4555" s="404"/>
      <c r="B4555" s="405"/>
      <c r="C4555" s="413"/>
      <c r="D4555" s="405"/>
      <c r="E4555" s="405"/>
      <c r="F4555" s="405"/>
      <c r="G4555" s="405"/>
      <c r="H4555" s="405"/>
      <c r="I4555" s="405"/>
      <c r="J4555" s="405"/>
      <c r="K4555" s="405"/>
      <c r="L4555" s="406"/>
      <c r="M4555" s="25" t="str">
        <f>IFERROR(VLOOKUP(D4555,Cover!$I$2:$J$14,2,0),"")</f>
        <v/>
      </c>
      <c r="N4555" s="25" t="str">
        <f t="shared" si="142"/>
        <v/>
      </c>
      <c r="O4555" s="15" t="str">
        <f t="shared" si="143"/>
        <v/>
      </c>
    </row>
    <row r="4556" spans="1:15" ht="16.5" customHeight="1">
      <c r="A4556" s="404"/>
      <c r="B4556" s="405"/>
      <c r="C4556" s="413"/>
      <c r="D4556" s="405"/>
      <c r="E4556" s="405"/>
      <c r="F4556" s="405"/>
      <c r="G4556" s="405"/>
      <c r="H4556" s="405"/>
      <c r="I4556" s="405"/>
      <c r="J4556" s="405"/>
      <c r="K4556" s="405"/>
      <c r="L4556" s="406"/>
      <c r="M4556" s="25" t="str">
        <f>IFERROR(VLOOKUP(D4556,Cover!$I$2:$J$14,2,0),"")</f>
        <v/>
      </c>
      <c r="N4556" s="25" t="str">
        <f t="shared" si="142"/>
        <v/>
      </c>
      <c r="O4556" s="15" t="str">
        <f t="shared" si="143"/>
        <v/>
      </c>
    </row>
    <row r="4557" spans="1:15" ht="16.5" customHeight="1">
      <c r="A4557" s="404"/>
      <c r="B4557" s="405"/>
      <c r="C4557" s="413"/>
      <c r="D4557" s="405"/>
      <c r="E4557" s="405"/>
      <c r="F4557" s="405"/>
      <c r="G4557" s="405"/>
      <c r="H4557" s="405"/>
      <c r="I4557" s="405"/>
      <c r="J4557" s="405"/>
      <c r="K4557" s="405"/>
      <c r="L4557" s="406"/>
      <c r="M4557" s="25" t="str">
        <f>IFERROR(VLOOKUP(D4557,Cover!$I$2:$J$14,2,0),"")</f>
        <v/>
      </c>
      <c r="N4557" s="25" t="str">
        <f t="shared" si="142"/>
        <v/>
      </c>
      <c r="O4557" s="15" t="str">
        <f t="shared" si="143"/>
        <v/>
      </c>
    </row>
    <row r="4558" spans="1:15" ht="16.5" customHeight="1">
      <c r="A4558" s="404"/>
      <c r="B4558" s="405"/>
      <c r="C4558" s="413"/>
      <c r="D4558" s="405"/>
      <c r="E4558" s="405"/>
      <c r="F4558" s="405"/>
      <c r="G4558" s="405"/>
      <c r="H4558" s="405"/>
      <c r="I4558" s="405"/>
      <c r="J4558" s="405"/>
      <c r="K4558" s="405"/>
      <c r="L4558" s="406"/>
      <c r="M4558" s="25" t="str">
        <f>IFERROR(VLOOKUP(D4558,Cover!$I$2:$J$14,2,0),"")</f>
        <v/>
      </c>
      <c r="N4558" s="25" t="str">
        <f t="shared" si="142"/>
        <v/>
      </c>
      <c r="O4558" s="15" t="str">
        <f t="shared" si="143"/>
        <v/>
      </c>
    </row>
    <row r="4559" spans="1:15" ht="16.5" customHeight="1">
      <c r="A4559" s="404"/>
      <c r="B4559" s="405"/>
      <c r="C4559" s="413"/>
      <c r="D4559" s="405"/>
      <c r="E4559" s="405"/>
      <c r="F4559" s="405"/>
      <c r="G4559" s="405"/>
      <c r="H4559" s="405"/>
      <c r="I4559" s="405"/>
      <c r="J4559" s="405"/>
      <c r="K4559" s="405"/>
      <c r="L4559" s="406"/>
      <c r="M4559" s="25" t="str">
        <f>IFERROR(VLOOKUP(D4559,Cover!$I$2:$J$14,2,0),"")</f>
        <v/>
      </c>
      <c r="N4559" s="25" t="str">
        <f t="shared" si="142"/>
        <v/>
      </c>
      <c r="O4559" s="15" t="str">
        <f t="shared" si="143"/>
        <v/>
      </c>
    </row>
    <row r="4560" spans="1:15" ht="16.5" customHeight="1">
      <c r="A4560" s="404"/>
      <c r="B4560" s="405"/>
      <c r="C4560" s="413"/>
      <c r="D4560" s="405"/>
      <c r="E4560" s="405"/>
      <c r="F4560" s="405"/>
      <c r="G4560" s="405"/>
      <c r="H4560" s="405"/>
      <c r="I4560" s="405"/>
      <c r="J4560" s="405"/>
      <c r="K4560" s="405"/>
      <c r="L4560" s="406"/>
      <c r="M4560" s="25" t="str">
        <f>IFERROR(VLOOKUP(D4560,Cover!$I$2:$J$14,2,0),"")</f>
        <v/>
      </c>
      <c r="N4560" s="25" t="str">
        <f t="shared" si="142"/>
        <v/>
      </c>
      <c r="O4560" s="15" t="str">
        <f t="shared" si="143"/>
        <v/>
      </c>
    </row>
    <row r="4561" spans="1:15" ht="16.5" customHeight="1">
      <c r="A4561" s="404"/>
      <c r="B4561" s="405"/>
      <c r="C4561" s="413"/>
      <c r="D4561" s="405"/>
      <c r="E4561" s="405"/>
      <c r="F4561" s="405"/>
      <c r="G4561" s="405"/>
      <c r="H4561" s="405"/>
      <c r="I4561" s="405"/>
      <c r="J4561" s="405"/>
      <c r="K4561" s="405"/>
      <c r="L4561" s="406"/>
      <c r="M4561" s="25" t="str">
        <f>IFERROR(VLOOKUP(D4561,Cover!$I$2:$J$14,2,0),"")</f>
        <v/>
      </c>
      <c r="N4561" s="25" t="str">
        <f t="shared" si="142"/>
        <v/>
      </c>
      <c r="O4561" s="15" t="str">
        <f t="shared" si="143"/>
        <v/>
      </c>
    </row>
    <row r="4562" spans="1:15" ht="16.5" customHeight="1">
      <c r="A4562" s="404"/>
      <c r="B4562" s="405"/>
      <c r="C4562" s="413"/>
      <c r="D4562" s="405"/>
      <c r="E4562" s="405"/>
      <c r="F4562" s="405"/>
      <c r="G4562" s="405"/>
      <c r="H4562" s="405"/>
      <c r="I4562" s="405"/>
      <c r="J4562" s="405"/>
      <c r="K4562" s="405"/>
      <c r="L4562" s="406"/>
      <c r="M4562" s="25" t="str">
        <f>IFERROR(VLOOKUP(D4562,Cover!$I$2:$J$14,2,0),"")</f>
        <v/>
      </c>
      <c r="N4562" s="25" t="str">
        <f t="shared" si="142"/>
        <v/>
      </c>
      <c r="O4562" s="15" t="str">
        <f t="shared" si="143"/>
        <v/>
      </c>
    </row>
    <row r="4563" spans="1:15" ht="16.5" customHeight="1">
      <c r="A4563" s="404"/>
      <c r="B4563" s="405"/>
      <c r="C4563" s="413"/>
      <c r="D4563" s="405"/>
      <c r="E4563" s="405"/>
      <c r="F4563" s="405"/>
      <c r="G4563" s="405"/>
      <c r="H4563" s="405"/>
      <c r="I4563" s="405"/>
      <c r="J4563" s="405"/>
      <c r="K4563" s="405"/>
      <c r="L4563" s="406"/>
      <c r="M4563" s="25" t="str">
        <f>IFERROR(VLOOKUP(D4563,Cover!$I$2:$J$14,2,0),"")</f>
        <v/>
      </c>
      <c r="N4563" s="25" t="str">
        <f t="shared" si="142"/>
        <v/>
      </c>
      <c r="O4563" s="15" t="str">
        <f t="shared" si="143"/>
        <v/>
      </c>
    </row>
    <row r="4564" spans="1:15" ht="16.5" customHeight="1">
      <c r="A4564" s="404"/>
      <c r="B4564" s="405"/>
      <c r="C4564" s="413"/>
      <c r="D4564" s="405"/>
      <c r="E4564" s="405"/>
      <c r="F4564" s="405"/>
      <c r="G4564" s="405"/>
      <c r="H4564" s="405"/>
      <c r="I4564" s="405"/>
      <c r="J4564" s="405"/>
      <c r="K4564" s="405"/>
      <c r="L4564" s="406"/>
      <c r="M4564" s="25" t="str">
        <f>IFERROR(VLOOKUP(D4564,Cover!$I$2:$J$14,2,0),"")</f>
        <v/>
      </c>
      <c r="N4564" s="25" t="str">
        <f t="shared" si="142"/>
        <v/>
      </c>
      <c r="O4564" s="15" t="str">
        <f t="shared" si="143"/>
        <v/>
      </c>
    </row>
    <row r="4565" spans="1:15" ht="16.5" customHeight="1">
      <c r="A4565" s="404"/>
      <c r="B4565" s="405"/>
      <c r="C4565" s="413"/>
      <c r="D4565" s="405"/>
      <c r="E4565" s="405"/>
      <c r="F4565" s="405"/>
      <c r="G4565" s="405"/>
      <c r="H4565" s="405"/>
      <c r="I4565" s="405"/>
      <c r="J4565" s="405"/>
      <c r="K4565" s="405"/>
      <c r="L4565" s="406"/>
      <c r="M4565" s="25" t="str">
        <f>IFERROR(VLOOKUP(D4565,Cover!$I$2:$J$14,2,0),"")</f>
        <v/>
      </c>
      <c r="N4565" s="25" t="str">
        <f t="shared" si="142"/>
        <v/>
      </c>
      <c r="O4565" s="15" t="str">
        <f t="shared" si="143"/>
        <v/>
      </c>
    </row>
    <row r="4566" spans="1:15" ht="16.5" customHeight="1">
      <c r="A4566" s="404"/>
      <c r="B4566" s="405"/>
      <c r="C4566" s="413"/>
      <c r="D4566" s="405"/>
      <c r="E4566" s="405"/>
      <c r="F4566" s="405"/>
      <c r="G4566" s="405"/>
      <c r="H4566" s="405"/>
      <c r="I4566" s="405"/>
      <c r="J4566" s="405"/>
      <c r="K4566" s="405"/>
      <c r="L4566" s="406"/>
      <c r="M4566" s="25" t="str">
        <f>IFERROR(VLOOKUP(D4566,Cover!$I$2:$J$14,2,0),"")</f>
        <v/>
      </c>
      <c r="N4566" s="25" t="str">
        <f t="shared" si="142"/>
        <v/>
      </c>
      <c r="O4566" s="15" t="str">
        <f t="shared" si="143"/>
        <v/>
      </c>
    </row>
    <row r="4567" spans="1:15" ht="16.5" customHeight="1">
      <c r="A4567" s="404"/>
      <c r="B4567" s="405"/>
      <c r="C4567" s="413"/>
      <c r="D4567" s="405"/>
      <c r="E4567" s="405"/>
      <c r="F4567" s="405"/>
      <c r="G4567" s="405"/>
      <c r="H4567" s="405"/>
      <c r="I4567" s="405"/>
      <c r="J4567" s="405"/>
      <c r="K4567" s="405"/>
      <c r="L4567" s="406"/>
      <c r="M4567" s="25" t="str">
        <f>IFERROR(VLOOKUP(D4567,Cover!$I$2:$J$14,2,0),"")</f>
        <v/>
      </c>
      <c r="N4567" s="25" t="str">
        <f t="shared" si="142"/>
        <v/>
      </c>
      <c r="O4567" s="15" t="str">
        <f t="shared" si="143"/>
        <v/>
      </c>
    </row>
    <row r="4568" spans="1:15" ht="16.5" customHeight="1">
      <c r="A4568" s="404"/>
      <c r="B4568" s="405"/>
      <c r="C4568" s="413"/>
      <c r="D4568" s="405"/>
      <c r="E4568" s="405"/>
      <c r="F4568" s="405"/>
      <c r="G4568" s="405"/>
      <c r="H4568" s="405"/>
      <c r="I4568" s="405"/>
      <c r="J4568" s="405"/>
      <c r="K4568" s="405"/>
      <c r="L4568" s="406"/>
      <c r="M4568" s="25" t="str">
        <f>IFERROR(VLOOKUP(D4568,Cover!$I$2:$J$14,2,0),"")</f>
        <v/>
      </c>
      <c r="N4568" s="25" t="str">
        <f t="shared" si="142"/>
        <v/>
      </c>
      <c r="O4568" s="15" t="str">
        <f t="shared" si="143"/>
        <v/>
      </c>
    </row>
    <row r="4569" spans="1:15" ht="16.5" customHeight="1">
      <c r="A4569" s="404"/>
      <c r="B4569" s="405"/>
      <c r="C4569" s="413"/>
      <c r="D4569" s="405"/>
      <c r="E4569" s="405"/>
      <c r="F4569" s="405"/>
      <c r="G4569" s="405"/>
      <c r="H4569" s="405"/>
      <c r="I4569" s="405"/>
      <c r="J4569" s="405"/>
      <c r="K4569" s="405"/>
      <c r="L4569" s="406"/>
      <c r="M4569" s="25" t="str">
        <f>IFERROR(VLOOKUP(D4569,Cover!$I$2:$J$14,2,0),"")</f>
        <v/>
      </c>
      <c r="N4569" s="25" t="str">
        <f t="shared" si="142"/>
        <v/>
      </c>
      <c r="O4569" s="15" t="str">
        <f t="shared" si="143"/>
        <v/>
      </c>
    </row>
    <row r="4570" spans="1:15" ht="16.5" customHeight="1">
      <c r="A4570" s="404"/>
      <c r="B4570" s="405"/>
      <c r="C4570" s="413"/>
      <c r="D4570" s="405"/>
      <c r="E4570" s="405"/>
      <c r="F4570" s="405"/>
      <c r="G4570" s="405"/>
      <c r="H4570" s="405"/>
      <c r="I4570" s="405"/>
      <c r="J4570" s="405"/>
      <c r="K4570" s="405"/>
      <c r="L4570" s="406"/>
      <c r="M4570" s="25" t="str">
        <f>IFERROR(VLOOKUP(D4570,Cover!$I$2:$J$14,2,0),"")</f>
        <v/>
      </c>
      <c r="N4570" s="25" t="str">
        <f t="shared" si="142"/>
        <v/>
      </c>
      <c r="O4570" s="15" t="str">
        <f t="shared" si="143"/>
        <v/>
      </c>
    </row>
    <row r="4571" spans="1:15" ht="16.5" customHeight="1">
      <c r="A4571" s="404"/>
      <c r="B4571" s="405"/>
      <c r="C4571" s="413"/>
      <c r="D4571" s="405"/>
      <c r="E4571" s="405"/>
      <c r="F4571" s="405"/>
      <c r="G4571" s="405"/>
      <c r="H4571" s="405"/>
      <c r="I4571" s="405"/>
      <c r="J4571" s="405"/>
      <c r="K4571" s="405"/>
      <c r="L4571" s="406"/>
      <c r="M4571" s="25" t="str">
        <f>IFERROR(VLOOKUP(D4571,Cover!$I$2:$J$14,2,0),"")</f>
        <v/>
      </c>
      <c r="N4571" s="25" t="str">
        <f t="shared" si="142"/>
        <v/>
      </c>
      <c r="O4571" s="15" t="str">
        <f t="shared" si="143"/>
        <v/>
      </c>
    </row>
    <row r="4572" spans="1:15" ht="16.5" customHeight="1">
      <c r="A4572" s="404"/>
      <c r="B4572" s="405"/>
      <c r="C4572" s="413"/>
      <c r="D4572" s="405"/>
      <c r="E4572" s="405"/>
      <c r="F4572" s="405"/>
      <c r="G4572" s="405"/>
      <c r="H4572" s="405"/>
      <c r="I4572" s="405"/>
      <c r="J4572" s="405"/>
      <c r="K4572" s="405"/>
      <c r="L4572" s="406"/>
      <c r="M4572" s="25" t="str">
        <f>IFERROR(VLOOKUP(D4572,Cover!$I$2:$J$14,2,0),"")</f>
        <v/>
      </c>
      <c r="N4572" s="25" t="str">
        <f t="shared" si="142"/>
        <v/>
      </c>
      <c r="O4572" s="15" t="str">
        <f t="shared" si="143"/>
        <v/>
      </c>
    </row>
    <row r="4573" spans="1:15" ht="16.5" customHeight="1">
      <c r="A4573" s="404"/>
      <c r="B4573" s="405"/>
      <c r="C4573" s="413"/>
      <c r="D4573" s="405"/>
      <c r="E4573" s="405"/>
      <c r="F4573" s="405"/>
      <c r="G4573" s="405"/>
      <c r="H4573" s="405"/>
      <c r="I4573" s="405"/>
      <c r="J4573" s="405"/>
      <c r="K4573" s="405"/>
      <c r="L4573" s="406"/>
      <c r="M4573" s="25" t="str">
        <f>IFERROR(VLOOKUP(D4573,Cover!$I$2:$J$14,2,0),"")</f>
        <v/>
      </c>
      <c r="N4573" s="25" t="str">
        <f t="shared" si="142"/>
        <v/>
      </c>
      <c r="O4573" s="15" t="str">
        <f t="shared" si="143"/>
        <v/>
      </c>
    </row>
    <row r="4574" spans="1:15" ht="16.5" customHeight="1">
      <c r="A4574" s="404"/>
      <c r="B4574" s="405"/>
      <c r="C4574" s="413"/>
      <c r="D4574" s="405"/>
      <c r="E4574" s="405"/>
      <c r="F4574" s="405"/>
      <c r="G4574" s="405"/>
      <c r="H4574" s="405"/>
      <c r="I4574" s="405"/>
      <c r="J4574" s="405"/>
      <c r="K4574" s="405"/>
      <c r="L4574" s="406"/>
      <c r="M4574" s="25" t="str">
        <f>IFERROR(VLOOKUP(D4574,Cover!$I$2:$J$14,2,0),"")</f>
        <v/>
      </c>
      <c r="N4574" s="25" t="str">
        <f t="shared" si="142"/>
        <v/>
      </c>
      <c r="O4574" s="15" t="str">
        <f t="shared" si="143"/>
        <v/>
      </c>
    </row>
    <row r="4575" spans="1:15" ht="16.5" customHeight="1">
      <c r="A4575" s="404"/>
      <c r="B4575" s="405"/>
      <c r="C4575" s="413"/>
      <c r="D4575" s="405"/>
      <c r="E4575" s="405"/>
      <c r="F4575" s="405"/>
      <c r="G4575" s="405"/>
      <c r="H4575" s="405"/>
      <c r="I4575" s="405"/>
      <c r="J4575" s="405"/>
      <c r="K4575" s="405"/>
      <c r="L4575" s="406"/>
      <c r="M4575" s="25" t="str">
        <f>IFERROR(VLOOKUP(D4575,Cover!$I$2:$J$14,2,0),"")</f>
        <v/>
      </c>
      <c r="N4575" s="25" t="str">
        <f t="shared" si="142"/>
        <v/>
      </c>
      <c r="O4575" s="15" t="str">
        <f t="shared" si="143"/>
        <v/>
      </c>
    </row>
    <row r="4576" spans="1:15" ht="16.5" customHeight="1">
      <c r="A4576" s="404"/>
      <c r="B4576" s="405"/>
      <c r="C4576" s="413"/>
      <c r="D4576" s="405"/>
      <c r="E4576" s="405"/>
      <c r="F4576" s="405"/>
      <c r="G4576" s="405"/>
      <c r="H4576" s="405"/>
      <c r="I4576" s="405"/>
      <c r="J4576" s="405"/>
      <c r="K4576" s="405"/>
      <c r="L4576" s="406"/>
      <c r="M4576" s="25" t="str">
        <f>IFERROR(VLOOKUP(D4576,Cover!$I$2:$J$14,2,0),"")</f>
        <v/>
      </c>
      <c r="N4576" s="25" t="str">
        <f t="shared" si="142"/>
        <v/>
      </c>
      <c r="O4576" s="15" t="str">
        <f t="shared" si="143"/>
        <v/>
      </c>
    </row>
    <row r="4577" spans="1:15" ht="16.5" customHeight="1">
      <c r="A4577" s="404"/>
      <c r="B4577" s="405"/>
      <c r="C4577" s="413"/>
      <c r="D4577" s="405"/>
      <c r="E4577" s="405"/>
      <c r="F4577" s="405"/>
      <c r="G4577" s="405"/>
      <c r="H4577" s="405"/>
      <c r="I4577" s="405"/>
      <c r="J4577" s="405"/>
      <c r="K4577" s="405"/>
      <c r="L4577" s="406"/>
      <c r="M4577" s="25" t="str">
        <f>IFERROR(VLOOKUP(D4577,Cover!$I$2:$J$14,2,0),"")</f>
        <v/>
      </c>
      <c r="N4577" s="25" t="str">
        <f t="shared" si="142"/>
        <v/>
      </c>
      <c r="O4577" s="15" t="str">
        <f t="shared" si="143"/>
        <v/>
      </c>
    </row>
    <row r="4578" spans="1:15" ht="16.5" customHeight="1">
      <c r="A4578" s="404"/>
      <c r="B4578" s="405"/>
      <c r="C4578" s="413"/>
      <c r="D4578" s="405"/>
      <c r="E4578" s="405"/>
      <c r="F4578" s="405"/>
      <c r="G4578" s="405"/>
      <c r="H4578" s="405"/>
      <c r="I4578" s="405"/>
      <c r="J4578" s="405"/>
      <c r="K4578" s="405"/>
      <c r="L4578" s="406"/>
      <c r="M4578" s="25" t="str">
        <f>IFERROR(VLOOKUP(D4578,Cover!$I$2:$J$14,2,0),"")</f>
        <v/>
      </c>
      <c r="N4578" s="25" t="str">
        <f t="shared" si="142"/>
        <v/>
      </c>
      <c r="O4578" s="15" t="str">
        <f t="shared" si="143"/>
        <v/>
      </c>
    </row>
    <row r="4579" spans="1:15" ht="16.5" customHeight="1">
      <c r="A4579" s="404"/>
      <c r="B4579" s="405"/>
      <c r="C4579" s="413"/>
      <c r="D4579" s="405"/>
      <c r="E4579" s="405"/>
      <c r="F4579" s="405"/>
      <c r="G4579" s="405"/>
      <c r="H4579" s="405"/>
      <c r="I4579" s="405"/>
      <c r="J4579" s="405"/>
      <c r="K4579" s="405"/>
      <c r="L4579" s="406"/>
      <c r="M4579" s="25" t="str">
        <f>IFERROR(VLOOKUP(D4579,Cover!$I$2:$J$14,2,0),"")</f>
        <v/>
      </c>
      <c r="N4579" s="25" t="str">
        <f t="shared" si="142"/>
        <v/>
      </c>
      <c r="O4579" s="15" t="str">
        <f t="shared" si="143"/>
        <v/>
      </c>
    </row>
    <row r="4580" spans="1:15" ht="16.5" customHeight="1">
      <c r="A4580" s="404"/>
      <c r="B4580" s="405"/>
      <c r="C4580" s="413"/>
      <c r="D4580" s="405"/>
      <c r="E4580" s="405"/>
      <c r="F4580" s="405"/>
      <c r="G4580" s="405"/>
      <c r="H4580" s="405"/>
      <c r="I4580" s="405"/>
      <c r="J4580" s="405"/>
      <c r="K4580" s="405"/>
      <c r="L4580" s="406"/>
      <c r="M4580" s="25" t="str">
        <f>IFERROR(VLOOKUP(D4580,Cover!$I$2:$J$14,2,0),"")</f>
        <v/>
      </c>
      <c r="N4580" s="25" t="str">
        <f t="shared" si="142"/>
        <v/>
      </c>
      <c r="O4580" s="15" t="str">
        <f t="shared" si="143"/>
        <v/>
      </c>
    </row>
    <row r="4581" spans="1:15" ht="16.5" customHeight="1">
      <c r="A4581" s="404"/>
      <c r="B4581" s="405"/>
      <c r="C4581" s="413"/>
      <c r="D4581" s="405"/>
      <c r="E4581" s="405"/>
      <c r="F4581" s="405"/>
      <c r="G4581" s="405"/>
      <c r="H4581" s="405"/>
      <c r="I4581" s="405"/>
      <c r="J4581" s="405"/>
      <c r="K4581" s="405"/>
      <c r="L4581" s="406"/>
      <c r="M4581" s="25" t="str">
        <f>IFERROR(VLOOKUP(D4581,Cover!$I$2:$J$14,2,0),"")</f>
        <v/>
      </c>
      <c r="N4581" s="25" t="str">
        <f t="shared" si="142"/>
        <v/>
      </c>
      <c r="O4581" s="15" t="str">
        <f t="shared" si="143"/>
        <v/>
      </c>
    </row>
    <row r="4582" spans="1:15" ht="16.5" customHeight="1">
      <c r="A4582" s="404"/>
      <c r="B4582" s="405"/>
      <c r="C4582" s="413"/>
      <c r="D4582" s="405"/>
      <c r="E4582" s="405"/>
      <c r="F4582" s="405"/>
      <c r="G4582" s="405"/>
      <c r="H4582" s="405"/>
      <c r="I4582" s="405"/>
      <c r="J4582" s="405"/>
      <c r="K4582" s="405"/>
      <c r="L4582" s="406"/>
      <c r="M4582" s="25" t="str">
        <f>IFERROR(VLOOKUP(D4582,Cover!$I$2:$J$14,2,0),"")</f>
        <v/>
      </c>
      <c r="N4582" s="25" t="str">
        <f t="shared" si="142"/>
        <v/>
      </c>
      <c r="O4582" s="15" t="str">
        <f t="shared" si="143"/>
        <v/>
      </c>
    </row>
    <row r="4583" spans="1:15" ht="16.5" customHeight="1">
      <c r="A4583" s="404"/>
      <c r="B4583" s="405"/>
      <c r="C4583" s="413"/>
      <c r="D4583" s="405"/>
      <c r="E4583" s="405"/>
      <c r="F4583" s="405"/>
      <c r="G4583" s="405"/>
      <c r="H4583" s="405"/>
      <c r="I4583" s="405"/>
      <c r="J4583" s="405"/>
      <c r="K4583" s="405"/>
      <c r="L4583" s="406"/>
      <c r="M4583" s="25" t="str">
        <f>IFERROR(VLOOKUP(D4583,Cover!$I$2:$J$14,2,0),"")</f>
        <v/>
      </c>
      <c r="N4583" s="25" t="str">
        <f t="shared" si="142"/>
        <v/>
      </c>
      <c r="O4583" s="15" t="str">
        <f t="shared" si="143"/>
        <v/>
      </c>
    </row>
    <row r="4584" spans="1:15" ht="16.5" customHeight="1">
      <c r="A4584" s="404"/>
      <c r="B4584" s="405"/>
      <c r="C4584" s="413"/>
      <c r="D4584" s="405"/>
      <c r="E4584" s="405"/>
      <c r="F4584" s="405"/>
      <c r="G4584" s="405"/>
      <c r="H4584" s="405"/>
      <c r="I4584" s="405"/>
      <c r="J4584" s="405"/>
      <c r="K4584" s="405"/>
      <c r="L4584" s="406"/>
      <c r="M4584" s="25" t="str">
        <f>IFERROR(VLOOKUP(D4584,Cover!$I$2:$J$14,2,0),"")</f>
        <v/>
      </c>
      <c r="N4584" s="25" t="str">
        <f t="shared" si="142"/>
        <v/>
      </c>
      <c r="O4584" s="15" t="str">
        <f t="shared" si="143"/>
        <v/>
      </c>
    </row>
    <row r="4585" spans="1:15" ht="16.5" customHeight="1">
      <c r="A4585" s="404"/>
      <c r="B4585" s="405"/>
      <c r="C4585" s="413"/>
      <c r="D4585" s="405"/>
      <c r="E4585" s="405"/>
      <c r="F4585" s="405"/>
      <c r="G4585" s="405"/>
      <c r="H4585" s="405"/>
      <c r="I4585" s="405"/>
      <c r="J4585" s="405"/>
      <c r="K4585" s="405"/>
      <c r="L4585" s="406"/>
      <c r="M4585" s="25" t="str">
        <f>IFERROR(VLOOKUP(D4585,Cover!$I$2:$J$14,2,0),"")</f>
        <v/>
      </c>
      <c r="N4585" s="25" t="str">
        <f t="shared" si="142"/>
        <v/>
      </c>
      <c r="O4585" s="15" t="str">
        <f t="shared" si="143"/>
        <v/>
      </c>
    </row>
    <row r="4586" spans="1:15" ht="16.5" customHeight="1">
      <c r="A4586" s="404"/>
      <c r="B4586" s="405"/>
      <c r="C4586" s="413"/>
      <c r="D4586" s="405"/>
      <c r="E4586" s="405"/>
      <c r="F4586" s="405"/>
      <c r="G4586" s="405"/>
      <c r="H4586" s="405"/>
      <c r="I4586" s="405"/>
      <c r="J4586" s="405"/>
      <c r="K4586" s="405"/>
      <c r="L4586" s="406"/>
      <c r="M4586" s="25" t="str">
        <f>IFERROR(VLOOKUP(D4586,Cover!$I$2:$J$14,2,0),"")</f>
        <v/>
      </c>
      <c r="N4586" s="25" t="str">
        <f t="shared" si="142"/>
        <v/>
      </c>
      <c r="O4586" s="15" t="str">
        <f t="shared" si="143"/>
        <v/>
      </c>
    </row>
    <row r="4587" spans="1:15" ht="16.5" customHeight="1">
      <c r="A4587" s="404"/>
      <c r="B4587" s="405"/>
      <c r="C4587" s="413"/>
      <c r="D4587" s="405"/>
      <c r="E4587" s="405"/>
      <c r="F4587" s="405"/>
      <c r="G4587" s="405"/>
      <c r="H4587" s="405"/>
      <c r="I4587" s="405"/>
      <c r="J4587" s="405"/>
      <c r="K4587" s="405"/>
      <c r="L4587" s="406"/>
      <c r="M4587" s="25" t="str">
        <f>IFERROR(VLOOKUP(D4587,Cover!$I$2:$J$14,2,0),"")</f>
        <v/>
      </c>
      <c r="N4587" s="25" t="str">
        <f t="shared" si="142"/>
        <v/>
      </c>
      <c r="O4587" s="15" t="str">
        <f t="shared" si="143"/>
        <v/>
      </c>
    </row>
    <row r="4588" spans="1:15" ht="16.5" customHeight="1">
      <c r="A4588" s="404"/>
      <c r="B4588" s="405"/>
      <c r="C4588" s="413"/>
      <c r="D4588" s="405"/>
      <c r="E4588" s="405"/>
      <c r="F4588" s="405"/>
      <c r="G4588" s="405"/>
      <c r="H4588" s="405"/>
      <c r="I4588" s="405"/>
      <c r="J4588" s="405"/>
      <c r="K4588" s="405"/>
      <c r="L4588" s="406"/>
      <c r="M4588" s="25" t="str">
        <f>IFERROR(VLOOKUP(D4588,Cover!$I$2:$J$14,2,0),"")</f>
        <v/>
      </c>
      <c r="N4588" s="25" t="str">
        <f t="shared" si="142"/>
        <v/>
      </c>
      <c r="O4588" s="15" t="str">
        <f t="shared" si="143"/>
        <v/>
      </c>
    </row>
    <row r="4589" spans="1:15" ht="16.5" customHeight="1">
      <c r="A4589" s="404"/>
      <c r="B4589" s="405"/>
      <c r="C4589" s="413"/>
      <c r="D4589" s="405"/>
      <c r="E4589" s="405"/>
      <c r="F4589" s="405"/>
      <c r="G4589" s="405"/>
      <c r="H4589" s="405"/>
      <c r="I4589" s="405"/>
      <c r="J4589" s="405"/>
      <c r="K4589" s="405"/>
      <c r="L4589" s="406"/>
      <c r="M4589" s="25" t="str">
        <f>IFERROR(VLOOKUP(D4589,Cover!$I$2:$J$14,2,0),"")</f>
        <v/>
      </c>
      <c r="N4589" s="25" t="str">
        <f t="shared" si="142"/>
        <v/>
      </c>
      <c r="O4589" s="15" t="str">
        <f t="shared" si="143"/>
        <v/>
      </c>
    </row>
    <row r="4590" spans="1:15" ht="16.5" customHeight="1">
      <c r="A4590" s="404"/>
      <c r="B4590" s="405"/>
      <c r="C4590" s="413"/>
      <c r="D4590" s="405"/>
      <c r="E4590" s="405"/>
      <c r="F4590" s="405"/>
      <c r="G4590" s="405"/>
      <c r="H4590" s="405"/>
      <c r="I4590" s="405"/>
      <c r="J4590" s="405"/>
      <c r="K4590" s="405"/>
      <c r="L4590" s="406"/>
      <c r="M4590" s="25" t="str">
        <f>IFERROR(VLOOKUP(D4590,Cover!$I$2:$J$14,2,0),"")</f>
        <v/>
      </c>
      <c r="N4590" s="25" t="str">
        <f t="shared" si="142"/>
        <v/>
      </c>
      <c r="O4590" s="15" t="str">
        <f t="shared" si="143"/>
        <v/>
      </c>
    </row>
    <row r="4591" spans="1:15" ht="16.5" customHeight="1">
      <c r="A4591" s="404"/>
      <c r="B4591" s="405"/>
      <c r="C4591" s="413"/>
      <c r="D4591" s="405"/>
      <c r="E4591" s="405"/>
      <c r="F4591" s="405"/>
      <c r="G4591" s="405"/>
      <c r="H4591" s="405"/>
      <c r="I4591" s="405"/>
      <c r="J4591" s="405"/>
      <c r="K4591" s="405"/>
      <c r="L4591" s="406"/>
      <c r="M4591" s="25" t="str">
        <f>IFERROR(VLOOKUP(D4591,Cover!$I$2:$J$14,2,0),"")</f>
        <v/>
      </c>
      <c r="N4591" s="25" t="str">
        <f t="shared" si="142"/>
        <v/>
      </c>
      <c r="O4591" s="15" t="str">
        <f t="shared" si="143"/>
        <v/>
      </c>
    </row>
    <row r="4592" spans="1:15" ht="16.5" customHeight="1">
      <c r="A4592" s="404"/>
      <c r="B4592" s="405"/>
      <c r="C4592" s="413"/>
      <c r="D4592" s="405"/>
      <c r="E4592" s="405"/>
      <c r="F4592" s="405"/>
      <c r="G4592" s="405"/>
      <c r="H4592" s="405"/>
      <c r="I4592" s="405"/>
      <c r="J4592" s="405"/>
      <c r="K4592" s="405"/>
      <c r="L4592" s="406"/>
      <c r="M4592" s="25" t="str">
        <f>IFERROR(VLOOKUP(D4592,Cover!$I$2:$J$14,2,0),"")</f>
        <v/>
      </c>
      <c r="N4592" s="25" t="str">
        <f t="shared" si="142"/>
        <v/>
      </c>
      <c r="O4592" s="15" t="str">
        <f t="shared" si="143"/>
        <v/>
      </c>
    </row>
    <row r="4593" spans="1:15" ht="16.5" customHeight="1">
      <c r="A4593" s="404"/>
      <c r="B4593" s="405"/>
      <c r="C4593" s="413"/>
      <c r="D4593" s="405"/>
      <c r="E4593" s="405"/>
      <c r="F4593" s="405"/>
      <c r="G4593" s="405"/>
      <c r="H4593" s="405"/>
      <c r="I4593" s="405"/>
      <c r="J4593" s="405"/>
      <c r="K4593" s="405"/>
      <c r="L4593" s="406"/>
      <c r="M4593" s="25" t="str">
        <f>IFERROR(VLOOKUP(D4593,Cover!$I$2:$J$14,2,0),"")</f>
        <v/>
      </c>
      <c r="N4593" s="25" t="str">
        <f t="shared" si="142"/>
        <v/>
      </c>
      <c r="O4593" s="15" t="str">
        <f t="shared" si="143"/>
        <v/>
      </c>
    </row>
    <row r="4594" spans="1:15" ht="16.5" customHeight="1">
      <c r="A4594" s="404"/>
      <c r="B4594" s="405"/>
      <c r="C4594" s="413"/>
      <c r="D4594" s="405"/>
      <c r="E4594" s="405"/>
      <c r="F4594" s="405"/>
      <c r="G4594" s="405"/>
      <c r="H4594" s="405"/>
      <c r="I4594" s="405"/>
      <c r="J4594" s="405"/>
      <c r="K4594" s="405"/>
      <c r="L4594" s="406"/>
      <c r="M4594" s="25" t="str">
        <f>IFERROR(VLOOKUP(D4594,Cover!$I$2:$J$14,2,0),"")</f>
        <v/>
      </c>
      <c r="N4594" s="25" t="str">
        <f t="shared" si="142"/>
        <v/>
      </c>
      <c r="O4594" s="15" t="str">
        <f t="shared" si="143"/>
        <v/>
      </c>
    </row>
    <row r="4595" spans="1:15" ht="16.5" customHeight="1">
      <c r="A4595" s="404"/>
      <c r="B4595" s="405"/>
      <c r="C4595" s="413"/>
      <c r="D4595" s="405"/>
      <c r="E4595" s="405"/>
      <c r="F4595" s="405"/>
      <c r="G4595" s="405"/>
      <c r="H4595" s="405"/>
      <c r="I4595" s="405"/>
      <c r="J4595" s="405"/>
      <c r="K4595" s="405"/>
      <c r="L4595" s="406"/>
      <c r="M4595" s="25" t="str">
        <f>IFERROR(VLOOKUP(D4595,Cover!$I$2:$J$14,2,0),"")</f>
        <v/>
      </c>
      <c r="N4595" s="25" t="str">
        <f t="shared" si="142"/>
        <v/>
      </c>
      <c r="O4595" s="15" t="str">
        <f t="shared" si="143"/>
        <v/>
      </c>
    </row>
    <row r="4596" spans="1:15" ht="16.5" customHeight="1">
      <c r="A4596" s="404"/>
      <c r="B4596" s="405"/>
      <c r="C4596" s="413"/>
      <c r="D4596" s="405"/>
      <c r="E4596" s="405"/>
      <c r="F4596" s="405"/>
      <c r="G4596" s="405"/>
      <c r="H4596" s="405"/>
      <c r="I4596" s="405"/>
      <c r="J4596" s="405"/>
      <c r="K4596" s="405"/>
      <c r="L4596" s="406"/>
      <c r="M4596" s="25" t="str">
        <f>IFERROR(VLOOKUP(D4596,Cover!$I$2:$J$14,2,0),"")</f>
        <v/>
      </c>
      <c r="N4596" s="25" t="str">
        <f t="shared" si="142"/>
        <v/>
      </c>
      <c r="O4596" s="15" t="str">
        <f t="shared" si="143"/>
        <v/>
      </c>
    </row>
    <row r="4597" spans="1:15" ht="16.5" customHeight="1">
      <c r="A4597" s="404"/>
      <c r="B4597" s="405"/>
      <c r="C4597" s="413"/>
      <c r="D4597" s="405"/>
      <c r="E4597" s="405"/>
      <c r="F4597" s="405"/>
      <c r="G4597" s="405"/>
      <c r="H4597" s="405"/>
      <c r="I4597" s="405"/>
      <c r="J4597" s="405"/>
      <c r="K4597" s="405"/>
      <c r="L4597" s="406"/>
      <c r="M4597" s="25" t="str">
        <f>IFERROR(VLOOKUP(D4597,Cover!$I$2:$J$14,2,0),"")</f>
        <v/>
      </c>
      <c r="N4597" s="25" t="str">
        <f t="shared" si="142"/>
        <v/>
      </c>
      <c r="O4597" s="15" t="str">
        <f t="shared" si="143"/>
        <v/>
      </c>
    </row>
    <row r="4598" spans="1:15" ht="16.5" customHeight="1">
      <c r="A4598" s="404"/>
      <c r="B4598" s="405"/>
      <c r="C4598" s="413"/>
      <c r="D4598" s="405"/>
      <c r="E4598" s="405"/>
      <c r="F4598" s="405"/>
      <c r="G4598" s="405"/>
      <c r="H4598" s="405"/>
      <c r="I4598" s="405"/>
      <c r="J4598" s="405"/>
      <c r="K4598" s="405"/>
      <c r="L4598" s="406"/>
      <c r="M4598" s="25" t="str">
        <f>IFERROR(VLOOKUP(D4598,Cover!$I$2:$J$14,2,0),"")</f>
        <v/>
      </c>
      <c r="N4598" s="25" t="str">
        <f t="shared" si="142"/>
        <v/>
      </c>
      <c r="O4598" s="15" t="str">
        <f t="shared" si="143"/>
        <v/>
      </c>
    </row>
    <row r="4599" spans="1:15" ht="16.5" customHeight="1">
      <c r="A4599" s="404"/>
      <c r="B4599" s="405"/>
      <c r="C4599" s="413"/>
      <c r="D4599" s="405"/>
      <c r="E4599" s="405"/>
      <c r="F4599" s="405"/>
      <c r="G4599" s="405"/>
      <c r="H4599" s="405"/>
      <c r="I4599" s="405"/>
      <c r="J4599" s="405"/>
      <c r="K4599" s="405"/>
      <c r="L4599" s="406"/>
      <c r="M4599" s="25" t="str">
        <f>IFERROR(VLOOKUP(D4599,Cover!$I$2:$J$14,2,0),"")</f>
        <v/>
      </c>
      <c r="N4599" s="25" t="str">
        <f t="shared" si="142"/>
        <v/>
      </c>
      <c r="O4599" s="15" t="str">
        <f t="shared" si="143"/>
        <v/>
      </c>
    </row>
    <row r="4600" spans="1:15" ht="16.5" customHeight="1">
      <c r="A4600" s="404"/>
      <c r="B4600" s="405"/>
      <c r="C4600" s="413"/>
      <c r="D4600" s="405"/>
      <c r="E4600" s="405"/>
      <c r="F4600" s="405"/>
      <c r="G4600" s="405"/>
      <c r="H4600" s="405"/>
      <c r="I4600" s="405"/>
      <c r="J4600" s="405"/>
      <c r="K4600" s="405"/>
      <c r="L4600" s="406"/>
      <c r="M4600" s="25" t="str">
        <f>IFERROR(VLOOKUP(D4600,Cover!$I$2:$J$14,2,0),"")</f>
        <v/>
      </c>
      <c r="N4600" s="25" t="str">
        <f t="shared" si="142"/>
        <v/>
      </c>
      <c r="O4600" s="15" t="str">
        <f t="shared" si="143"/>
        <v/>
      </c>
    </row>
    <row r="4601" spans="1:15" ht="16.5" customHeight="1">
      <c r="A4601" s="404"/>
      <c r="B4601" s="405"/>
      <c r="C4601" s="413"/>
      <c r="D4601" s="405"/>
      <c r="E4601" s="405"/>
      <c r="F4601" s="405"/>
      <c r="G4601" s="405"/>
      <c r="H4601" s="405"/>
      <c r="I4601" s="405"/>
      <c r="J4601" s="405"/>
      <c r="K4601" s="405"/>
      <c r="L4601" s="406"/>
      <c r="M4601" s="25" t="str">
        <f>IFERROR(VLOOKUP(D4601,Cover!$I$2:$J$14,2,0),"")</f>
        <v/>
      </c>
      <c r="N4601" s="25" t="str">
        <f t="shared" si="142"/>
        <v/>
      </c>
      <c r="O4601" s="15" t="str">
        <f t="shared" si="143"/>
        <v/>
      </c>
    </row>
    <row r="4602" spans="1:15" ht="16.5" customHeight="1">
      <c r="A4602" s="404"/>
      <c r="B4602" s="405"/>
      <c r="C4602" s="413"/>
      <c r="D4602" s="405"/>
      <c r="E4602" s="405"/>
      <c r="F4602" s="405"/>
      <c r="G4602" s="405"/>
      <c r="H4602" s="405"/>
      <c r="I4602" s="405"/>
      <c r="J4602" s="405"/>
      <c r="K4602" s="405"/>
      <c r="L4602" s="406"/>
      <c r="M4602" s="25" t="str">
        <f>IFERROR(VLOOKUP(D4602,Cover!$I$2:$J$14,2,0),"")</f>
        <v/>
      </c>
      <c r="N4602" s="25" t="str">
        <f t="shared" si="142"/>
        <v/>
      </c>
      <c r="O4602" s="15" t="str">
        <f t="shared" si="143"/>
        <v/>
      </c>
    </row>
    <row r="4603" spans="1:15" ht="16.5" customHeight="1">
      <c r="A4603" s="404"/>
      <c r="B4603" s="405"/>
      <c r="C4603" s="413"/>
      <c r="D4603" s="405"/>
      <c r="E4603" s="405"/>
      <c r="F4603" s="405"/>
      <c r="G4603" s="405"/>
      <c r="H4603" s="405"/>
      <c r="I4603" s="405"/>
      <c r="J4603" s="405"/>
      <c r="K4603" s="405"/>
      <c r="L4603" s="406"/>
      <c r="M4603" s="25" t="str">
        <f>IFERROR(VLOOKUP(D4603,Cover!$I$2:$J$14,2,0),"")</f>
        <v/>
      </c>
      <c r="N4603" s="25" t="str">
        <f t="shared" si="142"/>
        <v/>
      </c>
      <c r="O4603" s="15" t="str">
        <f t="shared" si="143"/>
        <v/>
      </c>
    </row>
    <row r="4604" spans="1:15" ht="16.5" customHeight="1">
      <c r="A4604" s="404"/>
      <c r="B4604" s="405"/>
      <c r="C4604" s="413"/>
      <c r="D4604" s="405"/>
      <c r="E4604" s="405"/>
      <c r="F4604" s="405"/>
      <c r="G4604" s="405"/>
      <c r="H4604" s="405"/>
      <c r="I4604" s="405"/>
      <c r="J4604" s="405"/>
      <c r="K4604" s="405"/>
      <c r="L4604" s="406"/>
      <c r="M4604" s="25" t="str">
        <f>IFERROR(VLOOKUP(D4604,Cover!$I$2:$J$14,2,0),"")</f>
        <v/>
      </c>
      <c r="N4604" s="25" t="str">
        <f t="shared" si="142"/>
        <v/>
      </c>
      <c r="O4604" s="15" t="str">
        <f t="shared" si="143"/>
        <v/>
      </c>
    </row>
    <row r="4605" spans="1:15" ht="16.5" customHeight="1">
      <c r="A4605" s="404"/>
      <c r="B4605" s="405"/>
      <c r="C4605" s="413"/>
      <c r="D4605" s="405"/>
      <c r="E4605" s="405"/>
      <c r="F4605" s="405"/>
      <c r="G4605" s="405"/>
      <c r="H4605" s="405"/>
      <c r="I4605" s="405"/>
      <c r="J4605" s="405"/>
      <c r="K4605" s="405"/>
      <c r="L4605" s="406"/>
      <c r="M4605" s="25" t="str">
        <f>IFERROR(VLOOKUP(D4605,Cover!$I$2:$J$14,2,0),"")</f>
        <v/>
      </c>
      <c r="N4605" s="25" t="str">
        <f t="shared" si="142"/>
        <v/>
      </c>
      <c r="O4605" s="15" t="str">
        <f t="shared" si="143"/>
        <v/>
      </c>
    </row>
    <row r="4606" spans="1:15" ht="16.5" customHeight="1">
      <c r="A4606" s="404"/>
      <c r="B4606" s="405"/>
      <c r="C4606" s="413"/>
      <c r="D4606" s="405"/>
      <c r="E4606" s="405"/>
      <c r="F4606" s="405"/>
      <c r="G4606" s="405"/>
      <c r="H4606" s="405"/>
      <c r="I4606" s="405"/>
      <c r="J4606" s="405"/>
      <c r="K4606" s="405"/>
      <c r="L4606" s="406"/>
      <c r="M4606" s="25" t="str">
        <f>IFERROR(VLOOKUP(D4606,Cover!$I$2:$J$14,2,0),"")</f>
        <v/>
      </c>
      <c r="N4606" s="25" t="str">
        <f t="shared" si="142"/>
        <v/>
      </c>
      <c r="O4606" s="15" t="str">
        <f t="shared" si="143"/>
        <v/>
      </c>
    </row>
    <row r="4607" spans="1:15" ht="16.5" customHeight="1">
      <c r="A4607" s="404"/>
      <c r="B4607" s="405"/>
      <c r="C4607" s="413"/>
      <c r="D4607" s="405"/>
      <c r="E4607" s="405"/>
      <c r="F4607" s="405"/>
      <c r="G4607" s="405"/>
      <c r="H4607" s="405"/>
      <c r="I4607" s="405"/>
      <c r="J4607" s="405"/>
      <c r="K4607" s="405"/>
      <c r="L4607" s="406"/>
      <c r="M4607" s="25" t="str">
        <f>IFERROR(VLOOKUP(D4607,Cover!$I$2:$J$14,2,0),"")</f>
        <v/>
      </c>
      <c r="N4607" s="25" t="str">
        <f t="shared" si="142"/>
        <v/>
      </c>
      <c r="O4607" s="15" t="str">
        <f t="shared" si="143"/>
        <v/>
      </c>
    </row>
    <row r="4608" spans="1:15" ht="16.5" customHeight="1">
      <c r="A4608" s="404"/>
      <c r="B4608" s="405"/>
      <c r="C4608" s="413"/>
      <c r="D4608" s="405"/>
      <c r="E4608" s="405"/>
      <c r="F4608" s="405"/>
      <c r="G4608" s="405"/>
      <c r="H4608" s="405"/>
      <c r="I4608" s="405"/>
      <c r="J4608" s="405"/>
      <c r="K4608" s="405"/>
      <c r="L4608" s="406"/>
      <c r="M4608" s="25" t="str">
        <f>IFERROR(VLOOKUP(D4608,Cover!$I$2:$J$14,2,0),"")</f>
        <v/>
      </c>
      <c r="N4608" s="25" t="str">
        <f t="shared" si="142"/>
        <v/>
      </c>
      <c r="O4608" s="15" t="str">
        <f t="shared" si="143"/>
        <v/>
      </c>
    </row>
    <row r="4609" spans="1:15" ht="16.5" customHeight="1">
      <c r="A4609" s="404"/>
      <c r="B4609" s="405"/>
      <c r="C4609" s="413"/>
      <c r="D4609" s="405"/>
      <c r="E4609" s="405"/>
      <c r="F4609" s="405"/>
      <c r="G4609" s="405"/>
      <c r="H4609" s="405"/>
      <c r="I4609" s="405"/>
      <c r="J4609" s="405"/>
      <c r="K4609" s="405"/>
      <c r="L4609" s="406"/>
      <c r="M4609" s="25" t="str">
        <f>IFERROR(VLOOKUP(D4609,Cover!$I$2:$J$14,2,0),"")</f>
        <v/>
      </c>
      <c r="N4609" s="25" t="str">
        <f t="shared" si="142"/>
        <v/>
      </c>
      <c r="O4609" s="15" t="str">
        <f t="shared" si="143"/>
        <v/>
      </c>
    </row>
    <row r="4610" spans="1:15" ht="16.5" customHeight="1">
      <c r="A4610" s="404"/>
      <c r="B4610" s="405"/>
      <c r="C4610" s="413"/>
      <c r="D4610" s="405"/>
      <c r="E4610" s="405"/>
      <c r="F4610" s="405"/>
      <c r="G4610" s="405"/>
      <c r="H4610" s="405"/>
      <c r="I4610" s="405"/>
      <c r="J4610" s="405"/>
      <c r="K4610" s="405"/>
      <c r="L4610" s="406"/>
      <c r="M4610" s="25" t="str">
        <f>IFERROR(VLOOKUP(D4610,Cover!$I$2:$J$14,2,0),"")</f>
        <v/>
      </c>
      <c r="N4610" s="25" t="str">
        <f t="shared" si="142"/>
        <v/>
      </c>
      <c r="O4610" s="15" t="str">
        <f t="shared" si="143"/>
        <v/>
      </c>
    </row>
    <row r="4611" spans="1:15" ht="16.5" customHeight="1">
      <c r="A4611" s="404"/>
      <c r="B4611" s="405"/>
      <c r="C4611" s="413"/>
      <c r="D4611" s="405"/>
      <c r="E4611" s="405"/>
      <c r="F4611" s="405"/>
      <c r="G4611" s="405"/>
      <c r="H4611" s="405"/>
      <c r="I4611" s="405"/>
      <c r="J4611" s="405"/>
      <c r="K4611" s="405"/>
      <c r="L4611" s="406"/>
      <c r="M4611" s="25" t="str">
        <f>IFERROR(VLOOKUP(D4611,Cover!$I$2:$J$14,2,0),"")</f>
        <v/>
      </c>
      <c r="N4611" s="25" t="str">
        <f t="shared" ref="N4611:N4674" si="144">IF(O4611&lt;&gt;"PMOyyy144_R4bis",CONCATENATE(B4611,M4611,I4611),CONCATENATE(O4611,M4611,I4611))</f>
        <v/>
      </c>
      <c r="O4611" s="15" t="str">
        <f t="shared" ref="O4611:O4674" si="145">LEFT(B4611,15)</f>
        <v/>
      </c>
    </row>
    <row r="4612" spans="1:15" ht="16.5" customHeight="1">
      <c r="A4612" s="404"/>
      <c r="B4612" s="405"/>
      <c r="C4612" s="413"/>
      <c r="D4612" s="405"/>
      <c r="E4612" s="405"/>
      <c r="F4612" s="405"/>
      <c r="G4612" s="405"/>
      <c r="H4612" s="405"/>
      <c r="I4612" s="405"/>
      <c r="J4612" s="405"/>
      <c r="K4612" s="405"/>
      <c r="L4612" s="406"/>
      <c r="M4612" s="25" t="str">
        <f>IFERROR(VLOOKUP(D4612,Cover!$I$2:$J$14,2,0),"")</f>
        <v/>
      </c>
      <c r="N4612" s="25" t="str">
        <f t="shared" si="144"/>
        <v/>
      </c>
      <c r="O4612" s="15" t="str">
        <f t="shared" si="145"/>
        <v/>
      </c>
    </row>
    <row r="4613" spans="1:15" ht="16.5" customHeight="1">
      <c r="A4613" s="404"/>
      <c r="B4613" s="405"/>
      <c r="C4613" s="413"/>
      <c r="D4613" s="405"/>
      <c r="E4613" s="405"/>
      <c r="F4613" s="405"/>
      <c r="G4613" s="405"/>
      <c r="H4613" s="405"/>
      <c r="I4613" s="405"/>
      <c r="J4613" s="405"/>
      <c r="K4613" s="405"/>
      <c r="L4613" s="406"/>
      <c r="M4613" s="25" t="str">
        <f>IFERROR(VLOOKUP(D4613,Cover!$I$2:$J$14,2,0),"")</f>
        <v/>
      </c>
      <c r="N4613" s="25" t="str">
        <f t="shared" si="144"/>
        <v/>
      </c>
      <c r="O4613" s="15" t="str">
        <f t="shared" si="145"/>
        <v/>
      </c>
    </row>
    <row r="4614" spans="1:15" ht="16.5" customHeight="1">
      <c r="A4614" s="404"/>
      <c r="B4614" s="405"/>
      <c r="C4614" s="413"/>
      <c r="D4614" s="405"/>
      <c r="E4614" s="405"/>
      <c r="F4614" s="405"/>
      <c r="G4614" s="405"/>
      <c r="H4614" s="405"/>
      <c r="I4614" s="405"/>
      <c r="J4614" s="405"/>
      <c r="K4614" s="405"/>
      <c r="L4614" s="406"/>
      <c r="M4614" s="25" t="str">
        <f>IFERROR(VLOOKUP(D4614,Cover!$I$2:$J$14,2,0),"")</f>
        <v/>
      </c>
      <c r="N4614" s="25" t="str">
        <f t="shared" si="144"/>
        <v/>
      </c>
      <c r="O4614" s="15" t="str">
        <f t="shared" si="145"/>
        <v/>
      </c>
    </row>
    <row r="4615" spans="1:15" ht="16.5" customHeight="1">
      <c r="A4615" s="404"/>
      <c r="B4615" s="405"/>
      <c r="C4615" s="413"/>
      <c r="D4615" s="405"/>
      <c r="E4615" s="405"/>
      <c r="F4615" s="405"/>
      <c r="G4615" s="405"/>
      <c r="H4615" s="405"/>
      <c r="I4615" s="405"/>
      <c r="J4615" s="405"/>
      <c r="K4615" s="405"/>
      <c r="L4615" s="406"/>
      <c r="M4615" s="25" t="str">
        <f>IFERROR(VLOOKUP(D4615,Cover!$I$2:$J$14,2,0),"")</f>
        <v/>
      </c>
      <c r="N4615" s="25" t="str">
        <f t="shared" si="144"/>
        <v/>
      </c>
      <c r="O4615" s="15" t="str">
        <f t="shared" si="145"/>
        <v/>
      </c>
    </row>
    <row r="4616" spans="1:15" ht="16.5" customHeight="1">
      <c r="A4616" s="404"/>
      <c r="B4616" s="405"/>
      <c r="C4616" s="413"/>
      <c r="D4616" s="405"/>
      <c r="E4616" s="405"/>
      <c r="F4616" s="405"/>
      <c r="G4616" s="405"/>
      <c r="H4616" s="405"/>
      <c r="I4616" s="405"/>
      <c r="J4616" s="405"/>
      <c r="K4616" s="405"/>
      <c r="L4616" s="406"/>
      <c r="M4616" s="25" t="str">
        <f>IFERROR(VLOOKUP(D4616,Cover!$I$2:$J$14,2,0),"")</f>
        <v/>
      </c>
      <c r="N4616" s="25" t="str">
        <f t="shared" si="144"/>
        <v/>
      </c>
      <c r="O4616" s="15" t="str">
        <f t="shared" si="145"/>
        <v/>
      </c>
    </row>
    <row r="4617" spans="1:15" ht="16.5" customHeight="1">
      <c r="A4617" s="404"/>
      <c r="B4617" s="405"/>
      <c r="C4617" s="413"/>
      <c r="D4617" s="405"/>
      <c r="E4617" s="405"/>
      <c r="F4617" s="405"/>
      <c r="G4617" s="405"/>
      <c r="H4617" s="405"/>
      <c r="I4617" s="405"/>
      <c r="J4617" s="405"/>
      <c r="K4617" s="405"/>
      <c r="L4617" s="406"/>
      <c r="M4617" s="25" t="str">
        <f>IFERROR(VLOOKUP(D4617,Cover!$I$2:$J$14,2,0),"")</f>
        <v/>
      </c>
      <c r="N4617" s="25" t="str">
        <f t="shared" si="144"/>
        <v/>
      </c>
      <c r="O4617" s="15" t="str">
        <f t="shared" si="145"/>
        <v/>
      </c>
    </row>
    <row r="4618" spans="1:15" ht="16.5" customHeight="1">
      <c r="A4618" s="404"/>
      <c r="B4618" s="405"/>
      <c r="C4618" s="413"/>
      <c r="D4618" s="405"/>
      <c r="E4618" s="405"/>
      <c r="F4618" s="405"/>
      <c r="G4618" s="405"/>
      <c r="H4618" s="405"/>
      <c r="I4618" s="405"/>
      <c r="J4618" s="405"/>
      <c r="K4618" s="405"/>
      <c r="L4618" s="406"/>
      <c r="M4618" s="25" t="str">
        <f>IFERROR(VLOOKUP(D4618,Cover!$I$2:$J$14,2,0),"")</f>
        <v/>
      </c>
      <c r="N4618" s="25" t="str">
        <f t="shared" si="144"/>
        <v/>
      </c>
      <c r="O4618" s="15" t="str">
        <f t="shared" si="145"/>
        <v/>
      </c>
    </row>
    <row r="4619" spans="1:15" ht="16.5" customHeight="1">
      <c r="A4619" s="404"/>
      <c r="B4619" s="405"/>
      <c r="C4619" s="413"/>
      <c r="D4619" s="405"/>
      <c r="E4619" s="405"/>
      <c r="F4619" s="405"/>
      <c r="G4619" s="405"/>
      <c r="H4619" s="405"/>
      <c r="I4619" s="405"/>
      <c r="J4619" s="405"/>
      <c r="K4619" s="405"/>
      <c r="L4619" s="406"/>
      <c r="M4619" s="25" t="str">
        <f>IFERROR(VLOOKUP(D4619,Cover!$I$2:$J$14,2,0),"")</f>
        <v/>
      </c>
      <c r="N4619" s="25" t="str">
        <f t="shared" si="144"/>
        <v/>
      </c>
      <c r="O4619" s="15" t="str">
        <f t="shared" si="145"/>
        <v/>
      </c>
    </row>
    <row r="4620" spans="1:15" ht="16.5" customHeight="1">
      <c r="A4620" s="404"/>
      <c r="B4620" s="405"/>
      <c r="C4620" s="413"/>
      <c r="D4620" s="405"/>
      <c r="E4620" s="405"/>
      <c r="F4620" s="405"/>
      <c r="G4620" s="405"/>
      <c r="H4620" s="405"/>
      <c r="I4620" s="405"/>
      <c r="J4620" s="405"/>
      <c r="K4620" s="405"/>
      <c r="L4620" s="406"/>
      <c r="M4620" s="25" t="str">
        <f>IFERROR(VLOOKUP(D4620,Cover!$I$2:$J$14,2,0),"")</f>
        <v/>
      </c>
      <c r="N4620" s="25" t="str">
        <f t="shared" si="144"/>
        <v/>
      </c>
      <c r="O4620" s="15" t="str">
        <f t="shared" si="145"/>
        <v/>
      </c>
    </row>
    <row r="4621" spans="1:15" ht="16.5" customHeight="1">
      <c r="A4621" s="404"/>
      <c r="B4621" s="405"/>
      <c r="C4621" s="413"/>
      <c r="D4621" s="405"/>
      <c r="E4621" s="405"/>
      <c r="F4621" s="405"/>
      <c r="G4621" s="405"/>
      <c r="H4621" s="405"/>
      <c r="I4621" s="405"/>
      <c r="J4621" s="405"/>
      <c r="K4621" s="405"/>
      <c r="L4621" s="406"/>
      <c r="M4621" s="25" t="str">
        <f>IFERROR(VLOOKUP(D4621,Cover!$I$2:$J$14,2,0),"")</f>
        <v/>
      </c>
      <c r="N4621" s="25" t="str">
        <f t="shared" si="144"/>
        <v/>
      </c>
      <c r="O4621" s="15" t="str">
        <f t="shared" si="145"/>
        <v/>
      </c>
    </row>
    <row r="4622" spans="1:15" ht="16.5" customHeight="1">
      <c r="A4622" s="404"/>
      <c r="B4622" s="405"/>
      <c r="C4622" s="413"/>
      <c r="D4622" s="405"/>
      <c r="E4622" s="405"/>
      <c r="F4622" s="405"/>
      <c r="G4622" s="405"/>
      <c r="H4622" s="405"/>
      <c r="I4622" s="405"/>
      <c r="J4622" s="405"/>
      <c r="K4622" s="405"/>
      <c r="L4622" s="406"/>
      <c r="M4622" s="25" t="str">
        <f>IFERROR(VLOOKUP(D4622,Cover!$I$2:$J$14,2,0),"")</f>
        <v/>
      </c>
      <c r="N4622" s="25" t="str">
        <f t="shared" si="144"/>
        <v/>
      </c>
      <c r="O4622" s="15" t="str">
        <f t="shared" si="145"/>
        <v/>
      </c>
    </row>
    <row r="4623" spans="1:15" ht="16.5" customHeight="1">
      <c r="A4623" s="404"/>
      <c r="B4623" s="405"/>
      <c r="C4623" s="413"/>
      <c r="D4623" s="405"/>
      <c r="E4623" s="405"/>
      <c r="F4623" s="405"/>
      <c r="G4623" s="405"/>
      <c r="H4623" s="405"/>
      <c r="I4623" s="405"/>
      <c r="J4623" s="405"/>
      <c r="K4623" s="405"/>
      <c r="L4623" s="406"/>
      <c r="M4623" s="25" t="str">
        <f>IFERROR(VLOOKUP(D4623,Cover!$I$2:$J$14,2,0),"")</f>
        <v/>
      </c>
      <c r="N4623" s="25" t="str">
        <f t="shared" si="144"/>
        <v/>
      </c>
      <c r="O4623" s="15" t="str">
        <f t="shared" si="145"/>
        <v/>
      </c>
    </row>
    <row r="4624" spans="1:15" ht="16.5" customHeight="1">
      <c r="A4624" s="404"/>
      <c r="B4624" s="405"/>
      <c r="C4624" s="413"/>
      <c r="D4624" s="405"/>
      <c r="E4624" s="405"/>
      <c r="F4624" s="405"/>
      <c r="G4624" s="405"/>
      <c r="H4624" s="405"/>
      <c r="I4624" s="405"/>
      <c r="J4624" s="405"/>
      <c r="K4624" s="405"/>
      <c r="L4624" s="406"/>
      <c r="M4624" s="25" t="str">
        <f>IFERROR(VLOOKUP(D4624,Cover!$I$2:$J$14,2,0),"")</f>
        <v/>
      </c>
      <c r="N4624" s="25" t="str">
        <f t="shared" si="144"/>
        <v/>
      </c>
      <c r="O4624" s="15" t="str">
        <f t="shared" si="145"/>
        <v/>
      </c>
    </row>
    <row r="4625" spans="1:15" ht="16.5" customHeight="1">
      <c r="A4625" s="404"/>
      <c r="B4625" s="405"/>
      <c r="C4625" s="413"/>
      <c r="D4625" s="405"/>
      <c r="E4625" s="405"/>
      <c r="F4625" s="405"/>
      <c r="G4625" s="405"/>
      <c r="H4625" s="405"/>
      <c r="I4625" s="405"/>
      <c r="J4625" s="405"/>
      <c r="K4625" s="405"/>
      <c r="L4625" s="406"/>
      <c r="M4625" s="25" t="str">
        <f>IFERROR(VLOOKUP(D4625,Cover!$I$2:$J$14,2,0),"")</f>
        <v/>
      </c>
      <c r="N4625" s="25" t="str">
        <f t="shared" si="144"/>
        <v/>
      </c>
      <c r="O4625" s="15" t="str">
        <f t="shared" si="145"/>
        <v/>
      </c>
    </row>
    <row r="4626" spans="1:15" ht="16.5" customHeight="1">
      <c r="A4626" s="404"/>
      <c r="B4626" s="405"/>
      <c r="C4626" s="413"/>
      <c r="D4626" s="405"/>
      <c r="E4626" s="405"/>
      <c r="F4626" s="405"/>
      <c r="G4626" s="405"/>
      <c r="H4626" s="405"/>
      <c r="I4626" s="405"/>
      <c r="J4626" s="405"/>
      <c r="K4626" s="405"/>
      <c r="L4626" s="406"/>
      <c r="M4626" s="25" t="str">
        <f>IFERROR(VLOOKUP(D4626,Cover!$I$2:$J$14,2,0),"")</f>
        <v/>
      </c>
      <c r="N4626" s="25" t="str">
        <f t="shared" si="144"/>
        <v/>
      </c>
      <c r="O4626" s="15" t="str">
        <f t="shared" si="145"/>
        <v/>
      </c>
    </row>
    <row r="4627" spans="1:15" ht="16.5" customHeight="1">
      <c r="A4627" s="404"/>
      <c r="B4627" s="405"/>
      <c r="C4627" s="413"/>
      <c r="D4627" s="405"/>
      <c r="E4627" s="405"/>
      <c r="F4627" s="405"/>
      <c r="G4627" s="405"/>
      <c r="H4627" s="405"/>
      <c r="I4627" s="405"/>
      <c r="J4627" s="405"/>
      <c r="K4627" s="405"/>
      <c r="L4627" s="406"/>
      <c r="M4627" s="25" t="str">
        <f>IFERROR(VLOOKUP(D4627,Cover!$I$2:$J$14,2,0),"")</f>
        <v/>
      </c>
      <c r="N4627" s="25" t="str">
        <f t="shared" si="144"/>
        <v/>
      </c>
      <c r="O4627" s="15" t="str">
        <f t="shared" si="145"/>
        <v/>
      </c>
    </row>
    <row r="4628" spans="1:15" ht="16.5" customHeight="1">
      <c r="A4628" s="404"/>
      <c r="B4628" s="405"/>
      <c r="C4628" s="413"/>
      <c r="D4628" s="405"/>
      <c r="E4628" s="405"/>
      <c r="F4628" s="405"/>
      <c r="G4628" s="405"/>
      <c r="H4628" s="405"/>
      <c r="I4628" s="405"/>
      <c r="J4628" s="405"/>
      <c r="K4628" s="405"/>
      <c r="L4628" s="406"/>
      <c r="M4628" s="25" t="str">
        <f>IFERROR(VLOOKUP(D4628,Cover!$I$2:$J$14,2,0),"")</f>
        <v/>
      </c>
      <c r="N4628" s="25" t="str">
        <f t="shared" si="144"/>
        <v/>
      </c>
      <c r="O4628" s="15" t="str">
        <f t="shared" si="145"/>
        <v/>
      </c>
    </row>
    <row r="4629" spans="1:15" ht="16.5" customHeight="1">
      <c r="A4629" s="404"/>
      <c r="B4629" s="405"/>
      <c r="C4629" s="413"/>
      <c r="D4629" s="405"/>
      <c r="E4629" s="405"/>
      <c r="F4629" s="405"/>
      <c r="G4629" s="405"/>
      <c r="H4629" s="405"/>
      <c r="I4629" s="405"/>
      <c r="J4629" s="405"/>
      <c r="K4629" s="405"/>
      <c r="L4629" s="406"/>
      <c r="M4629" s="25" t="str">
        <f>IFERROR(VLOOKUP(D4629,Cover!$I$2:$J$14,2,0),"")</f>
        <v/>
      </c>
      <c r="N4629" s="25" t="str">
        <f t="shared" si="144"/>
        <v/>
      </c>
      <c r="O4629" s="15" t="str">
        <f t="shared" si="145"/>
        <v/>
      </c>
    </row>
    <row r="4630" spans="1:15" ht="16.5" customHeight="1">
      <c r="A4630" s="404"/>
      <c r="B4630" s="405"/>
      <c r="C4630" s="413"/>
      <c r="D4630" s="405"/>
      <c r="E4630" s="405"/>
      <c r="F4630" s="405"/>
      <c r="G4630" s="405"/>
      <c r="H4630" s="405"/>
      <c r="I4630" s="405"/>
      <c r="J4630" s="405"/>
      <c r="K4630" s="405"/>
      <c r="L4630" s="406"/>
      <c r="M4630" s="25" t="str">
        <f>IFERROR(VLOOKUP(D4630,Cover!$I$2:$J$14,2,0),"")</f>
        <v/>
      </c>
      <c r="N4630" s="25" t="str">
        <f t="shared" si="144"/>
        <v/>
      </c>
      <c r="O4630" s="15" t="str">
        <f t="shared" si="145"/>
        <v/>
      </c>
    </row>
    <row r="4631" spans="1:15" ht="16.5" customHeight="1">
      <c r="A4631" s="404"/>
      <c r="B4631" s="405"/>
      <c r="C4631" s="413"/>
      <c r="D4631" s="405"/>
      <c r="E4631" s="405"/>
      <c r="F4631" s="405"/>
      <c r="G4631" s="405"/>
      <c r="H4631" s="405"/>
      <c r="I4631" s="405"/>
      <c r="J4631" s="405"/>
      <c r="K4631" s="405"/>
      <c r="L4631" s="406"/>
      <c r="M4631" s="25" t="str">
        <f>IFERROR(VLOOKUP(D4631,Cover!$I$2:$J$14,2,0),"")</f>
        <v/>
      </c>
      <c r="N4631" s="25" t="str">
        <f t="shared" si="144"/>
        <v/>
      </c>
      <c r="O4631" s="15" t="str">
        <f t="shared" si="145"/>
        <v/>
      </c>
    </row>
    <row r="4632" spans="1:15" ht="16.5" customHeight="1">
      <c r="A4632" s="404"/>
      <c r="B4632" s="405"/>
      <c r="C4632" s="413"/>
      <c r="D4632" s="405"/>
      <c r="E4632" s="405"/>
      <c r="F4632" s="405"/>
      <c r="G4632" s="405"/>
      <c r="H4632" s="405"/>
      <c r="I4632" s="405"/>
      <c r="J4632" s="405"/>
      <c r="K4632" s="405"/>
      <c r="L4632" s="406"/>
      <c r="M4632" s="25" t="str">
        <f>IFERROR(VLOOKUP(D4632,Cover!$I$2:$J$14,2,0),"")</f>
        <v/>
      </c>
      <c r="N4632" s="25" t="str">
        <f t="shared" si="144"/>
        <v/>
      </c>
      <c r="O4632" s="15" t="str">
        <f t="shared" si="145"/>
        <v/>
      </c>
    </row>
    <row r="4633" spans="1:15" ht="16.5" customHeight="1">
      <c r="A4633" s="404"/>
      <c r="B4633" s="405"/>
      <c r="C4633" s="413"/>
      <c r="D4633" s="405"/>
      <c r="E4633" s="405"/>
      <c r="F4633" s="405"/>
      <c r="G4633" s="405"/>
      <c r="H4633" s="405"/>
      <c r="I4633" s="405"/>
      <c r="J4633" s="405"/>
      <c r="K4633" s="405"/>
      <c r="L4633" s="406"/>
      <c r="M4633" s="25" t="str">
        <f>IFERROR(VLOOKUP(D4633,Cover!$I$2:$J$14,2,0),"")</f>
        <v/>
      </c>
      <c r="N4633" s="25" t="str">
        <f t="shared" si="144"/>
        <v/>
      </c>
      <c r="O4633" s="15" t="str">
        <f t="shared" si="145"/>
        <v/>
      </c>
    </row>
    <row r="4634" spans="1:15" ht="16.5" customHeight="1">
      <c r="A4634" s="404"/>
      <c r="B4634" s="405"/>
      <c r="C4634" s="413"/>
      <c r="D4634" s="405"/>
      <c r="E4634" s="405"/>
      <c r="F4634" s="405"/>
      <c r="G4634" s="405"/>
      <c r="H4634" s="405"/>
      <c r="I4634" s="405"/>
      <c r="J4634" s="405"/>
      <c r="K4634" s="405"/>
      <c r="L4634" s="406"/>
      <c r="M4634" s="25" t="str">
        <f>IFERROR(VLOOKUP(D4634,Cover!$I$2:$J$14,2,0),"")</f>
        <v/>
      </c>
      <c r="N4634" s="25" t="str">
        <f t="shared" si="144"/>
        <v/>
      </c>
      <c r="O4634" s="15" t="str">
        <f t="shared" si="145"/>
        <v/>
      </c>
    </row>
    <row r="4635" spans="1:15" ht="16.5" customHeight="1">
      <c r="A4635" s="404"/>
      <c r="B4635" s="405"/>
      <c r="C4635" s="413"/>
      <c r="D4635" s="405"/>
      <c r="E4635" s="405"/>
      <c r="F4635" s="405"/>
      <c r="G4635" s="405"/>
      <c r="H4635" s="405"/>
      <c r="I4635" s="405"/>
      <c r="J4635" s="405"/>
      <c r="K4635" s="405"/>
      <c r="L4635" s="406"/>
      <c r="M4635" s="25" t="str">
        <f>IFERROR(VLOOKUP(D4635,Cover!$I$2:$J$14,2,0),"")</f>
        <v/>
      </c>
      <c r="N4635" s="25" t="str">
        <f t="shared" si="144"/>
        <v/>
      </c>
      <c r="O4635" s="15" t="str">
        <f t="shared" si="145"/>
        <v/>
      </c>
    </row>
    <row r="4636" spans="1:15" ht="16.5" customHeight="1">
      <c r="A4636" s="404"/>
      <c r="B4636" s="405"/>
      <c r="C4636" s="413"/>
      <c r="D4636" s="405"/>
      <c r="E4636" s="405"/>
      <c r="F4636" s="405"/>
      <c r="G4636" s="405"/>
      <c r="H4636" s="405"/>
      <c r="I4636" s="405"/>
      <c r="J4636" s="405"/>
      <c r="K4636" s="405"/>
      <c r="L4636" s="406"/>
      <c r="M4636" s="25" t="str">
        <f>IFERROR(VLOOKUP(D4636,Cover!$I$2:$J$14,2,0),"")</f>
        <v/>
      </c>
      <c r="N4636" s="25" t="str">
        <f t="shared" si="144"/>
        <v/>
      </c>
      <c r="O4636" s="15" t="str">
        <f t="shared" si="145"/>
        <v/>
      </c>
    </row>
    <row r="4637" spans="1:15" ht="16.5" customHeight="1">
      <c r="A4637" s="404"/>
      <c r="B4637" s="405"/>
      <c r="C4637" s="413"/>
      <c r="D4637" s="405"/>
      <c r="E4637" s="405"/>
      <c r="F4637" s="405"/>
      <c r="G4637" s="405"/>
      <c r="H4637" s="405"/>
      <c r="I4637" s="405"/>
      <c r="J4637" s="405"/>
      <c r="K4637" s="405"/>
      <c r="L4637" s="406"/>
      <c r="M4637" s="25" t="str">
        <f>IFERROR(VLOOKUP(D4637,Cover!$I$2:$J$14,2,0),"")</f>
        <v/>
      </c>
      <c r="N4637" s="25" t="str">
        <f t="shared" si="144"/>
        <v/>
      </c>
      <c r="O4637" s="15" t="str">
        <f t="shared" si="145"/>
        <v/>
      </c>
    </row>
    <row r="4638" spans="1:15" ht="16.5" customHeight="1">
      <c r="A4638" s="404"/>
      <c r="B4638" s="405"/>
      <c r="C4638" s="413"/>
      <c r="D4638" s="405"/>
      <c r="E4638" s="405"/>
      <c r="F4638" s="405"/>
      <c r="G4638" s="405"/>
      <c r="H4638" s="405"/>
      <c r="I4638" s="405"/>
      <c r="J4638" s="405"/>
      <c r="K4638" s="405"/>
      <c r="L4638" s="406"/>
      <c r="M4638" s="25" t="str">
        <f>IFERROR(VLOOKUP(D4638,Cover!$I$2:$J$14,2,0),"")</f>
        <v/>
      </c>
      <c r="N4638" s="25" t="str">
        <f t="shared" si="144"/>
        <v/>
      </c>
      <c r="O4638" s="15" t="str">
        <f t="shared" si="145"/>
        <v/>
      </c>
    </row>
    <row r="4639" spans="1:15" ht="16.5" customHeight="1">
      <c r="A4639" s="404"/>
      <c r="B4639" s="405"/>
      <c r="C4639" s="413"/>
      <c r="D4639" s="405"/>
      <c r="E4639" s="405"/>
      <c r="F4639" s="405"/>
      <c r="G4639" s="405"/>
      <c r="H4639" s="405"/>
      <c r="I4639" s="405"/>
      <c r="J4639" s="405"/>
      <c r="K4639" s="405"/>
      <c r="L4639" s="406"/>
      <c r="M4639" s="25" t="str">
        <f>IFERROR(VLOOKUP(D4639,Cover!$I$2:$J$14,2,0),"")</f>
        <v/>
      </c>
      <c r="N4639" s="25" t="str">
        <f t="shared" si="144"/>
        <v/>
      </c>
      <c r="O4639" s="15" t="str">
        <f t="shared" si="145"/>
        <v/>
      </c>
    </row>
    <row r="4640" spans="1:15" ht="16.5" customHeight="1">
      <c r="A4640" s="404"/>
      <c r="B4640" s="405"/>
      <c r="C4640" s="413"/>
      <c r="D4640" s="405"/>
      <c r="E4640" s="405"/>
      <c r="F4640" s="405"/>
      <c r="G4640" s="405"/>
      <c r="H4640" s="405"/>
      <c r="I4640" s="405"/>
      <c r="J4640" s="405"/>
      <c r="K4640" s="405"/>
      <c r="L4640" s="406"/>
      <c r="M4640" s="25" t="str">
        <f>IFERROR(VLOOKUP(D4640,Cover!$I$2:$J$14,2,0),"")</f>
        <v/>
      </c>
      <c r="N4640" s="25" t="str">
        <f t="shared" si="144"/>
        <v/>
      </c>
      <c r="O4640" s="15" t="str">
        <f t="shared" si="145"/>
        <v/>
      </c>
    </row>
    <row r="4641" spans="1:15" ht="16.5" customHeight="1">
      <c r="A4641" s="404"/>
      <c r="B4641" s="405"/>
      <c r="C4641" s="413"/>
      <c r="D4641" s="405"/>
      <c r="E4641" s="405"/>
      <c r="F4641" s="405"/>
      <c r="G4641" s="405"/>
      <c r="H4641" s="405"/>
      <c r="I4641" s="405"/>
      <c r="J4641" s="405"/>
      <c r="K4641" s="405"/>
      <c r="L4641" s="406"/>
      <c r="M4641" s="25" t="str">
        <f>IFERROR(VLOOKUP(D4641,Cover!$I$2:$J$14,2,0),"")</f>
        <v/>
      </c>
      <c r="N4641" s="25" t="str">
        <f t="shared" si="144"/>
        <v/>
      </c>
      <c r="O4641" s="15" t="str">
        <f t="shared" si="145"/>
        <v/>
      </c>
    </row>
    <row r="4642" spans="1:15" ht="16.5" customHeight="1">
      <c r="A4642" s="404"/>
      <c r="B4642" s="405"/>
      <c r="C4642" s="413"/>
      <c r="D4642" s="405"/>
      <c r="E4642" s="405"/>
      <c r="F4642" s="405"/>
      <c r="G4642" s="405"/>
      <c r="H4642" s="405"/>
      <c r="I4642" s="405"/>
      <c r="J4642" s="405"/>
      <c r="K4642" s="405"/>
      <c r="L4642" s="406"/>
      <c r="M4642" s="25" t="str">
        <f>IFERROR(VLOOKUP(D4642,Cover!$I$2:$J$14,2,0),"")</f>
        <v/>
      </c>
      <c r="N4642" s="25" t="str">
        <f t="shared" si="144"/>
        <v/>
      </c>
      <c r="O4642" s="15" t="str">
        <f t="shared" si="145"/>
        <v/>
      </c>
    </row>
    <row r="4643" spans="1:15" ht="16.5" customHeight="1">
      <c r="A4643" s="404"/>
      <c r="B4643" s="405"/>
      <c r="C4643" s="413"/>
      <c r="D4643" s="405"/>
      <c r="E4643" s="405"/>
      <c r="F4643" s="405"/>
      <c r="G4643" s="405"/>
      <c r="H4643" s="405"/>
      <c r="I4643" s="405"/>
      <c r="J4643" s="405"/>
      <c r="K4643" s="405"/>
      <c r="L4643" s="406"/>
      <c r="M4643" s="25" t="str">
        <f>IFERROR(VLOOKUP(D4643,Cover!$I$2:$J$14,2,0),"")</f>
        <v/>
      </c>
      <c r="N4643" s="25" t="str">
        <f t="shared" si="144"/>
        <v/>
      </c>
      <c r="O4643" s="15" t="str">
        <f t="shared" si="145"/>
        <v/>
      </c>
    </row>
    <row r="4644" spans="1:15" ht="16.5" customHeight="1">
      <c r="A4644" s="404"/>
      <c r="B4644" s="405"/>
      <c r="C4644" s="413"/>
      <c r="D4644" s="405"/>
      <c r="E4644" s="405"/>
      <c r="F4644" s="405"/>
      <c r="G4644" s="405"/>
      <c r="H4644" s="405"/>
      <c r="I4644" s="405"/>
      <c r="J4644" s="405"/>
      <c r="K4644" s="405"/>
      <c r="L4644" s="406"/>
      <c r="M4644" s="25" t="str">
        <f>IFERROR(VLOOKUP(D4644,Cover!$I$2:$J$14,2,0),"")</f>
        <v/>
      </c>
      <c r="N4644" s="25" t="str">
        <f t="shared" si="144"/>
        <v/>
      </c>
      <c r="O4644" s="15" t="str">
        <f t="shared" si="145"/>
        <v/>
      </c>
    </row>
    <row r="4645" spans="1:15" ht="16.5" customHeight="1">
      <c r="A4645" s="404"/>
      <c r="B4645" s="405"/>
      <c r="C4645" s="413"/>
      <c r="D4645" s="405"/>
      <c r="E4645" s="405"/>
      <c r="F4645" s="405"/>
      <c r="G4645" s="405"/>
      <c r="H4645" s="405"/>
      <c r="I4645" s="405"/>
      <c r="J4645" s="405"/>
      <c r="K4645" s="405"/>
      <c r="L4645" s="406"/>
      <c r="M4645" s="25" t="str">
        <f>IFERROR(VLOOKUP(D4645,Cover!$I$2:$J$14,2,0),"")</f>
        <v/>
      </c>
      <c r="N4645" s="25" t="str">
        <f t="shared" si="144"/>
        <v/>
      </c>
      <c r="O4645" s="15" t="str">
        <f t="shared" si="145"/>
        <v/>
      </c>
    </row>
    <row r="4646" spans="1:15" ht="16.5" customHeight="1">
      <c r="A4646" s="404"/>
      <c r="B4646" s="405"/>
      <c r="C4646" s="413"/>
      <c r="D4646" s="405"/>
      <c r="E4646" s="405"/>
      <c r="F4646" s="405"/>
      <c r="G4646" s="405"/>
      <c r="H4646" s="405"/>
      <c r="I4646" s="405"/>
      <c r="J4646" s="405"/>
      <c r="K4646" s="405"/>
      <c r="L4646" s="406"/>
      <c r="M4646" s="25" t="str">
        <f>IFERROR(VLOOKUP(D4646,Cover!$I$2:$J$14,2,0),"")</f>
        <v/>
      </c>
      <c r="N4646" s="25" t="str">
        <f t="shared" si="144"/>
        <v/>
      </c>
      <c r="O4646" s="15" t="str">
        <f t="shared" si="145"/>
        <v/>
      </c>
    </row>
    <row r="4647" spans="1:15" ht="16.5" customHeight="1">
      <c r="A4647" s="404"/>
      <c r="B4647" s="405"/>
      <c r="C4647" s="413"/>
      <c r="D4647" s="405"/>
      <c r="E4647" s="405"/>
      <c r="F4647" s="405"/>
      <c r="G4647" s="405"/>
      <c r="H4647" s="405"/>
      <c r="I4647" s="405"/>
      <c r="J4647" s="405"/>
      <c r="K4647" s="405"/>
      <c r="L4647" s="406"/>
      <c r="M4647" s="25" t="str">
        <f>IFERROR(VLOOKUP(D4647,Cover!$I$2:$J$14,2,0),"")</f>
        <v/>
      </c>
      <c r="N4647" s="25" t="str">
        <f t="shared" si="144"/>
        <v/>
      </c>
      <c r="O4647" s="15" t="str">
        <f t="shared" si="145"/>
        <v/>
      </c>
    </row>
    <row r="4648" spans="1:15" ht="16.5" customHeight="1">
      <c r="A4648" s="404"/>
      <c r="B4648" s="405"/>
      <c r="C4648" s="413"/>
      <c r="D4648" s="405"/>
      <c r="E4648" s="405"/>
      <c r="F4648" s="405"/>
      <c r="G4648" s="405"/>
      <c r="H4648" s="405"/>
      <c r="I4648" s="405"/>
      <c r="J4648" s="405"/>
      <c r="K4648" s="405"/>
      <c r="L4648" s="406"/>
      <c r="M4648" s="25" t="str">
        <f>IFERROR(VLOOKUP(D4648,Cover!$I$2:$J$14,2,0),"")</f>
        <v/>
      </c>
      <c r="N4648" s="25" t="str">
        <f t="shared" si="144"/>
        <v/>
      </c>
      <c r="O4648" s="15" t="str">
        <f t="shared" si="145"/>
        <v/>
      </c>
    </row>
    <row r="4649" spans="1:15" ht="16.5" customHeight="1">
      <c r="A4649" s="404"/>
      <c r="B4649" s="405"/>
      <c r="C4649" s="413"/>
      <c r="D4649" s="405"/>
      <c r="E4649" s="405"/>
      <c r="F4649" s="405"/>
      <c r="G4649" s="405"/>
      <c r="H4649" s="405"/>
      <c r="I4649" s="405"/>
      <c r="J4649" s="405"/>
      <c r="K4649" s="405"/>
      <c r="L4649" s="406"/>
      <c r="M4649" s="25" t="str">
        <f>IFERROR(VLOOKUP(D4649,Cover!$I$2:$J$14,2,0),"")</f>
        <v/>
      </c>
      <c r="N4649" s="25" t="str">
        <f t="shared" si="144"/>
        <v/>
      </c>
      <c r="O4649" s="15" t="str">
        <f t="shared" si="145"/>
        <v/>
      </c>
    </row>
    <row r="4650" spans="1:15" ht="16.5" customHeight="1">
      <c r="A4650" s="404"/>
      <c r="B4650" s="405"/>
      <c r="C4650" s="413"/>
      <c r="D4650" s="405"/>
      <c r="E4650" s="405"/>
      <c r="F4650" s="405"/>
      <c r="G4650" s="405"/>
      <c r="H4650" s="405"/>
      <c r="I4650" s="405"/>
      <c r="J4650" s="405"/>
      <c r="K4650" s="405"/>
      <c r="L4650" s="406"/>
      <c r="M4650" s="25" t="str">
        <f>IFERROR(VLOOKUP(D4650,Cover!$I$2:$J$14,2,0),"")</f>
        <v/>
      </c>
      <c r="N4650" s="25" t="str">
        <f t="shared" si="144"/>
        <v/>
      </c>
      <c r="O4650" s="15" t="str">
        <f t="shared" si="145"/>
        <v/>
      </c>
    </row>
    <row r="4651" spans="1:15" ht="16.5" customHeight="1">
      <c r="A4651" s="404"/>
      <c r="B4651" s="405"/>
      <c r="C4651" s="413"/>
      <c r="D4651" s="405"/>
      <c r="E4651" s="405"/>
      <c r="F4651" s="405"/>
      <c r="G4651" s="405"/>
      <c r="H4651" s="405"/>
      <c r="I4651" s="405"/>
      <c r="J4651" s="405"/>
      <c r="K4651" s="405"/>
      <c r="L4651" s="406"/>
      <c r="M4651" s="25" t="str">
        <f>IFERROR(VLOOKUP(D4651,Cover!$I$2:$J$14,2,0),"")</f>
        <v/>
      </c>
      <c r="N4651" s="25" t="str">
        <f t="shared" si="144"/>
        <v/>
      </c>
      <c r="O4651" s="15" t="str">
        <f t="shared" si="145"/>
        <v/>
      </c>
    </row>
    <row r="4652" spans="1:15" ht="16.5" customHeight="1">
      <c r="A4652" s="404"/>
      <c r="B4652" s="405"/>
      <c r="C4652" s="413"/>
      <c r="D4652" s="405"/>
      <c r="E4652" s="405"/>
      <c r="F4652" s="405"/>
      <c r="G4652" s="405"/>
      <c r="H4652" s="405"/>
      <c r="I4652" s="405"/>
      <c r="J4652" s="405"/>
      <c r="K4652" s="405"/>
      <c r="L4652" s="406"/>
      <c r="M4652" s="25" t="str">
        <f>IFERROR(VLOOKUP(D4652,Cover!$I$2:$J$14,2,0),"")</f>
        <v/>
      </c>
      <c r="N4652" s="25" t="str">
        <f t="shared" si="144"/>
        <v/>
      </c>
      <c r="O4652" s="15" t="str">
        <f t="shared" si="145"/>
        <v/>
      </c>
    </row>
    <row r="4653" spans="1:15" ht="16.5" customHeight="1">
      <c r="A4653" s="404"/>
      <c r="B4653" s="405"/>
      <c r="C4653" s="413"/>
      <c r="D4653" s="405"/>
      <c r="E4653" s="405"/>
      <c r="F4653" s="405"/>
      <c r="G4653" s="405"/>
      <c r="H4653" s="405"/>
      <c r="I4653" s="405"/>
      <c r="J4653" s="405"/>
      <c r="K4653" s="405"/>
      <c r="L4653" s="406"/>
      <c r="M4653" s="25" t="str">
        <f>IFERROR(VLOOKUP(D4653,Cover!$I$2:$J$14,2,0),"")</f>
        <v/>
      </c>
      <c r="N4653" s="25" t="str">
        <f t="shared" si="144"/>
        <v/>
      </c>
      <c r="O4653" s="15" t="str">
        <f t="shared" si="145"/>
        <v/>
      </c>
    </row>
    <row r="4654" spans="1:15" ht="16.5" customHeight="1">
      <c r="A4654" s="404"/>
      <c r="B4654" s="405"/>
      <c r="C4654" s="413"/>
      <c r="D4654" s="405"/>
      <c r="E4654" s="405"/>
      <c r="F4654" s="405"/>
      <c r="G4654" s="405"/>
      <c r="H4654" s="405"/>
      <c r="I4654" s="405"/>
      <c r="J4654" s="405"/>
      <c r="K4654" s="405"/>
      <c r="L4654" s="406"/>
      <c r="M4654" s="25" t="str">
        <f>IFERROR(VLOOKUP(D4654,Cover!$I$2:$J$14,2,0),"")</f>
        <v/>
      </c>
      <c r="N4654" s="25" t="str">
        <f t="shared" si="144"/>
        <v/>
      </c>
      <c r="O4654" s="15" t="str">
        <f t="shared" si="145"/>
        <v/>
      </c>
    </row>
    <row r="4655" spans="1:15" ht="16.5" customHeight="1">
      <c r="A4655" s="404"/>
      <c r="B4655" s="405"/>
      <c r="C4655" s="413"/>
      <c r="D4655" s="405"/>
      <c r="E4655" s="405"/>
      <c r="F4655" s="405"/>
      <c r="G4655" s="405"/>
      <c r="H4655" s="405"/>
      <c r="I4655" s="405"/>
      <c r="J4655" s="405"/>
      <c r="K4655" s="405"/>
      <c r="L4655" s="406"/>
      <c r="M4655" s="25" t="str">
        <f>IFERROR(VLOOKUP(D4655,Cover!$I$2:$J$14,2,0),"")</f>
        <v/>
      </c>
      <c r="N4655" s="25" t="str">
        <f t="shared" si="144"/>
        <v/>
      </c>
      <c r="O4655" s="15" t="str">
        <f t="shared" si="145"/>
        <v/>
      </c>
    </row>
    <row r="4656" spans="1:15" ht="16.5" customHeight="1">
      <c r="A4656" s="404"/>
      <c r="B4656" s="405"/>
      <c r="C4656" s="413"/>
      <c r="D4656" s="405"/>
      <c r="E4656" s="405"/>
      <c r="F4656" s="405"/>
      <c r="G4656" s="405"/>
      <c r="H4656" s="405"/>
      <c r="I4656" s="405"/>
      <c r="J4656" s="405"/>
      <c r="K4656" s="405"/>
      <c r="L4656" s="406"/>
      <c r="M4656" s="25" t="str">
        <f>IFERROR(VLOOKUP(D4656,Cover!$I$2:$J$14,2,0),"")</f>
        <v/>
      </c>
      <c r="N4656" s="25" t="str">
        <f t="shared" si="144"/>
        <v/>
      </c>
      <c r="O4656" s="15" t="str">
        <f t="shared" si="145"/>
        <v/>
      </c>
    </row>
    <row r="4657" spans="1:15" ht="16.5" customHeight="1">
      <c r="A4657" s="404"/>
      <c r="B4657" s="405"/>
      <c r="C4657" s="413"/>
      <c r="D4657" s="405"/>
      <c r="E4657" s="405"/>
      <c r="F4657" s="405"/>
      <c r="G4657" s="405"/>
      <c r="H4657" s="405"/>
      <c r="I4657" s="405"/>
      <c r="J4657" s="405"/>
      <c r="K4657" s="405"/>
      <c r="L4657" s="406"/>
      <c r="M4657" s="25" t="str">
        <f>IFERROR(VLOOKUP(D4657,Cover!$I$2:$J$14,2,0),"")</f>
        <v/>
      </c>
      <c r="N4657" s="25" t="str">
        <f t="shared" si="144"/>
        <v/>
      </c>
      <c r="O4657" s="15" t="str">
        <f t="shared" si="145"/>
        <v/>
      </c>
    </row>
    <row r="4658" spans="1:15" ht="16.5" customHeight="1">
      <c r="A4658" s="404"/>
      <c r="B4658" s="405"/>
      <c r="C4658" s="413"/>
      <c r="D4658" s="405"/>
      <c r="E4658" s="405"/>
      <c r="F4658" s="405"/>
      <c r="G4658" s="405"/>
      <c r="H4658" s="405"/>
      <c r="I4658" s="405"/>
      <c r="J4658" s="405"/>
      <c r="K4658" s="405"/>
      <c r="L4658" s="406"/>
      <c r="M4658" s="25" t="str">
        <f>IFERROR(VLOOKUP(D4658,Cover!$I$2:$J$14,2,0),"")</f>
        <v/>
      </c>
      <c r="N4658" s="25" t="str">
        <f t="shared" si="144"/>
        <v/>
      </c>
      <c r="O4658" s="15" t="str">
        <f t="shared" si="145"/>
        <v/>
      </c>
    </row>
    <row r="4659" spans="1:15" ht="16.5" customHeight="1">
      <c r="A4659" s="404"/>
      <c r="B4659" s="405"/>
      <c r="C4659" s="413"/>
      <c r="D4659" s="405"/>
      <c r="E4659" s="405"/>
      <c r="F4659" s="405"/>
      <c r="G4659" s="405"/>
      <c r="H4659" s="405"/>
      <c r="I4659" s="405"/>
      <c r="J4659" s="405"/>
      <c r="K4659" s="405"/>
      <c r="L4659" s="406"/>
      <c r="M4659" s="25" t="str">
        <f>IFERROR(VLOOKUP(D4659,Cover!$I$2:$J$14,2,0),"")</f>
        <v/>
      </c>
      <c r="N4659" s="25" t="str">
        <f t="shared" si="144"/>
        <v/>
      </c>
      <c r="O4659" s="15" t="str">
        <f t="shared" si="145"/>
        <v/>
      </c>
    </row>
    <row r="4660" spans="1:15" ht="16.5" customHeight="1">
      <c r="A4660" s="404"/>
      <c r="B4660" s="405"/>
      <c r="C4660" s="413"/>
      <c r="D4660" s="405"/>
      <c r="E4660" s="405"/>
      <c r="F4660" s="405"/>
      <c r="G4660" s="405"/>
      <c r="H4660" s="405"/>
      <c r="I4660" s="405"/>
      <c r="J4660" s="405"/>
      <c r="K4660" s="405"/>
      <c r="L4660" s="406"/>
      <c r="M4660" s="25" t="str">
        <f>IFERROR(VLOOKUP(D4660,Cover!$I$2:$J$14,2,0),"")</f>
        <v/>
      </c>
      <c r="N4660" s="25" t="str">
        <f t="shared" si="144"/>
        <v/>
      </c>
      <c r="O4660" s="15" t="str">
        <f t="shared" si="145"/>
        <v/>
      </c>
    </row>
    <row r="4661" spans="1:15" ht="16.5" customHeight="1">
      <c r="A4661" s="404"/>
      <c r="B4661" s="405"/>
      <c r="C4661" s="413"/>
      <c r="D4661" s="405"/>
      <c r="E4661" s="405"/>
      <c r="F4661" s="405"/>
      <c r="G4661" s="405"/>
      <c r="H4661" s="405"/>
      <c r="I4661" s="405"/>
      <c r="J4661" s="405"/>
      <c r="K4661" s="405"/>
      <c r="L4661" s="406"/>
      <c r="M4661" s="25" t="str">
        <f>IFERROR(VLOOKUP(D4661,Cover!$I$2:$J$14,2,0),"")</f>
        <v/>
      </c>
      <c r="N4661" s="25" t="str">
        <f t="shared" si="144"/>
        <v/>
      </c>
      <c r="O4661" s="15" t="str">
        <f t="shared" si="145"/>
        <v/>
      </c>
    </row>
    <row r="4662" spans="1:15" ht="16.5" customHeight="1">
      <c r="A4662" s="404"/>
      <c r="B4662" s="405"/>
      <c r="C4662" s="413"/>
      <c r="D4662" s="405"/>
      <c r="E4662" s="405"/>
      <c r="F4662" s="405"/>
      <c r="G4662" s="405"/>
      <c r="H4662" s="405"/>
      <c r="I4662" s="405"/>
      <c r="J4662" s="405"/>
      <c r="K4662" s="405"/>
      <c r="L4662" s="406"/>
      <c r="M4662" s="25" t="str">
        <f>IFERROR(VLOOKUP(D4662,Cover!$I$2:$J$14,2,0),"")</f>
        <v/>
      </c>
      <c r="N4662" s="25" t="str">
        <f t="shared" si="144"/>
        <v/>
      </c>
      <c r="O4662" s="15" t="str">
        <f t="shared" si="145"/>
        <v/>
      </c>
    </row>
    <row r="4663" spans="1:15" ht="16.5" customHeight="1">
      <c r="A4663" s="404"/>
      <c r="B4663" s="405"/>
      <c r="C4663" s="413"/>
      <c r="D4663" s="405"/>
      <c r="E4663" s="405"/>
      <c r="F4663" s="405"/>
      <c r="G4663" s="405"/>
      <c r="H4663" s="405"/>
      <c r="I4663" s="405"/>
      <c r="J4663" s="405"/>
      <c r="K4663" s="405"/>
      <c r="L4663" s="406"/>
      <c r="M4663" s="25" t="str">
        <f>IFERROR(VLOOKUP(D4663,Cover!$I$2:$J$14,2,0),"")</f>
        <v/>
      </c>
      <c r="N4663" s="25" t="str">
        <f t="shared" si="144"/>
        <v/>
      </c>
      <c r="O4663" s="15" t="str">
        <f t="shared" si="145"/>
        <v/>
      </c>
    </row>
    <row r="4664" spans="1:15" ht="16.5" customHeight="1">
      <c r="A4664" s="404"/>
      <c r="B4664" s="405"/>
      <c r="C4664" s="413"/>
      <c r="D4664" s="405"/>
      <c r="E4664" s="405"/>
      <c r="F4664" s="405"/>
      <c r="G4664" s="405"/>
      <c r="H4664" s="405"/>
      <c r="I4664" s="405"/>
      <c r="J4664" s="405"/>
      <c r="K4664" s="405"/>
      <c r="L4664" s="406"/>
      <c r="M4664" s="25" t="str">
        <f>IFERROR(VLOOKUP(D4664,Cover!$I$2:$J$14,2,0),"")</f>
        <v/>
      </c>
      <c r="N4664" s="25" t="str">
        <f t="shared" si="144"/>
        <v/>
      </c>
      <c r="O4664" s="15" t="str">
        <f t="shared" si="145"/>
        <v/>
      </c>
    </row>
    <row r="4665" spans="1:15" ht="16.5" customHeight="1">
      <c r="A4665" s="404"/>
      <c r="B4665" s="405"/>
      <c r="C4665" s="413"/>
      <c r="D4665" s="405"/>
      <c r="E4665" s="405"/>
      <c r="F4665" s="405"/>
      <c r="G4665" s="405"/>
      <c r="H4665" s="405"/>
      <c r="I4665" s="405"/>
      <c r="J4665" s="405"/>
      <c r="K4665" s="405"/>
      <c r="L4665" s="406"/>
      <c r="M4665" s="25" t="str">
        <f>IFERROR(VLOOKUP(D4665,Cover!$I$2:$J$14,2,0),"")</f>
        <v/>
      </c>
      <c r="N4665" s="25" t="str">
        <f t="shared" si="144"/>
        <v/>
      </c>
      <c r="O4665" s="15" t="str">
        <f t="shared" si="145"/>
        <v/>
      </c>
    </row>
    <row r="4666" spans="1:15" ht="16.5" customHeight="1">
      <c r="A4666" s="404"/>
      <c r="B4666" s="405"/>
      <c r="C4666" s="413"/>
      <c r="D4666" s="405"/>
      <c r="E4666" s="405"/>
      <c r="F4666" s="405"/>
      <c r="G4666" s="405"/>
      <c r="H4666" s="405"/>
      <c r="I4666" s="405"/>
      <c r="J4666" s="405"/>
      <c r="K4666" s="405"/>
      <c r="L4666" s="406"/>
      <c r="M4666" s="25" t="str">
        <f>IFERROR(VLOOKUP(D4666,Cover!$I$2:$J$14,2,0),"")</f>
        <v/>
      </c>
      <c r="N4666" s="25" t="str">
        <f t="shared" si="144"/>
        <v/>
      </c>
      <c r="O4666" s="15" t="str">
        <f t="shared" si="145"/>
        <v/>
      </c>
    </row>
    <row r="4667" spans="1:15" ht="16.5" customHeight="1">
      <c r="A4667" s="404"/>
      <c r="B4667" s="405"/>
      <c r="C4667" s="413"/>
      <c r="D4667" s="405"/>
      <c r="E4667" s="405"/>
      <c r="F4667" s="405"/>
      <c r="G4667" s="405"/>
      <c r="H4667" s="405"/>
      <c r="I4667" s="405"/>
      <c r="J4667" s="405"/>
      <c r="K4667" s="405"/>
      <c r="L4667" s="406"/>
      <c r="M4667" s="25" t="str">
        <f>IFERROR(VLOOKUP(D4667,Cover!$I$2:$J$14,2,0),"")</f>
        <v/>
      </c>
      <c r="N4667" s="25" t="str">
        <f t="shared" si="144"/>
        <v/>
      </c>
      <c r="O4667" s="15" t="str">
        <f t="shared" si="145"/>
        <v/>
      </c>
    </row>
    <row r="4668" spans="1:15" ht="16.5" customHeight="1">
      <c r="A4668" s="404"/>
      <c r="B4668" s="405"/>
      <c r="C4668" s="413"/>
      <c r="D4668" s="405"/>
      <c r="E4668" s="405"/>
      <c r="F4668" s="405"/>
      <c r="G4668" s="405"/>
      <c r="H4668" s="405"/>
      <c r="I4668" s="405"/>
      <c r="J4668" s="405"/>
      <c r="K4668" s="405"/>
      <c r="L4668" s="406"/>
      <c r="M4668" s="25" t="str">
        <f>IFERROR(VLOOKUP(D4668,Cover!$I$2:$J$14,2,0),"")</f>
        <v/>
      </c>
      <c r="N4668" s="25" t="str">
        <f t="shared" si="144"/>
        <v/>
      </c>
      <c r="O4668" s="15" t="str">
        <f t="shared" si="145"/>
        <v/>
      </c>
    </row>
    <row r="4669" spans="1:15" ht="16.5" customHeight="1">
      <c r="A4669" s="404"/>
      <c r="B4669" s="405"/>
      <c r="C4669" s="413"/>
      <c r="D4669" s="405"/>
      <c r="E4669" s="405"/>
      <c r="F4669" s="405"/>
      <c r="G4669" s="405"/>
      <c r="H4669" s="405"/>
      <c r="I4669" s="405"/>
      <c r="J4669" s="405"/>
      <c r="K4669" s="405"/>
      <c r="L4669" s="406"/>
      <c r="M4669" s="25" t="str">
        <f>IFERROR(VLOOKUP(D4669,Cover!$I$2:$J$14,2,0),"")</f>
        <v/>
      </c>
      <c r="N4669" s="25" t="str">
        <f t="shared" si="144"/>
        <v/>
      </c>
      <c r="O4669" s="15" t="str">
        <f t="shared" si="145"/>
        <v/>
      </c>
    </row>
    <row r="4670" spans="1:15" ht="16.5" customHeight="1">
      <c r="A4670" s="404"/>
      <c r="B4670" s="405"/>
      <c r="C4670" s="413"/>
      <c r="D4670" s="405"/>
      <c r="E4670" s="405"/>
      <c r="F4670" s="405"/>
      <c r="G4670" s="405"/>
      <c r="H4670" s="405"/>
      <c r="I4670" s="405"/>
      <c r="J4670" s="405"/>
      <c r="K4670" s="405"/>
      <c r="L4670" s="406"/>
      <c r="M4670" s="25" t="str">
        <f>IFERROR(VLOOKUP(D4670,Cover!$I$2:$J$14,2,0),"")</f>
        <v/>
      </c>
      <c r="N4670" s="25" t="str">
        <f t="shared" si="144"/>
        <v/>
      </c>
      <c r="O4670" s="15" t="str">
        <f t="shared" si="145"/>
        <v/>
      </c>
    </row>
    <row r="4671" spans="1:15" ht="16.5" customHeight="1">
      <c r="A4671" s="404"/>
      <c r="B4671" s="405"/>
      <c r="C4671" s="413"/>
      <c r="D4671" s="405"/>
      <c r="E4671" s="405"/>
      <c r="F4671" s="405"/>
      <c r="G4671" s="405"/>
      <c r="H4671" s="405"/>
      <c r="I4671" s="405"/>
      <c r="J4671" s="405"/>
      <c r="K4671" s="405"/>
      <c r="L4671" s="406"/>
      <c r="M4671" s="25" t="str">
        <f>IFERROR(VLOOKUP(D4671,Cover!$I$2:$J$14,2,0),"")</f>
        <v/>
      </c>
      <c r="N4671" s="25" t="str">
        <f t="shared" si="144"/>
        <v/>
      </c>
      <c r="O4671" s="15" t="str">
        <f t="shared" si="145"/>
        <v/>
      </c>
    </row>
    <row r="4672" spans="1:15" ht="16.5" customHeight="1">
      <c r="A4672" s="404"/>
      <c r="B4672" s="405"/>
      <c r="C4672" s="413"/>
      <c r="D4672" s="405"/>
      <c r="E4672" s="405"/>
      <c r="F4672" s="405"/>
      <c r="G4672" s="405"/>
      <c r="H4672" s="405"/>
      <c r="I4672" s="405"/>
      <c r="J4672" s="405"/>
      <c r="K4672" s="405"/>
      <c r="L4672" s="406"/>
      <c r="M4672" s="25" t="str">
        <f>IFERROR(VLOOKUP(D4672,Cover!$I$2:$J$14,2,0),"")</f>
        <v/>
      </c>
      <c r="N4672" s="25" t="str">
        <f t="shared" si="144"/>
        <v/>
      </c>
      <c r="O4672" s="15" t="str">
        <f t="shared" si="145"/>
        <v/>
      </c>
    </row>
    <row r="4673" spans="1:15" ht="16.5" customHeight="1">
      <c r="A4673" s="404"/>
      <c r="B4673" s="405"/>
      <c r="C4673" s="413"/>
      <c r="D4673" s="405"/>
      <c r="E4673" s="405"/>
      <c r="F4673" s="405"/>
      <c r="G4673" s="405"/>
      <c r="H4673" s="405"/>
      <c r="I4673" s="405"/>
      <c r="J4673" s="405"/>
      <c r="K4673" s="405"/>
      <c r="L4673" s="406"/>
      <c r="M4673" s="25" t="str">
        <f>IFERROR(VLOOKUP(D4673,Cover!$I$2:$J$14,2,0),"")</f>
        <v/>
      </c>
      <c r="N4673" s="25" t="str">
        <f t="shared" si="144"/>
        <v/>
      </c>
      <c r="O4673" s="15" t="str">
        <f t="shared" si="145"/>
        <v/>
      </c>
    </row>
    <row r="4674" spans="1:15" ht="16.5" customHeight="1">
      <c r="A4674" s="404"/>
      <c r="B4674" s="405"/>
      <c r="C4674" s="413"/>
      <c r="D4674" s="405"/>
      <c r="E4674" s="405"/>
      <c r="F4674" s="405"/>
      <c r="G4674" s="405"/>
      <c r="H4674" s="405"/>
      <c r="I4674" s="405"/>
      <c r="J4674" s="405"/>
      <c r="K4674" s="405"/>
      <c r="L4674" s="406"/>
      <c r="M4674" s="25" t="str">
        <f>IFERROR(VLOOKUP(D4674,Cover!$I$2:$J$14,2,0),"")</f>
        <v/>
      </c>
      <c r="N4674" s="25" t="str">
        <f t="shared" si="144"/>
        <v/>
      </c>
      <c r="O4674" s="15" t="str">
        <f t="shared" si="145"/>
        <v/>
      </c>
    </row>
    <row r="4675" spans="1:15" ht="16.5" customHeight="1">
      <c r="A4675" s="404"/>
      <c r="B4675" s="405"/>
      <c r="C4675" s="413"/>
      <c r="D4675" s="405"/>
      <c r="E4675" s="405"/>
      <c r="F4675" s="405"/>
      <c r="G4675" s="405"/>
      <c r="H4675" s="405"/>
      <c r="I4675" s="405"/>
      <c r="J4675" s="405"/>
      <c r="K4675" s="405"/>
      <c r="L4675" s="406"/>
      <c r="M4675" s="25" t="str">
        <f>IFERROR(VLOOKUP(D4675,Cover!$I$2:$J$14,2,0),"")</f>
        <v/>
      </c>
      <c r="N4675" s="25" t="str">
        <f t="shared" ref="N4675:N4738" si="146">IF(O4675&lt;&gt;"PMOyyy144_R4bis",CONCATENATE(B4675,M4675,I4675),CONCATENATE(O4675,M4675,I4675))</f>
        <v/>
      </c>
      <c r="O4675" s="15" t="str">
        <f t="shared" ref="O4675:O4738" si="147">LEFT(B4675,15)</f>
        <v/>
      </c>
    </row>
    <row r="4676" spans="1:15" ht="16.5" customHeight="1">
      <c r="A4676" s="404"/>
      <c r="B4676" s="405"/>
      <c r="C4676" s="413"/>
      <c r="D4676" s="405"/>
      <c r="E4676" s="405"/>
      <c r="F4676" s="405"/>
      <c r="G4676" s="405"/>
      <c r="H4676" s="405"/>
      <c r="I4676" s="405"/>
      <c r="J4676" s="405"/>
      <c r="K4676" s="405"/>
      <c r="L4676" s="406"/>
      <c r="M4676" s="25" t="str">
        <f>IFERROR(VLOOKUP(D4676,Cover!$I$2:$J$14,2,0),"")</f>
        <v/>
      </c>
      <c r="N4676" s="25" t="str">
        <f t="shared" si="146"/>
        <v/>
      </c>
      <c r="O4676" s="15" t="str">
        <f t="shared" si="147"/>
        <v/>
      </c>
    </row>
    <row r="4677" spans="1:15" ht="16.5" customHeight="1">
      <c r="A4677" s="404"/>
      <c r="B4677" s="405"/>
      <c r="C4677" s="413"/>
      <c r="D4677" s="405"/>
      <c r="E4677" s="405"/>
      <c r="F4677" s="405"/>
      <c r="G4677" s="405"/>
      <c r="H4677" s="405"/>
      <c r="I4677" s="405"/>
      <c r="J4677" s="405"/>
      <c r="K4677" s="405"/>
      <c r="L4677" s="406"/>
      <c r="M4677" s="25" t="str">
        <f>IFERROR(VLOOKUP(D4677,Cover!$I$2:$J$14,2,0),"")</f>
        <v/>
      </c>
      <c r="N4677" s="25" t="str">
        <f t="shared" si="146"/>
        <v/>
      </c>
      <c r="O4677" s="15" t="str">
        <f t="shared" si="147"/>
        <v/>
      </c>
    </row>
    <row r="4678" spans="1:15" ht="16.5" customHeight="1">
      <c r="A4678" s="404"/>
      <c r="B4678" s="405"/>
      <c r="C4678" s="413"/>
      <c r="D4678" s="405"/>
      <c r="E4678" s="405"/>
      <c r="F4678" s="405"/>
      <c r="G4678" s="405"/>
      <c r="H4678" s="405"/>
      <c r="I4678" s="405"/>
      <c r="J4678" s="405"/>
      <c r="K4678" s="405"/>
      <c r="L4678" s="406"/>
      <c r="M4678" s="25" t="str">
        <f>IFERROR(VLOOKUP(D4678,Cover!$I$2:$J$14,2,0),"")</f>
        <v/>
      </c>
      <c r="N4678" s="25" t="str">
        <f t="shared" si="146"/>
        <v/>
      </c>
      <c r="O4678" s="15" t="str">
        <f t="shared" si="147"/>
        <v/>
      </c>
    </row>
    <row r="4679" spans="1:15" ht="16.5" customHeight="1">
      <c r="A4679" s="404"/>
      <c r="B4679" s="405"/>
      <c r="C4679" s="413"/>
      <c r="D4679" s="405"/>
      <c r="E4679" s="405"/>
      <c r="F4679" s="405"/>
      <c r="G4679" s="405"/>
      <c r="H4679" s="405"/>
      <c r="I4679" s="405"/>
      <c r="J4679" s="405"/>
      <c r="K4679" s="405"/>
      <c r="L4679" s="406"/>
      <c r="M4679" s="25" t="str">
        <f>IFERROR(VLOOKUP(D4679,Cover!$I$2:$J$14,2,0),"")</f>
        <v/>
      </c>
      <c r="N4679" s="25" t="str">
        <f t="shared" si="146"/>
        <v/>
      </c>
      <c r="O4679" s="15" t="str">
        <f t="shared" si="147"/>
        <v/>
      </c>
    </row>
    <row r="4680" spans="1:15" ht="16.5" customHeight="1">
      <c r="A4680" s="404"/>
      <c r="B4680" s="405"/>
      <c r="C4680" s="413"/>
      <c r="D4680" s="405"/>
      <c r="E4680" s="405"/>
      <c r="F4680" s="405"/>
      <c r="G4680" s="405"/>
      <c r="H4680" s="405"/>
      <c r="I4680" s="405"/>
      <c r="J4680" s="405"/>
      <c r="K4680" s="405"/>
      <c r="L4680" s="406"/>
      <c r="M4680" s="25" t="str">
        <f>IFERROR(VLOOKUP(D4680,Cover!$I$2:$J$14,2,0),"")</f>
        <v/>
      </c>
      <c r="N4680" s="25" t="str">
        <f t="shared" si="146"/>
        <v/>
      </c>
      <c r="O4680" s="15" t="str">
        <f t="shared" si="147"/>
        <v/>
      </c>
    </row>
    <row r="4681" spans="1:15" ht="16.5" customHeight="1">
      <c r="A4681" s="404"/>
      <c r="B4681" s="405"/>
      <c r="C4681" s="413"/>
      <c r="D4681" s="405"/>
      <c r="E4681" s="405"/>
      <c r="F4681" s="405"/>
      <c r="G4681" s="405"/>
      <c r="H4681" s="405"/>
      <c r="I4681" s="405"/>
      <c r="J4681" s="405"/>
      <c r="K4681" s="405"/>
      <c r="L4681" s="406"/>
      <c r="M4681" s="25" t="str">
        <f>IFERROR(VLOOKUP(D4681,Cover!$I$2:$J$14,2,0),"")</f>
        <v/>
      </c>
      <c r="N4681" s="25" t="str">
        <f t="shared" si="146"/>
        <v/>
      </c>
      <c r="O4681" s="15" t="str">
        <f t="shared" si="147"/>
        <v/>
      </c>
    </row>
    <row r="4682" spans="1:15" ht="16.5" customHeight="1">
      <c r="A4682" s="404"/>
      <c r="B4682" s="405"/>
      <c r="C4682" s="413"/>
      <c r="D4682" s="405"/>
      <c r="E4682" s="405"/>
      <c r="F4682" s="405"/>
      <c r="G4682" s="405"/>
      <c r="H4682" s="405"/>
      <c r="I4682" s="405"/>
      <c r="J4682" s="405"/>
      <c r="K4682" s="405"/>
      <c r="L4682" s="406"/>
      <c r="M4682" s="25" t="str">
        <f>IFERROR(VLOOKUP(D4682,Cover!$I$2:$J$14,2,0),"")</f>
        <v/>
      </c>
      <c r="N4682" s="25" t="str">
        <f t="shared" si="146"/>
        <v/>
      </c>
      <c r="O4682" s="15" t="str">
        <f t="shared" si="147"/>
        <v/>
      </c>
    </row>
    <row r="4683" spans="1:15" ht="16.5" customHeight="1">
      <c r="A4683" s="404"/>
      <c r="B4683" s="405"/>
      <c r="C4683" s="413"/>
      <c r="D4683" s="405"/>
      <c r="E4683" s="405"/>
      <c r="F4683" s="405"/>
      <c r="G4683" s="405"/>
      <c r="H4683" s="405"/>
      <c r="I4683" s="405"/>
      <c r="J4683" s="405"/>
      <c r="K4683" s="405"/>
      <c r="L4683" s="406"/>
      <c r="M4683" s="25" t="str">
        <f>IFERROR(VLOOKUP(D4683,Cover!$I$2:$J$14,2,0),"")</f>
        <v/>
      </c>
      <c r="N4683" s="25" t="str">
        <f t="shared" si="146"/>
        <v/>
      </c>
      <c r="O4683" s="15" t="str">
        <f t="shared" si="147"/>
        <v/>
      </c>
    </row>
    <row r="4684" spans="1:15" ht="16.5" customHeight="1">
      <c r="A4684" s="404"/>
      <c r="B4684" s="405"/>
      <c r="C4684" s="413"/>
      <c r="D4684" s="405"/>
      <c r="E4684" s="405"/>
      <c r="F4684" s="405"/>
      <c r="G4684" s="405"/>
      <c r="H4684" s="405"/>
      <c r="I4684" s="405"/>
      <c r="J4684" s="405"/>
      <c r="K4684" s="405"/>
      <c r="L4684" s="406"/>
      <c r="M4684" s="25" t="str">
        <f>IFERROR(VLOOKUP(D4684,Cover!$I$2:$J$14,2,0),"")</f>
        <v/>
      </c>
      <c r="N4684" s="25" t="str">
        <f t="shared" si="146"/>
        <v/>
      </c>
      <c r="O4684" s="15" t="str">
        <f t="shared" si="147"/>
        <v/>
      </c>
    </row>
    <row r="4685" spans="1:15" ht="16.5" customHeight="1">
      <c r="A4685" s="404"/>
      <c r="B4685" s="405"/>
      <c r="C4685" s="413"/>
      <c r="D4685" s="405"/>
      <c r="E4685" s="405"/>
      <c r="F4685" s="405"/>
      <c r="G4685" s="405"/>
      <c r="H4685" s="405"/>
      <c r="I4685" s="405"/>
      <c r="J4685" s="405"/>
      <c r="K4685" s="405"/>
      <c r="L4685" s="406"/>
      <c r="M4685" s="25" t="str">
        <f>IFERROR(VLOOKUP(D4685,Cover!$I$2:$J$14,2,0),"")</f>
        <v/>
      </c>
      <c r="N4685" s="25" t="str">
        <f t="shared" si="146"/>
        <v/>
      </c>
      <c r="O4685" s="15" t="str">
        <f t="shared" si="147"/>
        <v/>
      </c>
    </row>
    <row r="4686" spans="1:15" ht="16.5" customHeight="1">
      <c r="A4686" s="404"/>
      <c r="B4686" s="405"/>
      <c r="C4686" s="413"/>
      <c r="D4686" s="405"/>
      <c r="E4686" s="405"/>
      <c r="F4686" s="405"/>
      <c r="G4686" s="405"/>
      <c r="H4686" s="405"/>
      <c r="I4686" s="405"/>
      <c r="J4686" s="405"/>
      <c r="K4686" s="405"/>
      <c r="L4686" s="406"/>
      <c r="M4686" s="25" t="str">
        <f>IFERROR(VLOOKUP(D4686,Cover!$I$2:$J$14,2,0),"")</f>
        <v/>
      </c>
      <c r="N4686" s="25" t="str">
        <f t="shared" si="146"/>
        <v/>
      </c>
      <c r="O4686" s="15" t="str">
        <f t="shared" si="147"/>
        <v/>
      </c>
    </row>
    <row r="4687" spans="1:15" ht="16.5" customHeight="1">
      <c r="A4687" s="404"/>
      <c r="B4687" s="405"/>
      <c r="C4687" s="413"/>
      <c r="D4687" s="405"/>
      <c r="E4687" s="405"/>
      <c r="F4687" s="405"/>
      <c r="G4687" s="405"/>
      <c r="H4687" s="405"/>
      <c r="I4687" s="405"/>
      <c r="J4687" s="405"/>
      <c r="K4687" s="405"/>
      <c r="L4687" s="406"/>
      <c r="M4687" s="25" t="str">
        <f>IFERROR(VLOOKUP(D4687,Cover!$I$2:$J$14,2,0),"")</f>
        <v/>
      </c>
      <c r="N4687" s="25" t="str">
        <f t="shared" si="146"/>
        <v/>
      </c>
      <c r="O4687" s="15" t="str">
        <f t="shared" si="147"/>
        <v/>
      </c>
    </row>
    <row r="4688" spans="1:15" ht="16.5" customHeight="1">
      <c r="A4688" s="404"/>
      <c r="B4688" s="405"/>
      <c r="C4688" s="413"/>
      <c r="D4688" s="405"/>
      <c r="E4688" s="405"/>
      <c r="F4688" s="405"/>
      <c r="G4688" s="405"/>
      <c r="H4688" s="405"/>
      <c r="I4688" s="405"/>
      <c r="J4688" s="405"/>
      <c r="K4688" s="405"/>
      <c r="L4688" s="406"/>
      <c r="M4688" s="25" t="str">
        <f>IFERROR(VLOOKUP(D4688,Cover!$I$2:$J$14,2,0),"")</f>
        <v/>
      </c>
      <c r="N4688" s="25" t="str">
        <f t="shared" si="146"/>
        <v/>
      </c>
      <c r="O4688" s="15" t="str">
        <f t="shared" si="147"/>
        <v/>
      </c>
    </row>
    <row r="4689" spans="1:15" ht="16.5" customHeight="1">
      <c r="A4689" s="404"/>
      <c r="B4689" s="405"/>
      <c r="C4689" s="413"/>
      <c r="D4689" s="405"/>
      <c r="E4689" s="405"/>
      <c r="F4689" s="405"/>
      <c r="G4689" s="405"/>
      <c r="H4689" s="405"/>
      <c r="I4689" s="405"/>
      <c r="J4689" s="405"/>
      <c r="K4689" s="405"/>
      <c r="L4689" s="406"/>
      <c r="M4689" s="25" t="str">
        <f>IFERROR(VLOOKUP(D4689,Cover!$I$2:$J$14,2,0),"")</f>
        <v/>
      </c>
      <c r="N4689" s="25" t="str">
        <f t="shared" si="146"/>
        <v/>
      </c>
      <c r="O4689" s="15" t="str">
        <f t="shared" si="147"/>
        <v/>
      </c>
    </row>
    <row r="4690" spans="1:15" ht="16.5" customHeight="1">
      <c r="A4690" s="404"/>
      <c r="B4690" s="405"/>
      <c r="C4690" s="413"/>
      <c r="D4690" s="405"/>
      <c r="E4690" s="405"/>
      <c r="F4690" s="405"/>
      <c r="G4690" s="405"/>
      <c r="H4690" s="405"/>
      <c r="I4690" s="405"/>
      <c r="J4690" s="405"/>
      <c r="K4690" s="405"/>
      <c r="L4690" s="406"/>
      <c r="M4690" s="25" t="str">
        <f>IFERROR(VLOOKUP(D4690,Cover!$I$2:$J$14,2,0),"")</f>
        <v/>
      </c>
      <c r="N4690" s="25" t="str">
        <f t="shared" si="146"/>
        <v/>
      </c>
      <c r="O4690" s="15" t="str">
        <f t="shared" si="147"/>
        <v/>
      </c>
    </row>
    <row r="4691" spans="1:15" ht="16.5" customHeight="1">
      <c r="A4691" s="404"/>
      <c r="B4691" s="405"/>
      <c r="C4691" s="413"/>
      <c r="D4691" s="405"/>
      <c r="E4691" s="405"/>
      <c r="F4691" s="405"/>
      <c r="G4691" s="405"/>
      <c r="H4691" s="405"/>
      <c r="I4691" s="405"/>
      <c r="J4691" s="405"/>
      <c r="K4691" s="405"/>
      <c r="L4691" s="406"/>
      <c r="M4691" s="25" t="str">
        <f>IFERROR(VLOOKUP(D4691,Cover!$I$2:$J$14,2,0),"")</f>
        <v/>
      </c>
      <c r="N4691" s="25" t="str">
        <f t="shared" si="146"/>
        <v/>
      </c>
      <c r="O4691" s="15" t="str">
        <f t="shared" si="147"/>
        <v/>
      </c>
    </row>
    <row r="4692" spans="1:15" ht="16.5" customHeight="1">
      <c r="A4692" s="404"/>
      <c r="B4692" s="405"/>
      <c r="C4692" s="413"/>
      <c r="D4692" s="405"/>
      <c r="E4692" s="405"/>
      <c r="F4692" s="405"/>
      <c r="G4692" s="405"/>
      <c r="H4692" s="405"/>
      <c r="I4692" s="405"/>
      <c r="J4692" s="405"/>
      <c r="K4692" s="405"/>
      <c r="L4692" s="406"/>
      <c r="M4692" s="25" t="str">
        <f>IFERROR(VLOOKUP(D4692,Cover!$I$2:$J$14,2,0),"")</f>
        <v/>
      </c>
      <c r="N4692" s="25" t="str">
        <f t="shared" si="146"/>
        <v/>
      </c>
      <c r="O4692" s="15" t="str">
        <f t="shared" si="147"/>
        <v/>
      </c>
    </row>
    <row r="4693" spans="1:15" ht="16.5" customHeight="1">
      <c r="A4693" s="404"/>
      <c r="B4693" s="405"/>
      <c r="C4693" s="413"/>
      <c r="D4693" s="405"/>
      <c r="E4693" s="405"/>
      <c r="F4693" s="405"/>
      <c r="G4693" s="405"/>
      <c r="H4693" s="405"/>
      <c r="I4693" s="405"/>
      <c r="J4693" s="405"/>
      <c r="K4693" s="405"/>
      <c r="L4693" s="406"/>
      <c r="M4693" s="25" t="str">
        <f>IFERROR(VLOOKUP(D4693,Cover!$I$2:$J$14,2,0),"")</f>
        <v/>
      </c>
      <c r="N4693" s="25" t="str">
        <f t="shared" si="146"/>
        <v/>
      </c>
      <c r="O4693" s="15" t="str">
        <f t="shared" si="147"/>
        <v/>
      </c>
    </row>
    <row r="4694" spans="1:15" ht="16.5" customHeight="1">
      <c r="A4694" s="404"/>
      <c r="B4694" s="405"/>
      <c r="C4694" s="413"/>
      <c r="D4694" s="405"/>
      <c r="E4694" s="405"/>
      <c r="F4694" s="405"/>
      <c r="G4694" s="405"/>
      <c r="H4694" s="405"/>
      <c r="I4694" s="405"/>
      <c r="J4694" s="405"/>
      <c r="K4694" s="405"/>
      <c r="L4694" s="406"/>
      <c r="M4694" s="25" t="str">
        <f>IFERROR(VLOOKUP(D4694,Cover!$I$2:$J$14,2,0),"")</f>
        <v/>
      </c>
      <c r="N4694" s="25" t="str">
        <f t="shared" si="146"/>
        <v/>
      </c>
      <c r="O4694" s="15" t="str">
        <f t="shared" si="147"/>
        <v/>
      </c>
    </row>
    <row r="4695" spans="1:15" ht="16.5" customHeight="1">
      <c r="A4695" s="404"/>
      <c r="B4695" s="405"/>
      <c r="C4695" s="413"/>
      <c r="D4695" s="405"/>
      <c r="E4695" s="405"/>
      <c r="F4695" s="405"/>
      <c r="G4695" s="405"/>
      <c r="H4695" s="405"/>
      <c r="I4695" s="405"/>
      <c r="J4695" s="405"/>
      <c r="K4695" s="405"/>
      <c r="L4695" s="406"/>
      <c r="M4695" s="25" t="str">
        <f>IFERROR(VLOOKUP(D4695,Cover!$I$2:$J$14,2,0),"")</f>
        <v/>
      </c>
      <c r="N4695" s="25" t="str">
        <f t="shared" si="146"/>
        <v/>
      </c>
      <c r="O4695" s="15" t="str">
        <f t="shared" si="147"/>
        <v/>
      </c>
    </row>
    <row r="4696" spans="1:15" ht="16.5" customHeight="1">
      <c r="A4696" s="404"/>
      <c r="B4696" s="405"/>
      <c r="C4696" s="413"/>
      <c r="D4696" s="405"/>
      <c r="E4696" s="405"/>
      <c r="F4696" s="405"/>
      <c r="G4696" s="405"/>
      <c r="H4696" s="405"/>
      <c r="I4696" s="405"/>
      <c r="J4696" s="405"/>
      <c r="K4696" s="405"/>
      <c r="L4696" s="406"/>
      <c r="M4696" s="25" t="str">
        <f>IFERROR(VLOOKUP(D4696,Cover!$I$2:$J$14,2,0),"")</f>
        <v/>
      </c>
      <c r="N4696" s="25" t="str">
        <f t="shared" si="146"/>
        <v/>
      </c>
      <c r="O4696" s="15" t="str">
        <f t="shared" si="147"/>
        <v/>
      </c>
    </row>
    <row r="4697" spans="1:15" ht="16.5" customHeight="1">
      <c r="A4697" s="404"/>
      <c r="B4697" s="405"/>
      <c r="C4697" s="413"/>
      <c r="D4697" s="405"/>
      <c r="E4697" s="405"/>
      <c r="F4697" s="405"/>
      <c r="G4697" s="405"/>
      <c r="H4697" s="405"/>
      <c r="I4697" s="405"/>
      <c r="J4697" s="405"/>
      <c r="K4697" s="405"/>
      <c r="L4697" s="406"/>
      <c r="M4697" s="25" t="str">
        <f>IFERROR(VLOOKUP(D4697,Cover!$I$2:$J$14,2,0),"")</f>
        <v/>
      </c>
      <c r="N4697" s="25" t="str">
        <f t="shared" si="146"/>
        <v/>
      </c>
      <c r="O4697" s="15" t="str">
        <f t="shared" si="147"/>
        <v/>
      </c>
    </row>
    <row r="4698" spans="1:15" ht="16.5" customHeight="1">
      <c r="A4698" s="404"/>
      <c r="B4698" s="405"/>
      <c r="C4698" s="413"/>
      <c r="D4698" s="405"/>
      <c r="E4698" s="405"/>
      <c r="F4698" s="405"/>
      <c r="G4698" s="405"/>
      <c r="H4698" s="405"/>
      <c r="I4698" s="405"/>
      <c r="J4698" s="405"/>
      <c r="K4698" s="405"/>
      <c r="L4698" s="406"/>
      <c r="M4698" s="25" t="str">
        <f>IFERROR(VLOOKUP(D4698,Cover!$I$2:$J$14,2,0),"")</f>
        <v/>
      </c>
      <c r="N4698" s="25" t="str">
        <f t="shared" si="146"/>
        <v/>
      </c>
      <c r="O4698" s="15" t="str">
        <f t="shared" si="147"/>
        <v/>
      </c>
    </row>
    <row r="4699" spans="1:15" ht="16.5" customHeight="1">
      <c r="A4699" s="404"/>
      <c r="B4699" s="405"/>
      <c r="C4699" s="413"/>
      <c r="D4699" s="405"/>
      <c r="E4699" s="405"/>
      <c r="F4699" s="405"/>
      <c r="G4699" s="405"/>
      <c r="H4699" s="405"/>
      <c r="I4699" s="405"/>
      <c r="J4699" s="405"/>
      <c r="K4699" s="405"/>
      <c r="L4699" s="406"/>
      <c r="M4699" s="25" t="str">
        <f>IFERROR(VLOOKUP(D4699,Cover!$I$2:$J$14,2,0),"")</f>
        <v/>
      </c>
      <c r="N4699" s="25" t="str">
        <f t="shared" si="146"/>
        <v/>
      </c>
      <c r="O4699" s="15" t="str">
        <f t="shared" si="147"/>
        <v/>
      </c>
    </row>
    <row r="4700" spans="1:15" ht="16.5" customHeight="1">
      <c r="A4700" s="404"/>
      <c r="B4700" s="405"/>
      <c r="C4700" s="413"/>
      <c r="D4700" s="405"/>
      <c r="E4700" s="405"/>
      <c r="F4700" s="405"/>
      <c r="G4700" s="405"/>
      <c r="H4700" s="405"/>
      <c r="I4700" s="405"/>
      <c r="J4700" s="405"/>
      <c r="K4700" s="405"/>
      <c r="L4700" s="406"/>
      <c r="M4700" s="25" t="str">
        <f>IFERROR(VLOOKUP(D4700,Cover!$I$2:$J$14,2,0),"")</f>
        <v/>
      </c>
      <c r="N4700" s="25" t="str">
        <f t="shared" si="146"/>
        <v/>
      </c>
      <c r="O4700" s="15" t="str">
        <f t="shared" si="147"/>
        <v/>
      </c>
    </row>
    <row r="4701" spans="1:15" ht="16.5" customHeight="1">
      <c r="A4701" s="404"/>
      <c r="B4701" s="405"/>
      <c r="C4701" s="413"/>
      <c r="D4701" s="405"/>
      <c r="E4701" s="405"/>
      <c r="F4701" s="405"/>
      <c r="G4701" s="405"/>
      <c r="H4701" s="405"/>
      <c r="I4701" s="405"/>
      <c r="J4701" s="405"/>
      <c r="K4701" s="405"/>
      <c r="L4701" s="406"/>
      <c r="M4701" s="25" t="str">
        <f>IFERROR(VLOOKUP(D4701,Cover!$I$2:$J$14,2,0),"")</f>
        <v/>
      </c>
      <c r="N4701" s="25" t="str">
        <f t="shared" si="146"/>
        <v/>
      </c>
      <c r="O4701" s="15" t="str">
        <f t="shared" si="147"/>
        <v/>
      </c>
    </row>
    <row r="4702" spans="1:15" ht="16.5" customHeight="1">
      <c r="A4702" s="404"/>
      <c r="B4702" s="405"/>
      <c r="C4702" s="413"/>
      <c r="D4702" s="405"/>
      <c r="E4702" s="405"/>
      <c r="F4702" s="405"/>
      <c r="G4702" s="405"/>
      <c r="H4702" s="405"/>
      <c r="I4702" s="405"/>
      <c r="J4702" s="405"/>
      <c r="K4702" s="405"/>
      <c r="L4702" s="406"/>
      <c r="M4702" s="25" t="str">
        <f>IFERROR(VLOOKUP(D4702,Cover!$I$2:$J$14,2,0),"")</f>
        <v/>
      </c>
      <c r="N4702" s="25" t="str">
        <f t="shared" si="146"/>
        <v/>
      </c>
      <c r="O4702" s="15" t="str">
        <f t="shared" si="147"/>
        <v/>
      </c>
    </row>
    <row r="4703" spans="1:15" ht="16.5" customHeight="1">
      <c r="A4703" s="404"/>
      <c r="B4703" s="405"/>
      <c r="C4703" s="413"/>
      <c r="D4703" s="405"/>
      <c r="E4703" s="405"/>
      <c r="F4703" s="405"/>
      <c r="G4703" s="405"/>
      <c r="H4703" s="405"/>
      <c r="I4703" s="405"/>
      <c r="J4703" s="405"/>
      <c r="K4703" s="405"/>
      <c r="L4703" s="406"/>
      <c r="M4703" s="25" t="str">
        <f>IFERROR(VLOOKUP(D4703,Cover!$I$2:$J$14,2,0),"")</f>
        <v/>
      </c>
      <c r="N4703" s="25" t="str">
        <f t="shared" si="146"/>
        <v/>
      </c>
      <c r="O4703" s="15" t="str">
        <f t="shared" si="147"/>
        <v/>
      </c>
    </row>
    <row r="4704" spans="1:15" ht="16.5" customHeight="1">
      <c r="A4704" s="404"/>
      <c r="B4704" s="405"/>
      <c r="C4704" s="413"/>
      <c r="D4704" s="405"/>
      <c r="E4704" s="405"/>
      <c r="F4704" s="405"/>
      <c r="G4704" s="405"/>
      <c r="H4704" s="405"/>
      <c r="I4704" s="405"/>
      <c r="J4704" s="405"/>
      <c r="K4704" s="405"/>
      <c r="L4704" s="406"/>
      <c r="M4704" s="25" t="str">
        <f>IFERROR(VLOOKUP(D4704,Cover!$I$2:$J$14,2,0),"")</f>
        <v/>
      </c>
      <c r="N4704" s="25" t="str">
        <f t="shared" si="146"/>
        <v/>
      </c>
      <c r="O4704" s="15" t="str">
        <f t="shared" si="147"/>
        <v/>
      </c>
    </row>
    <row r="4705" spans="1:15" ht="16.5" customHeight="1">
      <c r="A4705" s="404"/>
      <c r="B4705" s="405"/>
      <c r="C4705" s="413"/>
      <c r="D4705" s="405"/>
      <c r="E4705" s="405"/>
      <c r="F4705" s="405"/>
      <c r="G4705" s="405"/>
      <c r="H4705" s="405"/>
      <c r="I4705" s="405"/>
      <c r="J4705" s="405"/>
      <c r="K4705" s="405"/>
      <c r="L4705" s="406"/>
      <c r="M4705" s="25" t="str">
        <f>IFERROR(VLOOKUP(D4705,Cover!$I$2:$J$14,2,0),"")</f>
        <v/>
      </c>
      <c r="N4705" s="25" t="str">
        <f t="shared" si="146"/>
        <v/>
      </c>
      <c r="O4705" s="15" t="str">
        <f t="shared" si="147"/>
        <v/>
      </c>
    </row>
    <row r="4706" spans="1:15" ht="16.5" customHeight="1">
      <c r="A4706" s="404"/>
      <c r="B4706" s="405"/>
      <c r="C4706" s="413"/>
      <c r="D4706" s="405"/>
      <c r="E4706" s="405"/>
      <c r="F4706" s="405"/>
      <c r="G4706" s="405"/>
      <c r="H4706" s="405"/>
      <c r="I4706" s="405"/>
      <c r="J4706" s="405"/>
      <c r="K4706" s="405"/>
      <c r="L4706" s="406"/>
      <c r="M4706" s="25" t="str">
        <f>IFERROR(VLOOKUP(D4706,Cover!$I$2:$J$14,2,0),"")</f>
        <v/>
      </c>
      <c r="N4706" s="25" t="str">
        <f t="shared" si="146"/>
        <v/>
      </c>
      <c r="O4706" s="15" t="str">
        <f t="shared" si="147"/>
        <v/>
      </c>
    </row>
    <row r="4707" spans="1:15" ht="16.5" customHeight="1">
      <c r="A4707" s="404"/>
      <c r="B4707" s="405"/>
      <c r="C4707" s="413"/>
      <c r="D4707" s="405"/>
      <c r="E4707" s="405"/>
      <c r="F4707" s="405"/>
      <c r="G4707" s="405"/>
      <c r="H4707" s="405"/>
      <c r="I4707" s="405"/>
      <c r="J4707" s="405"/>
      <c r="K4707" s="405"/>
      <c r="L4707" s="406"/>
      <c r="M4707" s="25" t="str">
        <f>IFERROR(VLOOKUP(D4707,Cover!$I$2:$J$14,2,0),"")</f>
        <v/>
      </c>
      <c r="N4707" s="25" t="str">
        <f t="shared" si="146"/>
        <v/>
      </c>
      <c r="O4707" s="15" t="str">
        <f t="shared" si="147"/>
        <v/>
      </c>
    </row>
    <row r="4708" spans="1:15" ht="16.5" customHeight="1">
      <c r="A4708" s="404"/>
      <c r="B4708" s="405"/>
      <c r="C4708" s="413"/>
      <c r="D4708" s="405"/>
      <c r="E4708" s="405"/>
      <c r="F4708" s="405"/>
      <c r="G4708" s="405"/>
      <c r="H4708" s="405"/>
      <c r="I4708" s="405"/>
      <c r="J4708" s="405"/>
      <c r="K4708" s="405"/>
      <c r="L4708" s="406"/>
      <c r="M4708" s="25" t="str">
        <f>IFERROR(VLOOKUP(D4708,Cover!$I$2:$J$14,2,0),"")</f>
        <v/>
      </c>
      <c r="N4708" s="25" t="str">
        <f t="shared" si="146"/>
        <v/>
      </c>
      <c r="O4708" s="15" t="str">
        <f t="shared" si="147"/>
        <v/>
      </c>
    </row>
    <row r="4709" spans="1:15" ht="16.5" customHeight="1">
      <c r="A4709" s="404"/>
      <c r="B4709" s="405"/>
      <c r="C4709" s="413"/>
      <c r="D4709" s="405"/>
      <c r="E4709" s="405"/>
      <c r="F4709" s="405"/>
      <c r="G4709" s="405"/>
      <c r="H4709" s="405"/>
      <c r="I4709" s="405"/>
      <c r="J4709" s="405"/>
      <c r="K4709" s="405"/>
      <c r="L4709" s="406"/>
      <c r="M4709" s="25" t="str">
        <f>IFERROR(VLOOKUP(D4709,Cover!$I$2:$J$14,2,0),"")</f>
        <v/>
      </c>
      <c r="N4709" s="25" t="str">
        <f t="shared" si="146"/>
        <v/>
      </c>
      <c r="O4709" s="15" t="str">
        <f t="shared" si="147"/>
        <v/>
      </c>
    </row>
    <row r="4710" spans="1:15" ht="16.5" customHeight="1">
      <c r="A4710" s="404"/>
      <c r="B4710" s="405"/>
      <c r="C4710" s="413"/>
      <c r="D4710" s="405"/>
      <c r="E4710" s="405"/>
      <c r="F4710" s="405"/>
      <c r="G4710" s="405"/>
      <c r="H4710" s="405"/>
      <c r="I4710" s="405"/>
      <c r="J4710" s="405"/>
      <c r="K4710" s="405"/>
      <c r="L4710" s="406"/>
      <c r="M4710" s="25" t="str">
        <f>IFERROR(VLOOKUP(D4710,Cover!$I$2:$J$14,2,0),"")</f>
        <v/>
      </c>
      <c r="N4710" s="25" t="str">
        <f t="shared" si="146"/>
        <v/>
      </c>
      <c r="O4710" s="15" t="str">
        <f t="shared" si="147"/>
        <v/>
      </c>
    </row>
    <row r="4711" spans="1:15" ht="16.5" customHeight="1">
      <c r="A4711" s="404"/>
      <c r="B4711" s="405"/>
      <c r="C4711" s="413"/>
      <c r="D4711" s="405"/>
      <c r="E4711" s="405"/>
      <c r="F4711" s="405"/>
      <c r="G4711" s="405"/>
      <c r="H4711" s="405"/>
      <c r="I4711" s="405"/>
      <c r="J4711" s="405"/>
      <c r="K4711" s="405"/>
      <c r="L4711" s="406"/>
      <c r="M4711" s="25" t="str">
        <f>IFERROR(VLOOKUP(D4711,Cover!$I$2:$J$14,2,0),"")</f>
        <v/>
      </c>
      <c r="N4711" s="25" t="str">
        <f t="shared" si="146"/>
        <v/>
      </c>
      <c r="O4711" s="15" t="str">
        <f t="shared" si="147"/>
        <v/>
      </c>
    </row>
    <row r="4712" spans="1:15" ht="16.5" customHeight="1">
      <c r="A4712" s="404"/>
      <c r="B4712" s="405"/>
      <c r="C4712" s="413"/>
      <c r="D4712" s="405"/>
      <c r="E4712" s="405"/>
      <c r="F4712" s="405"/>
      <c r="G4712" s="405"/>
      <c r="H4712" s="405"/>
      <c r="I4712" s="405"/>
      <c r="J4712" s="405"/>
      <c r="K4712" s="405"/>
      <c r="L4712" s="406"/>
      <c r="M4712" s="25" t="str">
        <f>IFERROR(VLOOKUP(D4712,Cover!$I$2:$J$14,2,0),"")</f>
        <v/>
      </c>
      <c r="N4712" s="25" t="str">
        <f t="shared" si="146"/>
        <v/>
      </c>
      <c r="O4712" s="15" t="str">
        <f t="shared" si="147"/>
        <v/>
      </c>
    </row>
    <row r="4713" spans="1:15" ht="16.5" customHeight="1">
      <c r="A4713" s="404"/>
      <c r="B4713" s="405"/>
      <c r="C4713" s="413"/>
      <c r="D4713" s="405"/>
      <c r="E4713" s="405"/>
      <c r="F4713" s="405"/>
      <c r="G4713" s="405"/>
      <c r="H4713" s="405"/>
      <c r="I4713" s="405"/>
      <c r="J4713" s="405"/>
      <c r="K4713" s="405"/>
      <c r="L4713" s="406"/>
      <c r="M4713" s="25" t="str">
        <f>IFERROR(VLOOKUP(D4713,Cover!$I$2:$J$14,2,0),"")</f>
        <v/>
      </c>
      <c r="N4713" s="25" t="str">
        <f t="shared" si="146"/>
        <v/>
      </c>
      <c r="O4713" s="15" t="str">
        <f t="shared" si="147"/>
        <v/>
      </c>
    </row>
    <row r="4714" spans="1:15" ht="16.5" customHeight="1">
      <c r="A4714" s="404"/>
      <c r="B4714" s="405"/>
      <c r="C4714" s="413"/>
      <c r="D4714" s="405"/>
      <c r="E4714" s="405"/>
      <c r="F4714" s="405"/>
      <c r="G4714" s="405"/>
      <c r="H4714" s="405"/>
      <c r="I4714" s="405"/>
      <c r="J4714" s="405"/>
      <c r="K4714" s="405"/>
      <c r="L4714" s="406"/>
      <c r="M4714" s="25" t="str">
        <f>IFERROR(VLOOKUP(D4714,Cover!$I$2:$J$14,2,0),"")</f>
        <v/>
      </c>
      <c r="N4714" s="25" t="str">
        <f t="shared" si="146"/>
        <v/>
      </c>
      <c r="O4714" s="15" t="str">
        <f t="shared" si="147"/>
        <v/>
      </c>
    </row>
    <row r="4715" spans="1:15" ht="16.5" customHeight="1">
      <c r="A4715" s="404"/>
      <c r="B4715" s="405"/>
      <c r="C4715" s="413"/>
      <c r="D4715" s="405"/>
      <c r="E4715" s="405"/>
      <c r="F4715" s="405"/>
      <c r="G4715" s="405"/>
      <c r="H4715" s="405"/>
      <c r="I4715" s="405"/>
      <c r="J4715" s="405"/>
      <c r="K4715" s="405"/>
      <c r="L4715" s="406"/>
      <c r="M4715" s="25" t="str">
        <f>IFERROR(VLOOKUP(D4715,Cover!$I$2:$J$14,2,0),"")</f>
        <v/>
      </c>
      <c r="N4715" s="25" t="str">
        <f t="shared" si="146"/>
        <v/>
      </c>
      <c r="O4715" s="15" t="str">
        <f t="shared" si="147"/>
        <v/>
      </c>
    </row>
    <row r="4716" spans="1:15" ht="16.5" customHeight="1">
      <c r="A4716" s="404"/>
      <c r="B4716" s="405"/>
      <c r="C4716" s="413"/>
      <c r="D4716" s="405"/>
      <c r="E4716" s="405"/>
      <c r="F4716" s="405"/>
      <c r="G4716" s="405"/>
      <c r="H4716" s="405"/>
      <c r="I4716" s="405"/>
      <c r="J4716" s="405"/>
      <c r="K4716" s="405"/>
      <c r="L4716" s="406"/>
      <c r="M4716" s="25" t="str">
        <f>IFERROR(VLOOKUP(D4716,Cover!$I$2:$J$14,2,0),"")</f>
        <v/>
      </c>
      <c r="N4716" s="25" t="str">
        <f t="shared" si="146"/>
        <v/>
      </c>
      <c r="O4716" s="15" t="str">
        <f t="shared" si="147"/>
        <v/>
      </c>
    </row>
    <row r="4717" spans="1:15" ht="16.5" customHeight="1">
      <c r="A4717" s="404"/>
      <c r="B4717" s="405"/>
      <c r="C4717" s="413"/>
      <c r="D4717" s="405"/>
      <c r="E4717" s="405"/>
      <c r="F4717" s="405"/>
      <c r="G4717" s="405"/>
      <c r="H4717" s="405"/>
      <c r="I4717" s="405"/>
      <c r="J4717" s="405"/>
      <c r="K4717" s="405"/>
      <c r="L4717" s="406"/>
      <c r="M4717" s="25" t="str">
        <f>IFERROR(VLOOKUP(D4717,Cover!$I$2:$J$14,2,0),"")</f>
        <v/>
      </c>
      <c r="N4717" s="25" t="str">
        <f t="shared" si="146"/>
        <v/>
      </c>
      <c r="O4717" s="15" t="str">
        <f t="shared" si="147"/>
        <v/>
      </c>
    </row>
    <row r="4718" spans="1:15" ht="16.5" customHeight="1">
      <c r="A4718" s="404"/>
      <c r="B4718" s="405"/>
      <c r="C4718" s="413"/>
      <c r="D4718" s="405"/>
      <c r="E4718" s="405"/>
      <c r="F4718" s="405"/>
      <c r="G4718" s="405"/>
      <c r="H4718" s="405"/>
      <c r="I4718" s="405"/>
      <c r="J4718" s="405"/>
      <c r="K4718" s="405"/>
      <c r="L4718" s="406"/>
      <c r="M4718" s="25" t="str">
        <f>IFERROR(VLOOKUP(D4718,Cover!$I$2:$J$14,2,0),"")</f>
        <v/>
      </c>
      <c r="N4718" s="25" t="str">
        <f t="shared" si="146"/>
        <v/>
      </c>
      <c r="O4718" s="15" t="str">
        <f t="shared" si="147"/>
        <v/>
      </c>
    </row>
    <row r="4719" spans="1:15" ht="16.5" customHeight="1">
      <c r="A4719" s="404"/>
      <c r="B4719" s="405"/>
      <c r="C4719" s="413"/>
      <c r="D4719" s="405"/>
      <c r="E4719" s="405"/>
      <c r="F4719" s="405"/>
      <c r="G4719" s="405"/>
      <c r="H4719" s="405"/>
      <c r="I4719" s="405"/>
      <c r="J4719" s="405"/>
      <c r="K4719" s="405"/>
      <c r="L4719" s="406"/>
      <c r="M4719" s="25" t="str">
        <f>IFERROR(VLOOKUP(D4719,Cover!$I$2:$J$14,2,0),"")</f>
        <v/>
      </c>
      <c r="N4719" s="25" t="str">
        <f t="shared" si="146"/>
        <v/>
      </c>
      <c r="O4719" s="15" t="str">
        <f t="shared" si="147"/>
        <v/>
      </c>
    </row>
    <row r="4720" spans="1:15" ht="16.5" customHeight="1">
      <c r="A4720" s="404"/>
      <c r="B4720" s="405"/>
      <c r="C4720" s="413"/>
      <c r="D4720" s="405"/>
      <c r="E4720" s="405"/>
      <c r="F4720" s="405"/>
      <c r="G4720" s="405"/>
      <c r="H4720" s="405"/>
      <c r="I4720" s="405"/>
      <c r="J4720" s="405"/>
      <c r="K4720" s="405"/>
      <c r="L4720" s="406"/>
      <c r="M4720" s="25" t="str">
        <f>IFERROR(VLOOKUP(D4720,Cover!$I$2:$J$14,2,0),"")</f>
        <v/>
      </c>
      <c r="N4720" s="25" t="str">
        <f t="shared" si="146"/>
        <v/>
      </c>
      <c r="O4720" s="15" t="str">
        <f t="shared" si="147"/>
        <v/>
      </c>
    </row>
    <row r="4721" spans="1:15" ht="16.5" customHeight="1">
      <c r="A4721" s="404"/>
      <c r="B4721" s="405"/>
      <c r="C4721" s="413"/>
      <c r="D4721" s="405"/>
      <c r="E4721" s="405"/>
      <c r="F4721" s="405"/>
      <c r="G4721" s="405"/>
      <c r="H4721" s="405"/>
      <c r="I4721" s="405"/>
      <c r="J4721" s="405"/>
      <c r="K4721" s="405"/>
      <c r="L4721" s="406"/>
      <c r="M4721" s="25" t="str">
        <f>IFERROR(VLOOKUP(D4721,Cover!$I$2:$J$14,2,0),"")</f>
        <v/>
      </c>
      <c r="N4721" s="25" t="str">
        <f t="shared" si="146"/>
        <v/>
      </c>
      <c r="O4721" s="15" t="str">
        <f t="shared" si="147"/>
        <v/>
      </c>
    </row>
    <row r="4722" spans="1:15" ht="16.5" customHeight="1">
      <c r="A4722" s="404"/>
      <c r="B4722" s="405"/>
      <c r="C4722" s="413"/>
      <c r="D4722" s="405"/>
      <c r="E4722" s="405"/>
      <c r="F4722" s="405"/>
      <c r="G4722" s="405"/>
      <c r="H4722" s="405"/>
      <c r="I4722" s="405"/>
      <c r="J4722" s="405"/>
      <c r="K4722" s="405"/>
      <c r="L4722" s="406"/>
      <c r="M4722" s="25" t="str">
        <f>IFERROR(VLOOKUP(D4722,Cover!$I$2:$J$14,2,0),"")</f>
        <v/>
      </c>
      <c r="N4722" s="25" t="str">
        <f t="shared" si="146"/>
        <v/>
      </c>
      <c r="O4722" s="15" t="str">
        <f t="shared" si="147"/>
        <v/>
      </c>
    </row>
    <row r="4723" spans="1:15" ht="16.5" customHeight="1">
      <c r="A4723" s="404"/>
      <c r="B4723" s="405"/>
      <c r="C4723" s="413"/>
      <c r="D4723" s="405"/>
      <c r="E4723" s="405"/>
      <c r="F4723" s="405"/>
      <c r="G4723" s="405"/>
      <c r="H4723" s="405"/>
      <c r="I4723" s="405"/>
      <c r="J4723" s="405"/>
      <c r="K4723" s="405"/>
      <c r="L4723" s="406"/>
      <c r="M4723" s="25" t="str">
        <f>IFERROR(VLOOKUP(D4723,Cover!$I$2:$J$14,2,0),"")</f>
        <v/>
      </c>
      <c r="N4723" s="25" t="str">
        <f t="shared" si="146"/>
        <v/>
      </c>
      <c r="O4723" s="15" t="str">
        <f t="shared" si="147"/>
        <v/>
      </c>
    </row>
    <row r="4724" spans="1:15" ht="16.5" customHeight="1">
      <c r="A4724" s="404"/>
      <c r="B4724" s="405"/>
      <c r="C4724" s="413"/>
      <c r="D4724" s="405"/>
      <c r="E4724" s="405"/>
      <c r="F4724" s="405"/>
      <c r="G4724" s="405"/>
      <c r="H4724" s="405"/>
      <c r="I4724" s="405"/>
      <c r="J4724" s="405"/>
      <c r="K4724" s="405"/>
      <c r="L4724" s="406"/>
      <c r="M4724" s="25" t="str">
        <f>IFERROR(VLOOKUP(D4724,Cover!$I$2:$J$14,2,0),"")</f>
        <v/>
      </c>
      <c r="N4724" s="25" t="str">
        <f t="shared" si="146"/>
        <v/>
      </c>
      <c r="O4724" s="15" t="str">
        <f t="shared" si="147"/>
        <v/>
      </c>
    </row>
    <row r="4725" spans="1:15" ht="16.5" customHeight="1">
      <c r="A4725" s="404"/>
      <c r="B4725" s="405"/>
      <c r="C4725" s="413"/>
      <c r="D4725" s="405"/>
      <c r="E4725" s="405"/>
      <c r="F4725" s="405"/>
      <c r="G4725" s="405"/>
      <c r="H4725" s="405"/>
      <c r="I4725" s="405"/>
      <c r="J4725" s="405"/>
      <c r="K4725" s="405"/>
      <c r="L4725" s="406"/>
      <c r="M4725" s="25" t="str">
        <f>IFERROR(VLOOKUP(D4725,Cover!$I$2:$J$14,2,0),"")</f>
        <v/>
      </c>
      <c r="N4725" s="25" t="str">
        <f t="shared" si="146"/>
        <v/>
      </c>
      <c r="O4725" s="15" t="str">
        <f t="shared" si="147"/>
        <v/>
      </c>
    </row>
    <row r="4726" spans="1:15" ht="16.5" customHeight="1">
      <c r="A4726" s="404"/>
      <c r="B4726" s="405"/>
      <c r="C4726" s="413"/>
      <c r="D4726" s="405"/>
      <c r="E4726" s="405"/>
      <c r="F4726" s="405"/>
      <c r="G4726" s="405"/>
      <c r="H4726" s="405"/>
      <c r="I4726" s="405"/>
      <c r="J4726" s="405"/>
      <c r="K4726" s="405"/>
      <c r="L4726" s="406"/>
      <c r="M4726" s="25" t="str">
        <f>IFERROR(VLOOKUP(D4726,Cover!$I$2:$J$14,2,0),"")</f>
        <v/>
      </c>
      <c r="N4726" s="25" t="str">
        <f t="shared" si="146"/>
        <v/>
      </c>
      <c r="O4726" s="15" t="str">
        <f t="shared" si="147"/>
        <v/>
      </c>
    </row>
    <row r="4727" spans="1:15" ht="16.5" customHeight="1">
      <c r="A4727" s="404"/>
      <c r="B4727" s="405"/>
      <c r="C4727" s="413"/>
      <c r="D4727" s="405"/>
      <c r="E4727" s="405"/>
      <c r="F4727" s="405"/>
      <c r="G4727" s="405"/>
      <c r="H4727" s="405"/>
      <c r="I4727" s="405"/>
      <c r="J4727" s="405"/>
      <c r="K4727" s="405"/>
      <c r="L4727" s="406"/>
      <c r="M4727" s="25" t="str">
        <f>IFERROR(VLOOKUP(D4727,Cover!$I$2:$J$14,2,0),"")</f>
        <v/>
      </c>
      <c r="N4727" s="25" t="str">
        <f t="shared" si="146"/>
        <v/>
      </c>
      <c r="O4727" s="15" t="str">
        <f t="shared" si="147"/>
        <v/>
      </c>
    </row>
    <row r="4728" spans="1:15" ht="16.5" customHeight="1">
      <c r="A4728" s="404"/>
      <c r="B4728" s="405"/>
      <c r="C4728" s="413"/>
      <c r="D4728" s="405"/>
      <c r="E4728" s="405"/>
      <c r="F4728" s="405"/>
      <c r="G4728" s="405"/>
      <c r="H4728" s="405"/>
      <c r="I4728" s="405"/>
      <c r="J4728" s="405"/>
      <c r="K4728" s="405"/>
      <c r="L4728" s="406"/>
      <c r="M4728" s="25" t="str">
        <f>IFERROR(VLOOKUP(D4728,Cover!$I$2:$J$14,2,0),"")</f>
        <v/>
      </c>
      <c r="N4728" s="25" t="str">
        <f t="shared" si="146"/>
        <v/>
      </c>
      <c r="O4728" s="15" t="str">
        <f t="shared" si="147"/>
        <v/>
      </c>
    </row>
    <row r="4729" spans="1:15" ht="16.5" customHeight="1">
      <c r="A4729" s="404"/>
      <c r="B4729" s="405"/>
      <c r="C4729" s="413"/>
      <c r="D4729" s="405"/>
      <c r="E4729" s="405"/>
      <c r="F4729" s="405"/>
      <c r="G4729" s="405"/>
      <c r="H4729" s="405"/>
      <c r="I4729" s="405"/>
      <c r="J4729" s="405"/>
      <c r="K4729" s="405"/>
      <c r="L4729" s="406"/>
      <c r="M4729" s="25" t="str">
        <f>IFERROR(VLOOKUP(D4729,Cover!$I$2:$J$14,2,0),"")</f>
        <v/>
      </c>
      <c r="N4729" s="25" t="str">
        <f t="shared" si="146"/>
        <v/>
      </c>
      <c r="O4729" s="15" t="str">
        <f t="shared" si="147"/>
        <v/>
      </c>
    </row>
    <row r="4730" spans="1:15" ht="16.5" customHeight="1">
      <c r="A4730" s="404"/>
      <c r="B4730" s="405"/>
      <c r="C4730" s="413"/>
      <c r="D4730" s="405"/>
      <c r="E4730" s="405"/>
      <c r="F4730" s="405"/>
      <c r="G4730" s="405"/>
      <c r="H4730" s="405"/>
      <c r="I4730" s="405"/>
      <c r="J4730" s="405"/>
      <c r="K4730" s="405"/>
      <c r="L4730" s="406"/>
      <c r="M4730" s="25" t="str">
        <f>IFERROR(VLOOKUP(D4730,Cover!$I$2:$J$14,2,0),"")</f>
        <v/>
      </c>
      <c r="N4730" s="25" t="str">
        <f t="shared" si="146"/>
        <v/>
      </c>
      <c r="O4730" s="15" t="str">
        <f t="shared" si="147"/>
        <v/>
      </c>
    </row>
    <row r="4731" spans="1:15" ht="16.5" customHeight="1">
      <c r="A4731" s="404"/>
      <c r="B4731" s="405"/>
      <c r="C4731" s="413"/>
      <c r="D4731" s="405"/>
      <c r="E4731" s="405"/>
      <c r="F4731" s="405"/>
      <c r="G4731" s="405"/>
      <c r="H4731" s="405"/>
      <c r="I4731" s="405"/>
      <c r="J4731" s="405"/>
      <c r="K4731" s="405"/>
      <c r="L4731" s="406"/>
      <c r="M4731" s="25" t="str">
        <f>IFERROR(VLOOKUP(D4731,Cover!$I$2:$J$14,2,0),"")</f>
        <v/>
      </c>
      <c r="N4731" s="25" t="str">
        <f t="shared" si="146"/>
        <v/>
      </c>
      <c r="O4731" s="15" t="str">
        <f t="shared" si="147"/>
        <v/>
      </c>
    </row>
    <row r="4732" spans="1:15" ht="16.5" customHeight="1">
      <c r="A4732" s="404"/>
      <c r="B4732" s="405"/>
      <c r="C4732" s="413"/>
      <c r="D4732" s="405"/>
      <c r="E4732" s="405"/>
      <c r="F4732" s="405"/>
      <c r="G4732" s="405"/>
      <c r="H4732" s="405"/>
      <c r="I4732" s="405"/>
      <c r="J4732" s="405"/>
      <c r="K4732" s="405"/>
      <c r="L4732" s="406"/>
      <c r="M4732" s="25" t="str">
        <f>IFERROR(VLOOKUP(D4732,Cover!$I$2:$J$14,2,0),"")</f>
        <v/>
      </c>
      <c r="N4732" s="25" t="str">
        <f t="shared" si="146"/>
        <v/>
      </c>
      <c r="O4732" s="15" t="str">
        <f t="shared" si="147"/>
        <v/>
      </c>
    </row>
    <row r="4733" spans="1:15" ht="16.5" customHeight="1">
      <c r="A4733" s="404"/>
      <c r="B4733" s="405"/>
      <c r="C4733" s="413"/>
      <c r="D4733" s="405"/>
      <c r="E4733" s="405"/>
      <c r="F4733" s="405"/>
      <c r="G4733" s="405"/>
      <c r="H4733" s="405"/>
      <c r="I4733" s="405"/>
      <c r="J4733" s="405"/>
      <c r="K4733" s="405"/>
      <c r="L4733" s="406"/>
      <c r="M4733" s="25" t="str">
        <f>IFERROR(VLOOKUP(D4733,Cover!$I$2:$J$14,2,0),"")</f>
        <v/>
      </c>
      <c r="N4733" s="25" t="str">
        <f t="shared" si="146"/>
        <v/>
      </c>
      <c r="O4733" s="15" t="str">
        <f t="shared" si="147"/>
        <v/>
      </c>
    </row>
    <row r="4734" spans="1:15" ht="16.5" customHeight="1">
      <c r="A4734" s="404"/>
      <c r="B4734" s="405"/>
      <c r="C4734" s="413"/>
      <c r="D4734" s="405"/>
      <c r="E4734" s="405"/>
      <c r="F4734" s="405"/>
      <c r="G4734" s="405"/>
      <c r="H4734" s="405"/>
      <c r="I4734" s="405"/>
      <c r="J4734" s="405"/>
      <c r="K4734" s="405"/>
      <c r="L4734" s="406"/>
      <c r="M4734" s="25" t="str">
        <f>IFERROR(VLOOKUP(D4734,Cover!$I$2:$J$14,2,0),"")</f>
        <v/>
      </c>
      <c r="N4734" s="25" t="str">
        <f t="shared" si="146"/>
        <v/>
      </c>
      <c r="O4734" s="15" t="str">
        <f t="shared" si="147"/>
        <v/>
      </c>
    </row>
    <row r="4735" spans="1:15" ht="16.5" customHeight="1">
      <c r="A4735" s="404"/>
      <c r="B4735" s="405"/>
      <c r="C4735" s="413"/>
      <c r="D4735" s="405"/>
      <c r="E4735" s="405"/>
      <c r="F4735" s="405"/>
      <c r="G4735" s="405"/>
      <c r="H4735" s="405"/>
      <c r="I4735" s="405"/>
      <c r="J4735" s="405"/>
      <c r="K4735" s="405"/>
      <c r="L4735" s="406"/>
      <c r="M4735" s="25" t="str">
        <f>IFERROR(VLOOKUP(D4735,Cover!$I$2:$J$14,2,0),"")</f>
        <v/>
      </c>
      <c r="N4735" s="25" t="str">
        <f t="shared" si="146"/>
        <v/>
      </c>
      <c r="O4735" s="15" t="str">
        <f t="shared" si="147"/>
        <v/>
      </c>
    </row>
    <row r="4736" spans="1:15" ht="16.5" customHeight="1">
      <c r="A4736" s="404"/>
      <c r="B4736" s="405"/>
      <c r="C4736" s="413"/>
      <c r="D4736" s="405"/>
      <c r="E4736" s="405"/>
      <c r="F4736" s="405"/>
      <c r="G4736" s="405"/>
      <c r="H4736" s="405"/>
      <c r="I4736" s="405"/>
      <c r="J4736" s="405"/>
      <c r="K4736" s="405"/>
      <c r="L4736" s="406"/>
      <c r="M4736" s="25" t="str">
        <f>IFERROR(VLOOKUP(D4736,Cover!$I$2:$J$14,2,0),"")</f>
        <v/>
      </c>
      <c r="N4736" s="25" t="str">
        <f t="shared" si="146"/>
        <v/>
      </c>
      <c r="O4736" s="15" t="str">
        <f t="shared" si="147"/>
        <v/>
      </c>
    </row>
    <row r="4737" spans="1:15" ht="16.5" customHeight="1">
      <c r="A4737" s="404"/>
      <c r="B4737" s="405"/>
      <c r="C4737" s="413"/>
      <c r="D4737" s="405"/>
      <c r="E4737" s="405"/>
      <c r="F4737" s="405"/>
      <c r="G4737" s="405"/>
      <c r="H4737" s="405"/>
      <c r="I4737" s="405"/>
      <c r="J4737" s="405"/>
      <c r="K4737" s="405"/>
      <c r="L4737" s="406"/>
      <c r="M4737" s="25" t="str">
        <f>IFERROR(VLOOKUP(D4737,Cover!$I$2:$J$14,2,0),"")</f>
        <v/>
      </c>
      <c r="N4737" s="25" t="str">
        <f t="shared" si="146"/>
        <v/>
      </c>
      <c r="O4737" s="15" t="str">
        <f t="shared" si="147"/>
        <v/>
      </c>
    </row>
    <row r="4738" spans="1:15" ht="16.5" customHeight="1">
      <c r="A4738" s="404"/>
      <c r="B4738" s="405"/>
      <c r="C4738" s="413"/>
      <c r="D4738" s="405"/>
      <c r="E4738" s="405"/>
      <c r="F4738" s="405"/>
      <c r="G4738" s="405"/>
      <c r="H4738" s="405"/>
      <c r="I4738" s="405"/>
      <c r="J4738" s="405"/>
      <c r="K4738" s="405"/>
      <c r="L4738" s="406"/>
      <c r="M4738" s="25" t="str">
        <f>IFERROR(VLOOKUP(D4738,Cover!$I$2:$J$14,2,0),"")</f>
        <v/>
      </c>
      <c r="N4738" s="25" t="str">
        <f t="shared" si="146"/>
        <v/>
      </c>
      <c r="O4738" s="15" t="str">
        <f t="shared" si="147"/>
        <v/>
      </c>
    </row>
    <row r="4739" spans="1:15" ht="16.5" customHeight="1">
      <c r="A4739" s="404"/>
      <c r="B4739" s="405"/>
      <c r="C4739" s="413"/>
      <c r="D4739" s="405"/>
      <c r="E4739" s="405"/>
      <c r="F4739" s="405"/>
      <c r="G4739" s="405"/>
      <c r="H4739" s="405"/>
      <c r="I4739" s="405"/>
      <c r="J4739" s="405"/>
      <c r="K4739" s="405"/>
      <c r="L4739" s="406"/>
      <c r="M4739" s="25" t="str">
        <f>IFERROR(VLOOKUP(D4739,Cover!$I$2:$J$14,2,0),"")</f>
        <v/>
      </c>
      <c r="N4739" s="25" t="str">
        <f t="shared" ref="N4739:N4802" si="148">IF(O4739&lt;&gt;"PMOyyy144_R4bis",CONCATENATE(B4739,M4739,I4739),CONCATENATE(O4739,M4739,I4739))</f>
        <v/>
      </c>
      <c r="O4739" s="15" t="str">
        <f t="shared" ref="O4739:O4802" si="149">LEFT(B4739,15)</f>
        <v/>
      </c>
    </row>
    <row r="4740" spans="1:15" ht="16.5" customHeight="1">
      <c r="A4740" s="404"/>
      <c r="B4740" s="405"/>
      <c r="C4740" s="413"/>
      <c r="D4740" s="405"/>
      <c r="E4740" s="405"/>
      <c r="F4740" s="405"/>
      <c r="G4740" s="405"/>
      <c r="H4740" s="405"/>
      <c r="I4740" s="405"/>
      <c r="J4740" s="405"/>
      <c r="K4740" s="405"/>
      <c r="L4740" s="406"/>
      <c r="M4740" s="25" t="str">
        <f>IFERROR(VLOOKUP(D4740,Cover!$I$2:$J$14,2,0),"")</f>
        <v/>
      </c>
      <c r="N4740" s="25" t="str">
        <f t="shared" si="148"/>
        <v/>
      </c>
      <c r="O4740" s="15" t="str">
        <f t="shared" si="149"/>
        <v/>
      </c>
    </row>
    <row r="4741" spans="1:15" ht="16.5" customHeight="1">
      <c r="A4741" s="404"/>
      <c r="B4741" s="405"/>
      <c r="C4741" s="413"/>
      <c r="D4741" s="405"/>
      <c r="E4741" s="405"/>
      <c r="F4741" s="405"/>
      <c r="G4741" s="405"/>
      <c r="H4741" s="405"/>
      <c r="I4741" s="405"/>
      <c r="J4741" s="405"/>
      <c r="K4741" s="405"/>
      <c r="L4741" s="406"/>
      <c r="M4741" s="25" t="str">
        <f>IFERROR(VLOOKUP(D4741,Cover!$I$2:$J$14,2,0),"")</f>
        <v/>
      </c>
      <c r="N4741" s="25" t="str">
        <f t="shared" si="148"/>
        <v/>
      </c>
      <c r="O4741" s="15" t="str">
        <f t="shared" si="149"/>
        <v/>
      </c>
    </row>
    <row r="4742" spans="1:15" ht="16.5" customHeight="1">
      <c r="A4742" s="404"/>
      <c r="B4742" s="405"/>
      <c r="C4742" s="413"/>
      <c r="D4742" s="405"/>
      <c r="E4742" s="405"/>
      <c r="F4742" s="405"/>
      <c r="G4742" s="405"/>
      <c r="H4742" s="405"/>
      <c r="I4742" s="405"/>
      <c r="J4742" s="405"/>
      <c r="K4742" s="405"/>
      <c r="L4742" s="406"/>
      <c r="M4742" s="25" t="str">
        <f>IFERROR(VLOOKUP(D4742,Cover!$I$2:$J$14,2,0),"")</f>
        <v/>
      </c>
      <c r="N4742" s="25" t="str">
        <f t="shared" si="148"/>
        <v/>
      </c>
      <c r="O4742" s="15" t="str">
        <f t="shared" si="149"/>
        <v/>
      </c>
    </row>
    <row r="4743" spans="1:15" ht="16.5" customHeight="1">
      <c r="A4743" s="404"/>
      <c r="B4743" s="405"/>
      <c r="C4743" s="413"/>
      <c r="D4743" s="405"/>
      <c r="E4743" s="405"/>
      <c r="F4743" s="405"/>
      <c r="G4743" s="405"/>
      <c r="H4743" s="405"/>
      <c r="I4743" s="405"/>
      <c r="J4743" s="405"/>
      <c r="K4743" s="405"/>
      <c r="L4743" s="406"/>
      <c r="M4743" s="25" t="str">
        <f>IFERROR(VLOOKUP(D4743,Cover!$I$2:$J$14,2,0),"")</f>
        <v/>
      </c>
      <c r="N4743" s="25" t="str">
        <f t="shared" si="148"/>
        <v/>
      </c>
      <c r="O4743" s="15" t="str">
        <f t="shared" si="149"/>
        <v/>
      </c>
    </row>
    <row r="4744" spans="1:15" ht="16.5" customHeight="1">
      <c r="A4744" s="404"/>
      <c r="B4744" s="405"/>
      <c r="C4744" s="413"/>
      <c r="D4744" s="405"/>
      <c r="E4744" s="405"/>
      <c r="F4744" s="405"/>
      <c r="G4744" s="405"/>
      <c r="H4744" s="405"/>
      <c r="I4744" s="405"/>
      <c r="J4744" s="405"/>
      <c r="K4744" s="405"/>
      <c r="L4744" s="406"/>
      <c r="M4744" s="25" t="str">
        <f>IFERROR(VLOOKUP(D4744,Cover!$I$2:$J$14,2,0),"")</f>
        <v/>
      </c>
      <c r="N4744" s="25" t="str">
        <f t="shared" si="148"/>
        <v/>
      </c>
      <c r="O4744" s="15" t="str">
        <f t="shared" si="149"/>
        <v/>
      </c>
    </row>
    <row r="4745" spans="1:15" ht="16.5" customHeight="1">
      <c r="A4745" s="404"/>
      <c r="B4745" s="405"/>
      <c r="C4745" s="413"/>
      <c r="D4745" s="405"/>
      <c r="E4745" s="405"/>
      <c r="F4745" s="405"/>
      <c r="G4745" s="405"/>
      <c r="H4745" s="405"/>
      <c r="I4745" s="405"/>
      <c r="J4745" s="405"/>
      <c r="K4745" s="405"/>
      <c r="L4745" s="406"/>
      <c r="M4745" s="25" t="str">
        <f>IFERROR(VLOOKUP(D4745,Cover!$I$2:$J$14,2,0),"")</f>
        <v/>
      </c>
      <c r="N4745" s="25" t="str">
        <f t="shared" si="148"/>
        <v/>
      </c>
      <c r="O4745" s="15" t="str">
        <f t="shared" si="149"/>
        <v/>
      </c>
    </row>
    <row r="4746" spans="1:15" ht="16.5" customHeight="1">
      <c r="A4746" s="404"/>
      <c r="B4746" s="405"/>
      <c r="C4746" s="413"/>
      <c r="D4746" s="405"/>
      <c r="E4746" s="405"/>
      <c r="F4746" s="405"/>
      <c r="G4746" s="405"/>
      <c r="H4746" s="405"/>
      <c r="I4746" s="405"/>
      <c r="J4746" s="405"/>
      <c r="K4746" s="405"/>
      <c r="L4746" s="406"/>
      <c r="M4746" s="25" t="str">
        <f>IFERROR(VLOOKUP(D4746,Cover!$I$2:$J$14,2,0),"")</f>
        <v/>
      </c>
      <c r="N4746" s="25" t="str">
        <f t="shared" si="148"/>
        <v/>
      </c>
      <c r="O4746" s="15" t="str">
        <f t="shared" si="149"/>
        <v/>
      </c>
    </row>
    <row r="4747" spans="1:15" ht="16.5" customHeight="1">
      <c r="A4747" s="404"/>
      <c r="B4747" s="405"/>
      <c r="C4747" s="413"/>
      <c r="D4747" s="405"/>
      <c r="E4747" s="405"/>
      <c r="F4747" s="405"/>
      <c r="G4747" s="405"/>
      <c r="H4747" s="405"/>
      <c r="I4747" s="405"/>
      <c r="J4747" s="405"/>
      <c r="K4747" s="405"/>
      <c r="L4747" s="406"/>
      <c r="M4747" s="25" t="str">
        <f>IFERROR(VLOOKUP(D4747,Cover!$I$2:$J$14,2,0),"")</f>
        <v/>
      </c>
      <c r="N4747" s="25" t="str">
        <f t="shared" si="148"/>
        <v/>
      </c>
      <c r="O4747" s="15" t="str">
        <f t="shared" si="149"/>
        <v/>
      </c>
    </row>
    <row r="4748" spans="1:15" ht="16.5" customHeight="1">
      <c r="A4748" s="404"/>
      <c r="B4748" s="405"/>
      <c r="C4748" s="413"/>
      <c r="D4748" s="405"/>
      <c r="E4748" s="405"/>
      <c r="F4748" s="405"/>
      <c r="G4748" s="405"/>
      <c r="H4748" s="405"/>
      <c r="I4748" s="405"/>
      <c r="J4748" s="405"/>
      <c r="K4748" s="405"/>
      <c r="L4748" s="406"/>
      <c r="M4748" s="25" t="str">
        <f>IFERROR(VLOOKUP(D4748,Cover!$I$2:$J$14,2,0),"")</f>
        <v/>
      </c>
      <c r="N4748" s="25" t="str">
        <f t="shared" si="148"/>
        <v/>
      </c>
      <c r="O4748" s="15" t="str">
        <f t="shared" si="149"/>
        <v/>
      </c>
    </row>
    <row r="4749" spans="1:15" ht="16.5" customHeight="1">
      <c r="A4749" s="404"/>
      <c r="B4749" s="405"/>
      <c r="C4749" s="413"/>
      <c r="D4749" s="405"/>
      <c r="E4749" s="405"/>
      <c r="F4749" s="405"/>
      <c r="G4749" s="405"/>
      <c r="H4749" s="405"/>
      <c r="I4749" s="405"/>
      <c r="J4749" s="405"/>
      <c r="K4749" s="405"/>
      <c r="L4749" s="406"/>
      <c r="M4749" s="25" t="str">
        <f>IFERROR(VLOOKUP(D4749,Cover!$I$2:$J$14,2,0),"")</f>
        <v/>
      </c>
      <c r="N4749" s="25" t="str">
        <f t="shared" si="148"/>
        <v/>
      </c>
      <c r="O4749" s="15" t="str">
        <f t="shared" si="149"/>
        <v/>
      </c>
    </row>
    <row r="4750" spans="1:15" ht="16.5" customHeight="1">
      <c r="A4750" s="404"/>
      <c r="B4750" s="405"/>
      <c r="C4750" s="413"/>
      <c r="D4750" s="405"/>
      <c r="E4750" s="405"/>
      <c r="F4750" s="405"/>
      <c r="G4750" s="405"/>
      <c r="H4750" s="405"/>
      <c r="I4750" s="405"/>
      <c r="J4750" s="405"/>
      <c r="K4750" s="405"/>
      <c r="L4750" s="406"/>
      <c r="M4750" s="25" t="str">
        <f>IFERROR(VLOOKUP(D4750,Cover!$I$2:$J$14,2,0),"")</f>
        <v/>
      </c>
      <c r="N4750" s="25" t="str">
        <f t="shared" si="148"/>
        <v/>
      </c>
      <c r="O4750" s="15" t="str">
        <f t="shared" si="149"/>
        <v/>
      </c>
    </row>
    <row r="4751" spans="1:15" ht="16.5" customHeight="1">
      <c r="A4751" s="404"/>
      <c r="B4751" s="405"/>
      <c r="C4751" s="413"/>
      <c r="D4751" s="405"/>
      <c r="E4751" s="405"/>
      <c r="F4751" s="405"/>
      <c r="G4751" s="405"/>
      <c r="H4751" s="405"/>
      <c r="I4751" s="405"/>
      <c r="J4751" s="405"/>
      <c r="K4751" s="405"/>
      <c r="L4751" s="406"/>
      <c r="M4751" s="25" t="str">
        <f>IFERROR(VLOOKUP(D4751,Cover!$I$2:$J$14,2,0),"")</f>
        <v/>
      </c>
      <c r="N4751" s="25" t="str">
        <f t="shared" si="148"/>
        <v/>
      </c>
      <c r="O4751" s="15" t="str">
        <f t="shared" si="149"/>
        <v/>
      </c>
    </row>
    <row r="4752" spans="1:15" ht="16.5" customHeight="1">
      <c r="A4752" s="404"/>
      <c r="B4752" s="405"/>
      <c r="C4752" s="413"/>
      <c r="D4752" s="405"/>
      <c r="E4752" s="405"/>
      <c r="F4752" s="405"/>
      <c r="G4752" s="405"/>
      <c r="H4752" s="405"/>
      <c r="I4752" s="405"/>
      <c r="J4752" s="405"/>
      <c r="K4752" s="405"/>
      <c r="L4752" s="406"/>
      <c r="M4752" s="25" t="str">
        <f>IFERROR(VLOOKUP(D4752,Cover!$I$2:$J$14,2,0),"")</f>
        <v/>
      </c>
      <c r="N4752" s="25" t="str">
        <f t="shared" si="148"/>
        <v/>
      </c>
      <c r="O4752" s="15" t="str">
        <f t="shared" si="149"/>
        <v/>
      </c>
    </row>
    <row r="4753" spans="1:15" ht="16.5" customHeight="1">
      <c r="A4753" s="404"/>
      <c r="B4753" s="405"/>
      <c r="C4753" s="413"/>
      <c r="D4753" s="405"/>
      <c r="E4753" s="405"/>
      <c r="F4753" s="405"/>
      <c r="G4753" s="405"/>
      <c r="H4753" s="405"/>
      <c r="I4753" s="405"/>
      <c r="J4753" s="405"/>
      <c r="K4753" s="405"/>
      <c r="L4753" s="406"/>
      <c r="M4753" s="25" t="str">
        <f>IFERROR(VLOOKUP(D4753,Cover!$I$2:$J$14,2,0),"")</f>
        <v/>
      </c>
      <c r="N4753" s="25" t="str">
        <f t="shared" si="148"/>
        <v/>
      </c>
      <c r="O4753" s="15" t="str">
        <f t="shared" si="149"/>
        <v/>
      </c>
    </row>
    <row r="4754" spans="1:15" ht="16.5" customHeight="1">
      <c r="A4754" s="404"/>
      <c r="B4754" s="405"/>
      <c r="C4754" s="413"/>
      <c r="D4754" s="405"/>
      <c r="E4754" s="405"/>
      <c r="F4754" s="405"/>
      <c r="G4754" s="405"/>
      <c r="H4754" s="405"/>
      <c r="I4754" s="405"/>
      <c r="J4754" s="405"/>
      <c r="K4754" s="405"/>
      <c r="L4754" s="406"/>
      <c r="M4754" s="25" t="str">
        <f>IFERROR(VLOOKUP(D4754,Cover!$I$2:$J$14,2,0),"")</f>
        <v/>
      </c>
      <c r="N4754" s="25" t="str">
        <f t="shared" si="148"/>
        <v/>
      </c>
      <c r="O4754" s="15" t="str">
        <f t="shared" si="149"/>
        <v/>
      </c>
    </row>
    <row r="4755" spans="1:15" ht="16.5" customHeight="1">
      <c r="A4755" s="404"/>
      <c r="B4755" s="405"/>
      <c r="C4755" s="413"/>
      <c r="D4755" s="405"/>
      <c r="E4755" s="405"/>
      <c r="F4755" s="405"/>
      <c r="G4755" s="405"/>
      <c r="H4755" s="405"/>
      <c r="I4755" s="405"/>
      <c r="J4755" s="405"/>
      <c r="K4755" s="405"/>
      <c r="L4755" s="406"/>
      <c r="M4755" s="25" t="str">
        <f>IFERROR(VLOOKUP(D4755,Cover!$I$2:$J$14,2,0),"")</f>
        <v/>
      </c>
      <c r="N4755" s="25" t="str">
        <f t="shared" si="148"/>
        <v/>
      </c>
      <c r="O4755" s="15" t="str">
        <f t="shared" si="149"/>
        <v/>
      </c>
    </row>
    <row r="4756" spans="1:15" ht="16.5" customHeight="1">
      <c r="A4756" s="404"/>
      <c r="B4756" s="405"/>
      <c r="C4756" s="413"/>
      <c r="D4756" s="405"/>
      <c r="E4756" s="405"/>
      <c r="F4756" s="405"/>
      <c r="G4756" s="405"/>
      <c r="H4756" s="405"/>
      <c r="I4756" s="405"/>
      <c r="J4756" s="405"/>
      <c r="K4756" s="405"/>
      <c r="L4756" s="406"/>
      <c r="M4756" s="25" t="str">
        <f>IFERROR(VLOOKUP(D4756,Cover!$I$2:$J$14,2,0),"")</f>
        <v/>
      </c>
      <c r="N4756" s="25" t="str">
        <f t="shared" si="148"/>
        <v/>
      </c>
      <c r="O4756" s="15" t="str">
        <f t="shared" si="149"/>
        <v/>
      </c>
    </row>
    <row r="4757" spans="1:15" ht="16.5" customHeight="1">
      <c r="A4757" s="404"/>
      <c r="B4757" s="405"/>
      <c r="C4757" s="413"/>
      <c r="D4757" s="405"/>
      <c r="E4757" s="405"/>
      <c r="F4757" s="405"/>
      <c r="G4757" s="405"/>
      <c r="H4757" s="405"/>
      <c r="I4757" s="405"/>
      <c r="J4757" s="405"/>
      <c r="K4757" s="405"/>
      <c r="L4757" s="406"/>
      <c r="M4757" s="25" t="str">
        <f>IFERROR(VLOOKUP(D4757,Cover!$I$2:$J$14,2,0),"")</f>
        <v/>
      </c>
      <c r="N4757" s="25" t="str">
        <f t="shared" si="148"/>
        <v/>
      </c>
      <c r="O4757" s="15" t="str">
        <f t="shared" si="149"/>
        <v/>
      </c>
    </row>
    <row r="4758" spans="1:15" ht="16.5" customHeight="1">
      <c r="A4758" s="404"/>
      <c r="B4758" s="405"/>
      <c r="C4758" s="413"/>
      <c r="D4758" s="405"/>
      <c r="E4758" s="405"/>
      <c r="F4758" s="405"/>
      <c r="G4758" s="405"/>
      <c r="H4758" s="405"/>
      <c r="I4758" s="405"/>
      <c r="J4758" s="405"/>
      <c r="K4758" s="405"/>
      <c r="L4758" s="406"/>
      <c r="M4758" s="25" t="str">
        <f>IFERROR(VLOOKUP(D4758,Cover!$I$2:$J$14,2,0),"")</f>
        <v/>
      </c>
      <c r="N4758" s="25" t="str">
        <f t="shared" si="148"/>
        <v/>
      </c>
      <c r="O4758" s="15" t="str">
        <f t="shared" si="149"/>
        <v/>
      </c>
    </row>
    <row r="4759" spans="1:15" ht="16.5" customHeight="1">
      <c r="A4759" s="404"/>
      <c r="B4759" s="405"/>
      <c r="C4759" s="413"/>
      <c r="D4759" s="405"/>
      <c r="E4759" s="405"/>
      <c r="F4759" s="405"/>
      <c r="G4759" s="405"/>
      <c r="H4759" s="405"/>
      <c r="I4759" s="405"/>
      <c r="J4759" s="405"/>
      <c r="K4759" s="405"/>
      <c r="L4759" s="406"/>
      <c r="M4759" s="25" t="str">
        <f>IFERROR(VLOOKUP(D4759,Cover!$I$2:$J$14,2,0),"")</f>
        <v/>
      </c>
      <c r="N4759" s="25" t="str">
        <f t="shared" si="148"/>
        <v/>
      </c>
      <c r="O4759" s="15" t="str">
        <f t="shared" si="149"/>
        <v/>
      </c>
    </row>
    <row r="4760" spans="1:15" ht="16.5" customHeight="1">
      <c r="A4760" s="404"/>
      <c r="B4760" s="405"/>
      <c r="C4760" s="413"/>
      <c r="D4760" s="405"/>
      <c r="E4760" s="405"/>
      <c r="F4760" s="405"/>
      <c r="G4760" s="405"/>
      <c r="H4760" s="405"/>
      <c r="I4760" s="405"/>
      <c r="J4760" s="405"/>
      <c r="K4760" s="405"/>
      <c r="L4760" s="406"/>
      <c r="M4760" s="25" t="str">
        <f>IFERROR(VLOOKUP(D4760,Cover!$I$2:$J$14,2,0),"")</f>
        <v/>
      </c>
      <c r="N4760" s="25" t="str">
        <f t="shared" si="148"/>
        <v/>
      </c>
      <c r="O4760" s="15" t="str">
        <f t="shared" si="149"/>
        <v/>
      </c>
    </row>
    <row r="4761" spans="1:15" ht="16.5" customHeight="1">
      <c r="A4761" s="404"/>
      <c r="B4761" s="405"/>
      <c r="C4761" s="413"/>
      <c r="D4761" s="405"/>
      <c r="E4761" s="405"/>
      <c r="F4761" s="405"/>
      <c r="G4761" s="405"/>
      <c r="H4761" s="405"/>
      <c r="I4761" s="405"/>
      <c r="J4761" s="405"/>
      <c r="K4761" s="405"/>
      <c r="L4761" s="406"/>
      <c r="M4761" s="25" t="str">
        <f>IFERROR(VLOOKUP(D4761,Cover!$I$2:$J$14,2,0),"")</f>
        <v/>
      </c>
      <c r="N4761" s="25" t="str">
        <f t="shared" si="148"/>
        <v/>
      </c>
      <c r="O4761" s="15" t="str">
        <f t="shared" si="149"/>
        <v/>
      </c>
    </row>
    <row r="4762" spans="1:15" ht="16.5" customHeight="1">
      <c r="A4762" s="404"/>
      <c r="B4762" s="405"/>
      <c r="C4762" s="413"/>
      <c r="D4762" s="405"/>
      <c r="E4762" s="405"/>
      <c r="F4762" s="405"/>
      <c r="G4762" s="405"/>
      <c r="H4762" s="405"/>
      <c r="I4762" s="405"/>
      <c r="J4762" s="405"/>
      <c r="K4762" s="405"/>
      <c r="L4762" s="406"/>
      <c r="M4762" s="25" t="str">
        <f>IFERROR(VLOOKUP(D4762,Cover!$I$2:$J$14,2,0),"")</f>
        <v/>
      </c>
      <c r="N4762" s="25" t="str">
        <f t="shared" si="148"/>
        <v/>
      </c>
      <c r="O4762" s="15" t="str">
        <f t="shared" si="149"/>
        <v/>
      </c>
    </row>
    <row r="4763" spans="1:15" ht="16.5" customHeight="1">
      <c r="A4763" s="404"/>
      <c r="B4763" s="405"/>
      <c r="C4763" s="413"/>
      <c r="D4763" s="405"/>
      <c r="E4763" s="405"/>
      <c r="F4763" s="405"/>
      <c r="G4763" s="405"/>
      <c r="H4763" s="405"/>
      <c r="I4763" s="405"/>
      <c r="J4763" s="405"/>
      <c r="K4763" s="405"/>
      <c r="L4763" s="406"/>
      <c r="M4763" s="25" t="str">
        <f>IFERROR(VLOOKUP(D4763,Cover!$I$2:$J$14,2,0),"")</f>
        <v/>
      </c>
      <c r="N4763" s="25" t="str">
        <f t="shared" si="148"/>
        <v/>
      </c>
      <c r="O4763" s="15" t="str">
        <f t="shared" si="149"/>
        <v/>
      </c>
    </row>
    <row r="4764" spans="1:15" ht="16.5" customHeight="1">
      <c r="A4764" s="404"/>
      <c r="B4764" s="405"/>
      <c r="C4764" s="413"/>
      <c r="D4764" s="405"/>
      <c r="E4764" s="405"/>
      <c r="F4764" s="405"/>
      <c r="G4764" s="405"/>
      <c r="H4764" s="405"/>
      <c r="I4764" s="405"/>
      <c r="J4764" s="405"/>
      <c r="K4764" s="405"/>
      <c r="L4764" s="406"/>
      <c r="M4764" s="25" t="str">
        <f>IFERROR(VLOOKUP(D4764,Cover!$I$2:$J$14,2,0),"")</f>
        <v/>
      </c>
      <c r="N4764" s="25" t="str">
        <f t="shared" si="148"/>
        <v/>
      </c>
      <c r="O4764" s="15" t="str">
        <f t="shared" si="149"/>
        <v/>
      </c>
    </row>
    <row r="4765" spans="1:15" ht="16.5" customHeight="1">
      <c r="A4765" s="404"/>
      <c r="B4765" s="405"/>
      <c r="C4765" s="413"/>
      <c r="D4765" s="405"/>
      <c r="E4765" s="405"/>
      <c r="F4765" s="405"/>
      <c r="G4765" s="405"/>
      <c r="H4765" s="405"/>
      <c r="I4765" s="405"/>
      <c r="J4765" s="405"/>
      <c r="K4765" s="405"/>
      <c r="L4765" s="406"/>
      <c r="M4765" s="25" t="str">
        <f>IFERROR(VLOOKUP(D4765,Cover!$I$2:$J$14,2,0),"")</f>
        <v/>
      </c>
      <c r="N4765" s="25" t="str">
        <f t="shared" si="148"/>
        <v/>
      </c>
      <c r="O4765" s="15" t="str">
        <f t="shared" si="149"/>
        <v/>
      </c>
    </row>
    <row r="4766" spans="1:15" ht="16.5" customHeight="1">
      <c r="A4766" s="404"/>
      <c r="B4766" s="405"/>
      <c r="C4766" s="413"/>
      <c r="D4766" s="405"/>
      <c r="E4766" s="405"/>
      <c r="F4766" s="405"/>
      <c r="G4766" s="405"/>
      <c r="H4766" s="405"/>
      <c r="I4766" s="405"/>
      <c r="J4766" s="405"/>
      <c r="K4766" s="405"/>
      <c r="L4766" s="406"/>
      <c r="M4766" s="25" t="str">
        <f>IFERROR(VLOOKUP(D4766,Cover!$I$2:$J$14,2,0),"")</f>
        <v/>
      </c>
      <c r="N4766" s="25" t="str">
        <f t="shared" si="148"/>
        <v/>
      </c>
      <c r="O4766" s="15" t="str">
        <f t="shared" si="149"/>
        <v/>
      </c>
    </row>
    <row r="4767" spans="1:15" ht="16.5" customHeight="1">
      <c r="A4767" s="404"/>
      <c r="B4767" s="405"/>
      <c r="C4767" s="413"/>
      <c r="D4767" s="405"/>
      <c r="E4767" s="405"/>
      <c r="F4767" s="405"/>
      <c r="G4767" s="405"/>
      <c r="H4767" s="405"/>
      <c r="I4767" s="405"/>
      <c r="J4767" s="405"/>
      <c r="K4767" s="405"/>
      <c r="L4767" s="406"/>
      <c r="M4767" s="25" t="str">
        <f>IFERROR(VLOOKUP(D4767,Cover!$I$2:$J$14,2,0),"")</f>
        <v/>
      </c>
      <c r="N4767" s="25" t="str">
        <f t="shared" si="148"/>
        <v/>
      </c>
      <c r="O4767" s="15" t="str">
        <f t="shared" si="149"/>
        <v/>
      </c>
    </row>
    <row r="4768" spans="1:15" ht="16.5" customHeight="1">
      <c r="A4768" s="404"/>
      <c r="B4768" s="405"/>
      <c r="C4768" s="413"/>
      <c r="D4768" s="405"/>
      <c r="E4768" s="405"/>
      <c r="F4768" s="405"/>
      <c r="G4768" s="405"/>
      <c r="H4768" s="405"/>
      <c r="I4768" s="405"/>
      <c r="J4768" s="405"/>
      <c r="K4768" s="405"/>
      <c r="L4768" s="406"/>
      <c r="M4768" s="25" t="str">
        <f>IFERROR(VLOOKUP(D4768,Cover!$I$2:$J$14,2,0),"")</f>
        <v/>
      </c>
      <c r="N4768" s="25" t="str">
        <f t="shared" si="148"/>
        <v/>
      </c>
      <c r="O4768" s="15" t="str">
        <f t="shared" si="149"/>
        <v/>
      </c>
    </row>
    <row r="4769" spans="1:15" ht="16.5" customHeight="1">
      <c r="A4769" s="404"/>
      <c r="B4769" s="405"/>
      <c r="C4769" s="413"/>
      <c r="D4769" s="405"/>
      <c r="E4769" s="405"/>
      <c r="F4769" s="405"/>
      <c r="G4769" s="405"/>
      <c r="H4769" s="405"/>
      <c r="I4769" s="405"/>
      <c r="J4769" s="405"/>
      <c r="K4769" s="405"/>
      <c r="L4769" s="406"/>
      <c r="M4769" s="25" t="str">
        <f>IFERROR(VLOOKUP(D4769,Cover!$I$2:$J$14,2,0),"")</f>
        <v/>
      </c>
      <c r="N4769" s="25" t="str">
        <f t="shared" si="148"/>
        <v/>
      </c>
      <c r="O4769" s="15" t="str">
        <f t="shared" si="149"/>
        <v/>
      </c>
    </row>
    <row r="4770" spans="1:15" ht="16.5" customHeight="1">
      <c r="A4770" s="404"/>
      <c r="B4770" s="405"/>
      <c r="C4770" s="413"/>
      <c r="D4770" s="405"/>
      <c r="E4770" s="405"/>
      <c r="F4770" s="405"/>
      <c r="G4770" s="405"/>
      <c r="H4770" s="405"/>
      <c r="I4770" s="405"/>
      <c r="J4770" s="405"/>
      <c r="K4770" s="405"/>
      <c r="L4770" s="406"/>
      <c r="M4770" s="25" t="str">
        <f>IFERROR(VLOOKUP(D4770,Cover!$I$2:$J$14,2,0),"")</f>
        <v/>
      </c>
      <c r="N4770" s="25" t="str">
        <f t="shared" si="148"/>
        <v/>
      </c>
      <c r="O4770" s="15" t="str">
        <f t="shared" si="149"/>
        <v/>
      </c>
    </row>
    <row r="4771" spans="1:15" ht="16.5" customHeight="1">
      <c r="A4771" s="404"/>
      <c r="B4771" s="405"/>
      <c r="C4771" s="413"/>
      <c r="D4771" s="405"/>
      <c r="E4771" s="405"/>
      <c r="F4771" s="405"/>
      <c r="G4771" s="405"/>
      <c r="H4771" s="405"/>
      <c r="I4771" s="405"/>
      <c r="J4771" s="405"/>
      <c r="K4771" s="405"/>
      <c r="L4771" s="406"/>
      <c r="M4771" s="25" t="str">
        <f>IFERROR(VLOOKUP(D4771,Cover!$I$2:$J$14,2,0),"")</f>
        <v/>
      </c>
      <c r="N4771" s="25" t="str">
        <f t="shared" si="148"/>
        <v/>
      </c>
      <c r="O4771" s="15" t="str">
        <f t="shared" si="149"/>
        <v/>
      </c>
    </row>
    <row r="4772" spans="1:15" ht="16.5" customHeight="1">
      <c r="A4772" s="404"/>
      <c r="B4772" s="405"/>
      <c r="C4772" s="413"/>
      <c r="D4772" s="405"/>
      <c r="E4772" s="405"/>
      <c r="F4772" s="405"/>
      <c r="G4772" s="405"/>
      <c r="H4772" s="405"/>
      <c r="I4772" s="405"/>
      <c r="J4772" s="405"/>
      <c r="K4772" s="405"/>
      <c r="L4772" s="406"/>
      <c r="M4772" s="25" t="str">
        <f>IFERROR(VLOOKUP(D4772,Cover!$I$2:$J$14,2,0),"")</f>
        <v/>
      </c>
      <c r="N4772" s="25" t="str">
        <f t="shared" si="148"/>
        <v/>
      </c>
      <c r="O4772" s="15" t="str">
        <f t="shared" si="149"/>
        <v/>
      </c>
    </row>
    <row r="4773" spans="1:15" ht="16.5" customHeight="1">
      <c r="A4773" s="404"/>
      <c r="B4773" s="405"/>
      <c r="C4773" s="413"/>
      <c r="D4773" s="405"/>
      <c r="E4773" s="405"/>
      <c r="F4773" s="405"/>
      <c r="G4773" s="405"/>
      <c r="H4773" s="405"/>
      <c r="I4773" s="405"/>
      <c r="J4773" s="405"/>
      <c r="K4773" s="405"/>
      <c r="L4773" s="406"/>
      <c r="M4773" s="25" t="str">
        <f>IFERROR(VLOOKUP(D4773,Cover!$I$2:$J$14,2,0),"")</f>
        <v/>
      </c>
      <c r="N4773" s="25" t="str">
        <f t="shared" si="148"/>
        <v/>
      </c>
      <c r="O4773" s="15" t="str">
        <f t="shared" si="149"/>
        <v/>
      </c>
    </row>
    <row r="4774" spans="1:15" ht="16.5" customHeight="1">
      <c r="A4774" s="404"/>
      <c r="B4774" s="405"/>
      <c r="C4774" s="413"/>
      <c r="D4774" s="405"/>
      <c r="E4774" s="405"/>
      <c r="F4774" s="405"/>
      <c r="G4774" s="405"/>
      <c r="H4774" s="405"/>
      <c r="I4774" s="405"/>
      <c r="J4774" s="405"/>
      <c r="K4774" s="405"/>
      <c r="L4774" s="406"/>
      <c r="M4774" s="25" t="str">
        <f>IFERROR(VLOOKUP(D4774,Cover!$I$2:$J$14,2,0),"")</f>
        <v/>
      </c>
      <c r="N4774" s="25" t="str">
        <f t="shared" si="148"/>
        <v/>
      </c>
      <c r="O4774" s="15" t="str">
        <f t="shared" si="149"/>
        <v/>
      </c>
    </row>
    <row r="4775" spans="1:15" ht="16.5" customHeight="1">
      <c r="A4775" s="404"/>
      <c r="B4775" s="405"/>
      <c r="C4775" s="413"/>
      <c r="D4775" s="405"/>
      <c r="E4775" s="405"/>
      <c r="F4775" s="405"/>
      <c r="G4775" s="405"/>
      <c r="H4775" s="405"/>
      <c r="I4775" s="405"/>
      <c r="J4775" s="405"/>
      <c r="K4775" s="405"/>
      <c r="L4775" s="406"/>
      <c r="M4775" s="25" t="str">
        <f>IFERROR(VLOOKUP(D4775,Cover!$I$2:$J$14,2,0),"")</f>
        <v/>
      </c>
      <c r="N4775" s="25" t="str">
        <f t="shared" si="148"/>
        <v/>
      </c>
      <c r="O4775" s="15" t="str">
        <f t="shared" si="149"/>
        <v/>
      </c>
    </row>
    <row r="4776" spans="1:15" ht="16.5" customHeight="1">
      <c r="A4776" s="404"/>
      <c r="B4776" s="405"/>
      <c r="C4776" s="413"/>
      <c r="D4776" s="405"/>
      <c r="E4776" s="405"/>
      <c r="F4776" s="405"/>
      <c r="G4776" s="405"/>
      <c r="H4776" s="405"/>
      <c r="I4776" s="405"/>
      <c r="J4776" s="405"/>
      <c r="K4776" s="405"/>
      <c r="L4776" s="406"/>
      <c r="M4776" s="25" t="str">
        <f>IFERROR(VLOOKUP(D4776,Cover!$I$2:$J$14,2,0),"")</f>
        <v/>
      </c>
      <c r="N4776" s="25" t="str">
        <f t="shared" si="148"/>
        <v/>
      </c>
      <c r="O4776" s="15" t="str">
        <f t="shared" si="149"/>
        <v/>
      </c>
    </row>
    <row r="4777" spans="1:15" ht="16.5" customHeight="1">
      <c r="A4777" s="404"/>
      <c r="B4777" s="405"/>
      <c r="C4777" s="413"/>
      <c r="D4777" s="405"/>
      <c r="E4777" s="405"/>
      <c r="F4777" s="405"/>
      <c r="G4777" s="405"/>
      <c r="H4777" s="405"/>
      <c r="I4777" s="405"/>
      <c r="J4777" s="405"/>
      <c r="K4777" s="405"/>
      <c r="L4777" s="406"/>
      <c r="M4777" s="25" t="str">
        <f>IFERROR(VLOOKUP(D4777,Cover!$I$2:$J$14,2,0),"")</f>
        <v/>
      </c>
      <c r="N4777" s="25" t="str">
        <f t="shared" si="148"/>
        <v/>
      </c>
      <c r="O4777" s="15" t="str">
        <f t="shared" si="149"/>
        <v/>
      </c>
    </row>
    <row r="4778" spans="1:15" ht="16.5" customHeight="1">
      <c r="A4778" s="404"/>
      <c r="B4778" s="405"/>
      <c r="C4778" s="413"/>
      <c r="D4778" s="405"/>
      <c r="E4778" s="405"/>
      <c r="F4778" s="405"/>
      <c r="G4778" s="405"/>
      <c r="H4778" s="405"/>
      <c r="I4778" s="405"/>
      <c r="J4778" s="405"/>
      <c r="K4778" s="405"/>
      <c r="L4778" s="406"/>
      <c r="M4778" s="25" t="str">
        <f>IFERROR(VLOOKUP(D4778,Cover!$I$2:$J$14,2,0),"")</f>
        <v/>
      </c>
      <c r="N4778" s="25" t="str">
        <f t="shared" si="148"/>
        <v/>
      </c>
      <c r="O4778" s="15" t="str">
        <f t="shared" si="149"/>
        <v/>
      </c>
    </row>
    <row r="4779" spans="1:15" ht="16.5" customHeight="1">
      <c r="A4779" s="404"/>
      <c r="B4779" s="405"/>
      <c r="C4779" s="413"/>
      <c r="D4779" s="405"/>
      <c r="E4779" s="405"/>
      <c r="F4779" s="405"/>
      <c r="G4779" s="405"/>
      <c r="H4779" s="405"/>
      <c r="I4779" s="405"/>
      <c r="J4779" s="405"/>
      <c r="K4779" s="405"/>
      <c r="L4779" s="406"/>
      <c r="M4779" s="25" t="str">
        <f>IFERROR(VLOOKUP(D4779,Cover!$I$2:$J$14,2,0),"")</f>
        <v/>
      </c>
      <c r="N4779" s="25" t="str">
        <f t="shared" si="148"/>
        <v/>
      </c>
      <c r="O4779" s="15" t="str">
        <f t="shared" si="149"/>
        <v/>
      </c>
    </row>
    <row r="4780" spans="1:15" ht="16.5" customHeight="1">
      <c r="A4780" s="404"/>
      <c r="B4780" s="405"/>
      <c r="C4780" s="413"/>
      <c r="D4780" s="405"/>
      <c r="E4780" s="405"/>
      <c r="F4780" s="405"/>
      <c r="G4780" s="405"/>
      <c r="H4780" s="405"/>
      <c r="I4780" s="405"/>
      <c r="J4780" s="405"/>
      <c r="K4780" s="405"/>
      <c r="L4780" s="406"/>
      <c r="M4780" s="25" t="str">
        <f>IFERROR(VLOOKUP(D4780,Cover!$I$2:$J$14,2,0),"")</f>
        <v/>
      </c>
      <c r="N4780" s="25" t="str">
        <f t="shared" si="148"/>
        <v/>
      </c>
      <c r="O4780" s="15" t="str">
        <f t="shared" si="149"/>
        <v/>
      </c>
    </row>
    <row r="4781" spans="1:15" ht="16.5" customHeight="1">
      <c r="A4781" s="404"/>
      <c r="B4781" s="405"/>
      <c r="C4781" s="413"/>
      <c r="D4781" s="405"/>
      <c r="E4781" s="405"/>
      <c r="F4781" s="405"/>
      <c r="G4781" s="405"/>
      <c r="H4781" s="405"/>
      <c r="I4781" s="405"/>
      <c r="J4781" s="405"/>
      <c r="K4781" s="405"/>
      <c r="L4781" s="406"/>
      <c r="M4781" s="25" t="str">
        <f>IFERROR(VLOOKUP(D4781,Cover!$I$2:$J$14,2,0),"")</f>
        <v/>
      </c>
      <c r="N4781" s="25" t="str">
        <f t="shared" si="148"/>
        <v/>
      </c>
      <c r="O4781" s="15" t="str">
        <f t="shared" si="149"/>
        <v/>
      </c>
    </row>
    <row r="4782" spans="1:15" ht="16.5" customHeight="1">
      <c r="A4782" s="404"/>
      <c r="B4782" s="405"/>
      <c r="C4782" s="413"/>
      <c r="D4782" s="405"/>
      <c r="E4782" s="405"/>
      <c r="F4782" s="405"/>
      <c r="G4782" s="405"/>
      <c r="H4782" s="405"/>
      <c r="I4782" s="405"/>
      <c r="J4782" s="405"/>
      <c r="K4782" s="405"/>
      <c r="L4782" s="406"/>
      <c r="M4782" s="25" t="str">
        <f>IFERROR(VLOOKUP(D4782,Cover!$I$2:$J$14,2,0),"")</f>
        <v/>
      </c>
      <c r="N4782" s="25" t="str">
        <f t="shared" si="148"/>
        <v/>
      </c>
      <c r="O4782" s="15" t="str">
        <f t="shared" si="149"/>
        <v/>
      </c>
    </row>
    <row r="4783" spans="1:15" ht="16.5" customHeight="1">
      <c r="A4783" s="404"/>
      <c r="B4783" s="405"/>
      <c r="C4783" s="413"/>
      <c r="D4783" s="405"/>
      <c r="E4783" s="405"/>
      <c r="F4783" s="405"/>
      <c r="G4783" s="405"/>
      <c r="H4783" s="405"/>
      <c r="I4783" s="405"/>
      <c r="J4783" s="405"/>
      <c r="K4783" s="405"/>
      <c r="L4783" s="406"/>
      <c r="M4783" s="25" t="str">
        <f>IFERROR(VLOOKUP(D4783,Cover!$I$2:$J$14,2,0),"")</f>
        <v/>
      </c>
      <c r="N4783" s="25" t="str">
        <f t="shared" si="148"/>
        <v/>
      </c>
      <c r="O4783" s="15" t="str">
        <f t="shared" si="149"/>
        <v/>
      </c>
    </row>
    <row r="4784" spans="1:15" ht="16.5" customHeight="1">
      <c r="A4784" s="404"/>
      <c r="B4784" s="405"/>
      <c r="C4784" s="413"/>
      <c r="D4784" s="405"/>
      <c r="E4784" s="405"/>
      <c r="F4784" s="405"/>
      <c r="G4784" s="405"/>
      <c r="H4784" s="405"/>
      <c r="I4784" s="405"/>
      <c r="J4784" s="405"/>
      <c r="K4784" s="405"/>
      <c r="L4784" s="406"/>
      <c r="M4784" s="25" t="str">
        <f>IFERROR(VLOOKUP(D4784,Cover!$I$2:$J$14,2,0),"")</f>
        <v/>
      </c>
      <c r="N4784" s="25" t="str">
        <f t="shared" si="148"/>
        <v/>
      </c>
      <c r="O4784" s="15" t="str">
        <f t="shared" si="149"/>
        <v/>
      </c>
    </row>
    <row r="4785" spans="1:15" ht="16.5" customHeight="1">
      <c r="A4785" s="404"/>
      <c r="B4785" s="405"/>
      <c r="C4785" s="413"/>
      <c r="D4785" s="405"/>
      <c r="E4785" s="405"/>
      <c r="F4785" s="405"/>
      <c r="G4785" s="405"/>
      <c r="H4785" s="405"/>
      <c r="I4785" s="405"/>
      <c r="J4785" s="405"/>
      <c r="K4785" s="405"/>
      <c r="L4785" s="406"/>
      <c r="M4785" s="25" t="str">
        <f>IFERROR(VLOOKUP(D4785,Cover!$I$2:$J$14,2,0),"")</f>
        <v/>
      </c>
      <c r="N4785" s="25" t="str">
        <f t="shared" si="148"/>
        <v/>
      </c>
      <c r="O4785" s="15" t="str">
        <f t="shared" si="149"/>
        <v/>
      </c>
    </row>
    <row r="4786" spans="1:15" ht="16.5" customHeight="1">
      <c r="A4786" s="404"/>
      <c r="B4786" s="405"/>
      <c r="C4786" s="413"/>
      <c r="D4786" s="405"/>
      <c r="E4786" s="405"/>
      <c r="F4786" s="405"/>
      <c r="G4786" s="405"/>
      <c r="H4786" s="405"/>
      <c r="I4786" s="405"/>
      <c r="J4786" s="405"/>
      <c r="K4786" s="405"/>
      <c r="L4786" s="406"/>
      <c r="M4786" s="25" t="str">
        <f>IFERROR(VLOOKUP(D4786,Cover!$I$2:$J$14,2,0),"")</f>
        <v/>
      </c>
      <c r="N4786" s="25" t="str">
        <f t="shared" si="148"/>
        <v/>
      </c>
      <c r="O4786" s="15" t="str">
        <f t="shared" si="149"/>
        <v/>
      </c>
    </row>
    <row r="4787" spans="1:15" ht="16.5" customHeight="1">
      <c r="A4787" s="404"/>
      <c r="B4787" s="405"/>
      <c r="C4787" s="413"/>
      <c r="D4787" s="405"/>
      <c r="E4787" s="405"/>
      <c r="F4787" s="405"/>
      <c r="G4787" s="405"/>
      <c r="H4787" s="405"/>
      <c r="I4787" s="405"/>
      <c r="J4787" s="405"/>
      <c r="K4787" s="405"/>
      <c r="L4787" s="406"/>
      <c r="M4787" s="25" t="str">
        <f>IFERROR(VLOOKUP(D4787,Cover!$I$2:$J$14,2,0),"")</f>
        <v/>
      </c>
      <c r="N4787" s="25" t="str">
        <f t="shared" si="148"/>
        <v/>
      </c>
      <c r="O4787" s="15" t="str">
        <f t="shared" si="149"/>
        <v/>
      </c>
    </row>
    <row r="4788" spans="1:15" ht="16.5" customHeight="1">
      <c r="A4788" s="404"/>
      <c r="B4788" s="405"/>
      <c r="C4788" s="413"/>
      <c r="D4788" s="405"/>
      <c r="E4788" s="405"/>
      <c r="F4788" s="405"/>
      <c r="G4788" s="405"/>
      <c r="H4788" s="405"/>
      <c r="I4788" s="405"/>
      <c r="J4788" s="405"/>
      <c r="K4788" s="405"/>
      <c r="L4788" s="406"/>
      <c r="M4788" s="25" t="str">
        <f>IFERROR(VLOOKUP(D4788,Cover!$I$2:$J$14,2,0),"")</f>
        <v/>
      </c>
      <c r="N4788" s="25" t="str">
        <f t="shared" si="148"/>
        <v/>
      </c>
      <c r="O4788" s="15" t="str">
        <f t="shared" si="149"/>
        <v/>
      </c>
    </row>
    <row r="4789" spans="1:15" ht="16.5" customHeight="1">
      <c r="A4789" s="404"/>
      <c r="B4789" s="405"/>
      <c r="C4789" s="413"/>
      <c r="D4789" s="405"/>
      <c r="E4789" s="405"/>
      <c r="F4789" s="405"/>
      <c r="G4789" s="405"/>
      <c r="H4789" s="405"/>
      <c r="I4789" s="405"/>
      <c r="J4789" s="405"/>
      <c r="K4789" s="405"/>
      <c r="L4789" s="406"/>
      <c r="M4789" s="25" t="str">
        <f>IFERROR(VLOOKUP(D4789,Cover!$I$2:$J$14,2,0),"")</f>
        <v/>
      </c>
      <c r="N4789" s="25" t="str">
        <f t="shared" si="148"/>
        <v/>
      </c>
      <c r="O4789" s="15" t="str">
        <f t="shared" si="149"/>
        <v/>
      </c>
    </row>
    <row r="4790" spans="1:15" ht="16.5" customHeight="1">
      <c r="A4790" s="404"/>
      <c r="B4790" s="405"/>
      <c r="C4790" s="413"/>
      <c r="D4790" s="405"/>
      <c r="E4790" s="405"/>
      <c r="F4790" s="405"/>
      <c r="G4790" s="405"/>
      <c r="H4790" s="405"/>
      <c r="I4790" s="405"/>
      <c r="J4790" s="405"/>
      <c r="K4790" s="405"/>
      <c r="L4790" s="406"/>
      <c r="M4790" s="25" t="str">
        <f>IFERROR(VLOOKUP(D4790,Cover!$I$2:$J$14,2,0),"")</f>
        <v/>
      </c>
      <c r="N4790" s="25" t="str">
        <f t="shared" si="148"/>
        <v/>
      </c>
      <c r="O4790" s="15" t="str">
        <f t="shared" si="149"/>
        <v/>
      </c>
    </row>
    <row r="4791" spans="1:15" ht="16.5" customHeight="1">
      <c r="A4791" s="404"/>
      <c r="B4791" s="405"/>
      <c r="C4791" s="413"/>
      <c r="D4791" s="405"/>
      <c r="E4791" s="405"/>
      <c r="F4791" s="405"/>
      <c r="G4791" s="405"/>
      <c r="H4791" s="405"/>
      <c r="I4791" s="405"/>
      <c r="J4791" s="405"/>
      <c r="K4791" s="405"/>
      <c r="L4791" s="406"/>
      <c r="M4791" s="25" t="str">
        <f>IFERROR(VLOOKUP(D4791,Cover!$I$2:$J$14,2,0),"")</f>
        <v/>
      </c>
      <c r="N4791" s="25" t="str">
        <f t="shared" si="148"/>
        <v/>
      </c>
      <c r="O4791" s="15" t="str">
        <f t="shared" si="149"/>
        <v/>
      </c>
    </row>
    <row r="4792" spans="1:15" ht="16.5" customHeight="1">
      <c r="A4792" s="404"/>
      <c r="B4792" s="405"/>
      <c r="C4792" s="413"/>
      <c r="D4792" s="405"/>
      <c r="E4792" s="405"/>
      <c r="F4792" s="405"/>
      <c r="G4792" s="405"/>
      <c r="H4792" s="405"/>
      <c r="I4792" s="405"/>
      <c r="J4792" s="405"/>
      <c r="K4792" s="405"/>
      <c r="L4792" s="406"/>
      <c r="M4792" s="25" t="str">
        <f>IFERROR(VLOOKUP(D4792,Cover!$I$2:$J$14,2,0),"")</f>
        <v/>
      </c>
      <c r="N4792" s="25" t="str">
        <f t="shared" si="148"/>
        <v/>
      </c>
      <c r="O4792" s="15" t="str">
        <f t="shared" si="149"/>
        <v/>
      </c>
    </row>
    <row r="4793" spans="1:15" ht="16.5" customHeight="1">
      <c r="A4793" s="404"/>
      <c r="B4793" s="405"/>
      <c r="C4793" s="413"/>
      <c r="D4793" s="405"/>
      <c r="E4793" s="405"/>
      <c r="F4793" s="405"/>
      <c r="G4793" s="405"/>
      <c r="H4793" s="405"/>
      <c r="I4793" s="405"/>
      <c r="J4793" s="405"/>
      <c r="K4793" s="405"/>
      <c r="L4793" s="406"/>
      <c r="M4793" s="25" t="str">
        <f>IFERROR(VLOOKUP(D4793,Cover!$I$2:$J$14,2,0),"")</f>
        <v/>
      </c>
      <c r="N4793" s="25" t="str">
        <f t="shared" si="148"/>
        <v/>
      </c>
      <c r="O4793" s="15" t="str">
        <f t="shared" si="149"/>
        <v/>
      </c>
    </row>
    <row r="4794" spans="1:15" ht="16.5" customHeight="1">
      <c r="A4794" s="404"/>
      <c r="B4794" s="405"/>
      <c r="C4794" s="413"/>
      <c r="D4794" s="405"/>
      <c r="E4794" s="405"/>
      <c r="F4794" s="405"/>
      <c r="G4794" s="405"/>
      <c r="H4794" s="405"/>
      <c r="I4794" s="405"/>
      <c r="J4794" s="405"/>
      <c r="K4794" s="405"/>
      <c r="L4794" s="406"/>
      <c r="M4794" s="25" t="str">
        <f>IFERROR(VLOOKUP(D4794,Cover!$I$2:$J$14,2,0),"")</f>
        <v/>
      </c>
      <c r="N4794" s="25" t="str">
        <f t="shared" si="148"/>
        <v/>
      </c>
      <c r="O4794" s="15" t="str">
        <f t="shared" si="149"/>
        <v/>
      </c>
    </row>
    <row r="4795" spans="1:15" ht="16.5" customHeight="1">
      <c r="A4795" s="404"/>
      <c r="B4795" s="405"/>
      <c r="C4795" s="413"/>
      <c r="D4795" s="405"/>
      <c r="E4795" s="405"/>
      <c r="F4795" s="405"/>
      <c r="G4795" s="405"/>
      <c r="H4795" s="405"/>
      <c r="I4795" s="405"/>
      <c r="J4795" s="405"/>
      <c r="K4795" s="405"/>
      <c r="L4795" s="406"/>
      <c r="M4795" s="25" t="str">
        <f>IFERROR(VLOOKUP(D4795,Cover!$I$2:$J$14,2,0),"")</f>
        <v/>
      </c>
      <c r="N4795" s="25" t="str">
        <f t="shared" si="148"/>
        <v/>
      </c>
      <c r="O4795" s="15" t="str">
        <f t="shared" si="149"/>
        <v/>
      </c>
    </row>
    <row r="4796" spans="1:15" ht="16.5" customHeight="1">
      <c r="A4796" s="404"/>
      <c r="B4796" s="405"/>
      <c r="C4796" s="413"/>
      <c r="D4796" s="405"/>
      <c r="E4796" s="405"/>
      <c r="F4796" s="405"/>
      <c r="G4796" s="405"/>
      <c r="H4796" s="405"/>
      <c r="I4796" s="405"/>
      <c r="J4796" s="405"/>
      <c r="K4796" s="405"/>
      <c r="L4796" s="406"/>
      <c r="M4796" s="25" t="str">
        <f>IFERROR(VLOOKUP(D4796,Cover!$I$2:$J$14,2,0),"")</f>
        <v/>
      </c>
      <c r="N4796" s="25" t="str">
        <f t="shared" si="148"/>
        <v/>
      </c>
      <c r="O4796" s="15" t="str">
        <f t="shared" si="149"/>
        <v/>
      </c>
    </row>
    <row r="4797" spans="1:15" ht="16.5" customHeight="1">
      <c r="A4797" s="404"/>
      <c r="B4797" s="405"/>
      <c r="C4797" s="413"/>
      <c r="D4797" s="405"/>
      <c r="E4797" s="405"/>
      <c r="F4797" s="405"/>
      <c r="G4797" s="405"/>
      <c r="H4797" s="405"/>
      <c r="I4797" s="405"/>
      <c r="J4797" s="405"/>
      <c r="K4797" s="405"/>
      <c r="L4797" s="406"/>
      <c r="M4797" s="25" t="str">
        <f>IFERROR(VLOOKUP(D4797,Cover!$I$2:$J$14,2,0),"")</f>
        <v/>
      </c>
      <c r="N4797" s="25" t="str">
        <f t="shared" si="148"/>
        <v/>
      </c>
      <c r="O4797" s="15" t="str">
        <f t="shared" si="149"/>
        <v/>
      </c>
    </row>
    <row r="4798" spans="1:15" ht="16.5" customHeight="1">
      <c r="A4798" s="404"/>
      <c r="B4798" s="405"/>
      <c r="C4798" s="413"/>
      <c r="D4798" s="405"/>
      <c r="E4798" s="405"/>
      <c r="F4798" s="405"/>
      <c r="G4798" s="405"/>
      <c r="H4798" s="405"/>
      <c r="I4798" s="405"/>
      <c r="J4798" s="405"/>
      <c r="K4798" s="405"/>
      <c r="L4798" s="406"/>
      <c r="M4798" s="25" t="str">
        <f>IFERROR(VLOOKUP(D4798,Cover!$I$2:$J$14,2,0),"")</f>
        <v/>
      </c>
      <c r="N4798" s="25" t="str">
        <f t="shared" si="148"/>
        <v/>
      </c>
      <c r="O4798" s="15" t="str">
        <f t="shared" si="149"/>
        <v/>
      </c>
    </row>
    <row r="4799" spans="1:15" ht="16.5" customHeight="1">
      <c r="A4799" s="404"/>
      <c r="B4799" s="405"/>
      <c r="C4799" s="413"/>
      <c r="D4799" s="405"/>
      <c r="E4799" s="405"/>
      <c r="F4799" s="405"/>
      <c r="G4799" s="405"/>
      <c r="H4799" s="405"/>
      <c r="I4799" s="405"/>
      <c r="J4799" s="405"/>
      <c r="K4799" s="405"/>
      <c r="L4799" s="406"/>
      <c r="M4799" s="25" t="str">
        <f>IFERROR(VLOOKUP(D4799,Cover!$I$2:$J$14,2,0),"")</f>
        <v/>
      </c>
      <c r="N4799" s="25" t="str">
        <f t="shared" si="148"/>
        <v/>
      </c>
      <c r="O4799" s="15" t="str">
        <f t="shared" si="149"/>
        <v/>
      </c>
    </row>
    <row r="4800" spans="1:15" ht="16.5" customHeight="1">
      <c r="A4800" s="404"/>
      <c r="B4800" s="405"/>
      <c r="C4800" s="413"/>
      <c r="D4800" s="405"/>
      <c r="E4800" s="405"/>
      <c r="F4800" s="405"/>
      <c r="G4800" s="405"/>
      <c r="H4800" s="405"/>
      <c r="I4800" s="405"/>
      <c r="J4800" s="405"/>
      <c r="K4800" s="405"/>
      <c r="L4800" s="406"/>
      <c r="M4800" s="25" t="str">
        <f>IFERROR(VLOOKUP(D4800,Cover!$I$2:$J$14,2,0),"")</f>
        <v/>
      </c>
      <c r="N4800" s="25" t="str">
        <f t="shared" si="148"/>
        <v/>
      </c>
      <c r="O4800" s="15" t="str">
        <f t="shared" si="149"/>
        <v/>
      </c>
    </row>
    <row r="4801" spans="1:15" ht="16.5" customHeight="1">
      <c r="A4801" s="404"/>
      <c r="B4801" s="405"/>
      <c r="C4801" s="413"/>
      <c r="D4801" s="405"/>
      <c r="E4801" s="405"/>
      <c r="F4801" s="405"/>
      <c r="G4801" s="405"/>
      <c r="H4801" s="405"/>
      <c r="I4801" s="405"/>
      <c r="J4801" s="405"/>
      <c r="K4801" s="405"/>
      <c r="L4801" s="406"/>
      <c r="M4801" s="25" t="str">
        <f>IFERROR(VLOOKUP(D4801,Cover!$I$2:$J$14,2,0),"")</f>
        <v/>
      </c>
      <c r="N4801" s="25" t="str">
        <f t="shared" si="148"/>
        <v/>
      </c>
      <c r="O4801" s="15" t="str">
        <f t="shared" si="149"/>
        <v/>
      </c>
    </row>
    <row r="4802" spans="1:15" ht="16.5" customHeight="1">
      <c r="A4802" s="404"/>
      <c r="B4802" s="405"/>
      <c r="C4802" s="413"/>
      <c r="D4802" s="405"/>
      <c r="E4802" s="405"/>
      <c r="F4802" s="405"/>
      <c r="G4802" s="405"/>
      <c r="H4802" s="405"/>
      <c r="I4802" s="405"/>
      <c r="J4802" s="405"/>
      <c r="K4802" s="405"/>
      <c r="L4802" s="406"/>
      <c r="M4802" s="25" t="str">
        <f>IFERROR(VLOOKUP(D4802,Cover!$I$2:$J$14,2,0),"")</f>
        <v/>
      </c>
      <c r="N4802" s="25" t="str">
        <f t="shared" si="148"/>
        <v/>
      </c>
      <c r="O4802" s="15" t="str">
        <f t="shared" si="149"/>
        <v/>
      </c>
    </row>
    <row r="4803" spans="1:15" ht="16.5" customHeight="1">
      <c r="A4803" s="404"/>
      <c r="B4803" s="405"/>
      <c r="C4803" s="413"/>
      <c r="D4803" s="405"/>
      <c r="E4803" s="405"/>
      <c r="F4803" s="405"/>
      <c r="G4803" s="405"/>
      <c r="H4803" s="405"/>
      <c r="I4803" s="405"/>
      <c r="J4803" s="405"/>
      <c r="K4803" s="405"/>
      <c r="L4803" s="406"/>
      <c r="M4803" s="25" t="str">
        <f>IFERROR(VLOOKUP(D4803,Cover!$I$2:$J$14,2,0),"")</f>
        <v/>
      </c>
      <c r="N4803" s="25" t="str">
        <f t="shared" ref="N4803:N4866" si="150">IF(O4803&lt;&gt;"PMOyyy144_R4bis",CONCATENATE(B4803,M4803,I4803),CONCATENATE(O4803,M4803,I4803))</f>
        <v/>
      </c>
      <c r="O4803" s="15" t="str">
        <f t="shared" ref="O4803:O4866" si="151">LEFT(B4803,15)</f>
        <v/>
      </c>
    </row>
    <row r="4804" spans="1:15" ht="16.5" customHeight="1">
      <c r="A4804" s="404"/>
      <c r="B4804" s="405"/>
      <c r="C4804" s="413"/>
      <c r="D4804" s="405"/>
      <c r="E4804" s="405"/>
      <c r="F4804" s="405"/>
      <c r="G4804" s="405"/>
      <c r="H4804" s="405"/>
      <c r="I4804" s="405"/>
      <c r="J4804" s="405"/>
      <c r="K4804" s="405"/>
      <c r="L4804" s="406"/>
      <c r="M4804" s="25" t="str">
        <f>IFERROR(VLOOKUP(D4804,Cover!$I$2:$J$14,2,0),"")</f>
        <v/>
      </c>
      <c r="N4804" s="25" t="str">
        <f t="shared" si="150"/>
        <v/>
      </c>
      <c r="O4804" s="15" t="str">
        <f t="shared" si="151"/>
        <v/>
      </c>
    </row>
    <row r="4805" spans="1:15" ht="16.5" customHeight="1">
      <c r="A4805" s="404"/>
      <c r="B4805" s="405"/>
      <c r="C4805" s="413"/>
      <c r="D4805" s="405"/>
      <c r="E4805" s="405"/>
      <c r="F4805" s="405"/>
      <c r="G4805" s="405"/>
      <c r="H4805" s="405"/>
      <c r="I4805" s="405"/>
      <c r="J4805" s="405"/>
      <c r="K4805" s="405"/>
      <c r="L4805" s="406"/>
      <c r="M4805" s="25" t="str">
        <f>IFERROR(VLOOKUP(D4805,Cover!$I$2:$J$14,2,0),"")</f>
        <v/>
      </c>
      <c r="N4805" s="25" t="str">
        <f t="shared" si="150"/>
        <v/>
      </c>
      <c r="O4805" s="15" t="str">
        <f t="shared" si="151"/>
        <v/>
      </c>
    </row>
    <row r="4806" spans="1:15" ht="16.5" customHeight="1">
      <c r="A4806" s="404"/>
      <c r="B4806" s="405"/>
      <c r="C4806" s="413"/>
      <c r="D4806" s="405"/>
      <c r="E4806" s="405"/>
      <c r="F4806" s="405"/>
      <c r="G4806" s="405"/>
      <c r="H4806" s="405"/>
      <c r="I4806" s="405"/>
      <c r="J4806" s="405"/>
      <c r="K4806" s="405"/>
      <c r="L4806" s="406"/>
      <c r="M4806" s="25" t="str">
        <f>IFERROR(VLOOKUP(D4806,Cover!$I$2:$J$14,2,0),"")</f>
        <v/>
      </c>
      <c r="N4806" s="25" t="str">
        <f t="shared" si="150"/>
        <v/>
      </c>
      <c r="O4806" s="15" t="str">
        <f t="shared" si="151"/>
        <v/>
      </c>
    </row>
    <row r="4807" spans="1:15" ht="16.5" customHeight="1">
      <c r="A4807" s="404"/>
      <c r="B4807" s="405"/>
      <c r="C4807" s="413"/>
      <c r="D4807" s="405"/>
      <c r="E4807" s="405"/>
      <c r="F4807" s="405"/>
      <c r="G4807" s="405"/>
      <c r="H4807" s="405"/>
      <c r="I4807" s="405"/>
      <c r="J4807" s="405"/>
      <c r="K4807" s="405"/>
      <c r="L4807" s="406"/>
      <c r="M4807" s="25" t="str">
        <f>IFERROR(VLOOKUP(D4807,Cover!$I$2:$J$14,2,0),"")</f>
        <v/>
      </c>
      <c r="N4807" s="25" t="str">
        <f t="shared" si="150"/>
        <v/>
      </c>
      <c r="O4807" s="15" t="str">
        <f t="shared" si="151"/>
        <v/>
      </c>
    </row>
    <row r="4808" spans="1:15" ht="16.5" customHeight="1">
      <c r="A4808" s="404"/>
      <c r="B4808" s="405"/>
      <c r="C4808" s="413"/>
      <c r="D4808" s="405"/>
      <c r="E4808" s="405"/>
      <c r="F4808" s="405"/>
      <c r="G4808" s="405"/>
      <c r="H4808" s="405"/>
      <c r="I4808" s="405"/>
      <c r="J4808" s="405"/>
      <c r="K4808" s="405"/>
      <c r="L4808" s="406"/>
      <c r="M4808" s="25" t="str">
        <f>IFERROR(VLOOKUP(D4808,Cover!$I$2:$J$14,2,0),"")</f>
        <v/>
      </c>
      <c r="N4808" s="25" t="str">
        <f t="shared" si="150"/>
        <v/>
      </c>
      <c r="O4808" s="15" t="str">
        <f t="shared" si="151"/>
        <v/>
      </c>
    </row>
    <row r="4809" spans="1:15" ht="16.5" customHeight="1">
      <c r="A4809" s="404"/>
      <c r="B4809" s="405"/>
      <c r="C4809" s="413"/>
      <c r="D4809" s="405"/>
      <c r="E4809" s="405"/>
      <c r="F4809" s="405"/>
      <c r="G4809" s="405"/>
      <c r="H4809" s="405"/>
      <c r="I4809" s="405"/>
      <c r="J4809" s="405"/>
      <c r="K4809" s="405"/>
      <c r="L4809" s="406"/>
      <c r="M4809" s="25" t="str">
        <f>IFERROR(VLOOKUP(D4809,Cover!$I$2:$J$14,2,0),"")</f>
        <v/>
      </c>
      <c r="N4809" s="25" t="str">
        <f t="shared" si="150"/>
        <v/>
      </c>
      <c r="O4809" s="15" t="str">
        <f t="shared" si="151"/>
        <v/>
      </c>
    </row>
    <row r="4810" spans="1:15" ht="16.5" customHeight="1">
      <c r="A4810" s="404"/>
      <c r="B4810" s="405"/>
      <c r="C4810" s="413"/>
      <c r="D4810" s="405"/>
      <c r="E4810" s="405"/>
      <c r="F4810" s="405"/>
      <c r="G4810" s="405"/>
      <c r="H4810" s="405"/>
      <c r="I4810" s="405"/>
      <c r="J4810" s="405"/>
      <c r="K4810" s="405"/>
      <c r="L4810" s="406"/>
      <c r="M4810" s="25" t="str">
        <f>IFERROR(VLOOKUP(D4810,Cover!$I$2:$J$14,2,0),"")</f>
        <v/>
      </c>
      <c r="N4810" s="25" t="str">
        <f t="shared" si="150"/>
        <v/>
      </c>
      <c r="O4810" s="15" t="str">
        <f t="shared" si="151"/>
        <v/>
      </c>
    </row>
    <row r="4811" spans="1:15" ht="16.5" customHeight="1">
      <c r="A4811" s="404"/>
      <c r="B4811" s="405"/>
      <c r="C4811" s="413"/>
      <c r="D4811" s="405"/>
      <c r="E4811" s="405"/>
      <c r="F4811" s="405"/>
      <c r="G4811" s="405"/>
      <c r="H4811" s="405"/>
      <c r="I4811" s="405"/>
      <c r="J4811" s="405"/>
      <c r="K4811" s="405"/>
      <c r="L4811" s="406"/>
      <c r="M4811" s="25" t="str">
        <f>IFERROR(VLOOKUP(D4811,Cover!$I$2:$J$14,2,0),"")</f>
        <v/>
      </c>
      <c r="N4811" s="25" t="str">
        <f t="shared" si="150"/>
        <v/>
      </c>
      <c r="O4811" s="15" t="str">
        <f t="shared" si="151"/>
        <v/>
      </c>
    </row>
    <row r="4812" spans="1:15" ht="16.5" customHeight="1">
      <c r="A4812" s="404"/>
      <c r="B4812" s="405"/>
      <c r="C4812" s="413"/>
      <c r="D4812" s="405"/>
      <c r="E4812" s="405"/>
      <c r="F4812" s="405"/>
      <c r="G4812" s="405"/>
      <c r="H4812" s="405"/>
      <c r="I4812" s="405"/>
      <c r="J4812" s="405"/>
      <c r="K4812" s="405"/>
      <c r="L4812" s="406"/>
      <c r="M4812" s="25" t="str">
        <f>IFERROR(VLOOKUP(D4812,Cover!$I$2:$J$14,2,0),"")</f>
        <v/>
      </c>
      <c r="N4812" s="25" t="str">
        <f t="shared" si="150"/>
        <v/>
      </c>
      <c r="O4812" s="15" t="str">
        <f t="shared" si="151"/>
        <v/>
      </c>
    </row>
    <row r="4813" spans="1:15" ht="16.5" customHeight="1">
      <c r="A4813" s="404"/>
      <c r="B4813" s="405"/>
      <c r="C4813" s="413"/>
      <c r="D4813" s="405"/>
      <c r="E4813" s="405"/>
      <c r="F4813" s="405"/>
      <c r="G4813" s="405"/>
      <c r="H4813" s="405"/>
      <c r="I4813" s="405"/>
      <c r="J4813" s="405"/>
      <c r="K4813" s="405"/>
      <c r="L4813" s="406"/>
      <c r="M4813" s="25" t="str">
        <f>IFERROR(VLOOKUP(D4813,Cover!$I$2:$J$14,2,0),"")</f>
        <v/>
      </c>
      <c r="N4813" s="25" t="str">
        <f t="shared" si="150"/>
        <v/>
      </c>
      <c r="O4813" s="15" t="str">
        <f t="shared" si="151"/>
        <v/>
      </c>
    </row>
    <row r="4814" spans="1:15" ht="16.5" customHeight="1">
      <c r="A4814" s="404"/>
      <c r="B4814" s="405"/>
      <c r="C4814" s="413"/>
      <c r="D4814" s="405"/>
      <c r="E4814" s="405"/>
      <c r="F4814" s="405"/>
      <c r="G4814" s="405"/>
      <c r="H4814" s="405"/>
      <c r="I4814" s="405"/>
      <c r="J4814" s="405"/>
      <c r="K4814" s="405"/>
      <c r="L4814" s="406"/>
      <c r="M4814" s="25" t="str">
        <f>IFERROR(VLOOKUP(D4814,Cover!$I$2:$J$14,2,0),"")</f>
        <v/>
      </c>
      <c r="N4814" s="25" t="str">
        <f t="shared" si="150"/>
        <v/>
      </c>
      <c r="O4814" s="15" t="str">
        <f t="shared" si="151"/>
        <v/>
      </c>
    </row>
    <row r="4815" spans="1:15" ht="16.5" customHeight="1">
      <c r="A4815" s="404"/>
      <c r="B4815" s="405"/>
      <c r="C4815" s="413"/>
      <c r="D4815" s="405"/>
      <c r="E4815" s="405"/>
      <c r="F4815" s="405"/>
      <c r="G4815" s="405"/>
      <c r="H4815" s="405"/>
      <c r="I4815" s="405"/>
      <c r="J4815" s="405"/>
      <c r="K4815" s="405"/>
      <c r="L4815" s="406"/>
      <c r="M4815" s="25" t="str">
        <f>IFERROR(VLOOKUP(D4815,Cover!$I$2:$J$14,2,0),"")</f>
        <v/>
      </c>
      <c r="N4815" s="25" t="str">
        <f t="shared" si="150"/>
        <v/>
      </c>
      <c r="O4815" s="15" t="str">
        <f t="shared" si="151"/>
        <v/>
      </c>
    </row>
    <row r="4816" spans="1:15" ht="16.5" customHeight="1">
      <c r="A4816" s="404"/>
      <c r="B4816" s="405"/>
      <c r="C4816" s="413"/>
      <c r="D4816" s="405"/>
      <c r="E4816" s="405"/>
      <c r="F4816" s="405"/>
      <c r="G4816" s="405"/>
      <c r="H4816" s="405"/>
      <c r="I4816" s="405"/>
      <c r="J4816" s="405"/>
      <c r="K4816" s="405"/>
      <c r="L4816" s="406"/>
      <c r="M4816" s="25" t="str">
        <f>IFERROR(VLOOKUP(D4816,Cover!$I$2:$J$14,2,0),"")</f>
        <v/>
      </c>
      <c r="N4816" s="25" t="str">
        <f t="shared" si="150"/>
        <v/>
      </c>
      <c r="O4816" s="15" t="str">
        <f t="shared" si="151"/>
        <v/>
      </c>
    </row>
    <row r="4817" spans="1:15" ht="16.5" customHeight="1">
      <c r="A4817" s="404"/>
      <c r="B4817" s="405"/>
      <c r="C4817" s="413"/>
      <c r="D4817" s="405"/>
      <c r="E4817" s="405"/>
      <c r="F4817" s="405"/>
      <c r="G4817" s="405"/>
      <c r="H4817" s="405"/>
      <c r="I4817" s="405"/>
      <c r="J4817" s="405"/>
      <c r="K4817" s="405"/>
      <c r="L4817" s="406"/>
      <c r="M4817" s="25" t="str">
        <f>IFERROR(VLOOKUP(D4817,Cover!$I$2:$J$14,2,0),"")</f>
        <v/>
      </c>
      <c r="N4817" s="25" t="str">
        <f t="shared" si="150"/>
        <v/>
      </c>
      <c r="O4817" s="15" t="str">
        <f t="shared" si="151"/>
        <v/>
      </c>
    </row>
    <row r="4818" spans="1:15" ht="16.5" customHeight="1">
      <c r="A4818" s="404"/>
      <c r="B4818" s="405"/>
      <c r="C4818" s="413"/>
      <c r="D4818" s="405"/>
      <c r="E4818" s="405"/>
      <c r="F4818" s="405"/>
      <c r="G4818" s="405"/>
      <c r="H4818" s="405"/>
      <c r="I4818" s="405"/>
      <c r="J4818" s="405"/>
      <c r="K4818" s="405"/>
      <c r="L4818" s="406"/>
      <c r="M4818" s="25" t="str">
        <f>IFERROR(VLOOKUP(D4818,Cover!$I$2:$J$14,2,0),"")</f>
        <v/>
      </c>
      <c r="N4818" s="25" t="str">
        <f t="shared" si="150"/>
        <v/>
      </c>
      <c r="O4818" s="15" t="str">
        <f t="shared" si="151"/>
        <v/>
      </c>
    </row>
    <row r="4819" spans="1:15" ht="16.5" customHeight="1">
      <c r="A4819" s="404"/>
      <c r="B4819" s="405"/>
      <c r="C4819" s="413"/>
      <c r="D4819" s="405"/>
      <c r="E4819" s="405"/>
      <c r="F4819" s="405"/>
      <c r="G4819" s="405"/>
      <c r="H4819" s="405"/>
      <c r="I4819" s="405"/>
      <c r="J4819" s="405"/>
      <c r="K4819" s="405"/>
      <c r="L4819" s="406"/>
      <c r="M4819" s="25" t="str">
        <f>IFERROR(VLOOKUP(D4819,Cover!$I$2:$J$14,2,0),"")</f>
        <v/>
      </c>
      <c r="N4819" s="25" t="str">
        <f t="shared" si="150"/>
        <v/>
      </c>
      <c r="O4819" s="15" t="str">
        <f t="shared" si="151"/>
        <v/>
      </c>
    </row>
    <row r="4820" spans="1:15" ht="16.5" customHeight="1">
      <c r="A4820" s="404"/>
      <c r="B4820" s="405"/>
      <c r="C4820" s="413"/>
      <c r="D4820" s="405"/>
      <c r="E4820" s="405"/>
      <c r="F4820" s="405"/>
      <c r="G4820" s="405"/>
      <c r="H4820" s="405"/>
      <c r="I4820" s="405"/>
      <c r="J4820" s="405"/>
      <c r="K4820" s="405"/>
      <c r="L4820" s="406"/>
      <c r="M4820" s="25" t="str">
        <f>IFERROR(VLOOKUP(D4820,Cover!$I$2:$J$14,2,0),"")</f>
        <v/>
      </c>
      <c r="N4820" s="25" t="str">
        <f t="shared" si="150"/>
        <v/>
      </c>
      <c r="O4820" s="15" t="str">
        <f t="shared" si="151"/>
        <v/>
      </c>
    </row>
    <row r="4821" spans="1:15" ht="16.5" customHeight="1">
      <c r="A4821" s="404"/>
      <c r="B4821" s="405"/>
      <c r="C4821" s="413"/>
      <c r="D4821" s="405"/>
      <c r="E4821" s="405"/>
      <c r="F4821" s="405"/>
      <c r="G4821" s="405"/>
      <c r="H4821" s="405"/>
      <c r="I4821" s="405"/>
      <c r="J4821" s="405"/>
      <c r="K4821" s="405"/>
      <c r="L4821" s="406"/>
      <c r="M4821" s="25" t="str">
        <f>IFERROR(VLOOKUP(D4821,Cover!$I$2:$J$14,2,0),"")</f>
        <v/>
      </c>
      <c r="N4821" s="25" t="str">
        <f t="shared" si="150"/>
        <v/>
      </c>
      <c r="O4821" s="15" t="str">
        <f t="shared" si="151"/>
        <v/>
      </c>
    </row>
    <row r="4822" spans="1:15" ht="16.5" customHeight="1">
      <c r="A4822" s="404"/>
      <c r="B4822" s="405"/>
      <c r="C4822" s="413"/>
      <c r="D4822" s="405"/>
      <c r="E4822" s="405"/>
      <c r="F4822" s="405"/>
      <c r="G4822" s="405"/>
      <c r="H4822" s="405"/>
      <c r="I4822" s="405"/>
      <c r="J4822" s="405"/>
      <c r="K4822" s="405"/>
      <c r="L4822" s="406"/>
      <c r="M4822" s="25" t="str">
        <f>IFERROR(VLOOKUP(D4822,Cover!$I$2:$J$14,2,0),"")</f>
        <v/>
      </c>
      <c r="N4822" s="25" t="str">
        <f t="shared" si="150"/>
        <v/>
      </c>
      <c r="O4822" s="15" t="str">
        <f t="shared" si="151"/>
        <v/>
      </c>
    </row>
    <row r="4823" spans="1:15" ht="16.5" customHeight="1">
      <c r="A4823" s="404"/>
      <c r="B4823" s="405"/>
      <c r="C4823" s="413"/>
      <c r="D4823" s="405"/>
      <c r="E4823" s="405"/>
      <c r="F4823" s="405"/>
      <c r="G4823" s="405"/>
      <c r="H4823" s="405"/>
      <c r="I4823" s="405"/>
      <c r="J4823" s="405"/>
      <c r="K4823" s="405"/>
      <c r="L4823" s="406"/>
      <c r="M4823" s="25" t="str">
        <f>IFERROR(VLOOKUP(D4823,Cover!$I$2:$J$14,2,0),"")</f>
        <v/>
      </c>
      <c r="N4823" s="25" t="str">
        <f t="shared" si="150"/>
        <v/>
      </c>
      <c r="O4823" s="15" t="str">
        <f t="shared" si="151"/>
        <v/>
      </c>
    </row>
    <row r="4824" spans="1:15" ht="16.5" customHeight="1">
      <c r="A4824" s="404"/>
      <c r="B4824" s="405"/>
      <c r="C4824" s="413"/>
      <c r="D4824" s="405"/>
      <c r="E4824" s="405"/>
      <c r="F4824" s="405"/>
      <c r="G4824" s="405"/>
      <c r="H4824" s="405"/>
      <c r="I4824" s="405"/>
      <c r="J4824" s="405"/>
      <c r="K4824" s="405"/>
      <c r="L4824" s="406"/>
      <c r="M4824" s="25" t="str">
        <f>IFERROR(VLOOKUP(D4824,Cover!$I$2:$J$14,2,0),"")</f>
        <v/>
      </c>
      <c r="N4824" s="25" t="str">
        <f t="shared" si="150"/>
        <v/>
      </c>
      <c r="O4824" s="15" t="str">
        <f t="shared" si="151"/>
        <v/>
      </c>
    </row>
    <row r="4825" spans="1:15" ht="16.5" customHeight="1">
      <c r="A4825" s="404"/>
      <c r="B4825" s="405"/>
      <c r="C4825" s="413"/>
      <c r="D4825" s="405"/>
      <c r="E4825" s="405"/>
      <c r="F4825" s="405"/>
      <c r="G4825" s="405"/>
      <c r="H4825" s="405"/>
      <c r="I4825" s="405"/>
      <c r="J4825" s="405"/>
      <c r="K4825" s="405"/>
      <c r="L4825" s="406"/>
      <c r="M4825" s="25" t="str">
        <f>IFERROR(VLOOKUP(D4825,Cover!$I$2:$J$14,2,0),"")</f>
        <v/>
      </c>
      <c r="N4825" s="25" t="str">
        <f t="shared" si="150"/>
        <v/>
      </c>
      <c r="O4825" s="15" t="str">
        <f t="shared" si="151"/>
        <v/>
      </c>
    </row>
    <row r="4826" spans="1:15" ht="16.5" customHeight="1">
      <c r="A4826" s="404"/>
      <c r="B4826" s="405"/>
      <c r="C4826" s="413"/>
      <c r="D4826" s="405"/>
      <c r="E4826" s="405"/>
      <c r="F4826" s="405"/>
      <c r="G4826" s="405"/>
      <c r="H4826" s="405"/>
      <c r="I4826" s="405"/>
      <c r="J4826" s="405"/>
      <c r="K4826" s="405"/>
      <c r="L4826" s="406"/>
      <c r="M4826" s="25" t="str">
        <f>IFERROR(VLOOKUP(D4826,Cover!$I$2:$J$14,2,0),"")</f>
        <v/>
      </c>
      <c r="N4826" s="25" t="str">
        <f t="shared" si="150"/>
        <v/>
      </c>
      <c r="O4826" s="15" t="str">
        <f t="shared" si="151"/>
        <v/>
      </c>
    </row>
    <row r="4827" spans="1:15" ht="16.5" customHeight="1">
      <c r="A4827" s="404"/>
      <c r="B4827" s="405"/>
      <c r="C4827" s="413"/>
      <c r="D4827" s="405"/>
      <c r="E4827" s="405"/>
      <c r="F4827" s="405"/>
      <c r="G4827" s="405"/>
      <c r="H4827" s="405"/>
      <c r="I4827" s="405"/>
      <c r="J4827" s="405"/>
      <c r="K4827" s="405"/>
      <c r="L4827" s="406"/>
      <c r="M4827" s="25" t="str">
        <f>IFERROR(VLOOKUP(D4827,Cover!$I$2:$J$14,2,0),"")</f>
        <v/>
      </c>
      <c r="N4827" s="25" t="str">
        <f t="shared" si="150"/>
        <v/>
      </c>
      <c r="O4827" s="15" t="str">
        <f t="shared" si="151"/>
        <v/>
      </c>
    </row>
    <row r="4828" spans="1:15" ht="16.5" customHeight="1">
      <c r="A4828" s="404"/>
      <c r="B4828" s="405"/>
      <c r="C4828" s="413"/>
      <c r="D4828" s="405"/>
      <c r="E4828" s="405"/>
      <c r="F4828" s="405"/>
      <c r="G4828" s="405"/>
      <c r="H4828" s="405"/>
      <c r="I4828" s="405"/>
      <c r="J4828" s="405"/>
      <c r="K4828" s="405"/>
      <c r="L4828" s="406"/>
      <c r="M4828" s="25" t="str">
        <f>IFERROR(VLOOKUP(D4828,Cover!$I$2:$J$14,2,0),"")</f>
        <v/>
      </c>
      <c r="N4828" s="25" t="str">
        <f t="shared" si="150"/>
        <v/>
      </c>
      <c r="O4828" s="15" t="str">
        <f t="shared" si="151"/>
        <v/>
      </c>
    </row>
    <row r="4829" spans="1:15" ht="16.5" customHeight="1">
      <c r="A4829" s="404"/>
      <c r="B4829" s="405"/>
      <c r="C4829" s="413"/>
      <c r="D4829" s="405"/>
      <c r="E4829" s="405"/>
      <c r="F4829" s="405"/>
      <c r="G4829" s="405"/>
      <c r="H4829" s="405"/>
      <c r="I4829" s="405"/>
      <c r="J4829" s="405"/>
      <c r="K4829" s="405"/>
      <c r="L4829" s="406"/>
      <c r="M4829" s="25" t="str">
        <f>IFERROR(VLOOKUP(D4829,Cover!$I$2:$J$14,2,0),"")</f>
        <v/>
      </c>
      <c r="N4829" s="25" t="str">
        <f t="shared" si="150"/>
        <v/>
      </c>
      <c r="O4829" s="15" t="str">
        <f t="shared" si="151"/>
        <v/>
      </c>
    </row>
    <row r="4830" spans="1:15" ht="16.5" customHeight="1">
      <c r="A4830" s="404"/>
      <c r="B4830" s="405"/>
      <c r="C4830" s="413"/>
      <c r="D4830" s="405"/>
      <c r="E4830" s="405"/>
      <c r="F4830" s="405"/>
      <c r="G4830" s="405"/>
      <c r="H4830" s="405"/>
      <c r="I4830" s="405"/>
      <c r="J4830" s="405"/>
      <c r="K4830" s="405"/>
      <c r="L4830" s="406"/>
      <c r="M4830" s="25" t="str">
        <f>IFERROR(VLOOKUP(D4830,Cover!$I$2:$J$14,2,0),"")</f>
        <v/>
      </c>
      <c r="N4830" s="25" t="str">
        <f t="shared" si="150"/>
        <v/>
      </c>
      <c r="O4830" s="15" t="str">
        <f t="shared" si="151"/>
        <v/>
      </c>
    </row>
    <row r="4831" spans="1:15" ht="16.5" customHeight="1">
      <c r="A4831" s="404"/>
      <c r="B4831" s="405"/>
      <c r="C4831" s="413"/>
      <c r="D4831" s="405"/>
      <c r="E4831" s="405"/>
      <c r="F4831" s="405"/>
      <c r="G4831" s="405"/>
      <c r="H4831" s="405"/>
      <c r="I4831" s="405"/>
      <c r="J4831" s="405"/>
      <c r="K4831" s="405"/>
      <c r="L4831" s="406"/>
      <c r="M4831" s="25" t="str">
        <f>IFERROR(VLOOKUP(D4831,Cover!$I$2:$J$14,2,0),"")</f>
        <v/>
      </c>
      <c r="N4831" s="25" t="str">
        <f t="shared" si="150"/>
        <v/>
      </c>
      <c r="O4831" s="15" t="str">
        <f t="shared" si="151"/>
        <v/>
      </c>
    </row>
    <row r="4832" spans="1:15" ht="16.5" customHeight="1">
      <c r="A4832" s="404"/>
      <c r="B4832" s="405"/>
      <c r="C4832" s="413"/>
      <c r="D4832" s="405"/>
      <c r="E4832" s="405"/>
      <c r="F4832" s="405"/>
      <c r="G4832" s="405"/>
      <c r="H4832" s="405"/>
      <c r="I4832" s="405"/>
      <c r="J4832" s="405"/>
      <c r="K4832" s="405"/>
      <c r="L4832" s="406"/>
      <c r="M4832" s="25" t="str">
        <f>IFERROR(VLOOKUP(D4832,Cover!$I$2:$J$14,2,0),"")</f>
        <v/>
      </c>
      <c r="N4832" s="25" t="str">
        <f t="shared" si="150"/>
        <v/>
      </c>
      <c r="O4832" s="15" t="str">
        <f t="shared" si="151"/>
        <v/>
      </c>
    </row>
    <row r="4833" spans="1:15" ht="16.5" customHeight="1">
      <c r="A4833" s="404"/>
      <c r="B4833" s="405"/>
      <c r="C4833" s="413"/>
      <c r="D4833" s="405"/>
      <c r="E4833" s="405"/>
      <c r="F4833" s="405"/>
      <c r="G4833" s="405"/>
      <c r="H4833" s="405"/>
      <c r="I4833" s="405"/>
      <c r="J4833" s="405"/>
      <c r="K4833" s="405"/>
      <c r="L4833" s="406"/>
      <c r="M4833" s="25" t="str">
        <f>IFERROR(VLOOKUP(D4833,Cover!$I$2:$J$14,2,0),"")</f>
        <v/>
      </c>
      <c r="N4833" s="25" t="str">
        <f t="shared" si="150"/>
        <v/>
      </c>
      <c r="O4833" s="15" t="str">
        <f t="shared" si="151"/>
        <v/>
      </c>
    </row>
    <row r="4834" spans="1:15" ht="16.5" customHeight="1">
      <c r="A4834" s="404"/>
      <c r="B4834" s="405"/>
      <c r="C4834" s="413"/>
      <c r="D4834" s="405"/>
      <c r="E4834" s="405"/>
      <c r="F4834" s="405"/>
      <c r="G4834" s="405"/>
      <c r="H4834" s="405"/>
      <c r="I4834" s="405"/>
      <c r="J4834" s="405"/>
      <c r="K4834" s="405"/>
      <c r="L4834" s="406"/>
      <c r="M4834" s="25" t="str">
        <f>IFERROR(VLOOKUP(D4834,Cover!$I$2:$J$14,2,0),"")</f>
        <v/>
      </c>
      <c r="N4834" s="25" t="str">
        <f t="shared" si="150"/>
        <v/>
      </c>
      <c r="O4834" s="15" t="str">
        <f t="shared" si="151"/>
        <v/>
      </c>
    </row>
    <row r="4835" spans="1:15" ht="16.5" customHeight="1">
      <c r="A4835" s="404"/>
      <c r="B4835" s="405"/>
      <c r="C4835" s="413"/>
      <c r="D4835" s="405"/>
      <c r="E4835" s="405"/>
      <c r="F4835" s="405"/>
      <c r="G4835" s="405"/>
      <c r="H4835" s="405"/>
      <c r="I4835" s="405"/>
      <c r="J4835" s="405"/>
      <c r="K4835" s="405"/>
      <c r="L4835" s="406"/>
      <c r="M4835" s="25" t="str">
        <f>IFERROR(VLOOKUP(D4835,Cover!$I$2:$J$14,2,0),"")</f>
        <v/>
      </c>
      <c r="N4835" s="25" t="str">
        <f t="shared" si="150"/>
        <v/>
      </c>
      <c r="O4835" s="15" t="str">
        <f t="shared" si="151"/>
        <v/>
      </c>
    </row>
    <row r="4836" spans="1:15" ht="16.5" customHeight="1">
      <c r="A4836" s="404"/>
      <c r="B4836" s="405"/>
      <c r="C4836" s="413"/>
      <c r="D4836" s="405"/>
      <c r="E4836" s="405"/>
      <c r="F4836" s="405"/>
      <c r="G4836" s="405"/>
      <c r="H4836" s="405"/>
      <c r="I4836" s="405"/>
      <c r="J4836" s="405"/>
      <c r="K4836" s="405"/>
      <c r="L4836" s="406"/>
      <c r="M4836" s="25" t="str">
        <f>IFERROR(VLOOKUP(D4836,Cover!$I$2:$J$14,2,0),"")</f>
        <v/>
      </c>
      <c r="N4836" s="25" t="str">
        <f t="shared" si="150"/>
        <v/>
      </c>
      <c r="O4836" s="15" t="str">
        <f t="shared" si="151"/>
        <v/>
      </c>
    </row>
    <row r="4837" spans="1:15" ht="16.5" customHeight="1">
      <c r="A4837" s="404"/>
      <c r="B4837" s="405"/>
      <c r="C4837" s="413"/>
      <c r="D4837" s="405"/>
      <c r="E4837" s="405"/>
      <c r="F4837" s="405"/>
      <c r="G4837" s="405"/>
      <c r="H4837" s="405"/>
      <c r="I4837" s="405"/>
      <c r="J4837" s="405"/>
      <c r="K4837" s="405"/>
      <c r="L4837" s="406"/>
      <c r="M4837" s="25" t="str">
        <f>IFERROR(VLOOKUP(D4837,Cover!$I$2:$J$14,2,0),"")</f>
        <v/>
      </c>
      <c r="N4837" s="25" t="str">
        <f t="shared" si="150"/>
        <v/>
      </c>
      <c r="O4837" s="15" t="str">
        <f t="shared" si="151"/>
        <v/>
      </c>
    </row>
    <row r="4838" spans="1:15" ht="16.5" customHeight="1">
      <c r="A4838" s="404"/>
      <c r="B4838" s="405"/>
      <c r="C4838" s="413"/>
      <c r="D4838" s="405"/>
      <c r="E4838" s="405"/>
      <c r="F4838" s="405"/>
      <c r="G4838" s="405"/>
      <c r="H4838" s="405"/>
      <c r="I4838" s="405"/>
      <c r="J4838" s="405"/>
      <c r="K4838" s="405"/>
      <c r="L4838" s="406"/>
      <c r="M4838" s="25" t="str">
        <f>IFERROR(VLOOKUP(D4838,Cover!$I$2:$J$14,2,0),"")</f>
        <v/>
      </c>
      <c r="N4838" s="25" t="str">
        <f t="shared" si="150"/>
        <v/>
      </c>
      <c r="O4838" s="15" t="str">
        <f t="shared" si="151"/>
        <v/>
      </c>
    </row>
    <row r="4839" spans="1:15" ht="16.5" customHeight="1">
      <c r="A4839" s="404"/>
      <c r="B4839" s="405"/>
      <c r="C4839" s="413"/>
      <c r="D4839" s="405"/>
      <c r="E4839" s="405"/>
      <c r="F4839" s="405"/>
      <c r="G4839" s="405"/>
      <c r="H4839" s="405"/>
      <c r="I4839" s="405"/>
      <c r="J4839" s="405"/>
      <c r="K4839" s="405"/>
      <c r="L4839" s="406"/>
      <c r="M4839" s="25" t="str">
        <f>IFERROR(VLOOKUP(D4839,Cover!$I$2:$J$14,2,0),"")</f>
        <v/>
      </c>
      <c r="N4839" s="25" t="str">
        <f t="shared" si="150"/>
        <v/>
      </c>
      <c r="O4839" s="15" t="str">
        <f t="shared" si="151"/>
        <v/>
      </c>
    </row>
    <row r="4840" spans="1:15" ht="16.5" customHeight="1">
      <c r="A4840" s="404"/>
      <c r="B4840" s="405"/>
      <c r="C4840" s="413"/>
      <c r="D4840" s="405"/>
      <c r="E4840" s="405"/>
      <c r="F4840" s="405"/>
      <c r="G4840" s="405"/>
      <c r="H4840" s="405"/>
      <c r="I4840" s="405"/>
      <c r="J4840" s="405"/>
      <c r="K4840" s="405"/>
      <c r="L4840" s="406"/>
      <c r="M4840" s="25" t="str">
        <f>IFERROR(VLOOKUP(D4840,Cover!$I$2:$J$14,2,0),"")</f>
        <v/>
      </c>
      <c r="N4840" s="25" t="str">
        <f t="shared" si="150"/>
        <v/>
      </c>
      <c r="O4840" s="15" t="str">
        <f t="shared" si="151"/>
        <v/>
      </c>
    </row>
    <row r="4841" spans="1:15" ht="16.5" customHeight="1">
      <c r="A4841" s="404"/>
      <c r="B4841" s="405"/>
      <c r="C4841" s="413"/>
      <c r="D4841" s="405"/>
      <c r="E4841" s="405"/>
      <c r="F4841" s="405"/>
      <c r="G4841" s="405"/>
      <c r="H4841" s="405"/>
      <c r="I4841" s="405"/>
      <c r="J4841" s="405"/>
      <c r="K4841" s="405"/>
      <c r="L4841" s="406"/>
      <c r="M4841" s="25" t="str">
        <f>IFERROR(VLOOKUP(D4841,Cover!$I$2:$J$14,2,0),"")</f>
        <v/>
      </c>
      <c r="N4841" s="25" t="str">
        <f t="shared" si="150"/>
        <v/>
      </c>
      <c r="O4841" s="15" t="str">
        <f t="shared" si="151"/>
        <v/>
      </c>
    </row>
    <row r="4842" spans="1:15" ht="16.5" customHeight="1">
      <c r="A4842" s="404"/>
      <c r="B4842" s="405"/>
      <c r="C4842" s="413"/>
      <c r="D4842" s="405"/>
      <c r="E4842" s="405"/>
      <c r="F4842" s="405"/>
      <c r="G4842" s="405"/>
      <c r="H4842" s="405"/>
      <c r="I4842" s="405"/>
      <c r="J4842" s="405"/>
      <c r="K4842" s="405"/>
      <c r="L4842" s="406"/>
      <c r="M4842" s="25" t="str">
        <f>IFERROR(VLOOKUP(D4842,Cover!$I$2:$J$14,2,0),"")</f>
        <v/>
      </c>
      <c r="N4842" s="25" t="str">
        <f t="shared" si="150"/>
        <v/>
      </c>
      <c r="O4842" s="15" t="str">
        <f t="shared" si="151"/>
        <v/>
      </c>
    </row>
    <row r="4843" spans="1:15" ht="16.5" customHeight="1">
      <c r="A4843" s="404"/>
      <c r="B4843" s="405"/>
      <c r="C4843" s="413"/>
      <c r="D4843" s="405"/>
      <c r="E4843" s="405"/>
      <c r="F4843" s="405"/>
      <c r="G4843" s="405"/>
      <c r="H4843" s="405"/>
      <c r="I4843" s="405"/>
      <c r="J4843" s="405"/>
      <c r="K4843" s="405"/>
      <c r="L4843" s="406"/>
      <c r="M4843" s="25" t="str">
        <f>IFERROR(VLOOKUP(D4843,Cover!$I$2:$J$14,2,0),"")</f>
        <v/>
      </c>
      <c r="N4843" s="25" t="str">
        <f t="shared" si="150"/>
        <v/>
      </c>
      <c r="O4843" s="15" t="str">
        <f t="shared" si="151"/>
        <v/>
      </c>
    </row>
    <row r="4844" spans="1:15" ht="16.5" customHeight="1">
      <c r="A4844" s="404"/>
      <c r="B4844" s="405"/>
      <c r="C4844" s="413"/>
      <c r="D4844" s="405"/>
      <c r="E4844" s="405"/>
      <c r="F4844" s="405"/>
      <c r="G4844" s="405"/>
      <c r="H4844" s="405"/>
      <c r="I4844" s="405"/>
      <c r="J4844" s="405"/>
      <c r="K4844" s="405"/>
      <c r="L4844" s="406"/>
      <c r="M4844" s="25" t="str">
        <f>IFERROR(VLOOKUP(D4844,Cover!$I$2:$J$14,2,0),"")</f>
        <v/>
      </c>
      <c r="N4844" s="25" t="str">
        <f t="shared" si="150"/>
        <v/>
      </c>
      <c r="O4844" s="15" t="str">
        <f t="shared" si="151"/>
        <v/>
      </c>
    </row>
    <row r="4845" spans="1:15" ht="16.5" customHeight="1">
      <c r="A4845" s="404"/>
      <c r="B4845" s="405"/>
      <c r="C4845" s="413"/>
      <c r="D4845" s="405"/>
      <c r="E4845" s="405"/>
      <c r="F4845" s="405"/>
      <c r="G4845" s="405"/>
      <c r="H4845" s="405"/>
      <c r="I4845" s="405"/>
      <c r="J4845" s="405"/>
      <c r="K4845" s="405"/>
      <c r="L4845" s="406"/>
      <c r="M4845" s="25" t="str">
        <f>IFERROR(VLOOKUP(D4845,Cover!$I$2:$J$14,2,0),"")</f>
        <v/>
      </c>
      <c r="N4845" s="25" t="str">
        <f t="shared" si="150"/>
        <v/>
      </c>
      <c r="O4845" s="15" t="str">
        <f t="shared" si="151"/>
        <v/>
      </c>
    </row>
    <row r="4846" spans="1:15" ht="16.5" customHeight="1">
      <c r="A4846" s="404"/>
      <c r="B4846" s="405"/>
      <c r="C4846" s="413"/>
      <c r="D4846" s="405"/>
      <c r="E4846" s="405"/>
      <c r="F4846" s="405"/>
      <c r="G4846" s="405"/>
      <c r="H4846" s="405"/>
      <c r="I4846" s="405"/>
      <c r="J4846" s="405"/>
      <c r="K4846" s="405"/>
      <c r="L4846" s="406"/>
      <c r="M4846" s="25" t="str">
        <f>IFERROR(VLOOKUP(D4846,Cover!$I$2:$J$14,2,0),"")</f>
        <v/>
      </c>
      <c r="N4846" s="25" t="str">
        <f t="shared" si="150"/>
        <v/>
      </c>
      <c r="O4846" s="15" t="str">
        <f t="shared" si="151"/>
        <v/>
      </c>
    </row>
    <row r="4847" spans="1:15" ht="16.5" customHeight="1">
      <c r="A4847" s="404"/>
      <c r="B4847" s="405"/>
      <c r="C4847" s="413"/>
      <c r="D4847" s="405"/>
      <c r="E4847" s="405"/>
      <c r="F4847" s="405"/>
      <c r="G4847" s="405"/>
      <c r="H4847" s="405"/>
      <c r="I4847" s="405"/>
      <c r="J4847" s="405"/>
      <c r="K4847" s="405"/>
      <c r="L4847" s="406"/>
      <c r="M4847" s="25" t="str">
        <f>IFERROR(VLOOKUP(D4847,Cover!$I$2:$J$14,2,0),"")</f>
        <v/>
      </c>
      <c r="N4847" s="25" t="str">
        <f t="shared" si="150"/>
        <v/>
      </c>
      <c r="O4847" s="15" t="str">
        <f t="shared" si="151"/>
        <v/>
      </c>
    </row>
    <row r="4848" spans="1:15" ht="16.5" customHeight="1">
      <c r="A4848" s="404"/>
      <c r="B4848" s="405"/>
      <c r="C4848" s="413"/>
      <c r="D4848" s="405"/>
      <c r="E4848" s="405"/>
      <c r="F4848" s="405"/>
      <c r="G4848" s="405"/>
      <c r="H4848" s="405"/>
      <c r="I4848" s="405"/>
      <c r="J4848" s="405"/>
      <c r="K4848" s="405"/>
      <c r="L4848" s="406"/>
      <c r="M4848" s="25" t="str">
        <f>IFERROR(VLOOKUP(D4848,Cover!$I$2:$J$14,2,0),"")</f>
        <v/>
      </c>
      <c r="N4848" s="25" t="str">
        <f t="shared" si="150"/>
        <v/>
      </c>
      <c r="O4848" s="15" t="str">
        <f t="shared" si="151"/>
        <v/>
      </c>
    </row>
    <row r="4849" spans="1:15" ht="16.5" customHeight="1">
      <c r="A4849" s="404"/>
      <c r="B4849" s="405"/>
      <c r="C4849" s="413"/>
      <c r="D4849" s="405"/>
      <c r="E4849" s="405"/>
      <c r="F4849" s="405"/>
      <c r="G4849" s="405"/>
      <c r="H4849" s="405"/>
      <c r="I4849" s="405"/>
      <c r="J4849" s="405"/>
      <c r="K4849" s="405"/>
      <c r="L4849" s="406"/>
      <c r="M4849" s="25" t="str">
        <f>IFERROR(VLOOKUP(D4849,Cover!$I$2:$J$14,2,0),"")</f>
        <v/>
      </c>
      <c r="N4849" s="25" t="str">
        <f t="shared" si="150"/>
        <v/>
      </c>
      <c r="O4849" s="15" t="str">
        <f t="shared" si="151"/>
        <v/>
      </c>
    </row>
    <row r="4850" spans="1:15" ht="16.5" customHeight="1">
      <c r="A4850" s="404"/>
      <c r="B4850" s="405"/>
      <c r="C4850" s="413"/>
      <c r="D4850" s="405"/>
      <c r="E4850" s="405"/>
      <c r="F4850" s="405"/>
      <c r="G4850" s="405"/>
      <c r="H4850" s="405"/>
      <c r="I4850" s="405"/>
      <c r="J4850" s="405"/>
      <c r="K4850" s="405"/>
      <c r="L4850" s="406"/>
      <c r="M4850" s="25" t="str">
        <f>IFERROR(VLOOKUP(D4850,Cover!$I$2:$J$14,2,0),"")</f>
        <v/>
      </c>
      <c r="N4850" s="25" t="str">
        <f t="shared" si="150"/>
        <v/>
      </c>
      <c r="O4850" s="15" t="str">
        <f t="shared" si="151"/>
        <v/>
      </c>
    </row>
    <row r="4851" spans="1:15" ht="16.5" customHeight="1">
      <c r="A4851" s="404"/>
      <c r="B4851" s="405"/>
      <c r="C4851" s="413"/>
      <c r="D4851" s="405"/>
      <c r="E4851" s="405"/>
      <c r="F4851" s="405"/>
      <c r="G4851" s="405"/>
      <c r="H4851" s="405"/>
      <c r="I4851" s="405"/>
      <c r="J4851" s="405"/>
      <c r="K4851" s="405"/>
      <c r="L4851" s="406"/>
      <c r="M4851" s="25" t="str">
        <f>IFERROR(VLOOKUP(D4851,Cover!$I$2:$J$14,2,0),"")</f>
        <v/>
      </c>
      <c r="N4851" s="25" t="str">
        <f t="shared" si="150"/>
        <v/>
      </c>
      <c r="O4851" s="15" t="str">
        <f t="shared" si="151"/>
        <v/>
      </c>
    </row>
    <row r="4852" spans="1:15" ht="16.5" customHeight="1">
      <c r="A4852" s="404"/>
      <c r="B4852" s="405"/>
      <c r="C4852" s="413"/>
      <c r="D4852" s="405"/>
      <c r="E4852" s="405"/>
      <c r="F4852" s="405"/>
      <c r="G4852" s="405"/>
      <c r="H4852" s="405"/>
      <c r="I4852" s="405"/>
      <c r="J4852" s="405"/>
      <c r="K4852" s="405"/>
      <c r="L4852" s="406"/>
      <c r="M4852" s="25" t="str">
        <f>IFERROR(VLOOKUP(D4852,Cover!$I$2:$J$14,2,0),"")</f>
        <v/>
      </c>
      <c r="N4852" s="25" t="str">
        <f t="shared" si="150"/>
        <v/>
      </c>
      <c r="O4852" s="15" t="str">
        <f t="shared" si="151"/>
        <v/>
      </c>
    </row>
    <row r="4853" spans="1:15" ht="16.5" customHeight="1">
      <c r="A4853" s="404"/>
      <c r="B4853" s="405"/>
      <c r="C4853" s="413"/>
      <c r="D4853" s="405"/>
      <c r="E4853" s="405"/>
      <c r="F4853" s="405"/>
      <c r="G4853" s="405"/>
      <c r="H4853" s="405"/>
      <c r="I4853" s="405"/>
      <c r="J4853" s="405"/>
      <c r="K4853" s="405"/>
      <c r="L4853" s="406"/>
      <c r="M4853" s="25" t="str">
        <f>IFERROR(VLOOKUP(D4853,Cover!$I$2:$J$14,2,0),"")</f>
        <v/>
      </c>
      <c r="N4853" s="25" t="str">
        <f t="shared" si="150"/>
        <v/>
      </c>
      <c r="O4853" s="15" t="str">
        <f t="shared" si="151"/>
        <v/>
      </c>
    </row>
    <row r="4854" spans="1:15" ht="16.5" customHeight="1">
      <c r="A4854" s="404"/>
      <c r="B4854" s="405"/>
      <c r="C4854" s="413"/>
      <c r="D4854" s="405"/>
      <c r="E4854" s="405"/>
      <c r="F4854" s="405"/>
      <c r="G4854" s="405"/>
      <c r="H4854" s="405"/>
      <c r="I4854" s="405"/>
      <c r="J4854" s="405"/>
      <c r="K4854" s="405"/>
      <c r="L4854" s="406"/>
      <c r="M4854" s="25" t="str">
        <f>IFERROR(VLOOKUP(D4854,Cover!$I$2:$J$14,2,0),"")</f>
        <v/>
      </c>
      <c r="N4854" s="25" t="str">
        <f t="shared" si="150"/>
        <v/>
      </c>
      <c r="O4854" s="15" t="str">
        <f t="shared" si="151"/>
        <v/>
      </c>
    </row>
    <row r="4855" spans="1:15" ht="16.5" customHeight="1">
      <c r="A4855" s="404"/>
      <c r="B4855" s="405"/>
      <c r="C4855" s="413"/>
      <c r="D4855" s="405"/>
      <c r="E4855" s="405"/>
      <c r="F4855" s="405"/>
      <c r="G4855" s="405"/>
      <c r="H4855" s="405"/>
      <c r="I4855" s="405"/>
      <c r="J4855" s="405"/>
      <c r="K4855" s="405"/>
      <c r="L4855" s="406"/>
      <c r="M4855" s="25" t="str">
        <f>IFERROR(VLOOKUP(D4855,Cover!$I$2:$J$14,2,0),"")</f>
        <v/>
      </c>
      <c r="N4855" s="25" t="str">
        <f t="shared" si="150"/>
        <v/>
      </c>
      <c r="O4855" s="15" t="str">
        <f t="shared" si="151"/>
        <v/>
      </c>
    </row>
    <row r="4856" spans="1:15" ht="16.5" customHeight="1">
      <c r="A4856" s="404"/>
      <c r="B4856" s="405"/>
      <c r="C4856" s="413"/>
      <c r="D4856" s="405"/>
      <c r="E4856" s="405"/>
      <c r="F4856" s="405"/>
      <c r="G4856" s="405"/>
      <c r="H4856" s="405"/>
      <c r="I4856" s="405"/>
      <c r="J4856" s="405"/>
      <c r="K4856" s="405"/>
      <c r="L4856" s="406"/>
      <c r="M4856" s="25" t="str">
        <f>IFERROR(VLOOKUP(D4856,Cover!$I$2:$J$14,2,0),"")</f>
        <v/>
      </c>
      <c r="N4856" s="25" t="str">
        <f t="shared" si="150"/>
        <v/>
      </c>
      <c r="O4856" s="15" t="str">
        <f t="shared" si="151"/>
        <v/>
      </c>
    </row>
    <row r="4857" spans="1:15" ht="16.5" customHeight="1">
      <c r="A4857" s="404"/>
      <c r="B4857" s="405"/>
      <c r="C4857" s="413"/>
      <c r="D4857" s="405"/>
      <c r="E4857" s="405"/>
      <c r="F4857" s="405"/>
      <c r="G4857" s="405"/>
      <c r="H4857" s="405"/>
      <c r="I4857" s="405"/>
      <c r="J4857" s="405"/>
      <c r="K4857" s="405"/>
      <c r="L4857" s="406"/>
      <c r="M4857" s="25" t="str">
        <f>IFERROR(VLOOKUP(D4857,Cover!$I$2:$J$14,2,0),"")</f>
        <v/>
      </c>
      <c r="N4857" s="25" t="str">
        <f t="shared" si="150"/>
        <v/>
      </c>
      <c r="O4857" s="15" t="str">
        <f t="shared" si="151"/>
        <v/>
      </c>
    </row>
    <row r="4858" spans="1:15" ht="16.5" customHeight="1">
      <c r="A4858" s="404"/>
      <c r="B4858" s="405"/>
      <c r="C4858" s="413"/>
      <c r="D4858" s="405"/>
      <c r="E4858" s="405"/>
      <c r="F4858" s="405"/>
      <c r="G4858" s="405"/>
      <c r="H4858" s="405"/>
      <c r="I4858" s="405"/>
      <c r="J4858" s="405"/>
      <c r="K4858" s="405"/>
      <c r="L4858" s="406"/>
      <c r="M4858" s="25" t="str">
        <f>IFERROR(VLOOKUP(D4858,Cover!$I$2:$J$14,2,0),"")</f>
        <v/>
      </c>
      <c r="N4858" s="25" t="str">
        <f t="shared" si="150"/>
        <v/>
      </c>
      <c r="O4858" s="15" t="str">
        <f t="shared" si="151"/>
        <v/>
      </c>
    </row>
    <row r="4859" spans="1:15" ht="16.5" customHeight="1">
      <c r="A4859" s="404"/>
      <c r="B4859" s="405"/>
      <c r="C4859" s="413"/>
      <c r="D4859" s="405"/>
      <c r="E4859" s="405"/>
      <c r="F4859" s="405"/>
      <c r="G4859" s="405"/>
      <c r="H4859" s="405"/>
      <c r="I4859" s="405"/>
      <c r="J4859" s="405"/>
      <c r="K4859" s="405"/>
      <c r="L4859" s="406"/>
      <c r="M4859" s="25" t="str">
        <f>IFERROR(VLOOKUP(D4859,Cover!$I$2:$J$14,2,0),"")</f>
        <v/>
      </c>
      <c r="N4859" s="25" t="str">
        <f t="shared" si="150"/>
        <v/>
      </c>
      <c r="O4859" s="15" t="str">
        <f t="shared" si="151"/>
        <v/>
      </c>
    </row>
    <row r="4860" spans="1:15" ht="16.5" customHeight="1">
      <c r="A4860" s="404"/>
      <c r="B4860" s="405"/>
      <c r="C4860" s="413"/>
      <c r="D4860" s="405"/>
      <c r="E4860" s="405"/>
      <c r="F4860" s="405"/>
      <c r="G4860" s="405"/>
      <c r="H4860" s="405"/>
      <c r="I4860" s="405"/>
      <c r="J4860" s="405"/>
      <c r="K4860" s="405"/>
      <c r="L4860" s="406"/>
      <c r="M4860" s="25" t="str">
        <f>IFERROR(VLOOKUP(D4860,Cover!$I$2:$J$14,2,0),"")</f>
        <v/>
      </c>
      <c r="N4860" s="25" t="str">
        <f t="shared" si="150"/>
        <v/>
      </c>
      <c r="O4860" s="15" t="str">
        <f t="shared" si="151"/>
        <v/>
      </c>
    </row>
    <row r="4861" spans="1:15" ht="16.5" customHeight="1">
      <c r="A4861" s="404"/>
      <c r="B4861" s="405"/>
      <c r="C4861" s="413"/>
      <c r="D4861" s="405"/>
      <c r="E4861" s="405"/>
      <c r="F4861" s="405"/>
      <c r="G4861" s="405"/>
      <c r="H4861" s="405"/>
      <c r="I4861" s="405"/>
      <c r="J4861" s="405"/>
      <c r="K4861" s="405"/>
      <c r="L4861" s="406"/>
      <c r="M4861" s="25" t="str">
        <f>IFERROR(VLOOKUP(D4861,Cover!$I$2:$J$14,2,0),"")</f>
        <v/>
      </c>
      <c r="N4861" s="25" t="str">
        <f t="shared" si="150"/>
        <v/>
      </c>
      <c r="O4861" s="15" t="str">
        <f t="shared" si="151"/>
        <v/>
      </c>
    </row>
    <row r="4862" spans="1:15" ht="16.5" customHeight="1">
      <c r="A4862" s="404"/>
      <c r="B4862" s="405"/>
      <c r="C4862" s="413"/>
      <c r="D4862" s="405"/>
      <c r="E4862" s="405"/>
      <c r="F4862" s="405"/>
      <c r="G4862" s="405"/>
      <c r="H4862" s="405"/>
      <c r="I4862" s="405"/>
      <c r="J4862" s="405"/>
      <c r="K4862" s="405"/>
      <c r="L4862" s="406"/>
      <c r="M4862" s="25" t="str">
        <f>IFERROR(VLOOKUP(D4862,Cover!$I$2:$J$14,2,0),"")</f>
        <v/>
      </c>
      <c r="N4862" s="25" t="str">
        <f t="shared" si="150"/>
        <v/>
      </c>
      <c r="O4862" s="15" t="str">
        <f t="shared" si="151"/>
        <v/>
      </c>
    </row>
    <row r="4863" spans="1:15" ht="16.5" customHeight="1">
      <c r="A4863" s="404"/>
      <c r="B4863" s="405"/>
      <c r="C4863" s="413"/>
      <c r="D4863" s="405"/>
      <c r="E4863" s="405"/>
      <c r="F4863" s="405"/>
      <c r="G4863" s="405"/>
      <c r="H4863" s="405"/>
      <c r="I4863" s="405"/>
      <c r="J4863" s="405"/>
      <c r="K4863" s="405"/>
      <c r="L4863" s="406"/>
      <c r="M4863" s="25" t="str">
        <f>IFERROR(VLOOKUP(D4863,Cover!$I$2:$J$14,2,0),"")</f>
        <v/>
      </c>
      <c r="N4863" s="25" t="str">
        <f t="shared" si="150"/>
        <v/>
      </c>
      <c r="O4863" s="15" t="str">
        <f t="shared" si="151"/>
        <v/>
      </c>
    </row>
    <row r="4864" spans="1:15" ht="16.5" customHeight="1">
      <c r="A4864" s="404"/>
      <c r="B4864" s="405"/>
      <c r="C4864" s="413"/>
      <c r="D4864" s="405"/>
      <c r="E4864" s="405"/>
      <c r="F4864" s="405"/>
      <c r="G4864" s="405"/>
      <c r="H4864" s="405"/>
      <c r="I4864" s="405"/>
      <c r="J4864" s="405"/>
      <c r="K4864" s="405"/>
      <c r="L4864" s="406"/>
      <c r="M4864" s="25" t="str">
        <f>IFERROR(VLOOKUP(D4864,Cover!$I$2:$J$14,2,0),"")</f>
        <v/>
      </c>
      <c r="N4864" s="25" t="str">
        <f t="shared" si="150"/>
        <v/>
      </c>
      <c r="O4864" s="15" t="str">
        <f t="shared" si="151"/>
        <v/>
      </c>
    </row>
    <row r="4865" spans="1:15" ht="16.5" customHeight="1">
      <c r="A4865" s="404"/>
      <c r="B4865" s="405"/>
      <c r="C4865" s="413"/>
      <c r="D4865" s="405"/>
      <c r="E4865" s="405"/>
      <c r="F4865" s="405"/>
      <c r="G4865" s="405"/>
      <c r="H4865" s="405"/>
      <c r="I4865" s="405"/>
      <c r="J4865" s="405"/>
      <c r="K4865" s="405"/>
      <c r="L4865" s="406"/>
      <c r="M4865" s="25" t="str">
        <f>IFERROR(VLOOKUP(D4865,Cover!$I$2:$J$14,2,0),"")</f>
        <v/>
      </c>
      <c r="N4865" s="25" t="str">
        <f t="shared" si="150"/>
        <v/>
      </c>
      <c r="O4865" s="15" t="str">
        <f t="shared" si="151"/>
        <v/>
      </c>
    </row>
    <row r="4866" spans="1:15" ht="16.5" customHeight="1">
      <c r="A4866" s="404"/>
      <c r="B4866" s="405"/>
      <c r="C4866" s="413"/>
      <c r="D4866" s="405"/>
      <c r="E4866" s="405"/>
      <c r="F4866" s="405"/>
      <c r="G4866" s="405"/>
      <c r="H4866" s="405"/>
      <c r="I4866" s="405"/>
      <c r="J4866" s="405"/>
      <c r="K4866" s="405"/>
      <c r="L4866" s="406"/>
      <c r="M4866" s="25" t="str">
        <f>IFERROR(VLOOKUP(D4866,Cover!$I$2:$J$14,2,0),"")</f>
        <v/>
      </c>
      <c r="N4866" s="25" t="str">
        <f t="shared" si="150"/>
        <v/>
      </c>
      <c r="O4866" s="15" t="str">
        <f t="shared" si="151"/>
        <v/>
      </c>
    </row>
    <row r="4867" spans="1:15" ht="16.5" customHeight="1">
      <c r="A4867" s="404"/>
      <c r="B4867" s="405"/>
      <c r="C4867" s="413"/>
      <c r="D4867" s="405"/>
      <c r="E4867" s="405"/>
      <c r="F4867" s="405"/>
      <c r="G4867" s="405"/>
      <c r="H4867" s="405"/>
      <c r="I4867" s="405"/>
      <c r="J4867" s="405"/>
      <c r="K4867" s="405"/>
      <c r="L4867" s="406"/>
      <c r="M4867" s="25" t="str">
        <f>IFERROR(VLOOKUP(D4867,Cover!$I$2:$J$14,2,0),"")</f>
        <v/>
      </c>
      <c r="N4867" s="25" t="str">
        <f t="shared" ref="N4867:N4930" si="152">IF(O4867&lt;&gt;"PMOyyy144_R4bis",CONCATENATE(B4867,M4867,I4867),CONCATENATE(O4867,M4867,I4867))</f>
        <v/>
      </c>
      <c r="O4867" s="15" t="str">
        <f t="shared" ref="O4867:O4930" si="153">LEFT(B4867,15)</f>
        <v/>
      </c>
    </row>
    <row r="4868" spans="1:15" ht="16.5" customHeight="1">
      <c r="A4868" s="404"/>
      <c r="B4868" s="405"/>
      <c r="C4868" s="413"/>
      <c r="D4868" s="405"/>
      <c r="E4868" s="405"/>
      <c r="F4868" s="405"/>
      <c r="G4868" s="405"/>
      <c r="H4868" s="405"/>
      <c r="I4868" s="405"/>
      <c r="J4868" s="405"/>
      <c r="K4868" s="405"/>
      <c r="L4868" s="406"/>
      <c r="M4868" s="25" t="str">
        <f>IFERROR(VLOOKUP(D4868,Cover!$I$2:$J$14,2,0),"")</f>
        <v/>
      </c>
      <c r="N4868" s="25" t="str">
        <f t="shared" si="152"/>
        <v/>
      </c>
      <c r="O4868" s="15" t="str">
        <f t="shared" si="153"/>
        <v/>
      </c>
    </row>
    <row r="4869" spans="1:15" ht="16.5" customHeight="1">
      <c r="A4869" s="404"/>
      <c r="B4869" s="405"/>
      <c r="C4869" s="413"/>
      <c r="D4869" s="405"/>
      <c r="E4869" s="405"/>
      <c r="F4869" s="405"/>
      <c r="G4869" s="405"/>
      <c r="H4869" s="405"/>
      <c r="I4869" s="405"/>
      <c r="J4869" s="405"/>
      <c r="K4869" s="405"/>
      <c r="L4869" s="406"/>
      <c r="M4869" s="25" t="str">
        <f>IFERROR(VLOOKUP(D4869,Cover!$I$2:$J$14,2,0),"")</f>
        <v/>
      </c>
      <c r="N4869" s="25" t="str">
        <f t="shared" si="152"/>
        <v/>
      </c>
      <c r="O4869" s="15" t="str">
        <f t="shared" si="153"/>
        <v/>
      </c>
    </row>
    <row r="4870" spans="1:15" ht="16.5" customHeight="1">
      <c r="A4870" s="404"/>
      <c r="B4870" s="405"/>
      <c r="C4870" s="413"/>
      <c r="D4870" s="405"/>
      <c r="E4870" s="405"/>
      <c r="F4870" s="405"/>
      <c r="G4870" s="405"/>
      <c r="H4870" s="405"/>
      <c r="I4870" s="405"/>
      <c r="J4870" s="405"/>
      <c r="K4870" s="405"/>
      <c r="L4870" s="406"/>
      <c r="M4870" s="25" t="str">
        <f>IFERROR(VLOOKUP(D4870,Cover!$I$2:$J$14,2,0),"")</f>
        <v/>
      </c>
      <c r="N4870" s="25" t="str">
        <f t="shared" si="152"/>
        <v/>
      </c>
      <c r="O4870" s="15" t="str">
        <f t="shared" si="153"/>
        <v/>
      </c>
    </row>
    <row r="4871" spans="1:15" ht="16.5" customHeight="1">
      <c r="A4871" s="404"/>
      <c r="B4871" s="405"/>
      <c r="C4871" s="413"/>
      <c r="D4871" s="405"/>
      <c r="E4871" s="405"/>
      <c r="F4871" s="405"/>
      <c r="G4871" s="405"/>
      <c r="H4871" s="405"/>
      <c r="I4871" s="405"/>
      <c r="J4871" s="405"/>
      <c r="K4871" s="405"/>
      <c r="L4871" s="406"/>
      <c r="M4871" s="25" t="str">
        <f>IFERROR(VLOOKUP(D4871,Cover!$I$2:$J$14,2,0),"")</f>
        <v/>
      </c>
      <c r="N4871" s="25" t="str">
        <f t="shared" si="152"/>
        <v/>
      </c>
      <c r="O4871" s="15" t="str">
        <f t="shared" si="153"/>
        <v/>
      </c>
    </row>
    <row r="4872" spans="1:15" ht="16.5" customHeight="1">
      <c r="A4872" s="404"/>
      <c r="B4872" s="405"/>
      <c r="C4872" s="413"/>
      <c r="D4872" s="405"/>
      <c r="E4872" s="405"/>
      <c r="F4872" s="405"/>
      <c r="G4872" s="405"/>
      <c r="H4872" s="405"/>
      <c r="I4872" s="405"/>
      <c r="J4872" s="405"/>
      <c r="K4872" s="405"/>
      <c r="L4872" s="406"/>
      <c r="M4872" s="25" t="str">
        <f>IFERROR(VLOOKUP(D4872,Cover!$I$2:$J$14,2,0),"")</f>
        <v/>
      </c>
      <c r="N4872" s="25" t="str">
        <f t="shared" si="152"/>
        <v/>
      </c>
      <c r="O4872" s="15" t="str">
        <f t="shared" si="153"/>
        <v/>
      </c>
    </row>
    <row r="4873" spans="1:15" ht="16.5" customHeight="1">
      <c r="A4873" s="404"/>
      <c r="B4873" s="405"/>
      <c r="C4873" s="413"/>
      <c r="D4873" s="405"/>
      <c r="E4873" s="405"/>
      <c r="F4873" s="405"/>
      <c r="G4873" s="405"/>
      <c r="H4873" s="405"/>
      <c r="I4873" s="405"/>
      <c r="J4873" s="405"/>
      <c r="K4873" s="405"/>
      <c r="L4873" s="406"/>
      <c r="M4873" s="25" t="str">
        <f>IFERROR(VLOOKUP(D4873,Cover!$I$2:$J$14,2,0),"")</f>
        <v/>
      </c>
      <c r="N4873" s="25" t="str">
        <f t="shared" si="152"/>
        <v/>
      </c>
      <c r="O4873" s="15" t="str">
        <f t="shared" si="153"/>
        <v/>
      </c>
    </row>
    <row r="4874" spans="1:15" ht="16.5" customHeight="1">
      <c r="A4874" s="404"/>
      <c r="B4874" s="405"/>
      <c r="C4874" s="413"/>
      <c r="D4874" s="405"/>
      <c r="E4874" s="405"/>
      <c r="F4874" s="405"/>
      <c r="G4874" s="405"/>
      <c r="H4874" s="405"/>
      <c r="I4874" s="405"/>
      <c r="J4874" s="405"/>
      <c r="K4874" s="405"/>
      <c r="L4874" s="406"/>
      <c r="M4874" s="25" t="str">
        <f>IFERROR(VLOOKUP(D4874,Cover!$I$2:$J$14,2,0),"")</f>
        <v/>
      </c>
      <c r="N4874" s="25" t="str">
        <f t="shared" si="152"/>
        <v/>
      </c>
      <c r="O4874" s="15" t="str">
        <f t="shared" si="153"/>
        <v/>
      </c>
    </row>
    <row r="4875" spans="1:15" ht="16.5" customHeight="1">
      <c r="A4875" s="404"/>
      <c r="B4875" s="405"/>
      <c r="C4875" s="413"/>
      <c r="D4875" s="405"/>
      <c r="E4875" s="405"/>
      <c r="F4875" s="405"/>
      <c r="G4875" s="405"/>
      <c r="H4875" s="405"/>
      <c r="I4875" s="405"/>
      <c r="J4875" s="405"/>
      <c r="K4875" s="405"/>
      <c r="L4875" s="406"/>
      <c r="M4875" s="25" t="str">
        <f>IFERROR(VLOOKUP(D4875,Cover!$I$2:$J$14,2,0),"")</f>
        <v/>
      </c>
      <c r="N4875" s="25" t="str">
        <f t="shared" si="152"/>
        <v/>
      </c>
      <c r="O4875" s="15" t="str">
        <f t="shared" si="153"/>
        <v/>
      </c>
    </row>
    <row r="4876" spans="1:15" ht="16.5" customHeight="1">
      <c r="A4876" s="404"/>
      <c r="B4876" s="405"/>
      <c r="C4876" s="413"/>
      <c r="D4876" s="405"/>
      <c r="E4876" s="405"/>
      <c r="F4876" s="405"/>
      <c r="G4876" s="405"/>
      <c r="H4876" s="405"/>
      <c r="I4876" s="405"/>
      <c r="J4876" s="405"/>
      <c r="K4876" s="405"/>
      <c r="L4876" s="406"/>
      <c r="M4876" s="25" t="str">
        <f>IFERROR(VLOOKUP(D4876,Cover!$I$2:$J$14,2,0),"")</f>
        <v/>
      </c>
      <c r="N4876" s="25" t="str">
        <f t="shared" si="152"/>
        <v/>
      </c>
      <c r="O4876" s="15" t="str">
        <f t="shared" si="153"/>
        <v/>
      </c>
    </row>
    <row r="4877" spans="1:15" ht="16.5" customHeight="1">
      <c r="A4877" s="404"/>
      <c r="B4877" s="405"/>
      <c r="C4877" s="413"/>
      <c r="D4877" s="405"/>
      <c r="E4877" s="405"/>
      <c r="F4877" s="405"/>
      <c r="G4877" s="405"/>
      <c r="H4877" s="405"/>
      <c r="I4877" s="405"/>
      <c r="J4877" s="405"/>
      <c r="K4877" s="405"/>
      <c r="L4877" s="406"/>
      <c r="M4877" s="25" t="str">
        <f>IFERROR(VLOOKUP(D4877,Cover!$I$2:$J$14,2,0),"")</f>
        <v/>
      </c>
      <c r="N4877" s="25" t="str">
        <f t="shared" si="152"/>
        <v/>
      </c>
      <c r="O4877" s="15" t="str">
        <f t="shared" si="153"/>
        <v/>
      </c>
    </row>
    <row r="4878" spans="1:15" ht="16.5" customHeight="1">
      <c r="A4878" s="404"/>
      <c r="B4878" s="405"/>
      <c r="C4878" s="413"/>
      <c r="D4878" s="405"/>
      <c r="E4878" s="405"/>
      <c r="F4878" s="405"/>
      <c r="G4878" s="405"/>
      <c r="H4878" s="405"/>
      <c r="I4878" s="405"/>
      <c r="J4878" s="405"/>
      <c r="K4878" s="405"/>
      <c r="L4878" s="406"/>
      <c r="M4878" s="25" t="str">
        <f>IFERROR(VLOOKUP(D4878,Cover!$I$2:$J$14,2,0),"")</f>
        <v/>
      </c>
      <c r="N4878" s="25" t="str">
        <f t="shared" si="152"/>
        <v/>
      </c>
      <c r="O4878" s="15" t="str">
        <f t="shared" si="153"/>
        <v/>
      </c>
    </row>
    <row r="4879" spans="1:15" ht="16.5" customHeight="1">
      <c r="A4879" s="404"/>
      <c r="B4879" s="405"/>
      <c r="C4879" s="413"/>
      <c r="D4879" s="405"/>
      <c r="E4879" s="405"/>
      <c r="F4879" s="405"/>
      <c r="G4879" s="405"/>
      <c r="H4879" s="405"/>
      <c r="I4879" s="405"/>
      <c r="J4879" s="405"/>
      <c r="K4879" s="405"/>
      <c r="L4879" s="406"/>
      <c r="M4879" s="25" t="str">
        <f>IFERROR(VLOOKUP(D4879,Cover!$I$2:$J$14,2,0),"")</f>
        <v/>
      </c>
      <c r="N4879" s="25" t="str">
        <f t="shared" si="152"/>
        <v/>
      </c>
      <c r="O4879" s="15" t="str">
        <f t="shared" si="153"/>
        <v/>
      </c>
    </row>
    <row r="4880" spans="1:15" ht="16.5" customHeight="1">
      <c r="A4880" s="404"/>
      <c r="B4880" s="405"/>
      <c r="C4880" s="413"/>
      <c r="D4880" s="405"/>
      <c r="E4880" s="405"/>
      <c r="F4880" s="405"/>
      <c r="G4880" s="405"/>
      <c r="H4880" s="405"/>
      <c r="I4880" s="405"/>
      <c r="J4880" s="405"/>
      <c r="K4880" s="405"/>
      <c r="L4880" s="406"/>
      <c r="M4880" s="25" t="str">
        <f>IFERROR(VLOOKUP(D4880,Cover!$I$2:$J$14,2,0),"")</f>
        <v/>
      </c>
      <c r="N4880" s="25" t="str">
        <f t="shared" si="152"/>
        <v/>
      </c>
      <c r="O4880" s="15" t="str">
        <f t="shared" si="153"/>
        <v/>
      </c>
    </row>
    <row r="4881" spans="1:15" ht="16.5" customHeight="1">
      <c r="A4881" s="404"/>
      <c r="B4881" s="405"/>
      <c r="C4881" s="413"/>
      <c r="D4881" s="405"/>
      <c r="E4881" s="405"/>
      <c r="F4881" s="405"/>
      <c r="G4881" s="405"/>
      <c r="H4881" s="405"/>
      <c r="I4881" s="405"/>
      <c r="J4881" s="405"/>
      <c r="K4881" s="405"/>
      <c r="L4881" s="406"/>
      <c r="M4881" s="25" t="str">
        <f>IFERROR(VLOOKUP(D4881,Cover!$I$2:$J$14,2,0),"")</f>
        <v/>
      </c>
      <c r="N4881" s="25" t="str">
        <f t="shared" si="152"/>
        <v/>
      </c>
      <c r="O4881" s="15" t="str">
        <f t="shared" si="153"/>
        <v/>
      </c>
    </row>
    <row r="4882" spans="1:15" ht="16.5" customHeight="1">
      <c r="A4882" s="404"/>
      <c r="B4882" s="405"/>
      <c r="C4882" s="413"/>
      <c r="D4882" s="405"/>
      <c r="E4882" s="405"/>
      <c r="F4882" s="405"/>
      <c r="G4882" s="405"/>
      <c r="H4882" s="405"/>
      <c r="I4882" s="405"/>
      <c r="J4882" s="405"/>
      <c r="K4882" s="405"/>
      <c r="L4882" s="406"/>
      <c r="M4882" s="25" t="str">
        <f>IFERROR(VLOOKUP(D4882,Cover!$I$2:$J$14,2,0),"")</f>
        <v/>
      </c>
      <c r="N4882" s="25" t="str">
        <f t="shared" si="152"/>
        <v/>
      </c>
      <c r="O4882" s="15" t="str">
        <f t="shared" si="153"/>
        <v/>
      </c>
    </row>
    <row r="4883" spans="1:15" ht="16.5" customHeight="1">
      <c r="A4883" s="404"/>
      <c r="B4883" s="405"/>
      <c r="C4883" s="413"/>
      <c r="D4883" s="405"/>
      <c r="E4883" s="405"/>
      <c r="F4883" s="405"/>
      <c r="G4883" s="405"/>
      <c r="H4883" s="405"/>
      <c r="I4883" s="405"/>
      <c r="J4883" s="405"/>
      <c r="K4883" s="405"/>
      <c r="L4883" s="406"/>
      <c r="M4883" s="25" t="str">
        <f>IFERROR(VLOOKUP(D4883,Cover!$I$2:$J$14,2,0),"")</f>
        <v/>
      </c>
      <c r="N4883" s="25" t="str">
        <f t="shared" si="152"/>
        <v/>
      </c>
      <c r="O4883" s="15" t="str">
        <f t="shared" si="153"/>
        <v/>
      </c>
    </row>
    <row r="4884" spans="1:15" ht="16.5" customHeight="1">
      <c r="A4884" s="404"/>
      <c r="B4884" s="405"/>
      <c r="C4884" s="413"/>
      <c r="D4884" s="405"/>
      <c r="E4884" s="405"/>
      <c r="F4884" s="405"/>
      <c r="G4884" s="405"/>
      <c r="H4884" s="405"/>
      <c r="I4884" s="405"/>
      <c r="J4884" s="405"/>
      <c r="K4884" s="405"/>
      <c r="L4884" s="406"/>
      <c r="M4884" s="25" t="str">
        <f>IFERROR(VLOOKUP(D4884,Cover!$I$2:$J$14,2,0),"")</f>
        <v/>
      </c>
      <c r="N4884" s="25" t="str">
        <f t="shared" si="152"/>
        <v/>
      </c>
      <c r="O4884" s="15" t="str">
        <f t="shared" si="153"/>
        <v/>
      </c>
    </row>
    <row r="4885" spans="1:15" ht="16.5" customHeight="1">
      <c r="A4885" s="404"/>
      <c r="B4885" s="405"/>
      <c r="C4885" s="413"/>
      <c r="D4885" s="405"/>
      <c r="E4885" s="405"/>
      <c r="F4885" s="405"/>
      <c r="G4885" s="405"/>
      <c r="H4885" s="405"/>
      <c r="I4885" s="405"/>
      <c r="J4885" s="405"/>
      <c r="K4885" s="405"/>
      <c r="L4885" s="406"/>
      <c r="M4885" s="25" t="str">
        <f>IFERROR(VLOOKUP(D4885,Cover!$I$2:$J$14,2,0),"")</f>
        <v/>
      </c>
      <c r="N4885" s="25" t="str">
        <f t="shared" si="152"/>
        <v/>
      </c>
      <c r="O4885" s="15" t="str">
        <f t="shared" si="153"/>
        <v/>
      </c>
    </row>
    <row r="4886" spans="1:15" ht="16.5" customHeight="1">
      <c r="A4886" s="404"/>
      <c r="B4886" s="405"/>
      <c r="C4886" s="413"/>
      <c r="D4886" s="405"/>
      <c r="E4886" s="405"/>
      <c r="F4886" s="405"/>
      <c r="G4886" s="405"/>
      <c r="H4886" s="405"/>
      <c r="I4886" s="405"/>
      <c r="J4886" s="405"/>
      <c r="K4886" s="405"/>
      <c r="L4886" s="406"/>
      <c r="M4886" s="25" t="str">
        <f>IFERROR(VLOOKUP(D4886,Cover!$I$2:$J$14,2,0),"")</f>
        <v/>
      </c>
      <c r="N4886" s="25" t="str">
        <f t="shared" si="152"/>
        <v/>
      </c>
      <c r="O4886" s="15" t="str">
        <f t="shared" si="153"/>
        <v/>
      </c>
    </row>
    <row r="4887" spans="1:15" ht="16.5" customHeight="1">
      <c r="A4887" s="404"/>
      <c r="B4887" s="405"/>
      <c r="C4887" s="413"/>
      <c r="D4887" s="405"/>
      <c r="E4887" s="405"/>
      <c r="F4887" s="405"/>
      <c r="G4887" s="405"/>
      <c r="H4887" s="405"/>
      <c r="I4887" s="405"/>
      <c r="J4887" s="405"/>
      <c r="K4887" s="405"/>
      <c r="L4887" s="406"/>
      <c r="M4887" s="25" t="str">
        <f>IFERROR(VLOOKUP(D4887,Cover!$I$2:$J$14,2,0),"")</f>
        <v/>
      </c>
      <c r="N4887" s="25" t="str">
        <f t="shared" si="152"/>
        <v/>
      </c>
      <c r="O4887" s="15" t="str">
        <f t="shared" si="153"/>
        <v/>
      </c>
    </row>
    <row r="4888" spans="1:15" ht="16.5" customHeight="1">
      <c r="A4888" s="404"/>
      <c r="B4888" s="405"/>
      <c r="C4888" s="413"/>
      <c r="D4888" s="405"/>
      <c r="E4888" s="405"/>
      <c r="F4888" s="405"/>
      <c r="G4888" s="405"/>
      <c r="H4888" s="405"/>
      <c r="I4888" s="405"/>
      <c r="J4888" s="405"/>
      <c r="K4888" s="405"/>
      <c r="L4888" s="406"/>
      <c r="M4888" s="25" t="str">
        <f>IFERROR(VLOOKUP(D4888,Cover!$I$2:$J$14,2,0),"")</f>
        <v/>
      </c>
      <c r="N4888" s="25" t="str">
        <f t="shared" si="152"/>
        <v/>
      </c>
      <c r="O4888" s="15" t="str">
        <f t="shared" si="153"/>
        <v/>
      </c>
    </row>
    <row r="4889" spans="1:15" ht="16.5" customHeight="1">
      <c r="A4889" s="404"/>
      <c r="B4889" s="405"/>
      <c r="C4889" s="413"/>
      <c r="D4889" s="405"/>
      <c r="E4889" s="405"/>
      <c r="F4889" s="405"/>
      <c r="G4889" s="405"/>
      <c r="H4889" s="405"/>
      <c r="I4889" s="405"/>
      <c r="J4889" s="405"/>
      <c r="K4889" s="405"/>
      <c r="L4889" s="406"/>
      <c r="M4889" s="25" t="str">
        <f>IFERROR(VLOOKUP(D4889,Cover!$I$2:$J$14,2,0),"")</f>
        <v/>
      </c>
      <c r="N4889" s="25" t="str">
        <f t="shared" si="152"/>
        <v/>
      </c>
      <c r="O4889" s="15" t="str">
        <f t="shared" si="153"/>
        <v/>
      </c>
    </row>
    <row r="4890" spans="1:15" ht="16.5" customHeight="1">
      <c r="A4890" s="404"/>
      <c r="B4890" s="405"/>
      <c r="C4890" s="413"/>
      <c r="D4890" s="405"/>
      <c r="E4890" s="405"/>
      <c r="F4890" s="405"/>
      <c r="G4890" s="405"/>
      <c r="H4890" s="405"/>
      <c r="I4890" s="405"/>
      <c r="J4890" s="405"/>
      <c r="K4890" s="405"/>
      <c r="L4890" s="406"/>
      <c r="M4890" s="25" t="str">
        <f>IFERROR(VLOOKUP(D4890,Cover!$I$2:$J$14,2,0),"")</f>
        <v/>
      </c>
      <c r="N4890" s="25" t="str">
        <f t="shared" si="152"/>
        <v/>
      </c>
      <c r="O4890" s="15" t="str">
        <f t="shared" si="153"/>
        <v/>
      </c>
    </row>
    <row r="4891" spans="1:15" ht="16.5" customHeight="1">
      <c r="A4891" s="404"/>
      <c r="B4891" s="405"/>
      <c r="C4891" s="413"/>
      <c r="D4891" s="405"/>
      <c r="E4891" s="405"/>
      <c r="F4891" s="405"/>
      <c r="G4891" s="405"/>
      <c r="H4891" s="405"/>
      <c r="I4891" s="405"/>
      <c r="J4891" s="405"/>
      <c r="K4891" s="405"/>
      <c r="L4891" s="406"/>
      <c r="M4891" s="25" t="str">
        <f>IFERROR(VLOOKUP(D4891,Cover!$I$2:$J$14,2,0),"")</f>
        <v/>
      </c>
      <c r="N4891" s="25" t="str">
        <f t="shared" si="152"/>
        <v/>
      </c>
      <c r="O4891" s="15" t="str">
        <f t="shared" si="153"/>
        <v/>
      </c>
    </row>
    <row r="4892" spans="1:15" ht="16.5" customHeight="1">
      <c r="A4892" s="404"/>
      <c r="B4892" s="405"/>
      <c r="C4892" s="413"/>
      <c r="D4892" s="405"/>
      <c r="E4892" s="405"/>
      <c r="F4892" s="405"/>
      <c r="G4892" s="405"/>
      <c r="H4892" s="405"/>
      <c r="I4892" s="405"/>
      <c r="J4892" s="405"/>
      <c r="K4892" s="405"/>
      <c r="L4892" s="406"/>
      <c r="M4892" s="25" t="str">
        <f>IFERROR(VLOOKUP(D4892,Cover!$I$2:$J$14,2,0),"")</f>
        <v/>
      </c>
      <c r="N4892" s="25" t="str">
        <f t="shared" si="152"/>
        <v/>
      </c>
      <c r="O4892" s="15" t="str">
        <f t="shared" si="153"/>
        <v/>
      </c>
    </row>
    <row r="4893" spans="1:15" ht="16.5" customHeight="1">
      <c r="A4893" s="404"/>
      <c r="B4893" s="405"/>
      <c r="C4893" s="413"/>
      <c r="D4893" s="405"/>
      <c r="E4893" s="405"/>
      <c r="F4893" s="405"/>
      <c r="G4893" s="405"/>
      <c r="H4893" s="405"/>
      <c r="I4893" s="405"/>
      <c r="J4893" s="405"/>
      <c r="K4893" s="405"/>
      <c r="L4893" s="406"/>
      <c r="M4893" s="25" t="str">
        <f>IFERROR(VLOOKUP(D4893,Cover!$I$2:$J$14,2,0),"")</f>
        <v/>
      </c>
      <c r="N4893" s="25" t="str">
        <f t="shared" si="152"/>
        <v/>
      </c>
      <c r="O4893" s="15" t="str">
        <f t="shared" si="153"/>
        <v/>
      </c>
    </row>
    <row r="4894" spans="1:15" ht="16.5" customHeight="1">
      <c r="A4894" s="404"/>
      <c r="B4894" s="405"/>
      <c r="C4894" s="413"/>
      <c r="D4894" s="405"/>
      <c r="E4894" s="405"/>
      <c r="F4894" s="405"/>
      <c r="G4894" s="405"/>
      <c r="H4894" s="405"/>
      <c r="I4894" s="405"/>
      <c r="J4894" s="405"/>
      <c r="K4894" s="405"/>
      <c r="L4894" s="406"/>
      <c r="M4894" s="25" t="str">
        <f>IFERROR(VLOOKUP(D4894,Cover!$I$2:$J$14,2,0),"")</f>
        <v/>
      </c>
      <c r="N4894" s="25" t="str">
        <f t="shared" si="152"/>
        <v/>
      </c>
      <c r="O4894" s="15" t="str">
        <f t="shared" si="153"/>
        <v/>
      </c>
    </row>
    <row r="4895" spans="1:15" ht="16.5" customHeight="1">
      <c r="A4895" s="404"/>
      <c r="B4895" s="405"/>
      <c r="C4895" s="413"/>
      <c r="D4895" s="405"/>
      <c r="E4895" s="405"/>
      <c r="F4895" s="405"/>
      <c r="G4895" s="405"/>
      <c r="H4895" s="405"/>
      <c r="I4895" s="405"/>
      <c r="J4895" s="405"/>
      <c r="K4895" s="405"/>
      <c r="L4895" s="406"/>
      <c r="M4895" s="25" t="str">
        <f>IFERROR(VLOOKUP(D4895,Cover!$I$2:$J$14,2,0),"")</f>
        <v/>
      </c>
      <c r="N4895" s="25" t="str">
        <f t="shared" si="152"/>
        <v/>
      </c>
      <c r="O4895" s="15" t="str">
        <f t="shared" si="153"/>
        <v/>
      </c>
    </row>
    <row r="4896" spans="1:15" ht="16.5" customHeight="1">
      <c r="A4896" s="404"/>
      <c r="B4896" s="405"/>
      <c r="C4896" s="413"/>
      <c r="D4896" s="405"/>
      <c r="E4896" s="405"/>
      <c r="F4896" s="405"/>
      <c r="G4896" s="405"/>
      <c r="H4896" s="405"/>
      <c r="I4896" s="405"/>
      <c r="J4896" s="405"/>
      <c r="K4896" s="405"/>
      <c r="L4896" s="406"/>
      <c r="M4896" s="25" t="str">
        <f>IFERROR(VLOOKUP(D4896,Cover!$I$2:$J$14,2,0),"")</f>
        <v/>
      </c>
      <c r="N4896" s="25" t="str">
        <f t="shared" si="152"/>
        <v/>
      </c>
      <c r="O4896" s="15" t="str">
        <f t="shared" si="153"/>
        <v/>
      </c>
    </row>
    <row r="4897" spans="1:15" ht="16.5" customHeight="1">
      <c r="A4897" s="404"/>
      <c r="B4897" s="405"/>
      <c r="C4897" s="413"/>
      <c r="D4897" s="405"/>
      <c r="E4897" s="405"/>
      <c r="F4897" s="405"/>
      <c r="G4897" s="405"/>
      <c r="H4897" s="405"/>
      <c r="I4897" s="405"/>
      <c r="J4897" s="405"/>
      <c r="K4897" s="405"/>
      <c r="L4897" s="406"/>
      <c r="M4897" s="25" t="str">
        <f>IFERROR(VLOOKUP(D4897,Cover!$I$2:$J$14,2,0),"")</f>
        <v/>
      </c>
      <c r="N4897" s="25" t="str">
        <f t="shared" si="152"/>
        <v/>
      </c>
      <c r="O4897" s="15" t="str">
        <f t="shared" si="153"/>
        <v/>
      </c>
    </row>
    <row r="4898" spans="1:15" ht="16.5" customHeight="1">
      <c r="A4898" s="404"/>
      <c r="B4898" s="405"/>
      <c r="C4898" s="413"/>
      <c r="D4898" s="405"/>
      <c r="E4898" s="405"/>
      <c r="F4898" s="405"/>
      <c r="G4898" s="405"/>
      <c r="H4898" s="405"/>
      <c r="I4898" s="405"/>
      <c r="J4898" s="405"/>
      <c r="K4898" s="405"/>
      <c r="L4898" s="406"/>
      <c r="M4898" s="25" t="str">
        <f>IFERROR(VLOOKUP(D4898,Cover!$I$2:$J$14,2,0),"")</f>
        <v/>
      </c>
      <c r="N4898" s="25" t="str">
        <f t="shared" si="152"/>
        <v/>
      </c>
      <c r="O4898" s="15" t="str">
        <f t="shared" si="153"/>
        <v/>
      </c>
    </row>
    <row r="4899" spans="1:15" ht="16.5" customHeight="1">
      <c r="A4899" s="404"/>
      <c r="B4899" s="405"/>
      <c r="C4899" s="413"/>
      <c r="D4899" s="405"/>
      <c r="E4899" s="405"/>
      <c r="F4899" s="405"/>
      <c r="G4899" s="405"/>
      <c r="H4899" s="405"/>
      <c r="I4899" s="405"/>
      <c r="J4899" s="405"/>
      <c r="K4899" s="405"/>
      <c r="L4899" s="406"/>
      <c r="M4899" s="25" t="str">
        <f>IFERROR(VLOOKUP(D4899,Cover!$I$2:$J$14,2,0),"")</f>
        <v/>
      </c>
      <c r="N4899" s="25" t="str">
        <f t="shared" si="152"/>
        <v/>
      </c>
      <c r="O4899" s="15" t="str">
        <f t="shared" si="153"/>
        <v/>
      </c>
    </row>
    <row r="4900" spans="1:15" ht="16.5" customHeight="1">
      <c r="A4900" s="404"/>
      <c r="B4900" s="405"/>
      <c r="C4900" s="413"/>
      <c r="D4900" s="405"/>
      <c r="E4900" s="405"/>
      <c r="F4900" s="405"/>
      <c r="G4900" s="405"/>
      <c r="H4900" s="405"/>
      <c r="I4900" s="405"/>
      <c r="J4900" s="405"/>
      <c r="K4900" s="405"/>
      <c r="L4900" s="406"/>
      <c r="M4900" s="25" t="str">
        <f>IFERROR(VLOOKUP(D4900,Cover!$I$2:$J$14,2,0),"")</f>
        <v/>
      </c>
      <c r="N4900" s="25" t="str">
        <f t="shared" si="152"/>
        <v/>
      </c>
      <c r="O4900" s="15" t="str">
        <f t="shared" si="153"/>
        <v/>
      </c>
    </row>
    <row r="4901" spans="1:15" ht="16.5" customHeight="1">
      <c r="A4901" s="404"/>
      <c r="B4901" s="405"/>
      <c r="C4901" s="413"/>
      <c r="D4901" s="405"/>
      <c r="E4901" s="405"/>
      <c r="F4901" s="405"/>
      <c r="G4901" s="405"/>
      <c r="H4901" s="405"/>
      <c r="I4901" s="405"/>
      <c r="J4901" s="405"/>
      <c r="K4901" s="405"/>
      <c r="L4901" s="406"/>
      <c r="M4901" s="25" t="str">
        <f>IFERROR(VLOOKUP(D4901,Cover!$I$2:$J$14,2,0),"")</f>
        <v/>
      </c>
      <c r="N4901" s="25" t="str">
        <f t="shared" si="152"/>
        <v/>
      </c>
      <c r="O4901" s="15" t="str">
        <f t="shared" si="153"/>
        <v/>
      </c>
    </row>
    <row r="4902" spans="1:15" ht="16.5" customHeight="1">
      <c r="A4902" s="404"/>
      <c r="B4902" s="405"/>
      <c r="C4902" s="413"/>
      <c r="D4902" s="405"/>
      <c r="E4902" s="405"/>
      <c r="F4902" s="405"/>
      <c r="G4902" s="405"/>
      <c r="H4902" s="405"/>
      <c r="I4902" s="405"/>
      <c r="J4902" s="405"/>
      <c r="K4902" s="405"/>
      <c r="L4902" s="406"/>
      <c r="M4902" s="25" t="str">
        <f>IFERROR(VLOOKUP(D4902,Cover!$I$2:$J$14,2,0),"")</f>
        <v/>
      </c>
      <c r="N4902" s="25" t="str">
        <f t="shared" si="152"/>
        <v/>
      </c>
      <c r="O4902" s="15" t="str">
        <f t="shared" si="153"/>
        <v/>
      </c>
    </row>
    <row r="4903" spans="1:15" ht="16.5" customHeight="1">
      <c r="A4903" s="404"/>
      <c r="B4903" s="405"/>
      <c r="C4903" s="413"/>
      <c r="D4903" s="405"/>
      <c r="E4903" s="405"/>
      <c r="F4903" s="405"/>
      <c r="G4903" s="405"/>
      <c r="H4903" s="405"/>
      <c r="I4903" s="405"/>
      <c r="J4903" s="405"/>
      <c r="K4903" s="405"/>
      <c r="L4903" s="406"/>
      <c r="M4903" s="25" t="str">
        <f>IFERROR(VLOOKUP(D4903,Cover!$I$2:$J$14,2,0),"")</f>
        <v/>
      </c>
      <c r="N4903" s="25" t="str">
        <f t="shared" si="152"/>
        <v/>
      </c>
      <c r="O4903" s="15" t="str">
        <f t="shared" si="153"/>
        <v/>
      </c>
    </row>
    <row r="4904" spans="1:15" ht="16.5" customHeight="1">
      <c r="A4904" s="404"/>
      <c r="B4904" s="405"/>
      <c r="C4904" s="413"/>
      <c r="D4904" s="405"/>
      <c r="E4904" s="405"/>
      <c r="F4904" s="405"/>
      <c r="G4904" s="405"/>
      <c r="H4904" s="405"/>
      <c r="I4904" s="405"/>
      <c r="J4904" s="405"/>
      <c r="K4904" s="405"/>
      <c r="L4904" s="406"/>
      <c r="M4904" s="25" t="str">
        <f>IFERROR(VLOOKUP(D4904,Cover!$I$2:$J$14,2,0),"")</f>
        <v/>
      </c>
      <c r="N4904" s="25" t="str">
        <f t="shared" si="152"/>
        <v/>
      </c>
      <c r="O4904" s="15" t="str">
        <f t="shared" si="153"/>
        <v/>
      </c>
    </row>
    <row r="4905" spans="1:15" ht="16.5" customHeight="1">
      <c r="A4905" s="404"/>
      <c r="B4905" s="405"/>
      <c r="C4905" s="413"/>
      <c r="D4905" s="405"/>
      <c r="E4905" s="405"/>
      <c r="F4905" s="405"/>
      <c r="G4905" s="405"/>
      <c r="H4905" s="405"/>
      <c r="I4905" s="405"/>
      <c r="J4905" s="405"/>
      <c r="K4905" s="405"/>
      <c r="L4905" s="406"/>
      <c r="M4905" s="25" t="str">
        <f>IFERROR(VLOOKUP(D4905,Cover!$I$2:$J$14,2,0),"")</f>
        <v/>
      </c>
      <c r="N4905" s="25" t="str">
        <f t="shared" si="152"/>
        <v/>
      </c>
      <c r="O4905" s="15" t="str">
        <f t="shared" si="153"/>
        <v/>
      </c>
    </row>
    <row r="4906" spans="1:15" ht="16.5" customHeight="1">
      <c r="A4906" s="404"/>
      <c r="B4906" s="405"/>
      <c r="C4906" s="413"/>
      <c r="D4906" s="405"/>
      <c r="E4906" s="405"/>
      <c r="F4906" s="405"/>
      <c r="G4906" s="405"/>
      <c r="H4906" s="405"/>
      <c r="I4906" s="405"/>
      <c r="J4906" s="405"/>
      <c r="K4906" s="405"/>
      <c r="L4906" s="406"/>
      <c r="M4906" s="25" t="str">
        <f>IFERROR(VLOOKUP(D4906,Cover!$I$2:$J$14,2,0),"")</f>
        <v/>
      </c>
      <c r="N4906" s="25" t="str">
        <f t="shared" si="152"/>
        <v/>
      </c>
      <c r="O4906" s="15" t="str">
        <f t="shared" si="153"/>
        <v/>
      </c>
    </row>
    <row r="4907" spans="1:15" ht="16.5" customHeight="1">
      <c r="A4907" s="404"/>
      <c r="B4907" s="405"/>
      <c r="C4907" s="413"/>
      <c r="D4907" s="405"/>
      <c r="E4907" s="405"/>
      <c r="F4907" s="405"/>
      <c r="G4907" s="405"/>
      <c r="H4907" s="405"/>
      <c r="I4907" s="405"/>
      <c r="J4907" s="405"/>
      <c r="K4907" s="405"/>
      <c r="L4907" s="406"/>
      <c r="M4907" s="25" t="str">
        <f>IFERROR(VLOOKUP(D4907,Cover!$I$2:$J$14,2,0),"")</f>
        <v/>
      </c>
      <c r="N4907" s="25" t="str">
        <f t="shared" si="152"/>
        <v/>
      </c>
      <c r="O4907" s="15" t="str">
        <f t="shared" si="153"/>
        <v/>
      </c>
    </row>
    <row r="4908" spans="1:15" ht="16.5" customHeight="1">
      <c r="A4908" s="404"/>
      <c r="B4908" s="405"/>
      <c r="C4908" s="413"/>
      <c r="D4908" s="405"/>
      <c r="E4908" s="405"/>
      <c r="F4908" s="405"/>
      <c r="G4908" s="405"/>
      <c r="H4908" s="405"/>
      <c r="I4908" s="405"/>
      <c r="J4908" s="405"/>
      <c r="K4908" s="405"/>
      <c r="L4908" s="406"/>
      <c r="M4908" s="25" t="str">
        <f>IFERROR(VLOOKUP(D4908,Cover!$I$2:$J$14,2,0),"")</f>
        <v/>
      </c>
      <c r="N4908" s="25" t="str">
        <f t="shared" si="152"/>
        <v/>
      </c>
      <c r="O4908" s="15" t="str">
        <f t="shared" si="153"/>
        <v/>
      </c>
    </row>
    <row r="4909" spans="1:15" ht="16.5" customHeight="1">
      <c r="A4909" s="404"/>
      <c r="B4909" s="405"/>
      <c r="C4909" s="413"/>
      <c r="D4909" s="405"/>
      <c r="E4909" s="405"/>
      <c r="F4909" s="405"/>
      <c r="G4909" s="405"/>
      <c r="H4909" s="405"/>
      <c r="I4909" s="405"/>
      <c r="J4909" s="405"/>
      <c r="K4909" s="405"/>
      <c r="L4909" s="406"/>
      <c r="M4909" s="25" t="str">
        <f>IFERROR(VLOOKUP(D4909,Cover!$I$2:$J$14,2,0),"")</f>
        <v/>
      </c>
      <c r="N4909" s="25" t="str">
        <f t="shared" si="152"/>
        <v/>
      </c>
      <c r="O4909" s="15" t="str">
        <f t="shared" si="153"/>
        <v/>
      </c>
    </row>
    <row r="4910" spans="1:15" ht="16.5" customHeight="1">
      <c r="A4910" s="404"/>
      <c r="B4910" s="405"/>
      <c r="C4910" s="413"/>
      <c r="D4910" s="405"/>
      <c r="E4910" s="405"/>
      <c r="F4910" s="405"/>
      <c r="G4910" s="405"/>
      <c r="H4910" s="405"/>
      <c r="I4910" s="405"/>
      <c r="J4910" s="405"/>
      <c r="K4910" s="405"/>
      <c r="L4910" s="406"/>
      <c r="M4910" s="25" t="str">
        <f>IFERROR(VLOOKUP(D4910,Cover!$I$2:$J$14,2,0),"")</f>
        <v/>
      </c>
      <c r="N4910" s="25" t="str">
        <f t="shared" si="152"/>
        <v/>
      </c>
      <c r="O4910" s="15" t="str">
        <f t="shared" si="153"/>
        <v/>
      </c>
    </row>
    <row r="4911" spans="1:15" ht="16.5" customHeight="1">
      <c r="A4911" s="404"/>
      <c r="B4911" s="405"/>
      <c r="C4911" s="413"/>
      <c r="D4911" s="405"/>
      <c r="E4911" s="405"/>
      <c r="F4911" s="405"/>
      <c r="G4911" s="405"/>
      <c r="H4911" s="405"/>
      <c r="I4911" s="405"/>
      <c r="J4911" s="405"/>
      <c r="K4911" s="405"/>
      <c r="L4911" s="406"/>
      <c r="M4911" s="25" t="str">
        <f>IFERROR(VLOOKUP(D4911,Cover!$I$2:$J$14,2,0),"")</f>
        <v/>
      </c>
      <c r="N4911" s="25" t="str">
        <f t="shared" si="152"/>
        <v/>
      </c>
      <c r="O4911" s="15" t="str">
        <f t="shared" si="153"/>
        <v/>
      </c>
    </row>
    <row r="4912" spans="1:15" ht="16.5" customHeight="1">
      <c r="A4912" s="404"/>
      <c r="B4912" s="405"/>
      <c r="C4912" s="413"/>
      <c r="D4912" s="405"/>
      <c r="E4912" s="405"/>
      <c r="F4912" s="405"/>
      <c r="G4912" s="405"/>
      <c r="H4912" s="405"/>
      <c r="I4912" s="405"/>
      <c r="J4912" s="405"/>
      <c r="K4912" s="405"/>
      <c r="L4912" s="406"/>
      <c r="M4912" s="25" t="str">
        <f>IFERROR(VLOOKUP(D4912,Cover!$I$2:$J$14,2,0),"")</f>
        <v/>
      </c>
      <c r="N4912" s="25" t="str">
        <f t="shared" si="152"/>
        <v/>
      </c>
      <c r="O4912" s="15" t="str">
        <f t="shared" si="153"/>
        <v/>
      </c>
    </row>
    <row r="4913" spans="1:15" ht="16.5" customHeight="1">
      <c r="A4913" s="404"/>
      <c r="B4913" s="405"/>
      <c r="C4913" s="413"/>
      <c r="D4913" s="405"/>
      <c r="E4913" s="405"/>
      <c r="F4913" s="405"/>
      <c r="G4913" s="405"/>
      <c r="H4913" s="405"/>
      <c r="I4913" s="405"/>
      <c r="J4913" s="405"/>
      <c r="K4913" s="405"/>
      <c r="L4913" s="406"/>
      <c r="M4913" s="25" t="str">
        <f>IFERROR(VLOOKUP(D4913,Cover!$I$2:$J$14,2,0),"")</f>
        <v/>
      </c>
      <c r="N4913" s="25" t="str">
        <f t="shared" si="152"/>
        <v/>
      </c>
      <c r="O4913" s="15" t="str">
        <f t="shared" si="153"/>
        <v/>
      </c>
    </row>
    <row r="4914" spans="1:15" ht="16.5" customHeight="1">
      <c r="A4914" s="404"/>
      <c r="B4914" s="405"/>
      <c r="C4914" s="413"/>
      <c r="D4914" s="405"/>
      <c r="E4914" s="405"/>
      <c r="F4914" s="405"/>
      <c r="G4914" s="405"/>
      <c r="H4914" s="405"/>
      <c r="I4914" s="405"/>
      <c r="J4914" s="405"/>
      <c r="K4914" s="405"/>
      <c r="L4914" s="406"/>
      <c r="M4914" s="25" t="str">
        <f>IFERROR(VLOOKUP(D4914,Cover!$I$2:$J$14,2,0),"")</f>
        <v/>
      </c>
      <c r="N4914" s="25" t="str">
        <f t="shared" si="152"/>
        <v/>
      </c>
      <c r="O4914" s="15" t="str">
        <f t="shared" si="153"/>
        <v/>
      </c>
    </row>
    <row r="4915" spans="1:15" ht="16.5" customHeight="1">
      <c r="A4915" s="404"/>
      <c r="B4915" s="405"/>
      <c r="C4915" s="413"/>
      <c r="D4915" s="405"/>
      <c r="E4915" s="405"/>
      <c r="F4915" s="405"/>
      <c r="G4915" s="405"/>
      <c r="H4915" s="405"/>
      <c r="I4915" s="405"/>
      <c r="J4915" s="405"/>
      <c r="K4915" s="405"/>
      <c r="L4915" s="406"/>
      <c r="M4915" s="25" t="str">
        <f>IFERROR(VLOOKUP(D4915,Cover!$I$2:$J$14,2,0),"")</f>
        <v/>
      </c>
      <c r="N4915" s="25" t="str">
        <f t="shared" si="152"/>
        <v/>
      </c>
      <c r="O4915" s="15" t="str">
        <f t="shared" si="153"/>
        <v/>
      </c>
    </row>
    <row r="4916" spans="1:15" ht="16.5" customHeight="1">
      <c r="A4916" s="404"/>
      <c r="B4916" s="405"/>
      <c r="C4916" s="413"/>
      <c r="D4916" s="405"/>
      <c r="E4916" s="405"/>
      <c r="F4916" s="405"/>
      <c r="G4916" s="405"/>
      <c r="H4916" s="405"/>
      <c r="I4916" s="405"/>
      <c r="J4916" s="405"/>
      <c r="K4916" s="405"/>
      <c r="L4916" s="406"/>
      <c r="M4916" s="25" t="str">
        <f>IFERROR(VLOOKUP(D4916,Cover!$I$2:$J$14,2,0),"")</f>
        <v/>
      </c>
      <c r="N4916" s="25" t="str">
        <f t="shared" si="152"/>
        <v/>
      </c>
      <c r="O4916" s="15" t="str">
        <f t="shared" si="153"/>
        <v/>
      </c>
    </row>
    <row r="4917" spans="1:15" ht="16.5" customHeight="1">
      <c r="A4917" s="404"/>
      <c r="B4917" s="405"/>
      <c r="C4917" s="413"/>
      <c r="D4917" s="405"/>
      <c r="E4917" s="405"/>
      <c r="F4917" s="405"/>
      <c r="G4917" s="405"/>
      <c r="H4917" s="405"/>
      <c r="I4917" s="405"/>
      <c r="J4917" s="405"/>
      <c r="K4917" s="405"/>
      <c r="L4917" s="406"/>
      <c r="M4917" s="25" t="str">
        <f>IFERROR(VLOOKUP(D4917,Cover!$I$2:$J$14,2,0),"")</f>
        <v/>
      </c>
      <c r="N4917" s="25" t="str">
        <f t="shared" si="152"/>
        <v/>
      </c>
      <c r="O4917" s="15" t="str">
        <f t="shared" si="153"/>
        <v/>
      </c>
    </row>
    <row r="4918" spans="1:15" ht="16.5" customHeight="1">
      <c r="A4918" s="404"/>
      <c r="B4918" s="405"/>
      <c r="C4918" s="413"/>
      <c r="D4918" s="405"/>
      <c r="E4918" s="405"/>
      <c r="F4918" s="405"/>
      <c r="G4918" s="405"/>
      <c r="H4918" s="405"/>
      <c r="I4918" s="405"/>
      <c r="J4918" s="405"/>
      <c r="K4918" s="405"/>
      <c r="L4918" s="406"/>
      <c r="M4918" s="25" t="str">
        <f>IFERROR(VLOOKUP(D4918,Cover!$I$2:$J$14,2,0),"")</f>
        <v/>
      </c>
      <c r="N4918" s="25" t="str">
        <f t="shared" si="152"/>
        <v/>
      </c>
      <c r="O4918" s="15" t="str">
        <f t="shared" si="153"/>
        <v/>
      </c>
    </row>
    <row r="4919" spans="1:15" ht="16.5" customHeight="1">
      <c r="A4919" s="404"/>
      <c r="B4919" s="405"/>
      <c r="C4919" s="413"/>
      <c r="D4919" s="405"/>
      <c r="E4919" s="405"/>
      <c r="F4919" s="405"/>
      <c r="G4919" s="405"/>
      <c r="H4919" s="405"/>
      <c r="I4919" s="405"/>
      <c r="J4919" s="405"/>
      <c r="K4919" s="405"/>
      <c r="L4919" s="406"/>
      <c r="M4919" s="25" t="str">
        <f>IFERROR(VLOOKUP(D4919,Cover!$I$2:$J$14,2,0),"")</f>
        <v/>
      </c>
      <c r="N4919" s="25" t="str">
        <f t="shared" si="152"/>
        <v/>
      </c>
      <c r="O4919" s="15" t="str">
        <f t="shared" si="153"/>
        <v/>
      </c>
    </row>
    <row r="4920" spans="1:15" ht="16.5" customHeight="1">
      <c r="A4920" s="404"/>
      <c r="B4920" s="405"/>
      <c r="C4920" s="413"/>
      <c r="D4920" s="405"/>
      <c r="E4920" s="405"/>
      <c r="F4920" s="405"/>
      <c r="G4920" s="405"/>
      <c r="H4920" s="405"/>
      <c r="I4920" s="405"/>
      <c r="J4920" s="405"/>
      <c r="K4920" s="405"/>
      <c r="L4920" s="406"/>
      <c r="M4920" s="25" t="str">
        <f>IFERROR(VLOOKUP(D4920,Cover!$I$2:$J$14,2,0),"")</f>
        <v/>
      </c>
      <c r="N4920" s="25" t="str">
        <f t="shared" si="152"/>
        <v/>
      </c>
      <c r="O4920" s="15" t="str">
        <f t="shared" si="153"/>
        <v/>
      </c>
    </row>
    <row r="4921" spans="1:15" ht="16.5" customHeight="1">
      <c r="A4921" s="404"/>
      <c r="B4921" s="405"/>
      <c r="C4921" s="413"/>
      <c r="D4921" s="405"/>
      <c r="E4921" s="405"/>
      <c r="F4921" s="405"/>
      <c r="G4921" s="405"/>
      <c r="H4921" s="405"/>
      <c r="I4921" s="405"/>
      <c r="J4921" s="405"/>
      <c r="K4921" s="405"/>
      <c r="L4921" s="406"/>
      <c r="M4921" s="25" t="str">
        <f>IFERROR(VLOOKUP(D4921,Cover!$I$2:$J$14,2,0),"")</f>
        <v/>
      </c>
      <c r="N4921" s="25" t="str">
        <f t="shared" si="152"/>
        <v/>
      </c>
      <c r="O4921" s="15" t="str">
        <f t="shared" si="153"/>
        <v/>
      </c>
    </row>
    <row r="4922" spans="1:15" ht="16.5" customHeight="1">
      <c r="A4922" s="404"/>
      <c r="B4922" s="405"/>
      <c r="C4922" s="413"/>
      <c r="D4922" s="405"/>
      <c r="E4922" s="405"/>
      <c r="F4922" s="405"/>
      <c r="G4922" s="405"/>
      <c r="H4922" s="405"/>
      <c r="I4922" s="405"/>
      <c r="J4922" s="405"/>
      <c r="K4922" s="405"/>
      <c r="L4922" s="406"/>
      <c r="M4922" s="25" t="str">
        <f>IFERROR(VLOOKUP(D4922,Cover!$I$2:$J$14,2,0),"")</f>
        <v/>
      </c>
      <c r="N4922" s="25" t="str">
        <f t="shared" si="152"/>
        <v/>
      </c>
      <c r="O4922" s="15" t="str">
        <f t="shared" si="153"/>
        <v/>
      </c>
    </row>
    <row r="4923" spans="1:15" ht="16.5" customHeight="1">
      <c r="A4923" s="404"/>
      <c r="B4923" s="405"/>
      <c r="C4923" s="413"/>
      <c r="D4923" s="405"/>
      <c r="E4923" s="405"/>
      <c r="F4923" s="405"/>
      <c r="G4923" s="405"/>
      <c r="H4923" s="405"/>
      <c r="I4923" s="405"/>
      <c r="J4923" s="405"/>
      <c r="K4923" s="405"/>
      <c r="L4923" s="406"/>
      <c r="M4923" s="25" t="str">
        <f>IFERROR(VLOOKUP(D4923,Cover!$I$2:$J$14,2,0),"")</f>
        <v/>
      </c>
      <c r="N4923" s="25" t="str">
        <f t="shared" si="152"/>
        <v/>
      </c>
      <c r="O4923" s="15" t="str">
        <f t="shared" si="153"/>
        <v/>
      </c>
    </row>
    <row r="4924" spans="1:15" ht="16.5" customHeight="1">
      <c r="A4924" s="404"/>
      <c r="B4924" s="405"/>
      <c r="C4924" s="413"/>
      <c r="D4924" s="405"/>
      <c r="E4924" s="405"/>
      <c r="F4924" s="405"/>
      <c r="G4924" s="405"/>
      <c r="H4924" s="405"/>
      <c r="I4924" s="405"/>
      <c r="J4924" s="405"/>
      <c r="K4924" s="405"/>
      <c r="L4924" s="406"/>
      <c r="M4924" s="25" t="str">
        <f>IFERROR(VLOOKUP(D4924,Cover!$I$2:$J$14,2,0),"")</f>
        <v/>
      </c>
      <c r="N4924" s="25" t="str">
        <f t="shared" si="152"/>
        <v/>
      </c>
      <c r="O4924" s="15" t="str">
        <f t="shared" si="153"/>
        <v/>
      </c>
    </row>
    <row r="4925" spans="1:15" ht="16.5" customHeight="1">
      <c r="A4925" s="404"/>
      <c r="B4925" s="405"/>
      <c r="C4925" s="413"/>
      <c r="D4925" s="405"/>
      <c r="E4925" s="405"/>
      <c r="F4925" s="405"/>
      <c r="G4925" s="405"/>
      <c r="H4925" s="405"/>
      <c r="I4925" s="405"/>
      <c r="J4925" s="405"/>
      <c r="K4925" s="405"/>
      <c r="L4925" s="406"/>
      <c r="M4925" s="25" t="str">
        <f>IFERROR(VLOOKUP(D4925,Cover!$I$2:$J$14,2,0),"")</f>
        <v/>
      </c>
      <c r="N4925" s="25" t="str">
        <f t="shared" si="152"/>
        <v/>
      </c>
      <c r="O4925" s="15" t="str">
        <f t="shared" si="153"/>
        <v/>
      </c>
    </row>
    <row r="4926" spans="1:15" ht="16.5" customHeight="1">
      <c r="A4926" s="404"/>
      <c r="B4926" s="405"/>
      <c r="C4926" s="413"/>
      <c r="D4926" s="405"/>
      <c r="E4926" s="405"/>
      <c r="F4926" s="405"/>
      <c r="G4926" s="405"/>
      <c r="H4926" s="405"/>
      <c r="I4926" s="405"/>
      <c r="J4926" s="405"/>
      <c r="K4926" s="405"/>
      <c r="L4926" s="406"/>
      <c r="M4926" s="25" t="str">
        <f>IFERROR(VLOOKUP(D4926,Cover!$I$2:$J$14,2,0),"")</f>
        <v/>
      </c>
      <c r="N4926" s="25" t="str">
        <f t="shared" si="152"/>
        <v/>
      </c>
      <c r="O4926" s="15" t="str">
        <f t="shared" si="153"/>
        <v/>
      </c>
    </row>
    <row r="4927" spans="1:15" ht="16.5" customHeight="1">
      <c r="A4927" s="404"/>
      <c r="B4927" s="405"/>
      <c r="C4927" s="413"/>
      <c r="D4927" s="405"/>
      <c r="E4927" s="405"/>
      <c r="F4927" s="405"/>
      <c r="G4927" s="405"/>
      <c r="H4927" s="405"/>
      <c r="I4927" s="405"/>
      <c r="J4927" s="405"/>
      <c r="K4927" s="405"/>
      <c r="L4927" s="406"/>
      <c r="M4927" s="25" t="str">
        <f>IFERROR(VLOOKUP(D4927,Cover!$I$2:$J$14,2,0),"")</f>
        <v/>
      </c>
      <c r="N4927" s="25" t="str">
        <f t="shared" si="152"/>
        <v/>
      </c>
      <c r="O4927" s="15" t="str">
        <f t="shared" si="153"/>
        <v/>
      </c>
    </row>
    <row r="4928" spans="1:15" ht="16.5" customHeight="1">
      <c r="A4928" s="404"/>
      <c r="B4928" s="405"/>
      <c r="C4928" s="413"/>
      <c r="D4928" s="405"/>
      <c r="E4928" s="405"/>
      <c r="F4928" s="405"/>
      <c r="G4928" s="405"/>
      <c r="H4928" s="405"/>
      <c r="I4928" s="405"/>
      <c r="J4928" s="405"/>
      <c r="K4928" s="405"/>
      <c r="L4928" s="406"/>
      <c r="M4928" s="25" t="str">
        <f>IFERROR(VLOOKUP(D4928,Cover!$I$2:$J$14,2,0),"")</f>
        <v/>
      </c>
      <c r="N4928" s="25" t="str">
        <f t="shared" si="152"/>
        <v/>
      </c>
      <c r="O4928" s="15" t="str">
        <f t="shared" si="153"/>
        <v/>
      </c>
    </row>
    <row r="4929" spans="1:15" ht="16.5" customHeight="1">
      <c r="A4929" s="404"/>
      <c r="B4929" s="405"/>
      <c r="C4929" s="413"/>
      <c r="D4929" s="405"/>
      <c r="E4929" s="405"/>
      <c r="F4929" s="405"/>
      <c r="G4929" s="405"/>
      <c r="H4929" s="405"/>
      <c r="I4929" s="405"/>
      <c r="J4929" s="405"/>
      <c r="K4929" s="405"/>
      <c r="L4929" s="406"/>
      <c r="M4929" s="25" t="str">
        <f>IFERROR(VLOOKUP(D4929,Cover!$I$2:$J$14,2,0),"")</f>
        <v/>
      </c>
      <c r="N4929" s="25" t="str">
        <f t="shared" si="152"/>
        <v/>
      </c>
      <c r="O4929" s="15" t="str">
        <f t="shared" si="153"/>
        <v/>
      </c>
    </row>
    <row r="4930" spans="1:15" ht="16.5" customHeight="1">
      <c r="A4930" s="404"/>
      <c r="B4930" s="405"/>
      <c r="C4930" s="413"/>
      <c r="D4930" s="405"/>
      <c r="E4930" s="405"/>
      <c r="F4930" s="405"/>
      <c r="G4930" s="405"/>
      <c r="H4930" s="405"/>
      <c r="I4930" s="405"/>
      <c r="J4930" s="405"/>
      <c r="K4930" s="405"/>
      <c r="L4930" s="406"/>
      <c r="M4930" s="25" t="str">
        <f>IFERROR(VLOOKUP(D4930,Cover!$I$2:$J$14,2,0),"")</f>
        <v/>
      </c>
      <c r="N4930" s="25" t="str">
        <f t="shared" si="152"/>
        <v/>
      </c>
      <c r="O4930" s="15" t="str">
        <f t="shared" si="153"/>
        <v/>
      </c>
    </row>
    <row r="4931" spans="1:15" ht="16.5" customHeight="1">
      <c r="A4931" s="404"/>
      <c r="B4931" s="405"/>
      <c r="C4931" s="413"/>
      <c r="D4931" s="405"/>
      <c r="E4931" s="405"/>
      <c r="F4931" s="405"/>
      <c r="G4931" s="405"/>
      <c r="H4931" s="405"/>
      <c r="I4931" s="405"/>
      <c r="J4931" s="405"/>
      <c r="K4931" s="405"/>
      <c r="L4931" s="406"/>
      <c r="M4931" s="25" t="str">
        <f>IFERROR(VLOOKUP(D4931,Cover!$I$2:$J$14,2,0),"")</f>
        <v/>
      </c>
      <c r="N4931" s="25" t="str">
        <f t="shared" ref="N4931:N4994" si="154">IF(O4931&lt;&gt;"PMOyyy144_R4bis",CONCATENATE(B4931,M4931,I4931),CONCATENATE(O4931,M4931,I4931))</f>
        <v/>
      </c>
      <c r="O4931" s="15" t="str">
        <f t="shared" ref="O4931:O4994" si="155">LEFT(B4931,15)</f>
        <v/>
      </c>
    </row>
    <row r="4932" spans="1:15" ht="16.5" customHeight="1">
      <c r="A4932" s="404"/>
      <c r="B4932" s="405"/>
      <c r="C4932" s="413"/>
      <c r="D4932" s="405"/>
      <c r="E4932" s="405"/>
      <c r="F4932" s="405"/>
      <c r="G4932" s="405"/>
      <c r="H4932" s="405"/>
      <c r="I4932" s="405"/>
      <c r="J4932" s="405"/>
      <c r="K4932" s="405"/>
      <c r="L4932" s="406"/>
      <c r="M4932" s="25" t="str">
        <f>IFERROR(VLOOKUP(D4932,Cover!$I$2:$J$14,2,0),"")</f>
        <v/>
      </c>
      <c r="N4932" s="25" t="str">
        <f t="shared" si="154"/>
        <v/>
      </c>
      <c r="O4932" s="15" t="str">
        <f t="shared" si="155"/>
        <v/>
      </c>
    </row>
    <row r="4933" spans="1:15" ht="16.5" customHeight="1">
      <c r="A4933" s="404"/>
      <c r="B4933" s="405"/>
      <c r="C4933" s="413"/>
      <c r="D4933" s="405"/>
      <c r="E4933" s="405"/>
      <c r="F4933" s="405"/>
      <c r="G4933" s="405"/>
      <c r="H4933" s="405"/>
      <c r="I4933" s="405"/>
      <c r="J4933" s="405"/>
      <c r="K4933" s="405"/>
      <c r="L4933" s="406"/>
      <c r="M4933" s="25" t="str">
        <f>IFERROR(VLOOKUP(D4933,Cover!$I$2:$J$14,2,0),"")</f>
        <v/>
      </c>
      <c r="N4933" s="25" t="str">
        <f t="shared" si="154"/>
        <v/>
      </c>
      <c r="O4933" s="15" t="str">
        <f t="shared" si="155"/>
        <v/>
      </c>
    </row>
    <row r="4934" spans="1:15" ht="16.5" customHeight="1">
      <c r="A4934" s="404"/>
      <c r="B4934" s="405"/>
      <c r="C4934" s="413"/>
      <c r="D4934" s="405"/>
      <c r="E4934" s="405"/>
      <c r="F4934" s="405"/>
      <c r="G4934" s="405"/>
      <c r="H4934" s="405"/>
      <c r="I4934" s="405"/>
      <c r="J4934" s="405"/>
      <c r="K4934" s="405"/>
      <c r="L4934" s="406"/>
      <c r="M4934" s="25" t="str">
        <f>IFERROR(VLOOKUP(D4934,Cover!$I$2:$J$14,2,0),"")</f>
        <v/>
      </c>
      <c r="N4934" s="25" t="str">
        <f t="shared" si="154"/>
        <v/>
      </c>
      <c r="O4934" s="15" t="str">
        <f t="shared" si="155"/>
        <v/>
      </c>
    </row>
    <row r="4935" spans="1:15" ht="16.5" customHeight="1">
      <c r="A4935" s="404"/>
      <c r="B4935" s="405"/>
      <c r="C4935" s="413"/>
      <c r="D4935" s="405"/>
      <c r="E4935" s="405"/>
      <c r="F4935" s="405"/>
      <c r="G4935" s="405"/>
      <c r="H4935" s="405"/>
      <c r="I4935" s="405"/>
      <c r="J4935" s="405"/>
      <c r="K4935" s="405"/>
      <c r="L4935" s="406"/>
      <c r="M4935" s="25" t="str">
        <f>IFERROR(VLOOKUP(D4935,Cover!$I$2:$J$14,2,0),"")</f>
        <v/>
      </c>
      <c r="N4935" s="25" t="str">
        <f t="shared" si="154"/>
        <v/>
      </c>
      <c r="O4935" s="15" t="str">
        <f t="shared" si="155"/>
        <v/>
      </c>
    </row>
    <row r="4936" spans="1:15" ht="16.5" customHeight="1">
      <c r="A4936" s="404"/>
      <c r="B4936" s="405"/>
      <c r="C4936" s="413"/>
      <c r="D4936" s="405"/>
      <c r="E4936" s="405"/>
      <c r="F4936" s="405"/>
      <c r="G4936" s="405"/>
      <c r="H4936" s="405"/>
      <c r="I4936" s="405"/>
      <c r="J4936" s="405"/>
      <c r="K4936" s="405"/>
      <c r="L4936" s="406"/>
      <c r="M4936" s="25" t="str">
        <f>IFERROR(VLOOKUP(D4936,Cover!$I$2:$J$14,2,0),"")</f>
        <v/>
      </c>
      <c r="N4936" s="25" t="str">
        <f t="shared" si="154"/>
        <v/>
      </c>
      <c r="O4936" s="15" t="str">
        <f t="shared" si="155"/>
        <v/>
      </c>
    </row>
    <row r="4937" spans="1:15" ht="16.5" customHeight="1">
      <c r="A4937" s="404"/>
      <c r="B4937" s="405"/>
      <c r="C4937" s="413"/>
      <c r="D4937" s="405"/>
      <c r="E4937" s="405"/>
      <c r="F4937" s="405"/>
      <c r="G4937" s="405"/>
      <c r="H4937" s="405"/>
      <c r="I4937" s="405"/>
      <c r="J4937" s="405"/>
      <c r="K4937" s="405"/>
      <c r="L4937" s="406"/>
      <c r="M4937" s="25" t="str">
        <f>IFERROR(VLOOKUP(D4937,Cover!$I$2:$J$14,2,0),"")</f>
        <v/>
      </c>
      <c r="N4937" s="25" t="str">
        <f t="shared" si="154"/>
        <v/>
      </c>
      <c r="O4937" s="15" t="str">
        <f t="shared" si="155"/>
        <v/>
      </c>
    </row>
    <row r="4938" spans="1:15" ht="16.5" customHeight="1">
      <c r="A4938" s="404"/>
      <c r="B4938" s="405"/>
      <c r="C4938" s="413"/>
      <c r="D4938" s="405"/>
      <c r="E4938" s="405"/>
      <c r="F4938" s="405"/>
      <c r="G4938" s="405"/>
      <c r="H4938" s="405"/>
      <c r="I4938" s="405"/>
      <c r="J4938" s="405"/>
      <c r="K4938" s="405"/>
      <c r="L4938" s="406"/>
      <c r="M4938" s="25" t="str">
        <f>IFERROR(VLOOKUP(D4938,Cover!$I$2:$J$14,2,0),"")</f>
        <v/>
      </c>
      <c r="N4938" s="25" t="str">
        <f t="shared" si="154"/>
        <v/>
      </c>
      <c r="O4938" s="15" t="str">
        <f t="shared" si="155"/>
        <v/>
      </c>
    </row>
    <row r="4939" spans="1:15" ht="16.5" customHeight="1">
      <c r="A4939" s="404"/>
      <c r="B4939" s="405"/>
      <c r="C4939" s="413"/>
      <c r="D4939" s="405"/>
      <c r="E4939" s="405"/>
      <c r="F4939" s="405"/>
      <c r="G4939" s="405"/>
      <c r="H4939" s="405"/>
      <c r="I4939" s="405"/>
      <c r="J4939" s="405"/>
      <c r="K4939" s="405"/>
      <c r="L4939" s="406"/>
      <c r="M4939" s="25" t="str">
        <f>IFERROR(VLOOKUP(D4939,Cover!$I$2:$J$14,2,0),"")</f>
        <v/>
      </c>
      <c r="N4939" s="25" t="str">
        <f t="shared" si="154"/>
        <v/>
      </c>
      <c r="O4939" s="15" t="str">
        <f t="shared" si="155"/>
        <v/>
      </c>
    </row>
    <row r="4940" spans="1:15" ht="16.5" customHeight="1">
      <c r="A4940" s="404"/>
      <c r="B4940" s="405"/>
      <c r="C4940" s="413"/>
      <c r="D4940" s="405"/>
      <c r="E4940" s="405"/>
      <c r="F4940" s="405"/>
      <c r="G4940" s="405"/>
      <c r="H4940" s="405"/>
      <c r="I4940" s="405"/>
      <c r="J4940" s="405"/>
      <c r="K4940" s="405"/>
      <c r="L4940" s="406"/>
      <c r="M4940" s="25" t="str">
        <f>IFERROR(VLOOKUP(D4940,Cover!$I$2:$J$14,2,0),"")</f>
        <v/>
      </c>
      <c r="N4940" s="25" t="str">
        <f t="shared" si="154"/>
        <v/>
      </c>
      <c r="O4940" s="15" t="str">
        <f t="shared" si="155"/>
        <v/>
      </c>
    </row>
    <row r="4941" spans="1:15" ht="16.5" customHeight="1">
      <c r="A4941" s="404"/>
      <c r="B4941" s="405"/>
      <c r="C4941" s="413"/>
      <c r="D4941" s="405"/>
      <c r="E4941" s="405"/>
      <c r="F4941" s="405"/>
      <c r="G4941" s="405"/>
      <c r="H4941" s="405"/>
      <c r="I4941" s="405"/>
      <c r="J4941" s="405"/>
      <c r="K4941" s="405"/>
      <c r="L4941" s="406"/>
      <c r="M4941" s="25" t="str">
        <f>IFERROR(VLOOKUP(D4941,Cover!$I$2:$J$14,2,0),"")</f>
        <v/>
      </c>
      <c r="N4941" s="25" t="str">
        <f t="shared" si="154"/>
        <v/>
      </c>
      <c r="O4941" s="15" t="str">
        <f t="shared" si="155"/>
        <v/>
      </c>
    </row>
    <row r="4942" spans="1:15" ht="16.5" customHeight="1">
      <c r="A4942" s="404"/>
      <c r="B4942" s="405"/>
      <c r="C4942" s="413"/>
      <c r="D4942" s="405"/>
      <c r="E4942" s="405"/>
      <c r="F4942" s="405"/>
      <c r="G4942" s="405"/>
      <c r="H4942" s="405"/>
      <c r="I4942" s="405"/>
      <c r="J4942" s="405"/>
      <c r="K4942" s="405"/>
      <c r="L4942" s="406"/>
      <c r="M4942" s="25" t="str">
        <f>IFERROR(VLOOKUP(D4942,Cover!$I$2:$J$14,2,0),"")</f>
        <v/>
      </c>
      <c r="N4942" s="25" t="str">
        <f t="shared" si="154"/>
        <v/>
      </c>
      <c r="O4942" s="15" t="str">
        <f t="shared" si="155"/>
        <v/>
      </c>
    </row>
    <row r="4943" spans="1:15" ht="16.5" customHeight="1">
      <c r="A4943" s="404"/>
      <c r="B4943" s="405"/>
      <c r="C4943" s="413"/>
      <c r="D4943" s="405"/>
      <c r="E4943" s="405"/>
      <c r="F4943" s="405"/>
      <c r="G4943" s="405"/>
      <c r="H4943" s="405"/>
      <c r="I4943" s="405"/>
      <c r="J4943" s="405"/>
      <c r="K4943" s="405"/>
      <c r="L4943" s="406"/>
      <c r="M4943" s="25" t="str">
        <f>IFERROR(VLOOKUP(D4943,Cover!$I$2:$J$14,2,0),"")</f>
        <v/>
      </c>
      <c r="N4943" s="25" t="str">
        <f t="shared" si="154"/>
        <v/>
      </c>
      <c r="O4943" s="15" t="str">
        <f t="shared" si="155"/>
        <v/>
      </c>
    </row>
    <row r="4944" spans="1:15" ht="16.5" customHeight="1">
      <c r="A4944" s="404"/>
      <c r="B4944" s="405"/>
      <c r="C4944" s="413"/>
      <c r="D4944" s="405"/>
      <c r="E4944" s="405"/>
      <c r="F4944" s="405"/>
      <c r="G4944" s="405"/>
      <c r="H4944" s="405"/>
      <c r="I4944" s="405"/>
      <c r="J4944" s="405"/>
      <c r="K4944" s="405"/>
      <c r="L4944" s="406"/>
      <c r="M4944" s="25" t="str">
        <f>IFERROR(VLOOKUP(D4944,Cover!$I$2:$J$14,2,0),"")</f>
        <v/>
      </c>
      <c r="N4944" s="25" t="str">
        <f t="shared" si="154"/>
        <v/>
      </c>
      <c r="O4944" s="15" t="str">
        <f t="shared" si="155"/>
        <v/>
      </c>
    </row>
    <row r="4945" spans="1:15" ht="16.5" customHeight="1">
      <c r="A4945" s="404"/>
      <c r="B4945" s="405"/>
      <c r="C4945" s="413"/>
      <c r="D4945" s="405"/>
      <c r="E4945" s="405"/>
      <c r="F4945" s="405"/>
      <c r="G4945" s="405"/>
      <c r="H4945" s="405"/>
      <c r="I4945" s="405"/>
      <c r="J4945" s="405"/>
      <c r="K4945" s="405"/>
      <c r="L4945" s="406"/>
      <c r="M4945" s="25" t="str">
        <f>IFERROR(VLOOKUP(D4945,Cover!$I$2:$J$14,2,0),"")</f>
        <v/>
      </c>
      <c r="N4945" s="25" t="str">
        <f t="shared" si="154"/>
        <v/>
      </c>
      <c r="O4945" s="15" t="str">
        <f t="shared" si="155"/>
        <v/>
      </c>
    </row>
    <row r="4946" spans="1:15" ht="16.5" customHeight="1">
      <c r="A4946" s="404"/>
      <c r="B4946" s="405"/>
      <c r="C4946" s="413"/>
      <c r="D4946" s="405"/>
      <c r="E4946" s="405"/>
      <c r="F4946" s="405"/>
      <c r="G4946" s="405"/>
      <c r="H4946" s="405"/>
      <c r="I4946" s="405"/>
      <c r="J4946" s="405"/>
      <c r="K4946" s="405"/>
      <c r="L4946" s="406"/>
      <c r="M4946" s="25" t="str">
        <f>IFERROR(VLOOKUP(D4946,Cover!$I$2:$J$14,2,0),"")</f>
        <v/>
      </c>
      <c r="N4946" s="25" t="str">
        <f t="shared" si="154"/>
        <v/>
      </c>
      <c r="O4946" s="15" t="str">
        <f t="shared" si="155"/>
        <v/>
      </c>
    </row>
    <row r="4947" spans="1:15" ht="16.5" customHeight="1">
      <c r="A4947" s="404"/>
      <c r="B4947" s="405"/>
      <c r="C4947" s="413"/>
      <c r="D4947" s="405"/>
      <c r="E4947" s="405"/>
      <c r="F4947" s="405"/>
      <c r="G4947" s="405"/>
      <c r="H4947" s="405"/>
      <c r="I4947" s="405"/>
      <c r="J4947" s="405"/>
      <c r="K4947" s="405"/>
      <c r="L4947" s="406"/>
      <c r="M4947" s="25" t="str">
        <f>IFERROR(VLOOKUP(D4947,Cover!$I$2:$J$14,2,0),"")</f>
        <v/>
      </c>
      <c r="N4947" s="25" t="str">
        <f t="shared" si="154"/>
        <v/>
      </c>
      <c r="O4947" s="15" t="str">
        <f t="shared" si="155"/>
        <v/>
      </c>
    </row>
    <row r="4948" spans="1:15" ht="16.5" customHeight="1">
      <c r="A4948" s="404"/>
      <c r="B4948" s="405"/>
      <c r="C4948" s="413"/>
      <c r="D4948" s="405"/>
      <c r="E4948" s="405"/>
      <c r="F4948" s="405"/>
      <c r="G4948" s="405"/>
      <c r="H4948" s="405"/>
      <c r="I4948" s="405"/>
      <c r="J4948" s="405"/>
      <c r="K4948" s="405"/>
      <c r="L4948" s="406"/>
      <c r="M4948" s="25" t="str">
        <f>IFERROR(VLOOKUP(D4948,Cover!$I$2:$J$14,2,0),"")</f>
        <v/>
      </c>
      <c r="N4948" s="25" t="str">
        <f t="shared" si="154"/>
        <v/>
      </c>
      <c r="O4948" s="15" t="str">
        <f t="shared" si="155"/>
        <v/>
      </c>
    </row>
    <row r="4949" spans="1:15" ht="16.5" customHeight="1">
      <c r="A4949" s="404"/>
      <c r="B4949" s="405"/>
      <c r="C4949" s="413"/>
      <c r="D4949" s="405"/>
      <c r="E4949" s="405"/>
      <c r="F4949" s="405"/>
      <c r="G4949" s="405"/>
      <c r="H4949" s="405"/>
      <c r="I4949" s="405"/>
      <c r="J4949" s="405"/>
      <c r="K4949" s="405"/>
      <c r="L4949" s="406"/>
      <c r="M4949" s="25" t="str">
        <f>IFERROR(VLOOKUP(D4949,Cover!$I$2:$J$14,2,0),"")</f>
        <v/>
      </c>
      <c r="N4949" s="25" t="str">
        <f t="shared" si="154"/>
        <v/>
      </c>
      <c r="O4949" s="15" t="str">
        <f t="shared" si="155"/>
        <v/>
      </c>
    </row>
    <row r="4950" spans="1:15" ht="16.5" customHeight="1">
      <c r="A4950" s="404"/>
      <c r="B4950" s="405"/>
      <c r="C4950" s="413"/>
      <c r="D4950" s="405"/>
      <c r="E4950" s="405"/>
      <c r="F4950" s="405"/>
      <c r="G4950" s="405"/>
      <c r="H4950" s="405"/>
      <c r="I4950" s="405"/>
      <c r="J4950" s="405"/>
      <c r="K4950" s="405"/>
      <c r="L4950" s="406"/>
      <c r="M4950" s="25" t="str">
        <f>IFERROR(VLOOKUP(D4950,Cover!$I$2:$J$14,2,0),"")</f>
        <v/>
      </c>
      <c r="N4950" s="25" t="str">
        <f t="shared" si="154"/>
        <v/>
      </c>
      <c r="O4950" s="15" t="str">
        <f t="shared" si="155"/>
        <v/>
      </c>
    </row>
    <row r="4951" spans="1:15" ht="16.5" customHeight="1">
      <c r="A4951" s="404"/>
      <c r="B4951" s="405"/>
      <c r="C4951" s="413"/>
      <c r="D4951" s="405"/>
      <c r="E4951" s="405"/>
      <c r="F4951" s="405"/>
      <c r="G4951" s="405"/>
      <c r="H4951" s="405"/>
      <c r="I4951" s="405"/>
      <c r="J4951" s="405"/>
      <c r="K4951" s="405"/>
      <c r="L4951" s="406"/>
      <c r="M4951" s="25" t="str">
        <f>IFERROR(VLOOKUP(D4951,Cover!$I$2:$J$14,2,0),"")</f>
        <v/>
      </c>
      <c r="N4951" s="25" t="str">
        <f t="shared" si="154"/>
        <v/>
      </c>
      <c r="O4951" s="15" t="str">
        <f t="shared" si="155"/>
        <v/>
      </c>
    </row>
    <row r="4952" spans="1:15" ht="16.5" customHeight="1">
      <c r="A4952" s="404"/>
      <c r="B4952" s="405"/>
      <c r="C4952" s="413"/>
      <c r="D4952" s="405"/>
      <c r="E4952" s="405"/>
      <c r="F4952" s="405"/>
      <c r="G4952" s="405"/>
      <c r="H4952" s="405"/>
      <c r="I4952" s="405"/>
      <c r="J4952" s="405"/>
      <c r="K4952" s="405"/>
      <c r="L4952" s="406"/>
      <c r="M4952" s="25" t="str">
        <f>IFERROR(VLOOKUP(D4952,Cover!$I$2:$J$14,2,0),"")</f>
        <v/>
      </c>
      <c r="N4952" s="25" t="str">
        <f t="shared" si="154"/>
        <v/>
      </c>
      <c r="O4952" s="15" t="str">
        <f t="shared" si="155"/>
        <v/>
      </c>
    </row>
    <row r="4953" spans="1:15" ht="16.5" customHeight="1">
      <c r="A4953" s="404"/>
      <c r="B4953" s="405"/>
      <c r="C4953" s="413"/>
      <c r="D4953" s="405"/>
      <c r="E4953" s="405"/>
      <c r="F4953" s="405"/>
      <c r="G4953" s="405"/>
      <c r="H4953" s="405"/>
      <c r="I4953" s="405"/>
      <c r="J4953" s="405"/>
      <c r="K4953" s="405"/>
      <c r="L4953" s="406"/>
      <c r="M4953" s="25" t="str">
        <f>IFERROR(VLOOKUP(D4953,Cover!$I$2:$J$14,2,0),"")</f>
        <v/>
      </c>
      <c r="N4953" s="25" t="str">
        <f t="shared" si="154"/>
        <v/>
      </c>
      <c r="O4953" s="15" t="str">
        <f t="shared" si="155"/>
        <v/>
      </c>
    </row>
    <row r="4954" spans="1:15" ht="16.5" customHeight="1">
      <c r="A4954" s="404"/>
      <c r="B4954" s="405"/>
      <c r="C4954" s="413"/>
      <c r="D4954" s="405"/>
      <c r="E4954" s="405"/>
      <c r="F4954" s="405"/>
      <c r="G4954" s="405"/>
      <c r="H4954" s="405"/>
      <c r="I4954" s="405"/>
      <c r="J4954" s="405"/>
      <c r="K4954" s="405"/>
      <c r="L4954" s="406"/>
      <c r="M4954" s="25" t="str">
        <f>IFERROR(VLOOKUP(D4954,Cover!$I$2:$J$14,2,0),"")</f>
        <v/>
      </c>
      <c r="N4954" s="25" t="str">
        <f t="shared" si="154"/>
        <v/>
      </c>
      <c r="O4954" s="15" t="str">
        <f t="shared" si="155"/>
        <v/>
      </c>
    </row>
    <row r="4955" spans="1:15" ht="16.5" customHeight="1">
      <c r="A4955" s="404"/>
      <c r="B4955" s="405"/>
      <c r="C4955" s="413"/>
      <c r="D4955" s="405"/>
      <c r="E4955" s="405"/>
      <c r="F4955" s="405"/>
      <c r="G4955" s="405"/>
      <c r="H4955" s="405"/>
      <c r="I4955" s="405"/>
      <c r="J4955" s="405"/>
      <c r="K4955" s="405"/>
      <c r="L4955" s="406"/>
      <c r="M4955" s="25" t="str">
        <f>IFERROR(VLOOKUP(D4955,Cover!$I$2:$J$14,2,0),"")</f>
        <v/>
      </c>
      <c r="N4955" s="25" t="str">
        <f t="shared" si="154"/>
        <v/>
      </c>
      <c r="O4955" s="15" t="str">
        <f t="shared" si="155"/>
        <v/>
      </c>
    </row>
    <row r="4956" spans="1:15" ht="16.5" customHeight="1">
      <c r="A4956" s="404"/>
      <c r="B4956" s="405"/>
      <c r="C4956" s="413"/>
      <c r="D4956" s="405"/>
      <c r="E4956" s="405"/>
      <c r="F4956" s="405"/>
      <c r="G4956" s="405"/>
      <c r="H4956" s="405"/>
      <c r="I4956" s="405"/>
      <c r="J4956" s="405"/>
      <c r="K4956" s="405"/>
      <c r="L4956" s="406"/>
      <c r="M4956" s="25" t="str">
        <f>IFERROR(VLOOKUP(D4956,Cover!$I$2:$J$14,2,0),"")</f>
        <v/>
      </c>
      <c r="N4956" s="25" t="str">
        <f t="shared" si="154"/>
        <v/>
      </c>
      <c r="O4956" s="15" t="str">
        <f t="shared" si="155"/>
        <v/>
      </c>
    </row>
    <row r="4957" spans="1:15" ht="16.5" customHeight="1">
      <c r="A4957" s="404"/>
      <c r="B4957" s="405"/>
      <c r="C4957" s="413"/>
      <c r="D4957" s="405"/>
      <c r="E4957" s="405"/>
      <c r="F4957" s="405"/>
      <c r="G4957" s="405"/>
      <c r="H4957" s="405"/>
      <c r="I4957" s="405"/>
      <c r="J4957" s="405"/>
      <c r="K4957" s="405"/>
      <c r="L4957" s="406"/>
      <c r="M4957" s="25" t="str">
        <f>IFERROR(VLOOKUP(D4957,Cover!$I$2:$J$14,2,0),"")</f>
        <v/>
      </c>
      <c r="N4957" s="25" t="str">
        <f t="shared" si="154"/>
        <v/>
      </c>
      <c r="O4957" s="15" t="str">
        <f t="shared" si="155"/>
        <v/>
      </c>
    </row>
    <row r="4958" spans="1:15" ht="16.5" customHeight="1">
      <c r="L4958" s="406"/>
      <c r="M4958" s="25" t="str">
        <f>IFERROR(VLOOKUP(D4958,Cover!$I$2:$J$14,2,0),"")</f>
        <v/>
      </c>
      <c r="N4958" s="25" t="str">
        <f t="shared" si="154"/>
        <v/>
      </c>
      <c r="O4958" s="15" t="str">
        <f t="shared" si="155"/>
        <v/>
      </c>
    </row>
    <row r="4959" spans="1:15" ht="16.5" customHeight="1">
      <c r="L4959" s="406"/>
      <c r="M4959" s="25" t="str">
        <f>IFERROR(VLOOKUP(D4959,Cover!$I$2:$J$14,2,0),"")</f>
        <v/>
      </c>
      <c r="N4959" s="25" t="str">
        <f t="shared" si="154"/>
        <v/>
      </c>
      <c r="O4959" s="15" t="str">
        <f t="shared" si="155"/>
        <v/>
      </c>
    </row>
    <row r="4960" spans="1:15" ht="16.5" customHeight="1">
      <c r="L4960" s="406"/>
      <c r="M4960" s="25" t="str">
        <f>IFERROR(VLOOKUP(D4960,Cover!$I$2:$J$14,2,0),"")</f>
        <v/>
      </c>
      <c r="N4960" s="25" t="str">
        <f t="shared" si="154"/>
        <v/>
      </c>
      <c r="O4960" s="15" t="str">
        <f t="shared" si="155"/>
        <v/>
      </c>
    </row>
    <row r="4961" spans="12:15" ht="16.5" customHeight="1">
      <c r="L4961" s="406"/>
      <c r="M4961" s="25" t="str">
        <f>IFERROR(VLOOKUP(D4961,Cover!$I$2:$J$14,2,0),"")</f>
        <v/>
      </c>
      <c r="N4961" s="25" t="str">
        <f t="shared" si="154"/>
        <v/>
      </c>
      <c r="O4961" s="15" t="str">
        <f t="shared" si="155"/>
        <v/>
      </c>
    </row>
    <row r="4962" spans="12:15" ht="16.5" customHeight="1">
      <c r="L4962" s="406"/>
      <c r="M4962" s="25" t="str">
        <f>IFERROR(VLOOKUP(D4962,Cover!$I$2:$J$14,2,0),"")</f>
        <v/>
      </c>
      <c r="N4962" s="25" t="str">
        <f t="shared" si="154"/>
        <v/>
      </c>
      <c r="O4962" s="15" t="str">
        <f t="shared" si="155"/>
        <v/>
      </c>
    </row>
    <row r="4963" spans="12:15" ht="16.5" customHeight="1">
      <c r="L4963" s="406"/>
      <c r="M4963" s="25" t="str">
        <f>IFERROR(VLOOKUP(D4963,Cover!$I$2:$J$14,2,0),"")</f>
        <v/>
      </c>
      <c r="N4963" s="25" t="str">
        <f t="shared" si="154"/>
        <v/>
      </c>
      <c r="O4963" s="15" t="str">
        <f t="shared" si="155"/>
        <v/>
      </c>
    </row>
    <row r="4964" spans="12:15" ht="16.5" customHeight="1">
      <c r="L4964" s="406"/>
      <c r="M4964" s="25" t="str">
        <f>IFERROR(VLOOKUP(D4964,Cover!$I$2:$J$14,2,0),"")</f>
        <v/>
      </c>
      <c r="N4964" s="25" t="str">
        <f t="shared" si="154"/>
        <v/>
      </c>
      <c r="O4964" s="15" t="str">
        <f t="shared" si="155"/>
        <v/>
      </c>
    </row>
    <row r="4965" spans="12:15" ht="16.5" customHeight="1">
      <c r="L4965" s="406"/>
      <c r="M4965" s="25" t="str">
        <f>IFERROR(VLOOKUP(D4965,Cover!$I$2:$J$14,2,0),"")</f>
        <v/>
      </c>
      <c r="N4965" s="25" t="str">
        <f t="shared" si="154"/>
        <v/>
      </c>
      <c r="O4965" s="15" t="str">
        <f t="shared" si="155"/>
        <v/>
      </c>
    </row>
    <row r="4966" spans="12:15" ht="16.5" customHeight="1">
      <c r="L4966" s="406"/>
      <c r="M4966" s="25" t="str">
        <f>IFERROR(VLOOKUP(D4966,Cover!$I$2:$J$14,2,0),"")</f>
        <v/>
      </c>
      <c r="N4966" s="25" t="str">
        <f t="shared" si="154"/>
        <v/>
      </c>
      <c r="O4966" s="15" t="str">
        <f t="shared" si="155"/>
        <v/>
      </c>
    </row>
    <row r="4967" spans="12:15" ht="16.5" customHeight="1">
      <c r="L4967" s="406"/>
      <c r="M4967" s="25" t="str">
        <f>IFERROR(VLOOKUP(D4967,Cover!$I$2:$J$14,2,0),"")</f>
        <v/>
      </c>
      <c r="N4967" s="25" t="str">
        <f t="shared" si="154"/>
        <v/>
      </c>
      <c r="O4967" s="15" t="str">
        <f t="shared" si="155"/>
        <v/>
      </c>
    </row>
    <row r="4968" spans="12:15" ht="16.5" customHeight="1">
      <c r="L4968" s="406"/>
      <c r="M4968" s="25" t="str">
        <f>IFERROR(VLOOKUP(D4968,Cover!$I$2:$J$14,2,0),"")</f>
        <v/>
      </c>
      <c r="N4968" s="25" t="str">
        <f t="shared" si="154"/>
        <v/>
      </c>
      <c r="O4968" s="15" t="str">
        <f t="shared" si="155"/>
        <v/>
      </c>
    </row>
    <row r="4969" spans="12:15" ht="16.5" customHeight="1">
      <c r="L4969" s="406"/>
      <c r="M4969" s="25" t="str">
        <f>IFERROR(VLOOKUP(D4969,Cover!$I$2:$J$14,2,0),"")</f>
        <v/>
      </c>
      <c r="N4969" s="25" t="str">
        <f t="shared" si="154"/>
        <v/>
      </c>
      <c r="O4969" s="15" t="str">
        <f t="shared" si="155"/>
        <v/>
      </c>
    </row>
    <row r="4970" spans="12:15" ht="16.5" customHeight="1">
      <c r="L4970" s="406"/>
      <c r="M4970" s="25" t="str">
        <f>IFERROR(VLOOKUP(D4970,Cover!$I$2:$J$14,2,0),"")</f>
        <v/>
      </c>
      <c r="N4970" s="25" t="str">
        <f t="shared" si="154"/>
        <v/>
      </c>
      <c r="O4970" s="15" t="str">
        <f t="shared" si="155"/>
        <v/>
      </c>
    </row>
    <row r="4971" spans="12:15" ht="16.5" customHeight="1">
      <c r="L4971" s="406"/>
      <c r="M4971" s="25" t="str">
        <f>IFERROR(VLOOKUP(D4971,Cover!$I$2:$J$14,2,0),"")</f>
        <v/>
      </c>
      <c r="N4971" s="25" t="str">
        <f t="shared" si="154"/>
        <v/>
      </c>
      <c r="O4971" s="15" t="str">
        <f t="shared" si="155"/>
        <v/>
      </c>
    </row>
    <row r="4972" spans="12:15" ht="16.5" customHeight="1">
      <c r="L4972" s="406"/>
      <c r="M4972" s="25" t="str">
        <f>IFERROR(VLOOKUP(D4972,Cover!$I$2:$J$14,2,0),"")</f>
        <v/>
      </c>
      <c r="N4972" s="25" t="str">
        <f t="shared" si="154"/>
        <v/>
      </c>
      <c r="O4972" s="15" t="str">
        <f t="shared" si="155"/>
        <v/>
      </c>
    </row>
    <row r="4973" spans="12:15" ht="16.5" customHeight="1">
      <c r="L4973" s="406"/>
      <c r="M4973" s="25" t="str">
        <f>IFERROR(VLOOKUP(D4973,Cover!$I$2:$J$14,2,0),"")</f>
        <v/>
      </c>
      <c r="N4973" s="25" t="str">
        <f t="shared" si="154"/>
        <v/>
      </c>
      <c r="O4973" s="15" t="str">
        <f t="shared" si="155"/>
        <v/>
      </c>
    </row>
    <row r="4974" spans="12:15" ht="16.5" customHeight="1">
      <c r="L4974" s="406"/>
      <c r="M4974" s="25" t="str">
        <f>IFERROR(VLOOKUP(D4974,Cover!$I$2:$J$14,2,0),"")</f>
        <v/>
      </c>
      <c r="N4974" s="25" t="str">
        <f t="shared" si="154"/>
        <v/>
      </c>
      <c r="O4974" s="15" t="str">
        <f t="shared" si="155"/>
        <v/>
      </c>
    </row>
    <row r="4975" spans="12:15" ht="16.5" customHeight="1">
      <c r="L4975" s="406"/>
      <c r="M4975" s="25" t="str">
        <f>IFERROR(VLOOKUP(D4975,Cover!$I$2:$J$14,2,0),"")</f>
        <v/>
      </c>
      <c r="N4975" s="25" t="str">
        <f t="shared" si="154"/>
        <v/>
      </c>
      <c r="O4975" s="15" t="str">
        <f t="shared" si="155"/>
        <v/>
      </c>
    </row>
    <row r="4976" spans="12:15" ht="16.5" customHeight="1">
      <c r="L4976" s="406"/>
      <c r="M4976" s="25" t="str">
        <f>IFERROR(VLOOKUP(D4976,Cover!$I$2:$J$14,2,0),"")</f>
        <v/>
      </c>
      <c r="N4976" s="25" t="str">
        <f t="shared" si="154"/>
        <v/>
      </c>
      <c r="O4976" s="15" t="str">
        <f t="shared" si="155"/>
        <v/>
      </c>
    </row>
    <row r="4977" spans="12:15" ht="16.5" customHeight="1">
      <c r="L4977" s="406"/>
      <c r="M4977" s="25" t="str">
        <f>IFERROR(VLOOKUP(D4977,Cover!$I$2:$J$14,2,0),"")</f>
        <v/>
      </c>
      <c r="N4977" s="25" t="str">
        <f t="shared" si="154"/>
        <v/>
      </c>
      <c r="O4977" s="15" t="str">
        <f t="shared" si="155"/>
        <v/>
      </c>
    </row>
    <row r="4978" spans="12:15" ht="16.5" customHeight="1">
      <c r="L4978" s="406"/>
      <c r="M4978" s="25" t="str">
        <f>IFERROR(VLOOKUP(D4978,Cover!$I$2:$J$14,2,0),"")</f>
        <v/>
      </c>
      <c r="N4978" s="25" t="str">
        <f t="shared" si="154"/>
        <v/>
      </c>
      <c r="O4978" s="15" t="str">
        <f t="shared" si="155"/>
        <v/>
      </c>
    </row>
    <row r="4979" spans="12:15" ht="16.5" customHeight="1">
      <c r="L4979" s="406"/>
      <c r="M4979" s="25" t="str">
        <f>IFERROR(VLOOKUP(D4979,Cover!$I$2:$J$14,2,0),"")</f>
        <v/>
      </c>
      <c r="N4979" s="25" t="str">
        <f t="shared" si="154"/>
        <v/>
      </c>
      <c r="O4979" s="15" t="str">
        <f t="shared" si="155"/>
        <v/>
      </c>
    </row>
    <row r="4980" spans="12:15" ht="16.5" customHeight="1">
      <c r="L4980" s="406"/>
      <c r="M4980" s="25" t="str">
        <f>IFERROR(VLOOKUP(D4980,Cover!$I$2:$J$14,2,0),"")</f>
        <v/>
      </c>
      <c r="N4980" s="25" t="str">
        <f t="shared" si="154"/>
        <v/>
      </c>
      <c r="O4980" s="15" t="str">
        <f t="shared" si="155"/>
        <v/>
      </c>
    </row>
    <row r="4981" spans="12:15" ht="16.5" customHeight="1">
      <c r="L4981" s="406"/>
      <c r="M4981" s="25" t="str">
        <f>IFERROR(VLOOKUP(D4981,Cover!$I$2:$J$14,2,0),"")</f>
        <v/>
      </c>
      <c r="N4981" s="25" t="str">
        <f t="shared" si="154"/>
        <v/>
      </c>
      <c r="O4981" s="15" t="str">
        <f t="shared" si="155"/>
        <v/>
      </c>
    </row>
    <row r="4982" spans="12:15" ht="16.5" customHeight="1">
      <c r="L4982" s="406"/>
      <c r="M4982" s="25" t="str">
        <f>IFERROR(VLOOKUP(D4982,Cover!$I$2:$J$14,2,0),"")</f>
        <v/>
      </c>
      <c r="N4982" s="25" t="str">
        <f t="shared" si="154"/>
        <v/>
      </c>
      <c r="O4982" s="15" t="str">
        <f t="shared" si="155"/>
        <v/>
      </c>
    </row>
    <row r="4983" spans="12:15" ht="16.5" customHeight="1">
      <c r="L4983" s="406"/>
      <c r="M4983" s="25" t="str">
        <f>IFERROR(VLOOKUP(D4983,Cover!$I$2:$J$14,2,0),"")</f>
        <v/>
      </c>
      <c r="N4983" s="25" t="str">
        <f t="shared" si="154"/>
        <v/>
      </c>
      <c r="O4983" s="15" t="str">
        <f t="shared" si="155"/>
        <v/>
      </c>
    </row>
    <row r="4984" spans="12:15" ht="16.5" customHeight="1">
      <c r="L4984" s="406"/>
      <c r="M4984" s="25" t="str">
        <f>IFERROR(VLOOKUP(D4984,Cover!$I$2:$J$14,2,0),"")</f>
        <v/>
      </c>
      <c r="N4984" s="25" t="str">
        <f t="shared" si="154"/>
        <v/>
      </c>
      <c r="O4984" s="15" t="str">
        <f t="shared" si="155"/>
        <v/>
      </c>
    </row>
    <row r="4985" spans="12:15" ht="16.5" customHeight="1">
      <c r="L4985" s="406"/>
      <c r="M4985" s="25" t="str">
        <f>IFERROR(VLOOKUP(D4985,Cover!$I$2:$J$14,2,0),"")</f>
        <v/>
      </c>
      <c r="N4985" s="25" t="str">
        <f t="shared" si="154"/>
        <v/>
      </c>
      <c r="O4985" s="15" t="str">
        <f t="shared" si="155"/>
        <v/>
      </c>
    </row>
    <row r="4986" spans="12:15" ht="16.5" customHeight="1">
      <c r="L4986" s="406"/>
      <c r="M4986" s="25" t="str">
        <f>IFERROR(VLOOKUP(D4986,Cover!$I$2:$J$14,2,0),"")</f>
        <v/>
      </c>
      <c r="N4986" s="25" t="str">
        <f t="shared" si="154"/>
        <v/>
      </c>
      <c r="O4986" s="15" t="str">
        <f t="shared" si="155"/>
        <v/>
      </c>
    </row>
    <row r="4987" spans="12:15" ht="16.5" customHeight="1">
      <c r="L4987" s="406"/>
      <c r="M4987" s="25" t="str">
        <f>IFERROR(VLOOKUP(D4987,Cover!$I$2:$J$14,2,0),"")</f>
        <v/>
      </c>
      <c r="N4987" s="25" t="str">
        <f t="shared" si="154"/>
        <v/>
      </c>
      <c r="O4987" s="15" t="str">
        <f t="shared" si="155"/>
        <v/>
      </c>
    </row>
    <row r="4988" spans="12:15" ht="16.5" customHeight="1">
      <c r="L4988" s="406"/>
      <c r="M4988" s="25" t="str">
        <f>IFERROR(VLOOKUP(D4988,Cover!$I$2:$J$14,2,0),"")</f>
        <v/>
      </c>
      <c r="N4988" s="25" t="str">
        <f t="shared" si="154"/>
        <v/>
      </c>
      <c r="O4988" s="15" t="str">
        <f t="shared" si="155"/>
        <v/>
      </c>
    </row>
    <row r="4989" spans="12:15" ht="16.5" customHeight="1">
      <c r="L4989" s="406"/>
      <c r="M4989" s="25" t="str">
        <f>IFERROR(VLOOKUP(D4989,Cover!$I$2:$J$14,2,0),"")</f>
        <v/>
      </c>
      <c r="N4989" s="25" t="str">
        <f t="shared" si="154"/>
        <v/>
      </c>
      <c r="O4989" s="15" t="str">
        <f t="shared" si="155"/>
        <v/>
      </c>
    </row>
    <row r="4990" spans="12:15" ht="16.5" customHeight="1">
      <c r="L4990" s="406"/>
      <c r="M4990" s="25" t="str">
        <f>IFERROR(VLOOKUP(D4990,Cover!$I$2:$J$14,2,0),"")</f>
        <v/>
      </c>
      <c r="N4990" s="25" t="str">
        <f t="shared" si="154"/>
        <v/>
      </c>
      <c r="O4990" s="15" t="str">
        <f t="shared" si="155"/>
        <v/>
      </c>
    </row>
    <row r="4991" spans="12:15" ht="16.5" customHeight="1">
      <c r="L4991" s="406"/>
      <c r="M4991" s="25" t="str">
        <f>IFERROR(VLOOKUP(D4991,Cover!$I$2:$J$14,2,0),"")</f>
        <v/>
      </c>
      <c r="N4991" s="25" t="str">
        <f t="shared" si="154"/>
        <v/>
      </c>
      <c r="O4991" s="15" t="str">
        <f t="shared" si="155"/>
        <v/>
      </c>
    </row>
    <row r="4992" spans="12:15" ht="16.5" customHeight="1">
      <c r="L4992" s="406"/>
      <c r="M4992" s="25" t="str">
        <f>IFERROR(VLOOKUP(D4992,Cover!$I$2:$J$14,2,0),"")</f>
        <v/>
      </c>
      <c r="N4992" s="25" t="str">
        <f t="shared" si="154"/>
        <v/>
      </c>
      <c r="O4992" s="15" t="str">
        <f t="shared" si="155"/>
        <v/>
      </c>
    </row>
    <row r="4993" spans="12:15" ht="16.5" customHeight="1">
      <c r="L4993" s="406"/>
      <c r="M4993" s="25" t="str">
        <f>IFERROR(VLOOKUP(D4993,Cover!$I$2:$J$14,2,0),"")</f>
        <v/>
      </c>
      <c r="N4993" s="25" t="str">
        <f t="shared" si="154"/>
        <v/>
      </c>
      <c r="O4993" s="15" t="str">
        <f t="shared" si="155"/>
        <v/>
      </c>
    </row>
    <row r="4994" spans="12:15" ht="16.5" customHeight="1">
      <c r="L4994" s="406"/>
      <c r="M4994" s="25" t="str">
        <f>IFERROR(VLOOKUP(D4994,Cover!$I$2:$J$14,2,0),"")</f>
        <v/>
      </c>
      <c r="N4994" s="25" t="str">
        <f t="shared" si="154"/>
        <v/>
      </c>
      <c r="O4994" s="15" t="str">
        <f t="shared" si="155"/>
        <v/>
      </c>
    </row>
    <row r="4995" spans="12:15" ht="16.5" customHeight="1">
      <c r="L4995" s="406"/>
      <c r="M4995" s="25" t="str">
        <f>IFERROR(VLOOKUP(D4995,Cover!$I$2:$J$14,2,0),"")</f>
        <v/>
      </c>
      <c r="N4995" s="25" t="str">
        <f t="shared" ref="N4995:N5058" si="156">IF(O4995&lt;&gt;"PMOyyy144_R4bis",CONCATENATE(B4995,M4995,I4995),CONCATENATE(O4995,M4995,I4995))</f>
        <v/>
      </c>
      <c r="O4995" s="15" t="str">
        <f t="shared" ref="O4995:O5058" si="157">LEFT(B4995,15)</f>
        <v/>
      </c>
    </row>
    <row r="4996" spans="12:15" ht="16.5" customHeight="1">
      <c r="L4996" s="406"/>
      <c r="M4996" s="25" t="str">
        <f>IFERROR(VLOOKUP(D4996,Cover!$I$2:$J$14,2,0),"")</f>
        <v/>
      </c>
      <c r="N4996" s="25" t="str">
        <f t="shared" si="156"/>
        <v/>
      </c>
      <c r="O4996" s="15" t="str">
        <f t="shared" si="157"/>
        <v/>
      </c>
    </row>
    <row r="4997" spans="12:15" ht="16.5" customHeight="1">
      <c r="L4997" s="406"/>
      <c r="M4997" s="25" t="str">
        <f>IFERROR(VLOOKUP(D4997,Cover!$I$2:$J$14,2,0),"")</f>
        <v/>
      </c>
      <c r="N4997" s="25" t="str">
        <f t="shared" si="156"/>
        <v/>
      </c>
      <c r="O4997" s="15" t="str">
        <f t="shared" si="157"/>
        <v/>
      </c>
    </row>
    <row r="4998" spans="12:15" ht="16.5" customHeight="1">
      <c r="L4998" s="406"/>
      <c r="M4998" s="25" t="str">
        <f>IFERROR(VLOOKUP(D4998,Cover!$I$2:$J$14,2,0),"")</f>
        <v/>
      </c>
      <c r="N4998" s="25" t="str">
        <f t="shared" si="156"/>
        <v/>
      </c>
      <c r="O4998" s="15" t="str">
        <f t="shared" si="157"/>
        <v/>
      </c>
    </row>
    <row r="4999" spans="12:15" ht="16.5" customHeight="1">
      <c r="L4999" s="406"/>
      <c r="M4999" s="25" t="str">
        <f>IFERROR(VLOOKUP(D4999,Cover!$I$2:$J$14,2,0),"")</f>
        <v/>
      </c>
      <c r="N4999" s="25" t="str">
        <f t="shared" si="156"/>
        <v/>
      </c>
      <c r="O4999" s="15" t="str">
        <f t="shared" si="157"/>
        <v/>
      </c>
    </row>
    <row r="5000" spans="12:15" ht="16.5" customHeight="1">
      <c r="L5000" s="406"/>
      <c r="M5000" s="25" t="str">
        <f>IFERROR(VLOOKUP(D5000,Cover!$I$2:$J$14,2,0),"")</f>
        <v/>
      </c>
      <c r="N5000" s="25" t="str">
        <f t="shared" si="156"/>
        <v/>
      </c>
      <c r="O5000" s="15" t="str">
        <f t="shared" si="157"/>
        <v/>
      </c>
    </row>
    <row r="5001" spans="12:15" ht="16.5" customHeight="1">
      <c r="L5001" s="406"/>
      <c r="M5001" s="25" t="str">
        <f>IFERROR(VLOOKUP(D5001,Cover!$I$2:$J$14,2,0),"")</f>
        <v/>
      </c>
      <c r="N5001" s="25" t="str">
        <f t="shared" si="156"/>
        <v/>
      </c>
      <c r="O5001" s="15" t="str">
        <f t="shared" si="157"/>
        <v/>
      </c>
    </row>
    <row r="5002" spans="12:15" ht="16.5" customHeight="1">
      <c r="L5002" s="406"/>
      <c r="M5002" s="25" t="str">
        <f>IFERROR(VLOOKUP(D5002,Cover!$I$2:$J$14,2,0),"")</f>
        <v/>
      </c>
      <c r="N5002" s="25" t="str">
        <f t="shared" si="156"/>
        <v/>
      </c>
      <c r="O5002" s="15" t="str">
        <f t="shared" si="157"/>
        <v/>
      </c>
    </row>
    <row r="5003" spans="12:15" ht="16.5" customHeight="1">
      <c r="L5003" s="406"/>
      <c r="M5003" s="25" t="str">
        <f>IFERROR(VLOOKUP(D5003,Cover!$I$2:$J$14,2,0),"")</f>
        <v/>
      </c>
      <c r="N5003" s="25" t="str">
        <f t="shared" si="156"/>
        <v/>
      </c>
      <c r="O5003" s="15" t="str">
        <f t="shared" si="157"/>
        <v/>
      </c>
    </row>
    <row r="5004" spans="12:15" ht="16.5" customHeight="1">
      <c r="L5004" s="406"/>
      <c r="M5004" s="25" t="str">
        <f>IFERROR(VLOOKUP(D5004,Cover!$I$2:$J$14,2,0),"")</f>
        <v/>
      </c>
      <c r="N5004" s="25" t="str">
        <f t="shared" si="156"/>
        <v/>
      </c>
      <c r="O5004" s="15" t="str">
        <f t="shared" si="157"/>
        <v/>
      </c>
    </row>
    <row r="5005" spans="12:15" ht="16.5" customHeight="1">
      <c r="L5005" s="406"/>
      <c r="M5005" s="25" t="str">
        <f>IFERROR(VLOOKUP(D5005,Cover!$I$2:$J$14,2,0),"")</f>
        <v/>
      </c>
      <c r="N5005" s="25" t="str">
        <f t="shared" si="156"/>
        <v/>
      </c>
      <c r="O5005" s="15" t="str">
        <f t="shared" si="157"/>
        <v/>
      </c>
    </row>
    <row r="5006" spans="12:15" ht="16.5" customHeight="1">
      <c r="L5006" s="406"/>
      <c r="M5006" s="25" t="str">
        <f>IFERROR(VLOOKUP(D5006,Cover!$I$2:$J$14,2,0),"")</f>
        <v/>
      </c>
      <c r="N5006" s="25" t="str">
        <f t="shared" si="156"/>
        <v/>
      </c>
      <c r="O5006" s="15" t="str">
        <f t="shared" si="157"/>
        <v/>
      </c>
    </row>
    <row r="5007" spans="12:15" ht="16.5" customHeight="1">
      <c r="L5007" s="406"/>
      <c r="M5007" s="25" t="str">
        <f>IFERROR(VLOOKUP(D5007,Cover!$I$2:$J$14,2,0),"")</f>
        <v/>
      </c>
      <c r="N5007" s="25" t="str">
        <f t="shared" si="156"/>
        <v/>
      </c>
      <c r="O5007" s="15" t="str">
        <f t="shared" si="157"/>
        <v/>
      </c>
    </row>
    <row r="5008" spans="12:15" ht="16.5" customHeight="1">
      <c r="L5008" s="406"/>
      <c r="M5008" s="25" t="str">
        <f>IFERROR(VLOOKUP(D5008,Cover!$I$2:$J$14,2,0),"")</f>
        <v/>
      </c>
      <c r="N5008" s="25" t="str">
        <f t="shared" si="156"/>
        <v/>
      </c>
      <c r="O5008" s="15" t="str">
        <f t="shared" si="157"/>
        <v/>
      </c>
    </row>
    <row r="5009" spans="12:15" ht="16.5" customHeight="1">
      <c r="L5009" s="406"/>
      <c r="M5009" s="25" t="str">
        <f>IFERROR(VLOOKUP(D5009,Cover!$I$2:$J$14,2,0),"")</f>
        <v/>
      </c>
      <c r="N5009" s="25" t="str">
        <f t="shared" si="156"/>
        <v/>
      </c>
      <c r="O5009" s="15" t="str">
        <f t="shared" si="157"/>
        <v/>
      </c>
    </row>
    <row r="5010" spans="12:15" ht="16.5" customHeight="1">
      <c r="L5010" s="406"/>
      <c r="M5010" s="25" t="str">
        <f>IFERROR(VLOOKUP(D5010,Cover!$I$2:$J$14,2,0),"")</f>
        <v/>
      </c>
      <c r="N5010" s="25" t="str">
        <f t="shared" si="156"/>
        <v/>
      </c>
      <c r="O5010" s="15" t="str">
        <f t="shared" si="157"/>
        <v/>
      </c>
    </row>
    <row r="5011" spans="12:15" ht="16.5" customHeight="1">
      <c r="L5011" s="406"/>
      <c r="M5011" s="25" t="str">
        <f>IFERROR(VLOOKUP(D5011,Cover!$I$2:$J$14,2,0),"")</f>
        <v/>
      </c>
      <c r="N5011" s="25" t="str">
        <f t="shared" si="156"/>
        <v/>
      </c>
      <c r="O5011" s="15" t="str">
        <f t="shared" si="157"/>
        <v/>
      </c>
    </row>
    <row r="5012" spans="12:15" ht="16.5" customHeight="1">
      <c r="L5012" s="406"/>
      <c r="M5012" s="25" t="str">
        <f>IFERROR(VLOOKUP(D5012,Cover!$I$2:$J$14,2,0),"")</f>
        <v/>
      </c>
      <c r="N5012" s="25" t="str">
        <f t="shared" si="156"/>
        <v/>
      </c>
      <c r="O5012" s="15" t="str">
        <f t="shared" si="157"/>
        <v/>
      </c>
    </row>
    <row r="5013" spans="12:15" ht="16.5" customHeight="1">
      <c r="L5013" s="406"/>
      <c r="M5013" s="25" t="str">
        <f>IFERROR(VLOOKUP(D5013,Cover!$I$2:$J$14,2,0),"")</f>
        <v/>
      </c>
      <c r="N5013" s="25" t="str">
        <f t="shared" si="156"/>
        <v/>
      </c>
      <c r="O5013" s="15" t="str">
        <f t="shared" si="157"/>
        <v/>
      </c>
    </row>
    <row r="5014" spans="12:15" ht="16.5" customHeight="1">
      <c r="L5014" s="406"/>
      <c r="M5014" s="25" t="str">
        <f>IFERROR(VLOOKUP(D5014,Cover!$I$2:$J$14,2,0),"")</f>
        <v/>
      </c>
      <c r="N5014" s="25" t="str">
        <f t="shared" si="156"/>
        <v/>
      </c>
      <c r="O5014" s="15" t="str">
        <f t="shared" si="157"/>
        <v/>
      </c>
    </row>
    <row r="5015" spans="12:15" ht="16.5" customHeight="1">
      <c r="L5015" s="406"/>
      <c r="M5015" s="25" t="str">
        <f>IFERROR(VLOOKUP(D5015,Cover!$I$2:$J$14,2,0),"")</f>
        <v/>
      </c>
      <c r="N5015" s="25" t="str">
        <f t="shared" si="156"/>
        <v/>
      </c>
      <c r="O5015" s="15" t="str">
        <f t="shared" si="157"/>
        <v/>
      </c>
    </row>
    <row r="5016" spans="12:15" ht="16.5" customHeight="1">
      <c r="L5016" s="406"/>
      <c r="M5016" s="25" t="str">
        <f>IFERROR(VLOOKUP(D5016,Cover!$I$2:$J$14,2,0),"")</f>
        <v/>
      </c>
      <c r="N5016" s="25" t="str">
        <f t="shared" si="156"/>
        <v/>
      </c>
      <c r="O5016" s="15" t="str">
        <f t="shared" si="157"/>
        <v/>
      </c>
    </row>
    <row r="5017" spans="12:15" ht="16.5" customHeight="1">
      <c r="L5017" s="406"/>
      <c r="M5017" s="25" t="str">
        <f>IFERROR(VLOOKUP(D5017,Cover!$I$2:$J$14,2,0),"")</f>
        <v/>
      </c>
      <c r="N5017" s="25" t="str">
        <f t="shared" si="156"/>
        <v/>
      </c>
      <c r="O5017" s="15" t="str">
        <f t="shared" si="157"/>
        <v/>
      </c>
    </row>
    <row r="5018" spans="12:15" ht="16.5" customHeight="1">
      <c r="L5018" s="406"/>
      <c r="M5018" s="25" t="str">
        <f>IFERROR(VLOOKUP(D5018,Cover!$I$2:$J$14,2,0),"")</f>
        <v/>
      </c>
      <c r="N5018" s="25" t="str">
        <f t="shared" si="156"/>
        <v/>
      </c>
      <c r="O5018" s="15" t="str">
        <f t="shared" si="157"/>
        <v/>
      </c>
    </row>
    <row r="5019" spans="12:15" ht="16.5" customHeight="1">
      <c r="L5019" s="406"/>
      <c r="M5019" s="25" t="str">
        <f>IFERROR(VLOOKUP(D5019,Cover!$I$2:$J$14,2,0),"")</f>
        <v/>
      </c>
      <c r="N5019" s="25" t="str">
        <f t="shared" si="156"/>
        <v/>
      </c>
      <c r="O5019" s="15" t="str">
        <f t="shared" si="157"/>
        <v/>
      </c>
    </row>
    <row r="5020" spans="12:15" ht="16.5" customHeight="1">
      <c r="L5020" s="406"/>
      <c r="M5020" s="25" t="str">
        <f>IFERROR(VLOOKUP(D5020,Cover!$I$2:$J$14,2,0),"")</f>
        <v/>
      </c>
      <c r="N5020" s="25" t="str">
        <f t="shared" si="156"/>
        <v/>
      </c>
      <c r="O5020" s="15" t="str">
        <f t="shared" si="157"/>
        <v/>
      </c>
    </row>
    <row r="5021" spans="12:15" ht="16.5" customHeight="1">
      <c r="L5021" s="406"/>
      <c r="M5021" s="25" t="str">
        <f>IFERROR(VLOOKUP(D5021,Cover!$I$2:$J$14,2,0),"")</f>
        <v/>
      </c>
      <c r="N5021" s="25" t="str">
        <f t="shared" si="156"/>
        <v/>
      </c>
      <c r="O5021" s="15" t="str">
        <f t="shared" si="157"/>
        <v/>
      </c>
    </row>
    <row r="5022" spans="12:15" ht="16.5" customHeight="1">
      <c r="L5022" s="406"/>
      <c r="M5022" s="25" t="str">
        <f>IFERROR(VLOOKUP(D5022,Cover!$I$2:$J$14,2,0),"")</f>
        <v/>
      </c>
      <c r="N5022" s="25" t="str">
        <f t="shared" si="156"/>
        <v/>
      </c>
      <c r="O5022" s="15" t="str">
        <f t="shared" si="157"/>
        <v/>
      </c>
    </row>
    <row r="5023" spans="12:15" ht="16.5" customHeight="1">
      <c r="L5023" s="406"/>
      <c r="M5023" s="25" t="str">
        <f>IFERROR(VLOOKUP(D5023,Cover!$I$2:$J$14,2,0),"")</f>
        <v/>
      </c>
      <c r="N5023" s="25" t="str">
        <f t="shared" si="156"/>
        <v/>
      </c>
      <c r="O5023" s="15" t="str">
        <f t="shared" si="157"/>
        <v/>
      </c>
    </row>
    <row r="5024" spans="12:15" ht="16.5" customHeight="1">
      <c r="L5024" s="406"/>
      <c r="M5024" s="25" t="str">
        <f>IFERROR(VLOOKUP(D5024,Cover!$I$2:$J$14,2,0),"")</f>
        <v/>
      </c>
      <c r="N5024" s="25" t="str">
        <f t="shared" si="156"/>
        <v/>
      </c>
      <c r="O5024" s="15" t="str">
        <f t="shared" si="157"/>
        <v/>
      </c>
    </row>
    <row r="5025" spans="12:15" ht="16.5" customHeight="1">
      <c r="L5025" s="406"/>
      <c r="M5025" s="25" t="str">
        <f>IFERROR(VLOOKUP(D5025,Cover!$I$2:$J$14,2,0),"")</f>
        <v/>
      </c>
      <c r="N5025" s="25" t="str">
        <f t="shared" si="156"/>
        <v/>
      </c>
      <c r="O5025" s="15" t="str">
        <f t="shared" si="157"/>
        <v/>
      </c>
    </row>
    <row r="5026" spans="12:15" ht="16.5" customHeight="1">
      <c r="L5026" s="406"/>
      <c r="M5026" s="25" t="str">
        <f>IFERROR(VLOOKUP(D5026,Cover!$I$2:$J$14,2,0),"")</f>
        <v/>
      </c>
      <c r="N5026" s="25" t="str">
        <f t="shared" si="156"/>
        <v/>
      </c>
      <c r="O5026" s="15" t="str">
        <f t="shared" si="157"/>
        <v/>
      </c>
    </row>
    <row r="5027" spans="12:15" ht="16.5" customHeight="1">
      <c r="L5027" s="406"/>
      <c r="M5027" s="25" t="str">
        <f>IFERROR(VLOOKUP(D5027,Cover!$I$2:$J$14,2,0),"")</f>
        <v/>
      </c>
      <c r="N5027" s="25" t="str">
        <f t="shared" si="156"/>
        <v/>
      </c>
      <c r="O5027" s="15" t="str">
        <f t="shared" si="157"/>
        <v/>
      </c>
    </row>
    <row r="5028" spans="12:15" ht="16.5" customHeight="1">
      <c r="L5028" s="406"/>
      <c r="M5028" s="25" t="str">
        <f>IFERROR(VLOOKUP(D5028,Cover!$I$2:$J$14,2,0),"")</f>
        <v/>
      </c>
      <c r="N5028" s="25" t="str">
        <f t="shared" si="156"/>
        <v/>
      </c>
      <c r="O5028" s="15" t="str">
        <f t="shared" si="157"/>
        <v/>
      </c>
    </row>
    <row r="5029" spans="12:15" ht="16.5" customHeight="1">
      <c r="L5029" s="406"/>
      <c r="M5029" s="25" t="str">
        <f>IFERROR(VLOOKUP(D5029,Cover!$I$2:$J$14,2,0),"")</f>
        <v/>
      </c>
      <c r="N5029" s="25" t="str">
        <f t="shared" si="156"/>
        <v/>
      </c>
      <c r="O5029" s="15" t="str">
        <f t="shared" si="157"/>
        <v/>
      </c>
    </row>
    <row r="5030" spans="12:15" ht="16.5" customHeight="1">
      <c r="L5030" s="406"/>
      <c r="M5030" s="25" t="str">
        <f>IFERROR(VLOOKUP(D5030,Cover!$I$2:$J$14,2,0),"")</f>
        <v/>
      </c>
      <c r="N5030" s="25" t="str">
        <f t="shared" si="156"/>
        <v/>
      </c>
      <c r="O5030" s="15" t="str">
        <f t="shared" si="157"/>
        <v/>
      </c>
    </row>
    <row r="5031" spans="12:15" ht="16.5" customHeight="1">
      <c r="L5031" s="406"/>
      <c r="M5031" s="25" t="str">
        <f>IFERROR(VLOOKUP(D5031,Cover!$I$2:$J$14,2,0),"")</f>
        <v/>
      </c>
      <c r="N5031" s="25" t="str">
        <f t="shared" si="156"/>
        <v/>
      </c>
      <c r="O5031" s="15" t="str">
        <f t="shared" si="157"/>
        <v/>
      </c>
    </row>
    <row r="5032" spans="12:15" ht="16.5" customHeight="1">
      <c r="L5032" s="406"/>
      <c r="M5032" s="25" t="str">
        <f>IFERROR(VLOOKUP(D5032,Cover!$I$2:$J$14,2,0),"")</f>
        <v/>
      </c>
      <c r="N5032" s="25" t="str">
        <f t="shared" si="156"/>
        <v/>
      </c>
      <c r="O5032" s="15" t="str">
        <f t="shared" si="157"/>
        <v/>
      </c>
    </row>
    <row r="5033" spans="12:15" ht="16.5" customHeight="1">
      <c r="L5033" s="406"/>
      <c r="M5033" s="25" t="str">
        <f>IFERROR(VLOOKUP(D5033,Cover!$I$2:$J$14,2,0),"")</f>
        <v/>
      </c>
      <c r="N5033" s="25" t="str">
        <f t="shared" si="156"/>
        <v/>
      </c>
      <c r="O5033" s="15" t="str">
        <f t="shared" si="157"/>
        <v/>
      </c>
    </row>
    <row r="5034" spans="12:15" ht="16.5" customHeight="1">
      <c r="L5034" s="406"/>
      <c r="M5034" s="25" t="str">
        <f>IFERROR(VLOOKUP(D5034,Cover!$I$2:$J$14,2,0),"")</f>
        <v/>
      </c>
      <c r="N5034" s="25" t="str">
        <f t="shared" si="156"/>
        <v/>
      </c>
      <c r="O5034" s="15" t="str">
        <f t="shared" si="157"/>
        <v/>
      </c>
    </row>
    <row r="5035" spans="12:15" ht="16.5" customHeight="1">
      <c r="L5035" s="406"/>
      <c r="M5035" s="25" t="str">
        <f>IFERROR(VLOOKUP(D5035,Cover!$I$2:$J$14,2,0),"")</f>
        <v/>
      </c>
      <c r="N5035" s="25" t="str">
        <f t="shared" si="156"/>
        <v/>
      </c>
      <c r="O5035" s="15" t="str">
        <f t="shared" si="157"/>
        <v/>
      </c>
    </row>
    <row r="5036" spans="12:15" ht="16.5" customHeight="1">
      <c r="L5036" s="406"/>
      <c r="M5036" s="25" t="str">
        <f>IFERROR(VLOOKUP(D5036,Cover!$I$2:$J$14,2,0),"")</f>
        <v/>
      </c>
      <c r="N5036" s="25" t="str">
        <f t="shared" si="156"/>
        <v/>
      </c>
      <c r="O5036" s="15" t="str">
        <f t="shared" si="157"/>
        <v/>
      </c>
    </row>
    <row r="5037" spans="12:15" ht="16.5" customHeight="1">
      <c r="L5037" s="406"/>
      <c r="M5037" s="25" t="str">
        <f>IFERROR(VLOOKUP(D5037,Cover!$I$2:$J$14,2,0),"")</f>
        <v/>
      </c>
      <c r="N5037" s="25" t="str">
        <f t="shared" si="156"/>
        <v/>
      </c>
      <c r="O5037" s="15" t="str">
        <f t="shared" si="157"/>
        <v/>
      </c>
    </row>
    <row r="5038" spans="12:15" ht="16.5" customHeight="1">
      <c r="L5038" s="406"/>
      <c r="M5038" s="25" t="str">
        <f>IFERROR(VLOOKUP(D5038,Cover!$I$2:$J$14,2,0),"")</f>
        <v/>
      </c>
      <c r="N5038" s="25" t="str">
        <f t="shared" si="156"/>
        <v/>
      </c>
      <c r="O5038" s="15" t="str">
        <f t="shared" si="157"/>
        <v/>
      </c>
    </row>
    <row r="5039" spans="12:15" ht="16.5" customHeight="1">
      <c r="L5039" s="406"/>
      <c r="M5039" s="25" t="str">
        <f>IFERROR(VLOOKUP(D5039,Cover!$I$2:$J$14,2,0),"")</f>
        <v/>
      </c>
      <c r="N5039" s="25" t="str">
        <f t="shared" si="156"/>
        <v/>
      </c>
      <c r="O5039" s="15" t="str">
        <f t="shared" si="157"/>
        <v/>
      </c>
    </row>
    <row r="5040" spans="12:15" ht="16.5" customHeight="1">
      <c r="L5040" s="406"/>
      <c r="M5040" s="25" t="str">
        <f>IFERROR(VLOOKUP(D5040,Cover!$I$2:$J$14,2,0),"")</f>
        <v/>
      </c>
      <c r="N5040" s="25" t="str">
        <f t="shared" si="156"/>
        <v/>
      </c>
      <c r="O5040" s="15" t="str">
        <f t="shared" si="157"/>
        <v/>
      </c>
    </row>
    <row r="5041" spans="12:15" ht="16.5" customHeight="1">
      <c r="L5041" s="406"/>
      <c r="M5041" s="25" t="str">
        <f>IFERROR(VLOOKUP(D5041,Cover!$I$2:$J$14,2,0),"")</f>
        <v/>
      </c>
      <c r="N5041" s="25" t="str">
        <f t="shared" si="156"/>
        <v/>
      </c>
      <c r="O5041" s="15" t="str">
        <f t="shared" si="157"/>
        <v/>
      </c>
    </row>
    <row r="5042" spans="12:15" ht="16.5" customHeight="1">
      <c r="L5042" s="406"/>
      <c r="M5042" s="25" t="str">
        <f>IFERROR(VLOOKUP(D5042,Cover!$I$2:$J$14,2,0),"")</f>
        <v/>
      </c>
      <c r="N5042" s="25" t="str">
        <f t="shared" si="156"/>
        <v/>
      </c>
      <c r="O5042" s="15" t="str">
        <f t="shared" si="157"/>
        <v/>
      </c>
    </row>
    <row r="5043" spans="12:15" ht="16.5" customHeight="1">
      <c r="L5043" s="406"/>
      <c r="M5043" s="25" t="str">
        <f>IFERROR(VLOOKUP(D5043,Cover!$I$2:$J$14,2,0),"")</f>
        <v/>
      </c>
      <c r="N5043" s="25" t="str">
        <f t="shared" si="156"/>
        <v/>
      </c>
      <c r="O5043" s="15" t="str">
        <f t="shared" si="157"/>
        <v/>
      </c>
    </row>
    <row r="5044" spans="12:15" ht="16.5" customHeight="1">
      <c r="L5044" s="406"/>
      <c r="M5044" s="25" t="str">
        <f>IFERROR(VLOOKUP(D5044,Cover!$I$2:$J$14,2,0),"")</f>
        <v/>
      </c>
      <c r="N5044" s="25" t="str">
        <f t="shared" si="156"/>
        <v/>
      </c>
      <c r="O5044" s="15" t="str">
        <f t="shared" si="157"/>
        <v/>
      </c>
    </row>
    <row r="5045" spans="12:15" ht="16.5" customHeight="1">
      <c r="L5045" s="406"/>
      <c r="M5045" s="25" t="str">
        <f>IFERROR(VLOOKUP(D5045,Cover!$I$2:$J$14,2,0),"")</f>
        <v/>
      </c>
      <c r="N5045" s="25" t="str">
        <f t="shared" si="156"/>
        <v/>
      </c>
      <c r="O5045" s="15" t="str">
        <f t="shared" si="157"/>
        <v/>
      </c>
    </row>
    <row r="5046" spans="12:15" ht="16.5" customHeight="1">
      <c r="L5046" s="406"/>
      <c r="M5046" s="25" t="str">
        <f>IFERROR(VLOOKUP(D5046,Cover!$I$2:$J$14,2,0),"")</f>
        <v/>
      </c>
      <c r="N5046" s="25" t="str">
        <f t="shared" si="156"/>
        <v/>
      </c>
      <c r="O5046" s="15" t="str">
        <f t="shared" si="157"/>
        <v/>
      </c>
    </row>
    <row r="5047" spans="12:15" ht="16.5" customHeight="1">
      <c r="L5047" s="406"/>
      <c r="M5047" s="25" t="str">
        <f>IFERROR(VLOOKUP(D5047,Cover!$I$2:$J$14,2,0),"")</f>
        <v/>
      </c>
      <c r="N5047" s="25" t="str">
        <f t="shared" si="156"/>
        <v/>
      </c>
      <c r="O5047" s="15" t="str">
        <f t="shared" si="157"/>
        <v/>
      </c>
    </row>
    <row r="5048" spans="12:15" ht="16.5" customHeight="1">
      <c r="L5048" s="406"/>
      <c r="M5048" s="25" t="str">
        <f>IFERROR(VLOOKUP(D5048,Cover!$I$2:$J$14,2,0),"")</f>
        <v/>
      </c>
      <c r="N5048" s="25" t="str">
        <f t="shared" si="156"/>
        <v/>
      </c>
      <c r="O5048" s="15" t="str">
        <f t="shared" si="157"/>
        <v/>
      </c>
    </row>
    <row r="5049" spans="12:15" ht="16.5" customHeight="1">
      <c r="L5049" s="406"/>
      <c r="M5049" s="25" t="str">
        <f>IFERROR(VLOOKUP(D5049,Cover!$I$2:$J$14,2,0),"")</f>
        <v/>
      </c>
      <c r="N5049" s="25" t="str">
        <f t="shared" si="156"/>
        <v/>
      </c>
      <c r="O5049" s="15" t="str">
        <f t="shared" si="157"/>
        <v/>
      </c>
    </row>
    <row r="5050" spans="12:15" ht="16.5" customHeight="1">
      <c r="L5050" s="406"/>
      <c r="M5050" s="25" t="str">
        <f>IFERROR(VLOOKUP(D5050,Cover!$I$2:$J$14,2,0),"")</f>
        <v/>
      </c>
      <c r="N5050" s="25" t="str">
        <f t="shared" si="156"/>
        <v/>
      </c>
      <c r="O5050" s="15" t="str">
        <f t="shared" si="157"/>
        <v/>
      </c>
    </row>
    <row r="5051" spans="12:15" ht="16.5" customHeight="1">
      <c r="L5051" s="406"/>
      <c r="M5051" s="25" t="str">
        <f>IFERROR(VLOOKUP(D5051,Cover!$I$2:$J$14,2,0),"")</f>
        <v/>
      </c>
      <c r="N5051" s="25" t="str">
        <f t="shared" si="156"/>
        <v/>
      </c>
      <c r="O5051" s="15" t="str">
        <f t="shared" si="157"/>
        <v/>
      </c>
    </row>
    <row r="5052" spans="12:15" ht="16.5" customHeight="1">
      <c r="L5052" s="406"/>
      <c r="M5052" s="25" t="str">
        <f>IFERROR(VLOOKUP(D5052,Cover!$I$2:$J$14,2,0),"")</f>
        <v/>
      </c>
      <c r="N5052" s="25" t="str">
        <f t="shared" si="156"/>
        <v/>
      </c>
      <c r="O5052" s="15" t="str">
        <f t="shared" si="157"/>
        <v/>
      </c>
    </row>
    <row r="5053" spans="12:15" ht="16.5" customHeight="1">
      <c r="L5053" s="406"/>
      <c r="M5053" s="25" t="str">
        <f>IFERROR(VLOOKUP(D5053,Cover!$I$2:$J$14,2,0),"")</f>
        <v/>
      </c>
      <c r="N5053" s="25" t="str">
        <f t="shared" si="156"/>
        <v/>
      </c>
      <c r="O5053" s="15" t="str">
        <f t="shared" si="157"/>
        <v/>
      </c>
    </row>
    <row r="5054" spans="12:15" ht="16.5" customHeight="1">
      <c r="L5054" s="406"/>
      <c r="M5054" s="25" t="str">
        <f>IFERROR(VLOOKUP(D5054,Cover!$I$2:$J$14,2,0),"")</f>
        <v/>
      </c>
      <c r="N5054" s="25" t="str">
        <f t="shared" si="156"/>
        <v/>
      </c>
      <c r="O5054" s="15" t="str">
        <f t="shared" si="157"/>
        <v/>
      </c>
    </row>
    <row r="5055" spans="12:15" ht="16.5" customHeight="1">
      <c r="L5055" s="406"/>
      <c r="M5055" s="25" t="str">
        <f>IFERROR(VLOOKUP(D5055,Cover!$I$2:$J$14,2,0),"")</f>
        <v/>
      </c>
      <c r="N5055" s="25" t="str">
        <f t="shared" si="156"/>
        <v/>
      </c>
      <c r="O5055" s="15" t="str">
        <f t="shared" si="157"/>
        <v/>
      </c>
    </row>
    <row r="5056" spans="12:15" ht="16.5" customHeight="1">
      <c r="L5056" s="406"/>
      <c r="M5056" s="25" t="str">
        <f>IFERROR(VLOOKUP(D5056,Cover!$I$2:$J$14,2,0),"")</f>
        <v/>
      </c>
      <c r="N5056" s="25" t="str">
        <f t="shared" si="156"/>
        <v/>
      </c>
      <c r="O5056" s="15" t="str">
        <f t="shared" si="157"/>
        <v/>
      </c>
    </row>
    <row r="5057" spans="12:15" ht="16.5" customHeight="1">
      <c r="L5057" s="406"/>
      <c r="M5057" s="25" t="str">
        <f>IFERROR(VLOOKUP(D5057,Cover!$I$2:$J$14,2,0),"")</f>
        <v/>
      </c>
      <c r="N5057" s="25" t="str">
        <f t="shared" si="156"/>
        <v/>
      </c>
      <c r="O5057" s="15" t="str">
        <f t="shared" si="157"/>
        <v/>
      </c>
    </row>
    <row r="5058" spans="12:15" ht="16.5" customHeight="1">
      <c r="L5058" s="406"/>
      <c r="M5058" s="25" t="str">
        <f>IFERROR(VLOOKUP(D5058,Cover!$I$2:$J$14,2,0),"")</f>
        <v/>
      </c>
      <c r="N5058" s="25" t="str">
        <f t="shared" si="156"/>
        <v/>
      </c>
      <c r="O5058" s="15" t="str">
        <f t="shared" si="157"/>
        <v/>
      </c>
    </row>
    <row r="5059" spans="12:15" ht="16.5" customHeight="1">
      <c r="L5059" s="406"/>
      <c r="M5059" s="25" t="str">
        <f>IFERROR(VLOOKUP(D5059,Cover!$I$2:$J$14,2,0),"")</f>
        <v/>
      </c>
      <c r="N5059" s="25" t="str">
        <f t="shared" ref="N5059:N5122" si="158">IF(O5059&lt;&gt;"PMOyyy144_R4bis",CONCATENATE(B5059,M5059,I5059),CONCATENATE(O5059,M5059,I5059))</f>
        <v/>
      </c>
      <c r="O5059" s="15" t="str">
        <f t="shared" ref="O5059:O5122" si="159">LEFT(B5059,15)</f>
        <v/>
      </c>
    </row>
    <row r="5060" spans="12:15" ht="16.5" customHeight="1">
      <c r="L5060" s="406"/>
      <c r="M5060" s="25" t="str">
        <f>IFERROR(VLOOKUP(D5060,Cover!$I$2:$J$14,2,0),"")</f>
        <v/>
      </c>
      <c r="N5060" s="25" t="str">
        <f t="shared" si="158"/>
        <v/>
      </c>
      <c r="O5060" s="15" t="str">
        <f t="shared" si="159"/>
        <v/>
      </c>
    </row>
    <row r="5061" spans="12:15" ht="16.5" customHeight="1">
      <c r="L5061" s="406"/>
      <c r="M5061" s="25" t="str">
        <f>IFERROR(VLOOKUP(D5061,Cover!$I$2:$J$14,2,0),"")</f>
        <v/>
      </c>
      <c r="N5061" s="25" t="str">
        <f t="shared" si="158"/>
        <v/>
      </c>
      <c r="O5061" s="15" t="str">
        <f t="shared" si="159"/>
        <v/>
      </c>
    </row>
    <row r="5062" spans="12:15" ht="16.5" customHeight="1">
      <c r="L5062" s="406"/>
      <c r="M5062" s="25" t="str">
        <f>IFERROR(VLOOKUP(D5062,Cover!$I$2:$J$14,2,0),"")</f>
        <v/>
      </c>
      <c r="N5062" s="25" t="str">
        <f t="shared" si="158"/>
        <v/>
      </c>
      <c r="O5062" s="15" t="str">
        <f t="shared" si="159"/>
        <v/>
      </c>
    </row>
    <row r="5063" spans="12:15" ht="16.5" customHeight="1">
      <c r="L5063" s="406"/>
      <c r="M5063" s="25" t="str">
        <f>IFERROR(VLOOKUP(D5063,Cover!$I$2:$J$14,2,0),"")</f>
        <v/>
      </c>
      <c r="N5063" s="25" t="str">
        <f t="shared" si="158"/>
        <v/>
      </c>
      <c r="O5063" s="15" t="str">
        <f t="shared" si="159"/>
        <v/>
      </c>
    </row>
    <row r="5064" spans="12:15" ht="16.5" customHeight="1">
      <c r="L5064" s="406"/>
      <c r="M5064" s="25" t="str">
        <f>IFERROR(VLOOKUP(D5064,Cover!$I$2:$J$14,2,0),"")</f>
        <v/>
      </c>
      <c r="N5064" s="25" t="str">
        <f t="shared" si="158"/>
        <v/>
      </c>
      <c r="O5064" s="15" t="str">
        <f t="shared" si="159"/>
        <v/>
      </c>
    </row>
    <row r="5065" spans="12:15" ht="16.5" customHeight="1">
      <c r="L5065" s="406"/>
      <c r="M5065" s="25" t="str">
        <f>IFERROR(VLOOKUP(D5065,Cover!$I$2:$J$14,2,0),"")</f>
        <v/>
      </c>
      <c r="N5065" s="25" t="str">
        <f t="shared" si="158"/>
        <v/>
      </c>
      <c r="O5065" s="15" t="str">
        <f t="shared" si="159"/>
        <v/>
      </c>
    </row>
    <row r="5066" spans="12:15" ht="16.5" customHeight="1">
      <c r="L5066" s="406"/>
      <c r="M5066" s="25" t="str">
        <f>IFERROR(VLOOKUP(D5066,Cover!$I$2:$J$14,2,0),"")</f>
        <v/>
      </c>
      <c r="N5066" s="25" t="str">
        <f t="shared" si="158"/>
        <v/>
      </c>
      <c r="O5066" s="15" t="str">
        <f t="shared" si="159"/>
        <v/>
      </c>
    </row>
    <row r="5067" spans="12:15" ht="16.5" customHeight="1">
      <c r="L5067" s="406"/>
      <c r="M5067" s="25" t="str">
        <f>IFERROR(VLOOKUP(D5067,Cover!$I$2:$J$14,2,0),"")</f>
        <v/>
      </c>
      <c r="N5067" s="25" t="str">
        <f t="shared" si="158"/>
        <v/>
      </c>
      <c r="O5067" s="15" t="str">
        <f t="shared" si="159"/>
        <v/>
      </c>
    </row>
    <row r="5068" spans="12:15" ht="16.5" customHeight="1">
      <c r="L5068" s="406"/>
      <c r="M5068" s="25" t="str">
        <f>IFERROR(VLOOKUP(D5068,Cover!$I$2:$J$14,2,0),"")</f>
        <v/>
      </c>
      <c r="N5068" s="25" t="str">
        <f t="shared" si="158"/>
        <v/>
      </c>
      <c r="O5068" s="15" t="str">
        <f t="shared" si="159"/>
        <v/>
      </c>
    </row>
    <row r="5069" spans="12:15" ht="16.5" customHeight="1">
      <c r="L5069" s="406"/>
      <c r="M5069" s="25" t="str">
        <f>IFERROR(VLOOKUP(D5069,Cover!$I$2:$J$14,2,0),"")</f>
        <v/>
      </c>
      <c r="N5069" s="25" t="str">
        <f t="shared" si="158"/>
        <v/>
      </c>
      <c r="O5069" s="15" t="str">
        <f t="shared" si="159"/>
        <v/>
      </c>
    </row>
    <row r="5070" spans="12:15" ht="16.5" customHeight="1">
      <c r="L5070" s="406"/>
      <c r="M5070" s="25" t="str">
        <f>IFERROR(VLOOKUP(D5070,Cover!$I$2:$J$14,2,0),"")</f>
        <v/>
      </c>
      <c r="N5070" s="25" t="str">
        <f t="shared" si="158"/>
        <v/>
      </c>
      <c r="O5070" s="15" t="str">
        <f t="shared" si="159"/>
        <v/>
      </c>
    </row>
    <row r="5071" spans="12:15" ht="16.5" customHeight="1">
      <c r="L5071" s="406"/>
      <c r="M5071" s="25" t="str">
        <f>IFERROR(VLOOKUP(D5071,Cover!$I$2:$J$14,2,0),"")</f>
        <v/>
      </c>
      <c r="N5071" s="25" t="str">
        <f t="shared" si="158"/>
        <v/>
      </c>
      <c r="O5071" s="15" t="str">
        <f t="shared" si="159"/>
        <v/>
      </c>
    </row>
    <row r="5072" spans="12:15" ht="16.5" customHeight="1">
      <c r="L5072" s="406"/>
      <c r="M5072" s="25" t="str">
        <f>IFERROR(VLOOKUP(D5072,Cover!$I$2:$J$14,2,0),"")</f>
        <v/>
      </c>
      <c r="N5072" s="25" t="str">
        <f t="shared" si="158"/>
        <v/>
      </c>
      <c r="O5072" s="15" t="str">
        <f t="shared" si="159"/>
        <v/>
      </c>
    </row>
    <row r="5073" spans="12:15" ht="16.5" customHeight="1">
      <c r="L5073" s="406"/>
      <c r="M5073" s="25" t="str">
        <f>IFERROR(VLOOKUP(D5073,Cover!$I$2:$J$14,2,0),"")</f>
        <v/>
      </c>
      <c r="N5073" s="25" t="str">
        <f t="shared" si="158"/>
        <v/>
      </c>
      <c r="O5073" s="15" t="str">
        <f t="shared" si="159"/>
        <v/>
      </c>
    </row>
    <row r="5074" spans="12:15" ht="16.5" customHeight="1">
      <c r="L5074" s="406"/>
      <c r="M5074" s="25" t="str">
        <f>IFERROR(VLOOKUP(D5074,Cover!$I$2:$J$14,2,0),"")</f>
        <v/>
      </c>
      <c r="N5074" s="25" t="str">
        <f t="shared" si="158"/>
        <v/>
      </c>
      <c r="O5074" s="15" t="str">
        <f t="shared" si="159"/>
        <v/>
      </c>
    </row>
    <row r="5075" spans="12:15" ht="16.5" customHeight="1">
      <c r="L5075" s="406"/>
      <c r="M5075" s="25" t="str">
        <f>IFERROR(VLOOKUP(D5075,Cover!$I$2:$J$14,2,0),"")</f>
        <v/>
      </c>
      <c r="N5075" s="25" t="str">
        <f t="shared" si="158"/>
        <v/>
      </c>
      <c r="O5075" s="15" t="str">
        <f t="shared" si="159"/>
        <v/>
      </c>
    </row>
    <row r="5076" spans="12:15" ht="16.5" customHeight="1">
      <c r="L5076" s="406"/>
      <c r="M5076" s="25" t="str">
        <f>IFERROR(VLOOKUP(D5076,Cover!$I$2:$J$14,2,0),"")</f>
        <v/>
      </c>
      <c r="N5076" s="25" t="str">
        <f t="shared" si="158"/>
        <v/>
      </c>
      <c r="O5076" s="15" t="str">
        <f t="shared" si="159"/>
        <v/>
      </c>
    </row>
    <row r="5077" spans="12:15" ht="16.5" customHeight="1">
      <c r="L5077" s="406"/>
      <c r="M5077" s="25" t="str">
        <f>IFERROR(VLOOKUP(D5077,Cover!$I$2:$J$14,2,0),"")</f>
        <v/>
      </c>
      <c r="N5077" s="25" t="str">
        <f t="shared" si="158"/>
        <v/>
      </c>
      <c r="O5077" s="15" t="str">
        <f t="shared" si="159"/>
        <v/>
      </c>
    </row>
    <row r="5078" spans="12:15" ht="16.5" customHeight="1">
      <c r="L5078" s="406"/>
      <c r="M5078" s="25" t="str">
        <f>IFERROR(VLOOKUP(D5078,Cover!$I$2:$J$14,2,0),"")</f>
        <v/>
      </c>
      <c r="N5078" s="25" t="str">
        <f t="shared" si="158"/>
        <v/>
      </c>
      <c r="O5078" s="15" t="str">
        <f t="shared" si="159"/>
        <v/>
      </c>
    </row>
    <row r="5079" spans="12:15" ht="16.5" customHeight="1">
      <c r="L5079" s="406"/>
      <c r="M5079" s="25" t="str">
        <f>IFERROR(VLOOKUP(D5079,Cover!$I$2:$J$14,2,0),"")</f>
        <v/>
      </c>
      <c r="N5079" s="25" t="str">
        <f t="shared" si="158"/>
        <v/>
      </c>
      <c r="O5079" s="15" t="str">
        <f t="shared" si="159"/>
        <v/>
      </c>
    </row>
    <row r="5080" spans="12:15" ht="16.5" customHeight="1">
      <c r="L5080" s="406"/>
      <c r="M5080" s="25" t="str">
        <f>IFERROR(VLOOKUP(D5080,Cover!$I$2:$J$14,2,0),"")</f>
        <v/>
      </c>
      <c r="N5080" s="25" t="str">
        <f t="shared" si="158"/>
        <v/>
      </c>
      <c r="O5080" s="15" t="str">
        <f t="shared" si="159"/>
        <v/>
      </c>
    </row>
    <row r="5081" spans="12:15" ht="16.5" customHeight="1">
      <c r="L5081" s="406"/>
      <c r="M5081" s="25" t="str">
        <f>IFERROR(VLOOKUP(D5081,Cover!$I$2:$J$14,2,0),"")</f>
        <v/>
      </c>
      <c r="N5081" s="25" t="str">
        <f t="shared" si="158"/>
        <v/>
      </c>
      <c r="O5081" s="15" t="str">
        <f t="shared" si="159"/>
        <v/>
      </c>
    </row>
    <row r="5082" spans="12:15" ht="16.5" customHeight="1">
      <c r="L5082" s="406"/>
      <c r="M5082" s="25" t="str">
        <f>IFERROR(VLOOKUP(D5082,Cover!$I$2:$J$14,2,0),"")</f>
        <v/>
      </c>
      <c r="N5082" s="25" t="str">
        <f t="shared" si="158"/>
        <v/>
      </c>
      <c r="O5082" s="15" t="str">
        <f t="shared" si="159"/>
        <v/>
      </c>
    </row>
    <row r="5083" spans="12:15" ht="16.5" customHeight="1">
      <c r="L5083" s="406"/>
      <c r="M5083" s="25" t="str">
        <f>IFERROR(VLOOKUP(D5083,Cover!$I$2:$J$14,2,0),"")</f>
        <v/>
      </c>
      <c r="N5083" s="25" t="str">
        <f t="shared" si="158"/>
        <v/>
      </c>
      <c r="O5083" s="15" t="str">
        <f t="shared" si="159"/>
        <v/>
      </c>
    </row>
    <row r="5084" spans="12:15" ht="16.5" customHeight="1">
      <c r="L5084" s="406"/>
      <c r="M5084" s="25" t="str">
        <f>IFERROR(VLOOKUP(D5084,Cover!$I$2:$J$14,2,0),"")</f>
        <v/>
      </c>
      <c r="N5084" s="25" t="str">
        <f t="shared" si="158"/>
        <v/>
      </c>
      <c r="O5084" s="15" t="str">
        <f t="shared" si="159"/>
        <v/>
      </c>
    </row>
    <row r="5085" spans="12:15" ht="16.5" customHeight="1">
      <c r="L5085" s="406"/>
      <c r="M5085" s="25" t="str">
        <f>IFERROR(VLOOKUP(D5085,Cover!$I$2:$J$14,2,0),"")</f>
        <v/>
      </c>
      <c r="N5085" s="25" t="str">
        <f t="shared" si="158"/>
        <v/>
      </c>
      <c r="O5085" s="15" t="str">
        <f t="shared" si="159"/>
        <v/>
      </c>
    </row>
    <row r="5086" spans="12:15" ht="16.5" customHeight="1">
      <c r="L5086" s="406"/>
      <c r="M5086" s="25" t="str">
        <f>IFERROR(VLOOKUP(D5086,Cover!$I$2:$J$14,2,0),"")</f>
        <v/>
      </c>
      <c r="N5086" s="25" t="str">
        <f t="shared" si="158"/>
        <v/>
      </c>
      <c r="O5086" s="15" t="str">
        <f t="shared" si="159"/>
        <v/>
      </c>
    </row>
    <row r="5087" spans="12:15" ht="16.5" customHeight="1">
      <c r="L5087" s="406"/>
      <c r="M5087" s="25" t="str">
        <f>IFERROR(VLOOKUP(D5087,Cover!$I$2:$J$14,2,0),"")</f>
        <v/>
      </c>
      <c r="N5087" s="25" t="str">
        <f t="shared" si="158"/>
        <v/>
      </c>
      <c r="O5087" s="15" t="str">
        <f t="shared" si="159"/>
        <v/>
      </c>
    </row>
    <row r="5088" spans="12:15" ht="16.5" customHeight="1">
      <c r="L5088" s="406"/>
      <c r="M5088" s="25" t="str">
        <f>IFERROR(VLOOKUP(D5088,Cover!$I$2:$J$14,2,0),"")</f>
        <v/>
      </c>
      <c r="N5088" s="25" t="str">
        <f t="shared" si="158"/>
        <v/>
      </c>
      <c r="O5088" s="15" t="str">
        <f t="shared" si="159"/>
        <v/>
      </c>
    </row>
    <row r="5089" spans="12:15" ht="16.5" customHeight="1">
      <c r="L5089" s="406"/>
      <c r="M5089" s="25" t="str">
        <f>IFERROR(VLOOKUP(D5089,Cover!$I$2:$J$14,2,0),"")</f>
        <v/>
      </c>
      <c r="N5089" s="25" t="str">
        <f t="shared" si="158"/>
        <v/>
      </c>
      <c r="O5089" s="15" t="str">
        <f t="shared" si="159"/>
        <v/>
      </c>
    </row>
    <row r="5090" spans="12:15" ht="16.5" customHeight="1">
      <c r="L5090" s="406"/>
      <c r="M5090" s="25" t="str">
        <f>IFERROR(VLOOKUP(D5090,Cover!$I$2:$J$14,2,0),"")</f>
        <v/>
      </c>
      <c r="N5090" s="25" t="str">
        <f t="shared" si="158"/>
        <v/>
      </c>
      <c r="O5090" s="15" t="str">
        <f t="shared" si="159"/>
        <v/>
      </c>
    </row>
    <row r="5091" spans="12:15" ht="16.5" customHeight="1">
      <c r="L5091" s="406"/>
      <c r="M5091" s="25" t="str">
        <f>IFERROR(VLOOKUP(D5091,Cover!$I$2:$J$14,2,0),"")</f>
        <v/>
      </c>
      <c r="N5091" s="25" t="str">
        <f t="shared" si="158"/>
        <v/>
      </c>
      <c r="O5091" s="15" t="str">
        <f t="shared" si="159"/>
        <v/>
      </c>
    </row>
    <row r="5092" spans="12:15" ht="16.5" customHeight="1">
      <c r="L5092" s="406"/>
      <c r="M5092" s="25" t="str">
        <f>IFERROR(VLOOKUP(D5092,Cover!$I$2:$J$14,2,0),"")</f>
        <v/>
      </c>
      <c r="N5092" s="25" t="str">
        <f t="shared" si="158"/>
        <v/>
      </c>
      <c r="O5092" s="15" t="str">
        <f t="shared" si="159"/>
        <v/>
      </c>
    </row>
    <row r="5093" spans="12:15" ht="16.5" customHeight="1">
      <c r="L5093" s="406"/>
      <c r="M5093" s="25" t="str">
        <f>IFERROR(VLOOKUP(D5093,Cover!$I$2:$J$14,2,0),"")</f>
        <v/>
      </c>
      <c r="N5093" s="25" t="str">
        <f t="shared" si="158"/>
        <v/>
      </c>
      <c r="O5093" s="15" t="str">
        <f t="shared" si="159"/>
        <v/>
      </c>
    </row>
    <row r="5094" spans="12:15" ht="16.5" customHeight="1">
      <c r="L5094" s="406"/>
      <c r="M5094" s="25" t="str">
        <f>IFERROR(VLOOKUP(D5094,Cover!$I$2:$J$14,2,0),"")</f>
        <v/>
      </c>
      <c r="N5094" s="25" t="str">
        <f t="shared" si="158"/>
        <v/>
      </c>
      <c r="O5094" s="15" t="str">
        <f t="shared" si="159"/>
        <v/>
      </c>
    </row>
    <row r="5095" spans="12:15" ht="16.5" customHeight="1">
      <c r="L5095" s="406"/>
      <c r="M5095" s="25" t="str">
        <f>IFERROR(VLOOKUP(D5095,Cover!$I$2:$J$14,2,0),"")</f>
        <v/>
      </c>
      <c r="N5095" s="25" t="str">
        <f t="shared" si="158"/>
        <v/>
      </c>
      <c r="O5095" s="15" t="str">
        <f t="shared" si="159"/>
        <v/>
      </c>
    </row>
    <row r="5096" spans="12:15" ht="16.5" customHeight="1">
      <c r="L5096" s="406"/>
      <c r="M5096" s="25" t="str">
        <f>IFERROR(VLOOKUP(D5096,Cover!$I$2:$J$14,2,0),"")</f>
        <v/>
      </c>
      <c r="N5096" s="25" t="str">
        <f t="shared" si="158"/>
        <v/>
      </c>
      <c r="O5096" s="15" t="str">
        <f t="shared" si="159"/>
        <v/>
      </c>
    </row>
    <row r="5097" spans="12:15" ht="16.5" customHeight="1">
      <c r="L5097" s="406"/>
      <c r="M5097" s="25" t="str">
        <f>IFERROR(VLOOKUP(D5097,Cover!$I$2:$J$14,2,0),"")</f>
        <v/>
      </c>
      <c r="N5097" s="25" t="str">
        <f t="shared" si="158"/>
        <v/>
      </c>
      <c r="O5097" s="15" t="str">
        <f t="shared" si="159"/>
        <v/>
      </c>
    </row>
    <row r="5098" spans="12:15" ht="16.5" customHeight="1">
      <c r="L5098" s="406"/>
      <c r="M5098" s="25" t="str">
        <f>IFERROR(VLOOKUP(D5098,Cover!$I$2:$J$14,2,0),"")</f>
        <v/>
      </c>
      <c r="N5098" s="25" t="str">
        <f t="shared" si="158"/>
        <v/>
      </c>
      <c r="O5098" s="15" t="str">
        <f t="shared" si="159"/>
        <v/>
      </c>
    </row>
    <row r="5099" spans="12:15" ht="16.5" customHeight="1">
      <c r="L5099" s="406"/>
      <c r="M5099" s="25" t="str">
        <f>IFERROR(VLOOKUP(D5099,Cover!$I$2:$J$14,2,0),"")</f>
        <v/>
      </c>
      <c r="N5099" s="25" t="str">
        <f t="shared" si="158"/>
        <v/>
      </c>
      <c r="O5099" s="15" t="str">
        <f t="shared" si="159"/>
        <v/>
      </c>
    </row>
    <row r="5100" spans="12:15" ht="16.5" customHeight="1">
      <c r="L5100" s="406"/>
      <c r="M5100" s="25" t="str">
        <f>IFERROR(VLOOKUP(D5100,Cover!$I$2:$J$14,2,0),"")</f>
        <v/>
      </c>
      <c r="N5100" s="25" t="str">
        <f t="shared" si="158"/>
        <v/>
      </c>
      <c r="O5100" s="15" t="str">
        <f t="shared" si="159"/>
        <v/>
      </c>
    </row>
    <row r="5101" spans="12:15" ht="16.5" customHeight="1">
      <c r="L5101" s="406"/>
      <c r="M5101" s="25" t="str">
        <f>IFERROR(VLOOKUP(D5101,Cover!$I$2:$J$14,2,0),"")</f>
        <v/>
      </c>
      <c r="N5101" s="25" t="str">
        <f t="shared" si="158"/>
        <v/>
      </c>
      <c r="O5101" s="15" t="str">
        <f t="shared" si="159"/>
        <v/>
      </c>
    </row>
    <row r="5102" spans="12:15" ht="16.5" customHeight="1">
      <c r="L5102" s="406"/>
      <c r="M5102" s="25" t="str">
        <f>IFERROR(VLOOKUP(D5102,Cover!$I$2:$J$14,2,0),"")</f>
        <v/>
      </c>
      <c r="N5102" s="25" t="str">
        <f t="shared" si="158"/>
        <v/>
      </c>
      <c r="O5102" s="15" t="str">
        <f t="shared" si="159"/>
        <v/>
      </c>
    </row>
    <row r="5103" spans="12:15" ht="16.5" customHeight="1">
      <c r="L5103" s="406"/>
      <c r="M5103" s="25" t="str">
        <f>IFERROR(VLOOKUP(D5103,Cover!$I$2:$J$14,2,0),"")</f>
        <v/>
      </c>
      <c r="N5103" s="25" t="str">
        <f t="shared" si="158"/>
        <v/>
      </c>
      <c r="O5103" s="15" t="str">
        <f t="shared" si="159"/>
        <v/>
      </c>
    </row>
    <row r="5104" spans="12:15" ht="16.5" customHeight="1">
      <c r="L5104" s="406"/>
      <c r="M5104" s="25" t="str">
        <f>IFERROR(VLOOKUP(D5104,Cover!$I$2:$J$14,2,0),"")</f>
        <v/>
      </c>
      <c r="N5104" s="25" t="str">
        <f t="shared" si="158"/>
        <v/>
      </c>
      <c r="O5104" s="15" t="str">
        <f t="shared" si="159"/>
        <v/>
      </c>
    </row>
    <row r="5105" spans="12:15" ht="16.5" customHeight="1">
      <c r="L5105" s="406"/>
      <c r="M5105" s="25" t="str">
        <f>IFERROR(VLOOKUP(D5105,Cover!$I$2:$J$14,2,0),"")</f>
        <v/>
      </c>
      <c r="N5105" s="25" t="str">
        <f t="shared" si="158"/>
        <v/>
      </c>
      <c r="O5105" s="15" t="str">
        <f t="shared" si="159"/>
        <v/>
      </c>
    </row>
    <row r="5106" spans="12:15" ht="16.5" customHeight="1">
      <c r="L5106" s="406"/>
      <c r="M5106" s="25" t="str">
        <f>IFERROR(VLOOKUP(D5106,Cover!$I$2:$J$14,2,0),"")</f>
        <v/>
      </c>
      <c r="N5106" s="25" t="str">
        <f t="shared" si="158"/>
        <v/>
      </c>
      <c r="O5106" s="15" t="str">
        <f t="shared" si="159"/>
        <v/>
      </c>
    </row>
    <row r="5107" spans="12:15" ht="16.5" customHeight="1">
      <c r="L5107" s="406"/>
      <c r="M5107" s="25" t="str">
        <f>IFERROR(VLOOKUP(D5107,Cover!$I$2:$J$14,2,0),"")</f>
        <v/>
      </c>
      <c r="N5107" s="25" t="str">
        <f t="shared" si="158"/>
        <v/>
      </c>
      <c r="O5107" s="15" t="str">
        <f t="shared" si="159"/>
        <v/>
      </c>
    </row>
    <row r="5108" spans="12:15" ht="16.5" customHeight="1">
      <c r="L5108" s="406"/>
      <c r="M5108" s="25" t="str">
        <f>IFERROR(VLOOKUP(D5108,Cover!$I$2:$J$14,2,0),"")</f>
        <v/>
      </c>
      <c r="N5108" s="25" t="str">
        <f t="shared" si="158"/>
        <v/>
      </c>
      <c r="O5108" s="15" t="str">
        <f t="shared" si="159"/>
        <v/>
      </c>
    </row>
    <row r="5109" spans="12:15" ht="16.5" customHeight="1">
      <c r="L5109" s="406"/>
      <c r="M5109" s="25" t="str">
        <f>IFERROR(VLOOKUP(D5109,Cover!$I$2:$J$14,2,0),"")</f>
        <v/>
      </c>
      <c r="N5109" s="25" t="str">
        <f t="shared" si="158"/>
        <v/>
      </c>
      <c r="O5109" s="15" t="str">
        <f t="shared" si="159"/>
        <v/>
      </c>
    </row>
    <row r="5110" spans="12:15" ht="16.5" customHeight="1">
      <c r="L5110" s="406"/>
      <c r="M5110" s="25" t="str">
        <f>IFERROR(VLOOKUP(D5110,Cover!$I$2:$J$14,2,0),"")</f>
        <v/>
      </c>
      <c r="N5110" s="25" t="str">
        <f t="shared" si="158"/>
        <v/>
      </c>
      <c r="O5110" s="15" t="str">
        <f t="shared" si="159"/>
        <v/>
      </c>
    </row>
    <row r="5111" spans="12:15" ht="16.5" customHeight="1">
      <c r="L5111" s="406"/>
      <c r="M5111" s="25" t="str">
        <f>IFERROR(VLOOKUP(D5111,Cover!$I$2:$J$14,2,0),"")</f>
        <v/>
      </c>
      <c r="N5111" s="25" t="str">
        <f t="shared" si="158"/>
        <v/>
      </c>
      <c r="O5111" s="15" t="str">
        <f t="shared" si="159"/>
        <v/>
      </c>
    </row>
    <row r="5112" spans="12:15" ht="16.5" customHeight="1">
      <c r="L5112" s="406"/>
      <c r="M5112" s="25" t="str">
        <f>IFERROR(VLOOKUP(D5112,Cover!$I$2:$J$14,2,0),"")</f>
        <v/>
      </c>
      <c r="N5112" s="25" t="str">
        <f t="shared" si="158"/>
        <v/>
      </c>
      <c r="O5112" s="15" t="str">
        <f t="shared" si="159"/>
        <v/>
      </c>
    </row>
    <row r="5113" spans="12:15" ht="16.5" customHeight="1">
      <c r="L5113" s="406"/>
      <c r="M5113" s="25" t="str">
        <f>IFERROR(VLOOKUP(D5113,Cover!$I$2:$J$14,2,0),"")</f>
        <v/>
      </c>
      <c r="N5113" s="25" t="str">
        <f t="shared" si="158"/>
        <v/>
      </c>
      <c r="O5113" s="15" t="str">
        <f t="shared" si="159"/>
        <v/>
      </c>
    </row>
    <row r="5114" spans="12:15" ht="16.5" customHeight="1">
      <c r="L5114" s="406"/>
      <c r="M5114" s="25" t="str">
        <f>IFERROR(VLOOKUP(D5114,Cover!$I$2:$J$14,2,0),"")</f>
        <v/>
      </c>
      <c r="N5114" s="25" t="str">
        <f t="shared" si="158"/>
        <v/>
      </c>
      <c r="O5114" s="15" t="str">
        <f t="shared" si="159"/>
        <v/>
      </c>
    </row>
    <row r="5115" spans="12:15" ht="16.5" customHeight="1">
      <c r="L5115" s="406"/>
      <c r="M5115" s="25" t="str">
        <f>IFERROR(VLOOKUP(D5115,Cover!$I$2:$J$14,2,0),"")</f>
        <v/>
      </c>
      <c r="N5115" s="25" t="str">
        <f t="shared" si="158"/>
        <v/>
      </c>
      <c r="O5115" s="15" t="str">
        <f t="shared" si="159"/>
        <v/>
      </c>
    </row>
    <row r="5116" spans="12:15" ht="16.5" customHeight="1">
      <c r="L5116" s="406"/>
      <c r="M5116" s="25" t="str">
        <f>IFERROR(VLOOKUP(D5116,Cover!$I$2:$J$14,2,0),"")</f>
        <v/>
      </c>
      <c r="N5116" s="25" t="str">
        <f t="shared" si="158"/>
        <v/>
      </c>
      <c r="O5116" s="15" t="str">
        <f t="shared" si="159"/>
        <v/>
      </c>
    </row>
    <row r="5117" spans="12:15" ht="16.5" customHeight="1">
      <c r="L5117" s="406"/>
      <c r="M5117" s="25" t="str">
        <f>IFERROR(VLOOKUP(D5117,Cover!$I$2:$J$14,2,0),"")</f>
        <v/>
      </c>
      <c r="N5117" s="25" t="str">
        <f t="shared" si="158"/>
        <v/>
      </c>
      <c r="O5117" s="15" t="str">
        <f t="shared" si="159"/>
        <v/>
      </c>
    </row>
    <row r="5118" spans="12:15" ht="16.5" customHeight="1">
      <c r="L5118" s="406"/>
      <c r="M5118" s="25" t="str">
        <f>IFERROR(VLOOKUP(D5118,Cover!$I$2:$J$14,2,0),"")</f>
        <v/>
      </c>
      <c r="N5118" s="25" t="str">
        <f t="shared" si="158"/>
        <v/>
      </c>
      <c r="O5118" s="15" t="str">
        <f t="shared" si="159"/>
        <v/>
      </c>
    </row>
    <row r="5119" spans="12:15" ht="16.5" customHeight="1">
      <c r="L5119" s="406"/>
      <c r="M5119" s="25" t="str">
        <f>IFERROR(VLOOKUP(D5119,Cover!$I$2:$J$14,2,0),"")</f>
        <v/>
      </c>
      <c r="N5119" s="25" t="str">
        <f t="shared" si="158"/>
        <v/>
      </c>
      <c r="O5119" s="15" t="str">
        <f t="shared" si="159"/>
        <v/>
      </c>
    </row>
    <row r="5120" spans="12:15" ht="16.5" customHeight="1">
      <c r="L5120" s="406"/>
      <c r="M5120" s="25" t="str">
        <f>IFERROR(VLOOKUP(D5120,Cover!$I$2:$J$14,2,0),"")</f>
        <v/>
      </c>
      <c r="N5120" s="25" t="str">
        <f t="shared" si="158"/>
        <v/>
      </c>
      <c r="O5120" s="15" t="str">
        <f t="shared" si="159"/>
        <v/>
      </c>
    </row>
    <row r="5121" spans="12:15" ht="16.5" customHeight="1">
      <c r="L5121" s="406"/>
      <c r="M5121" s="25" t="str">
        <f>IFERROR(VLOOKUP(D5121,Cover!$I$2:$J$14,2,0),"")</f>
        <v/>
      </c>
      <c r="N5121" s="25" t="str">
        <f t="shared" si="158"/>
        <v/>
      </c>
      <c r="O5121" s="15" t="str">
        <f t="shared" si="159"/>
        <v/>
      </c>
    </row>
    <row r="5122" spans="12:15" ht="16.5" customHeight="1">
      <c r="L5122" s="406"/>
      <c r="M5122" s="25" t="str">
        <f>IFERROR(VLOOKUP(D5122,Cover!$I$2:$J$14,2,0),"")</f>
        <v/>
      </c>
      <c r="N5122" s="25" t="str">
        <f t="shared" si="158"/>
        <v/>
      </c>
      <c r="O5122" s="15" t="str">
        <f t="shared" si="159"/>
        <v/>
      </c>
    </row>
    <row r="5123" spans="12:15" ht="16.5" customHeight="1">
      <c r="L5123" s="406"/>
      <c r="M5123" s="25" t="str">
        <f>IFERROR(VLOOKUP(D5123,Cover!$I$2:$J$14,2,0),"")</f>
        <v/>
      </c>
      <c r="N5123" s="25" t="str">
        <f t="shared" ref="N5123:N5186" si="160">IF(O5123&lt;&gt;"PMOyyy144_R4bis",CONCATENATE(B5123,M5123,I5123),CONCATENATE(O5123,M5123,I5123))</f>
        <v/>
      </c>
      <c r="O5123" s="15" t="str">
        <f t="shared" ref="O5123:O5186" si="161">LEFT(B5123,15)</f>
        <v/>
      </c>
    </row>
    <row r="5124" spans="12:15" ht="16.5" customHeight="1">
      <c r="L5124" s="406"/>
      <c r="M5124" s="25" t="str">
        <f>IFERROR(VLOOKUP(D5124,Cover!$I$2:$J$14,2,0),"")</f>
        <v/>
      </c>
      <c r="N5124" s="25" t="str">
        <f t="shared" si="160"/>
        <v/>
      </c>
      <c r="O5124" s="15" t="str">
        <f t="shared" si="161"/>
        <v/>
      </c>
    </row>
    <row r="5125" spans="12:15" ht="16.5" customHeight="1">
      <c r="L5125" s="406"/>
      <c r="M5125" s="25" t="str">
        <f>IFERROR(VLOOKUP(D5125,Cover!$I$2:$J$14,2,0),"")</f>
        <v/>
      </c>
      <c r="N5125" s="25" t="str">
        <f t="shared" si="160"/>
        <v/>
      </c>
      <c r="O5125" s="15" t="str">
        <f t="shared" si="161"/>
        <v/>
      </c>
    </row>
    <row r="5126" spans="12:15" ht="16.5" customHeight="1">
      <c r="L5126" s="406"/>
      <c r="M5126" s="25" t="str">
        <f>IFERROR(VLOOKUP(D5126,Cover!$I$2:$J$14,2,0),"")</f>
        <v/>
      </c>
      <c r="N5126" s="25" t="str">
        <f t="shared" si="160"/>
        <v/>
      </c>
      <c r="O5126" s="15" t="str">
        <f t="shared" si="161"/>
        <v/>
      </c>
    </row>
    <row r="5127" spans="12:15" ht="16.5" customHeight="1">
      <c r="L5127" s="406"/>
      <c r="M5127" s="25" t="str">
        <f>IFERROR(VLOOKUP(D5127,Cover!$I$2:$J$14,2,0),"")</f>
        <v/>
      </c>
      <c r="N5127" s="25" t="str">
        <f t="shared" si="160"/>
        <v/>
      </c>
      <c r="O5127" s="15" t="str">
        <f t="shared" si="161"/>
        <v/>
      </c>
    </row>
    <row r="5128" spans="12:15" ht="16.5" customHeight="1">
      <c r="L5128" s="406"/>
      <c r="M5128" s="25" t="str">
        <f>IFERROR(VLOOKUP(D5128,Cover!$I$2:$J$14,2,0),"")</f>
        <v/>
      </c>
      <c r="N5128" s="25" t="str">
        <f t="shared" si="160"/>
        <v/>
      </c>
      <c r="O5128" s="15" t="str">
        <f t="shared" si="161"/>
        <v/>
      </c>
    </row>
    <row r="5129" spans="12:15" ht="16.5" customHeight="1">
      <c r="L5129" s="406"/>
      <c r="M5129" s="25" t="str">
        <f>IFERROR(VLOOKUP(D5129,Cover!$I$2:$J$14,2,0),"")</f>
        <v/>
      </c>
      <c r="N5129" s="25" t="str">
        <f t="shared" si="160"/>
        <v/>
      </c>
      <c r="O5129" s="15" t="str">
        <f t="shared" si="161"/>
        <v/>
      </c>
    </row>
    <row r="5130" spans="12:15" ht="16.5" customHeight="1">
      <c r="L5130" s="406"/>
      <c r="M5130" s="25" t="str">
        <f>IFERROR(VLOOKUP(D5130,Cover!$I$2:$J$14,2,0),"")</f>
        <v/>
      </c>
      <c r="N5130" s="25" t="str">
        <f t="shared" si="160"/>
        <v/>
      </c>
      <c r="O5130" s="15" t="str">
        <f t="shared" si="161"/>
        <v/>
      </c>
    </row>
    <row r="5131" spans="12:15" ht="16.5" customHeight="1">
      <c r="L5131" s="406"/>
      <c r="M5131" s="25" t="str">
        <f>IFERROR(VLOOKUP(D5131,Cover!$I$2:$J$14,2,0),"")</f>
        <v/>
      </c>
      <c r="N5131" s="25" t="str">
        <f t="shared" si="160"/>
        <v/>
      </c>
      <c r="O5131" s="15" t="str">
        <f t="shared" si="161"/>
        <v/>
      </c>
    </row>
    <row r="5132" spans="12:15" ht="16.5" customHeight="1">
      <c r="L5132" s="406"/>
      <c r="M5132" s="25" t="str">
        <f>IFERROR(VLOOKUP(D5132,Cover!$I$2:$J$14,2,0),"")</f>
        <v/>
      </c>
      <c r="N5132" s="25" t="str">
        <f t="shared" si="160"/>
        <v/>
      </c>
      <c r="O5132" s="15" t="str">
        <f t="shared" si="161"/>
        <v/>
      </c>
    </row>
    <row r="5133" spans="12:15" ht="16.5" customHeight="1">
      <c r="L5133" s="406"/>
      <c r="M5133" s="25" t="str">
        <f>IFERROR(VLOOKUP(D5133,Cover!$I$2:$J$14,2,0),"")</f>
        <v/>
      </c>
      <c r="N5133" s="25" t="str">
        <f t="shared" si="160"/>
        <v/>
      </c>
      <c r="O5133" s="15" t="str">
        <f t="shared" si="161"/>
        <v/>
      </c>
    </row>
    <row r="5134" spans="12:15" ht="16.5" customHeight="1">
      <c r="L5134" s="406"/>
      <c r="M5134" s="25" t="str">
        <f>IFERROR(VLOOKUP(D5134,Cover!$I$2:$J$14,2,0),"")</f>
        <v/>
      </c>
      <c r="N5134" s="25" t="str">
        <f t="shared" si="160"/>
        <v/>
      </c>
      <c r="O5134" s="15" t="str">
        <f t="shared" si="161"/>
        <v/>
      </c>
    </row>
    <row r="5135" spans="12:15" ht="16.5" customHeight="1">
      <c r="L5135" s="406"/>
      <c r="M5135" s="25" t="str">
        <f>IFERROR(VLOOKUP(D5135,Cover!$I$2:$J$14,2,0),"")</f>
        <v/>
      </c>
      <c r="N5135" s="25" t="str">
        <f t="shared" si="160"/>
        <v/>
      </c>
      <c r="O5135" s="15" t="str">
        <f t="shared" si="161"/>
        <v/>
      </c>
    </row>
    <row r="5136" spans="12:15" ht="16.5" customHeight="1">
      <c r="L5136" s="406"/>
      <c r="M5136" s="25" t="str">
        <f>IFERROR(VLOOKUP(D5136,Cover!$I$2:$J$14,2,0),"")</f>
        <v/>
      </c>
      <c r="N5136" s="25" t="str">
        <f t="shared" si="160"/>
        <v/>
      </c>
      <c r="O5136" s="15" t="str">
        <f t="shared" si="161"/>
        <v/>
      </c>
    </row>
    <row r="5137" spans="12:15" ht="16.5" customHeight="1">
      <c r="L5137" s="406"/>
      <c r="M5137" s="25" t="str">
        <f>IFERROR(VLOOKUP(D5137,Cover!$I$2:$J$14,2,0),"")</f>
        <v/>
      </c>
      <c r="N5137" s="25" t="str">
        <f t="shared" si="160"/>
        <v/>
      </c>
      <c r="O5137" s="15" t="str">
        <f t="shared" si="161"/>
        <v/>
      </c>
    </row>
    <row r="5138" spans="12:15" ht="16.5" customHeight="1">
      <c r="L5138" s="406"/>
      <c r="M5138" s="25" t="str">
        <f>IFERROR(VLOOKUP(D5138,Cover!$I$2:$J$14,2,0),"")</f>
        <v/>
      </c>
      <c r="N5138" s="25" t="str">
        <f t="shared" si="160"/>
        <v/>
      </c>
      <c r="O5138" s="15" t="str">
        <f t="shared" si="161"/>
        <v/>
      </c>
    </row>
    <row r="5139" spans="12:15" ht="16.5" customHeight="1">
      <c r="L5139" s="406"/>
      <c r="M5139" s="25" t="str">
        <f>IFERROR(VLOOKUP(D5139,Cover!$I$2:$J$14,2,0),"")</f>
        <v/>
      </c>
      <c r="N5139" s="25" t="str">
        <f t="shared" si="160"/>
        <v/>
      </c>
      <c r="O5139" s="15" t="str">
        <f t="shared" si="161"/>
        <v/>
      </c>
    </row>
    <row r="5140" spans="12:15" ht="16.5" customHeight="1">
      <c r="L5140" s="406"/>
      <c r="M5140" s="25" t="str">
        <f>IFERROR(VLOOKUP(D5140,Cover!$I$2:$J$14,2,0),"")</f>
        <v/>
      </c>
      <c r="N5140" s="25" t="str">
        <f t="shared" si="160"/>
        <v/>
      </c>
      <c r="O5140" s="15" t="str">
        <f t="shared" si="161"/>
        <v/>
      </c>
    </row>
    <row r="5141" spans="12:15" ht="16.5" customHeight="1">
      <c r="L5141" s="406"/>
      <c r="M5141" s="25" t="str">
        <f>IFERROR(VLOOKUP(D5141,Cover!$I$2:$J$14,2,0),"")</f>
        <v/>
      </c>
      <c r="N5141" s="25" t="str">
        <f t="shared" si="160"/>
        <v/>
      </c>
      <c r="O5141" s="15" t="str">
        <f t="shared" si="161"/>
        <v/>
      </c>
    </row>
    <row r="5142" spans="12:15" ht="16.5" customHeight="1">
      <c r="L5142" s="406"/>
      <c r="M5142" s="25" t="str">
        <f>IFERROR(VLOOKUP(D5142,Cover!$I$2:$J$14,2,0),"")</f>
        <v/>
      </c>
      <c r="N5142" s="25" t="str">
        <f t="shared" si="160"/>
        <v/>
      </c>
      <c r="O5142" s="15" t="str">
        <f t="shared" si="161"/>
        <v/>
      </c>
    </row>
    <row r="5143" spans="12:15" ht="16.5" customHeight="1">
      <c r="L5143" s="406"/>
      <c r="M5143" s="25" t="str">
        <f>IFERROR(VLOOKUP(D5143,Cover!$I$2:$J$14,2,0),"")</f>
        <v/>
      </c>
      <c r="N5143" s="25" t="str">
        <f t="shared" si="160"/>
        <v/>
      </c>
      <c r="O5143" s="15" t="str">
        <f t="shared" si="161"/>
        <v/>
      </c>
    </row>
    <row r="5144" spans="12:15" ht="16.5" customHeight="1">
      <c r="L5144" s="406"/>
      <c r="M5144" s="25" t="str">
        <f>IFERROR(VLOOKUP(D5144,Cover!$I$2:$J$14,2,0),"")</f>
        <v/>
      </c>
      <c r="N5144" s="25" t="str">
        <f t="shared" si="160"/>
        <v/>
      </c>
      <c r="O5144" s="15" t="str">
        <f t="shared" si="161"/>
        <v/>
      </c>
    </row>
    <row r="5145" spans="12:15" ht="16.5" customHeight="1">
      <c r="L5145" s="406"/>
      <c r="M5145" s="25" t="str">
        <f>IFERROR(VLOOKUP(D5145,Cover!$I$2:$J$14,2,0),"")</f>
        <v/>
      </c>
      <c r="N5145" s="25" t="str">
        <f t="shared" si="160"/>
        <v/>
      </c>
      <c r="O5145" s="15" t="str">
        <f t="shared" si="161"/>
        <v/>
      </c>
    </row>
    <row r="5146" spans="12:15" ht="16.5" customHeight="1">
      <c r="L5146" s="406"/>
      <c r="M5146" s="25" t="str">
        <f>IFERROR(VLOOKUP(D5146,Cover!$I$2:$J$14,2,0),"")</f>
        <v/>
      </c>
      <c r="N5146" s="25" t="str">
        <f t="shared" si="160"/>
        <v/>
      </c>
      <c r="O5146" s="15" t="str">
        <f t="shared" si="161"/>
        <v/>
      </c>
    </row>
    <row r="5147" spans="12:15" ht="16.5" customHeight="1">
      <c r="L5147" s="406"/>
      <c r="M5147" s="25" t="str">
        <f>IFERROR(VLOOKUP(D5147,Cover!$I$2:$J$14,2,0),"")</f>
        <v/>
      </c>
      <c r="N5147" s="25" t="str">
        <f t="shared" si="160"/>
        <v/>
      </c>
      <c r="O5147" s="15" t="str">
        <f t="shared" si="161"/>
        <v/>
      </c>
    </row>
    <row r="5148" spans="12:15" ht="16.5" customHeight="1">
      <c r="L5148" s="406"/>
      <c r="M5148" s="25" t="str">
        <f>IFERROR(VLOOKUP(D5148,Cover!$I$2:$J$14,2,0),"")</f>
        <v/>
      </c>
      <c r="N5148" s="25" t="str">
        <f t="shared" si="160"/>
        <v/>
      </c>
      <c r="O5148" s="15" t="str">
        <f t="shared" si="161"/>
        <v/>
      </c>
    </row>
    <row r="5149" spans="12:15" ht="16.5" customHeight="1">
      <c r="L5149" s="406"/>
      <c r="M5149" s="25" t="str">
        <f>IFERROR(VLOOKUP(D5149,Cover!$I$2:$J$14,2,0),"")</f>
        <v/>
      </c>
      <c r="N5149" s="25" t="str">
        <f t="shared" si="160"/>
        <v/>
      </c>
      <c r="O5149" s="15" t="str">
        <f t="shared" si="161"/>
        <v/>
      </c>
    </row>
    <row r="5150" spans="12:15" ht="16.5" customHeight="1">
      <c r="L5150" s="406"/>
      <c r="M5150" s="25" t="str">
        <f>IFERROR(VLOOKUP(D5150,Cover!$I$2:$J$14,2,0),"")</f>
        <v/>
      </c>
      <c r="N5150" s="25" t="str">
        <f t="shared" si="160"/>
        <v/>
      </c>
      <c r="O5150" s="15" t="str">
        <f t="shared" si="161"/>
        <v/>
      </c>
    </row>
    <row r="5151" spans="12:15" ht="16.5" customHeight="1">
      <c r="L5151" s="406"/>
      <c r="M5151" s="25" t="str">
        <f>IFERROR(VLOOKUP(D5151,Cover!$I$2:$J$14,2,0),"")</f>
        <v/>
      </c>
      <c r="N5151" s="25" t="str">
        <f t="shared" si="160"/>
        <v/>
      </c>
      <c r="O5151" s="15" t="str">
        <f t="shared" si="161"/>
        <v/>
      </c>
    </row>
    <row r="5152" spans="12:15" ht="16.5" customHeight="1">
      <c r="L5152" s="406"/>
      <c r="M5152" s="25" t="str">
        <f>IFERROR(VLOOKUP(D5152,Cover!$I$2:$J$14,2,0),"")</f>
        <v/>
      </c>
      <c r="N5152" s="25" t="str">
        <f t="shared" si="160"/>
        <v/>
      </c>
      <c r="O5152" s="15" t="str">
        <f t="shared" si="161"/>
        <v/>
      </c>
    </row>
    <row r="5153" spans="12:15" ht="16.5" customHeight="1">
      <c r="L5153" s="406"/>
      <c r="M5153" s="25" t="str">
        <f>IFERROR(VLOOKUP(D5153,Cover!$I$2:$J$14,2,0),"")</f>
        <v/>
      </c>
      <c r="N5153" s="25" t="str">
        <f t="shared" si="160"/>
        <v/>
      </c>
      <c r="O5153" s="15" t="str">
        <f t="shared" si="161"/>
        <v/>
      </c>
    </row>
    <row r="5154" spans="12:15" ht="16.5" customHeight="1">
      <c r="L5154" s="406"/>
      <c r="M5154" s="25" t="str">
        <f>IFERROR(VLOOKUP(D5154,Cover!$I$2:$J$14,2,0),"")</f>
        <v/>
      </c>
      <c r="N5154" s="25" t="str">
        <f t="shared" si="160"/>
        <v/>
      </c>
      <c r="O5154" s="15" t="str">
        <f t="shared" si="161"/>
        <v/>
      </c>
    </row>
    <row r="5155" spans="12:15" ht="16.5" customHeight="1">
      <c r="L5155" s="406"/>
      <c r="M5155" s="25" t="str">
        <f>IFERROR(VLOOKUP(D5155,Cover!$I$2:$J$14,2,0),"")</f>
        <v/>
      </c>
      <c r="N5155" s="25" t="str">
        <f t="shared" si="160"/>
        <v/>
      </c>
      <c r="O5155" s="15" t="str">
        <f t="shared" si="161"/>
        <v/>
      </c>
    </row>
    <row r="5156" spans="12:15" ht="16.5" customHeight="1">
      <c r="L5156" s="406"/>
      <c r="M5156" s="25" t="str">
        <f>IFERROR(VLOOKUP(D5156,Cover!$I$2:$J$14,2,0),"")</f>
        <v/>
      </c>
      <c r="N5156" s="25" t="str">
        <f t="shared" si="160"/>
        <v/>
      </c>
      <c r="O5156" s="15" t="str">
        <f t="shared" si="161"/>
        <v/>
      </c>
    </row>
    <row r="5157" spans="12:15" ht="16.5" customHeight="1">
      <c r="L5157" s="406"/>
      <c r="M5157" s="25" t="str">
        <f>IFERROR(VLOOKUP(D5157,Cover!$I$2:$J$14,2,0),"")</f>
        <v/>
      </c>
      <c r="N5157" s="25" t="str">
        <f t="shared" si="160"/>
        <v/>
      </c>
      <c r="O5157" s="15" t="str">
        <f t="shared" si="161"/>
        <v/>
      </c>
    </row>
    <row r="5158" spans="12:15" ht="16.5" customHeight="1">
      <c r="L5158" s="406"/>
      <c r="M5158" s="25" t="str">
        <f>IFERROR(VLOOKUP(D5158,Cover!$I$2:$J$14,2,0),"")</f>
        <v/>
      </c>
      <c r="N5158" s="25" t="str">
        <f t="shared" si="160"/>
        <v/>
      </c>
      <c r="O5158" s="15" t="str">
        <f t="shared" si="161"/>
        <v/>
      </c>
    </row>
    <row r="5159" spans="12:15" ht="16.5" customHeight="1">
      <c r="L5159" s="406"/>
      <c r="M5159" s="25" t="str">
        <f>IFERROR(VLOOKUP(D5159,Cover!$I$2:$J$14,2,0),"")</f>
        <v/>
      </c>
      <c r="N5159" s="25" t="str">
        <f t="shared" si="160"/>
        <v/>
      </c>
      <c r="O5159" s="15" t="str">
        <f t="shared" si="161"/>
        <v/>
      </c>
    </row>
    <row r="5160" spans="12:15" ht="16.5" customHeight="1">
      <c r="L5160" s="406"/>
      <c r="M5160" s="25" t="str">
        <f>IFERROR(VLOOKUP(D5160,Cover!$I$2:$J$14,2,0),"")</f>
        <v/>
      </c>
      <c r="N5160" s="25" t="str">
        <f t="shared" si="160"/>
        <v/>
      </c>
      <c r="O5160" s="15" t="str">
        <f t="shared" si="161"/>
        <v/>
      </c>
    </row>
    <row r="5161" spans="12:15" ht="16.5" customHeight="1">
      <c r="L5161" s="406"/>
      <c r="M5161" s="25" t="str">
        <f>IFERROR(VLOOKUP(D5161,Cover!$I$2:$J$14,2,0),"")</f>
        <v/>
      </c>
      <c r="N5161" s="25" t="str">
        <f t="shared" si="160"/>
        <v/>
      </c>
      <c r="O5161" s="15" t="str">
        <f t="shared" si="161"/>
        <v/>
      </c>
    </row>
    <row r="5162" spans="12:15" ht="16.5" customHeight="1">
      <c r="L5162" s="406"/>
      <c r="M5162" s="25" t="str">
        <f>IFERROR(VLOOKUP(D5162,Cover!$I$2:$J$14,2,0),"")</f>
        <v/>
      </c>
      <c r="N5162" s="25" t="str">
        <f t="shared" si="160"/>
        <v/>
      </c>
      <c r="O5162" s="15" t="str">
        <f t="shared" si="161"/>
        <v/>
      </c>
    </row>
    <row r="5163" spans="12:15" ht="16.5" customHeight="1">
      <c r="L5163" s="406"/>
      <c r="M5163" s="25" t="str">
        <f>IFERROR(VLOOKUP(D5163,Cover!$I$2:$J$14,2,0),"")</f>
        <v/>
      </c>
      <c r="N5163" s="25" t="str">
        <f t="shared" si="160"/>
        <v/>
      </c>
      <c r="O5163" s="15" t="str">
        <f t="shared" si="161"/>
        <v/>
      </c>
    </row>
    <row r="5164" spans="12:15" ht="16.5" customHeight="1">
      <c r="L5164" s="406"/>
      <c r="M5164" s="25" t="str">
        <f>IFERROR(VLOOKUP(D5164,Cover!$I$2:$J$14,2,0),"")</f>
        <v/>
      </c>
      <c r="N5164" s="25" t="str">
        <f t="shared" si="160"/>
        <v/>
      </c>
      <c r="O5164" s="15" t="str">
        <f t="shared" si="161"/>
        <v/>
      </c>
    </row>
    <row r="5165" spans="12:15" ht="16.5" customHeight="1">
      <c r="L5165" s="406"/>
      <c r="M5165" s="25" t="str">
        <f>IFERROR(VLOOKUP(D5165,Cover!$I$2:$J$14,2,0),"")</f>
        <v/>
      </c>
      <c r="N5165" s="25" t="str">
        <f t="shared" si="160"/>
        <v/>
      </c>
      <c r="O5165" s="15" t="str">
        <f t="shared" si="161"/>
        <v/>
      </c>
    </row>
    <row r="5166" spans="12:15" ht="16.5" customHeight="1">
      <c r="L5166" s="406"/>
      <c r="M5166" s="25" t="str">
        <f>IFERROR(VLOOKUP(D5166,Cover!$I$2:$J$14,2,0),"")</f>
        <v/>
      </c>
      <c r="N5166" s="25" t="str">
        <f t="shared" si="160"/>
        <v/>
      </c>
      <c r="O5166" s="15" t="str">
        <f t="shared" si="161"/>
        <v/>
      </c>
    </row>
    <row r="5167" spans="12:15" ht="16.5" customHeight="1">
      <c r="L5167" s="406"/>
      <c r="M5167" s="25" t="str">
        <f>IFERROR(VLOOKUP(D5167,Cover!$I$2:$J$14,2,0),"")</f>
        <v/>
      </c>
      <c r="N5167" s="25" t="str">
        <f t="shared" si="160"/>
        <v/>
      </c>
      <c r="O5167" s="15" t="str">
        <f t="shared" si="161"/>
        <v/>
      </c>
    </row>
    <row r="5168" spans="12:15" ht="16.5" customHeight="1">
      <c r="L5168" s="406"/>
      <c r="M5168" s="25" t="str">
        <f>IFERROR(VLOOKUP(D5168,Cover!$I$2:$J$14,2,0),"")</f>
        <v/>
      </c>
      <c r="N5168" s="25" t="str">
        <f t="shared" si="160"/>
        <v/>
      </c>
      <c r="O5168" s="15" t="str">
        <f t="shared" si="161"/>
        <v/>
      </c>
    </row>
    <row r="5169" spans="12:15" ht="16.5" customHeight="1">
      <c r="L5169" s="406"/>
      <c r="M5169" s="25" t="str">
        <f>IFERROR(VLOOKUP(D5169,Cover!$I$2:$J$14,2,0),"")</f>
        <v/>
      </c>
      <c r="N5169" s="25" t="str">
        <f t="shared" si="160"/>
        <v/>
      </c>
      <c r="O5169" s="15" t="str">
        <f t="shared" si="161"/>
        <v/>
      </c>
    </row>
    <row r="5170" spans="12:15" ht="16.5" customHeight="1">
      <c r="L5170" s="406"/>
      <c r="M5170" s="25" t="str">
        <f>IFERROR(VLOOKUP(D5170,Cover!$I$2:$J$14,2,0),"")</f>
        <v/>
      </c>
      <c r="N5170" s="25" t="str">
        <f t="shared" si="160"/>
        <v/>
      </c>
      <c r="O5170" s="15" t="str">
        <f t="shared" si="161"/>
        <v/>
      </c>
    </row>
    <row r="5171" spans="12:15" ht="16.5" customHeight="1">
      <c r="L5171" s="406"/>
      <c r="M5171" s="25" t="str">
        <f>IFERROR(VLOOKUP(D5171,Cover!$I$2:$J$14,2,0),"")</f>
        <v/>
      </c>
      <c r="N5171" s="25" t="str">
        <f t="shared" si="160"/>
        <v/>
      </c>
      <c r="O5171" s="15" t="str">
        <f t="shared" si="161"/>
        <v/>
      </c>
    </row>
    <row r="5172" spans="12:15" ht="16.5" customHeight="1">
      <c r="L5172" s="406"/>
      <c r="M5172" s="25" t="str">
        <f>IFERROR(VLOOKUP(D5172,Cover!$I$2:$J$14,2,0),"")</f>
        <v/>
      </c>
      <c r="N5172" s="25" t="str">
        <f t="shared" si="160"/>
        <v/>
      </c>
      <c r="O5172" s="15" t="str">
        <f t="shared" si="161"/>
        <v/>
      </c>
    </row>
    <row r="5173" spans="12:15" ht="16.5" customHeight="1">
      <c r="L5173" s="406"/>
      <c r="M5173" s="25" t="str">
        <f>IFERROR(VLOOKUP(D5173,Cover!$I$2:$J$14,2,0),"")</f>
        <v/>
      </c>
      <c r="N5173" s="25" t="str">
        <f t="shared" si="160"/>
        <v/>
      </c>
      <c r="O5173" s="15" t="str">
        <f t="shared" si="161"/>
        <v/>
      </c>
    </row>
    <row r="5174" spans="12:15" ht="16.5" customHeight="1">
      <c r="L5174" s="406"/>
      <c r="M5174" s="25" t="str">
        <f>IFERROR(VLOOKUP(D5174,Cover!$I$2:$J$14,2,0),"")</f>
        <v/>
      </c>
      <c r="N5174" s="25" t="str">
        <f t="shared" si="160"/>
        <v/>
      </c>
      <c r="O5174" s="15" t="str">
        <f t="shared" si="161"/>
        <v/>
      </c>
    </row>
    <row r="5175" spans="12:15" ht="16.5" customHeight="1">
      <c r="L5175" s="406"/>
      <c r="M5175" s="25" t="str">
        <f>IFERROR(VLOOKUP(D5175,Cover!$I$2:$J$14,2,0),"")</f>
        <v/>
      </c>
      <c r="N5175" s="25" t="str">
        <f t="shared" si="160"/>
        <v/>
      </c>
      <c r="O5175" s="15" t="str">
        <f t="shared" si="161"/>
        <v/>
      </c>
    </row>
    <row r="5176" spans="12:15" ht="16.5" customHeight="1">
      <c r="L5176" s="406"/>
      <c r="M5176" s="25" t="str">
        <f>IFERROR(VLOOKUP(D5176,Cover!$I$2:$J$14,2,0),"")</f>
        <v/>
      </c>
      <c r="N5176" s="25" t="str">
        <f t="shared" si="160"/>
        <v/>
      </c>
      <c r="O5176" s="15" t="str">
        <f t="shared" si="161"/>
        <v/>
      </c>
    </row>
    <row r="5177" spans="12:15" ht="16.5" customHeight="1">
      <c r="L5177" s="406"/>
      <c r="M5177" s="25" t="str">
        <f>IFERROR(VLOOKUP(D5177,Cover!$I$2:$J$14,2,0),"")</f>
        <v/>
      </c>
      <c r="N5177" s="25" t="str">
        <f t="shared" si="160"/>
        <v/>
      </c>
      <c r="O5177" s="15" t="str">
        <f t="shared" si="161"/>
        <v/>
      </c>
    </row>
    <row r="5178" spans="12:15" ht="16.5" customHeight="1">
      <c r="L5178" s="406"/>
      <c r="M5178" s="25" t="str">
        <f>IFERROR(VLOOKUP(D5178,Cover!$I$2:$J$14,2,0),"")</f>
        <v/>
      </c>
      <c r="N5178" s="25" t="str">
        <f t="shared" si="160"/>
        <v/>
      </c>
      <c r="O5178" s="15" t="str">
        <f t="shared" si="161"/>
        <v/>
      </c>
    </row>
    <row r="5179" spans="12:15" ht="16.5" customHeight="1">
      <c r="L5179" s="406"/>
      <c r="M5179" s="25" t="str">
        <f>IFERROR(VLOOKUP(D5179,Cover!$I$2:$J$14,2,0),"")</f>
        <v/>
      </c>
      <c r="N5179" s="25" t="str">
        <f t="shared" si="160"/>
        <v/>
      </c>
      <c r="O5179" s="15" t="str">
        <f t="shared" si="161"/>
        <v/>
      </c>
    </row>
    <row r="5180" spans="12:15" ht="16.5" customHeight="1">
      <c r="L5180" s="406"/>
      <c r="M5180" s="25" t="str">
        <f>IFERROR(VLOOKUP(D5180,Cover!$I$2:$J$14,2,0),"")</f>
        <v/>
      </c>
      <c r="N5180" s="25" t="str">
        <f t="shared" si="160"/>
        <v/>
      </c>
      <c r="O5180" s="15" t="str">
        <f t="shared" si="161"/>
        <v/>
      </c>
    </row>
    <row r="5181" spans="12:15" ht="16.5" customHeight="1">
      <c r="L5181" s="406"/>
      <c r="M5181" s="25" t="str">
        <f>IFERROR(VLOOKUP(D5181,Cover!$I$2:$J$14,2,0),"")</f>
        <v/>
      </c>
      <c r="N5181" s="25" t="str">
        <f t="shared" si="160"/>
        <v/>
      </c>
      <c r="O5181" s="15" t="str">
        <f t="shared" si="161"/>
        <v/>
      </c>
    </row>
    <row r="5182" spans="12:15" ht="16.5" customHeight="1">
      <c r="L5182" s="406"/>
      <c r="M5182" s="25" t="str">
        <f>IFERROR(VLOOKUP(D5182,Cover!$I$2:$J$14,2,0),"")</f>
        <v/>
      </c>
      <c r="N5182" s="25" t="str">
        <f t="shared" si="160"/>
        <v/>
      </c>
      <c r="O5182" s="15" t="str">
        <f t="shared" si="161"/>
        <v/>
      </c>
    </row>
    <row r="5183" spans="12:15" ht="16.5" customHeight="1">
      <c r="L5183" s="406"/>
      <c r="M5183" s="25" t="str">
        <f>IFERROR(VLOOKUP(D5183,Cover!$I$2:$J$14,2,0),"")</f>
        <v/>
      </c>
      <c r="N5183" s="25" t="str">
        <f t="shared" si="160"/>
        <v/>
      </c>
      <c r="O5183" s="15" t="str">
        <f t="shared" si="161"/>
        <v/>
      </c>
    </row>
    <row r="5184" spans="12:15" ht="16.5" customHeight="1">
      <c r="L5184" s="406"/>
      <c r="M5184" s="25" t="str">
        <f>IFERROR(VLOOKUP(D5184,Cover!$I$2:$J$14,2,0),"")</f>
        <v/>
      </c>
      <c r="N5184" s="25" t="str">
        <f t="shared" si="160"/>
        <v/>
      </c>
      <c r="O5184" s="15" t="str">
        <f t="shared" si="161"/>
        <v/>
      </c>
    </row>
    <row r="5185" spans="12:15" ht="16.5" customHeight="1">
      <c r="L5185" s="406"/>
      <c r="M5185" s="25" t="str">
        <f>IFERROR(VLOOKUP(D5185,Cover!$I$2:$J$14,2,0),"")</f>
        <v/>
      </c>
      <c r="N5185" s="25" t="str">
        <f t="shared" si="160"/>
        <v/>
      </c>
      <c r="O5185" s="15" t="str">
        <f t="shared" si="161"/>
        <v/>
      </c>
    </row>
    <row r="5186" spans="12:15" ht="16.5" customHeight="1">
      <c r="L5186" s="406"/>
      <c r="M5186" s="25" t="str">
        <f>IFERROR(VLOOKUP(D5186,Cover!$I$2:$J$14,2,0),"")</f>
        <v/>
      </c>
      <c r="N5186" s="25" t="str">
        <f t="shared" si="160"/>
        <v/>
      </c>
      <c r="O5186" s="15" t="str">
        <f t="shared" si="161"/>
        <v/>
      </c>
    </row>
    <row r="5187" spans="12:15" ht="16.5" customHeight="1">
      <c r="L5187" s="406"/>
      <c r="M5187" s="25" t="str">
        <f>IFERROR(VLOOKUP(D5187,Cover!$I$2:$J$14,2,0),"")</f>
        <v/>
      </c>
      <c r="N5187" s="25" t="str">
        <f t="shared" ref="N5187:N5250" si="162">IF(O5187&lt;&gt;"PMOyyy144_R4bis",CONCATENATE(B5187,M5187,I5187),CONCATENATE(O5187,M5187,I5187))</f>
        <v/>
      </c>
      <c r="O5187" s="15" t="str">
        <f t="shared" ref="O5187:O5250" si="163">LEFT(B5187,15)</f>
        <v/>
      </c>
    </row>
    <row r="5188" spans="12:15" ht="16.5" customHeight="1">
      <c r="L5188" s="406"/>
      <c r="M5188" s="25" t="str">
        <f>IFERROR(VLOOKUP(D5188,Cover!$I$2:$J$14,2,0),"")</f>
        <v/>
      </c>
      <c r="N5188" s="25" t="str">
        <f t="shared" si="162"/>
        <v/>
      </c>
      <c r="O5188" s="15" t="str">
        <f t="shared" si="163"/>
        <v/>
      </c>
    </row>
    <row r="5189" spans="12:15" ht="16.5" customHeight="1">
      <c r="L5189" s="406"/>
      <c r="M5189" s="25" t="str">
        <f>IFERROR(VLOOKUP(D5189,Cover!$I$2:$J$14,2,0),"")</f>
        <v/>
      </c>
      <c r="N5189" s="25" t="str">
        <f t="shared" si="162"/>
        <v/>
      </c>
      <c r="O5189" s="15" t="str">
        <f t="shared" si="163"/>
        <v/>
      </c>
    </row>
    <row r="5190" spans="12:15" ht="16.5" customHeight="1">
      <c r="L5190" s="406"/>
      <c r="M5190" s="25" t="str">
        <f>IFERROR(VLOOKUP(D5190,Cover!$I$2:$J$14,2,0),"")</f>
        <v/>
      </c>
      <c r="N5190" s="25" t="str">
        <f t="shared" si="162"/>
        <v/>
      </c>
      <c r="O5190" s="15" t="str">
        <f t="shared" si="163"/>
        <v/>
      </c>
    </row>
    <row r="5191" spans="12:15" ht="16.5" customHeight="1">
      <c r="L5191" s="406"/>
      <c r="M5191" s="25" t="str">
        <f>IFERROR(VLOOKUP(D5191,Cover!$I$2:$J$14,2,0),"")</f>
        <v/>
      </c>
      <c r="N5191" s="25" t="str">
        <f t="shared" si="162"/>
        <v/>
      </c>
      <c r="O5191" s="15" t="str">
        <f t="shared" si="163"/>
        <v/>
      </c>
    </row>
    <row r="5192" spans="12:15" ht="16.5" customHeight="1">
      <c r="L5192" s="406"/>
      <c r="M5192" s="25" t="str">
        <f>IFERROR(VLOOKUP(D5192,Cover!$I$2:$J$14,2,0),"")</f>
        <v/>
      </c>
      <c r="N5192" s="25" t="str">
        <f t="shared" si="162"/>
        <v/>
      </c>
      <c r="O5192" s="15" t="str">
        <f t="shared" si="163"/>
        <v/>
      </c>
    </row>
    <row r="5193" spans="12:15" ht="16.5" customHeight="1">
      <c r="L5193" s="406"/>
      <c r="M5193" s="25" t="str">
        <f>IFERROR(VLOOKUP(D5193,Cover!$I$2:$J$14,2,0),"")</f>
        <v/>
      </c>
      <c r="N5193" s="25" t="str">
        <f t="shared" si="162"/>
        <v/>
      </c>
      <c r="O5193" s="15" t="str">
        <f t="shared" si="163"/>
        <v/>
      </c>
    </row>
    <row r="5194" spans="12:15" ht="16.5" customHeight="1">
      <c r="L5194" s="406"/>
      <c r="M5194" s="25" t="str">
        <f>IFERROR(VLOOKUP(D5194,Cover!$I$2:$J$14,2,0),"")</f>
        <v/>
      </c>
      <c r="N5194" s="25" t="str">
        <f t="shared" si="162"/>
        <v/>
      </c>
      <c r="O5194" s="15" t="str">
        <f t="shared" si="163"/>
        <v/>
      </c>
    </row>
    <row r="5195" spans="12:15" ht="16.5" customHeight="1">
      <c r="L5195" s="406"/>
      <c r="M5195" s="25" t="str">
        <f>IFERROR(VLOOKUP(D5195,Cover!$I$2:$J$14,2,0),"")</f>
        <v/>
      </c>
      <c r="N5195" s="25" t="str">
        <f t="shared" si="162"/>
        <v/>
      </c>
      <c r="O5195" s="15" t="str">
        <f t="shared" si="163"/>
        <v/>
      </c>
    </row>
    <row r="5196" spans="12:15" ht="16.5" customHeight="1">
      <c r="L5196" s="406"/>
      <c r="M5196" s="25" t="str">
        <f>IFERROR(VLOOKUP(D5196,Cover!$I$2:$J$14,2,0),"")</f>
        <v/>
      </c>
      <c r="N5196" s="25" t="str">
        <f t="shared" si="162"/>
        <v/>
      </c>
      <c r="O5196" s="15" t="str">
        <f t="shared" si="163"/>
        <v/>
      </c>
    </row>
    <row r="5197" spans="12:15" ht="16.5" customHeight="1">
      <c r="L5197" s="406"/>
      <c r="M5197" s="25" t="str">
        <f>IFERROR(VLOOKUP(D5197,Cover!$I$2:$J$14,2,0),"")</f>
        <v/>
      </c>
      <c r="N5197" s="25" t="str">
        <f t="shared" si="162"/>
        <v/>
      </c>
      <c r="O5197" s="15" t="str">
        <f t="shared" si="163"/>
        <v/>
      </c>
    </row>
    <row r="5198" spans="12:15" ht="16.5" customHeight="1">
      <c r="L5198" s="406"/>
      <c r="M5198" s="25" t="str">
        <f>IFERROR(VLOOKUP(D5198,Cover!$I$2:$J$14,2,0),"")</f>
        <v/>
      </c>
      <c r="N5198" s="25" t="str">
        <f t="shared" si="162"/>
        <v/>
      </c>
      <c r="O5198" s="15" t="str">
        <f t="shared" si="163"/>
        <v/>
      </c>
    </row>
    <row r="5199" spans="12:15" ht="16.5" customHeight="1">
      <c r="L5199" s="406"/>
      <c r="M5199" s="25" t="str">
        <f>IFERROR(VLOOKUP(D5199,Cover!$I$2:$J$14,2,0),"")</f>
        <v/>
      </c>
      <c r="N5199" s="25" t="str">
        <f t="shared" si="162"/>
        <v/>
      </c>
      <c r="O5199" s="15" t="str">
        <f t="shared" si="163"/>
        <v/>
      </c>
    </row>
    <row r="5200" spans="12:15" ht="16.5" customHeight="1">
      <c r="L5200" s="406"/>
      <c r="M5200" s="25" t="str">
        <f>IFERROR(VLOOKUP(D5200,Cover!$I$2:$J$14,2,0),"")</f>
        <v/>
      </c>
      <c r="N5200" s="25" t="str">
        <f t="shared" si="162"/>
        <v/>
      </c>
      <c r="O5200" s="15" t="str">
        <f t="shared" si="163"/>
        <v/>
      </c>
    </row>
    <row r="5201" spans="12:15" ht="16.5" customHeight="1">
      <c r="L5201" s="406"/>
      <c r="M5201" s="25" t="str">
        <f>IFERROR(VLOOKUP(D5201,Cover!$I$2:$J$14,2,0),"")</f>
        <v/>
      </c>
      <c r="N5201" s="25" t="str">
        <f t="shared" si="162"/>
        <v/>
      </c>
      <c r="O5201" s="15" t="str">
        <f t="shared" si="163"/>
        <v/>
      </c>
    </row>
    <row r="5202" spans="12:15" ht="16.5" customHeight="1">
      <c r="L5202" s="406"/>
      <c r="M5202" s="25" t="str">
        <f>IFERROR(VLOOKUP(D5202,Cover!$I$2:$J$14,2,0),"")</f>
        <v/>
      </c>
      <c r="N5202" s="25" t="str">
        <f t="shared" si="162"/>
        <v/>
      </c>
      <c r="O5202" s="15" t="str">
        <f t="shared" si="163"/>
        <v/>
      </c>
    </row>
    <row r="5203" spans="12:15" ht="16.5" customHeight="1">
      <c r="L5203" s="406"/>
      <c r="M5203" s="25" t="str">
        <f>IFERROR(VLOOKUP(D5203,Cover!$I$2:$J$14,2,0),"")</f>
        <v/>
      </c>
      <c r="N5203" s="25" t="str">
        <f t="shared" si="162"/>
        <v/>
      </c>
      <c r="O5203" s="15" t="str">
        <f t="shared" si="163"/>
        <v/>
      </c>
    </row>
    <row r="5204" spans="12:15" ht="16.5" customHeight="1">
      <c r="L5204" s="406"/>
      <c r="M5204" s="25" t="str">
        <f>IFERROR(VLOOKUP(D5204,Cover!$I$2:$J$14,2,0),"")</f>
        <v/>
      </c>
      <c r="N5204" s="25" t="str">
        <f t="shared" si="162"/>
        <v/>
      </c>
      <c r="O5204" s="15" t="str">
        <f t="shared" si="163"/>
        <v/>
      </c>
    </row>
    <row r="5205" spans="12:15" ht="16.5" customHeight="1">
      <c r="L5205" s="406"/>
      <c r="M5205" s="25" t="str">
        <f>IFERROR(VLOOKUP(D5205,Cover!$I$2:$J$14,2,0),"")</f>
        <v/>
      </c>
      <c r="N5205" s="25" t="str">
        <f t="shared" si="162"/>
        <v/>
      </c>
      <c r="O5205" s="15" t="str">
        <f t="shared" si="163"/>
        <v/>
      </c>
    </row>
    <row r="5206" spans="12:15" ht="16.5" customHeight="1">
      <c r="L5206" s="406"/>
      <c r="M5206" s="25" t="str">
        <f>IFERROR(VLOOKUP(D5206,Cover!$I$2:$J$14,2,0),"")</f>
        <v/>
      </c>
      <c r="N5206" s="25" t="str">
        <f t="shared" si="162"/>
        <v/>
      </c>
      <c r="O5206" s="15" t="str">
        <f t="shared" si="163"/>
        <v/>
      </c>
    </row>
    <row r="5207" spans="12:15" ht="16.5" customHeight="1">
      <c r="L5207" s="406"/>
      <c r="M5207" s="25" t="str">
        <f>IFERROR(VLOOKUP(D5207,Cover!$I$2:$J$14,2,0),"")</f>
        <v/>
      </c>
      <c r="N5207" s="25" t="str">
        <f t="shared" si="162"/>
        <v/>
      </c>
      <c r="O5207" s="15" t="str">
        <f t="shared" si="163"/>
        <v/>
      </c>
    </row>
    <row r="5208" spans="12:15" ht="16.5" customHeight="1">
      <c r="L5208" s="406"/>
      <c r="M5208" s="25" t="str">
        <f>IFERROR(VLOOKUP(D5208,Cover!$I$2:$J$14,2,0),"")</f>
        <v/>
      </c>
      <c r="N5208" s="25" t="str">
        <f t="shared" si="162"/>
        <v/>
      </c>
      <c r="O5208" s="15" t="str">
        <f t="shared" si="163"/>
        <v/>
      </c>
    </row>
    <row r="5209" spans="12:15" ht="16.5" customHeight="1">
      <c r="L5209" s="406"/>
      <c r="M5209" s="25" t="str">
        <f>IFERROR(VLOOKUP(D5209,Cover!$I$2:$J$14,2,0),"")</f>
        <v/>
      </c>
      <c r="N5209" s="25" t="str">
        <f t="shared" si="162"/>
        <v/>
      </c>
      <c r="O5209" s="15" t="str">
        <f t="shared" si="163"/>
        <v/>
      </c>
    </row>
    <row r="5210" spans="12:15" ht="16.5" customHeight="1">
      <c r="L5210" s="406"/>
      <c r="M5210" s="25" t="str">
        <f>IFERROR(VLOOKUP(D5210,Cover!$I$2:$J$14,2,0),"")</f>
        <v/>
      </c>
      <c r="N5210" s="25" t="str">
        <f t="shared" si="162"/>
        <v/>
      </c>
      <c r="O5210" s="15" t="str">
        <f t="shared" si="163"/>
        <v/>
      </c>
    </row>
    <row r="5211" spans="12:15" ht="16.5" customHeight="1">
      <c r="L5211" s="406"/>
      <c r="M5211" s="25" t="str">
        <f>IFERROR(VLOOKUP(D5211,Cover!$I$2:$J$14,2,0),"")</f>
        <v/>
      </c>
      <c r="N5211" s="25" t="str">
        <f t="shared" si="162"/>
        <v/>
      </c>
      <c r="O5211" s="15" t="str">
        <f t="shared" si="163"/>
        <v/>
      </c>
    </row>
    <row r="5212" spans="12:15" ht="16.5" customHeight="1">
      <c r="L5212" s="406"/>
      <c r="M5212" s="25" t="str">
        <f>IFERROR(VLOOKUP(D5212,Cover!$I$2:$J$14,2,0),"")</f>
        <v/>
      </c>
      <c r="N5212" s="25" t="str">
        <f t="shared" si="162"/>
        <v/>
      </c>
      <c r="O5212" s="15" t="str">
        <f t="shared" si="163"/>
        <v/>
      </c>
    </row>
    <row r="5213" spans="12:15" ht="16.5" customHeight="1">
      <c r="L5213" s="406"/>
      <c r="M5213" s="25" t="str">
        <f>IFERROR(VLOOKUP(D5213,Cover!$I$2:$J$14,2,0),"")</f>
        <v/>
      </c>
      <c r="N5213" s="25" t="str">
        <f t="shared" si="162"/>
        <v/>
      </c>
      <c r="O5213" s="15" t="str">
        <f t="shared" si="163"/>
        <v/>
      </c>
    </row>
    <row r="5214" spans="12:15" ht="16.5" customHeight="1">
      <c r="L5214" s="406"/>
      <c r="M5214" s="25" t="str">
        <f>IFERROR(VLOOKUP(D5214,Cover!$I$2:$J$14,2,0),"")</f>
        <v/>
      </c>
      <c r="N5214" s="25" t="str">
        <f t="shared" si="162"/>
        <v/>
      </c>
      <c r="O5214" s="15" t="str">
        <f t="shared" si="163"/>
        <v/>
      </c>
    </row>
    <row r="5215" spans="12:15" ht="16.5" customHeight="1">
      <c r="L5215" s="406"/>
      <c r="M5215" s="25" t="str">
        <f>IFERROR(VLOOKUP(D5215,Cover!$I$2:$J$14,2,0),"")</f>
        <v/>
      </c>
      <c r="N5215" s="25" t="str">
        <f t="shared" si="162"/>
        <v/>
      </c>
      <c r="O5215" s="15" t="str">
        <f t="shared" si="163"/>
        <v/>
      </c>
    </row>
    <row r="5216" spans="12:15" ht="16.5" customHeight="1">
      <c r="L5216" s="406"/>
      <c r="M5216" s="25" t="str">
        <f>IFERROR(VLOOKUP(D5216,Cover!$I$2:$J$14,2,0),"")</f>
        <v/>
      </c>
      <c r="N5216" s="25" t="str">
        <f t="shared" si="162"/>
        <v/>
      </c>
      <c r="O5216" s="15" t="str">
        <f t="shared" si="163"/>
        <v/>
      </c>
    </row>
    <row r="5217" spans="12:15" ht="16.5" customHeight="1">
      <c r="L5217" s="406"/>
      <c r="M5217" s="25" t="str">
        <f>IFERROR(VLOOKUP(D5217,Cover!$I$2:$J$14,2,0),"")</f>
        <v/>
      </c>
      <c r="N5217" s="25" t="str">
        <f t="shared" si="162"/>
        <v/>
      </c>
      <c r="O5217" s="15" t="str">
        <f t="shared" si="163"/>
        <v/>
      </c>
    </row>
    <row r="5218" spans="12:15" ht="16.5" customHeight="1">
      <c r="L5218" s="406"/>
      <c r="M5218" s="25" t="str">
        <f>IFERROR(VLOOKUP(D5218,Cover!$I$2:$J$14,2,0),"")</f>
        <v/>
      </c>
      <c r="N5218" s="25" t="str">
        <f t="shared" si="162"/>
        <v/>
      </c>
      <c r="O5218" s="15" t="str">
        <f t="shared" si="163"/>
        <v/>
      </c>
    </row>
    <row r="5219" spans="12:15" ht="16.5" customHeight="1">
      <c r="L5219" s="406"/>
      <c r="M5219" s="25" t="str">
        <f>IFERROR(VLOOKUP(D5219,Cover!$I$2:$J$14,2,0),"")</f>
        <v/>
      </c>
      <c r="N5219" s="25" t="str">
        <f t="shared" si="162"/>
        <v/>
      </c>
      <c r="O5219" s="15" t="str">
        <f t="shared" si="163"/>
        <v/>
      </c>
    </row>
    <row r="5220" spans="12:15" ht="16.5" customHeight="1">
      <c r="L5220" s="406"/>
      <c r="M5220" s="25" t="str">
        <f>IFERROR(VLOOKUP(D5220,Cover!$I$2:$J$14,2,0),"")</f>
        <v/>
      </c>
      <c r="N5220" s="25" t="str">
        <f t="shared" si="162"/>
        <v/>
      </c>
      <c r="O5220" s="15" t="str">
        <f t="shared" si="163"/>
        <v/>
      </c>
    </row>
    <row r="5221" spans="12:15" ht="16.5" customHeight="1">
      <c r="L5221" s="406"/>
      <c r="M5221" s="25" t="str">
        <f>IFERROR(VLOOKUP(D5221,Cover!$I$2:$J$14,2,0),"")</f>
        <v/>
      </c>
      <c r="N5221" s="25" t="str">
        <f t="shared" si="162"/>
        <v/>
      </c>
      <c r="O5221" s="15" t="str">
        <f t="shared" si="163"/>
        <v/>
      </c>
    </row>
    <row r="5222" spans="12:15" ht="16.5" customHeight="1">
      <c r="L5222" s="406"/>
      <c r="M5222" s="25" t="str">
        <f>IFERROR(VLOOKUP(D5222,Cover!$I$2:$J$14,2,0),"")</f>
        <v/>
      </c>
      <c r="N5222" s="25" t="str">
        <f t="shared" si="162"/>
        <v/>
      </c>
      <c r="O5222" s="15" t="str">
        <f t="shared" si="163"/>
        <v/>
      </c>
    </row>
    <row r="5223" spans="12:15" ht="16.5" customHeight="1">
      <c r="L5223" s="406"/>
      <c r="M5223" s="25" t="str">
        <f>IFERROR(VLOOKUP(D5223,Cover!$I$2:$J$14,2,0),"")</f>
        <v/>
      </c>
      <c r="N5223" s="25" t="str">
        <f t="shared" si="162"/>
        <v/>
      </c>
      <c r="O5223" s="15" t="str">
        <f t="shared" si="163"/>
        <v/>
      </c>
    </row>
    <row r="5224" spans="12:15" ht="16.5" customHeight="1">
      <c r="L5224" s="406"/>
      <c r="M5224" s="25" t="str">
        <f>IFERROR(VLOOKUP(D5224,Cover!$I$2:$J$14,2,0),"")</f>
        <v/>
      </c>
      <c r="N5224" s="25" t="str">
        <f t="shared" si="162"/>
        <v/>
      </c>
      <c r="O5224" s="15" t="str">
        <f t="shared" si="163"/>
        <v/>
      </c>
    </row>
    <row r="5225" spans="12:15" ht="16.5" customHeight="1">
      <c r="L5225" s="406"/>
      <c r="M5225" s="25" t="str">
        <f>IFERROR(VLOOKUP(D5225,Cover!$I$2:$J$14,2,0),"")</f>
        <v/>
      </c>
      <c r="N5225" s="25" t="str">
        <f t="shared" si="162"/>
        <v/>
      </c>
      <c r="O5225" s="15" t="str">
        <f t="shared" si="163"/>
        <v/>
      </c>
    </row>
    <row r="5226" spans="12:15" ht="16.5" customHeight="1">
      <c r="L5226" s="406"/>
      <c r="M5226" s="25" t="str">
        <f>IFERROR(VLOOKUP(D5226,Cover!$I$2:$J$14,2,0),"")</f>
        <v/>
      </c>
      <c r="N5226" s="25" t="str">
        <f t="shared" si="162"/>
        <v/>
      </c>
      <c r="O5226" s="15" t="str">
        <f t="shared" si="163"/>
        <v/>
      </c>
    </row>
    <row r="5227" spans="12:15" ht="16.5" customHeight="1">
      <c r="L5227" s="406"/>
      <c r="M5227" s="25" t="str">
        <f>IFERROR(VLOOKUP(D5227,Cover!$I$2:$J$14,2,0),"")</f>
        <v/>
      </c>
      <c r="N5227" s="25" t="str">
        <f t="shared" si="162"/>
        <v/>
      </c>
      <c r="O5227" s="15" t="str">
        <f t="shared" si="163"/>
        <v/>
      </c>
    </row>
    <row r="5228" spans="12:15" ht="16.5" customHeight="1">
      <c r="L5228" s="406"/>
      <c r="M5228" s="25" t="str">
        <f>IFERROR(VLOOKUP(D5228,Cover!$I$2:$J$14,2,0),"")</f>
        <v/>
      </c>
      <c r="N5228" s="25" t="str">
        <f t="shared" si="162"/>
        <v/>
      </c>
      <c r="O5228" s="15" t="str">
        <f t="shared" si="163"/>
        <v/>
      </c>
    </row>
    <row r="5229" spans="12:15" ht="16.5" customHeight="1">
      <c r="L5229" s="406"/>
      <c r="M5229" s="25" t="str">
        <f>IFERROR(VLOOKUP(D5229,Cover!$I$2:$J$14,2,0),"")</f>
        <v/>
      </c>
      <c r="N5229" s="25" t="str">
        <f t="shared" si="162"/>
        <v/>
      </c>
      <c r="O5229" s="15" t="str">
        <f t="shared" si="163"/>
        <v/>
      </c>
    </row>
    <row r="5230" spans="12:15" ht="16.5" customHeight="1">
      <c r="L5230" s="406"/>
      <c r="M5230" s="25" t="str">
        <f>IFERROR(VLOOKUP(D5230,Cover!$I$2:$J$14,2,0),"")</f>
        <v/>
      </c>
      <c r="N5230" s="25" t="str">
        <f t="shared" si="162"/>
        <v/>
      </c>
      <c r="O5230" s="15" t="str">
        <f t="shared" si="163"/>
        <v/>
      </c>
    </row>
    <row r="5231" spans="12:15" ht="16.5" customHeight="1">
      <c r="L5231" s="406"/>
      <c r="M5231" s="25" t="str">
        <f>IFERROR(VLOOKUP(D5231,Cover!$I$2:$J$14,2,0),"")</f>
        <v/>
      </c>
      <c r="N5231" s="25" t="str">
        <f t="shared" si="162"/>
        <v/>
      </c>
      <c r="O5231" s="15" t="str">
        <f t="shared" si="163"/>
        <v/>
      </c>
    </row>
    <row r="5232" spans="12:15" ht="16.5" customHeight="1">
      <c r="L5232" s="406"/>
      <c r="M5232" s="25" t="str">
        <f>IFERROR(VLOOKUP(D5232,Cover!$I$2:$J$14,2,0),"")</f>
        <v/>
      </c>
      <c r="N5232" s="25" t="str">
        <f t="shared" si="162"/>
        <v/>
      </c>
      <c r="O5232" s="15" t="str">
        <f t="shared" si="163"/>
        <v/>
      </c>
    </row>
    <row r="5233" spans="12:15" ht="16.5" customHeight="1">
      <c r="L5233" s="406"/>
      <c r="M5233" s="25" t="str">
        <f>IFERROR(VLOOKUP(D5233,Cover!$I$2:$J$14,2,0),"")</f>
        <v/>
      </c>
      <c r="N5233" s="25" t="str">
        <f t="shared" si="162"/>
        <v/>
      </c>
      <c r="O5233" s="15" t="str">
        <f t="shared" si="163"/>
        <v/>
      </c>
    </row>
    <row r="5234" spans="12:15" ht="16.5" customHeight="1">
      <c r="L5234" s="406"/>
      <c r="M5234" s="25" t="str">
        <f>IFERROR(VLOOKUP(D5234,Cover!$I$2:$J$14,2,0),"")</f>
        <v/>
      </c>
      <c r="N5234" s="25" t="str">
        <f t="shared" si="162"/>
        <v/>
      </c>
      <c r="O5234" s="15" t="str">
        <f t="shared" si="163"/>
        <v/>
      </c>
    </row>
    <row r="5235" spans="12:15" ht="16.5" customHeight="1">
      <c r="L5235" s="406"/>
      <c r="M5235" s="25" t="str">
        <f>IFERROR(VLOOKUP(D5235,Cover!$I$2:$J$14,2,0),"")</f>
        <v/>
      </c>
      <c r="N5235" s="25" t="str">
        <f t="shared" si="162"/>
        <v/>
      </c>
      <c r="O5235" s="15" t="str">
        <f t="shared" si="163"/>
        <v/>
      </c>
    </row>
    <row r="5236" spans="12:15" ht="16.5" customHeight="1">
      <c r="L5236" s="406"/>
      <c r="M5236" s="25" t="str">
        <f>IFERROR(VLOOKUP(D5236,Cover!$I$2:$J$14,2,0),"")</f>
        <v/>
      </c>
      <c r="N5236" s="25" t="str">
        <f t="shared" si="162"/>
        <v/>
      </c>
      <c r="O5236" s="15" t="str">
        <f t="shared" si="163"/>
        <v/>
      </c>
    </row>
    <row r="5237" spans="12:15" ht="16.5" customHeight="1">
      <c r="L5237" s="406"/>
      <c r="M5237" s="25" t="str">
        <f>IFERROR(VLOOKUP(D5237,Cover!$I$2:$J$14,2,0),"")</f>
        <v/>
      </c>
      <c r="N5237" s="25" t="str">
        <f t="shared" si="162"/>
        <v/>
      </c>
      <c r="O5237" s="15" t="str">
        <f t="shared" si="163"/>
        <v/>
      </c>
    </row>
    <row r="5238" spans="12:15" ht="16.5" customHeight="1">
      <c r="L5238" s="406"/>
      <c r="M5238" s="25" t="str">
        <f>IFERROR(VLOOKUP(D5238,Cover!$I$2:$J$14,2,0),"")</f>
        <v/>
      </c>
      <c r="N5238" s="25" t="str">
        <f t="shared" si="162"/>
        <v/>
      </c>
      <c r="O5238" s="15" t="str">
        <f t="shared" si="163"/>
        <v/>
      </c>
    </row>
    <row r="5239" spans="12:15" ht="16.5" customHeight="1">
      <c r="L5239" s="406"/>
      <c r="M5239" s="25" t="str">
        <f>IFERROR(VLOOKUP(D5239,Cover!$I$2:$J$14,2,0),"")</f>
        <v/>
      </c>
      <c r="N5239" s="25" t="str">
        <f t="shared" si="162"/>
        <v/>
      </c>
      <c r="O5239" s="15" t="str">
        <f t="shared" si="163"/>
        <v/>
      </c>
    </row>
    <row r="5240" spans="12:15" ht="16.5" customHeight="1">
      <c r="L5240" s="406"/>
      <c r="M5240" s="25" t="str">
        <f>IFERROR(VLOOKUP(D5240,Cover!$I$2:$J$14,2,0),"")</f>
        <v/>
      </c>
      <c r="N5240" s="25" t="str">
        <f t="shared" si="162"/>
        <v/>
      </c>
      <c r="O5240" s="15" t="str">
        <f t="shared" si="163"/>
        <v/>
      </c>
    </row>
    <row r="5241" spans="12:15" ht="16.5" customHeight="1">
      <c r="L5241" s="406"/>
      <c r="M5241" s="25" t="str">
        <f>IFERROR(VLOOKUP(D5241,Cover!$I$2:$J$14,2,0),"")</f>
        <v/>
      </c>
      <c r="N5241" s="25" t="str">
        <f t="shared" si="162"/>
        <v/>
      </c>
      <c r="O5241" s="15" t="str">
        <f t="shared" si="163"/>
        <v/>
      </c>
    </row>
    <row r="5242" spans="12:15" ht="16.5" customHeight="1">
      <c r="L5242" s="406"/>
      <c r="M5242" s="25" t="str">
        <f>IFERROR(VLOOKUP(D5242,Cover!$I$2:$J$14,2,0),"")</f>
        <v/>
      </c>
      <c r="N5242" s="25" t="str">
        <f t="shared" si="162"/>
        <v/>
      </c>
      <c r="O5242" s="15" t="str">
        <f t="shared" si="163"/>
        <v/>
      </c>
    </row>
    <row r="5243" spans="12:15" ht="16.5" customHeight="1">
      <c r="L5243" s="406"/>
      <c r="M5243" s="25" t="str">
        <f>IFERROR(VLOOKUP(D5243,Cover!$I$2:$J$14,2,0),"")</f>
        <v/>
      </c>
      <c r="N5243" s="25" t="str">
        <f t="shared" si="162"/>
        <v/>
      </c>
      <c r="O5243" s="15" t="str">
        <f t="shared" si="163"/>
        <v/>
      </c>
    </row>
    <row r="5244" spans="12:15" ht="16.5" customHeight="1">
      <c r="L5244" s="406"/>
      <c r="M5244" s="25" t="str">
        <f>IFERROR(VLOOKUP(D5244,Cover!$I$2:$J$14,2,0),"")</f>
        <v/>
      </c>
      <c r="N5244" s="25" t="str">
        <f t="shared" si="162"/>
        <v/>
      </c>
      <c r="O5244" s="15" t="str">
        <f t="shared" si="163"/>
        <v/>
      </c>
    </row>
    <row r="5245" spans="12:15" ht="16.5" customHeight="1">
      <c r="L5245" s="406"/>
      <c r="M5245" s="25" t="str">
        <f>IFERROR(VLOOKUP(D5245,Cover!$I$2:$J$14,2,0),"")</f>
        <v/>
      </c>
      <c r="N5245" s="25" t="str">
        <f t="shared" si="162"/>
        <v/>
      </c>
      <c r="O5245" s="15" t="str">
        <f t="shared" si="163"/>
        <v/>
      </c>
    </row>
    <row r="5246" spans="12:15" ht="16.5" customHeight="1">
      <c r="L5246" s="406"/>
      <c r="M5246" s="25" t="str">
        <f>IFERROR(VLOOKUP(D5246,Cover!$I$2:$J$14,2,0),"")</f>
        <v/>
      </c>
      <c r="N5246" s="25" t="str">
        <f t="shared" si="162"/>
        <v/>
      </c>
      <c r="O5246" s="15" t="str">
        <f t="shared" si="163"/>
        <v/>
      </c>
    </row>
    <row r="5247" spans="12:15" ht="16.5" customHeight="1">
      <c r="L5247" s="406"/>
      <c r="M5247" s="25" t="str">
        <f>IFERROR(VLOOKUP(D5247,Cover!$I$2:$J$14,2,0),"")</f>
        <v/>
      </c>
      <c r="N5247" s="25" t="str">
        <f t="shared" si="162"/>
        <v/>
      </c>
      <c r="O5247" s="15" t="str">
        <f t="shared" si="163"/>
        <v/>
      </c>
    </row>
    <row r="5248" spans="12:15" ht="16.5" customHeight="1">
      <c r="L5248" s="406"/>
      <c r="M5248" s="25" t="str">
        <f>IFERROR(VLOOKUP(D5248,Cover!$I$2:$J$14,2,0),"")</f>
        <v/>
      </c>
      <c r="N5248" s="25" t="str">
        <f t="shared" si="162"/>
        <v/>
      </c>
      <c r="O5248" s="15" t="str">
        <f t="shared" si="163"/>
        <v/>
      </c>
    </row>
    <row r="5249" spans="12:15" ht="16.5" customHeight="1">
      <c r="L5249" s="406"/>
      <c r="M5249" s="25" t="str">
        <f>IFERROR(VLOOKUP(D5249,Cover!$I$2:$J$14,2,0),"")</f>
        <v/>
      </c>
      <c r="N5249" s="25" t="str">
        <f t="shared" si="162"/>
        <v/>
      </c>
      <c r="O5249" s="15" t="str">
        <f t="shared" si="163"/>
        <v/>
      </c>
    </row>
    <row r="5250" spans="12:15" ht="16.5" customHeight="1">
      <c r="L5250" s="406"/>
      <c r="M5250" s="25" t="str">
        <f>IFERROR(VLOOKUP(D5250,Cover!$I$2:$J$14,2,0),"")</f>
        <v/>
      </c>
      <c r="N5250" s="25" t="str">
        <f t="shared" si="162"/>
        <v/>
      </c>
      <c r="O5250" s="15" t="str">
        <f t="shared" si="163"/>
        <v/>
      </c>
    </row>
    <row r="5251" spans="12:15" ht="16.5" customHeight="1">
      <c r="L5251" s="406"/>
      <c r="M5251" s="25" t="str">
        <f>IFERROR(VLOOKUP(D5251,Cover!$I$2:$J$14,2,0),"")</f>
        <v/>
      </c>
      <c r="N5251" s="25" t="str">
        <f t="shared" ref="N5251:N5314" si="164">IF(O5251&lt;&gt;"PMOyyy144_R4bis",CONCATENATE(B5251,M5251,I5251),CONCATENATE(O5251,M5251,I5251))</f>
        <v/>
      </c>
      <c r="O5251" s="15" t="str">
        <f t="shared" ref="O5251:O5314" si="165">LEFT(B5251,15)</f>
        <v/>
      </c>
    </row>
    <row r="5252" spans="12:15" ht="16.5" customHeight="1">
      <c r="L5252" s="406"/>
      <c r="M5252" s="25" t="str">
        <f>IFERROR(VLOOKUP(D5252,Cover!$I$2:$J$14,2,0),"")</f>
        <v/>
      </c>
      <c r="N5252" s="25" t="str">
        <f t="shared" si="164"/>
        <v/>
      </c>
      <c r="O5252" s="15" t="str">
        <f t="shared" si="165"/>
        <v/>
      </c>
    </row>
    <row r="5253" spans="12:15" ht="16.5" customHeight="1">
      <c r="L5253" s="406"/>
      <c r="M5253" s="25" t="str">
        <f>IFERROR(VLOOKUP(D5253,Cover!$I$2:$J$14,2,0),"")</f>
        <v/>
      </c>
      <c r="N5253" s="25" t="str">
        <f t="shared" si="164"/>
        <v/>
      </c>
      <c r="O5253" s="15" t="str">
        <f t="shared" si="165"/>
        <v/>
      </c>
    </row>
    <row r="5254" spans="12:15" ht="16.5" customHeight="1">
      <c r="L5254" s="406"/>
      <c r="M5254" s="25" t="str">
        <f>IFERROR(VLOOKUP(D5254,Cover!$I$2:$J$14,2,0),"")</f>
        <v/>
      </c>
      <c r="N5254" s="25" t="str">
        <f t="shared" si="164"/>
        <v/>
      </c>
      <c r="O5254" s="15" t="str">
        <f t="shared" si="165"/>
        <v/>
      </c>
    </row>
    <row r="5255" spans="12:15" ht="16.5" customHeight="1">
      <c r="L5255" s="406"/>
      <c r="M5255" s="25" t="str">
        <f>IFERROR(VLOOKUP(D5255,Cover!$I$2:$J$14,2,0),"")</f>
        <v/>
      </c>
      <c r="N5255" s="25" t="str">
        <f t="shared" si="164"/>
        <v/>
      </c>
      <c r="O5255" s="15" t="str">
        <f t="shared" si="165"/>
        <v/>
      </c>
    </row>
    <row r="5256" spans="12:15" ht="16.5" customHeight="1">
      <c r="L5256" s="406"/>
      <c r="M5256" s="25" t="str">
        <f>IFERROR(VLOOKUP(D5256,Cover!$I$2:$J$14,2,0),"")</f>
        <v/>
      </c>
      <c r="N5256" s="25" t="str">
        <f t="shared" si="164"/>
        <v/>
      </c>
      <c r="O5256" s="15" t="str">
        <f t="shared" si="165"/>
        <v/>
      </c>
    </row>
    <row r="5257" spans="12:15" ht="16.5" customHeight="1">
      <c r="L5257" s="406"/>
      <c r="M5257" s="25" t="str">
        <f>IFERROR(VLOOKUP(D5257,Cover!$I$2:$J$14,2,0),"")</f>
        <v/>
      </c>
      <c r="N5257" s="25" t="str">
        <f t="shared" si="164"/>
        <v/>
      </c>
      <c r="O5257" s="15" t="str">
        <f t="shared" si="165"/>
        <v/>
      </c>
    </row>
    <row r="5258" spans="12:15" ht="16.5" customHeight="1">
      <c r="L5258" s="406"/>
      <c r="M5258" s="25" t="str">
        <f>IFERROR(VLOOKUP(D5258,Cover!$I$2:$J$14,2,0),"")</f>
        <v/>
      </c>
      <c r="N5258" s="25" t="str">
        <f t="shared" si="164"/>
        <v/>
      </c>
      <c r="O5258" s="15" t="str">
        <f t="shared" si="165"/>
        <v/>
      </c>
    </row>
    <row r="5259" spans="12:15" ht="16.5" customHeight="1">
      <c r="L5259" s="406"/>
      <c r="M5259" s="25" t="str">
        <f>IFERROR(VLOOKUP(D5259,Cover!$I$2:$J$14,2,0),"")</f>
        <v/>
      </c>
      <c r="N5259" s="25" t="str">
        <f t="shared" si="164"/>
        <v/>
      </c>
      <c r="O5259" s="15" t="str">
        <f t="shared" si="165"/>
        <v/>
      </c>
    </row>
    <row r="5260" spans="12:15" ht="16.5" customHeight="1">
      <c r="L5260" s="406"/>
      <c r="M5260" s="25" t="str">
        <f>IFERROR(VLOOKUP(D5260,Cover!$I$2:$J$14,2,0),"")</f>
        <v/>
      </c>
      <c r="N5260" s="25" t="str">
        <f t="shared" si="164"/>
        <v/>
      </c>
      <c r="O5260" s="15" t="str">
        <f t="shared" si="165"/>
        <v/>
      </c>
    </row>
    <row r="5261" spans="12:15" ht="16.5" customHeight="1">
      <c r="L5261" s="406"/>
      <c r="M5261" s="25" t="str">
        <f>IFERROR(VLOOKUP(D5261,Cover!$I$2:$J$14,2,0),"")</f>
        <v/>
      </c>
      <c r="N5261" s="25" t="str">
        <f t="shared" si="164"/>
        <v/>
      </c>
      <c r="O5261" s="15" t="str">
        <f t="shared" si="165"/>
        <v/>
      </c>
    </row>
    <row r="5262" spans="12:15" ht="16.5" customHeight="1">
      <c r="L5262" s="406"/>
      <c r="M5262" s="25" t="str">
        <f>IFERROR(VLOOKUP(D5262,Cover!$I$2:$J$14,2,0),"")</f>
        <v/>
      </c>
      <c r="N5262" s="25" t="str">
        <f t="shared" si="164"/>
        <v/>
      </c>
      <c r="O5262" s="15" t="str">
        <f t="shared" si="165"/>
        <v/>
      </c>
    </row>
    <row r="5263" spans="12:15" ht="16.5" customHeight="1">
      <c r="L5263" s="406"/>
      <c r="M5263" s="25" t="str">
        <f>IFERROR(VLOOKUP(D5263,Cover!$I$2:$J$14,2,0),"")</f>
        <v/>
      </c>
      <c r="N5263" s="25" t="str">
        <f t="shared" si="164"/>
        <v/>
      </c>
      <c r="O5263" s="15" t="str">
        <f t="shared" si="165"/>
        <v/>
      </c>
    </row>
    <row r="5264" spans="12:15" ht="16.5" customHeight="1">
      <c r="L5264" s="406"/>
      <c r="M5264" s="25" t="str">
        <f>IFERROR(VLOOKUP(D5264,Cover!$I$2:$J$14,2,0),"")</f>
        <v/>
      </c>
      <c r="N5264" s="25" t="str">
        <f t="shared" si="164"/>
        <v/>
      </c>
      <c r="O5264" s="15" t="str">
        <f t="shared" si="165"/>
        <v/>
      </c>
    </row>
    <row r="5265" spans="12:15" ht="16.5" customHeight="1">
      <c r="L5265" s="406"/>
      <c r="M5265" s="25" t="str">
        <f>IFERROR(VLOOKUP(D5265,Cover!$I$2:$J$14,2,0),"")</f>
        <v/>
      </c>
      <c r="N5265" s="25" t="str">
        <f t="shared" si="164"/>
        <v/>
      </c>
      <c r="O5265" s="15" t="str">
        <f t="shared" si="165"/>
        <v/>
      </c>
    </row>
    <row r="5266" spans="12:15" ht="16.5" customHeight="1">
      <c r="L5266" s="406"/>
      <c r="M5266" s="25" t="str">
        <f>IFERROR(VLOOKUP(D5266,Cover!$I$2:$J$14,2,0),"")</f>
        <v/>
      </c>
      <c r="N5266" s="25" t="str">
        <f t="shared" si="164"/>
        <v/>
      </c>
      <c r="O5266" s="15" t="str">
        <f t="shared" si="165"/>
        <v/>
      </c>
    </row>
    <row r="5267" spans="12:15" ht="16.5" customHeight="1">
      <c r="L5267" s="406"/>
      <c r="M5267" s="25" t="str">
        <f>IFERROR(VLOOKUP(D5267,Cover!$I$2:$J$14,2,0),"")</f>
        <v/>
      </c>
      <c r="N5267" s="25" t="str">
        <f t="shared" si="164"/>
        <v/>
      </c>
      <c r="O5267" s="15" t="str">
        <f t="shared" si="165"/>
        <v/>
      </c>
    </row>
    <row r="5268" spans="12:15" ht="16.5" customHeight="1">
      <c r="L5268" s="406"/>
      <c r="M5268" s="25" t="str">
        <f>IFERROR(VLOOKUP(D5268,Cover!$I$2:$J$14,2,0),"")</f>
        <v/>
      </c>
      <c r="N5268" s="25" t="str">
        <f t="shared" si="164"/>
        <v/>
      </c>
      <c r="O5268" s="15" t="str">
        <f t="shared" si="165"/>
        <v/>
      </c>
    </row>
    <row r="5269" spans="12:15" ht="16.5" customHeight="1">
      <c r="L5269" s="406"/>
      <c r="M5269" s="25" t="str">
        <f>IFERROR(VLOOKUP(D5269,Cover!$I$2:$J$14,2,0),"")</f>
        <v/>
      </c>
      <c r="N5269" s="25" t="str">
        <f t="shared" si="164"/>
        <v/>
      </c>
      <c r="O5269" s="15" t="str">
        <f t="shared" si="165"/>
        <v/>
      </c>
    </row>
    <row r="5270" spans="12:15" ht="16.5" customHeight="1">
      <c r="L5270" s="406"/>
      <c r="M5270" s="25" t="str">
        <f>IFERROR(VLOOKUP(D5270,Cover!$I$2:$J$14,2,0),"")</f>
        <v/>
      </c>
      <c r="N5270" s="25" t="str">
        <f t="shared" si="164"/>
        <v/>
      </c>
      <c r="O5270" s="15" t="str">
        <f t="shared" si="165"/>
        <v/>
      </c>
    </row>
    <row r="5271" spans="12:15" ht="16.5" customHeight="1">
      <c r="L5271" s="406"/>
      <c r="M5271" s="25" t="str">
        <f>IFERROR(VLOOKUP(D5271,Cover!$I$2:$J$14,2,0),"")</f>
        <v/>
      </c>
      <c r="N5271" s="25" t="str">
        <f t="shared" si="164"/>
        <v/>
      </c>
      <c r="O5271" s="15" t="str">
        <f t="shared" si="165"/>
        <v/>
      </c>
    </row>
    <row r="5272" spans="12:15" ht="16.5" customHeight="1">
      <c r="L5272" s="406"/>
      <c r="M5272" s="25" t="str">
        <f>IFERROR(VLOOKUP(D5272,Cover!$I$2:$J$14,2,0),"")</f>
        <v/>
      </c>
      <c r="N5272" s="25" t="str">
        <f t="shared" si="164"/>
        <v/>
      </c>
      <c r="O5272" s="15" t="str">
        <f t="shared" si="165"/>
        <v/>
      </c>
    </row>
    <row r="5273" spans="12:15" ht="16.5" customHeight="1">
      <c r="L5273" s="406"/>
      <c r="M5273" s="25" t="str">
        <f>IFERROR(VLOOKUP(D5273,Cover!$I$2:$J$14,2,0),"")</f>
        <v/>
      </c>
      <c r="N5273" s="25" t="str">
        <f t="shared" si="164"/>
        <v/>
      </c>
      <c r="O5273" s="15" t="str">
        <f t="shared" si="165"/>
        <v/>
      </c>
    </row>
    <row r="5274" spans="12:15" ht="16.5" customHeight="1">
      <c r="L5274" s="406"/>
      <c r="M5274" s="25" t="str">
        <f>IFERROR(VLOOKUP(D5274,Cover!$I$2:$J$14,2,0),"")</f>
        <v/>
      </c>
      <c r="N5274" s="25" t="str">
        <f t="shared" si="164"/>
        <v/>
      </c>
      <c r="O5274" s="15" t="str">
        <f t="shared" si="165"/>
        <v/>
      </c>
    </row>
    <row r="5275" spans="12:15" ht="16.5" customHeight="1">
      <c r="L5275" s="406"/>
      <c r="M5275" s="25" t="str">
        <f>IFERROR(VLOOKUP(D5275,Cover!$I$2:$J$14,2,0),"")</f>
        <v/>
      </c>
      <c r="N5275" s="25" t="str">
        <f t="shared" si="164"/>
        <v/>
      </c>
      <c r="O5275" s="15" t="str">
        <f t="shared" si="165"/>
        <v/>
      </c>
    </row>
    <row r="5276" spans="12:15" ht="16.5" customHeight="1">
      <c r="L5276" s="406"/>
      <c r="M5276" s="25" t="str">
        <f>IFERROR(VLOOKUP(D5276,Cover!$I$2:$J$14,2,0),"")</f>
        <v/>
      </c>
      <c r="N5276" s="25" t="str">
        <f t="shared" si="164"/>
        <v/>
      </c>
      <c r="O5276" s="15" t="str">
        <f t="shared" si="165"/>
        <v/>
      </c>
    </row>
    <row r="5277" spans="12:15" ht="16.5" customHeight="1">
      <c r="L5277" s="406"/>
      <c r="M5277" s="25" t="str">
        <f>IFERROR(VLOOKUP(D5277,Cover!$I$2:$J$14,2,0),"")</f>
        <v/>
      </c>
      <c r="N5277" s="25" t="str">
        <f t="shared" si="164"/>
        <v/>
      </c>
      <c r="O5277" s="15" t="str">
        <f t="shared" si="165"/>
        <v/>
      </c>
    </row>
    <row r="5278" spans="12:15" ht="16.5" customHeight="1">
      <c r="L5278" s="406"/>
      <c r="M5278" s="25" t="str">
        <f>IFERROR(VLOOKUP(D5278,Cover!$I$2:$J$14,2,0),"")</f>
        <v/>
      </c>
      <c r="N5278" s="25" t="str">
        <f t="shared" si="164"/>
        <v/>
      </c>
      <c r="O5278" s="15" t="str">
        <f t="shared" si="165"/>
        <v/>
      </c>
    </row>
    <row r="5279" spans="12:15" ht="16.5" customHeight="1">
      <c r="L5279" s="406"/>
      <c r="M5279" s="25" t="str">
        <f>IFERROR(VLOOKUP(D5279,Cover!$I$2:$J$14,2,0),"")</f>
        <v/>
      </c>
      <c r="N5279" s="25" t="str">
        <f t="shared" si="164"/>
        <v/>
      </c>
      <c r="O5279" s="15" t="str">
        <f t="shared" si="165"/>
        <v/>
      </c>
    </row>
    <row r="5280" spans="12:15" ht="16.5" customHeight="1">
      <c r="L5280" s="406"/>
      <c r="M5280" s="25" t="str">
        <f>IFERROR(VLOOKUP(D5280,Cover!$I$2:$J$14,2,0),"")</f>
        <v/>
      </c>
      <c r="N5280" s="25" t="str">
        <f t="shared" si="164"/>
        <v/>
      </c>
      <c r="O5280" s="15" t="str">
        <f t="shared" si="165"/>
        <v/>
      </c>
    </row>
    <row r="5281" spans="12:15" ht="16.5" customHeight="1">
      <c r="L5281" s="406"/>
      <c r="M5281" s="25" t="str">
        <f>IFERROR(VLOOKUP(D5281,Cover!$I$2:$J$14,2,0),"")</f>
        <v/>
      </c>
      <c r="N5281" s="25" t="str">
        <f t="shared" si="164"/>
        <v/>
      </c>
      <c r="O5281" s="15" t="str">
        <f t="shared" si="165"/>
        <v/>
      </c>
    </row>
    <row r="5282" spans="12:15" ht="16.5" customHeight="1">
      <c r="L5282" s="406"/>
      <c r="M5282" s="25" t="str">
        <f>IFERROR(VLOOKUP(D5282,Cover!$I$2:$J$14,2,0),"")</f>
        <v/>
      </c>
      <c r="N5282" s="25" t="str">
        <f t="shared" si="164"/>
        <v/>
      </c>
      <c r="O5282" s="15" t="str">
        <f t="shared" si="165"/>
        <v/>
      </c>
    </row>
    <row r="5283" spans="12:15" ht="16.5" customHeight="1">
      <c r="L5283" s="406"/>
      <c r="M5283" s="25" t="str">
        <f>IFERROR(VLOOKUP(D5283,Cover!$I$2:$J$14,2,0),"")</f>
        <v/>
      </c>
      <c r="N5283" s="25" t="str">
        <f t="shared" si="164"/>
        <v/>
      </c>
      <c r="O5283" s="15" t="str">
        <f t="shared" si="165"/>
        <v/>
      </c>
    </row>
    <row r="5284" spans="12:15" ht="16.5" customHeight="1">
      <c r="L5284" s="406"/>
      <c r="M5284" s="25" t="str">
        <f>IFERROR(VLOOKUP(D5284,Cover!$I$2:$J$14,2,0),"")</f>
        <v/>
      </c>
      <c r="N5284" s="25" t="str">
        <f t="shared" si="164"/>
        <v/>
      </c>
      <c r="O5284" s="15" t="str">
        <f t="shared" si="165"/>
        <v/>
      </c>
    </row>
    <row r="5285" spans="12:15" ht="16.5" customHeight="1">
      <c r="L5285" s="406"/>
      <c r="M5285" s="25" t="str">
        <f>IFERROR(VLOOKUP(D5285,Cover!$I$2:$J$14,2,0),"")</f>
        <v/>
      </c>
      <c r="N5285" s="25" t="str">
        <f t="shared" si="164"/>
        <v/>
      </c>
      <c r="O5285" s="15" t="str">
        <f t="shared" si="165"/>
        <v/>
      </c>
    </row>
    <row r="5286" spans="12:15" ht="16.5" customHeight="1">
      <c r="L5286" s="406"/>
      <c r="M5286" s="25" t="str">
        <f>IFERROR(VLOOKUP(D5286,Cover!$I$2:$J$14,2,0),"")</f>
        <v/>
      </c>
      <c r="N5286" s="25" t="str">
        <f t="shared" si="164"/>
        <v/>
      </c>
      <c r="O5286" s="15" t="str">
        <f t="shared" si="165"/>
        <v/>
      </c>
    </row>
    <row r="5287" spans="12:15" ht="16.5" customHeight="1">
      <c r="L5287" s="406"/>
      <c r="M5287" s="25" t="str">
        <f>IFERROR(VLOOKUP(D5287,Cover!$I$2:$J$14,2,0),"")</f>
        <v/>
      </c>
      <c r="N5287" s="25" t="str">
        <f t="shared" si="164"/>
        <v/>
      </c>
      <c r="O5287" s="15" t="str">
        <f t="shared" si="165"/>
        <v/>
      </c>
    </row>
    <row r="5288" spans="12:15" ht="16.5" customHeight="1">
      <c r="L5288" s="406"/>
      <c r="M5288" s="25" t="str">
        <f>IFERROR(VLOOKUP(D5288,Cover!$I$2:$J$14,2,0),"")</f>
        <v/>
      </c>
      <c r="N5288" s="25" t="str">
        <f t="shared" si="164"/>
        <v/>
      </c>
      <c r="O5288" s="15" t="str">
        <f t="shared" si="165"/>
        <v/>
      </c>
    </row>
    <row r="5289" spans="12:15" ht="16.5" customHeight="1">
      <c r="L5289" s="406"/>
      <c r="M5289" s="25" t="str">
        <f>IFERROR(VLOOKUP(D5289,Cover!$I$2:$J$14,2,0),"")</f>
        <v/>
      </c>
      <c r="N5289" s="25" t="str">
        <f t="shared" si="164"/>
        <v/>
      </c>
      <c r="O5289" s="15" t="str">
        <f t="shared" si="165"/>
        <v/>
      </c>
    </row>
    <row r="5290" spans="12:15" ht="16.5" customHeight="1">
      <c r="L5290" s="406"/>
      <c r="M5290" s="25" t="str">
        <f>IFERROR(VLOOKUP(D5290,Cover!$I$2:$J$14,2,0),"")</f>
        <v/>
      </c>
      <c r="N5290" s="25" t="str">
        <f t="shared" si="164"/>
        <v/>
      </c>
      <c r="O5290" s="15" t="str">
        <f t="shared" si="165"/>
        <v/>
      </c>
    </row>
    <row r="5291" spans="12:15" ht="16.5" customHeight="1">
      <c r="L5291" s="406"/>
      <c r="M5291" s="25" t="str">
        <f>IFERROR(VLOOKUP(D5291,Cover!$I$2:$J$14,2,0),"")</f>
        <v/>
      </c>
      <c r="N5291" s="25" t="str">
        <f t="shared" si="164"/>
        <v/>
      </c>
      <c r="O5291" s="15" t="str">
        <f t="shared" si="165"/>
        <v/>
      </c>
    </row>
    <row r="5292" spans="12:15" ht="16.5" customHeight="1">
      <c r="L5292" s="406"/>
      <c r="M5292" s="25" t="str">
        <f>IFERROR(VLOOKUP(D5292,Cover!$I$2:$J$14,2,0),"")</f>
        <v/>
      </c>
      <c r="N5292" s="25" t="str">
        <f t="shared" si="164"/>
        <v/>
      </c>
      <c r="O5292" s="15" t="str">
        <f t="shared" si="165"/>
        <v/>
      </c>
    </row>
    <row r="5293" spans="12:15" ht="16.5" customHeight="1">
      <c r="L5293" s="406"/>
      <c r="M5293" s="25" t="str">
        <f>IFERROR(VLOOKUP(D5293,Cover!$I$2:$J$14,2,0),"")</f>
        <v/>
      </c>
      <c r="N5293" s="25" t="str">
        <f t="shared" si="164"/>
        <v/>
      </c>
      <c r="O5293" s="15" t="str">
        <f t="shared" si="165"/>
        <v/>
      </c>
    </row>
    <row r="5294" spans="12:15" ht="16.5" customHeight="1">
      <c r="L5294" s="406"/>
      <c r="M5294" s="25" t="str">
        <f>IFERROR(VLOOKUP(D5294,Cover!$I$2:$J$14,2,0),"")</f>
        <v/>
      </c>
      <c r="N5294" s="25" t="str">
        <f t="shared" si="164"/>
        <v/>
      </c>
      <c r="O5294" s="15" t="str">
        <f t="shared" si="165"/>
        <v/>
      </c>
    </row>
    <row r="5295" spans="12:15" ht="16.5" customHeight="1">
      <c r="L5295" s="406"/>
      <c r="M5295" s="25" t="str">
        <f>IFERROR(VLOOKUP(D5295,Cover!$I$2:$J$14,2,0),"")</f>
        <v/>
      </c>
      <c r="N5295" s="25" t="str">
        <f t="shared" si="164"/>
        <v/>
      </c>
      <c r="O5295" s="15" t="str">
        <f t="shared" si="165"/>
        <v/>
      </c>
    </row>
    <row r="5296" spans="12:15" ht="16.5" customHeight="1">
      <c r="L5296" s="406"/>
      <c r="M5296" s="25" t="str">
        <f>IFERROR(VLOOKUP(D5296,Cover!$I$2:$J$14,2,0),"")</f>
        <v/>
      </c>
      <c r="N5296" s="25" t="str">
        <f t="shared" si="164"/>
        <v/>
      </c>
      <c r="O5296" s="15" t="str">
        <f t="shared" si="165"/>
        <v/>
      </c>
    </row>
    <row r="5297" spans="12:15" ht="16.5" customHeight="1">
      <c r="L5297" s="406"/>
      <c r="M5297" s="25" t="str">
        <f>IFERROR(VLOOKUP(D5297,Cover!$I$2:$J$14,2,0),"")</f>
        <v/>
      </c>
      <c r="N5297" s="25" t="str">
        <f t="shared" si="164"/>
        <v/>
      </c>
      <c r="O5297" s="15" t="str">
        <f t="shared" si="165"/>
        <v/>
      </c>
    </row>
    <row r="5298" spans="12:15" ht="16.5" customHeight="1">
      <c r="L5298" s="406"/>
      <c r="M5298" s="25" t="str">
        <f>IFERROR(VLOOKUP(D5298,Cover!$I$2:$J$14,2,0),"")</f>
        <v/>
      </c>
      <c r="N5298" s="25" t="str">
        <f t="shared" si="164"/>
        <v/>
      </c>
      <c r="O5298" s="15" t="str">
        <f t="shared" si="165"/>
        <v/>
      </c>
    </row>
    <row r="5299" spans="12:15" ht="16.5" customHeight="1">
      <c r="L5299" s="406"/>
      <c r="M5299" s="25" t="str">
        <f>IFERROR(VLOOKUP(D5299,Cover!$I$2:$J$14,2,0),"")</f>
        <v/>
      </c>
      <c r="N5299" s="25" t="str">
        <f t="shared" si="164"/>
        <v/>
      </c>
      <c r="O5299" s="15" t="str">
        <f t="shared" si="165"/>
        <v/>
      </c>
    </row>
    <row r="5300" spans="12:15" ht="16.5" customHeight="1">
      <c r="L5300" s="406"/>
      <c r="M5300" s="25" t="str">
        <f>IFERROR(VLOOKUP(D5300,Cover!$I$2:$J$14,2,0),"")</f>
        <v/>
      </c>
      <c r="N5300" s="25" t="str">
        <f t="shared" si="164"/>
        <v/>
      </c>
      <c r="O5300" s="15" t="str">
        <f t="shared" si="165"/>
        <v/>
      </c>
    </row>
    <row r="5301" spans="12:15" ht="16.5" customHeight="1">
      <c r="L5301" s="406"/>
      <c r="M5301" s="25" t="str">
        <f>IFERROR(VLOOKUP(D5301,Cover!$I$2:$J$14,2,0),"")</f>
        <v/>
      </c>
      <c r="N5301" s="25" t="str">
        <f t="shared" si="164"/>
        <v/>
      </c>
      <c r="O5301" s="15" t="str">
        <f t="shared" si="165"/>
        <v/>
      </c>
    </row>
    <row r="5302" spans="12:15" ht="16.5" customHeight="1">
      <c r="L5302" s="406"/>
      <c r="M5302" s="25" t="str">
        <f>IFERROR(VLOOKUP(D5302,Cover!$I$2:$J$14,2,0),"")</f>
        <v/>
      </c>
      <c r="N5302" s="25" t="str">
        <f t="shared" si="164"/>
        <v/>
      </c>
      <c r="O5302" s="15" t="str">
        <f t="shared" si="165"/>
        <v/>
      </c>
    </row>
    <row r="5303" spans="12:15" ht="16.5" customHeight="1">
      <c r="L5303" s="406"/>
      <c r="M5303" s="25" t="str">
        <f>IFERROR(VLOOKUP(D5303,Cover!$I$2:$J$14,2,0),"")</f>
        <v/>
      </c>
      <c r="N5303" s="25" t="str">
        <f t="shared" si="164"/>
        <v/>
      </c>
      <c r="O5303" s="15" t="str">
        <f t="shared" si="165"/>
        <v/>
      </c>
    </row>
    <row r="5304" spans="12:15" ht="16.5" customHeight="1">
      <c r="L5304" s="406"/>
      <c r="M5304" s="25" t="str">
        <f>IFERROR(VLOOKUP(D5304,Cover!$I$2:$J$14,2,0),"")</f>
        <v/>
      </c>
      <c r="N5304" s="25" t="str">
        <f t="shared" si="164"/>
        <v/>
      </c>
      <c r="O5304" s="15" t="str">
        <f t="shared" si="165"/>
        <v/>
      </c>
    </row>
    <row r="5305" spans="12:15" ht="16.5" customHeight="1">
      <c r="L5305" s="406"/>
      <c r="M5305" s="25" t="str">
        <f>IFERROR(VLOOKUP(D5305,Cover!$I$2:$J$14,2,0),"")</f>
        <v/>
      </c>
      <c r="N5305" s="25" t="str">
        <f t="shared" si="164"/>
        <v/>
      </c>
      <c r="O5305" s="15" t="str">
        <f t="shared" si="165"/>
        <v/>
      </c>
    </row>
    <row r="5306" spans="12:15" ht="16.5" customHeight="1">
      <c r="L5306" s="406"/>
      <c r="M5306" s="25" t="str">
        <f>IFERROR(VLOOKUP(D5306,Cover!$I$2:$J$14,2,0),"")</f>
        <v/>
      </c>
      <c r="N5306" s="25" t="str">
        <f t="shared" si="164"/>
        <v/>
      </c>
      <c r="O5306" s="15" t="str">
        <f t="shared" si="165"/>
        <v/>
      </c>
    </row>
    <row r="5307" spans="12:15" ht="16.5" customHeight="1">
      <c r="L5307" s="406"/>
      <c r="M5307" s="25" t="str">
        <f>IFERROR(VLOOKUP(D5307,Cover!$I$2:$J$14,2,0),"")</f>
        <v/>
      </c>
      <c r="N5307" s="25" t="str">
        <f t="shared" si="164"/>
        <v/>
      </c>
      <c r="O5307" s="15" t="str">
        <f t="shared" si="165"/>
        <v/>
      </c>
    </row>
    <row r="5308" spans="12:15" ht="16.5" customHeight="1">
      <c r="L5308" s="406"/>
      <c r="M5308" s="25" t="str">
        <f>IFERROR(VLOOKUP(D5308,Cover!$I$2:$J$14,2,0),"")</f>
        <v/>
      </c>
      <c r="N5308" s="25" t="str">
        <f t="shared" si="164"/>
        <v/>
      </c>
      <c r="O5308" s="15" t="str">
        <f t="shared" si="165"/>
        <v/>
      </c>
    </row>
    <row r="5309" spans="12:15" ht="16.5" customHeight="1">
      <c r="L5309" s="406"/>
      <c r="M5309" s="25" t="str">
        <f>IFERROR(VLOOKUP(D5309,Cover!$I$2:$J$14,2,0),"")</f>
        <v/>
      </c>
      <c r="N5309" s="25" t="str">
        <f t="shared" si="164"/>
        <v/>
      </c>
      <c r="O5309" s="15" t="str">
        <f t="shared" si="165"/>
        <v/>
      </c>
    </row>
    <row r="5310" spans="12:15" ht="16.5" customHeight="1">
      <c r="L5310" s="406"/>
      <c r="M5310" s="25" t="str">
        <f>IFERROR(VLOOKUP(D5310,Cover!$I$2:$J$14,2,0),"")</f>
        <v/>
      </c>
      <c r="N5310" s="25" t="str">
        <f t="shared" si="164"/>
        <v/>
      </c>
      <c r="O5310" s="15" t="str">
        <f t="shared" si="165"/>
        <v/>
      </c>
    </row>
    <row r="5311" spans="12:15" ht="16.5" customHeight="1">
      <c r="L5311" s="406"/>
      <c r="M5311" s="25" t="str">
        <f>IFERROR(VLOOKUP(D5311,Cover!$I$2:$J$14,2,0),"")</f>
        <v/>
      </c>
      <c r="N5311" s="25" t="str">
        <f t="shared" si="164"/>
        <v/>
      </c>
      <c r="O5311" s="15" t="str">
        <f t="shared" si="165"/>
        <v/>
      </c>
    </row>
    <row r="5312" spans="12:15" ht="16.5" customHeight="1">
      <c r="L5312" s="406"/>
      <c r="M5312" s="25" t="str">
        <f>IFERROR(VLOOKUP(D5312,Cover!$I$2:$J$14,2,0),"")</f>
        <v/>
      </c>
      <c r="N5312" s="25" t="str">
        <f t="shared" si="164"/>
        <v/>
      </c>
      <c r="O5312" s="15" t="str">
        <f t="shared" si="165"/>
        <v/>
      </c>
    </row>
    <row r="5313" spans="12:15" ht="16.5" customHeight="1">
      <c r="L5313" s="406"/>
      <c r="M5313" s="25" t="str">
        <f>IFERROR(VLOOKUP(D5313,Cover!$I$2:$J$14,2,0),"")</f>
        <v/>
      </c>
      <c r="N5313" s="25" t="str">
        <f t="shared" si="164"/>
        <v/>
      </c>
      <c r="O5313" s="15" t="str">
        <f t="shared" si="165"/>
        <v/>
      </c>
    </row>
    <row r="5314" spans="12:15" ht="16.5" customHeight="1">
      <c r="L5314" s="406"/>
      <c r="M5314" s="25" t="str">
        <f>IFERROR(VLOOKUP(D5314,Cover!$I$2:$J$14,2,0),"")</f>
        <v/>
      </c>
      <c r="N5314" s="25" t="str">
        <f t="shared" si="164"/>
        <v/>
      </c>
      <c r="O5314" s="15" t="str">
        <f t="shared" si="165"/>
        <v/>
      </c>
    </row>
    <row r="5315" spans="12:15" ht="16.5" customHeight="1">
      <c r="L5315" s="406"/>
      <c r="M5315" s="25" t="str">
        <f>IFERROR(VLOOKUP(D5315,Cover!$I$2:$J$14,2,0),"")</f>
        <v/>
      </c>
      <c r="N5315" s="25" t="str">
        <f t="shared" ref="N5315:N5378" si="166">IF(O5315&lt;&gt;"PMOyyy144_R4bis",CONCATENATE(B5315,M5315,I5315),CONCATENATE(O5315,M5315,I5315))</f>
        <v/>
      </c>
      <c r="O5315" s="15" t="str">
        <f t="shared" ref="O5315:O5378" si="167">LEFT(B5315,15)</f>
        <v/>
      </c>
    </row>
    <row r="5316" spans="12:15" ht="16.5" customHeight="1">
      <c r="L5316" s="406"/>
      <c r="M5316" s="25" t="str">
        <f>IFERROR(VLOOKUP(D5316,Cover!$I$2:$J$14,2,0),"")</f>
        <v/>
      </c>
      <c r="N5316" s="25" t="str">
        <f t="shared" si="166"/>
        <v/>
      </c>
      <c r="O5316" s="15" t="str">
        <f t="shared" si="167"/>
        <v/>
      </c>
    </row>
    <row r="5317" spans="12:15" ht="16.5" customHeight="1">
      <c r="L5317" s="406"/>
      <c r="M5317" s="25" t="str">
        <f>IFERROR(VLOOKUP(D5317,Cover!$I$2:$J$14,2,0),"")</f>
        <v/>
      </c>
      <c r="N5317" s="25" t="str">
        <f t="shared" si="166"/>
        <v/>
      </c>
      <c r="O5317" s="15" t="str">
        <f t="shared" si="167"/>
        <v/>
      </c>
    </row>
    <row r="5318" spans="12:15" ht="16.5" customHeight="1">
      <c r="L5318" s="406"/>
      <c r="M5318" s="25" t="str">
        <f>IFERROR(VLOOKUP(D5318,Cover!$I$2:$J$14,2,0),"")</f>
        <v/>
      </c>
      <c r="N5318" s="25" t="str">
        <f t="shared" si="166"/>
        <v/>
      </c>
      <c r="O5318" s="15" t="str">
        <f t="shared" si="167"/>
        <v/>
      </c>
    </row>
    <row r="5319" spans="12:15" ht="16.5" customHeight="1">
      <c r="L5319" s="406"/>
      <c r="M5319" s="25" t="str">
        <f>IFERROR(VLOOKUP(D5319,Cover!$I$2:$J$14,2,0),"")</f>
        <v/>
      </c>
      <c r="N5319" s="25" t="str">
        <f t="shared" si="166"/>
        <v/>
      </c>
      <c r="O5319" s="15" t="str">
        <f t="shared" si="167"/>
        <v/>
      </c>
    </row>
    <row r="5320" spans="12:15" ht="16.5" customHeight="1">
      <c r="L5320" s="406"/>
      <c r="M5320" s="25" t="str">
        <f>IFERROR(VLOOKUP(D5320,Cover!$I$2:$J$14,2,0),"")</f>
        <v/>
      </c>
      <c r="N5320" s="25" t="str">
        <f t="shared" si="166"/>
        <v/>
      </c>
      <c r="O5320" s="15" t="str">
        <f t="shared" si="167"/>
        <v/>
      </c>
    </row>
    <row r="5321" spans="12:15" ht="16.5" customHeight="1">
      <c r="L5321" s="406"/>
      <c r="M5321" s="25" t="str">
        <f>IFERROR(VLOOKUP(D5321,Cover!$I$2:$J$14,2,0),"")</f>
        <v/>
      </c>
      <c r="N5321" s="25" t="str">
        <f t="shared" si="166"/>
        <v/>
      </c>
      <c r="O5321" s="15" t="str">
        <f t="shared" si="167"/>
        <v/>
      </c>
    </row>
    <row r="5322" spans="12:15" ht="16.5" customHeight="1">
      <c r="L5322" s="406"/>
      <c r="M5322" s="25" t="str">
        <f>IFERROR(VLOOKUP(D5322,Cover!$I$2:$J$14,2,0),"")</f>
        <v/>
      </c>
      <c r="N5322" s="25" t="str">
        <f t="shared" si="166"/>
        <v/>
      </c>
      <c r="O5322" s="15" t="str">
        <f t="shared" si="167"/>
        <v/>
      </c>
    </row>
    <row r="5323" spans="12:15" ht="16.5" customHeight="1">
      <c r="L5323" s="406"/>
      <c r="M5323" s="25" t="str">
        <f>IFERROR(VLOOKUP(D5323,Cover!$I$2:$J$14,2,0),"")</f>
        <v/>
      </c>
      <c r="N5323" s="25" t="str">
        <f t="shared" si="166"/>
        <v/>
      </c>
      <c r="O5323" s="15" t="str">
        <f t="shared" si="167"/>
        <v/>
      </c>
    </row>
    <row r="5324" spans="12:15" ht="16.5" customHeight="1">
      <c r="L5324" s="406"/>
      <c r="M5324" s="25" t="str">
        <f>IFERROR(VLOOKUP(D5324,Cover!$I$2:$J$14,2,0),"")</f>
        <v/>
      </c>
      <c r="N5324" s="25" t="str">
        <f t="shared" si="166"/>
        <v/>
      </c>
      <c r="O5324" s="15" t="str">
        <f t="shared" si="167"/>
        <v/>
      </c>
    </row>
    <row r="5325" spans="12:15" ht="16.5" customHeight="1">
      <c r="L5325" s="406"/>
      <c r="M5325" s="25" t="str">
        <f>IFERROR(VLOOKUP(D5325,Cover!$I$2:$J$14,2,0),"")</f>
        <v/>
      </c>
      <c r="N5325" s="25" t="str">
        <f t="shared" si="166"/>
        <v/>
      </c>
      <c r="O5325" s="15" t="str">
        <f t="shared" si="167"/>
        <v/>
      </c>
    </row>
    <row r="5326" spans="12:15" ht="16.5" customHeight="1">
      <c r="L5326" s="406"/>
      <c r="M5326" s="25" t="str">
        <f>IFERROR(VLOOKUP(D5326,Cover!$I$2:$J$14,2,0),"")</f>
        <v/>
      </c>
      <c r="N5326" s="25" t="str">
        <f t="shared" si="166"/>
        <v/>
      </c>
      <c r="O5326" s="15" t="str">
        <f t="shared" si="167"/>
        <v/>
      </c>
    </row>
    <row r="5327" spans="12:15" ht="16.5" customHeight="1">
      <c r="L5327" s="406"/>
      <c r="M5327" s="25" t="str">
        <f>IFERROR(VLOOKUP(D5327,Cover!$I$2:$J$14,2,0),"")</f>
        <v/>
      </c>
      <c r="N5327" s="25" t="str">
        <f t="shared" si="166"/>
        <v/>
      </c>
      <c r="O5327" s="15" t="str">
        <f t="shared" si="167"/>
        <v/>
      </c>
    </row>
    <row r="5328" spans="12:15" ht="16.5" customHeight="1">
      <c r="L5328" s="406"/>
      <c r="M5328" s="25" t="str">
        <f>IFERROR(VLOOKUP(D5328,Cover!$I$2:$J$14,2,0),"")</f>
        <v/>
      </c>
      <c r="N5328" s="25" t="str">
        <f t="shared" si="166"/>
        <v/>
      </c>
      <c r="O5328" s="15" t="str">
        <f t="shared" si="167"/>
        <v/>
      </c>
    </row>
    <row r="5329" spans="12:15" ht="16.5" customHeight="1">
      <c r="L5329" s="406"/>
      <c r="M5329" s="25" t="str">
        <f>IFERROR(VLOOKUP(D5329,Cover!$I$2:$J$14,2,0),"")</f>
        <v/>
      </c>
      <c r="N5329" s="25" t="str">
        <f t="shared" si="166"/>
        <v/>
      </c>
      <c r="O5329" s="15" t="str">
        <f t="shared" si="167"/>
        <v/>
      </c>
    </row>
    <row r="5330" spans="12:15" ht="16.5" customHeight="1">
      <c r="L5330" s="406"/>
      <c r="M5330" s="25" t="str">
        <f>IFERROR(VLOOKUP(D5330,Cover!$I$2:$J$14,2,0),"")</f>
        <v/>
      </c>
      <c r="N5330" s="25" t="str">
        <f t="shared" si="166"/>
        <v/>
      </c>
      <c r="O5330" s="15" t="str">
        <f t="shared" si="167"/>
        <v/>
      </c>
    </row>
    <row r="5331" spans="12:15" ht="16.5" customHeight="1">
      <c r="L5331" s="406"/>
      <c r="M5331" s="25" t="str">
        <f>IFERROR(VLOOKUP(D5331,Cover!$I$2:$J$14,2,0),"")</f>
        <v/>
      </c>
      <c r="N5331" s="25" t="str">
        <f t="shared" si="166"/>
        <v/>
      </c>
      <c r="O5331" s="15" t="str">
        <f t="shared" si="167"/>
        <v/>
      </c>
    </row>
    <row r="5332" spans="12:15" ht="16.5" customHeight="1">
      <c r="L5332" s="406"/>
      <c r="M5332" s="25" t="str">
        <f>IFERROR(VLOOKUP(D5332,Cover!$I$2:$J$14,2,0),"")</f>
        <v/>
      </c>
      <c r="N5332" s="25" t="str">
        <f t="shared" si="166"/>
        <v/>
      </c>
      <c r="O5332" s="15" t="str">
        <f t="shared" si="167"/>
        <v/>
      </c>
    </row>
    <row r="5333" spans="12:15" ht="16.5" customHeight="1">
      <c r="L5333" s="406"/>
      <c r="M5333" s="25" t="str">
        <f>IFERROR(VLOOKUP(D5333,Cover!$I$2:$J$14,2,0),"")</f>
        <v/>
      </c>
      <c r="N5333" s="25" t="str">
        <f t="shared" si="166"/>
        <v/>
      </c>
      <c r="O5333" s="15" t="str">
        <f t="shared" si="167"/>
        <v/>
      </c>
    </row>
    <row r="5334" spans="12:15" ht="16.5" customHeight="1">
      <c r="L5334" s="406"/>
      <c r="M5334" s="25" t="str">
        <f>IFERROR(VLOOKUP(D5334,Cover!$I$2:$J$14,2,0),"")</f>
        <v/>
      </c>
      <c r="N5334" s="25" t="str">
        <f t="shared" si="166"/>
        <v/>
      </c>
      <c r="O5334" s="15" t="str">
        <f t="shared" si="167"/>
        <v/>
      </c>
    </row>
    <row r="5335" spans="12:15" ht="16.5" customHeight="1">
      <c r="L5335" s="406"/>
      <c r="M5335" s="25" t="str">
        <f>IFERROR(VLOOKUP(D5335,Cover!$I$2:$J$14,2,0),"")</f>
        <v/>
      </c>
      <c r="N5335" s="25" t="str">
        <f t="shared" si="166"/>
        <v/>
      </c>
      <c r="O5335" s="15" t="str">
        <f t="shared" si="167"/>
        <v/>
      </c>
    </row>
    <row r="5336" spans="12:15" ht="16.5" customHeight="1">
      <c r="L5336" s="406"/>
      <c r="M5336" s="25" t="str">
        <f>IFERROR(VLOOKUP(D5336,Cover!$I$2:$J$14,2,0),"")</f>
        <v/>
      </c>
      <c r="N5336" s="25" t="str">
        <f t="shared" si="166"/>
        <v/>
      </c>
      <c r="O5336" s="15" t="str">
        <f t="shared" si="167"/>
        <v/>
      </c>
    </row>
    <row r="5337" spans="12:15" ht="16.5" customHeight="1">
      <c r="L5337" s="406"/>
      <c r="M5337" s="25" t="str">
        <f>IFERROR(VLOOKUP(D5337,Cover!$I$2:$J$14,2,0),"")</f>
        <v/>
      </c>
      <c r="N5337" s="25" t="str">
        <f t="shared" si="166"/>
        <v/>
      </c>
      <c r="O5337" s="15" t="str">
        <f t="shared" si="167"/>
        <v/>
      </c>
    </row>
    <row r="5338" spans="12:15" ht="16.5" customHeight="1">
      <c r="L5338" s="406"/>
      <c r="M5338" s="25" t="str">
        <f>IFERROR(VLOOKUP(D5338,Cover!$I$2:$J$14,2,0),"")</f>
        <v/>
      </c>
      <c r="N5338" s="25" t="str">
        <f t="shared" si="166"/>
        <v/>
      </c>
      <c r="O5338" s="15" t="str">
        <f t="shared" si="167"/>
        <v/>
      </c>
    </row>
    <row r="5339" spans="12:15" ht="16.5" customHeight="1">
      <c r="L5339" s="406"/>
      <c r="M5339" s="25" t="str">
        <f>IFERROR(VLOOKUP(D5339,Cover!$I$2:$J$14,2,0),"")</f>
        <v/>
      </c>
      <c r="N5339" s="25" t="str">
        <f t="shared" si="166"/>
        <v/>
      </c>
      <c r="O5339" s="15" t="str">
        <f t="shared" si="167"/>
        <v/>
      </c>
    </row>
    <row r="5340" spans="12:15" ht="16.5" customHeight="1">
      <c r="L5340" s="406"/>
      <c r="M5340" s="25" t="str">
        <f>IFERROR(VLOOKUP(D5340,Cover!$I$2:$J$14,2,0),"")</f>
        <v/>
      </c>
      <c r="N5340" s="25" t="str">
        <f t="shared" si="166"/>
        <v/>
      </c>
      <c r="O5340" s="15" t="str">
        <f t="shared" si="167"/>
        <v/>
      </c>
    </row>
    <row r="5341" spans="12:15" ht="16.5" customHeight="1">
      <c r="L5341" s="406"/>
      <c r="M5341" s="25" t="str">
        <f>IFERROR(VLOOKUP(D5341,Cover!$I$2:$J$14,2,0),"")</f>
        <v/>
      </c>
      <c r="N5341" s="25" t="str">
        <f t="shared" si="166"/>
        <v/>
      </c>
      <c r="O5341" s="15" t="str">
        <f t="shared" si="167"/>
        <v/>
      </c>
    </row>
    <row r="5342" spans="12:15" ht="16.5" customHeight="1">
      <c r="L5342" s="406"/>
      <c r="M5342" s="25" t="str">
        <f>IFERROR(VLOOKUP(D5342,Cover!$I$2:$J$14,2,0),"")</f>
        <v/>
      </c>
      <c r="N5342" s="25" t="str">
        <f t="shared" si="166"/>
        <v/>
      </c>
      <c r="O5342" s="15" t="str">
        <f t="shared" si="167"/>
        <v/>
      </c>
    </row>
    <row r="5343" spans="12:15" ht="16.5" customHeight="1">
      <c r="L5343" s="406"/>
      <c r="M5343" s="25" t="str">
        <f>IFERROR(VLOOKUP(D5343,Cover!$I$2:$J$14,2,0),"")</f>
        <v/>
      </c>
      <c r="N5343" s="25" t="str">
        <f t="shared" si="166"/>
        <v/>
      </c>
      <c r="O5343" s="15" t="str">
        <f t="shared" si="167"/>
        <v/>
      </c>
    </row>
    <row r="5344" spans="12:15" ht="16.5" customHeight="1">
      <c r="L5344" s="406"/>
      <c r="M5344" s="25" t="str">
        <f>IFERROR(VLOOKUP(D5344,Cover!$I$2:$J$14,2,0),"")</f>
        <v/>
      </c>
      <c r="N5344" s="25" t="str">
        <f t="shared" si="166"/>
        <v/>
      </c>
      <c r="O5344" s="15" t="str">
        <f t="shared" si="167"/>
        <v/>
      </c>
    </row>
    <row r="5345" spans="12:15" ht="16.5" customHeight="1">
      <c r="L5345" s="406"/>
      <c r="M5345" s="25" t="str">
        <f>IFERROR(VLOOKUP(D5345,Cover!$I$2:$J$14,2,0),"")</f>
        <v/>
      </c>
      <c r="N5345" s="25" t="str">
        <f t="shared" si="166"/>
        <v/>
      </c>
      <c r="O5345" s="15" t="str">
        <f t="shared" si="167"/>
        <v/>
      </c>
    </row>
    <row r="5346" spans="12:15" ht="16.5" customHeight="1">
      <c r="L5346" s="406"/>
      <c r="M5346" s="25" t="str">
        <f>IFERROR(VLOOKUP(D5346,Cover!$I$2:$J$14,2,0),"")</f>
        <v/>
      </c>
      <c r="N5346" s="25" t="str">
        <f t="shared" si="166"/>
        <v/>
      </c>
      <c r="O5346" s="15" t="str">
        <f t="shared" si="167"/>
        <v/>
      </c>
    </row>
    <row r="5347" spans="12:15" ht="16.5" customHeight="1">
      <c r="L5347" s="406"/>
      <c r="M5347" s="25" t="str">
        <f>IFERROR(VLOOKUP(D5347,Cover!$I$2:$J$14,2,0),"")</f>
        <v/>
      </c>
      <c r="N5347" s="25" t="str">
        <f t="shared" si="166"/>
        <v/>
      </c>
      <c r="O5347" s="15" t="str">
        <f t="shared" si="167"/>
        <v/>
      </c>
    </row>
    <row r="5348" spans="12:15" ht="16.5" customHeight="1">
      <c r="L5348" s="406"/>
      <c r="M5348" s="25" t="str">
        <f>IFERROR(VLOOKUP(D5348,Cover!$I$2:$J$14,2,0),"")</f>
        <v/>
      </c>
      <c r="N5348" s="25" t="str">
        <f t="shared" si="166"/>
        <v/>
      </c>
      <c r="O5348" s="15" t="str">
        <f t="shared" si="167"/>
        <v/>
      </c>
    </row>
    <row r="5349" spans="12:15" ht="16.5" customHeight="1">
      <c r="L5349" s="406"/>
      <c r="M5349" s="25" t="str">
        <f>IFERROR(VLOOKUP(D5349,Cover!$I$2:$J$14,2,0),"")</f>
        <v/>
      </c>
      <c r="N5349" s="25" t="str">
        <f t="shared" si="166"/>
        <v/>
      </c>
      <c r="O5349" s="15" t="str">
        <f t="shared" si="167"/>
        <v/>
      </c>
    </row>
    <row r="5350" spans="12:15" ht="16.5" customHeight="1">
      <c r="L5350" s="406"/>
      <c r="M5350" s="25" t="str">
        <f>IFERROR(VLOOKUP(D5350,Cover!$I$2:$J$14,2,0),"")</f>
        <v/>
      </c>
      <c r="N5350" s="25" t="str">
        <f t="shared" si="166"/>
        <v/>
      </c>
      <c r="O5350" s="15" t="str">
        <f t="shared" si="167"/>
        <v/>
      </c>
    </row>
    <row r="5351" spans="12:15" ht="16.5" customHeight="1">
      <c r="L5351" s="406"/>
      <c r="M5351" s="25" t="str">
        <f>IFERROR(VLOOKUP(D5351,Cover!$I$2:$J$14,2,0),"")</f>
        <v/>
      </c>
      <c r="N5351" s="25" t="str">
        <f t="shared" si="166"/>
        <v/>
      </c>
      <c r="O5351" s="15" t="str">
        <f t="shared" si="167"/>
        <v/>
      </c>
    </row>
    <row r="5352" spans="12:15" ht="16.5" customHeight="1">
      <c r="L5352" s="406"/>
      <c r="M5352" s="25" t="str">
        <f>IFERROR(VLOOKUP(D5352,Cover!$I$2:$J$14,2,0),"")</f>
        <v/>
      </c>
      <c r="N5352" s="25" t="str">
        <f t="shared" si="166"/>
        <v/>
      </c>
      <c r="O5352" s="15" t="str">
        <f t="shared" si="167"/>
        <v/>
      </c>
    </row>
    <row r="5353" spans="12:15" ht="16.5" customHeight="1">
      <c r="L5353" s="406"/>
      <c r="M5353" s="25" t="str">
        <f>IFERROR(VLOOKUP(D5353,Cover!$I$2:$J$14,2,0),"")</f>
        <v/>
      </c>
      <c r="N5353" s="25" t="str">
        <f t="shared" si="166"/>
        <v/>
      </c>
      <c r="O5353" s="15" t="str">
        <f t="shared" si="167"/>
        <v/>
      </c>
    </row>
    <row r="5354" spans="12:15" ht="16.5" customHeight="1">
      <c r="L5354" s="406"/>
      <c r="M5354" s="25" t="str">
        <f>IFERROR(VLOOKUP(D5354,Cover!$I$2:$J$14,2,0),"")</f>
        <v/>
      </c>
      <c r="N5354" s="25" t="str">
        <f t="shared" si="166"/>
        <v/>
      </c>
      <c r="O5354" s="15" t="str">
        <f t="shared" si="167"/>
        <v/>
      </c>
    </row>
    <row r="5355" spans="12:15" ht="16.5" customHeight="1">
      <c r="L5355" s="406"/>
      <c r="M5355" s="25" t="str">
        <f>IFERROR(VLOOKUP(D5355,Cover!$I$2:$J$14,2,0),"")</f>
        <v/>
      </c>
      <c r="N5355" s="25" t="str">
        <f t="shared" si="166"/>
        <v/>
      </c>
      <c r="O5355" s="15" t="str">
        <f t="shared" si="167"/>
        <v/>
      </c>
    </row>
    <row r="5356" spans="12:15" ht="16.5" customHeight="1">
      <c r="L5356" s="406"/>
      <c r="M5356" s="25" t="str">
        <f>IFERROR(VLOOKUP(D5356,Cover!$I$2:$J$14,2,0),"")</f>
        <v/>
      </c>
      <c r="N5356" s="25" t="str">
        <f t="shared" si="166"/>
        <v/>
      </c>
      <c r="O5356" s="15" t="str">
        <f t="shared" si="167"/>
        <v/>
      </c>
    </row>
    <row r="5357" spans="12:15" ht="16.5" customHeight="1">
      <c r="L5357" s="406"/>
      <c r="M5357" s="25" t="str">
        <f>IFERROR(VLOOKUP(D5357,Cover!$I$2:$J$14,2,0),"")</f>
        <v/>
      </c>
      <c r="N5357" s="25" t="str">
        <f t="shared" si="166"/>
        <v/>
      </c>
      <c r="O5357" s="15" t="str">
        <f t="shared" si="167"/>
        <v/>
      </c>
    </row>
    <row r="5358" spans="12:15" ht="16.5" customHeight="1">
      <c r="L5358" s="406"/>
      <c r="M5358" s="25" t="str">
        <f>IFERROR(VLOOKUP(D5358,Cover!$I$2:$J$14,2,0),"")</f>
        <v/>
      </c>
      <c r="N5358" s="25" t="str">
        <f t="shared" si="166"/>
        <v/>
      </c>
      <c r="O5358" s="15" t="str">
        <f t="shared" si="167"/>
        <v/>
      </c>
    </row>
    <row r="5359" spans="12:15" ht="16.5" customHeight="1">
      <c r="L5359" s="406"/>
      <c r="M5359" s="25" t="str">
        <f>IFERROR(VLOOKUP(D5359,Cover!$I$2:$J$14,2,0),"")</f>
        <v/>
      </c>
      <c r="N5359" s="25" t="str">
        <f t="shared" si="166"/>
        <v/>
      </c>
      <c r="O5359" s="15" t="str">
        <f t="shared" si="167"/>
        <v/>
      </c>
    </row>
    <row r="5360" spans="12:15" ht="16.5" customHeight="1">
      <c r="L5360" s="406"/>
      <c r="M5360" s="25" t="str">
        <f>IFERROR(VLOOKUP(D5360,Cover!$I$2:$J$14,2,0),"")</f>
        <v/>
      </c>
      <c r="N5360" s="25" t="str">
        <f t="shared" si="166"/>
        <v/>
      </c>
      <c r="O5360" s="15" t="str">
        <f t="shared" si="167"/>
        <v/>
      </c>
    </row>
    <row r="5361" spans="12:15" ht="16.5" customHeight="1">
      <c r="L5361" s="406"/>
      <c r="M5361" s="25" t="str">
        <f>IFERROR(VLOOKUP(D5361,Cover!$I$2:$J$14,2,0),"")</f>
        <v/>
      </c>
      <c r="N5361" s="25" t="str">
        <f t="shared" si="166"/>
        <v/>
      </c>
      <c r="O5361" s="15" t="str">
        <f t="shared" si="167"/>
        <v/>
      </c>
    </row>
    <row r="5362" spans="12:15" ht="16.5" customHeight="1">
      <c r="L5362" s="406"/>
      <c r="M5362" s="25" t="str">
        <f>IFERROR(VLOOKUP(D5362,Cover!$I$2:$J$14,2,0),"")</f>
        <v/>
      </c>
      <c r="N5362" s="25" t="str">
        <f t="shared" si="166"/>
        <v/>
      </c>
      <c r="O5362" s="15" t="str">
        <f t="shared" si="167"/>
        <v/>
      </c>
    </row>
    <row r="5363" spans="12:15" ht="16.5" customHeight="1">
      <c r="L5363" s="406"/>
      <c r="M5363" s="25" t="str">
        <f>IFERROR(VLOOKUP(D5363,Cover!$I$2:$J$14,2,0),"")</f>
        <v/>
      </c>
      <c r="N5363" s="25" t="str">
        <f t="shared" si="166"/>
        <v/>
      </c>
      <c r="O5363" s="15" t="str">
        <f t="shared" si="167"/>
        <v/>
      </c>
    </row>
    <row r="5364" spans="12:15" ht="16.5" customHeight="1">
      <c r="L5364" s="406"/>
      <c r="M5364" s="25" t="str">
        <f>IFERROR(VLOOKUP(D5364,Cover!$I$2:$J$14,2,0),"")</f>
        <v/>
      </c>
      <c r="N5364" s="25" t="str">
        <f t="shared" si="166"/>
        <v/>
      </c>
      <c r="O5364" s="15" t="str">
        <f t="shared" si="167"/>
        <v/>
      </c>
    </row>
    <row r="5365" spans="12:15" ht="16.5" customHeight="1">
      <c r="L5365" s="406"/>
      <c r="M5365" s="25" t="str">
        <f>IFERROR(VLOOKUP(D5365,Cover!$I$2:$J$14,2,0),"")</f>
        <v/>
      </c>
      <c r="N5365" s="25" t="str">
        <f t="shared" si="166"/>
        <v/>
      </c>
      <c r="O5365" s="15" t="str">
        <f t="shared" si="167"/>
        <v/>
      </c>
    </row>
    <row r="5366" spans="12:15" ht="16.5" customHeight="1">
      <c r="L5366" s="406"/>
      <c r="M5366" s="25" t="str">
        <f>IFERROR(VLOOKUP(D5366,Cover!$I$2:$J$14,2,0),"")</f>
        <v/>
      </c>
      <c r="N5366" s="25" t="str">
        <f t="shared" si="166"/>
        <v/>
      </c>
      <c r="O5366" s="15" t="str">
        <f t="shared" si="167"/>
        <v/>
      </c>
    </row>
    <row r="5367" spans="12:15" ht="16.5" customHeight="1">
      <c r="L5367" s="406"/>
      <c r="M5367" s="25" t="str">
        <f>IFERROR(VLOOKUP(D5367,Cover!$I$2:$J$14,2,0),"")</f>
        <v/>
      </c>
      <c r="N5367" s="25" t="str">
        <f t="shared" si="166"/>
        <v/>
      </c>
      <c r="O5367" s="15" t="str">
        <f t="shared" si="167"/>
        <v/>
      </c>
    </row>
    <row r="5368" spans="12:15" ht="16.5" customHeight="1">
      <c r="L5368" s="406"/>
      <c r="M5368" s="25" t="str">
        <f>IFERROR(VLOOKUP(D5368,Cover!$I$2:$J$14,2,0),"")</f>
        <v/>
      </c>
      <c r="N5368" s="25" t="str">
        <f t="shared" si="166"/>
        <v/>
      </c>
      <c r="O5368" s="15" t="str">
        <f t="shared" si="167"/>
        <v/>
      </c>
    </row>
    <row r="5369" spans="12:15" ht="16.5" customHeight="1">
      <c r="L5369" s="406"/>
      <c r="M5369" s="25" t="str">
        <f>IFERROR(VLOOKUP(D5369,Cover!$I$2:$J$14,2,0),"")</f>
        <v/>
      </c>
      <c r="N5369" s="25" t="str">
        <f t="shared" si="166"/>
        <v/>
      </c>
      <c r="O5369" s="15" t="str">
        <f t="shared" si="167"/>
        <v/>
      </c>
    </row>
    <row r="5370" spans="12:15" ht="16.5" customHeight="1">
      <c r="L5370" s="406"/>
      <c r="M5370" s="25" t="str">
        <f>IFERROR(VLOOKUP(D5370,Cover!$I$2:$J$14,2,0),"")</f>
        <v/>
      </c>
      <c r="N5370" s="25" t="str">
        <f t="shared" si="166"/>
        <v/>
      </c>
      <c r="O5370" s="15" t="str">
        <f t="shared" si="167"/>
        <v/>
      </c>
    </row>
    <row r="5371" spans="12:15" ht="16.5" customHeight="1">
      <c r="L5371" s="406"/>
      <c r="M5371" s="25" t="str">
        <f>IFERROR(VLOOKUP(D5371,Cover!$I$2:$J$14,2,0),"")</f>
        <v/>
      </c>
      <c r="N5371" s="25" t="str">
        <f t="shared" si="166"/>
        <v/>
      </c>
      <c r="O5371" s="15" t="str">
        <f t="shared" si="167"/>
        <v/>
      </c>
    </row>
    <row r="5372" spans="12:15" ht="16.5" customHeight="1">
      <c r="L5372" s="406"/>
      <c r="M5372" s="25" t="str">
        <f>IFERROR(VLOOKUP(D5372,Cover!$I$2:$J$14,2,0),"")</f>
        <v/>
      </c>
      <c r="N5372" s="25" t="str">
        <f t="shared" si="166"/>
        <v/>
      </c>
      <c r="O5372" s="15" t="str">
        <f t="shared" si="167"/>
        <v/>
      </c>
    </row>
    <row r="5373" spans="12:15" ht="16.5" customHeight="1">
      <c r="L5373" s="406"/>
      <c r="M5373" s="25" t="str">
        <f>IFERROR(VLOOKUP(D5373,Cover!$I$2:$J$14,2,0),"")</f>
        <v/>
      </c>
      <c r="N5373" s="25" t="str">
        <f t="shared" si="166"/>
        <v/>
      </c>
      <c r="O5373" s="15" t="str">
        <f t="shared" si="167"/>
        <v/>
      </c>
    </row>
    <row r="5374" spans="12:15" ht="16.5" customHeight="1">
      <c r="L5374" s="406"/>
      <c r="M5374" s="25" t="str">
        <f>IFERROR(VLOOKUP(D5374,Cover!$I$2:$J$14,2,0),"")</f>
        <v/>
      </c>
      <c r="N5374" s="25" t="str">
        <f t="shared" si="166"/>
        <v/>
      </c>
      <c r="O5374" s="15" t="str">
        <f t="shared" si="167"/>
        <v/>
      </c>
    </row>
    <row r="5375" spans="12:15" ht="16.5" customHeight="1">
      <c r="L5375" s="406"/>
      <c r="M5375" s="25" t="str">
        <f>IFERROR(VLOOKUP(D5375,Cover!$I$2:$J$14,2,0),"")</f>
        <v/>
      </c>
      <c r="N5375" s="25" t="str">
        <f t="shared" si="166"/>
        <v/>
      </c>
      <c r="O5375" s="15" t="str">
        <f t="shared" si="167"/>
        <v/>
      </c>
    </row>
    <row r="5376" spans="12:15" ht="16.5" customHeight="1">
      <c r="L5376" s="406"/>
      <c r="M5376" s="25" t="str">
        <f>IFERROR(VLOOKUP(D5376,Cover!$I$2:$J$14,2,0),"")</f>
        <v/>
      </c>
      <c r="N5376" s="25" t="str">
        <f t="shared" si="166"/>
        <v/>
      </c>
      <c r="O5376" s="15" t="str">
        <f t="shared" si="167"/>
        <v/>
      </c>
    </row>
    <row r="5377" spans="12:15" ht="16.5" customHeight="1">
      <c r="L5377" s="406"/>
      <c r="M5377" s="25" t="str">
        <f>IFERROR(VLOOKUP(D5377,Cover!$I$2:$J$14,2,0),"")</f>
        <v/>
      </c>
      <c r="N5377" s="25" t="str">
        <f t="shared" si="166"/>
        <v/>
      </c>
      <c r="O5377" s="15" t="str">
        <f t="shared" si="167"/>
        <v/>
      </c>
    </row>
    <row r="5378" spans="12:15" ht="16.5" customHeight="1">
      <c r="L5378" s="406"/>
      <c r="M5378" s="25" t="str">
        <f>IFERROR(VLOOKUP(D5378,Cover!$I$2:$J$14,2,0),"")</f>
        <v/>
      </c>
      <c r="N5378" s="25" t="str">
        <f t="shared" si="166"/>
        <v/>
      </c>
      <c r="O5378" s="15" t="str">
        <f t="shared" si="167"/>
        <v/>
      </c>
    </row>
    <row r="5379" spans="12:15" ht="16.5" customHeight="1">
      <c r="L5379" s="406"/>
      <c r="M5379" s="25" t="str">
        <f>IFERROR(VLOOKUP(D5379,Cover!$I$2:$J$14,2,0),"")</f>
        <v/>
      </c>
      <c r="N5379" s="25" t="str">
        <f t="shared" ref="N5379:N5405" si="168">IF(O5379&lt;&gt;"PMOyyy144_R4bis",CONCATENATE(B5379,M5379,I5379),CONCATENATE(O5379,M5379,I5379))</f>
        <v/>
      </c>
      <c r="O5379" s="15" t="str">
        <f t="shared" ref="O5379:O5405" si="169">LEFT(B5379,15)</f>
        <v/>
      </c>
    </row>
    <row r="5380" spans="12:15" ht="16.5" customHeight="1">
      <c r="L5380" s="406"/>
      <c r="M5380" s="25" t="str">
        <f>IFERROR(VLOOKUP(D5380,Cover!$I$2:$J$14,2,0),"")</f>
        <v/>
      </c>
      <c r="N5380" s="25" t="str">
        <f t="shared" si="168"/>
        <v/>
      </c>
      <c r="O5380" s="15" t="str">
        <f t="shared" si="169"/>
        <v/>
      </c>
    </row>
    <row r="5381" spans="12:15" ht="16.5" customHeight="1">
      <c r="L5381" s="406"/>
      <c r="M5381" s="25" t="str">
        <f>IFERROR(VLOOKUP(D5381,Cover!$I$2:$J$14,2,0),"")</f>
        <v/>
      </c>
      <c r="N5381" s="25" t="str">
        <f t="shared" si="168"/>
        <v/>
      </c>
      <c r="O5381" s="15" t="str">
        <f t="shared" si="169"/>
        <v/>
      </c>
    </row>
    <row r="5382" spans="12:15" ht="16.5" customHeight="1">
      <c r="L5382" s="406"/>
      <c r="M5382" s="25" t="str">
        <f>IFERROR(VLOOKUP(D5382,Cover!$I$2:$J$14,2,0),"")</f>
        <v/>
      </c>
      <c r="N5382" s="25" t="str">
        <f t="shared" si="168"/>
        <v/>
      </c>
      <c r="O5382" s="15" t="str">
        <f t="shared" si="169"/>
        <v/>
      </c>
    </row>
    <row r="5383" spans="12:15" ht="16.5" customHeight="1">
      <c r="L5383" s="406"/>
      <c r="M5383" s="25" t="str">
        <f>IFERROR(VLOOKUP(D5383,Cover!$I$2:$J$14,2,0),"")</f>
        <v/>
      </c>
      <c r="N5383" s="25" t="str">
        <f t="shared" si="168"/>
        <v/>
      </c>
      <c r="O5383" s="15" t="str">
        <f t="shared" si="169"/>
        <v/>
      </c>
    </row>
    <row r="5384" spans="12:15" ht="16.5" customHeight="1">
      <c r="L5384" s="406"/>
      <c r="M5384" s="25" t="str">
        <f>IFERROR(VLOOKUP(D5384,Cover!$I$2:$J$14,2,0),"")</f>
        <v/>
      </c>
      <c r="N5384" s="25" t="str">
        <f t="shared" si="168"/>
        <v/>
      </c>
      <c r="O5384" s="15" t="str">
        <f t="shared" si="169"/>
        <v/>
      </c>
    </row>
    <row r="5385" spans="12:15" ht="16.5" customHeight="1">
      <c r="L5385" s="406"/>
      <c r="M5385" s="25" t="str">
        <f>IFERROR(VLOOKUP(D5385,Cover!$I$2:$J$14,2,0),"")</f>
        <v/>
      </c>
      <c r="N5385" s="25" t="str">
        <f t="shared" si="168"/>
        <v/>
      </c>
      <c r="O5385" s="15" t="str">
        <f t="shared" si="169"/>
        <v/>
      </c>
    </row>
    <row r="5386" spans="12:15" ht="16.5" customHeight="1">
      <c r="L5386" s="406"/>
      <c r="M5386" s="25" t="str">
        <f>IFERROR(VLOOKUP(D5386,Cover!$I$2:$J$14,2,0),"")</f>
        <v/>
      </c>
      <c r="N5386" s="25" t="str">
        <f t="shared" si="168"/>
        <v/>
      </c>
      <c r="O5386" s="15" t="str">
        <f t="shared" si="169"/>
        <v/>
      </c>
    </row>
    <row r="5387" spans="12:15" ht="16.5" customHeight="1">
      <c r="L5387" s="406"/>
      <c r="M5387" s="25" t="str">
        <f>IFERROR(VLOOKUP(D5387,Cover!$I$2:$J$14,2,0),"")</f>
        <v/>
      </c>
      <c r="N5387" s="25" t="str">
        <f t="shared" si="168"/>
        <v/>
      </c>
      <c r="O5387" s="15" t="str">
        <f t="shared" si="169"/>
        <v/>
      </c>
    </row>
    <row r="5388" spans="12:15" ht="16.5" customHeight="1">
      <c r="L5388" s="406"/>
      <c r="M5388" s="25" t="str">
        <f>IFERROR(VLOOKUP(D5388,Cover!$I$2:$J$14,2,0),"")</f>
        <v/>
      </c>
      <c r="N5388" s="25" t="str">
        <f t="shared" si="168"/>
        <v/>
      </c>
      <c r="O5388" s="15" t="str">
        <f t="shared" si="169"/>
        <v/>
      </c>
    </row>
    <row r="5389" spans="12:15" ht="16.5" customHeight="1">
      <c r="L5389" s="406"/>
      <c r="M5389" s="25" t="str">
        <f>IFERROR(VLOOKUP(D5389,Cover!$I$2:$J$14,2,0),"")</f>
        <v/>
      </c>
      <c r="N5389" s="25" t="str">
        <f t="shared" si="168"/>
        <v/>
      </c>
      <c r="O5389" s="15" t="str">
        <f t="shared" si="169"/>
        <v/>
      </c>
    </row>
    <row r="5390" spans="12:15" ht="16.5" customHeight="1">
      <c r="L5390" s="406"/>
      <c r="M5390" s="25" t="str">
        <f>IFERROR(VLOOKUP(D5390,Cover!$I$2:$J$14,2,0),"")</f>
        <v/>
      </c>
      <c r="N5390" s="25" t="str">
        <f t="shared" si="168"/>
        <v/>
      </c>
      <c r="O5390" s="15" t="str">
        <f t="shared" si="169"/>
        <v/>
      </c>
    </row>
    <row r="5391" spans="12:15" ht="16.5" customHeight="1">
      <c r="L5391" s="406"/>
      <c r="M5391" s="25" t="str">
        <f>IFERROR(VLOOKUP(D5391,Cover!$I$2:$J$14,2,0),"")</f>
        <v/>
      </c>
      <c r="N5391" s="25" t="str">
        <f t="shared" si="168"/>
        <v/>
      </c>
      <c r="O5391" s="15" t="str">
        <f t="shared" si="169"/>
        <v/>
      </c>
    </row>
    <row r="5392" spans="12:15" ht="16.5" customHeight="1">
      <c r="L5392" s="406"/>
      <c r="M5392" s="25" t="str">
        <f>IFERROR(VLOOKUP(D5392,Cover!$I$2:$J$14,2,0),"")</f>
        <v/>
      </c>
      <c r="N5392" s="25" t="str">
        <f t="shared" si="168"/>
        <v/>
      </c>
      <c r="O5392" s="15" t="str">
        <f t="shared" si="169"/>
        <v/>
      </c>
    </row>
    <row r="5393" spans="12:15" ht="16.5" customHeight="1">
      <c r="L5393" s="406"/>
      <c r="M5393" s="25" t="str">
        <f>IFERROR(VLOOKUP(D5393,Cover!$I$2:$J$14,2,0),"")</f>
        <v/>
      </c>
      <c r="N5393" s="25" t="str">
        <f t="shared" si="168"/>
        <v/>
      </c>
      <c r="O5393" s="15" t="str">
        <f t="shared" si="169"/>
        <v/>
      </c>
    </row>
    <row r="5394" spans="12:15" ht="16.5" customHeight="1">
      <c r="L5394" s="406"/>
      <c r="M5394" s="25" t="str">
        <f>IFERROR(VLOOKUP(D5394,Cover!$I$2:$J$14,2,0),"")</f>
        <v/>
      </c>
      <c r="N5394" s="25" t="str">
        <f t="shared" si="168"/>
        <v/>
      </c>
      <c r="O5394" s="15" t="str">
        <f t="shared" si="169"/>
        <v/>
      </c>
    </row>
    <row r="5395" spans="12:15" ht="16.5" customHeight="1">
      <c r="L5395" s="406"/>
      <c r="M5395" s="25" t="str">
        <f>IFERROR(VLOOKUP(D5395,Cover!$I$2:$J$14,2,0),"")</f>
        <v/>
      </c>
      <c r="N5395" s="25" t="str">
        <f t="shared" si="168"/>
        <v/>
      </c>
      <c r="O5395" s="15" t="str">
        <f t="shared" si="169"/>
        <v/>
      </c>
    </row>
    <row r="5396" spans="12:15" ht="16.5" customHeight="1">
      <c r="L5396" s="406"/>
      <c r="M5396" s="25" t="str">
        <f>IFERROR(VLOOKUP(D5396,Cover!$I$2:$J$14,2,0),"")</f>
        <v/>
      </c>
      <c r="N5396" s="25" t="str">
        <f t="shared" si="168"/>
        <v/>
      </c>
      <c r="O5396" s="15" t="str">
        <f t="shared" si="169"/>
        <v/>
      </c>
    </row>
    <row r="5397" spans="12:15" ht="16.5" customHeight="1">
      <c r="L5397" s="406"/>
      <c r="M5397" s="25" t="str">
        <f>IFERROR(VLOOKUP(D5397,Cover!$I$2:$J$14,2,0),"")</f>
        <v/>
      </c>
      <c r="N5397" s="25" t="str">
        <f t="shared" si="168"/>
        <v/>
      </c>
      <c r="O5397" s="15" t="str">
        <f t="shared" si="169"/>
        <v/>
      </c>
    </row>
    <row r="5398" spans="12:15" ht="16.5" customHeight="1">
      <c r="L5398" s="406"/>
      <c r="M5398" s="25" t="str">
        <f>IFERROR(VLOOKUP(D5398,Cover!$I$2:$J$14,2,0),"")</f>
        <v/>
      </c>
      <c r="N5398" s="25" t="str">
        <f t="shared" si="168"/>
        <v/>
      </c>
      <c r="O5398" s="15" t="str">
        <f t="shared" si="169"/>
        <v/>
      </c>
    </row>
    <row r="5399" spans="12:15" ht="16.5" customHeight="1">
      <c r="L5399" s="406"/>
      <c r="M5399" s="25" t="str">
        <f>IFERROR(VLOOKUP(D5399,Cover!$I$2:$J$14,2,0),"")</f>
        <v/>
      </c>
      <c r="N5399" s="25" t="str">
        <f t="shared" si="168"/>
        <v/>
      </c>
      <c r="O5399" s="15" t="str">
        <f t="shared" si="169"/>
        <v/>
      </c>
    </row>
    <row r="5400" spans="12:15" ht="16.5" customHeight="1">
      <c r="L5400" s="406"/>
      <c r="M5400" s="25" t="str">
        <f>IFERROR(VLOOKUP(D5400,Cover!$I$2:$J$14,2,0),"")</f>
        <v/>
      </c>
      <c r="N5400" s="25" t="str">
        <f t="shared" si="168"/>
        <v/>
      </c>
      <c r="O5400" s="15" t="str">
        <f t="shared" si="169"/>
        <v/>
      </c>
    </row>
    <row r="5401" spans="12:15" ht="16.5" customHeight="1">
      <c r="L5401" s="406"/>
      <c r="M5401" s="25" t="str">
        <f>IFERROR(VLOOKUP(D5401,Cover!$I$2:$J$14,2,0),"")</f>
        <v/>
      </c>
      <c r="N5401" s="25" t="str">
        <f t="shared" si="168"/>
        <v/>
      </c>
      <c r="O5401" s="15" t="str">
        <f t="shared" si="169"/>
        <v/>
      </c>
    </row>
    <row r="5402" spans="12:15" ht="16.5" customHeight="1">
      <c r="L5402" s="406"/>
      <c r="M5402" s="25" t="str">
        <f>IFERROR(VLOOKUP(D5402,Cover!$I$2:$J$14,2,0),"")</f>
        <v/>
      </c>
      <c r="N5402" s="25" t="str">
        <f t="shared" si="168"/>
        <v/>
      </c>
      <c r="O5402" s="15" t="str">
        <f t="shared" si="169"/>
        <v/>
      </c>
    </row>
    <row r="5403" spans="12:15" ht="16.5" customHeight="1">
      <c r="L5403" s="406"/>
      <c r="M5403" s="25" t="str">
        <f>IFERROR(VLOOKUP(D5403,Cover!$I$2:$J$14,2,0),"")</f>
        <v/>
      </c>
      <c r="N5403" s="25" t="str">
        <f t="shared" si="168"/>
        <v/>
      </c>
      <c r="O5403" s="15" t="str">
        <f t="shared" si="169"/>
        <v/>
      </c>
    </row>
    <row r="5404" spans="12:15" ht="16.5" customHeight="1">
      <c r="L5404" s="406"/>
      <c r="M5404" s="25" t="str">
        <f>IFERROR(VLOOKUP(D5404,Cover!$I$2:$J$14,2,0),"")</f>
        <v/>
      </c>
      <c r="N5404" s="25" t="str">
        <f t="shared" si="168"/>
        <v/>
      </c>
      <c r="O5404" s="15" t="str">
        <f t="shared" si="169"/>
        <v/>
      </c>
    </row>
    <row r="5405" spans="12:15" ht="16.5" customHeight="1">
      <c r="L5405" s="406"/>
      <c r="M5405" s="25" t="str">
        <f>IFERROR(VLOOKUP(D5405,Cover!$I$2:$J$14,2,0),"")</f>
        <v/>
      </c>
      <c r="N5405" s="25" t="str">
        <f t="shared" si="168"/>
        <v/>
      </c>
      <c r="O5405" s="15" t="str">
        <f t="shared" si="169"/>
        <v/>
      </c>
    </row>
  </sheetData>
  <autoFilter ref="A1:N5174"/>
  <pageMargins left="0.7" right="0.7" top="0.75" bottom="0.75" header="0.3" footer="0.3"/>
  <pageSetup paperSize="9" orientation="portrait" horizont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143"/>
  <sheetViews>
    <sheetView topLeftCell="A5" workbookViewId="0">
      <selection activeCell="A7" sqref="A7"/>
    </sheetView>
  </sheetViews>
  <sheetFormatPr defaultColWidth="9.140625" defaultRowHeight="18" customHeight="1"/>
  <cols>
    <col min="1" max="1" width="12.140625" style="412" bestFit="1" customWidth="1" collapsed="1"/>
    <col min="2" max="2" width="51" style="412" bestFit="1" customWidth="1" collapsed="1"/>
    <col min="3" max="3" width="206.85546875" style="412" customWidth="1" collapsed="1"/>
    <col min="4" max="4" width="8.5703125" style="412" customWidth="1" collapsed="1"/>
    <col min="5" max="5" width="11.28515625" style="412" bestFit="1" customWidth="1" collapsed="1"/>
    <col min="6" max="6" width="7" style="412" bestFit="1" customWidth="1" collapsed="1"/>
    <col min="7" max="7" width="6.85546875" style="412" bestFit="1" customWidth="1" collapsed="1"/>
    <col min="8" max="8" width="9.28515625" style="412" bestFit="1" customWidth="1" collapsed="1"/>
    <col min="9" max="9" width="17.5703125" style="412" bestFit="1" customWidth="1" collapsed="1"/>
    <col min="10" max="10" width="9.42578125" style="412" bestFit="1" customWidth="1" collapsed="1"/>
    <col min="11" max="11" width="19.140625" style="412" bestFit="1" customWidth="1" collapsed="1"/>
    <col min="12" max="12" width="6.7109375" style="412" bestFit="1" customWidth="1" collapsed="1"/>
    <col min="13" max="16384" width="9.140625" style="412" collapsed="1"/>
  </cols>
  <sheetData>
    <row r="1" spans="1:12" ht="23.25" customHeight="1">
      <c r="A1" s="414" t="s">
        <v>403</v>
      </c>
    </row>
    <row r="2" spans="1:12" ht="23.25" customHeight="1">
      <c r="A2" s="415"/>
      <c r="D2" s="416"/>
    </row>
    <row r="3" spans="1:12" ht="23.25" customHeight="1">
      <c r="A3" s="417" t="s">
        <v>1</v>
      </c>
      <c r="B3" s="417" t="s">
        <v>232</v>
      </c>
      <c r="C3" s="417" t="s">
        <v>233</v>
      </c>
      <c r="D3" s="417" t="s">
        <v>234</v>
      </c>
      <c r="E3" s="417" t="s">
        <v>235</v>
      </c>
      <c r="F3" s="417" t="s">
        <v>236</v>
      </c>
      <c r="G3" s="417" t="s">
        <v>76</v>
      </c>
      <c r="H3" s="417" t="s">
        <v>237</v>
      </c>
      <c r="I3" s="417" t="s">
        <v>238</v>
      </c>
      <c r="J3" s="417" t="s">
        <v>154</v>
      </c>
      <c r="K3" s="417" t="s">
        <v>239</v>
      </c>
      <c r="L3" s="417" t="s">
        <v>240</v>
      </c>
    </row>
    <row r="4" spans="1:12" ht="300">
      <c r="A4" s="417" t="s">
        <v>241</v>
      </c>
      <c r="B4" s="417" t="s">
        <v>245</v>
      </c>
      <c r="C4" s="418" t="s">
        <v>404</v>
      </c>
      <c r="D4" s="417" t="s">
        <v>105</v>
      </c>
      <c r="E4" s="419">
        <v>4</v>
      </c>
      <c r="F4" s="419">
        <v>6</v>
      </c>
      <c r="G4" s="419">
        <v>9</v>
      </c>
      <c r="H4" s="419">
        <v>0</v>
      </c>
      <c r="I4" s="419">
        <v>0</v>
      </c>
      <c r="J4" s="419">
        <v>52</v>
      </c>
      <c r="K4" s="419">
        <v>8</v>
      </c>
      <c r="L4" s="419">
        <v>79</v>
      </c>
    </row>
    <row r="5" spans="1:12" ht="15">
      <c r="A5" s="417" t="s">
        <v>241</v>
      </c>
      <c r="B5" s="417" t="s">
        <v>245</v>
      </c>
      <c r="C5" s="418"/>
      <c r="D5" s="417" t="s">
        <v>106</v>
      </c>
      <c r="E5" s="419">
        <v>4</v>
      </c>
      <c r="F5" s="419">
        <v>0</v>
      </c>
      <c r="G5" s="419">
        <v>0</v>
      </c>
      <c r="H5" s="419">
        <v>0</v>
      </c>
      <c r="I5" s="419">
        <v>1</v>
      </c>
      <c r="J5" s="419">
        <v>3</v>
      </c>
      <c r="K5" s="419">
        <v>1</v>
      </c>
      <c r="L5" s="419">
        <v>9</v>
      </c>
    </row>
    <row r="6" spans="1:12" ht="15">
      <c r="A6" s="417" t="s">
        <v>241</v>
      </c>
      <c r="B6" s="417" t="s">
        <v>309</v>
      </c>
      <c r="C6" s="418"/>
      <c r="D6" s="417" t="s">
        <v>161</v>
      </c>
      <c r="E6" s="419">
        <v>0</v>
      </c>
      <c r="F6" s="419">
        <v>2</v>
      </c>
      <c r="G6" s="419">
        <v>6</v>
      </c>
      <c r="H6" s="419">
        <v>0</v>
      </c>
      <c r="I6" s="419">
        <v>2</v>
      </c>
      <c r="J6" s="419">
        <v>57</v>
      </c>
      <c r="K6" s="419">
        <v>0</v>
      </c>
      <c r="L6" s="419">
        <v>67</v>
      </c>
    </row>
    <row r="7" spans="1:12" ht="105">
      <c r="A7" s="417" t="s">
        <v>241</v>
      </c>
      <c r="B7" s="417" t="s">
        <v>267</v>
      </c>
      <c r="C7" s="418" t="s">
        <v>337</v>
      </c>
      <c r="D7" s="417" t="s">
        <v>161</v>
      </c>
      <c r="E7" s="419">
        <v>0</v>
      </c>
      <c r="F7" s="419">
        <v>1</v>
      </c>
      <c r="G7" s="419">
        <v>0</v>
      </c>
      <c r="H7" s="419">
        <v>0</v>
      </c>
      <c r="I7" s="419">
        <v>0</v>
      </c>
      <c r="J7" s="419">
        <v>1</v>
      </c>
      <c r="K7" s="419">
        <v>0</v>
      </c>
      <c r="L7" s="419">
        <v>2</v>
      </c>
    </row>
    <row r="8" spans="1:12" ht="15">
      <c r="A8" s="417" t="s">
        <v>241</v>
      </c>
      <c r="B8" s="417" t="s">
        <v>268</v>
      </c>
      <c r="C8" s="418"/>
      <c r="D8" s="417" t="s">
        <v>106</v>
      </c>
      <c r="E8" s="419">
        <v>0</v>
      </c>
      <c r="F8" s="419">
        <v>0</v>
      </c>
      <c r="G8" s="419">
        <v>0</v>
      </c>
      <c r="H8" s="419">
        <v>0</v>
      </c>
      <c r="I8" s="419">
        <v>0</v>
      </c>
      <c r="J8" s="419">
        <v>0</v>
      </c>
      <c r="K8" s="419">
        <v>2</v>
      </c>
      <c r="L8" s="419">
        <v>2</v>
      </c>
    </row>
    <row r="9" spans="1:12" ht="75">
      <c r="A9" s="417" t="s">
        <v>241</v>
      </c>
      <c r="B9" s="417" t="s">
        <v>269</v>
      </c>
      <c r="C9" s="418" t="s">
        <v>313</v>
      </c>
      <c r="D9" s="417" t="s">
        <v>161</v>
      </c>
      <c r="E9" s="419">
        <v>0</v>
      </c>
      <c r="F9" s="419">
        <v>0</v>
      </c>
      <c r="G9" s="419">
        <v>0</v>
      </c>
      <c r="H9" s="419">
        <v>0</v>
      </c>
      <c r="I9" s="419">
        <v>0</v>
      </c>
      <c r="J9" s="419">
        <v>9</v>
      </c>
      <c r="K9" s="419">
        <v>0</v>
      </c>
      <c r="L9" s="419">
        <v>9</v>
      </c>
    </row>
    <row r="10" spans="1:12" ht="75">
      <c r="A10" s="417" t="s">
        <v>241</v>
      </c>
      <c r="B10" s="417" t="s">
        <v>270</v>
      </c>
      <c r="C10" s="418" t="s">
        <v>310</v>
      </c>
      <c r="D10" s="417" t="s">
        <v>161</v>
      </c>
      <c r="E10" s="419">
        <v>0</v>
      </c>
      <c r="F10" s="419">
        <v>0</v>
      </c>
      <c r="G10" s="419">
        <v>0</v>
      </c>
      <c r="H10" s="419">
        <v>0</v>
      </c>
      <c r="I10" s="419">
        <v>0</v>
      </c>
      <c r="J10" s="419">
        <v>12</v>
      </c>
      <c r="K10" s="419">
        <v>0</v>
      </c>
      <c r="L10" s="419">
        <v>12</v>
      </c>
    </row>
    <row r="11" spans="1:12" ht="15">
      <c r="A11" s="417" t="s">
        <v>241</v>
      </c>
      <c r="B11" s="417" t="s">
        <v>271</v>
      </c>
      <c r="C11" s="418"/>
      <c r="D11" s="417" t="s">
        <v>106</v>
      </c>
      <c r="E11" s="419">
        <v>0</v>
      </c>
      <c r="F11" s="419">
        <v>0</v>
      </c>
      <c r="G11" s="419">
        <v>0</v>
      </c>
      <c r="H11" s="419">
        <v>13</v>
      </c>
      <c r="I11" s="419">
        <v>0</v>
      </c>
      <c r="J11" s="419">
        <v>0</v>
      </c>
      <c r="K11" s="419">
        <v>0</v>
      </c>
      <c r="L11" s="419">
        <v>13</v>
      </c>
    </row>
    <row r="12" spans="1:12" ht="315">
      <c r="A12" s="417" t="s">
        <v>241</v>
      </c>
      <c r="B12" s="417" t="s">
        <v>251</v>
      </c>
      <c r="C12" s="418" t="s">
        <v>316</v>
      </c>
      <c r="D12" s="417" t="s">
        <v>105</v>
      </c>
      <c r="E12" s="419">
        <v>0</v>
      </c>
      <c r="F12" s="419">
        <v>0</v>
      </c>
      <c r="G12" s="419">
        <v>2</v>
      </c>
      <c r="H12" s="419">
        <v>0</v>
      </c>
      <c r="I12" s="419">
        <v>0</v>
      </c>
      <c r="J12" s="419">
        <v>20</v>
      </c>
      <c r="K12" s="419">
        <v>0</v>
      </c>
      <c r="L12" s="419">
        <v>22</v>
      </c>
    </row>
    <row r="13" spans="1:12" ht="15">
      <c r="A13" s="417" t="s">
        <v>241</v>
      </c>
      <c r="B13" s="417" t="s">
        <v>251</v>
      </c>
      <c r="C13" s="418"/>
      <c r="D13" s="417" t="s">
        <v>106</v>
      </c>
      <c r="E13" s="419">
        <v>0</v>
      </c>
      <c r="F13" s="419">
        <v>0</v>
      </c>
      <c r="G13" s="419">
        <v>0</v>
      </c>
      <c r="H13" s="419">
        <v>0</v>
      </c>
      <c r="I13" s="419">
        <v>0</v>
      </c>
      <c r="J13" s="419">
        <v>2</v>
      </c>
      <c r="K13" s="419">
        <v>0</v>
      </c>
      <c r="L13" s="419">
        <v>2</v>
      </c>
    </row>
    <row r="14" spans="1:12" ht="15">
      <c r="A14" s="417" t="s">
        <v>241</v>
      </c>
      <c r="B14" s="417" t="s">
        <v>283</v>
      </c>
      <c r="C14" s="418"/>
      <c r="D14" s="417" t="s">
        <v>106</v>
      </c>
      <c r="E14" s="419">
        <v>0</v>
      </c>
      <c r="F14" s="419">
        <v>0</v>
      </c>
      <c r="G14" s="419">
        <v>0</v>
      </c>
      <c r="H14" s="419">
        <v>0</v>
      </c>
      <c r="I14" s="419">
        <v>0</v>
      </c>
      <c r="J14" s="419">
        <v>1</v>
      </c>
      <c r="K14" s="419">
        <v>0</v>
      </c>
      <c r="L14" s="419">
        <v>1</v>
      </c>
    </row>
    <row r="15" spans="1:12" ht="15">
      <c r="A15" s="417" t="s">
        <v>241</v>
      </c>
      <c r="B15" s="417" t="s">
        <v>299</v>
      </c>
      <c r="C15" s="418"/>
      <c r="D15" s="417" t="s">
        <v>106</v>
      </c>
      <c r="E15" s="419">
        <v>0</v>
      </c>
      <c r="F15" s="419">
        <v>3</v>
      </c>
      <c r="G15" s="419">
        <v>0</v>
      </c>
      <c r="H15" s="419">
        <v>18</v>
      </c>
      <c r="I15" s="419">
        <v>0</v>
      </c>
      <c r="J15" s="419">
        <v>0</v>
      </c>
      <c r="K15" s="419">
        <v>0</v>
      </c>
      <c r="L15" s="419">
        <v>21</v>
      </c>
    </row>
    <row r="16" spans="1:12" ht="15">
      <c r="A16" s="417" t="s">
        <v>241</v>
      </c>
      <c r="B16" s="417" t="s">
        <v>249</v>
      </c>
      <c r="C16" s="418"/>
      <c r="D16" s="417" t="s">
        <v>105</v>
      </c>
      <c r="E16" s="419">
        <v>0</v>
      </c>
      <c r="F16" s="419">
        <v>1</v>
      </c>
      <c r="G16" s="419">
        <v>0</v>
      </c>
      <c r="H16" s="419">
        <v>0</v>
      </c>
      <c r="I16" s="419">
        <v>0</v>
      </c>
      <c r="J16" s="419">
        <v>0</v>
      </c>
      <c r="K16" s="419">
        <v>0</v>
      </c>
      <c r="L16" s="419">
        <v>1</v>
      </c>
    </row>
    <row r="17" spans="1:12" ht="255">
      <c r="A17" s="417" t="s">
        <v>241</v>
      </c>
      <c r="B17" s="417" t="s">
        <v>248</v>
      </c>
      <c r="C17" s="418" t="s">
        <v>323</v>
      </c>
      <c r="D17" s="417" t="s">
        <v>105</v>
      </c>
      <c r="E17" s="419">
        <v>0</v>
      </c>
      <c r="F17" s="419">
        <v>0</v>
      </c>
      <c r="G17" s="419">
        <v>2</v>
      </c>
      <c r="H17" s="419">
        <v>0</v>
      </c>
      <c r="I17" s="419">
        <v>0</v>
      </c>
      <c r="J17" s="419">
        <v>18</v>
      </c>
      <c r="K17" s="419">
        <v>2</v>
      </c>
      <c r="L17" s="419">
        <v>22</v>
      </c>
    </row>
    <row r="18" spans="1:12" ht="15">
      <c r="A18" s="417" t="s">
        <v>241</v>
      </c>
      <c r="B18" s="417" t="s">
        <v>248</v>
      </c>
      <c r="C18" s="418"/>
      <c r="D18" s="417" t="s">
        <v>106</v>
      </c>
      <c r="E18" s="419">
        <v>0</v>
      </c>
      <c r="F18" s="419">
        <v>0</v>
      </c>
      <c r="G18" s="419">
        <v>0</v>
      </c>
      <c r="H18" s="419">
        <v>0</v>
      </c>
      <c r="I18" s="419">
        <v>0</v>
      </c>
      <c r="J18" s="419">
        <v>8</v>
      </c>
      <c r="K18" s="419">
        <v>0</v>
      </c>
      <c r="L18" s="419">
        <v>8</v>
      </c>
    </row>
    <row r="19" spans="1:12" ht="15">
      <c r="A19" s="417" t="s">
        <v>241</v>
      </c>
      <c r="B19" s="417" t="s">
        <v>309</v>
      </c>
      <c r="C19" s="418"/>
      <c r="D19" s="417" t="s">
        <v>106</v>
      </c>
      <c r="E19" s="419">
        <v>6</v>
      </c>
      <c r="F19" s="419">
        <v>21</v>
      </c>
      <c r="G19" s="419">
        <v>3</v>
      </c>
      <c r="H19" s="419">
        <v>0</v>
      </c>
      <c r="I19" s="419">
        <v>1</v>
      </c>
      <c r="J19" s="419">
        <v>52</v>
      </c>
      <c r="K19" s="419">
        <v>5</v>
      </c>
      <c r="L19" s="419">
        <v>88</v>
      </c>
    </row>
    <row r="20" spans="1:12" ht="15">
      <c r="A20" s="417" t="s">
        <v>241</v>
      </c>
      <c r="B20" s="417" t="s">
        <v>309</v>
      </c>
      <c r="C20" s="418"/>
      <c r="D20" s="417" t="s">
        <v>105</v>
      </c>
      <c r="E20" s="419">
        <v>3</v>
      </c>
      <c r="F20" s="419">
        <v>1</v>
      </c>
      <c r="G20" s="419">
        <v>6</v>
      </c>
      <c r="H20" s="419">
        <v>0</v>
      </c>
      <c r="I20" s="419">
        <v>1</v>
      </c>
      <c r="J20" s="419">
        <v>79</v>
      </c>
      <c r="K20" s="419">
        <v>2</v>
      </c>
      <c r="L20" s="419">
        <v>92</v>
      </c>
    </row>
    <row r="21" spans="1:12" ht="15">
      <c r="A21" s="417" t="s">
        <v>241</v>
      </c>
      <c r="B21" s="417" t="s">
        <v>272</v>
      </c>
      <c r="C21" s="418"/>
      <c r="D21" s="417" t="s">
        <v>106</v>
      </c>
      <c r="E21" s="419">
        <v>0</v>
      </c>
      <c r="F21" s="419">
        <v>0</v>
      </c>
      <c r="G21" s="419">
        <v>2</v>
      </c>
      <c r="H21" s="419">
        <v>0</v>
      </c>
      <c r="I21" s="419">
        <v>0</v>
      </c>
      <c r="J21" s="419">
        <v>16</v>
      </c>
      <c r="K21" s="419">
        <v>2</v>
      </c>
      <c r="L21" s="419">
        <v>20</v>
      </c>
    </row>
    <row r="22" spans="1:12" ht="15">
      <c r="A22" s="417" t="s">
        <v>241</v>
      </c>
      <c r="B22" s="417" t="s">
        <v>273</v>
      </c>
      <c r="C22" s="418"/>
      <c r="D22" s="417" t="s">
        <v>106</v>
      </c>
      <c r="E22" s="419">
        <v>1</v>
      </c>
      <c r="F22" s="419">
        <v>0</v>
      </c>
      <c r="G22" s="419">
        <v>0</v>
      </c>
      <c r="H22" s="419">
        <v>0</v>
      </c>
      <c r="I22" s="419">
        <v>0</v>
      </c>
      <c r="J22" s="419">
        <v>3</v>
      </c>
      <c r="K22" s="419">
        <v>0</v>
      </c>
      <c r="L22" s="419">
        <v>4</v>
      </c>
    </row>
    <row r="23" spans="1:12" ht="15">
      <c r="A23" s="417" t="s">
        <v>241</v>
      </c>
      <c r="B23" s="417" t="s">
        <v>274</v>
      </c>
      <c r="C23" s="418"/>
      <c r="D23" s="417" t="s">
        <v>106</v>
      </c>
      <c r="E23" s="419">
        <v>0</v>
      </c>
      <c r="F23" s="419">
        <v>0</v>
      </c>
      <c r="G23" s="419">
        <v>0</v>
      </c>
      <c r="H23" s="419">
        <v>0</v>
      </c>
      <c r="I23" s="419">
        <v>0</v>
      </c>
      <c r="J23" s="419">
        <v>5</v>
      </c>
      <c r="K23" s="419">
        <v>0</v>
      </c>
      <c r="L23" s="419">
        <v>5</v>
      </c>
    </row>
    <row r="24" spans="1:12" ht="15">
      <c r="A24" s="417" t="s">
        <v>241</v>
      </c>
      <c r="B24" s="417" t="s">
        <v>267</v>
      </c>
      <c r="C24" s="418"/>
      <c r="D24" s="417" t="s">
        <v>106</v>
      </c>
      <c r="E24" s="419">
        <v>0</v>
      </c>
      <c r="F24" s="419">
        <v>2</v>
      </c>
      <c r="G24" s="419">
        <v>0</v>
      </c>
      <c r="H24" s="419">
        <v>0</v>
      </c>
      <c r="I24" s="419">
        <v>0</v>
      </c>
      <c r="J24" s="419">
        <v>1</v>
      </c>
      <c r="K24" s="419">
        <v>0</v>
      </c>
      <c r="L24" s="419">
        <v>3</v>
      </c>
    </row>
    <row r="25" spans="1:12" ht="360">
      <c r="A25" s="417" t="s">
        <v>241</v>
      </c>
      <c r="B25" s="417" t="s">
        <v>246</v>
      </c>
      <c r="C25" s="418" t="s">
        <v>405</v>
      </c>
      <c r="D25" s="417" t="s">
        <v>105</v>
      </c>
      <c r="E25" s="419">
        <v>0</v>
      </c>
      <c r="F25" s="419">
        <v>0</v>
      </c>
      <c r="G25" s="419">
        <v>34</v>
      </c>
      <c r="H25" s="419">
        <v>0</v>
      </c>
      <c r="I25" s="419">
        <v>0</v>
      </c>
      <c r="J25" s="419">
        <v>64</v>
      </c>
      <c r="K25" s="419">
        <v>17</v>
      </c>
      <c r="L25" s="419">
        <v>115</v>
      </c>
    </row>
    <row r="26" spans="1:12" ht="60">
      <c r="A26" s="417" t="s">
        <v>241</v>
      </c>
      <c r="B26" s="417" t="s">
        <v>275</v>
      </c>
      <c r="C26" s="418" t="s">
        <v>317</v>
      </c>
      <c r="D26" s="417" t="s">
        <v>105</v>
      </c>
      <c r="E26" s="419">
        <v>0</v>
      </c>
      <c r="F26" s="419">
        <v>0</v>
      </c>
      <c r="G26" s="419">
        <v>0</v>
      </c>
      <c r="H26" s="419">
        <v>0</v>
      </c>
      <c r="I26" s="419">
        <v>0</v>
      </c>
      <c r="J26" s="419">
        <v>1</v>
      </c>
      <c r="K26" s="419">
        <v>0</v>
      </c>
      <c r="L26" s="419">
        <v>1</v>
      </c>
    </row>
    <row r="27" spans="1:12" ht="105">
      <c r="A27" s="417" t="s">
        <v>241</v>
      </c>
      <c r="B27" s="417" t="s">
        <v>338</v>
      </c>
      <c r="C27" s="418" t="s">
        <v>351</v>
      </c>
      <c r="D27" s="417" t="s">
        <v>105</v>
      </c>
      <c r="E27" s="419">
        <v>0</v>
      </c>
      <c r="F27" s="419">
        <v>2</v>
      </c>
      <c r="G27" s="419">
        <v>0</v>
      </c>
      <c r="H27" s="419">
        <v>0</v>
      </c>
      <c r="I27" s="419">
        <v>0</v>
      </c>
      <c r="J27" s="419">
        <v>0</v>
      </c>
      <c r="K27" s="419">
        <v>0</v>
      </c>
      <c r="L27" s="419">
        <v>2</v>
      </c>
    </row>
    <row r="28" spans="1:12" ht="15">
      <c r="A28" s="417" t="s">
        <v>241</v>
      </c>
      <c r="B28" s="417" t="s">
        <v>284</v>
      </c>
      <c r="C28" s="418"/>
      <c r="D28" s="417" t="s">
        <v>106</v>
      </c>
      <c r="E28" s="419">
        <v>0</v>
      </c>
      <c r="F28" s="419">
        <v>0</v>
      </c>
      <c r="G28" s="419">
        <v>4</v>
      </c>
      <c r="H28" s="419">
        <v>11</v>
      </c>
      <c r="I28" s="419">
        <v>0</v>
      </c>
      <c r="J28" s="419">
        <v>30</v>
      </c>
      <c r="K28" s="419">
        <v>0</v>
      </c>
      <c r="L28" s="419">
        <v>45</v>
      </c>
    </row>
    <row r="29" spans="1:12" ht="15">
      <c r="A29" s="417" t="s">
        <v>241</v>
      </c>
      <c r="B29" s="417" t="s">
        <v>252</v>
      </c>
      <c r="C29" s="418"/>
      <c r="D29" s="417" t="s">
        <v>106</v>
      </c>
      <c r="E29" s="419">
        <v>0</v>
      </c>
      <c r="F29" s="419">
        <v>0</v>
      </c>
      <c r="G29" s="419">
        <v>2</v>
      </c>
      <c r="H29" s="419">
        <v>0</v>
      </c>
      <c r="I29" s="419">
        <v>0</v>
      </c>
      <c r="J29" s="419">
        <v>2</v>
      </c>
      <c r="K29" s="419">
        <v>0</v>
      </c>
      <c r="L29" s="419">
        <v>4</v>
      </c>
    </row>
    <row r="30" spans="1:12" ht="15">
      <c r="A30" s="417" t="s">
        <v>241</v>
      </c>
      <c r="B30" s="417" t="s">
        <v>339</v>
      </c>
      <c r="C30" s="418"/>
      <c r="D30" s="417" t="s">
        <v>105</v>
      </c>
      <c r="E30" s="419">
        <v>0</v>
      </c>
      <c r="F30" s="419">
        <v>10</v>
      </c>
      <c r="G30" s="419">
        <v>1</v>
      </c>
      <c r="H30" s="419">
        <v>0</v>
      </c>
      <c r="I30" s="419">
        <v>0</v>
      </c>
      <c r="J30" s="419">
        <v>4</v>
      </c>
      <c r="K30" s="419">
        <v>12</v>
      </c>
      <c r="L30" s="419">
        <v>27</v>
      </c>
    </row>
    <row r="31" spans="1:12" ht="15">
      <c r="A31" s="417" t="s">
        <v>241</v>
      </c>
      <c r="B31" s="417" t="s">
        <v>249</v>
      </c>
      <c r="C31" s="418"/>
      <c r="D31" s="417" t="s">
        <v>106</v>
      </c>
      <c r="E31" s="419">
        <v>0</v>
      </c>
      <c r="F31" s="419">
        <v>1</v>
      </c>
      <c r="G31" s="419">
        <v>0</v>
      </c>
      <c r="H31" s="419">
        <v>0</v>
      </c>
      <c r="I31" s="419">
        <v>0</v>
      </c>
      <c r="J31" s="419">
        <v>0</v>
      </c>
      <c r="K31" s="419">
        <v>0</v>
      </c>
      <c r="L31" s="419">
        <v>1</v>
      </c>
    </row>
    <row r="32" spans="1:12" ht="270">
      <c r="A32" s="417" t="s">
        <v>241</v>
      </c>
      <c r="B32" s="417" t="s">
        <v>392</v>
      </c>
      <c r="C32" s="418" t="s">
        <v>319</v>
      </c>
      <c r="D32" s="417" t="s">
        <v>106</v>
      </c>
      <c r="E32" s="419">
        <v>0</v>
      </c>
      <c r="F32" s="419">
        <v>0</v>
      </c>
      <c r="G32" s="419">
        <v>0</v>
      </c>
      <c r="H32" s="419">
        <v>113</v>
      </c>
      <c r="I32" s="419">
        <v>0</v>
      </c>
      <c r="J32" s="419">
        <v>0</v>
      </c>
      <c r="K32" s="419">
        <v>0</v>
      </c>
      <c r="L32" s="419">
        <v>113</v>
      </c>
    </row>
    <row r="33" spans="1:12" ht="135">
      <c r="A33" s="417" t="s">
        <v>241</v>
      </c>
      <c r="B33" s="417" t="s">
        <v>270</v>
      </c>
      <c r="C33" s="418" t="s">
        <v>311</v>
      </c>
      <c r="D33" s="417" t="s">
        <v>105</v>
      </c>
      <c r="E33" s="419">
        <v>0</v>
      </c>
      <c r="F33" s="419">
        <v>0</v>
      </c>
      <c r="G33" s="419">
        <v>0</v>
      </c>
      <c r="H33" s="419">
        <v>0</v>
      </c>
      <c r="I33" s="419">
        <v>0</v>
      </c>
      <c r="J33" s="419">
        <v>39</v>
      </c>
      <c r="K33" s="419">
        <v>1</v>
      </c>
      <c r="L33" s="419">
        <v>40</v>
      </c>
    </row>
    <row r="34" spans="1:12" ht="75">
      <c r="A34" s="417" t="s">
        <v>241</v>
      </c>
      <c r="B34" s="417" t="s">
        <v>288</v>
      </c>
      <c r="C34" s="418" t="s">
        <v>329</v>
      </c>
      <c r="D34" s="417" t="s">
        <v>161</v>
      </c>
      <c r="E34" s="419">
        <v>0</v>
      </c>
      <c r="F34" s="419">
        <v>0</v>
      </c>
      <c r="G34" s="419">
        <v>0</v>
      </c>
      <c r="H34" s="419">
        <v>0</v>
      </c>
      <c r="I34" s="419">
        <v>0</v>
      </c>
      <c r="J34" s="419">
        <v>16</v>
      </c>
      <c r="K34" s="419">
        <v>0</v>
      </c>
      <c r="L34" s="419">
        <v>16</v>
      </c>
    </row>
    <row r="35" spans="1:12" ht="405">
      <c r="A35" s="417" t="s">
        <v>241</v>
      </c>
      <c r="B35" s="417" t="s">
        <v>271</v>
      </c>
      <c r="C35" s="418" t="s">
        <v>406</v>
      </c>
      <c r="D35" s="417" t="s">
        <v>105</v>
      </c>
      <c r="E35" s="419">
        <v>29</v>
      </c>
      <c r="F35" s="419">
        <v>5</v>
      </c>
      <c r="G35" s="419">
        <v>7</v>
      </c>
      <c r="H35" s="419">
        <v>17</v>
      </c>
      <c r="I35" s="419">
        <v>3</v>
      </c>
      <c r="J35" s="419">
        <v>7</v>
      </c>
      <c r="K35" s="419">
        <v>23</v>
      </c>
      <c r="L35" s="419">
        <v>91</v>
      </c>
    </row>
    <row r="36" spans="1:12" ht="60">
      <c r="A36" s="417" t="s">
        <v>241</v>
      </c>
      <c r="B36" s="417" t="s">
        <v>252</v>
      </c>
      <c r="C36" s="418" t="s">
        <v>280</v>
      </c>
      <c r="D36" s="417" t="s">
        <v>105</v>
      </c>
      <c r="E36" s="419">
        <v>0</v>
      </c>
      <c r="F36" s="419">
        <v>0</v>
      </c>
      <c r="G36" s="419">
        <v>0</v>
      </c>
      <c r="H36" s="419">
        <v>0</v>
      </c>
      <c r="I36" s="419">
        <v>0</v>
      </c>
      <c r="J36" s="419">
        <v>11</v>
      </c>
      <c r="K36" s="419">
        <v>3</v>
      </c>
      <c r="L36" s="419">
        <v>14</v>
      </c>
    </row>
    <row r="37" spans="1:12" ht="15">
      <c r="A37" s="417" t="s">
        <v>241</v>
      </c>
      <c r="B37" s="417" t="s">
        <v>300</v>
      </c>
      <c r="C37" s="417"/>
      <c r="D37" s="417" t="s">
        <v>106</v>
      </c>
      <c r="E37" s="419">
        <v>0</v>
      </c>
      <c r="F37" s="419">
        <v>0</v>
      </c>
      <c r="G37" s="419">
        <v>0</v>
      </c>
      <c r="H37" s="419">
        <v>0</v>
      </c>
      <c r="I37" s="419">
        <v>0</v>
      </c>
      <c r="J37" s="419">
        <v>3</v>
      </c>
      <c r="K37" s="419">
        <v>0</v>
      </c>
      <c r="L37" s="419">
        <v>3</v>
      </c>
    </row>
    <row r="38" spans="1:12" ht="15">
      <c r="A38" s="417" t="s">
        <v>241</v>
      </c>
      <c r="B38" s="417" t="s">
        <v>279</v>
      </c>
      <c r="C38" s="418"/>
      <c r="D38" s="417" t="s">
        <v>106</v>
      </c>
      <c r="E38" s="419">
        <v>0</v>
      </c>
      <c r="F38" s="419">
        <v>11</v>
      </c>
      <c r="G38" s="419">
        <v>1</v>
      </c>
      <c r="H38" s="419">
        <v>0</v>
      </c>
      <c r="I38" s="419">
        <v>1</v>
      </c>
      <c r="J38" s="419">
        <v>3</v>
      </c>
      <c r="K38" s="419">
        <v>0</v>
      </c>
      <c r="L38" s="419">
        <v>16</v>
      </c>
    </row>
    <row r="39" spans="1:12" ht="15">
      <c r="A39" s="417" t="s">
        <v>241</v>
      </c>
      <c r="B39" s="417" t="s">
        <v>278</v>
      </c>
      <c r="C39" s="417"/>
      <c r="D39" s="417" t="s">
        <v>106</v>
      </c>
      <c r="E39" s="419">
        <v>5</v>
      </c>
      <c r="F39" s="419">
        <v>3</v>
      </c>
      <c r="G39" s="419">
        <v>0</v>
      </c>
      <c r="H39" s="419">
        <v>0</v>
      </c>
      <c r="I39" s="419">
        <v>0</v>
      </c>
      <c r="J39" s="419">
        <v>0</v>
      </c>
      <c r="K39" s="419">
        <v>0</v>
      </c>
      <c r="L39" s="419">
        <v>8</v>
      </c>
    </row>
    <row r="40" spans="1:12" ht="15">
      <c r="A40" s="417" t="s">
        <v>241</v>
      </c>
      <c r="B40" s="417" t="s">
        <v>301</v>
      </c>
      <c r="C40" s="418"/>
      <c r="D40" s="417" t="s">
        <v>106</v>
      </c>
      <c r="E40" s="419">
        <v>0</v>
      </c>
      <c r="F40" s="419">
        <v>2</v>
      </c>
      <c r="G40" s="419">
        <v>0</v>
      </c>
      <c r="H40" s="419">
        <v>26</v>
      </c>
      <c r="I40" s="419">
        <v>0</v>
      </c>
      <c r="J40" s="419">
        <v>0</v>
      </c>
      <c r="K40" s="419">
        <v>0</v>
      </c>
      <c r="L40" s="419">
        <v>28</v>
      </c>
    </row>
    <row r="41" spans="1:12" ht="15">
      <c r="A41" s="417" t="s">
        <v>241</v>
      </c>
      <c r="B41" s="417" t="s">
        <v>285</v>
      </c>
      <c r="C41" s="418"/>
      <c r="D41" s="417" t="s">
        <v>106</v>
      </c>
      <c r="E41" s="419">
        <v>0</v>
      </c>
      <c r="F41" s="419">
        <v>0</v>
      </c>
      <c r="G41" s="419">
        <v>0</v>
      </c>
      <c r="H41" s="419">
        <v>0</v>
      </c>
      <c r="I41" s="419">
        <v>0</v>
      </c>
      <c r="J41" s="419">
        <v>15</v>
      </c>
      <c r="K41" s="419">
        <v>0</v>
      </c>
      <c r="L41" s="419">
        <v>15</v>
      </c>
    </row>
    <row r="42" spans="1:12" ht="75">
      <c r="A42" s="417" t="s">
        <v>241</v>
      </c>
      <c r="B42" s="417" t="s">
        <v>276</v>
      </c>
      <c r="C42" s="418" t="s">
        <v>330</v>
      </c>
      <c r="D42" s="417" t="s">
        <v>161</v>
      </c>
      <c r="E42" s="419">
        <v>0</v>
      </c>
      <c r="F42" s="419">
        <v>0</v>
      </c>
      <c r="G42" s="419">
        <v>6</v>
      </c>
      <c r="H42" s="419">
        <v>0</v>
      </c>
      <c r="I42" s="419">
        <v>0</v>
      </c>
      <c r="J42" s="419">
        <v>3</v>
      </c>
      <c r="K42" s="419">
        <v>0</v>
      </c>
      <c r="L42" s="419">
        <v>9</v>
      </c>
    </row>
    <row r="43" spans="1:12" ht="15">
      <c r="A43" s="417" t="s">
        <v>241</v>
      </c>
      <c r="B43" s="417" t="s">
        <v>277</v>
      </c>
      <c r="C43" s="418"/>
      <c r="D43" s="417" t="s">
        <v>106</v>
      </c>
      <c r="E43" s="419">
        <v>0</v>
      </c>
      <c r="F43" s="419">
        <v>3</v>
      </c>
      <c r="G43" s="419">
        <v>0</v>
      </c>
      <c r="H43" s="419">
        <v>0</v>
      </c>
      <c r="I43" s="419">
        <v>0</v>
      </c>
      <c r="J43" s="419">
        <v>2</v>
      </c>
      <c r="K43" s="419">
        <v>0</v>
      </c>
      <c r="L43" s="419">
        <v>5</v>
      </c>
    </row>
    <row r="44" spans="1:12" ht="15">
      <c r="A44" s="417" t="s">
        <v>241</v>
      </c>
      <c r="B44" s="417" t="s">
        <v>276</v>
      </c>
      <c r="C44" s="418"/>
      <c r="D44" s="417" t="s">
        <v>106</v>
      </c>
      <c r="E44" s="419">
        <v>0</v>
      </c>
      <c r="F44" s="419">
        <v>2</v>
      </c>
      <c r="G44" s="419">
        <v>0</v>
      </c>
      <c r="H44" s="419">
        <v>0</v>
      </c>
      <c r="I44" s="419">
        <v>0</v>
      </c>
      <c r="J44" s="419">
        <v>3</v>
      </c>
      <c r="K44" s="419">
        <v>1</v>
      </c>
      <c r="L44" s="419">
        <v>6</v>
      </c>
    </row>
    <row r="45" spans="1:12" ht="15">
      <c r="A45" s="417" t="s">
        <v>241</v>
      </c>
      <c r="B45" s="417" t="s">
        <v>281</v>
      </c>
      <c r="C45" s="418"/>
      <c r="D45" s="417" t="s">
        <v>105</v>
      </c>
      <c r="E45" s="419">
        <v>0</v>
      </c>
      <c r="F45" s="419">
        <v>0</v>
      </c>
      <c r="G45" s="419">
        <v>2</v>
      </c>
      <c r="H45" s="419">
        <v>0</v>
      </c>
      <c r="I45" s="419">
        <v>0</v>
      </c>
      <c r="J45" s="419">
        <v>12</v>
      </c>
      <c r="K45" s="419">
        <v>4</v>
      </c>
      <c r="L45" s="419">
        <v>18</v>
      </c>
    </row>
    <row r="46" spans="1:12" ht="60">
      <c r="A46" s="417" t="s">
        <v>241</v>
      </c>
      <c r="B46" s="417" t="s">
        <v>282</v>
      </c>
      <c r="C46" s="418" t="s">
        <v>290</v>
      </c>
      <c r="D46" s="417" t="s">
        <v>105</v>
      </c>
      <c r="E46" s="419">
        <v>0</v>
      </c>
      <c r="F46" s="419">
        <v>0</v>
      </c>
      <c r="G46" s="419">
        <v>0</v>
      </c>
      <c r="H46" s="419">
        <v>0</v>
      </c>
      <c r="I46" s="419">
        <v>0</v>
      </c>
      <c r="J46" s="419">
        <v>1</v>
      </c>
      <c r="K46" s="419">
        <v>0</v>
      </c>
      <c r="L46" s="419">
        <v>1</v>
      </c>
    </row>
    <row r="47" spans="1:12" ht="15">
      <c r="A47" s="417" t="s">
        <v>241</v>
      </c>
      <c r="B47" s="417" t="s">
        <v>301</v>
      </c>
      <c r="C47" s="417"/>
      <c r="D47" s="417" t="s">
        <v>161</v>
      </c>
      <c r="E47" s="419">
        <v>0</v>
      </c>
      <c r="F47" s="419">
        <v>9</v>
      </c>
      <c r="G47" s="419">
        <v>3</v>
      </c>
      <c r="H47" s="419">
        <v>31</v>
      </c>
      <c r="I47" s="419">
        <v>0</v>
      </c>
      <c r="J47" s="419">
        <v>26</v>
      </c>
      <c r="K47" s="419">
        <v>13</v>
      </c>
      <c r="L47" s="419">
        <v>82</v>
      </c>
    </row>
    <row r="48" spans="1:12" ht="15">
      <c r="A48" s="417" t="s">
        <v>241</v>
      </c>
      <c r="B48" s="417" t="s">
        <v>281</v>
      </c>
      <c r="C48" s="417"/>
      <c r="D48" s="417" t="s">
        <v>105</v>
      </c>
      <c r="E48" s="419">
        <v>0</v>
      </c>
      <c r="F48" s="419">
        <v>46</v>
      </c>
      <c r="G48" s="419">
        <v>2</v>
      </c>
      <c r="H48" s="419">
        <v>26</v>
      </c>
      <c r="I48" s="419">
        <v>3</v>
      </c>
      <c r="J48" s="419">
        <v>21</v>
      </c>
      <c r="K48" s="419">
        <v>51</v>
      </c>
      <c r="L48" s="419">
        <v>149</v>
      </c>
    </row>
    <row r="49" spans="1:12" ht="15">
      <c r="A49" s="417" t="s">
        <v>241</v>
      </c>
      <c r="B49" s="417" t="s">
        <v>286</v>
      </c>
      <c r="C49" s="417"/>
      <c r="D49" s="417" t="s">
        <v>105</v>
      </c>
      <c r="E49" s="419">
        <v>0</v>
      </c>
      <c r="F49" s="419">
        <v>6</v>
      </c>
      <c r="G49" s="419">
        <v>0</v>
      </c>
      <c r="H49" s="419">
        <v>0</v>
      </c>
      <c r="I49" s="419">
        <v>0</v>
      </c>
      <c r="J49" s="419">
        <v>106</v>
      </c>
      <c r="K49" s="419">
        <v>0</v>
      </c>
      <c r="L49" s="419">
        <v>112</v>
      </c>
    </row>
    <row r="50" spans="1:12" ht="360">
      <c r="A50" s="417" t="s">
        <v>241</v>
      </c>
      <c r="B50" s="417" t="s">
        <v>258</v>
      </c>
      <c r="C50" s="418" t="s">
        <v>407</v>
      </c>
      <c r="D50" s="417" t="s">
        <v>105</v>
      </c>
      <c r="E50" s="419">
        <v>7</v>
      </c>
      <c r="F50" s="419">
        <v>1</v>
      </c>
      <c r="G50" s="419">
        <v>1</v>
      </c>
      <c r="H50" s="419">
        <v>0</v>
      </c>
      <c r="I50" s="419">
        <v>4</v>
      </c>
      <c r="J50" s="419">
        <v>8</v>
      </c>
      <c r="K50" s="419">
        <v>0</v>
      </c>
      <c r="L50" s="419">
        <v>21</v>
      </c>
    </row>
    <row r="51" spans="1:12" ht="60">
      <c r="A51" s="417" t="s">
        <v>241</v>
      </c>
      <c r="B51" s="417" t="s">
        <v>295</v>
      </c>
      <c r="C51" s="418" t="s">
        <v>331</v>
      </c>
      <c r="D51" s="417" t="s">
        <v>105</v>
      </c>
      <c r="E51" s="419">
        <v>0</v>
      </c>
      <c r="F51" s="419">
        <v>1</v>
      </c>
      <c r="G51" s="419">
        <v>0</v>
      </c>
      <c r="H51" s="419">
        <v>0</v>
      </c>
      <c r="I51" s="419">
        <v>0</v>
      </c>
      <c r="J51" s="419">
        <v>1</v>
      </c>
      <c r="K51" s="419">
        <v>0</v>
      </c>
      <c r="L51" s="419">
        <v>2</v>
      </c>
    </row>
    <row r="52" spans="1:12" ht="210">
      <c r="A52" s="417" t="s">
        <v>241</v>
      </c>
      <c r="B52" s="417" t="s">
        <v>246</v>
      </c>
      <c r="C52" s="418" t="s">
        <v>399</v>
      </c>
      <c r="D52" s="417" t="s">
        <v>106</v>
      </c>
      <c r="E52" s="419">
        <v>0</v>
      </c>
      <c r="F52" s="419">
        <v>0</v>
      </c>
      <c r="G52" s="419">
        <v>6</v>
      </c>
      <c r="H52" s="419">
        <v>0</v>
      </c>
      <c r="I52" s="419">
        <v>0</v>
      </c>
      <c r="J52" s="419">
        <v>7</v>
      </c>
      <c r="K52" s="419">
        <v>0</v>
      </c>
      <c r="L52" s="419">
        <v>13</v>
      </c>
    </row>
    <row r="53" spans="1:12" ht="90">
      <c r="A53" s="417" t="s">
        <v>241</v>
      </c>
      <c r="B53" s="417" t="s">
        <v>277</v>
      </c>
      <c r="C53" s="418" t="s">
        <v>315</v>
      </c>
      <c r="D53" s="417" t="s">
        <v>105</v>
      </c>
      <c r="E53" s="419">
        <v>0</v>
      </c>
      <c r="F53" s="419">
        <v>0</v>
      </c>
      <c r="G53" s="419">
        <v>1</v>
      </c>
      <c r="H53" s="419">
        <v>0</v>
      </c>
      <c r="I53" s="419">
        <v>0</v>
      </c>
      <c r="J53" s="419">
        <v>3</v>
      </c>
      <c r="K53" s="419">
        <v>0</v>
      </c>
      <c r="L53" s="419">
        <v>4</v>
      </c>
    </row>
    <row r="54" spans="1:12" ht="60">
      <c r="A54" s="417" t="s">
        <v>241</v>
      </c>
      <c r="B54" s="417" t="s">
        <v>340</v>
      </c>
      <c r="C54" s="418" t="s">
        <v>352</v>
      </c>
      <c r="D54" s="417" t="s">
        <v>105</v>
      </c>
      <c r="E54" s="419">
        <v>0</v>
      </c>
      <c r="F54" s="419">
        <v>1</v>
      </c>
      <c r="G54" s="419">
        <v>0</v>
      </c>
      <c r="H54" s="419">
        <v>9</v>
      </c>
      <c r="I54" s="419">
        <v>1</v>
      </c>
      <c r="J54" s="419">
        <v>0</v>
      </c>
      <c r="K54" s="419">
        <v>10</v>
      </c>
      <c r="L54" s="419">
        <v>21</v>
      </c>
    </row>
    <row r="55" spans="1:12" ht="60">
      <c r="A55" s="417" t="s">
        <v>241</v>
      </c>
      <c r="B55" s="417" t="s">
        <v>341</v>
      </c>
      <c r="C55" s="418" t="s">
        <v>353</v>
      </c>
      <c r="D55" s="417" t="s">
        <v>105</v>
      </c>
      <c r="E55" s="419">
        <v>0</v>
      </c>
      <c r="F55" s="419">
        <v>4</v>
      </c>
      <c r="G55" s="419">
        <v>0</v>
      </c>
      <c r="H55" s="419">
        <v>1</v>
      </c>
      <c r="I55" s="419">
        <v>0</v>
      </c>
      <c r="J55" s="419">
        <v>0</v>
      </c>
      <c r="K55" s="419">
        <v>6</v>
      </c>
      <c r="L55" s="419">
        <v>11</v>
      </c>
    </row>
    <row r="56" spans="1:12" ht="90">
      <c r="A56" s="417" t="s">
        <v>241</v>
      </c>
      <c r="B56" s="417" t="s">
        <v>342</v>
      </c>
      <c r="C56" s="418" t="s">
        <v>408</v>
      </c>
      <c r="D56" s="417" t="s">
        <v>105</v>
      </c>
      <c r="E56" s="419">
        <v>0</v>
      </c>
      <c r="F56" s="419">
        <v>6</v>
      </c>
      <c r="G56" s="419">
        <v>0</v>
      </c>
      <c r="H56" s="419">
        <v>6</v>
      </c>
      <c r="I56" s="419">
        <v>0</v>
      </c>
      <c r="J56" s="419">
        <v>8</v>
      </c>
      <c r="K56" s="419">
        <v>8</v>
      </c>
      <c r="L56" s="419">
        <v>28</v>
      </c>
    </row>
    <row r="57" spans="1:12" ht="60">
      <c r="A57" s="417" t="s">
        <v>241</v>
      </c>
      <c r="B57" s="417" t="s">
        <v>343</v>
      </c>
      <c r="C57" s="418" t="s">
        <v>393</v>
      </c>
      <c r="D57" s="417" t="s">
        <v>105</v>
      </c>
      <c r="E57" s="419">
        <v>0</v>
      </c>
      <c r="F57" s="419">
        <v>1</v>
      </c>
      <c r="G57" s="419">
        <v>0</v>
      </c>
      <c r="H57" s="419">
        <v>2</v>
      </c>
      <c r="I57" s="419">
        <v>2</v>
      </c>
      <c r="J57" s="419">
        <v>0</v>
      </c>
      <c r="K57" s="419">
        <v>0</v>
      </c>
      <c r="L57" s="419">
        <v>5</v>
      </c>
    </row>
    <row r="58" spans="1:12" ht="60">
      <c r="A58" s="417" t="s">
        <v>241</v>
      </c>
      <c r="B58" s="417" t="s">
        <v>278</v>
      </c>
      <c r="C58" s="418" t="s">
        <v>332</v>
      </c>
      <c r="D58" s="417" t="s">
        <v>105</v>
      </c>
      <c r="E58" s="419">
        <v>3</v>
      </c>
      <c r="F58" s="419">
        <v>1</v>
      </c>
      <c r="G58" s="419">
        <v>0</v>
      </c>
      <c r="H58" s="419">
        <v>0</v>
      </c>
      <c r="I58" s="419">
        <v>1</v>
      </c>
      <c r="J58" s="419">
        <v>0</v>
      </c>
      <c r="K58" s="419">
        <v>0</v>
      </c>
      <c r="L58" s="419">
        <v>5</v>
      </c>
    </row>
    <row r="59" spans="1:12" ht="120">
      <c r="A59" s="417" t="s">
        <v>241</v>
      </c>
      <c r="B59" s="417" t="s">
        <v>274</v>
      </c>
      <c r="C59" s="418" t="s">
        <v>312</v>
      </c>
      <c r="D59" s="417" t="s">
        <v>105</v>
      </c>
      <c r="E59" s="419">
        <v>0</v>
      </c>
      <c r="F59" s="419">
        <v>0</v>
      </c>
      <c r="G59" s="419">
        <v>2</v>
      </c>
      <c r="H59" s="419">
        <v>0</v>
      </c>
      <c r="I59" s="419">
        <v>0</v>
      </c>
      <c r="J59" s="419">
        <v>4</v>
      </c>
      <c r="K59" s="419">
        <v>1</v>
      </c>
      <c r="L59" s="419">
        <v>7</v>
      </c>
    </row>
    <row r="60" spans="1:12" ht="120">
      <c r="A60" s="417" t="s">
        <v>241</v>
      </c>
      <c r="B60" s="417" t="s">
        <v>279</v>
      </c>
      <c r="C60" s="418" t="s">
        <v>304</v>
      </c>
      <c r="D60" s="417" t="s">
        <v>105</v>
      </c>
      <c r="E60" s="419">
        <v>0</v>
      </c>
      <c r="F60" s="419">
        <v>0</v>
      </c>
      <c r="G60" s="419">
        <v>0</v>
      </c>
      <c r="H60" s="419">
        <v>0</v>
      </c>
      <c r="I60" s="419">
        <v>0</v>
      </c>
      <c r="J60" s="419">
        <v>6</v>
      </c>
      <c r="K60" s="419">
        <v>0</v>
      </c>
      <c r="L60" s="419">
        <v>6</v>
      </c>
    </row>
    <row r="61" spans="1:12" ht="330">
      <c r="A61" s="417" t="s">
        <v>241</v>
      </c>
      <c r="B61" s="417" t="s">
        <v>269</v>
      </c>
      <c r="C61" s="418" t="s">
        <v>318</v>
      </c>
      <c r="D61" s="417" t="s">
        <v>105</v>
      </c>
      <c r="E61" s="419">
        <v>0</v>
      </c>
      <c r="F61" s="419">
        <v>0</v>
      </c>
      <c r="G61" s="419">
        <v>0</v>
      </c>
      <c r="H61" s="419">
        <v>0</v>
      </c>
      <c r="I61" s="419">
        <v>0</v>
      </c>
      <c r="J61" s="419">
        <v>24</v>
      </c>
      <c r="K61" s="419">
        <v>0</v>
      </c>
      <c r="L61" s="419">
        <v>24</v>
      </c>
    </row>
    <row r="62" spans="1:12" ht="270">
      <c r="A62" s="417" t="s">
        <v>241</v>
      </c>
      <c r="B62" s="417" t="s">
        <v>291</v>
      </c>
      <c r="C62" s="418" t="s">
        <v>319</v>
      </c>
      <c r="D62" s="417" t="s">
        <v>106</v>
      </c>
      <c r="E62" s="419">
        <v>3</v>
      </c>
      <c r="F62" s="419">
        <v>29</v>
      </c>
      <c r="G62" s="419">
        <v>4</v>
      </c>
      <c r="H62" s="419">
        <v>7</v>
      </c>
      <c r="I62" s="419">
        <v>15</v>
      </c>
      <c r="J62" s="419">
        <v>36</v>
      </c>
      <c r="K62" s="419">
        <v>17</v>
      </c>
      <c r="L62" s="419">
        <v>111</v>
      </c>
    </row>
    <row r="63" spans="1:12" ht="75">
      <c r="A63" s="417" t="s">
        <v>241</v>
      </c>
      <c r="B63" s="417" t="s">
        <v>287</v>
      </c>
      <c r="C63" s="418" t="s">
        <v>320</v>
      </c>
      <c r="D63" s="417" t="s">
        <v>161</v>
      </c>
      <c r="E63" s="419">
        <v>0</v>
      </c>
      <c r="F63" s="419">
        <v>0</v>
      </c>
      <c r="G63" s="419">
        <v>0</v>
      </c>
      <c r="H63" s="419">
        <v>0</v>
      </c>
      <c r="I63" s="419">
        <v>0</v>
      </c>
      <c r="J63" s="419">
        <v>16</v>
      </c>
      <c r="K63" s="419">
        <v>0</v>
      </c>
      <c r="L63" s="419">
        <v>16</v>
      </c>
    </row>
    <row r="64" spans="1:12" ht="75">
      <c r="A64" s="417" t="s">
        <v>241</v>
      </c>
      <c r="B64" s="417" t="s">
        <v>344</v>
      </c>
      <c r="C64" s="418" t="s">
        <v>394</v>
      </c>
      <c r="D64" s="417" t="s">
        <v>105</v>
      </c>
      <c r="E64" s="419">
        <v>0</v>
      </c>
      <c r="F64" s="419">
        <v>0</v>
      </c>
      <c r="G64" s="419">
        <v>0</v>
      </c>
      <c r="H64" s="419">
        <v>8</v>
      </c>
      <c r="I64" s="419">
        <v>0</v>
      </c>
      <c r="J64" s="419">
        <v>0</v>
      </c>
      <c r="K64" s="419">
        <v>0</v>
      </c>
      <c r="L64" s="419">
        <v>8</v>
      </c>
    </row>
    <row r="65" spans="1:12" ht="405">
      <c r="A65" s="417" t="s">
        <v>241</v>
      </c>
      <c r="B65" s="417" t="s">
        <v>350</v>
      </c>
      <c r="C65" s="418" t="s">
        <v>409</v>
      </c>
      <c r="D65" s="417" t="s">
        <v>105</v>
      </c>
      <c r="E65" s="419">
        <v>17</v>
      </c>
      <c r="F65" s="419">
        <v>0</v>
      </c>
      <c r="G65" s="419">
        <v>0</v>
      </c>
      <c r="H65" s="419">
        <v>0</v>
      </c>
      <c r="I65" s="419">
        <v>1</v>
      </c>
      <c r="J65" s="419">
        <v>1</v>
      </c>
      <c r="K65" s="419">
        <v>2</v>
      </c>
      <c r="L65" s="419">
        <v>21</v>
      </c>
    </row>
    <row r="66" spans="1:12" ht="75">
      <c r="A66" s="417" t="s">
        <v>241</v>
      </c>
      <c r="B66" s="417" t="s">
        <v>349</v>
      </c>
      <c r="C66" s="418" t="s">
        <v>354</v>
      </c>
      <c r="D66" s="417" t="s">
        <v>105</v>
      </c>
      <c r="E66" s="419">
        <v>0</v>
      </c>
      <c r="F66" s="419">
        <v>2</v>
      </c>
      <c r="G66" s="419">
        <v>1</v>
      </c>
      <c r="H66" s="419">
        <v>0</v>
      </c>
      <c r="I66" s="419">
        <v>0</v>
      </c>
      <c r="J66" s="419">
        <v>2</v>
      </c>
      <c r="K66" s="419">
        <v>3</v>
      </c>
      <c r="L66" s="419">
        <v>8</v>
      </c>
    </row>
    <row r="67" spans="1:12" ht="75">
      <c r="A67" s="417" t="s">
        <v>241</v>
      </c>
      <c r="B67" s="417" t="s">
        <v>346</v>
      </c>
      <c r="C67" s="418" t="s">
        <v>354</v>
      </c>
      <c r="D67" s="417" t="s">
        <v>105</v>
      </c>
      <c r="E67" s="419">
        <v>0</v>
      </c>
      <c r="F67" s="419">
        <v>3</v>
      </c>
      <c r="G67" s="419">
        <v>0</v>
      </c>
      <c r="H67" s="419">
        <v>0</v>
      </c>
      <c r="I67" s="419">
        <v>0</v>
      </c>
      <c r="J67" s="419">
        <v>0</v>
      </c>
      <c r="K67" s="419">
        <v>6</v>
      </c>
      <c r="L67" s="419">
        <v>9</v>
      </c>
    </row>
    <row r="68" spans="1:12" ht="15">
      <c r="A68" s="417" t="s">
        <v>241</v>
      </c>
      <c r="B68" s="417" t="s">
        <v>251</v>
      </c>
      <c r="C68" s="417"/>
      <c r="D68" s="417" t="s">
        <v>105</v>
      </c>
      <c r="E68" s="419">
        <v>0</v>
      </c>
      <c r="F68" s="419">
        <v>0</v>
      </c>
      <c r="G68" s="419">
        <v>0</v>
      </c>
      <c r="H68" s="419">
        <v>1</v>
      </c>
      <c r="I68" s="419">
        <v>0</v>
      </c>
      <c r="J68" s="419">
        <v>0</v>
      </c>
      <c r="K68" s="419">
        <v>0</v>
      </c>
      <c r="L68" s="419">
        <v>1</v>
      </c>
    </row>
    <row r="69" spans="1:12" ht="120">
      <c r="A69" s="417" t="s">
        <v>241</v>
      </c>
      <c r="B69" s="417" t="s">
        <v>277</v>
      </c>
      <c r="C69" s="418" t="s">
        <v>345</v>
      </c>
      <c r="D69" s="417" t="s">
        <v>161</v>
      </c>
      <c r="E69" s="419">
        <v>0</v>
      </c>
      <c r="F69" s="419">
        <v>1</v>
      </c>
      <c r="G69" s="419">
        <v>0</v>
      </c>
      <c r="H69" s="419">
        <v>0</v>
      </c>
      <c r="I69" s="419">
        <v>2</v>
      </c>
      <c r="J69" s="419">
        <v>0</v>
      </c>
      <c r="K69" s="419">
        <v>0</v>
      </c>
      <c r="L69" s="419">
        <v>3</v>
      </c>
    </row>
    <row r="70" spans="1:12" ht="120">
      <c r="A70" s="417" t="s">
        <v>241</v>
      </c>
      <c r="B70" s="417" t="s">
        <v>347</v>
      </c>
      <c r="C70" s="418" t="s">
        <v>355</v>
      </c>
      <c r="D70" s="417" t="s">
        <v>105</v>
      </c>
      <c r="E70" s="419">
        <v>0</v>
      </c>
      <c r="F70" s="419">
        <v>12</v>
      </c>
      <c r="G70" s="419">
        <v>0</v>
      </c>
      <c r="H70" s="419">
        <v>0</v>
      </c>
      <c r="I70" s="419">
        <v>0</v>
      </c>
      <c r="J70" s="419">
        <v>7</v>
      </c>
      <c r="K70" s="419">
        <v>3</v>
      </c>
      <c r="L70" s="419">
        <v>22</v>
      </c>
    </row>
    <row r="71" spans="1:12" ht="60">
      <c r="A71" s="417" t="s">
        <v>241</v>
      </c>
      <c r="B71" s="417" t="s">
        <v>348</v>
      </c>
      <c r="C71" s="418" t="s">
        <v>356</v>
      </c>
      <c r="D71" s="417" t="s">
        <v>105</v>
      </c>
      <c r="E71" s="419">
        <v>0</v>
      </c>
      <c r="F71" s="419">
        <v>5</v>
      </c>
      <c r="G71" s="419">
        <v>0</v>
      </c>
      <c r="H71" s="419">
        <v>0</v>
      </c>
      <c r="I71" s="419">
        <v>0</v>
      </c>
      <c r="J71" s="419">
        <v>0</v>
      </c>
      <c r="K71" s="419">
        <v>3</v>
      </c>
      <c r="L71" s="419">
        <v>8</v>
      </c>
    </row>
    <row r="72" spans="1:12" ht="15">
      <c r="A72" s="417" t="s">
        <v>241</v>
      </c>
      <c r="B72" s="417" t="s">
        <v>410</v>
      </c>
      <c r="C72" s="417"/>
      <c r="D72" s="417" t="s">
        <v>105</v>
      </c>
      <c r="E72" s="419">
        <v>0</v>
      </c>
      <c r="F72" s="419">
        <v>0</v>
      </c>
      <c r="G72" s="419">
        <v>0</v>
      </c>
      <c r="H72" s="419">
        <v>100</v>
      </c>
      <c r="I72" s="419">
        <v>0</v>
      </c>
      <c r="J72" s="419">
        <v>0</v>
      </c>
      <c r="K72" s="419">
        <v>0</v>
      </c>
      <c r="L72" s="419">
        <v>100</v>
      </c>
    </row>
    <row r="73" spans="1:12" ht="105">
      <c r="A73" s="417" t="s">
        <v>241</v>
      </c>
      <c r="B73" s="417" t="s">
        <v>276</v>
      </c>
      <c r="C73" s="418" t="s">
        <v>334</v>
      </c>
      <c r="D73" s="417" t="s">
        <v>105</v>
      </c>
      <c r="E73" s="419">
        <v>0</v>
      </c>
      <c r="F73" s="419">
        <v>0</v>
      </c>
      <c r="G73" s="419">
        <v>3</v>
      </c>
      <c r="H73" s="419">
        <v>0</v>
      </c>
      <c r="I73" s="419">
        <v>0</v>
      </c>
      <c r="J73" s="419">
        <v>1</v>
      </c>
      <c r="K73" s="419">
        <v>0</v>
      </c>
      <c r="L73" s="419">
        <v>4</v>
      </c>
    </row>
    <row r="74" spans="1:12" ht="15">
      <c r="A74" s="417" t="s">
        <v>241</v>
      </c>
      <c r="B74" s="417" t="s">
        <v>350</v>
      </c>
      <c r="C74" s="417"/>
      <c r="D74" s="417" t="s">
        <v>106</v>
      </c>
      <c r="E74" s="419">
        <v>0</v>
      </c>
      <c r="F74" s="419">
        <v>0</v>
      </c>
      <c r="G74" s="419">
        <v>0</v>
      </c>
      <c r="H74" s="419">
        <v>6</v>
      </c>
      <c r="I74" s="419">
        <v>0</v>
      </c>
      <c r="J74" s="419">
        <v>0</v>
      </c>
      <c r="K74" s="419">
        <v>0</v>
      </c>
      <c r="L74" s="419">
        <v>6</v>
      </c>
    </row>
    <row r="75" spans="1:12" ht="15">
      <c r="A75" s="413" t="s">
        <v>241</v>
      </c>
      <c r="B75" s="413" t="s">
        <v>244</v>
      </c>
      <c r="C75" s="413"/>
      <c r="D75" s="413" t="s">
        <v>105</v>
      </c>
      <c r="E75" s="510">
        <v>0</v>
      </c>
      <c r="F75" s="510">
        <v>0</v>
      </c>
      <c r="G75" s="510">
        <v>0</v>
      </c>
      <c r="H75" s="510">
        <v>0</v>
      </c>
      <c r="I75" s="510">
        <v>0</v>
      </c>
      <c r="J75" s="510">
        <v>9</v>
      </c>
      <c r="K75" s="510">
        <v>7</v>
      </c>
      <c r="L75" s="510">
        <v>16</v>
      </c>
    </row>
    <row r="76" spans="1:12" ht="15">
      <c r="A76" s="413" t="s">
        <v>241</v>
      </c>
      <c r="B76" s="413" t="s">
        <v>400</v>
      </c>
      <c r="C76" s="413"/>
      <c r="D76" s="413" t="s">
        <v>106</v>
      </c>
      <c r="E76" s="510">
        <v>0</v>
      </c>
      <c r="F76" s="510">
        <v>0</v>
      </c>
      <c r="G76" s="510">
        <v>0</v>
      </c>
      <c r="H76" s="510">
        <v>0</v>
      </c>
      <c r="I76" s="510">
        <v>0</v>
      </c>
      <c r="J76" s="510">
        <v>3</v>
      </c>
      <c r="K76" s="510">
        <v>0</v>
      </c>
      <c r="L76" s="510">
        <v>3</v>
      </c>
    </row>
    <row r="77" spans="1:12" ht="15">
      <c r="A77" s="413" t="s">
        <v>241</v>
      </c>
      <c r="B77" s="413" t="s">
        <v>401</v>
      </c>
      <c r="C77" s="413"/>
      <c r="D77" s="413" t="s">
        <v>106</v>
      </c>
      <c r="E77" s="510">
        <v>0</v>
      </c>
      <c r="F77" s="510">
        <v>2</v>
      </c>
      <c r="G77" s="510">
        <v>0</v>
      </c>
      <c r="H77" s="510">
        <v>4</v>
      </c>
      <c r="I77" s="510">
        <v>0</v>
      </c>
      <c r="J77" s="510">
        <v>13</v>
      </c>
      <c r="K77" s="510">
        <v>0</v>
      </c>
      <c r="L77" s="510">
        <v>19</v>
      </c>
    </row>
    <row r="78" spans="1:12" ht="15">
      <c r="A78" s="413" t="s">
        <v>241</v>
      </c>
      <c r="B78" s="413" t="s">
        <v>250</v>
      </c>
      <c r="C78" s="413"/>
      <c r="D78" s="413" t="s">
        <v>106</v>
      </c>
      <c r="E78" s="510">
        <v>0</v>
      </c>
      <c r="F78" s="510">
        <v>0</v>
      </c>
      <c r="G78" s="510">
        <v>0</v>
      </c>
      <c r="H78" s="510">
        <v>4</v>
      </c>
      <c r="I78" s="510">
        <v>0</v>
      </c>
      <c r="J78" s="510">
        <v>0</v>
      </c>
      <c r="K78" s="510">
        <v>0</v>
      </c>
      <c r="L78" s="510">
        <v>4</v>
      </c>
    </row>
    <row r="79" spans="1:12" ht="23.25" customHeight="1">
      <c r="A79" s="413" t="s">
        <v>241</v>
      </c>
      <c r="B79" s="413" t="s">
        <v>321</v>
      </c>
      <c r="C79" s="413"/>
      <c r="D79" s="413" t="s">
        <v>106</v>
      </c>
      <c r="E79" s="510">
        <v>0</v>
      </c>
      <c r="F79" s="510">
        <v>0</v>
      </c>
      <c r="G79" s="510">
        <v>1</v>
      </c>
      <c r="H79" s="510">
        <v>0</v>
      </c>
      <c r="I79" s="510">
        <v>0</v>
      </c>
      <c r="J79" s="510">
        <v>11</v>
      </c>
      <c r="K79" s="510">
        <v>0</v>
      </c>
      <c r="L79" s="510">
        <v>12</v>
      </c>
    </row>
    <row r="80" spans="1:12" ht="23.25" customHeight="1">
      <c r="A80" s="413" t="s">
        <v>241</v>
      </c>
      <c r="B80" s="413" t="s">
        <v>250</v>
      </c>
      <c r="C80" s="413"/>
      <c r="D80" s="413" t="s">
        <v>105</v>
      </c>
      <c r="E80" s="510">
        <v>0</v>
      </c>
      <c r="F80" s="510">
        <v>0</v>
      </c>
      <c r="G80" s="510">
        <v>0</v>
      </c>
      <c r="H80" s="510">
        <v>8</v>
      </c>
      <c r="I80" s="510">
        <v>0</v>
      </c>
      <c r="J80" s="510">
        <v>0</v>
      </c>
      <c r="K80" s="510">
        <v>0</v>
      </c>
      <c r="L80" s="510">
        <v>8</v>
      </c>
    </row>
    <row r="81" spans="1:12" ht="90">
      <c r="A81" s="413" t="s">
        <v>241</v>
      </c>
      <c r="B81" s="413" t="s">
        <v>262</v>
      </c>
      <c r="C81" s="530" t="s">
        <v>289</v>
      </c>
      <c r="D81" s="413" t="s">
        <v>106</v>
      </c>
      <c r="E81" s="510">
        <v>0</v>
      </c>
      <c r="F81" s="510">
        <v>0</v>
      </c>
      <c r="G81" s="510">
        <v>2</v>
      </c>
      <c r="H81" s="510">
        <v>0</v>
      </c>
      <c r="I81" s="510">
        <v>0</v>
      </c>
      <c r="J81" s="510">
        <v>8</v>
      </c>
      <c r="K81" s="510">
        <v>0</v>
      </c>
      <c r="L81" s="510">
        <v>10</v>
      </c>
    </row>
    <row r="82" spans="1:12" ht="23.25" customHeight="1">
      <c r="A82" s="413" t="s">
        <v>241</v>
      </c>
      <c r="B82" s="413" t="s">
        <v>243</v>
      </c>
      <c r="C82" s="413"/>
      <c r="D82" s="413" t="s">
        <v>106</v>
      </c>
      <c r="E82" s="510">
        <v>0</v>
      </c>
      <c r="F82" s="510">
        <v>0</v>
      </c>
      <c r="G82" s="510">
        <v>0</v>
      </c>
      <c r="H82" s="510">
        <v>0</v>
      </c>
      <c r="I82" s="510">
        <v>0</v>
      </c>
      <c r="J82" s="510">
        <v>4</v>
      </c>
      <c r="K82" s="510">
        <v>0</v>
      </c>
      <c r="L82" s="510">
        <v>4</v>
      </c>
    </row>
    <row r="83" spans="1:12" ht="23.25" customHeight="1">
      <c r="A83" s="413" t="s">
        <v>241</v>
      </c>
      <c r="B83" s="413" t="s">
        <v>322</v>
      </c>
      <c r="C83" s="413"/>
      <c r="D83" s="413" t="s">
        <v>106</v>
      </c>
      <c r="E83" s="510">
        <v>0</v>
      </c>
      <c r="F83" s="510">
        <v>1</v>
      </c>
      <c r="G83" s="510">
        <v>0</v>
      </c>
      <c r="H83" s="510">
        <v>6</v>
      </c>
      <c r="I83" s="510">
        <v>0</v>
      </c>
      <c r="J83" s="510">
        <v>10</v>
      </c>
      <c r="K83" s="510">
        <v>1</v>
      </c>
      <c r="L83" s="510">
        <v>18</v>
      </c>
    </row>
    <row r="84" spans="1:12" ht="23.25" customHeight="1">
      <c r="A84" s="413" t="s">
        <v>241</v>
      </c>
      <c r="B84" s="413" t="s">
        <v>264</v>
      </c>
      <c r="C84" s="413"/>
      <c r="D84" s="413" t="s">
        <v>106</v>
      </c>
      <c r="E84" s="510">
        <v>0</v>
      </c>
      <c r="F84" s="510">
        <v>2</v>
      </c>
      <c r="G84" s="510">
        <v>4</v>
      </c>
      <c r="H84" s="510">
        <v>0</v>
      </c>
      <c r="I84" s="510">
        <v>0</v>
      </c>
      <c r="J84" s="510">
        <v>15</v>
      </c>
      <c r="K84" s="510">
        <v>0</v>
      </c>
      <c r="L84" s="510">
        <v>21</v>
      </c>
    </row>
    <row r="85" spans="1:12" ht="23.25" customHeight="1">
      <c r="A85" s="413" t="s">
        <v>241</v>
      </c>
      <c r="B85" s="413" t="s">
        <v>244</v>
      </c>
      <c r="C85" s="413"/>
      <c r="D85" s="413" t="s">
        <v>105</v>
      </c>
      <c r="E85" s="510">
        <v>0</v>
      </c>
      <c r="F85" s="510">
        <v>16</v>
      </c>
      <c r="G85" s="510">
        <v>0</v>
      </c>
      <c r="H85" s="510">
        <v>0</v>
      </c>
      <c r="I85" s="510">
        <v>0</v>
      </c>
      <c r="J85" s="510">
        <v>6</v>
      </c>
      <c r="K85" s="510">
        <v>2</v>
      </c>
      <c r="L85" s="510">
        <v>24</v>
      </c>
    </row>
    <row r="86" spans="1:12" ht="390">
      <c r="A86" s="413" t="s">
        <v>241</v>
      </c>
      <c r="B86" s="413" t="s">
        <v>321</v>
      </c>
      <c r="C86" s="530" t="s">
        <v>411</v>
      </c>
      <c r="D86" s="413" t="s">
        <v>105</v>
      </c>
      <c r="E86" s="510">
        <v>0</v>
      </c>
      <c r="F86" s="510">
        <v>2</v>
      </c>
      <c r="G86" s="510">
        <v>0</v>
      </c>
      <c r="H86" s="510">
        <v>0</v>
      </c>
      <c r="I86" s="510">
        <v>1</v>
      </c>
      <c r="J86" s="510">
        <v>14</v>
      </c>
      <c r="K86" s="510">
        <v>0</v>
      </c>
      <c r="L86" s="510">
        <v>17</v>
      </c>
    </row>
    <row r="87" spans="1:12" ht="60">
      <c r="A87" s="413" t="s">
        <v>241</v>
      </c>
      <c r="B87" s="413" t="s">
        <v>265</v>
      </c>
      <c r="C87" s="530" t="s">
        <v>266</v>
      </c>
      <c r="D87" s="413" t="s">
        <v>105</v>
      </c>
      <c r="E87" s="510">
        <v>0</v>
      </c>
      <c r="F87" s="510">
        <v>0</v>
      </c>
      <c r="G87" s="510">
        <v>0</v>
      </c>
      <c r="H87" s="510">
        <v>0</v>
      </c>
      <c r="I87" s="510">
        <v>0</v>
      </c>
      <c r="J87" s="510">
        <v>12</v>
      </c>
      <c r="K87" s="510">
        <v>0</v>
      </c>
      <c r="L87" s="510">
        <v>12</v>
      </c>
    </row>
    <row r="88" spans="1:12" ht="315">
      <c r="A88" s="413" t="s">
        <v>241</v>
      </c>
      <c r="B88" s="413" t="s">
        <v>264</v>
      </c>
      <c r="C88" s="530" t="s">
        <v>412</v>
      </c>
      <c r="D88" s="413" t="s">
        <v>105</v>
      </c>
      <c r="E88" s="510">
        <v>0</v>
      </c>
      <c r="F88" s="510">
        <v>0</v>
      </c>
      <c r="G88" s="510">
        <v>7</v>
      </c>
      <c r="H88" s="510">
        <v>0</v>
      </c>
      <c r="I88" s="510">
        <v>0</v>
      </c>
      <c r="J88" s="510">
        <v>17</v>
      </c>
      <c r="K88" s="510">
        <v>0</v>
      </c>
      <c r="L88" s="510">
        <v>24</v>
      </c>
    </row>
    <row r="89" spans="1:12" ht="23.25" customHeight="1">
      <c r="A89" s="413" t="s">
        <v>241</v>
      </c>
      <c r="B89" s="413" t="s">
        <v>242</v>
      </c>
      <c r="C89" s="413"/>
      <c r="D89" s="413" t="s">
        <v>105</v>
      </c>
      <c r="E89" s="510">
        <v>0</v>
      </c>
      <c r="F89" s="510">
        <v>0</v>
      </c>
      <c r="G89" s="510">
        <v>3</v>
      </c>
      <c r="H89" s="510">
        <v>0</v>
      </c>
      <c r="I89" s="510">
        <v>0</v>
      </c>
      <c r="J89" s="510">
        <v>113</v>
      </c>
      <c r="K89" s="510">
        <v>0</v>
      </c>
      <c r="L89" s="510">
        <v>116</v>
      </c>
    </row>
    <row r="90" spans="1:12" ht="75">
      <c r="A90" s="413" t="s">
        <v>241</v>
      </c>
      <c r="B90" s="413" t="s">
        <v>263</v>
      </c>
      <c r="C90" s="530" t="s">
        <v>303</v>
      </c>
      <c r="D90" s="413" t="s">
        <v>105</v>
      </c>
      <c r="E90" s="510">
        <v>0</v>
      </c>
      <c r="F90" s="510">
        <v>0</v>
      </c>
      <c r="G90" s="510">
        <v>2</v>
      </c>
      <c r="H90" s="510">
        <v>0</v>
      </c>
      <c r="I90" s="510">
        <v>0</v>
      </c>
      <c r="J90" s="510">
        <v>41</v>
      </c>
      <c r="K90" s="510">
        <v>0</v>
      </c>
      <c r="L90" s="510">
        <v>43</v>
      </c>
    </row>
    <row r="91" spans="1:12" ht="60">
      <c r="A91" s="413" t="s">
        <v>241</v>
      </c>
      <c r="B91" s="413" t="s">
        <v>261</v>
      </c>
      <c r="C91" s="530" t="s">
        <v>333</v>
      </c>
      <c r="D91" s="413" t="s">
        <v>105</v>
      </c>
      <c r="E91" s="510">
        <v>0</v>
      </c>
      <c r="F91" s="510">
        <v>0</v>
      </c>
      <c r="G91" s="510">
        <v>1</v>
      </c>
      <c r="H91" s="510">
        <v>0</v>
      </c>
      <c r="I91" s="510">
        <v>0</v>
      </c>
      <c r="J91" s="510">
        <v>60</v>
      </c>
      <c r="K91" s="510">
        <v>0</v>
      </c>
      <c r="L91" s="510">
        <v>61</v>
      </c>
    </row>
    <row r="92" spans="1:12" ht="360">
      <c r="A92" s="413" t="s">
        <v>241</v>
      </c>
      <c r="B92" s="413" t="s">
        <v>262</v>
      </c>
      <c r="C92" s="530" t="s">
        <v>413</v>
      </c>
      <c r="D92" s="413" t="s">
        <v>105</v>
      </c>
      <c r="E92" s="510">
        <v>0</v>
      </c>
      <c r="F92" s="510">
        <v>0</v>
      </c>
      <c r="G92" s="510">
        <v>4</v>
      </c>
      <c r="H92" s="510">
        <v>0</v>
      </c>
      <c r="I92" s="510">
        <v>0</v>
      </c>
      <c r="J92" s="510">
        <v>17</v>
      </c>
      <c r="K92" s="510">
        <v>0</v>
      </c>
      <c r="L92" s="510">
        <v>21</v>
      </c>
    </row>
    <row r="93" spans="1:12" ht="23.25" customHeight="1">
      <c r="A93" s="413" t="s">
        <v>241</v>
      </c>
      <c r="B93" s="413" t="s">
        <v>242</v>
      </c>
      <c r="C93" s="413"/>
      <c r="D93" s="413" t="s">
        <v>106</v>
      </c>
      <c r="E93" s="510">
        <v>0</v>
      </c>
      <c r="F93" s="510">
        <v>0</v>
      </c>
      <c r="G93" s="510">
        <v>2</v>
      </c>
      <c r="H93" s="510">
        <v>0</v>
      </c>
      <c r="I93" s="510">
        <v>0</v>
      </c>
      <c r="J93" s="510">
        <v>66</v>
      </c>
      <c r="K93" s="510">
        <v>2</v>
      </c>
      <c r="L93" s="510">
        <v>70</v>
      </c>
    </row>
    <row r="94" spans="1:12" ht="360">
      <c r="A94" s="413" t="s">
        <v>241</v>
      </c>
      <c r="B94" s="413" t="s">
        <v>322</v>
      </c>
      <c r="C94" s="530" t="s">
        <v>414</v>
      </c>
      <c r="D94" s="413" t="s">
        <v>105</v>
      </c>
      <c r="E94" s="510">
        <v>0</v>
      </c>
      <c r="F94" s="510">
        <v>0</v>
      </c>
      <c r="G94" s="510">
        <v>4</v>
      </c>
      <c r="H94" s="510">
        <v>0</v>
      </c>
      <c r="I94" s="510">
        <v>0</v>
      </c>
      <c r="J94" s="510">
        <v>9</v>
      </c>
      <c r="K94" s="510">
        <v>5</v>
      </c>
      <c r="L94" s="510">
        <v>18</v>
      </c>
    </row>
    <row r="95" spans="1:12" ht="345">
      <c r="A95" s="413" t="s">
        <v>241</v>
      </c>
      <c r="B95" s="413" t="s">
        <v>401</v>
      </c>
      <c r="C95" s="530" t="s">
        <v>415</v>
      </c>
      <c r="D95" s="413" t="s">
        <v>105</v>
      </c>
      <c r="E95" s="510">
        <v>0</v>
      </c>
      <c r="F95" s="510">
        <v>1</v>
      </c>
      <c r="G95" s="510">
        <v>0</v>
      </c>
      <c r="H95" s="510">
        <v>0</v>
      </c>
      <c r="I95" s="510">
        <v>3</v>
      </c>
      <c r="J95" s="510">
        <v>12</v>
      </c>
      <c r="K95" s="510">
        <v>0</v>
      </c>
      <c r="L95" s="510">
        <v>16</v>
      </c>
    </row>
    <row r="96" spans="1:12" ht="315">
      <c r="A96" s="413" t="s">
        <v>241</v>
      </c>
      <c r="B96" s="413" t="s">
        <v>400</v>
      </c>
      <c r="C96" s="530" t="s">
        <v>416</v>
      </c>
      <c r="D96" s="413" t="s">
        <v>105</v>
      </c>
      <c r="E96" s="510">
        <v>0</v>
      </c>
      <c r="F96" s="510">
        <v>0</v>
      </c>
      <c r="G96" s="510">
        <v>0</v>
      </c>
      <c r="H96" s="510">
        <v>0</v>
      </c>
      <c r="I96" s="510">
        <v>2</v>
      </c>
      <c r="J96" s="510">
        <v>0</v>
      </c>
      <c r="K96" s="510">
        <v>0</v>
      </c>
      <c r="L96" s="510">
        <v>2</v>
      </c>
    </row>
    <row r="97" spans="1:12" ht="23.25" customHeight="1">
      <c r="A97" s="413" t="s">
        <v>241</v>
      </c>
      <c r="B97" s="413" t="s">
        <v>306</v>
      </c>
      <c r="C97" s="413"/>
      <c r="D97" s="413" t="s">
        <v>106</v>
      </c>
      <c r="E97" s="510">
        <v>0</v>
      </c>
      <c r="F97" s="510">
        <v>0</v>
      </c>
      <c r="G97" s="510">
        <v>2</v>
      </c>
      <c r="H97" s="510">
        <v>0</v>
      </c>
      <c r="I97" s="510">
        <v>0</v>
      </c>
      <c r="J97" s="510">
        <v>10</v>
      </c>
      <c r="K97" s="510">
        <v>0</v>
      </c>
      <c r="L97" s="510">
        <v>12</v>
      </c>
    </row>
    <row r="98" spans="1:12" ht="23.25" customHeight="1"/>
    <row r="99" spans="1:12" ht="23.25" customHeight="1"/>
    <row r="100" spans="1:12" ht="23.25" customHeight="1"/>
    <row r="101" spans="1:12" ht="23.25" customHeight="1"/>
    <row r="102" spans="1:12" ht="23.25" customHeight="1"/>
    <row r="103" spans="1:12" ht="23.25" customHeight="1"/>
    <row r="104" spans="1:12" ht="23.25" customHeight="1"/>
    <row r="105" spans="1:12" ht="23.25" customHeight="1"/>
    <row r="106" spans="1:12" ht="23.25" customHeight="1"/>
    <row r="107" spans="1:12" ht="23.25" customHeight="1"/>
    <row r="108" spans="1:12" ht="23.25" customHeight="1"/>
    <row r="109" spans="1:12" ht="23.25" customHeight="1"/>
    <row r="110" spans="1:12" ht="23.25" customHeight="1"/>
    <row r="111" spans="1:12" ht="23.25" customHeight="1"/>
    <row r="112" spans="1:12" ht="23.25" customHeight="1"/>
    <row r="113" ht="23.25" customHeight="1"/>
    <row r="114" ht="23.25" customHeight="1"/>
    <row r="115" ht="23.25" customHeight="1"/>
    <row r="116" ht="23.25" customHeight="1"/>
    <row r="117" ht="23.25" customHeight="1"/>
    <row r="118" ht="23.25" customHeight="1"/>
    <row r="119" ht="23.25" customHeight="1"/>
    <row r="120" ht="23.25" customHeight="1"/>
    <row r="121" ht="23.25" customHeight="1"/>
    <row r="122" ht="23.25" customHeight="1"/>
    <row r="123" ht="23.25" customHeight="1"/>
    <row r="124" ht="23.25" customHeight="1"/>
    <row r="125" ht="23.25" customHeight="1"/>
    <row r="126" ht="23.25" customHeight="1"/>
    <row r="127" ht="23.25" customHeight="1"/>
    <row r="128" ht="23.25" customHeight="1"/>
    <row r="129" ht="23.25" customHeight="1"/>
    <row r="130" ht="23.25" customHeight="1"/>
    <row r="131" ht="23.25" customHeight="1"/>
    <row r="132" ht="23.25" customHeight="1"/>
    <row r="133" ht="23.25" customHeight="1"/>
    <row r="134" ht="23.25" customHeight="1"/>
    <row r="135" ht="23.25" customHeight="1"/>
    <row r="136" ht="23.25" customHeight="1"/>
    <row r="137" ht="23.25" customHeight="1"/>
    <row r="138" ht="23.25" customHeight="1"/>
    <row r="139" ht="23.25" customHeight="1"/>
    <row r="140" ht="23.25" customHeight="1"/>
    <row r="141" ht="23.25" customHeight="1"/>
    <row r="142" ht="23.25" customHeight="1"/>
    <row r="143" ht="23.25" customHeight="1"/>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GO253"/>
  <sheetViews>
    <sheetView zoomScale="78" zoomScaleNormal="78" workbookViewId="0">
      <pane xSplit="13" ySplit="3" topLeftCell="N4" activePane="bottomRight" state="frozenSplit"/>
      <selection pane="topRight" activeCell="J1" sqref="J1"/>
      <selection pane="bottomLeft" activeCell="A10" sqref="A10"/>
      <selection pane="bottomRight" sqref="A1:D1"/>
    </sheetView>
  </sheetViews>
  <sheetFormatPr defaultColWidth="9.140625" defaultRowHeight="15" outlineLevelRow="1"/>
  <cols>
    <col min="1" max="1" width="7.7109375" style="362" customWidth="1" collapsed="1"/>
    <col min="2" max="2" width="26" style="362" bestFit="1" customWidth="1" collapsed="1"/>
    <col min="3" max="3" width="18.85546875" style="362" bestFit="1" customWidth="1" collapsed="1"/>
    <col min="4" max="4" width="32.5703125" style="362" customWidth="1" collapsed="1"/>
    <col min="5" max="5" width="11.28515625" style="362" customWidth="1" collapsed="1"/>
    <col min="6" max="6" width="12.28515625" style="362" customWidth="1" collapsed="1"/>
    <col min="7" max="7" width="12.85546875" style="362" customWidth="1" collapsed="1"/>
    <col min="8" max="8" width="7.85546875" style="375" customWidth="1" collapsed="1"/>
    <col min="9" max="9" width="19.5703125" style="378" customWidth="1" collapsed="1"/>
    <col min="10" max="10" width="12.42578125" style="378" bestFit="1" customWidth="1" collapsed="1"/>
    <col min="11" max="11" width="11.5703125" style="389" bestFit="1" customWidth="1" collapsed="1"/>
    <col min="12" max="12" width="7.28515625" style="389" customWidth="1" collapsed="1"/>
    <col min="13" max="13" width="8" style="395" customWidth="1" collapsed="1"/>
    <col min="14" max="14" width="9.5703125" style="362" bestFit="1" customWidth="1" collapsed="1"/>
    <col min="15" max="16" width="5.7109375" style="362" customWidth="1" collapsed="1"/>
    <col min="17" max="17" width="5.28515625" style="362" customWidth="1" collapsed="1"/>
    <col min="18" max="22" width="4.42578125" style="362" bestFit="1" customWidth="1" collapsed="1"/>
    <col min="23" max="25" width="9.5703125" style="362" bestFit="1" customWidth="1" collapsed="1"/>
    <col min="26" max="26" width="6" style="362" customWidth="1" collapsed="1"/>
    <col min="27" max="27" width="9.85546875" style="362" bestFit="1" customWidth="1" collapsed="1"/>
    <col min="28" max="31" width="9.5703125" style="362" bestFit="1" customWidth="1" collapsed="1"/>
    <col min="32" max="32" width="9.5703125" style="362" customWidth="1" collapsed="1"/>
    <col min="33" max="34" width="9.85546875" style="362" bestFit="1" customWidth="1" collapsed="1"/>
    <col min="35" max="35" width="9.5703125" style="362" bestFit="1" customWidth="1" collapsed="1"/>
    <col min="36" max="39" width="6.5703125" style="362" customWidth="1" collapsed="1"/>
    <col min="40" max="40" width="7.42578125" style="362" customWidth="1" collapsed="1"/>
    <col min="41" max="47" width="6.5703125" style="362" customWidth="1" collapsed="1"/>
    <col min="48" max="48" width="8.5703125" style="362" customWidth="1" collapsed="1"/>
    <col min="49" max="49" width="8" style="362" customWidth="1" collapsed="1"/>
    <col min="50" max="50" width="8.28515625" style="362" customWidth="1" collapsed="1"/>
    <col min="51" max="52" width="6.5703125" style="362" customWidth="1" collapsed="1"/>
    <col min="53" max="53" width="11.42578125" style="362" customWidth="1" collapsed="1"/>
    <col min="54" max="54" width="8.85546875" style="362" customWidth="1" collapsed="1"/>
    <col min="55" max="55" width="10.5703125" style="362" customWidth="1" collapsed="1"/>
    <col min="56" max="56" width="10.140625" style="362" customWidth="1" collapsed="1"/>
    <col min="57" max="57" width="7.42578125" style="362" customWidth="1" collapsed="1"/>
    <col min="58" max="58" width="8.140625" style="362" customWidth="1" collapsed="1"/>
    <col min="59" max="60" width="6.5703125" style="362" customWidth="1" collapsed="1"/>
    <col min="61" max="61" width="8.5703125" style="362" customWidth="1" collapsed="1"/>
    <col min="62" max="62" width="9.5703125" style="362" customWidth="1" collapsed="1"/>
    <col min="63" max="63" width="6.5703125" style="362" customWidth="1" collapsed="1"/>
    <col min="64" max="64" width="8.42578125" style="362" customWidth="1" collapsed="1"/>
    <col min="65" max="65" width="7.7109375" style="362" customWidth="1" collapsed="1"/>
    <col min="66" max="66" width="10.28515625" style="362" customWidth="1" collapsed="1"/>
    <col min="67" max="67" width="6.5703125" style="362" customWidth="1" collapsed="1"/>
    <col min="68" max="68" width="8.5703125" style="362" customWidth="1" collapsed="1"/>
    <col min="69" max="69" width="9.5703125" style="362" customWidth="1" collapsed="1"/>
    <col min="70" max="70" width="6.5703125" style="362" customWidth="1" collapsed="1"/>
    <col min="71" max="71" width="8.42578125" style="362" customWidth="1" collapsed="1"/>
    <col min="72" max="72" width="9.5703125" style="362" customWidth="1" collapsed="1"/>
    <col min="73" max="82" width="5.7109375" style="362" customWidth="1" collapsed="1"/>
    <col min="83" max="117" width="5.7109375" style="365" customWidth="1" collapsed="1"/>
    <col min="118" max="161" width="3.42578125" style="365" bestFit="1" customWidth="1" collapsed="1"/>
    <col min="162" max="162" width="4.7109375" style="365" customWidth="1" collapsed="1"/>
    <col min="163" max="166" width="3.42578125" style="365" bestFit="1" customWidth="1" collapsed="1"/>
    <col min="167" max="16384" width="9.140625" style="365" collapsed="1"/>
  </cols>
  <sheetData>
    <row r="1" spans="1:197" ht="70.5" customHeight="1">
      <c r="A1" s="820" t="s">
        <v>308</v>
      </c>
      <c r="B1" s="821"/>
      <c r="C1" s="821"/>
      <c r="D1" s="822"/>
      <c r="E1" s="385">
        <f>(NETWORKDAYS(F1+1,G1,hol!A1:A9))</f>
        <v>1</v>
      </c>
      <c r="F1" s="363">
        <f>Cover!D8</f>
        <v>43293</v>
      </c>
      <c r="G1" s="401">
        <f>Cover!D6</f>
        <v>43294</v>
      </c>
      <c r="I1" s="536" t="s">
        <v>302</v>
      </c>
      <c r="J1" s="537">
        <v>0</v>
      </c>
      <c r="N1" s="377" t="str">
        <f>IF(N2=$F$1," Data SAL ","")</f>
        <v/>
      </c>
      <c r="O1" s="377" t="str">
        <f t="shared" ref="O1:CD1" si="0">IF(O2=$F$1," Data SAL ","")</f>
        <v/>
      </c>
      <c r="P1" s="377" t="str">
        <f t="shared" si="0"/>
        <v/>
      </c>
      <c r="Q1" s="377" t="str">
        <f t="shared" si="0"/>
        <v/>
      </c>
      <c r="R1" s="377" t="str">
        <f t="shared" si="0"/>
        <v/>
      </c>
      <c r="S1" s="377" t="str">
        <f t="shared" si="0"/>
        <v/>
      </c>
      <c r="T1" s="377" t="str">
        <f t="shared" si="0"/>
        <v/>
      </c>
      <c r="U1" s="377" t="str">
        <f t="shared" si="0"/>
        <v/>
      </c>
      <c r="V1" s="377" t="str">
        <f t="shared" si="0"/>
        <v/>
      </c>
      <c r="W1" s="377" t="str">
        <f t="shared" si="0"/>
        <v/>
      </c>
      <c r="X1" s="377" t="str">
        <f t="shared" si="0"/>
        <v/>
      </c>
      <c r="Y1" s="377" t="str">
        <f t="shared" si="0"/>
        <v/>
      </c>
      <c r="Z1" s="377" t="str">
        <f t="shared" si="0"/>
        <v/>
      </c>
      <c r="AA1" s="377" t="str">
        <f t="shared" si="0"/>
        <v/>
      </c>
      <c r="AB1" s="377" t="str">
        <f t="shared" si="0"/>
        <v/>
      </c>
      <c r="AC1" s="377" t="str">
        <f t="shared" si="0"/>
        <v/>
      </c>
      <c r="AD1" s="377" t="str">
        <f t="shared" si="0"/>
        <v/>
      </c>
      <c r="AE1" s="377" t="str">
        <f t="shared" si="0"/>
        <v/>
      </c>
      <c r="AF1" s="377" t="str">
        <f t="shared" si="0"/>
        <v/>
      </c>
      <c r="AG1" s="377" t="str">
        <f t="shared" si="0"/>
        <v/>
      </c>
      <c r="AH1" s="377" t="str">
        <f t="shared" si="0"/>
        <v/>
      </c>
      <c r="AI1" s="377" t="str">
        <f t="shared" si="0"/>
        <v/>
      </c>
      <c r="AJ1" s="377" t="str">
        <f t="shared" si="0"/>
        <v xml:space="preserve"> Data SAL </v>
      </c>
      <c r="AK1" s="377" t="str">
        <f t="shared" si="0"/>
        <v/>
      </c>
      <c r="AL1" s="377" t="str">
        <f t="shared" si="0"/>
        <v/>
      </c>
      <c r="AM1" s="377" t="str">
        <f t="shared" si="0"/>
        <v/>
      </c>
      <c r="AN1" s="377" t="str">
        <f t="shared" si="0"/>
        <v/>
      </c>
      <c r="AO1" s="377" t="str">
        <f t="shared" si="0"/>
        <v/>
      </c>
      <c r="AP1" s="377" t="str">
        <f t="shared" si="0"/>
        <v/>
      </c>
      <c r="AQ1" s="377" t="str">
        <f t="shared" si="0"/>
        <v/>
      </c>
      <c r="AR1" s="377" t="str">
        <f t="shared" si="0"/>
        <v/>
      </c>
      <c r="AS1" s="377" t="str">
        <f t="shared" si="0"/>
        <v/>
      </c>
      <c r="AT1" s="377" t="str">
        <f t="shared" si="0"/>
        <v/>
      </c>
      <c r="AU1" s="377" t="str">
        <f t="shared" si="0"/>
        <v/>
      </c>
      <c r="AV1" s="377" t="str">
        <f t="shared" si="0"/>
        <v/>
      </c>
      <c r="AW1" s="377" t="str">
        <f t="shared" si="0"/>
        <v/>
      </c>
      <c r="AX1" s="377" t="str">
        <f t="shared" si="0"/>
        <v/>
      </c>
      <c r="AY1" s="377" t="str">
        <f t="shared" si="0"/>
        <v/>
      </c>
      <c r="AZ1" s="377" t="str">
        <f t="shared" si="0"/>
        <v/>
      </c>
      <c r="BA1" s="377" t="str">
        <f t="shared" si="0"/>
        <v/>
      </c>
      <c r="BB1" s="377" t="str">
        <f t="shared" si="0"/>
        <v/>
      </c>
      <c r="BC1" s="377" t="str">
        <f t="shared" si="0"/>
        <v/>
      </c>
      <c r="BD1" s="377" t="str">
        <f t="shared" si="0"/>
        <v/>
      </c>
      <c r="BE1" s="377" t="str">
        <f t="shared" si="0"/>
        <v/>
      </c>
      <c r="BF1" s="377" t="str">
        <f t="shared" si="0"/>
        <v/>
      </c>
      <c r="BG1" s="377" t="str">
        <f t="shared" si="0"/>
        <v/>
      </c>
      <c r="BH1" s="377" t="str">
        <f t="shared" si="0"/>
        <v/>
      </c>
      <c r="BI1" s="377" t="str">
        <f t="shared" si="0"/>
        <v/>
      </c>
      <c r="BJ1" s="377" t="str">
        <f t="shared" si="0"/>
        <v/>
      </c>
      <c r="BK1" s="377" t="str">
        <f t="shared" si="0"/>
        <v/>
      </c>
      <c r="BL1" s="377" t="str">
        <f t="shared" si="0"/>
        <v/>
      </c>
      <c r="BM1" s="377" t="str">
        <f t="shared" si="0"/>
        <v/>
      </c>
      <c r="BN1" s="377" t="str">
        <f t="shared" si="0"/>
        <v/>
      </c>
      <c r="BO1" s="377" t="str">
        <f t="shared" si="0"/>
        <v/>
      </c>
      <c r="BP1" s="377" t="str">
        <f t="shared" si="0"/>
        <v/>
      </c>
      <c r="BQ1" s="377" t="str">
        <f t="shared" si="0"/>
        <v/>
      </c>
      <c r="BR1" s="377" t="str">
        <f t="shared" si="0"/>
        <v/>
      </c>
      <c r="BS1" s="377" t="str">
        <f t="shared" si="0"/>
        <v/>
      </c>
      <c r="BT1" s="377" t="str">
        <f t="shared" si="0"/>
        <v/>
      </c>
      <c r="BU1" s="377" t="str">
        <f t="shared" si="0"/>
        <v/>
      </c>
      <c r="BV1" s="377" t="str">
        <f t="shared" si="0"/>
        <v/>
      </c>
      <c r="BW1" s="377" t="str">
        <f t="shared" si="0"/>
        <v/>
      </c>
      <c r="BX1" s="377" t="str">
        <f t="shared" si="0"/>
        <v/>
      </c>
      <c r="BY1" s="377" t="str">
        <f t="shared" si="0"/>
        <v/>
      </c>
      <c r="BZ1" s="377" t="str">
        <f t="shared" si="0"/>
        <v/>
      </c>
      <c r="CA1" s="377" t="str">
        <f t="shared" si="0"/>
        <v/>
      </c>
      <c r="CB1" s="377"/>
      <c r="CC1" s="377"/>
      <c r="CD1" s="377" t="str">
        <f t="shared" si="0"/>
        <v/>
      </c>
    </row>
    <row r="2" spans="1:197" s="368" customFormat="1" ht="45">
      <c r="A2" s="366" t="s">
        <v>185</v>
      </c>
      <c r="B2" s="366" t="str">
        <f>'Lista PMO'!A3</f>
        <v>Progetto</v>
      </c>
      <c r="C2" s="366" t="str">
        <f>'Lista PMO'!B3</f>
        <v>Codice PMO /
Attività Operativa</v>
      </c>
      <c r="D2" s="366" t="str">
        <f>'Lista PMO'!C3</f>
        <v>Descrizione Intervento</v>
      </c>
      <c r="E2" s="366" t="s">
        <v>186</v>
      </c>
      <c r="F2" s="366" t="s">
        <v>101</v>
      </c>
      <c r="G2" s="367" t="s">
        <v>187</v>
      </c>
      <c r="H2" s="367" t="s">
        <v>188</v>
      </c>
      <c r="I2" s="376" t="s">
        <v>192</v>
      </c>
      <c r="J2" s="376" t="s">
        <v>202</v>
      </c>
      <c r="K2" s="390" t="s">
        <v>206</v>
      </c>
      <c r="L2" s="390" t="s">
        <v>207</v>
      </c>
      <c r="M2" s="396" t="s">
        <v>293</v>
      </c>
      <c r="N2" s="361">
        <f>'PianificazionePMO(CFI-TS)'!ACL4</f>
        <v>43271</v>
      </c>
      <c r="O2" s="361">
        <f>'PianificazionePMO(CFI-TS)'!ACM4</f>
        <v>43272</v>
      </c>
      <c r="P2" s="361">
        <f>'PianificazionePMO(CFI-TS)'!ACN4</f>
        <v>43273</v>
      </c>
      <c r="Q2" s="361">
        <f>'PianificazionePMO(CFI-TS)'!ACO4</f>
        <v>43274</v>
      </c>
      <c r="R2" s="361">
        <f>'PianificazionePMO(CFI-TS)'!ACP4</f>
        <v>43275</v>
      </c>
      <c r="S2" s="361">
        <f>'PianificazionePMO(CFI-TS)'!ACQ4</f>
        <v>43276</v>
      </c>
      <c r="T2" s="361">
        <f>'PianificazionePMO(CFI-TS)'!ACR4</f>
        <v>43277</v>
      </c>
      <c r="U2" s="361">
        <f>'PianificazionePMO(CFI-TS)'!ACS4</f>
        <v>43278</v>
      </c>
      <c r="V2" s="361">
        <f>'PianificazionePMO(CFI-TS)'!ACT4</f>
        <v>43279</v>
      </c>
      <c r="W2" s="361">
        <f>'PianificazionePMO(CFI-TS)'!ACU4</f>
        <v>43280</v>
      </c>
      <c r="X2" s="361">
        <f>'PianificazionePMO(CFI-TS)'!ACV4</f>
        <v>43281</v>
      </c>
      <c r="Y2" s="361">
        <f>'PianificazionePMO(CFI-TS)'!ACW4</f>
        <v>43282</v>
      </c>
      <c r="Z2" s="361">
        <f>'PianificazionePMO(CFI-TS)'!ACX4</f>
        <v>43283</v>
      </c>
      <c r="AA2" s="361">
        <f>'PianificazionePMO(CFI-TS)'!ACY4</f>
        <v>43284</v>
      </c>
      <c r="AB2" s="361">
        <f>'PianificazionePMO(CFI-TS)'!ACZ4</f>
        <v>43285</v>
      </c>
      <c r="AC2" s="361">
        <f>'PianificazionePMO(CFI-TS)'!ADA4</f>
        <v>43286</v>
      </c>
      <c r="AD2" s="361">
        <f>'PianificazionePMO(CFI-TS)'!ADB4</f>
        <v>43287</v>
      </c>
      <c r="AE2" s="361">
        <f>'PianificazionePMO(CFI-TS)'!ADC4</f>
        <v>43288</v>
      </c>
      <c r="AF2" s="361">
        <f>'PianificazionePMO(CFI-TS)'!ADD4</f>
        <v>43289</v>
      </c>
      <c r="AG2" s="361">
        <f>'PianificazionePMO(CFI-TS)'!ADE4</f>
        <v>43290</v>
      </c>
      <c r="AH2" s="361">
        <f>'PianificazionePMO(CFI-TS)'!ADF4</f>
        <v>43291</v>
      </c>
      <c r="AI2" s="361">
        <f>'PianificazionePMO(CFI-TS)'!ADG4</f>
        <v>43292</v>
      </c>
      <c r="AJ2" s="361">
        <f>'PianificazionePMO(CFI-TS)'!ADH4</f>
        <v>43293</v>
      </c>
      <c r="AK2" s="361">
        <f>'PianificazionePMO(CFI-TS)'!ADI4</f>
        <v>43294</v>
      </c>
      <c r="AL2" s="361">
        <f>'PianificazionePMO(CFI-TS)'!ADJ4</f>
        <v>43295</v>
      </c>
      <c r="AM2" s="361">
        <f>'PianificazionePMO(CFI-TS)'!ADK4</f>
        <v>43296</v>
      </c>
      <c r="AN2" s="361">
        <f>'PianificazionePMO(CFI-TS)'!ADL4</f>
        <v>43297</v>
      </c>
      <c r="AO2" s="361">
        <f>'PianificazionePMO(CFI-TS)'!ADM4</f>
        <v>43298</v>
      </c>
      <c r="AP2" s="361">
        <f>'PianificazionePMO(CFI-TS)'!ADN4</f>
        <v>43299</v>
      </c>
      <c r="AQ2" s="361">
        <f>'PianificazionePMO(CFI-TS)'!ADO4</f>
        <v>43300</v>
      </c>
      <c r="AR2" s="361">
        <f>'PianificazionePMO(CFI-TS)'!ADP4</f>
        <v>43301</v>
      </c>
      <c r="AS2" s="361">
        <f>'PianificazionePMO(CFI-TS)'!ADQ4</f>
        <v>43302</v>
      </c>
      <c r="AT2" s="361">
        <f>'PianificazionePMO(CFI-TS)'!ADR4</f>
        <v>43303</v>
      </c>
      <c r="AU2" s="361">
        <f>'PianificazionePMO(CFI-TS)'!ADS4</f>
        <v>43304</v>
      </c>
      <c r="AV2" s="361">
        <f>'PianificazionePMO(CFI-TS)'!ADT4</f>
        <v>43305</v>
      </c>
      <c r="AW2" s="361">
        <f>'PianificazionePMO(CFI-TS)'!ADU4</f>
        <v>43306</v>
      </c>
      <c r="AX2" s="361">
        <f>'PianificazionePMO(CFI-TS)'!ADV4</f>
        <v>43307</v>
      </c>
      <c r="AY2" s="361">
        <f>'PianificazionePMO(CFI-TS)'!ADW4</f>
        <v>43308</v>
      </c>
      <c r="AZ2" s="361">
        <f>'PianificazionePMO(CFI-TS)'!ADX4</f>
        <v>43309</v>
      </c>
      <c r="BA2" s="361">
        <f>'PianificazionePMO(CFI-TS)'!ADY4</f>
        <v>43310</v>
      </c>
      <c r="BB2" s="361">
        <f>'PianificazionePMO(CFI-TS)'!ADZ4</f>
        <v>43311</v>
      </c>
      <c r="BC2" s="361">
        <f>'PianificazionePMO(CFI-TS)'!AEA4</f>
        <v>43312</v>
      </c>
      <c r="BD2" s="361">
        <f>'PianificazionePMO(CFI-TS)'!AEB4</f>
        <v>43313</v>
      </c>
      <c r="BE2" s="361">
        <f>'PianificazionePMO(CFI-TS)'!AEC4</f>
        <v>43314</v>
      </c>
      <c r="BF2" s="361">
        <f>'PianificazionePMO(CFI-TS)'!AED4</f>
        <v>43315</v>
      </c>
      <c r="BG2" s="361">
        <f>'PianificazionePMO(CFI-TS)'!AEE4</f>
        <v>43316</v>
      </c>
      <c r="BH2" s="361">
        <f>'PianificazionePMO(CFI-TS)'!AEF4</f>
        <v>43317</v>
      </c>
      <c r="BI2" s="361">
        <f>'PianificazionePMO(CFI-TS)'!AEG4</f>
        <v>43318</v>
      </c>
      <c r="BJ2" s="361">
        <f>'PianificazionePMO(CFI-TS)'!AEH4</f>
        <v>43319</v>
      </c>
      <c r="BK2" s="361">
        <f>'PianificazionePMO(CFI-TS)'!AEI4</f>
        <v>43320</v>
      </c>
      <c r="BL2" s="361">
        <f>'PianificazionePMO(CFI-TS)'!AEJ4</f>
        <v>43321</v>
      </c>
      <c r="BM2" s="361">
        <f>'PianificazionePMO(CFI-TS)'!AEK4</f>
        <v>43322</v>
      </c>
      <c r="BN2" s="361">
        <f>'PianificazionePMO(CFI-TS)'!AEL4</f>
        <v>43323</v>
      </c>
      <c r="BO2" s="361">
        <f>'PianificazionePMO(CFI-TS)'!AEM4</f>
        <v>43324</v>
      </c>
      <c r="BP2" s="361">
        <f>'PianificazionePMO(CFI-TS)'!AEN4</f>
        <v>43325</v>
      </c>
      <c r="BQ2" s="361">
        <f>'PianificazionePMO(CFI-TS)'!AEO4</f>
        <v>43326</v>
      </c>
      <c r="BR2" s="361">
        <f>'PianificazionePMO(CFI-TS)'!AEP4</f>
        <v>43327</v>
      </c>
      <c r="BS2" s="361">
        <f>'PianificazionePMO(CFI-TS)'!AEQ4</f>
        <v>43328</v>
      </c>
      <c r="BT2" s="361">
        <f>'PianificazionePMO(CFI-TS)'!AER4</f>
        <v>43329</v>
      </c>
      <c r="BU2" s="361">
        <f>'PianificazionePMO(CFI-TS)'!AES4</f>
        <v>43330</v>
      </c>
      <c r="BV2" s="361">
        <f>'PianificazionePMO(CFI-TS)'!AET4</f>
        <v>43331</v>
      </c>
      <c r="BW2" s="361">
        <f>'PianificazionePMO(CFI-TS)'!AEU4</f>
        <v>43332</v>
      </c>
      <c r="BX2" s="361">
        <f>'PianificazionePMO(CFI-TS)'!AEV4</f>
        <v>43333</v>
      </c>
      <c r="BY2" s="361">
        <f>'PianificazionePMO(CFI-TS)'!AEW4</f>
        <v>43334</v>
      </c>
      <c r="BZ2" s="361">
        <f>'PianificazionePMO(CFI-TS)'!AEX4</f>
        <v>43335</v>
      </c>
      <c r="CA2" s="361">
        <f>'PianificazionePMO(CFI-TS)'!AEY4</f>
        <v>43336</v>
      </c>
      <c r="CB2" s="361">
        <f>'PianificazionePMO(CFI-TS)'!AEZ4</f>
        <v>43337</v>
      </c>
      <c r="CC2" s="361">
        <f>'PianificazionePMO(CFI-TS)'!AFA4</f>
        <v>43338</v>
      </c>
      <c r="CD2" s="361">
        <f>'PianificazionePMO(CFI-TS)'!AFB4</f>
        <v>43339</v>
      </c>
      <c r="CE2" s="361">
        <f>'PianificazionePMO(CFI-TS)'!AFC4</f>
        <v>43340</v>
      </c>
      <c r="CF2" s="361">
        <f>'PianificazionePMO(CFI-TS)'!AFD4</f>
        <v>43341</v>
      </c>
      <c r="CG2" s="361">
        <f>'PianificazionePMO(CFI-TS)'!AFE4</f>
        <v>43342</v>
      </c>
      <c r="CH2" s="361">
        <f>'PianificazionePMO(CFI-TS)'!AFF4</f>
        <v>43343</v>
      </c>
      <c r="CI2" s="361">
        <f>'PianificazionePMO(CFI-TS)'!AFG4</f>
        <v>43344</v>
      </c>
      <c r="CJ2" s="361">
        <f>'PianificazionePMO(CFI-TS)'!AFH4</f>
        <v>43345</v>
      </c>
      <c r="CK2" s="361">
        <f>'PianificazionePMO(CFI-TS)'!AFI4</f>
        <v>43346</v>
      </c>
      <c r="CL2" s="361">
        <f>'PianificazionePMO(CFI-TS)'!AFJ4</f>
        <v>43347</v>
      </c>
      <c r="CM2" s="361">
        <f>'PianificazionePMO(CFI-TS)'!AFK4</f>
        <v>43348</v>
      </c>
      <c r="CN2" s="361">
        <f>'PianificazionePMO(CFI-TS)'!AFL4</f>
        <v>43349</v>
      </c>
      <c r="CO2" s="361">
        <f>'PianificazionePMO(CFI-TS)'!AFM4</f>
        <v>43350</v>
      </c>
      <c r="CP2" s="361">
        <f>'PianificazionePMO(CFI-TS)'!AFN4</f>
        <v>43351</v>
      </c>
      <c r="CQ2" s="361">
        <f>'PianificazionePMO(CFI-TS)'!AFO4</f>
        <v>43352</v>
      </c>
      <c r="CR2" s="361">
        <f>'PianificazionePMO(CFI-TS)'!AFP4</f>
        <v>43353</v>
      </c>
      <c r="CS2" s="361">
        <f>'PianificazionePMO(CFI-TS)'!AFQ4</f>
        <v>43354</v>
      </c>
      <c r="CT2" s="361">
        <f>'PianificazionePMO(CFI-TS)'!AFR4</f>
        <v>43355</v>
      </c>
      <c r="CU2" s="361">
        <f>'PianificazionePMO(CFI-TS)'!AFS4</f>
        <v>43356</v>
      </c>
      <c r="CV2" s="361">
        <f>'PianificazionePMO(CFI-TS)'!AFT4</f>
        <v>43357</v>
      </c>
      <c r="CW2" s="361">
        <f>'PianificazionePMO(CFI-TS)'!AFU4</f>
        <v>43358</v>
      </c>
      <c r="CX2" s="361">
        <f>'PianificazionePMO(CFI-TS)'!AFV4</f>
        <v>43359</v>
      </c>
      <c r="CY2" s="361">
        <f>'PianificazionePMO(CFI-TS)'!AFW4</f>
        <v>43360</v>
      </c>
      <c r="CZ2" s="361">
        <f>'PianificazionePMO(CFI-TS)'!AFX4</f>
        <v>43361</v>
      </c>
      <c r="DA2" s="361">
        <f>'PianificazionePMO(CFI-TS)'!AFY4</f>
        <v>43362</v>
      </c>
      <c r="DB2" s="361">
        <f>'PianificazionePMO(CFI-TS)'!AFZ4</f>
        <v>43363</v>
      </c>
      <c r="DC2" s="361">
        <f>'PianificazionePMO(CFI-TS)'!AGA4</f>
        <v>43364</v>
      </c>
      <c r="DD2" s="361">
        <f>'PianificazionePMO(CFI-TS)'!AGB4</f>
        <v>43365</v>
      </c>
      <c r="DE2" s="361">
        <f>'PianificazionePMO(CFI-TS)'!AGC4</f>
        <v>43366</v>
      </c>
      <c r="DF2" s="361">
        <f>'PianificazionePMO(CFI-TS)'!AGD4</f>
        <v>43367</v>
      </c>
      <c r="DG2" s="361">
        <f>'PianificazionePMO(CFI-TS)'!AGE4</f>
        <v>43368</v>
      </c>
      <c r="DH2" s="361">
        <f>'PianificazionePMO(CFI-TS)'!AGF4</f>
        <v>43369</v>
      </c>
      <c r="DI2" s="361">
        <f>'PianificazionePMO(CFI-TS)'!AGG4</f>
        <v>43370</v>
      </c>
      <c r="DJ2" s="361">
        <f>'PianificazionePMO(CFI-TS)'!AGH4</f>
        <v>43371</v>
      </c>
      <c r="DK2" s="361">
        <f>'PianificazionePMO(CFI-TS)'!AGI4</f>
        <v>43372</v>
      </c>
      <c r="DL2" s="361">
        <f>'PianificazionePMO(CFI-TS)'!AGJ4</f>
        <v>43373</v>
      </c>
      <c r="DM2" s="361">
        <f>'PianificazionePMO(CFI-TS)'!AGK4</f>
        <v>43374</v>
      </c>
      <c r="DN2" s="361"/>
      <c r="DO2" s="361"/>
      <c r="DP2" s="361"/>
      <c r="DQ2" s="361"/>
      <c r="DR2" s="361"/>
      <c r="DS2" s="361"/>
      <c r="DT2" s="361"/>
      <c r="DU2" s="361"/>
      <c r="DV2" s="361"/>
      <c r="DW2" s="96"/>
      <c r="DX2" s="96"/>
      <c r="DY2" s="96"/>
      <c r="DZ2" s="96"/>
      <c r="EA2" s="96"/>
      <c r="EB2" s="96"/>
      <c r="EC2" s="96"/>
      <c r="ED2" s="96"/>
      <c r="EE2" s="96"/>
      <c r="EF2" s="96"/>
      <c r="EG2" s="96"/>
      <c r="EH2" s="96"/>
      <c r="EI2" s="96"/>
      <c r="EJ2" s="96"/>
      <c r="EK2" s="96"/>
      <c r="EL2" s="96"/>
      <c r="EM2" s="96"/>
      <c r="EN2" s="96"/>
      <c r="EO2" s="96"/>
      <c r="EP2" s="96"/>
      <c r="EQ2" s="96"/>
      <c r="ER2" s="96"/>
      <c r="ES2" s="96"/>
      <c r="ET2" s="96"/>
      <c r="EU2" s="96"/>
      <c r="EV2" s="96"/>
      <c r="EW2" s="96"/>
      <c r="EX2" s="96"/>
      <c r="EY2" s="96"/>
      <c r="EZ2" s="96"/>
      <c r="FA2" s="96"/>
      <c r="FB2" s="96"/>
      <c r="FC2" s="96"/>
      <c r="FD2" s="96"/>
      <c r="FE2" s="96"/>
      <c r="FF2" s="96"/>
      <c r="FG2" s="96"/>
      <c r="FH2" s="96"/>
      <c r="FI2" s="96"/>
      <c r="FJ2" s="96"/>
      <c r="FK2" s="365"/>
      <c r="FL2" s="365"/>
      <c r="FM2" s="365"/>
      <c r="FN2" s="365"/>
      <c r="FO2" s="365"/>
      <c r="FP2" s="365"/>
      <c r="FQ2" s="365"/>
      <c r="FR2" s="365"/>
      <c r="FS2" s="365"/>
      <c r="FT2" s="365"/>
      <c r="FU2" s="365"/>
      <c r="FV2" s="365"/>
      <c r="FW2" s="365"/>
      <c r="FX2" s="365"/>
      <c r="FY2" s="365"/>
      <c r="FZ2" s="365"/>
      <c r="GA2" s="365"/>
      <c r="GB2" s="365"/>
      <c r="GC2" s="365"/>
      <c r="GD2" s="365"/>
      <c r="GE2" s="365"/>
      <c r="GF2" s="365"/>
      <c r="GG2" s="365"/>
      <c r="GH2" s="365"/>
      <c r="GI2" s="365"/>
      <c r="GJ2" s="365"/>
      <c r="GK2" s="365"/>
      <c r="GL2" s="365"/>
      <c r="GM2" s="365"/>
      <c r="GN2" s="365"/>
      <c r="GO2" s="365"/>
    </row>
    <row r="3" spans="1:197" s="368" customFormat="1">
      <c r="A3" s="366"/>
      <c r="B3" s="366"/>
      <c r="C3" s="366"/>
      <c r="D3" s="366"/>
      <c r="E3" s="366"/>
      <c r="F3" s="366"/>
      <c r="G3" s="366"/>
      <c r="H3" s="366"/>
      <c r="I3" s="366"/>
      <c r="J3" s="366"/>
      <c r="K3" s="366"/>
      <c r="L3" s="366"/>
      <c r="M3" s="366"/>
      <c r="N3" s="382">
        <f>IF(WEEKDAY(N2,2)&gt;5,1,0)</f>
        <v>0</v>
      </c>
      <c r="O3" s="382">
        <f t="shared" ref="O3:CE3" si="1">IF(WEEKDAY(O2,2)&gt;5,1,0)</f>
        <v>0</v>
      </c>
      <c r="P3" s="382">
        <f t="shared" si="1"/>
        <v>0</v>
      </c>
      <c r="Q3" s="382">
        <f t="shared" si="1"/>
        <v>1</v>
      </c>
      <c r="R3" s="382">
        <f t="shared" si="1"/>
        <v>1</v>
      </c>
      <c r="S3" s="382">
        <f t="shared" si="1"/>
        <v>0</v>
      </c>
      <c r="T3" s="382">
        <f t="shared" si="1"/>
        <v>0</v>
      </c>
      <c r="U3" s="382">
        <f t="shared" si="1"/>
        <v>0</v>
      </c>
      <c r="V3" s="382">
        <f t="shared" si="1"/>
        <v>0</v>
      </c>
      <c r="W3" s="382">
        <f t="shared" si="1"/>
        <v>0</v>
      </c>
      <c r="X3" s="382">
        <f t="shared" si="1"/>
        <v>1</v>
      </c>
      <c r="Y3" s="382">
        <f t="shared" si="1"/>
        <v>1</v>
      </c>
      <c r="Z3" s="382">
        <f t="shared" si="1"/>
        <v>0</v>
      </c>
      <c r="AA3" s="382">
        <f t="shared" si="1"/>
        <v>0</v>
      </c>
      <c r="AB3" s="382">
        <f t="shared" si="1"/>
        <v>0</v>
      </c>
      <c r="AC3" s="382">
        <f t="shared" si="1"/>
        <v>0</v>
      </c>
      <c r="AD3" s="382">
        <f t="shared" si="1"/>
        <v>0</v>
      </c>
      <c r="AE3" s="382">
        <f t="shared" si="1"/>
        <v>1</v>
      </c>
      <c r="AF3" s="382">
        <f t="shared" si="1"/>
        <v>1</v>
      </c>
      <c r="AG3" s="382">
        <v>0</v>
      </c>
      <c r="AH3" s="382">
        <f t="shared" si="1"/>
        <v>0</v>
      </c>
      <c r="AI3" s="382">
        <v>1</v>
      </c>
      <c r="AJ3" s="382">
        <f t="shared" si="1"/>
        <v>0</v>
      </c>
      <c r="AK3" s="382">
        <f t="shared" si="1"/>
        <v>0</v>
      </c>
      <c r="AL3" s="382">
        <f t="shared" si="1"/>
        <v>1</v>
      </c>
      <c r="AM3" s="382">
        <f t="shared" si="1"/>
        <v>1</v>
      </c>
      <c r="AN3" s="382">
        <f t="shared" si="1"/>
        <v>0</v>
      </c>
      <c r="AO3" s="382">
        <v>1</v>
      </c>
      <c r="AP3" s="382">
        <v>0</v>
      </c>
      <c r="AQ3" s="382">
        <f t="shared" si="1"/>
        <v>0</v>
      </c>
      <c r="AR3" s="382">
        <f t="shared" si="1"/>
        <v>0</v>
      </c>
      <c r="AS3" s="382">
        <f t="shared" si="1"/>
        <v>1</v>
      </c>
      <c r="AT3" s="382">
        <f t="shared" si="1"/>
        <v>1</v>
      </c>
      <c r="AU3" s="382">
        <v>0</v>
      </c>
      <c r="AV3" s="382">
        <f t="shared" si="1"/>
        <v>0</v>
      </c>
      <c r="AW3" s="382">
        <f t="shared" si="1"/>
        <v>0</v>
      </c>
      <c r="AX3" s="382">
        <f t="shared" si="1"/>
        <v>0</v>
      </c>
      <c r="AY3" s="382">
        <f t="shared" si="1"/>
        <v>0</v>
      </c>
      <c r="AZ3" s="382">
        <f t="shared" si="1"/>
        <v>1</v>
      </c>
      <c r="BA3" s="382">
        <f t="shared" si="1"/>
        <v>1</v>
      </c>
      <c r="BB3" s="382">
        <v>0</v>
      </c>
      <c r="BC3" s="382">
        <f t="shared" si="1"/>
        <v>0</v>
      </c>
      <c r="BD3" s="382">
        <f t="shared" si="1"/>
        <v>0</v>
      </c>
      <c r="BE3" s="382">
        <f t="shared" si="1"/>
        <v>0</v>
      </c>
      <c r="BF3" s="382">
        <f t="shared" si="1"/>
        <v>0</v>
      </c>
      <c r="BG3" s="382">
        <f t="shared" si="1"/>
        <v>1</v>
      </c>
      <c r="BH3" s="382">
        <f t="shared" si="1"/>
        <v>1</v>
      </c>
      <c r="BI3" s="382">
        <f t="shared" si="1"/>
        <v>0</v>
      </c>
      <c r="BJ3" s="382">
        <f t="shared" si="1"/>
        <v>0</v>
      </c>
      <c r="BK3" s="382">
        <f t="shared" si="1"/>
        <v>0</v>
      </c>
      <c r="BL3" s="382">
        <f t="shared" si="1"/>
        <v>0</v>
      </c>
      <c r="BM3" s="382">
        <v>0</v>
      </c>
      <c r="BN3" s="382">
        <v>1</v>
      </c>
      <c r="BO3" s="382">
        <f t="shared" si="1"/>
        <v>1</v>
      </c>
      <c r="BP3" s="382">
        <f t="shared" ref="BP3:BS3" si="2">IF(WEEKDAY(BP2,2)&gt;5,1,0)</f>
        <v>0</v>
      </c>
      <c r="BQ3" s="382">
        <f t="shared" si="2"/>
        <v>0</v>
      </c>
      <c r="BR3" s="382">
        <f t="shared" si="2"/>
        <v>0</v>
      </c>
      <c r="BS3" s="382">
        <f t="shared" si="2"/>
        <v>0</v>
      </c>
      <c r="BT3" s="382">
        <f t="shared" ref="BT3:BV3" si="3">IF(WEEKDAY(BT2,2)&gt;5,1,0)</f>
        <v>0</v>
      </c>
      <c r="BU3" s="382">
        <v>1</v>
      </c>
      <c r="BV3" s="382">
        <f t="shared" si="3"/>
        <v>1</v>
      </c>
      <c r="BW3" s="382">
        <v>0</v>
      </c>
      <c r="BX3" s="382">
        <v>1</v>
      </c>
      <c r="BY3" s="382">
        <v>1</v>
      </c>
      <c r="BZ3" s="382">
        <f t="shared" si="1"/>
        <v>0</v>
      </c>
      <c r="CA3" s="382">
        <f t="shared" si="1"/>
        <v>0</v>
      </c>
      <c r="CB3" s="382">
        <f t="shared" si="1"/>
        <v>1</v>
      </c>
      <c r="CC3" s="382">
        <f t="shared" si="1"/>
        <v>1</v>
      </c>
      <c r="CD3" s="382">
        <f t="shared" si="1"/>
        <v>0</v>
      </c>
      <c r="CE3" s="382">
        <f t="shared" si="1"/>
        <v>0</v>
      </c>
      <c r="CF3" s="382">
        <f t="shared" ref="CF3:DM3" si="4">IF(WEEKDAY(CF2,2)&gt;5,1,0)</f>
        <v>0</v>
      </c>
      <c r="CG3" s="382">
        <f t="shared" si="4"/>
        <v>0</v>
      </c>
      <c r="CH3" s="382">
        <f t="shared" si="4"/>
        <v>0</v>
      </c>
      <c r="CI3" s="382">
        <f t="shared" si="4"/>
        <v>1</v>
      </c>
      <c r="CJ3" s="382">
        <f t="shared" si="4"/>
        <v>1</v>
      </c>
      <c r="CK3" s="382">
        <f t="shared" si="4"/>
        <v>0</v>
      </c>
      <c r="CL3" s="382">
        <f t="shared" si="4"/>
        <v>0</v>
      </c>
      <c r="CM3" s="382">
        <f t="shared" si="4"/>
        <v>0</v>
      </c>
      <c r="CN3" s="382">
        <f t="shared" si="4"/>
        <v>0</v>
      </c>
      <c r="CO3" s="382">
        <f t="shared" si="4"/>
        <v>0</v>
      </c>
      <c r="CP3" s="382">
        <f t="shared" si="4"/>
        <v>1</v>
      </c>
      <c r="CQ3" s="382">
        <f t="shared" si="4"/>
        <v>1</v>
      </c>
      <c r="CR3" s="382">
        <f t="shared" si="4"/>
        <v>0</v>
      </c>
      <c r="CS3" s="382">
        <f t="shared" si="4"/>
        <v>0</v>
      </c>
      <c r="CT3" s="382">
        <f t="shared" si="4"/>
        <v>0</v>
      </c>
      <c r="CU3" s="382">
        <f t="shared" si="4"/>
        <v>0</v>
      </c>
      <c r="CV3" s="382">
        <f t="shared" si="4"/>
        <v>0</v>
      </c>
      <c r="CW3" s="382">
        <f t="shared" si="4"/>
        <v>1</v>
      </c>
      <c r="CX3" s="382">
        <f t="shared" si="4"/>
        <v>1</v>
      </c>
      <c r="CY3" s="382">
        <f t="shared" si="4"/>
        <v>0</v>
      </c>
      <c r="CZ3" s="382">
        <f t="shared" si="4"/>
        <v>0</v>
      </c>
      <c r="DA3" s="382">
        <f t="shared" si="4"/>
        <v>0</v>
      </c>
      <c r="DB3" s="382">
        <f t="shared" si="4"/>
        <v>0</v>
      </c>
      <c r="DC3" s="382">
        <f t="shared" si="4"/>
        <v>0</v>
      </c>
      <c r="DD3" s="382">
        <f t="shared" si="4"/>
        <v>1</v>
      </c>
      <c r="DE3" s="382">
        <f t="shared" si="4"/>
        <v>1</v>
      </c>
      <c r="DF3" s="382">
        <f t="shared" si="4"/>
        <v>0</v>
      </c>
      <c r="DG3" s="382">
        <f t="shared" si="4"/>
        <v>0</v>
      </c>
      <c r="DH3" s="382">
        <f t="shared" si="4"/>
        <v>0</v>
      </c>
      <c r="DI3" s="382">
        <f t="shared" si="4"/>
        <v>0</v>
      </c>
      <c r="DJ3" s="382">
        <f t="shared" si="4"/>
        <v>0</v>
      </c>
      <c r="DK3" s="382">
        <f t="shared" si="4"/>
        <v>1</v>
      </c>
      <c r="DL3" s="382">
        <f t="shared" si="4"/>
        <v>1</v>
      </c>
      <c r="DM3" s="382">
        <f t="shared" si="4"/>
        <v>0</v>
      </c>
      <c r="DN3" s="96"/>
      <c r="DO3" s="96"/>
      <c r="DP3" s="96"/>
      <c r="DQ3" s="96"/>
      <c r="DR3" s="96"/>
      <c r="DS3" s="96"/>
      <c r="DT3" s="96"/>
      <c r="DU3" s="96"/>
      <c r="DV3" s="96"/>
      <c r="DW3" s="96"/>
      <c r="DX3" s="96"/>
      <c r="DY3" s="96"/>
      <c r="DZ3" s="96"/>
      <c r="EA3" s="96"/>
      <c r="EB3" s="96"/>
      <c r="EC3" s="96"/>
      <c r="ED3" s="96"/>
      <c r="EE3" s="96"/>
      <c r="EF3" s="96"/>
      <c r="EG3" s="96"/>
      <c r="EH3" s="96"/>
      <c r="EI3" s="96"/>
      <c r="EJ3" s="96"/>
      <c r="EK3" s="96"/>
      <c r="EL3" s="96"/>
      <c r="EM3" s="96"/>
      <c r="EN3" s="96"/>
      <c r="EO3" s="96"/>
      <c r="EP3" s="96"/>
      <c r="EQ3" s="96"/>
      <c r="ER3" s="96"/>
      <c r="ES3" s="96"/>
      <c r="ET3" s="96"/>
      <c r="EU3" s="96"/>
      <c r="EV3" s="96"/>
      <c r="EW3" s="96"/>
      <c r="EX3" s="96"/>
      <c r="EY3" s="96"/>
      <c r="EZ3" s="96"/>
      <c r="FA3" s="96"/>
      <c r="FB3" s="96"/>
      <c r="FC3" s="96"/>
      <c r="FD3" s="96"/>
      <c r="FE3" s="96"/>
      <c r="FF3" s="96"/>
      <c r="FG3" s="96"/>
      <c r="FH3" s="96"/>
      <c r="FI3" s="96"/>
      <c r="FJ3" s="96"/>
      <c r="FK3" s="365"/>
      <c r="FL3" s="365"/>
      <c r="FM3" s="365"/>
      <c r="FN3" s="365"/>
      <c r="FO3" s="365"/>
      <c r="FP3" s="365"/>
      <c r="FQ3" s="365"/>
      <c r="FR3" s="365"/>
      <c r="FS3" s="365"/>
      <c r="FT3" s="365"/>
      <c r="FU3" s="365"/>
      <c r="FV3" s="365"/>
      <c r="FW3" s="365"/>
      <c r="FX3" s="365"/>
      <c r="FY3" s="365"/>
      <c r="FZ3" s="365"/>
      <c r="GA3" s="365"/>
      <c r="GB3" s="365"/>
      <c r="GC3" s="365"/>
      <c r="GD3" s="365"/>
      <c r="GE3" s="365"/>
      <c r="GF3" s="365"/>
      <c r="GG3" s="365"/>
      <c r="GH3" s="365"/>
      <c r="GI3" s="365"/>
      <c r="GJ3" s="365"/>
      <c r="GK3" s="365"/>
      <c r="GL3" s="365"/>
      <c r="GM3" s="365"/>
      <c r="GN3" s="365"/>
      <c r="GO3" s="365"/>
    </row>
    <row r="4" spans="1:197" outlineLevel="1">
      <c r="A4" s="823" t="s">
        <v>106</v>
      </c>
      <c r="B4" s="362" t="str">
        <f>'Lista PMO'!A5</f>
        <v>P59-Deploy &amp; Change CRMT</v>
      </c>
      <c r="C4" s="362" t="str">
        <f>'Lista PMO'!B5</f>
        <v>AO004511</v>
      </c>
      <c r="D4" s="362" t="str">
        <f>'Lista PMO'!C5</f>
        <v>Cross</v>
      </c>
      <c r="E4" s="369">
        <f>VLOOKUP(C4,'Lista PMO'!B:AB,19,FALSE)</f>
        <v>0</v>
      </c>
      <c r="F4" s="370">
        <f>VLOOKUP(C4,'Lista PMO'!$B$1:$BO$42,60,FALSE)</f>
        <v>0</v>
      </c>
      <c r="G4" s="369">
        <f>E4-F4</f>
        <v>0</v>
      </c>
      <c r="H4" s="378">
        <f>IFERROR(F4/(NETWORKDAYS($K4,$F$1,hol!$A$1:$A$9)),0)</f>
        <v>0</v>
      </c>
      <c r="I4" s="378">
        <f>IFERROR(G4/((NETWORKDAYS($F$1+1,$L4,hol!$A$1:$A$9)+$J$1)),0)</f>
        <v>0</v>
      </c>
      <c r="J4" s="378">
        <f>I4-H4</f>
        <v>0</v>
      </c>
      <c r="K4" s="389">
        <f>VLOOKUP(C4,'PianificazionePMO(CA)'!$B$7:$I$37,7,FALSE)</f>
        <v>43271</v>
      </c>
      <c r="L4" s="389">
        <f>VLOOKUP(C4,'PianificazionePMO(CA)'!$B$7:$I$37,8,FALSE)</f>
        <v>43315</v>
      </c>
      <c r="N4" s="374">
        <f>IF(N$3=1,M4,IF(N$2&lt;=$F$1,'PianificazionePMO(CA)'!PY7+'PianificazionePMO(CA)'!UB7+'PianificazionePMO(CA)'!YE7,M4+$I4))</f>
        <v>0</v>
      </c>
      <c r="O4" s="374">
        <f>IF(O$3=1,N4,IF(O$2&lt;=$F$1,'PianificazionePMO(CA)'!PZ7+'PianificazionePMO(CA)'!UC7+'PianificazionePMO(CA)'!YF7,N4+$I4))</f>
        <v>0</v>
      </c>
      <c r="P4" s="374">
        <f>IF(P$3=1,O4,IF(P$2&lt;=$F$1,'PianificazionePMO(CA)'!QA7+'PianificazionePMO(CA)'!UD7+'PianificazionePMO(CA)'!YG7,O4+$I4))</f>
        <v>0</v>
      </c>
      <c r="Q4" s="374">
        <f>IF(Q$3=1,P4,IF(Q$2&lt;=$F$1,'PianificazionePMO(CA)'!QB7+'PianificazionePMO(CA)'!UE7+'PianificazionePMO(CA)'!YH7,P4+$I4))</f>
        <v>0</v>
      </c>
      <c r="R4" s="374">
        <f>IF(R$3=1,Q4,IF(R$2&lt;=$F$1,'PianificazionePMO(CA)'!QC7+'PianificazionePMO(CA)'!UF7+'PianificazionePMO(CA)'!YI7,Q4+$I4))</f>
        <v>0</v>
      </c>
      <c r="S4" s="374">
        <f>IF(S$3=1,R4,IF(S$2&lt;=$F$1,'PianificazionePMO(CA)'!QD7+'PianificazionePMO(CA)'!UG7+'PianificazionePMO(CA)'!YJ7,R4+$I4))</f>
        <v>0</v>
      </c>
      <c r="T4" s="374">
        <f>IF(T$3=1,S4,IF(T$2&lt;=$F$1,'PianificazionePMO(CA)'!QE7+'PianificazionePMO(CA)'!UH7+'PianificazionePMO(CA)'!YK7,S4+$I4))</f>
        <v>0</v>
      </c>
      <c r="U4" s="374">
        <f>IF(U$3=1,T4,IF(U$2&lt;=$F$1,'PianificazionePMO(CA)'!QF7+'PianificazionePMO(CA)'!UI7+'PianificazionePMO(CA)'!YL7,T4+$I4))</f>
        <v>0</v>
      </c>
      <c r="V4" s="374">
        <f>IF(V$3=1,U4,IF(V$2&lt;=$F$1,'PianificazionePMO(CA)'!QG7+'PianificazionePMO(CA)'!UJ7+'PianificazionePMO(CA)'!YM7,U4+$I4))</f>
        <v>0</v>
      </c>
      <c r="W4" s="374">
        <f>IF(W$3=1,V4,IF(W$2&lt;=$F$1,'PianificazionePMO(CA)'!QH7+'PianificazionePMO(CA)'!UK7+'PianificazionePMO(CA)'!YN7,V4+$I4))</f>
        <v>0</v>
      </c>
      <c r="X4" s="374">
        <f>IF(X$3=1,W4,IF(X$2&lt;=$F$1,'PianificazionePMO(CA)'!QI7+'PianificazionePMO(CA)'!UL7+'PianificazionePMO(CA)'!YO7,W4+$I4))</f>
        <v>0</v>
      </c>
      <c r="Y4" s="374">
        <f>IF(Y$3=1,X4,IF(Y$2&lt;=$F$1,'PianificazionePMO(CA)'!QJ7+'PianificazionePMO(CA)'!UM7+'PianificazionePMO(CA)'!YP7,X4+$I4))</f>
        <v>0</v>
      </c>
      <c r="Z4" s="374">
        <f>IF(Z$3=1,Y4,IF(Z$2&lt;=$F$1,'PianificazionePMO(CA)'!QK7+'PianificazionePMO(CA)'!UN7+'PianificazionePMO(CA)'!YQ7,Y4+$I4))</f>
        <v>0</v>
      </c>
      <c r="AA4" s="374">
        <f>IF(AA$3=1,Z4,IF(AA$2&lt;=$F$1,'PianificazionePMO(CA)'!QL7+'PianificazionePMO(CA)'!UO7+'PianificazionePMO(CA)'!YR7,Z4+$I4))</f>
        <v>0</v>
      </c>
      <c r="AB4" s="374">
        <f>IF(AB$3=1,AA4,IF(AB$2&lt;=$F$1,'PianificazionePMO(CA)'!QM7+'PianificazionePMO(CA)'!UP7+'PianificazionePMO(CA)'!YS7,AA4+$I4))</f>
        <v>0</v>
      </c>
      <c r="AC4" s="374">
        <f>IF(AC$3=1,AB4,IF(AC$2&lt;=$F$1,'PianificazionePMO(CA)'!QN7+'PianificazionePMO(CA)'!UQ7+'PianificazionePMO(CA)'!YT7,AB4+$I4))</f>
        <v>0</v>
      </c>
      <c r="AD4" s="374">
        <f>IF(AD$3=1,AC4,IF(AD$2&lt;=$F$1,'PianificazionePMO(CA)'!QO7+'PianificazionePMO(CA)'!UR7+'PianificazionePMO(CA)'!YU7,AC4+$I4))</f>
        <v>0</v>
      </c>
      <c r="AE4" s="374">
        <f>IF(AE$3=1,AD4,IF(AE$2&lt;=$F$1,'PianificazionePMO(CA)'!QP7+'PianificazionePMO(CA)'!US7+'PianificazionePMO(CA)'!YV7,AD4+$I4))</f>
        <v>0</v>
      </c>
      <c r="AF4" s="374">
        <f>IF(AF$3=1,AE4,IF(AF$2&lt;=$F$1,'PianificazionePMO(CA)'!QQ7+'PianificazionePMO(CA)'!UT7+'PianificazionePMO(CA)'!YW7,AE4+$I4))</f>
        <v>0</v>
      </c>
      <c r="AG4" s="374">
        <f>IF(AG$3=1,AF4,IF(AG$2&lt;=$F$1,'PianificazionePMO(CA)'!QR7+'PianificazionePMO(CA)'!UU7+'PianificazionePMO(CA)'!YX7,AF4+$I4))</f>
        <v>0</v>
      </c>
      <c r="AH4" s="374">
        <f>IF(AH$3=1,AG4,IF(AH$2&lt;=$F$1,'PianificazionePMO(CA)'!QS7+'PianificazionePMO(CA)'!UV7+'PianificazionePMO(CA)'!YY7,AG4+$I4))</f>
        <v>0</v>
      </c>
      <c r="AI4" s="374">
        <f>IF(AI$3=1,AH4,IF(AI$2&lt;=$F$1,'PianificazionePMO(CA)'!QT7+'PianificazionePMO(CA)'!UW7+'PianificazionePMO(CA)'!YZ7,AH4+$I4))</f>
        <v>0</v>
      </c>
      <c r="AJ4" s="374">
        <f>IF(AJ$3=1,AI4,IF(AJ$2&lt;=$F$1,'PianificazionePMO(CA)'!QU7+'PianificazionePMO(CA)'!UX7+'PianificazionePMO(CA)'!ZA7,AI4+$I4))</f>
        <v>0</v>
      </c>
      <c r="AK4" s="374">
        <f>IF(AK$3=1,AJ4,IF(AK$2&lt;=$F$1,'PianificazionePMO(CA)'!QV7+'PianificazionePMO(CA)'!UY7+'PianificazionePMO(CA)'!ZB7,AJ4+$I4))</f>
        <v>0</v>
      </c>
      <c r="AL4" s="374">
        <f>IF(AL$3=1,AK4,IF(AL$2&lt;=$F$1,'PianificazionePMO(CA)'!QW7+'PianificazionePMO(CA)'!UZ7+'PianificazionePMO(CA)'!ZC7,AK4+$I4))</f>
        <v>0</v>
      </c>
      <c r="AM4" s="374">
        <f>IF(AM$3=1,AL4,IF(AM$2&lt;=$F$1,'PianificazionePMO(CA)'!QX7+'PianificazionePMO(CA)'!VA7+'PianificazionePMO(CA)'!ZD7,AL4+$I4))</f>
        <v>0</v>
      </c>
      <c r="AN4" s="374">
        <f>IF(AN$3=1,AM4,IF(AN$2&lt;=$F$1,'PianificazionePMO(CA)'!QY7+'PianificazionePMO(CA)'!VB7+'PianificazionePMO(CA)'!ZE7,AM4+$I4))</f>
        <v>0</v>
      </c>
      <c r="AO4" s="374">
        <f>IF(AO$3=1,AN4,IF(AO$2&lt;=$F$1,'PianificazionePMO(CA)'!QZ7+'PianificazionePMO(CA)'!VC7+'PianificazionePMO(CA)'!ZF7,AN4+$I4))</f>
        <v>0</v>
      </c>
      <c r="AP4" s="374">
        <f>IF(AP$3=1,AO4,IF(AP$2&lt;=$F$1,'PianificazionePMO(CA)'!RA7+'PianificazionePMO(CA)'!VD7+'PianificazionePMO(CA)'!ZG7,AO4+$I4))</f>
        <v>0</v>
      </c>
      <c r="AQ4" s="374">
        <f>IF(AQ$3=1,AP4,IF(AQ$2&lt;=$F$1,'PianificazionePMO(CA)'!RB7+'PianificazionePMO(CA)'!VE7+'PianificazionePMO(CA)'!ZH7,AP4+$I4))</f>
        <v>0</v>
      </c>
      <c r="AR4" s="374">
        <f>IF(AR$3=1,AQ4,IF(AR$2&lt;=$F$1,'PianificazionePMO(CA)'!RC7+'PianificazionePMO(CA)'!VF7+'PianificazionePMO(CA)'!ZI7,AQ4+$I4))</f>
        <v>0</v>
      </c>
      <c r="AS4" s="374">
        <f>IF(AS$3=1,AR4,IF(AS$2&lt;=$F$1,'PianificazionePMO(CA)'!RD7+'PianificazionePMO(CA)'!VG7+'PianificazionePMO(CA)'!ZJ7,AR4+$I4))</f>
        <v>0</v>
      </c>
      <c r="AT4" s="374">
        <f>IF(AT$3=1,AS4,IF(AT$2&lt;=$F$1,'PianificazionePMO(CA)'!RE7+'PianificazionePMO(CA)'!VH7+'PianificazionePMO(CA)'!ZK7,AS4+$I4))</f>
        <v>0</v>
      </c>
      <c r="AU4" s="374">
        <f>IF(AU$3=1,AT4,IF(AU$2&lt;=$F$1,'PianificazionePMO(CA)'!RF7+'PianificazionePMO(CA)'!VI7+'PianificazionePMO(CA)'!ZL7,AT4+$I4))</f>
        <v>0</v>
      </c>
      <c r="AV4" s="374">
        <f>IF(AV$3=1,AU4,IF(AV$2&lt;=$F$1,'PianificazionePMO(CA)'!RG7+'PianificazionePMO(CA)'!VJ7+'PianificazionePMO(CA)'!ZM7,AU4+$I4))</f>
        <v>0</v>
      </c>
      <c r="AW4" s="374">
        <f>IF(AW$3=1,AV4,IF(AW$2&lt;=$F$1,'PianificazionePMO(CA)'!RH7+'PianificazionePMO(CA)'!VK7+'PianificazionePMO(CA)'!ZN7,AV4+$I4))</f>
        <v>0</v>
      </c>
      <c r="AX4" s="374">
        <f>IF(AX$3=1,AW4,IF(AX$2&lt;=$F$1,'PianificazionePMO(CA)'!RI7+'PianificazionePMO(CA)'!VL7+'PianificazionePMO(CA)'!ZO7,AW4+$I4))</f>
        <v>0</v>
      </c>
      <c r="AY4" s="374">
        <f>IF(AY$3=1,AX4,IF(AY$2&lt;=$F$1,'PianificazionePMO(CA)'!RJ7+'PianificazionePMO(CA)'!VM7+'PianificazionePMO(CA)'!ZP7,AX4+$I4))</f>
        <v>0</v>
      </c>
      <c r="AZ4" s="374">
        <f>IF(AZ$3=1,AY4,IF(AZ$2&lt;=$F$1,'PianificazionePMO(CA)'!RK7+'PianificazionePMO(CA)'!VN7+'PianificazionePMO(CA)'!ZQ7,AY4+$I4))</f>
        <v>0</v>
      </c>
      <c r="BA4" s="374">
        <f>IF(BA$3=1,AZ4,IF(BA$2&lt;=$F$1,'PianificazionePMO(CA)'!RL7+'PianificazionePMO(CA)'!VO7+'PianificazionePMO(CA)'!ZR7,AZ4+$I4))</f>
        <v>0</v>
      </c>
      <c r="BB4" s="374">
        <f>IF(BB$3=1,BA4,IF(BB$2&lt;=$F$1,'PianificazionePMO(CA)'!RM7+'PianificazionePMO(CA)'!VP7+'PianificazionePMO(CA)'!ZS7,BA4+$I4))</f>
        <v>0</v>
      </c>
      <c r="BC4" s="374">
        <f>IF(BC$3=1,BB4,IF(BC$2&lt;=$F$1,'PianificazionePMO(CA)'!RN7+'PianificazionePMO(CA)'!VQ7+'PianificazionePMO(CA)'!ZT7,BB4+$I4))</f>
        <v>0</v>
      </c>
      <c r="BD4" s="374">
        <f>IF(BD$3=1,BC4,IF(BD$2&lt;=$F$1,'PianificazionePMO(CA)'!RO7+'PianificazionePMO(CA)'!VR7+'PianificazionePMO(CA)'!ZU7,BC4+$I4))</f>
        <v>0</v>
      </c>
      <c r="BE4" s="374">
        <f>IF(BE$3=1,BD4,IF(BE$2&lt;=$F$1,'PianificazionePMO(CA)'!RP7+'PianificazionePMO(CA)'!VS7+'PianificazionePMO(CA)'!ZV7,BD4+$I4))</f>
        <v>0</v>
      </c>
      <c r="BF4" s="374">
        <f>IF(BF$3=1,BE4,IF(BF$2&lt;=$F$1,'PianificazionePMO(CA)'!RQ7+'PianificazionePMO(CA)'!VT7+'PianificazionePMO(CA)'!ZW7,BE4+$I4))</f>
        <v>0</v>
      </c>
      <c r="BG4" s="374">
        <f>IF(BG$3=1,BF4,IF(BG$2&lt;=$F$1,'PianificazionePMO(CA)'!RR7+'PianificazionePMO(CA)'!VU7+'PianificazionePMO(CA)'!ZX7,BF4+$I4))</f>
        <v>0</v>
      </c>
      <c r="BH4" s="374">
        <f>IF(BH$3=1,BG4,IF(BH$2&lt;=$F$1,'PianificazionePMO(CA)'!RS7+'PianificazionePMO(CA)'!VV7+'PianificazionePMO(CA)'!ZY7,BG4+$I4))</f>
        <v>0</v>
      </c>
      <c r="BI4" s="374">
        <f>IF(BI$3=1,BH4,IF(BI$2&lt;=$F$1,'PianificazionePMO(CA)'!RT7+'PianificazionePMO(CA)'!VW7+'PianificazionePMO(CA)'!ZZ7,BH4+$I4))</f>
        <v>0</v>
      </c>
      <c r="BJ4" s="374">
        <f>IF(BJ$3=1,BI4,IF(BJ$2&lt;=$F$1,'PianificazionePMO(CA)'!RU7+'PianificazionePMO(CA)'!VX7+'PianificazionePMO(CA)'!AAA7,BI4+$I4))</f>
        <v>0</v>
      </c>
      <c r="BK4" s="374">
        <f>IF(BK$3=1,BJ4,IF(BK$2&lt;=$F$1,'PianificazionePMO(CA)'!RV7+'PianificazionePMO(CA)'!VY7+'PianificazionePMO(CA)'!AAB7,BJ4+$I4))</f>
        <v>0</v>
      </c>
      <c r="BL4" s="374">
        <f>IF(BL$3=1,BK4,IF(BL$2&lt;=$F$1,'PianificazionePMO(CA)'!RW7+'PianificazionePMO(CA)'!VZ7+'PianificazionePMO(CA)'!AAC7,BK4+$I4))</f>
        <v>0</v>
      </c>
      <c r="BM4" s="374">
        <f>IF(BM$3=1,BL4,IF(BM$2&lt;=$F$1,'PianificazionePMO(CA)'!RX7+'PianificazionePMO(CA)'!WA7+'PianificazionePMO(CA)'!AAD7,BL4+$I4))</f>
        <v>0</v>
      </c>
      <c r="BN4" s="374">
        <f>IF(BN$3=1,BM4,IF(BN$2&lt;=$F$1,'PianificazionePMO(CA)'!RY7+'PianificazionePMO(CA)'!WB7+'PianificazionePMO(CA)'!AAE7,BM4+$I4))</f>
        <v>0</v>
      </c>
      <c r="BO4" s="374">
        <f>IF(BO$3=1,BN4,IF(BO$2&lt;=$F$1,'PianificazionePMO(CA)'!RZ7+'PianificazionePMO(CA)'!WC7+'PianificazionePMO(CA)'!AAF7,BN4+$I4))</f>
        <v>0</v>
      </c>
      <c r="BP4" s="374">
        <f>IF(BP$3=1,BO4,IF(BP$2&lt;=$F$1,'PianificazionePMO(CA)'!SA7+'PianificazionePMO(CA)'!WD7+'PianificazionePMO(CA)'!AAG7,BO4+$I4))</f>
        <v>0</v>
      </c>
      <c r="BQ4" s="374">
        <f>IF(BQ$3=1,BP4,IF(BQ$2&lt;=$F$1,'PianificazionePMO(CA)'!SB7+'PianificazionePMO(CA)'!WE7+'PianificazionePMO(CA)'!AAH7,BP4+$I4))</f>
        <v>0</v>
      </c>
      <c r="BR4" s="374">
        <f>IF(BR$3=1,BQ4,IF(BR$2&lt;=$F$1,'PianificazionePMO(CA)'!SC7+'PianificazionePMO(CA)'!WF7+'PianificazionePMO(CA)'!AAI7,BQ4+$I4))</f>
        <v>0</v>
      </c>
      <c r="BS4" s="374">
        <f>IF(BS$3=1,BR4,IF(BS$2&lt;=$F$1,'PianificazionePMO(CA)'!SD7+'PianificazionePMO(CA)'!WG7+'PianificazionePMO(CA)'!AAJ7,BR4+$I4))</f>
        <v>0</v>
      </c>
      <c r="BT4" s="374">
        <f>IF(BT$3=1,BS4,IF(BT$2&lt;=$F$1,'PianificazionePMO(CA)'!SE7+'PianificazionePMO(CA)'!WH7+'PianificazionePMO(CA)'!AAK7,BS4+$I4))</f>
        <v>0</v>
      </c>
      <c r="BU4" s="374">
        <f>IF(BU$3=1,BT4,IF(BU$2&lt;=$F$1,'PianificazionePMO(CA)'!SF7+'PianificazionePMO(CA)'!WI7+'PianificazionePMO(CA)'!AAL7,BT4+$I4))</f>
        <v>0</v>
      </c>
      <c r="BV4" s="374">
        <f>IF(BV$3=1,BU4,IF(BV$2&lt;=$F$1,'PianificazionePMO(CA)'!SG7+'PianificazionePMO(CA)'!WJ7+'PianificazionePMO(CA)'!AAM7,BU4+$I4))</f>
        <v>0</v>
      </c>
      <c r="BW4" s="374">
        <f>IF(BW$3=1,BV4,IF(BW$2&lt;=$F$1,'PianificazionePMO(CA)'!SH7+'PianificazionePMO(CA)'!WK7+'PianificazionePMO(CA)'!AAN7,BV4+$I4))</f>
        <v>0</v>
      </c>
      <c r="BX4" s="374">
        <f>IF(BX$3=1,BW4,IF(BX$2&lt;=$F$1,'PianificazionePMO(CA)'!SI7+'PianificazionePMO(CA)'!WL7+'PianificazionePMO(CA)'!AAO7,BW4+$I4))</f>
        <v>0</v>
      </c>
      <c r="BY4" s="374">
        <f>IF(BY$3=1,BX4,IF(BY$2&lt;=$F$1,'PianificazionePMO(CA)'!SJ7+'PianificazionePMO(CA)'!WM7+'PianificazionePMO(CA)'!AAP7,BX4+$I4))</f>
        <v>0</v>
      </c>
      <c r="BZ4" s="374">
        <f>IF(BZ$3=1,BY4,IF(BZ$2&lt;=$F$1,'PianificazionePMO(CA)'!SK7+'PianificazionePMO(CA)'!WN7+'PianificazionePMO(CA)'!AAQ7,BY4+$I4))</f>
        <v>0</v>
      </c>
      <c r="CA4" s="374">
        <f>IF(CA$3=1,BZ4,IF(CA$2&lt;=$F$1,'PianificazionePMO(CA)'!SL7+'PianificazionePMO(CA)'!WO7+'PianificazionePMO(CA)'!AAR7,BZ4+$I4))</f>
        <v>0</v>
      </c>
      <c r="CB4" s="374">
        <f>IF(CB$3=1,CA4,IF(CB$2&lt;=$F$1,'PianificazionePMO(CA)'!SM7+'PianificazionePMO(CA)'!WP7+'PianificazionePMO(CA)'!AAS7,CA4+$I4))</f>
        <v>0</v>
      </c>
      <c r="CC4" s="374">
        <f>IF(CC$3=1,CB4,IF(CC$2&lt;=$F$1,'PianificazionePMO(CA)'!SN7+'PianificazionePMO(CA)'!WQ7+'PianificazionePMO(CA)'!AAT7,CB4+$I4))</f>
        <v>0</v>
      </c>
      <c r="CD4" s="374">
        <f>IF(CD$3=1,CC4,IF(CD$2&lt;=$F$1,'PianificazionePMO(CA)'!SO7+'PianificazionePMO(CA)'!WR7+'PianificazionePMO(CA)'!AAU7,CC4+$I4))</f>
        <v>0</v>
      </c>
      <c r="CE4" s="374">
        <f>IF(CE$3=1,CD4,IF(CE$2&lt;=$F$1,'PianificazionePMO(CA)'!SP7+'PianificazionePMO(CA)'!WS7+'PianificazionePMO(CA)'!AAV7,CD4+$I4))</f>
        <v>0</v>
      </c>
      <c r="CF4" s="374">
        <f>IF(CF$3=1,CE4,IF(CF$2&lt;=$F$1,'PianificazionePMO(CA)'!SQ7+'PianificazionePMO(CA)'!WT7+'PianificazionePMO(CA)'!AAW7,CE4+$I4))</f>
        <v>0</v>
      </c>
      <c r="CG4" s="374">
        <f>IF(CG$3=1,CF4,IF(CG$2&lt;=$F$1,'PianificazionePMO(CA)'!SR7+'PianificazionePMO(CA)'!WU7+'PianificazionePMO(CA)'!AAX7,CF4+$I4))</f>
        <v>0</v>
      </c>
      <c r="CH4" s="374">
        <f>IF(CH$3=1,CG4,IF(CH$2&lt;=$F$1,'PianificazionePMO(CA)'!SS7+'PianificazionePMO(CA)'!WV7+'PianificazionePMO(CA)'!AAY7,CG4+$I4))</f>
        <v>0</v>
      </c>
      <c r="CI4" s="374">
        <f>IF(CI$3=1,CH4,IF(CI$2&lt;=$F$1,'PianificazionePMO(CA)'!ST7+'PianificazionePMO(CA)'!WW7+'PianificazionePMO(CA)'!AAZ7,CH4+$I4))</f>
        <v>0</v>
      </c>
      <c r="CJ4" s="374">
        <f>IF(CJ$3=1,CI4,IF(CJ$2&lt;=$F$1,'PianificazionePMO(CA)'!SU7+'PianificazionePMO(CA)'!WX7+'PianificazionePMO(CA)'!ABA7,CI4+$I4))</f>
        <v>0</v>
      </c>
      <c r="CK4" s="374">
        <f>IF(CK$3=1,CJ4,IF(CK$2&lt;=$F$1,'PianificazionePMO(CA)'!SV7+'PianificazionePMO(CA)'!WY7+'PianificazionePMO(CA)'!ABB7,CJ4+$I4))</f>
        <v>0</v>
      </c>
      <c r="CL4" s="374">
        <f>IF(CL$3=1,CK4,IF(CL$2&lt;=$F$1,'PianificazionePMO(CA)'!SW7+'PianificazionePMO(CA)'!WZ7+'PianificazionePMO(CA)'!ABC7,CK4+$I4))</f>
        <v>0</v>
      </c>
      <c r="CM4" s="374">
        <f>IF(CM$3=1,CL4,IF(CM$2&lt;=$F$1,'PianificazionePMO(CA)'!SX7+'PianificazionePMO(CA)'!XA7+'PianificazionePMO(CA)'!ABD7,CL4+$I4))</f>
        <v>0</v>
      </c>
      <c r="CN4" s="374">
        <f>IF(CN$3=1,CM4,IF(CN$2&lt;=$F$1,'PianificazionePMO(CA)'!SY7+'PianificazionePMO(CA)'!XB7+'PianificazionePMO(CA)'!ABE7,CM4+$I4))</f>
        <v>0</v>
      </c>
      <c r="CO4" s="374">
        <f>IF(CO$3=1,CN4,IF(CO$2&lt;=$F$1,'PianificazionePMO(CA)'!SZ7+'PianificazionePMO(CA)'!XC7+'PianificazionePMO(CA)'!ABF7,CN4+$I4))</f>
        <v>0</v>
      </c>
      <c r="CP4" s="374">
        <f>IF(CP$3=1,CO4,IF(CP$2&lt;=$F$1,'PianificazionePMO(CA)'!TA7+'PianificazionePMO(CA)'!XD7+'PianificazionePMO(CA)'!ABG7,CO4+$I4))</f>
        <v>0</v>
      </c>
      <c r="CQ4" s="374">
        <f>IF(CQ$3=1,CP4,IF(CQ$2&lt;=$F$1,'PianificazionePMO(CA)'!TB7+'PianificazionePMO(CA)'!XE7+'PianificazionePMO(CA)'!ABH7,CP4+$I4))</f>
        <v>0</v>
      </c>
      <c r="CR4" s="374">
        <f>IF(CR$3=1,CQ4,IF(CR$2&lt;=$F$1,'PianificazionePMO(CA)'!TC7+'PianificazionePMO(CA)'!XF7+'PianificazionePMO(CA)'!ABI7,CQ4+$I4))</f>
        <v>0</v>
      </c>
      <c r="CS4" s="374">
        <f>IF(CS$3=1,CR4,IF(CS$2&lt;=$F$1,'PianificazionePMO(CA)'!TD7+'PianificazionePMO(CA)'!XG7+'PianificazionePMO(CA)'!ABJ7,CR4+$I4))</f>
        <v>0</v>
      </c>
      <c r="CT4" s="374">
        <f>IF(CT$3=1,CS4,IF(CT$2&lt;=$F$1,'PianificazionePMO(CA)'!TE7+'PianificazionePMO(CA)'!XH7+'PianificazionePMO(CA)'!ABK7,CS4+$I4))</f>
        <v>0</v>
      </c>
      <c r="CU4" s="374">
        <f>IF(CU$3=1,CT4,IF(CU$2&lt;=$F$1,'PianificazionePMO(CA)'!TF7+'PianificazionePMO(CA)'!XI7+'PianificazionePMO(CA)'!ABL7,CT4+$I4))</f>
        <v>0</v>
      </c>
      <c r="CV4" s="374">
        <f>IF(CV$3=1,CU4,IF(CV$2&lt;=$F$1,'PianificazionePMO(CA)'!TG7+'PianificazionePMO(CA)'!XJ7+'PianificazionePMO(CA)'!ABM7,CU4+$I4))</f>
        <v>0</v>
      </c>
      <c r="CW4" s="374">
        <f>IF(CW$3=1,CV4,IF(CW$2&lt;=$F$1,'PianificazionePMO(CA)'!TH7+'PianificazionePMO(CA)'!XK7+'PianificazionePMO(CA)'!ABN7,CV4+$I4))</f>
        <v>0</v>
      </c>
      <c r="CX4" s="374">
        <f>IF(CX$3=1,CW4,IF(CX$2&lt;=$F$1,'PianificazionePMO(CA)'!TI7+'PianificazionePMO(CA)'!XL7+'PianificazionePMO(CA)'!ABO7,CW4+$I4))</f>
        <v>0</v>
      </c>
      <c r="CY4" s="374">
        <f>IF(CY$3=1,CX4,IF(CY$2&lt;=$F$1,'PianificazionePMO(CA)'!TJ7+'PianificazionePMO(CA)'!XM7+'PianificazionePMO(CA)'!ABP7,CX4+$I4))</f>
        <v>0</v>
      </c>
      <c r="CZ4" s="374">
        <f>IF(CZ$3=1,CY4,IF(CZ$2&lt;=$F$1,'PianificazionePMO(CA)'!TK7+'PianificazionePMO(CA)'!XN7+'PianificazionePMO(CA)'!ABQ7,CY4+$I4))</f>
        <v>0</v>
      </c>
      <c r="DA4" s="374">
        <f>IF(DA$3=1,CZ4,IF(DA$2&lt;=$F$1,'PianificazionePMO(CA)'!TL7+'PianificazionePMO(CA)'!XO7+'PianificazionePMO(CA)'!ABR7,CZ4+$I4))</f>
        <v>0</v>
      </c>
      <c r="DB4" s="374">
        <f>IF(DB$3=1,DA4,IF(DB$2&lt;=$F$1,'PianificazionePMO(CA)'!TM7+'PianificazionePMO(CA)'!XP7+'PianificazionePMO(CA)'!ABS7,DA4+$I4))</f>
        <v>0</v>
      </c>
      <c r="DC4" s="374">
        <f>IF(DC$3=1,DB4,IF(DC$2&lt;=$F$1,'PianificazionePMO(CA)'!TN7+'PianificazionePMO(CA)'!XQ7+'PianificazionePMO(CA)'!ABT7,DB4+$I4))</f>
        <v>0</v>
      </c>
      <c r="DD4" s="374">
        <f>IF(DD$3=1,DC4,IF(DD$2&lt;=$F$1,'PianificazionePMO(CA)'!TO7+'PianificazionePMO(CA)'!XR7+'PianificazionePMO(CA)'!ABU7,DC4+$I4))</f>
        <v>0</v>
      </c>
      <c r="DE4" s="374">
        <f>IF(DE$3=1,DD4,IF(DE$2&lt;=$F$1,'PianificazionePMO(CA)'!TP7+'PianificazionePMO(CA)'!XS7+'PianificazionePMO(CA)'!ABV7,DD4+$I4))</f>
        <v>0</v>
      </c>
      <c r="DF4" s="374">
        <f>IF(DF$3=1,DE4,IF(DF$2&lt;=$F$1,'PianificazionePMO(CA)'!TQ7+'PianificazionePMO(CA)'!XT7+'PianificazionePMO(CA)'!ABW7,DE4+$I4))</f>
        <v>0</v>
      </c>
      <c r="DG4" s="374">
        <f>IF(DG$3=1,DF4,IF(DG$2&lt;=$F$1,'PianificazionePMO(CA)'!TR7+'PianificazionePMO(CA)'!XU7+'PianificazionePMO(CA)'!ABX7,DF4+$I4))</f>
        <v>0</v>
      </c>
      <c r="DH4" s="374">
        <f>IF(DH$3=1,DG4,IF(DH$2&lt;=$F$1,'PianificazionePMO(CA)'!TS7+'PianificazionePMO(CA)'!XV7+'PianificazionePMO(CA)'!ABY7,DG4+$I4))</f>
        <v>0</v>
      </c>
      <c r="DI4" s="374">
        <f>IF(DI$3=1,DH4,IF(DI$2&lt;=$F$1,'PianificazionePMO(CA)'!TT7+'PianificazionePMO(CA)'!XW7+'PianificazionePMO(CA)'!ABZ7,DH4+$I4))</f>
        <v>0</v>
      </c>
      <c r="DJ4" s="374">
        <f>IF(DJ$3=1,DI4,IF(DJ$2&lt;=$F$1,'PianificazionePMO(CA)'!TU7+'PianificazionePMO(CA)'!XX7+'PianificazionePMO(CA)'!ACA7,DI4+$I4))</f>
        <v>0</v>
      </c>
      <c r="DK4" s="374"/>
      <c r="DL4" s="374"/>
      <c r="DM4" s="374"/>
      <c r="DN4" s="371"/>
      <c r="DO4" s="371"/>
      <c r="DP4" s="371"/>
      <c r="DQ4" s="371"/>
      <c r="DR4" s="371"/>
      <c r="DS4" s="371"/>
      <c r="DT4" s="371"/>
      <c r="DU4" s="371"/>
      <c r="DV4" s="371"/>
      <c r="DW4" s="371"/>
      <c r="DX4" s="371"/>
      <c r="DY4" s="371"/>
      <c r="DZ4" s="371"/>
      <c r="EA4" s="371"/>
      <c r="EB4" s="371"/>
      <c r="EC4" s="371"/>
      <c r="ED4" s="371"/>
      <c r="EE4" s="371"/>
      <c r="EF4" s="371"/>
      <c r="EG4" s="371"/>
      <c r="EH4" s="371"/>
      <c r="EI4" s="371"/>
      <c r="EJ4" s="371"/>
      <c r="EK4" s="371"/>
      <c r="EL4" s="371"/>
      <c r="EM4" s="371"/>
      <c r="EN4" s="371"/>
      <c r="EO4" s="371"/>
      <c r="EP4" s="371"/>
      <c r="EQ4" s="371"/>
      <c r="ER4" s="371"/>
      <c r="ES4" s="371"/>
      <c r="ET4" s="371"/>
      <c r="EU4" s="371"/>
      <c r="EV4" s="371"/>
      <c r="EW4" s="371"/>
      <c r="EX4" s="371"/>
      <c r="EY4" s="371"/>
      <c r="EZ4" s="371"/>
      <c r="FA4" s="371"/>
      <c r="FB4" s="371"/>
      <c r="FC4" s="371"/>
      <c r="FD4" s="371"/>
      <c r="FE4" s="371"/>
      <c r="FF4" s="371"/>
      <c r="FG4" s="371"/>
      <c r="FH4" s="371"/>
      <c r="FI4" s="371"/>
      <c r="FJ4" s="371"/>
    </row>
    <row r="5" spans="1:197" outlineLevel="1">
      <c r="A5" s="824"/>
      <c r="B5" s="362" t="str">
        <f>'Lista PMO'!A6</f>
        <v>P59-Deploy &amp; Change CRMT</v>
      </c>
      <c r="C5" s="362" t="str">
        <f>'Lista PMO'!B6</f>
        <v>AO004511_YYY103</v>
      </c>
      <c r="D5" s="362" t="str">
        <f>'Lista PMO'!C6</f>
        <v>Prima Attivazione</v>
      </c>
      <c r="E5" s="369">
        <f>VLOOKUP(C5,'Lista PMO'!B:AB,19,FALSE)</f>
        <v>1</v>
      </c>
      <c r="F5" s="370">
        <f>VLOOKUP(C5,'Lista PMO'!$B$1:$BO$42,60,FALSE)</f>
        <v>0</v>
      </c>
      <c r="G5" s="369">
        <f t="shared" ref="G5:G16" si="5">E5-F5</f>
        <v>1</v>
      </c>
      <c r="H5" s="378">
        <f>IFERROR(F5/(NETWORKDAYS($K5,$F$1,hol!$A$1:$A$9)),0)</f>
        <v>0</v>
      </c>
      <c r="I5" s="378">
        <f>IFERROR(G5/((NETWORKDAYS($F$1+1,$L5,hol!$A$1:$A$9)+$J$1)),0)</f>
        <v>6.25E-2</v>
      </c>
      <c r="J5" s="378">
        <f t="shared" ref="J5:J16" si="6">I5-H5</f>
        <v>6.25E-2</v>
      </c>
      <c r="K5" s="389">
        <f>VLOOKUP(C5,'PianificazionePMO(CA)'!$B$7:$I$37,7,FALSE)</f>
        <v>43271</v>
      </c>
      <c r="L5" s="389">
        <f>VLOOKUP(C5,'PianificazionePMO(CA)'!$B$7:$I$37,8,FALSE)</f>
        <v>43315</v>
      </c>
      <c r="N5" s="374">
        <f>IF(N$3=1,M5,IF(N$2&lt;=$F$1,'PianificazionePMO(CA)'!PY8+'PianificazionePMO(CA)'!UB8+'PianificazionePMO(CA)'!YE8,M5+$I5))</f>
        <v>0</v>
      </c>
      <c r="O5" s="374">
        <f>IF(O$3=1,N5,IF(O$2&lt;=$F$1,'PianificazionePMO(CA)'!PZ8+'PianificazionePMO(CA)'!UC8+'PianificazionePMO(CA)'!YF8,N5+$I5))</f>
        <v>0</v>
      </c>
      <c r="P5" s="374">
        <f>IF(P$3=1,O5,IF(P$2&lt;=$F$1,'PianificazionePMO(CA)'!QA8+'PianificazionePMO(CA)'!UD8+'PianificazionePMO(CA)'!YG8,O5+$I5))</f>
        <v>0</v>
      </c>
      <c r="Q5" s="374">
        <f>IF(Q$3=1,P5,IF(Q$2&lt;=$F$1,'PianificazionePMO(CA)'!QB8+'PianificazionePMO(CA)'!UE8+'PianificazionePMO(CA)'!YH8,P5+$I5))</f>
        <v>0</v>
      </c>
      <c r="R5" s="374">
        <f>IF(R$3=1,Q5,IF(R$2&lt;=$F$1,'PianificazionePMO(CA)'!QC8+'PianificazionePMO(CA)'!UF8+'PianificazionePMO(CA)'!YI8,Q5+$I5))</f>
        <v>0</v>
      </c>
      <c r="S5" s="374">
        <f>IF(S$3=1,R5,IF(S$2&lt;=$F$1,'PianificazionePMO(CA)'!QD8+'PianificazionePMO(CA)'!UG8+'PianificazionePMO(CA)'!YJ8,R5+$I5))</f>
        <v>0</v>
      </c>
      <c r="T5" s="374">
        <f>IF(T$3=1,S5,IF(T$2&lt;=$F$1,'PianificazionePMO(CA)'!QE8+'PianificazionePMO(CA)'!UH8+'PianificazionePMO(CA)'!YK8,S5+$I5))</f>
        <v>0</v>
      </c>
      <c r="U5" s="374">
        <f>IF(U$3=1,T5,IF(U$2&lt;=$F$1,'PianificazionePMO(CA)'!QF8+'PianificazionePMO(CA)'!UI8+'PianificazionePMO(CA)'!YL8,T5+$I5))</f>
        <v>0</v>
      </c>
      <c r="V5" s="374">
        <f>IF(V$3=1,U5,IF(V$2&lt;=$F$1,'PianificazionePMO(CA)'!QG8+'PianificazionePMO(CA)'!UJ8+'PianificazionePMO(CA)'!YM8,U5+$I5))</f>
        <v>0</v>
      </c>
      <c r="W5" s="374">
        <f>IF(W$3=1,V5,IF(W$2&lt;=$F$1,'PianificazionePMO(CA)'!QH8+'PianificazionePMO(CA)'!UK8+'PianificazionePMO(CA)'!YN8,V5+$I5))</f>
        <v>0</v>
      </c>
      <c r="X5" s="374">
        <f>IF(X$3=1,W5,IF(X$2&lt;=$F$1,'PianificazionePMO(CA)'!QI8+'PianificazionePMO(CA)'!UL8+'PianificazionePMO(CA)'!YO8,W5+$I5))</f>
        <v>0</v>
      </c>
      <c r="Y5" s="374">
        <f>IF(Y$3=1,X5,IF(Y$2&lt;=$F$1,'PianificazionePMO(CA)'!QJ8+'PianificazionePMO(CA)'!UM8+'PianificazionePMO(CA)'!YP8,X5+$I5))</f>
        <v>0</v>
      </c>
      <c r="Z5" s="374">
        <f>IF(Z$3=1,Y5,IF(Z$2&lt;=$F$1,'PianificazionePMO(CA)'!QK8+'PianificazionePMO(CA)'!UN8+'PianificazionePMO(CA)'!YQ8,Y5+$I5))</f>
        <v>0</v>
      </c>
      <c r="AA5" s="374">
        <f>IF(AA$3=1,Z5,IF(AA$2&lt;=$F$1,'PianificazionePMO(CA)'!QL8+'PianificazionePMO(CA)'!UO8+'PianificazionePMO(CA)'!YR8,Z5+$I5))</f>
        <v>0</v>
      </c>
      <c r="AB5" s="374">
        <f>IF(AB$3=1,AA5,IF(AB$2&lt;=$F$1,'PianificazionePMO(CA)'!QM8+'PianificazionePMO(CA)'!UP8+'PianificazionePMO(CA)'!YS8,AA5+$I5))</f>
        <v>0</v>
      </c>
      <c r="AC5" s="374">
        <f>IF(AC$3=1,AB5,IF(AC$2&lt;=$F$1,'PianificazionePMO(CA)'!QN8+'PianificazionePMO(CA)'!UQ8+'PianificazionePMO(CA)'!YT8,AB5+$I5))</f>
        <v>0</v>
      </c>
      <c r="AD5" s="374">
        <f>IF(AD$3=1,AC5,IF(AD$2&lt;=$F$1,'PianificazionePMO(CA)'!QO8+'PianificazionePMO(CA)'!UR8+'PianificazionePMO(CA)'!YU8,AC5+$I5))</f>
        <v>0</v>
      </c>
      <c r="AE5" s="374">
        <f>IF(AE$3=1,AD5,IF(AE$2&lt;=$F$1,'PianificazionePMO(CA)'!QP8+'PianificazionePMO(CA)'!US8+'PianificazionePMO(CA)'!YV8,AD5+$I5))</f>
        <v>0</v>
      </c>
      <c r="AF5" s="374">
        <f>IF(AF$3=1,AE5,IF(AF$2&lt;=$F$1,'PianificazionePMO(CA)'!QQ8+'PianificazionePMO(CA)'!UT8+'PianificazionePMO(CA)'!YW8,AE5+$I5))</f>
        <v>0</v>
      </c>
      <c r="AG5" s="374">
        <f>IF(AG$3=1,AF5,IF(AG$2&lt;=$F$1,'PianificazionePMO(CA)'!QR8+'PianificazionePMO(CA)'!UU8+'PianificazionePMO(CA)'!YX8,AF5+$I5))</f>
        <v>0</v>
      </c>
      <c r="AH5" s="374">
        <f>IF(AH$3=1,AG5,IF(AH$2&lt;=$F$1,'PianificazionePMO(CA)'!QS8+'PianificazionePMO(CA)'!UV8+'PianificazionePMO(CA)'!YY8,AG5+$I5))</f>
        <v>0</v>
      </c>
      <c r="AI5" s="374">
        <f>IF(AI$3=1,AH5,IF(AI$2&lt;=$F$1,'PianificazionePMO(CA)'!QT8+'PianificazionePMO(CA)'!UW8+'PianificazionePMO(CA)'!YZ8,AH5+$I5))</f>
        <v>0</v>
      </c>
      <c r="AJ5" s="374">
        <f>IF(AJ$3=1,AI5,IF(AJ$2&lt;=$F$1,'PianificazionePMO(CA)'!QU8+'PianificazionePMO(CA)'!UX8+'PianificazionePMO(CA)'!ZA8,AI5+$I5))</f>
        <v>0</v>
      </c>
      <c r="AK5" s="374">
        <f>IF(AK$3=1,AJ5,IF(AK$2&lt;=$F$1,'PianificazionePMO(CA)'!QV8+'PianificazionePMO(CA)'!UY8+'PianificazionePMO(CA)'!ZB8,AJ5+$I5))</f>
        <v>6.25E-2</v>
      </c>
      <c r="AL5" s="374">
        <f>IF(AL$3=1,AK5,IF(AL$2&lt;=$F$1,'PianificazionePMO(CA)'!QW8+'PianificazionePMO(CA)'!UZ8+'PianificazionePMO(CA)'!ZC8,AK5+$I5))</f>
        <v>6.25E-2</v>
      </c>
      <c r="AM5" s="374">
        <f>IF(AM$3=1,AL5,IF(AM$2&lt;=$F$1,'PianificazionePMO(CA)'!QX8+'PianificazionePMO(CA)'!VA8+'PianificazionePMO(CA)'!ZD8,AL5+$I5))</f>
        <v>6.25E-2</v>
      </c>
      <c r="AN5" s="374">
        <f>IF(AN$3=1,AM5,IF(AN$2&lt;=$F$1,'PianificazionePMO(CA)'!QY8+'PianificazionePMO(CA)'!VB8+'PianificazionePMO(CA)'!ZE8,AM5+$I5))</f>
        <v>0.125</v>
      </c>
      <c r="AO5" s="374">
        <f>IF(AO$3=1,AN5,IF(AO$2&lt;=$F$1,'PianificazionePMO(CA)'!QZ8+'PianificazionePMO(CA)'!VC8+'PianificazionePMO(CA)'!ZF8,AN5+$I5))</f>
        <v>0.125</v>
      </c>
      <c r="AP5" s="374">
        <f>IF(AP$3=1,AO5,IF(AP$2&lt;=$F$1,'PianificazionePMO(CA)'!RA8+'PianificazionePMO(CA)'!VD8+'PianificazionePMO(CA)'!ZG8,AO5+$I5))</f>
        <v>0.1875</v>
      </c>
      <c r="AQ5" s="374">
        <f>IF(AQ$3=1,AP5,IF(AQ$2&lt;=$F$1,'PianificazionePMO(CA)'!RB8+'PianificazionePMO(CA)'!VE8+'PianificazionePMO(CA)'!ZH8,AP5+$I5))</f>
        <v>0.25</v>
      </c>
      <c r="AR5" s="374">
        <f>IF(AR$3=1,AQ5,IF(AR$2&lt;=$F$1,'PianificazionePMO(CA)'!RC8+'PianificazionePMO(CA)'!VF8+'PianificazionePMO(CA)'!ZI8,AQ5+$I5))</f>
        <v>0.3125</v>
      </c>
      <c r="AS5" s="374">
        <f>IF(AS$3=1,AR5,IF(AS$2&lt;=$F$1,'PianificazionePMO(CA)'!RD8+'PianificazionePMO(CA)'!VG8+'PianificazionePMO(CA)'!ZJ8,AR5+$I5))</f>
        <v>0.3125</v>
      </c>
      <c r="AT5" s="374">
        <f>IF(AT$3=1,AS5,IF(AT$2&lt;=$F$1,'PianificazionePMO(CA)'!RE8+'PianificazionePMO(CA)'!VH8+'PianificazionePMO(CA)'!ZK8,AS5+$I5))</f>
        <v>0.3125</v>
      </c>
      <c r="AU5" s="374">
        <f>IF(AU$3=1,AT5,IF(AU$2&lt;=$F$1,'PianificazionePMO(CA)'!RF8+'PianificazionePMO(CA)'!VI8+'PianificazionePMO(CA)'!ZL8,AT5+$I5))</f>
        <v>0.375</v>
      </c>
      <c r="AV5" s="374">
        <f>IF(AV$3=1,AU5,IF(AV$2&lt;=$F$1,'PianificazionePMO(CA)'!RG8+'PianificazionePMO(CA)'!VJ8+'PianificazionePMO(CA)'!ZM8,AU5+$I5))</f>
        <v>0.4375</v>
      </c>
      <c r="AW5" s="374">
        <f>IF(AW$3=1,AV5,IF(AW$2&lt;=$F$1,'PianificazionePMO(CA)'!RH8+'PianificazionePMO(CA)'!VK8+'PianificazionePMO(CA)'!ZN8,AV5+$I5))</f>
        <v>0.5</v>
      </c>
      <c r="AX5" s="374">
        <f>IF(AX$3=1,AW5,IF(AX$2&lt;=$F$1,'PianificazionePMO(CA)'!RI8+'PianificazionePMO(CA)'!VL8+'PianificazionePMO(CA)'!ZO8,AW5+$I5))</f>
        <v>0.5625</v>
      </c>
      <c r="AY5" s="374">
        <f>IF(AY$3=1,AX5,IF(AY$2&lt;=$F$1,'PianificazionePMO(CA)'!RJ8+'PianificazionePMO(CA)'!VM8+'PianificazionePMO(CA)'!ZP8,AX5+$I5))</f>
        <v>0.625</v>
      </c>
      <c r="AZ5" s="374">
        <f>IF(AZ$3=1,AY5,IF(AZ$2&lt;=$F$1,'PianificazionePMO(CA)'!RK8+'PianificazionePMO(CA)'!VN8+'PianificazionePMO(CA)'!ZQ8,AY5+$I5))</f>
        <v>0.625</v>
      </c>
      <c r="BA5" s="374">
        <f>IF(BA$3=1,AZ5,IF(BA$2&lt;=$F$1,'PianificazionePMO(CA)'!RL8+'PianificazionePMO(CA)'!VO8+'PianificazionePMO(CA)'!ZR8,AZ5+$I5))</f>
        <v>0.625</v>
      </c>
      <c r="BB5" s="374">
        <f>IF(BB$3=1,BA5,IF(BB$2&lt;=$F$1,'PianificazionePMO(CA)'!RM8+'PianificazionePMO(CA)'!VP8+'PianificazionePMO(CA)'!ZS8,BA5+$I5))</f>
        <v>0.6875</v>
      </c>
      <c r="BC5" s="374">
        <f>IF(BC$3=1,BB5,IF(BC$2&lt;=$F$1,'PianificazionePMO(CA)'!RN8+'PianificazionePMO(CA)'!VQ8+'PianificazionePMO(CA)'!ZT8,BB5+$I5))</f>
        <v>0.75</v>
      </c>
      <c r="BD5" s="374">
        <f>IF(BD$3=1,BC5,IF(BD$2&lt;=$F$1,'PianificazionePMO(CA)'!RO8+'PianificazionePMO(CA)'!VR8+'PianificazionePMO(CA)'!ZU8,BC5+$I5))</f>
        <v>0.8125</v>
      </c>
      <c r="BE5" s="374">
        <f>IF(BE$3=1,BD5,IF(BE$2&lt;=$F$1,'PianificazionePMO(CA)'!RP8+'PianificazionePMO(CA)'!VS8+'PianificazionePMO(CA)'!ZV8,BD5+$I5))</f>
        <v>0.875</v>
      </c>
      <c r="BF5" s="374">
        <f>IF(BF$3=1,BE5,IF(BF$2&lt;=$F$1,'PianificazionePMO(CA)'!RQ8+'PianificazionePMO(CA)'!VT8+'PianificazionePMO(CA)'!ZW8,BE5+$I5))</f>
        <v>0.9375</v>
      </c>
      <c r="BG5" s="374">
        <f>IF(BG$3=1,BF5,IF(BG$2&lt;=$F$1,'PianificazionePMO(CA)'!RR8+'PianificazionePMO(CA)'!VU8+'PianificazionePMO(CA)'!ZX8,BF5+$I5))</f>
        <v>0.9375</v>
      </c>
      <c r="BH5" s="374">
        <f>IF(BH$3=1,BG5,IF(BH$2&lt;=$F$1,'PianificazionePMO(CA)'!RS8+'PianificazionePMO(CA)'!VV8+'PianificazionePMO(CA)'!ZY8,BG5+$I5))</f>
        <v>0.9375</v>
      </c>
      <c r="BI5" s="374">
        <f>IF(BI$3=1,BH5,IF(BI$2&lt;=$F$1,'PianificazionePMO(CA)'!RT8+'PianificazionePMO(CA)'!VW8+'PianificazionePMO(CA)'!ZZ8,BH5+$I5))</f>
        <v>1</v>
      </c>
      <c r="BJ5" s="374">
        <f>IF(BJ$3=1,BI5,IF(BJ$2&lt;=$F$1,'PianificazionePMO(CA)'!RU8+'PianificazionePMO(CA)'!VX8+'PianificazionePMO(CA)'!AAA8,BI5+$I5))</f>
        <v>1.0625</v>
      </c>
      <c r="BK5" s="374">
        <f>IF(BK$3=1,BJ5,IF(BK$2&lt;=$F$1,'PianificazionePMO(CA)'!RV8+'PianificazionePMO(CA)'!VY8+'PianificazionePMO(CA)'!AAB8,BJ5+$I5))</f>
        <v>1.125</v>
      </c>
      <c r="BL5" s="374">
        <f>IF(BL$3=1,BK5,IF(BL$2&lt;=$F$1,'PianificazionePMO(CA)'!RW8+'PianificazionePMO(CA)'!VZ8+'PianificazionePMO(CA)'!AAC8,BK5+$I5))</f>
        <v>1.1875</v>
      </c>
      <c r="BM5" s="374">
        <f>IF(BM$3=1,BL5,IF(BM$2&lt;=$F$1,'PianificazionePMO(CA)'!RX8+'PianificazionePMO(CA)'!WA8+'PianificazionePMO(CA)'!AAD8,BL5+$I5))</f>
        <v>1.25</v>
      </c>
      <c r="BN5" s="374">
        <f>IF(BN$3=1,BM5,IF(BN$2&lt;=$F$1,'PianificazionePMO(CA)'!RY8+'PianificazionePMO(CA)'!WB8+'PianificazionePMO(CA)'!AAE8,BM5+$I5))</f>
        <v>1.25</v>
      </c>
      <c r="BO5" s="374">
        <f>IF(BO$3=1,BN5,IF(BO$2&lt;=$F$1,'PianificazionePMO(CA)'!RZ8+'PianificazionePMO(CA)'!WC8+'PianificazionePMO(CA)'!AAF8,BN5+$I5))</f>
        <v>1.25</v>
      </c>
      <c r="BP5" s="374">
        <f>IF(BP$3=1,BO5,IF(BP$2&lt;=$F$1,'PianificazionePMO(CA)'!SA8+'PianificazionePMO(CA)'!WD8+'PianificazionePMO(CA)'!AAG8,BO5+$I5))</f>
        <v>1.3125</v>
      </c>
      <c r="BQ5" s="374">
        <f>IF(BQ$3=1,BP5,IF(BQ$2&lt;=$F$1,'PianificazionePMO(CA)'!SB8+'PianificazionePMO(CA)'!WE8+'PianificazionePMO(CA)'!AAH8,BP5+$I5))</f>
        <v>1.375</v>
      </c>
      <c r="BR5" s="374">
        <f>IF(BR$3=1,BQ5,IF(BR$2&lt;=$F$1,'PianificazionePMO(CA)'!SC8+'PianificazionePMO(CA)'!WF8+'PianificazionePMO(CA)'!AAI8,BQ5+$I5))</f>
        <v>1.4375</v>
      </c>
      <c r="BS5" s="374">
        <f>IF(BS$3=1,BR5,IF(BS$2&lt;=$F$1,'PianificazionePMO(CA)'!SD8+'PianificazionePMO(CA)'!WG8+'PianificazionePMO(CA)'!AAJ8,BR5+$I5))</f>
        <v>1.5</v>
      </c>
      <c r="BT5" s="374">
        <f>IF(BT$3=1,BS5,IF(BT$2&lt;=$F$1,'PianificazionePMO(CA)'!SE8+'PianificazionePMO(CA)'!WH8+'PianificazionePMO(CA)'!AAK8,BS5+$I5))</f>
        <v>1.5625</v>
      </c>
      <c r="BU5" s="374">
        <f>IF(BU$3=1,BT5,IF(BU$2&lt;=$F$1,'PianificazionePMO(CA)'!SF8+'PianificazionePMO(CA)'!WI8+'PianificazionePMO(CA)'!AAL8,BT5+$I5))</f>
        <v>1.5625</v>
      </c>
      <c r="BV5" s="374">
        <f>IF(BV$3=1,BU5,IF(BV$2&lt;=$F$1,'PianificazionePMO(CA)'!SG8+'PianificazionePMO(CA)'!WJ8+'PianificazionePMO(CA)'!AAM8,BU5+$I5))</f>
        <v>1.5625</v>
      </c>
      <c r="BW5" s="374">
        <f>IF(BW$3=1,BV5,IF(BW$2&lt;=$F$1,'PianificazionePMO(CA)'!SH8+'PianificazionePMO(CA)'!WK8+'PianificazionePMO(CA)'!AAN8,BV5+$I5))</f>
        <v>1.625</v>
      </c>
      <c r="BX5" s="374">
        <f>IF(BX$3=1,BW5,IF(BX$2&lt;=$F$1,'PianificazionePMO(CA)'!SI8+'PianificazionePMO(CA)'!WL8+'PianificazionePMO(CA)'!AAO8,BW5+$I5))</f>
        <v>1.625</v>
      </c>
      <c r="BY5" s="374">
        <f>IF(BY$3=1,BX5,IF(BY$2&lt;=$F$1,'PianificazionePMO(CA)'!SJ8+'PianificazionePMO(CA)'!WM8+'PianificazionePMO(CA)'!AAP8,BX5+$I5))</f>
        <v>1.625</v>
      </c>
      <c r="BZ5" s="374">
        <f>IF(BZ$3=1,BY5,IF(BZ$2&lt;=$F$1,'PianificazionePMO(CA)'!SK8+'PianificazionePMO(CA)'!WN8+'PianificazionePMO(CA)'!AAQ8,BY5+$I5))</f>
        <v>1.6875</v>
      </c>
      <c r="CA5" s="374">
        <f>IF(CA$3=1,BZ5,IF(CA$2&lt;=$F$1,'PianificazionePMO(CA)'!SL8+'PianificazionePMO(CA)'!WO8+'PianificazionePMO(CA)'!AAR8,BZ5+$I5))</f>
        <v>1.75</v>
      </c>
      <c r="CB5" s="374">
        <f>IF(CB$3=1,CA5,IF(CB$2&lt;=$F$1,'PianificazionePMO(CA)'!SM8+'PianificazionePMO(CA)'!WP8+'PianificazionePMO(CA)'!AAS8,CA5+$I5))</f>
        <v>1.75</v>
      </c>
      <c r="CC5" s="374">
        <f>IF(CC$3=1,CB5,IF(CC$2&lt;=$F$1,'PianificazionePMO(CA)'!SN8+'PianificazionePMO(CA)'!WQ8+'PianificazionePMO(CA)'!AAT8,CB5+$I5))</f>
        <v>1.75</v>
      </c>
      <c r="CD5" s="374">
        <f>IF(CD$3=1,CC5,IF(CD$2&lt;=$F$1,'PianificazionePMO(CA)'!SO8+'PianificazionePMO(CA)'!WR8+'PianificazionePMO(CA)'!AAU8,CC5+$I5))</f>
        <v>1.8125</v>
      </c>
      <c r="CE5" s="374">
        <f>IF(CE$3=1,CD5,IF(CE$2&lt;=$F$1,'PianificazionePMO(CA)'!SP8+'PianificazionePMO(CA)'!WS8+'PianificazionePMO(CA)'!AAV8,CD5+$I5))</f>
        <v>1.875</v>
      </c>
      <c r="CF5" s="374">
        <f>IF(CF$3=1,CE5,IF(CF$2&lt;=$F$1,'PianificazionePMO(CA)'!SQ8+'PianificazionePMO(CA)'!WT8+'PianificazionePMO(CA)'!AAW8,CE5+$I5))</f>
        <v>1.9375</v>
      </c>
      <c r="CG5" s="374">
        <f>IF(CG$3=1,CF5,IF(CG$2&lt;=$F$1,'PianificazionePMO(CA)'!SR8+'PianificazionePMO(CA)'!WU8+'PianificazionePMO(CA)'!AAX8,CF5+$I5))</f>
        <v>2</v>
      </c>
      <c r="CH5" s="374">
        <f>IF(CH$3=1,CG5,IF(CH$2&lt;=$F$1,'PianificazionePMO(CA)'!SS8+'PianificazionePMO(CA)'!WV8+'PianificazionePMO(CA)'!AAY8,CG5+$I5))</f>
        <v>2.0625</v>
      </c>
      <c r="CI5" s="374">
        <f>IF(CI$3=1,CH5,IF(CI$2&lt;=$F$1,'PianificazionePMO(CA)'!ST8+'PianificazionePMO(CA)'!WW8+'PianificazionePMO(CA)'!AAZ8,CH5+$I5))</f>
        <v>2.0625</v>
      </c>
      <c r="CJ5" s="374">
        <f>IF(CJ$3=1,CI5,IF(CJ$2&lt;=$F$1,'PianificazionePMO(CA)'!SU8+'PianificazionePMO(CA)'!WX8+'PianificazionePMO(CA)'!ABA8,CI5+$I5))</f>
        <v>2.0625</v>
      </c>
      <c r="CK5" s="374">
        <f>IF(CK$3=1,CJ5,IF(CK$2&lt;=$F$1,'PianificazionePMO(CA)'!SV8+'PianificazionePMO(CA)'!WY8+'PianificazionePMO(CA)'!ABB8,CJ5+$I5))</f>
        <v>2.125</v>
      </c>
      <c r="CL5" s="374">
        <f>IF(CL$3=1,CK5,IF(CL$2&lt;=$F$1,'PianificazionePMO(CA)'!SW8+'PianificazionePMO(CA)'!WZ8+'PianificazionePMO(CA)'!ABC8,CK5+$I5))</f>
        <v>2.1875</v>
      </c>
      <c r="CM5" s="374">
        <f>IF(CM$3=1,CL5,IF(CM$2&lt;=$F$1,'PianificazionePMO(CA)'!SX8+'PianificazionePMO(CA)'!XA8+'PianificazionePMO(CA)'!ABD8,CL5+$I5))</f>
        <v>2.25</v>
      </c>
      <c r="CN5" s="374">
        <f>IF(CN$3=1,CM5,IF(CN$2&lt;=$F$1,'PianificazionePMO(CA)'!SY8+'PianificazionePMO(CA)'!XB8+'PianificazionePMO(CA)'!ABE8,CM5+$I5))</f>
        <v>2.3125</v>
      </c>
      <c r="CO5" s="374">
        <f>IF(CO$3=1,CN5,IF(CO$2&lt;=$F$1,'PianificazionePMO(CA)'!SZ8+'PianificazionePMO(CA)'!XC8+'PianificazionePMO(CA)'!ABF8,CN5+$I5))</f>
        <v>2.375</v>
      </c>
      <c r="CP5" s="374">
        <f>IF(CP$3=1,CO5,IF(CP$2&lt;=$F$1,'PianificazionePMO(CA)'!TA8+'PianificazionePMO(CA)'!XD8+'PianificazionePMO(CA)'!ABG8,CO5+$I5))</f>
        <v>2.375</v>
      </c>
      <c r="CQ5" s="374">
        <f>IF(CQ$3=1,CP5,IF(CQ$2&lt;=$F$1,'PianificazionePMO(CA)'!TB8+'PianificazionePMO(CA)'!XE8+'PianificazionePMO(CA)'!ABH8,CP5+$I5))</f>
        <v>2.375</v>
      </c>
      <c r="CR5" s="374">
        <f>IF(CR$3=1,CQ5,IF(CR$2&lt;=$F$1,'PianificazionePMO(CA)'!TC8+'PianificazionePMO(CA)'!XF8+'PianificazionePMO(CA)'!ABI8,CQ5+$I5))</f>
        <v>2.4375</v>
      </c>
      <c r="CS5" s="374">
        <f>IF(CS$3=1,CR5,IF(CS$2&lt;=$F$1,'PianificazionePMO(CA)'!TD8+'PianificazionePMO(CA)'!XG8+'PianificazionePMO(CA)'!ABJ8,CR5+$I5))</f>
        <v>2.5</v>
      </c>
      <c r="CT5" s="374">
        <f>IF(CT$3=1,CS5,IF(CT$2&lt;=$F$1,'PianificazionePMO(CA)'!TE8+'PianificazionePMO(CA)'!XH8+'PianificazionePMO(CA)'!ABK8,CS5+$I5))</f>
        <v>2.5625</v>
      </c>
      <c r="CU5" s="374">
        <f>IF(CU$3=1,CT5,IF(CU$2&lt;=$F$1,'PianificazionePMO(CA)'!TF8+'PianificazionePMO(CA)'!XI8+'PianificazionePMO(CA)'!ABL8,CT5+$I5))</f>
        <v>2.625</v>
      </c>
      <c r="CV5" s="374">
        <f>IF(CV$3=1,CU5,IF(CV$2&lt;=$F$1,'PianificazionePMO(CA)'!TG8+'PianificazionePMO(CA)'!XJ8+'PianificazionePMO(CA)'!ABM8,CU5+$I5))</f>
        <v>2.6875</v>
      </c>
      <c r="CW5" s="374">
        <f>IF(CW$3=1,CV5,IF(CW$2&lt;=$F$1,'PianificazionePMO(CA)'!TH8+'PianificazionePMO(CA)'!XK8+'PianificazionePMO(CA)'!ABN8,CV5+$I5))</f>
        <v>2.6875</v>
      </c>
      <c r="CX5" s="374">
        <f>IF(CX$3=1,CW5,IF(CX$2&lt;=$F$1,'PianificazionePMO(CA)'!TI8+'PianificazionePMO(CA)'!XL8+'PianificazionePMO(CA)'!ABO8,CW5+$I5))</f>
        <v>2.6875</v>
      </c>
      <c r="CY5" s="374">
        <f>IF(CY$3=1,CX5,IF(CY$2&lt;=$F$1,'PianificazionePMO(CA)'!TJ8+'PianificazionePMO(CA)'!XM8+'PianificazionePMO(CA)'!ABP8,CX5+$I5))</f>
        <v>2.75</v>
      </c>
      <c r="CZ5" s="374">
        <f>IF(CZ$3=1,CY5,IF(CZ$2&lt;=$F$1,'PianificazionePMO(CA)'!TK8+'PianificazionePMO(CA)'!XN8+'PianificazionePMO(CA)'!ABQ8,CY5+$I5))</f>
        <v>2.8125</v>
      </c>
      <c r="DA5" s="374">
        <f>IF(DA$3=1,CZ5,IF(DA$2&lt;=$F$1,'PianificazionePMO(CA)'!TL8+'PianificazionePMO(CA)'!XO8+'PianificazionePMO(CA)'!ABR8,CZ5+$I5))</f>
        <v>2.875</v>
      </c>
      <c r="DB5" s="374">
        <f>IF(DB$3=1,DA5,IF(DB$2&lt;=$F$1,'PianificazionePMO(CA)'!TM8+'PianificazionePMO(CA)'!XP8+'PianificazionePMO(CA)'!ABS8,DA5+$I5))</f>
        <v>2.9375</v>
      </c>
      <c r="DC5" s="374">
        <f>IF(DC$3=1,DB5,IF(DC$2&lt;=$F$1,'PianificazionePMO(CA)'!TN8+'PianificazionePMO(CA)'!XQ8+'PianificazionePMO(CA)'!ABT8,DB5+$I5))</f>
        <v>3</v>
      </c>
      <c r="DD5" s="374">
        <f>IF(DD$3=1,DC5,IF(DD$2&lt;=$F$1,'PianificazionePMO(CA)'!TO8+'PianificazionePMO(CA)'!XR8+'PianificazionePMO(CA)'!ABU8,DC5+$I5))</f>
        <v>3</v>
      </c>
      <c r="DE5" s="374">
        <f>IF(DE$3=1,DD5,IF(DE$2&lt;=$F$1,'PianificazionePMO(CA)'!TP8+'PianificazionePMO(CA)'!XS8+'PianificazionePMO(CA)'!ABV8,DD5+$I5))</f>
        <v>3</v>
      </c>
      <c r="DF5" s="374">
        <f>IF(DF$3=1,DE5,IF(DF$2&lt;=$F$1,'PianificazionePMO(CA)'!TQ8+'PianificazionePMO(CA)'!XT8+'PianificazionePMO(CA)'!ABW8,DE5+$I5))</f>
        <v>3.0625</v>
      </c>
      <c r="DG5" s="374">
        <f>IF(DG$3=1,DF5,IF(DG$2&lt;=$F$1,'PianificazionePMO(CA)'!TR8+'PianificazionePMO(CA)'!XU8+'PianificazionePMO(CA)'!ABX8,DF5+$I5))</f>
        <v>3.125</v>
      </c>
      <c r="DH5" s="374">
        <f>IF(DH$3=1,DG5,IF(DH$2&lt;=$F$1,'PianificazionePMO(CA)'!TS8+'PianificazionePMO(CA)'!XV8+'PianificazionePMO(CA)'!ABY8,DG5+$I5))</f>
        <v>3.1875</v>
      </c>
      <c r="DI5" s="374">
        <f>IF(DI$3=1,DH5,IF(DI$2&lt;=$F$1,'PianificazionePMO(CA)'!TT8+'PianificazionePMO(CA)'!XW8+'PianificazionePMO(CA)'!ABZ8,DH5+$I5))</f>
        <v>3.25</v>
      </c>
      <c r="DJ5" s="374">
        <f>IF(DJ$3=1,DI5,IF(DJ$2&lt;=$F$1,'PianificazionePMO(CA)'!TU8+'PianificazionePMO(CA)'!XX8+'PianificazionePMO(CA)'!ACA8,DI5+$I5))</f>
        <v>3.3125</v>
      </c>
      <c r="DK5" s="374"/>
      <c r="DL5" s="374"/>
      <c r="DM5" s="374"/>
      <c r="DN5" s="371"/>
      <c r="DO5" s="371"/>
      <c r="DP5" s="371"/>
      <c r="DQ5" s="371"/>
      <c r="DR5" s="371"/>
      <c r="DS5" s="371"/>
      <c r="DT5" s="371"/>
      <c r="DU5" s="371"/>
      <c r="DV5" s="371"/>
      <c r="DW5" s="371"/>
      <c r="DX5" s="371"/>
      <c r="DY5" s="371"/>
      <c r="DZ5" s="371"/>
      <c r="EA5" s="371"/>
      <c r="EB5" s="371"/>
      <c r="EC5" s="371"/>
      <c r="ED5" s="371"/>
      <c r="EE5" s="371"/>
      <c r="EF5" s="371"/>
      <c r="EG5" s="371"/>
      <c r="EH5" s="371"/>
      <c r="EI5" s="371"/>
      <c r="EJ5" s="371"/>
      <c r="EK5" s="371"/>
      <c r="EL5" s="371"/>
      <c r="EM5" s="371"/>
      <c r="EN5" s="371"/>
      <c r="EO5" s="371"/>
      <c r="EP5" s="371"/>
      <c r="EQ5" s="371"/>
      <c r="ER5" s="371"/>
      <c r="ES5" s="371"/>
      <c r="ET5" s="371"/>
      <c r="EU5" s="371"/>
      <c r="EV5" s="371"/>
      <c r="EW5" s="371"/>
      <c r="EX5" s="371"/>
      <c r="EY5" s="371"/>
      <c r="EZ5" s="371"/>
      <c r="FA5" s="371"/>
      <c r="FB5" s="371"/>
      <c r="FC5" s="371"/>
      <c r="FD5" s="371"/>
      <c r="FE5" s="371"/>
      <c r="FF5" s="371"/>
      <c r="FG5" s="371"/>
      <c r="FH5" s="371"/>
      <c r="FI5" s="371"/>
      <c r="FJ5" s="371"/>
    </row>
    <row r="6" spans="1:197" outlineLevel="1">
      <c r="A6" s="824"/>
      <c r="B6" s="362" t="str">
        <f>'Lista PMO'!A7</f>
        <v>P59-Deploy &amp; Change CRMT</v>
      </c>
      <c r="C6" s="362" t="str">
        <f>'Lista PMO'!B7</f>
        <v>AO004511_YYY104</v>
      </c>
      <c r="D6" s="362" t="str">
        <f>'Lista PMO'!C7</f>
        <v>Prima_Attivazione_combinata</v>
      </c>
      <c r="E6" s="369">
        <f>VLOOKUP(C6,'Lista PMO'!B:AB,19,FALSE)</f>
        <v>5</v>
      </c>
      <c r="F6" s="370">
        <f>VLOOKUP(C6,'Lista PMO'!$B$1:$BO$42,60,FALSE)</f>
        <v>0</v>
      </c>
      <c r="G6" s="369">
        <f t="shared" si="5"/>
        <v>5</v>
      </c>
      <c r="H6" s="378">
        <f>IFERROR(F6/(NETWORKDAYS($K6,$F$1,hol!$A$1:$A$9)),0)</f>
        <v>0</v>
      </c>
      <c r="I6" s="378">
        <f>IFERROR(G6/((NETWORKDAYS($F$1+1,$L6,hol!$A$1:$A$9)+$J$1)),0)</f>
        <v>0.3125</v>
      </c>
      <c r="J6" s="378">
        <f t="shared" si="6"/>
        <v>0.3125</v>
      </c>
      <c r="K6" s="389">
        <f>VLOOKUP(C6,'PianificazionePMO(CA)'!$B$7:$I$37,7,FALSE)</f>
        <v>43271</v>
      </c>
      <c r="L6" s="389">
        <f>VLOOKUP(C6,'PianificazionePMO(CA)'!$B$7:$I$37,8,FALSE)</f>
        <v>43315</v>
      </c>
      <c r="N6" s="374">
        <f>IF(N$3=1,M6,IF(N$2&lt;=$F$1,'PianificazionePMO(CA)'!PY9+'PianificazionePMO(CA)'!UB9+'PianificazionePMO(CA)'!YE9,M6+$I6))</f>
        <v>0</v>
      </c>
      <c r="O6" s="374">
        <f>IF(O$3=1,N6,IF(O$2&lt;=$F$1,'PianificazionePMO(CA)'!PZ9+'PianificazionePMO(CA)'!UC9+'PianificazionePMO(CA)'!YF9,N6+$I6))</f>
        <v>0</v>
      </c>
      <c r="P6" s="374">
        <f>IF(P$3=1,O6,IF(P$2&lt;=$F$1,'PianificazionePMO(CA)'!QA9+'PianificazionePMO(CA)'!UD9+'PianificazionePMO(CA)'!YG9,O6+$I6))</f>
        <v>0</v>
      </c>
      <c r="Q6" s="374">
        <f>IF(Q$3=1,P6,IF(Q$2&lt;=$F$1,'PianificazionePMO(CA)'!QB9+'PianificazionePMO(CA)'!UE9+'PianificazionePMO(CA)'!YH9,P6+$I6))</f>
        <v>0</v>
      </c>
      <c r="R6" s="374">
        <f>IF(R$3=1,Q6,IF(R$2&lt;=$F$1,'PianificazionePMO(CA)'!QC9+'PianificazionePMO(CA)'!UF9+'PianificazionePMO(CA)'!YI9,Q6+$I6))</f>
        <v>0</v>
      </c>
      <c r="S6" s="374">
        <f>IF(S$3=1,R6,IF(S$2&lt;=$F$1,'PianificazionePMO(CA)'!QD9+'PianificazionePMO(CA)'!UG9+'PianificazionePMO(CA)'!YJ9,R6+$I6))</f>
        <v>0</v>
      </c>
      <c r="T6" s="374">
        <f>IF(T$3=1,S6,IF(T$2&lt;=$F$1,'PianificazionePMO(CA)'!QE9+'PianificazionePMO(CA)'!UH9+'PianificazionePMO(CA)'!YK9,S6+$I6))</f>
        <v>0</v>
      </c>
      <c r="U6" s="374">
        <f>IF(U$3=1,T6,IF(U$2&lt;=$F$1,'PianificazionePMO(CA)'!QF9+'PianificazionePMO(CA)'!UI9+'PianificazionePMO(CA)'!YL9,T6+$I6))</f>
        <v>0</v>
      </c>
      <c r="V6" s="374">
        <f>IF(V$3=1,U6,IF(V$2&lt;=$F$1,'PianificazionePMO(CA)'!QG9+'PianificazionePMO(CA)'!UJ9+'PianificazionePMO(CA)'!YM9,U6+$I6))</f>
        <v>0</v>
      </c>
      <c r="W6" s="374">
        <f>IF(W$3=1,V6,IF(W$2&lt;=$F$1,'PianificazionePMO(CA)'!QH9+'PianificazionePMO(CA)'!UK9+'PianificazionePMO(CA)'!YN9,V6+$I6))</f>
        <v>0</v>
      </c>
      <c r="X6" s="374">
        <f>IF(X$3=1,W6,IF(X$2&lt;=$F$1,'PianificazionePMO(CA)'!QI9+'PianificazionePMO(CA)'!UL9+'PianificazionePMO(CA)'!YO9,W6+$I6))</f>
        <v>0</v>
      </c>
      <c r="Y6" s="374">
        <f>IF(Y$3=1,X6,IF(Y$2&lt;=$F$1,'PianificazionePMO(CA)'!QJ9+'PianificazionePMO(CA)'!UM9+'PianificazionePMO(CA)'!YP9,X6+$I6))</f>
        <v>0</v>
      </c>
      <c r="Z6" s="374">
        <f>IF(Z$3=1,Y6,IF(Z$2&lt;=$F$1,'PianificazionePMO(CA)'!QK9+'PianificazionePMO(CA)'!UN9+'PianificazionePMO(CA)'!YQ9,Y6+$I6))</f>
        <v>0</v>
      </c>
      <c r="AA6" s="374">
        <f>IF(AA$3=1,Z6,IF(AA$2&lt;=$F$1,'PianificazionePMO(CA)'!QL9+'PianificazionePMO(CA)'!UO9+'PianificazionePMO(CA)'!YR9,Z6+$I6))</f>
        <v>0</v>
      </c>
      <c r="AB6" s="374">
        <f>IF(AB$3=1,AA6,IF(AB$2&lt;=$F$1,'PianificazionePMO(CA)'!QM9+'PianificazionePMO(CA)'!UP9+'PianificazionePMO(CA)'!YS9,AA6+$I6))</f>
        <v>0</v>
      </c>
      <c r="AC6" s="374">
        <f>IF(AC$3=1,AB6,IF(AC$2&lt;=$F$1,'PianificazionePMO(CA)'!QN9+'PianificazionePMO(CA)'!UQ9+'PianificazionePMO(CA)'!YT9,AB6+$I6))</f>
        <v>0</v>
      </c>
      <c r="AD6" s="374">
        <f>IF(AD$3=1,AC6,IF(AD$2&lt;=$F$1,'PianificazionePMO(CA)'!QO9+'PianificazionePMO(CA)'!UR9+'PianificazionePMO(CA)'!YU9,AC6+$I6))</f>
        <v>0</v>
      </c>
      <c r="AE6" s="374">
        <f>IF(AE$3=1,AD6,IF(AE$2&lt;=$F$1,'PianificazionePMO(CA)'!QP9+'PianificazionePMO(CA)'!US9+'PianificazionePMO(CA)'!YV9,AD6+$I6))</f>
        <v>0</v>
      </c>
      <c r="AF6" s="374">
        <f>IF(AF$3=1,AE6,IF(AF$2&lt;=$F$1,'PianificazionePMO(CA)'!QQ9+'PianificazionePMO(CA)'!UT9+'PianificazionePMO(CA)'!YW9,AE6+$I6))</f>
        <v>0</v>
      </c>
      <c r="AG6" s="374">
        <f>IF(AG$3=1,AF6,IF(AG$2&lt;=$F$1,'PianificazionePMO(CA)'!QR9+'PianificazionePMO(CA)'!UU9+'PianificazionePMO(CA)'!YX9,AF6+$I6))</f>
        <v>0</v>
      </c>
      <c r="AH6" s="374">
        <f>IF(AH$3=1,AG6,IF(AH$2&lt;=$F$1,'PianificazionePMO(CA)'!QS9+'PianificazionePMO(CA)'!UV9+'PianificazionePMO(CA)'!YY9,AG6+$I6))</f>
        <v>0</v>
      </c>
      <c r="AI6" s="374">
        <f>IF(AI$3=1,AH6,IF(AI$2&lt;=$F$1,'PianificazionePMO(CA)'!QT9+'PianificazionePMO(CA)'!UW9+'PianificazionePMO(CA)'!YZ9,AH6+$I6))</f>
        <v>0</v>
      </c>
      <c r="AJ6" s="374">
        <f>IF(AJ$3=1,AI6,IF(AJ$2&lt;=$F$1,'PianificazionePMO(CA)'!QU9+'PianificazionePMO(CA)'!UX9+'PianificazionePMO(CA)'!ZA9,AI6+$I6))</f>
        <v>0</v>
      </c>
      <c r="AK6" s="374">
        <f>IF(AK$3=1,AJ6,IF(AK$2&lt;=$F$1,'PianificazionePMO(CA)'!QV9+'PianificazionePMO(CA)'!UY9+'PianificazionePMO(CA)'!ZB9,AJ6+$I6))</f>
        <v>0.3125</v>
      </c>
      <c r="AL6" s="374">
        <f>IF(AL$3=1,AK6,IF(AL$2&lt;=$F$1,'PianificazionePMO(CA)'!QW9+'PianificazionePMO(CA)'!UZ9+'PianificazionePMO(CA)'!ZC9,AK6+$I6))</f>
        <v>0.3125</v>
      </c>
      <c r="AM6" s="374">
        <f>IF(AM$3=1,AL6,IF(AM$2&lt;=$F$1,'PianificazionePMO(CA)'!QX9+'PianificazionePMO(CA)'!VA9+'PianificazionePMO(CA)'!ZD9,AL6+$I6))</f>
        <v>0.3125</v>
      </c>
      <c r="AN6" s="374">
        <f>IF(AN$3=1,AM6,IF(AN$2&lt;=$F$1,'PianificazionePMO(CA)'!QY9+'PianificazionePMO(CA)'!VB9+'PianificazionePMO(CA)'!ZE9,AM6+$I6))</f>
        <v>0.625</v>
      </c>
      <c r="AO6" s="374">
        <f>IF(AO$3=1,AN6,IF(AO$2&lt;=$F$1,'PianificazionePMO(CA)'!QZ9+'PianificazionePMO(CA)'!VC9+'PianificazionePMO(CA)'!ZF9,AN6+$I6))</f>
        <v>0.625</v>
      </c>
      <c r="AP6" s="374">
        <f>IF(AP$3=1,AO6,IF(AP$2&lt;=$F$1,'PianificazionePMO(CA)'!RA9+'PianificazionePMO(CA)'!VD9+'PianificazionePMO(CA)'!ZG9,AO6+$I6))</f>
        <v>0.9375</v>
      </c>
      <c r="AQ6" s="374">
        <f>IF(AQ$3=1,AP6,IF(AQ$2&lt;=$F$1,'PianificazionePMO(CA)'!RB9+'PianificazionePMO(CA)'!VE9+'PianificazionePMO(CA)'!ZH9,AP6+$I6))</f>
        <v>1.25</v>
      </c>
      <c r="AR6" s="374">
        <f>IF(AR$3=1,AQ6,IF(AR$2&lt;=$F$1,'PianificazionePMO(CA)'!RC9+'PianificazionePMO(CA)'!VF9+'PianificazionePMO(CA)'!ZI9,AQ6+$I6))</f>
        <v>1.5625</v>
      </c>
      <c r="AS6" s="374">
        <f>IF(AS$3=1,AR6,IF(AS$2&lt;=$F$1,'PianificazionePMO(CA)'!RD9+'PianificazionePMO(CA)'!VG9+'PianificazionePMO(CA)'!ZJ9,AR6+$I6))</f>
        <v>1.5625</v>
      </c>
      <c r="AT6" s="374">
        <f>IF(AT$3=1,AS6,IF(AT$2&lt;=$F$1,'PianificazionePMO(CA)'!RE9+'PianificazionePMO(CA)'!VH9+'PianificazionePMO(CA)'!ZK9,AS6+$I6))</f>
        <v>1.5625</v>
      </c>
      <c r="AU6" s="374">
        <f>IF(AU$3=1,AT6,IF(AU$2&lt;=$F$1,'PianificazionePMO(CA)'!RF9+'PianificazionePMO(CA)'!VI9+'PianificazionePMO(CA)'!ZL9,AT6+$I6))</f>
        <v>1.875</v>
      </c>
      <c r="AV6" s="374">
        <f>IF(AV$3=1,AU6,IF(AV$2&lt;=$F$1,'PianificazionePMO(CA)'!RG9+'PianificazionePMO(CA)'!VJ9+'PianificazionePMO(CA)'!ZM9,AU6+$I6))</f>
        <v>2.1875</v>
      </c>
      <c r="AW6" s="374">
        <f>IF(AW$3=1,AV6,IF(AW$2&lt;=$F$1,'PianificazionePMO(CA)'!RH9+'PianificazionePMO(CA)'!VK9+'PianificazionePMO(CA)'!ZN9,AV6+$I6))</f>
        <v>2.5</v>
      </c>
      <c r="AX6" s="374">
        <f>IF(AX$3=1,AW6,IF(AX$2&lt;=$F$1,'PianificazionePMO(CA)'!RI9+'PianificazionePMO(CA)'!VL9+'PianificazionePMO(CA)'!ZO9,AW6+$I6))</f>
        <v>2.8125</v>
      </c>
      <c r="AY6" s="374">
        <f>IF(AY$3=1,AX6,IF(AY$2&lt;=$F$1,'PianificazionePMO(CA)'!RJ9+'PianificazionePMO(CA)'!VM9+'PianificazionePMO(CA)'!ZP9,AX6+$I6))</f>
        <v>3.125</v>
      </c>
      <c r="AZ6" s="374">
        <f>IF(AZ$3=1,AY6,IF(AZ$2&lt;=$F$1,'PianificazionePMO(CA)'!RK9+'PianificazionePMO(CA)'!VN9+'PianificazionePMO(CA)'!ZQ9,AY6+$I6))</f>
        <v>3.125</v>
      </c>
      <c r="BA6" s="374">
        <f>IF(BA$3=1,AZ6,IF(BA$2&lt;=$F$1,'PianificazionePMO(CA)'!RL9+'PianificazionePMO(CA)'!VO9+'PianificazionePMO(CA)'!ZR9,AZ6+$I6))</f>
        <v>3.125</v>
      </c>
      <c r="BB6" s="374">
        <f>IF(BB$3=1,BA6,IF(BB$2&lt;=$F$1,'PianificazionePMO(CA)'!RM9+'PianificazionePMO(CA)'!VP9+'PianificazionePMO(CA)'!ZS9,BA6+$I6))</f>
        <v>3.4375</v>
      </c>
      <c r="BC6" s="374">
        <f>IF(BC$3=1,BB6,IF(BC$2&lt;=$F$1,'PianificazionePMO(CA)'!RN9+'PianificazionePMO(CA)'!VQ9+'PianificazionePMO(CA)'!ZT9,BB6+$I6))</f>
        <v>3.75</v>
      </c>
      <c r="BD6" s="374">
        <f>IF(BD$3=1,BC6,IF(BD$2&lt;=$F$1,'PianificazionePMO(CA)'!RO9+'PianificazionePMO(CA)'!VR9+'PianificazionePMO(CA)'!ZU9,BC6+$I6))</f>
        <v>4.0625</v>
      </c>
      <c r="BE6" s="374">
        <f>IF(BE$3=1,BD6,IF(BE$2&lt;=$F$1,'PianificazionePMO(CA)'!RP9+'PianificazionePMO(CA)'!VS9+'PianificazionePMO(CA)'!ZV9,BD6+$I6))</f>
        <v>4.375</v>
      </c>
      <c r="BF6" s="374">
        <f>IF(BF$3=1,BE6,IF(BF$2&lt;=$F$1,'PianificazionePMO(CA)'!RQ9+'PianificazionePMO(CA)'!VT9+'PianificazionePMO(CA)'!ZW9,BE6+$I6))</f>
        <v>4.6875</v>
      </c>
      <c r="BG6" s="374">
        <f>IF(BG$3=1,BF6,IF(BG$2&lt;=$F$1,'PianificazionePMO(CA)'!RR9+'PianificazionePMO(CA)'!VU9+'PianificazionePMO(CA)'!ZX9,BF6+$I6))</f>
        <v>4.6875</v>
      </c>
      <c r="BH6" s="374">
        <f>IF(BH$3=1,BG6,IF(BH$2&lt;=$F$1,'PianificazionePMO(CA)'!RS9+'PianificazionePMO(CA)'!VV9+'PianificazionePMO(CA)'!ZY9,BG6+$I6))</f>
        <v>4.6875</v>
      </c>
      <c r="BI6" s="374">
        <f>IF(BI$3=1,BH6,IF(BI$2&lt;=$F$1,'PianificazionePMO(CA)'!RT9+'PianificazionePMO(CA)'!VW9+'PianificazionePMO(CA)'!ZZ9,BH6+$I6))</f>
        <v>5</v>
      </c>
      <c r="BJ6" s="374">
        <f>IF(BJ$3=1,BI6,IF(BJ$2&lt;=$F$1,'PianificazionePMO(CA)'!RU9+'PianificazionePMO(CA)'!VX9+'PianificazionePMO(CA)'!AAA9,BI6+$I6))</f>
        <v>5.3125</v>
      </c>
      <c r="BK6" s="374">
        <f>IF(BK$3=1,BJ6,IF(BK$2&lt;=$F$1,'PianificazionePMO(CA)'!RV9+'PianificazionePMO(CA)'!VY9+'PianificazionePMO(CA)'!AAB9,BJ6+$I6))</f>
        <v>5.625</v>
      </c>
      <c r="BL6" s="374">
        <f>IF(BL$3=1,BK6,IF(BL$2&lt;=$F$1,'PianificazionePMO(CA)'!RW9+'PianificazionePMO(CA)'!VZ9+'PianificazionePMO(CA)'!AAC9,BK6+$I6))</f>
        <v>5.9375</v>
      </c>
      <c r="BM6" s="374">
        <f>IF(BM$3=1,BL6,IF(BM$2&lt;=$F$1,'PianificazionePMO(CA)'!RX9+'PianificazionePMO(CA)'!WA9+'PianificazionePMO(CA)'!AAD9,BL6+$I6))</f>
        <v>6.25</v>
      </c>
      <c r="BN6" s="374">
        <f>IF(BN$3=1,BM6,IF(BN$2&lt;=$F$1,'PianificazionePMO(CA)'!RY9+'PianificazionePMO(CA)'!WB9+'PianificazionePMO(CA)'!AAE9,BM6+$I6))</f>
        <v>6.25</v>
      </c>
      <c r="BO6" s="374">
        <f>IF(BO$3=1,BN6,IF(BO$2&lt;=$F$1,'PianificazionePMO(CA)'!RZ9+'PianificazionePMO(CA)'!WC9+'PianificazionePMO(CA)'!AAF9,BN6+$I6))</f>
        <v>6.25</v>
      </c>
      <c r="BP6" s="374">
        <f>IF(BP$3=1,BO6,IF(BP$2&lt;=$F$1,'PianificazionePMO(CA)'!SA9+'PianificazionePMO(CA)'!WD9+'PianificazionePMO(CA)'!AAG9,BO6+$I6))</f>
        <v>6.5625</v>
      </c>
      <c r="BQ6" s="374">
        <f>IF(BQ$3=1,BP6,IF(BQ$2&lt;=$F$1,'PianificazionePMO(CA)'!SB9+'PianificazionePMO(CA)'!WE9+'PianificazionePMO(CA)'!AAH9,BP6+$I6))</f>
        <v>6.875</v>
      </c>
      <c r="BR6" s="374">
        <f>IF(BR$3=1,BQ6,IF(BR$2&lt;=$F$1,'PianificazionePMO(CA)'!SC9+'PianificazionePMO(CA)'!WF9+'PianificazionePMO(CA)'!AAI9,BQ6+$I6))</f>
        <v>7.1875</v>
      </c>
      <c r="BS6" s="374">
        <f>IF(BS$3=1,BR6,IF(BS$2&lt;=$F$1,'PianificazionePMO(CA)'!SD9+'PianificazionePMO(CA)'!WG9+'PianificazionePMO(CA)'!AAJ9,BR6+$I6))</f>
        <v>7.5</v>
      </c>
      <c r="BT6" s="374">
        <f>IF(BT$3=1,BS6,IF(BT$2&lt;=$F$1,'PianificazionePMO(CA)'!SE9+'PianificazionePMO(CA)'!WH9+'PianificazionePMO(CA)'!AAK9,BS6+$I6))</f>
        <v>7.8125</v>
      </c>
      <c r="BU6" s="374">
        <f>IF(BU$3=1,BT6,IF(BU$2&lt;=$F$1,'PianificazionePMO(CA)'!SF9+'PianificazionePMO(CA)'!WI9+'PianificazionePMO(CA)'!AAL9,BT6+$I6))</f>
        <v>7.8125</v>
      </c>
      <c r="BV6" s="374">
        <f>IF(BV$3=1,BU6,IF(BV$2&lt;=$F$1,'PianificazionePMO(CA)'!SG9+'PianificazionePMO(CA)'!WJ9+'PianificazionePMO(CA)'!AAM9,BU6+$I6))</f>
        <v>7.8125</v>
      </c>
      <c r="BW6" s="374">
        <f>IF(BW$3=1,BV6,IF(BW$2&lt;=$F$1,'PianificazionePMO(CA)'!SH9+'PianificazionePMO(CA)'!WK9+'PianificazionePMO(CA)'!AAN9,BV6+$I6))</f>
        <v>8.125</v>
      </c>
      <c r="BX6" s="374">
        <f>IF(BX$3=1,BW6,IF(BX$2&lt;=$F$1,'PianificazionePMO(CA)'!SI9+'PianificazionePMO(CA)'!WL9+'PianificazionePMO(CA)'!AAO9,BW6+$I6))</f>
        <v>8.125</v>
      </c>
      <c r="BY6" s="374">
        <f>IF(BY$3=1,BX6,IF(BY$2&lt;=$F$1,'PianificazionePMO(CA)'!SJ9+'PianificazionePMO(CA)'!WM9+'PianificazionePMO(CA)'!AAP9,BX6+$I6))</f>
        <v>8.125</v>
      </c>
      <c r="BZ6" s="374">
        <f>IF(BZ$3=1,BY6,IF(BZ$2&lt;=$F$1,'PianificazionePMO(CA)'!SK9+'PianificazionePMO(CA)'!WN9+'PianificazionePMO(CA)'!AAQ9,BY6+$I6))</f>
        <v>8.4375</v>
      </c>
      <c r="CA6" s="374">
        <f>IF(CA$3=1,BZ6,IF(CA$2&lt;=$F$1,'PianificazionePMO(CA)'!SL9+'PianificazionePMO(CA)'!WO9+'PianificazionePMO(CA)'!AAR9,BZ6+$I6))</f>
        <v>8.75</v>
      </c>
      <c r="CB6" s="374">
        <f>IF(CB$3=1,CA6,IF(CB$2&lt;=$F$1,'PianificazionePMO(CA)'!SM9+'PianificazionePMO(CA)'!WP9+'PianificazionePMO(CA)'!AAS9,CA6+$I6))</f>
        <v>8.75</v>
      </c>
      <c r="CC6" s="374">
        <f>IF(CC$3=1,CB6,IF(CC$2&lt;=$F$1,'PianificazionePMO(CA)'!SN9+'PianificazionePMO(CA)'!WQ9+'PianificazionePMO(CA)'!AAT9,CB6+$I6))</f>
        <v>8.75</v>
      </c>
      <c r="CD6" s="374">
        <f>IF(CD$3=1,CC6,IF(CD$2&lt;=$F$1,'PianificazionePMO(CA)'!SO9+'PianificazionePMO(CA)'!WR9+'PianificazionePMO(CA)'!AAU9,CC6+$I6))</f>
        <v>9.0625</v>
      </c>
      <c r="CE6" s="374">
        <f>IF(CE$3=1,CD6,IF(CE$2&lt;=$F$1,'PianificazionePMO(CA)'!SP9+'PianificazionePMO(CA)'!WS9+'PianificazionePMO(CA)'!AAV9,CD6+$I6))</f>
        <v>9.375</v>
      </c>
      <c r="CF6" s="374">
        <f>IF(CF$3=1,CE6,IF(CF$2&lt;=$F$1,'PianificazionePMO(CA)'!SQ9+'PianificazionePMO(CA)'!WT9+'PianificazionePMO(CA)'!AAW9,CE6+$I6))</f>
        <v>9.6875</v>
      </c>
      <c r="CG6" s="374">
        <f>IF(CG$3=1,CF6,IF(CG$2&lt;=$F$1,'PianificazionePMO(CA)'!SR9+'PianificazionePMO(CA)'!WU9+'PianificazionePMO(CA)'!AAX9,CF6+$I6))</f>
        <v>10</v>
      </c>
      <c r="CH6" s="374">
        <f>IF(CH$3=1,CG6,IF(CH$2&lt;=$F$1,'PianificazionePMO(CA)'!SS9+'PianificazionePMO(CA)'!WV9+'PianificazionePMO(CA)'!AAY9,CG6+$I6))</f>
        <v>10.3125</v>
      </c>
      <c r="CI6" s="374">
        <f>IF(CI$3=1,CH6,IF(CI$2&lt;=$F$1,'PianificazionePMO(CA)'!ST9+'PianificazionePMO(CA)'!WW9+'PianificazionePMO(CA)'!AAZ9,CH6+$I6))</f>
        <v>10.3125</v>
      </c>
      <c r="CJ6" s="374">
        <f>IF(CJ$3=1,CI6,IF(CJ$2&lt;=$F$1,'PianificazionePMO(CA)'!SU9+'PianificazionePMO(CA)'!WX9+'PianificazionePMO(CA)'!ABA9,CI6+$I6))</f>
        <v>10.3125</v>
      </c>
      <c r="CK6" s="374">
        <f>IF(CK$3=1,CJ6,IF(CK$2&lt;=$F$1,'PianificazionePMO(CA)'!SV9+'PianificazionePMO(CA)'!WY9+'PianificazionePMO(CA)'!ABB9,CJ6+$I6))</f>
        <v>10.625</v>
      </c>
      <c r="CL6" s="374">
        <f>IF(CL$3=1,CK6,IF(CL$2&lt;=$F$1,'PianificazionePMO(CA)'!SW9+'PianificazionePMO(CA)'!WZ9+'PianificazionePMO(CA)'!ABC9,CK6+$I6))</f>
        <v>10.9375</v>
      </c>
      <c r="CM6" s="374">
        <f>IF(CM$3=1,CL6,IF(CM$2&lt;=$F$1,'PianificazionePMO(CA)'!SX9+'PianificazionePMO(CA)'!XA9+'PianificazionePMO(CA)'!ABD9,CL6+$I6))</f>
        <v>11.25</v>
      </c>
      <c r="CN6" s="374">
        <f>IF(CN$3=1,CM6,IF(CN$2&lt;=$F$1,'PianificazionePMO(CA)'!SY9+'PianificazionePMO(CA)'!XB9+'PianificazionePMO(CA)'!ABE9,CM6+$I6))</f>
        <v>11.5625</v>
      </c>
      <c r="CO6" s="374">
        <f>IF(CO$3=1,CN6,IF(CO$2&lt;=$F$1,'PianificazionePMO(CA)'!SZ9+'PianificazionePMO(CA)'!XC9+'PianificazionePMO(CA)'!ABF9,CN6+$I6))</f>
        <v>11.875</v>
      </c>
      <c r="CP6" s="374">
        <f>IF(CP$3=1,CO6,IF(CP$2&lt;=$F$1,'PianificazionePMO(CA)'!TA9+'PianificazionePMO(CA)'!XD9+'PianificazionePMO(CA)'!ABG9,CO6+$I6))</f>
        <v>11.875</v>
      </c>
      <c r="CQ6" s="374">
        <f>IF(CQ$3=1,CP6,IF(CQ$2&lt;=$F$1,'PianificazionePMO(CA)'!TB9+'PianificazionePMO(CA)'!XE9+'PianificazionePMO(CA)'!ABH9,CP6+$I6))</f>
        <v>11.875</v>
      </c>
      <c r="CR6" s="374">
        <f>IF(CR$3=1,CQ6,IF(CR$2&lt;=$F$1,'PianificazionePMO(CA)'!TC9+'PianificazionePMO(CA)'!XF9+'PianificazionePMO(CA)'!ABI9,CQ6+$I6))</f>
        <v>12.1875</v>
      </c>
      <c r="CS6" s="374">
        <f>IF(CS$3=1,CR6,IF(CS$2&lt;=$F$1,'PianificazionePMO(CA)'!TD9+'PianificazionePMO(CA)'!XG9+'PianificazionePMO(CA)'!ABJ9,CR6+$I6))</f>
        <v>12.5</v>
      </c>
      <c r="CT6" s="374">
        <f>IF(CT$3=1,CS6,IF(CT$2&lt;=$F$1,'PianificazionePMO(CA)'!TE9+'PianificazionePMO(CA)'!XH9+'PianificazionePMO(CA)'!ABK9,CS6+$I6))</f>
        <v>12.8125</v>
      </c>
      <c r="CU6" s="374">
        <f>IF(CU$3=1,CT6,IF(CU$2&lt;=$F$1,'PianificazionePMO(CA)'!TF9+'PianificazionePMO(CA)'!XI9+'PianificazionePMO(CA)'!ABL9,CT6+$I6))</f>
        <v>13.125</v>
      </c>
      <c r="CV6" s="374">
        <f>IF(CV$3=1,CU6,IF(CV$2&lt;=$F$1,'PianificazionePMO(CA)'!TG9+'PianificazionePMO(CA)'!XJ9+'PianificazionePMO(CA)'!ABM9,CU6+$I6))</f>
        <v>13.4375</v>
      </c>
      <c r="CW6" s="374">
        <f>IF(CW$3=1,CV6,IF(CW$2&lt;=$F$1,'PianificazionePMO(CA)'!TH9+'PianificazionePMO(CA)'!XK9+'PianificazionePMO(CA)'!ABN9,CV6+$I6))</f>
        <v>13.4375</v>
      </c>
      <c r="CX6" s="374">
        <f>IF(CX$3=1,CW6,IF(CX$2&lt;=$F$1,'PianificazionePMO(CA)'!TI9+'PianificazionePMO(CA)'!XL9+'PianificazionePMO(CA)'!ABO9,CW6+$I6))</f>
        <v>13.4375</v>
      </c>
      <c r="CY6" s="374">
        <f>IF(CY$3=1,CX6,IF(CY$2&lt;=$F$1,'PianificazionePMO(CA)'!TJ9+'PianificazionePMO(CA)'!XM9+'PianificazionePMO(CA)'!ABP9,CX6+$I6))</f>
        <v>13.75</v>
      </c>
      <c r="CZ6" s="374">
        <f>IF(CZ$3=1,CY6,IF(CZ$2&lt;=$F$1,'PianificazionePMO(CA)'!TK9+'PianificazionePMO(CA)'!XN9+'PianificazionePMO(CA)'!ABQ9,CY6+$I6))</f>
        <v>14.0625</v>
      </c>
      <c r="DA6" s="374">
        <f>IF(DA$3=1,CZ6,IF(DA$2&lt;=$F$1,'PianificazionePMO(CA)'!TL9+'PianificazionePMO(CA)'!XO9+'PianificazionePMO(CA)'!ABR9,CZ6+$I6))</f>
        <v>14.375</v>
      </c>
      <c r="DB6" s="374">
        <f>IF(DB$3=1,DA6,IF(DB$2&lt;=$F$1,'PianificazionePMO(CA)'!TM9+'PianificazionePMO(CA)'!XP9+'PianificazionePMO(CA)'!ABS9,DA6+$I6))</f>
        <v>14.6875</v>
      </c>
      <c r="DC6" s="374">
        <f>IF(DC$3=1,DB6,IF(DC$2&lt;=$F$1,'PianificazionePMO(CA)'!TN9+'PianificazionePMO(CA)'!XQ9+'PianificazionePMO(CA)'!ABT9,DB6+$I6))</f>
        <v>15</v>
      </c>
      <c r="DD6" s="374">
        <f>IF(DD$3=1,DC6,IF(DD$2&lt;=$F$1,'PianificazionePMO(CA)'!TO9+'PianificazionePMO(CA)'!XR9+'PianificazionePMO(CA)'!ABU9,DC6+$I6))</f>
        <v>15</v>
      </c>
      <c r="DE6" s="374">
        <f>IF(DE$3=1,DD6,IF(DE$2&lt;=$F$1,'PianificazionePMO(CA)'!TP9+'PianificazionePMO(CA)'!XS9+'PianificazionePMO(CA)'!ABV9,DD6+$I6))</f>
        <v>15</v>
      </c>
      <c r="DF6" s="374">
        <f>IF(DF$3=1,DE6,IF(DF$2&lt;=$F$1,'PianificazionePMO(CA)'!TQ9+'PianificazionePMO(CA)'!XT9+'PianificazionePMO(CA)'!ABW9,DE6+$I6))</f>
        <v>15.3125</v>
      </c>
      <c r="DG6" s="374">
        <f>IF(DG$3=1,DF6,IF(DG$2&lt;=$F$1,'PianificazionePMO(CA)'!TR9+'PianificazionePMO(CA)'!XU9+'PianificazionePMO(CA)'!ABX9,DF6+$I6))</f>
        <v>15.625</v>
      </c>
      <c r="DH6" s="374">
        <f>IF(DH$3=1,DG6,IF(DH$2&lt;=$F$1,'PianificazionePMO(CA)'!TS9+'PianificazionePMO(CA)'!XV9+'PianificazionePMO(CA)'!ABY9,DG6+$I6))</f>
        <v>15.9375</v>
      </c>
      <c r="DI6" s="374">
        <f>IF(DI$3=1,DH6,IF(DI$2&lt;=$F$1,'PianificazionePMO(CA)'!TT9+'PianificazionePMO(CA)'!XW9+'PianificazionePMO(CA)'!ABZ9,DH6+$I6))</f>
        <v>16.25</v>
      </c>
      <c r="DJ6" s="374">
        <f>IF(DJ$3=1,DI6,IF(DJ$2&lt;=$F$1,'PianificazionePMO(CA)'!TU9+'PianificazionePMO(CA)'!XX9+'PianificazionePMO(CA)'!ACA9,DI6+$I6))</f>
        <v>16.5625</v>
      </c>
      <c r="DK6" s="374"/>
      <c r="DL6" s="374"/>
      <c r="DM6" s="374"/>
      <c r="DN6" s="371"/>
      <c r="DO6" s="371"/>
      <c r="DP6" s="371"/>
      <c r="DQ6" s="371"/>
      <c r="DR6" s="371"/>
      <c r="DS6" s="371"/>
      <c r="DT6" s="371"/>
      <c r="DU6" s="371"/>
      <c r="DV6" s="371"/>
      <c r="DW6" s="371"/>
      <c r="DX6" s="371"/>
      <c r="DY6" s="371"/>
      <c r="DZ6" s="371"/>
      <c r="EA6" s="371"/>
      <c r="EB6" s="371"/>
      <c r="EC6" s="371"/>
      <c r="ED6" s="371"/>
      <c r="EE6" s="371"/>
      <c r="EF6" s="371"/>
      <c r="EG6" s="371"/>
      <c r="EH6" s="371"/>
      <c r="EI6" s="371"/>
      <c r="EJ6" s="371"/>
      <c r="EK6" s="371"/>
      <c r="EL6" s="371"/>
      <c r="EM6" s="371"/>
      <c r="EN6" s="371"/>
      <c r="EO6" s="371"/>
      <c r="EP6" s="371"/>
      <c r="EQ6" s="371"/>
      <c r="ER6" s="371"/>
      <c r="ES6" s="371"/>
      <c r="ET6" s="371"/>
      <c r="EU6" s="371"/>
      <c r="EV6" s="371"/>
      <c r="EW6" s="371"/>
      <c r="EX6" s="371"/>
      <c r="EY6" s="371"/>
      <c r="EZ6" s="371"/>
      <c r="FA6" s="371"/>
      <c r="FB6" s="371"/>
      <c r="FC6" s="371"/>
      <c r="FD6" s="371"/>
      <c r="FE6" s="371"/>
      <c r="FF6" s="371"/>
      <c r="FG6" s="371"/>
      <c r="FH6" s="371"/>
      <c r="FI6" s="371"/>
      <c r="FJ6" s="371"/>
    </row>
    <row r="7" spans="1:197" outlineLevel="1">
      <c r="A7" s="824"/>
      <c r="B7" s="362" t="str">
        <f>'Lista PMO'!A8</f>
        <v>P59-Deploy &amp; Change CRMT</v>
      </c>
      <c r="C7" s="362" t="str">
        <f>'Lista PMO'!B8</f>
        <v>AO004511_YYY109</v>
      </c>
      <c r="D7" s="362" t="str">
        <f>'Lista PMO'!C8</f>
        <v>Ricontrattualizzazione</v>
      </c>
      <c r="E7" s="369">
        <f>VLOOKUP(C7,'Lista PMO'!B:AB,19,FALSE)</f>
        <v>23</v>
      </c>
      <c r="F7" s="370">
        <f>VLOOKUP(C7,'Lista PMO'!$B$1:$BO$42,60,FALSE)</f>
        <v>3</v>
      </c>
      <c r="G7" s="369">
        <f t="shared" si="5"/>
        <v>20</v>
      </c>
      <c r="H7" s="378">
        <f>IFERROR(F7/(NETWORKDAYS($K7,$F$1,hol!$A$1:$A$9)),0)</f>
        <v>0.17647058823529413</v>
      </c>
      <c r="I7" s="378">
        <f>IFERROR(G7/((NETWORKDAYS($F$1+1,$L7,hol!$A$1:$A$9)+$J$1)),0)</f>
        <v>1.25</v>
      </c>
      <c r="J7" s="378">
        <f t="shared" si="6"/>
        <v>1.0735294117647058</v>
      </c>
      <c r="K7" s="389">
        <f>VLOOKUP(C7,'PianificazionePMO(CA)'!$B$7:$I$37,7,FALSE)</f>
        <v>43271</v>
      </c>
      <c r="L7" s="389">
        <f>VLOOKUP(C7,'PianificazionePMO(CA)'!$B$7:$I$37,8,FALSE)</f>
        <v>43315</v>
      </c>
      <c r="N7" s="374">
        <f>IF(N$3=1,M7,IF(N$2&lt;=$F$1,'PianificazionePMO(CA)'!PY10+'PianificazionePMO(CA)'!UB10+'PianificazionePMO(CA)'!YE10,M7+$I7))</f>
        <v>0</v>
      </c>
      <c r="O7" s="374">
        <f>IF(O$3=1,N7,IF(O$2&lt;=$F$1,'PianificazionePMO(CA)'!PZ10+'PianificazionePMO(CA)'!UC10+'PianificazionePMO(CA)'!YF10,N7+$I7))</f>
        <v>0</v>
      </c>
      <c r="P7" s="374">
        <f>IF(P$3=1,O7,IF(P$2&lt;=$F$1,'PianificazionePMO(CA)'!QA10+'PianificazionePMO(CA)'!UD10+'PianificazionePMO(CA)'!YG10,O7+$I7))</f>
        <v>0</v>
      </c>
      <c r="Q7" s="374">
        <f>IF(Q$3=1,P7,IF(Q$2&lt;=$F$1,'PianificazionePMO(CA)'!QB10+'PianificazionePMO(CA)'!UE10+'PianificazionePMO(CA)'!YH10,P7+$I7))</f>
        <v>0</v>
      </c>
      <c r="R7" s="374">
        <f>IF(R$3=1,Q7,IF(R$2&lt;=$F$1,'PianificazionePMO(CA)'!QC10+'PianificazionePMO(CA)'!UF10+'PianificazionePMO(CA)'!YI10,Q7+$I7))</f>
        <v>0</v>
      </c>
      <c r="S7" s="374">
        <f>IF(S$3=1,R7,IF(S$2&lt;=$F$1,'PianificazionePMO(CA)'!QD10+'PianificazionePMO(CA)'!UG10+'PianificazionePMO(CA)'!YJ10,R7+$I7))</f>
        <v>0</v>
      </c>
      <c r="T7" s="374">
        <f>IF(T$3=1,S7,IF(T$2&lt;=$F$1,'PianificazionePMO(CA)'!QE10+'PianificazionePMO(CA)'!UH10+'PianificazionePMO(CA)'!YK10,S7+$I7))</f>
        <v>0</v>
      </c>
      <c r="U7" s="374">
        <f>IF(U$3=1,T7,IF(U$2&lt;=$F$1,'PianificazionePMO(CA)'!QF10+'PianificazionePMO(CA)'!UI10+'PianificazionePMO(CA)'!YL10,T7+$I7))</f>
        <v>0</v>
      </c>
      <c r="V7" s="374">
        <f>IF(V$3=1,U7,IF(V$2&lt;=$F$1,'PianificazionePMO(CA)'!QG10+'PianificazionePMO(CA)'!UJ10+'PianificazionePMO(CA)'!YM10,U7+$I7))</f>
        <v>0</v>
      </c>
      <c r="W7" s="374">
        <f>IF(W$3=1,V7,IF(W$2&lt;=$F$1,'PianificazionePMO(CA)'!QH10+'PianificazionePMO(CA)'!UK10+'PianificazionePMO(CA)'!YN10,V7+$I7))</f>
        <v>0</v>
      </c>
      <c r="X7" s="374">
        <f>IF(X$3=1,W7,IF(X$2&lt;=$F$1,'PianificazionePMO(CA)'!QI10+'PianificazionePMO(CA)'!UL10+'PianificazionePMO(CA)'!YO10,W7+$I7))</f>
        <v>0</v>
      </c>
      <c r="Y7" s="374">
        <f>IF(Y$3=1,X7,IF(Y$2&lt;=$F$1,'PianificazionePMO(CA)'!QJ10+'PianificazionePMO(CA)'!UM10+'PianificazionePMO(CA)'!YP10,X7+$I7))</f>
        <v>0</v>
      </c>
      <c r="Z7" s="374">
        <f>IF(Z$3=1,Y7,IF(Z$2&lt;=$F$1,'PianificazionePMO(CA)'!QK10+'PianificazionePMO(CA)'!UN10+'PianificazionePMO(CA)'!YQ10,Y7+$I7))</f>
        <v>0</v>
      </c>
      <c r="AA7" s="374">
        <f>IF(AA$3=1,Z7,IF(AA$2&lt;=$F$1,'PianificazionePMO(CA)'!QL10+'PianificazionePMO(CA)'!UO10+'PianificazionePMO(CA)'!YR10,Z7+$I7))</f>
        <v>0</v>
      </c>
      <c r="AB7" s="374">
        <f>IF(AB$3=1,AA7,IF(AB$2&lt;=$F$1,'PianificazionePMO(CA)'!QM10+'PianificazionePMO(CA)'!UP10+'PianificazionePMO(CA)'!YS10,AA7+$I7))</f>
        <v>0</v>
      </c>
      <c r="AC7" s="374">
        <f>IF(AC$3=1,AB7,IF(AC$2&lt;=$F$1,'PianificazionePMO(CA)'!QN10+'PianificazionePMO(CA)'!UQ10+'PianificazionePMO(CA)'!YT10,AB7+$I7))</f>
        <v>1</v>
      </c>
      <c r="AD7" s="374">
        <f>IF(AD$3=1,AC7,IF(AD$2&lt;=$F$1,'PianificazionePMO(CA)'!QO10+'PianificazionePMO(CA)'!UR10+'PianificazionePMO(CA)'!YU10,AC7+$I7))</f>
        <v>1</v>
      </c>
      <c r="AE7" s="374">
        <f>IF(AE$3=1,AD7,IF(AE$2&lt;=$F$1,'PianificazionePMO(CA)'!QP10+'PianificazionePMO(CA)'!US10+'PianificazionePMO(CA)'!YV10,AD7+$I7))</f>
        <v>1</v>
      </c>
      <c r="AF7" s="374">
        <f>IF(AF$3=1,AE7,IF(AF$2&lt;=$F$1,'PianificazionePMO(CA)'!QQ10+'PianificazionePMO(CA)'!UT10+'PianificazionePMO(CA)'!YW10,AE7+$I7))</f>
        <v>1</v>
      </c>
      <c r="AG7" s="374">
        <f>IF(AG$3=1,AF7,IF(AG$2&lt;=$F$1,'PianificazionePMO(CA)'!QR10+'PianificazionePMO(CA)'!UU10+'PianificazionePMO(CA)'!YX10,AF7+$I7))</f>
        <v>1</v>
      </c>
      <c r="AH7" s="374">
        <f>IF(AH$3=1,AG7,IF(AH$2&lt;=$F$1,'PianificazionePMO(CA)'!QS10+'PianificazionePMO(CA)'!UV10+'PianificazionePMO(CA)'!YY10,AG7+$I7))</f>
        <v>3</v>
      </c>
      <c r="AI7" s="374">
        <f>IF(AI$3=1,AH7,IF(AI$2&lt;=$F$1,'PianificazionePMO(CA)'!QT10+'PianificazionePMO(CA)'!UW10+'PianificazionePMO(CA)'!YZ10,AH7+$I7))</f>
        <v>3</v>
      </c>
      <c r="AJ7" s="374">
        <f>IF(AJ$3=1,AI7,IF(AJ$2&lt;=$F$1,'PianificazionePMO(CA)'!QU10+'PianificazionePMO(CA)'!UX10+'PianificazionePMO(CA)'!ZA10,AI7+$I7))</f>
        <v>3</v>
      </c>
      <c r="AK7" s="374">
        <f>IF(AK$3=1,AJ7,IF(AK$2&lt;=$F$1,'PianificazionePMO(CA)'!QV10+'PianificazionePMO(CA)'!UY10+'PianificazionePMO(CA)'!ZB10,AJ7+$I7))</f>
        <v>4.25</v>
      </c>
      <c r="AL7" s="374">
        <f>IF(AL$3=1,AK7,IF(AL$2&lt;=$F$1,'PianificazionePMO(CA)'!QW10+'PianificazionePMO(CA)'!UZ10+'PianificazionePMO(CA)'!ZC10,AK7+$I7))</f>
        <v>4.25</v>
      </c>
      <c r="AM7" s="374">
        <f>IF(AM$3=1,AL7,IF(AM$2&lt;=$F$1,'PianificazionePMO(CA)'!QX10+'PianificazionePMO(CA)'!VA10+'PianificazionePMO(CA)'!ZD10,AL7+$I7))</f>
        <v>4.25</v>
      </c>
      <c r="AN7" s="374">
        <f>IF(AN$3=1,AM7,IF(AN$2&lt;=$F$1,'PianificazionePMO(CA)'!QY10+'PianificazionePMO(CA)'!VB10+'PianificazionePMO(CA)'!ZE10,AM7+$I7))</f>
        <v>5.5</v>
      </c>
      <c r="AO7" s="374">
        <f>IF(AO$3=1,AN7,IF(AO$2&lt;=$F$1,'PianificazionePMO(CA)'!QZ10+'PianificazionePMO(CA)'!VC10+'PianificazionePMO(CA)'!ZF10,AN7+$I7))</f>
        <v>5.5</v>
      </c>
      <c r="AP7" s="374">
        <f>IF(AP$3=1,AO7,IF(AP$2&lt;=$F$1,'PianificazionePMO(CA)'!RA10+'PianificazionePMO(CA)'!VD10+'PianificazionePMO(CA)'!ZG10,AO7+$I7))</f>
        <v>6.75</v>
      </c>
      <c r="AQ7" s="374">
        <f>IF(AQ$3=1,AP7,IF(AQ$2&lt;=$F$1,'PianificazionePMO(CA)'!RB10+'PianificazionePMO(CA)'!VE10+'PianificazionePMO(CA)'!ZH10,AP7+$I7))</f>
        <v>8</v>
      </c>
      <c r="AR7" s="374">
        <f>IF(AR$3=1,AQ7,IF(AR$2&lt;=$F$1,'PianificazionePMO(CA)'!RC10+'PianificazionePMO(CA)'!VF10+'PianificazionePMO(CA)'!ZI10,AQ7+$I7))</f>
        <v>9.25</v>
      </c>
      <c r="AS7" s="374">
        <f>IF(AS$3=1,AR7,IF(AS$2&lt;=$F$1,'PianificazionePMO(CA)'!RD10+'PianificazionePMO(CA)'!VG10+'PianificazionePMO(CA)'!ZJ10,AR7+$I7))</f>
        <v>9.25</v>
      </c>
      <c r="AT7" s="374">
        <f>IF(AT$3=1,AS7,IF(AT$2&lt;=$F$1,'PianificazionePMO(CA)'!RE10+'PianificazionePMO(CA)'!VH10+'PianificazionePMO(CA)'!ZK10,AS7+$I7))</f>
        <v>9.25</v>
      </c>
      <c r="AU7" s="374">
        <f>IF(AU$3=1,AT7,IF(AU$2&lt;=$F$1,'PianificazionePMO(CA)'!RF10+'PianificazionePMO(CA)'!VI10+'PianificazionePMO(CA)'!ZL10,AT7+$I7))</f>
        <v>10.5</v>
      </c>
      <c r="AV7" s="374">
        <f>IF(AV$3=1,AU7,IF(AV$2&lt;=$F$1,'PianificazionePMO(CA)'!RG10+'PianificazionePMO(CA)'!VJ10+'PianificazionePMO(CA)'!ZM10,AU7+$I7))</f>
        <v>11.75</v>
      </c>
      <c r="AW7" s="374">
        <f>IF(AW$3=1,AV7,IF(AW$2&lt;=$F$1,'PianificazionePMO(CA)'!RH10+'PianificazionePMO(CA)'!VK10+'PianificazionePMO(CA)'!ZN10,AV7+$I7))</f>
        <v>13</v>
      </c>
      <c r="AX7" s="374">
        <f>IF(AX$3=1,AW7,IF(AX$2&lt;=$F$1,'PianificazionePMO(CA)'!RI10+'PianificazionePMO(CA)'!VL10+'PianificazionePMO(CA)'!ZO10,AW7+$I7))</f>
        <v>14.25</v>
      </c>
      <c r="AY7" s="374">
        <f>IF(AY$3=1,AX7,IF(AY$2&lt;=$F$1,'PianificazionePMO(CA)'!RJ10+'PianificazionePMO(CA)'!VM10+'PianificazionePMO(CA)'!ZP10,AX7+$I7))</f>
        <v>15.5</v>
      </c>
      <c r="AZ7" s="374">
        <f>IF(AZ$3=1,AY7,IF(AZ$2&lt;=$F$1,'PianificazionePMO(CA)'!RK10+'PianificazionePMO(CA)'!VN10+'PianificazionePMO(CA)'!ZQ10,AY7+$I7))</f>
        <v>15.5</v>
      </c>
      <c r="BA7" s="374">
        <f>IF(BA$3=1,AZ7,IF(BA$2&lt;=$F$1,'PianificazionePMO(CA)'!RL10+'PianificazionePMO(CA)'!VO10+'PianificazionePMO(CA)'!ZR10,AZ7+$I7))</f>
        <v>15.5</v>
      </c>
      <c r="BB7" s="374">
        <f>IF(BB$3=1,BA7,IF(BB$2&lt;=$F$1,'PianificazionePMO(CA)'!RM10+'PianificazionePMO(CA)'!VP10+'PianificazionePMO(CA)'!ZS10,BA7+$I7))</f>
        <v>16.75</v>
      </c>
      <c r="BC7" s="374">
        <f>IF(BC$3=1,BB7,IF(BC$2&lt;=$F$1,'PianificazionePMO(CA)'!RN10+'PianificazionePMO(CA)'!VQ10+'PianificazionePMO(CA)'!ZT10,BB7+$I7))</f>
        <v>18</v>
      </c>
      <c r="BD7" s="374">
        <f>IF(BD$3=1,BC7,IF(BD$2&lt;=$F$1,'PianificazionePMO(CA)'!RO10+'PianificazionePMO(CA)'!VR10+'PianificazionePMO(CA)'!ZU10,BC7+$I7))</f>
        <v>19.25</v>
      </c>
      <c r="BE7" s="374">
        <f>IF(BE$3=1,BD7,IF(BE$2&lt;=$F$1,'PianificazionePMO(CA)'!RP10+'PianificazionePMO(CA)'!VS10+'PianificazionePMO(CA)'!ZV10,BD7+$I7))</f>
        <v>20.5</v>
      </c>
      <c r="BF7" s="374">
        <f>IF(BF$3=1,BE7,IF(BF$2&lt;=$F$1,'PianificazionePMO(CA)'!RQ10+'PianificazionePMO(CA)'!VT10+'PianificazionePMO(CA)'!ZW10,BE7+$I7))</f>
        <v>21.75</v>
      </c>
      <c r="BG7" s="374">
        <f>IF(BG$3=1,BF7,IF(BG$2&lt;=$F$1,'PianificazionePMO(CA)'!RR10+'PianificazionePMO(CA)'!VU10+'PianificazionePMO(CA)'!ZX10,BF7+$I7))</f>
        <v>21.75</v>
      </c>
      <c r="BH7" s="374">
        <f>IF(BH$3=1,BG7,IF(BH$2&lt;=$F$1,'PianificazionePMO(CA)'!RS10+'PianificazionePMO(CA)'!VV10+'PianificazionePMO(CA)'!ZY10,BG7+$I7))</f>
        <v>21.75</v>
      </c>
      <c r="BI7" s="374">
        <f>IF(BI$3=1,BH7,IF(BI$2&lt;=$F$1,'PianificazionePMO(CA)'!RT10+'PianificazionePMO(CA)'!VW10+'PianificazionePMO(CA)'!ZZ10,BH7+$I7))</f>
        <v>23</v>
      </c>
      <c r="BJ7" s="374">
        <f>IF(BJ$3=1,BI7,IF(BJ$2&lt;=$F$1,'PianificazionePMO(CA)'!RU10+'PianificazionePMO(CA)'!VX10+'PianificazionePMO(CA)'!AAA10,BI7+$I7))</f>
        <v>24.25</v>
      </c>
      <c r="BK7" s="374">
        <f>IF(BK$3=1,BJ7,IF(BK$2&lt;=$F$1,'PianificazionePMO(CA)'!RV10+'PianificazionePMO(CA)'!VY10+'PianificazionePMO(CA)'!AAB10,BJ7+$I7))</f>
        <v>25.5</v>
      </c>
      <c r="BL7" s="374">
        <f>IF(BL$3=1,BK7,IF(BL$2&lt;=$F$1,'PianificazionePMO(CA)'!RW10+'PianificazionePMO(CA)'!VZ10+'PianificazionePMO(CA)'!AAC10,BK7+$I7))</f>
        <v>26.75</v>
      </c>
      <c r="BM7" s="374">
        <f>IF(BM$3=1,BL7,IF(BM$2&lt;=$F$1,'PianificazionePMO(CA)'!RX10+'PianificazionePMO(CA)'!WA10+'PianificazionePMO(CA)'!AAD10,BL7+$I7))</f>
        <v>28</v>
      </c>
      <c r="BN7" s="374">
        <f>IF(BN$3=1,BM7,IF(BN$2&lt;=$F$1,'PianificazionePMO(CA)'!RY10+'PianificazionePMO(CA)'!WB10+'PianificazionePMO(CA)'!AAE10,BM7+$I7))</f>
        <v>28</v>
      </c>
      <c r="BO7" s="374">
        <f>IF(BO$3=1,BN7,IF(BO$2&lt;=$F$1,'PianificazionePMO(CA)'!RZ10+'PianificazionePMO(CA)'!WC10+'PianificazionePMO(CA)'!AAF10,BN7+$I7))</f>
        <v>28</v>
      </c>
      <c r="BP7" s="374">
        <f>IF(BP$3=1,BO7,IF(BP$2&lt;=$F$1,'PianificazionePMO(CA)'!SA10+'PianificazionePMO(CA)'!WD10+'PianificazionePMO(CA)'!AAG10,BO7+$I7))</f>
        <v>29.25</v>
      </c>
      <c r="BQ7" s="374">
        <f>IF(BQ$3=1,BP7,IF(BQ$2&lt;=$F$1,'PianificazionePMO(CA)'!SB10+'PianificazionePMO(CA)'!WE10+'PianificazionePMO(CA)'!AAH10,BP7+$I7))</f>
        <v>30.5</v>
      </c>
      <c r="BR7" s="374">
        <f>IF(BR$3=1,BQ7,IF(BR$2&lt;=$F$1,'PianificazionePMO(CA)'!SC10+'PianificazionePMO(CA)'!WF10+'PianificazionePMO(CA)'!AAI10,BQ7+$I7))</f>
        <v>31.75</v>
      </c>
      <c r="BS7" s="374">
        <f>IF(BS$3=1,BR7,IF(BS$2&lt;=$F$1,'PianificazionePMO(CA)'!SD10+'PianificazionePMO(CA)'!WG10+'PianificazionePMO(CA)'!AAJ10,BR7+$I7))</f>
        <v>33</v>
      </c>
      <c r="BT7" s="374">
        <f>IF(BT$3=1,BS7,IF(BT$2&lt;=$F$1,'PianificazionePMO(CA)'!SE10+'PianificazionePMO(CA)'!WH10+'PianificazionePMO(CA)'!AAK10,BS7+$I7))</f>
        <v>34.25</v>
      </c>
      <c r="BU7" s="374">
        <f>IF(BU$3=1,BT7,IF(BU$2&lt;=$F$1,'PianificazionePMO(CA)'!SF10+'PianificazionePMO(CA)'!WI10+'PianificazionePMO(CA)'!AAL10,BT7+$I7))</f>
        <v>34.25</v>
      </c>
      <c r="BV7" s="374">
        <f>IF(BV$3=1,BU7,IF(BV$2&lt;=$F$1,'PianificazionePMO(CA)'!SG10+'PianificazionePMO(CA)'!WJ10+'PianificazionePMO(CA)'!AAM10,BU7+$I7))</f>
        <v>34.25</v>
      </c>
      <c r="BW7" s="374">
        <f>IF(BW$3=1,BV7,IF(BW$2&lt;=$F$1,'PianificazionePMO(CA)'!SH10+'PianificazionePMO(CA)'!WK10+'PianificazionePMO(CA)'!AAN10,BV7+$I7))</f>
        <v>35.5</v>
      </c>
      <c r="BX7" s="374">
        <f>IF(BX$3=1,BW7,IF(BX$2&lt;=$F$1,'PianificazionePMO(CA)'!SI10+'PianificazionePMO(CA)'!WL10+'PianificazionePMO(CA)'!AAO10,BW7+$I7))</f>
        <v>35.5</v>
      </c>
      <c r="BY7" s="374">
        <f>IF(BY$3=1,BX7,IF(BY$2&lt;=$F$1,'PianificazionePMO(CA)'!SJ10+'PianificazionePMO(CA)'!WM10+'PianificazionePMO(CA)'!AAP10,BX7+$I7))</f>
        <v>35.5</v>
      </c>
      <c r="BZ7" s="374">
        <f>IF(BZ$3=1,BY7,IF(BZ$2&lt;=$F$1,'PianificazionePMO(CA)'!SK10+'PianificazionePMO(CA)'!WN10+'PianificazionePMO(CA)'!AAQ10,BY7+$I7))</f>
        <v>36.75</v>
      </c>
      <c r="CA7" s="374">
        <f>IF(CA$3=1,BZ7,IF(CA$2&lt;=$F$1,'PianificazionePMO(CA)'!SL10+'PianificazionePMO(CA)'!WO10+'PianificazionePMO(CA)'!AAR10,BZ7+$I7))</f>
        <v>38</v>
      </c>
      <c r="CB7" s="374">
        <f>IF(CB$3=1,CA7,IF(CB$2&lt;=$F$1,'PianificazionePMO(CA)'!SM10+'PianificazionePMO(CA)'!WP10+'PianificazionePMO(CA)'!AAS10,CA7+$I7))</f>
        <v>38</v>
      </c>
      <c r="CC7" s="374">
        <f>IF(CC$3=1,CB7,IF(CC$2&lt;=$F$1,'PianificazionePMO(CA)'!SN10+'PianificazionePMO(CA)'!WQ10+'PianificazionePMO(CA)'!AAT10,CB7+$I7))</f>
        <v>38</v>
      </c>
      <c r="CD7" s="374">
        <f>IF(CD$3=1,CC7,IF(CD$2&lt;=$F$1,'PianificazionePMO(CA)'!SO10+'PianificazionePMO(CA)'!WR10+'PianificazionePMO(CA)'!AAU10,CC7+$I7))</f>
        <v>39.25</v>
      </c>
      <c r="CE7" s="374">
        <f>IF(CE$3=1,CD7,IF(CE$2&lt;=$F$1,'PianificazionePMO(CA)'!SP10+'PianificazionePMO(CA)'!WS10+'PianificazionePMO(CA)'!AAV10,CD7+$I7))</f>
        <v>40.5</v>
      </c>
      <c r="CF7" s="374">
        <f>IF(CF$3=1,CE7,IF(CF$2&lt;=$F$1,'PianificazionePMO(CA)'!SQ10+'PianificazionePMO(CA)'!WT10+'PianificazionePMO(CA)'!AAW10,CE7+$I7))</f>
        <v>41.75</v>
      </c>
      <c r="CG7" s="374">
        <f>IF(CG$3=1,CF7,IF(CG$2&lt;=$F$1,'PianificazionePMO(CA)'!SR10+'PianificazionePMO(CA)'!WU10+'PianificazionePMO(CA)'!AAX10,CF7+$I7))</f>
        <v>43</v>
      </c>
      <c r="CH7" s="374">
        <f>IF(CH$3=1,CG7,IF(CH$2&lt;=$F$1,'PianificazionePMO(CA)'!SS10+'PianificazionePMO(CA)'!WV10+'PianificazionePMO(CA)'!AAY10,CG7+$I7))</f>
        <v>44.25</v>
      </c>
      <c r="CI7" s="374">
        <f>IF(CI$3=1,CH7,IF(CI$2&lt;=$F$1,'PianificazionePMO(CA)'!ST10+'PianificazionePMO(CA)'!WW10+'PianificazionePMO(CA)'!AAZ10,CH7+$I7))</f>
        <v>44.25</v>
      </c>
      <c r="CJ7" s="374">
        <f>IF(CJ$3=1,CI7,IF(CJ$2&lt;=$F$1,'PianificazionePMO(CA)'!SU10+'PianificazionePMO(CA)'!WX10+'PianificazionePMO(CA)'!ABA10,CI7+$I7))</f>
        <v>44.25</v>
      </c>
      <c r="CK7" s="374">
        <f>IF(CK$3=1,CJ7,IF(CK$2&lt;=$F$1,'PianificazionePMO(CA)'!SV10+'PianificazionePMO(CA)'!WY10+'PianificazionePMO(CA)'!ABB10,CJ7+$I7))</f>
        <v>45.5</v>
      </c>
      <c r="CL7" s="374">
        <f>IF(CL$3=1,CK7,IF(CL$2&lt;=$F$1,'PianificazionePMO(CA)'!SW10+'PianificazionePMO(CA)'!WZ10+'PianificazionePMO(CA)'!ABC10,CK7+$I7))</f>
        <v>46.75</v>
      </c>
      <c r="CM7" s="374">
        <f>IF(CM$3=1,CL7,IF(CM$2&lt;=$F$1,'PianificazionePMO(CA)'!SX10+'PianificazionePMO(CA)'!XA10+'PianificazionePMO(CA)'!ABD10,CL7+$I7))</f>
        <v>48</v>
      </c>
      <c r="CN7" s="374">
        <f>IF(CN$3=1,CM7,IF(CN$2&lt;=$F$1,'PianificazionePMO(CA)'!SY10+'PianificazionePMO(CA)'!XB10+'PianificazionePMO(CA)'!ABE10,CM7+$I7))</f>
        <v>49.25</v>
      </c>
      <c r="CO7" s="374">
        <f>IF(CO$3=1,CN7,IF(CO$2&lt;=$F$1,'PianificazionePMO(CA)'!SZ10+'PianificazionePMO(CA)'!XC10+'PianificazionePMO(CA)'!ABF10,CN7+$I7))</f>
        <v>50.5</v>
      </c>
      <c r="CP7" s="374">
        <f>IF(CP$3=1,CO7,IF(CP$2&lt;=$F$1,'PianificazionePMO(CA)'!TA10+'PianificazionePMO(CA)'!XD10+'PianificazionePMO(CA)'!ABG10,CO7+$I7))</f>
        <v>50.5</v>
      </c>
      <c r="CQ7" s="374">
        <f>IF(CQ$3=1,CP7,IF(CQ$2&lt;=$F$1,'PianificazionePMO(CA)'!TB10+'PianificazionePMO(CA)'!XE10+'PianificazionePMO(CA)'!ABH10,CP7+$I7))</f>
        <v>50.5</v>
      </c>
      <c r="CR7" s="374">
        <f>IF(CR$3=1,CQ7,IF(CR$2&lt;=$F$1,'PianificazionePMO(CA)'!TC10+'PianificazionePMO(CA)'!XF10+'PianificazionePMO(CA)'!ABI10,CQ7+$I7))</f>
        <v>51.75</v>
      </c>
      <c r="CS7" s="374">
        <f>IF(CS$3=1,CR7,IF(CS$2&lt;=$F$1,'PianificazionePMO(CA)'!TD10+'PianificazionePMO(CA)'!XG10+'PianificazionePMO(CA)'!ABJ10,CR7+$I7))</f>
        <v>53</v>
      </c>
      <c r="CT7" s="374">
        <f>IF(CT$3=1,CS7,IF(CT$2&lt;=$F$1,'PianificazionePMO(CA)'!TE10+'PianificazionePMO(CA)'!XH10+'PianificazionePMO(CA)'!ABK10,CS7+$I7))</f>
        <v>54.25</v>
      </c>
      <c r="CU7" s="374">
        <f>IF(CU$3=1,CT7,IF(CU$2&lt;=$F$1,'PianificazionePMO(CA)'!TF10+'PianificazionePMO(CA)'!XI10+'PianificazionePMO(CA)'!ABL10,CT7+$I7))</f>
        <v>55.5</v>
      </c>
      <c r="CV7" s="374">
        <f>IF(CV$3=1,CU7,IF(CV$2&lt;=$F$1,'PianificazionePMO(CA)'!TG10+'PianificazionePMO(CA)'!XJ10+'PianificazionePMO(CA)'!ABM10,CU7+$I7))</f>
        <v>56.75</v>
      </c>
      <c r="CW7" s="374">
        <f>IF(CW$3=1,CV7,IF(CW$2&lt;=$F$1,'PianificazionePMO(CA)'!TH10+'PianificazionePMO(CA)'!XK10+'PianificazionePMO(CA)'!ABN10,CV7+$I7))</f>
        <v>56.75</v>
      </c>
      <c r="CX7" s="374">
        <f>IF(CX$3=1,CW7,IF(CX$2&lt;=$F$1,'PianificazionePMO(CA)'!TI10+'PianificazionePMO(CA)'!XL10+'PianificazionePMO(CA)'!ABO10,CW7+$I7))</f>
        <v>56.75</v>
      </c>
      <c r="CY7" s="374">
        <f>IF(CY$3=1,CX7,IF(CY$2&lt;=$F$1,'PianificazionePMO(CA)'!TJ10+'PianificazionePMO(CA)'!XM10+'PianificazionePMO(CA)'!ABP10,CX7+$I7))</f>
        <v>58</v>
      </c>
      <c r="CZ7" s="374">
        <f>IF(CZ$3=1,CY7,IF(CZ$2&lt;=$F$1,'PianificazionePMO(CA)'!TK10+'PianificazionePMO(CA)'!XN10+'PianificazionePMO(CA)'!ABQ10,CY7+$I7))</f>
        <v>59.25</v>
      </c>
      <c r="DA7" s="374">
        <f>IF(DA$3=1,CZ7,IF(DA$2&lt;=$F$1,'PianificazionePMO(CA)'!TL10+'PianificazionePMO(CA)'!XO10+'PianificazionePMO(CA)'!ABR10,CZ7+$I7))</f>
        <v>60.5</v>
      </c>
      <c r="DB7" s="374">
        <f>IF(DB$3=1,DA7,IF(DB$2&lt;=$F$1,'PianificazionePMO(CA)'!TM10+'PianificazionePMO(CA)'!XP10+'PianificazionePMO(CA)'!ABS10,DA7+$I7))</f>
        <v>61.75</v>
      </c>
      <c r="DC7" s="374">
        <f>IF(DC$3=1,DB7,IF(DC$2&lt;=$F$1,'PianificazionePMO(CA)'!TN10+'PianificazionePMO(CA)'!XQ10+'PianificazionePMO(CA)'!ABT10,DB7+$I7))</f>
        <v>63</v>
      </c>
      <c r="DD7" s="374">
        <f>IF(DD$3=1,DC7,IF(DD$2&lt;=$F$1,'PianificazionePMO(CA)'!TO10+'PianificazionePMO(CA)'!XR10+'PianificazionePMO(CA)'!ABU10,DC7+$I7))</f>
        <v>63</v>
      </c>
      <c r="DE7" s="374">
        <f>IF(DE$3=1,DD7,IF(DE$2&lt;=$F$1,'PianificazionePMO(CA)'!TP10+'PianificazionePMO(CA)'!XS10+'PianificazionePMO(CA)'!ABV10,DD7+$I7))</f>
        <v>63</v>
      </c>
      <c r="DF7" s="374">
        <f>IF(DF$3=1,DE7,IF(DF$2&lt;=$F$1,'PianificazionePMO(CA)'!TQ10+'PianificazionePMO(CA)'!XT10+'PianificazionePMO(CA)'!ABW10,DE7+$I7))</f>
        <v>64.25</v>
      </c>
      <c r="DG7" s="374">
        <f>IF(DG$3=1,DF7,IF(DG$2&lt;=$F$1,'PianificazionePMO(CA)'!TR10+'PianificazionePMO(CA)'!XU10+'PianificazionePMO(CA)'!ABX10,DF7+$I7))</f>
        <v>65.5</v>
      </c>
      <c r="DH7" s="374">
        <f>IF(DH$3=1,DG7,IF(DH$2&lt;=$F$1,'PianificazionePMO(CA)'!TS10+'PianificazionePMO(CA)'!XV10+'PianificazionePMO(CA)'!ABY10,DG7+$I7))</f>
        <v>66.75</v>
      </c>
      <c r="DI7" s="374">
        <f>IF(DI$3=1,DH7,IF(DI$2&lt;=$F$1,'PianificazionePMO(CA)'!TT10+'PianificazionePMO(CA)'!XW10+'PianificazionePMO(CA)'!ABZ10,DH7+$I7))</f>
        <v>68</v>
      </c>
      <c r="DJ7" s="374">
        <f>IF(DJ$3=1,DI7,IF(DJ$2&lt;=$F$1,'PianificazionePMO(CA)'!TU10+'PianificazionePMO(CA)'!XX10+'PianificazionePMO(CA)'!ACA10,DI7+$I7))</f>
        <v>69.25</v>
      </c>
      <c r="DK7" s="374"/>
      <c r="DL7" s="374"/>
      <c r="DM7" s="374"/>
      <c r="DN7" s="371"/>
      <c r="DO7" s="371"/>
      <c r="DP7" s="371"/>
      <c r="DQ7" s="371"/>
      <c r="DR7" s="371"/>
      <c r="DS7" s="371"/>
      <c r="DT7" s="371"/>
      <c r="DU7" s="371"/>
      <c r="DV7" s="371"/>
      <c r="DW7" s="371"/>
      <c r="DX7" s="371"/>
      <c r="DY7" s="371"/>
      <c r="DZ7" s="371"/>
      <c r="EA7" s="371"/>
      <c r="EB7" s="371"/>
      <c r="EC7" s="371"/>
      <c r="ED7" s="371"/>
      <c r="EE7" s="371"/>
      <c r="EF7" s="371"/>
      <c r="EG7" s="371"/>
      <c r="EH7" s="371"/>
      <c r="EI7" s="371"/>
      <c r="EJ7" s="371"/>
      <c r="EK7" s="371"/>
      <c r="EL7" s="371"/>
      <c r="EM7" s="371"/>
      <c r="EN7" s="371"/>
      <c r="EO7" s="371"/>
      <c r="EP7" s="371"/>
      <c r="EQ7" s="371"/>
      <c r="ER7" s="371"/>
      <c r="ES7" s="371"/>
      <c r="ET7" s="371"/>
      <c r="EU7" s="371"/>
      <c r="EV7" s="371"/>
      <c r="EW7" s="371"/>
      <c r="EX7" s="371"/>
      <c r="EY7" s="371"/>
      <c r="EZ7" s="371"/>
      <c r="FA7" s="371"/>
      <c r="FB7" s="371"/>
      <c r="FC7" s="371"/>
      <c r="FD7" s="371"/>
      <c r="FE7" s="371"/>
      <c r="FF7" s="371"/>
      <c r="FG7" s="371"/>
      <c r="FH7" s="371"/>
      <c r="FI7" s="371"/>
      <c r="FJ7" s="371"/>
    </row>
    <row r="8" spans="1:197" outlineLevel="1">
      <c r="A8" s="824"/>
      <c r="B8" s="362" t="str">
        <f>'Lista PMO'!A9</f>
        <v>P59-Deploy &amp; Change CRMT</v>
      </c>
      <c r="C8" s="362" t="str">
        <f>'Lista PMO'!B9</f>
        <v>AO004511_YYY121</v>
      </c>
      <c r="D8" s="362" t="str">
        <f>'Lista PMO'!C9</f>
        <v>Agent_Desktop</v>
      </c>
      <c r="E8" s="369">
        <f>VLOOKUP(C8,'Lista PMO'!B:AB,19,FALSE)</f>
        <v>0</v>
      </c>
      <c r="F8" s="370">
        <f>VLOOKUP(C8,'Lista PMO'!$B$1:$BO$42,60,FALSE)</f>
        <v>0</v>
      </c>
      <c r="G8" s="369">
        <f t="shared" si="5"/>
        <v>0</v>
      </c>
      <c r="H8" s="378">
        <f>IFERROR(F8/(NETWORKDAYS($K8,$F$1,hol!$A$1:$A$9)),0)</f>
        <v>0</v>
      </c>
      <c r="I8" s="378">
        <f>IFERROR(G8/((NETWORKDAYS($F$1+1,$L8,hol!$A$1:$A$9)+$J$1)),0)</f>
        <v>0</v>
      </c>
      <c r="J8" s="378">
        <f t="shared" si="6"/>
        <v>0</v>
      </c>
      <c r="K8" s="389">
        <f>VLOOKUP(C8,'PianificazionePMO(CA)'!$B$7:$I$37,7,FALSE)</f>
        <v>43271</v>
      </c>
      <c r="L8" s="389">
        <f>VLOOKUP(C8,'PianificazionePMO(CA)'!$B$7:$I$37,8,FALSE)</f>
        <v>43315</v>
      </c>
      <c r="N8" s="374">
        <f>IF(N$3=1,M8,IF(N$2&lt;=$F$1,'PianificazionePMO(CA)'!PY11+'PianificazionePMO(CA)'!UB11+'PianificazionePMO(CA)'!YE11,M8+$I8))</f>
        <v>0</v>
      </c>
      <c r="O8" s="374">
        <f>IF(O$3=1,N8,IF(O$2&lt;=$F$1,'PianificazionePMO(CA)'!PZ11+'PianificazionePMO(CA)'!UC11+'PianificazionePMO(CA)'!YF11,N8+$I8))</f>
        <v>0</v>
      </c>
      <c r="P8" s="374">
        <f>IF(P$3=1,O8,IF(P$2&lt;=$F$1,'PianificazionePMO(CA)'!QA11+'PianificazionePMO(CA)'!UD11+'PianificazionePMO(CA)'!YG11,O8+$I8))</f>
        <v>0</v>
      </c>
      <c r="Q8" s="374">
        <f>IF(Q$3=1,P8,IF(Q$2&lt;=$F$1,'PianificazionePMO(CA)'!QB11+'PianificazionePMO(CA)'!UE11+'PianificazionePMO(CA)'!YH11,P8+$I8))</f>
        <v>0</v>
      </c>
      <c r="R8" s="374">
        <f>IF(R$3=1,Q8,IF(R$2&lt;=$F$1,'PianificazionePMO(CA)'!QC11+'PianificazionePMO(CA)'!UF11+'PianificazionePMO(CA)'!YI11,Q8+$I8))</f>
        <v>0</v>
      </c>
      <c r="S8" s="374">
        <f>IF(S$3=1,R8,IF(S$2&lt;=$F$1,'PianificazionePMO(CA)'!QD11+'PianificazionePMO(CA)'!UG11+'PianificazionePMO(CA)'!YJ11,R8+$I8))</f>
        <v>0</v>
      </c>
      <c r="T8" s="374">
        <f>IF(T$3=1,S8,IF(T$2&lt;=$F$1,'PianificazionePMO(CA)'!QE11+'PianificazionePMO(CA)'!UH11+'PianificazionePMO(CA)'!YK11,S8+$I8))</f>
        <v>0</v>
      </c>
      <c r="U8" s="374">
        <f>IF(U$3=1,T8,IF(U$2&lt;=$F$1,'PianificazionePMO(CA)'!QF11+'PianificazionePMO(CA)'!UI11+'PianificazionePMO(CA)'!YL11,T8+$I8))</f>
        <v>0</v>
      </c>
      <c r="V8" s="374">
        <f>IF(V$3=1,U8,IF(V$2&lt;=$F$1,'PianificazionePMO(CA)'!QG11+'PianificazionePMO(CA)'!UJ11+'PianificazionePMO(CA)'!YM11,U8+$I8))</f>
        <v>0</v>
      </c>
      <c r="W8" s="374">
        <f>IF(W$3=1,V8,IF(W$2&lt;=$F$1,'PianificazionePMO(CA)'!QH11+'PianificazionePMO(CA)'!UK11+'PianificazionePMO(CA)'!YN11,V8+$I8))</f>
        <v>0</v>
      </c>
      <c r="X8" s="374">
        <f>IF(X$3=1,W8,IF(X$2&lt;=$F$1,'PianificazionePMO(CA)'!QI11+'PianificazionePMO(CA)'!UL11+'PianificazionePMO(CA)'!YO11,W8+$I8))</f>
        <v>0</v>
      </c>
      <c r="Y8" s="374">
        <f>IF(Y$3=1,X8,IF(Y$2&lt;=$F$1,'PianificazionePMO(CA)'!QJ11+'PianificazionePMO(CA)'!UM11+'PianificazionePMO(CA)'!YP11,X8+$I8))</f>
        <v>0</v>
      </c>
      <c r="Z8" s="374">
        <f>IF(Z$3=1,Y8,IF(Z$2&lt;=$F$1,'PianificazionePMO(CA)'!QK11+'PianificazionePMO(CA)'!UN11+'PianificazionePMO(CA)'!YQ11,Y8+$I8))</f>
        <v>0</v>
      </c>
      <c r="AA8" s="374">
        <f>IF(AA$3=1,Z8,IF(AA$2&lt;=$F$1,'PianificazionePMO(CA)'!QL11+'PianificazionePMO(CA)'!UO11+'PianificazionePMO(CA)'!YR11,Z8+$I8))</f>
        <v>0</v>
      </c>
      <c r="AB8" s="374">
        <f>IF(AB$3=1,AA8,IF(AB$2&lt;=$F$1,'PianificazionePMO(CA)'!QM11+'PianificazionePMO(CA)'!UP11+'PianificazionePMO(CA)'!YS11,AA8+$I8))</f>
        <v>0</v>
      </c>
      <c r="AC8" s="374">
        <f>IF(AC$3=1,AB8,IF(AC$2&lt;=$F$1,'PianificazionePMO(CA)'!QN11+'PianificazionePMO(CA)'!UQ11+'PianificazionePMO(CA)'!YT11,AB8+$I8))</f>
        <v>0</v>
      </c>
      <c r="AD8" s="374">
        <f>IF(AD$3=1,AC8,IF(AD$2&lt;=$F$1,'PianificazionePMO(CA)'!QO11+'PianificazionePMO(CA)'!UR11+'PianificazionePMO(CA)'!YU11,AC8+$I8))</f>
        <v>0</v>
      </c>
      <c r="AE8" s="374">
        <f>IF(AE$3=1,AD8,IF(AE$2&lt;=$F$1,'PianificazionePMO(CA)'!QP11+'PianificazionePMO(CA)'!US11+'PianificazionePMO(CA)'!YV11,AD8+$I8))</f>
        <v>0</v>
      </c>
      <c r="AF8" s="374">
        <f>IF(AF$3=1,AE8,IF(AF$2&lt;=$F$1,'PianificazionePMO(CA)'!QQ11+'PianificazionePMO(CA)'!UT11+'PianificazionePMO(CA)'!YW11,AE8+$I8))</f>
        <v>0</v>
      </c>
      <c r="AG8" s="374">
        <f>IF(AG$3=1,AF8,IF(AG$2&lt;=$F$1,'PianificazionePMO(CA)'!QR11+'PianificazionePMO(CA)'!UU11+'PianificazionePMO(CA)'!YX11,AF8+$I8))</f>
        <v>0</v>
      </c>
      <c r="AH8" s="374">
        <f>IF(AH$3=1,AG8,IF(AH$2&lt;=$F$1,'PianificazionePMO(CA)'!QS11+'PianificazionePMO(CA)'!UV11+'PianificazionePMO(CA)'!YY11,AG8+$I8))</f>
        <v>0</v>
      </c>
      <c r="AI8" s="374">
        <f>IF(AI$3=1,AH8,IF(AI$2&lt;=$F$1,'PianificazionePMO(CA)'!QT11+'PianificazionePMO(CA)'!UW11+'PianificazionePMO(CA)'!YZ11,AH8+$I8))</f>
        <v>0</v>
      </c>
      <c r="AJ8" s="374">
        <f>IF(AJ$3=1,AI8,IF(AJ$2&lt;=$F$1,'PianificazionePMO(CA)'!QU11+'PianificazionePMO(CA)'!UX11+'PianificazionePMO(CA)'!ZA11,AI8+$I8))</f>
        <v>0</v>
      </c>
      <c r="AK8" s="374">
        <f>IF(AK$3=1,AJ8,IF(AK$2&lt;=$F$1,'PianificazionePMO(CA)'!QV11+'PianificazionePMO(CA)'!UY11+'PianificazionePMO(CA)'!ZB11,AJ8+$I8))</f>
        <v>0</v>
      </c>
      <c r="AL8" s="374">
        <f>IF(AL$3=1,AK8,IF(AL$2&lt;=$F$1,'PianificazionePMO(CA)'!QW11+'PianificazionePMO(CA)'!UZ11+'PianificazionePMO(CA)'!ZC11,AK8+$I8))</f>
        <v>0</v>
      </c>
      <c r="AM8" s="374">
        <f>IF(AM$3=1,AL8,IF(AM$2&lt;=$F$1,'PianificazionePMO(CA)'!QX11+'PianificazionePMO(CA)'!VA11+'PianificazionePMO(CA)'!ZD11,AL8+$I8))</f>
        <v>0</v>
      </c>
      <c r="AN8" s="374">
        <f>IF(AN$3=1,AM8,IF(AN$2&lt;=$F$1,'PianificazionePMO(CA)'!QY11+'PianificazionePMO(CA)'!VB11+'PianificazionePMO(CA)'!ZE11,AM8+$I8))</f>
        <v>0</v>
      </c>
      <c r="AO8" s="374">
        <f>IF(AO$3=1,AN8,IF(AO$2&lt;=$F$1,'PianificazionePMO(CA)'!QZ11+'PianificazionePMO(CA)'!VC11+'PianificazionePMO(CA)'!ZF11,AN8+$I8))</f>
        <v>0</v>
      </c>
      <c r="AP8" s="374">
        <f>IF(AP$3=1,AO8,IF(AP$2&lt;=$F$1,'PianificazionePMO(CA)'!RA11+'PianificazionePMO(CA)'!VD11+'PianificazionePMO(CA)'!ZG11,AO8+$I8))</f>
        <v>0</v>
      </c>
      <c r="AQ8" s="374">
        <f>IF(AQ$3=1,AP8,IF(AQ$2&lt;=$F$1,'PianificazionePMO(CA)'!RB11+'PianificazionePMO(CA)'!VE11+'PianificazionePMO(CA)'!ZH11,AP8+$I8))</f>
        <v>0</v>
      </c>
      <c r="AR8" s="374">
        <f>IF(AR$3=1,AQ8,IF(AR$2&lt;=$F$1,'PianificazionePMO(CA)'!RC11+'PianificazionePMO(CA)'!VF11+'PianificazionePMO(CA)'!ZI11,AQ8+$I8))</f>
        <v>0</v>
      </c>
      <c r="AS8" s="374">
        <f>IF(AS$3=1,AR8,IF(AS$2&lt;=$F$1,'PianificazionePMO(CA)'!RD11+'PianificazionePMO(CA)'!VG11+'PianificazionePMO(CA)'!ZJ11,AR8+$I8))</f>
        <v>0</v>
      </c>
      <c r="AT8" s="374">
        <f>IF(AT$3=1,AS8,IF(AT$2&lt;=$F$1,'PianificazionePMO(CA)'!RE11+'PianificazionePMO(CA)'!VH11+'PianificazionePMO(CA)'!ZK11,AS8+$I8))</f>
        <v>0</v>
      </c>
      <c r="AU8" s="374">
        <f>IF(AU$3=1,AT8,IF(AU$2&lt;=$F$1,'PianificazionePMO(CA)'!RF11+'PianificazionePMO(CA)'!VI11+'PianificazionePMO(CA)'!ZL11,AT8+$I8))</f>
        <v>0</v>
      </c>
      <c r="AV8" s="374">
        <f>IF(AV$3=1,AU8,IF(AV$2&lt;=$F$1,'PianificazionePMO(CA)'!RG11+'PianificazionePMO(CA)'!VJ11+'PianificazionePMO(CA)'!ZM11,AU8+$I8))</f>
        <v>0</v>
      </c>
      <c r="AW8" s="374">
        <f>IF(AW$3=1,AV8,IF(AW$2&lt;=$F$1,'PianificazionePMO(CA)'!RH11+'PianificazionePMO(CA)'!VK11+'PianificazionePMO(CA)'!ZN11,AV8+$I8))</f>
        <v>0</v>
      </c>
      <c r="AX8" s="374">
        <f>IF(AX$3=1,AW8,IF(AX$2&lt;=$F$1,'PianificazionePMO(CA)'!RI11+'PianificazionePMO(CA)'!VL11+'PianificazionePMO(CA)'!ZO11,AW8+$I8))</f>
        <v>0</v>
      </c>
      <c r="AY8" s="374">
        <f>IF(AY$3=1,AX8,IF(AY$2&lt;=$F$1,'PianificazionePMO(CA)'!RJ11+'PianificazionePMO(CA)'!VM11+'PianificazionePMO(CA)'!ZP11,AX8+$I8))</f>
        <v>0</v>
      </c>
      <c r="AZ8" s="374">
        <f>IF(AZ$3=1,AY8,IF(AZ$2&lt;=$F$1,'PianificazionePMO(CA)'!RK11+'PianificazionePMO(CA)'!VN11+'PianificazionePMO(CA)'!ZQ11,AY8+$I8))</f>
        <v>0</v>
      </c>
      <c r="BA8" s="374">
        <f>IF(BA$3=1,AZ8,IF(BA$2&lt;=$F$1,'PianificazionePMO(CA)'!RL11+'PianificazionePMO(CA)'!VO11+'PianificazionePMO(CA)'!ZR11,AZ8+$I8))</f>
        <v>0</v>
      </c>
      <c r="BB8" s="374">
        <f>IF(BB$3=1,BA8,IF(BB$2&lt;=$F$1,'PianificazionePMO(CA)'!RM11+'PianificazionePMO(CA)'!VP11+'PianificazionePMO(CA)'!ZS11,BA8+$I8))</f>
        <v>0</v>
      </c>
      <c r="BC8" s="374">
        <f>IF(BC$3=1,BB8,IF(BC$2&lt;=$F$1,'PianificazionePMO(CA)'!RN11+'PianificazionePMO(CA)'!VQ11+'PianificazionePMO(CA)'!ZT11,BB8+$I8))</f>
        <v>0</v>
      </c>
      <c r="BD8" s="374">
        <f>IF(BD$3=1,BC8,IF(BD$2&lt;=$F$1,'PianificazionePMO(CA)'!RO11+'PianificazionePMO(CA)'!VR11+'PianificazionePMO(CA)'!ZU11,BC8+$I8))</f>
        <v>0</v>
      </c>
      <c r="BE8" s="374">
        <f>IF(BE$3=1,BD8,IF(BE$2&lt;=$F$1,'PianificazionePMO(CA)'!RP11+'PianificazionePMO(CA)'!VS11+'PianificazionePMO(CA)'!ZV11,BD8+$I8))</f>
        <v>0</v>
      </c>
      <c r="BF8" s="374">
        <f>IF(BF$3=1,BE8,IF(BF$2&lt;=$F$1,'PianificazionePMO(CA)'!RQ11+'PianificazionePMO(CA)'!VT11+'PianificazionePMO(CA)'!ZW11,BE8+$I8))</f>
        <v>0</v>
      </c>
      <c r="BG8" s="374">
        <f>IF(BG$3=1,BF8,IF(BG$2&lt;=$F$1,'PianificazionePMO(CA)'!RR11+'PianificazionePMO(CA)'!VU11+'PianificazionePMO(CA)'!ZX11,BF8+$I8))</f>
        <v>0</v>
      </c>
      <c r="BH8" s="374">
        <f>IF(BH$3=1,BG8,IF(BH$2&lt;=$F$1,'PianificazionePMO(CA)'!RS11+'PianificazionePMO(CA)'!VV11+'PianificazionePMO(CA)'!ZY11,BG8+$I8))</f>
        <v>0</v>
      </c>
      <c r="BI8" s="374">
        <f>IF(BI$3=1,BH8,IF(BI$2&lt;=$F$1,'PianificazionePMO(CA)'!RT11+'PianificazionePMO(CA)'!VW11+'PianificazionePMO(CA)'!ZZ11,BH8+$I8))</f>
        <v>0</v>
      </c>
      <c r="BJ8" s="374">
        <f>IF(BJ$3=1,BI8,IF(BJ$2&lt;=$F$1,'PianificazionePMO(CA)'!RU11+'PianificazionePMO(CA)'!VX11+'PianificazionePMO(CA)'!AAA11,BI8+$I8))</f>
        <v>0</v>
      </c>
      <c r="BK8" s="374">
        <f>IF(BK$3=1,BJ8,IF(BK$2&lt;=$F$1,'PianificazionePMO(CA)'!RV11+'PianificazionePMO(CA)'!VY11+'PianificazionePMO(CA)'!AAB11,BJ8+$I8))</f>
        <v>0</v>
      </c>
      <c r="BL8" s="374">
        <f>IF(BL$3=1,BK8,IF(BL$2&lt;=$F$1,'PianificazionePMO(CA)'!RW11+'PianificazionePMO(CA)'!VZ11+'PianificazionePMO(CA)'!AAC11,BK8+$I8))</f>
        <v>0</v>
      </c>
      <c r="BM8" s="374">
        <f>IF(BM$3=1,BL8,IF(BM$2&lt;=$F$1,'PianificazionePMO(CA)'!RX11+'PianificazionePMO(CA)'!WA11+'PianificazionePMO(CA)'!AAD11,BL8+$I8))</f>
        <v>0</v>
      </c>
      <c r="BN8" s="374">
        <f>IF(BN$3=1,BM8,IF(BN$2&lt;=$F$1,'PianificazionePMO(CA)'!RY11+'PianificazionePMO(CA)'!WB11+'PianificazionePMO(CA)'!AAE11,BM8+$I8))</f>
        <v>0</v>
      </c>
      <c r="BO8" s="374">
        <f>IF(BO$3=1,BN8,IF(BO$2&lt;=$F$1,'PianificazionePMO(CA)'!RZ11+'PianificazionePMO(CA)'!WC11+'PianificazionePMO(CA)'!AAF11,BN8+$I8))</f>
        <v>0</v>
      </c>
      <c r="BP8" s="374">
        <f>IF(BP$3=1,BO8,IF(BP$2&lt;=$F$1,'PianificazionePMO(CA)'!SA11+'PianificazionePMO(CA)'!WD11+'PianificazionePMO(CA)'!AAG11,BO8+$I8))</f>
        <v>0</v>
      </c>
      <c r="BQ8" s="374">
        <f>IF(BQ$3=1,BP8,IF(BQ$2&lt;=$F$1,'PianificazionePMO(CA)'!SB11+'PianificazionePMO(CA)'!WE11+'PianificazionePMO(CA)'!AAH11,BP8+$I8))</f>
        <v>0</v>
      </c>
      <c r="BR8" s="374">
        <f>IF(BR$3=1,BQ8,IF(BR$2&lt;=$F$1,'PianificazionePMO(CA)'!SC11+'PianificazionePMO(CA)'!WF11+'PianificazionePMO(CA)'!AAI11,BQ8+$I8))</f>
        <v>0</v>
      </c>
      <c r="BS8" s="374">
        <f>IF(BS$3=1,BR8,IF(BS$2&lt;=$F$1,'PianificazionePMO(CA)'!SD11+'PianificazionePMO(CA)'!WG11+'PianificazionePMO(CA)'!AAJ11,BR8+$I8))</f>
        <v>0</v>
      </c>
      <c r="BT8" s="374">
        <f>IF(BT$3=1,BS8,IF(BT$2&lt;=$F$1,'PianificazionePMO(CA)'!SE11+'PianificazionePMO(CA)'!WH11+'PianificazionePMO(CA)'!AAK11,BS8+$I8))</f>
        <v>0</v>
      </c>
      <c r="BU8" s="374">
        <f>IF(BU$3=1,BT8,IF(BU$2&lt;=$F$1,'PianificazionePMO(CA)'!SF11+'PianificazionePMO(CA)'!WI11+'PianificazionePMO(CA)'!AAL11,BT8+$I8))</f>
        <v>0</v>
      </c>
      <c r="BV8" s="374">
        <f>IF(BV$3=1,BU8,IF(BV$2&lt;=$F$1,'PianificazionePMO(CA)'!SG11+'PianificazionePMO(CA)'!WJ11+'PianificazionePMO(CA)'!AAM11,BU8+$I8))</f>
        <v>0</v>
      </c>
      <c r="BW8" s="374">
        <f>IF(BW$3=1,BV8,IF(BW$2&lt;=$F$1,'PianificazionePMO(CA)'!SH11+'PianificazionePMO(CA)'!WK11+'PianificazionePMO(CA)'!AAN11,BV8+$I8))</f>
        <v>0</v>
      </c>
      <c r="BX8" s="374">
        <f>IF(BX$3=1,BW8,IF(BX$2&lt;=$F$1,'PianificazionePMO(CA)'!SI11+'PianificazionePMO(CA)'!WL11+'PianificazionePMO(CA)'!AAO11,BW8+$I8))</f>
        <v>0</v>
      </c>
      <c r="BY8" s="374">
        <f>IF(BY$3=1,BX8,IF(BY$2&lt;=$F$1,'PianificazionePMO(CA)'!SJ11+'PianificazionePMO(CA)'!WM11+'PianificazionePMO(CA)'!AAP11,BX8+$I8))</f>
        <v>0</v>
      </c>
      <c r="BZ8" s="374">
        <f>IF(BZ$3=1,BY8,IF(BZ$2&lt;=$F$1,'PianificazionePMO(CA)'!SK11+'PianificazionePMO(CA)'!WN11+'PianificazionePMO(CA)'!AAQ11,BY8+$I8))</f>
        <v>0</v>
      </c>
      <c r="CA8" s="374">
        <f>IF(CA$3=1,BZ8,IF(CA$2&lt;=$F$1,'PianificazionePMO(CA)'!SL11+'PianificazionePMO(CA)'!WO11+'PianificazionePMO(CA)'!AAR11,BZ8+$I8))</f>
        <v>0</v>
      </c>
      <c r="CB8" s="374">
        <f>IF(CB$3=1,CA8,IF(CB$2&lt;=$F$1,'PianificazionePMO(CA)'!SM11+'PianificazionePMO(CA)'!WP11+'PianificazionePMO(CA)'!AAS11,CA8+$I8))</f>
        <v>0</v>
      </c>
      <c r="CC8" s="374">
        <f>IF(CC$3=1,CB8,IF(CC$2&lt;=$F$1,'PianificazionePMO(CA)'!SN11+'PianificazionePMO(CA)'!WQ11+'PianificazionePMO(CA)'!AAT11,CB8+$I8))</f>
        <v>0</v>
      </c>
      <c r="CD8" s="374">
        <f>IF(CD$3=1,CC8,IF(CD$2&lt;=$F$1,'PianificazionePMO(CA)'!SO11+'PianificazionePMO(CA)'!WR11+'PianificazionePMO(CA)'!AAU11,CC8+$I8))</f>
        <v>0</v>
      </c>
      <c r="CE8" s="374">
        <f>IF(CE$3=1,CD8,IF(CE$2&lt;=$F$1,'PianificazionePMO(CA)'!SP11+'PianificazionePMO(CA)'!WS11+'PianificazionePMO(CA)'!AAV11,CD8+$I8))</f>
        <v>0</v>
      </c>
      <c r="CF8" s="374">
        <f>IF(CF$3=1,CE8,IF(CF$2&lt;=$F$1,'PianificazionePMO(CA)'!SQ11+'PianificazionePMO(CA)'!WT11+'PianificazionePMO(CA)'!AAW11,CE8+$I8))</f>
        <v>0</v>
      </c>
      <c r="CG8" s="374">
        <f>IF(CG$3=1,CF8,IF(CG$2&lt;=$F$1,'PianificazionePMO(CA)'!SR11+'PianificazionePMO(CA)'!WU11+'PianificazionePMO(CA)'!AAX11,CF8+$I8))</f>
        <v>0</v>
      </c>
      <c r="CH8" s="374">
        <f>IF(CH$3=1,CG8,IF(CH$2&lt;=$F$1,'PianificazionePMO(CA)'!SS11+'PianificazionePMO(CA)'!WV11+'PianificazionePMO(CA)'!AAY11,CG8+$I8))</f>
        <v>0</v>
      </c>
      <c r="CI8" s="374">
        <f>IF(CI$3=1,CH8,IF(CI$2&lt;=$F$1,'PianificazionePMO(CA)'!ST11+'PianificazionePMO(CA)'!WW11+'PianificazionePMO(CA)'!AAZ11,CH8+$I8))</f>
        <v>0</v>
      </c>
      <c r="CJ8" s="374">
        <f>IF(CJ$3=1,CI8,IF(CJ$2&lt;=$F$1,'PianificazionePMO(CA)'!SU11+'PianificazionePMO(CA)'!WX11+'PianificazionePMO(CA)'!ABA11,CI8+$I8))</f>
        <v>0</v>
      </c>
      <c r="CK8" s="374">
        <f>IF(CK$3=1,CJ8,IF(CK$2&lt;=$F$1,'PianificazionePMO(CA)'!SV11+'PianificazionePMO(CA)'!WY11+'PianificazionePMO(CA)'!ABB11,CJ8+$I8))</f>
        <v>0</v>
      </c>
      <c r="CL8" s="374">
        <f>IF(CL$3=1,CK8,IF(CL$2&lt;=$F$1,'PianificazionePMO(CA)'!SW11+'PianificazionePMO(CA)'!WZ11+'PianificazionePMO(CA)'!ABC11,CK8+$I8))</f>
        <v>0</v>
      </c>
      <c r="CM8" s="374">
        <f>IF(CM$3=1,CL8,IF(CM$2&lt;=$F$1,'PianificazionePMO(CA)'!SX11+'PianificazionePMO(CA)'!XA11+'PianificazionePMO(CA)'!ABD11,CL8+$I8))</f>
        <v>0</v>
      </c>
      <c r="CN8" s="374">
        <f>IF(CN$3=1,CM8,IF(CN$2&lt;=$F$1,'PianificazionePMO(CA)'!SY11+'PianificazionePMO(CA)'!XB11+'PianificazionePMO(CA)'!ABE11,CM8+$I8))</f>
        <v>0</v>
      </c>
      <c r="CO8" s="374">
        <f>IF(CO$3=1,CN8,IF(CO$2&lt;=$F$1,'PianificazionePMO(CA)'!SZ11+'PianificazionePMO(CA)'!XC11+'PianificazionePMO(CA)'!ABF11,CN8+$I8))</f>
        <v>0</v>
      </c>
      <c r="CP8" s="374">
        <f>IF(CP$3=1,CO8,IF(CP$2&lt;=$F$1,'PianificazionePMO(CA)'!TA11+'PianificazionePMO(CA)'!XD11+'PianificazionePMO(CA)'!ABG11,CO8+$I8))</f>
        <v>0</v>
      </c>
      <c r="CQ8" s="374">
        <f>IF(CQ$3=1,CP8,IF(CQ$2&lt;=$F$1,'PianificazionePMO(CA)'!TB11+'PianificazionePMO(CA)'!XE11+'PianificazionePMO(CA)'!ABH11,CP8+$I8))</f>
        <v>0</v>
      </c>
      <c r="CR8" s="374">
        <f>IF(CR$3=1,CQ8,IF(CR$2&lt;=$F$1,'PianificazionePMO(CA)'!TC11+'PianificazionePMO(CA)'!XF11+'PianificazionePMO(CA)'!ABI11,CQ8+$I8))</f>
        <v>0</v>
      </c>
      <c r="CS8" s="374">
        <f>IF(CS$3=1,CR8,IF(CS$2&lt;=$F$1,'PianificazionePMO(CA)'!TD11+'PianificazionePMO(CA)'!XG11+'PianificazionePMO(CA)'!ABJ11,CR8+$I8))</f>
        <v>0</v>
      </c>
      <c r="CT8" s="374">
        <f>IF(CT$3=1,CS8,IF(CT$2&lt;=$F$1,'PianificazionePMO(CA)'!TE11+'PianificazionePMO(CA)'!XH11+'PianificazionePMO(CA)'!ABK11,CS8+$I8))</f>
        <v>0</v>
      </c>
      <c r="CU8" s="374">
        <f>IF(CU$3=1,CT8,IF(CU$2&lt;=$F$1,'PianificazionePMO(CA)'!TF11+'PianificazionePMO(CA)'!XI11+'PianificazionePMO(CA)'!ABL11,CT8+$I8))</f>
        <v>0</v>
      </c>
      <c r="CV8" s="374">
        <f>IF(CV$3=1,CU8,IF(CV$2&lt;=$F$1,'PianificazionePMO(CA)'!TG11+'PianificazionePMO(CA)'!XJ11+'PianificazionePMO(CA)'!ABM11,CU8+$I8))</f>
        <v>0</v>
      </c>
      <c r="CW8" s="374">
        <f>IF(CW$3=1,CV8,IF(CW$2&lt;=$F$1,'PianificazionePMO(CA)'!TH11+'PianificazionePMO(CA)'!XK11+'PianificazionePMO(CA)'!ABN11,CV8+$I8))</f>
        <v>0</v>
      </c>
      <c r="CX8" s="374">
        <f>IF(CX$3=1,CW8,IF(CX$2&lt;=$F$1,'PianificazionePMO(CA)'!TI11+'PianificazionePMO(CA)'!XL11+'PianificazionePMO(CA)'!ABO11,CW8+$I8))</f>
        <v>0</v>
      </c>
      <c r="CY8" s="374">
        <f>IF(CY$3=1,CX8,IF(CY$2&lt;=$F$1,'PianificazionePMO(CA)'!TJ11+'PianificazionePMO(CA)'!XM11+'PianificazionePMO(CA)'!ABP11,CX8+$I8))</f>
        <v>0</v>
      </c>
      <c r="CZ8" s="374">
        <f>IF(CZ$3=1,CY8,IF(CZ$2&lt;=$F$1,'PianificazionePMO(CA)'!TK11+'PianificazionePMO(CA)'!XN11+'PianificazionePMO(CA)'!ABQ11,CY8+$I8))</f>
        <v>0</v>
      </c>
      <c r="DA8" s="374">
        <f>IF(DA$3=1,CZ8,IF(DA$2&lt;=$F$1,'PianificazionePMO(CA)'!TL11+'PianificazionePMO(CA)'!XO11+'PianificazionePMO(CA)'!ABR11,CZ8+$I8))</f>
        <v>0</v>
      </c>
      <c r="DB8" s="374">
        <f>IF(DB$3=1,DA8,IF(DB$2&lt;=$F$1,'PianificazionePMO(CA)'!TM11+'PianificazionePMO(CA)'!XP11+'PianificazionePMO(CA)'!ABS11,DA8+$I8))</f>
        <v>0</v>
      </c>
      <c r="DC8" s="374">
        <f>IF(DC$3=1,DB8,IF(DC$2&lt;=$F$1,'PianificazionePMO(CA)'!TN11+'PianificazionePMO(CA)'!XQ11+'PianificazionePMO(CA)'!ABT11,DB8+$I8))</f>
        <v>0</v>
      </c>
      <c r="DD8" s="374">
        <f>IF(DD$3=1,DC8,IF(DD$2&lt;=$F$1,'PianificazionePMO(CA)'!TO11+'PianificazionePMO(CA)'!XR11+'PianificazionePMO(CA)'!ABU11,DC8+$I8))</f>
        <v>0</v>
      </c>
      <c r="DE8" s="374">
        <f>IF(DE$3=1,DD8,IF(DE$2&lt;=$F$1,'PianificazionePMO(CA)'!TP11+'PianificazionePMO(CA)'!XS11+'PianificazionePMO(CA)'!ABV11,DD8+$I8))</f>
        <v>0</v>
      </c>
      <c r="DF8" s="374">
        <f>IF(DF$3=1,DE8,IF(DF$2&lt;=$F$1,'PianificazionePMO(CA)'!TQ11+'PianificazionePMO(CA)'!XT11+'PianificazionePMO(CA)'!ABW11,DE8+$I8))</f>
        <v>0</v>
      </c>
      <c r="DG8" s="374">
        <f>IF(DG$3=1,DF8,IF(DG$2&lt;=$F$1,'PianificazionePMO(CA)'!TR11+'PianificazionePMO(CA)'!XU11+'PianificazionePMO(CA)'!ABX11,DF8+$I8))</f>
        <v>0</v>
      </c>
      <c r="DH8" s="374">
        <f>IF(DH$3=1,DG8,IF(DH$2&lt;=$F$1,'PianificazionePMO(CA)'!TS11+'PianificazionePMO(CA)'!XV11+'PianificazionePMO(CA)'!ABY11,DG8+$I8))</f>
        <v>0</v>
      </c>
      <c r="DI8" s="374">
        <f>IF(DI$3=1,DH8,IF(DI$2&lt;=$F$1,'PianificazionePMO(CA)'!TT11+'PianificazionePMO(CA)'!XW11+'PianificazionePMO(CA)'!ABZ11,DH8+$I8))</f>
        <v>0</v>
      </c>
      <c r="DJ8" s="374">
        <f>IF(DJ$3=1,DI8,IF(DJ$2&lt;=$F$1,'PianificazionePMO(CA)'!TU11+'PianificazionePMO(CA)'!XX11+'PianificazionePMO(CA)'!ACA11,DI8+$I8))</f>
        <v>0</v>
      </c>
      <c r="DK8" s="374"/>
      <c r="DL8" s="374"/>
      <c r="DM8" s="374"/>
      <c r="DN8" s="371"/>
      <c r="DO8" s="371"/>
      <c r="DP8" s="371"/>
      <c r="DQ8" s="371"/>
      <c r="DR8" s="371"/>
      <c r="DS8" s="371"/>
      <c r="DT8" s="371"/>
      <c r="DU8" s="371"/>
      <c r="DV8" s="371"/>
      <c r="DW8" s="371"/>
      <c r="DX8" s="371"/>
      <c r="DY8" s="371"/>
      <c r="DZ8" s="371"/>
      <c r="EA8" s="371"/>
      <c r="EB8" s="371"/>
      <c r="EC8" s="371"/>
      <c r="ED8" s="371"/>
      <c r="EE8" s="371"/>
      <c r="EF8" s="371"/>
      <c r="EG8" s="371"/>
      <c r="EH8" s="371"/>
      <c r="EI8" s="371"/>
      <c r="EJ8" s="371"/>
      <c r="EK8" s="371"/>
      <c r="EL8" s="371"/>
      <c r="EM8" s="371"/>
      <c r="EN8" s="371"/>
      <c r="EO8" s="371"/>
      <c r="EP8" s="371"/>
      <c r="EQ8" s="371"/>
      <c r="ER8" s="371"/>
      <c r="ES8" s="371"/>
      <c r="ET8" s="371"/>
      <c r="EU8" s="371"/>
      <c r="EV8" s="371"/>
      <c r="EW8" s="371"/>
      <c r="EX8" s="371"/>
      <c r="EY8" s="371"/>
      <c r="EZ8" s="371"/>
      <c r="FA8" s="371"/>
      <c r="FB8" s="371"/>
      <c r="FC8" s="371"/>
      <c r="FD8" s="371"/>
      <c r="FE8" s="371"/>
      <c r="FF8" s="371"/>
      <c r="FG8" s="371"/>
      <c r="FH8" s="371"/>
      <c r="FI8" s="371"/>
      <c r="FJ8" s="371"/>
    </row>
    <row r="9" spans="1:197" outlineLevel="1">
      <c r="A9" s="824"/>
      <c r="B9" s="362" t="str">
        <f>'Lista PMO'!A10</f>
        <v>P59-Deploy &amp; Change CRMT</v>
      </c>
      <c r="C9" s="362" t="str">
        <f>'Lista PMO'!B10</f>
        <v>AO004511_YYY127</v>
      </c>
      <c r="D9" s="362" t="str">
        <f>'Lista PMO'!C10</f>
        <v>Gestione Consensi e Acquisizione Prospect</v>
      </c>
      <c r="E9" s="369">
        <f>VLOOKUP(C9,'Lista PMO'!B:AB,19,FALSE)</f>
        <v>1</v>
      </c>
      <c r="F9" s="370">
        <f>VLOOKUP(C9,'Lista PMO'!$B$1:$BO$42,60,FALSE)</f>
        <v>0</v>
      </c>
      <c r="G9" s="369">
        <f t="shared" si="5"/>
        <v>1</v>
      </c>
      <c r="H9" s="378">
        <f>IFERROR(F9/(NETWORKDAYS($K9,$F$1,hol!$A$1:$A$9)),0)</f>
        <v>0</v>
      </c>
      <c r="I9" s="378">
        <f>IFERROR(G9/((NETWORKDAYS($F$1+1,$L9,hol!$A$1:$A$9)+$J$1)),0)</f>
        <v>6.25E-2</v>
      </c>
      <c r="J9" s="378">
        <f t="shared" si="6"/>
        <v>6.25E-2</v>
      </c>
      <c r="K9" s="389">
        <f>VLOOKUP(C9,'PianificazionePMO(CA)'!$B$7:$I$37,7,FALSE)</f>
        <v>43271</v>
      </c>
      <c r="L9" s="389">
        <f>VLOOKUP(C9,'PianificazionePMO(CA)'!$B$7:$I$37,8,FALSE)</f>
        <v>43315</v>
      </c>
      <c r="N9" s="374">
        <f>IF(N$3=1,M9,IF(N$2&lt;=$F$1,'PianificazionePMO(CA)'!PY12+'PianificazionePMO(CA)'!UB12+'PianificazionePMO(CA)'!YE12,M9+$I9))</f>
        <v>0</v>
      </c>
      <c r="O9" s="374">
        <f>IF(O$3=1,N9,IF(O$2&lt;=$F$1,'PianificazionePMO(CA)'!PZ12+'PianificazionePMO(CA)'!UC12+'PianificazionePMO(CA)'!YF12,N9+$I9))</f>
        <v>0</v>
      </c>
      <c r="P9" s="374">
        <f>IF(P$3=1,O9,IF(P$2&lt;=$F$1,'PianificazionePMO(CA)'!QA12+'PianificazionePMO(CA)'!UD12+'PianificazionePMO(CA)'!YG12,O9+$I9))</f>
        <v>0</v>
      </c>
      <c r="Q9" s="374">
        <f>IF(Q$3=1,P9,IF(Q$2&lt;=$F$1,'PianificazionePMO(CA)'!QB12+'PianificazionePMO(CA)'!UE12+'PianificazionePMO(CA)'!YH12,P9+$I9))</f>
        <v>0</v>
      </c>
      <c r="R9" s="374">
        <f>IF(R$3=1,Q9,IF(R$2&lt;=$F$1,'PianificazionePMO(CA)'!QC12+'PianificazionePMO(CA)'!UF12+'PianificazionePMO(CA)'!YI12,Q9+$I9))</f>
        <v>0</v>
      </c>
      <c r="S9" s="374">
        <f>IF(S$3=1,R9,IF(S$2&lt;=$F$1,'PianificazionePMO(CA)'!QD12+'PianificazionePMO(CA)'!UG12+'PianificazionePMO(CA)'!YJ12,R9+$I9))</f>
        <v>0</v>
      </c>
      <c r="T9" s="374">
        <f>IF(T$3=1,S9,IF(T$2&lt;=$F$1,'PianificazionePMO(CA)'!QE12+'PianificazionePMO(CA)'!UH12+'PianificazionePMO(CA)'!YK12,S9+$I9))</f>
        <v>0</v>
      </c>
      <c r="U9" s="374">
        <f>IF(U$3=1,T9,IF(U$2&lt;=$F$1,'PianificazionePMO(CA)'!QF12+'PianificazionePMO(CA)'!UI12+'PianificazionePMO(CA)'!YL12,T9+$I9))</f>
        <v>0</v>
      </c>
      <c r="V9" s="374">
        <f>IF(V$3=1,U9,IF(V$2&lt;=$F$1,'PianificazionePMO(CA)'!QG12+'PianificazionePMO(CA)'!UJ12+'PianificazionePMO(CA)'!YM12,U9+$I9))</f>
        <v>0</v>
      </c>
      <c r="W9" s="374">
        <f>IF(W$3=1,V9,IF(W$2&lt;=$F$1,'PianificazionePMO(CA)'!QH12+'PianificazionePMO(CA)'!UK12+'PianificazionePMO(CA)'!YN12,V9+$I9))</f>
        <v>0</v>
      </c>
      <c r="X9" s="374">
        <f>IF(X$3=1,W9,IF(X$2&lt;=$F$1,'PianificazionePMO(CA)'!QI12+'PianificazionePMO(CA)'!UL12+'PianificazionePMO(CA)'!YO12,W9+$I9))</f>
        <v>0</v>
      </c>
      <c r="Y9" s="374">
        <f>IF(Y$3=1,X9,IF(Y$2&lt;=$F$1,'PianificazionePMO(CA)'!QJ12+'PianificazionePMO(CA)'!UM12+'PianificazionePMO(CA)'!YP12,X9+$I9))</f>
        <v>0</v>
      </c>
      <c r="Z9" s="374">
        <f>IF(Z$3=1,Y9,IF(Z$2&lt;=$F$1,'PianificazionePMO(CA)'!QK12+'PianificazionePMO(CA)'!UN12+'PianificazionePMO(CA)'!YQ12,Y9+$I9))</f>
        <v>0</v>
      </c>
      <c r="AA9" s="374">
        <f>IF(AA$3=1,Z9,IF(AA$2&lt;=$F$1,'PianificazionePMO(CA)'!QL12+'PianificazionePMO(CA)'!UO12+'PianificazionePMO(CA)'!YR12,Z9+$I9))</f>
        <v>0</v>
      </c>
      <c r="AB9" s="374">
        <f>IF(AB$3=1,AA9,IF(AB$2&lt;=$F$1,'PianificazionePMO(CA)'!QM12+'PianificazionePMO(CA)'!UP12+'PianificazionePMO(CA)'!YS12,AA9+$I9))</f>
        <v>0</v>
      </c>
      <c r="AC9" s="374">
        <f>IF(AC$3=1,AB9,IF(AC$2&lt;=$F$1,'PianificazionePMO(CA)'!QN12+'PianificazionePMO(CA)'!UQ12+'PianificazionePMO(CA)'!YT12,AB9+$I9))</f>
        <v>0</v>
      </c>
      <c r="AD9" s="374">
        <f>IF(AD$3=1,AC9,IF(AD$2&lt;=$F$1,'PianificazionePMO(CA)'!QO12+'PianificazionePMO(CA)'!UR12+'PianificazionePMO(CA)'!YU12,AC9+$I9))</f>
        <v>0</v>
      </c>
      <c r="AE9" s="374">
        <f>IF(AE$3=1,AD9,IF(AE$2&lt;=$F$1,'PianificazionePMO(CA)'!QP12+'PianificazionePMO(CA)'!US12+'PianificazionePMO(CA)'!YV12,AD9+$I9))</f>
        <v>0</v>
      </c>
      <c r="AF9" s="374">
        <f>IF(AF$3=1,AE9,IF(AF$2&lt;=$F$1,'PianificazionePMO(CA)'!QQ12+'PianificazionePMO(CA)'!UT12+'PianificazionePMO(CA)'!YW12,AE9+$I9))</f>
        <v>0</v>
      </c>
      <c r="AG9" s="374">
        <f>IF(AG$3=1,AF9,IF(AG$2&lt;=$F$1,'PianificazionePMO(CA)'!QR12+'PianificazionePMO(CA)'!UU12+'PianificazionePMO(CA)'!YX12,AF9+$I9))</f>
        <v>0</v>
      </c>
      <c r="AH9" s="374">
        <f>IF(AH$3=1,AG9,IF(AH$2&lt;=$F$1,'PianificazionePMO(CA)'!QS12+'PianificazionePMO(CA)'!UV12+'PianificazionePMO(CA)'!YY12,AG9+$I9))</f>
        <v>0</v>
      </c>
      <c r="AI9" s="374">
        <f>IF(AI$3=1,AH9,IF(AI$2&lt;=$F$1,'PianificazionePMO(CA)'!QT12+'PianificazionePMO(CA)'!UW12+'PianificazionePMO(CA)'!YZ12,AH9+$I9))</f>
        <v>0</v>
      </c>
      <c r="AJ9" s="374">
        <f>IF(AJ$3=1,AI9,IF(AJ$2&lt;=$F$1,'PianificazionePMO(CA)'!QU12+'PianificazionePMO(CA)'!UX12+'PianificazionePMO(CA)'!ZA12,AI9+$I9))</f>
        <v>0</v>
      </c>
      <c r="AK9" s="374">
        <f>IF(AK$3=1,AJ9,IF(AK$2&lt;=$F$1,'PianificazionePMO(CA)'!QV12+'PianificazionePMO(CA)'!UY12+'PianificazionePMO(CA)'!ZB12,AJ9+$I9))</f>
        <v>6.25E-2</v>
      </c>
      <c r="AL9" s="374">
        <f>IF(AL$3=1,AK9,IF(AL$2&lt;=$F$1,'PianificazionePMO(CA)'!QW12+'PianificazionePMO(CA)'!UZ12+'PianificazionePMO(CA)'!ZC12,AK9+$I9))</f>
        <v>6.25E-2</v>
      </c>
      <c r="AM9" s="374">
        <f>IF(AM$3=1,AL9,IF(AM$2&lt;=$F$1,'PianificazionePMO(CA)'!QX12+'PianificazionePMO(CA)'!VA12+'PianificazionePMO(CA)'!ZD12,AL9+$I9))</f>
        <v>6.25E-2</v>
      </c>
      <c r="AN9" s="374">
        <f>IF(AN$3=1,AM9,IF(AN$2&lt;=$F$1,'PianificazionePMO(CA)'!QY12+'PianificazionePMO(CA)'!VB12+'PianificazionePMO(CA)'!ZE12,AM9+$I9))</f>
        <v>0.125</v>
      </c>
      <c r="AO9" s="374">
        <f>IF(AO$3=1,AN9,IF(AO$2&lt;=$F$1,'PianificazionePMO(CA)'!QZ12+'PianificazionePMO(CA)'!VC12+'PianificazionePMO(CA)'!ZF12,AN9+$I9))</f>
        <v>0.125</v>
      </c>
      <c r="AP9" s="374">
        <f>IF(AP$3=1,AO9,IF(AP$2&lt;=$F$1,'PianificazionePMO(CA)'!RA12+'PianificazionePMO(CA)'!VD12+'PianificazionePMO(CA)'!ZG12,AO9+$I9))</f>
        <v>0.1875</v>
      </c>
      <c r="AQ9" s="374">
        <f>IF(AQ$3=1,AP9,IF(AQ$2&lt;=$F$1,'PianificazionePMO(CA)'!RB12+'PianificazionePMO(CA)'!VE12+'PianificazionePMO(CA)'!ZH12,AP9+$I9))</f>
        <v>0.25</v>
      </c>
      <c r="AR9" s="374">
        <f>IF(AR$3=1,AQ9,IF(AR$2&lt;=$F$1,'PianificazionePMO(CA)'!RC12+'PianificazionePMO(CA)'!VF12+'PianificazionePMO(CA)'!ZI12,AQ9+$I9))</f>
        <v>0.3125</v>
      </c>
      <c r="AS9" s="374">
        <f>IF(AS$3=1,AR9,IF(AS$2&lt;=$F$1,'PianificazionePMO(CA)'!RD12+'PianificazionePMO(CA)'!VG12+'PianificazionePMO(CA)'!ZJ12,AR9+$I9))</f>
        <v>0.3125</v>
      </c>
      <c r="AT9" s="374">
        <f>IF(AT$3=1,AS9,IF(AT$2&lt;=$F$1,'PianificazionePMO(CA)'!RE12+'PianificazionePMO(CA)'!VH12+'PianificazionePMO(CA)'!ZK12,AS9+$I9))</f>
        <v>0.3125</v>
      </c>
      <c r="AU9" s="374">
        <f>IF(AU$3=1,AT9,IF(AU$2&lt;=$F$1,'PianificazionePMO(CA)'!RF12+'PianificazionePMO(CA)'!VI12+'PianificazionePMO(CA)'!ZL12,AT9+$I9))</f>
        <v>0.375</v>
      </c>
      <c r="AV9" s="374">
        <f>IF(AV$3=1,AU9,IF(AV$2&lt;=$F$1,'PianificazionePMO(CA)'!RG12+'PianificazionePMO(CA)'!VJ12+'PianificazionePMO(CA)'!ZM12,AU9+$I9))</f>
        <v>0.4375</v>
      </c>
      <c r="AW9" s="374">
        <f>IF(AW$3=1,AV9,IF(AW$2&lt;=$F$1,'PianificazionePMO(CA)'!RH12+'PianificazionePMO(CA)'!VK12+'PianificazionePMO(CA)'!ZN12,AV9+$I9))</f>
        <v>0.5</v>
      </c>
      <c r="AX9" s="374">
        <f>IF(AX$3=1,AW9,IF(AX$2&lt;=$F$1,'PianificazionePMO(CA)'!RI12+'PianificazionePMO(CA)'!VL12+'PianificazionePMO(CA)'!ZO12,AW9+$I9))</f>
        <v>0.5625</v>
      </c>
      <c r="AY9" s="374">
        <f>IF(AY$3=1,AX9,IF(AY$2&lt;=$F$1,'PianificazionePMO(CA)'!RJ12+'PianificazionePMO(CA)'!VM12+'PianificazionePMO(CA)'!ZP12,AX9+$I9))</f>
        <v>0.625</v>
      </c>
      <c r="AZ9" s="374">
        <f>IF(AZ$3=1,AY9,IF(AZ$2&lt;=$F$1,'PianificazionePMO(CA)'!RK12+'PianificazionePMO(CA)'!VN12+'PianificazionePMO(CA)'!ZQ12,AY9+$I9))</f>
        <v>0.625</v>
      </c>
      <c r="BA9" s="374">
        <f>IF(BA$3=1,AZ9,IF(BA$2&lt;=$F$1,'PianificazionePMO(CA)'!RL12+'PianificazionePMO(CA)'!VO12+'PianificazionePMO(CA)'!ZR12,AZ9+$I9))</f>
        <v>0.625</v>
      </c>
      <c r="BB9" s="374">
        <f>IF(BB$3=1,BA9,IF(BB$2&lt;=$F$1,'PianificazionePMO(CA)'!RM12+'PianificazionePMO(CA)'!VP12+'PianificazionePMO(CA)'!ZS12,BA9+$I9))</f>
        <v>0.6875</v>
      </c>
      <c r="BC9" s="374">
        <f>IF(BC$3=1,BB9,IF(BC$2&lt;=$F$1,'PianificazionePMO(CA)'!RN12+'PianificazionePMO(CA)'!VQ12+'PianificazionePMO(CA)'!ZT12,BB9+$I9))</f>
        <v>0.75</v>
      </c>
      <c r="BD9" s="374">
        <f>IF(BD$3=1,BC9,IF(BD$2&lt;=$F$1,'PianificazionePMO(CA)'!RO12+'PianificazionePMO(CA)'!VR12+'PianificazionePMO(CA)'!ZU12,BC9+$I9))</f>
        <v>0.8125</v>
      </c>
      <c r="BE9" s="374">
        <f>IF(BE$3=1,BD9,IF(BE$2&lt;=$F$1,'PianificazionePMO(CA)'!RP12+'PianificazionePMO(CA)'!VS12+'PianificazionePMO(CA)'!ZV12,BD9+$I9))</f>
        <v>0.875</v>
      </c>
      <c r="BF9" s="374">
        <f>IF(BF$3=1,BE9,IF(BF$2&lt;=$F$1,'PianificazionePMO(CA)'!RQ12+'PianificazionePMO(CA)'!VT12+'PianificazionePMO(CA)'!ZW12,BE9+$I9))</f>
        <v>0.9375</v>
      </c>
      <c r="BG9" s="374">
        <f>IF(BG$3=1,BF9,IF(BG$2&lt;=$F$1,'PianificazionePMO(CA)'!RR12+'PianificazionePMO(CA)'!VU12+'PianificazionePMO(CA)'!ZX12,BF9+$I9))</f>
        <v>0.9375</v>
      </c>
      <c r="BH9" s="374">
        <f>IF(BH$3=1,BG9,IF(BH$2&lt;=$F$1,'PianificazionePMO(CA)'!RS12+'PianificazionePMO(CA)'!VV12+'PianificazionePMO(CA)'!ZY12,BG9+$I9))</f>
        <v>0.9375</v>
      </c>
      <c r="BI9" s="374">
        <f>IF(BI$3=1,BH9,IF(BI$2&lt;=$F$1,'PianificazionePMO(CA)'!RT12+'PianificazionePMO(CA)'!VW12+'PianificazionePMO(CA)'!ZZ12,BH9+$I9))</f>
        <v>1</v>
      </c>
      <c r="BJ9" s="374">
        <f>IF(BJ$3=1,BI9,IF(BJ$2&lt;=$F$1,'PianificazionePMO(CA)'!RU12+'PianificazionePMO(CA)'!VX12+'PianificazionePMO(CA)'!AAA12,BI9+$I9))</f>
        <v>1.0625</v>
      </c>
      <c r="BK9" s="374">
        <f>IF(BK$3=1,BJ9,IF(BK$2&lt;=$F$1,'PianificazionePMO(CA)'!RV12+'PianificazionePMO(CA)'!VY12+'PianificazionePMO(CA)'!AAB12,BJ9+$I9))</f>
        <v>1.125</v>
      </c>
      <c r="BL9" s="374">
        <f>IF(BL$3=1,BK9,IF(BL$2&lt;=$F$1,'PianificazionePMO(CA)'!RW12+'PianificazionePMO(CA)'!VZ12+'PianificazionePMO(CA)'!AAC12,BK9+$I9))</f>
        <v>1.1875</v>
      </c>
      <c r="BM9" s="374">
        <f>IF(BM$3=1,BL9,IF(BM$2&lt;=$F$1,'PianificazionePMO(CA)'!RX12+'PianificazionePMO(CA)'!WA12+'PianificazionePMO(CA)'!AAD12,BL9+$I9))</f>
        <v>1.25</v>
      </c>
      <c r="BN9" s="374">
        <f>IF(BN$3=1,BM9,IF(BN$2&lt;=$F$1,'PianificazionePMO(CA)'!RY12+'PianificazionePMO(CA)'!WB12+'PianificazionePMO(CA)'!AAE12,BM9+$I9))</f>
        <v>1.25</v>
      </c>
      <c r="BO9" s="374">
        <f>IF(BO$3=1,BN9,IF(BO$2&lt;=$F$1,'PianificazionePMO(CA)'!RZ12+'PianificazionePMO(CA)'!WC12+'PianificazionePMO(CA)'!AAF12,BN9+$I9))</f>
        <v>1.25</v>
      </c>
      <c r="BP9" s="374">
        <f>IF(BP$3=1,BO9,IF(BP$2&lt;=$F$1,'PianificazionePMO(CA)'!SA12+'PianificazionePMO(CA)'!WD12+'PianificazionePMO(CA)'!AAG12,BO9+$I9))</f>
        <v>1.3125</v>
      </c>
      <c r="BQ9" s="374">
        <f>IF(BQ$3=1,BP9,IF(BQ$2&lt;=$F$1,'PianificazionePMO(CA)'!SB12+'PianificazionePMO(CA)'!WE12+'PianificazionePMO(CA)'!AAH12,BP9+$I9))</f>
        <v>1.375</v>
      </c>
      <c r="BR9" s="374">
        <f>IF(BR$3=1,BQ9,IF(BR$2&lt;=$F$1,'PianificazionePMO(CA)'!SC12+'PianificazionePMO(CA)'!WF12+'PianificazionePMO(CA)'!AAI12,BQ9+$I9))</f>
        <v>1.4375</v>
      </c>
      <c r="BS9" s="374">
        <f>IF(BS$3=1,BR9,IF(BS$2&lt;=$F$1,'PianificazionePMO(CA)'!SD12+'PianificazionePMO(CA)'!WG12+'PianificazionePMO(CA)'!AAJ12,BR9+$I9))</f>
        <v>1.5</v>
      </c>
      <c r="BT9" s="374">
        <f>IF(BT$3=1,BS9,IF(BT$2&lt;=$F$1,'PianificazionePMO(CA)'!SE12+'PianificazionePMO(CA)'!WH12+'PianificazionePMO(CA)'!AAK12,BS9+$I9))</f>
        <v>1.5625</v>
      </c>
      <c r="BU9" s="374">
        <f>IF(BU$3=1,BT9,IF(BU$2&lt;=$F$1,'PianificazionePMO(CA)'!SF12+'PianificazionePMO(CA)'!WI12+'PianificazionePMO(CA)'!AAL12,BT9+$I9))</f>
        <v>1.5625</v>
      </c>
      <c r="BV9" s="374">
        <f>IF(BV$3=1,BU9,IF(BV$2&lt;=$F$1,'PianificazionePMO(CA)'!SG12+'PianificazionePMO(CA)'!WJ12+'PianificazionePMO(CA)'!AAM12,BU9+$I9))</f>
        <v>1.5625</v>
      </c>
      <c r="BW9" s="374">
        <f>IF(BW$3=1,BV9,IF(BW$2&lt;=$F$1,'PianificazionePMO(CA)'!SH12+'PianificazionePMO(CA)'!WK12+'PianificazionePMO(CA)'!AAN12,BV9+$I9))</f>
        <v>1.625</v>
      </c>
      <c r="BX9" s="374">
        <f>IF(BX$3=1,BW9,IF(BX$2&lt;=$F$1,'PianificazionePMO(CA)'!SI12+'PianificazionePMO(CA)'!WL12+'PianificazionePMO(CA)'!AAO12,BW9+$I9))</f>
        <v>1.625</v>
      </c>
      <c r="BY9" s="374">
        <f>IF(BY$3=1,BX9,IF(BY$2&lt;=$F$1,'PianificazionePMO(CA)'!SJ12+'PianificazionePMO(CA)'!WM12+'PianificazionePMO(CA)'!AAP12,BX9+$I9))</f>
        <v>1.625</v>
      </c>
      <c r="BZ9" s="374">
        <f>IF(BZ$3=1,BY9,IF(BZ$2&lt;=$F$1,'PianificazionePMO(CA)'!SK12+'PianificazionePMO(CA)'!WN12+'PianificazionePMO(CA)'!AAQ12,BY9+$I9))</f>
        <v>1.6875</v>
      </c>
      <c r="CA9" s="374">
        <f>IF(CA$3=1,BZ9,IF(CA$2&lt;=$F$1,'PianificazionePMO(CA)'!SL12+'PianificazionePMO(CA)'!WO12+'PianificazionePMO(CA)'!AAR12,BZ9+$I9))</f>
        <v>1.75</v>
      </c>
      <c r="CB9" s="374">
        <f>IF(CB$3=1,CA9,IF(CB$2&lt;=$F$1,'PianificazionePMO(CA)'!SM12+'PianificazionePMO(CA)'!WP12+'PianificazionePMO(CA)'!AAS12,CA9+$I9))</f>
        <v>1.75</v>
      </c>
      <c r="CC9" s="374">
        <f>IF(CC$3=1,CB9,IF(CC$2&lt;=$F$1,'PianificazionePMO(CA)'!SN12+'PianificazionePMO(CA)'!WQ12+'PianificazionePMO(CA)'!AAT12,CB9+$I9))</f>
        <v>1.75</v>
      </c>
      <c r="CD9" s="374">
        <f>IF(CD$3=1,CC9,IF(CD$2&lt;=$F$1,'PianificazionePMO(CA)'!SO12+'PianificazionePMO(CA)'!WR12+'PianificazionePMO(CA)'!AAU12,CC9+$I9))</f>
        <v>1.8125</v>
      </c>
      <c r="CE9" s="374">
        <f>IF(CE$3=1,CD9,IF(CE$2&lt;=$F$1,'PianificazionePMO(CA)'!SP12+'PianificazionePMO(CA)'!WS12+'PianificazionePMO(CA)'!AAV12,CD9+$I9))</f>
        <v>1.875</v>
      </c>
      <c r="CF9" s="374">
        <f>IF(CF$3=1,CE9,IF(CF$2&lt;=$F$1,'PianificazionePMO(CA)'!SQ12+'PianificazionePMO(CA)'!WT12+'PianificazionePMO(CA)'!AAW12,CE9+$I9))</f>
        <v>1.9375</v>
      </c>
      <c r="CG9" s="374">
        <f>IF(CG$3=1,CF9,IF(CG$2&lt;=$F$1,'PianificazionePMO(CA)'!SR12+'PianificazionePMO(CA)'!WU12+'PianificazionePMO(CA)'!AAX12,CF9+$I9))</f>
        <v>2</v>
      </c>
      <c r="CH9" s="374">
        <f>IF(CH$3=1,CG9,IF(CH$2&lt;=$F$1,'PianificazionePMO(CA)'!SS12+'PianificazionePMO(CA)'!WV12+'PianificazionePMO(CA)'!AAY12,CG9+$I9))</f>
        <v>2.0625</v>
      </c>
      <c r="CI9" s="374">
        <f>IF(CI$3=1,CH9,IF(CI$2&lt;=$F$1,'PianificazionePMO(CA)'!ST12+'PianificazionePMO(CA)'!WW12+'PianificazionePMO(CA)'!AAZ12,CH9+$I9))</f>
        <v>2.0625</v>
      </c>
      <c r="CJ9" s="374">
        <f>IF(CJ$3=1,CI9,IF(CJ$2&lt;=$F$1,'PianificazionePMO(CA)'!SU12+'PianificazionePMO(CA)'!WX12+'PianificazionePMO(CA)'!ABA12,CI9+$I9))</f>
        <v>2.0625</v>
      </c>
      <c r="CK9" s="374">
        <f>IF(CK$3=1,CJ9,IF(CK$2&lt;=$F$1,'PianificazionePMO(CA)'!SV12+'PianificazionePMO(CA)'!WY12+'PianificazionePMO(CA)'!ABB12,CJ9+$I9))</f>
        <v>2.125</v>
      </c>
      <c r="CL9" s="374">
        <f>IF(CL$3=1,CK9,IF(CL$2&lt;=$F$1,'PianificazionePMO(CA)'!SW12+'PianificazionePMO(CA)'!WZ12+'PianificazionePMO(CA)'!ABC12,CK9+$I9))</f>
        <v>2.1875</v>
      </c>
      <c r="CM9" s="374">
        <f>IF(CM$3=1,CL9,IF(CM$2&lt;=$F$1,'PianificazionePMO(CA)'!SX12+'PianificazionePMO(CA)'!XA12+'PianificazionePMO(CA)'!ABD12,CL9+$I9))</f>
        <v>2.25</v>
      </c>
      <c r="CN9" s="374">
        <f>IF(CN$3=1,CM9,IF(CN$2&lt;=$F$1,'PianificazionePMO(CA)'!SY12+'PianificazionePMO(CA)'!XB12+'PianificazionePMO(CA)'!ABE12,CM9+$I9))</f>
        <v>2.3125</v>
      </c>
      <c r="CO9" s="374">
        <f>IF(CO$3=1,CN9,IF(CO$2&lt;=$F$1,'PianificazionePMO(CA)'!SZ12+'PianificazionePMO(CA)'!XC12+'PianificazionePMO(CA)'!ABF12,CN9+$I9))</f>
        <v>2.375</v>
      </c>
      <c r="CP9" s="374">
        <f>IF(CP$3=1,CO9,IF(CP$2&lt;=$F$1,'PianificazionePMO(CA)'!TA12+'PianificazionePMO(CA)'!XD12+'PianificazionePMO(CA)'!ABG12,CO9+$I9))</f>
        <v>2.375</v>
      </c>
      <c r="CQ9" s="374">
        <f>IF(CQ$3=1,CP9,IF(CQ$2&lt;=$F$1,'PianificazionePMO(CA)'!TB12+'PianificazionePMO(CA)'!XE12+'PianificazionePMO(CA)'!ABH12,CP9+$I9))</f>
        <v>2.375</v>
      </c>
      <c r="CR9" s="374">
        <f>IF(CR$3=1,CQ9,IF(CR$2&lt;=$F$1,'PianificazionePMO(CA)'!TC12+'PianificazionePMO(CA)'!XF12+'PianificazionePMO(CA)'!ABI12,CQ9+$I9))</f>
        <v>2.4375</v>
      </c>
      <c r="CS9" s="374">
        <f>IF(CS$3=1,CR9,IF(CS$2&lt;=$F$1,'PianificazionePMO(CA)'!TD12+'PianificazionePMO(CA)'!XG12+'PianificazionePMO(CA)'!ABJ12,CR9+$I9))</f>
        <v>2.5</v>
      </c>
      <c r="CT9" s="374">
        <f>IF(CT$3=1,CS9,IF(CT$2&lt;=$F$1,'PianificazionePMO(CA)'!TE12+'PianificazionePMO(CA)'!XH12+'PianificazionePMO(CA)'!ABK12,CS9+$I9))</f>
        <v>2.5625</v>
      </c>
      <c r="CU9" s="374">
        <f>IF(CU$3=1,CT9,IF(CU$2&lt;=$F$1,'PianificazionePMO(CA)'!TF12+'PianificazionePMO(CA)'!XI12+'PianificazionePMO(CA)'!ABL12,CT9+$I9))</f>
        <v>2.625</v>
      </c>
      <c r="CV9" s="374">
        <f>IF(CV$3=1,CU9,IF(CV$2&lt;=$F$1,'PianificazionePMO(CA)'!TG12+'PianificazionePMO(CA)'!XJ12+'PianificazionePMO(CA)'!ABM12,CU9+$I9))</f>
        <v>2.6875</v>
      </c>
      <c r="CW9" s="374">
        <f>IF(CW$3=1,CV9,IF(CW$2&lt;=$F$1,'PianificazionePMO(CA)'!TH12+'PianificazionePMO(CA)'!XK12+'PianificazionePMO(CA)'!ABN12,CV9+$I9))</f>
        <v>2.6875</v>
      </c>
      <c r="CX9" s="374">
        <f>IF(CX$3=1,CW9,IF(CX$2&lt;=$F$1,'PianificazionePMO(CA)'!TI12+'PianificazionePMO(CA)'!XL12+'PianificazionePMO(CA)'!ABO12,CW9+$I9))</f>
        <v>2.6875</v>
      </c>
      <c r="CY9" s="374">
        <f>IF(CY$3=1,CX9,IF(CY$2&lt;=$F$1,'PianificazionePMO(CA)'!TJ12+'PianificazionePMO(CA)'!XM12+'PianificazionePMO(CA)'!ABP12,CX9+$I9))</f>
        <v>2.75</v>
      </c>
      <c r="CZ9" s="374">
        <f>IF(CZ$3=1,CY9,IF(CZ$2&lt;=$F$1,'PianificazionePMO(CA)'!TK12+'PianificazionePMO(CA)'!XN12+'PianificazionePMO(CA)'!ABQ12,CY9+$I9))</f>
        <v>2.8125</v>
      </c>
      <c r="DA9" s="374">
        <f>IF(DA$3=1,CZ9,IF(DA$2&lt;=$F$1,'PianificazionePMO(CA)'!TL12+'PianificazionePMO(CA)'!XO12+'PianificazionePMO(CA)'!ABR12,CZ9+$I9))</f>
        <v>2.875</v>
      </c>
      <c r="DB9" s="374">
        <f>IF(DB$3=1,DA9,IF(DB$2&lt;=$F$1,'PianificazionePMO(CA)'!TM12+'PianificazionePMO(CA)'!XP12+'PianificazionePMO(CA)'!ABS12,DA9+$I9))</f>
        <v>2.9375</v>
      </c>
      <c r="DC9" s="374">
        <f>IF(DC$3=1,DB9,IF(DC$2&lt;=$F$1,'PianificazionePMO(CA)'!TN12+'PianificazionePMO(CA)'!XQ12+'PianificazionePMO(CA)'!ABT12,DB9+$I9))</f>
        <v>3</v>
      </c>
      <c r="DD9" s="374">
        <f>IF(DD$3=1,DC9,IF(DD$2&lt;=$F$1,'PianificazionePMO(CA)'!TO12+'PianificazionePMO(CA)'!XR12+'PianificazionePMO(CA)'!ABU12,DC9+$I9))</f>
        <v>3</v>
      </c>
      <c r="DE9" s="374">
        <f>IF(DE$3=1,DD9,IF(DE$2&lt;=$F$1,'PianificazionePMO(CA)'!TP12+'PianificazionePMO(CA)'!XS12+'PianificazionePMO(CA)'!ABV12,DD9+$I9))</f>
        <v>3</v>
      </c>
      <c r="DF9" s="374">
        <f>IF(DF$3=1,DE9,IF(DF$2&lt;=$F$1,'PianificazionePMO(CA)'!TQ12+'PianificazionePMO(CA)'!XT12+'PianificazionePMO(CA)'!ABW12,DE9+$I9))</f>
        <v>3.0625</v>
      </c>
      <c r="DG9" s="374">
        <f>IF(DG$3=1,DF9,IF(DG$2&lt;=$F$1,'PianificazionePMO(CA)'!TR12+'PianificazionePMO(CA)'!XU12+'PianificazionePMO(CA)'!ABX12,DF9+$I9))</f>
        <v>3.125</v>
      </c>
      <c r="DH9" s="374">
        <f>IF(DH$3=1,DG9,IF(DH$2&lt;=$F$1,'PianificazionePMO(CA)'!TS12+'PianificazionePMO(CA)'!XV12+'PianificazionePMO(CA)'!ABY12,DG9+$I9))</f>
        <v>3.1875</v>
      </c>
      <c r="DI9" s="374">
        <f>IF(DI$3=1,DH9,IF(DI$2&lt;=$F$1,'PianificazionePMO(CA)'!TT12+'PianificazionePMO(CA)'!XW12+'PianificazionePMO(CA)'!ABZ12,DH9+$I9))</f>
        <v>3.25</v>
      </c>
      <c r="DJ9" s="374">
        <f>IF(DJ$3=1,DI9,IF(DJ$2&lt;=$F$1,'PianificazionePMO(CA)'!TU12+'PianificazionePMO(CA)'!XX12+'PianificazionePMO(CA)'!ACA12,DI9+$I9))</f>
        <v>3.3125</v>
      </c>
      <c r="DK9" s="374"/>
      <c r="DL9" s="374"/>
      <c r="DM9" s="374"/>
      <c r="DN9" s="371"/>
      <c r="DO9" s="371"/>
      <c r="DP9" s="371"/>
      <c r="DQ9" s="371"/>
      <c r="DR9" s="371"/>
      <c r="DS9" s="371"/>
      <c r="DT9" s="371"/>
      <c r="DU9" s="371"/>
      <c r="DV9" s="371"/>
      <c r="DW9" s="371"/>
      <c r="DX9" s="371"/>
      <c r="DY9" s="371"/>
      <c r="DZ9" s="371"/>
      <c r="EA9" s="371"/>
      <c r="EB9" s="371"/>
      <c r="EC9" s="371"/>
      <c r="ED9" s="371"/>
      <c r="EE9" s="371"/>
      <c r="EF9" s="371"/>
      <c r="EG9" s="371"/>
      <c r="EH9" s="371"/>
      <c r="EI9" s="371"/>
      <c r="EJ9" s="371"/>
      <c r="EK9" s="371"/>
      <c r="EL9" s="371"/>
      <c r="EM9" s="371"/>
      <c r="EN9" s="371"/>
      <c r="EO9" s="371"/>
      <c r="EP9" s="371"/>
      <c r="EQ9" s="371"/>
      <c r="ER9" s="371"/>
      <c r="ES9" s="371"/>
      <c r="ET9" s="371"/>
      <c r="EU9" s="371"/>
      <c r="EV9" s="371"/>
      <c r="EW9" s="371"/>
      <c r="EX9" s="371"/>
      <c r="EY9" s="371"/>
      <c r="EZ9" s="371"/>
      <c r="FA9" s="371"/>
      <c r="FB9" s="371"/>
      <c r="FC9" s="371"/>
      <c r="FD9" s="371"/>
      <c r="FE9" s="371"/>
      <c r="FF9" s="371"/>
      <c r="FG9" s="371"/>
      <c r="FH9" s="371"/>
      <c r="FI9" s="371"/>
      <c r="FJ9" s="371"/>
    </row>
    <row r="10" spans="1:197" outlineLevel="1">
      <c r="A10" s="824"/>
      <c r="B10" s="362" t="str">
        <f>'Lista PMO'!A11</f>
        <v>P59-Deploy &amp; Change CRMT</v>
      </c>
      <c r="C10" s="362" t="str">
        <f>'Lista PMO'!B11</f>
        <v>AO004511_YYY39</v>
      </c>
      <c r="D10" s="362" t="str">
        <f>'Lista PMO'!C11</f>
        <v>BOLLETTA_2.0</v>
      </c>
      <c r="E10" s="369">
        <f>VLOOKUP(C10,'Lista PMO'!B:AB,19,FALSE)</f>
        <v>1</v>
      </c>
      <c r="F10" s="370">
        <f>VLOOKUP(C10,'Lista PMO'!$B$1:$BO$42,60,FALSE)</f>
        <v>0</v>
      </c>
      <c r="G10" s="369">
        <f t="shared" si="5"/>
        <v>1</v>
      </c>
      <c r="H10" s="378">
        <f>IFERROR(F10/(NETWORKDAYS($K10,$F$1,hol!$A$1:$A$9)),0)</f>
        <v>0</v>
      </c>
      <c r="I10" s="378">
        <f>IFERROR(G10/((NETWORKDAYS($F$1+1,$L10,hol!$A$1:$A$9)+$J$1)),0)</f>
        <v>6.25E-2</v>
      </c>
      <c r="J10" s="378">
        <f t="shared" si="6"/>
        <v>6.25E-2</v>
      </c>
      <c r="K10" s="389">
        <f>VLOOKUP(C10,'PianificazionePMO(CA)'!$B$7:$I$37,7,FALSE)</f>
        <v>43271</v>
      </c>
      <c r="L10" s="389">
        <f>VLOOKUP(C10,'PianificazionePMO(CA)'!$B$7:$I$37,8,FALSE)</f>
        <v>43315</v>
      </c>
      <c r="N10" s="374">
        <f>IF(N$3=1,M10,IF(N$2&lt;=$F$1,'PianificazionePMO(CA)'!PY13+'PianificazionePMO(CA)'!UB13+'PianificazionePMO(CA)'!YE13,M10+$I10))</f>
        <v>0</v>
      </c>
      <c r="O10" s="374">
        <f>IF(O$3=1,N10,IF(O$2&lt;=$F$1,'PianificazionePMO(CA)'!PZ13+'PianificazionePMO(CA)'!UC13+'PianificazionePMO(CA)'!YF13,N10+$I10))</f>
        <v>0</v>
      </c>
      <c r="P10" s="374">
        <f>IF(P$3=1,O10,IF(P$2&lt;=$F$1,'PianificazionePMO(CA)'!QA13+'PianificazionePMO(CA)'!UD13+'PianificazionePMO(CA)'!YG13,O10+$I10))</f>
        <v>0</v>
      </c>
      <c r="Q10" s="374">
        <f>IF(Q$3=1,P10,IF(Q$2&lt;=$F$1,'PianificazionePMO(CA)'!QB13+'PianificazionePMO(CA)'!UE13+'PianificazionePMO(CA)'!YH13,P10+$I10))</f>
        <v>0</v>
      </c>
      <c r="R10" s="374">
        <f>IF(R$3=1,Q10,IF(R$2&lt;=$F$1,'PianificazionePMO(CA)'!QC13+'PianificazionePMO(CA)'!UF13+'PianificazionePMO(CA)'!YI13,Q10+$I10))</f>
        <v>0</v>
      </c>
      <c r="S10" s="374">
        <f>IF(S$3=1,R10,IF(S$2&lt;=$F$1,'PianificazionePMO(CA)'!QD13+'PianificazionePMO(CA)'!UG13+'PianificazionePMO(CA)'!YJ13,R10+$I10))</f>
        <v>0</v>
      </c>
      <c r="T10" s="374">
        <f>IF(T$3=1,S10,IF(T$2&lt;=$F$1,'PianificazionePMO(CA)'!QE13+'PianificazionePMO(CA)'!UH13+'PianificazionePMO(CA)'!YK13,S10+$I10))</f>
        <v>0</v>
      </c>
      <c r="U10" s="374">
        <f>IF(U$3=1,T10,IF(U$2&lt;=$F$1,'PianificazionePMO(CA)'!QF13+'PianificazionePMO(CA)'!UI13+'PianificazionePMO(CA)'!YL13,T10+$I10))</f>
        <v>0</v>
      </c>
      <c r="V10" s="374">
        <f>IF(V$3=1,U10,IF(V$2&lt;=$F$1,'PianificazionePMO(CA)'!QG13+'PianificazionePMO(CA)'!UJ13+'PianificazionePMO(CA)'!YM13,U10+$I10))</f>
        <v>0</v>
      </c>
      <c r="W10" s="374">
        <f>IF(W$3=1,V10,IF(W$2&lt;=$F$1,'PianificazionePMO(CA)'!QH13+'PianificazionePMO(CA)'!UK13+'PianificazionePMO(CA)'!YN13,V10+$I10))</f>
        <v>0</v>
      </c>
      <c r="X10" s="374">
        <f>IF(X$3=1,W10,IF(X$2&lt;=$F$1,'PianificazionePMO(CA)'!QI13+'PianificazionePMO(CA)'!UL13+'PianificazionePMO(CA)'!YO13,W10+$I10))</f>
        <v>0</v>
      </c>
      <c r="Y10" s="374">
        <f>IF(Y$3=1,X10,IF(Y$2&lt;=$F$1,'PianificazionePMO(CA)'!QJ13+'PianificazionePMO(CA)'!UM13+'PianificazionePMO(CA)'!YP13,X10+$I10))</f>
        <v>0</v>
      </c>
      <c r="Z10" s="374">
        <f>IF(Z$3=1,Y10,IF(Z$2&lt;=$F$1,'PianificazionePMO(CA)'!QK13+'PianificazionePMO(CA)'!UN13+'PianificazionePMO(CA)'!YQ13,Y10+$I10))</f>
        <v>0</v>
      </c>
      <c r="AA10" s="374">
        <f>IF(AA$3=1,Z10,IF(AA$2&lt;=$F$1,'PianificazionePMO(CA)'!QL13+'PianificazionePMO(CA)'!UO13+'PianificazionePMO(CA)'!YR13,Z10+$I10))</f>
        <v>0</v>
      </c>
      <c r="AB10" s="374">
        <f>IF(AB$3=1,AA10,IF(AB$2&lt;=$F$1,'PianificazionePMO(CA)'!QM13+'PianificazionePMO(CA)'!UP13+'PianificazionePMO(CA)'!YS13,AA10+$I10))</f>
        <v>0</v>
      </c>
      <c r="AC10" s="374">
        <f>IF(AC$3=1,AB10,IF(AC$2&lt;=$F$1,'PianificazionePMO(CA)'!QN13+'PianificazionePMO(CA)'!UQ13+'PianificazionePMO(CA)'!YT13,AB10+$I10))</f>
        <v>0</v>
      </c>
      <c r="AD10" s="374">
        <f>IF(AD$3=1,AC10,IF(AD$2&lt;=$F$1,'PianificazionePMO(CA)'!QO13+'PianificazionePMO(CA)'!UR13+'PianificazionePMO(CA)'!YU13,AC10+$I10))</f>
        <v>0</v>
      </c>
      <c r="AE10" s="374">
        <f>IF(AE$3=1,AD10,IF(AE$2&lt;=$F$1,'PianificazionePMO(CA)'!QP13+'PianificazionePMO(CA)'!US13+'PianificazionePMO(CA)'!YV13,AD10+$I10))</f>
        <v>0</v>
      </c>
      <c r="AF10" s="374">
        <f>IF(AF$3=1,AE10,IF(AF$2&lt;=$F$1,'PianificazionePMO(CA)'!QQ13+'PianificazionePMO(CA)'!UT13+'PianificazionePMO(CA)'!YW13,AE10+$I10))</f>
        <v>0</v>
      </c>
      <c r="AG10" s="374">
        <f>IF(AG$3=1,AF10,IF(AG$2&lt;=$F$1,'PianificazionePMO(CA)'!QR13+'PianificazionePMO(CA)'!UU13+'PianificazionePMO(CA)'!YX13,AF10+$I10))</f>
        <v>0</v>
      </c>
      <c r="AH10" s="374">
        <f>IF(AH$3=1,AG10,IF(AH$2&lt;=$F$1,'PianificazionePMO(CA)'!QS13+'PianificazionePMO(CA)'!UV13+'PianificazionePMO(CA)'!YY13,AG10+$I10))</f>
        <v>0</v>
      </c>
      <c r="AI10" s="374">
        <f>IF(AI$3=1,AH10,IF(AI$2&lt;=$F$1,'PianificazionePMO(CA)'!QT13+'PianificazionePMO(CA)'!UW13+'PianificazionePMO(CA)'!YZ13,AH10+$I10))</f>
        <v>0</v>
      </c>
      <c r="AJ10" s="374">
        <f>IF(AJ$3=1,AI10,IF(AJ$2&lt;=$F$1,'PianificazionePMO(CA)'!QU13+'PianificazionePMO(CA)'!UX13+'PianificazionePMO(CA)'!ZA13,AI10+$I10))</f>
        <v>0</v>
      </c>
      <c r="AK10" s="374">
        <f>IF(AK$3=1,AJ10,IF(AK$2&lt;=$F$1,'PianificazionePMO(CA)'!QV13+'PianificazionePMO(CA)'!UY13+'PianificazionePMO(CA)'!ZB13,AJ10+$I10))</f>
        <v>6.25E-2</v>
      </c>
      <c r="AL10" s="374">
        <f>IF(AL$3=1,AK10,IF(AL$2&lt;=$F$1,'PianificazionePMO(CA)'!QW13+'PianificazionePMO(CA)'!UZ13+'PianificazionePMO(CA)'!ZC13,AK10+$I10))</f>
        <v>6.25E-2</v>
      </c>
      <c r="AM10" s="374">
        <f>IF(AM$3=1,AL10,IF(AM$2&lt;=$F$1,'PianificazionePMO(CA)'!QX13+'PianificazionePMO(CA)'!VA13+'PianificazionePMO(CA)'!ZD13,AL10+$I10))</f>
        <v>6.25E-2</v>
      </c>
      <c r="AN10" s="374">
        <f>IF(AN$3=1,AM10,IF(AN$2&lt;=$F$1,'PianificazionePMO(CA)'!QY13+'PianificazionePMO(CA)'!VB13+'PianificazionePMO(CA)'!ZE13,AM10+$I10))</f>
        <v>0.125</v>
      </c>
      <c r="AO10" s="374">
        <f>IF(AO$3=1,AN10,IF(AO$2&lt;=$F$1,'PianificazionePMO(CA)'!QZ13+'PianificazionePMO(CA)'!VC13+'PianificazionePMO(CA)'!ZF13,AN10+$I10))</f>
        <v>0.125</v>
      </c>
      <c r="AP10" s="374">
        <f>IF(AP$3=1,AO10,IF(AP$2&lt;=$F$1,'PianificazionePMO(CA)'!RA13+'PianificazionePMO(CA)'!VD13+'PianificazionePMO(CA)'!ZG13,AO10+$I10))</f>
        <v>0.1875</v>
      </c>
      <c r="AQ10" s="374">
        <f>IF(AQ$3=1,AP10,IF(AQ$2&lt;=$F$1,'PianificazionePMO(CA)'!RB13+'PianificazionePMO(CA)'!VE13+'PianificazionePMO(CA)'!ZH13,AP10+$I10))</f>
        <v>0.25</v>
      </c>
      <c r="AR10" s="374">
        <f>IF(AR$3=1,AQ10,IF(AR$2&lt;=$F$1,'PianificazionePMO(CA)'!RC13+'PianificazionePMO(CA)'!VF13+'PianificazionePMO(CA)'!ZI13,AQ10+$I10))</f>
        <v>0.3125</v>
      </c>
      <c r="AS10" s="374">
        <f>IF(AS$3=1,AR10,IF(AS$2&lt;=$F$1,'PianificazionePMO(CA)'!RD13+'PianificazionePMO(CA)'!VG13+'PianificazionePMO(CA)'!ZJ13,AR10+$I10))</f>
        <v>0.3125</v>
      </c>
      <c r="AT10" s="374">
        <f>IF(AT$3=1,AS10,IF(AT$2&lt;=$F$1,'PianificazionePMO(CA)'!RE13+'PianificazionePMO(CA)'!VH13+'PianificazionePMO(CA)'!ZK13,AS10+$I10))</f>
        <v>0.3125</v>
      </c>
      <c r="AU10" s="374">
        <f>IF(AU$3=1,AT10,IF(AU$2&lt;=$F$1,'PianificazionePMO(CA)'!RF13+'PianificazionePMO(CA)'!VI13+'PianificazionePMO(CA)'!ZL13,AT10+$I10))</f>
        <v>0.375</v>
      </c>
      <c r="AV10" s="374">
        <f>IF(AV$3=1,AU10,IF(AV$2&lt;=$F$1,'PianificazionePMO(CA)'!RG13+'PianificazionePMO(CA)'!VJ13+'PianificazionePMO(CA)'!ZM13,AU10+$I10))</f>
        <v>0.4375</v>
      </c>
      <c r="AW10" s="374">
        <f>IF(AW$3=1,AV10,IF(AW$2&lt;=$F$1,'PianificazionePMO(CA)'!RH13+'PianificazionePMO(CA)'!VK13+'PianificazionePMO(CA)'!ZN13,AV10+$I10))</f>
        <v>0.5</v>
      </c>
      <c r="AX10" s="374">
        <f>IF(AX$3=1,AW10,IF(AX$2&lt;=$F$1,'PianificazionePMO(CA)'!RI13+'PianificazionePMO(CA)'!VL13+'PianificazionePMO(CA)'!ZO13,AW10+$I10))</f>
        <v>0.5625</v>
      </c>
      <c r="AY10" s="374">
        <f>IF(AY$3=1,AX10,IF(AY$2&lt;=$F$1,'PianificazionePMO(CA)'!RJ13+'PianificazionePMO(CA)'!VM13+'PianificazionePMO(CA)'!ZP13,AX10+$I10))</f>
        <v>0.625</v>
      </c>
      <c r="AZ10" s="374">
        <f>IF(AZ$3=1,AY10,IF(AZ$2&lt;=$F$1,'PianificazionePMO(CA)'!RK13+'PianificazionePMO(CA)'!VN13+'PianificazionePMO(CA)'!ZQ13,AY10+$I10))</f>
        <v>0.625</v>
      </c>
      <c r="BA10" s="374">
        <f>IF(BA$3=1,AZ10,IF(BA$2&lt;=$F$1,'PianificazionePMO(CA)'!RL13+'PianificazionePMO(CA)'!VO13+'PianificazionePMO(CA)'!ZR13,AZ10+$I10))</f>
        <v>0.625</v>
      </c>
      <c r="BB10" s="374">
        <f>IF(BB$3=1,BA10,IF(BB$2&lt;=$F$1,'PianificazionePMO(CA)'!RM13+'PianificazionePMO(CA)'!VP13+'PianificazionePMO(CA)'!ZS13,BA10+$I10))</f>
        <v>0.6875</v>
      </c>
      <c r="BC10" s="374">
        <f>IF(BC$3=1,BB10,IF(BC$2&lt;=$F$1,'PianificazionePMO(CA)'!RN13+'PianificazionePMO(CA)'!VQ13+'PianificazionePMO(CA)'!ZT13,BB10+$I10))</f>
        <v>0.75</v>
      </c>
      <c r="BD10" s="374">
        <f>IF(BD$3=1,BC10,IF(BD$2&lt;=$F$1,'PianificazionePMO(CA)'!RO13+'PianificazionePMO(CA)'!VR13+'PianificazionePMO(CA)'!ZU13,BC10+$I10))</f>
        <v>0.8125</v>
      </c>
      <c r="BE10" s="374">
        <f>IF(BE$3=1,BD10,IF(BE$2&lt;=$F$1,'PianificazionePMO(CA)'!RP13+'PianificazionePMO(CA)'!VS13+'PianificazionePMO(CA)'!ZV13,BD10+$I10))</f>
        <v>0.875</v>
      </c>
      <c r="BF10" s="374">
        <f>IF(BF$3=1,BE10,IF(BF$2&lt;=$F$1,'PianificazionePMO(CA)'!RQ13+'PianificazionePMO(CA)'!VT13+'PianificazionePMO(CA)'!ZW13,BE10+$I10))</f>
        <v>0.9375</v>
      </c>
      <c r="BG10" s="374">
        <f>IF(BG$3=1,BF10,IF(BG$2&lt;=$F$1,'PianificazionePMO(CA)'!RR13+'PianificazionePMO(CA)'!VU13+'PianificazionePMO(CA)'!ZX13,BF10+$I10))</f>
        <v>0.9375</v>
      </c>
      <c r="BH10" s="374">
        <f>IF(BH$3=1,BG10,IF(BH$2&lt;=$F$1,'PianificazionePMO(CA)'!RS13+'PianificazionePMO(CA)'!VV13+'PianificazionePMO(CA)'!ZY13,BG10+$I10))</f>
        <v>0.9375</v>
      </c>
      <c r="BI10" s="374">
        <f>IF(BI$3=1,BH10,IF(BI$2&lt;=$F$1,'PianificazionePMO(CA)'!RT13+'PianificazionePMO(CA)'!VW13+'PianificazionePMO(CA)'!ZZ13,BH10+$I10))</f>
        <v>1</v>
      </c>
      <c r="BJ10" s="374">
        <f>IF(BJ$3=1,BI10,IF(BJ$2&lt;=$F$1,'PianificazionePMO(CA)'!RU13+'PianificazionePMO(CA)'!VX13+'PianificazionePMO(CA)'!AAA13,BI10+$I10))</f>
        <v>1.0625</v>
      </c>
      <c r="BK10" s="374">
        <f>IF(BK$3=1,BJ10,IF(BK$2&lt;=$F$1,'PianificazionePMO(CA)'!RV13+'PianificazionePMO(CA)'!VY13+'PianificazionePMO(CA)'!AAB13,BJ10+$I10))</f>
        <v>1.125</v>
      </c>
      <c r="BL10" s="374">
        <f>IF(BL$3=1,BK10,IF(BL$2&lt;=$F$1,'PianificazionePMO(CA)'!RW13+'PianificazionePMO(CA)'!VZ13+'PianificazionePMO(CA)'!AAC13,BK10+$I10))</f>
        <v>1.1875</v>
      </c>
      <c r="BM10" s="374">
        <f>IF(BM$3=1,BL10,IF(BM$2&lt;=$F$1,'PianificazionePMO(CA)'!RX13+'PianificazionePMO(CA)'!WA13+'PianificazionePMO(CA)'!AAD13,BL10+$I10))</f>
        <v>1.25</v>
      </c>
      <c r="BN10" s="374">
        <f>IF(BN$3=1,BM10,IF(BN$2&lt;=$F$1,'PianificazionePMO(CA)'!RY13+'PianificazionePMO(CA)'!WB13+'PianificazionePMO(CA)'!AAE13,BM10+$I10))</f>
        <v>1.25</v>
      </c>
      <c r="BO10" s="374">
        <f>IF(BO$3=1,BN10,IF(BO$2&lt;=$F$1,'PianificazionePMO(CA)'!RZ13+'PianificazionePMO(CA)'!WC13+'PianificazionePMO(CA)'!AAF13,BN10+$I10))</f>
        <v>1.25</v>
      </c>
      <c r="BP10" s="374">
        <f>IF(BP$3=1,BO10,IF(BP$2&lt;=$F$1,'PianificazionePMO(CA)'!SA13+'PianificazionePMO(CA)'!WD13+'PianificazionePMO(CA)'!AAG13,BO10+$I10))</f>
        <v>1.3125</v>
      </c>
      <c r="BQ10" s="374">
        <f>IF(BQ$3=1,BP10,IF(BQ$2&lt;=$F$1,'PianificazionePMO(CA)'!SB13+'PianificazionePMO(CA)'!WE13+'PianificazionePMO(CA)'!AAH13,BP10+$I10))</f>
        <v>1.375</v>
      </c>
      <c r="BR10" s="374">
        <f>IF(BR$3=1,BQ10,IF(BR$2&lt;=$F$1,'PianificazionePMO(CA)'!SC13+'PianificazionePMO(CA)'!WF13+'PianificazionePMO(CA)'!AAI13,BQ10+$I10))</f>
        <v>1.4375</v>
      </c>
      <c r="BS10" s="374">
        <f>IF(BS$3=1,BR10,IF(BS$2&lt;=$F$1,'PianificazionePMO(CA)'!SD13+'PianificazionePMO(CA)'!WG13+'PianificazionePMO(CA)'!AAJ13,BR10+$I10))</f>
        <v>1.5</v>
      </c>
      <c r="BT10" s="374">
        <f>IF(BT$3=1,BS10,IF(BT$2&lt;=$F$1,'PianificazionePMO(CA)'!SE13+'PianificazionePMO(CA)'!WH13+'PianificazionePMO(CA)'!AAK13,BS10+$I10))</f>
        <v>1.5625</v>
      </c>
      <c r="BU10" s="374">
        <f>IF(BU$3=1,BT10,IF(BU$2&lt;=$F$1,'PianificazionePMO(CA)'!SF13+'PianificazionePMO(CA)'!WI13+'PianificazionePMO(CA)'!AAL13,BT10+$I10))</f>
        <v>1.5625</v>
      </c>
      <c r="BV10" s="374">
        <f>IF(BV$3=1,BU10,IF(BV$2&lt;=$F$1,'PianificazionePMO(CA)'!SG13+'PianificazionePMO(CA)'!WJ13+'PianificazionePMO(CA)'!AAM13,BU10+$I10))</f>
        <v>1.5625</v>
      </c>
      <c r="BW10" s="374">
        <f>IF(BW$3=1,BV10,IF(BW$2&lt;=$F$1,'PianificazionePMO(CA)'!SH13+'PianificazionePMO(CA)'!WK13+'PianificazionePMO(CA)'!AAN13,BV10+$I10))</f>
        <v>1.625</v>
      </c>
      <c r="BX10" s="374">
        <f>IF(BX$3=1,BW10,IF(BX$2&lt;=$F$1,'PianificazionePMO(CA)'!SI13+'PianificazionePMO(CA)'!WL13+'PianificazionePMO(CA)'!AAO13,BW10+$I10))</f>
        <v>1.625</v>
      </c>
      <c r="BY10" s="374">
        <f>IF(BY$3=1,BX10,IF(BY$2&lt;=$F$1,'PianificazionePMO(CA)'!SJ13+'PianificazionePMO(CA)'!WM13+'PianificazionePMO(CA)'!AAP13,BX10+$I10))</f>
        <v>1.625</v>
      </c>
      <c r="BZ10" s="374">
        <f>IF(BZ$3=1,BY10,IF(BZ$2&lt;=$F$1,'PianificazionePMO(CA)'!SK13+'PianificazionePMO(CA)'!WN13+'PianificazionePMO(CA)'!AAQ13,BY10+$I10))</f>
        <v>1.6875</v>
      </c>
      <c r="CA10" s="374">
        <f>IF(CA$3=1,BZ10,IF(CA$2&lt;=$F$1,'PianificazionePMO(CA)'!SL13+'PianificazionePMO(CA)'!WO13+'PianificazionePMO(CA)'!AAR13,BZ10+$I10))</f>
        <v>1.75</v>
      </c>
      <c r="CB10" s="374">
        <f>IF(CB$3=1,CA10,IF(CB$2&lt;=$F$1,'PianificazionePMO(CA)'!SM13+'PianificazionePMO(CA)'!WP13+'PianificazionePMO(CA)'!AAS13,CA10+$I10))</f>
        <v>1.75</v>
      </c>
      <c r="CC10" s="374">
        <f>IF(CC$3=1,CB10,IF(CC$2&lt;=$F$1,'PianificazionePMO(CA)'!SN13+'PianificazionePMO(CA)'!WQ13+'PianificazionePMO(CA)'!AAT13,CB10+$I10))</f>
        <v>1.75</v>
      </c>
      <c r="CD10" s="374">
        <f>IF(CD$3=1,CC10,IF(CD$2&lt;=$F$1,'PianificazionePMO(CA)'!SO13+'PianificazionePMO(CA)'!WR13+'PianificazionePMO(CA)'!AAU13,CC10+$I10))</f>
        <v>1.8125</v>
      </c>
      <c r="CE10" s="374">
        <f>IF(CE$3=1,CD10,IF(CE$2&lt;=$F$1,'PianificazionePMO(CA)'!SP13+'PianificazionePMO(CA)'!WS13+'PianificazionePMO(CA)'!AAV13,CD10+$I10))</f>
        <v>1.875</v>
      </c>
      <c r="CF10" s="374">
        <f>IF(CF$3=1,CE10,IF(CF$2&lt;=$F$1,'PianificazionePMO(CA)'!SQ13+'PianificazionePMO(CA)'!WT13+'PianificazionePMO(CA)'!AAW13,CE10+$I10))</f>
        <v>1.9375</v>
      </c>
      <c r="CG10" s="374">
        <f>IF(CG$3=1,CF10,IF(CG$2&lt;=$F$1,'PianificazionePMO(CA)'!SR13+'PianificazionePMO(CA)'!WU13+'PianificazionePMO(CA)'!AAX13,CF10+$I10))</f>
        <v>2</v>
      </c>
      <c r="CH10" s="374">
        <f>IF(CH$3=1,CG10,IF(CH$2&lt;=$F$1,'PianificazionePMO(CA)'!SS13+'PianificazionePMO(CA)'!WV13+'PianificazionePMO(CA)'!AAY13,CG10+$I10))</f>
        <v>2.0625</v>
      </c>
      <c r="CI10" s="374">
        <f>IF(CI$3=1,CH10,IF(CI$2&lt;=$F$1,'PianificazionePMO(CA)'!ST13+'PianificazionePMO(CA)'!WW13+'PianificazionePMO(CA)'!AAZ13,CH10+$I10))</f>
        <v>2.0625</v>
      </c>
      <c r="CJ10" s="374">
        <f>IF(CJ$3=1,CI10,IF(CJ$2&lt;=$F$1,'PianificazionePMO(CA)'!SU13+'PianificazionePMO(CA)'!WX13+'PianificazionePMO(CA)'!ABA13,CI10+$I10))</f>
        <v>2.0625</v>
      </c>
      <c r="CK10" s="374">
        <f>IF(CK$3=1,CJ10,IF(CK$2&lt;=$F$1,'PianificazionePMO(CA)'!SV13+'PianificazionePMO(CA)'!WY13+'PianificazionePMO(CA)'!ABB13,CJ10+$I10))</f>
        <v>2.125</v>
      </c>
      <c r="CL10" s="374">
        <f>IF(CL$3=1,CK10,IF(CL$2&lt;=$F$1,'PianificazionePMO(CA)'!SW13+'PianificazionePMO(CA)'!WZ13+'PianificazionePMO(CA)'!ABC13,CK10+$I10))</f>
        <v>2.1875</v>
      </c>
      <c r="CM10" s="374">
        <f>IF(CM$3=1,CL10,IF(CM$2&lt;=$F$1,'PianificazionePMO(CA)'!SX13+'PianificazionePMO(CA)'!XA13+'PianificazionePMO(CA)'!ABD13,CL10+$I10))</f>
        <v>2.25</v>
      </c>
      <c r="CN10" s="374">
        <f>IF(CN$3=1,CM10,IF(CN$2&lt;=$F$1,'PianificazionePMO(CA)'!SY13+'PianificazionePMO(CA)'!XB13+'PianificazionePMO(CA)'!ABE13,CM10+$I10))</f>
        <v>2.3125</v>
      </c>
      <c r="CO10" s="374">
        <f>IF(CO$3=1,CN10,IF(CO$2&lt;=$F$1,'PianificazionePMO(CA)'!SZ13+'PianificazionePMO(CA)'!XC13+'PianificazionePMO(CA)'!ABF13,CN10+$I10))</f>
        <v>2.375</v>
      </c>
      <c r="CP10" s="374">
        <f>IF(CP$3=1,CO10,IF(CP$2&lt;=$F$1,'PianificazionePMO(CA)'!TA13+'PianificazionePMO(CA)'!XD13+'PianificazionePMO(CA)'!ABG13,CO10+$I10))</f>
        <v>2.375</v>
      </c>
      <c r="CQ10" s="374">
        <f>IF(CQ$3=1,CP10,IF(CQ$2&lt;=$F$1,'PianificazionePMO(CA)'!TB13+'PianificazionePMO(CA)'!XE13+'PianificazionePMO(CA)'!ABH13,CP10+$I10))</f>
        <v>2.375</v>
      </c>
      <c r="CR10" s="374">
        <f>IF(CR$3=1,CQ10,IF(CR$2&lt;=$F$1,'PianificazionePMO(CA)'!TC13+'PianificazionePMO(CA)'!XF13+'PianificazionePMO(CA)'!ABI13,CQ10+$I10))</f>
        <v>2.4375</v>
      </c>
      <c r="CS10" s="374">
        <f>IF(CS$3=1,CR10,IF(CS$2&lt;=$F$1,'PianificazionePMO(CA)'!TD13+'PianificazionePMO(CA)'!XG13+'PianificazionePMO(CA)'!ABJ13,CR10+$I10))</f>
        <v>2.5</v>
      </c>
      <c r="CT10" s="374">
        <f>IF(CT$3=1,CS10,IF(CT$2&lt;=$F$1,'PianificazionePMO(CA)'!TE13+'PianificazionePMO(CA)'!XH13+'PianificazionePMO(CA)'!ABK13,CS10+$I10))</f>
        <v>2.5625</v>
      </c>
      <c r="CU10" s="374">
        <f>IF(CU$3=1,CT10,IF(CU$2&lt;=$F$1,'PianificazionePMO(CA)'!TF13+'PianificazionePMO(CA)'!XI13+'PianificazionePMO(CA)'!ABL13,CT10+$I10))</f>
        <v>2.625</v>
      </c>
      <c r="CV10" s="374">
        <f>IF(CV$3=1,CU10,IF(CV$2&lt;=$F$1,'PianificazionePMO(CA)'!TG13+'PianificazionePMO(CA)'!XJ13+'PianificazionePMO(CA)'!ABM13,CU10+$I10))</f>
        <v>2.6875</v>
      </c>
      <c r="CW10" s="374">
        <f>IF(CW$3=1,CV10,IF(CW$2&lt;=$F$1,'PianificazionePMO(CA)'!TH13+'PianificazionePMO(CA)'!XK13+'PianificazionePMO(CA)'!ABN13,CV10+$I10))</f>
        <v>2.6875</v>
      </c>
      <c r="CX10" s="374">
        <f>IF(CX$3=1,CW10,IF(CX$2&lt;=$F$1,'PianificazionePMO(CA)'!TI13+'PianificazionePMO(CA)'!XL13+'PianificazionePMO(CA)'!ABO13,CW10+$I10))</f>
        <v>2.6875</v>
      </c>
      <c r="CY10" s="374">
        <f>IF(CY$3=1,CX10,IF(CY$2&lt;=$F$1,'PianificazionePMO(CA)'!TJ13+'PianificazionePMO(CA)'!XM13+'PianificazionePMO(CA)'!ABP13,CX10+$I10))</f>
        <v>2.75</v>
      </c>
      <c r="CZ10" s="374">
        <f>IF(CZ$3=1,CY10,IF(CZ$2&lt;=$F$1,'PianificazionePMO(CA)'!TK13+'PianificazionePMO(CA)'!XN13+'PianificazionePMO(CA)'!ABQ13,CY10+$I10))</f>
        <v>2.8125</v>
      </c>
      <c r="DA10" s="374">
        <f>IF(DA$3=1,CZ10,IF(DA$2&lt;=$F$1,'PianificazionePMO(CA)'!TL13+'PianificazionePMO(CA)'!XO13+'PianificazionePMO(CA)'!ABR13,CZ10+$I10))</f>
        <v>2.875</v>
      </c>
      <c r="DB10" s="374">
        <f>IF(DB$3=1,DA10,IF(DB$2&lt;=$F$1,'PianificazionePMO(CA)'!TM13+'PianificazionePMO(CA)'!XP13+'PianificazionePMO(CA)'!ABS13,DA10+$I10))</f>
        <v>2.9375</v>
      </c>
      <c r="DC10" s="374">
        <f>IF(DC$3=1,DB10,IF(DC$2&lt;=$F$1,'PianificazionePMO(CA)'!TN13+'PianificazionePMO(CA)'!XQ13+'PianificazionePMO(CA)'!ABT13,DB10+$I10))</f>
        <v>3</v>
      </c>
      <c r="DD10" s="374">
        <f>IF(DD$3=1,DC10,IF(DD$2&lt;=$F$1,'PianificazionePMO(CA)'!TO13+'PianificazionePMO(CA)'!XR13+'PianificazionePMO(CA)'!ABU13,DC10+$I10))</f>
        <v>3</v>
      </c>
      <c r="DE10" s="374">
        <f>IF(DE$3=1,DD10,IF(DE$2&lt;=$F$1,'PianificazionePMO(CA)'!TP13+'PianificazionePMO(CA)'!XS13+'PianificazionePMO(CA)'!ABV13,DD10+$I10))</f>
        <v>3</v>
      </c>
      <c r="DF10" s="374">
        <f>IF(DF$3=1,DE10,IF(DF$2&lt;=$F$1,'PianificazionePMO(CA)'!TQ13+'PianificazionePMO(CA)'!XT13+'PianificazionePMO(CA)'!ABW13,DE10+$I10))</f>
        <v>3.0625</v>
      </c>
      <c r="DG10" s="374">
        <f>IF(DG$3=1,DF10,IF(DG$2&lt;=$F$1,'PianificazionePMO(CA)'!TR13+'PianificazionePMO(CA)'!XU13+'PianificazionePMO(CA)'!ABX13,DF10+$I10))</f>
        <v>3.125</v>
      </c>
      <c r="DH10" s="374">
        <f>IF(DH$3=1,DG10,IF(DH$2&lt;=$F$1,'PianificazionePMO(CA)'!TS13+'PianificazionePMO(CA)'!XV13+'PianificazionePMO(CA)'!ABY13,DG10+$I10))</f>
        <v>3.1875</v>
      </c>
      <c r="DI10" s="374">
        <f>IF(DI$3=1,DH10,IF(DI$2&lt;=$F$1,'PianificazionePMO(CA)'!TT13+'PianificazionePMO(CA)'!XW13+'PianificazionePMO(CA)'!ABZ13,DH10+$I10))</f>
        <v>3.25</v>
      </c>
      <c r="DJ10" s="374">
        <f>IF(DJ$3=1,DI10,IF(DJ$2&lt;=$F$1,'PianificazionePMO(CA)'!TU13+'PianificazionePMO(CA)'!XX13+'PianificazionePMO(CA)'!ACA13,DI10+$I10))</f>
        <v>3.3125</v>
      </c>
      <c r="DK10" s="374"/>
      <c r="DL10" s="374"/>
      <c r="DM10" s="374"/>
      <c r="DN10" s="371"/>
      <c r="DO10" s="371"/>
      <c r="DP10" s="371"/>
      <c r="DQ10" s="371"/>
      <c r="DR10" s="371"/>
      <c r="DS10" s="371"/>
      <c r="DT10" s="371"/>
      <c r="DU10" s="371"/>
      <c r="DV10" s="371"/>
      <c r="DW10" s="371"/>
      <c r="DX10" s="371"/>
      <c r="DY10" s="371"/>
      <c r="DZ10" s="371"/>
      <c r="EA10" s="371"/>
      <c r="EB10" s="371"/>
      <c r="EC10" s="371"/>
      <c r="ED10" s="371"/>
      <c r="EE10" s="371"/>
      <c r="EF10" s="371"/>
      <c r="EG10" s="371"/>
      <c r="EH10" s="371"/>
      <c r="EI10" s="371"/>
      <c r="EJ10" s="371"/>
      <c r="EK10" s="371"/>
      <c r="EL10" s="371"/>
      <c r="EM10" s="371"/>
      <c r="EN10" s="371"/>
      <c r="EO10" s="371"/>
      <c r="EP10" s="371"/>
      <c r="EQ10" s="371"/>
      <c r="ER10" s="371"/>
      <c r="ES10" s="371"/>
      <c r="ET10" s="371"/>
      <c r="EU10" s="371"/>
      <c r="EV10" s="371"/>
      <c r="EW10" s="371"/>
      <c r="EX10" s="371"/>
      <c r="EY10" s="371"/>
      <c r="EZ10" s="371"/>
      <c r="FA10" s="371"/>
      <c r="FB10" s="371"/>
      <c r="FC10" s="371"/>
      <c r="FD10" s="371"/>
      <c r="FE10" s="371"/>
      <c r="FF10" s="371"/>
      <c r="FG10" s="371"/>
      <c r="FH10" s="371"/>
      <c r="FI10" s="371"/>
      <c r="FJ10" s="371"/>
    </row>
    <row r="11" spans="1:197" outlineLevel="1">
      <c r="A11" s="824"/>
      <c r="B11" s="362" t="str">
        <f>'Lista PMO'!A12</f>
        <v>P59-Deploy &amp; Change CRMT</v>
      </c>
      <c r="C11" s="362" t="str">
        <f>'Lista PMO'!B12</f>
        <v>AO004511_YYY40</v>
      </c>
      <c r="D11" s="362" t="str">
        <f>'Lista PMO'!C12</f>
        <v>DIMOSTRATO_PAGAMENTO</v>
      </c>
      <c r="E11" s="369">
        <f>VLOOKUP(C11,'Lista PMO'!B:AB,19,FALSE)</f>
        <v>1</v>
      </c>
      <c r="F11" s="370">
        <f>VLOOKUP(C11,'Lista PMO'!$B$1:$BO$42,60,FALSE)</f>
        <v>0</v>
      </c>
      <c r="G11" s="369">
        <f t="shared" si="5"/>
        <v>1</v>
      </c>
      <c r="H11" s="378">
        <f>IFERROR(F11/(NETWORKDAYS($K11,$F$1,hol!$A$1:$A$9)),0)</f>
        <v>0</v>
      </c>
      <c r="I11" s="378">
        <f>IFERROR(G11/((NETWORKDAYS($F$1+1,$L11,hol!$A$1:$A$9)+$J$1)),0)</f>
        <v>6.25E-2</v>
      </c>
      <c r="J11" s="378">
        <f t="shared" si="6"/>
        <v>6.25E-2</v>
      </c>
      <c r="K11" s="389">
        <f>VLOOKUP(C11,'PianificazionePMO(CA)'!$B$7:$I$37,7,FALSE)</f>
        <v>43271</v>
      </c>
      <c r="L11" s="389">
        <f>VLOOKUP(C11,'PianificazionePMO(CA)'!$B$7:$I$37,8,FALSE)</f>
        <v>43315</v>
      </c>
      <c r="N11" s="374">
        <f>IF(N$3=1,M11,IF(N$2&lt;=$F$1,'PianificazionePMO(CA)'!PY14+'PianificazionePMO(CA)'!UB14+'PianificazionePMO(CA)'!YE14,M11+$I11))</f>
        <v>0</v>
      </c>
      <c r="O11" s="374">
        <f>IF(O$3=1,N11,IF(O$2&lt;=$F$1,'PianificazionePMO(CA)'!PZ14+'PianificazionePMO(CA)'!UC14+'PianificazionePMO(CA)'!YF14,N11+$I11))</f>
        <v>0</v>
      </c>
      <c r="P11" s="374">
        <f>IF(P$3=1,O11,IF(P$2&lt;=$F$1,'PianificazionePMO(CA)'!QA14+'PianificazionePMO(CA)'!UD14+'PianificazionePMO(CA)'!YG14,O11+$I11))</f>
        <v>0</v>
      </c>
      <c r="Q11" s="374">
        <f>IF(Q$3=1,P11,IF(Q$2&lt;=$F$1,'PianificazionePMO(CA)'!QB14+'PianificazionePMO(CA)'!UE14+'PianificazionePMO(CA)'!YH14,P11+$I11))</f>
        <v>0</v>
      </c>
      <c r="R11" s="374">
        <f>IF(R$3=1,Q11,IF(R$2&lt;=$F$1,'PianificazionePMO(CA)'!QC14+'PianificazionePMO(CA)'!UF14+'PianificazionePMO(CA)'!YI14,Q11+$I11))</f>
        <v>0</v>
      </c>
      <c r="S11" s="374">
        <f>IF(S$3=1,R11,IF(S$2&lt;=$F$1,'PianificazionePMO(CA)'!QD14+'PianificazionePMO(CA)'!UG14+'PianificazionePMO(CA)'!YJ14,R11+$I11))</f>
        <v>0</v>
      </c>
      <c r="T11" s="374">
        <f>IF(T$3=1,S11,IF(T$2&lt;=$F$1,'PianificazionePMO(CA)'!QE14+'PianificazionePMO(CA)'!UH14+'PianificazionePMO(CA)'!YK14,S11+$I11))</f>
        <v>0</v>
      </c>
      <c r="U11" s="374">
        <f>IF(U$3=1,T11,IF(U$2&lt;=$F$1,'PianificazionePMO(CA)'!QF14+'PianificazionePMO(CA)'!UI14+'PianificazionePMO(CA)'!YL14,T11+$I11))</f>
        <v>0</v>
      </c>
      <c r="V11" s="374">
        <f>IF(V$3=1,U11,IF(V$2&lt;=$F$1,'PianificazionePMO(CA)'!QG14+'PianificazionePMO(CA)'!UJ14+'PianificazionePMO(CA)'!YM14,U11+$I11))</f>
        <v>0</v>
      </c>
      <c r="W11" s="374">
        <f>IF(W$3=1,V11,IF(W$2&lt;=$F$1,'PianificazionePMO(CA)'!QH14+'PianificazionePMO(CA)'!UK14+'PianificazionePMO(CA)'!YN14,V11+$I11))</f>
        <v>0</v>
      </c>
      <c r="X11" s="374">
        <f>IF(X$3=1,W11,IF(X$2&lt;=$F$1,'PianificazionePMO(CA)'!QI14+'PianificazionePMO(CA)'!UL14+'PianificazionePMO(CA)'!YO14,W11+$I11))</f>
        <v>0</v>
      </c>
      <c r="Y11" s="374">
        <f>IF(Y$3=1,X11,IF(Y$2&lt;=$F$1,'PianificazionePMO(CA)'!QJ14+'PianificazionePMO(CA)'!UM14+'PianificazionePMO(CA)'!YP14,X11+$I11))</f>
        <v>0</v>
      </c>
      <c r="Z11" s="374">
        <f>IF(Z$3=1,Y11,IF(Z$2&lt;=$F$1,'PianificazionePMO(CA)'!QK14+'PianificazionePMO(CA)'!UN14+'PianificazionePMO(CA)'!YQ14,Y11+$I11))</f>
        <v>0</v>
      </c>
      <c r="AA11" s="374">
        <f>IF(AA$3=1,Z11,IF(AA$2&lt;=$F$1,'PianificazionePMO(CA)'!QL14+'PianificazionePMO(CA)'!UO14+'PianificazionePMO(CA)'!YR14,Z11+$I11))</f>
        <v>0</v>
      </c>
      <c r="AB11" s="374">
        <f>IF(AB$3=1,AA11,IF(AB$2&lt;=$F$1,'PianificazionePMO(CA)'!QM14+'PianificazionePMO(CA)'!UP14+'PianificazionePMO(CA)'!YS14,AA11+$I11))</f>
        <v>0</v>
      </c>
      <c r="AC11" s="374">
        <f>IF(AC$3=1,AB11,IF(AC$2&lt;=$F$1,'PianificazionePMO(CA)'!QN14+'PianificazionePMO(CA)'!UQ14+'PianificazionePMO(CA)'!YT14,AB11+$I11))</f>
        <v>0</v>
      </c>
      <c r="AD11" s="374">
        <f>IF(AD$3=1,AC11,IF(AD$2&lt;=$F$1,'PianificazionePMO(CA)'!QO14+'PianificazionePMO(CA)'!UR14+'PianificazionePMO(CA)'!YU14,AC11+$I11))</f>
        <v>0</v>
      </c>
      <c r="AE11" s="374">
        <f>IF(AE$3=1,AD11,IF(AE$2&lt;=$F$1,'PianificazionePMO(CA)'!QP14+'PianificazionePMO(CA)'!US14+'PianificazionePMO(CA)'!YV14,AD11+$I11))</f>
        <v>0</v>
      </c>
      <c r="AF11" s="374">
        <f>IF(AF$3=1,AE11,IF(AF$2&lt;=$F$1,'PianificazionePMO(CA)'!QQ14+'PianificazionePMO(CA)'!UT14+'PianificazionePMO(CA)'!YW14,AE11+$I11))</f>
        <v>0</v>
      </c>
      <c r="AG11" s="374">
        <f>IF(AG$3=1,AF11,IF(AG$2&lt;=$F$1,'PianificazionePMO(CA)'!QR14+'PianificazionePMO(CA)'!UU14+'PianificazionePMO(CA)'!YX14,AF11+$I11))</f>
        <v>0</v>
      </c>
      <c r="AH11" s="374">
        <f>IF(AH$3=1,AG11,IF(AH$2&lt;=$F$1,'PianificazionePMO(CA)'!QS14+'PianificazionePMO(CA)'!UV14+'PianificazionePMO(CA)'!YY14,AG11+$I11))</f>
        <v>0</v>
      </c>
      <c r="AI11" s="374">
        <f>IF(AI$3=1,AH11,IF(AI$2&lt;=$F$1,'PianificazionePMO(CA)'!QT14+'PianificazionePMO(CA)'!UW14+'PianificazionePMO(CA)'!YZ14,AH11+$I11))</f>
        <v>0</v>
      </c>
      <c r="AJ11" s="374">
        <f>IF(AJ$3=1,AI11,IF(AJ$2&lt;=$F$1,'PianificazionePMO(CA)'!QU14+'PianificazionePMO(CA)'!UX14+'PianificazionePMO(CA)'!ZA14,AI11+$I11))</f>
        <v>0</v>
      </c>
      <c r="AK11" s="374">
        <f>IF(AK$3=1,AJ11,IF(AK$2&lt;=$F$1,'PianificazionePMO(CA)'!QV14+'PianificazionePMO(CA)'!UY14+'PianificazionePMO(CA)'!ZB14,AJ11+$I11))</f>
        <v>6.25E-2</v>
      </c>
      <c r="AL11" s="374">
        <f>IF(AL$3=1,AK11,IF(AL$2&lt;=$F$1,'PianificazionePMO(CA)'!QW14+'PianificazionePMO(CA)'!UZ14+'PianificazionePMO(CA)'!ZC14,AK11+$I11))</f>
        <v>6.25E-2</v>
      </c>
      <c r="AM11" s="374">
        <f>IF(AM$3=1,AL11,IF(AM$2&lt;=$F$1,'PianificazionePMO(CA)'!QX14+'PianificazionePMO(CA)'!VA14+'PianificazionePMO(CA)'!ZD14,AL11+$I11))</f>
        <v>6.25E-2</v>
      </c>
      <c r="AN11" s="374">
        <f>IF(AN$3=1,AM11,IF(AN$2&lt;=$F$1,'PianificazionePMO(CA)'!QY14+'PianificazionePMO(CA)'!VB14+'PianificazionePMO(CA)'!ZE14,AM11+$I11))</f>
        <v>0.125</v>
      </c>
      <c r="AO11" s="374">
        <f>IF(AO$3=1,AN11,IF(AO$2&lt;=$F$1,'PianificazionePMO(CA)'!QZ14+'PianificazionePMO(CA)'!VC14+'PianificazionePMO(CA)'!ZF14,AN11+$I11))</f>
        <v>0.125</v>
      </c>
      <c r="AP11" s="374">
        <f>IF(AP$3=1,AO11,IF(AP$2&lt;=$F$1,'PianificazionePMO(CA)'!RA14+'PianificazionePMO(CA)'!VD14+'PianificazionePMO(CA)'!ZG14,AO11+$I11))</f>
        <v>0.1875</v>
      </c>
      <c r="AQ11" s="374">
        <f>IF(AQ$3=1,AP11,IF(AQ$2&lt;=$F$1,'PianificazionePMO(CA)'!RB14+'PianificazionePMO(CA)'!VE14+'PianificazionePMO(CA)'!ZH14,AP11+$I11))</f>
        <v>0.25</v>
      </c>
      <c r="AR11" s="374">
        <f>IF(AR$3=1,AQ11,IF(AR$2&lt;=$F$1,'PianificazionePMO(CA)'!RC14+'PianificazionePMO(CA)'!VF14+'PianificazionePMO(CA)'!ZI14,AQ11+$I11))</f>
        <v>0.3125</v>
      </c>
      <c r="AS11" s="374">
        <f>IF(AS$3=1,AR11,IF(AS$2&lt;=$F$1,'PianificazionePMO(CA)'!RD14+'PianificazionePMO(CA)'!VG14+'PianificazionePMO(CA)'!ZJ14,AR11+$I11))</f>
        <v>0.3125</v>
      </c>
      <c r="AT11" s="374">
        <f>IF(AT$3=1,AS11,IF(AT$2&lt;=$F$1,'PianificazionePMO(CA)'!RE14+'PianificazionePMO(CA)'!VH14+'PianificazionePMO(CA)'!ZK14,AS11+$I11))</f>
        <v>0.3125</v>
      </c>
      <c r="AU11" s="374">
        <f>IF(AU$3=1,AT11,IF(AU$2&lt;=$F$1,'PianificazionePMO(CA)'!RF14+'PianificazionePMO(CA)'!VI14+'PianificazionePMO(CA)'!ZL14,AT11+$I11))</f>
        <v>0.375</v>
      </c>
      <c r="AV11" s="374">
        <f>IF(AV$3=1,AU11,IF(AV$2&lt;=$F$1,'PianificazionePMO(CA)'!RG14+'PianificazionePMO(CA)'!VJ14+'PianificazionePMO(CA)'!ZM14,AU11+$I11))</f>
        <v>0.4375</v>
      </c>
      <c r="AW11" s="374">
        <f>IF(AW$3=1,AV11,IF(AW$2&lt;=$F$1,'PianificazionePMO(CA)'!RH14+'PianificazionePMO(CA)'!VK14+'PianificazionePMO(CA)'!ZN14,AV11+$I11))</f>
        <v>0.5</v>
      </c>
      <c r="AX11" s="374">
        <f>IF(AX$3=1,AW11,IF(AX$2&lt;=$F$1,'PianificazionePMO(CA)'!RI14+'PianificazionePMO(CA)'!VL14+'PianificazionePMO(CA)'!ZO14,AW11+$I11))</f>
        <v>0.5625</v>
      </c>
      <c r="AY11" s="374">
        <f>IF(AY$3=1,AX11,IF(AY$2&lt;=$F$1,'PianificazionePMO(CA)'!RJ14+'PianificazionePMO(CA)'!VM14+'PianificazionePMO(CA)'!ZP14,AX11+$I11))</f>
        <v>0.625</v>
      </c>
      <c r="AZ11" s="374">
        <f>IF(AZ$3=1,AY11,IF(AZ$2&lt;=$F$1,'PianificazionePMO(CA)'!RK14+'PianificazionePMO(CA)'!VN14+'PianificazionePMO(CA)'!ZQ14,AY11+$I11))</f>
        <v>0.625</v>
      </c>
      <c r="BA11" s="374">
        <f>IF(BA$3=1,AZ11,IF(BA$2&lt;=$F$1,'PianificazionePMO(CA)'!RL14+'PianificazionePMO(CA)'!VO14+'PianificazionePMO(CA)'!ZR14,AZ11+$I11))</f>
        <v>0.625</v>
      </c>
      <c r="BB11" s="374">
        <f>IF(BB$3=1,BA11,IF(BB$2&lt;=$F$1,'PianificazionePMO(CA)'!RM14+'PianificazionePMO(CA)'!VP14+'PianificazionePMO(CA)'!ZS14,BA11+$I11))</f>
        <v>0.6875</v>
      </c>
      <c r="BC11" s="374">
        <f>IF(BC$3=1,BB11,IF(BC$2&lt;=$F$1,'PianificazionePMO(CA)'!RN14+'PianificazionePMO(CA)'!VQ14+'PianificazionePMO(CA)'!ZT14,BB11+$I11))</f>
        <v>0.75</v>
      </c>
      <c r="BD11" s="374">
        <f>IF(BD$3=1,BC11,IF(BD$2&lt;=$F$1,'PianificazionePMO(CA)'!RO14+'PianificazionePMO(CA)'!VR14+'PianificazionePMO(CA)'!ZU14,BC11+$I11))</f>
        <v>0.8125</v>
      </c>
      <c r="BE11" s="374">
        <f>IF(BE$3=1,BD11,IF(BE$2&lt;=$F$1,'PianificazionePMO(CA)'!RP14+'PianificazionePMO(CA)'!VS14+'PianificazionePMO(CA)'!ZV14,BD11+$I11))</f>
        <v>0.875</v>
      </c>
      <c r="BF11" s="374">
        <f>IF(BF$3=1,BE11,IF(BF$2&lt;=$F$1,'PianificazionePMO(CA)'!RQ14+'PianificazionePMO(CA)'!VT14+'PianificazionePMO(CA)'!ZW14,BE11+$I11))</f>
        <v>0.9375</v>
      </c>
      <c r="BG11" s="374">
        <f>IF(BG$3=1,BF11,IF(BG$2&lt;=$F$1,'PianificazionePMO(CA)'!RR14+'PianificazionePMO(CA)'!VU14+'PianificazionePMO(CA)'!ZX14,BF11+$I11))</f>
        <v>0.9375</v>
      </c>
      <c r="BH11" s="374">
        <f>IF(BH$3=1,BG11,IF(BH$2&lt;=$F$1,'PianificazionePMO(CA)'!RS14+'PianificazionePMO(CA)'!VV14+'PianificazionePMO(CA)'!ZY14,BG11+$I11))</f>
        <v>0.9375</v>
      </c>
      <c r="BI11" s="374">
        <f>IF(BI$3=1,BH11,IF(BI$2&lt;=$F$1,'PianificazionePMO(CA)'!RT14+'PianificazionePMO(CA)'!VW14+'PianificazionePMO(CA)'!ZZ14,BH11+$I11))</f>
        <v>1</v>
      </c>
      <c r="BJ11" s="374">
        <f>IF(BJ$3=1,BI11,IF(BJ$2&lt;=$F$1,'PianificazionePMO(CA)'!RU14+'PianificazionePMO(CA)'!VX14+'PianificazionePMO(CA)'!AAA14,BI11+$I11))</f>
        <v>1.0625</v>
      </c>
      <c r="BK11" s="374">
        <f>IF(BK$3=1,BJ11,IF(BK$2&lt;=$F$1,'PianificazionePMO(CA)'!RV14+'PianificazionePMO(CA)'!VY14+'PianificazionePMO(CA)'!AAB14,BJ11+$I11))</f>
        <v>1.125</v>
      </c>
      <c r="BL11" s="374">
        <f>IF(BL$3=1,BK11,IF(BL$2&lt;=$F$1,'PianificazionePMO(CA)'!RW14+'PianificazionePMO(CA)'!VZ14+'PianificazionePMO(CA)'!AAC14,BK11+$I11))</f>
        <v>1.1875</v>
      </c>
      <c r="BM11" s="374">
        <f>IF(BM$3=1,BL11,IF(BM$2&lt;=$F$1,'PianificazionePMO(CA)'!RX14+'PianificazionePMO(CA)'!WA14+'PianificazionePMO(CA)'!AAD14,BL11+$I11))</f>
        <v>1.25</v>
      </c>
      <c r="BN11" s="374">
        <f>IF(BN$3=1,BM11,IF(BN$2&lt;=$F$1,'PianificazionePMO(CA)'!RY14+'PianificazionePMO(CA)'!WB14+'PianificazionePMO(CA)'!AAE14,BM11+$I11))</f>
        <v>1.25</v>
      </c>
      <c r="BO11" s="374">
        <f>IF(BO$3=1,BN11,IF(BO$2&lt;=$F$1,'PianificazionePMO(CA)'!RZ14+'PianificazionePMO(CA)'!WC14+'PianificazionePMO(CA)'!AAF14,BN11+$I11))</f>
        <v>1.25</v>
      </c>
      <c r="BP11" s="374">
        <f>IF(BP$3=1,BO11,IF(BP$2&lt;=$F$1,'PianificazionePMO(CA)'!SA14+'PianificazionePMO(CA)'!WD14+'PianificazionePMO(CA)'!AAG14,BO11+$I11))</f>
        <v>1.3125</v>
      </c>
      <c r="BQ11" s="374">
        <f>IF(BQ$3=1,BP11,IF(BQ$2&lt;=$F$1,'PianificazionePMO(CA)'!SB14+'PianificazionePMO(CA)'!WE14+'PianificazionePMO(CA)'!AAH14,BP11+$I11))</f>
        <v>1.375</v>
      </c>
      <c r="BR11" s="374">
        <f>IF(BR$3=1,BQ11,IF(BR$2&lt;=$F$1,'PianificazionePMO(CA)'!SC14+'PianificazionePMO(CA)'!WF14+'PianificazionePMO(CA)'!AAI14,BQ11+$I11))</f>
        <v>1.4375</v>
      </c>
      <c r="BS11" s="374">
        <f>IF(BS$3=1,BR11,IF(BS$2&lt;=$F$1,'PianificazionePMO(CA)'!SD14+'PianificazionePMO(CA)'!WG14+'PianificazionePMO(CA)'!AAJ14,BR11+$I11))</f>
        <v>1.5</v>
      </c>
      <c r="BT11" s="374">
        <f>IF(BT$3=1,BS11,IF(BT$2&lt;=$F$1,'PianificazionePMO(CA)'!SE14+'PianificazionePMO(CA)'!WH14+'PianificazionePMO(CA)'!AAK14,BS11+$I11))</f>
        <v>1.5625</v>
      </c>
      <c r="BU11" s="374">
        <f>IF(BU$3=1,BT11,IF(BU$2&lt;=$F$1,'PianificazionePMO(CA)'!SF14+'PianificazionePMO(CA)'!WI14+'PianificazionePMO(CA)'!AAL14,BT11+$I11))</f>
        <v>1.5625</v>
      </c>
      <c r="BV11" s="374">
        <f>IF(BV$3=1,BU11,IF(BV$2&lt;=$F$1,'PianificazionePMO(CA)'!SG14+'PianificazionePMO(CA)'!WJ14+'PianificazionePMO(CA)'!AAM14,BU11+$I11))</f>
        <v>1.5625</v>
      </c>
      <c r="BW11" s="374">
        <f>IF(BW$3=1,BV11,IF(BW$2&lt;=$F$1,'PianificazionePMO(CA)'!SH14+'PianificazionePMO(CA)'!WK14+'PianificazionePMO(CA)'!AAN14,BV11+$I11))</f>
        <v>1.625</v>
      </c>
      <c r="BX11" s="374">
        <f>IF(BX$3=1,BW11,IF(BX$2&lt;=$F$1,'PianificazionePMO(CA)'!SI14+'PianificazionePMO(CA)'!WL14+'PianificazionePMO(CA)'!AAO14,BW11+$I11))</f>
        <v>1.625</v>
      </c>
      <c r="BY11" s="374">
        <f>IF(BY$3=1,BX11,IF(BY$2&lt;=$F$1,'PianificazionePMO(CA)'!SJ14+'PianificazionePMO(CA)'!WM14+'PianificazionePMO(CA)'!AAP14,BX11+$I11))</f>
        <v>1.625</v>
      </c>
      <c r="BZ11" s="374">
        <f>IF(BZ$3=1,BY11,IF(BZ$2&lt;=$F$1,'PianificazionePMO(CA)'!SK14+'PianificazionePMO(CA)'!WN14+'PianificazionePMO(CA)'!AAQ14,BY11+$I11))</f>
        <v>1.6875</v>
      </c>
      <c r="CA11" s="374">
        <f>IF(CA$3=1,BZ11,IF(CA$2&lt;=$F$1,'PianificazionePMO(CA)'!SL14+'PianificazionePMO(CA)'!WO14+'PianificazionePMO(CA)'!AAR14,BZ11+$I11))</f>
        <v>1.75</v>
      </c>
      <c r="CB11" s="374">
        <f>IF(CB$3=1,CA11,IF(CB$2&lt;=$F$1,'PianificazionePMO(CA)'!SM14+'PianificazionePMO(CA)'!WP14+'PianificazionePMO(CA)'!AAS14,CA11+$I11))</f>
        <v>1.75</v>
      </c>
      <c r="CC11" s="374">
        <f>IF(CC$3=1,CB11,IF(CC$2&lt;=$F$1,'PianificazionePMO(CA)'!SN14+'PianificazionePMO(CA)'!WQ14+'PianificazionePMO(CA)'!AAT14,CB11+$I11))</f>
        <v>1.75</v>
      </c>
      <c r="CD11" s="374">
        <f>IF(CD$3=1,CC11,IF(CD$2&lt;=$F$1,'PianificazionePMO(CA)'!SO14+'PianificazionePMO(CA)'!WR14+'PianificazionePMO(CA)'!AAU14,CC11+$I11))</f>
        <v>1.8125</v>
      </c>
      <c r="CE11" s="374">
        <f>IF(CE$3=1,CD11,IF(CE$2&lt;=$F$1,'PianificazionePMO(CA)'!SP14+'PianificazionePMO(CA)'!WS14+'PianificazionePMO(CA)'!AAV14,CD11+$I11))</f>
        <v>1.875</v>
      </c>
      <c r="CF11" s="374">
        <f>IF(CF$3=1,CE11,IF(CF$2&lt;=$F$1,'PianificazionePMO(CA)'!SQ14+'PianificazionePMO(CA)'!WT14+'PianificazionePMO(CA)'!AAW14,CE11+$I11))</f>
        <v>1.9375</v>
      </c>
      <c r="CG11" s="374">
        <f>IF(CG$3=1,CF11,IF(CG$2&lt;=$F$1,'PianificazionePMO(CA)'!SR14+'PianificazionePMO(CA)'!WU14+'PianificazionePMO(CA)'!AAX14,CF11+$I11))</f>
        <v>2</v>
      </c>
      <c r="CH11" s="374">
        <f>IF(CH$3=1,CG11,IF(CH$2&lt;=$F$1,'PianificazionePMO(CA)'!SS14+'PianificazionePMO(CA)'!WV14+'PianificazionePMO(CA)'!AAY14,CG11+$I11))</f>
        <v>2.0625</v>
      </c>
      <c r="CI11" s="374">
        <f>IF(CI$3=1,CH11,IF(CI$2&lt;=$F$1,'PianificazionePMO(CA)'!ST14+'PianificazionePMO(CA)'!WW14+'PianificazionePMO(CA)'!AAZ14,CH11+$I11))</f>
        <v>2.0625</v>
      </c>
      <c r="CJ11" s="374">
        <f>IF(CJ$3=1,CI11,IF(CJ$2&lt;=$F$1,'PianificazionePMO(CA)'!SU14+'PianificazionePMO(CA)'!WX14+'PianificazionePMO(CA)'!ABA14,CI11+$I11))</f>
        <v>2.0625</v>
      </c>
      <c r="CK11" s="374">
        <f>IF(CK$3=1,CJ11,IF(CK$2&lt;=$F$1,'PianificazionePMO(CA)'!SV14+'PianificazionePMO(CA)'!WY14+'PianificazionePMO(CA)'!ABB14,CJ11+$I11))</f>
        <v>2.125</v>
      </c>
      <c r="CL11" s="374">
        <f>IF(CL$3=1,CK11,IF(CL$2&lt;=$F$1,'PianificazionePMO(CA)'!SW14+'PianificazionePMO(CA)'!WZ14+'PianificazionePMO(CA)'!ABC14,CK11+$I11))</f>
        <v>2.1875</v>
      </c>
      <c r="CM11" s="374">
        <f>IF(CM$3=1,CL11,IF(CM$2&lt;=$F$1,'PianificazionePMO(CA)'!SX14+'PianificazionePMO(CA)'!XA14+'PianificazionePMO(CA)'!ABD14,CL11+$I11))</f>
        <v>2.25</v>
      </c>
      <c r="CN11" s="374">
        <f>IF(CN$3=1,CM11,IF(CN$2&lt;=$F$1,'PianificazionePMO(CA)'!SY14+'PianificazionePMO(CA)'!XB14+'PianificazionePMO(CA)'!ABE14,CM11+$I11))</f>
        <v>2.3125</v>
      </c>
      <c r="CO11" s="374">
        <f>IF(CO$3=1,CN11,IF(CO$2&lt;=$F$1,'PianificazionePMO(CA)'!SZ14+'PianificazionePMO(CA)'!XC14+'PianificazionePMO(CA)'!ABF14,CN11+$I11))</f>
        <v>2.375</v>
      </c>
      <c r="CP11" s="374">
        <f>IF(CP$3=1,CO11,IF(CP$2&lt;=$F$1,'PianificazionePMO(CA)'!TA14+'PianificazionePMO(CA)'!XD14+'PianificazionePMO(CA)'!ABG14,CO11+$I11))</f>
        <v>2.375</v>
      </c>
      <c r="CQ11" s="374">
        <f>IF(CQ$3=1,CP11,IF(CQ$2&lt;=$F$1,'PianificazionePMO(CA)'!TB14+'PianificazionePMO(CA)'!XE14+'PianificazionePMO(CA)'!ABH14,CP11+$I11))</f>
        <v>2.375</v>
      </c>
      <c r="CR11" s="374">
        <f>IF(CR$3=1,CQ11,IF(CR$2&lt;=$F$1,'PianificazionePMO(CA)'!TC14+'PianificazionePMO(CA)'!XF14+'PianificazionePMO(CA)'!ABI14,CQ11+$I11))</f>
        <v>2.4375</v>
      </c>
      <c r="CS11" s="374">
        <f>IF(CS$3=1,CR11,IF(CS$2&lt;=$F$1,'PianificazionePMO(CA)'!TD14+'PianificazionePMO(CA)'!XG14+'PianificazionePMO(CA)'!ABJ14,CR11+$I11))</f>
        <v>2.5</v>
      </c>
      <c r="CT11" s="374">
        <f>IF(CT$3=1,CS11,IF(CT$2&lt;=$F$1,'PianificazionePMO(CA)'!TE14+'PianificazionePMO(CA)'!XH14+'PianificazionePMO(CA)'!ABK14,CS11+$I11))</f>
        <v>2.5625</v>
      </c>
      <c r="CU11" s="374">
        <f>IF(CU$3=1,CT11,IF(CU$2&lt;=$F$1,'PianificazionePMO(CA)'!TF14+'PianificazionePMO(CA)'!XI14+'PianificazionePMO(CA)'!ABL14,CT11+$I11))</f>
        <v>2.625</v>
      </c>
      <c r="CV11" s="374">
        <f>IF(CV$3=1,CU11,IF(CV$2&lt;=$F$1,'PianificazionePMO(CA)'!TG14+'PianificazionePMO(CA)'!XJ14+'PianificazionePMO(CA)'!ABM14,CU11+$I11))</f>
        <v>2.6875</v>
      </c>
      <c r="CW11" s="374">
        <f>IF(CW$3=1,CV11,IF(CW$2&lt;=$F$1,'PianificazionePMO(CA)'!TH14+'PianificazionePMO(CA)'!XK14+'PianificazionePMO(CA)'!ABN14,CV11+$I11))</f>
        <v>2.6875</v>
      </c>
      <c r="CX11" s="374">
        <f>IF(CX$3=1,CW11,IF(CX$2&lt;=$F$1,'PianificazionePMO(CA)'!TI14+'PianificazionePMO(CA)'!XL14+'PianificazionePMO(CA)'!ABO14,CW11+$I11))</f>
        <v>2.6875</v>
      </c>
      <c r="CY11" s="374">
        <f>IF(CY$3=1,CX11,IF(CY$2&lt;=$F$1,'PianificazionePMO(CA)'!TJ14+'PianificazionePMO(CA)'!XM14+'PianificazionePMO(CA)'!ABP14,CX11+$I11))</f>
        <v>2.75</v>
      </c>
      <c r="CZ11" s="374">
        <f>IF(CZ$3=1,CY11,IF(CZ$2&lt;=$F$1,'PianificazionePMO(CA)'!TK14+'PianificazionePMO(CA)'!XN14+'PianificazionePMO(CA)'!ABQ14,CY11+$I11))</f>
        <v>2.8125</v>
      </c>
      <c r="DA11" s="374">
        <f>IF(DA$3=1,CZ11,IF(DA$2&lt;=$F$1,'PianificazionePMO(CA)'!TL14+'PianificazionePMO(CA)'!XO14+'PianificazionePMO(CA)'!ABR14,CZ11+$I11))</f>
        <v>2.875</v>
      </c>
      <c r="DB11" s="374">
        <f>IF(DB$3=1,DA11,IF(DB$2&lt;=$F$1,'PianificazionePMO(CA)'!TM14+'PianificazionePMO(CA)'!XP14+'PianificazionePMO(CA)'!ABS14,DA11+$I11))</f>
        <v>2.9375</v>
      </c>
      <c r="DC11" s="374">
        <f>IF(DC$3=1,DB11,IF(DC$2&lt;=$F$1,'PianificazionePMO(CA)'!TN14+'PianificazionePMO(CA)'!XQ14+'PianificazionePMO(CA)'!ABT14,DB11+$I11))</f>
        <v>3</v>
      </c>
      <c r="DD11" s="374">
        <f>IF(DD$3=1,DC11,IF(DD$2&lt;=$F$1,'PianificazionePMO(CA)'!TO14+'PianificazionePMO(CA)'!XR14+'PianificazionePMO(CA)'!ABU14,DC11+$I11))</f>
        <v>3</v>
      </c>
      <c r="DE11" s="374">
        <f>IF(DE$3=1,DD11,IF(DE$2&lt;=$F$1,'PianificazionePMO(CA)'!TP14+'PianificazionePMO(CA)'!XS14+'PianificazionePMO(CA)'!ABV14,DD11+$I11))</f>
        <v>3</v>
      </c>
      <c r="DF11" s="374">
        <f>IF(DF$3=1,DE11,IF(DF$2&lt;=$F$1,'PianificazionePMO(CA)'!TQ14+'PianificazionePMO(CA)'!XT14+'PianificazionePMO(CA)'!ABW14,DE11+$I11))</f>
        <v>3.0625</v>
      </c>
      <c r="DG11" s="374">
        <f>IF(DG$3=1,DF11,IF(DG$2&lt;=$F$1,'PianificazionePMO(CA)'!TR14+'PianificazionePMO(CA)'!XU14+'PianificazionePMO(CA)'!ABX14,DF11+$I11))</f>
        <v>3.125</v>
      </c>
      <c r="DH11" s="374">
        <f>IF(DH$3=1,DG11,IF(DH$2&lt;=$F$1,'PianificazionePMO(CA)'!TS14+'PianificazionePMO(CA)'!XV14+'PianificazionePMO(CA)'!ABY14,DG11+$I11))</f>
        <v>3.1875</v>
      </c>
      <c r="DI11" s="374">
        <f>IF(DI$3=1,DH11,IF(DI$2&lt;=$F$1,'PianificazionePMO(CA)'!TT14+'PianificazionePMO(CA)'!XW14+'PianificazionePMO(CA)'!ABZ14,DH11+$I11))</f>
        <v>3.25</v>
      </c>
      <c r="DJ11" s="374">
        <f>IF(DJ$3=1,DI11,IF(DJ$2&lt;=$F$1,'PianificazionePMO(CA)'!TU14+'PianificazionePMO(CA)'!XX14+'PianificazionePMO(CA)'!ACA14,DI11+$I11))</f>
        <v>3.3125</v>
      </c>
      <c r="DK11" s="374"/>
      <c r="DL11" s="374"/>
      <c r="DM11" s="374"/>
      <c r="DN11" s="371"/>
      <c r="DO11" s="371"/>
      <c r="DP11" s="371"/>
      <c r="DQ11" s="371"/>
      <c r="DR11" s="371"/>
      <c r="DS11" s="371"/>
      <c r="DT11" s="371"/>
      <c r="DU11" s="371"/>
      <c r="DV11" s="371"/>
      <c r="DW11" s="371"/>
      <c r="DX11" s="371"/>
      <c r="DY11" s="371"/>
      <c r="DZ11" s="371"/>
      <c r="EA11" s="371"/>
      <c r="EB11" s="371"/>
      <c r="EC11" s="371"/>
      <c r="ED11" s="371"/>
      <c r="EE11" s="371"/>
      <c r="EF11" s="371"/>
      <c r="EG11" s="371"/>
      <c r="EH11" s="371"/>
      <c r="EI11" s="371"/>
      <c r="EJ11" s="371"/>
      <c r="EK11" s="371"/>
      <c r="EL11" s="371"/>
      <c r="EM11" s="371"/>
      <c r="EN11" s="371"/>
      <c r="EO11" s="371"/>
      <c r="EP11" s="371"/>
      <c r="EQ11" s="371"/>
      <c r="ER11" s="371"/>
      <c r="ES11" s="371"/>
      <c r="ET11" s="371"/>
      <c r="EU11" s="371"/>
      <c r="EV11" s="371"/>
      <c r="EW11" s="371"/>
      <c r="EX11" s="371"/>
      <c r="EY11" s="371"/>
      <c r="EZ11" s="371"/>
      <c r="FA11" s="371"/>
      <c r="FB11" s="371"/>
      <c r="FC11" s="371"/>
      <c r="FD11" s="371"/>
      <c r="FE11" s="371"/>
      <c r="FF11" s="371"/>
      <c r="FG11" s="371"/>
      <c r="FH11" s="371"/>
      <c r="FI11" s="371"/>
      <c r="FJ11" s="371"/>
    </row>
    <row r="12" spans="1:197" outlineLevel="1">
      <c r="A12" s="824"/>
      <c r="B12" s="362" t="str">
        <f>'Lista PMO'!A13</f>
        <v>P59-Deploy &amp; Change CRMT</v>
      </c>
      <c r="C12" s="362" t="str">
        <f>'Lista PMO'!B13</f>
        <v>AO004511_YYY50</v>
      </c>
      <c r="D12" s="362" t="str">
        <f>'Lista PMO'!C13</f>
        <v>Gestione VAS</v>
      </c>
      <c r="E12" s="369">
        <f>VLOOKUP(C12,'Lista PMO'!B:AB,19,FALSE)</f>
        <v>3</v>
      </c>
      <c r="F12" s="370">
        <f>VLOOKUP(C12,'Lista PMO'!$B$1:$BO$42,60,FALSE)</f>
        <v>0</v>
      </c>
      <c r="G12" s="369">
        <f t="shared" si="5"/>
        <v>3</v>
      </c>
      <c r="H12" s="378">
        <f>IFERROR(F12/(NETWORKDAYS($K12,$F$1,hol!$A$1:$A$9)),0)</f>
        <v>0</v>
      </c>
      <c r="I12" s="378">
        <f>IFERROR(G12/((NETWORKDAYS($F$1+1,$L12,hol!$A$1:$A$9)+$J$1)),0)</f>
        <v>0.1875</v>
      </c>
      <c r="J12" s="378">
        <f t="shared" si="6"/>
        <v>0.1875</v>
      </c>
      <c r="K12" s="389">
        <f>VLOOKUP(C12,'PianificazionePMO(CA)'!$B$7:$I$37,7,FALSE)</f>
        <v>43271</v>
      </c>
      <c r="L12" s="389">
        <f>VLOOKUP(C12,'PianificazionePMO(CA)'!$B$7:$I$37,8,FALSE)</f>
        <v>43315</v>
      </c>
      <c r="N12" s="374">
        <f>IF(N$3=1,M12,IF(N$2&lt;=$F$1,'PianificazionePMO(CA)'!PY15+'PianificazionePMO(CA)'!UB15+'PianificazionePMO(CA)'!YE15,M12+$I12))</f>
        <v>0</v>
      </c>
      <c r="O12" s="374">
        <f>IF(O$3=1,N12,IF(O$2&lt;=$F$1,'PianificazionePMO(CA)'!PZ15+'PianificazionePMO(CA)'!UC15+'PianificazionePMO(CA)'!YF15,N12+$I12))</f>
        <v>0</v>
      </c>
      <c r="P12" s="374">
        <f>IF(P$3=1,O12,IF(P$2&lt;=$F$1,'PianificazionePMO(CA)'!QA15+'PianificazionePMO(CA)'!UD15+'PianificazionePMO(CA)'!YG15,O12+$I12))</f>
        <v>0</v>
      </c>
      <c r="Q12" s="374">
        <f>IF(Q$3=1,P12,IF(Q$2&lt;=$F$1,'PianificazionePMO(CA)'!QB15+'PianificazionePMO(CA)'!UE15+'PianificazionePMO(CA)'!YH15,P12+$I12))</f>
        <v>0</v>
      </c>
      <c r="R12" s="374">
        <f>IF(R$3=1,Q12,IF(R$2&lt;=$F$1,'PianificazionePMO(CA)'!QC15+'PianificazionePMO(CA)'!UF15+'PianificazionePMO(CA)'!YI15,Q12+$I12))</f>
        <v>0</v>
      </c>
      <c r="S12" s="374">
        <f>IF(S$3=1,R12,IF(S$2&lt;=$F$1,'PianificazionePMO(CA)'!QD15+'PianificazionePMO(CA)'!UG15+'PianificazionePMO(CA)'!YJ15,R12+$I12))</f>
        <v>0</v>
      </c>
      <c r="T12" s="374">
        <f>IF(T$3=1,S12,IF(T$2&lt;=$F$1,'PianificazionePMO(CA)'!QE15+'PianificazionePMO(CA)'!UH15+'PianificazionePMO(CA)'!YK15,S12+$I12))</f>
        <v>0</v>
      </c>
      <c r="U12" s="374">
        <f>IF(U$3=1,T12,IF(U$2&lt;=$F$1,'PianificazionePMO(CA)'!QF15+'PianificazionePMO(CA)'!UI15+'PianificazionePMO(CA)'!YL15,T12+$I12))</f>
        <v>0</v>
      </c>
      <c r="V12" s="374">
        <f>IF(V$3=1,U12,IF(V$2&lt;=$F$1,'PianificazionePMO(CA)'!QG15+'PianificazionePMO(CA)'!UJ15+'PianificazionePMO(CA)'!YM15,U12+$I12))</f>
        <v>0</v>
      </c>
      <c r="W12" s="374">
        <f>IF(W$3=1,V12,IF(W$2&lt;=$F$1,'PianificazionePMO(CA)'!QH15+'PianificazionePMO(CA)'!UK15+'PianificazionePMO(CA)'!YN15,V12+$I12))</f>
        <v>0</v>
      </c>
      <c r="X12" s="374">
        <f>IF(X$3=1,W12,IF(X$2&lt;=$F$1,'PianificazionePMO(CA)'!QI15+'PianificazionePMO(CA)'!UL15+'PianificazionePMO(CA)'!YO15,W12+$I12))</f>
        <v>0</v>
      </c>
      <c r="Y12" s="374">
        <f>IF(Y$3=1,X12,IF(Y$2&lt;=$F$1,'PianificazionePMO(CA)'!QJ15+'PianificazionePMO(CA)'!UM15+'PianificazionePMO(CA)'!YP15,X12+$I12))</f>
        <v>0</v>
      </c>
      <c r="Z12" s="374">
        <f>IF(Z$3=1,Y12,IF(Z$2&lt;=$F$1,'PianificazionePMO(CA)'!QK15+'PianificazionePMO(CA)'!UN15+'PianificazionePMO(CA)'!YQ15,Y12+$I12))</f>
        <v>0</v>
      </c>
      <c r="AA12" s="374">
        <f>IF(AA$3=1,Z12,IF(AA$2&lt;=$F$1,'PianificazionePMO(CA)'!QL15+'PianificazionePMO(CA)'!UO15+'PianificazionePMO(CA)'!YR15,Z12+$I12))</f>
        <v>0</v>
      </c>
      <c r="AB12" s="374">
        <f>IF(AB$3=1,AA12,IF(AB$2&lt;=$F$1,'PianificazionePMO(CA)'!QM15+'PianificazionePMO(CA)'!UP15+'PianificazionePMO(CA)'!YS15,AA12+$I12))</f>
        <v>0</v>
      </c>
      <c r="AC12" s="374">
        <f>IF(AC$3=1,AB12,IF(AC$2&lt;=$F$1,'PianificazionePMO(CA)'!QN15+'PianificazionePMO(CA)'!UQ15+'PianificazionePMO(CA)'!YT15,AB12+$I12))</f>
        <v>0</v>
      </c>
      <c r="AD12" s="374">
        <f>IF(AD$3=1,AC12,IF(AD$2&lt;=$F$1,'PianificazionePMO(CA)'!QO15+'PianificazionePMO(CA)'!UR15+'PianificazionePMO(CA)'!YU15,AC12+$I12))</f>
        <v>0</v>
      </c>
      <c r="AE12" s="374">
        <f>IF(AE$3=1,AD12,IF(AE$2&lt;=$F$1,'PianificazionePMO(CA)'!QP15+'PianificazionePMO(CA)'!US15+'PianificazionePMO(CA)'!YV15,AD12+$I12))</f>
        <v>0</v>
      </c>
      <c r="AF12" s="374">
        <f>IF(AF$3=1,AE12,IF(AF$2&lt;=$F$1,'PianificazionePMO(CA)'!QQ15+'PianificazionePMO(CA)'!UT15+'PianificazionePMO(CA)'!YW15,AE12+$I12))</f>
        <v>0</v>
      </c>
      <c r="AG12" s="374">
        <f>IF(AG$3=1,AF12,IF(AG$2&lt;=$F$1,'PianificazionePMO(CA)'!QR15+'PianificazionePMO(CA)'!UU15+'PianificazionePMO(CA)'!YX15,AF12+$I12))</f>
        <v>0</v>
      </c>
      <c r="AH12" s="374">
        <f>IF(AH$3=1,AG12,IF(AH$2&lt;=$F$1,'PianificazionePMO(CA)'!QS15+'PianificazionePMO(CA)'!UV15+'PianificazionePMO(CA)'!YY15,AG12+$I12))</f>
        <v>0</v>
      </c>
      <c r="AI12" s="374">
        <f>IF(AI$3=1,AH12,IF(AI$2&lt;=$F$1,'PianificazionePMO(CA)'!QT15+'PianificazionePMO(CA)'!UW15+'PianificazionePMO(CA)'!YZ15,AH12+$I12))</f>
        <v>0</v>
      </c>
      <c r="AJ12" s="374">
        <f>IF(AJ$3=1,AI12,IF(AJ$2&lt;=$F$1,'PianificazionePMO(CA)'!QU15+'PianificazionePMO(CA)'!UX15+'PianificazionePMO(CA)'!ZA15,AI12+$I12))</f>
        <v>0</v>
      </c>
      <c r="AK12" s="374">
        <f>IF(AK$3=1,AJ12,IF(AK$2&lt;=$F$1,'PianificazionePMO(CA)'!QV15+'PianificazionePMO(CA)'!UY15+'PianificazionePMO(CA)'!ZB15,AJ12+$I12))</f>
        <v>0.1875</v>
      </c>
      <c r="AL12" s="374">
        <f>IF(AL$3=1,AK12,IF(AL$2&lt;=$F$1,'PianificazionePMO(CA)'!QW15+'PianificazionePMO(CA)'!UZ15+'PianificazionePMO(CA)'!ZC15,AK12+$I12))</f>
        <v>0.1875</v>
      </c>
      <c r="AM12" s="374">
        <f>IF(AM$3=1,AL12,IF(AM$2&lt;=$F$1,'PianificazionePMO(CA)'!QX15+'PianificazionePMO(CA)'!VA15+'PianificazionePMO(CA)'!ZD15,AL12+$I12))</f>
        <v>0.1875</v>
      </c>
      <c r="AN12" s="374">
        <f>IF(AN$3=1,AM12,IF(AN$2&lt;=$F$1,'PianificazionePMO(CA)'!QY15+'PianificazionePMO(CA)'!VB15+'PianificazionePMO(CA)'!ZE15,AM12+$I12))</f>
        <v>0.375</v>
      </c>
      <c r="AO12" s="374">
        <f>IF(AO$3=1,AN12,IF(AO$2&lt;=$F$1,'PianificazionePMO(CA)'!QZ15+'PianificazionePMO(CA)'!VC15+'PianificazionePMO(CA)'!ZF15,AN12+$I12))</f>
        <v>0.375</v>
      </c>
      <c r="AP12" s="374">
        <f>IF(AP$3=1,AO12,IF(AP$2&lt;=$F$1,'PianificazionePMO(CA)'!RA15+'PianificazionePMO(CA)'!VD15+'PianificazionePMO(CA)'!ZG15,AO12+$I12))</f>
        <v>0.5625</v>
      </c>
      <c r="AQ12" s="374">
        <f>IF(AQ$3=1,AP12,IF(AQ$2&lt;=$F$1,'PianificazionePMO(CA)'!RB15+'PianificazionePMO(CA)'!VE15+'PianificazionePMO(CA)'!ZH15,AP12+$I12))</f>
        <v>0.75</v>
      </c>
      <c r="AR12" s="374">
        <f>IF(AR$3=1,AQ12,IF(AR$2&lt;=$F$1,'PianificazionePMO(CA)'!RC15+'PianificazionePMO(CA)'!VF15+'PianificazionePMO(CA)'!ZI15,AQ12+$I12))</f>
        <v>0.9375</v>
      </c>
      <c r="AS12" s="374">
        <f>IF(AS$3=1,AR12,IF(AS$2&lt;=$F$1,'PianificazionePMO(CA)'!RD15+'PianificazionePMO(CA)'!VG15+'PianificazionePMO(CA)'!ZJ15,AR12+$I12))</f>
        <v>0.9375</v>
      </c>
      <c r="AT12" s="374">
        <f>IF(AT$3=1,AS12,IF(AT$2&lt;=$F$1,'PianificazionePMO(CA)'!RE15+'PianificazionePMO(CA)'!VH15+'PianificazionePMO(CA)'!ZK15,AS12+$I12))</f>
        <v>0.9375</v>
      </c>
      <c r="AU12" s="374">
        <f>IF(AU$3=1,AT12,IF(AU$2&lt;=$F$1,'PianificazionePMO(CA)'!RF15+'PianificazionePMO(CA)'!VI15+'PianificazionePMO(CA)'!ZL15,AT12+$I12))</f>
        <v>1.125</v>
      </c>
      <c r="AV12" s="374">
        <f>IF(AV$3=1,AU12,IF(AV$2&lt;=$F$1,'PianificazionePMO(CA)'!RG15+'PianificazionePMO(CA)'!VJ15+'PianificazionePMO(CA)'!ZM15,AU12+$I12))</f>
        <v>1.3125</v>
      </c>
      <c r="AW12" s="374">
        <f>IF(AW$3=1,AV12,IF(AW$2&lt;=$F$1,'PianificazionePMO(CA)'!RH15+'PianificazionePMO(CA)'!VK15+'PianificazionePMO(CA)'!ZN15,AV12+$I12))</f>
        <v>1.5</v>
      </c>
      <c r="AX12" s="374">
        <f>IF(AX$3=1,AW12,IF(AX$2&lt;=$F$1,'PianificazionePMO(CA)'!RI15+'PianificazionePMO(CA)'!VL15+'PianificazionePMO(CA)'!ZO15,AW12+$I12))</f>
        <v>1.6875</v>
      </c>
      <c r="AY12" s="374">
        <f>IF(AY$3=1,AX12,IF(AY$2&lt;=$F$1,'PianificazionePMO(CA)'!RJ15+'PianificazionePMO(CA)'!VM15+'PianificazionePMO(CA)'!ZP15,AX12+$I12))</f>
        <v>1.875</v>
      </c>
      <c r="AZ12" s="374">
        <f>IF(AZ$3=1,AY12,IF(AZ$2&lt;=$F$1,'PianificazionePMO(CA)'!RK15+'PianificazionePMO(CA)'!VN15+'PianificazionePMO(CA)'!ZQ15,AY12+$I12))</f>
        <v>1.875</v>
      </c>
      <c r="BA12" s="374">
        <f>IF(BA$3=1,AZ12,IF(BA$2&lt;=$F$1,'PianificazionePMO(CA)'!RL15+'PianificazionePMO(CA)'!VO15+'PianificazionePMO(CA)'!ZR15,AZ12+$I12))</f>
        <v>1.875</v>
      </c>
      <c r="BB12" s="374">
        <f>IF(BB$3=1,BA12,IF(BB$2&lt;=$F$1,'PianificazionePMO(CA)'!RM15+'PianificazionePMO(CA)'!VP15+'PianificazionePMO(CA)'!ZS15,BA12+$I12))</f>
        <v>2.0625</v>
      </c>
      <c r="BC12" s="374">
        <f>IF(BC$3=1,BB12,IF(BC$2&lt;=$F$1,'PianificazionePMO(CA)'!RN15+'PianificazionePMO(CA)'!VQ15+'PianificazionePMO(CA)'!ZT15,BB12+$I12))</f>
        <v>2.25</v>
      </c>
      <c r="BD12" s="374">
        <f>IF(BD$3=1,BC12,IF(BD$2&lt;=$F$1,'PianificazionePMO(CA)'!RO15+'PianificazionePMO(CA)'!VR15+'PianificazionePMO(CA)'!ZU15,BC12+$I12))</f>
        <v>2.4375</v>
      </c>
      <c r="BE12" s="374">
        <f>IF(BE$3=1,BD12,IF(BE$2&lt;=$F$1,'PianificazionePMO(CA)'!RP15+'PianificazionePMO(CA)'!VS15+'PianificazionePMO(CA)'!ZV15,BD12+$I12))</f>
        <v>2.625</v>
      </c>
      <c r="BF12" s="374">
        <f>IF(BF$3=1,BE12,IF(BF$2&lt;=$F$1,'PianificazionePMO(CA)'!RQ15+'PianificazionePMO(CA)'!VT15+'PianificazionePMO(CA)'!ZW15,BE12+$I12))</f>
        <v>2.8125</v>
      </c>
      <c r="BG12" s="374">
        <f>IF(BG$3=1,BF12,IF(BG$2&lt;=$F$1,'PianificazionePMO(CA)'!RR15+'PianificazionePMO(CA)'!VU15+'PianificazionePMO(CA)'!ZX15,BF12+$I12))</f>
        <v>2.8125</v>
      </c>
      <c r="BH12" s="374">
        <f>IF(BH$3=1,BG12,IF(BH$2&lt;=$F$1,'PianificazionePMO(CA)'!RS15+'PianificazionePMO(CA)'!VV15+'PianificazionePMO(CA)'!ZY15,BG12+$I12))</f>
        <v>2.8125</v>
      </c>
      <c r="BI12" s="374">
        <f>IF(BI$3=1,BH12,IF(BI$2&lt;=$F$1,'PianificazionePMO(CA)'!RT15+'PianificazionePMO(CA)'!VW15+'PianificazionePMO(CA)'!ZZ15,BH12+$I12))</f>
        <v>3</v>
      </c>
      <c r="BJ12" s="374">
        <f>IF(BJ$3=1,BI12,IF(BJ$2&lt;=$F$1,'PianificazionePMO(CA)'!RU15+'PianificazionePMO(CA)'!VX15+'PianificazionePMO(CA)'!AAA15,BI12+$I12))</f>
        <v>3.1875</v>
      </c>
      <c r="BK12" s="374">
        <f>IF(BK$3=1,BJ12,IF(BK$2&lt;=$F$1,'PianificazionePMO(CA)'!RV15+'PianificazionePMO(CA)'!VY15+'PianificazionePMO(CA)'!AAB15,BJ12+$I12))</f>
        <v>3.375</v>
      </c>
      <c r="BL12" s="374">
        <f>IF(BL$3=1,BK12,IF(BL$2&lt;=$F$1,'PianificazionePMO(CA)'!RW15+'PianificazionePMO(CA)'!VZ15+'PianificazionePMO(CA)'!AAC15,BK12+$I12))</f>
        <v>3.5625</v>
      </c>
      <c r="BM12" s="374">
        <f>IF(BM$3=1,BL12,IF(BM$2&lt;=$F$1,'PianificazionePMO(CA)'!RX15+'PianificazionePMO(CA)'!WA15+'PianificazionePMO(CA)'!AAD15,BL12+$I12))</f>
        <v>3.75</v>
      </c>
      <c r="BN12" s="374">
        <f>IF(BN$3=1,BM12,IF(BN$2&lt;=$F$1,'PianificazionePMO(CA)'!RY15+'PianificazionePMO(CA)'!WB15+'PianificazionePMO(CA)'!AAE15,BM12+$I12))</f>
        <v>3.75</v>
      </c>
      <c r="BO12" s="374">
        <f>IF(BO$3=1,BN12,IF(BO$2&lt;=$F$1,'PianificazionePMO(CA)'!RZ15+'PianificazionePMO(CA)'!WC15+'PianificazionePMO(CA)'!AAF15,BN12+$I12))</f>
        <v>3.75</v>
      </c>
      <c r="BP12" s="374">
        <f>IF(BP$3=1,BO12,IF(BP$2&lt;=$F$1,'PianificazionePMO(CA)'!SA15+'PianificazionePMO(CA)'!WD15+'PianificazionePMO(CA)'!AAG15,BO12+$I12))</f>
        <v>3.9375</v>
      </c>
      <c r="BQ12" s="374">
        <f>IF(BQ$3=1,BP12,IF(BQ$2&lt;=$F$1,'PianificazionePMO(CA)'!SB15+'PianificazionePMO(CA)'!WE15+'PianificazionePMO(CA)'!AAH15,BP12+$I12))</f>
        <v>4.125</v>
      </c>
      <c r="BR12" s="374">
        <f>IF(BR$3=1,BQ12,IF(BR$2&lt;=$F$1,'PianificazionePMO(CA)'!SC15+'PianificazionePMO(CA)'!WF15+'PianificazionePMO(CA)'!AAI15,BQ12+$I12))</f>
        <v>4.3125</v>
      </c>
      <c r="BS12" s="374">
        <f>IF(BS$3=1,BR12,IF(BS$2&lt;=$F$1,'PianificazionePMO(CA)'!SD15+'PianificazionePMO(CA)'!WG15+'PianificazionePMO(CA)'!AAJ15,BR12+$I12))</f>
        <v>4.5</v>
      </c>
      <c r="BT12" s="374">
        <f>IF(BT$3=1,BS12,IF(BT$2&lt;=$F$1,'PianificazionePMO(CA)'!SE15+'PianificazionePMO(CA)'!WH15+'PianificazionePMO(CA)'!AAK15,BS12+$I12))</f>
        <v>4.6875</v>
      </c>
      <c r="BU12" s="374">
        <f>IF(BU$3=1,BT12,IF(BU$2&lt;=$F$1,'PianificazionePMO(CA)'!SF15+'PianificazionePMO(CA)'!WI15+'PianificazionePMO(CA)'!AAL15,BT12+$I12))</f>
        <v>4.6875</v>
      </c>
      <c r="BV12" s="374">
        <f>IF(BV$3=1,BU12,IF(BV$2&lt;=$F$1,'PianificazionePMO(CA)'!SG15+'PianificazionePMO(CA)'!WJ15+'PianificazionePMO(CA)'!AAM15,BU12+$I12))</f>
        <v>4.6875</v>
      </c>
      <c r="BW12" s="374">
        <f>IF(BW$3=1,BV12,IF(BW$2&lt;=$F$1,'PianificazionePMO(CA)'!SH15+'PianificazionePMO(CA)'!WK15+'PianificazionePMO(CA)'!AAN15,BV12+$I12))</f>
        <v>4.875</v>
      </c>
      <c r="BX12" s="374">
        <f>IF(BX$3=1,BW12,IF(BX$2&lt;=$F$1,'PianificazionePMO(CA)'!SI15+'PianificazionePMO(CA)'!WL15+'PianificazionePMO(CA)'!AAO15,BW12+$I12))</f>
        <v>4.875</v>
      </c>
      <c r="BY12" s="374">
        <f>IF(BY$3=1,BX12,IF(BY$2&lt;=$F$1,'PianificazionePMO(CA)'!SJ15+'PianificazionePMO(CA)'!WM15+'PianificazionePMO(CA)'!AAP15,BX12+$I12))</f>
        <v>4.875</v>
      </c>
      <c r="BZ12" s="374">
        <f>IF(BZ$3=1,BY12,IF(BZ$2&lt;=$F$1,'PianificazionePMO(CA)'!SK15+'PianificazionePMO(CA)'!WN15+'PianificazionePMO(CA)'!AAQ15,BY12+$I12))</f>
        <v>5.0625</v>
      </c>
      <c r="CA12" s="374">
        <f>IF(CA$3=1,BZ12,IF(CA$2&lt;=$F$1,'PianificazionePMO(CA)'!SL15+'PianificazionePMO(CA)'!WO15+'PianificazionePMO(CA)'!AAR15,BZ12+$I12))</f>
        <v>5.25</v>
      </c>
      <c r="CB12" s="374">
        <f>IF(CB$3=1,CA12,IF(CB$2&lt;=$F$1,'PianificazionePMO(CA)'!SM15+'PianificazionePMO(CA)'!WP15+'PianificazionePMO(CA)'!AAS15,CA12+$I12))</f>
        <v>5.25</v>
      </c>
      <c r="CC12" s="374">
        <f>IF(CC$3=1,CB12,IF(CC$2&lt;=$F$1,'PianificazionePMO(CA)'!SN15+'PianificazionePMO(CA)'!WQ15+'PianificazionePMO(CA)'!AAT15,CB12+$I12))</f>
        <v>5.25</v>
      </c>
      <c r="CD12" s="374">
        <f>IF(CD$3=1,CC12,IF(CD$2&lt;=$F$1,'PianificazionePMO(CA)'!SO15+'PianificazionePMO(CA)'!WR15+'PianificazionePMO(CA)'!AAU15,CC12+$I12))</f>
        <v>5.4375</v>
      </c>
      <c r="CE12" s="374">
        <f>IF(CE$3=1,CD12,IF(CE$2&lt;=$F$1,'PianificazionePMO(CA)'!SP15+'PianificazionePMO(CA)'!WS15+'PianificazionePMO(CA)'!AAV15,CD12+$I12))</f>
        <v>5.625</v>
      </c>
      <c r="CF12" s="374">
        <f>IF(CF$3=1,CE12,IF(CF$2&lt;=$F$1,'PianificazionePMO(CA)'!SQ15+'PianificazionePMO(CA)'!WT15+'PianificazionePMO(CA)'!AAW15,CE12+$I12))</f>
        <v>5.8125</v>
      </c>
      <c r="CG12" s="374">
        <f>IF(CG$3=1,CF12,IF(CG$2&lt;=$F$1,'PianificazionePMO(CA)'!SR15+'PianificazionePMO(CA)'!WU15+'PianificazionePMO(CA)'!AAX15,CF12+$I12))</f>
        <v>6</v>
      </c>
      <c r="CH12" s="374">
        <f>IF(CH$3=1,CG12,IF(CH$2&lt;=$F$1,'PianificazionePMO(CA)'!SS15+'PianificazionePMO(CA)'!WV15+'PianificazionePMO(CA)'!AAY15,CG12+$I12))</f>
        <v>6.1875</v>
      </c>
      <c r="CI12" s="374">
        <f>IF(CI$3=1,CH12,IF(CI$2&lt;=$F$1,'PianificazionePMO(CA)'!ST15+'PianificazionePMO(CA)'!WW15+'PianificazionePMO(CA)'!AAZ15,CH12+$I12))</f>
        <v>6.1875</v>
      </c>
      <c r="CJ12" s="374">
        <f>IF(CJ$3=1,CI12,IF(CJ$2&lt;=$F$1,'PianificazionePMO(CA)'!SU15+'PianificazionePMO(CA)'!WX15+'PianificazionePMO(CA)'!ABA15,CI12+$I12))</f>
        <v>6.1875</v>
      </c>
      <c r="CK12" s="374">
        <f>IF(CK$3=1,CJ12,IF(CK$2&lt;=$F$1,'PianificazionePMO(CA)'!SV15+'PianificazionePMO(CA)'!WY15+'PianificazionePMO(CA)'!ABB15,CJ12+$I12))</f>
        <v>6.375</v>
      </c>
      <c r="CL12" s="374">
        <f>IF(CL$3=1,CK12,IF(CL$2&lt;=$F$1,'PianificazionePMO(CA)'!SW15+'PianificazionePMO(CA)'!WZ15+'PianificazionePMO(CA)'!ABC15,CK12+$I12))</f>
        <v>6.5625</v>
      </c>
      <c r="CM12" s="374">
        <f>IF(CM$3=1,CL12,IF(CM$2&lt;=$F$1,'PianificazionePMO(CA)'!SX15+'PianificazionePMO(CA)'!XA15+'PianificazionePMO(CA)'!ABD15,CL12+$I12))</f>
        <v>6.75</v>
      </c>
      <c r="CN12" s="374">
        <f>IF(CN$3=1,CM12,IF(CN$2&lt;=$F$1,'PianificazionePMO(CA)'!SY15+'PianificazionePMO(CA)'!XB15+'PianificazionePMO(CA)'!ABE15,CM12+$I12))</f>
        <v>6.9375</v>
      </c>
      <c r="CO12" s="374">
        <f>IF(CO$3=1,CN12,IF(CO$2&lt;=$F$1,'PianificazionePMO(CA)'!SZ15+'PianificazionePMO(CA)'!XC15+'PianificazionePMO(CA)'!ABF15,CN12+$I12))</f>
        <v>7.125</v>
      </c>
      <c r="CP12" s="374">
        <f>IF(CP$3=1,CO12,IF(CP$2&lt;=$F$1,'PianificazionePMO(CA)'!TA15+'PianificazionePMO(CA)'!XD15+'PianificazionePMO(CA)'!ABG15,CO12+$I12))</f>
        <v>7.125</v>
      </c>
      <c r="CQ12" s="374">
        <f>IF(CQ$3=1,CP12,IF(CQ$2&lt;=$F$1,'PianificazionePMO(CA)'!TB15+'PianificazionePMO(CA)'!XE15+'PianificazionePMO(CA)'!ABH15,CP12+$I12))</f>
        <v>7.125</v>
      </c>
      <c r="CR12" s="374">
        <f>IF(CR$3=1,CQ12,IF(CR$2&lt;=$F$1,'PianificazionePMO(CA)'!TC15+'PianificazionePMO(CA)'!XF15+'PianificazionePMO(CA)'!ABI15,CQ12+$I12))</f>
        <v>7.3125</v>
      </c>
      <c r="CS12" s="374">
        <f>IF(CS$3=1,CR12,IF(CS$2&lt;=$F$1,'PianificazionePMO(CA)'!TD15+'PianificazionePMO(CA)'!XG15+'PianificazionePMO(CA)'!ABJ15,CR12+$I12))</f>
        <v>7.5</v>
      </c>
      <c r="CT12" s="374">
        <f>IF(CT$3=1,CS12,IF(CT$2&lt;=$F$1,'PianificazionePMO(CA)'!TE15+'PianificazionePMO(CA)'!XH15+'PianificazionePMO(CA)'!ABK15,CS12+$I12))</f>
        <v>7.6875</v>
      </c>
      <c r="CU12" s="374">
        <f>IF(CU$3=1,CT12,IF(CU$2&lt;=$F$1,'PianificazionePMO(CA)'!TF15+'PianificazionePMO(CA)'!XI15+'PianificazionePMO(CA)'!ABL15,CT12+$I12))</f>
        <v>7.875</v>
      </c>
      <c r="CV12" s="374">
        <f>IF(CV$3=1,CU12,IF(CV$2&lt;=$F$1,'PianificazionePMO(CA)'!TG15+'PianificazionePMO(CA)'!XJ15+'PianificazionePMO(CA)'!ABM15,CU12+$I12))</f>
        <v>8.0625</v>
      </c>
      <c r="CW12" s="374">
        <f>IF(CW$3=1,CV12,IF(CW$2&lt;=$F$1,'PianificazionePMO(CA)'!TH15+'PianificazionePMO(CA)'!XK15+'PianificazionePMO(CA)'!ABN15,CV12+$I12))</f>
        <v>8.0625</v>
      </c>
      <c r="CX12" s="374">
        <f>IF(CX$3=1,CW12,IF(CX$2&lt;=$F$1,'PianificazionePMO(CA)'!TI15+'PianificazionePMO(CA)'!XL15+'PianificazionePMO(CA)'!ABO15,CW12+$I12))</f>
        <v>8.0625</v>
      </c>
      <c r="CY12" s="374">
        <f>IF(CY$3=1,CX12,IF(CY$2&lt;=$F$1,'PianificazionePMO(CA)'!TJ15+'PianificazionePMO(CA)'!XM15+'PianificazionePMO(CA)'!ABP15,CX12+$I12))</f>
        <v>8.25</v>
      </c>
      <c r="CZ12" s="374">
        <f>IF(CZ$3=1,CY12,IF(CZ$2&lt;=$F$1,'PianificazionePMO(CA)'!TK15+'PianificazionePMO(CA)'!XN15+'PianificazionePMO(CA)'!ABQ15,CY12+$I12))</f>
        <v>8.4375</v>
      </c>
      <c r="DA12" s="374">
        <f>IF(DA$3=1,CZ12,IF(DA$2&lt;=$F$1,'PianificazionePMO(CA)'!TL15+'PianificazionePMO(CA)'!XO15+'PianificazionePMO(CA)'!ABR15,CZ12+$I12))</f>
        <v>8.625</v>
      </c>
      <c r="DB12" s="374">
        <f>IF(DB$3=1,DA12,IF(DB$2&lt;=$F$1,'PianificazionePMO(CA)'!TM15+'PianificazionePMO(CA)'!XP15+'PianificazionePMO(CA)'!ABS15,DA12+$I12))</f>
        <v>8.8125</v>
      </c>
      <c r="DC12" s="374">
        <f>IF(DC$3=1,DB12,IF(DC$2&lt;=$F$1,'PianificazionePMO(CA)'!TN15+'PianificazionePMO(CA)'!XQ15+'PianificazionePMO(CA)'!ABT15,DB12+$I12))</f>
        <v>9</v>
      </c>
      <c r="DD12" s="374">
        <f>IF(DD$3=1,DC12,IF(DD$2&lt;=$F$1,'PianificazionePMO(CA)'!TO15+'PianificazionePMO(CA)'!XR15+'PianificazionePMO(CA)'!ABU15,DC12+$I12))</f>
        <v>9</v>
      </c>
      <c r="DE12" s="374">
        <f>IF(DE$3=1,DD12,IF(DE$2&lt;=$F$1,'PianificazionePMO(CA)'!TP15+'PianificazionePMO(CA)'!XS15+'PianificazionePMO(CA)'!ABV15,DD12+$I12))</f>
        <v>9</v>
      </c>
      <c r="DF12" s="374">
        <f>IF(DF$3=1,DE12,IF(DF$2&lt;=$F$1,'PianificazionePMO(CA)'!TQ15+'PianificazionePMO(CA)'!XT15+'PianificazionePMO(CA)'!ABW15,DE12+$I12))</f>
        <v>9.1875</v>
      </c>
      <c r="DG12" s="374">
        <f>IF(DG$3=1,DF12,IF(DG$2&lt;=$F$1,'PianificazionePMO(CA)'!TR15+'PianificazionePMO(CA)'!XU15+'PianificazionePMO(CA)'!ABX15,DF12+$I12))</f>
        <v>9.375</v>
      </c>
      <c r="DH12" s="374">
        <f>IF(DH$3=1,DG12,IF(DH$2&lt;=$F$1,'PianificazionePMO(CA)'!TS15+'PianificazionePMO(CA)'!XV15+'PianificazionePMO(CA)'!ABY15,DG12+$I12))</f>
        <v>9.5625</v>
      </c>
      <c r="DI12" s="374">
        <f>IF(DI$3=1,DH12,IF(DI$2&lt;=$F$1,'PianificazionePMO(CA)'!TT15+'PianificazionePMO(CA)'!XW15+'PianificazionePMO(CA)'!ABZ15,DH12+$I12))</f>
        <v>9.75</v>
      </c>
      <c r="DJ12" s="374">
        <f>IF(DJ$3=1,DI12,IF(DJ$2&lt;=$F$1,'PianificazionePMO(CA)'!TU15+'PianificazionePMO(CA)'!XX15+'PianificazionePMO(CA)'!ACA15,DI12+$I12))</f>
        <v>9.9375</v>
      </c>
      <c r="DK12" s="374"/>
      <c r="DL12" s="374"/>
      <c r="DM12" s="374"/>
      <c r="DN12" s="371"/>
      <c r="DO12" s="371"/>
      <c r="DP12" s="371"/>
      <c r="DQ12" s="371"/>
      <c r="DR12" s="371"/>
      <c r="DS12" s="371"/>
      <c r="DT12" s="371"/>
      <c r="DU12" s="371"/>
      <c r="DV12" s="371"/>
      <c r="DW12" s="371"/>
      <c r="DX12" s="371"/>
      <c r="DY12" s="371"/>
      <c r="DZ12" s="371"/>
      <c r="EA12" s="371"/>
      <c r="EB12" s="371"/>
      <c r="EC12" s="371"/>
      <c r="ED12" s="371"/>
      <c r="EE12" s="371"/>
      <c r="EF12" s="371"/>
      <c r="EG12" s="371"/>
      <c r="EH12" s="371"/>
      <c r="EI12" s="371"/>
      <c r="EJ12" s="371"/>
      <c r="EK12" s="371"/>
      <c r="EL12" s="371"/>
      <c r="EM12" s="371"/>
      <c r="EN12" s="371"/>
      <c r="EO12" s="371"/>
      <c r="EP12" s="371"/>
      <c r="EQ12" s="371"/>
      <c r="ER12" s="371"/>
      <c r="ES12" s="371"/>
      <c r="ET12" s="371"/>
      <c r="EU12" s="371"/>
      <c r="EV12" s="371"/>
      <c r="EW12" s="371"/>
      <c r="EX12" s="371"/>
      <c r="EY12" s="371"/>
      <c r="EZ12" s="371"/>
      <c r="FA12" s="371"/>
      <c r="FB12" s="371"/>
      <c r="FC12" s="371"/>
      <c r="FD12" s="371"/>
      <c r="FE12" s="371"/>
      <c r="FF12" s="371"/>
      <c r="FG12" s="371"/>
      <c r="FH12" s="371"/>
      <c r="FI12" s="371"/>
      <c r="FJ12" s="371"/>
    </row>
    <row r="13" spans="1:197" outlineLevel="1">
      <c r="A13" s="824"/>
      <c r="B13" s="362" t="str">
        <f>'Lista PMO'!A14</f>
        <v>P59-Deploy &amp; Change CRMT</v>
      </c>
      <c r="C13" s="362" t="str">
        <f>'Lista PMO'!B14</f>
        <v>AO004511_YYY64</v>
      </c>
      <c r="D13" s="362" t="str">
        <f>'Lista PMO'!C14</f>
        <v>Piano di Rientro</v>
      </c>
      <c r="E13" s="369">
        <f>VLOOKUP(C13,'Lista PMO'!B:AB,19,FALSE)</f>
        <v>1</v>
      </c>
      <c r="F13" s="370">
        <f>VLOOKUP(C13,'Lista PMO'!$B$1:$BO$42,60,FALSE)</f>
        <v>0</v>
      </c>
      <c r="G13" s="369">
        <f t="shared" si="5"/>
        <v>1</v>
      </c>
      <c r="H13" s="378">
        <f>IFERROR(F13/(NETWORKDAYS($K13,$F$1,hol!$A$1:$A$9)),0)</f>
        <v>0</v>
      </c>
      <c r="I13" s="378">
        <f>IFERROR(G13/((NETWORKDAYS($F$1+1,$L13,hol!$A$1:$A$9)+$J$1)),0)</f>
        <v>6.25E-2</v>
      </c>
      <c r="J13" s="378">
        <f t="shared" si="6"/>
        <v>6.25E-2</v>
      </c>
      <c r="K13" s="389">
        <f>VLOOKUP(C13,'PianificazionePMO(CA)'!$B$7:$I$37,7,FALSE)</f>
        <v>43271</v>
      </c>
      <c r="L13" s="389">
        <f>VLOOKUP(C13,'PianificazionePMO(CA)'!$B$7:$I$37,8,FALSE)</f>
        <v>43315</v>
      </c>
      <c r="N13" s="374">
        <f>IF(N$3=1,M13,IF(N$2&lt;=$F$1,'PianificazionePMO(CA)'!PY16+'PianificazionePMO(CA)'!UB16+'PianificazionePMO(CA)'!YE16,M13+$I13))</f>
        <v>0</v>
      </c>
      <c r="O13" s="374">
        <f>IF(O$3=1,N13,IF(O$2&lt;=$F$1,'PianificazionePMO(CA)'!PZ16+'PianificazionePMO(CA)'!UC16+'PianificazionePMO(CA)'!YF16,N13+$I13))</f>
        <v>0</v>
      </c>
      <c r="P13" s="374">
        <f>IF(P$3=1,O13,IF(P$2&lt;=$F$1,'PianificazionePMO(CA)'!QA16+'PianificazionePMO(CA)'!UD16+'PianificazionePMO(CA)'!YG16,O13+$I13))</f>
        <v>0</v>
      </c>
      <c r="Q13" s="374">
        <f>IF(Q$3=1,P13,IF(Q$2&lt;=$F$1,'PianificazionePMO(CA)'!QB16+'PianificazionePMO(CA)'!UE16+'PianificazionePMO(CA)'!YH16,P13+$I13))</f>
        <v>0</v>
      </c>
      <c r="R13" s="374">
        <f>IF(R$3=1,Q13,IF(R$2&lt;=$F$1,'PianificazionePMO(CA)'!QC16+'PianificazionePMO(CA)'!UF16+'PianificazionePMO(CA)'!YI16,Q13+$I13))</f>
        <v>0</v>
      </c>
      <c r="S13" s="374">
        <f>IF(S$3=1,R13,IF(S$2&lt;=$F$1,'PianificazionePMO(CA)'!QD16+'PianificazionePMO(CA)'!UG16+'PianificazionePMO(CA)'!YJ16,R13+$I13))</f>
        <v>0</v>
      </c>
      <c r="T13" s="374">
        <f>IF(T$3=1,S13,IF(T$2&lt;=$F$1,'PianificazionePMO(CA)'!QE16+'PianificazionePMO(CA)'!UH16+'PianificazionePMO(CA)'!YK16,S13+$I13))</f>
        <v>0</v>
      </c>
      <c r="U13" s="374">
        <f>IF(U$3=1,T13,IF(U$2&lt;=$F$1,'PianificazionePMO(CA)'!QF16+'PianificazionePMO(CA)'!UI16+'PianificazionePMO(CA)'!YL16,T13+$I13))</f>
        <v>0</v>
      </c>
      <c r="V13" s="374">
        <f>IF(V$3=1,U13,IF(V$2&lt;=$F$1,'PianificazionePMO(CA)'!QG16+'PianificazionePMO(CA)'!UJ16+'PianificazionePMO(CA)'!YM16,U13+$I13))</f>
        <v>0</v>
      </c>
      <c r="W13" s="374">
        <f>IF(W$3=1,V13,IF(W$2&lt;=$F$1,'PianificazionePMO(CA)'!QH16+'PianificazionePMO(CA)'!UK16+'PianificazionePMO(CA)'!YN16,V13+$I13))</f>
        <v>0</v>
      </c>
      <c r="X13" s="374">
        <f>IF(X$3=1,W13,IF(X$2&lt;=$F$1,'PianificazionePMO(CA)'!QI16+'PianificazionePMO(CA)'!UL16+'PianificazionePMO(CA)'!YO16,W13+$I13))</f>
        <v>0</v>
      </c>
      <c r="Y13" s="374">
        <f>IF(Y$3=1,X13,IF(Y$2&lt;=$F$1,'PianificazionePMO(CA)'!QJ16+'PianificazionePMO(CA)'!UM16+'PianificazionePMO(CA)'!YP16,X13+$I13))</f>
        <v>0</v>
      </c>
      <c r="Z13" s="374">
        <f>IF(Z$3=1,Y13,IF(Z$2&lt;=$F$1,'PianificazionePMO(CA)'!QK16+'PianificazionePMO(CA)'!UN16+'PianificazionePMO(CA)'!YQ16,Y13+$I13))</f>
        <v>0</v>
      </c>
      <c r="AA13" s="374">
        <f>IF(AA$3=1,Z13,IF(AA$2&lt;=$F$1,'PianificazionePMO(CA)'!QL16+'PianificazionePMO(CA)'!UO16+'PianificazionePMO(CA)'!YR16,Z13+$I13))</f>
        <v>0</v>
      </c>
      <c r="AB13" s="374">
        <f>IF(AB$3=1,AA13,IF(AB$2&lt;=$F$1,'PianificazionePMO(CA)'!QM16+'PianificazionePMO(CA)'!UP16+'PianificazionePMO(CA)'!YS16,AA13+$I13))</f>
        <v>0</v>
      </c>
      <c r="AC13" s="374">
        <f>IF(AC$3=1,AB13,IF(AC$2&lt;=$F$1,'PianificazionePMO(CA)'!QN16+'PianificazionePMO(CA)'!UQ16+'PianificazionePMO(CA)'!YT16,AB13+$I13))</f>
        <v>0</v>
      </c>
      <c r="AD13" s="374">
        <f>IF(AD$3=1,AC13,IF(AD$2&lt;=$F$1,'PianificazionePMO(CA)'!QO16+'PianificazionePMO(CA)'!UR16+'PianificazionePMO(CA)'!YU16,AC13+$I13))</f>
        <v>0</v>
      </c>
      <c r="AE13" s="374">
        <f>IF(AE$3=1,AD13,IF(AE$2&lt;=$F$1,'PianificazionePMO(CA)'!QP16+'PianificazionePMO(CA)'!US16+'PianificazionePMO(CA)'!YV16,AD13+$I13))</f>
        <v>0</v>
      </c>
      <c r="AF13" s="374">
        <f>IF(AF$3=1,AE13,IF(AF$2&lt;=$F$1,'PianificazionePMO(CA)'!QQ16+'PianificazionePMO(CA)'!UT16+'PianificazionePMO(CA)'!YW16,AE13+$I13))</f>
        <v>0</v>
      </c>
      <c r="AG13" s="374">
        <f>IF(AG$3=1,AF13,IF(AG$2&lt;=$F$1,'PianificazionePMO(CA)'!QR16+'PianificazionePMO(CA)'!UU16+'PianificazionePMO(CA)'!YX16,AF13+$I13))</f>
        <v>0</v>
      </c>
      <c r="AH13" s="374">
        <f>IF(AH$3=1,AG13,IF(AH$2&lt;=$F$1,'PianificazionePMO(CA)'!QS16+'PianificazionePMO(CA)'!UV16+'PianificazionePMO(CA)'!YY16,AG13+$I13))</f>
        <v>0</v>
      </c>
      <c r="AI13" s="374">
        <f>IF(AI$3=1,AH13,IF(AI$2&lt;=$F$1,'PianificazionePMO(CA)'!QT16+'PianificazionePMO(CA)'!UW16+'PianificazionePMO(CA)'!YZ16,AH13+$I13))</f>
        <v>0</v>
      </c>
      <c r="AJ13" s="374">
        <f>IF(AJ$3=1,AI13,IF(AJ$2&lt;=$F$1,'PianificazionePMO(CA)'!QU16+'PianificazionePMO(CA)'!UX16+'PianificazionePMO(CA)'!ZA16,AI13+$I13))</f>
        <v>0</v>
      </c>
      <c r="AK13" s="374">
        <f>IF(AK$3=1,AJ13,IF(AK$2&lt;=$F$1,'PianificazionePMO(CA)'!QV16+'PianificazionePMO(CA)'!UY16+'PianificazionePMO(CA)'!ZB16,AJ13+$I13))</f>
        <v>6.25E-2</v>
      </c>
      <c r="AL13" s="374">
        <f>IF(AL$3=1,AK13,IF(AL$2&lt;=$F$1,'PianificazionePMO(CA)'!QW16+'PianificazionePMO(CA)'!UZ16+'PianificazionePMO(CA)'!ZC16,AK13+$I13))</f>
        <v>6.25E-2</v>
      </c>
      <c r="AM13" s="374">
        <f>IF(AM$3=1,AL13,IF(AM$2&lt;=$F$1,'PianificazionePMO(CA)'!QX16+'PianificazionePMO(CA)'!VA16+'PianificazionePMO(CA)'!ZD16,AL13+$I13))</f>
        <v>6.25E-2</v>
      </c>
      <c r="AN13" s="374">
        <f>IF(AN$3=1,AM13,IF(AN$2&lt;=$F$1,'PianificazionePMO(CA)'!QY16+'PianificazionePMO(CA)'!VB16+'PianificazionePMO(CA)'!ZE16,AM13+$I13))</f>
        <v>0.125</v>
      </c>
      <c r="AO13" s="374">
        <f>IF(AO$3=1,AN13,IF(AO$2&lt;=$F$1,'PianificazionePMO(CA)'!QZ16+'PianificazionePMO(CA)'!VC16+'PianificazionePMO(CA)'!ZF16,AN13+$I13))</f>
        <v>0.125</v>
      </c>
      <c r="AP13" s="374">
        <f>IF(AP$3=1,AO13,IF(AP$2&lt;=$F$1,'PianificazionePMO(CA)'!RA16+'PianificazionePMO(CA)'!VD16+'PianificazionePMO(CA)'!ZG16,AO13+$I13))</f>
        <v>0.1875</v>
      </c>
      <c r="AQ13" s="374">
        <f>IF(AQ$3=1,AP13,IF(AQ$2&lt;=$F$1,'PianificazionePMO(CA)'!RB16+'PianificazionePMO(CA)'!VE16+'PianificazionePMO(CA)'!ZH16,AP13+$I13))</f>
        <v>0.25</v>
      </c>
      <c r="AR13" s="374">
        <f>IF(AR$3=1,AQ13,IF(AR$2&lt;=$F$1,'PianificazionePMO(CA)'!RC16+'PianificazionePMO(CA)'!VF16+'PianificazionePMO(CA)'!ZI16,AQ13+$I13))</f>
        <v>0.3125</v>
      </c>
      <c r="AS13" s="374">
        <f>IF(AS$3=1,AR13,IF(AS$2&lt;=$F$1,'PianificazionePMO(CA)'!RD16+'PianificazionePMO(CA)'!VG16+'PianificazionePMO(CA)'!ZJ16,AR13+$I13))</f>
        <v>0.3125</v>
      </c>
      <c r="AT13" s="374">
        <f>IF(AT$3=1,AS13,IF(AT$2&lt;=$F$1,'PianificazionePMO(CA)'!RE16+'PianificazionePMO(CA)'!VH16+'PianificazionePMO(CA)'!ZK16,AS13+$I13))</f>
        <v>0.3125</v>
      </c>
      <c r="AU13" s="374">
        <f>IF(AU$3=1,AT13,IF(AU$2&lt;=$F$1,'PianificazionePMO(CA)'!RF16+'PianificazionePMO(CA)'!VI16+'PianificazionePMO(CA)'!ZL16,AT13+$I13))</f>
        <v>0.375</v>
      </c>
      <c r="AV13" s="374">
        <f>IF(AV$3=1,AU13,IF(AV$2&lt;=$F$1,'PianificazionePMO(CA)'!RG16+'PianificazionePMO(CA)'!VJ16+'PianificazionePMO(CA)'!ZM16,AU13+$I13))</f>
        <v>0.4375</v>
      </c>
      <c r="AW13" s="374">
        <f>IF(AW$3=1,AV13,IF(AW$2&lt;=$F$1,'PianificazionePMO(CA)'!RH16+'PianificazionePMO(CA)'!VK16+'PianificazionePMO(CA)'!ZN16,AV13+$I13))</f>
        <v>0.5</v>
      </c>
      <c r="AX13" s="374">
        <f>IF(AX$3=1,AW13,IF(AX$2&lt;=$F$1,'PianificazionePMO(CA)'!RI16+'PianificazionePMO(CA)'!VL16+'PianificazionePMO(CA)'!ZO16,AW13+$I13))</f>
        <v>0.5625</v>
      </c>
      <c r="AY13" s="374">
        <f>IF(AY$3=1,AX13,IF(AY$2&lt;=$F$1,'PianificazionePMO(CA)'!RJ16+'PianificazionePMO(CA)'!VM16+'PianificazionePMO(CA)'!ZP16,AX13+$I13))</f>
        <v>0.625</v>
      </c>
      <c r="AZ13" s="374">
        <f>IF(AZ$3=1,AY13,IF(AZ$2&lt;=$F$1,'PianificazionePMO(CA)'!RK16+'PianificazionePMO(CA)'!VN16+'PianificazionePMO(CA)'!ZQ16,AY13+$I13))</f>
        <v>0.625</v>
      </c>
      <c r="BA13" s="374">
        <f>IF(BA$3=1,AZ13,IF(BA$2&lt;=$F$1,'PianificazionePMO(CA)'!RL16+'PianificazionePMO(CA)'!VO16+'PianificazionePMO(CA)'!ZR16,AZ13+$I13))</f>
        <v>0.625</v>
      </c>
      <c r="BB13" s="374">
        <f>IF(BB$3=1,BA13,IF(BB$2&lt;=$F$1,'PianificazionePMO(CA)'!RM16+'PianificazionePMO(CA)'!VP16+'PianificazionePMO(CA)'!ZS16,BA13+$I13))</f>
        <v>0.6875</v>
      </c>
      <c r="BC13" s="374">
        <f>IF(BC$3=1,BB13,IF(BC$2&lt;=$F$1,'PianificazionePMO(CA)'!RN16+'PianificazionePMO(CA)'!VQ16+'PianificazionePMO(CA)'!ZT16,BB13+$I13))</f>
        <v>0.75</v>
      </c>
      <c r="BD13" s="374">
        <f>IF(BD$3=1,BC13,IF(BD$2&lt;=$F$1,'PianificazionePMO(CA)'!RO16+'PianificazionePMO(CA)'!VR16+'PianificazionePMO(CA)'!ZU16,BC13+$I13))</f>
        <v>0.8125</v>
      </c>
      <c r="BE13" s="374">
        <f>IF(BE$3=1,BD13,IF(BE$2&lt;=$F$1,'PianificazionePMO(CA)'!RP16+'PianificazionePMO(CA)'!VS16+'PianificazionePMO(CA)'!ZV16,BD13+$I13))</f>
        <v>0.875</v>
      </c>
      <c r="BF13" s="374">
        <f>IF(BF$3=1,BE13,IF(BF$2&lt;=$F$1,'PianificazionePMO(CA)'!RQ16+'PianificazionePMO(CA)'!VT16+'PianificazionePMO(CA)'!ZW16,BE13+$I13))</f>
        <v>0.9375</v>
      </c>
      <c r="BG13" s="374">
        <f>IF(BG$3=1,BF13,IF(BG$2&lt;=$F$1,'PianificazionePMO(CA)'!RR16+'PianificazionePMO(CA)'!VU16+'PianificazionePMO(CA)'!ZX16,BF13+$I13))</f>
        <v>0.9375</v>
      </c>
      <c r="BH13" s="374">
        <f>IF(BH$3=1,BG13,IF(BH$2&lt;=$F$1,'PianificazionePMO(CA)'!RS16+'PianificazionePMO(CA)'!VV16+'PianificazionePMO(CA)'!ZY16,BG13+$I13))</f>
        <v>0.9375</v>
      </c>
      <c r="BI13" s="374">
        <f>IF(BI$3=1,BH13,IF(BI$2&lt;=$F$1,'PianificazionePMO(CA)'!RT16+'PianificazionePMO(CA)'!VW16+'PianificazionePMO(CA)'!ZZ16,BH13+$I13))</f>
        <v>1</v>
      </c>
      <c r="BJ13" s="374">
        <f>IF(BJ$3=1,BI13,IF(BJ$2&lt;=$F$1,'PianificazionePMO(CA)'!RU16+'PianificazionePMO(CA)'!VX16+'PianificazionePMO(CA)'!AAA16,BI13+$I13))</f>
        <v>1.0625</v>
      </c>
      <c r="BK13" s="374">
        <f>IF(BK$3=1,BJ13,IF(BK$2&lt;=$F$1,'PianificazionePMO(CA)'!RV16+'PianificazionePMO(CA)'!VY16+'PianificazionePMO(CA)'!AAB16,BJ13+$I13))</f>
        <v>1.125</v>
      </c>
      <c r="BL13" s="374">
        <f>IF(BL$3=1,BK13,IF(BL$2&lt;=$F$1,'PianificazionePMO(CA)'!RW16+'PianificazionePMO(CA)'!VZ16+'PianificazionePMO(CA)'!AAC16,BK13+$I13))</f>
        <v>1.1875</v>
      </c>
      <c r="BM13" s="374">
        <f>IF(BM$3=1,BL13,IF(BM$2&lt;=$F$1,'PianificazionePMO(CA)'!RX16+'PianificazionePMO(CA)'!WA16+'PianificazionePMO(CA)'!AAD16,BL13+$I13))</f>
        <v>1.25</v>
      </c>
      <c r="BN13" s="374">
        <f>IF(BN$3=1,BM13,IF(BN$2&lt;=$F$1,'PianificazionePMO(CA)'!RY16+'PianificazionePMO(CA)'!WB16+'PianificazionePMO(CA)'!AAE16,BM13+$I13))</f>
        <v>1.25</v>
      </c>
      <c r="BO13" s="374">
        <f>IF(BO$3=1,BN13,IF(BO$2&lt;=$F$1,'PianificazionePMO(CA)'!RZ16+'PianificazionePMO(CA)'!WC16+'PianificazionePMO(CA)'!AAF16,BN13+$I13))</f>
        <v>1.25</v>
      </c>
      <c r="BP13" s="374">
        <f>IF(BP$3=1,BO13,IF(BP$2&lt;=$F$1,'PianificazionePMO(CA)'!SA16+'PianificazionePMO(CA)'!WD16+'PianificazionePMO(CA)'!AAG16,BO13+$I13))</f>
        <v>1.3125</v>
      </c>
      <c r="BQ13" s="374">
        <f>IF(BQ$3=1,BP13,IF(BQ$2&lt;=$F$1,'PianificazionePMO(CA)'!SB16+'PianificazionePMO(CA)'!WE16+'PianificazionePMO(CA)'!AAH16,BP13+$I13))</f>
        <v>1.375</v>
      </c>
      <c r="BR13" s="374">
        <f>IF(BR$3=1,BQ13,IF(BR$2&lt;=$F$1,'PianificazionePMO(CA)'!SC16+'PianificazionePMO(CA)'!WF16+'PianificazionePMO(CA)'!AAI16,BQ13+$I13))</f>
        <v>1.4375</v>
      </c>
      <c r="BS13" s="374">
        <f>IF(BS$3=1,BR13,IF(BS$2&lt;=$F$1,'PianificazionePMO(CA)'!SD16+'PianificazionePMO(CA)'!WG16+'PianificazionePMO(CA)'!AAJ16,BR13+$I13))</f>
        <v>1.5</v>
      </c>
      <c r="BT13" s="374">
        <f>IF(BT$3=1,BS13,IF(BT$2&lt;=$F$1,'PianificazionePMO(CA)'!SE16+'PianificazionePMO(CA)'!WH16+'PianificazionePMO(CA)'!AAK16,BS13+$I13))</f>
        <v>1.5625</v>
      </c>
      <c r="BU13" s="374">
        <f>IF(BU$3=1,BT13,IF(BU$2&lt;=$F$1,'PianificazionePMO(CA)'!SF16+'PianificazionePMO(CA)'!WI16+'PianificazionePMO(CA)'!AAL16,BT13+$I13))</f>
        <v>1.5625</v>
      </c>
      <c r="BV13" s="374">
        <f>IF(BV$3=1,BU13,IF(BV$2&lt;=$F$1,'PianificazionePMO(CA)'!SG16+'PianificazionePMO(CA)'!WJ16+'PianificazionePMO(CA)'!AAM16,BU13+$I13))</f>
        <v>1.5625</v>
      </c>
      <c r="BW13" s="374">
        <f>IF(BW$3=1,BV13,IF(BW$2&lt;=$F$1,'PianificazionePMO(CA)'!SH16+'PianificazionePMO(CA)'!WK16+'PianificazionePMO(CA)'!AAN16,BV13+$I13))</f>
        <v>1.625</v>
      </c>
      <c r="BX13" s="374">
        <f>IF(BX$3=1,BW13,IF(BX$2&lt;=$F$1,'PianificazionePMO(CA)'!SI16+'PianificazionePMO(CA)'!WL16+'PianificazionePMO(CA)'!AAO16,BW13+$I13))</f>
        <v>1.625</v>
      </c>
      <c r="BY13" s="374">
        <f>IF(BY$3=1,BX13,IF(BY$2&lt;=$F$1,'PianificazionePMO(CA)'!SJ16+'PianificazionePMO(CA)'!WM16+'PianificazionePMO(CA)'!AAP16,BX13+$I13))</f>
        <v>1.625</v>
      </c>
      <c r="BZ13" s="374">
        <f>IF(BZ$3=1,BY13,IF(BZ$2&lt;=$F$1,'PianificazionePMO(CA)'!SK16+'PianificazionePMO(CA)'!WN16+'PianificazionePMO(CA)'!AAQ16,BY13+$I13))</f>
        <v>1.6875</v>
      </c>
      <c r="CA13" s="374">
        <f>IF(CA$3=1,BZ13,IF(CA$2&lt;=$F$1,'PianificazionePMO(CA)'!SL16+'PianificazionePMO(CA)'!WO16+'PianificazionePMO(CA)'!AAR16,BZ13+$I13))</f>
        <v>1.75</v>
      </c>
      <c r="CB13" s="374">
        <f>IF(CB$3=1,CA13,IF(CB$2&lt;=$F$1,'PianificazionePMO(CA)'!SM16+'PianificazionePMO(CA)'!WP16+'PianificazionePMO(CA)'!AAS16,CA13+$I13))</f>
        <v>1.75</v>
      </c>
      <c r="CC13" s="374">
        <f>IF(CC$3=1,CB13,IF(CC$2&lt;=$F$1,'PianificazionePMO(CA)'!SN16+'PianificazionePMO(CA)'!WQ16+'PianificazionePMO(CA)'!AAT16,CB13+$I13))</f>
        <v>1.75</v>
      </c>
      <c r="CD13" s="374">
        <f>IF(CD$3=1,CC13,IF(CD$2&lt;=$F$1,'PianificazionePMO(CA)'!SO16+'PianificazionePMO(CA)'!WR16+'PianificazionePMO(CA)'!AAU16,CC13+$I13))</f>
        <v>1.8125</v>
      </c>
      <c r="CE13" s="374">
        <f>IF(CE$3=1,CD13,IF(CE$2&lt;=$F$1,'PianificazionePMO(CA)'!SP16+'PianificazionePMO(CA)'!WS16+'PianificazionePMO(CA)'!AAV16,CD13+$I13))</f>
        <v>1.875</v>
      </c>
      <c r="CF13" s="374">
        <f>IF(CF$3=1,CE13,IF(CF$2&lt;=$F$1,'PianificazionePMO(CA)'!SQ16+'PianificazionePMO(CA)'!WT16+'PianificazionePMO(CA)'!AAW16,CE13+$I13))</f>
        <v>1.9375</v>
      </c>
      <c r="CG13" s="374">
        <f>IF(CG$3=1,CF13,IF(CG$2&lt;=$F$1,'PianificazionePMO(CA)'!SR16+'PianificazionePMO(CA)'!WU16+'PianificazionePMO(CA)'!AAX16,CF13+$I13))</f>
        <v>2</v>
      </c>
      <c r="CH13" s="374">
        <f>IF(CH$3=1,CG13,IF(CH$2&lt;=$F$1,'PianificazionePMO(CA)'!SS16+'PianificazionePMO(CA)'!WV16+'PianificazionePMO(CA)'!AAY16,CG13+$I13))</f>
        <v>2.0625</v>
      </c>
      <c r="CI13" s="374">
        <f>IF(CI$3=1,CH13,IF(CI$2&lt;=$F$1,'PianificazionePMO(CA)'!ST16+'PianificazionePMO(CA)'!WW16+'PianificazionePMO(CA)'!AAZ16,CH13+$I13))</f>
        <v>2.0625</v>
      </c>
      <c r="CJ13" s="374">
        <f>IF(CJ$3=1,CI13,IF(CJ$2&lt;=$F$1,'PianificazionePMO(CA)'!SU16+'PianificazionePMO(CA)'!WX16+'PianificazionePMO(CA)'!ABA16,CI13+$I13))</f>
        <v>2.0625</v>
      </c>
      <c r="CK13" s="374">
        <f>IF(CK$3=1,CJ13,IF(CK$2&lt;=$F$1,'PianificazionePMO(CA)'!SV16+'PianificazionePMO(CA)'!WY16+'PianificazionePMO(CA)'!ABB16,CJ13+$I13))</f>
        <v>2.125</v>
      </c>
      <c r="CL13" s="374">
        <f>IF(CL$3=1,CK13,IF(CL$2&lt;=$F$1,'PianificazionePMO(CA)'!SW16+'PianificazionePMO(CA)'!WZ16+'PianificazionePMO(CA)'!ABC16,CK13+$I13))</f>
        <v>2.1875</v>
      </c>
      <c r="CM13" s="374">
        <f>IF(CM$3=1,CL13,IF(CM$2&lt;=$F$1,'PianificazionePMO(CA)'!SX16+'PianificazionePMO(CA)'!XA16+'PianificazionePMO(CA)'!ABD16,CL13+$I13))</f>
        <v>2.25</v>
      </c>
      <c r="CN13" s="374">
        <f>IF(CN$3=1,CM13,IF(CN$2&lt;=$F$1,'PianificazionePMO(CA)'!SY16+'PianificazionePMO(CA)'!XB16+'PianificazionePMO(CA)'!ABE16,CM13+$I13))</f>
        <v>2.3125</v>
      </c>
      <c r="CO13" s="374">
        <f>IF(CO$3=1,CN13,IF(CO$2&lt;=$F$1,'PianificazionePMO(CA)'!SZ16+'PianificazionePMO(CA)'!XC16+'PianificazionePMO(CA)'!ABF16,CN13+$I13))</f>
        <v>2.375</v>
      </c>
      <c r="CP13" s="374">
        <f>IF(CP$3=1,CO13,IF(CP$2&lt;=$F$1,'PianificazionePMO(CA)'!TA16+'PianificazionePMO(CA)'!XD16+'PianificazionePMO(CA)'!ABG16,CO13+$I13))</f>
        <v>2.375</v>
      </c>
      <c r="CQ13" s="374">
        <f>IF(CQ$3=1,CP13,IF(CQ$2&lt;=$F$1,'PianificazionePMO(CA)'!TB16+'PianificazionePMO(CA)'!XE16+'PianificazionePMO(CA)'!ABH16,CP13+$I13))</f>
        <v>2.375</v>
      </c>
      <c r="CR13" s="374">
        <f>IF(CR$3=1,CQ13,IF(CR$2&lt;=$F$1,'PianificazionePMO(CA)'!TC16+'PianificazionePMO(CA)'!XF16+'PianificazionePMO(CA)'!ABI16,CQ13+$I13))</f>
        <v>2.4375</v>
      </c>
      <c r="CS13" s="374">
        <f>IF(CS$3=1,CR13,IF(CS$2&lt;=$F$1,'PianificazionePMO(CA)'!TD16+'PianificazionePMO(CA)'!XG16+'PianificazionePMO(CA)'!ABJ16,CR13+$I13))</f>
        <v>2.5</v>
      </c>
      <c r="CT13" s="374">
        <f>IF(CT$3=1,CS13,IF(CT$2&lt;=$F$1,'PianificazionePMO(CA)'!TE16+'PianificazionePMO(CA)'!XH16+'PianificazionePMO(CA)'!ABK16,CS13+$I13))</f>
        <v>2.5625</v>
      </c>
      <c r="CU13" s="374">
        <f>IF(CU$3=1,CT13,IF(CU$2&lt;=$F$1,'PianificazionePMO(CA)'!TF16+'PianificazionePMO(CA)'!XI16+'PianificazionePMO(CA)'!ABL16,CT13+$I13))</f>
        <v>2.625</v>
      </c>
      <c r="CV13" s="374">
        <f>IF(CV$3=1,CU13,IF(CV$2&lt;=$F$1,'PianificazionePMO(CA)'!TG16+'PianificazionePMO(CA)'!XJ16+'PianificazionePMO(CA)'!ABM16,CU13+$I13))</f>
        <v>2.6875</v>
      </c>
      <c r="CW13" s="374">
        <f>IF(CW$3=1,CV13,IF(CW$2&lt;=$F$1,'PianificazionePMO(CA)'!TH16+'PianificazionePMO(CA)'!XK16+'PianificazionePMO(CA)'!ABN16,CV13+$I13))</f>
        <v>2.6875</v>
      </c>
      <c r="CX13" s="374">
        <f>IF(CX$3=1,CW13,IF(CX$2&lt;=$F$1,'PianificazionePMO(CA)'!TI16+'PianificazionePMO(CA)'!XL16+'PianificazionePMO(CA)'!ABO16,CW13+$I13))</f>
        <v>2.6875</v>
      </c>
      <c r="CY13" s="374">
        <f>IF(CY$3=1,CX13,IF(CY$2&lt;=$F$1,'PianificazionePMO(CA)'!TJ16+'PianificazionePMO(CA)'!XM16+'PianificazionePMO(CA)'!ABP16,CX13+$I13))</f>
        <v>2.75</v>
      </c>
      <c r="CZ13" s="374">
        <f>IF(CZ$3=1,CY13,IF(CZ$2&lt;=$F$1,'PianificazionePMO(CA)'!TK16+'PianificazionePMO(CA)'!XN16+'PianificazionePMO(CA)'!ABQ16,CY13+$I13))</f>
        <v>2.8125</v>
      </c>
      <c r="DA13" s="374">
        <f>IF(DA$3=1,CZ13,IF(DA$2&lt;=$F$1,'PianificazionePMO(CA)'!TL16+'PianificazionePMO(CA)'!XO16+'PianificazionePMO(CA)'!ABR16,CZ13+$I13))</f>
        <v>2.875</v>
      </c>
      <c r="DB13" s="374">
        <f>IF(DB$3=1,DA13,IF(DB$2&lt;=$F$1,'PianificazionePMO(CA)'!TM16+'PianificazionePMO(CA)'!XP16+'PianificazionePMO(CA)'!ABS16,DA13+$I13))</f>
        <v>2.9375</v>
      </c>
      <c r="DC13" s="374">
        <f>IF(DC$3=1,DB13,IF(DC$2&lt;=$F$1,'PianificazionePMO(CA)'!TN16+'PianificazionePMO(CA)'!XQ16+'PianificazionePMO(CA)'!ABT16,DB13+$I13))</f>
        <v>3</v>
      </c>
      <c r="DD13" s="374">
        <f>IF(DD$3=1,DC13,IF(DD$2&lt;=$F$1,'PianificazionePMO(CA)'!TO16+'PianificazionePMO(CA)'!XR16+'PianificazionePMO(CA)'!ABU16,DC13+$I13))</f>
        <v>3</v>
      </c>
      <c r="DE13" s="374">
        <f>IF(DE$3=1,DD13,IF(DE$2&lt;=$F$1,'PianificazionePMO(CA)'!TP16+'PianificazionePMO(CA)'!XS16+'PianificazionePMO(CA)'!ABV16,DD13+$I13))</f>
        <v>3</v>
      </c>
      <c r="DF13" s="374">
        <f>IF(DF$3=1,DE13,IF(DF$2&lt;=$F$1,'PianificazionePMO(CA)'!TQ16+'PianificazionePMO(CA)'!XT16+'PianificazionePMO(CA)'!ABW16,DE13+$I13))</f>
        <v>3.0625</v>
      </c>
      <c r="DG13" s="374">
        <f>IF(DG$3=1,DF13,IF(DG$2&lt;=$F$1,'PianificazionePMO(CA)'!TR16+'PianificazionePMO(CA)'!XU16+'PianificazionePMO(CA)'!ABX16,DF13+$I13))</f>
        <v>3.125</v>
      </c>
      <c r="DH13" s="374">
        <f>IF(DH$3=1,DG13,IF(DH$2&lt;=$F$1,'PianificazionePMO(CA)'!TS16+'PianificazionePMO(CA)'!XV16+'PianificazionePMO(CA)'!ABY16,DG13+$I13))</f>
        <v>3.1875</v>
      </c>
      <c r="DI13" s="374">
        <f>IF(DI$3=1,DH13,IF(DI$2&lt;=$F$1,'PianificazionePMO(CA)'!TT16+'PianificazionePMO(CA)'!XW16+'PianificazionePMO(CA)'!ABZ16,DH13+$I13))</f>
        <v>3.25</v>
      </c>
      <c r="DJ13" s="374">
        <f>IF(DJ$3=1,DI13,IF(DJ$2&lt;=$F$1,'PianificazionePMO(CA)'!TU16+'PianificazionePMO(CA)'!XX16+'PianificazionePMO(CA)'!ACA16,DI13+$I13))</f>
        <v>3.3125</v>
      </c>
      <c r="DK13" s="374"/>
      <c r="DL13" s="374"/>
      <c r="DM13" s="374"/>
      <c r="DN13" s="371"/>
      <c r="DO13" s="371"/>
      <c r="DP13" s="371"/>
      <c r="DQ13" s="371"/>
      <c r="DR13" s="371"/>
      <c r="DS13" s="371"/>
      <c r="DT13" s="371"/>
      <c r="DU13" s="371"/>
      <c r="DV13" s="371"/>
      <c r="DW13" s="371"/>
      <c r="DX13" s="371"/>
      <c r="DY13" s="371"/>
      <c r="DZ13" s="371"/>
      <c r="EA13" s="371"/>
      <c r="EB13" s="371"/>
      <c r="EC13" s="371"/>
      <c r="ED13" s="371"/>
      <c r="EE13" s="371"/>
      <c r="EF13" s="371"/>
      <c r="EG13" s="371"/>
      <c r="EH13" s="371"/>
      <c r="EI13" s="371"/>
      <c r="EJ13" s="371"/>
      <c r="EK13" s="371"/>
      <c r="EL13" s="371"/>
      <c r="EM13" s="371"/>
      <c r="EN13" s="371"/>
      <c r="EO13" s="371"/>
      <c r="EP13" s="371"/>
      <c r="EQ13" s="371"/>
      <c r="ER13" s="371"/>
      <c r="ES13" s="371"/>
      <c r="ET13" s="371"/>
      <c r="EU13" s="371"/>
      <c r="EV13" s="371"/>
      <c r="EW13" s="371"/>
      <c r="EX13" s="371"/>
      <c r="EY13" s="371"/>
      <c r="EZ13" s="371"/>
      <c r="FA13" s="371"/>
      <c r="FB13" s="371"/>
      <c r="FC13" s="371"/>
      <c r="FD13" s="371"/>
      <c r="FE13" s="371"/>
      <c r="FF13" s="371"/>
      <c r="FG13" s="371"/>
      <c r="FH13" s="371"/>
      <c r="FI13" s="371"/>
      <c r="FJ13" s="371"/>
    </row>
    <row r="14" spans="1:197" outlineLevel="1">
      <c r="A14" s="824"/>
      <c r="B14" s="362" t="str">
        <f>'Lista PMO'!A15</f>
        <v>P59-Deploy &amp; Change CRMT</v>
      </c>
      <c r="C14" s="362" t="str">
        <f>'Lista PMO'!B15</f>
        <v>AO004511_YYY66</v>
      </c>
      <c r="D14" s="362" t="str">
        <f>'Lista PMO'!C15</f>
        <v>Copia_Documenti</v>
      </c>
      <c r="E14" s="369">
        <f>VLOOKUP(C14,'Lista PMO'!B:AB,19,FALSE)</f>
        <v>1</v>
      </c>
      <c r="F14" s="370">
        <f>VLOOKUP(C14,'Lista PMO'!$B$1:$BO$42,60,FALSE)</f>
        <v>0</v>
      </c>
      <c r="G14" s="369">
        <f t="shared" si="5"/>
        <v>1</v>
      </c>
      <c r="H14" s="378">
        <f>IFERROR(F14/(NETWORKDAYS($K14,$F$1,hol!$A$1:$A$9)),0)</f>
        <v>0</v>
      </c>
      <c r="I14" s="378">
        <f>IFERROR(G14/((NETWORKDAYS($F$1+1,$L14,hol!$A$1:$A$9)+$J$1)),0)</f>
        <v>6.25E-2</v>
      </c>
      <c r="J14" s="378">
        <f t="shared" si="6"/>
        <v>6.25E-2</v>
      </c>
      <c r="K14" s="389">
        <f>VLOOKUP(C14,'PianificazionePMO(CA)'!$B$7:$I$37,7,FALSE)</f>
        <v>43271</v>
      </c>
      <c r="L14" s="389">
        <f>VLOOKUP(C14,'PianificazionePMO(CA)'!$B$7:$I$37,8,FALSE)</f>
        <v>43315</v>
      </c>
      <c r="N14" s="374">
        <f>IF(N$3=1,M14,IF(N$2&lt;=$F$1,'PianificazionePMO(CA)'!PY17+'PianificazionePMO(CA)'!UB17+'PianificazionePMO(CA)'!YE17,M14+$I14))</f>
        <v>0</v>
      </c>
      <c r="O14" s="374">
        <f>IF(O$3=1,N14,IF(O$2&lt;=$F$1,'PianificazionePMO(CA)'!PZ17+'PianificazionePMO(CA)'!UC17+'PianificazionePMO(CA)'!YF17,N14+$I14))</f>
        <v>0</v>
      </c>
      <c r="P14" s="374">
        <f>IF(P$3=1,O14,IF(P$2&lt;=$F$1,'PianificazionePMO(CA)'!QA17+'PianificazionePMO(CA)'!UD17+'PianificazionePMO(CA)'!YG17,O14+$I14))</f>
        <v>0</v>
      </c>
      <c r="Q14" s="374">
        <f>IF(Q$3=1,P14,IF(Q$2&lt;=$F$1,'PianificazionePMO(CA)'!QB17+'PianificazionePMO(CA)'!UE17+'PianificazionePMO(CA)'!YH17,P14+$I14))</f>
        <v>0</v>
      </c>
      <c r="R14" s="374">
        <f>IF(R$3=1,Q14,IF(R$2&lt;=$F$1,'PianificazionePMO(CA)'!QC17+'PianificazionePMO(CA)'!UF17+'PianificazionePMO(CA)'!YI17,Q14+$I14))</f>
        <v>0</v>
      </c>
      <c r="S14" s="374">
        <f>IF(S$3=1,R14,IF(S$2&lt;=$F$1,'PianificazionePMO(CA)'!QD17+'PianificazionePMO(CA)'!UG17+'PianificazionePMO(CA)'!YJ17,R14+$I14))</f>
        <v>0</v>
      </c>
      <c r="T14" s="374">
        <f>IF(T$3=1,S14,IF(T$2&lt;=$F$1,'PianificazionePMO(CA)'!QE17+'PianificazionePMO(CA)'!UH17+'PianificazionePMO(CA)'!YK17,S14+$I14))</f>
        <v>0</v>
      </c>
      <c r="U14" s="374">
        <f>IF(U$3=1,T14,IF(U$2&lt;=$F$1,'PianificazionePMO(CA)'!QF17+'PianificazionePMO(CA)'!UI17+'PianificazionePMO(CA)'!YL17,T14+$I14))</f>
        <v>0</v>
      </c>
      <c r="V14" s="374">
        <f>IF(V$3=1,U14,IF(V$2&lt;=$F$1,'PianificazionePMO(CA)'!QG17+'PianificazionePMO(CA)'!UJ17+'PianificazionePMO(CA)'!YM17,U14+$I14))</f>
        <v>0</v>
      </c>
      <c r="W14" s="374">
        <f>IF(W$3=1,V14,IF(W$2&lt;=$F$1,'PianificazionePMO(CA)'!QH17+'PianificazionePMO(CA)'!UK17+'PianificazionePMO(CA)'!YN17,V14+$I14))</f>
        <v>0</v>
      </c>
      <c r="X14" s="374">
        <f>IF(X$3=1,W14,IF(X$2&lt;=$F$1,'PianificazionePMO(CA)'!QI17+'PianificazionePMO(CA)'!UL17+'PianificazionePMO(CA)'!YO17,W14+$I14))</f>
        <v>0</v>
      </c>
      <c r="Y14" s="374">
        <f>IF(Y$3=1,X14,IF(Y$2&lt;=$F$1,'PianificazionePMO(CA)'!QJ17+'PianificazionePMO(CA)'!UM17+'PianificazionePMO(CA)'!YP17,X14+$I14))</f>
        <v>0</v>
      </c>
      <c r="Z14" s="374">
        <f>IF(Z$3=1,Y14,IF(Z$2&lt;=$F$1,'PianificazionePMO(CA)'!QK17+'PianificazionePMO(CA)'!UN17+'PianificazionePMO(CA)'!YQ17,Y14+$I14))</f>
        <v>0</v>
      </c>
      <c r="AA14" s="374">
        <f>IF(AA$3=1,Z14,IF(AA$2&lt;=$F$1,'PianificazionePMO(CA)'!QL17+'PianificazionePMO(CA)'!UO17+'PianificazionePMO(CA)'!YR17,Z14+$I14))</f>
        <v>0</v>
      </c>
      <c r="AB14" s="374">
        <f>IF(AB$3=1,AA14,IF(AB$2&lt;=$F$1,'PianificazionePMO(CA)'!QM17+'PianificazionePMO(CA)'!UP17+'PianificazionePMO(CA)'!YS17,AA14+$I14))</f>
        <v>0</v>
      </c>
      <c r="AC14" s="374">
        <f>IF(AC$3=1,AB14,IF(AC$2&lt;=$F$1,'PianificazionePMO(CA)'!QN17+'PianificazionePMO(CA)'!UQ17+'PianificazionePMO(CA)'!YT17,AB14+$I14))</f>
        <v>0</v>
      </c>
      <c r="AD14" s="374">
        <f>IF(AD$3=1,AC14,IF(AD$2&lt;=$F$1,'PianificazionePMO(CA)'!QO17+'PianificazionePMO(CA)'!UR17+'PianificazionePMO(CA)'!YU17,AC14+$I14))</f>
        <v>0</v>
      </c>
      <c r="AE14" s="374">
        <f>IF(AE$3=1,AD14,IF(AE$2&lt;=$F$1,'PianificazionePMO(CA)'!QP17+'PianificazionePMO(CA)'!US17+'PianificazionePMO(CA)'!YV17,AD14+$I14))</f>
        <v>0</v>
      </c>
      <c r="AF14" s="374">
        <f>IF(AF$3=1,AE14,IF(AF$2&lt;=$F$1,'PianificazionePMO(CA)'!QQ17+'PianificazionePMO(CA)'!UT17+'PianificazionePMO(CA)'!YW17,AE14+$I14))</f>
        <v>0</v>
      </c>
      <c r="AG14" s="374">
        <f>IF(AG$3=1,AF14,IF(AG$2&lt;=$F$1,'PianificazionePMO(CA)'!QR17+'PianificazionePMO(CA)'!UU17+'PianificazionePMO(CA)'!YX17,AF14+$I14))</f>
        <v>0</v>
      </c>
      <c r="AH14" s="374">
        <f>IF(AH$3=1,AG14,IF(AH$2&lt;=$F$1,'PianificazionePMO(CA)'!QS17+'PianificazionePMO(CA)'!UV17+'PianificazionePMO(CA)'!YY17,AG14+$I14))</f>
        <v>0</v>
      </c>
      <c r="AI14" s="374">
        <f>IF(AI$3=1,AH14,IF(AI$2&lt;=$F$1,'PianificazionePMO(CA)'!QT17+'PianificazionePMO(CA)'!UW17+'PianificazionePMO(CA)'!YZ17,AH14+$I14))</f>
        <v>0</v>
      </c>
      <c r="AJ14" s="374">
        <f>IF(AJ$3=1,AI14,IF(AJ$2&lt;=$F$1,'PianificazionePMO(CA)'!QU17+'PianificazionePMO(CA)'!UX17+'PianificazionePMO(CA)'!ZA17,AI14+$I14))</f>
        <v>0</v>
      </c>
      <c r="AK14" s="374">
        <f>IF(AK$3=1,AJ14,IF(AK$2&lt;=$F$1,'PianificazionePMO(CA)'!QV17+'PianificazionePMO(CA)'!UY17+'PianificazionePMO(CA)'!ZB17,AJ14+$I14))</f>
        <v>6.25E-2</v>
      </c>
      <c r="AL14" s="374">
        <f>IF(AL$3=1,AK14,IF(AL$2&lt;=$F$1,'PianificazionePMO(CA)'!QW17+'PianificazionePMO(CA)'!UZ17+'PianificazionePMO(CA)'!ZC17,AK14+$I14))</f>
        <v>6.25E-2</v>
      </c>
      <c r="AM14" s="374">
        <f>IF(AM$3=1,AL14,IF(AM$2&lt;=$F$1,'PianificazionePMO(CA)'!QX17+'PianificazionePMO(CA)'!VA17+'PianificazionePMO(CA)'!ZD17,AL14+$I14))</f>
        <v>6.25E-2</v>
      </c>
      <c r="AN14" s="374">
        <f>IF(AN$3=1,AM14,IF(AN$2&lt;=$F$1,'PianificazionePMO(CA)'!QY17+'PianificazionePMO(CA)'!VB17+'PianificazionePMO(CA)'!ZE17,AM14+$I14))</f>
        <v>0.125</v>
      </c>
      <c r="AO14" s="374">
        <f>IF(AO$3=1,AN14,IF(AO$2&lt;=$F$1,'PianificazionePMO(CA)'!QZ17+'PianificazionePMO(CA)'!VC17+'PianificazionePMO(CA)'!ZF17,AN14+$I14))</f>
        <v>0.125</v>
      </c>
      <c r="AP14" s="374">
        <f>IF(AP$3=1,AO14,IF(AP$2&lt;=$F$1,'PianificazionePMO(CA)'!RA17+'PianificazionePMO(CA)'!VD17+'PianificazionePMO(CA)'!ZG17,AO14+$I14))</f>
        <v>0.1875</v>
      </c>
      <c r="AQ14" s="374">
        <f>IF(AQ$3=1,AP14,IF(AQ$2&lt;=$F$1,'PianificazionePMO(CA)'!RB17+'PianificazionePMO(CA)'!VE17+'PianificazionePMO(CA)'!ZH17,AP14+$I14))</f>
        <v>0.25</v>
      </c>
      <c r="AR14" s="374">
        <f>IF(AR$3=1,AQ14,IF(AR$2&lt;=$F$1,'PianificazionePMO(CA)'!RC17+'PianificazionePMO(CA)'!VF17+'PianificazionePMO(CA)'!ZI17,AQ14+$I14))</f>
        <v>0.3125</v>
      </c>
      <c r="AS14" s="374">
        <f>IF(AS$3=1,AR14,IF(AS$2&lt;=$F$1,'PianificazionePMO(CA)'!RD17+'PianificazionePMO(CA)'!VG17+'PianificazionePMO(CA)'!ZJ17,AR14+$I14))</f>
        <v>0.3125</v>
      </c>
      <c r="AT14" s="374">
        <f>IF(AT$3=1,AS14,IF(AT$2&lt;=$F$1,'PianificazionePMO(CA)'!RE17+'PianificazionePMO(CA)'!VH17+'PianificazionePMO(CA)'!ZK17,AS14+$I14))</f>
        <v>0.3125</v>
      </c>
      <c r="AU14" s="374">
        <f>IF(AU$3=1,AT14,IF(AU$2&lt;=$F$1,'PianificazionePMO(CA)'!RF17+'PianificazionePMO(CA)'!VI17+'PianificazionePMO(CA)'!ZL17,AT14+$I14))</f>
        <v>0.375</v>
      </c>
      <c r="AV14" s="374">
        <f>IF(AV$3=1,AU14,IF(AV$2&lt;=$F$1,'PianificazionePMO(CA)'!RG17+'PianificazionePMO(CA)'!VJ17+'PianificazionePMO(CA)'!ZM17,AU14+$I14))</f>
        <v>0.4375</v>
      </c>
      <c r="AW14" s="374">
        <f>IF(AW$3=1,AV14,IF(AW$2&lt;=$F$1,'PianificazionePMO(CA)'!RH17+'PianificazionePMO(CA)'!VK17+'PianificazionePMO(CA)'!ZN17,AV14+$I14))</f>
        <v>0.5</v>
      </c>
      <c r="AX14" s="374">
        <f>IF(AX$3=1,AW14,IF(AX$2&lt;=$F$1,'PianificazionePMO(CA)'!RI17+'PianificazionePMO(CA)'!VL17+'PianificazionePMO(CA)'!ZO17,AW14+$I14))</f>
        <v>0.5625</v>
      </c>
      <c r="AY14" s="374">
        <f>IF(AY$3=1,AX14,IF(AY$2&lt;=$F$1,'PianificazionePMO(CA)'!RJ17+'PianificazionePMO(CA)'!VM17+'PianificazionePMO(CA)'!ZP17,AX14+$I14))</f>
        <v>0.625</v>
      </c>
      <c r="AZ14" s="374">
        <f>IF(AZ$3=1,AY14,IF(AZ$2&lt;=$F$1,'PianificazionePMO(CA)'!RK17+'PianificazionePMO(CA)'!VN17+'PianificazionePMO(CA)'!ZQ17,AY14+$I14))</f>
        <v>0.625</v>
      </c>
      <c r="BA14" s="374">
        <f>IF(BA$3=1,AZ14,IF(BA$2&lt;=$F$1,'PianificazionePMO(CA)'!RL17+'PianificazionePMO(CA)'!VO17+'PianificazionePMO(CA)'!ZR17,AZ14+$I14))</f>
        <v>0.625</v>
      </c>
      <c r="BB14" s="374">
        <f>IF(BB$3=1,BA14,IF(BB$2&lt;=$F$1,'PianificazionePMO(CA)'!RM17+'PianificazionePMO(CA)'!VP17+'PianificazionePMO(CA)'!ZS17,BA14+$I14))</f>
        <v>0.6875</v>
      </c>
      <c r="BC14" s="374">
        <f>IF(BC$3=1,BB14,IF(BC$2&lt;=$F$1,'PianificazionePMO(CA)'!RN17+'PianificazionePMO(CA)'!VQ17+'PianificazionePMO(CA)'!ZT17,BB14+$I14))</f>
        <v>0.75</v>
      </c>
      <c r="BD14" s="374">
        <f>IF(BD$3=1,BC14,IF(BD$2&lt;=$F$1,'PianificazionePMO(CA)'!RO17+'PianificazionePMO(CA)'!VR17+'PianificazionePMO(CA)'!ZU17,BC14+$I14))</f>
        <v>0.8125</v>
      </c>
      <c r="BE14" s="374">
        <f>IF(BE$3=1,BD14,IF(BE$2&lt;=$F$1,'PianificazionePMO(CA)'!RP17+'PianificazionePMO(CA)'!VS17+'PianificazionePMO(CA)'!ZV17,BD14+$I14))</f>
        <v>0.875</v>
      </c>
      <c r="BF14" s="374">
        <f>IF(BF$3=1,BE14,IF(BF$2&lt;=$F$1,'PianificazionePMO(CA)'!RQ17+'PianificazionePMO(CA)'!VT17+'PianificazionePMO(CA)'!ZW17,BE14+$I14))</f>
        <v>0.9375</v>
      </c>
      <c r="BG14" s="374">
        <f>IF(BG$3=1,BF14,IF(BG$2&lt;=$F$1,'PianificazionePMO(CA)'!RR17+'PianificazionePMO(CA)'!VU17+'PianificazionePMO(CA)'!ZX17,BF14+$I14))</f>
        <v>0.9375</v>
      </c>
      <c r="BH14" s="374">
        <f>IF(BH$3=1,BG14,IF(BH$2&lt;=$F$1,'PianificazionePMO(CA)'!RS17+'PianificazionePMO(CA)'!VV17+'PianificazionePMO(CA)'!ZY17,BG14+$I14))</f>
        <v>0.9375</v>
      </c>
      <c r="BI14" s="374">
        <f>IF(BI$3=1,BH14,IF(BI$2&lt;=$F$1,'PianificazionePMO(CA)'!RT17+'PianificazionePMO(CA)'!VW17+'PianificazionePMO(CA)'!ZZ17,BH14+$I14))</f>
        <v>1</v>
      </c>
      <c r="BJ14" s="374">
        <f>IF(BJ$3=1,BI14,IF(BJ$2&lt;=$F$1,'PianificazionePMO(CA)'!RU17+'PianificazionePMO(CA)'!VX17+'PianificazionePMO(CA)'!AAA17,BI14+$I14))</f>
        <v>1.0625</v>
      </c>
      <c r="BK14" s="374">
        <f>IF(BK$3=1,BJ14,IF(BK$2&lt;=$F$1,'PianificazionePMO(CA)'!RV17+'PianificazionePMO(CA)'!VY17+'PianificazionePMO(CA)'!AAB17,BJ14+$I14))</f>
        <v>1.125</v>
      </c>
      <c r="BL14" s="374">
        <f>IF(BL$3=1,BK14,IF(BL$2&lt;=$F$1,'PianificazionePMO(CA)'!RW17+'PianificazionePMO(CA)'!VZ17+'PianificazionePMO(CA)'!AAC17,BK14+$I14))</f>
        <v>1.1875</v>
      </c>
      <c r="BM14" s="374">
        <f>IF(BM$3=1,BL14,IF(BM$2&lt;=$F$1,'PianificazionePMO(CA)'!RX17+'PianificazionePMO(CA)'!WA17+'PianificazionePMO(CA)'!AAD17,BL14+$I14))</f>
        <v>1.25</v>
      </c>
      <c r="BN14" s="374">
        <f>IF(BN$3=1,BM14,IF(BN$2&lt;=$F$1,'PianificazionePMO(CA)'!RY17+'PianificazionePMO(CA)'!WB17+'PianificazionePMO(CA)'!AAE17,BM14+$I14))</f>
        <v>1.25</v>
      </c>
      <c r="BO14" s="374">
        <f>IF(BO$3=1,BN14,IF(BO$2&lt;=$F$1,'PianificazionePMO(CA)'!RZ17+'PianificazionePMO(CA)'!WC17+'PianificazionePMO(CA)'!AAF17,BN14+$I14))</f>
        <v>1.25</v>
      </c>
      <c r="BP14" s="374">
        <f>IF(BP$3=1,BO14,IF(BP$2&lt;=$F$1,'PianificazionePMO(CA)'!SA17+'PianificazionePMO(CA)'!WD17+'PianificazionePMO(CA)'!AAG17,BO14+$I14))</f>
        <v>1.3125</v>
      </c>
      <c r="BQ14" s="374">
        <f>IF(BQ$3=1,BP14,IF(BQ$2&lt;=$F$1,'PianificazionePMO(CA)'!SB17+'PianificazionePMO(CA)'!WE17+'PianificazionePMO(CA)'!AAH17,BP14+$I14))</f>
        <v>1.375</v>
      </c>
      <c r="BR14" s="374">
        <f>IF(BR$3=1,BQ14,IF(BR$2&lt;=$F$1,'PianificazionePMO(CA)'!SC17+'PianificazionePMO(CA)'!WF17+'PianificazionePMO(CA)'!AAI17,BQ14+$I14))</f>
        <v>1.4375</v>
      </c>
      <c r="BS14" s="374">
        <f>IF(BS$3=1,BR14,IF(BS$2&lt;=$F$1,'PianificazionePMO(CA)'!SD17+'PianificazionePMO(CA)'!WG17+'PianificazionePMO(CA)'!AAJ17,BR14+$I14))</f>
        <v>1.5</v>
      </c>
      <c r="BT14" s="374">
        <f>IF(BT$3=1,BS14,IF(BT$2&lt;=$F$1,'PianificazionePMO(CA)'!SE17+'PianificazionePMO(CA)'!WH17+'PianificazionePMO(CA)'!AAK17,BS14+$I14))</f>
        <v>1.5625</v>
      </c>
      <c r="BU14" s="374">
        <f>IF(BU$3=1,BT14,IF(BU$2&lt;=$F$1,'PianificazionePMO(CA)'!SF17+'PianificazionePMO(CA)'!WI17+'PianificazionePMO(CA)'!AAL17,BT14+$I14))</f>
        <v>1.5625</v>
      </c>
      <c r="BV14" s="374">
        <f>IF(BV$3=1,BU14,IF(BV$2&lt;=$F$1,'PianificazionePMO(CA)'!SG17+'PianificazionePMO(CA)'!WJ17+'PianificazionePMO(CA)'!AAM17,BU14+$I14))</f>
        <v>1.5625</v>
      </c>
      <c r="BW14" s="374">
        <f>IF(BW$3=1,BV14,IF(BW$2&lt;=$F$1,'PianificazionePMO(CA)'!SH17+'PianificazionePMO(CA)'!WK17+'PianificazionePMO(CA)'!AAN17,BV14+$I14))</f>
        <v>1.625</v>
      </c>
      <c r="BX14" s="374">
        <f>IF(BX$3=1,BW14,IF(BX$2&lt;=$F$1,'PianificazionePMO(CA)'!SI17+'PianificazionePMO(CA)'!WL17+'PianificazionePMO(CA)'!AAO17,BW14+$I14))</f>
        <v>1.625</v>
      </c>
      <c r="BY14" s="374">
        <f>IF(BY$3=1,BX14,IF(BY$2&lt;=$F$1,'PianificazionePMO(CA)'!SJ17+'PianificazionePMO(CA)'!WM17+'PianificazionePMO(CA)'!AAP17,BX14+$I14))</f>
        <v>1.625</v>
      </c>
      <c r="BZ14" s="374">
        <f>IF(BZ$3=1,BY14,IF(BZ$2&lt;=$F$1,'PianificazionePMO(CA)'!SK17+'PianificazionePMO(CA)'!WN17+'PianificazionePMO(CA)'!AAQ17,BY14+$I14))</f>
        <v>1.6875</v>
      </c>
      <c r="CA14" s="374">
        <f>IF(CA$3=1,BZ14,IF(CA$2&lt;=$F$1,'PianificazionePMO(CA)'!SL17+'PianificazionePMO(CA)'!WO17+'PianificazionePMO(CA)'!AAR17,BZ14+$I14))</f>
        <v>1.75</v>
      </c>
      <c r="CB14" s="374">
        <f>IF(CB$3=1,CA14,IF(CB$2&lt;=$F$1,'PianificazionePMO(CA)'!SM17+'PianificazionePMO(CA)'!WP17+'PianificazionePMO(CA)'!AAS17,CA14+$I14))</f>
        <v>1.75</v>
      </c>
      <c r="CC14" s="374">
        <f>IF(CC$3=1,CB14,IF(CC$2&lt;=$F$1,'PianificazionePMO(CA)'!SN17+'PianificazionePMO(CA)'!WQ17+'PianificazionePMO(CA)'!AAT17,CB14+$I14))</f>
        <v>1.75</v>
      </c>
      <c r="CD14" s="374">
        <f>IF(CD$3=1,CC14,IF(CD$2&lt;=$F$1,'PianificazionePMO(CA)'!SO17+'PianificazionePMO(CA)'!WR17+'PianificazionePMO(CA)'!AAU17,CC14+$I14))</f>
        <v>1.8125</v>
      </c>
      <c r="CE14" s="374">
        <f>IF(CE$3=1,CD14,IF(CE$2&lt;=$F$1,'PianificazionePMO(CA)'!SP17+'PianificazionePMO(CA)'!WS17+'PianificazionePMO(CA)'!AAV17,CD14+$I14))</f>
        <v>1.875</v>
      </c>
      <c r="CF14" s="374">
        <f>IF(CF$3=1,CE14,IF(CF$2&lt;=$F$1,'PianificazionePMO(CA)'!SQ17+'PianificazionePMO(CA)'!WT17+'PianificazionePMO(CA)'!AAW17,CE14+$I14))</f>
        <v>1.9375</v>
      </c>
      <c r="CG14" s="374">
        <f>IF(CG$3=1,CF14,IF(CG$2&lt;=$F$1,'PianificazionePMO(CA)'!SR17+'PianificazionePMO(CA)'!WU17+'PianificazionePMO(CA)'!AAX17,CF14+$I14))</f>
        <v>2</v>
      </c>
      <c r="CH14" s="374">
        <f>IF(CH$3=1,CG14,IF(CH$2&lt;=$F$1,'PianificazionePMO(CA)'!SS17+'PianificazionePMO(CA)'!WV17+'PianificazionePMO(CA)'!AAY17,CG14+$I14))</f>
        <v>2.0625</v>
      </c>
      <c r="CI14" s="374">
        <f>IF(CI$3=1,CH14,IF(CI$2&lt;=$F$1,'PianificazionePMO(CA)'!ST17+'PianificazionePMO(CA)'!WW17+'PianificazionePMO(CA)'!AAZ17,CH14+$I14))</f>
        <v>2.0625</v>
      </c>
      <c r="CJ14" s="374">
        <f>IF(CJ$3=1,CI14,IF(CJ$2&lt;=$F$1,'PianificazionePMO(CA)'!SU17+'PianificazionePMO(CA)'!WX17+'PianificazionePMO(CA)'!ABA17,CI14+$I14))</f>
        <v>2.0625</v>
      </c>
      <c r="CK14" s="374">
        <f>IF(CK$3=1,CJ14,IF(CK$2&lt;=$F$1,'PianificazionePMO(CA)'!SV17+'PianificazionePMO(CA)'!WY17+'PianificazionePMO(CA)'!ABB17,CJ14+$I14))</f>
        <v>2.125</v>
      </c>
      <c r="CL14" s="374">
        <f>IF(CL$3=1,CK14,IF(CL$2&lt;=$F$1,'PianificazionePMO(CA)'!SW17+'PianificazionePMO(CA)'!WZ17+'PianificazionePMO(CA)'!ABC17,CK14+$I14))</f>
        <v>2.1875</v>
      </c>
      <c r="CM14" s="374">
        <f>IF(CM$3=1,CL14,IF(CM$2&lt;=$F$1,'PianificazionePMO(CA)'!SX17+'PianificazionePMO(CA)'!XA17+'PianificazionePMO(CA)'!ABD17,CL14+$I14))</f>
        <v>2.25</v>
      </c>
      <c r="CN14" s="374">
        <f>IF(CN$3=1,CM14,IF(CN$2&lt;=$F$1,'PianificazionePMO(CA)'!SY17+'PianificazionePMO(CA)'!XB17+'PianificazionePMO(CA)'!ABE17,CM14+$I14))</f>
        <v>2.3125</v>
      </c>
      <c r="CO14" s="374">
        <f>IF(CO$3=1,CN14,IF(CO$2&lt;=$F$1,'PianificazionePMO(CA)'!SZ17+'PianificazionePMO(CA)'!XC17+'PianificazionePMO(CA)'!ABF17,CN14+$I14))</f>
        <v>2.375</v>
      </c>
      <c r="CP14" s="374">
        <f>IF(CP$3=1,CO14,IF(CP$2&lt;=$F$1,'PianificazionePMO(CA)'!TA17+'PianificazionePMO(CA)'!XD17+'PianificazionePMO(CA)'!ABG17,CO14+$I14))</f>
        <v>2.375</v>
      </c>
      <c r="CQ14" s="374">
        <f>IF(CQ$3=1,CP14,IF(CQ$2&lt;=$F$1,'PianificazionePMO(CA)'!TB17+'PianificazionePMO(CA)'!XE17+'PianificazionePMO(CA)'!ABH17,CP14+$I14))</f>
        <v>2.375</v>
      </c>
      <c r="CR14" s="374">
        <f>IF(CR$3=1,CQ14,IF(CR$2&lt;=$F$1,'PianificazionePMO(CA)'!TC17+'PianificazionePMO(CA)'!XF17+'PianificazionePMO(CA)'!ABI17,CQ14+$I14))</f>
        <v>2.4375</v>
      </c>
      <c r="CS14" s="374">
        <f>IF(CS$3=1,CR14,IF(CS$2&lt;=$F$1,'PianificazionePMO(CA)'!TD17+'PianificazionePMO(CA)'!XG17+'PianificazionePMO(CA)'!ABJ17,CR14+$I14))</f>
        <v>2.5</v>
      </c>
      <c r="CT14" s="374">
        <f>IF(CT$3=1,CS14,IF(CT$2&lt;=$F$1,'PianificazionePMO(CA)'!TE17+'PianificazionePMO(CA)'!XH17+'PianificazionePMO(CA)'!ABK17,CS14+$I14))</f>
        <v>2.5625</v>
      </c>
      <c r="CU14" s="374">
        <f>IF(CU$3=1,CT14,IF(CU$2&lt;=$F$1,'PianificazionePMO(CA)'!TF17+'PianificazionePMO(CA)'!XI17+'PianificazionePMO(CA)'!ABL17,CT14+$I14))</f>
        <v>2.625</v>
      </c>
      <c r="CV14" s="374">
        <f>IF(CV$3=1,CU14,IF(CV$2&lt;=$F$1,'PianificazionePMO(CA)'!TG17+'PianificazionePMO(CA)'!XJ17+'PianificazionePMO(CA)'!ABM17,CU14+$I14))</f>
        <v>2.6875</v>
      </c>
      <c r="CW14" s="374">
        <f>IF(CW$3=1,CV14,IF(CW$2&lt;=$F$1,'PianificazionePMO(CA)'!TH17+'PianificazionePMO(CA)'!XK17+'PianificazionePMO(CA)'!ABN17,CV14+$I14))</f>
        <v>2.6875</v>
      </c>
      <c r="CX14" s="374">
        <f>IF(CX$3=1,CW14,IF(CX$2&lt;=$F$1,'PianificazionePMO(CA)'!TI17+'PianificazionePMO(CA)'!XL17+'PianificazionePMO(CA)'!ABO17,CW14+$I14))</f>
        <v>2.6875</v>
      </c>
      <c r="CY14" s="374">
        <f>IF(CY$3=1,CX14,IF(CY$2&lt;=$F$1,'PianificazionePMO(CA)'!TJ17+'PianificazionePMO(CA)'!XM17+'PianificazionePMO(CA)'!ABP17,CX14+$I14))</f>
        <v>2.75</v>
      </c>
      <c r="CZ14" s="374">
        <f>IF(CZ$3=1,CY14,IF(CZ$2&lt;=$F$1,'PianificazionePMO(CA)'!TK17+'PianificazionePMO(CA)'!XN17+'PianificazionePMO(CA)'!ABQ17,CY14+$I14))</f>
        <v>2.8125</v>
      </c>
      <c r="DA14" s="374">
        <f>IF(DA$3=1,CZ14,IF(DA$2&lt;=$F$1,'PianificazionePMO(CA)'!TL17+'PianificazionePMO(CA)'!XO17+'PianificazionePMO(CA)'!ABR17,CZ14+$I14))</f>
        <v>2.875</v>
      </c>
      <c r="DB14" s="374">
        <f>IF(DB$3=1,DA14,IF(DB$2&lt;=$F$1,'PianificazionePMO(CA)'!TM17+'PianificazionePMO(CA)'!XP17+'PianificazionePMO(CA)'!ABS17,DA14+$I14))</f>
        <v>2.9375</v>
      </c>
      <c r="DC14" s="374">
        <f>IF(DC$3=1,DB14,IF(DC$2&lt;=$F$1,'PianificazionePMO(CA)'!TN17+'PianificazionePMO(CA)'!XQ17+'PianificazionePMO(CA)'!ABT17,DB14+$I14))</f>
        <v>3</v>
      </c>
      <c r="DD14" s="374">
        <f>IF(DD$3=1,DC14,IF(DD$2&lt;=$F$1,'PianificazionePMO(CA)'!TO17+'PianificazionePMO(CA)'!XR17+'PianificazionePMO(CA)'!ABU17,DC14+$I14))</f>
        <v>3</v>
      </c>
      <c r="DE14" s="374">
        <f>IF(DE$3=1,DD14,IF(DE$2&lt;=$F$1,'PianificazionePMO(CA)'!TP17+'PianificazionePMO(CA)'!XS17+'PianificazionePMO(CA)'!ABV17,DD14+$I14))</f>
        <v>3</v>
      </c>
      <c r="DF14" s="374">
        <f>IF(DF$3=1,DE14,IF(DF$2&lt;=$F$1,'PianificazionePMO(CA)'!TQ17+'PianificazionePMO(CA)'!XT17+'PianificazionePMO(CA)'!ABW17,DE14+$I14))</f>
        <v>3.0625</v>
      </c>
      <c r="DG14" s="374">
        <f>IF(DG$3=1,DF14,IF(DG$2&lt;=$F$1,'PianificazionePMO(CA)'!TR17+'PianificazionePMO(CA)'!XU17+'PianificazionePMO(CA)'!ABX17,DF14+$I14))</f>
        <v>3.125</v>
      </c>
      <c r="DH14" s="374">
        <f>IF(DH$3=1,DG14,IF(DH$2&lt;=$F$1,'PianificazionePMO(CA)'!TS17+'PianificazionePMO(CA)'!XV17+'PianificazionePMO(CA)'!ABY17,DG14+$I14))</f>
        <v>3.1875</v>
      </c>
      <c r="DI14" s="374">
        <f>IF(DI$3=1,DH14,IF(DI$2&lt;=$F$1,'PianificazionePMO(CA)'!TT17+'PianificazionePMO(CA)'!XW17+'PianificazionePMO(CA)'!ABZ17,DH14+$I14))</f>
        <v>3.25</v>
      </c>
      <c r="DJ14" s="374">
        <f>IF(DJ$3=1,DI14,IF(DJ$2&lt;=$F$1,'PianificazionePMO(CA)'!TU17+'PianificazionePMO(CA)'!XX17+'PianificazionePMO(CA)'!ACA17,DI14+$I14))</f>
        <v>3.3125</v>
      </c>
      <c r="DK14" s="374"/>
      <c r="DL14" s="374"/>
      <c r="DM14" s="374"/>
      <c r="DN14" s="371"/>
      <c r="DO14" s="371"/>
      <c r="DP14" s="371"/>
      <c r="DQ14" s="371"/>
      <c r="DR14" s="371"/>
      <c r="DS14" s="371"/>
      <c r="DT14" s="371"/>
      <c r="DU14" s="371"/>
      <c r="DV14" s="371"/>
      <c r="DW14" s="371"/>
      <c r="DX14" s="371"/>
      <c r="DY14" s="371"/>
      <c r="DZ14" s="371"/>
      <c r="EA14" s="371"/>
      <c r="EB14" s="371"/>
      <c r="EC14" s="371"/>
      <c r="ED14" s="371"/>
      <c r="EE14" s="371"/>
      <c r="EF14" s="371"/>
      <c r="EG14" s="371"/>
      <c r="EH14" s="371"/>
      <c r="EI14" s="371"/>
      <c r="EJ14" s="371"/>
      <c r="EK14" s="371"/>
      <c r="EL14" s="371"/>
      <c r="EM14" s="371"/>
      <c r="EN14" s="371"/>
      <c r="EO14" s="371"/>
      <c r="EP14" s="371"/>
      <c r="EQ14" s="371"/>
      <c r="ER14" s="371"/>
      <c r="ES14" s="371"/>
      <c r="ET14" s="371"/>
      <c r="EU14" s="371"/>
      <c r="EV14" s="371"/>
      <c r="EW14" s="371"/>
      <c r="EX14" s="371"/>
      <c r="EY14" s="371"/>
      <c r="EZ14" s="371"/>
      <c r="FA14" s="371"/>
      <c r="FB14" s="371"/>
      <c r="FC14" s="371"/>
      <c r="FD14" s="371"/>
      <c r="FE14" s="371"/>
      <c r="FF14" s="371"/>
      <c r="FG14" s="371"/>
      <c r="FH14" s="371"/>
      <c r="FI14" s="371"/>
      <c r="FJ14" s="371"/>
    </row>
    <row r="15" spans="1:197" outlineLevel="1">
      <c r="A15" s="824"/>
      <c r="B15" s="362" t="str">
        <f>'Lista PMO'!A16</f>
        <v>P59-Deploy &amp; Change CRMT</v>
      </c>
      <c r="C15" s="362" t="str">
        <f>'Lista PMO'!B16</f>
        <v>AO004511_YYY68</v>
      </c>
      <c r="D15" s="362" t="str">
        <f>'Lista PMO'!C16</f>
        <v>Subentro</v>
      </c>
      <c r="E15" s="369">
        <f>VLOOKUP(C15,'Lista PMO'!B:AB,19,FALSE)</f>
        <v>1</v>
      </c>
      <c r="F15" s="370">
        <f>VLOOKUP(C15,'Lista PMO'!$B$1:$BO$42,60,FALSE)</f>
        <v>0</v>
      </c>
      <c r="G15" s="369">
        <f t="shared" si="5"/>
        <v>1</v>
      </c>
      <c r="H15" s="378">
        <f>IFERROR(F15/(NETWORKDAYS($K15,$F$1,hol!$A$1:$A$9)),0)</f>
        <v>0</v>
      </c>
      <c r="I15" s="378">
        <f>IFERROR(G15/((NETWORKDAYS($F$1+1,$L15,hol!$A$1:$A$9)+$J$1)),0)</f>
        <v>6.25E-2</v>
      </c>
      <c r="J15" s="378">
        <f t="shared" si="6"/>
        <v>6.25E-2</v>
      </c>
      <c r="K15" s="389">
        <f>VLOOKUP(C15,'PianificazionePMO(CA)'!$B$7:$I$37,7,FALSE)</f>
        <v>43271</v>
      </c>
      <c r="L15" s="389">
        <f>VLOOKUP(C15,'PianificazionePMO(CA)'!$B$7:$I$37,8,FALSE)</f>
        <v>43315</v>
      </c>
      <c r="N15" s="374">
        <f>IF(N$3=1,M15,IF(N$2&lt;=$F$1,'PianificazionePMO(CA)'!PY18+'PianificazionePMO(CA)'!UB18+'PianificazionePMO(CA)'!YE18,M15+$I15))</f>
        <v>0</v>
      </c>
      <c r="O15" s="374">
        <f>IF(O$3=1,N15,IF(O$2&lt;=$F$1,'PianificazionePMO(CA)'!PZ18+'PianificazionePMO(CA)'!UC18+'PianificazionePMO(CA)'!YF18,N15+$I15))</f>
        <v>0</v>
      </c>
      <c r="P15" s="374">
        <f>IF(P$3=1,O15,IF(P$2&lt;=$F$1,'PianificazionePMO(CA)'!QA18+'PianificazionePMO(CA)'!UD18+'PianificazionePMO(CA)'!YG18,O15+$I15))</f>
        <v>0</v>
      </c>
      <c r="Q15" s="374">
        <f>IF(Q$3=1,P15,IF(Q$2&lt;=$F$1,'PianificazionePMO(CA)'!QB18+'PianificazionePMO(CA)'!UE18+'PianificazionePMO(CA)'!YH18,P15+$I15))</f>
        <v>0</v>
      </c>
      <c r="R15" s="374">
        <f>IF(R$3=1,Q15,IF(R$2&lt;=$F$1,'PianificazionePMO(CA)'!QC18+'PianificazionePMO(CA)'!UF18+'PianificazionePMO(CA)'!YI18,Q15+$I15))</f>
        <v>0</v>
      </c>
      <c r="S15" s="374">
        <f>IF(S$3=1,R15,IF(S$2&lt;=$F$1,'PianificazionePMO(CA)'!QD18+'PianificazionePMO(CA)'!UG18+'PianificazionePMO(CA)'!YJ18,R15+$I15))</f>
        <v>0</v>
      </c>
      <c r="T15" s="374">
        <f>IF(T$3=1,S15,IF(T$2&lt;=$F$1,'PianificazionePMO(CA)'!QE18+'PianificazionePMO(CA)'!UH18+'PianificazionePMO(CA)'!YK18,S15+$I15))</f>
        <v>0</v>
      </c>
      <c r="U15" s="374">
        <f>IF(U$3=1,T15,IF(U$2&lt;=$F$1,'PianificazionePMO(CA)'!QF18+'PianificazionePMO(CA)'!UI18+'PianificazionePMO(CA)'!YL18,T15+$I15))</f>
        <v>0</v>
      </c>
      <c r="V15" s="374">
        <f>IF(V$3=1,U15,IF(V$2&lt;=$F$1,'PianificazionePMO(CA)'!QG18+'PianificazionePMO(CA)'!UJ18+'PianificazionePMO(CA)'!YM18,U15+$I15))</f>
        <v>0</v>
      </c>
      <c r="W15" s="374">
        <f>IF(W$3=1,V15,IF(W$2&lt;=$F$1,'PianificazionePMO(CA)'!QH18+'PianificazionePMO(CA)'!UK18+'PianificazionePMO(CA)'!YN18,V15+$I15))</f>
        <v>0</v>
      </c>
      <c r="X15" s="374">
        <f>IF(X$3=1,W15,IF(X$2&lt;=$F$1,'PianificazionePMO(CA)'!QI18+'PianificazionePMO(CA)'!UL18+'PianificazionePMO(CA)'!YO18,W15+$I15))</f>
        <v>0</v>
      </c>
      <c r="Y15" s="374">
        <f>IF(Y$3=1,X15,IF(Y$2&lt;=$F$1,'PianificazionePMO(CA)'!QJ18+'PianificazionePMO(CA)'!UM18+'PianificazionePMO(CA)'!YP18,X15+$I15))</f>
        <v>0</v>
      </c>
      <c r="Z15" s="374">
        <f>IF(Z$3=1,Y15,IF(Z$2&lt;=$F$1,'PianificazionePMO(CA)'!QK18+'PianificazionePMO(CA)'!UN18+'PianificazionePMO(CA)'!YQ18,Y15+$I15))</f>
        <v>0</v>
      </c>
      <c r="AA15" s="374">
        <f>IF(AA$3=1,Z15,IF(AA$2&lt;=$F$1,'PianificazionePMO(CA)'!QL18+'PianificazionePMO(CA)'!UO18+'PianificazionePMO(CA)'!YR18,Z15+$I15))</f>
        <v>0</v>
      </c>
      <c r="AB15" s="374">
        <f>IF(AB$3=1,AA15,IF(AB$2&lt;=$F$1,'PianificazionePMO(CA)'!QM18+'PianificazionePMO(CA)'!UP18+'PianificazionePMO(CA)'!YS18,AA15+$I15))</f>
        <v>0</v>
      </c>
      <c r="AC15" s="374">
        <f>IF(AC$3=1,AB15,IF(AC$2&lt;=$F$1,'PianificazionePMO(CA)'!QN18+'PianificazionePMO(CA)'!UQ18+'PianificazionePMO(CA)'!YT18,AB15+$I15))</f>
        <v>0</v>
      </c>
      <c r="AD15" s="374">
        <f>IF(AD$3=1,AC15,IF(AD$2&lt;=$F$1,'PianificazionePMO(CA)'!QO18+'PianificazionePMO(CA)'!UR18+'PianificazionePMO(CA)'!YU18,AC15+$I15))</f>
        <v>0</v>
      </c>
      <c r="AE15" s="374">
        <f>IF(AE$3=1,AD15,IF(AE$2&lt;=$F$1,'PianificazionePMO(CA)'!QP18+'PianificazionePMO(CA)'!US18+'PianificazionePMO(CA)'!YV18,AD15+$I15))</f>
        <v>0</v>
      </c>
      <c r="AF15" s="374">
        <f>IF(AF$3=1,AE15,IF(AF$2&lt;=$F$1,'PianificazionePMO(CA)'!QQ18+'PianificazionePMO(CA)'!UT18+'PianificazionePMO(CA)'!YW18,AE15+$I15))</f>
        <v>0</v>
      </c>
      <c r="AG15" s="374">
        <f>IF(AG$3=1,AF15,IF(AG$2&lt;=$F$1,'PianificazionePMO(CA)'!QR18+'PianificazionePMO(CA)'!UU18+'PianificazionePMO(CA)'!YX18,AF15+$I15))</f>
        <v>0</v>
      </c>
      <c r="AH15" s="374">
        <f>IF(AH$3=1,AG15,IF(AH$2&lt;=$F$1,'PianificazionePMO(CA)'!QS18+'PianificazionePMO(CA)'!UV18+'PianificazionePMO(CA)'!YY18,AG15+$I15))</f>
        <v>0</v>
      </c>
      <c r="AI15" s="374">
        <f>IF(AI$3=1,AH15,IF(AI$2&lt;=$F$1,'PianificazionePMO(CA)'!QT18+'PianificazionePMO(CA)'!UW18+'PianificazionePMO(CA)'!YZ18,AH15+$I15))</f>
        <v>0</v>
      </c>
      <c r="AJ15" s="374">
        <f>IF(AJ$3=1,AI15,IF(AJ$2&lt;=$F$1,'PianificazionePMO(CA)'!QU18+'PianificazionePMO(CA)'!UX18+'PianificazionePMO(CA)'!ZA18,AI15+$I15))</f>
        <v>0</v>
      </c>
      <c r="AK15" s="374">
        <f>IF(AK$3=1,AJ15,IF(AK$2&lt;=$F$1,'PianificazionePMO(CA)'!QV18+'PianificazionePMO(CA)'!UY18+'PianificazionePMO(CA)'!ZB18,AJ15+$I15))</f>
        <v>6.25E-2</v>
      </c>
      <c r="AL15" s="374">
        <f>IF(AL$3=1,AK15,IF(AL$2&lt;=$F$1,'PianificazionePMO(CA)'!QW18+'PianificazionePMO(CA)'!UZ18+'PianificazionePMO(CA)'!ZC18,AK15+$I15))</f>
        <v>6.25E-2</v>
      </c>
      <c r="AM15" s="374">
        <f>IF(AM$3=1,AL15,IF(AM$2&lt;=$F$1,'PianificazionePMO(CA)'!QX18+'PianificazionePMO(CA)'!VA18+'PianificazionePMO(CA)'!ZD18,AL15+$I15))</f>
        <v>6.25E-2</v>
      </c>
      <c r="AN15" s="374">
        <f>IF(AN$3=1,AM15,IF(AN$2&lt;=$F$1,'PianificazionePMO(CA)'!QY18+'PianificazionePMO(CA)'!VB18+'PianificazionePMO(CA)'!ZE18,AM15+$I15))</f>
        <v>0.125</v>
      </c>
      <c r="AO15" s="374">
        <f>IF(AO$3=1,AN15,IF(AO$2&lt;=$F$1,'PianificazionePMO(CA)'!QZ18+'PianificazionePMO(CA)'!VC18+'PianificazionePMO(CA)'!ZF18,AN15+$I15))</f>
        <v>0.125</v>
      </c>
      <c r="AP15" s="374">
        <f>IF(AP$3=1,AO15,IF(AP$2&lt;=$F$1,'PianificazionePMO(CA)'!RA18+'PianificazionePMO(CA)'!VD18+'PianificazionePMO(CA)'!ZG18,AO15+$I15))</f>
        <v>0.1875</v>
      </c>
      <c r="AQ15" s="374">
        <f>IF(AQ$3=1,AP15,IF(AQ$2&lt;=$F$1,'PianificazionePMO(CA)'!RB18+'PianificazionePMO(CA)'!VE18+'PianificazionePMO(CA)'!ZH18,AP15+$I15))</f>
        <v>0.25</v>
      </c>
      <c r="AR15" s="374">
        <f>IF(AR$3=1,AQ15,IF(AR$2&lt;=$F$1,'PianificazionePMO(CA)'!RC18+'PianificazionePMO(CA)'!VF18+'PianificazionePMO(CA)'!ZI18,AQ15+$I15))</f>
        <v>0.3125</v>
      </c>
      <c r="AS15" s="374">
        <f>IF(AS$3=1,AR15,IF(AS$2&lt;=$F$1,'PianificazionePMO(CA)'!RD18+'PianificazionePMO(CA)'!VG18+'PianificazionePMO(CA)'!ZJ18,AR15+$I15))</f>
        <v>0.3125</v>
      </c>
      <c r="AT15" s="374">
        <f>IF(AT$3=1,AS15,IF(AT$2&lt;=$F$1,'PianificazionePMO(CA)'!RE18+'PianificazionePMO(CA)'!VH18+'PianificazionePMO(CA)'!ZK18,AS15+$I15))</f>
        <v>0.3125</v>
      </c>
      <c r="AU15" s="374">
        <f>IF(AU$3=1,AT15,IF(AU$2&lt;=$F$1,'PianificazionePMO(CA)'!RF18+'PianificazionePMO(CA)'!VI18+'PianificazionePMO(CA)'!ZL18,AT15+$I15))</f>
        <v>0.375</v>
      </c>
      <c r="AV15" s="374">
        <f>IF(AV$3=1,AU15,IF(AV$2&lt;=$F$1,'PianificazionePMO(CA)'!RG18+'PianificazionePMO(CA)'!VJ18+'PianificazionePMO(CA)'!ZM18,AU15+$I15))</f>
        <v>0.4375</v>
      </c>
      <c r="AW15" s="374">
        <f>IF(AW$3=1,AV15,IF(AW$2&lt;=$F$1,'PianificazionePMO(CA)'!RH18+'PianificazionePMO(CA)'!VK18+'PianificazionePMO(CA)'!ZN18,AV15+$I15))</f>
        <v>0.5</v>
      </c>
      <c r="AX15" s="374">
        <f>IF(AX$3=1,AW15,IF(AX$2&lt;=$F$1,'PianificazionePMO(CA)'!RI18+'PianificazionePMO(CA)'!VL18+'PianificazionePMO(CA)'!ZO18,AW15+$I15))</f>
        <v>0.5625</v>
      </c>
      <c r="AY15" s="374">
        <f>IF(AY$3=1,AX15,IF(AY$2&lt;=$F$1,'PianificazionePMO(CA)'!RJ18+'PianificazionePMO(CA)'!VM18+'PianificazionePMO(CA)'!ZP18,AX15+$I15))</f>
        <v>0.625</v>
      </c>
      <c r="AZ15" s="374">
        <f>IF(AZ$3=1,AY15,IF(AZ$2&lt;=$F$1,'PianificazionePMO(CA)'!RK18+'PianificazionePMO(CA)'!VN18+'PianificazionePMO(CA)'!ZQ18,AY15+$I15))</f>
        <v>0.625</v>
      </c>
      <c r="BA15" s="374">
        <f>IF(BA$3=1,AZ15,IF(BA$2&lt;=$F$1,'PianificazionePMO(CA)'!RL18+'PianificazionePMO(CA)'!VO18+'PianificazionePMO(CA)'!ZR18,AZ15+$I15))</f>
        <v>0.625</v>
      </c>
      <c r="BB15" s="374">
        <f>IF(BB$3=1,BA15,IF(BB$2&lt;=$F$1,'PianificazionePMO(CA)'!RM18+'PianificazionePMO(CA)'!VP18+'PianificazionePMO(CA)'!ZS18,BA15+$I15))</f>
        <v>0.6875</v>
      </c>
      <c r="BC15" s="374">
        <f>IF(BC$3=1,BB15,IF(BC$2&lt;=$F$1,'PianificazionePMO(CA)'!RN18+'PianificazionePMO(CA)'!VQ18+'PianificazionePMO(CA)'!ZT18,BB15+$I15))</f>
        <v>0.75</v>
      </c>
      <c r="BD15" s="374">
        <f>IF(BD$3=1,BC15,IF(BD$2&lt;=$F$1,'PianificazionePMO(CA)'!RO18+'PianificazionePMO(CA)'!VR18+'PianificazionePMO(CA)'!ZU18,BC15+$I15))</f>
        <v>0.8125</v>
      </c>
      <c r="BE15" s="374">
        <f>IF(BE$3=1,BD15,IF(BE$2&lt;=$F$1,'PianificazionePMO(CA)'!RP18+'PianificazionePMO(CA)'!VS18+'PianificazionePMO(CA)'!ZV18,BD15+$I15))</f>
        <v>0.875</v>
      </c>
      <c r="BF15" s="374">
        <f>IF(BF$3=1,BE15,IF(BF$2&lt;=$F$1,'PianificazionePMO(CA)'!RQ18+'PianificazionePMO(CA)'!VT18+'PianificazionePMO(CA)'!ZW18,BE15+$I15))</f>
        <v>0.9375</v>
      </c>
      <c r="BG15" s="374">
        <f>IF(BG$3=1,BF15,IF(BG$2&lt;=$F$1,'PianificazionePMO(CA)'!RR18+'PianificazionePMO(CA)'!VU18+'PianificazionePMO(CA)'!ZX18,BF15+$I15))</f>
        <v>0.9375</v>
      </c>
      <c r="BH15" s="374">
        <f>IF(BH$3=1,BG15,IF(BH$2&lt;=$F$1,'PianificazionePMO(CA)'!RS18+'PianificazionePMO(CA)'!VV18+'PianificazionePMO(CA)'!ZY18,BG15+$I15))</f>
        <v>0.9375</v>
      </c>
      <c r="BI15" s="374">
        <f>IF(BI$3=1,BH15,IF(BI$2&lt;=$F$1,'PianificazionePMO(CA)'!RT18+'PianificazionePMO(CA)'!VW18+'PianificazionePMO(CA)'!ZZ18,BH15+$I15))</f>
        <v>1</v>
      </c>
      <c r="BJ15" s="374">
        <f>IF(BJ$3=1,BI15,IF(BJ$2&lt;=$F$1,'PianificazionePMO(CA)'!RU18+'PianificazionePMO(CA)'!VX18+'PianificazionePMO(CA)'!AAA18,BI15+$I15))</f>
        <v>1.0625</v>
      </c>
      <c r="BK15" s="374">
        <f>IF(BK$3=1,BJ15,IF(BK$2&lt;=$F$1,'PianificazionePMO(CA)'!RV18+'PianificazionePMO(CA)'!VY18+'PianificazionePMO(CA)'!AAB18,BJ15+$I15))</f>
        <v>1.125</v>
      </c>
      <c r="BL15" s="374">
        <f>IF(BL$3=1,BK15,IF(BL$2&lt;=$F$1,'PianificazionePMO(CA)'!RW18+'PianificazionePMO(CA)'!VZ18+'PianificazionePMO(CA)'!AAC18,BK15+$I15))</f>
        <v>1.1875</v>
      </c>
      <c r="BM15" s="374">
        <f>IF(BM$3=1,BL15,IF(BM$2&lt;=$F$1,'PianificazionePMO(CA)'!RX18+'PianificazionePMO(CA)'!WA18+'PianificazionePMO(CA)'!AAD18,BL15+$I15))</f>
        <v>1.25</v>
      </c>
      <c r="BN15" s="374">
        <f>IF(BN$3=1,BM15,IF(BN$2&lt;=$F$1,'PianificazionePMO(CA)'!RY18+'PianificazionePMO(CA)'!WB18+'PianificazionePMO(CA)'!AAE18,BM15+$I15))</f>
        <v>1.25</v>
      </c>
      <c r="BO15" s="374">
        <f>IF(BO$3=1,BN15,IF(BO$2&lt;=$F$1,'PianificazionePMO(CA)'!RZ18+'PianificazionePMO(CA)'!WC18+'PianificazionePMO(CA)'!AAF18,BN15+$I15))</f>
        <v>1.25</v>
      </c>
      <c r="BP15" s="374">
        <f>IF(BP$3=1,BO15,IF(BP$2&lt;=$F$1,'PianificazionePMO(CA)'!SA18+'PianificazionePMO(CA)'!WD18+'PianificazionePMO(CA)'!AAG18,BO15+$I15))</f>
        <v>1.3125</v>
      </c>
      <c r="BQ15" s="374">
        <f>IF(BQ$3=1,BP15,IF(BQ$2&lt;=$F$1,'PianificazionePMO(CA)'!SB18+'PianificazionePMO(CA)'!WE18+'PianificazionePMO(CA)'!AAH18,BP15+$I15))</f>
        <v>1.375</v>
      </c>
      <c r="BR15" s="374">
        <f>IF(BR$3=1,BQ15,IF(BR$2&lt;=$F$1,'PianificazionePMO(CA)'!SC18+'PianificazionePMO(CA)'!WF18+'PianificazionePMO(CA)'!AAI18,BQ15+$I15))</f>
        <v>1.4375</v>
      </c>
      <c r="BS15" s="374">
        <f>IF(BS$3=1,BR15,IF(BS$2&lt;=$F$1,'PianificazionePMO(CA)'!SD18+'PianificazionePMO(CA)'!WG18+'PianificazionePMO(CA)'!AAJ18,BR15+$I15))</f>
        <v>1.5</v>
      </c>
      <c r="BT15" s="374">
        <f>IF(BT$3=1,BS15,IF(BT$2&lt;=$F$1,'PianificazionePMO(CA)'!SE18+'PianificazionePMO(CA)'!WH18+'PianificazionePMO(CA)'!AAK18,BS15+$I15))</f>
        <v>1.5625</v>
      </c>
      <c r="BU15" s="374">
        <f>IF(BU$3=1,BT15,IF(BU$2&lt;=$F$1,'PianificazionePMO(CA)'!SF18+'PianificazionePMO(CA)'!WI18+'PianificazionePMO(CA)'!AAL18,BT15+$I15))</f>
        <v>1.5625</v>
      </c>
      <c r="BV15" s="374">
        <f>IF(BV$3=1,BU15,IF(BV$2&lt;=$F$1,'PianificazionePMO(CA)'!SG18+'PianificazionePMO(CA)'!WJ18+'PianificazionePMO(CA)'!AAM18,BU15+$I15))</f>
        <v>1.5625</v>
      </c>
      <c r="BW15" s="374">
        <f>IF(BW$3=1,BV15,IF(BW$2&lt;=$F$1,'PianificazionePMO(CA)'!SH18+'PianificazionePMO(CA)'!WK18+'PianificazionePMO(CA)'!AAN18,BV15+$I15))</f>
        <v>1.625</v>
      </c>
      <c r="BX15" s="374">
        <f>IF(BX$3=1,BW15,IF(BX$2&lt;=$F$1,'PianificazionePMO(CA)'!SI18+'PianificazionePMO(CA)'!WL18+'PianificazionePMO(CA)'!AAO18,BW15+$I15))</f>
        <v>1.625</v>
      </c>
      <c r="BY15" s="374">
        <f>IF(BY$3=1,BX15,IF(BY$2&lt;=$F$1,'PianificazionePMO(CA)'!SJ18+'PianificazionePMO(CA)'!WM18+'PianificazionePMO(CA)'!AAP18,BX15+$I15))</f>
        <v>1.625</v>
      </c>
      <c r="BZ15" s="374">
        <f>IF(BZ$3=1,BY15,IF(BZ$2&lt;=$F$1,'PianificazionePMO(CA)'!SK18+'PianificazionePMO(CA)'!WN18+'PianificazionePMO(CA)'!AAQ18,BY15+$I15))</f>
        <v>1.6875</v>
      </c>
      <c r="CA15" s="374">
        <f>IF(CA$3=1,BZ15,IF(CA$2&lt;=$F$1,'PianificazionePMO(CA)'!SL18+'PianificazionePMO(CA)'!WO18+'PianificazionePMO(CA)'!AAR18,BZ15+$I15))</f>
        <v>1.75</v>
      </c>
      <c r="CB15" s="374">
        <f>IF(CB$3=1,CA15,IF(CB$2&lt;=$F$1,'PianificazionePMO(CA)'!SM18+'PianificazionePMO(CA)'!WP18+'PianificazionePMO(CA)'!AAS18,CA15+$I15))</f>
        <v>1.75</v>
      </c>
      <c r="CC15" s="374">
        <f>IF(CC$3=1,CB15,IF(CC$2&lt;=$F$1,'PianificazionePMO(CA)'!SN18+'PianificazionePMO(CA)'!WQ18+'PianificazionePMO(CA)'!AAT18,CB15+$I15))</f>
        <v>1.75</v>
      </c>
      <c r="CD15" s="374">
        <f>IF(CD$3=1,CC15,IF(CD$2&lt;=$F$1,'PianificazionePMO(CA)'!SO18+'PianificazionePMO(CA)'!WR18+'PianificazionePMO(CA)'!AAU18,CC15+$I15))</f>
        <v>1.8125</v>
      </c>
      <c r="CE15" s="374">
        <f>IF(CE$3=1,CD15,IF(CE$2&lt;=$F$1,'PianificazionePMO(CA)'!SP18+'PianificazionePMO(CA)'!WS18+'PianificazionePMO(CA)'!AAV18,CD15+$I15))</f>
        <v>1.875</v>
      </c>
      <c r="CF15" s="374">
        <f>IF(CF$3=1,CE15,IF(CF$2&lt;=$F$1,'PianificazionePMO(CA)'!SQ18+'PianificazionePMO(CA)'!WT18+'PianificazionePMO(CA)'!AAW18,CE15+$I15))</f>
        <v>1.9375</v>
      </c>
      <c r="CG15" s="374">
        <f>IF(CG$3=1,CF15,IF(CG$2&lt;=$F$1,'PianificazionePMO(CA)'!SR18+'PianificazionePMO(CA)'!WU18+'PianificazionePMO(CA)'!AAX18,CF15+$I15))</f>
        <v>2</v>
      </c>
      <c r="CH15" s="374">
        <f>IF(CH$3=1,CG15,IF(CH$2&lt;=$F$1,'PianificazionePMO(CA)'!SS18+'PianificazionePMO(CA)'!WV18+'PianificazionePMO(CA)'!AAY18,CG15+$I15))</f>
        <v>2.0625</v>
      </c>
      <c r="CI15" s="374">
        <f>IF(CI$3=1,CH15,IF(CI$2&lt;=$F$1,'PianificazionePMO(CA)'!ST18+'PianificazionePMO(CA)'!WW18+'PianificazionePMO(CA)'!AAZ18,CH15+$I15))</f>
        <v>2.0625</v>
      </c>
      <c r="CJ15" s="374">
        <f>IF(CJ$3=1,CI15,IF(CJ$2&lt;=$F$1,'PianificazionePMO(CA)'!SU18+'PianificazionePMO(CA)'!WX18+'PianificazionePMO(CA)'!ABA18,CI15+$I15))</f>
        <v>2.0625</v>
      </c>
      <c r="CK15" s="374">
        <f>IF(CK$3=1,CJ15,IF(CK$2&lt;=$F$1,'PianificazionePMO(CA)'!SV18+'PianificazionePMO(CA)'!WY18+'PianificazionePMO(CA)'!ABB18,CJ15+$I15))</f>
        <v>2.125</v>
      </c>
      <c r="CL15" s="374">
        <f>IF(CL$3=1,CK15,IF(CL$2&lt;=$F$1,'PianificazionePMO(CA)'!SW18+'PianificazionePMO(CA)'!WZ18+'PianificazionePMO(CA)'!ABC18,CK15+$I15))</f>
        <v>2.1875</v>
      </c>
      <c r="CM15" s="374">
        <f>IF(CM$3=1,CL15,IF(CM$2&lt;=$F$1,'PianificazionePMO(CA)'!SX18+'PianificazionePMO(CA)'!XA18+'PianificazionePMO(CA)'!ABD18,CL15+$I15))</f>
        <v>2.25</v>
      </c>
      <c r="CN15" s="374">
        <f>IF(CN$3=1,CM15,IF(CN$2&lt;=$F$1,'PianificazionePMO(CA)'!SY18+'PianificazionePMO(CA)'!XB18+'PianificazionePMO(CA)'!ABE18,CM15+$I15))</f>
        <v>2.3125</v>
      </c>
      <c r="CO15" s="374">
        <f>IF(CO$3=1,CN15,IF(CO$2&lt;=$F$1,'PianificazionePMO(CA)'!SZ18+'PianificazionePMO(CA)'!XC18+'PianificazionePMO(CA)'!ABF18,CN15+$I15))</f>
        <v>2.375</v>
      </c>
      <c r="CP15" s="374">
        <f>IF(CP$3=1,CO15,IF(CP$2&lt;=$F$1,'PianificazionePMO(CA)'!TA18+'PianificazionePMO(CA)'!XD18+'PianificazionePMO(CA)'!ABG18,CO15+$I15))</f>
        <v>2.375</v>
      </c>
      <c r="CQ15" s="374">
        <f>IF(CQ$3=1,CP15,IF(CQ$2&lt;=$F$1,'PianificazionePMO(CA)'!TB18+'PianificazionePMO(CA)'!XE18+'PianificazionePMO(CA)'!ABH18,CP15+$I15))</f>
        <v>2.375</v>
      </c>
      <c r="CR15" s="374">
        <f>IF(CR$3=1,CQ15,IF(CR$2&lt;=$F$1,'PianificazionePMO(CA)'!TC18+'PianificazionePMO(CA)'!XF18+'PianificazionePMO(CA)'!ABI18,CQ15+$I15))</f>
        <v>2.4375</v>
      </c>
      <c r="CS15" s="374">
        <f>IF(CS$3=1,CR15,IF(CS$2&lt;=$F$1,'PianificazionePMO(CA)'!TD18+'PianificazionePMO(CA)'!XG18+'PianificazionePMO(CA)'!ABJ18,CR15+$I15))</f>
        <v>2.5</v>
      </c>
      <c r="CT15" s="374">
        <f>IF(CT$3=1,CS15,IF(CT$2&lt;=$F$1,'PianificazionePMO(CA)'!TE18+'PianificazionePMO(CA)'!XH18+'PianificazionePMO(CA)'!ABK18,CS15+$I15))</f>
        <v>2.5625</v>
      </c>
      <c r="CU15" s="374">
        <f>IF(CU$3=1,CT15,IF(CU$2&lt;=$F$1,'PianificazionePMO(CA)'!TF18+'PianificazionePMO(CA)'!XI18+'PianificazionePMO(CA)'!ABL18,CT15+$I15))</f>
        <v>2.625</v>
      </c>
      <c r="CV15" s="374">
        <f>IF(CV$3=1,CU15,IF(CV$2&lt;=$F$1,'PianificazionePMO(CA)'!TG18+'PianificazionePMO(CA)'!XJ18+'PianificazionePMO(CA)'!ABM18,CU15+$I15))</f>
        <v>2.6875</v>
      </c>
      <c r="CW15" s="374">
        <f>IF(CW$3=1,CV15,IF(CW$2&lt;=$F$1,'PianificazionePMO(CA)'!TH18+'PianificazionePMO(CA)'!XK18+'PianificazionePMO(CA)'!ABN18,CV15+$I15))</f>
        <v>2.6875</v>
      </c>
      <c r="CX15" s="374">
        <f>IF(CX$3=1,CW15,IF(CX$2&lt;=$F$1,'PianificazionePMO(CA)'!TI18+'PianificazionePMO(CA)'!XL18+'PianificazionePMO(CA)'!ABO18,CW15+$I15))</f>
        <v>2.6875</v>
      </c>
      <c r="CY15" s="374">
        <f>IF(CY$3=1,CX15,IF(CY$2&lt;=$F$1,'PianificazionePMO(CA)'!TJ18+'PianificazionePMO(CA)'!XM18+'PianificazionePMO(CA)'!ABP18,CX15+$I15))</f>
        <v>2.75</v>
      </c>
      <c r="CZ15" s="374">
        <f>IF(CZ$3=1,CY15,IF(CZ$2&lt;=$F$1,'PianificazionePMO(CA)'!TK18+'PianificazionePMO(CA)'!XN18+'PianificazionePMO(CA)'!ABQ18,CY15+$I15))</f>
        <v>2.8125</v>
      </c>
      <c r="DA15" s="374">
        <f>IF(DA$3=1,CZ15,IF(DA$2&lt;=$F$1,'PianificazionePMO(CA)'!TL18+'PianificazionePMO(CA)'!XO18+'PianificazionePMO(CA)'!ABR18,CZ15+$I15))</f>
        <v>2.875</v>
      </c>
      <c r="DB15" s="374">
        <f>IF(DB$3=1,DA15,IF(DB$2&lt;=$F$1,'PianificazionePMO(CA)'!TM18+'PianificazionePMO(CA)'!XP18+'PianificazionePMO(CA)'!ABS18,DA15+$I15))</f>
        <v>2.9375</v>
      </c>
      <c r="DC15" s="374">
        <f>IF(DC$3=1,DB15,IF(DC$2&lt;=$F$1,'PianificazionePMO(CA)'!TN18+'PianificazionePMO(CA)'!XQ18+'PianificazionePMO(CA)'!ABT18,DB15+$I15))</f>
        <v>3</v>
      </c>
      <c r="DD15" s="374">
        <f>IF(DD$3=1,DC15,IF(DD$2&lt;=$F$1,'PianificazionePMO(CA)'!TO18+'PianificazionePMO(CA)'!XR18+'PianificazionePMO(CA)'!ABU18,DC15+$I15))</f>
        <v>3</v>
      </c>
      <c r="DE15" s="374">
        <f>IF(DE$3=1,DD15,IF(DE$2&lt;=$F$1,'PianificazionePMO(CA)'!TP18+'PianificazionePMO(CA)'!XS18+'PianificazionePMO(CA)'!ABV18,DD15+$I15))</f>
        <v>3</v>
      </c>
      <c r="DF15" s="374">
        <f>IF(DF$3=1,DE15,IF(DF$2&lt;=$F$1,'PianificazionePMO(CA)'!TQ18+'PianificazionePMO(CA)'!XT18+'PianificazionePMO(CA)'!ABW18,DE15+$I15))</f>
        <v>3.0625</v>
      </c>
      <c r="DG15" s="374">
        <f>IF(DG$3=1,DF15,IF(DG$2&lt;=$F$1,'PianificazionePMO(CA)'!TR18+'PianificazionePMO(CA)'!XU18+'PianificazionePMO(CA)'!ABX18,DF15+$I15))</f>
        <v>3.125</v>
      </c>
      <c r="DH15" s="374">
        <f>IF(DH$3=1,DG15,IF(DH$2&lt;=$F$1,'PianificazionePMO(CA)'!TS18+'PianificazionePMO(CA)'!XV18+'PianificazionePMO(CA)'!ABY18,DG15+$I15))</f>
        <v>3.1875</v>
      </c>
      <c r="DI15" s="374">
        <f>IF(DI$3=1,DH15,IF(DI$2&lt;=$F$1,'PianificazionePMO(CA)'!TT18+'PianificazionePMO(CA)'!XW18+'PianificazionePMO(CA)'!ABZ18,DH15+$I15))</f>
        <v>3.25</v>
      </c>
      <c r="DJ15" s="374">
        <f>IF(DJ$3=1,DI15,IF(DJ$2&lt;=$F$1,'PianificazionePMO(CA)'!TU18+'PianificazionePMO(CA)'!XX18+'PianificazionePMO(CA)'!ACA18,DI15+$I15))</f>
        <v>3.3125</v>
      </c>
      <c r="DK15" s="374"/>
      <c r="DL15" s="374"/>
      <c r="DM15" s="374"/>
      <c r="DN15" s="371"/>
      <c r="DO15" s="371"/>
      <c r="DP15" s="371"/>
      <c r="DQ15" s="371"/>
      <c r="DR15" s="371"/>
      <c r="DS15" s="371"/>
      <c r="DT15" s="371"/>
      <c r="DU15" s="371"/>
      <c r="DV15" s="371"/>
      <c r="DW15" s="371"/>
      <c r="DX15" s="371"/>
      <c r="DY15" s="371"/>
      <c r="DZ15" s="371"/>
      <c r="EA15" s="371"/>
      <c r="EB15" s="371"/>
      <c r="EC15" s="371"/>
      <c r="ED15" s="371"/>
      <c r="EE15" s="371"/>
      <c r="EF15" s="371"/>
      <c r="EG15" s="371"/>
      <c r="EH15" s="371"/>
      <c r="EI15" s="371"/>
      <c r="EJ15" s="371"/>
      <c r="EK15" s="371"/>
      <c r="EL15" s="371"/>
      <c r="EM15" s="371"/>
      <c r="EN15" s="371"/>
      <c r="EO15" s="371"/>
      <c r="EP15" s="371"/>
      <c r="EQ15" s="371"/>
      <c r="ER15" s="371"/>
      <c r="ES15" s="371"/>
      <c r="ET15" s="371"/>
      <c r="EU15" s="371"/>
      <c r="EV15" s="371"/>
      <c r="EW15" s="371"/>
      <c r="EX15" s="371"/>
      <c r="EY15" s="371"/>
      <c r="EZ15" s="371"/>
      <c r="FA15" s="371"/>
      <c r="FB15" s="371"/>
      <c r="FC15" s="371"/>
      <c r="FD15" s="371"/>
      <c r="FE15" s="371"/>
      <c r="FF15" s="371"/>
      <c r="FG15" s="371"/>
      <c r="FH15" s="371"/>
      <c r="FI15" s="371"/>
      <c r="FJ15" s="371"/>
    </row>
    <row r="16" spans="1:197" outlineLevel="1">
      <c r="A16" s="824"/>
      <c r="B16" s="362" t="str">
        <f>'Lista PMO'!A17</f>
        <v>P59-Deploy &amp; Change CRMT</v>
      </c>
      <c r="C16" s="362" t="str">
        <f>'Lista PMO'!B17</f>
        <v>AO004511_YYY69</v>
      </c>
      <c r="D16" s="362" t="str">
        <f>'Lista PMO'!C17</f>
        <v>Subentro_Combinato</v>
      </c>
      <c r="E16" s="369">
        <f>VLOOKUP(C16,'Lista PMO'!B:AB,19,FALSE)</f>
        <v>1</v>
      </c>
      <c r="F16" s="370">
        <f>VLOOKUP(C16,'Lista PMO'!$B$1:$BO$42,60,FALSE)</f>
        <v>0</v>
      </c>
      <c r="G16" s="369">
        <f t="shared" si="5"/>
        <v>1</v>
      </c>
      <c r="H16" s="378">
        <f>IFERROR(F16/(NETWORKDAYS($K16,$F$1,hol!$A$1:$A$9)),0)</f>
        <v>0</v>
      </c>
      <c r="I16" s="378">
        <f>IFERROR(G16/((NETWORKDAYS($F$1+1,$L16,hol!$A$1:$A$9)+$J$1)),0)</f>
        <v>6.25E-2</v>
      </c>
      <c r="J16" s="378">
        <f t="shared" si="6"/>
        <v>6.25E-2</v>
      </c>
      <c r="K16" s="389">
        <f>VLOOKUP(C16,'PianificazionePMO(CA)'!$B$7:$I$37,7,FALSE)</f>
        <v>43271</v>
      </c>
      <c r="L16" s="389">
        <f>VLOOKUP(C16,'PianificazionePMO(CA)'!$B$7:$I$37,8,FALSE)</f>
        <v>43315</v>
      </c>
      <c r="N16" s="374">
        <f>IF(N$3=1,M16,IF(N$2&lt;=$F$1,'PianificazionePMO(CA)'!PY19+'PianificazionePMO(CA)'!UB19+'PianificazionePMO(CA)'!YE19,M16+$I16))</f>
        <v>0</v>
      </c>
      <c r="O16" s="374">
        <f>IF(O$3=1,N16,IF(O$2&lt;=$F$1,'PianificazionePMO(CA)'!PZ19+'PianificazionePMO(CA)'!UC19+'PianificazionePMO(CA)'!YF19,N16+$I16))</f>
        <v>0</v>
      </c>
      <c r="P16" s="374">
        <f>IF(P$3=1,O16,IF(P$2&lt;=$F$1,'PianificazionePMO(CA)'!QA19+'PianificazionePMO(CA)'!UD19+'PianificazionePMO(CA)'!YG19,O16+$I16))</f>
        <v>0</v>
      </c>
      <c r="Q16" s="374">
        <f>IF(Q$3=1,P16,IF(Q$2&lt;=$F$1,'PianificazionePMO(CA)'!QB19+'PianificazionePMO(CA)'!UE19+'PianificazionePMO(CA)'!YH19,P16+$I16))</f>
        <v>0</v>
      </c>
      <c r="R16" s="374">
        <f>IF(R$3=1,Q16,IF(R$2&lt;=$F$1,'PianificazionePMO(CA)'!QC19+'PianificazionePMO(CA)'!UF19+'PianificazionePMO(CA)'!YI19,Q16+$I16))</f>
        <v>0</v>
      </c>
      <c r="S16" s="374">
        <f>IF(S$3=1,R16,IF(S$2&lt;=$F$1,'PianificazionePMO(CA)'!QD19+'PianificazionePMO(CA)'!UG19+'PianificazionePMO(CA)'!YJ19,R16+$I16))</f>
        <v>0</v>
      </c>
      <c r="T16" s="374">
        <f>IF(T$3=1,S16,IF(T$2&lt;=$F$1,'PianificazionePMO(CA)'!QE19+'PianificazionePMO(CA)'!UH19+'PianificazionePMO(CA)'!YK19,S16+$I16))</f>
        <v>0</v>
      </c>
      <c r="U16" s="374">
        <f>IF(U$3=1,T16,IF(U$2&lt;=$F$1,'PianificazionePMO(CA)'!QF19+'PianificazionePMO(CA)'!UI19+'PianificazionePMO(CA)'!YL19,T16+$I16))</f>
        <v>0</v>
      </c>
      <c r="V16" s="374">
        <f>IF(V$3=1,U16,IF(V$2&lt;=$F$1,'PianificazionePMO(CA)'!QG19+'PianificazionePMO(CA)'!UJ19+'PianificazionePMO(CA)'!YM19,U16+$I16))</f>
        <v>0</v>
      </c>
      <c r="W16" s="374">
        <f>IF(W$3=1,V16,IF(W$2&lt;=$F$1,'PianificazionePMO(CA)'!QH19+'PianificazionePMO(CA)'!UK19+'PianificazionePMO(CA)'!YN19,V16+$I16))</f>
        <v>0</v>
      </c>
      <c r="X16" s="374">
        <f>IF(X$3=1,W16,IF(X$2&lt;=$F$1,'PianificazionePMO(CA)'!QI19+'PianificazionePMO(CA)'!UL19+'PianificazionePMO(CA)'!YO19,W16+$I16))</f>
        <v>0</v>
      </c>
      <c r="Y16" s="374">
        <f>IF(Y$3=1,X16,IF(Y$2&lt;=$F$1,'PianificazionePMO(CA)'!QJ19+'PianificazionePMO(CA)'!UM19+'PianificazionePMO(CA)'!YP19,X16+$I16))</f>
        <v>0</v>
      </c>
      <c r="Z16" s="374">
        <f>IF(Z$3=1,Y16,IF(Z$2&lt;=$F$1,'PianificazionePMO(CA)'!QK19+'PianificazionePMO(CA)'!UN19+'PianificazionePMO(CA)'!YQ19,Y16+$I16))</f>
        <v>0</v>
      </c>
      <c r="AA16" s="374">
        <f>IF(AA$3=1,Z16,IF(AA$2&lt;=$F$1,'PianificazionePMO(CA)'!QL19+'PianificazionePMO(CA)'!UO19+'PianificazionePMO(CA)'!YR19,Z16+$I16))</f>
        <v>0</v>
      </c>
      <c r="AB16" s="374">
        <f>IF(AB$3=1,AA16,IF(AB$2&lt;=$F$1,'PianificazionePMO(CA)'!QM19+'PianificazionePMO(CA)'!UP19+'PianificazionePMO(CA)'!YS19,AA16+$I16))</f>
        <v>0</v>
      </c>
      <c r="AC16" s="374">
        <f>IF(AC$3=1,AB16,IF(AC$2&lt;=$F$1,'PianificazionePMO(CA)'!QN19+'PianificazionePMO(CA)'!UQ19+'PianificazionePMO(CA)'!YT19,AB16+$I16))</f>
        <v>0</v>
      </c>
      <c r="AD16" s="374">
        <f>IF(AD$3=1,AC16,IF(AD$2&lt;=$F$1,'PianificazionePMO(CA)'!QO19+'PianificazionePMO(CA)'!UR19+'PianificazionePMO(CA)'!YU19,AC16+$I16))</f>
        <v>0</v>
      </c>
      <c r="AE16" s="374">
        <f>IF(AE$3=1,AD16,IF(AE$2&lt;=$F$1,'PianificazionePMO(CA)'!QP19+'PianificazionePMO(CA)'!US19+'PianificazionePMO(CA)'!YV19,AD16+$I16))</f>
        <v>0</v>
      </c>
      <c r="AF16" s="374">
        <f>IF(AF$3=1,AE16,IF(AF$2&lt;=$F$1,'PianificazionePMO(CA)'!QQ19+'PianificazionePMO(CA)'!UT19+'PianificazionePMO(CA)'!YW19,AE16+$I16))</f>
        <v>0</v>
      </c>
      <c r="AG16" s="374">
        <f>IF(AG$3=1,AF16,IF(AG$2&lt;=$F$1,'PianificazionePMO(CA)'!QR19+'PianificazionePMO(CA)'!UU19+'PianificazionePMO(CA)'!YX19,AF16+$I16))</f>
        <v>0</v>
      </c>
      <c r="AH16" s="374">
        <f>IF(AH$3=1,AG16,IF(AH$2&lt;=$F$1,'PianificazionePMO(CA)'!QS19+'PianificazionePMO(CA)'!UV19+'PianificazionePMO(CA)'!YY19,AG16+$I16))</f>
        <v>0</v>
      </c>
      <c r="AI16" s="374">
        <f>IF(AI$3=1,AH16,IF(AI$2&lt;=$F$1,'PianificazionePMO(CA)'!QT19+'PianificazionePMO(CA)'!UW19+'PianificazionePMO(CA)'!YZ19,AH16+$I16))</f>
        <v>0</v>
      </c>
      <c r="AJ16" s="374">
        <f>IF(AJ$3=1,AI16,IF(AJ$2&lt;=$F$1,'PianificazionePMO(CA)'!QU19+'PianificazionePMO(CA)'!UX19+'PianificazionePMO(CA)'!ZA19,AI16+$I16))</f>
        <v>0</v>
      </c>
      <c r="AK16" s="374">
        <f>IF(AK$3=1,AJ16,IF(AK$2&lt;=$F$1,'PianificazionePMO(CA)'!QV19+'PianificazionePMO(CA)'!UY19+'PianificazionePMO(CA)'!ZB19,AJ16+$I16))</f>
        <v>6.25E-2</v>
      </c>
      <c r="AL16" s="374">
        <f>IF(AL$3=1,AK16,IF(AL$2&lt;=$F$1,'PianificazionePMO(CA)'!QW19+'PianificazionePMO(CA)'!UZ19+'PianificazionePMO(CA)'!ZC19,AK16+$I16))</f>
        <v>6.25E-2</v>
      </c>
      <c r="AM16" s="374">
        <f>IF(AM$3=1,AL16,IF(AM$2&lt;=$F$1,'PianificazionePMO(CA)'!QX19+'PianificazionePMO(CA)'!VA19+'PianificazionePMO(CA)'!ZD19,AL16+$I16))</f>
        <v>6.25E-2</v>
      </c>
      <c r="AN16" s="374">
        <f>IF(AN$3=1,AM16,IF(AN$2&lt;=$F$1,'PianificazionePMO(CA)'!QY19+'PianificazionePMO(CA)'!VB19+'PianificazionePMO(CA)'!ZE19,AM16+$I16))</f>
        <v>0.125</v>
      </c>
      <c r="AO16" s="374">
        <f>IF(AO$3=1,AN16,IF(AO$2&lt;=$F$1,'PianificazionePMO(CA)'!QZ19+'PianificazionePMO(CA)'!VC19+'PianificazionePMO(CA)'!ZF19,AN16+$I16))</f>
        <v>0.125</v>
      </c>
      <c r="AP16" s="374">
        <f>IF(AP$3=1,AO16,IF(AP$2&lt;=$F$1,'PianificazionePMO(CA)'!RA19+'PianificazionePMO(CA)'!VD19+'PianificazionePMO(CA)'!ZG19,AO16+$I16))</f>
        <v>0.1875</v>
      </c>
      <c r="AQ16" s="374">
        <f>IF(AQ$3=1,AP16,IF(AQ$2&lt;=$F$1,'PianificazionePMO(CA)'!RB19+'PianificazionePMO(CA)'!VE19+'PianificazionePMO(CA)'!ZH19,AP16+$I16))</f>
        <v>0.25</v>
      </c>
      <c r="AR16" s="374">
        <f>IF(AR$3=1,AQ16,IF(AR$2&lt;=$F$1,'PianificazionePMO(CA)'!RC19+'PianificazionePMO(CA)'!VF19+'PianificazionePMO(CA)'!ZI19,AQ16+$I16))</f>
        <v>0.3125</v>
      </c>
      <c r="AS16" s="374">
        <f>IF(AS$3=1,AR16,IF(AS$2&lt;=$F$1,'PianificazionePMO(CA)'!RD19+'PianificazionePMO(CA)'!VG19+'PianificazionePMO(CA)'!ZJ19,AR16+$I16))</f>
        <v>0.3125</v>
      </c>
      <c r="AT16" s="374">
        <f>IF(AT$3=1,AS16,IF(AT$2&lt;=$F$1,'PianificazionePMO(CA)'!RE19+'PianificazionePMO(CA)'!VH19+'PianificazionePMO(CA)'!ZK19,AS16+$I16))</f>
        <v>0.3125</v>
      </c>
      <c r="AU16" s="374">
        <f>IF(AU$3=1,AT16,IF(AU$2&lt;=$F$1,'PianificazionePMO(CA)'!RF19+'PianificazionePMO(CA)'!VI19+'PianificazionePMO(CA)'!ZL19,AT16+$I16))</f>
        <v>0.375</v>
      </c>
      <c r="AV16" s="374">
        <f>IF(AV$3=1,AU16,IF(AV$2&lt;=$F$1,'PianificazionePMO(CA)'!RG19+'PianificazionePMO(CA)'!VJ19+'PianificazionePMO(CA)'!ZM19,AU16+$I16))</f>
        <v>0.4375</v>
      </c>
      <c r="AW16" s="374">
        <f>IF(AW$3=1,AV16,IF(AW$2&lt;=$F$1,'PianificazionePMO(CA)'!RH19+'PianificazionePMO(CA)'!VK19+'PianificazionePMO(CA)'!ZN19,AV16+$I16))</f>
        <v>0.5</v>
      </c>
      <c r="AX16" s="374">
        <f>IF(AX$3=1,AW16,IF(AX$2&lt;=$F$1,'PianificazionePMO(CA)'!RI19+'PianificazionePMO(CA)'!VL19+'PianificazionePMO(CA)'!ZO19,AW16+$I16))</f>
        <v>0.5625</v>
      </c>
      <c r="AY16" s="374">
        <f>IF(AY$3=1,AX16,IF(AY$2&lt;=$F$1,'PianificazionePMO(CA)'!RJ19+'PianificazionePMO(CA)'!VM19+'PianificazionePMO(CA)'!ZP19,AX16+$I16))</f>
        <v>0.625</v>
      </c>
      <c r="AZ16" s="374">
        <f>IF(AZ$3=1,AY16,IF(AZ$2&lt;=$F$1,'PianificazionePMO(CA)'!RK19+'PianificazionePMO(CA)'!VN19+'PianificazionePMO(CA)'!ZQ19,AY16+$I16))</f>
        <v>0.625</v>
      </c>
      <c r="BA16" s="374">
        <f>IF(BA$3=1,AZ16,IF(BA$2&lt;=$F$1,'PianificazionePMO(CA)'!RL19+'PianificazionePMO(CA)'!VO19+'PianificazionePMO(CA)'!ZR19,AZ16+$I16))</f>
        <v>0.625</v>
      </c>
      <c r="BB16" s="374">
        <f>IF(BB$3=1,BA16,IF(BB$2&lt;=$F$1,'PianificazionePMO(CA)'!RM19+'PianificazionePMO(CA)'!VP19+'PianificazionePMO(CA)'!ZS19,BA16+$I16))</f>
        <v>0.6875</v>
      </c>
      <c r="BC16" s="374">
        <f>IF(BC$3=1,BB16,IF(BC$2&lt;=$F$1,'PianificazionePMO(CA)'!RN19+'PianificazionePMO(CA)'!VQ19+'PianificazionePMO(CA)'!ZT19,BB16+$I16))</f>
        <v>0.75</v>
      </c>
      <c r="BD16" s="374">
        <f>IF(BD$3=1,BC16,IF(BD$2&lt;=$F$1,'PianificazionePMO(CA)'!RO19+'PianificazionePMO(CA)'!VR19+'PianificazionePMO(CA)'!ZU19,BC16+$I16))</f>
        <v>0.8125</v>
      </c>
      <c r="BE16" s="374">
        <f>IF(BE$3=1,BD16,IF(BE$2&lt;=$F$1,'PianificazionePMO(CA)'!RP19+'PianificazionePMO(CA)'!VS19+'PianificazionePMO(CA)'!ZV19,BD16+$I16))</f>
        <v>0.875</v>
      </c>
      <c r="BF16" s="374">
        <f>IF(BF$3=1,BE16,IF(BF$2&lt;=$F$1,'PianificazionePMO(CA)'!RQ19+'PianificazionePMO(CA)'!VT19+'PianificazionePMO(CA)'!ZW19,BE16+$I16))</f>
        <v>0.9375</v>
      </c>
      <c r="BG16" s="374">
        <f>IF(BG$3=1,BF16,IF(BG$2&lt;=$F$1,'PianificazionePMO(CA)'!RR19+'PianificazionePMO(CA)'!VU19+'PianificazionePMO(CA)'!ZX19,BF16+$I16))</f>
        <v>0.9375</v>
      </c>
      <c r="BH16" s="374">
        <f>IF(BH$3=1,BG16,IF(BH$2&lt;=$F$1,'PianificazionePMO(CA)'!RS19+'PianificazionePMO(CA)'!VV19+'PianificazionePMO(CA)'!ZY19,BG16+$I16))</f>
        <v>0.9375</v>
      </c>
      <c r="BI16" s="374">
        <f>IF(BI$3=1,BH16,IF(BI$2&lt;=$F$1,'PianificazionePMO(CA)'!RT19+'PianificazionePMO(CA)'!VW19+'PianificazionePMO(CA)'!ZZ19,BH16+$I16))</f>
        <v>1</v>
      </c>
      <c r="BJ16" s="374">
        <f>IF(BJ$3=1,BI16,IF(BJ$2&lt;=$F$1,'PianificazionePMO(CA)'!RU19+'PianificazionePMO(CA)'!VX19+'PianificazionePMO(CA)'!AAA19,BI16+$I16))</f>
        <v>1.0625</v>
      </c>
      <c r="BK16" s="374">
        <f>IF(BK$3=1,BJ16,IF(BK$2&lt;=$F$1,'PianificazionePMO(CA)'!RV19+'PianificazionePMO(CA)'!VY19+'PianificazionePMO(CA)'!AAB19,BJ16+$I16))</f>
        <v>1.125</v>
      </c>
      <c r="BL16" s="374">
        <f>IF(BL$3=1,BK16,IF(BL$2&lt;=$F$1,'PianificazionePMO(CA)'!RW19+'PianificazionePMO(CA)'!VZ19+'PianificazionePMO(CA)'!AAC19,BK16+$I16))</f>
        <v>1.1875</v>
      </c>
      <c r="BM16" s="374">
        <f>IF(BM$3=1,BL16,IF(BM$2&lt;=$F$1,'PianificazionePMO(CA)'!RX19+'PianificazionePMO(CA)'!WA19+'PianificazionePMO(CA)'!AAD19,BL16+$I16))</f>
        <v>1.25</v>
      </c>
      <c r="BN16" s="374">
        <f>IF(BN$3=1,BM16,IF(BN$2&lt;=$F$1,'PianificazionePMO(CA)'!RY19+'PianificazionePMO(CA)'!WB19+'PianificazionePMO(CA)'!AAE19,BM16+$I16))</f>
        <v>1.25</v>
      </c>
      <c r="BO16" s="374">
        <f>IF(BO$3=1,BN16,IF(BO$2&lt;=$F$1,'PianificazionePMO(CA)'!RZ19+'PianificazionePMO(CA)'!WC19+'PianificazionePMO(CA)'!AAF19,BN16+$I16))</f>
        <v>1.25</v>
      </c>
      <c r="BP16" s="374">
        <f>IF(BP$3=1,BO16,IF(BP$2&lt;=$F$1,'PianificazionePMO(CA)'!SA19+'PianificazionePMO(CA)'!WD19+'PianificazionePMO(CA)'!AAG19,BO16+$I16))</f>
        <v>1.3125</v>
      </c>
      <c r="BQ16" s="374">
        <f>IF(BQ$3=1,BP16,IF(BQ$2&lt;=$F$1,'PianificazionePMO(CA)'!SB19+'PianificazionePMO(CA)'!WE19+'PianificazionePMO(CA)'!AAH19,BP16+$I16))</f>
        <v>1.375</v>
      </c>
      <c r="BR16" s="374">
        <f>IF(BR$3=1,BQ16,IF(BR$2&lt;=$F$1,'PianificazionePMO(CA)'!SC19+'PianificazionePMO(CA)'!WF19+'PianificazionePMO(CA)'!AAI19,BQ16+$I16))</f>
        <v>1.4375</v>
      </c>
      <c r="BS16" s="374">
        <f>IF(BS$3=1,BR16,IF(BS$2&lt;=$F$1,'PianificazionePMO(CA)'!SD19+'PianificazionePMO(CA)'!WG19+'PianificazionePMO(CA)'!AAJ19,BR16+$I16))</f>
        <v>1.5</v>
      </c>
      <c r="BT16" s="374">
        <f>IF(BT$3=1,BS16,IF(BT$2&lt;=$F$1,'PianificazionePMO(CA)'!SE19+'PianificazionePMO(CA)'!WH19+'PianificazionePMO(CA)'!AAK19,BS16+$I16))</f>
        <v>1.5625</v>
      </c>
      <c r="BU16" s="374">
        <f>IF(BU$3=1,BT16,IF(BU$2&lt;=$F$1,'PianificazionePMO(CA)'!SF19+'PianificazionePMO(CA)'!WI19+'PianificazionePMO(CA)'!AAL19,BT16+$I16))</f>
        <v>1.5625</v>
      </c>
      <c r="BV16" s="374">
        <f>IF(BV$3=1,BU16,IF(BV$2&lt;=$F$1,'PianificazionePMO(CA)'!SG19+'PianificazionePMO(CA)'!WJ19+'PianificazionePMO(CA)'!AAM19,BU16+$I16))</f>
        <v>1.5625</v>
      </c>
      <c r="BW16" s="374">
        <f>IF(BW$3=1,BV16,IF(BW$2&lt;=$F$1,'PianificazionePMO(CA)'!SH19+'PianificazionePMO(CA)'!WK19+'PianificazionePMO(CA)'!AAN19,BV16+$I16))</f>
        <v>1.625</v>
      </c>
      <c r="BX16" s="374">
        <f>IF(BX$3=1,BW16,IF(BX$2&lt;=$F$1,'PianificazionePMO(CA)'!SI19+'PianificazionePMO(CA)'!WL19+'PianificazionePMO(CA)'!AAO19,BW16+$I16))</f>
        <v>1.625</v>
      </c>
      <c r="BY16" s="374">
        <f>IF(BY$3=1,BX16,IF(BY$2&lt;=$F$1,'PianificazionePMO(CA)'!SJ19+'PianificazionePMO(CA)'!WM19+'PianificazionePMO(CA)'!AAP19,BX16+$I16))</f>
        <v>1.625</v>
      </c>
      <c r="BZ16" s="374">
        <f>IF(BZ$3=1,BY16,IF(BZ$2&lt;=$F$1,'PianificazionePMO(CA)'!SK19+'PianificazionePMO(CA)'!WN19+'PianificazionePMO(CA)'!AAQ19,BY16+$I16))</f>
        <v>1.6875</v>
      </c>
      <c r="CA16" s="374">
        <f>IF(CA$3=1,BZ16,IF(CA$2&lt;=$F$1,'PianificazionePMO(CA)'!SL19+'PianificazionePMO(CA)'!WO19+'PianificazionePMO(CA)'!AAR19,BZ16+$I16))</f>
        <v>1.75</v>
      </c>
      <c r="CB16" s="374">
        <f>IF(CB$3=1,CA16,IF(CB$2&lt;=$F$1,'PianificazionePMO(CA)'!SM19+'PianificazionePMO(CA)'!WP19+'PianificazionePMO(CA)'!AAS19,CA16+$I16))</f>
        <v>1.75</v>
      </c>
      <c r="CC16" s="374">
        <f>IF(CC$3=1,CB16,IF(CC$2&lt;=$F$1,'PianificazionePMO(CA)'!SN19+'PianificazionePMO(CA)'!WQ19+'PianificazionePMO(CA)'!AAT19,CB16+$I16))</f>
        <v>1.75</v>
      </c>
      <c r="CD16" s="374">
        <f>IF(CD$3=1,CC16,IF(CD$2&lt;=$F$1,'PianificazionePMO(CA)'!SO19+'PianificazionePMO(CA)'!WR19+'PianificazionePMO(CA)'!AAU19,CC16+$I16))</f>
        <v>1.8125</v>
      </c>
      <c r="CE16" s="374">
        <f>IF(CE$3=1,CD16,IF(CE$2&lt;=$F$1,'PianificazionePMO(CA)'!SP19+'PianificazionePMO(CA)'!WS19+'PianificazionePMO(CA)'!AAV19,CD16+$I16))</f>
        <v>1.875</v>
      </c>
      <c r="CF16" s="374">
        <f>IF(CF$3=1,CE16,IF(CF$2&lt;=$F$1,'PianificazionePMO(CA)'!SQ19+'PianificazionePMO(CA)'!WT19+'PianificazionePMO(CA)'!AAW19,CE16+$I16))</f>
        <v>1.9375</v>
      </c>
      <c r="CG16" s="374">
        <f>IF(CG$3=1,CF16,IF(CG$2&lt;=$F$1,'PianificazionePMO(CA)'!SR19+'PianificazionePMO(CA)'!WU19+'PianificazionePMO(CA)'!AAX19,CF16+$I16))</f>
        <v>2</v>
      </c>
      <c r="CH16" s="374">
        <f>IF(CH$3=1,CG16,IF(CH$2&lt;=$F$1,'PianificazionePMO(CA)'!SS19+'PianificazionePMO(CA)'!WV19+'PianificazionePMO(CA)'!AAY19,CG16+$I16))</f>
        <v>2.0625</v>
      </c>
      <c r="CI16" s="374">
        <f>IF(CI$3=1,CH16,IF(CI$2&lt;=$F$1,'PianificazionePMO(CA)'!ST19+'PianificazionePMO(CA)'!WW19+'PianificazionePMO(CA)'!AAZ19,CH16+$I16))</f>
        <v>2.0625</v>
      </c>
      <c r="CJ16" s="374">
        <f>IF(CJ$3=1,CI16,IF(CJ$2&lt;=$F$1,'PianificazionePMO(CA)'!SU19+'PianificazionePMO(CA)'!WX19+'PianificazionePMO(CA)'!ABA19,CI16+$I16))</f>
        <v>2.0625</v>
      </c>
      <c r="CK16" s="374">
        <f>IF(CK$3=1,CJ16,IF(CK$2&lt;=$F$1,'PianificazionePMO(CA)'!SV19+'PianificazionePMO(CA)'!WY19+'PianificazionePMO(CA)'!ABB19,CJ16+$I16))</f>
        <v>2.125</v>
      </c>
      <c r="CL16" s="374">
        <f>IF(CL$3=1,CK16,IF(CL$2&lt;=$F$1,'PianificazionePMO(CA)'!SW19+'PianificazionePMO(CA)'!WZ19+'PianificazionePMO(CA)'!ABC19,CK16+$I16))</f>
        <v>2.1875</v>
      </c>
      <c r="CM16" s="374">
        <f>IF(CM$3=1,CL16,IF(CM$2&lt;=$F$1,'PianificazionePMO(CA)'!SX19+'PianificazionePMO(CA)'!XA19+'PianificazionePMO(CA)'!ABD19,CL16+$I16))</f>
        <v>2.25</v>
      </c>
      <c r="CN16" s="374">
        <f>IF(CN$3=1,CM16,IF(CN$2&lt;=$F$1,'PianificazionePMO(CA)'!SY19+'PianificazionePMO(CA)'!XB19+'PianificazionePMO(CA)'!ABE19,CM16+$I16))</f>
        <v>2.3125</v>
      </c>
      <c r="CO16" s="374">
        <f>IF(CO$3=1,CN16,IF(CO$2&lt;=$F$1,'PianificazionePMO(CA)'!SZ19+'PianificazionePMO(CA)'!XC19+'PianificazionePMO(CA)'!ABF19,CN16+$I16))</f>
        <v>2.375</v>
      </c>
      <c r="CP16" s="374">
        <f>IF(CP$3=1,CO16,IF(CP$2&lt;=$F$1,'PianificazionePMO(CA)'!TA19+'PianificazionePMO(CA)'!XD19+'PianificazionePMO(CA)'!ABG19,CO16+$I16))</f>
        <v>2.375</v>
      </c>
      <c r="CQ16" s="374">
        <f>IF(CQ$3=1,CP16,IF(CQ$2&lt;=$F$1,'PianificazionePMO(CA)'!TB19+'PianificazionePMO(CA)'!XE19+'PianificazionePMO(CA)'!ABH19,CP16+$I16))</f>
        <v>2.375</v>
      </c>
      <c r="CR16" s="374">
        <f>IF(CR$3=1,CQ16,IF(CR$2&lt;=$F$1,'PianificazionePMO(CA)'!TC19+'PianificazionePMO(CA)'!XF19+'PianificazionePMO(CA)'!ABI19,CQ16+$I16))</f>
        <v>2.4375</v>
      </c>
      <c r="CS16" s="374">
        <f>IF(CS$3=1,CR16,IF(CS$2&lt;=$F$1,'PianificazionePMO(CA)'!TD19+'PianificazionePMO(CA)'!XG19+'PianificazionePMO(CA)'!ABJ19,CR16+$I16))</f>
        <v>2.5</v>
      </c>
      <c r="CT16" s="374">
        <f>IF(CT$3=1,CS16,IF(CT$2&lt;=$F$1,'PianificazionePMO(CA)'!TE19+'PianificazionePMO(CA)'!XH19+'PianificazionePMO(CA)'!ABK19,CS16+$I16))</f>
        <v>2.5625</v>
      </c>
      <c r="CU16" s="374">
        <f>IF(CU$3=1,CT16,IF(CU$2&lt;=$F$1,'PianificazionePMO(CA)'!TF19+'PianificazionePMO(CA)'!XI19+'PianificazionePMO(CA)'!ABL19,CT16+$I16))</f>
        <v>2.625</v>
      </c>
      <c r="CV16" s="374">
        <f>IF(CV$3=1,CU16,IF(CV$2&lt;=$F$1,'PianificazionePMO(CA)'!TG19+'PianificazionePMO(CA)'!XJ19+'PianificazionePMO(CA)'!ABM19,CU16+$I16))</f>
        <v>2.6875</v>
      </c>
      <c r="CW16" s="374">
        <f>IF(CW$3=1,CV16,IF(CW$2&lt;=$F$1,'PianificazionePMO(CA)'!TH19+'PianificazionePMO(CA)'!XK19+'PianificazionePMO(CA)'!ABN19,CV16+$I16))</f>
        <v>2.6875</v>
      </c>
      <c r="CX16" s="374">
        <f>IF(CX$3=1,CW16,IF(CX$2&lt;=$F$1,'PianificazionePMO(CA)'!TI19+'PianificazionePMO(CA)'!XL19+'PianificazionePMO(CA)'!ABO19,CW16+$I16))</f>
        <v>2.6875</v>
      </c>
      <c r="CY16" s="374">
        <f>IF(CY$3=1,CX16,IF(CY$2&lt;=$F$1,'PianificazionePMO(CA)'!TJ19+'PianificazionePMO(CA)'!XM19+'PianificazionePMO(CA)'!ABP19,CX16+$I16))</f>
        <v>2.75</v>
      </c>
      <c r="CZ16" s="374">
        <f>IF(CZ$3=1,CY16,IF(CZ$2&lt;=$F$1,'PianificazionePMO(CA)'!TK19+'PianificazionePMO(CA)'!XN19+'PianificazionePMO(CA)'!ABQ19,CY16+$I16))</f>
        <v>2.8125</v>
      </c>
      <c r="DA16" s="374">
        <f>IF(DA$3=1,CZ16,IF(DA$2&lt;=$F$1,'PianificazionePMO(CA)'!TL19+'PianificazionePMO(CA)'!XO19+'PianificazionePMO(CA)'!ABR19,CZ16+$I16))</f>
        <v>2.875</v>
      </c>
      <c r="DB16" s="374">
        <f>IF(DB$3=1,DA16,IF(DB$2&lt;=$F$1,'PianificazionePMO(CA)'!TM19+'PianificazionePMO(CA)'!XP19+'PianificazionePMO(CA)'!ABS19,DA16+$I16))</f>
        <v>2.9375</v>
      </c>
      <c r="DC16" s="374">
        <f>IF(DC$3=1,DB16,IF(DC$2&lt;=$F$1,'PianificazionePMO(CA)'!TN19+'PianificazionePMO(CA)'!XQ19+'PianificazionePMO(CA)'!ABT19,DB16+$I16))</f>
        <v>3</v>
      </c>
      <c r="DD16" s="374">
        <f>IF(DD$3=1,DC16,IF(DD$2&lt;=$F$1,'PianificazionePMO(CA)'!TO19+'PianificazionePMO(CA)'!XR19+'PianificazionePMO(CA)'!ABU19,DC16+$I16))</f>
        <v>3</v>
      </c>
      <c r="DE16" s="374">
        <f>IF(DE$3=1,DD16,IF(DE$2&lt;=$F$1,'PianificazionePMO(CA)'!TP19+'PianificazionePMO(CA)'!XS19+'PianificazionePMO(CA)'!ABV19,DD16+$I16))</f>
        <v>3</v>
      </c>
      <c r="DF16" s="374">
        <f>IF(DF$3=1,DE16,IF(DF$2&lt;=$F$1,'PianificazionePMO(CA)'!TQ19+'PianificazionePMO(CA)'!XT19+'PianificazionePMO(CA)'!ABW19,DE16+$I16))</f>
        <v>3.0625</v>
      </c>
      <c r="DG16" s="374">
        <f>IF(DG$3=1,DF16,IF(DG$2&lt;=$F$1,'PianificazionePMO(CA)'!TR19+'PianificazionePMO(CA)'!XU19+'PianificazionePMO(CA)'!ABX19,DF16+$I16))</f>
        <v>3.125</v>
      </c>
      <c r="DH16" s="374">
        <f>IF(DH$3=1,DG16,IF(DH$2&lt;=$F$1,'PianificazionePMO(CA)'!TS19+'PianificazionePMO(CA)'!XV19+'PianificazionePMO(CA)'!ABY19,DG16+$I16))</f>
        <v>3.1875</v>
      </c>
      <c r="DI16" s="374">
        <f>IF(DI$3=1,DH16,IF(DI$2&lt;=$F$1,'PianificazionePMO(CA)'!TT19+'PianificazionePMO(CA)'!XW19+'PianificazionePMO(CA)'!ABZ19,DH16+$I16))</f>
        <v>3.25</v>
      </c>
      <c r="DJ16" s="374">
        <f>IF(DJ$3=1,DI16,IF(DJ$2&lt;=$F$1,'PianificazionePMO(CA)'!TU19+'PianificazionePMO(CA)'!XX19+'PianificazionePMO(CA)'!ACA19,DI16+$I16))</f>
        <v>3.3125</v>
      </c>
      <c r="DK16" s="374"/>
      <c r="DL16" s="374"/>
      <c r="DM16" s="374"/>
      <c r="DN16" s="371"/>
      <c r="DO16" s="371"/>
      <c r="DP16" s="371"/>
      <c r="DQ16" s="371"/>
      <c r="DR16" s="371"/>
      <c r="DS16" s="371"/>
      <c r="DT16" s="371"/>
      <c r="DU16" s="371"/>
      <c r="DV16" s="371"/>
      <c r="DW16" s="371"/>
      <c r="DX16" s="371"/>
      <c r="DY16" s="371"/>
      <c r="DZ16" s="371"/>
      <c r="EA16" s="371"/>
      <c r="EB16" s="371"/>
      <c r="EC16" s="371"/>
      <c r="ED16" s="371"/>
      <c r="EE16" s="371"/>
      <c r="EF16" s="371"/>
      <c r="EG16" s="371"/>
      <c r="EH16" s="371"/>
      <c r="EI16" s="371"/>
      <c r="EJ16" s="371"/>
      <c r="EK16" s="371"/>
      <c r="EL16" s="371"/>
      <c r="EM16" s="371"/>
      <c r="EN16" s="371"/>
      <c r="EO16" s="371"/>
      <c r="EP16" s="371"/>
      <c r="EQ16" s="371"/>
      <c r="ER16" s="371"/>
      <c r="ES16" s="371"/>
      <c r="ET16" s="371"/>
      <c r="EU16" s="371"/>
      <c r="EV16" s="371"/>
      <c r="EW16" s="371"/>
      <c r="EX16" s="371"/>
      <c r="EY16" s="371"/>
      <c r="EZ16" s="371"/>
      <c r="FA16" s="371"/>
      <c r="FB16" s="371"/>
      <c r="FC16" s="371"/>
      <c r="FD16" s="371"/>
      <c r="FE16" s="371"/>
      <c r="FF16" s="371"/>
      <c r="FG16" s="371"/>
      <c r="FH16" s="371"/>
      <c r="FI16" s="371"/>
      <c r="FJ16" s="371"/>
    </row>
    <row r="17" spans="1:166" outlineLevel="1">
      <c r="A17" s="824"/>
      <c r="B17" s="362" t="str">
        <f>'Lista PMO'!A18</f>
        <v>P59-Deploy &amp; Change CRMT</v>
      </c>
      <c r="C17" s="362" t="str">
        <f>'Lista PMO'!B18</f>
        <v>AO004511_YYY70</v>
      </c>
      <c r="D17" s="362" t="str">
        <f>'Lista PMO'!C18</f>
        <v>SWA</v>
      </c>
      <c r="E17" s="369">
        <f>VLOOKUP(C17,'Lista PMO'!B:AB,19,FALSE)</f>
        <v>1</v>
      </c>
      <c r="F17" s="370">
        <f>VLOOKUP(C17,'Lista PMO'!$B$1:$BO$42,60,FALSE)</f>
        <v>0</v>
      </c>
      <c r="G17" s="369">
        <f t="shared" ref="G17:G19" si="7">E17-F17</f>
        <v>1</v>
      </c>
      <c r="H17" s="378">
        <f>IFERROR(F17/(NETWORKDAYS($K17,$F$1,hol!$A$1:$A$9)),0)</f>
        <v>0</v>
      </c>
      <c r="I17" s="378">
        <f>IFERROR(G17/((NETWORKDAYS($F$1+1,$L17,hol!$A$1:$A$9)+$J$1)),0)</f>
        <v>6.25E-2</v>
      </c>
      <c r="J17" s="378">
        <f t="shared" ref="J17:J19" si="8">I17-H17</f>
        <v>6.25E-2</v>
      </c>
      <c r="K17" s="389">
        <f>VLOOKUP(C17,'PianificazionePMO(CA)'!$B$7:$I$37,7,FALSE)</f>
        <v>43271</v>
      </c>
      <c r="L17" s="389">
        <f>VLOOKUP(C17,'PianificazionePMO(CA)'!$B$7:$I$37,8,FALSE)</f>
        <v>43315</v>
      </c>
      <c r="N17" s="374">
        <f>IF(N$3=1,M17,IF(N$2&lt;=$F$1,'PianificazionePMO(CA)'!PY20+'PianificazionePMO(CA)'!UB20+'PianificazionePMO(CA)'!YE20,M17+$I17))</f>
        <v>0</v>
      </c>
      <c r="O17" s="374">
        <f>IF(O$3=1,N17,IF(O$2&lt;=$F$1,'PianificazionePMO(CA)'!PZ20+'PianificazionePMO(CA)'!UC20+'PianificazionePMO(CA)'!YF20,N17+$I17))</f>
        <v>0</v>
      </c>
      <c r="P17" s="374">
        <f>IF(P$3=1,O17,IF(P$2&lt;=$F$1,'PianificazionePMO(CA)'!QA20+'PianificazionePMO(CA)'!UD20+'PianificazionePMO(CA)'!YG20,O17+$I17))</f>
        <v>0</v>
      </c>
      <c r="Q17" s="374">
        <f>IF(Q$3=1,P17,IF(Q$2&lt;=$F$1,'PianificazionePMO(CA)'!QB20+'PianificazionePMO(CA)'!UE20+'PianificazionePMO(CA)'!YH20,P17+$I17))</f>
        <v>0</v>
      </c>
      <c r="R17" s="374">
        <f>IF(R$3=1,Q17,IF(R$2&lt;=$F$1,'PianificazionePMO(CA)'!QC20+'PianificazionePMO(CA)'!UF20+'PianificazionePMO(CA)'!YI20,Q17+$I17))</f>
        <v>0</v>
      </c>
      <c r="S17" s="374">
        <f>IF(S$3=1,R17,IF(S$2&lt;=$F$1,'PianificazionePMO(CA)'!QD20+'PianificazionePMO(CA)'!UG20+'PianificazionePMO(CA)'!YJ20,R17+$I17))</f>
        <v>0</v>
      </c>
      <c r="T17" s="374">
        <f>IF(T$3=1,S17,IF(T$2&lt;=$F$1,'PianificazionePMO(CA)'!QE20+'PianificazionePMO(CA)'!UH20+'PianificazionePMO(CA)'!YK20,S17+$I17))</f>
        <v>0</v>
      </c>
      <c r="U17" s="374">
        <f>IF(U$3=1,T17,IF(U$2&lt;=$F$1,'PianificazionePMO(CA)'!QF20+'PianificazionePMO(CA)'!UI20+'PianificazionePMO(CA)'!YL20,T17+$I17))</f>
        <v>0</v>
      </c>
      <c r="V17" s="374">
        <f>IF(V$3=1,U17,IF(V$2&lt;=$F$1,'PianificazionePMO(CA)'!QG20+'PianificazionePMO(CA)'!UJ20+'PianificazionePMO(CA)'!YM20,U17+$I17))</f>
        <v>0</v>
      </c>
      <c r="W17" s="374">
        <f>IF(W$3=1,V17,IF(W$2&lt;=$F$1,'PianificazionePMO(CA)'!QH20+'PianificazionePMO(CA)'!UK20+'PianificazionePMO(CA)'!YN20,V17+$I17))</f>
        <v>0</v>
      </c>
      <c r="X17" s="374">
        <f>IF(X$3=1,W17,IF(X$2&lt;=$F$1,'PianificazionePMO(CA)'!QI20+'PianificazionePMO(CA)'!UL20+'PianificazionePMO(CA)'!YO20,W17+$I17))</f>
        <v>0</v>
      </c>
      <c r="Y17" s="374">
        <f>IF(Y$3=1,X17,IF(Y$2&lt;=$F$1,'PianificazionePMO(CA)'!QJ20+'PianificazionePMO(CA)'!UM20+'PianificazionePMO(CA)'!YP20,X17+$I17))</f>
        <v>0</v>
      </c>
      <c r="Z17" s="374">
        <f>IF(Z$3=1,Y17,IF(Z$2&lt;=$F$1,'PianificazionePMO(CA)'!QK20+'PianificazionePMO(CA)'!UN20+'PianificazionePMO(CA)'!YQ20,Y17+$I17))</f>
        <v>0</v>
      </c>
      <c r="AA17" s="374">
        <f>IF(AA$3=1,Z17,IF(AA$2&lt;=$F$1,'PianificazionePMO(CA)'!QL20+'PianificazionePMO(CA)'!UO20+'PianificazionePMO(CA)'!YR20,Z17+$I17))</f>
        <v>0</v>
      </c>
      <c r="AB17" s="374">
        <f>IF(AB$3=1,AA17,IF(AB$2&lt;=$F$1,'PianificazionePMO(CA)'!QM20+'PianificazionePMO(CA)'!UP20+'PianificazionePMO(CA)'!YS20,AA17+$I17))</f>
        <v>0</v>
      </c>
      <c r="AC17" s="374">
        <f>IF(AC$3=1,AB17,IF(AC$2&lt;=$F$1,'PianificazionePMO(CA)'!QN20+'PianificazionePMO(CA)'!UQ20+'PianificazionePMO(CA)'!YT20,AB17+$I17))</f>
        <v>0</v>
      </c>
      <c r="AD17" s="374">
        <f>IF(AD$3=1,AC17,IF(AD$2&lt;=$F$1,'PianificazionePMO(CA)'!QO20+'PianificazionePMO(CA)'!UR20+'PianificazionePMO(CA)'!YU20,AC17+$I17))</f>
        <v>0</v>
      </c>
      <c r="AE17" s="374">
        <f>IF(AE$3=1,AD17,IF(AE$2&lt;=$F$1,'PianificazionePMO(CA)'!QP20+'PianificazionePMO(CA)'!US20+'PianificazionePMO(CA)'!YV20,AD17+$I17))</f>
        <v>0</v>
      </c>
      <c r="AF17" s="374">
        <f>IF(AF$3=1,AE17,IF(AF$2&lt;=$F$1,'PianificazionePMO(CA)'!QQ20+'PianificazionePMO(CA)'!UT20+'PianificazionePMO(CA)'!YW20,AE17+$I17))</f>
        <v>0</v>
      </c>
      <c r="AG17" s="374">
        <f>IF(AG$3=1,AF17,IF(AG$2&lt;=$F$1,'PianificazionePMO(CA)'!QR20+'PianificazionePMO(CA)'!UU20+'PianificazionePMO(CA)'!YX20,AF17+$I17))</f>
        <v>0</v>
      </c>
      <c r="AH17" s="374">
        <f>IF(AH$3=1,AG17,IF(AH$2&lt;=$F$1,'PianificazionePMO(CA)'!QS20+'PianificazionePMO(CA)'!UV20+'PianificazionePMO(CA)'!YY20,AG17+$I17))</f>
        <v>0</v>
      </c>
      <c r="AI17" s="374">
        <f>IF(AI$3=1,AH17,IF(AI$2&lt;=$F$1,'PianificazionePMO(CA)'!QT20+'PianificazionePMO(CA)'!UW20+'PianificazionePMO(CA)'!YZ20,AH17+$I17))</f>
        <v>0</v>
      </c>
      <c r="AJ17" s="374">
        <f>IF(AJ$3=1,AI17,IF(AJ$2&lt;=$F$1,'PianificazionePMO(CA)'!QU20+'PianificazionePMO(CA)'!UX20+'PianificazionePMO(CA)'!ZA20,AI17+$I17))</f>
        <v>0</v>
      </c>
      <c r="AK17" s="374">
        <f>IF(AK$3=1,AJ17,IF(AK$2&lt;=$F$1,'PianificazionePMO(CA)'!QV20+'PianificazionePMO(CA)'!UY20+'PianificazionePMO(CA)'!ZB20,AJ17+$I17))</f>
        <v>6.25E-2</v>
      </c>
      <c r="AL17" s="374">
        <f>IF(AL$3=1,AK17,IF(AL$2&lt;=$F$1,'PianificazionePMO(CA)'!QW20+'PianificazionePMO(CA)'!UZ20+'PianificazionePMO(CA)'!ZC20,AK17+$I17))</f>
        <v>6.25E-2</v>
      </c>
      <c r="AM17" s="374">
        <f>IF(AM$3=1,AL17,IF(AM$2&lt;=$F$1,'PianificazionePMO(CA)'!QX20+'PianificazionePMO(CA)'!VA20+'PianificazionePMO(CA)'!ZD20,AL17+$I17))</f>
        <v>6.25E-2</v>
      </c>
      <c r="AN17" s="374">
        <f>IF(AN$3=1,AM17,IF(AN$2&lt;=$F$1,'PianificazionePMO(CA)'!QY20+'PianificazionePMO(CA)'!VB20+'PianificazionePMO(CA)'!ZE20,AM17+$I17))</f>
        <v>0.125</v>
      </c>
      <c r="AO17" s="374">
        <f>IF(AO$3=1,AN17,IF(AO$2&lt;=$F$1,'PianificazionePMO(CA)'!QZ20+'PianificazionePMO(CA)'!VC20+'PianificazionePMO(CA)'!ZF20,AN17+$I17))</f>
        <v>0.125</v>
      </c>
      <c r="AP17" s="374">
        <f>IF(AP$3=1,AO17,IF(AP$2&lt;=$F$1,'PianificazionePMO(CA)'!RA20+'PianificazionePMO(CA)'!VD20+'PianificazionePMO(CA)'!ZG20,AO17+$I17))</f>
        <v>0.1875</v>
      </c>
      <c r="AQ17" s="374">
        <f>IF(AQ$3=1,AP17,IF(AQ$2&lt;=$F$1,'PianificazionePMO(CA)'!RB20+'PianificazionePMO(CA)'!VE20+'PianificazionePMO(CA)'!ZH20,AP17+$I17))</f>
        <v>0.25</v>
      </c>
      <c r="AR17" s="374">
        <f>IF(AR$3=1,AQ17,IF(AR$2&lt;=$F$1,'PianificazionePMO(CA)'!RC20+'PianificazionePMO(CA)'!VF20+'PianificazionePMO(CA)'!ZI20,AQ17+$I17))</f>
        <v>0.3125</v>
      </c>
      <c r="AS17" s="374">
        <f>IF(AS$3=1,AR17,IF(AS$2&lt;=$F$1,'PianificazionePMO(CA)'!RD20+'PianificazionePMO(CA)'!VG20+'PianificazionePMO(CA)'!ZJ20,AR17+$I17))</f>
        <v>0.3125</v>
      </c>
      <c r="AT17" s="374">
        <f>IF(AT$3=1,AS17,IF(AT$2&lt;=$F$1,'PianificazionePMO(CA)'!RE20+'PianificazionePMO(CA)'!VH20+'PianificazionePMO(CA)'!ZK20,AS17+$I17))</f>
        <v>0.3125</v>
      </c>
      <c r="AU17" s="374">
        <f>IF(AU$3=1,AT17,IF(AU$2&lt;=$F$1,'PianificazionePMO(CA)'!RF20+'PianificazionePMO(CA)'!VI20+'PianificazionePMO(CA)'!ZL20,AT17+$I17))</f>
        <v>0.375</v>
      </c>
      <c r="AV17" s="374">
        <f>IF(AV$3=1,AU17,IF(AV$2&lt;=$F$1,'PianificazionePMO(CA)'!RG20+'PianificazionePMO(CA)'!VJ20+'PianificazionePMO(CA)'!ZM20,AU17+$I17))</f>
        <v>0.4375</v>
      </c>
      <c r="AW17" s="374">
        <f>IF(AW$3=1,AV17,IF(AW$2&lt;=$F$1,'PianificazionePMO(CA)'!RH20+'PianificazionePMO(CA)'!VK20+'PianificazionePMO(CA)'!ZN20,AV17+$I17))</f>
        <v>0.5</v>
      </c>
      <c r="AX17" s="374">
        <f>IF(AX$3=1,AW17,IF(AX$2&lt;=$F$1,'PianificazionePMO(CA)'!RI20+'PianificazionePMO(CA)'!VL20+'PianificazionePMO(CA)'!ZO20,AW17+$I17))</f>
        <v>0.5625</v>
      </c>
      <c r="AY17" s="374">
        <f>IF(AY$3=1,AX17,IF(AY$2&lt;=$F$1,'PianificazionePMO(CA)'!RJ20+'PianificazionePMO(CA)'!VM20+'PianificazionePMO(CA)'!ZP20,AX17+$I17))</f>
        <v>0.625</v>
      </c>
      <c r="AZ17" s="374">
        <f>IF(AZ$3=1,AY17,IF(AZ$2&lt;=$F$1,'PianificazionePMO(CA)'!RK20+'PianificazionePMO(CA)'!VN20+'PianificazionePMO(CA)'!ZQ20,AY17+$I17))</f>
        <v>0.625</v>
      </c>
      <c r="BA17" s="374">
        <f>IF(BA$3=1,AZ17,IF(BA$2&lt;=$F$1,'PianificazionePMO(CA)'!RL20+'PianificazionePMO(CA)'!VO20+'PianificazionePMO(CA)'!ZR20,AZ17+$I17))</f>
        <v>0.625</v>
      </c>
      <c r="BB17" s="374">
        <f>IF(BB$3=1,BA17,IF(BB$2&lt;=$F$1,'PianificazionePMO(CA)'!RM20+'PianificazionePMO(CA)'!VP20+'PianificazionePMO(CA)'!ZS20,BA17+$I17))</f>
        <v>0.6875</v>
      </c>
      <c r="BC17" s="374">
        <f>IF(BC$3=1,BB17,IF(BC$2&lt;=$F$1,'PianificazionePMO(CA)'!RN20+'PianificazionePMO(CA)'!VQ20+'PianificazionePMO(CA)'!ZT20,BB17+$I17))</f>
        <v>0.75</v>
      </c>
      <c r="BD17" s="374">
        <f>IF(BD$3=1,BC17,IF(BD$2&lt;=$F$1,'PianificazionePMO(CA)'!RO20+'PianificazionePMO(CA)'!VR20+'PianificazionePMO(CA)'!ZU20,BC17+$I17))</f>
        <v>0.8125</v>
      </c>
      <c r="BE17" s="374">
        <f>IF(BE$3=1,BD17,IF(BE$2&lt;=$F$1,'PianificazionePMO(CA)'!RP20+'PianificazionePMO(CA)'!VS20+'PianificazionePMO(CA)'!ZV20,BD17+$I17))</f>
        <v>0.875</v>
      </c>
      <c r="BF17" s="374">
        <f>IF(BF$3=1,BE17,IF(BF$2&lt;=$F$1,'PianificazionePMO(CA)'!RQ20+'PianificazionePMO(CA)'!VT20+'PianificazionePMO(CA)'!ZW20,BE17+$I17))</f>
        <v>0.9375</v>
      </c>
      <c r="BG17" s="374">
        <f>IF(BG$3=1,BF17,IF(BG$2&lt;=$F$1,'PianificazionePMO(CA)'!RR20+'PianificazionePMO(CA)'!VU20+'PianificazionePMO(CA)'!ZX20,BF17+$I17))</f>
        <v>0.9375</v>
      </c>
      <c r="BH17" s="374">
        <f>IF(BH$3=1,BG17,IF(BH$2&lt;=$F$1,'PianificazionePMO(CA)'!RS20+'PianificazionePMO(CA)'!VV20+'PianificazionePMO(CA)'!ZY20,BG17+$I17))</f>
        <v>0.9375</v>
      </c>
      <c r="BI17" s="374">
        <f>IF(BI$3=1,BH17,IF(BI$2&lt;=$F$1,'PianificazionePMO(CA)'!RT20+'PianificazionePMO(CA)'!VW20+'PianificazionePMO(CA)'!ZZ20,BH17+$I17))</f>
        <v>1</v>
      </c>
      <c r="BJ17" s="374">
        <f>IF(BJ$3=1,BI17,IF(BJ$2&lt;=$F$1,'PianificazionePMO(CA)'!RU20+'PianificazionePMO(CA)'!VX20+'PianificazionePMO(CA)'!AAA20,BI17+$I17))</f>
        <v>1.0625</v>
      </c>
      <c r="BK17" s="374">
        <f>IF(BK$3=1,BJ17,IF(BK$2&lt;=$F$1,'PianificazionePMO(CA)'!RV20+'PianificazionePMO(CA)'!VY20+'PianificazionePMO(CA)'!AAB20,BJ17+$I17))</f>
        <v>1.125</v>
      </c>
      <c r="BL17" s="374">
        <f>IF(BL$3=1,BK17,IF(BL$2&lt;=$F$1,'PianificazionePMO(CA)'!RW20+'PianificazionePMO(CA)'!VZ20+'PianificazionePMO(CA)'!AAC20,BK17+$I17))</f>
        <v>1.1875</v>
      </c>
      <c r="BM17" s="374">
        <f>IF(BM$3=1,BL17,IF(BM$2&lt;=$F$1,'PianificazionePMO(CA)'!RX20+'PianificazionePMO(CA)'!WA20+'PianificazionePMO(CA)'!AAD20,BL17+$I17))</f>
        <v>1.25</v>
      </c>
      <c r="BN17" s="374">
        <f>IF(BN$3=1,BM17,IF(BN$2&lt;=$F$1,'PianificazionePMO(CA)'!RY20+'PianificazionePMO(CA)'!WB20+'PianificazionePMO(CA)'!AAE20,BM17+$I17))</f>
        <v>1.25</v>
      </c>
      <c r="BO17" s="374">
        <f>IF(BO$3=1,BN17,IF(BO$2&lt;=$F$1,'PianificazionePMO(CA)'!RZ20+'PianificazionePMO(CA)'!WC20+'PianificazionePMO(CA)'!AAF20,BN17+$I17))</f>
        <v>1.25</v>
      </c>
      <c r="BP17" s="374">
        <f>IF(BP$3=1,BO17,IF(BP$2&lt;=$F$1,'PianificazionePMO(CA)'!SA20+'PianificazionePMO(CA)'!WD20+'PianificazionePMO(CA)'!AAG20,BO17+$I17))</f>
        <v>1.3125</v>
      </c>
      <c r="BQ17" s="374">
        <f>IF(BQ$3=1,BP17,IF(BQ$2&lt;=$F$1,'PianificazionePMO(CA)'!SB20+'PianificazionePMO(CA)'!WE20+'PianificazionePMO(CA)'!AAH20,BP17+$I17))</f>
        <v>1.375</v>
      </c>
      <c r="BR17" s="374">
        <f>IF(BR$3=1,BQ17,IF(BR$2&lt;=$F$1,'PianificazionePMO(CA)'!SC20+'PianificazionePMO(CA)'!WF20+'PianificazionePMO(CA)'!AAI20,BQ17+$I17))</f>
        <v>1.4375</v>
      </c>
      <c r="BS17" s="374">
        <f>IF(BS$3=1,BR17,IF(BS$2&lt;=$F$1,'PianificazionePMO(CA)'!SD20+'PianificazionePMO(CA)'!WG20+'PianificazionePMO(CA)'!AAJ20,BR17+$I17))</f>
        <v>1.5</v>
      </c>
      <c r="BT17" s="374">
        <f>IF(BT$3=1,BS17,IF(BT$2&lt;=$F$1,'PianificazionePMO(CA)'!SE20+'PianificazionePMO(CA)'!WH20+'PianificazionePMO(CA)'!AAK20,BS17+$I17))</f>
        <v>1.5625</v>
      </c>
      <c r="BU17" s="374">
        <f>IF(BU$3=1,BT17,IF(BU$2&lt;=$F$1,'PianificazionePMO(CA)'!SF20+'PianificazionePMO(CA)'!WI20+'PianificazionePMO(CA)'!AAL20,BT17+$I17))</f>
        <v>1.5625</v>
      </c>
      <c r="BV17" s="374">
        <f>IF(BV$3=1,BU17,IF(BV$2&lt;=$F$1,'PianificazionePMO(CA)'!SG20+'PianificazionePMO(CA)'!WJ20+'PianificazionePMO(CA)'!AAM20,BU17+$I17))</f>
        <v>1.5625</v>
      </c>
      <c r="BW17" s="374">
        <f>IF(BW$3=1,BV17,IF(BW$2&lt;=$F$1,'PianificazionePMO(CA)'!SH20+'PianificazionePMO(CA)'!WK20+'PianificazionePMO(CA)'!AAN20,BV17+$I17))</f>
        <v>1.625</v>
      </c>
      <c r="BX17" s="374">
        <f>IF(BX$3=1,BW17,IF(BX$2&lt;=$F$1,'PianificazionePMO(CA)'!SI20+'PianificazionePMO(CA)'!WL20+'PianificazionePMO(CA)'!AAO20,BW17+$I17))</f>
        <v>1.625</v>
      </c>
      <c r="BY17" s="374">
        <f>IF(BY$3=1,BX17,IF(BY$2&lt;=$F$1,'PianificazionePMO(CA)'!SJ20+'PianificazionePMO(CA)'!WM20+'PianificazionePMO(CA)'!AAP20,BX17+$I17))</f>
        <v>1.625</v>
      </c>
      <c r="BZ17" s="374">
        <f>IF(BZ$3=1,BY17,IF(BZ$2&lt;=$F$1,'PianificazionePMO(CA)'!SK20+'PianificazionePMO(CA)'!WN20+'PianificazionePMO(CA)'!AAQ20,BY17+$I17))</f>
        <v>1.6875</v>
      </c>
      <c r="CA17" s="374">
        <f>IF(CA$3=1,BZ17,IF(CA$2&lt;=$F$1,'PianificazionePMO(CA)'!SL20+'PianificazionePMO(CA)'!WO20+'PianificazionePMO(CA)'!AAR20,BZ17+$I17))</f>
        <v>1.75</v>
      </c>
      <c r="CB17" s="374">
        <f>IF(CB$3=1,CA17,IF(CB$2&lt;=$F$1,'PianificazionePMO(CA)'!SM20+'PianificazionePMO(CA)'!WP20+'PianificazionePMO(CA)'!AAS20,CA17+$I17))</f>
        <v>1.75</v>
      </c>
      <c r="CC17" s="374">
        <f>IF(CC$3=1,CB17,IF(CC$2&lt;=$F$1,'PianificazionePMO(CA)'!SN20+'PianificazionePMO(CA)'!WQ20+'PianificazionePMO(CA)'!AAT20,CB17+$I17))</f>
        <v>1.75</v>
      </c>
      <c r="CD17" s="374">
        <f>IF(CD$3=1,CC17,IF(CD$2&lt;=$F$1,'PianificazionePMO(CA)'!SO20+'PianificazionePMO(CA)'!WR20+'PianificazionePMO(CA)'!AAU20,CC17+$I17))</f>
        <v>1.8125</v>
      </c>
      <c r="CE17" s="374">
        <f>IF(CE$3=1,CD17,IF(CE$2&lt;=$F$1,'PianificazionePMO(CA)'!SP20+'PianificazionePMO(CA)'!WS20+'PianificazionePMO(CA)'!AAV20,CD17+$I17))</f>
        <v>1.875</v>
      </c>
      <c r="CF17" s="374">
        <f>IF(CF$3=1,CE17,IF(CF$2&lt;=$F$1,'PianificazionePMO(CA)'!SQ20+'PianificazionePMO(CA)'!WT20+'PianificazionePMO(CA)'!AAW20,CE17+$I17))</f>
        <v>1.9375</v>
      </c>
      <c r="CG17" s="374">
        <f>IF(CG$3=1,CF17,IF(CG$2&lt;=$F$1,'PianificazionePMO(CA)'!SR20+'PianificazionePMO(CA)'!WU20+'PianificazionePMO(CA)'!AAX20,CF17+$I17))</f>
        <v>2</v>
      </c>
      <c r="CH17" s="374">
        <f>IF(CH$3=1,CG17,IF(CH$2&lt;=$F$1,'PianificazionePMO(CA)'!SS20+'PianificazionePMO(CA)'!WV20+'PianificazionePMO(CA)'!AAY20,CG17+$I17))</f>
        <v>2.0625</v>
      </c>
      <c r="CI17" s="374">
        <f>IF(CI$3=1,CH17,IF(CI$2&lt;=$F$1,'PianificazionePMO(CA)'!ST20+'PianificazionePMO(CA)'!WW20+'PianificazionePMO(CA)'!AAZ20,CH17+$I17))</f>
        <v>2.0625</v>
      </c>
      <c r="CJ17" s="374">
        <f>IF(CJ$3=1,CI17,IF(CJ$2&lt;=$F$1,'PianificazionePMO(CA)'!SU20+'PianificazionePMO(CA)'!WX20+'PianificazionePMO(CA)'!ABA20,CI17+$I17))</f>
        <v>2.0625</v>
      </c>
      <c r="CK17" s="374">
        <f>IF(CK$3=1,CJ17,IF(CK$2&lt;=$F$1,'PianificazionePMO(CA)'!SV20+'PianificazionePMO(CA)'!WY20+'PianificazionePMO(CA)'!ABB20,CJ17+$I17))</f>
        <v>2.125</v>
      </c>
      <c r="CL17" s="374">
        <f>IF(CL$3=1,CK17,IF(CL$2&lt;=$F$1,'PianificazionePMO(CA)'!SW20+'PianificazionePMO(CA)'!WZ20+'PianificazionePMO(CA)'!ABC20,CK17+$I17))</f>
        <v>2.1875</v>
      </c>
      <c r="CM17" s="374">
        <f>IF(CM$3=1,CL17,IF(CM$2&lt;=$F$1,'PianificazionePMO(CA)'!SX20+'PianificazionePMO(CA)'!XA20+'PianificazionePMO(CA)'!ABD20,CL17+$I17))</f>
        <v>2.25</v>
      </c>
      <c r="CN17" s="374">
        <f>IF(CN$3=1,CM17,IF(CN$2&lt;=$F$1,'PianificazionePMO(CA)'!SY20+'PianificazionePMO(CA)'!XB20+'PianificazionePMO(CA)'!ABE20,CM17+$I17))</f>
        <v>2.3125</v>
      </c>
      <c r="CO17" s="374">
        <f>IF(CO$3=1,CN17,IF(CO$2&lt;=$F$1,'PianificazionePMO(CA)'!SZ20+'PianificazionePMO(CA)'!XC20+'PianificazionePMO(CA)'!ABF20,CN17+$I17))</f>
        <v>2.375</v>
      </c>
      <c r="CP17" s="374">
        <f>IF(CP$3=1,CO17,IF(CP$2&lt;=$F$1,'PianificazionePMO(CA)'!TA20+'PianificazionePMO(CA)'!XD20+'PianificazionePMO(CA)'!ABG20,CO17+$I17))</f>
        <v>2.375</v>
      </c>
      <c r="CQ17" s="374">
        <f>IF(CQ$3=1,CP17,IF(CQ$2&lt;=$F$1,'PianificazionePMO(CA)'!TB20+'PianificazionePMO(CA)'!XE20+'PianificazionePMO(CA)'!ABH20,CP17+$I17))</f>
        <v>2.375</v>
      </c>
      <c r="CR17" s="374">
        <f>IF(CR$3=1,CQ17,IF(CR$2&lt;=$F$1,'PianificazionePMO(CA)'!TC20+'PianificazionePMO(CA)'!XF20+'PianificazionePMO(CA)'!ABI20,CQ17+$I17))</f>
        <v>2.4375</v>
      </c>
      <c r="CS17" s="374">
        <f>IF(CS$3=1,CR17,IF(CS$2&lt;=$F$1,'PianificazionePMO(CA)'!TD20+'PianificazionePMO(CA)'!XG20+'PianificazionePMO(CA)'!ABJ20,CR17+$I17))</f>
        <v>2.5</v>
      </c>
      <c r="CT17" s="374">
        <f>IF(CT$3=1,CS17,IF(CT$2&lt;=$F$1,'PianificazionePMO(CA)'!TE20+'PianificazionePMO(CA)'!XH20+'PianificazionePMO(CA)'!ABK20,CS17+$I17))</f>
        <v>2.5625</v>
      </c>
      <c r="CU17" s="374">
        <f>IF(CU$3=1,CT17,IF(CU$2&lt;=$F$1,'PianificazionePMO(CA)'!TF20+'PianificazionePMO(CA)'!XI20+'PianificazionePMO(CA)'!ABL20,CT17+$I17))</f>
        <v>2.625</v>
      </c>
      <c r="CV17" s="374">
        <f>IF(CV$3=1,CU17,IF(CV$2&lt;=$F$1,'PianificazionePMO(CA)'!TG20+'PianificazionePMO(CA)'!XJ20+'PianificazionePMO(CA)'!ABM20,CU17+$I17))</f>
        <v>2.6875</v>
      </c>
      <c r="CW17" s="374">
        <f>IF(CW$3=1,CV17,IF(CW$2&lt;=$F$1,'PianificazionePMO(CA)'!TH20+'PianificazionePMO(CA)'!XK20+'PianificazionePMO(CA)'!ABN20,CV17+$I17))</f>
        <v>2.6875</v>
      </c>
      <c r="CX17" s="374">
        <f>IF(CX$3=1,CW17,IF(CX$2&lt;=$F$1,'PianificazionePMO(CA)'!TI20+'PianificazionePMO(CA)'!XL20+'PianificazionePMO(CA)'!ABO20,CW17+$I17))</f>
        <v>2.6875</v>
      </c>
      <c r="CY17" s="374">
        <f>IF(CY$3=1,CX17,IF(CY$2&lt;=$F$1,'PianificazionePMO(CA)'!TJ20+'PianificazionePMO(CA)'!XM20+'PianificazionePMO(CA)'!ABP20,CX17+$I17))</f>
        <v>2.75</v>
      </c>
      <c r="CZ17" s="374">
        <f>IF(CZ$3=1,CY17,IF(CZ$2&lt;=$F$1,'PianificazionePMO(CA)'!TK20+'PianificazionePMO(CA)'!XN20+'PianificazionePMO(CA)'!ABQ20,CY17+$I17))</f>
        <v>2.8125</v>
      </c>
      <c r="DA17" s="374">
        <f>IF(DA$3=1,CZ17,IF(DA$2&lt;=$F$1,'PianificazionePMO(CA)'!TL20+'PianificazionePMO(CA)'!XO20+'PianificazionePMO(CA)'!ABR20,CZ17+$I17))</f>
        <v>2.875</v>
      </c>
      <c r="DB17" s="374">
        <f>IF(DB$3=1,DA17,IF(DB$2&lt;=$F$1,'PianificazionePMO(CA)'!TM20+'PianificazionePMO(CA)'!XP20+'PianificazionePMO(CA)'!ABS20,DA17+$I17))</f>
        <v>2.9375</v>
      </c>
      <c r="DC17" s="374">
        <f>IF(DC$3=1,DB17,IF(DC$2&lt;=$F$1,'PianificazionePMO(CA)'!TN20+'PianificazionePMO(CA)'!XQ20+'PianificazionePMO(CA)'!ABT20,DB17+$I17))</f>
        <v>3</v>
      </c>
      <c r="DD17" s="374">
        <f>IF(DD$3=1,DC17,IF(DD$2&lt;=$F$1,'PianificazionePMO(CA)'!TO20+'PianificazionePMO(CA)'!XR20+'PianificazionePMO(CA)'!ABU20,DC17+$I17))</f>
        <v>3</v>
      </c>
      <c r="DE17" s="374">
        <f>IF(DE$3=1,DD17,IF(DE$2&lt;=$F$1,'PianificazionePMO(CA)'!TP20+'PianificazionePMO(CA)'!XS20+'PianificazionePMO(CA)'!ABV20,DD17+$I17))</f>
        <v>3</v>
      </c>
      <c r="DF17" s="374">
        <f>IF(DF$3=1,DE17,IF(DF$2&lt;=$F$1,'PianificazionePMO(CA)'!TQ20+'PianificazionePMO(CA)'!XT20+'PianificazionePMO(CA)'!ABW20,DE17+$I17))</f>
        <v>3.0625</v>
      </c>
      <c r="DG17" s="374">
        <f>IF(DG$3=1,DF17,IF(DG$2&lt;=$F$1,'PianificazionePMO(CA)'!TR20+'PianificazionePMO(CA)'!XU20+'PianificazionePMO(CA)'!ABX20,DF17+$I17))</f>
        <v>3.125</v>
      </c>
      <c r="DH17" s="374">
        <f>IF(DH$3=1,DG17,IF(DH$2&lt;=$F$1,'PianificazionePMO(CA)'!TS20+'PianificazionePMO(CA)'!XV20+'PianificazionePMO(CA)'!ABY20,DG17+$I17))</f>
        <v>3.1875</v>
      </c>
      <c r="DI17" s="374">
        <f>IF(DI$3=1,DH17,IF(DI$2&lt;=$F$1,'PianificazionePMO(CA)'!TT20+'PianificazionePMO(CA)'!XW20+'PianificazionePMO(CA)'!ABZ20,DH17+$I17))</f>
        <v>3.25</v>
      </c>
      <c r="DJ17" s="374">
        <f>IF(DJ$3=1,DI17,IF(DJ$2&lt;=$F$1,'PianificazionePMO(CA)'!TU20+'PianificazionePMO(CA)'!XX20+'PianificazionePMO(CA)'!ACA20,DI17+$I17))</f>
        <v>3.3125</v>
      </c>
      <c r="DK17" s="374"/>
      <c r="DL17" s="374"/>
      <c r="DM17" s="374"/>
      <c r="DN17" s="371"/>
      <c r="DO17" s="371"/>
      <c r="DP17" s="371"/>
      <c r="DQ17" s="371"/>
      <c r="DR17" s="371"/>
      <c r="DS17" s="371"/>
      <c r="DT17" s="371"/>
      <c r="DU17" s="371"/>
      <c r="DV17" s="371"/>
      <c r="DW17" s="371"/>
      <c r="DX17" s="371"/>
      <c r="DY17" s="371"/>
      <c r="DZ17" s="371"/>
      <c r="EA17" s="371"/>
      <c r="EB17" s="371"/>
      <c r="EC17" s="371"/>
      <c r="ED17" s="371"/>
      <c r="EE17" s="371"/>
      <c r="EF17" s="371"/>
      <c r="EG17" s="371"/>
      <c r="EH17" s="371"/>
      <c r="EI17" s="371"/>
      <c r="EJ17" s="371"/>
      <c r="EK17" s="371"/>
      <c r="EL17" s="371"/>
      <c r="EM17" s="371"/>
      <c r="EN17" s="371"/>
      <c r="EO17" s="371"/>
      <c r="EP17" s="371"/>
      <c r="EQ17" s="371"/>
      <c r="ER17" s="371"/>
      <c r="ES17" s="371"/>
      <c r="ET17" s="371"/>
      <c r="EU17" s="371"/>
      <c r="EV17" s="371"/>
      <c r="EW17" s="371"/>
      <c r="EX17" s="371"/>
      <c r="EY17" s="371"/>
      <c r="EZ17" s="371"/>
      <c r="FA17" s="371"/>
      <c r="FB17" s="371"/>
      <c r="FC17" s="371"/>
      <c r="FD17" s="371"/>
      <c r="FE17" s="371"/>
      <c r="FF17" s="371"/>
      <c r="FG17" s="371"/>
      <c r="FH17" s="371"/>
      <c r="FI17" s="371"/>
      <c r="FJ17" s="371"/>
    </row>
    <row r="18" spans="1:166" outlineLevel="1">
      <c r="A18" s="824"/>
      <c r="B18" s="362" t="str">
        <f>'Lista PMO'!A19</f>
        <v>P59-Deploy &amp; Change CRMT</v>
      </c>
      <c r="C18" s="362" t="str">
        <f>'Lista PMO'!B19</f>
        <v>AO004511_YYY72</v>
      </c>
      <c r="D18" s="362" t="str">
        <f>'Lista PMO'!C19</f>
        <v>VARIAZIONE_ANAGRAFICA_MOGE</v>
      </c>
      <c r="E18" s="369">
        <f>VLOOKUP(C18,'Lista PMO'!B:AB,19,FALSE)</f>
        <v>1</v>
      </c>
      <c r="F18" s="370">
        <f>VLOOKUP(C18,'Lista PMO'!$B$1:$BO$42,60,FALSE)</f>
        <v>0</v>
      </c>
      <c r="G18" s="369">
        <f t="shared" si="7"/>
        <v>1</v>
      </c>
      <c r="H18" s="378">
        <f>IFERROR(F18/(NETWORKDAYS($K18,$F$1,hol!$A$1:$A$9)),0)</f>
        <v>0</v>
      </c>
      <c r="I18" s="378">
        <f>IFERROR(G18/((NETWORKDAYS($F$1+1,$L18,hol!$A$1:$A$9)+$J$1)),0)</f>
        <v>6.25E-2</v>
      </c>
      <c r="J18" s="378">
        <f t="shared" si="8"/>
        <v>6.25E-2</v>
      </c>
      <c r="K18" s="389">
        <f>VLOOKUP(C18,'PianificazionePMO(CA)'!$B$7:$I$37,7,FALSE)</f>
        <v>43271</v>
      </c>
      <c r="L18" s="389">
        <f>VLOOKUP(C18,'PianificazionePMO(CA)'!$B$7:$I$37,8,FALSE)</f>
        <v>43315</v>
      </c>
      <c r="N18" s="374">
        <f>IF(N$3=1,M18,IF(N$2&lt;=$F$1,'PianificazionePMO(CA)'!PY21+'PianificazionePMO(CA)'!UB21+'PianificazionePMO(CA)'!YE21,M18+$I18))</f>
        <v>0</v>
      </c>
      <c r="O18" s="374">
        <f>IF(O$3=1,N18,IF(O$2&lt;=$F$1,'PianificazionePMO(CA)'!PZ21+'PianificazionePMO(CA)'!UC21+'PianificazionePMO(CA)'!YF21,N18+$I18))</f>
        <v>0</v>
      </c>
      <c r="P18" s="374">
        <f>IF(P$3=1,O18,IF(P$2&lt;=$F$1,'PianificazionePMO(CA)'!QA21+'PianificazionePMO(CA)'!UD21+'PianificazionePMO(CA)'!YG21,O18+$I18))</f>
        <v>0</v>
      </c>
      <c r="Q18" s="374">
        <f>IF(Q$3=1,P18,IF(Q$2&lt;=$F$1,'PianificazionePMO(CA)'!QB21+'PianificazionePMO(CA)'!UE21+'PianificazionePMO(CA)'!YH21,P18+$I18))</f>
        <v>0</v>
      </c>
      <c r="R18" s="374">
        <f>IF(R$3=1,Q18,IF(R$2&lt;=$F$1,'PianificazionePMO(CA)'!QC21+'PianificazionePMO(CA)'!UF21+'PianificazionePMO(CA)'!YI21,Q18+$I18))</f>
        <v>0</v>
      </c>
      <c r="S18" s="374">
        <f>IF(S$3=1,R18,IF(S$2&lt;=$F$1,'PianificazionePMO(CA)'!QD21+'PianificazionePMO(CA)'!UG21+'PianificazionePMO(CA)'!YJ21,R18+$I18))</f>
        <v>0</v>
      </c>
      <c r="T18" s="374">
        <f>IF(T$3=1,S18,IF(T$2&lt;=$F$1,'PianificazionePMO(CA)'!QE21+'PianificazionePMO(CA)'!UH21+'PianificazionePMO(CA)'!YK21,S18+$I18))</f>
        <v>0</v>
      </c>
      <c r="U18" s="374">
        <f>IF(U$3=1,T18,IF(U$2&lt;=$F$1,'PianificazionePMO(CA)'!QF21+'PianificazionePMO(CA)'!UI21+'PianificazionePMO(CA)'!YL21,T18+$I18))</f>
        <v>0</v>
      </c>
      <c r="V18" s="374">
        <f>IF(V$3=1,U18,IF(V$2&lt;=$F$1,'PianificazionePMO(CA)'!QG21+'PianificazionePMO(CA)'!UJ21+'PianificazionePMO(CA)'!YM21,U18+$I18))</f>
        <v>0</v>
      </c>
      <c r="W18" s="374">
        <f>IF(W$3=1,V18,IF(W$2&lt;=$F$1,'PianificazionePMO(CA)'!QH21+'PianificazionePMO(CA)'!UK21+'PianificazionePMO(CA)'!YN21,V18+$I18))</f>
        <v>0</v>
      </c>
      <c r="X18" s="374">
        <f>IF(X$3=1,W18,IF(X$2&lt;=$F$1,'PianificazionePMO(CA)'!QI21+'PianificazionePMO(CA)'!UL21+'PianificazionePMO(CA)'!YO21,W18+$I18))</f>
        <v>0</v>
      </c>
      <c r="Y18" s="374">
        <f>IF(Y$3=1,X18,IF(Y$2&lt;=$F$1,'PianificazionePMO(CA)'!QJ21+'PianificazionePMO(CA)'!UM21+'PianificazionePMO(CA)'!YP21,X18+$I18))</f>
        <v>0</v>
      </c>
      <c r="Z18" s="374">
        <f>IF(Z$3=1,Y18,IF(Z$2&lt;=$F$1,'PianificazionePMO(CA)'!QK21+'PianificazionePMO(CA)'!UN21+'PianificazionePMO(CA)'!YQ21,Y18+$I18))</f>
        <v>0</v>
      </c>
      <c r="AA18" s="374">
        <f>IF(AA$3=1,Z18,IF(AA$2&lt;=$F$1,'PianificazionePMO(CA)'!QL21+'PianificazionePMO(CA)'!UO21+'PianificazionePMO(CA)'!YR21,Z18+$I18))</f>
        <v>0</v>
      </c>
      <c r="AB18" s="374">
        <f>IF(AB$3=1,AA18,IF(AB$2&lt;=$F$1,'PianificazionePMO(CA)'!QM21+'PianificazionePMO(CA)'!UP21+'PianificazionePMO(CA)'!YS21,AA18+$I18))</f>
        <v>0</v>
      </c>
      <c r="AC18" s="374">
        <f>IF(AC$3=1,AB18,IF(AC$2&lt;=$F$1,'PianificazionePMO(CA)'!QN21+'PianificazionePMO(CA)'!UQ21+'PianificazionePMO(CA)'!YT21,AB18+$I18))</f>
        <v>0</v>
      </c>
      <c r="AD18" s="374">
        <f>IF(AD$3=1,AC18,IF(AD$2&lt;=$F$1,'PianificazionePMO(CA)'!QO21+'PianificazionePMO(CA)'!UR21+'PianificazionePMO(CA)'!YU21,AC18+$I18))</f>
        <v>0</v>
      </c>
      <c r="AE18" s="374">
        <f>IF(AE$3=1,AD18,IF(AE$2&lt;=$F$1,'PianificazionePMO(CA)'!QP21+'PianificazionePMO(CA)'!US21+'PianificazionePMO(CA)'!YV21,AD18+$I18))</f>
        <v>0</v>
      </c>
      <c r="AF18" s="374">
        <f>IF(AF$3=1,AE18,IF(AF$2&lt;=$F$1,'PianificazionePMO(CA)'!QQ21+'PianificazionePMO(CA)'!UT21+'PianificazionePMO(CA)'!YW21,AE18+$I18))</f>
        <v>0</v>
      </c>
      <c r="AG18" s="374">
        <f>IF(AG$3=1,AF18,IF(AG$2&lt;=$F$1,'PianificazionePMO(CA)'!QR21+'PianificazionePMO(CA)'!UU21+'PianificazionePMO(CA)'!YX21,AF18+$I18))</f>
        <v>0</v>
      </c>
      <c r="AH18" s="374">
        <f>IF(AH$3=1,AG18,IF(AH$2&lt;=$F$1,'PianificazionePMO(CA)'!QS21+'PianificazionePMO(CA)'!UV21+'PianificazionePMO(CA)'!YY21,AG18+$I18))</f>
        <v>0</v>
      </c>
      <c r="AI18" s="374">
        <f>IF(AI$3=1,AH18,IF(AI$2&lt;=$F$1,'PianificazionePMO(CA)'!QT21+'PianificazionePMO(CA)'!UW21+'PianificazionePMO(CA)'!YZ21,AH18+$I18))</f>
        <v>0</v>
      </c>
      <c r="AJ18" s="374">
        <f>IF(AJ$3=1,AI18,IF(AJ$2&lt;=$F$1,'PianificazionePMO(CA)'!QU21+'PianificazionePMO(CA)'!UX21+'PianificazionePMO(CA)'!ZA21,AI18+$I18))</f>
        <v>0</v>
      </c>
      <c r="AK18" s="374">
        <f>IF(AK$3=1,AJ18,IF(AK$2&lt;=$F$1,'PianificazionePMO(CA)'!QV21+'PianificazionePMO(CA)'!UY21+'PianificazionePMO(CA)'!ZB21,AJ18+$I18))</f>
        <v>6.25E-2</v>
      </c>
      <c r="AL18" s="374">
        <f>IF(AL$3=1,AK18,IF(AL$2&lt;=$F$1,'PianificazionePMO(CA)'!QW21+'PianificazionePMO(CA)'!UZ21+'PianificazionePMO(CA)'!ZC21,AK18+$I18))</f>
        <v>6.25E-2</v>
      </c>
      <c r="AM18" s="374">
        <f>IF(AM$3=1,AL18,IF(AM$2&lt;=$F$1,'PianificazionePMO(CA)'!QX21+'PianificazionePMO(CA)'!VA21+'PianificazionePMO(CA)'!ZD21,AL18+$I18))</f>
        <v>6.25E-2</v>
      </c>
      <c r="AN18" s="374">
        <f>IF(AN$3=1,AM18,IF(AN$2&lt;=$F$1,'PianificazionePMO(CA)'!QY21+'PianificazionePMO(CA)'!VB21+'PianificazionePMO(CA)'!ZE21,AM18+$I18))</f>
        <v>0.125</v>
      </c>
      <c r="AO18" s="374">
        <f>IF(AO$3=1,AN18,IF(AO$2&lt;=$F$1,'PianificazionePMO(CA)'!QZ21+'PianificazionePMO(CA)'!VC21+'PianificazionePMO(CA)'!ZF21,AN18+$I18))</f>
        <v>0.125</v>
      </c>
      <c r="AP18" s="374">
        <f>IF(AP$3=1,AO18,IF(AP$2&lt;=$F$1,'PianificazionePMO(CA)'!RA21+'PianificazionePMO(CA)'!VD21+'PianificazionePMO(CA)'!ZG21,AO18+$I18))</f>
        <v>0.1875</v>
      </c>
      <c r="AQ18" s="374">
        <f>IF(AQ$3=1,AP18,IF(AQ$2&lt;=$F$1,'PianificazionePMO(CA)'!RB21+'PianificazionePMO(CA)'!VE21+'PianificazionePMO(CA)'!ZH21,AP18+$I18))</f>
        <v>0.25</v>
      </c>
      <c r="AR18" s="374">
        <f>IF(AR$3=1,AQ18,IF(AR$2&lt;=$F$1,'PianificazionePMO(CA)'!RC21+'PianificazionePMO(CA)'!VF21+'PianificazionePMO(CA)'!ZI21,AQ18+$I18))</f>
        <v>0.3125</v>
      </c>
      <c r="AS18" s="374">
        <f>IF(AS$3=1,AR18,IF(AS$2&lt;=$F$1,'PianificazionePMO(CA)'!RD21+'PianificazionePMO(CA)'!VG21+'PianificazionePMO(CA)'!ZJ21,AR18+$I18))</f>
        <v>0.3125</v>
      </c>
      <c r="AT18" s="374">
        <f>IF(AT$3=1,AS18,IF(AT$2&lt;=$F$1,'PianificazionePMO(CA)'!RE21+'PianificazionePMO(CA)'!VH21+'PianificazionePMO(CA)'!ZK21,AS18+$I18))</f>
        <v>0.3125</v>
      </c>
      <c r="AU18" s="374">
        <f>IF(AU$3=1,AT18,IF(AU$2&lt;=$F$1,'PianificazionePMO(CA)'!RF21+'PianificazionePMO(CA)'!VI21+'PianificazionePMO(CA)'!ZL21,AT18+$I18))</f>
        <v>0.375</v>
      </c>
      <c r="AV18" s="374">
        <f>IF(AV$3=1,AU18,IF(AV$2&lt;=$F$1,'PianificazionePMO(CA)'!RG21+'PianificazionePMO(CA)'!VJ21+'PianificazionePMO(CA)'!ZM21,AU18+$I18))</f>
        <v>0.4375</v>
      </c>
      <c r="AW18" s="374">
        <f>IF(AW$3=1,AV18,IF(AW$2&lt;=$F$1,'PianificazionePMO(CA)'!RH21+'PianificazionePMO(CA)'!VK21+'PianificazionePMO(CA)'!ZN21,AV18+$I18))</f>
        <v>0.5</v>
      </c>
      <c r="AX18" s="374">
        <f>IF(AX$3=1,AW18,IF(AX$2&lt;=$F$1,'PianificazionePMO(CA)'!RI21+'PianificazionePMO(CA)'!VL21+'PianificazionePMO(CA)'!ZO21,AW18+$I18))</f>
        <v>0.5625</v>
      </c>
      <c r="AY18" s="374">
        <f>IF(AY$3=1,AX18,IF(AY$2&lt;=$F$1,'PianificazionePMO(CA)'!RJ21+'PianificazionePMO(CA)'!VM21+'PianificazionePMO(CA)'!ZP21,AX18+$I18))</f>
        <v>0.625</v>
      </c>
      <c r="AZ18" s="374">
        <f>IF(AZ$3=1,AY18,IF(AZ$2&lt;=$F$1,'PianificazionePMO(CA)'!RK21+'PianificazionePMO(CA)'!VN21+'PianificazionePMO(CA)'!ZQ21,AY18+$I18))</f>
        <v>0.625</v>
      </c>
      <c r="BA18" s="374">
        <f>IF(BA$3=1,AZ18,IF(BA$2&lt;=$F$1,'PianificazionePMO(CA)'!RL21+'PianificazionePMO(CA)'!VO21+'PianificazionePMO(CA)'!ZR21,AZ18+$I18))</f>
        <v>0.625</v>
      </c>
      <c r="BB18" s="374">
        <f>IF(BB$3=1,BA18,IF(BB$2&lt;=$F$1,'PianificazionePMO(CA)'!RM21+'PianificazionePMO(CA)'!VP21+'PianificazionePMO(CA)'!ZS21,BA18+$I18))</f>
        <v>0.6875</v>
      </c>
      <c r="BC18" s="374">
        <f>IF(BC$3=1,BB18,IF(BC$2&lt;=$F$1,'PianificazionePMO(CA)'!RN21+'PianificazionePMO(CA)'!VQ21+'PianificazionePMO(CA)'!ZT21,BB18+$I18))</f>
        <v>0.75</v>
      </c>
      <c r="BD18" s="374">
        <f>IF(BD$3=1,BC18,IF(BD$2&lt;=$F$1,'PianificazionePMO(CA)'!RO21+'PianificazionePMO(CA)'!VR21+'PianificazionePMO(CA)'!ZU21,BC18+$I18))</f>
        <v>0.8125</v>
      </c>
      <c r="BE18" s="374">
        <f>IF(BE$3=1,BD18,IF(BE$2&lt;=$F$1,'PianificazionePMO(CA)'!RP21+'PianificazionePMO(CA)'!VS21+'PianificazionePMO(CA)'!ZV21,BD18+$I18))</f>
        <v>0.875</v>
      </c>
      <c r="BF18" s="374">
        <f>IF(BF$3=1,BE18,IF(BF$2&lt;=$F$1,'PianificazionePMO(CA)'!RQ21+'PianificazionePMO(CA)'!VT21+'PianificazionePMO(CA)'!ZW21,BE18+$I18))</f>
        <v>0.9375</v>
      </c>
      <c r="BG18" s="374">
        <f>IF(BG$3=1,BF18,IF(BG$2&lt;=$F$1,'PianificazionePMO(CA)'!RR21+'PianificazionePMO(CA)'!VU21+'PianificazionePMO(CA)'!ZX21,BF18+$I18))</f>
        <v>0.9375</v>
      </c>
      <c r="BH18" s="374">
        <f>IF(BH$3=1,BG18,IF(BH$2&lt;=$F$1,'PianificazionePMO(CA)'!RS21+'PianificazionePMO(CA)'!VV21+'PianificazionePMO(CA)'!ZY21,BG18+$I18))</f>
        <v>0.9375</v>
      </c>
      <c r="BI18" s="374">
        <f>IF(BI$3=1,BH18,IF(BI$2&lt;=$F$1,'PianificazionePMO(CA)'!RT21+'PianificazionePMO(CA)'!VW21+'PianificazionePMO(CA)'!ZZ21,BH18+$I18))</f>
        <v>1</v>
      </c>
      <c r="BJ18" s="374">
        <f>IF(BJ$3=1,BI18,IF(BJ$2&lt;=$F$1,'PianificazionePMO(CA)'!RU21+'PianificazionePMO(CA)'!VX21+'PianificazionePMO(CA)'!AAA21,BI18+$I18))</f>
        <v>1.0625</v>
      </c>
      <c r="BK18" s="374">
        <f>IF(BK$3=1,BJ18,IF(BK$2&lt;=$F$1,'PianificazionePMO(CA)'!RV21+'PianificazionePMO(CA)'!VY21+'PianificazionePMO(CA)'!AAB21,BJ18+$I18))</f>
        <v>1.125</v>
      </c>
      <c r="BL18" s="374">
        <f>IF(BL$3=1,BK18,IF(BL$2&lt;=$F$1,'PianificazionePMO(CA)'!RW21+'PianificazionePMO(CA)'!VZ21+'PianificazionePMO(CA)'!AAC21,BK18+$I18))</f>
        <v>1.1875</v>
      </c>
      <c r="BM18" s="374">
        <f>IF(BM$3=1,BL18,IF(BM$2&lt;=$F$1,'PianificazionePMO(CA)'!RX21+'PianificazionePMO(CA)'!WA21+'PianificazionePMO(CA)'!AAD21,BL18+$I18))</f>
        <v>1.25</v>
      </c>
      <c r="BN18" s="374">
        <f>IF(BN$3=1,BM18,IF(BN$2&lt;=$F$1,'PianificazionePMO(CA)'!RY21+'PianificazionePMO(CA)'!WB21+'PianificazionePMO(CA)'!AAE21,BM18+$I18))</f>
        <v>1.25</v>
      </c>
      <c r="BO18" s="374">
        <f>IF(BO$3=1,BN18,IF(BO$2&lt;=$F$1,'PianificazionePMO(CA)'!RZ21+'PianificazionePMO(CA)'!WC21+'PianificazionePMO(CA)'!AAF21,BN18+$I18))</f>
        <v>1.25</v>
      </c>
      <c r="BP18" s="374">
        <f>IF(BP$3=1,BO18,IF(BP$2&lt;=$F$1,'PianificazionePMO(CA)'!SA21+'PianificazionePMO(CA)'!WD21+'PianificazionePMO(CA)'!AAG21,BO18+$I18))</f>
        <v>1.3125</v>
      </c>
      <c r="BQ18" s="374">
        <f>IF(BQ$3=1,BP18,IF(BQ$2&lt;=$F$1,'PianificazionePMO(CA)'!SB21+'PianificazionePMO(CA)'!WE21+'PianificazionePMO(CA)'!AAH21,BP18+$I18))</f>
        <v>1.375</v>
      </c>
      <c r="BR18" s="374">
        <f>IF(BR$3=1,BQ18,IF(BR$2&lt;=$F$1,'PianificazionePMO(CA)'!SC21+'PianificazionePMO(CA)'!WF21+'PianificazionePMO(CA)'!AAI21,BQ18+$I18))</f>
        <v>1.4375</v>
      </c>
      <c r="BS18" s="374">
        <f>IF(BS$3=1,BR18,IF(BS$2&lt;=$F$1,'PianificazionePMO(CA)'!SD21+'PianificazionePMO(CA)'!WG21+'PianificazionePMO(CA)'!AAJ21,BR18+$I18))</f>
        <v>1.5</v>
      </c>
      <c r="BT18" s="374">
        <f>IF(BT$3=1,BS18,IF(BT$2&lt;=$F$1,'PianificazionePMO(CA)'!SE21+'PianificazionePMO(CA)'!WH21+'PianificazionePMO(CA)'!AAK21,BS18+$I18))</f>
        <v>1.5625</v>
      </c>
      <c r="BU18" s="374">
        <f>IF(BU$3=1,BT18,IF(BU$2&lt;=$F$1,'PianificazionePMO(CA)'!SF21+'PianificazionePMO(CA)'!WI21+'PianificazionePMO(CA)'!AAL21,BT18+$I18))</f>
        <v>1.5625</v>
      </c>
      <c r="BV18" s="374">
        <f>IF(BV$3=1,BU18,IF(BV$2&lt;=$F$1,'PianificazionePMO(CA)'!SG21+'PianificazionePMO(CA)'!WJ21+'PianificazionePMO(CA)'!AAM21,BU18+$I18))</f>
        <v>1.5625</v>
      </c>
      <c r="BW18" s="374">
        <f>IF(BW$3=1,BV18,IF(BW$2&lt;=$F$1,'PianificazionePMO(CA)'!SH21+'PianificazionePMO(CA)'!WK21+'PianificazionePMO(CA)'!AAN21,BV18+$I18))</f>
        <v>1.625</v>
      </c>
      <c r="BX18" s="374">
        <f>IF(BX$3=1,BW18,IF(BX$2&lt;=$F$1,'PianificazionePMO(CA)'!SI21+'PianificazionePMO(CA)'!WL21+'PianificazionePMO(CA)'!AAO21,BW18+$I18))</f>
        <v>1.625</v>
      </c>
      <c r="BY18" s="374">
        <f>IF(BY$3=1,BX18,IF(BY$2&lt;=$F$1,'PianificazionePMO(CA)'!SJ21+'PianificazionePMO(CA)'!WM21+'PianificazionePMO(CA)'!AAP21,BX18+$I18))</f>
        <v>1.625</v>
      </c>
      <c r="BZ18" s="374">
        <f>IF(BZ$3=1,BY18,IF(BZ$2&lt;=$F$1,'PianificazionePMO(CA)'!SK21+'PianificazionePMO(CA)'!WN21+'PianificazionePMO(CA)'!AAQ21,BY18+$I18))</f>
        <v>1.6875</v>
      </c>
      <c r="CA18" s="374">
        <f>IF(CA$3=1,BZ18,IF(CA$2&lt;=$F$1,'PianificazionePMO(CA)'!SL21+'PianificazionePMO(CA)'!WO21+'PianificazionePMO(CA)'!AAR21,BZ18+$I18))</f>
        <v>1.75</v>
      </c>
      <c r="CB18" s="374">
        <f>IF(CB$3=1,CA18,IF(CB$2&lt;=$F$1,'PianificazionePMO(CA)'!SM21+'PianificazionePMO(CA)'!WP21+'PianificazionePMO(CA)'!AAS21,CA18+$I18))</f>
        <v>1.75</v>
      </c>
      <c r="CC18" s="374">
        <f>IF(CC$3=1,CB18,IF(CC$2&lt;=$F$1,'PianificazionePMO(CA)'!SN21+'PianificazionePMO(CA)'!WQ21+'PianificazionePMO(CA)'!AAT21,CB18+$I18))</f>
        <v>1.75</v>
      </c>
      <c r="CD18" s="374">
        <f>IF(CD$3=1,CC18,IF(CD$2&lt;=$F$1,'PianificazionePMO(CA)'!SO21+'PianificazionePMO(CA)'!WR21+'PianificazionePMO(CA)'!AAU21,CC18+$I18))</f>
        <v>1.8125</v>
      </c>
      <c r="CE18" s="374">
        <f>IF(CE$3=1,CD18,IF(CE$2&lt;=$F$1,'PianificazionePMO(CA)'!SP21+'PianificazionePMO(CA)'!WS21+'PianificazionePMO(CA)'!AAV21,CD18+$I18))</f>
        <v>1.875</v>
      </c>
      <c r="CF18" s="374">
        <f>IF(CF$3=1,CE18,IF(CF$2&lt;=$F$1,'PianificazionePMO(CA)'!SQ21+'PianificazionePMO(CA)'!WT21+'PianificazionePMO(CA)'!AAW21,CE18+$I18))</f>
        <v>1.9375</v>
      </c>
      <c r="CG18" s="374">
        <f>IF(CG$3=1,CF18,IF(CG$2&lt;=$F$1,'PianificazionePMO(CA)'!SR21+'PianificazionePMO(CA)'!WU21+'PianificazionePMO(CA)'!AAX21,CF18+$I18))</f>
        <v>2</v>
      </c>
      <c r="CH18" s="374">
        <f>IF(CH$3=1,CG18,IF(CH$2&lt;=$F$1,'PianificazionePMO(CA)'!SS21+'PianificazionePMO(CA)'!WV21+'PianificazionePMO(CA)'!AAY21,CG18+$I18))</f>
        <v>2.0625</v>
      </c>
      <c r="CI18" s="374">
        <f>IF(CI$3=1,CH18,IF(CI$2&lt;=$F$1,'PianificazionePMO(CA)'!ST21+'PianificazionePMO(CA)'!WW21+'PianificazionePMO(CA)'!AAZ21,CH18+$I18))</f>
        <v>2.0625</v>
      </c>
      <c r="CJ18" s="374">
        <f>IF(CJ$3=1,CI18,IF(CJ$2&lt;=$F$1,'PianificazionePMO(CA)'!SU21+'PianificazionePMO(CA)'!WX21+'PianificazionePMO(CA)'!ABA21,CI18+$I18))</f>
        <v>2.0625</v>
      </c>
      <c r="CK18" s="374">
        <f>IF(CK$3=1,CJ18,IF(CK$2&lt;=$F$1,'PianificazionePMO(CA)'!SV21+'PianificazionePMO(CA)'!WY21+'PianificazionePMO(CA)'!ABB21,CJ18+$I18))</f>
        <v>2.125</v>
      </c>
      <c r="CL18" s="374">
        <f>IF(CL$3=1,CK18,IF(CL$2&lt;=$F$1,'PianificazionePMO(CA)'!SW21+'PianificazionePMO(CA)'!WZ21+'PianificazionePMO(CA)'!ABC21,CK18+$I18))</f>
        <v>2.1875</v>
      </c>
      <c r="CM18" s="374">
        <f>IF(CM$3=1,CL18,IF(CM$2&lt;=$F$1,'PianificazionePMO(CA)'!SX21+'PianificazionePMO(CA)'!XA21+'PianificazionePMO(CA)'!ABD21,CL18+$I18))</f>
        <v>2.25</v>
      </c>
      <c r="CN18" s="374">
        <f>IF(CN$3=1,CM18,IF(CN$2&lt;=$F$1,'PianificazionePMO(CA)'!SY21+'PianificazionePMO(CA)'!XB21+'PianificazionePMO(CA)'!ABE21,CM18+$I18))</f>
        <v>2.3125</v>
      </c>
      <c r="CO18" s="374">
        <f>IF(CO$3=1,CN18,IF(CO$2&lt;=$F$1,'PianificazionePMO(CA)'!SZ21+'PianificazionePMO(CA)'!XC21+'PianificazionePMO(CA)'!ABF21,CN18+$I18))</f>
        <v>2.375</v>
      </c>
      <c r="CP18" s="374">
        <f>IF(CP$3=1,CO18,IF(CP$2&lt;=$F$1,'PianificazionePMO(CA)'!TA21+'PianificazionePMO(CA)'!XD21+'PianificazionePMO(CA)'!ABG21,CO18+$I18))</f>
        <v>2.375</v>
      </c>
      <c r="CQ18" s="374">
        <f>IF(CQ$3=1,CP18,IF(CQ$2&lt;=$F$1,'PianificazionePMO(CA)'!TB21+'PianificazionePMO(CA)'!XE21+'PianificazionePMO(CA)'!ABH21,CP18+$I18))</f>
        <v>2.375</v>
      </c>
      <c r="CR18" s="374">
        <f>IF(CR$3=1,CQ18,IF(CR$2&lt;=$F$1,'PianificazionePMO(CA)'!TC21+'PianificazionePMO(CA)'!XF21+'PianificazionePMO(CA)'!ABI21,CQ18+$I18))</f>
        <v>2.4375</v>
      </c>
      <c r="CS18" s="374">
        <f>IF(CS$3=1,CR18,IF(CS$2&lt;=$F$1,'PianificazionePMO(CA)'!TD21+'PianificazionePMO(CA)'!XG21+'PianificazionePMO(CA)'!ABJ21,CR18+$I18))</f>
        <v>2.5</v>
      </c>
      <c r="CT18" s="374">
        <f>IF(CT$3=1,CS18,IF(CT$2&lt;=$F$1,'PianificazionePMO(CA)'!TE21+'PianificazionePMO(CA)'!XH21+'PianificazionePMO(CA)'!ABK21,CS18+$I18))</f>
        <v>2.5625</v>
      </c>
      <c r="CU18" s="374">
        <f>IF(CU$3=1,CT18,IF(CU$2&lt;=$F$1,'PianificazionePMO(CA)'!TF21+'PianificazionePMO(CA)'!XI21+'PianificazionePMO(CA)'!ABL21,CT18+$I18))</f>
        <v>2.625</v>
      </c>
      <c r="CV18" s="374">
        <f>IF(CV$3=1,CU18,IF(CV$2&lt;=$F$1,'PianificazionePMO(CA)'!TG21+'PianificazionePMO(CA)'!XJ21+'PianificazionePMO(CA)'!ABM21,CU18+$I18))</f>
        <v>2.6875</v>
      </c>
      <c r="CW18" s="374">
        <f>IF(CW$3=1,CV18,IF(CW$2&lt;=$F$1,'PianificazionePMO(CA)'!TH21+'PianificazionePMO(CA)'!XK21+'PianificazionePMO(CA)'!ABN21,CV18+$I18))</f>
        <v>2.6875</v>
      </c>
      <c r="CX18" s="374">
        <f>IF(CX$3=1,CW18,IF(CX$2&lt;=$F$1,'PianificazionePMO(CA)'!TI21+'PianificazionePMO(CA)'!XL21+'PianificazionePMO(CA)'!ABO21,CW18+$I18))</f>
        <v>2.6875</v>
      </c>
      <c r="CY18" s="374">
        <f>IF(CY$3=1,CX18,IF(CY$2&lt;=$F$1,'PianificazionePMO(CA)'!TJ21+'PianificazionePMO(CA)'!XM21+'PianificazionePMO(CA)'!ABP21,CX18+$I18))</f>
        <v>2.75</v>
      </c>
      <c r="CZ18" s="374">
        <f>IF(CZ$3=1,CY18,IF(CZ$2&lt;=$F$1,'PianificazionePMO(CA)'!TK21+'PianificazionePMO(CA)'!XN21+'PianificazionePMO(CA)'!ABQ21,CY18+$I18))</f>
        <v>2.8125</v>
      </c>
      <c r="DA18" s="374">
        <f>IF(DA$3=1,CZ18,IF(DA$2&lt;=$F$1,'PianificazionePMO(CA)'!TL21+'PianificazionePMO(CA)'!XO21+'PianificazionePMO(CA)'!ABR21,CZ18+$I18))</f>
        <v>2.875</v>
      </c>
      <c r="DB18" s="374">
        <f>IF(DB$3=1,DA18,IF(DB$2&lt;=$F$1,'PianificazionePMO(CA)'!TM21+'PianificazionePMO(CA)'!XP21+'PianificazionePMO(CA)'!ABS21,DA18+$I18))</f>
        <v>2.9375</v>
      </c>
      <c r="DC18" s="374">
        <f>IF(DC$3=1,DB18,IF(DC$2&lt;=$F$1,'PianificazionePMO(CA)'!TN21+'PianificazionePMO(CA)'!XQ21+'PianificazionePMO(CA)'!ABT21,DB18+$I18))</f>
        <v>3</v>
      </c>
      <c r="DD18" s="374">
        <f>IF(DD$3=1,DC18,IF(DD$2&lt;=$F$1,'PianificazionePMO(CA)'!TO21+'PianificazionePMO(CA)'!XR21+'PianificazionePMO(CA)'!ABU21,DC18+$I18))</f>
        <v>3</v>
      </c>
      <c r="DE18" s="374">
        <f>IF(DE$3=1,DD18,IF(DE$2&lt;=$F$1,'PianificazionePMO(CA)'!TP21+'PianificazionePMO(CA)'!XS21+'PianificazionePMO(CA)'!ABV21,DD18+$I18))</f>
        <v>3</v>
      </c>
      <c r="DF18" s="374">
        <f>IF(DF$3=1,DE18,IF(DF$2&lt;=$F$1,'PianificazionePMO(CA)'!TQ21+'PianificazionePMO(CA)'!XT21+'PianificazionePMO(CA)'!ABW21,DE18+$I18))</f>
        <v>3.0625</v>
      </c>
      <c r="DG18" s="374">
        <f>IF(DG$3=1,DF18,IF(DG$2&lt;=$F$1,'PianificazionePMO(CA)'!TR21+'PianificazionePMO(CA)'!XU21+'PianificazionePMO(CA)'!ABX21,DF18+$I18))</f>
        <v>3.125</v>
      </c>
      <c r="DH18" s="374">
        <f>IF(DH$3=1,DG18,IF(DH$2&lt;=$F$1,'PianificazionePMO(CA)'!TS21+'PianificazionePMO(CA)'!XV21+'PianificazionePMO(CA)'!ABY21,DG18+$I18))</f>
        <v>3.1875</v>
      </c>
      <c r="DI18" s="374">
        <f>IF(DI$3=1,DH18,IF(DI$2&lt;=$F$1,'PianificazionePMO(CA)'!TT21+'PianificazionePMO(CA)'!XW21+'PianificazionePMO(CA)'!ABZ21,DH18+$I18))</f>
        <v>3.25</v>
      </c>
      <c r="DJ18" s="374">
        <f>IF(DJ$3=1,DI18,IF(DJ$2&lt;=$F$1,'PianificazionePMO(CA)'!TU21+'PianificazionePMO(CA)'!XX21+'PianificazionePMO(CA)'!ACA21,DI18+$I18))</f>
        <v>3.3125</v>
      </c>
      <c r="DK18" s="374"/>
      <c r="DL18" s="374"/>
      <c r="DM18" s="374"/>
      <c r="DN18" s="371"/>
      <c r="DO18" s="371"/>
      <c r="DP18" s="371"/>
      <c r="DQ18" s="371"/>
      <c r="DR18" s="371"/>
      <c r="DS18" s="371"/>
      <c r="DT18" s="371"/>
      <c r="DU18" s="371"/>
      <c r="DV18" s="371"/>
      <c r="DW18" s="371"/>
      <c r="DX18" s="371"/>
      <c r="DY18" s="371"/>
      <c r="DZ18" s="371"/>
      <c r="EA18" s="371"/>
      <c r="EB18" s="371"/>
      <c r="EC18" s="371"/>
      <c r="ED18" s="371"/>
      <c r="EE18" s="371"/>
      <c r="EF18" s="371"/>
      <c r="EG18" s="371"/>
      <c r="EH18" s="371"/>
      <c r="EI18" s="371"/>
      <c r="EJ18" s="371"/>
      <c r="EK18" s="371"/>
      <c r="EL18" s="371"/>
      <c r="EM18" s="371"/>
      <c r="EN18" s="371"/>
      <c r="EO18" s="371"/>
      <c r="EP18" s="371"/>
      <c r="EQ18" s="371"/>
      <c r="ER18" s="371"/>
      <c r="ES18" s="371"/>
      <c r="ET18" s="371"/>
      <c r="EU18" s="371"/>
      <c r="EV18" s="371"/>
      <c r="EW18" s="371"/>
      <c r="EX18" s="371"/>
      <c r="EY18" s="371"/>
      <c r="EZ18" s="371"/>
      <c r="FA18" s="371"/>
      <c r="FB18" s="371"/>
      <c r="FC18" s="371"/>
      <c r="FD18" s="371"/>
      <c r="FE18" s="371"/>
      <c r="FF18" s="371"/>
      <c r="FG18" s="371"/>
      <c r="FH18" s="371"/>
      <c r="FI18" s="371"/>
      <c r="FJ18" s="371"/>
    </row>
    <row r="19" spans="1:166" outlineLevel="1">
      <c r="A19" s="824"/>
      <c r="B19" s="362" t="str">
        <f>'Lista PMO'!A20</f>
        <v>P59-Deploy &amp; Change CRMT</v>
      </c>
      <c r="C19" s="362" t="str">
        <f>'Lista PMO'!B20</f>
        <v>AO004511_YYY74</v>
      </c>
      <c r="D19" s="362" t="str">
        <f>'Lista PMO'!C20</f>
        <v>Variazione Indirizzo Fatturazione</v>
      </c>
      <c r="E19" s="369">
        <f>VLOOKUP(C19,'Lista PMO'!B:AB,19,FALSE)</f>
        <v>1</v>
      </c>
      <c r="F19" s="370">
        <f>VLOOKUP(C19,'Lista PMO'!$B$1:$BO$42,60,FALSE)</f>
        <v>0</v>
      </c>
      <c r="G19" s="369">
        <f t="shared" si="7"/>
        <v>1</v>
      </c>
      <c r="H19" s="378">
        <f>IFERROR(F19/(NETWORKDAYS($K19,$F$1,hol!$A$1:$A$9)),0)</f>
        <v>0</v>
      </c>
      <c r="I19" s="378">
        <f>IFERROR(G19/((NETWORKDAYS($F$1+1,$L19,hol!$A$1:$A$9)+$J$1)),0)</f>
        <v>6.25E-2</v>
      </c>
      <c r="J19" s="378">
        <f t="shared" si="8"/>
        <v>6.25E-2</v>
      </c>
      <c r="K19" s="389">
        <f>VLOOKUP(C19,'PianificazionePMO(CA)'!$B$7:$I$37,7,FALSE)</f>
        <v>43271</v>
      </c>
      <c r="L19" s="389">
        <f>VLOOKUP(C19,'PianificazionePMO(CA)'!$B$7:$I$37,8,FALSE)</f>
        <v>43315</v>
      </c>
      <c r="N19" s="374">
        <f>IF(N$3=1,M19,IF(N$2&lt;=$F$1,'PianificazionePMO(CA)'!PY22+'PianificazionePMO(CA)'!UB22+'PianificazionePMO(CA)'!YE22,M19+$I19))</f>
        <v>0</v>
      </c>
      <c r="O19" s="374">
        <f>IF(O$3=1,N19,IF(O$2&lt;=$F$1,'PianificazionePMO(CA)'!PZ22+'PianificazionePMO(CA)'!UC22+'PianificazionePMO(CA)'!YF22,N19+$I19))</f>
        <v>0</v>
      </c>
      <c r="P19" s="374">
        <f>IF(P$3=1,O19,IF(P$2&lt;=$F$1,'PianificazionePMO(CA)'!QA22+'PianificazionePMO(CA)'!UD22+'PianificazionePMO(CA)'!YG22,O19+$I19))</f>
        <v>0</v>
      </c>
      <c r="Q19" s="374">
        <f>IF(Q$3=1,P19,IF(Q$2&lt;=$F$1,'PianificazionePMO(CA)'!QB22+'PianificazionePMO(CA)'!UE22+'PianificazionePMO(CA)'!YH22,P19+$I19))</f>
        <v>0</v>
      </c>
      <c r="R19" s="374">
        <f>IF(R$3=1,Q19,IF(R$2&lt;=$F$1,'PianificazionePMO(CA)'!QC22+'PianificazionePMO(CA)'!UF22+'PianificazionePMO(CA)'!YI22,Q19+$I19))</f>
        <v>0</v>
      </c>
      <c r="S19" s="374">
        <f>IF(S$3=1,R19,IF(S$2&lt;=$F$1,'PianificazionePMO(CA)'!QD22+'PianificazionePMO(CA)'!UG22+'PianificazionePMO(CA)'!YJ22,R19+$I19))</f>
        <v>0</v>
      </c>
      <c r="T19" s="374">
        <f>IF(T$3=1,S19,IF(T$2&lt;=$F$1,'PianificazionePMO(CA)'!QE22+'PianificazionePMO(CA)'!UH22+'PianificazionePMO(CA)'!YK22,S19+$I19))</f>
        <v>0</v>
      </c>
      <c r="U19" s="374">
        <f>IF(U$3=1,T19,IF(U$2&lt;=$F$1,'PianificazionePMO(CA)'!QF22+'PianificazionePMO(CA)'!UI22+'PianificazionePMO(CA)'!YL22,T19+$I19))</f>
        <v>0</v>
      </c>
      <c r="V19" s="374">
        <f>IF(V$3=1,U19,IF(V$2&lt;=$F$1,'PianificazionePMO(CA)'!QG22+'PianificazionePMO(CA)'!UJ22+'PianificazionePMO(CA)'!YM22,U19+$I19))</f>
        <v>0</v>
      </c>
      <c r="W19" s="374">
        <f>IF(W$3=1,V19,IF(W$2&lt;=$F$1,'PianificazionePMO(CA)'!QH22+'PianificazionePMO(CA)'!UK22+'PianificazionePMO(CA)'!YN22,V19+$I19))</f>
        <v>0</v>
      </c>
      <c r="X19" s="374">
        <f>IF(X$3=1,W19,IF(X$2&lt;=$F$1,'PianificazionePMO(CA)'!QI22+'PianificazionePMO(CA)'!UL22+'PianificazionePMO(CA)'!YO22,W19+$I19))</f>
        <v>0</v>
      </c>
      <c r="Y19" s="374">
        <f>IF(Y$3=1,X19,IF(Y$2&lt;=$F$1,'PianificazionePMO(CA)'!QJ22+'PianificazionePMO(CA)'!UM22+'PianificazionePMO(CA)'!YP22,X19+$I19))</f>
        <v>0</v>
      </c>
      <c r="Z19" s="374">
        <f>IF(Z$3=1,Y19,IF(Z$2&lt;=$F$1,'PianificazionePMO(CA)'!QK22+'PianificazionePMO(CA)'!UN22+'PianificazionePMO(CA)'!YQ22,Y19+$I19))</f>
        <v>0</v>
      </c>
      <c r="AA19" s="374">
        <f>IF(AA$3=1,Z19,IF(AA$2&lt;=$F$1,'PianificazionePMO(CA)'!QL22+'PianificazionePMO(CA)'!UO22+'PianificazionePMO(CA)'!YR22,Z19+$I19))</f>
        <v>0</v>
      </c>
      <c r="AB19" s="374">
        <f>IF(AB$3=1,AA19,IF(AB$2&lt;=$F$1,'PianificazionePMO(CA)'!QM22+'PianificazionePMO(CA)'!UP22+'PianificazionePMO(CA)'!YS22,AA19+$I19))</f>
        <v>0</v>
      </c>
      <c r="AC19" s="374">
        <f>IF(AC$3=1,AB19,IF(AC$2&lt;=$F$1,'PianificazionePMO(CA)'!QN22+'PianificazionePMO(CA)'!UQ22+'PianificazionePMO(CA)'!YT22,AB19+$I19))</f>
        <v>0</v>
      </c>
      <c r="AD19" s="374">
        <f>IF(AD$3=1,AC19,IF(AD$2&lt;=$F$1,'PianificazionePMO(CA)'!QO22+'PianificazionePMO(CA)'!UR22+'PianificazionePMO(CA)'!YU22,AC19+$I19))</f>
        <v>0</v>
      </c>
      <c r="AE19" s="374">
        <f>IF(AE$3=1,AD19,IF(AE$2&lt;=$F$1,'PianificazionePMO(CA)'!QP22+'PianificazionePMO(CA)'!US22+'PianificazionePMO(CA)'!YV22,AD19+$I19))</f>
        <v>0</v>
      </c>
      <c r="AF19" s="374">
        <f>IF(AF$3=1,AE19,IF(AF$2&lt;=$F$1,'PianificazionePMO(CA)'!QQ22+'PianificazionePMO(CA)'!UT22+'PianificazionePMO(CA)'!YW22,AE19+$I19))</f>
        <v>0</v>
      </c>
      <c r="AG19" s="374">
        <f>IF(AG$3=1,AF19,IF(AG$2&lt;=$F$1,'PianificazionePMO(CA)'!QR22+'PianificazionePMO(CA)'!UU22+'PianificazionePMO(CA)'!YX22,AF19+$I19))</f>
        <v>0</v>
      </c>
      <c r="AH19" s="374">
        <f>IF(AH$3=1,AG19,IF(AH$2&lt;=$F$1,'PianificazionePMO(CA)'!QS22+'PianificazionePMO(CA)'!UV22+'PianificazionePMO(CA)'!YY22,AG19+$I19))</f>
        <v>0</v>
      </c>
      <c r="AI19" s="374">
        <f>IF(AI$3=1,AH19,IF(AI$2&lt;=$F$1,'PianificazionePMO(CA)'!QT22+'PianificazionePMO(CA)'!UW22+'PianificazionePMO(CA)'!YZ22,AH19+$I19))</f>
        <v>0</v>
      </c>
      <c r="AJ19" s="374">
        <f>IF(AJ$3=1,AI19,IF(AJ$2&lt;=$F$1,'PianificazionePMO(CA)'!QU22+'PianificazionePMO(CA)'!UX22+'PianificazionePMO(CA)'!ZA22,AI19+$I19))</f>
        <v>0</v>
      </c>
      <c r="AK19" s="374">
        <f>IF(AK$3=1,AJ19,IF(AK$2&lt;=$F$1,'PianificazionePMO(CA)'!QV22+'PianificazionePMO(CA)'!UY22+'PianificazionePMO(CA)'!ZB22,AJ19+$I19))</f>
        <v>6.25E-2</v>
      </c>
      <c r="AL19" s="374">
        <f>IF(AL$3=1,AK19,IF(AL$2&lt;=$F$1,'PianificazionePMO(CA)'!QW22+'PianificazionePMO(CA)'!UZ22+'PianificazionePMO(CA)'!ZC22,AK19+$I19))</f>
        <v>6.25E-2</v>
      </c>
      <c r="AM19" s="374">
        <f>IF(AM$3=1,AL19,IF(AM$2&lt;=$F$1,'PianificazionePMO(CA)'!QX22+'PianificazionePMO(CA)'!VA22+'PianificazionePMO(CA)'!ZD22,AL19+$I19))</f>
        <v>6.25E-2</v>
      </c>
      <c r="AN19" s="374">
        <f>IF(AN$3=1,AM19,IF(AN$2&lt;=$F$1,'PianificazionePMO(CA)'!QY22+'PianificazionePMO(CA)'!VB22+'PianificazionePMO(CA)'!ZE22,AM19+$I19))</f>
        <v>0.125</v>
      </c>
      <c r="AO19" s="374">
        <f>IF(AO$3=1,AN19,IF(AO$2&lt;=$F$1,'PianificazionePMO(CA)'!QZ22+'PianificazionePMO(CA)'!VC22+'PianificazionePMO(CA)'!ZF22,AN19+$I19))</f>
        <v>0.125</v>
      </c>
      <c r="AP19" s="374">
        <f>IF(AP$3=1,AO19,IF(AP$2&lt;=$F$1,'PianificazionePMO(CA)'!RA22+'PianificazionePMO(CA)'!VD22+'PianificazionePMO(CA)'!ZG22,AO19+$I19))</f>
        <v>0.1875</v>
      </c>
      <c r="AQ19" s="374">
        <f>IF(AQ$3=1,AP19,IF(AQ$2&lt;=$F$1,'PianificazionePMO(CA)'!RB22+'PianificazionePMO(CA)'!VE22+'PianificazionePMO(CA)'!ZH22,AP19+$I19))</f>
        <v>0.25</v>
      </c>
      <c r="AR19" s="374">
        <f>IF(AR$3=1,AQ19,IF(AR$2&lt;=$F$1,'PianificazionePMO(CA)'!RC22+'PianificazionePMO(CA)'!VF22+'PianificazionePMO(CA)'!ZI22,AQ19+$I19))</f>
        <v>0.3125</v>
      </c>
      <c r="AS19" s="374">
        <f>IF(AS$3=1,AR19,IF(AS$2&lt;=$F$1,'PianificazionePMO(CA)'!RD22+'PianificazionePMO(CA)'!VG22+'PianificazionePMO(CA)'!ZJ22,AR19+$I19))</f>
        <v>0.3125</v>
      </c>
      <c r="AT19" s="374">
        <f>IF(AT$3=1,AS19,IF(AT$2&lt;=$F$1,'PianificazionePMO(CA)'!RE22+'PianificazionePMO(CA)'!VH22+'PianificazionePMO(CA)'!ZK22,AS19+$I19))</f>
        <v>0.3125</v>
      </c>
      <c r="AU19" s="374">
        <f>IF(AU$3=1,AT19,IF(AU$2&lt;=$F$1,'PianificazionePMO(CA)'!RF22+'PianificazionePMO(CA)'!VI22+'PianificazionePMO(CA)'!ZL22,AT19+$I19))</f>
        <v>0.375</v>
      </c>
      <c r="AV19" s="374">
        <f>IF(AV$3=1,AU19,IF(AV$2&lt;=$F$1,'PianificazionePMO(CA)'!RG22+'PianificazionePMO(CA)'!VJ22+'PianificazionePMO(CA)'!ZM22,AU19+$I19))</f>
        <v>0.4375</v>
      </c>
      <c r="AW19" s="374">
        <f>IF(AW$3=1,AV19,IF(AW$2&lt;=$F$1,'PianificazionePMO(CA)'!RH22+'PianificazionePMO(CA)'!VK22+'PianificazionePMO(CA)'!ZN22,AV19+$I19))</f>
        <v>0.5</v>
      </c>
      <c r="AX19" s="374">
        <f>IF(AX$3=1,AW19,IF(AX$2&lt;=$F$1,'PianificazionePMO(CA)'!RI22+'PianificazionePMO(CA)'!VL22+'PianificazionePMO(CA)'!ZO22,AW19+$I19))</f>
        <v>0.5625</v>
      </c>
      <c r="AY19" s="374">
        <f>IF(AY$3=1,AX19,IF(AY$2&lt;=$F$1,'PianificazionePMO(CA)'!RJ22+'PianificazionePMO(CA)'!VM22+'PianificazionePMO(CA)'!ZP22,AX19+$I19))</f>
        <v>0.625</v>
      </c>
      <c r="AZ19" s="374">
        <f>IF(AZ$3=1,AY19,IF(AZ$2&lt;=$F$1,'PianificazionePMO(CA)'!RK22+'PianificazionePMO(CA)'!VN22+'PianificazionePMO(CA)'!ZQ22,AY19+$I19))</f>
        <v>0.625</v>
      </c>
      <c r="BA19" s="374">
        <f>IF(BA$3=1,AZ19,IF(BA$2&lt;=$F$1,'PianificazionePMO(CA)'!RL22+'PianificazionePMO(CA)'!VO22+'PianificazionePMO(CA)'!ZR22,AZ19+$I19))</f>
        <v>0.625</v>
      </c>
      <c r="BB19" s="374">
        <f>IF(BB$3=1,BA19,IF(BB$2&lt;=$F$1,'PianificazionePMO(CA)'!RM22+'PianificazionePMO(CA)'!VP22+'PianificazionePMO(CA)'!ZS22,BA19+$I19))</f>
        <v>0.6875</v>
      </c>
      <c r="BC19" s="374">
        <f>IF(BC$3=1,BB19,IF(BC$2&lt;=$F$1,'PianificazionePMO(CA)'!RN22+'PianificazionePMO(CA)'!VQ22+'PianificazionePMO(CA)'!ZT22,BB19+$I19))</f>
        <v>0.75</v>
      </c>
      <c r="BD19" s="374">
        <f>IF(BD$3=1,BC19,IF(BD$2&lt;=$F$1,'PianificazionePMO(CA)'!RO22+'PianificazionePMO(CA)'!VR22+'PianificazionePMO(CA)'!ZU22,BC19+$I19))</f>
        <v>0.8125</v>
      </c>
      <c r="BE19" s="374">
        <f>IF(BE$3=1,BD19,IF(BE$2&lt;=$F$1,'PianificazionePMO(CA)'!RP22+'PianificazionePMO(CA)'!VS22+'PianificazionePMO(CA)'!ZV22,BD19+$I19))</f>
        <v>0.875</v>
      </c>
      <c r="BF19" s="374">
        <f>IF(BF$3=1,BE19,IF(BF$2&lt;=$F$1,'PianificazionePMO(CA)'!RQ22+'PianificazionePMO(CA)'!VT22+'PianificazionePMO(CA)'!ZW22,BE19+$I19))</f>
        <v>0.9375</v>
      </c>
      <c r="BG19" s="374">
        <f>IF(BG$3=1,BF19,IF(BG$2&lt;=$F$1,'PianificazionePMO(CA)'!RR22+'PianificazionePMO(CA)'!VU22+'PianificazionePMO(CA)'!ZX22,BF19+$I19))</f>
        <v>0.9375</v>
      </c>
      <c r="BH19" s="374">
        <f>IF(BH$3=1,BG19,IF(BH$2&lt;=$F$1,'PianificazionePMO(CA)'!RS22+'PianificazionePMO(CA)'!VV22+'PianificazionePMO(CA)'!ZY22,BG19+$I19))</f>
        <v>0.9375</v>
      </c>
      <c r="BI19" s="374">
        <f>IF(BI$3=1,BH19,IF(BI$2&lt;=$F$1,'PianificazionePMO(CA)'!RT22+'PianificazionePMO(CA)'!VW22+'PianificazionePMO(CA)'!ZZ22,BH19+$I19))</f>
        <v>1</v>
      </c>
      <c r="BJ19" s="374">
        <f>IF(BJ$3=1,BI19,IF(BJ$2&lt;=$F$1,'PianificazionePMO(CA)'!RU22+'PianificazionePMO(CA)'!VX22+'PianificazionePMO(CA)'!AAA22,BI19+$I19))</f>
        <v>1.0625</v>
      </c>
      <c r="BK19" s="374">
        <f>IF(BK$3=1,BJ19,IF(BK$2&lt;=$F$1,'PianificazionePMO(CA)'!RV22+'PianificazionePMO(CA)'!VY22+'PianificazionePMO(CA)'!AAB22,BJ19+$I19))</f>
        <v>1.125</v>
      </c>
      <c r="BL19" s="374">
        <f>IF(BL$3=1,BK19,IF(BL$2&lt;=$F$1,'PianificazionePMO(CA)'!RW22+'PianificazionePMO(CA)'!VZ22+'PianificazionePMO(CA)'!AAC22,BK19+$I19))</f>
        <v>1.1875</v>
      </c>
      <c r="BM19" s="374">
        <f>IF(BM$3=1,BL19,IF(BM$2&lt;=$F$1,'PianificazionePMO(CA)'!RX22+'PianificazionePMO(CA)'!WA22+'PianificazionePMO(CA)'!AAD22,BL19+$I19))</f>
        <v>1.25</v>
      </c>
      <c r="BN19" s="374">
        <f>IF(BN$3=1,BM19,IF(BN$2&lt;=$F$1,'PianificazionePMO(CA)'!RY22+'PianificazionePMO(CA)'!WB22+'PianificazionePMO(CA)'!AAE22,BM19+$I19))</f>
        <v>1.25</v>
      </c>
      <c r="BO19" s="374">
        <f>IF(BO$3=1,BN19,IF(BO$2&lt;=$F$1,'PianificazionePMO(CA)'!RZ22+'PianificazionePMO(CA)'!WC22+'PianificazionePMO(CA)'!AAF22,BN19+$I19))</f>
        <v>1.25</v>
      </c>
      <c r="BP19" s="374">
        <f>IF(BP$3=1,BO19,IF(BP$2&lt;=$F$1,'PianificazionePMO(CA)'!SA22+'PianificazionePMO(CA)'!WD22+'PianificazionePMO(CA)'!AAG22,BO19+$I19))</f>
        <v>1.3125</v>
      </c>
      <c r="BQ19" s="374">
        <f>IF(BQ$3=1,BP19,IF(BQ$2&lt;=$F$1,'PianificazionePMO(CA)'!SB22+'PianificazionePMO(CA)'!WE22+'PianificazionePMO(CA)'!AAH22,BP19+$I19))</f>
        <v>1.375</v>
      </c>
      <c r="BR19" s="374">
        <f>IF(BR$3=1,BQ19,IF(BR$2&lt;=$F$1,'PianificazionePMO(CA)'!SC22+'PianificazionePMO(CA)'!WF22+'PianificazionePMO(CA)'!AAI22,BQ19+$I19))</f>
        <v>1.4375</v>
      </c>
      <c r="BS19" s="374">
        <f>IF(BS$3=1,BR19,IF(BS$2&lt;=$F$1,'PianificazionePMO(CA)'!SD22+'PianificazionePMO(CA)'!WG22+'PianificazionePMO(CA)'!AAJ22,BR19+$I19))</f>
        <v>1.5</v>
      </c>
      <c r="BT19" s="374">
        <f>IF(BT$3=1,BS19,IF(BT$2&lt;=$F$1,'PianificazionePMO(CA)'!SE22+'PianificazionePMO(CA)'!WH22+'PianificazionePMO(CA)'!AAK22,BS19+$I19))</f>
        <v>1.5625</v>
      </c>
      <c r="BU19" s="374">
        <f>IF(BU$3=1,BT19,IF(BU$2&lt;=$F$1,'PianificazionePMO(CA)'!SF22+'PianificazionePMO(CA)'!WI22+'PianificazionePMO(CA)'!AAL22,BT19+$I19))</f>
        <v>1.5625</v>
      </c>
      <c r="BV19" s="374">
        <f>IF(BV$3=1,BU19,IF(BV$2&lt;=$F$1,'PianificazionePMO(CA)'!SG22+'PianificazionePMO(CA)'!WJ22+'PianificazionePMO(CA)'!AAM22,BU19+$I19))</f>
        <v>1.5625</v>
      </c>
      <c r="BW19" s="374">
        <f>IF(BW$3=1,BV19,IF(BW$2&lt;=$F$1,'PianificazionePMO(CA)'!SH22+'PianificazionePMO(CA)'!WK22+'PianificazionePMO(CA)'!AAN22,BV19+$I19))</f>
        <v>1.625</v>
      </c>
      <c r="BX19" s="374">
        <f>IF(BX$3=1,BW19,IF(BX$2&lt;=$F$1,'PianificazionePMO(CA)'!SI22+'PianificazionePMO(CA)'!WL22+'PianificazionePMO(CA)'!AAO22,BW19+$I19))</f>
        <v>1.625</v>
      </c>
      <c r="BY19" s="374">
        <f>IF(BY$3=1,BX19,IF(BY$2&lt;=$F$1,'PianificazionePMO(CA)'!SJ22+'PianificazionePMO(CA)'!WM22+'PianificazionePMO(CA)'!AAP22,BX19+$I19))</f>
        <v>1.625</v>
      </c>
      <c r="BZ19" s="374">
        <f>IF(BZ$3=1,BY19,IF(BZ$2&lt;=$F$1,'PianificazionePMO(CA)'!SK22+'PianificazionePMO(CA)'!WN22+'PianificazionePMO(CA)'!AAQ22,BY19+$I19))</f>
        <v>1.6875</v>
      </c>
      <c r="CA19" s="374">
        <f>IF(CA$3=1,BZ19,IF(CA$2&lt;=$F$1,'PianificazionePMO(CA)'!SL22+'PianificazionePMO(CA)'!WO22+'PianificazionePMO(CA)'!AAR22,BZ19+$I19))</f>
        <v>1.75</v>
      </c>
      <c r="CB19" s="374">
        <f>IF(CB$3=1,CA19,IF(CB$2&lt;=$F$1,'PianificazionePMO(CA)'!SM22+'PianificazionePMO(CA)'!WP22+'PianificazionePMO(CA)'!AAS22,CA19+$I19))</f>
        <v>1.75</v>
      </c>
      <c r="CC19" s="374">
        <f>IF(CC$3=1,CB19,IF(CC$2&lt;=$F$1,'PianificazionePMO(CA)'!SN22+'PianificazionePMO(CA)'!WQ22+'PianificazionePMO(CA)'!AAT22,CB19+$I19))</f>
        <v>1.75</v>
      </c>
      <c r="CD19" s="374">
        <f>IF(CD$3=1,CC19,IF(CD$2&lt;=$F$1,'PianificazionePMO(CA)'!SO22+'PianificazionePMO(CA)'!WR22+'PianificazionePMO(CA)'!AAU22,CC19+$I19))</f>
        <v>1.8125</v>
      </c>
      <c r="CE19" s="374">
        <f>IF(CE$3=1,CD19,IF(CE$2&lt;=$F$1,'PianificazionePMO(CA)'!SP22+'PianificazionePMO(CA)'!WS22+'PianificazionePMO(CA)'!AAV22,CD19+$I19))</f>
        <v>1.875</v>
      </c>
      <c r="CF19" s="374">
        <f>IF(CF$3=1,CE19,IF(CF$2&lt;=$F$1,'PianificazionePMO(CA)'!SQ22+'PianificazionePMO(CA)'!WT22+'PianificazionePMO(CA)'!AAW22,CE19+$I19))</f>
        <v>1.9375</v>
      </c>
      <c r="CG19" s="374">
        <f>IF(CG$3=1,CF19,IF(CG$2&lt;=$F$1,'PianificazionePMO(CA)'!SR22+'PianificazionePMO(CA)'!WU22+'PianificazionePMO(CA)'!AAX22,CF19+$I19))</f>
        <v>2</v>
      </c>
      <c r="CH19" s="374">
        <f>IF(CH$3=1,CG19,IF(CH$2&lt;=$F$1,'PianificazionePMO(CA)'!SS22+'PianificazionePMO(CA)'!WV22+'PianificazionePMO(CA)'!AAY22,CG19+$I19))</f>
        <v>2.0625</v>
      </c>
      <c r="CI19" s="374">
        <f>IF(CI$3=1,CH19,IF(CI$2&lt;=$F$1,'PianificazionePMO(CA)'!ST22+'PianificazionePMO(CA)'!WW22+'PianificazionePMO(CA)'!AAZ22,CH19+$I19))</f>
        <v>2.0625</v>
      </c>
      <c r="CJ19" s="374">
        <f>IF(CJ$3=1,CI19,IF(CJ$2&lt;=$F$1,'PianificazionePMO(CA)'!SU22+'PianificazionePMO(CA)'!WX22+'PianificazionePMO(CA)'!ABA22,CI19+$I19))</f>
        <v>2.0625</v>
      </c>
      <c r="CK19" s="374">
        <f>IF(CK$3=1,CJ19,IF(CK$2&lt;=$F$1,'PianificazionePMO(CA)'!SV22+'PianificazionePMO(CA)'!WY22+'PianificazionePMO(CA)'!ABB22,CJ19+$I19))</f>
        <v>2.125</v>
      </c>
      <c r="CL19" s="374">
        <f>IF(CL$3=1,CK19,IF(CL$2&lt;=$F$1,'PianificazionePMO(CA)'!SW22+'PianificazionePMO(CA)'!WZ22+'PianificazionePMO(CA)'!ABC22,CK19+$I19))</f>
        <v>2.1875</v>
      </c>
      <c r="CM19" s="374">
        <f>IF(CM$3=1,CL19,IF(CM$2&lt;=$F$1,'PianificazionePMO(CA)'!SX22+'PianificazionePMO(CA)'!XA22+'PianificazionePMO(CA)'!ABD22,CL19+$I19))</f>
        <v>2.25</v>
      </c>
      <c r="CN19" s="374">
        <f>IF(CN$3=1,CM19,IF(CN$2&lt;=$F$1,'PianificazionePMO(CA)'!SY22+'PianificazionePMO(CA)'!XB22+'PianificazionePMO(CA)'!ABE22,CM19+$I19))</f>
        <v>2.3125</v>
      </c>
      <c r="CO19" s="374">
        <f>IF(CO$3=1,CN19,IF(CO$2&lt;=$F$1,'PianificazionePMO(CA)'!SZ22+'PianificazionePMO(CA)'!XC22+'PianificazionePMO(CA)'!ABF22,CN19+$I19))</f>
        <v>2.375</v>
      </c>
      <c r="CP19" s="374">
        <f>IF(CP$3=1,CO19,IF(CP$2&lt;=$F$1,'PianificazionePMO(CA)'!TA22+'PianificazionePMO(CA)'!XD22+'PianificazionePMO(CA)'!ABG22,CO19+$I19))</f>
        <v>2.375</v>
      </c>
      <c r="CQ19" s="374">
        <f>IF(CQ$3=1,CP19,IF(CQ$2&lt;=$F$1,'PianificazionePMO(CA)'!TB22+'PianificazionePMO(CA)'!XE22+'PianificazionePMO(CA)'!ABH22,CP19+$I19))</f>
        <v>2.375</v>
      </c>
      <c r="CR19" s="374">
        <f>IF(CR$3=1,CQ19,IF(CR$2&lt;=$F$1,'PianificazionePMO(CA)'!TC22+'PianificazionePMO(CA)'!XF22+'PianificazionePMO(CA)'!ABI22,CQ19+$I19))</f>
        <v>2.4375</v>
      </c>
      <c r="CS19" s="374">
        <f>IF(CS$3=1,CR19,IF(CS$2&lt;=$F$1,'PianificazionePMO(CA)'!TD22+'PianificazionePMO(CA)'!XG22+'PianificazionePMO(CA)'!ABJ22,CR19+$I19))</f>
        <v>2.5</v>
      </c>
      <c r="CT19" s="374">
        <f>IF(CT$3=1,CS19,IF(CT$2&lt;=$F$1,'PianificazionePMO(CA)'!TE22+'PianificazionePMO(CA)'!XH22+'PianificazionePMO(CA)'!ABK22,CS19+$I19))</f>
        <v>2.5625</v>
      </c>
      <c r="CU19" s="374">
        <f>IF(CU$3=1,CT19,IF(CU$2&lt;=$F$1,'PianificazionePMO(CA)'!TF22+'PianificazionePMO(CA)'!XI22+'PianificazionePMO(CA)'!ABL22,CT19+$I19))</f>
        <v>2.625</v>
      </c>
      <c r="CV19" s="374">
        <f>IF(CV$3=1,CU19,IF(CV$2&lt;=$F$1,'PianificazionePMO(CA)'!TG22+'PianificazionePMO(CA)'!XJ22+'PianificazionePMO(CA)'!ABM22,CU19+$I19))</f>
        <v>2.6875</v>
      </c>
      <c r="CW19" s="374">
        <f>IF(CW$3=1,CV19,IF(CW$2&lt;=$F$1,'PianificazionePMO(CA)'!TH22+'PianificazionePMO(CA)'!XK22+'PianificazionePMO(CA)'!ABN22,CV19+$I19))</f>
        <v>2.6875</v>
      </c>
      <c r="CX19" s="374">
        <f>IF(CX$3=1,CW19,IF(CX$2&lt;=$F$1,'PianificazionePMO(CA)'!TI22+'PianificazionePMO(CA)'!XL22+'PianificazionePMO(CA)'!ABO22,CW19+$I19))</f>
        <v>2.6875</v>
      </c>
      <c r="CY19" s="374">
        <f>IF(CY$3=1,CX19,IF(CY$2&lt;=$F$1,'PianificazionePMO(CA)'!TJ22+'PianificazionePMO(CA)'!XM22+'PianificazionePMO(CA)'!ABP22,CX19+$I19))</f>
        <v>2.75</v>
      </c>
      <c r="CZ19" s="374">
        <f>IF(CZ$3=1,CY19,IF(CZ$2&lt;=$F$1,'PianificazionePMO(CA)'!TK22+'PianificazionePMO(CA)'!XN22+'PianificazionePMO(CA)'!ABQ22,CY19+$I19))</f>
        <v>2.8125</v>
      </c>
      <c r="DA19" s="374">
        <f>IF(DA$3=1,CZ19,IF(DA$2&lt;=$F$1,'PianificazionePMO(CA)'!TL22+'PianificazionePMO(CA)'!XO22+'PianificazionePMO(CA)'!ABR22,CZ19+$I19))</f>
        <v>2.875</v>
      </c>
      <c r="DB19" s="374">
        <f>IF(DB$3=1,DA19,IF(DB$2&lt;=$F$1,'PianificazionePMO(CA)'!TM22+'PianificazionePMO(CA)'!XP22+'PianificazionePMO(CA)'!ABS22,DA19+$I19))</f>
        <v>2.9375</v>
      </c>
      <c r="DC19" s="374">
        <f>IF(DC$3=1,DB19,IF(DC$2&lt;=$F$1,'PianificazionePMO(CA)'!TN22+'PianificazionePMO(CA)'!XQ22+'PianificazionePMO(CA)'!ABT22,DB19+$I19))</f>
        <v>3</v>
      </c>
      <c r="DD19" s="374">
        <f>IF(DD$3=1,DC19,IF(DD$2&lt;=$F$1,'PianificazionePMO(CA)'!TO22+'PianificazionePMO(CA)'!XR22+'PianificazionePMO(CA)'!ABU22,DC19+$I19))</f>
        <v>3</v>
      </c>
      <c r="DE19" s="374">
        <f>IF(DE$3=1,DD19,IF(DE$2&lt;=$F$1,'PianificazionePMO(CA)'!TP22+'PianificazionePMO(CA)'!XS22+'PianificazionePMO(CA)'!ABV22,DD19+$I19))</f>
        <v>3</v>
      </c>
      <c r="DF19" s="374">
        <f>IF(DF$3=1,DE19,IF(DF$2&lt;=$F$1,'PianificazionePMO(CA)'!TQ22+'PianificazionePMO(CA)'!XT22+'PianificazionePMO(CA)'!ABW22,DE19+$I19))</f>
        <v>3.0625</v>
      </c>
      <c r="DG19" s="374">
        <f>IF(DG$3=1,DF19,IF(DG$2&lt;=$F$1,'PianificazionePMO(CA)'!TR22+'PianificazionePMO(CA)'!XU22+'PianificazionePMO(CA)'!ABX22,DF19+$I19))</f>
        <v>3.125</v>
      </c>
      <c r="DH19" s="374">
        <f>IF(DH$3=1,DG19,IF(DH$2&lt;=$F$1,'PianificazionePMO(CA)'!TS22+'PianificazionePMO(CA)'!XV22+'PianificazionePMO(CA)'!ABY22,DG19+$I19))</f>
        <v>3.1875</v>
      </c>
      <c r="DI19" s="374">
        <f>IF(DI$3=1,DH19,IF(DI$2&lt;=$F$1,'PianificazionePMO(CA)'!TT22+'PianificazionePMO(CA)'!XW22+'PianificazionePMO(CA)'!ABZ22,DH19+$I19))</f>
        <v>3.25</v>
      </c>
      <c r="DJ19" s="374">
        <f>IF(DJ$3=1,DI19,IF(DJ$2&lt;=$F$1,'PianificazionePMO(CA)'!TU22+'PianificazionePMO(CA)'!XX22+'PianificazionePMO(CA)'!ACA22,DI19+$I19))</f>
        <v>3.3125</v>
      </c>
      <c r="DK19" s="374"/>
      <c r="DL19" s="374"/>
      <c r="DM19" s="374"/>
      <c r="DN19" s="371"/>
      <c r="DO19" s="371"/>
      <c r="DP19" s="371"/>
      <c r="DQ19" s="371"/>
      <c r="DR19" s="371"/>
      <c r="DS19" s="371"/>
      <c r="DT19" s="371"/>
      <c r="DU19" s="371"/>
      <c r="DV19" s="371"/>
      <c r="DW19" s="371"/>
      <c r="DX19" s="371"/>
      <c r="DY19" s="371"/>
      <c r="DZ19" s="371"/>
      <c r="EA19" s="371"/>
      <c r="EB19" s="371"/>
      <c r="EC19" s="371"/>
      <c r="ED19" s="371"/>
      <c r="EE19" s="371"/>
      <c r="EF19" s="371"/>
      <c r="EG19" s="371"/>
      <c r="EH19" s="371"/>
      <c r="EI19" s="371"/>
      <c r="EJ19" s="371"/>
      <c r="EK19" s="371"/>
      <c r="EL19" s="371"/>
      <c r="EM19" s="371"/>
      <c r="EN19" s="371"/>
      <c r="EO19" s="371"/>
      <c r="EP19" s="371"/>
      <c r="EQ19" s="371"/>
      <c r="ER19" s="371"/>
      <c r="ES19" s="371"/>
      <c r="ET19" s="371"/>
      <c r="EU19" s="371"/>
      <c r="EV19" s="371"/>
      <c r="EW19" s="371"/>
      <c r="EX19" s="371"/>
      <c r="EY19" s="371"/>
      <c r="EZ19" s="371"/>
      <c r="FA19" s="371"/>
      <c r="FB19" s="371"/>
      <c r="FC19" s="371"/>
      <c r="FD19" s="371"/>
      <c r="FE19" s="371"/>
      <c r="FF19" s="371"/>
      <c r="FG19" s="371"/>
      <c r="FH19" s="371"/>
      <c r="FI19" s="371"/>
      <c r="FJ19" s="371"/>
    </row>
    <row r="20" spans="1:166" outlineLevel="1">
      <c r="A20" s="824"/>
      <c r="B20" s="362" t="str">
        <f>'Lista PMO'!A21</f>
        <v>P59-Deploy &amp; Change CRMT</v>
      </c>
      <c r="C20" s="362" t="str">
        <f>'Lista PMO'!B21</f>
        <v>AO004511_YYY77</v>
      </c>
      <c r="D20" s="362" t="str">
        <f>'Lista PMO'!C21</f>
        <v>VSA</v>
      </c>
      <c r="E20" s="369">
        <f>VLOOKUP(C20,'Lista PMO'!B:AB,19,FALSE)</f>
        <v>1</v>
      </c>
      <c r="F20" s="370">
        <f>VLOOKUP(C20,'Lista PMO'!$B$1:$BO$42,60,FALSE)</f>
        <v>0</v>
      </c>
      <c r="G20" s="369">
        <f t="shared" ref="G20" si="9">E20-F20</f>
        <v>1</v>
      </c>
      <c r="H20" s="378">
        <f>IFERROR(F20/(NETWORKDAYS($K20,$F$1,hol!$A$1:$A$9)),0)</f>
        <v>0</v>
      </c>
      <c r="I20" s="378">
        <f>IFERROR(G20/((NETWORKDAYS($F$1+1,$L20,hol!$A$1:$A$9)+$J$1)),0)</f>
        <v>6.25E-2</v>
      </c>
      <c r="J20" s="378">
        <f t="shared" ref="J20" si="10">I20-H20</f>
        <v>6.25E-2</v>
      </c>
      <c r="K20" s="389">
        <f>VLOOKUP(C20,'PianificazionePMO(CA)'!$B$7:$I$37,7,FALSE)</f>
        <v>43271</v>
      </c>
      <c r="L20" s="389">
        <f>VLOOKUP(C20,'PianificazionePMO(CA)'!$B$7:$I$37,8,FALSE)</f>
        <v>43315</v>
      </c>
      <c r="N20" s="374">
        <f>IF(N$3=1,M20,IF(N$2&lt;=$F$1,'PianificazionePMO(CA)'!PY23+'PianificazionePMO(CA)'!UB23+'PianificazionePMO(CA)'!YE23,M20+$I20))</f>
        <v>0</v>
      </c>
      <c r="O20" s="374">
        <f>IF(O$3=1,N20,IF(O$2&lt;=$F$1,'PianificazionePMO(CA)'!PZ23+'PianificazionePMO(CA)'!UC23+'PianificazionePMO(CA)'!YF23,N20+$I20))</f>
        <v>0</v>
      </c>
      <c r="P20" s="374">
        <f>IF(P$3=1,O20,IF(P$2&lt;=$F$1,'PianificazionePMO(CA)'!QA23+'PianificazionePMO(CA)'!UD23+'PianificazionePMO(CA)'!YG23,O20+$I20))</f>
        <v>0</v>
      </c>
      <c r="Q20" s="374">
        <f>IF(Q$3=1,P20,IF(Q$2&lt;=$F$1,'PianificazionePMO(CA)'!QB23+'PianificazionePMO(CA)'!UE23+'PianificazionePMO(CA)'!YH23,P20+$I20))</f>
        <v>0</v>
      </c>
      <c r="R20" s="374">
        <f>IF(R$3=1,Q20,IF(R$2&lt;=$F$1,'PianificazionePMO(CA)'!QC23+'PianificazionePMO(CA)'!UF23+'PianificazionePMO(CA)'!YI23,Q20+$I20))</f>
        <v>0</v>
      </c>
      <c r="S20" s="374">
        <f>IF(S$3=1,R20,IF(S$2&lt;=$F$1,'PianificazionePMO(CA)'!QD23+'PianificazionePMO(CA)'!UG23+'PianificazionePMO(CA)'!YJ23,R20+$I20))</f>
        <v>0</v>
      </c>
      <c r="T20" s="374">
        <f>IF(T$3=1,S20,IF(T$2&lt;=$F$1,'PianificazionePMO(CA)'!QE23+'PianificazionePMO(CA)'!UH23+'PianificazionePMO(CA)'!YK23,S20+$I20))</f>
        <v>0</v>
      </c>
      <c r="U20" s="374">
        <f>IF(U$3=1,T20,IF(U$2&lt;=$F$1,'PianificazionePMO(CA)'!QF23+'PianificazionePMO(CA)'!UI23+'PianificazionePMO(CA)'!YL23,T20+$I20))</f>
        <v>0</v>
      </c>
      <c r="V20" s="374">
        <f>IF(V$3=1,U20,IF(V$2&lt;=$F$1,'PianificazionePMO(CA)'!QG23+'PianificazionePMO(CA)'!UJ23+'PianificazionePMO(CA)'!YM23,U20+$I20))</f>
        <v>0</v>
      </c>
      <c r="W20" s="374">
        <f>IF(W$3=1,V20,IF(W$2&lt;=$F$1,'PianificazionePMO(CA)'!QH23+'PianificazionePMO(CA)'!UK23+'PianificazionePMO(CA)'!YN23,V20+$I20))</f>
        <v>0</v>
      </c>
      <c r="X20" s="374">
        <f>IF(X$3=1,W20,IF(X$2&lt;=$F$1,'PianificazionePMO(CA)'!QI23+'PianificazionePMO(CA)'!UL23+'PianificazionePMO(CA)'!YO23,W20+$I20))</f>
        <v>0</v>
      </c>
      <c r="Y20" s="374">
        <f>IF(Y$3=1,X20,IF(Y$2&lt;=$F$1,'PianificazionePMO(CA)'!QJ23+'PianificazionePMO(CA)'!UM23+'PianificazionePMO(CA)'!YP23,X20+$I20))</f>
        <v>0</v>
      </c>
      <c r="Z20" s="374">
        <f>IF(Z$3=1,Y20,IF(Z$2&lt;=$F$1,'PianificazionePMO(CA)'!QK23+'PianificazionePMO(CA)'!UN23+'PianificazionePMO(CA)'!YQ23,Y20+$I20))</f>
        <v>0</v>
      </c>
      <c r="AA20" s="374">
        <f>IF(AA$3=1,Z20,IF(AA$2&lt;=$F$1,'PianificazionePMO(CA)'!QL23+'PianificazionePMO(CA)'!UO23+'PianificazionePMO(CA)'!YR23,Z20+$I20))</f>
        <v>0</v>
      </c>
      <c r="AB20" s="374">
        <f>IF(AB$3=1,AA20,IF(AB$2&lt;=$F$1,'PianificazionePMO(CA)'!QM23+'PianificazionePMO(CA)'!UP23+'PianificazionePMO(CA)'!YS23,AA20+$I20))</f>
        <v>0</v>
      </c>
      <c r="AC20" s="374">
        <f>IF(AC$3=1,AB20,IF(AC$2&lt;=$F$1,'PianificazionePMO(CA)'!QN23+'PianificazionePMO(CA)'!UQ23+'PianificazionePMO(CA)'!YT23,AB20+$I20))</f>
        <v>0</v>
      </c>
      <c r="AD20" s="374">
        <f>IF(AD$3=1,AC20,IF(AD$2&lt;=$F$1,'PianificazionePMO(CA)'!QO23+'PianificazionePMO(CA)'!UR23+'PianificazionePMO(CA)'!YU23,AC20+$I20))</f>
        <v>0</v>
      </c>
      <c r="AE20" s="374">
        <f>IF(AE$3=1,AD20,IF(AE$2&lt;=$F$1,'PianificazionePMO(CA)'!QP23+'PianificazionePMO(CA)'!US23+'PianificazionePMO(CA)'!YV23,AD20+$I20))</f>
        <v>0</v>
      </c>
      <c r="AF20" s="374">
        <f>IF(AF$3=1,AE20,IF(AF$2&lt;=$F$1,'PianificazionePMO(CA)'!QQ23+'PianificazionePMO(CA)'!UT23+'PianificazionePMO(CA)'!YW23,AE20+$I20))</f>
        <v>0</v>
      </c>
      <c r="AG20" s="374">
        <f>IF(AG$3=1,AF20,IF(AG$2&lt;=$F$1,'PianificazionePMO(CA)'!QR23+'PianificazionePMO(CA)'!UU23+'PianificazionePMO(CA)'!YX23,AF20+$I20))</f>
        <v>0</v>
      </c>
      <c r="AH20" s="374">
        <f>IF(AH$3=1,AG20,IF(AH$2&lt;=$F$1,'PianificazionePMO(CA)'!QS23+'PianificazionePMO(CA)'!UV23+'PianificazionePMO(CA)'!YY23,AG20+$I20))</f>
        <v>0</v>
      </c>
      <c r="AI20" s="374">
        <f>IF(AI$3=1,AH20,IF(AI$2&lt;=$F$1,'PianificazionePMO(CA)'!QT23+'PianificazionePMO(CA)'!UW23+'PianificazionePMO(CA)'!YZ23,AH20+$I20))</f>
        <v>0</v>
      </c>
      <c r="AJ20" s="374">
        <f>IF(AJ$3=1,AI20,IF(AJ$2&lt;=$F$1,'PianificazionePMO(CA)'!QU23+'PianificazionePMO(CA)'!UX23+'PianificazionePMO(CA)'!ZA23,AI20+$I20))</f>
        <v>0</v>
      </c>
      <c r="AK20" s="374">
        <f>IF(AK$3=1,AJ20,IF(AK$2&lt;=$F$1,'PianificazionePMO(CA)'!QV23+'PianificazionePMO(CA)'!UY23+'PianificazionePMO(CA)'!ZB23,AJ20+$I20))</f>
        <v>6.25E-2</v>
      </c>
      <c r="AL20" s="374">
        <f>IF(AL$3=1,AK20,IF(AL$2&lt;=$F$1,'PianificazionePMO(CA)'!QW23+'PianificazionePMO(CA)'!UZ23+'PianificazionePMO(CA)'!ZC23,AK20+$I20))</f>
        <v>6.25E-2</v>
      </c>
      <c r="AM20" s="374">
        <f>IF(AM$3=1,AL20,IF(AM$2&lt;=$F$1,'PianificazionePMO(CA)'!QX23+'PianificazionePMO(CA)'!VA23+'PianificazionePMO(CA)'!ZD23,AL20+$I20))</f>
        <v>6.25E-2</v>
      </c>
      <c r="AN20" s="374">
        <f>IF(AN$3=1,AM20,IF(AN$2&lt;=$F$1,'PianificazionePMO(CA)'!QY23+'PianificazionePMO(CA)'!VB23+'PianificazionePMO(CA)'!ZE23,AM20+$I20))</f>
        <v>0.125</v>
      </c>
      <c r="AO20" s="374">
        <f>IF(AO$3=1,AN20,IF(AO$2&lt;=$F$1,'PianificazionePMO(CA)'!QZ23+'PianificazionePMO(CA)'!VC23+'PianificazionePMO(CA)'!ZF23,AN20+$I20))</f>
        <v>0.125</v>
      </c>
      <c r="AP20" s="374">
        <f>IF(AP$3=1,AO20,IF(AP$2&lt;=$F$1,'PianificazionePMO(CA)'!RA23+'PianificazionePMO(CA)'!VD23+'PianificazionePMO(CA)'!ZG23,AO20+$I20))</f>
        <v>0.1875</v>
      </c>
      <c r="AQ20" s="374">
        <f>IF(AQ$3=1,AP20,IF(AQ$2&lt;=$F$1,'PianificazionePMO(CA)'!RB23+'PianificazionePMO(CA)'!VE23+'PianificazionePMO(CA)'!ZH23,AP20+$I20))</f>
        <v>0.25</v>
      </c>
      <c r="AR20" s="374">
        <f>IF(AR$3=1,AQ20,IF(AR$2&lt;=$F$1,'PianificazionePMO(CA)'!RC23+'PianificazionePMO(CA)'!VF23+'PianificazionePMO(CA)'!ZI23,AQ20+$I20))</f>
        <v>0.3125</v>
      </c>
      <c r="AS20" s="374">
        <f>IF(AS$3=1,AR20,IF(AS$2&lt;=$F$1,'PianificazionePMO(CA)'!RD23+'PianificazionePMO(CA)'!VG23+'PianificazionePMO(CA)'!ZJ23,AR20+$I20))</f>
        <v>0.3125</v>
      </c>
      <c r="AT20" s="374">
        <f>IF(AT$3=1,AS20,IF(AT$2&lt;=$F$1,'PianificazionePMO(CA)'!RE23+'PianificazionePMO(CA)'!VH23+'PianificazionePMO(CA)'!ZK23,AS20+$I20))</f>
        <v>0.3125</v>
      </c>
      <c r="AU20" s="374">
        <f>IF(AU$3=1,AT20,IF(AU$2&lt;=$F$1,'PianificazionePMO(CA)'!RF23+'PianificazionePMO(CA)'!VI23+'PianificazionePMO(CA)'!ZL23,AT20+$I20))</f>
        <v>0.375</v>
      </c>
      <c r="AV20" s="374">
        <f>IF(AV$3=1,AU20,IF(AV$2&lt;=$F$1,'PianificazionePMO(CA)'!RG23+'PianificazionePMO(CA)'!VJ23+'PianificazionePMO(CA)'!ZM23,AU20+$I20))</f>
        <v>0.4375</v>
      </c>
      <c r="AW20" s="374">
        <f>IF(AW$3=1,AV20,IF(AW$2&lt;=$F$1,'PianificazionePMO(CA)'!RH23+'PianificazionePMO(CA)'!VK23+'PianificazionePMO(CA)'!ZN23,AV20+$I20))</f>
        <v>0.5</v>
      </c>
      <c r="AX20" s="374">
        <f>IF(AX$3=1,AW20,IF(AX$2&lt;=$F$1,'PianificazionePMO(CA)'!RI23+'PianificazionePMO(CA)'!VL23+'PianificazionePMO(CA)'!ZO23,AW20+$I20))</f>
        <v>0.5625</v>
      </c>
      <c r="AY20" s="374">
        <f>IF(AY$3=1,AX20,IF(AY$2&lt;=$F$1,'PianificazionePMO(CA)'!RJ23+'PianificazionePMO(CA)'!VM23+'PianificazionePMO(CA)'!ZP23,AX20+$I20))</f>
        <v>0.625</v>
      </c>
      <c r="AZ20" s="374">
        <f>IF(AZ$3=1,AY20,IF(AZ$2&lt;=$F$1,'PianificazionePMO(CA)'!RK23+'PianificazionePMO(CA)'!VN23+'PianificazionePMO(CA)'!ZQ23,AY20+$I20))</f>
        <v>0.625</v>
      </c>
      <c r="BA20" s="374">
        <f>IF(BA$3=1,AZ20,IF(BA$2&lt;=$F$1,'PianificazionePMO(CA)'!RL23+'PianificazionePMO(CA)'!VO23+'PianificazionePMO(CA)'!ZR23,AZ20+$I20))</f>
        <v>0.625</v>
      </c>
      <c r="BB20" s="374">
        <f>IF(BB$3=1,BA20,IF(BB$2&lt;=$F$1,'PianificazionePMO(CA)'!RM23+'PianificazionePMO(CA)'!VP23+'PianificazionePMO(CA)'!ZS23,BA20+$I20))</f>
        <v>0.6875</v>
      </c>
      <c r="BC20" s="374">
        <f>IF(BC$3=1,BB20,IF(BC$2&lt;=$F$1,'PianificazionePMO(CA)'!RN23+'PianificazionePMO(CA)'!VQ23+'PianificazionePMO(CA)'!ZT23,BB20+$I20))</f>
        <v>0.75</v>
      </c>
      <c r="BD20" s="374">
        <f>IF(BD$3=1,BC20,IF(BD$2&lt;=$F$1,'PianificazionePMO(CA)'!RO23+'PianificazionePMO(CA)'!VR23+'PianificazionePMO(CA)'!ZU23,BC20+$I20))</f>
        <v>0.8125</v>
      </c>
      <c r="BE20" s="374">
        <f>IF(BE$3=1,BD20,IF(BE$2&lt;=$F$1,'PianificazionePMO(CA)'!RP23+'PianificazionePMO(CA)'!VS23+'PianificazionePMO(CA)'!ZV23,BD20+$I20))</f>
        <v>0.875</v>
      </c>
      <c r="BF20" s="374">
        <f>IF(BF$3=1,BE20,IF(BF$2&lt;=$F$1,'PianificazionePMO(CA)'!RQ23+'PianificazionePMO(CA)'!VT23+'PianificazionePMO(CA)'!ZW23,BE20+$I20))</f>
        <v>0.9375</v>
      </c>
      <c r="BG20" s="374">
        <f>IF(BG$3=1,BF20,IF(BG$2&lt;=$F$1,'PianificazionePMO(CA)'!RR23+'PianificazionePMO(CA)'!VU23+'PianificazionePMO(CA)'!ZX23,BF20+$I20))</f>
        <v>0.9375</v>
      </c>
      <c r="BH20" s="374">
        <f>IF(BH$3=1,BG20,IF(BH$2&lt;=$F$1,'PianificazionePMO(CA)'!RS23+'PianificazionePMO(CA)'!VV23+'PianificazionePMO(CA)'!ZY23,BG20+$I20))</f>
        <v>0.9375</v>
      </c>
      <c r="BI20" s="374">
        <f>IF(BI$3=1,BH20,IF(BI$2&lt;=$F$1,'PianificazionePMO(CA)'!RT23+'PianificazionePMO(CA)'!VW23+'PianificazionePMO(CA)'!ZZ23,BH20+$I20))</f>
        <v>1</v>
      </c>
      <c r="BJ20" s="374">
        <f>IF(BJ$3=1,BI20,IF(BJ$2&lt;=$F$1,'PianificazionePMO(CA)'!RU23+'PianificazionePMO(CA)'!VX23+'PianificazionePMO(CA)'!AAA23,BI20+$I20))</f>
        <v>1.0625</v>
      </c>
      <c r="BK20" s="374">
        <f>IF(BK$3=1,BJ20,IF(BK$2&lt;=$F$1,'PianificazionePMO(CA)'!RV23+'PianificazionePMO(CA)'!VY23+'PianificazionePMO(CA)'!AAB23,BJ20+$I20))</f>
        <v>1.125</v>
      </c>
      <c r="BL20" s="374">
        <f>IF(BL$3=1,BK20,IF(BL$2&lt;=$F$1,'PianificazionePMO(CA)'!RW23+'PianificazionePMO(CA)'!VZ23+'PianificazionePMO(CA)'!AAC23,BK20+$I20))</f>
        <v>1.1875</v>
      </c>
      <c r="BM20" s="374">
        <f>IF(BM$3=1,BL20,IF(BM$2&lt;=$F$1,'PianificazionePMO(CA)'!RX23+'PianificazionePMO(CA)'!WA23+'PianificazionePMO(CA)'!AAD23,BL20+$I20))</f>
        <v>1.25</v>
      </c>
      <c r="BN20" s="374">
        <f>IF(BN$3=1,BM20,IF(BN$2&lt;=$F$1,'PianificazionePMO(CA)'!RY23+'PianificazionePMO(CA)'!WB23+'PianificazionePMO(CA)'!AAE23,BM20+$I20))</f>
        <v>1.25</v>
      </c>
      <c r="BO20" s="374">
        <f>IF(BO$3=1,BN20,IF(BO$2&lt;=$F$1,'PianificazionePMO(CA)'!RZ23+'PianificazionePMO(CA)'!WC23+'PianificazionePMO(CA)'!AAF23,BN20+$I20))</f>
        <v>1.25</v>
      </c>
      <c r="BP20" s="374">
        <f>IF(BP$3=1,BO20,IF(BP$2&lt;=$F$1,'PianificazionePMO(CA)'!SA23+'PianificazionePMO(CA)'!WD23+'PianificazionePMO(CA)'!AAG23,BO20+$I20))</f>
        <v>1.3125</v>
      </c>
      <c r="BQ20" s="374">
        <f>IF(BQ$3=1,BP20,IF(BQ$2&lt;=$F$1,'PianificazionePMO(CA)'!SB23+'PianificazionePMO(CA)'!WE23+'PianificazionePMO(CA)'!AAH23,BP20+$I20))</f>
        <v>1.375</v>
      </c>
      <c r="BR20" s="374">
        <f>IF(BR$3=1,BQ20,IF(BR$2&lt;=$F$1,'PianificazionePMO(CA)'!SC23+'PianificazionePMO(CA)'!WF23+'PianificazionePMO(CA)'!AAI23,BQ20+$I20))</f>
        <v>1.4375</v>
      </c>
      <c r="BS20" s="374">
        <f>IF(BS$3=1,BR20,IF(BS$2&lt;=$F$1,'PianificazionePMO(CA)'!SD23+'PianificazionePMO(CA)'!WG23+'PianificazionePMO(CA)'!AAJ23,BR20+$I20))</f>
        <v>1.5</v>
      </c>
      <c r="BT20" s="374">
        <f>IF(BT$3=1,BS20,IF(BT$2&lt;=$F$1,'PianificazionePMO(CA)'!SE23+'PianificazionePMO(CA)'!WH23+'PianificazionePMO(CA)'!AAK23,BS20+$I20))</f>
        <v>1.5625</v>
      </c>
      <c r="BU20" s="374">
        <f>IF(BU$3=1,BT20,IF(BU$2&lt;=$F$1,'PianificazionePMO(CA)'!SF23+'PianificazionePMO(CA)'!WI23+'PianificazionePMO(CA)'!AAL23,BT20+$I20))</f>
        <v>1.5625</v>
      </c>
      <c r="BV20" s="374">
        <f>IF(BV$3=1,BU20,IF(BV$2&lt;=$F$1,'PianificazionePMO(CA)'!SG23+'PianificazionePMO(CA)'!WJ23+'PianificazionePMO(CA)'!AAM23,BU20+$I20))</f>
        <v>1.5625</v>
      </c>
      <c r="BW20" s="374">
        <f>IF(BW$3=1,BV20,IF(BW$2&lt;=$F$1,'PianificazionePMO(CA)'!SH23+'PianificazionePMO(CA)'!WK23+'PianificazionePMO(CA)'!AAN23,BV20+$I20))</f>
        <v>1.625</v>
      </c>
      <c r="BX20" s="374">
        <f>IF(BX$3=1,BW20,IF(BX$2&lt;=$F$1,'PianificazionePMO(CA)'!SI23+'PianificazionePMO(CA)'!WL23+'PianificazionePMO(CA)'!AAO23,BW20+$I20))</f>
        <v>1.625</v>
      </c>
      <c r="BY20" s="374">
        <f>IF(BY$3=1,BX20,IF(BY$2&lt;=$F$1,'PianificazionePMO(CA)'!SJ23+'PianificazionePMO(CA)'!WM23+'PianificazionePMO(CA)'!AAP23,BX20+$I20))</f>
        <v>1.625</v>
      </c>
      <c r="BZ20" s="374">
        <f>IF(BZ$3=1,BY20,IF(BZ$2&lt;=$F$1,'PianificazionePMO(CA)'!SK23+'PianificazionePMO(CA)'!WN23+'PianificazionePMO(CA)'!AAQ23,BY20+$I20))</f>
        <v>1.6875</v>
      </c>
      <c r="CA20" s="374">
        <f>IF(CA$3=1,BZ20,IF(CA$2&lt;=$F$1,'PianificazionePMO(CA)'!SL23+'PianificazionePMO(CA)'!WO23+'PianificazionePMO(CA)'!AAR23,BZ20+$I20))</f>
        <v>1.75</v>
      </c>
      <c r="CB20" s="374">
        <f>IF(CB$3=1,CA20,IF(CB$2&lt;=$F$1,'PianificazionePMO(CA)'!SM23+'PianificazionePMO(CA)'!WP23+'PianificazionePMO(CA)'!AAS23,CA20+$I20))</f>
        <v>1.75</v>
      </c>
      <c r="CC20" s="374">
        <f>IF(CC$3=1,CB20,IF(CC$2&lt;=$F$1,'PianificazionePMO(CA)'!SN23+'PianificazionePMO(CA)'!WQ23+'PianificazionePMO(CA)'!AAT23,CB20+$I20))</f>
        <v>1.75</v>
      </c>
      <c r="CD20" s="374">
        <f>IF(CD$3=1,CC20,IF(CD$2&lt;=$F$1,'PianificazionePMO(CA)'!SO23+'PianificazionePMO(CA)'!WR23+'PianificazionePMO(CA)'!AAU23,CC20+$I20))</f>
        <v>1.8125</v>
      </c>
      <c r="CE20" s="374">
        <f>IF(CE$3=1,CD20,IF(CE$2&lt;=$F$1,'PianificazionePMO(CA)'!SP23+'PianificazionePMO(CA)'!WS23+'PianificazionePMO(CA)'!AAV23,CD20+$I20))</f>
        <v>1.875</v>
      </c>
      <c r="CF20" s="374">
        <f>IF(CF$3=1,CE20,IF(CF$2&lt;=$F$1,'PianificazionePMO(CA)'!SQ23+'PianificazionePMO(CA)'!WT23+'PianificazionePMO(CA)'!AAW23,CE20+$I20))</f>
        <v>1.9375</v>
      </c>
      <c r="CG20" s="374">
        <f>IF(CG$3=1,CF20,IF(CG$2&lt;=$F$1,'PianificazionePMO(CA)'!SR23+'PianificazionePMO(CA)'!WU23+'PianificazionePMO(CA)'!AAX23,CF20+$I20))</f>
        <v>2</v>
      </c>
      <c r="CH20" s="374">
        <f>IF(CH$3=1,CG20,IF(CH$2&lt;=$F$1,'PianificazionePMO(CA)'!SS23+'PianificazionePMO(CA)'!WV23+'PianificazionePMO(CA)'!AAY23,CG20+$I20))</f>
        <v>2.0625</v>
      </c>
      <c r="CI20" s="374">
        <f>IF(CI$3=1,CH20,IF(CI$2&lt;=$F$1,'PianificazionePMO(CA)'!ST23+'PianificazionePMO(CA)'!WW23+'PianificazionePMO(CA)'!AAZ23,CH20+$I20))</f>
        <v>2.0625</v>
      </c>
      <c r="CJ20" s="374">
        <f>IF(CJ$3=1,CI20,IF(CJ$2&lt;=$F$1,'PianificazionePMO(CA)'!SU23+'PianificazionePMO(CA)'!WX23+'PianificazionePMO(CA)'!ABA23,CI20+$I20))</f>
        <v>2.0625</v>
      </c>
      <c r="CK20" s="374">
        <f>IF(CK$3=1,CJ20,IF(CK$2&lt;=$F$1,'PianificazionePMO(CA)'!SV23+'PianificazionePMO(CA)'!WY23+'PianificazionePMO(CA)'!ABB23,CJ20+$I20))</f>
        <v>2.125</v>
      </c>
      <c r="CL20" s="374">
        <f>IF(CL$3=1,CK20,IF(CL$2&lt;=$F$1,'PianificazionePMO(CA)'!SW23+'PianificazionePMO(CA)'!WZ23+'PianificazionePMO(CA)'!ABC23,CK20+$I20))</f>
        <v>2.1875</v>
      </c>
      <c r="CM20" s="374">
        <f>IF(CM$3=1,CL20,IF(CM$2&lt;=$F$1,'PianificazionePMO(CA)'!SX23+'PianificazionePMO(CA)'!XA23+'PianificazionePMO(CA)'!ABD23,CL20+$I20))</f>
        <v>2.25</v>
      </c>
      <c r="CN20" s="374">
        <f>IF(CN$3=1,CM20,IF(CN$2&lt;=$F$1,'PianificazionePMO(CA)'!SY23+'PianificazionePMO(CA)'!XB23+'PianificazionePMO(CA)'!ABE23,CM20+$I20))</f>
        <v>2.3125</v>
      </c>
      <c r="CO20" s="374">
        <f>IF(CO$3=1,CN20,IF(CO$2&lt;=$F$1,'PianificazionePMO(CA)'!SZ23+'PianificazionePMO(CA)'!XC23+'PianificazionePMO(CA)'!ABF23,CN20+$I20))</f>
        <v>2.375</v>
      </c>
      <c r="CP20" s="374">
        <f>IF(CP$3=1,CO20,IF(CP$2&lt;=$F$1,'PianificazionePMO(CA)'!TA23+'PianificazionePMO(CA)'!XD23+'PianificazionePMO(CA)'!ABG23,CO20+$I20))</f>
        <v>2.375</v>
      </c>
      <c r="CQ20" s="374">
        <f>IF(CQ$3=1,CP20,IF(CQ$2&lt;=$F$1,'PianificazionePMO(CA)'!TB23+'PianificazionePMO(CA)'!XE23+'PianificazionePMO(CA)'!ABH23,CP20+$I20))</f>
        <v>2.375</v>
      </c>
      <c r="CR20" s="374">
        <f>IF(CR$3=1,CQ20,IF(CR$2&lt;=$F$1,'PianificazionePMO(CA)'!TC23+'PianificazionePMO(CA)'!XF23+'PianificazionePMO(CA)'!ABI23,CQ20+$I20))</f>
        <v>2.4375</v>
      </c>
      <c r="CS20" s="374">
        <f>IF(CS$3=1,CR20,IF(CS$2&lt;=$F$1,'PianificazionePMO(CA)'!TD23+'PianificazionePMO(CA)'!XG23+'PianificazionePMO(CA)'!ABJ23,CR20+$I20))</f>
        <v>2.5</v>
      </c>
      <c r="CT20" s="374">
        <f>IF(CT$3=1,CS20,IF(CT$2&lt;=$F$1,'PianificazionePMO(CA)'!TE23+'PianificazionePMO(CA)'!XH23+'PianificazionePMO(CA)'!ABK23,CS20+$I20))</f>
        <v>2.5625</v>
      </c>
      <c r="CU20" s="374">
        <f>IF(CU$3=1,CT20,IF(CU$2&lt;=$F$1,'PianificazionePMO(CA)'!TF23+'PianificazionePMO(CA)'!XI23+'PianificazionePMO(CA)'!ABL23,CT20+$I20))</f>
        <v>2.625</v>
      </c>
      <c r="CV20" s="374">
        <f>IF(CV$3=1,CU20,IF(CV$2&lt;=$F$1,'PianificazionePMO(CA)'!TG23+'PianificazionePMO(CA)'!XJ23+'PianificazionePMO(CA)'!ABM23,CU20+$I20))</f>
        <v>2.6875</v>
      </c>
      <c r="CW20" s="374">
        <f>IF(CW$3=1,CV20,IF(CW$2&lt;=$F$1,'PianificazionePMO(CA)'!TH23+'PianificazionePMO(CA)'!XK23+'PianificazionePMO(CA)'!ABN23,CV20+$I20))</f>
        <v>2.6875</v>
      </c>
      <c r="CX20" s="374">
        <f>IF(CX$3=1,CW20,IF(CX$2&lt;=$F$1,'PianificazionePMO(CA)'!TI23+'PianificazionePMO(CA)'!XL23+'PianificazionePMO(CA)'!ABO23,CW20+$I20))</f>
        <v>2.6875</v>
      </c>
      <c r="CY20" s="374">
        <f>IF(CY$3=1,CX20,IF(CY$2&lt;=$F$1,'PianificazionePMO(CA)'!TJ23+'PianificazionePMO(CA)'!XM23+'PianificazionePMO(CA)'!ABP23,CX20+$I20))</f>
        <v>2.75</v>
      </c>
      <c r="CZ20" s="374">
        <f>IF(CZ$3=1,CY20,IF(CZ$2&lt;=$F$1,'PianificazionePMO(CA)'!TK23+'PianificazionePMO(CA)'!XN23+'PianificazionePMO(CA)'!ABQ23,CY20+$I20))</f>
        <v>2.8125</v>
      </c>
      <c r="DA20" s="374">
        <f>IF(DA$3=1,CZ20,IF(DA$2&lt;=$F$1,'PianificazionePMO(CA)'!TL23+'PianificazionePMO(CA)'!XO23+'PianificazionePMO(CA)'!ABR23,CZ20+$I20))</f>
        <v>2.875</v>
      </c>
      <c r="DB20" s="374">
        <f>IF(DB$3=1,DA20,IF(DB$2&lt;=$F$1,'PianificazionePMO(CA)'!TM23+'PianificazionePMO(CA)'!XP23+'PianificazionePMO(CA)'!ABS23,DA20+$I20))</f>
        <v>2.9375</v>
      </c>
      <c r="DC20" s="374">
        <f>IF(DC$3=1,DB20,IF(DC$2&lt;=$F$1,'PianificazionePMO(CA)'!TN23+'PianificazionePMO(CA)'!XQ23+'PianificazionePMO(CA)'!ABT23,DB20+$I20))</f>
        <v>3</v>
      </c>
      <c r="DD20" s="374">
        <f>IF(DD$3=1,DC20,IF(DD$2&lt;=$F$1,'PianificazionePMO(CA)'!TO23+'PianificazionePMO(CA)'!XR23+'PianificazionePMO(CA)'!ABU23,DC20+$I20))</f>
        <v>3</v>
      </c>
      <c r="DE20" s="374">
        <f>IF(DE$3=1,DD20,IF(DE$2&lt;=$F$1,'PianificazionePMO(CA)'!TP23+'PianificazionePMO(CA)'!XS23+'PianificazionePMO(CA)'!ABV23,DD20+$I20))</f>
        <v>3</v>
      </c>
      <c r="DF20" s="374">
        <f>IF(DF$3=1,DE20,IF(DF$2&lt;=$F$1,'PianificazionePMO(CA)'!TQ23+'PianificazionePMO(CA)'!XT23+'PianificazionePMO(CA)'!ABW23,DE20+$I20))</f>
        <v>3.0625</v>
      </c>
      <c r="DG20" s="374">
        <f>IF(DG$3=1,DF20,IF(DG$2&lt;=$F$1,'PianificazionePMO(CA)'!TR23+'PianificazionePMO(CA)'!XU23+'PianificazionePMO(CA)'!ABX23,DF20+$I20))</f>
        <v>3.125</v>
      </c>
      <c r="DH20" s="374">
        <f>IF(DH$3=1,DG20,IF(DH$2&lt;=$F$1,'PianificazionePMO(CA)'!TS23+'PianificazionePMO(CA)'!XV23+'PianificazionePMO(CA)'!ABY23,DG20+$I20))</f>
        <v>3.1875</v>
      </c>
      <c r="DI20" s="374">
        <f>IF(DI$3=1,DH20,IF(DI$2&lt;=$F$1,'PianificazionePMO(CA)'!TT23+'PianificazionePMO(CA)'!XW23+'PianificazionePMO(CA)'!ABZ23,DH20+$I20))</f>
        <v>3.25</v>
      </c>
      <c r="DJ20" s="374">
        <f>IF(DJ$3=1,DI20,IF(DJ$2&lt;=$F$1,'PianificazionePMO(CA)'!TU23+'PianificazionePMO(CA)'!XX23+'PianificazionePMO(CA)'!ACA23,DI20+$I20))</f>
        <v>3.3125</v>
      </c>
      <c r="DK20" s="374"/>
      <c r="DL20" s="374"/>
      <c r="DM20" s="374"/>
      <c r="DN20" s="371"/>
      <c r="DO20" s="371"/>
      <c r="DP20" s="371"/>
      <c r="DQ20" s="371"/>
      <c r="DR20" s="371"/>
      <c r="DS20" s="371"/>
      <c r="DT20" s="371"/>
      <c r="DU20" s="371"/>
      <c r="DV20" s="371"/>
      <c r="DW20" s="371"/>
      <c r="DX20" s="371"/>
      <c r="DY20" s="371"/>
      <c r="DZ20" s="371"/>
      <c r="EA20" s="371"/>
      <c r="EB20" s="371"/>
      <c r="EC20" s="371"/>
      <c r="ED20" s="371"/>
      <c r="EE20" s="371"/>
      <c r="EF20" s="371"/>
      <c r="EG20" s="371"/>
      <c r="EH20" s="371"/>
      <c r="EI20" s="371"/>
      <c r="EJ20" s="371"/>
      <c r="EK20" s="371"/>
      <c r="EL20" s="371"/>
      <c r="EM20" s="371"/>
      <c r="EN20" s="371"/>
      <c r="EO20" s="371"/>
      <c r="EP20" s="371"/>
      <c r="EQ20" s="371"/>
      <c r="ER20" s="371"/>
      <c r="ES20" s="371"/>
      <c r="ET20" s="371"/>
      <c r="EU20" s="371"/>
      <c r="EV20" s="371"/>
      <c r="EW20" s="371"/>
      <c r="EX20" s="371"/>
      <c r="EY20" s="371"/>
      <c r="EZ20" s="371"/>
      <c r="FA20" s="371"/>
      <c r="FB20" s="371"/>
      <c r="FC20" s="371"/>
      <c r="FD20" s="371"/>
      <c r="FE20" s="371"/>
      <c r="FF20" s="371"/>
      <c r="FG20" s="371"/>
      <c r="FH20" s="371"/>
      <c r="FI20" s="371"/>
      <c r="FJ20" s="371"/>
    </row>
    <row r="21" spans="1:166" outlineLevel="1">
      <c r="A21" s="824"/>
      <c r="B21" s="362">
        <f>'Lista PMO'!A22</f>
        <v>0</v>
      </c>
      <c r="C21" s="362">
        <f>'Lista PMO'!B22</f>
        <v>0</v>
      </c>
      <c r="D21" s="362">
        <f>'Lista PMO'!C22</f>
        <v>0</v>
      </c>
      <c r="E21" s="369"/>
      <c r="F21" s="370"/>
      <c r="G21" s="369"/>
      <c r="H21" s="378"/>
      <c r="N21" s="374">
        <f>IF(N$3=1,M21,IF(N$2&lt;=$F$1,'PianificazionePMO(CA)'!PY24+'PianificazionePMO(CA)'!UB24+'PianificazionePMO(CA)'!YE24,M21+$I21))</f>
        <v>0</v>
      </c>
      <c r="O21" s="374">
        <f>IF(O$3=1,N21,IF(O$2&lt;=$F$1,'PianificazionePMO(CA)'!PZ24+'PianificazionePMO(CA)'!UC24+'PianificazionePMO(CA)'!YF24,N21+$I21))</f>
        <v>0</v>
      </c>
      <c r="P21" s="374">
        <f>IF(P$3=1,O21,IF(P$2&lt;=$F$1,'PianificazionePMO(CA)'!QA24+'PianificazionePMO(CA)'!UD24+'PianificazionePMO(CA)'!YG24,O21+$I21))</f>
        <v>0</v>
      </c>
      <c r="Q21" s="374">
        <f>IF(Q$3=1,P21,IF(Q$2&lt;=$F$1,'PianificazionePMO(CA)'!QB24+'PianificazionePMO(CA)'!UE24+'PianificazionePMO(CA)'!YH24,P21+$I21))</f>
        <v>0</v>
      </c>
      <c r="R21" s="374">
        <f>IF(R$3=1,Q21,IF(R$2&lt;=$F$1,'PianificazionePMO(CA)'!QC24+'PianificazionePMO(CA)'!UF24+'PianificazionePMO(CA)'!YI24,Q21+$I21))</f>
        <v>0</v>
      </c>
      <c r="S21" s="374">
        <f>IF(S$3=1,R21,IF(S$2&lt;=$F$1,'PianificazionePMO(CA)'!QD24+'PianificazionePMO(CA)'!UG24+'PianificazionePMO(CA)'!YJ24,R21+$I21))</f>
        <v>0</v>
      </c>
      <c r="T21" s="374">
        <f>IF(T$3=1,S21,IF(T$2&lt;=$F$1,'PianificazionePMO(CA)'!QE24+'PianificazionePMO(CA)'!UH24+'PianificazionePMO(CA)'!YK24,S21+$I21))</f>
        <v>0</v>
      </c>
      <c r="U21" s="374">
        <f>IF(U$3=1,T21,IF(U$2&lt;=$F$1,'PianificazionePMO(CA)'!QF24+'PianificazionePMO(CA)'!UI24+'PianificazionePMO(CA)'!YL24,T21+$I21))</f>
        <v>0</v>
      </c>
      <c r="V21" s="374">
        <f>IF(V$3=1,U21,IF(V$2&lt;=$F$1,'PianificazionePMO(CA)'!QG24+'PianificazionePMO(CA)'!UJ24+'PianificazionePMO(CA)'!YM24,U21+$I21))</f>
        <v>0</v>
      </c>
      <c r="W21" s="374">
        <f>IF(W$3=1,V21,IF(W$2&lt;=$F$1,'PianificazionePMO(CA)'!QH24+'PianificazionePMO(CA)'!UK24+'PianificazionePMO(CA)'!YN24,V21+$I21))</f>
        <v>0</v>
      </c>
      <c r="X21" s="374">
        <f>IF(X$3=1,W21,IF(X$2&lt;=$F$1,'PianificazionePMO(CA)'!QI24+'PianificazionePMO(CA)'!UL24+'PianificazionePMO(CA)'!YO24,W21+$I21))</f>
        <v>0</v>
      </c>
      <c r="Y21" s="374">
        <f>IF(Y$3=1,X21,IF(Y$2&lt;=$F$1,'PianificazionePMO(CA)'!QJ24+'PianificazionePMO(CA)'!UM24+'PianificazionePMO(CA)'!YP24,X21+$I21))</f>
        <v>0</v>
      </c>
      <c r="Z21" s="374">
        <f>IF(Z$3=1,Y21,IF(Z$2&lt;=$F$1,'PianificazionePMO(CA)'!QK24+'PianificazionePMO(CA)'!UN24+'PianificazionePMO(CA)'!YQ24,Y21+$I21))</f>
        <v>0</v>
      </c>
      <c r="AA21" s="374">
        <f>IF(AA$3=1,Z21,IF(AA$2&lt;=$F$1,'PianificazionePMO(CA)'!QL24+'PianificazionePMO(CA)'!UO24+'PianificazionePMO(CA)'!YR24,Z21+$I21))</f>
        <v>0</v>
      </c>
      <c r="AB21" s="374">
        <f>IF(AB$3=1,AA21,IF(AB$2&lt;=$F$1,'PianificazionePMO(CA)'!QM24+'PianificazionePMO(CA)'!UP24+'PianificazionePMO(CA)'!YS24,AA21+$I21))</f>
        <v>0</v>
      </c>
      <c r="AC21" s="374">
        <f>IF(AC$3=1,AB21,IF(AC$2&lt;=$F$1,'PianificazionePMO(CA)'!QN24+'PianificazionePMO(CA)'!UQ24+'PianificazionePMO(CA)'!YT24,AB21+$I21))</f>
        <v>0</v>
      </c>
      <c r="AD21" s="374">
        <f>IF(AD$3=1,AC21,IF(AD$2&lt;=$F$1,'PianificazionePMO(CA)'!QO24+'PianificazionePMO(CA)'!UR24+'PianificazionePMO(CA)'!YU24,AC21+$I21))</f>
        <v>0</v>
      </c>
      <c r="AE21" s="374">
        <f>IF(AE$3=1,AD21,IF(AE$2&lt;=$F$1,'PianificazionePMO(CA)'!QP24+'PianificazionePMO(CA)'!US24+'PianificazionePMO(CA)'!YV24,AD21+$I21))</f>
        <v>0</v>
      </c>
      <c r="AF21" s="374">
        <f>IF(AF$3=1,AE21,IF(AF$2&lt;=$F$1,'PianificazionePMO(CA)'!QQ24+'PianificazionePMO(CA)'!UT24+'PianificazionePMO(CA)'!YW24,AE21+$I21))</f>
        <v>0</v>
      </c>
      <c r="AG21" s="374">
        <f>IF(AG$3=1,AF21,IF(AG$2&lt;=$F$1,'PianificazionePMO(CA)'!QR24+'PianificazionePMO(CA)'!UU24+'PianificazionePMO(CA)'!YX24,AF21+$I21))</f>
        <v>0</v>
      </c>
      <c r="AH21" s="374">
        <f>IF(AH$3=1,AG21,IF(AH$2&lt;=$F$1,'PianificazionePMO(CA)'!QS24+'PianificazionePMO(CA)'!UV24+'PianificazionePMO(CA)'!YY24,AG21+$I21))</f>
        <v>0</v>
      </c>
      <c r="AI21" s="374">
        <f>IF(AI$3=1,AH21,IF(AI$2&lt;=$F$1,'PianificazionePMO(CA)'!QT24+'PianificazionePMO(CA)'!UW24+'PianificazionePMO(CA)'!YZ24,AH21+$I21))</f>
        <v>0</v>
      </c>
      <c r="AJ21" s="374">
        <f>IF(AJ$3=1,AI21,IF(AJ$2&lt;=$F$1,'PianificazionePMO(CA)'!QU24+'PianificazionePMO(CA)'!UX24+'PianificazionePMO(CA)'!ZA24,AI21+$I21))</f>
        <v>0</v>
      </c>
      <c r="AK21" s="374">
        <f>IF(AK$3=1,AJ21,IF(AK$2&lt;=$F$1,'PianificazionePMO(CA)'!QV24+'PianificazionePMO(CA)'!UY24+'PianificazionePMO(CA)'!ZB24,AJ21+$I21))</f>
        <v>0</v>
      </c>
      <c r="AL21" s="374">
        <f>IF(AL$3=1,AK21,IF(AL$2&lt;=$F$1,'PianificazionePMO(CA)'!QW24+'PianificazionePMO(CA)'!UZ24+'PianificazionePMO(CA)'!ZC24,AK21+$I21))</f>
        <v>0</v>
      </c>
      <c r="AM21" s="374">
        <f>IF(AM$3=1,AL21,IF(AM$2&lt;=$F$1,'PianificazionePMO(CA)'!QX24+'PianificazionePMO(CA)'!VA24+'PianificazionePMO(CA)'!ZD24,AL21+$I21))</f>
        <v>0</v>
      </c>
      <c r="AN21" s="374">
        <f>IF(AN$3=1,AM21,IF(AN$2&lt;=$F$1,'PianificazionePMO(CA)'!QY24+'PianificazionePMO(CA)'!VB24+'PianificazionePMO(CA)'!ZE24,AM21+$I21))</f>
        <v>0</v>
      </c>
      <c r="AO21" s="374">
        <f>IF(AO$3=1,AN21,IF(AO$2&lt;=$F$1,'PianificazionePMO(CA)'!QZ24+'PianificazionePMO(CA)'!VC24+'PianificazionePMO(CA)'!ZF24,AN21+$I21))</f>
        <v>0</v>
      </c>
      <c r="AP21" s="374">
        <f>IF(AP$3=1,AO21,IF(AP$2&lt;=$F$1,'PianificazionePMO(CA)'!RA24+'PianificazionePMO(CA)'!VD24+'PianificazionePMO(CA)'!ZG24,AO21+$I21))</f>
        <v>0</v>
      </c>
      <c r="AQ21" s="374">
        <f>IF(AQ$3=1,AP21,IF(AQ$2&lt;=$F$1,'PianificazionePMO(CA)'!RB24+'PianificazionePMO(CA)'!VE24+'PianificazionePMO(CA)'!ZH24,AP21+$I21))</f>
        <v>0</v>
      </c>
      <c r="AR21" s="374">
        <f>IF(AR$3=1,AQ21,IF(AR$2&lt;=$F$1,'PianificazionePMO(CA)'!RC24+'PianificazionePMO(CA)'!VF24+'PianificazionePMO(CA)'!ZI24,AQ21+$I21))</f>
        <v>0</v>
      </c>
      <c r="AS21" s="374">
        <f>IF(AS$3=1,AR21,IF(AS$2&lt;=$F$1,'PianificazionePMO(CA)'!RD24+'PianificazionePMO(CA)'!VG24+'PianificazionePMO(CA)'!ZJ24,AR21+$I21))</f>
        <v>0</v>
      </c>
      <c r="AT21" s="374">
        <f>IF(AT$3=1,AS21,IF(AT$2&lt;=$F$1,'PianificazionePMO(CA)'!RE24+'PianificazionePMO(CA)'!VH24+'PianificazionePMO(CA)'!ZK24,AS21+$I21))</f>
        <v>0</v>
      </c>
      <c r="AU21" s="374">
        <f>IF(AU$3=1,AT21,IF(AU$2&lt;=$F$1,'PianificazionePMO(CA)'!RF24+'PianificazionePMO(CA)'!VI24+'PianificazionePMO(CA)'!ZL24,AT21+$I21))</f>
        <v>0</v>
      </c>
      <c r="AV21" s="374">
        <f>IF(AV$3=1,AU21,IF(AV$2&lt;=$F$1,'PianificazionePMO(CA)'!RG24+'PianificazionePMO(CA)'!VJ24+'PianificazionePMO(CA)'!ZM24,AU21+$I21))</f>
        <v>0</v>
      </c>
      <c r="AW21" s="374">
        <f>IF(AW$3=1,AV21,IF(AW$2&lt;=$F$1,'PianificazionePMO(CA)'!RH24+'PianificazionePMO(CA)'!VK24+'PianificazionePMO(CA)'!ZN24,AV21+$I21))</f>
        <v>0</v>
      </c>
      <c r="AX21" s="374">
        <f>IF(AX$3=1,AW21,IF(AX$2&lt;=$F$1,'PianificazionePMO(CA)'!RI24+'PianificazionePMO(CA)'!VL24+'PianificazionePMO(CA)'!ZO24,AW21+$I21))</f>
        <v>0</v>
      </c>
      <c r="AY21" s="374">
        <f>IF(AY$3=1,AX21,IF(AY$2&lt;=$F$1,'PianificazionePMO(CA)'!RJ24+'PianificazionePMO(CA)'!VM24+'PianificazionePMO(CA)'!ZP24,AX21+$I21))</f>
        <v>0</v>
      </c>
      <c r="AZ21" s="374">
        <f>IF(AZ$3=1,AY21,IF(AZ$2&lt;=$F$1,'PianificazionePMO(CA)'!RK24+'PianificazionePMO(CA)'!VN24+'PianificazionePMO(CA)'!ZQ24,AY21+$I21))</f>
        <v>0</v>
      </c>
      <c r="BA21" s="374">
        <f>IF(BA$3=1,AZ21,IF(BA$2&lt;=$F$1,'PianificazionePMO(CA)'!RL24+'PianificazionePMO(CA)'!VO24+'PianificazionePMO(CA)'!ZR24,AZ21+$I21))</f>
        <v>0</v>
      </c>
      <c r="BB21" s="374">
        <f>IF(BB$3=1,BA21,IF(BB$2&lt;=$F$1,'PianificazionePMO(CA)'!RM24+'PianificazionePMO(CA)'!VP24+'PianificazionePMO(CA)'!ZS24,BA21+$I21))</f>
        <v>0</v>
      </c>
      <c r="BC21" s="374">
        <f>IF(BC$3=1,BB21,IF(BC$2&lt;=$F$1,'PianificazionePMO(CA)'!RN24+'PianificazionePMO(CA)'!VQ24+'PianificazionePMO(CA)'!ZT24,BB21+$I21))</f>
        <v>0</v>
      </c>
      <c r="BD21" s="374">
        <f>IF(BD$3=1,BC21,IF(BD$2&lt;=$F$1,'PianificazionePMO(CA)'!RO24+'PianificazionePMO(CA)'!VR24+'PianificazionePMO(CA)'!ZU24,BC21+$I21))</f>
        <v>0</v>
      </c>
      <c r="BE21" s="374">
        <f>IF(BE$3=1,BD21,IF(BE$2&lt;=$F$1,'PianificazionePMO(CA)'!RP24+'PianificazionePMO(CA)'!VS24+'PianificazionePMO(CA)'!ZV24,BD21+$I21))</f>
        <v>0</v>
      </c>
      <c r="BF21" s="374">
        <f>IF(BF$3=1,BE21,IF(BF$2&lt;=$F$1,'PianificazionePMO(CA)'!RQ24+'PianificazionePMO(CA)'!VT24+'PianificazionePMO(CA)'!ZW24,BE21+$I21))</f>
        <v>0</v>
      </c>
      <c r="BG21" s="374">
        <f>IF(BG$3=1,BF21,IF(BG$2&lt;=$F$1,'PianificazionePMO(CA)'!RR24+'PianificazionePMO(CA)'!VU24+'PianificazionePMO(CA)'!ZX24,BF21+$I21))</f>
        <v>0</v>
      </c>
      <c r="BH21" s="374">
        <f>IF(BH$3=1,BG21,IF(BH$2&lt;=$F$1,'PianificazionePMO(CA)'!RS24+'PianificazionePMO(CA)'!VV24+'PianificazionePMO(CA)'!ZY24,BG21+$I21))</f>
        <v>0</v>
      </c>
      <c r="BI21" s="374">
        <f>IF(BI$3=1,BH21,IF(BI$2&lt;=$F$1,'PianificazionePMO(CA)'!RT24+'PianificazionePMO(CA)'!VW24+'PianificazionePMO(CA)'!ZZ24,BH21+$I21))</f>
        <v>0</v>
      </c>
      <c r="BJ21" s="374">
        <f>IF(BJ$3=1,BI21,IF(BJ$2&lt;=$F$1,'PianificazionePMO(CA)'!RU24+'PianificazionePMO(CA)'!VX24+'PianificazionePMO(CA)'!AAA24,BI21+$I21))</f>
        <v>0</v>
      </c>
      <c r="BK21" s="374">
        <f>IF(BK$3=1,BJ21,IF(BK$2&lt;=$F$1,'PianificazionePMO(CA)'!RV24+'PianificazionePMO(CA)'!VY24+'PianificazionePMO(CA)'!AAB24,BJ21+$I21))</f>
        <v>0</v>
      </c>
      <c r="BL21" s="374">
        <f>IF(BL$3=1,BK21,IF(BL$2&lt;=$F$1,'PianificazionePMO(CA)'!RW24+'PianificazionePMO(CA)'!VZ24+'PianificazionePMO(CA)'!AAC24,BK21+$I21))</f>
        <v>0</v>
      </c>
      <c r="BM21" s="374">
        <f>IF(BM$3=1,BL21,IF(BM$2&lt;=$F$1,'PianificazionePMO(CA)'!RX24+'PianificazionePMO(CA)'!WA24+'PianificazionePMO(CA)'!AAD24,BL21+$I21))</f>
        <v>0</v>
      </c>
      <c r="BN21" s="374">
        <f>IF(BN$3=1,BM21,IF(BN$2&lt;=$F$1,'PianificazionePMO(CA)'!RY24+'PianificazionePMO(CA)'!WB24+'PianificazionePMO(CA)'!AAE24,BM21+$I21))</f>
        <v>0</v>
      </c>
      <c r="BO21" s="374">
        <f>IF(BO$3=1,BN21,IF(BO$2&lt;=$F$1,'PianificazionePMO(CA)'!RZ24+'PianificazionePMO(CA)'!WC24+'PianificazionePMO(CA)'!AAF24,BN21+$I21))</f>
        <v>0</v>
      </c>
      <c r="BP21" s="374">
        <f>IF(BP$3=1,BO21,IF(BP$2&lt;=$F$1,'PianificazionePMO(CA)'!SA24+'PianificazionePMO(CA)'!WD24+'PianificazionePMO(CA)'!AAG24,BO21+$I21))</f>
        <v>0</v>
      </c>
      <c r="BQ21" s="374">
        <f>IF(BQ$3=1,BP21,IF(BQ$2&lt;=$F$1,'PianificazionePMO(CA)'!SB24+'PianificazionePMO(CA)'!WE24+'PianificazionePMO(CA)'!AAH24,BP21+$I21))</f>
        <v>0</v>
      </c>
      <c r="BR21" s="374">
        <f>IF(BR$3=1,BQ21,IF(BR$2&lt;=$F$1,'PianificazionePMO(CA)'!SC24+'PianificazionePMO(CA)'!WF24+'PianificazionePMO(CA)'!AAI24,BQ21+$I21))</f>
        <v>0</v>
      </c>
      <c r="BS21" s="374">
        <f>IF(BS$3=1,BR21,IF(BS$2&lt;=$F$1,'PianificazionePMO(CA)'!SD24+'PianificazionePMO(CA)'!WG24+'PianificazionePMO(CA)'!AAJ24,BR21+$I21))</f>
        <v>0</v>
      </c>
      <c r="BT21" s="374">
        <f>IF(BT$3=1,BS21,IF(BT$2&lt;=$F$1,'PianificazionePMO(CA)'!SE24+'PianificazionePMO(CA)'!WH24+'PianificazionePMO(CA)'!AAK24,BS21+$I21))</f>
        <v>0</v>
      </c>
      <c r="BU21" s="374">
        <f>IF(BU$3=1,BT21,IF(BU$2&lt;=$F$1,'PianificazionePMO(CA)'!SF24+'PianificazionePMO(CA)'!WI24+'PianificazionePMO(CA)'!AAL24,BT21+$I21))</f>
        <v>0</v>
      </c>
      <c r="BV21" s="374">
        <f>IF(BV$3=1,BU21,IF(BV$2&lt;=$F$1,'PianificazionePMO(CA)'!SG24+'PianificazionePMO(CA)'!WJ24+'PianificazionePMO(CA)'!AAM24,BU21+$I21))</f>
        <v>0</v>
      </c>
      <c r="BW21" s="374">
        <f>IF(BW$3=1,BV21,IF(BW$2&lt;=$F$1,'PianificazionePMO(CA)'!SH24+'PianificazionePMO(CA)'!WK24+'PianificazionePMO(CA)'!AAN24,BV21+$I21))</f>
        <v>0</v>
      </c>
      <c r="BX21" s="374">
        <f>IF(BX$3=1,BW21,IF(BX$2&lt;=$F$1,'PianificazionePMO(CA)'!SI24+'PianificazionePMO(CA)'!WL24+'PianificazionePMO(CA)'!AAO24,BW21+$I21))</f>
        <v>0</v>
      </c>
      <c r="BY21" s="374">
        <f>IF(BY$3=1,BX21,IF(BY$2&lt;=$F$1,'PianificazionePMO(CA)'!SJ24+'PianificazionePMO(CA)'!WM24+'PianificazionePMO(CA)'!AAP24,BX21+$I21))</f>
        <v>0</v>
      </c>
      <c r="BZ21" s="374">
        <f>IF(BZ$3=1,BY21,IF(BZ$2&lt;=$F$1,'PianificazionePMO(CA)'!SK24+'PianificazionePMO(CA)'!WN24+'PianificazionePMO(CA)'!AAQ24,BY21+$I21))</f>
        <v>0</v>
      </c>
      <c r="CA21" s="374">
        <f>IF(CA$3=1,BZ21,IF(CA$2&lt;=$F$1,'PianificazionePMO(CA)'!SL24+'PianificazionePMO(CA)'!WO24+'PianificazionePMO(CA)'!AAR24,BZ21+$I21))</f>
        <v>0</v>
      </c>
      <c r="CB21" s="374">
        <f>IF(CB$3=1,CA21,IF(CB$2&lt;=$F$1,'PianificazionePMO(CA)'!SM24+'PianificazionePMO(CA)'!WP24+'PianificazionePMO(CA)'!AAS24,CA21+$I21))</f>
        <v>0</v>
      </c>
      <c r="CC21" s="374">
        <f>IF(CC$3=1,CB21,IF(CC$2&lt;=$F$1,'PianificazionePMO(CA)'!SN24+'PianificazionePMO(CA)'!WQ24+'PianificazionePMO(CA)'!AAT24,CB21+$I21))</f>
        <v>0</v>
      </c>
      <c r="CD21" s="374">
        <f>IF(CD$3=1,CC21,IF(CD$2&lt;=$F$1,'PianificazionePMO(CA)'!SO24+'PianificazionePMO(CA)'!WR24+'PianificazionePMO(CA)'!AAU24,CC21+$I21))</f>
        <v>0</v>
      </c>
      <c r="CE21" s="374">
        <f>IF(CE$3=1,CD21,IF(CE$2&lt;=$F$1,'PianificazionePMO(CA)'!SP24+'PianificazionePMO(CA)'!WS24+'PianificazionePMO(CA)'!AAV24,CD21+$I21))</f>
        <v>0</v>
      </c>
      <c r="CF21" s="374">
        <f>IF(CF$3=1,CE21,IF(CF$2&lt;=$F$1,'PianificazionePMO(CA)'!SQ24+'PianificazionePMO(CA)'!WT24+'PianificazionePMO(CA)'!AAW24,CE21+$I21))</f>
        <v>0</v>
      </c>
      <c r="CG21" s="374">
        <f>IF(CG$3=1,CF21,IF(CG$2&lt;=$F$1,'PianificazionePMO(CA)'!SR24+'PianificazionePMO(CA)'!WU24+'PianificazionePMO(CA)'!AAX24,CF21+$I21))</f>
        <v>0</v>
      </c>
      <c r="CH21" s="374">
        <f>IF(CH$3=1,CG21,IF(CH$2&lt;=$F$1,'PianificazionePMO(CA)'!SS24+'PianificazionePMO(CA)'!WV24+'PianificazionePMO(CA)'!AAY24,CG21+$I21))</f>
        <v>0</v>
      </c>
      <c r="CI21" s="374">
        <f>IF(CI$3=1,CH21,IF(CI$2&lt;=$F$1,'PianificazionePMO(CA)'!ST24+'PianificazionePMO(CA)'!WW24+'PianificazionePMO(CA)'!AAZ24,CH21+$I21))</f>
        <v>0</v>
      </c>
      <c r="CJ21" s="374">
        <f>IF(CJ$3=1,CI21,IF(CJ$2&lt;=$F$1,'PianificazionePMO(CA)'!SU24+'PianificazionePMO(CA)'!WX24+'PianificazionePMO(CA)'!ABA24,CI21+$I21))</f>
        <v>0</v>
      </c>
      <c r="CK21" s="374">
        <f>IF(CK$3=1,CJ21,IF(CK$2&lt;=$F$1,'PianificazionePMO(CA)'!SV24+'PianificazionePMO(CA)'!WY24+'PianificazionePMO(CA)'!ABB24,CJ21+$I21))</f>
        <v>0</v>
      </c>
      <c r="CL21" s="374">
        <f>IF(CL$3=1,CK21,IF(CL$2&lt;=$F$1,'PianificazionePMO(CA)'!SW24+'PianificazionePMO(CA)'!WZ24+'PianificazionePMO(CA)'!ABC24,CK21+$I21))</f>
        <v>0</v>
      </c>
      <c r="CM21" s="374">
        <f>IF(CM$3=1,CL21,IF(CM$2&lt;=$F$1,'PianificazionePMO(CA)'!SX24+'PianificazionePMO(CA)'!XA24+'PianificazionePMO(CA)'!ABD24,CL21+$I21))</f>
        <v>0</v>
      </c>
      <c r="CN21" s="374">
        <f>IF(CN$3=1,CM21,IF(CN$2&lt;=$F$1,'PianificazionePMO(CA)'!SY24+'PianificazionePMO(CA)'!XB24+'PianificazionePMO(CA)'!ABE24,CM21+$I21))</f>
        <v>0</v>
      </c>
      <c r="CO21" s="374">
        <f>IF(CO$3=1,CN21,IF(CO$2&lt;=$F$1,'PianificazionePMO(CA)'!SZ24+'PianificazionePMO(CA)'!XC24+'PianificazionePMO(CA)'!ABF24,CN21+$I21))</f>
        <v>0</v>
      </c>
      <c r="CP21" s="374">
        <f>IF(CP$3=1,CO21,IF(CP$2&lt;=$F$1,'PianificazionePMO(CA)'!TA24+'PianificazionePMO(CA)'!XD24+'PianificazionePMO(CA)'!ABG24,CO21+$I21))</f>
        <v>0</v>
      </c>
      <c r="CQ21" s="374">
        <f>IF(CQ$3=1,CP21,IF(CQ$2&lt;=$F$1,'PianificazionePMO(CA)'!TB24+'PianificazionePMO(CA)'!XE24+'PianificazionePMO(CA)'!ABH24,CP21+$I21))</f>
        <v>0</v>
      </c>
      <c r="CR21" s="374">
        <f>IF(CR$3=1,CQ21,IF(CR$2&lt;=$F$1,'PianificazionePMO(CA)'!TC24+'PianificazionePMO(CA)'!XF24+'PianificazionePMO(CA)'!ABI24,CQ21+$I21))</f>
        <v>0</v>
      </c>
      <c r="CS21" s="374">
        <f>IF(CS$3=1,CR21,IF(CS$2&lt;=$F$1,'PianificazionePMO(CA)'!TD24+'PianificazionePMO(CA)'!XG24+'PianificazionePMO(CA)'!ABJ24,CR21+$I21))</f>
        <v>0</v>
      </c>
      <c r="CT21" s="374">
        <f>IF(CT$3=1,CS21,IF(CT$2&lt;=$F$1,'PianificazionePMO(CA)'!TE24+'PianificazionePMO(CA)'!XH24+'PianificazionePMO(CA)'!ABK24,CS21+$I21))</f>
        <v>0</v>
      </c>
      <c r="CU21" s="374">
        <f>IF(CU$3=1,CT21,IF(CU$2&lt;=$F$1,'PianificazionePMO(CA)'!TF24+'PianificazionePMO(CA)'!XI24+'PianificazionePMO(CA)'!ABL24,CT21+$I21))</f>
        <v>0</v>
      </c>
      <c r="CV21" s="374">
        <f>IF(CV$3=1,CU21,IF(CV$2&lt;=$F$1,'PianificazionePMO(CA)'!TG24+'PianificazionePMO(CA)'!XJ24+'PianificazionePMO(CA)'!ABM24,CU21+$I21))</f>
        <v>0</v>
      </c>
      <c r="CW21" s="374">
        <f>IF(CW$3=1,CV21,IF(CW$2&lt;=$F$1,'PianificazionePMO(CA)'!TH24+'PianificazionePMO(CA)'!XK24+'PianificazionePMO(CA)'!ABN24,CV21+$I21))</f>
        <v>0</v>
      </c>
      <c r="CX21" s="374">
        <f>IF(CX$3=1,CW21,IF(CX$2&lt;=$F$1,'PianificazionePMO(CA)'!TI24+'PianificazionePMO(CA)'!XL24+'PianificazionePMO(CA)'!ABO24,CW21+$I21))</f>
        <v>0</v>
      </c>
      <c r="CY21" s="374">
        <f>IF(CY$3=1,CX21,IF(CY$2&lt;=$F$1,'PianificazionePMO(CA)'!TJ24+'PianificazionePMO(CA)'!XM24+'PianificazionePMO(CA)'!ABP24,CX21+$I21))</f>
        <v>0</v>
      </c>
      <c r="CZ21" s="374">
        <f>IF(CZ$3=1,CY21,IF(CZ$2&lt;=$F$1,'PianificazionePMO(CA)'!TK24+'PianificazionePMO(CA)'!XN24+'PianificazionePMO(CA)'!ABQ24,CY21+$I21))</f>
        <v>0</v>
      </c>
      <c r="DA21" s="374">
        <f>IF(DA$3=1,CZ21,IF(DA$2&lt;=$F$1,'PianificazionePMO(CA)'!TL24+'PianificazionePMO(CA)'!XO24+'PianificazionePMO(CA)'!ABR24,CZ21+$I21))</f>
        <v>0</v>
      </c>
      <c r="DB21" s="374">
        <f>IF(DB$3=1,DA21,IF(DB$2&lt;=$F$1,'PianificazionePMO(CA)'!TM24+'PianificazionePMO(CA)'!XP24+'PianificazionePMO(CA)'!ABS24,DA21+$I21))</f>
        <v>0</v>
      </c>
      <c r="DC21" s="374">
        <f>IF(DC$3=1,DB21,IF(DC$2&lt;=$F$1,'PianificazionePMO(CA)'!TN24+'PianificazionePMO(CA)'!XQ24+'PianificazionePMO(CA)'!ABT24,DB21+$I21))</f>
        <v>0</v>
      </c>
      <c r="DD21" s="374">
        <f>IF(DD$3=1,DC21,IF(DD$2&lt;=$F$1,'PianificazionePMO(CA)'!TO24+'PianificazionePMO(CA)'!XR24+'PianificazionePMO(CA)'!ABU24,DC21+$I21))</f>
        <v>0</v>
      </c>
      <c r="DE21" s="374">
        <f>IF(DE$3=1,DD21,IF(DE$2&lt;=$F$1,'PianificazionePMO(CA)'!TP24+'PianificazionePMO(CA)'!XS24+'PianificazionePMO(CA)'!ABV24,DD21+$I21))</f>
        <v>0</v>
      </c>
      <c r="DF21" s="374">
        <f>IF(DF$3=1,DE21,IF(DF$2&lt;=$F$1,'PianificazionePMO(CA)'!TQ24+'PianificazionePMO(CA)'!XT24+'PianificazionePMO(CA)'!ABW24,DE21+$I21))</f>
        <v>0</v>
      </c>
      <c r="DG21" s="374">
        <f>IF(DG$3=1,DF21,IF(DG$2&lt;=$F$1,'PianificazionePMO(CA)'!TR24+'PianificazionePMO(CA)'!XU24+'PianificazionePMO(CA)'!ABX24,DF21+$I21))</f>
        <v>0</v>
      </c>
      <c r="DH21" s="374">
        <f>IF(DH$3=1,DG21,IF(DH$2&lt;=$F$1,'PianificazionePMO(CA)'!TS24+'PianificazionePMO(CA)'!XV24+'PianificazionePMO(CA)'!ABY24,DG21+$I21))</f>
        <v>0</v>
      </c>
      <c r="DI21" s="374">
        <f>IF(DI$3=1,DH21,IF(DI$2&lt;=$F$1,'PianificazionePMO(CA)'!TT24+'PianificazionePMO(CA)'!XW24+'PianificazionePMO(CA)'!ABZ24,DH21+$I21))</f>
        <v>0</v>
      </c>
      <c r="DJ21" s="374">
        <f>IF(DJ$3=1,DI21,IF(DJ$2&lt;=$F$1,'PianificazionePMO(CA)'!TU24+'PianificazionePMO(CA)'!XX24+'PianificazionePMO(CA)'!ACA24,DI21+$I21))</f>
        <v>0</v>
      </c>
      <c r="DK21" s="374"/>
      <c r="DL21" s="374"/>
      <c r="DM21" s="374"/>
      <c r="DN21" s="371"/>
      <c r="DO21" s="371"/>
      <c r="DP21" s="371"/>
      <c r="DQ21" s="371"/>
      <c r="DR21" s="371"/>
      <c r="DS21" s="371"/>
      <c r="DT21" s="371"/>
      <c r="DU21" s="371"/>
      <c r="DV21" s="371"/>
      <c r="DW21" s="371"/>
      <c r="DX21" s="371"/>
      <c r="DY21" s="371"/>
      <c r="DZ21" s="371"/>
      <c r="EA21" s="371"/>
      <c r="EB21" s="371"/>
      <c r="EC21" s="371"/>
      <c r="ED21" s="371"/>
      <c r="EE21" s="371"/>
      <c r="EF21" s="371"/>
      <c r="EG21" s="371"/>
      <c r="EH21" s="371"/>
      <c r="EI21" s="371"/>
      <c r="EJ21" s="371"/>
      <c r="EK21" s="371"/>
      <c r="EL21" s="371"/>
      <c r="EM21" s="371"/>
      <c r="EN21" s="371"/>
      <c r="EO21" s="371"/>
      <c r="EP21" s="371"/>
      <c r="EQ21" s="371"/>
      <c r="ER21" s="371"/>
      <c r="ES21" s="371"/>
      <c r="ET21" s="371"/>
      <c r="EU21" s="371"/>
      <c r="EV21" s="371"/>
      <c r="EW21" s="371"/>
      <c r="EX21" s="371"/>
      <c r="EY21" s="371"/>
      <c r="EZ21" s="371"/>
      <c r="FA21" s="371"/>
      <c r="FB21" s="371"/>
      <c r="FC21" s="371"/>
      <c r="FD21" s="371"/>
      <c r="FE21" s="371"/>
      <c r="FF21" s="371"/>
      <c r="FG21" s="371"/>
      <c r="FH21" s="371"/>
      <c r="FI21" s="371"/>
      <c r="FJ21" s="371"/>
    </row>
    <row r="22" spans="1:166" outlineLevel="1">
      <c r="A22" s="824"/>
      <c r="B22" s="362">
        <f>'Lista PMO'!A23</f>
        <v>0</v>
      </c>
      <c r="C22" s="362">
        <f>'Lista PMO'!B23</f>
        <v>0</v>
      </c>
      <c r="D22" s="362">
        <f>'Lista PMO'!C23</f>
        <v>0</v>
      </c>
      <c r="E22" s="369"/>
      <c r="F22" s="370"/>
      <c r="G22" s="369"/>
      <c r="H22" s="378"/>
      <c r="N22" s="374">
        <f>IF(N$3=1,M22,IF(N$2&lt;=$F$1,'PianificazionePMO(CA)'!PY25+'PianificazionePMO(CA)'!UB25+'PianificazionePMO(CA)'!YE25,M22+$I22))</f>
        <v>0</v>
      </c>
      <c r="O22" s="374">
        <f>IF(O$3=1,N22,IF(O$2&lt;=$F$1,'PianificazionePMO(CA)'!PZ25+'PianificazionePMO(CA)'!UC25+'PianificazionePMO(CA)'!YF25,N22+$I22))</f>
        <v>0</v>
      </c>
      <c r="P22" s="374">
        <f>IF(P$3=1,O22,IF(P$2&lt;=$F$1,'PianificazionePMO(CA)'!QA25+'PianificazionePMO(CA)'!UD25+'PianificazionePMO(CA)'!YG25,O22+$I22))</f>
        <v>0</v>
      </c>
      <c r="Q22" s="374">
        <f>IF(Q$3=1,P22,IF(Q$2&lt;=$F$1,'PianificazionePMO(CA)'!QB25+'PianificazionePMO(CA)'!UE25+'PianificazionePMO(CA)'!YH25,P22+$I22))</f>
        <v>0</v>
      </c>
      <c r="R22" s="374">
        <f>IF(R$3=1,Q22,IF(R$2&lt;=$F$1,'PianificazionePMO(CA)'!QC25+'PianificazionePMO(CA)'!UF25+'PianificazionePMO(CA)'!YI25,Q22+$I22))</f>
        <v>0</v>
      </c>
      <c r="S22" s="374">
        <f>IF(S$3=1,R22,IF(S$2&lt;=$F$1,'PianificazionePMO(CA)'!QD25+'PianificazionePMO(CA)'!UG25+'PianificazionePMO(CA)'!YJ25,R22+$I22))</f>
        <v>0</v>
      </c>
      <c r="T22" s="374">
        <f>IF(T$3=1,S22,IF(T$2&lt;=$F$1,'PianificazionePMO(CA)'!QE25+'PianificazionePMO(CA)'!UH25+'PianificazionePMO(CA)'!YK25,S22+$I22))</f>
        <v>0</v>
      </c>
      <c r="U22" s="374">
        <f>IF(U$3=1,T22,IF(U$2&lt;=$F$1,'PianificazionePMO(CA)'!QF25+'PianificazionePMO(CA)'!UI25+'PianificazionePMO(CA)'!YL25,T22+$I22))</f>
        <v>0</v>
      </c>
      <c r="V22" s="374">
        <f>IF(V$3=1,U22,IF(V$2&lt;=$F$1,'PianificazionePMO(CA)'!QG25+'PianificazionePMO(CA)'!UJ25+'PianificazionePMO(CA)'!YM25,U22+$I22))</f>
        <v>0</v>
      </c>
      <c r="W22" s="374">
        <f>IF(W$3=1,V22,IF(W$2&lt;=$F$1,'PianificazionePMO(CA)'!QH25+'PianificazionePMO(CA)'!UK25+'PianificazionePMO(CA)'!YN25,V22+$I22))</f>
        <v>0</v>
      </c>
      <c r="X22" s="374">
        <f>IF(X$3=1,W22,IF(X$2&lt;=$F$1,'PianificazionePMO(CA)'!QI25+'PianificazionePMO(CA)'!UL25+'PianificazionePMO(CA)'!YO25,W22+$I22))</f>
        <v>0</v>
      </c>
      <c r="Y22" s="374">
        <f>IF(Y$3=1,X22,IF(Y$2&lt;=$F$1,'PianificazionePMO(CA)'!QJ25+'PianificazionePMO(CA)'!UM25+'PianificazionePMO(CA)'!YP25,X22+$I22))</f>
        <v>0</v>
      </c>
      <c r="Z22" s="374">
        <f>IF(Z$3=1,Y22,IF(Z$2&lt;=$F$1,'PianificazionePMO(CA)'!QK25+'PianificazionePMO(CA)'!UN25+'PianificazionePMO(CA)'!YQ25,Y22+$I22))</f>
        <v>0</v>
      </c>
      <c r="AA22" s="374">
        <f>IF(AA$3=1,Z22,IF(AA$2&lt;=$F$1,'PianificazionePMO(CA)'!QL25+'PianificazionePMO(CA)'!UO25+'PianificazionePMO(CA)'!YR25,Z22+$I22))</f>
        <v>0</v>
      </c>
      <c r="AB22" s="374">
        <f>IF(AB$3=1,AA22,IF(AB$2&lt;=$F$1,'PianificazionePMO(CA)'!QM25+'PianificazionePMO(CA)'!UP25+'PianificazionePMO(CA)'!YS25,AA22+$I22))</f>
        <v>0</v>
      </c>
      <c r="AC22" s="374">
        <f>IF(AC$3=1,AB22,IF(AC$2&lt;=$F$1,'PianificazionePMO(CA)'!QN25+'PianificazionePMO(CA)'!UQ25+'PianificazionePMO(CA)'!YT25,AB22+$I22))</f>
        <v>0</v>
      </c>
      <c r="AD22" s="374">
        <f>IF(AD$3=1,AC22,IF(AD$2&lt;=$F$1,'PianificazionePMO(CA)'!QO25+'PianificazionePMO(CA)'!UR25+'PianificazionePMO(CA)'!YU25,AC22+$I22))</f>
        <v>0</v>
      </c>
      <c r="AE22" s="374">
        <f>IF(AE$3=1,AD22,IF(AE$2&lt;=$F$1,'PianificazionePMO(CA)'!QP25+'PianificazionePMO(CA)'!US25+'PianificazionePMO(CA)'!YV25,AD22+$I22))</f>
        <v>0</v>
      </c>
      <c r="AF22" s="374">
        <f>IF(AF$3=1,AE22,IF(AF$2&lt;=$F$1,'PianificazionePMO(CA)'!QQ25+'PianificazionePMO(CA)'!UT25+'PianificazionePMO(CA)'!YW25,AE22+$I22))</f>
        <v>0</v>
      </c>
      <c r="AG22" s="374">
        <f>IF(AG$3=1,AF22,IF(AG$2&lt;=$F$1,'PianificazionePMO(CA)'!QR25+'PianificazionePMO(CA)'!UU25+'PianificazionePMO(CA)'!YX25,AF22+$I22))</f>
        <v>0</v>
      </c>
      <c r="AH22" s="374">
        <f>IF(AH$3=1,AG22,IF(AH$2&lt;=$F$1,'PianificazionePMO(CA)'!QS25+'PianificazionePMO(CA)'!UV25+'PianificazionePMO(CA)'!YY25,AG22+$I22))</f>
        <v>0</v>
      </c>
      <c r="AI22" s="374">
        <f>IF(AI$3=1,AH22,IF(AI$2&lt;=$F$1,'PianificazionePMO(CA)'!QT25+'PianificazionePMO(CA)'!UW25+'PianificazionePMO(CA)'!YZ25,AH22+$I22))</f>
        <v>0</v>
      </c>
      <c r="AJ22" s="374">
        <f>IF(AJ$3=1,AI22,IF(AJ$2&lt;=$F$1,'PianificazionePMO(CA)'!QU25+'PianificazionePMO(CA)'!UX25+'PianificazionePMO(CA)'!ZA25,AI22+$I22))</f>
        <v>0</v>
      </c>
      <c r="AK22" s="374">
        <f>IF(AK$3=1,AJ22,IF(AK$2&lt;=$F$1,'PianificazionePMO(CA)'!QV25+'PianificazionePMO(CA)'!UY25+'PianificazionePMO(CA)'!ZB25,AJ22+$I22))</f>
        <v>0</v>
      </c>
      <c r="AL22" s="374">
        <f>IF(AL$3=1,AK22,IF(AL$2&lt;=$F$1,'PianificazionePMO(CA)'!QW25+'PianificazionePMO(CA)'!UZ25+'PianificazionePMO(CA)'!ZC25,AK22+$I22))</f>
        <v>0</v>
      </c>
      <c r="AM22" s="374">
        <f>IF(AM$3=1,AL22,IF(AM$2&lt;=$F$1,'PianificazionePMO(CA)'!QX25+'PianificazionePMO(CA)'!VA25+'PianificazionePMO(CA)'!ZD25,AL22+$I22))</f>
        <v>0</v>
      </c>
      <c r="AN22" s="374">
        <f>IF(AN$3=1,AM22,IF(AN$2&lt;=$F$1,'PianificazionePMO(CA)'!QY25+'PianificazionePMO(CA)'!VB25+'PianificazionePMO(CA)'!ZE25,AM22+$I22))</f>
        <v>0</v>
      </c>
      <c r="AO22" s="374">
        <f>IF(AO$3=1,AN22,IF(AO$2&lt;=$F$1,'PianificazionePMO(CA)'!QZ25+'PianificazionePMO(CA)'!VC25+'PianificazionePMO(CA)'!ZF25,AN22+$I22))</f>
        <v>0</v>
      </c>
      <c r="AP22" s="374">
        <f>IF(AP$3=1,AO22,IF(AP$2&lt;=$F$1,'PianificazionePMO(CA)'!RA25+'PianificazionePMO(CA)'!VD25+'PianificazionePMO(CA)'!ZG25,AO22+$I22))</f>
        <v>0</v>
      </c>
      <c r="AQ22" s="374">
        <f>IF(AQ$3=1,AP22,IF(AQ$2&lt;=$F$1,'PianificazionePMO(CA)'!RB25+'PianificazionePMO(CA)'!VE25+'PianificazionePMO(CA)'!ZH25,AP22+$I22))</f>
        <v>0</v>
      </c>
      <c r="AR22" s="374">
        <f>IF(AR$3=1,AQ22,IF(AR$2&lt;=$F$1,'PianificazionePMO(CA)'!RC25+'PianificazionePMO(CA)'!VF25+'PianificazionePMO(CA)'!ZI25,AQ22+$I22))</f>
        <v>0</v>
      </c>
      <c r="AS22" s="374">
        <f>IF(AS$3=1,AR22,IF(AS$2&lt;=$F$1,'PianificazionePMO(CA)'!RD25+'PianificazionePMO(CA)'!VG25+'PianificazionePMO(CA)'!ZJ25,AR22+$I22))</f>
        <v>0</v>
      </c>
      <c r="AT22" s="374">
        <f>IF(AT$3=1,AS22,IF(AT$2&lt;=$F$1,'PianificazionePMO(CA)'!RE25+'PianificazionePMO(CA)'!VH25+'PianificazionePMO(CA)'!ZK25,AS22+$I22))</f>
        <v>0</v>
      </c>
      <c r="AU22" s="374">
        <f>IF(AU$3=1,AT22,IF(AU$2&lt;=$F$1,'PianificazionePMO(CA)'!RF25+'PianificazionePMO(CA)'!VI25+'PianificazionePMO(CA)'!ZL25,AT22+$I22))</f>
        <v>0</v>
      </c>
      <c r="AV22" s="374">
        <f>IF(AV$3=1,AU22,IF(AV$2&lt;=$F$1,'PianificazionePMO(CA)'!RG25+'PianificazionePMO(CA)'!VJ25+'PianificazionePMO(CA)'!ZM25,AU22+$I22))</f>
        <v>0</v>
      </c>
      <c r="AW22" s="374">
        <f>IF(AW$3=1,AV22,IF(AW$2&lt;=$F$1,'PianificazionePMO(CA)'!RH25+'PianificazionePMO(CA)'!VK25+'PianificazionePMO(CA)'!ZN25,AV22+$I22))</f>
        <v>0</v>
      </c>
      <c r="AX22" s="374">
        <f>IF(AX$3=1,AW22,IF(AX$2&lt;=$F$1,'PianificazionePMO(CA)'!RI25+'PianificazionePMO(CA)'!VL25+'PianificazionePMO(CA)'!ZO25,AW22+$I22))</f>
        <v>0</v>
      </c>
      <c r="AY22" s="374">
        <f>IF(AY$3=1,AX22,IF(AY$2&lt;=$F$1,'PianificazionePMO(CA)'!RJ25+'PianificazionePMO(CA)'!VM25+'PianificazionePMO(CA)'!ZP25,AX22+$I22))</f>
        <v>0</v>
      </c>
      <c r="AZ22" s="374">
        <f>IF(AZ$3=1,AY22,IF(AZ$2&lt;=$F$1,'PianificazionePMO(CA)'!RK25+'PianificazionePMO(CA)'!VN25+'PianificazionePMO(CA)'!ZQ25,AY22+$I22))</f>
        <v>0</v>
      </c>
      <c r="BA22" s="374">
        <f>IF(BA$3=1,AZ22,IF(BA$2&lt;=$F$1,'PianificazionePMO(CA)'!RL25+'PianificazionePMO(CA)'!VO25+'PianificazionePMO(CA)'!ZR25,AZ22+$I22))</f>
        <v>0</v>
      </c>
      <c r="BB22" s="374">
        <f>IF(BB$3=1,BA22,IF(BB$2&lt;=$F$1,'PianificazionePMO(CA)'!RM25+'PianificazionePMO(CA)'!VP25+'PianificazionePMO(CA)'!ZS25,BA22+$I22))</f>
        <v>0</v>
      </c>
      <c r="BC22" s="374">
        <f>IF(BC$3=1,BB22,IF(BC$2&lt;=$F$1,'PianificazionePMO(CA)'!RN25+'PianificazionePMO(CA)'!VQ25+'PianificazionePMO(CA)'!ZT25,BB22+$I22))</f>
        <v>0</v>
      </c>
      <c r="BD22" s="374">
        <f>IF(BD$3=1,BC22,IF(BD$2&lt;=$F$1,'PianificazionePMO(CA)'!RO25+'PianificazionePMO(CA)'!VR25+'PianificazionePMO(CA)'!ZU25,BC22+$I22))</f>
        <v>0</v>
      </c>
      <c r="BE22" s="374">
        <f>IF(BE$3=1,BD22,IF(BE$2&lt;=$F$1,'PianificazionePMO(CA)'!RP25+'PianificazionePMO(CA)'!VS25+'PianificazionePMO(CA)'!ZV25,BD22+$I22))</f>
        <v>0</v>
      </c>
      <c r="BF22" s="374">
        <f>IF(BF$3=1,BE22,IF(BF$2&lt;=$F$1,'PianificazionePMO(CA)'!RQ25+'PianificazionePMO(CA)'!VT25+'PianificazionePMO(CA)'!ZW25,BE22+$I22))</f>
        <v>0</v>
      </c>
      <c r="BG22" s="374">
        <f>IF(BG$3=1,BF22,IF(BG$2&lt;=$F$1,'PianificazionePMO(CA)'!RR25+'PianificazionePMO(CA)'!VU25+'PianificazionePMO(CA)'!ZX25,BF22+$I22))</f>
        <v>0</v>
      </c>
      <c r="BH22" s="374">
        <f>IF(BH$3=1,BG22,IF(BH$2&lt;=$F$1,'PianificazionePMO(CA)'!RS25+'PianificazionePMO(CA)'!VV25+'PianificazionePMO(CA)'!ZY25,BG22+$I22))</f>
        <v>0</v>
      </c>
      <c r="BI22" s="374">
        <f>IF(BI$3=1,BH22,IF(BI$2&lt;=$F$1,'PianificazionePMO(CA)'!RT25+'PianificazionePMO(CA)'!VW25+'PianificazionePMO(CA)'!ZZ25,BH22+$I22))</f>
        <v>0</v>
      </c>
      <c r="BJ22" s="374">
        <f>IF(BJ$3=1,BI22,IF(BJ$2&lt;=$F$1,'PianificazionePMO(CA)'!RU25+'PianificazionePMO(CA)'!VX25+'PianificazionePMO(CA)'!AAA25,BI22+$I22))</f>
        <v>0</v>
      </c>
      <c r="BK22" s="374">
        <f>IF(BK$3=1,BJ22,IF(BK$2&lt;=$F$1,'PianificazionePMO(CA)'!RV25+'PianificazionePMO(CA)'!VY25+'PianificazionePMO(CA)'!AAB25,BJ22+$I22))</f>
        <v>0</v>
      </c>
      <c r="BL22" s="374">
        <f>IF(BL$3=1,BK22,IF(BL$2&lt;=$F$1,'PianificazionePMO(CA)'!RW25+'PianificazionePMO(CA)'!VZ25+'PianificazionePMO(CA)'!AAC25,BK22+$I22))</f>
        <v>0</v>
      </c>
      <c r="BM22" s="374">
        <f>IF(BM$3=1,BL22,IF(BM$2&lt;=$F$1,'PianificazionePMO(CA)'!RX25+'PianificazionePMO(CA)'!WA25+'PianificazionePMO(CA)'!AAD25,BL22+$I22))</f>
        <v>0</v>
      </c>
      <c r="BN22" s="374">
        <f>IF(BN$3=1,BM22,IF(BN$2&lt;=$F$1,'PianificazionePMO(CA)'!RY25+'PianificazionePMO(CA)'!WB25+'PianificazionePMO(CA)'!AAE25,BM22+$I22))</f>
        <v>0</v>
      </c>
      <c r="BO22" s="374">
        <f>IF(BO$3=1,BN22,IF(BO$2&lt;=$F$1,'PianificazionePMO(CA)'!RZ25+'PianificazionePMO(CA)'!WC25+'PianificazionePMO(CA)'!AAF25,BN22+$I22))</f>
        <v>0</v>
      </c>
      <c r="BP22" s="374">
        <f>IF(BP$3=1,BO22,IF(BP$2&lt;=$F$1,'PianificazionePMO(CA)'!SA25+'PianificazionePMO(CA)'!WD25+'PianificazionePMO(CA)'!AAG25,BO22+$I22))</f>
        <v>0</v>
      </c>
      <c r="BQ22" s="374">
        <f>IF(BQ$3=1,BP22,IF(BQ$2&lt;=$F$1,'PianificazionePMO(CA)'!SB25+'PianificazionePMO(CA)'!WE25+'PianificazionePMO(CA)'!AAH25,BP22+$I22))</f>
        <v>0</v>
      </c>
      <c r="BR22" s="374">
        <f>IF(BR$3=1,BQ22,IF(BR$2&lt;=$F$1,'PianificazionePMO(CA)'!SC25+'PianificazionePMO(CA)'!WF25+'PianificazionePMO(CA)'!AAI25,BQ22+$I22))</f>
        <v>0</v>
      </c>
      <c r="BS22" s="374">
        <f>IF(BS$3=1,BR22,IF(BS$2&lt;=$F$1,'PianificazionePMO(CA)'!SD25+'PianificazionePMO(CA)'!WG25+'PianificazionePMO(CA)'!AAJ25,BR22+$I22))</f>
        <v>0</v>
      </c>
      <c r="BT22" s="374">
        <f>IF(BT$3=1,BS22,IF(BT$2&lt;=$F$1,'PianificazionePMO(CA)'!SE25+'PianificazionePMO(CA)'!WH25+'PianificazionePMO(CA)'!AAK25,BS22+$I22))</f>
        <v>0</v>
      </c>
      <c r="BU22" s="374">
        <f>IF(BU$3=1,BT22,IF(BU$2&lt;=$F$1,'PianificazionePMO(CA)'!SF25+'PianificazionePMO(CA)'!WI25+'PianificazionePMO(CA)'!AAL25,BT22+$I22))</f>
        <v>0</v>
      </c>
      <c r="BV22" s="374">
        <f>IF(BV$3=1,BU22,IF(BV$2&lt;=$F$1,'PianificazionePMO(CA)'!SG25+'PianificazionePMO(CA)'!WJ25+'PianificazionePMO(CA)'!AAM25,BU22+$I22))</f>
        <v>0</v>
      </c>
      <c r="BW22" s="374">
        <f>IF(BW$3=1,BV22,IF(BW$2&lt;=$F$1,'PianificazionePMO(CA)'!SH25+'PianificazionePMO(CA)'!WK25+'PianificazionePMO(CA)'!AAN25,BV22+$I22))</f>
        <v>0</v>
      </c>
      <c r="BX22" s="374">
        <f>IF(BX$3=1,BW22,IF(BX$2&lt;=$F$1,'PianificazionePMO(CA)'!SI25+'PianificazionePMO(CA)'!WL25+'PianificazionePMO(CA)'!AAO25,BW22+$I22))</f>
        <v>0</v>
      </c>
      <c r="BY22" s="374">
        <f>IF(BY$3=1,BX22,IF(BY$2&lt;=$F$1,'PianificazionePMO(CA)'!SJ25+'PianificazionePMO(CA)'!WM25+'PianificazionePMO(CA)'!AAP25,BX22+$I22))</f>
        <v>0</v>
      </c>
      <c r="BZ22" s="374">
        <f>IF(BZ$3=1,BY22,IF(BZ$2&lt;=$F$1,'PianificazionePMO(CA)'!SK25+'PianificazionePMO(CA)'!WN25+'PianificazionePMO(CA)'!AAQ25,BY22+$I22))</f>
        <v>0</v>
      </c>
      <c r="CA22" s="374">
        <f>IF(CA$3=1,BZ22,IF(CA$2&lt;=$F$1,'PianificazionePMO(CA)'!SL25+'PianificazionePMO(CA)'!WO25+'PianificazionePMO(CA)'!AAR25,BZ22+$I22))</f>
        <v>0</v>
      </c>
      <c r="CB22" s="374">
        <f>IF(CB$3=1,CA22,IF(CB$2&lt;=$F$1,'PianificazionePMO(CA)'!SM25+'PianificazionePMO(CA)'!WP25+'PianificazionePMO(CA)'!AAS25,CA22+$I22))</f>
        <v>0</v>
      </c>
      <c r="CC22" s="374">
        <f>IF(CC$3=1,CB22,IF(CC$2&lt;=$F$1,'PianificazionePMO(CA)'!SN25+'PianificazionePMO(CA)'!WQ25+'PianificazionePMO(CA)'!AAT25,CB22+$I22))</f>
        <v>0</v>
      </c>
      <c r="CD22" s="374">
        <f>IF(CD$3=1,CC22,IF(CD$2&lt;=$F$1,'PianificazionePMO(CA)'!SO25+'PianificazionePMO(CA)'!WR25+'PianificazionePMO(CA)'!AAU25,CC22+$I22))</f>
        <v>0</v>
      </c>
      <c r="CE22" s="374">
        <f>IF(CE$3=1,CD22,IF(CE$2&lt;=$F$1,'PianificazionePMO(CA)'!SP25+'PianificazionePMO(CA)'!WS25+'PianificazionePMO(CA)'!AAV25,CD22+$I22))</f>
        <v>0</v>
      </c>
      <c r="CF22" s="374">
        <f>IF(CF$3=1,CE22,IF(CF$2&lt;=$F$1,'PianificazionePMO(CA)'!SQ25+'PianificazionePMO(CA)'!WT25+'PianificazionePMO(CA)'!AAW25,CE22+$I22))</f>
        <v>0</v>
      </c>
      <c r="CG22" s="374">
        <f>IF(CG$3=1,CF22,IF(CG$2&lt;=$F$1,'PianificazionePMO(CA)'!SR25+'PianificazionePMO(CA)'!WU25+'PianificazionePMO(CA)'!AAX25,CF22+$I22))</f>
        <v>0</v>
      </c>
      <c r="CH22" s="374">
        <f>IF(CH$3=1,CG22,IF(CH$2&lt;=$F$1,'PianificazionePMO(CA)'!SS25+'PianificazionePMO(CA)'!WV25+'PianificazionePMO(CA)'!AAY25,CG22+$I22))</f>
        <v>0</v>
      </c>
      <c r="CI22" s="374">
        <f>IF(CI$3=1,CH22,IF(CI$2&lt;=$F$1,'PianificazionePMO(CA)'!ST25+'PianificazionePMO(CA)'!WW25+'PianificazionePMO(CA)'!AAZ25,CH22+$I22))</f>
        <v>0</v>
      </c>
      <c r="CJ22" s="374">
        <f>IF(CJ$3=1,CI22,IF(CJ$2&lt;=$F$1,'PianificazionePMO(CA)'!SU25+'PianificazionePMO(CA)'!WX25+'PianificazionePMO(CA)'!ABA25,CI22+$I22))</f>
        <v>0</v>
      </c>
      <c r="CK22" s="374">
        <f>IF(CK$3=1,CJ22,IF(CK$2&lt;=$F$1,'PianificazionePMO(CA)'!SV25+'PianificazionePMO(CA)'!WY25+'PianificazionePMO(CA)'!ABB25,CJ22+$I22))</f>
        <v>0</v>
      </c>
      <c r="CL22" s="374">
        <f>IF(CL$3=1,CK22,IF(CL$2&lt;=$F$1,'PianificazionePMO(CA)'!SW25+'PianificazionePMO(CA)'!WZ25+'PianificazionePMO(CA)'!ABC25,CK22+$I22))</f>
        <v>0</v>
      </c>
      <c r="CM22" s="374">
        <f>IF(CM$3=1,CL22,IF(CM$2&lt;=$F$1,'PianificazionePMO(CA)'!SX25+'PianificazionePMO(CA)'!XA25+'PianificazionePMO(CA)'!ABD25,CL22+$I22))</f>
        <v>0</v>
      </c>
      <c r="CN22" s="374">
        <f>IF(CN$3=1,CM22,IF(CN$2&lt;=$F$1,'PianificazionePMO(CA)'!SY25+'PianificazionePMO(CA)'!XB25+'PianificazionePMO(CA)'!ABE25,CM22+$I22))</f>
        <v>0</v>
      </c>
      <c r="CO22" s="374">
        <f>IF(CO$3=1,CN22,IF(CO$2&lt;=$F$1,'PianificazionePMO(CA)'!SZ25+'PianificazionePMO(CA)'!XC25+'PianificazionePMO(CA)'!ABF25,CN22+$I22))</f>
        <v>0</v>
      </c>
      <c r="CP22" s="374">
        <f>IF(CP$3=1,CO22,IF(CP$2&lt;=$F$1,'PianificazionePMO(CA)'!TA25+'PianificazionePMO(CA)'!XD25+'PianificazionePMO(CA)'!ABG25,CO22+$I22))</f>
        <v>0</v>
      </c>
      <c r="CQ22" s="374">
        <f>IF(CQ$3=1,CP22,IF(CQ$2&lt;=$F$1,'PianificazionePMO(CA)'!TB25+'PianificazionePMO(CA)'!XE25+'PianificazionePMO(CA)'!ABH25,CP22+$I22))</f>
        <v>0</v>
      </c>
      <c r="CR22" s="374">
        <f>IF(CR$3=1,CQ22,IF(CR$2&lt;=$F$1,'PianificazionePMO(CA)'!TC25+'PianificazionePMO(CA)'!XF25+'PianificazionePMO(CA)'!ABI25,CQ22+$I22))</f>
        <v>0</v>
      </c>
      <c r="CS22" s="374">
        <f>IF(CS$3=1,CR22,IF(CS$2&lt;=$F$1,'PianificazionePMO(CA)'!TD25+'PianificazionePMO(CA)'!XG25+'PianificazionePMO(CA)'!ABJ25,CR22+$I22))</f>
        <v>0</v>
      </c>
      <c r="CT22" s="374">
        <f>IF(CT$3=1,CS22,IF(CT$2&lt;=$F$1,'PianificazionePMO(CA)'!TE25+'PianificazionePMO(CA)'!XH25+'PianificazionePMO(CA)'!ABK25,CS22+$I22))</f>
        <v>0</v>
      </c>
      <c r="CU22" s="374">
        <f>IF(CU$3=1,CT22,IF(CU$2&lt;=$F$1,'PianificazionePMO(CA)'!TF25+'PianificazionePMO(CA)'!XI25+'PianificazionePMO(CA)'!ABL25,CT22+$I22))</f>
        <v>0</v>
      </c>
      <c r="CV22" s="374">
        <f>IF(CV$3=1,CU22,IF(CV$2&lt;=$F$1,'PianificazionePMO(CA)'!TG25+'PianificazionePMO(CA)'!XJ25+'PianificazionePMO(CA)'!ABM25,CU22+$I22))</f>
        <v>0</v>
      </c>
      <c r="CW22" s="374">
        <f>IF(CW$3=1,CV22,IF(CW$2&lt;=$F$1,'PianificazionePMO(CA)'!TH25+'PianificazionePMO(CA)'!XK25+'PianificazionePMO(CA)'!ABN25,CV22+$I22))</f>
        <v>0</v>
      </c>
      <c r="CX22" s="374">
        <f>IF(CX$3=1,CW22,IF(CX$2&lt;=$F$1,'PianificazionePMO(CA)'!TI25+'PianificazionePMO(CA)'!XL25+'PianificazionePMO(CA)'!ABO25,CW22+$I22))</f>
        <v>0</v>
      </c>
      <c r="CY22" s="374">
        <f>IF(CY$3=1,CX22,IF(CY$2&lt;=$F$1,'PianificazionePMO(CA)'!TJ25+'PianificazionePMO(CA)'!XM25+'PianificazionePMO(CA)'!ABP25,CX22+$I22))</f>
        <v>0</v>
      </c>
      <c r="CZ22" s="374">
        <f>IF(CZ$3=1,CY22,IF(CZ$2&lt;=$F$1,'PianificazionePMO(CA)'!TK25+'PianificazionePMO(CA)'!XN25+'PianificazionePMO(CA)'!ABQ25,CY22+$I22))</f>
        <v>0</v>
      </c>
      <c r="DA22" s="374">
        <f>IF(DA$3=1,CZ22,IF(DA$2&lt;=$F$1,'PianificazionePMO(CA)'!TL25+'PianificazionePMO(CA)'!XO25+'PianificazionePMO(CA)'!ABR25,CZ22+$I22))</f>
        <v>0</v>
      </c>
      <c r="DB22" s="374">
        <f>IF(DB$3=1,DA22,IF(DB$2&lt;=$F$1,'PianificazionePMO(CA)'!TM25+'PianificazionePMO(CA)'!XP25+'PianificazionePMO(CA)'!ABS25,DA22+$I22))</f>
        <v>0</v>
      </c>
      <c r="DC22" s="374">
        <f>IF(DC$3=1,DB22,IF(DC$2&lt;=$F$1,'PianificazionePMO(CA)'!TN25+'PianificazionePMO(CA)'!XQ25+'PianificazionePMO(CA)'!ABT25,DB22+$I22))</f>
        <v>0</v>
      </c>
      <c r="DD22" s="374">
        <f>IF(DD$3=1,DC22,IF(DD$2&lt;=$F$1,'PianificazionePMO(CA)'!TO25+'PianificazionePMO(CA)'!XR25+'PianificazionePMO(CA)'!ABU25,DC22+$I22))</f>
        <v>0</v>
      </c>
      <c r="DE22" s="374">
        <f>IF(DE$3=1,DD22,IF(DE$2&lt;=$F$1,'PianificazionePMO(CA)'!TP25+'PianificazionePMO(CA)'!XS25+'PianificazionePMO(CA)'!ABV25,DD22+$I22))</f>
        <v>0</v>
      </c>
      <c r="DF22" s="374">
        <f>IF(DF$3=1,DE22,IF(DF$2&lt;=$F$1,'PianificazionePMO(CA)'!TQ25+'PianificazionePMO(CA)'!XT25+'PianificazionePMO(CA)'!ABW25,DE22+$I22))</f>
        <v>0</v>
      </c>
      <c r="DG22" s="374">
        <f>IF(DG$3=1,DF22,IF(DG$2&lt;=$F$1,'PianificazionePMO(CA)'!TR25+'PianificazionePMO(CA)'!XU25+'PianificazionePMO(CA)'!ABX25,DF22+$I22))</f>
        <v>0</v>
      </c>
      <c r="DH22" s="374">
        <f>IF(DH$3=1,DG22,IF(DH$2&lt;=$F$1,'PianificazionePMO(CA)'!TS25+'PianificazionePMO(CA)'!XV25+'PianificazionePMO(CA)'!ABY25,DG22+$I22))</f>
        <v>0</v>
      </c>
      <c r="DI22" s="374">
        <f>IF(DI$3=1,DH22,IF(DI$2&lt;=$F$1,'PianificazionePMO(CA)'!TT25+'PianificazionePMO(CA)'!XW25+'PianificazionePMO(CA)'!ABZ25,DH22+$I22))</f>
        <v>0</v>
      </c>
      <c r="DJ22" s="374">
        <f>IF(DJ$3=1,DI22,IF(DJ$2&lt;=$F$1,'PianificazionePMO(CA)'!TU25+'PianificazionePMO(CA)'!XX25+'PianificazionePMO(CA)'!ACA25,DI22+$I22))</f>
        <v>0</v>
      </c>
      <c r="DK22" s="374"/>
      <c r="DL22" s="374"/>
      <c r="DM22" s="374"/>
      <c r="DN22" s="371"/>
      <c r="DO22" s="371"/>
      <c r="DP22" s="371"/>
      <c r="DQ22" s="371"/>
      <c r="DR22" s="371"/>
      <c r="DS22" s="371"/>
      <c r="DT22" s="371"/>
      <c r="DU22" s="371"/>
      <c r="DV22" s="371"/>
      <c r="DW22" s="371"/>
      <c r="DX22" s="371"/>
      <c r="DY22" s="371"/>
      <c r="DZ22" s="371"/>
      <c r="EA22" s="371"/>
      <c r="EB22" s="371"/>
      <c r="EC22" s="371"/>
      <c r="ED22" s="371"/>
      <c r="EE22" s="371"/>
      <c r="EF22" s="371"/>
      <c r="EG22" s="371"/>
      <c r="EH22" s="371"/>
      <c r="EI22" s="371"/>
      <c r="EJ22" s="371"/>
      <c r="EK22" s="371"/>
      <c r="EL22" s="371"/>
      <c r="EM22" s="371"/>
      <c r="EN22" s="371"/>
      <c r="EO22" s="371"/>
      <c r="EP22" s="371"/>
      <c r="EQ22" s="371"/>
      <c r="ER22" s="371"/>
      <c r="ES22" s="371"/>
      <c r="ET22" s="371"/>
      <c r="EU22" s="371"/>
      <c r="EV22" s="371"/>
      <c r="EW22" s="371"/>
      <c r="EX22" s="371"/>
      <c r="EY22" s="371"/>
      <c r="EZ22" s="371"/>
      <c r="FA22" s="371"/>
      <c r="FB22" s="371"/>
      <c r="FC22" s="371"/>
      <c r="FD22" s="371"/>
      <c r="FE22" s="371"/>
      <c r="FF22" s="371"/>
      <c r="FG22" s="371"/>
      <c r="FH22" s="371"/>
      <c r="FI22" s="371"/>
      <c r="FJ22" s="371"/>
    </row>
    <row r="23" spans="1:166" outlineLevel="1">
      <c r="A23" s="824"/>
      <c r="B23" s="362">
        <f>'Lista PMO'!A24</f>
        <v>0</v>
      </c>
      <c r="C23" s="362">
        <f>'Lista PMO'!B24</f>
        <v>0</v>
      </c>
      <c r="D23" s="362">
        <f>'Lista PMO'!C24</f>
        <v>0</v>
      </c>
      <c r="E23" s="369"/>
      <c r="F23" s="370"/>
      <c r="G23" s="369"/>
      <c r="H23" s="378"/>
      <c r="N23" s="374">
        <f>IF(N$3=1,M23,IF(N$2&lt;=$F$1,'PianificazionePMO(CA)'!PY26+'PianificazionePMO(CA)'!UB26+'PianificazionePMO(CA)'!YE26,M23+$I23))</f>
        <v>0</v>
      </c>
      <c r="O23" s="374">
        <f>IF(O$3=1,N23,IF(O$2&lt;=$F$1,'PianificazionePMO(CA)'!PZ26+'PianificazionePMO(CA)'!UC26+'PianificazionePMO(CA)'!YF26,N23+$I23))</f>
        <v>0</v>
      </c>
      <c r="P23" s="374">
        <f>IF(P$3=1,O23,IF(P$2&lt;=$F$1,'PianificazionePMO(CA)'!QA26+'PianificazionePMO(CA)'!UD26+'PianificazionePMO(CA)'!YG26,O23+$I23))</f>
        <v>0</v>
      </c>
      <c r="Q23" s="374">
        <f>IF(Q$3=1,P23,IF(Q$2&lt;=$F$1,'PianificazionePMO(CA)'!QB26+'PianificazionePMO(CA)'!UE26+'PianificazionePMO(CA)'!YH26,P23+$I23))</f>
        <v>0</v>
      </c>
      <c r="R23" s="374">
        <f>IF(R$3=1,Q23,IF(R$2&lt;=$F$1,'PianificazionePMO(CA)'!QC26+'PianificazionePMO(CA)'!UF26+'PianificazionePMO(CA)'!YI26,Q23+$I23))</f>
        <v>0</v>
      </c>
      <c r="S23" s="374">
        <f>IF(S$3=1,R23,IF(S$2&lt;=$F$1,'PianificazionePMO(CA)'!QD26+'PianificazionePMO(CA)'!UG26+'PianificazionePMO(CA)'!YJ26,R23+$I23))</f>
        <v>0</v>
      </c>
      <c r="T23" s="374">
        <f>IF(T$3=1,S23,IF(T$2&lt;=$F$1,'PianificazionePMO(CA)'!QE26+'PianificazionePMO(CA)'!UH26+'PianificazionePMO(CA)'!YK26,S23+$I23))</f>
        <v>0</v>
      </c>
      <c r="U23" s="374">
        <f>IF(U$3=1,T23,IF(U$2&lt;=$F$1,'PianificazionePMO(CA)'!QF26+'PianificazionePMO(CA)'!UI26+'PianificazionePMO(CA)'!YL26,T23+$I23))</f>
        <v>0</v>
      </c>
      <c r="V23" s="374">
        <f>IF(V$3=1,U23,IF(V$2&lt;=$F$1,'PianificazionePMO(CA)'!QG26+'PianificazionePMO(CA)'!UJ26+'PianificazionePMO(CA)'!YM26,U23+$I23))</f>
        <v>0</v>
      </c>
      <c r="W23" s="374">
        <f>IF(W$3=1,V23,IF(W$2&lt;=$F$1,'PianificazionePMO(CA)'!QH26+'PianificazionePMO(CA)'!UK26+'PianificazionePMO(CA)'!YN26,V23+$I23))</f>
        <v>0</v>
      </c>
      <c r="X23" s="374">
        <f>IF(X$3=1,W23,IF(X$2&lt;=$F$1,'PianificazionePMO(CA)'!QI26+'PianificazionePMO(CA)'!UL26+'PianificazionePMO(CA)'!YO26,W23+$I23))</f>
        <v>0</v>
      </c>
      <c r="Y23" s="374">
        <f>IF(Y$3=1,X23,IF(Y$2&lt;=$F$1,'PianificazionePMO(CA)'!QJ26+'PianificazionePMO(CA)'!UM26+'PianificazionePMO(CA)'!YP26,X23+$I23))</f>
        <v>0</v>
      </c>
      <c r="Z23" s="374">
        <f>IF(Z$3=1,Y23,IF(Z$2&lt;=$F$1,'PianificazionePMO(CA)'!QK26+'PianificazionePMO(CA)'!UN26+'PianificazionePMO(CA)'!YQ26,Y23+$I23))</f>
        <v>0</v>
      </c>
      <c r="AA23" s="374">
        <f>IF(AA$3=1,Z23,IF(AA$2&lt;=$F$1,'PianificazionePMO(CA)'!QL26+'PianificazionePMO(CA)'!UO26+'PianificazionePMO(CA)'!YR26,Z23+$I23))</f>
        <v>0</v>
      </c>
      <c r="AB23" s="374">
        <f>IF(AB$3=1,AA23,IF(AB$2&lt;=$F$1,'PianificazionePMO(CA)'!QM26+'PianificazionePMO(CA)'!UP26+'PianificazionePMO(CA)'!YS26,AA23+$I23))</f>
        <v>0</v>
      </c>
      <c r="AC23" s="374">
        <f>IF(AC$3=1,AB23,IF(AC$2&lt;=$F$1,'PianificazionePMO(CA)'!QN26+'PianificazionePMO(CA)'!UQ26+'PianificazionePMO(CA)'!YT26,AB23+$I23))</f>
        <v>0</v>
      </c>
      <c r="AD23" s="374">
        <f>IF(AD$3=1,AC23,IF(AD$2&lt;=$F$1,'PianificazionePMO(CA)'!QO26+'PianificazionePMO(CA)'!UR26+'PianificazionePMO(CA)'!YU26,AC23+$I23))</f>
        <v>0</v>
      </c>
      <c r="AE23" s="374">
        <f>IF(AE$3=1,AD23,IF(AE$2&lt;=$F$1,'PianificazionePMO(CA)'!QP26+'PianificazionePMO(CA)'!US26+'PianificazionePMO(CA)'!YV26,AD23+$I23))</f>
        <v>0</v>
      </c>
      <c r="AF23" s="374">
        <f>IF(AF$3=1,AE23,IF(AF$2&lt;=$F$1,'PianificazionePMO(CA)'!QQ26+'PianificazionePMO(CA)'!UT26+'PianificazionePMO(CA)'!YW26,AE23+$I23))</f>
        <v>0</v>
      </c>
      <c r="AG23" s="374">
        <f>IF(AG$3=1,AF23,IF(AG$2&lt;=$F$1,'PianificazionePMO(CA)'!QR26+'PianificazionePMO(CA)'!UU26+'PianificazionePMO(CA)'!YX26,AF23+$I23))</f>
        <v>0</v>
      </c>
      <c r="AH23" s="374">
        <f>IF(AH$3=1,AG23,IF(AH$2&lt;=$F$1,'PianificazionePMO(CA)'!QS26+'PianificazionePMO(CA)'!UV26+'PianificazionePMO(CA)'!YY26,AG23+$I23))</f>
        <v>0</v>
      </c>
      <c r="AI23" s="374">
        <f>IF(AI$3=1,AH23,IF(AI$2&lt;=$F$1,'PianificazionePMO(CA)'!QT26+'PianificazionePMO(CA)'!UW26+'PianificazionePMO(CA)'!YZ26,AH23+$I23))</f>
        <v>0</v>
      </c>
      <c r="AJ23" s="374">
        <f>IF(AJ$3=1,AI23,IF(AJ$2&lt;=$F$1,'PianificazionePMO(CA)'!QU26+'PianificazionePMO(CA)'!UX26+'PianificazionePMO(CA)'!ZA26,AI23+$I23))</f>
        <v>0</v>
      </c>
      <c r="AK23" s="374">
        <f>IF(AK$3=1,AJ23,IF(AK$2&lt;=$F$1,'PianificazionePMO(CA)'!QV26+'PianificazionePMO(CA)'!UY26+'PianificazionePMO(CA)'!ZB26,AJ23+$I23))</f>
        <v>0</v>
      </c>
      <c r="AL23" s="374">
        <f>IF(AL$3=1,AK23,IF(AL$2&lt;=$F$1,'PianificazionePMO(CA)'!QW26+'PianificazionePMO(CA)'!UZ26+'PianificazionePMO(CA)'!ZC26,AK23+$I23))</f>
        <v>0</v>
      </c>
      <c r="AM23" s="374">
        <f>IF(AM$3=1,AL23,IF(AM$2&lt;=$F$1,'PianificazionePMO(CA)'!QX26+'PianificazionePMO(CA)'!VA26+'PianificazionePMO(CA)'!ZD26,AL23+$I23))</f>
        <v>0</v>
      </c>
      <c r="AN23" s="374">
        <f>IF(AN$3=1,AM23,IF(AN$2&lt;=$F$1,'PianificazionePMO(CA)'!QY26+'PianificazionePMO(CA)'!VB26+'PianificazionePMO(CA)'!ZE26,AM23+$I23))</f>
        <v>0</v>
      </c>
      <c r="AO23" s="374">
        <f>IF(AO$3=1,AN23,IF(AO$2&lt;=$F$1,'PianificazionePMO(CA)'!QZ26+'PianificazionePMO(CA)'!VC26+'PianificazionePMO(CA)'!ZF26,AN23+$I23))</f>
        <v>0</v>
      </c>
      <c r="AP23" s="374">
        <f>IF(AP$3=1,AO23,IF(AP$2&lt;=$F$1,'PianificazionePMO(CA)'!RA26+'PianificazionePMO(CA)'!VD26+'PianificazionePMO(CA)'!ZG26,AO23+$I23))</f>
        <v>0</v>
      </c>
      <c r="AQ23" s="374">
        <f>IF(AQ$3=1,AP23,IF(AQ$2&lt;=$F$1,'PianificazionePMO(CA)'!RB26+'PianificazionePMO(CA)'!VE26+'PianificazionePMO(CA)'!ZH26,AP23+$I23))</f>
        <v>0</v>
      </c>
      <c r="AR23" s="374">
        <f>IF(AR$3=1,AQ23,IF(AR$2&lt;=$F$1,'PianificazionePMO(CA)'!RC26+'PianificazionePMO(CA)'!VF26+'PianificazionePMO(CA)'!ZI26,AQ23+$I23))</f>
        <v>0</v>
      </c>
      <c r="AS23" s="374">
        <f>IF(AS$3=1,AR23,IF(AS$2&lt;=$F$1,'PianificazionePMO(CA)'!RD26+'PianificazionePMO(CA)'!VG26+'PianificazionePMO(CA)'!ZJ26,AR23+$I23))</f>
        <v>0</v>
      </c>
      <c r="AT23" s="374">
        <f>IF(AT$3=1,AS23,IF(AT$2&lt;=$F$1,'PianificazionePMO(CA)'!RE26+'PianificazionePMO(CA)'!VH26+'PianificazionePMO(CA)'!ZK26,AS23+$I23))</f>
        <v>0</v>
      </c>
      <c r="AU23" s="374">
        <f>IF(AU$3=1,AT23,IF(AU$2&lt;=$F$1,'PianificazionePMO(CA)'!RF26+'PianificazionePMO(CA)'!VI26+'PianificazionePMO(CA)'!ZL26,AT23+$I23))</f>
        <v>0</v>
      </c>
      <c r="AV23" s="374">
        <f>IF(AV$3=1,AU23,IF(AV$2&lt;=$F$1,'PianificazionePMO(CA)'!RG26+'PianificazionePMO(CA)'!VJ26+'PianificazionePMO(CA)'!ZM26,AU23+$I23))</f>
        <v>0</v>
      </c>
      <c r="AW23" s="374">
        <f>IF(AW$3=1,AV23,IF(AW$2&lt;=$F$1,'PianificazionePMO(CA)'!RH26+'PianificazionePMO(CA)'!VK26+'PianificazionePMO(CA)'!ZN26,AV23+$I23))</f>
        <v>0</v>
      </c>
      <c r="AX23" s="374">
        <f>IF(AX$3=1,AW23,IF(AX$2&lt;=$F$1,'PianificazionePMO(CA)'!RI26+'PianificazionePMO(CA)'!VL26+'PianificazionePMO(CA)'!ZO26,AW23+$I23))</f>
        <v>0</v>
      </c>
      <c r="AY23" s="374">
        <f>IF(AY$3=1,AX23,IF(AY$2&lt;=$F$1,'PianificazionePMO(CA)'!RJ26+'PianificazionePMO(CA)'!VM26+'PianificazionePMO(CA)'!ZP26,AX23+$I23))</f>
        <v>0</v>
      </c>
      <c r="AZ23" s="374">
        <f>IF(AZ$3=1,AY23,IF(AZ$2&lt;=$F$1,'PianificazionePMO(CA)'!RK26+'PianificazionePMO(CA)'!VN26+'PianificazionePMO(CA)'!ZQ26,AY23+$I23))</f>
        <v>0</v>
      </c>
      <c r="BA23" s="374">
        <f>IF(BA$3=1,AZ23,IF(BA$2&lt;=$F$1,'PianificazionePMO(CA)'!RL26+'PianificazionePMO(CA)'!VO26+'PianificazionePMO(CA)'!ZR26,AZ23+$I23))</f>
        <v>0</v>
      </c>
      <c r="BB23" s="374">
        <f>IF(BB$3=1,BA23,IF(BB$2&lt;=$F$1,'PianificazionePMO(CA)'!RM26+'PianificazionePMO(CA)'!VP26+'PianificazionePMO(CA)'!ZS26,BA23+$I23))</f>
        <v>0</v>
      </c>
      <c r="BC23" s="374">
        <f>IF(BC$3=1,BB23,IF(BC$2&lt;=$F$1,'PianificazionePMO(CA)'!RN26+'PianificazionePMO(CA)'!VQ26+'PianificazionePMO(CA)'!ZT26,BB23+$I23))</f>
        <v>0</v>
      </c>
      <c r="BD23" s="374">
        <f>IF(BD$3=1,BC23,IF(BD$2&lt;=$F$1,'PianificazionePMO(CA)'!RO26+'PianificazionePMO(CA)'!VR26+'PianificazionePMO(CA)'!ZU26,BC23+$I23))</f>
        <v>0</v>
      </c>
      <c r="BE23" s="374">
        <f>IF(BE$3=1,BD23,IF(BE$2&lt;=$F$1,'PianificazionePMO(CA)'!RP26+'PianificazionePMO(CA)'!VS26+'PianificazionePMO(CA)'!ZV26,BD23+$I23))</f>
        <v>0</v>
      </c>
      <c r="BF23" s="374">
        <f>IF(BF$3=1,BE23,IF(BF$2&lt;=$F$1,'PianificazionePMO(CA)'!RQ26+'PianificazionePMO(CA)'!VT26+'PianificazionePMO(CA)'!ZW26,BE23+$I23))</f>
        <v>0</v>
      </c>
      <c r="BG23" s="374">
        <f>IF(BG$3=1,BF23,IF(BG$2&lt;=$F$1,'PianificazionePMO(CA)'!RR26+'PianificazionePMO(CA)'!VU26+'PianificazionePMO(CA)'!ZX26,BF23+$I23))</f>
        <v>0</v>
      </c>
      <c r="BH23" s="374">
        <f>IF(BH$3=1,BG23,IF(BH$2&lt;=$F$1,'PianificazionePMO(CA)'!RS26+'PianificazionePMO(CA)'!VV26+'PianificazionePMO(CA)'!ZY26,BG23+$I23))</f>
        <v>0</v>
      </c>
      <c r="BI23" s="374">
        <f>IF(BI$3=1,BH23,IF(BI$2&lt;=$F$1,'PianificazionePMO(CA)'!RT26+'PianificazionePMO(CA)'!VW26+'PianificazionePMO(CA)'!ZZ26,BH23+$I23))</f>
        <v>0</v>
      </c>
      <c r="BJ23" s="374">
        <f>IF(BJ$3=1,BI23,IF(BJ$2&lt;=$F$1,'PianificazionePMO(CA)'!RU26+'PianificazionePMO(CA)'!VX26+'PianificazionePMO(CA)'!AAA26,BI23+$I23))</f>
        <v>0</v>
      </c>
      <c r="BK23" s="374">
        <f>IF(BK$3=1,BJ23,IF(BK$2&lt;=$F$1,'PianificazionePMO(CA)'!RV26+'PianificazionePMO(CA)'!VY26+'PianificazionePMO(CA)'!AAB26,BJ23+$I23))</f>
        <v>0</v>
      </c>
      <c r="BL23" s="374">
        <f>IF(BL$3=1,BK23,IF(BL$2&lt;=$F$1,'PianificazionePMO(CA)'!RW26+'PianificazionePMO(CA)'!VZ26+'PianificazionePMO(CA)'!AAC26,BK23+$I23))</f>
        <v>0</v>
      </c>
      <c r="BM23" s="374">
        <f>IF(BM$3=1,BL23,IF(BM$2&lt;=$F$1,'PianificazionePMO(CA)'!RX26+'PianificazionePMO(CA)'!WA26+'PianificazionePMO(CA)'!AAD26,BL23+$I23))</f>
        <v>0</v>
      </c>
      <c r="BN23" s="374">
        <f>IF(BN$3=1,BM23,IF(BN$2&lt;=$F$1,'PianificazionePMO(CA)'!RY26+'PianificazionePMO(CA)'!WB26+'PianificazionePMO(CA)'!AAE26,BM23+$I23))</f>
        <v>0</v>
      </c>
      <c r="BO23" s="374">
        <f>IF(BO$3=1,BN23,IF(BO$2&lt;=$F$1,'PianificazionePMO(CA)'!RZ26+'PianificazionePMO(CA)'!WC26+'PianificazionePMO(CA)'!AAF26,BN23+$I23))</f>
        <v>0</v>
      </c>
      <c r="BP23" s="374">
        <f>IF(BP$3=1,BO23,IF(BP$2&lt;=$F$1,'PianificazionePMO(CA)'!SA26+'PianificazionePMO(CA)'!WD26+'PianificazionePMO(CA)'!AAG26,BO23+$I23))</f>
        <v>0</v>
      </c>
      <c r="BQ23" s="374">
        <f>IF(BQ$3=1,BP23,IF(BQ$2&lt;=$F$1,'PianificazionePMO(CA)'!SB26+'PianificazionePMO(CA)'!WE26+'PianificazionePMO(CA)'!AAH26,BP23+$I23))</f>
        <v>0</v>
      </c>
      <c r="BR23" s="374">
        <f>IF(BR$3=1,BQ23,IF(BR$2&lt;=$F$1,'PianificazionePMO(CA)'!SC26+'PianificazionePMO(CA)'!WF26+'PianificazionePMO(CA)'!AAI26,BQ23+$I23))</f>
        <v>0</v>
      </c>
      <c r="BS23" s="374">
        <f>IF(BS$3=1,BR23,IF(BS$2&lt;=$F$1,'PianificazionePMO(CA)'!SD26+'PianificazionePMO(CA)'!WG26+'PianificazionePMO(CA)'!AAJ26,BR23+$I23))</f>
        <v>0</v>
      </c>
      <c r="BT23" s="374">
        <f>IF(BT$3=1,BS23,IF(BT$2&lt;=$F$1,'PianificazionePMO(CA)'!SE26+'PianificazionePMO(CA)'!WH26+'PianificazionePMO(CA)'!AAK26,BS23+$I23))</f>
        <v>0</v>
      </c>
      <c r="BU23" s="374">
        <f>IF(BU$3=1,BT23,IF(BU$2&lt;=$F$1,'PianificazionePMO(CA)'!SF26+'PianificazionePMO(CA)'!WI26+'PianificazionePMO(CA)'!AAL26,BT23+$I23))</f>
        <v>0</v>
      </c>
      <c r="BV23" s="374">
        <f>IF(BV$3=1,BU23,IF(BV$2&lt;=$F$1,'PianificazionePMO(CA)'!SG26+'PianificazionePMO(CA)'!WJ26+'PianificazionePMO(CA)'!AAM26,BU23+$I23))</f>
        <v>0</v>
      </c>
      <c r="BW23" s="374">
        <f>IF(BW$3=1,BV23,IF(BW$2&lt;=$F$1,'PianificazionePMO(CA)'!SH26+'PianificazionePMO(CA)'!WK26+'PianificazionePMO(CA)'!AAN26,BV23+$I23))</f>
        <v>0</v>
      </c>
      <c r="BX23" s="374">
        <f>IF(BX$3=1,BW23,IF(BX$2&lt;=$F$1,'PianificazionePMO(CA)'!SI26+'PianificazionePMO(CA)'!WL26+'PianificazionePMO(CA)'!AAO26,BW23+$I23))</f>
        <v>0</v>
      </c>
      <c r="BY23" s="374">
        <f>IF(BY$3=1,BX23,IF(BY$2&lt;=$F$1,'PianificazionePMO(CA)'!SJ26+'PianificazionePMO(CA)'!WM26+'PianificazionePMO(CA)'!AAP26,BX23+$I23))</f>
        <v>0</v>
      </c>
      <c r="BZ23" s="374">
        <f>IF(BZ$3=1,BY23,IF(BZ$2&lt;=$F$1,'PianificazionePMO(CA)'!SK26+'PianificazionePMO(CA)'!WN26+'PianificazionePMO(CA)'!AAQ26,BY23+$I23))</f>
        <v>0</v>
      </c>
      <c r="CA23" s="374">
        <f>IF(CA$3=1,BZ23,IF(CA$2&lt;=$F$1,'PianificazionePMO(CA)'!SL26+'PianificazionePMO(CA)'!WO26+'PianificazionePMO(CA)'!AAR26,BZ23+$I23))</f>
        <v>0</v>
      </c>
      <c r="CB23" s="374">
        <f>IF(CB$3=1,CA23,IF(CB$2&lt;=$F$1,'PianificazionePMO(CA)'!SM26+'PianificazionePMO(CA)'!WP26+'PianificazionePMO(CA)'!AAS26,CA23+$I23))</f>
        <v>0</v>
      </c>
      <c r="CC23" s="374">
        <f>IF(CC$3=1,CB23,IF(CC$2&lt;=$F$1,'PianificazionePMO(CA)'!SN26+'PianificazionePMO(CA)'!WQ26+'PianificazionePMO(CA)'!AAT26,CB23+$I23))</f>
        <v>0</v>
      </c>
      <c r="CD23" s="374">
        <f>IF(CD$3=1,CC23,IF(CD$2&lt;=$F$1,'PianificazionePMO(CA)'!SO26+'PianificazionePMO(CA)'!WR26+'PianificazionePMO(CA)'!AAU26,CC23+$I23))</f>
        <v>0</v>
      </c>
      <c r="CE23" s="374">
        <f>IF(CE$3=1,CD23,IF(CE$2&lt;=$F$1,'PianificazionePMO(CA)'!SP26+'PianificazionePMO(CA)'!WS26+'PianificazionePMO(CA)'!AAV26,CD23+$I23))</f>
        <v>0</v>
      </c>
      <c r="CF23" s="374">
        <f>IF(CF$3=1,CE23,IF(CF$2&lt;=$F$1,'PianificazionePMO(CA)'!SQ26+'PianificazionePMO(CA)'!WT26+'PianificazionePMO(CA)'!AAW26,CE23+$I23))</f>
        <v>0</v>
      </c>
      <c r="CG23" s="374">
        <f>IF(CG$3=1,CF23,IF(CG$2&lt;=$F$1,'PianificazionePMO(CA)'!SR26+'PianificazionePMO(CA)'!WU26+'PianificazionePMO(CA)'!AAX26,CF23+$I23))</f>
        <v>0</v>
      </c>
      <c r="CH23" s="374">
        <f>IF(CH$3=1,CG23,IF(CH$2&lt;=$F$1,'PianificazionePMO(CA)'!SS26+'PianificazionePMO(CA)'!WV26+'PianificazionePMO(CA)'!AAY26,CG23+$I23))</f>
        <v>0</v>
      </c>
      <c r="CI23" s="374">
        <f>IF(CI$3=1,CH23,IF(CI$2&lt;=$F$1,'PianificazionePMO(CA)'!ST26+'PianificazionePMO(CA)'!WW26+'PianificazionePMO(CA)'!AAZ26,CH23+$I23))</f>
        <v>0</v>
      </c>
      <c r="CJ23" s="374">
        <f>IF(CJ$3=1,CI23,IF(CJ$2&lt;=$F$1,'PianificazionePMO(CA)'!SU26+'PianificazionePMO(CA)'!WX26+'PianificazionePMO(CA)'!ABA26,CI23+$I23))</f>
        <v>0</v>
      </c>
      <c r="CK23" s="374">
        <f>IF(CK$3=1,CJ23,IF(CK$2&lt;=$F$1,'PianificazionePMO(CA)'!SV26+'PianificazionePMO(CA)'!WY26+'PianificazionePMO(CA)'!ABB26,CJ23+$I23))</f>
        <v>0</v>
      </c>
      <c r="CL23" s="374">
        <f>IF(CL$3=1,CK23,IF(CL$2&lt;=$F$1,'PianificazionePMO(CA)'!SW26+'PianificazionePMO(CA)'!WZ26+'PianificazionePMO(CA)'!ABC26,CK23+$I23))</f>
        <v>0</v>
      </c>
      <c r="CM23" s="374">
        <f>IF(CM$3=1,CL23,IF(CM$2&lt;=$F$1,'PianificazionePMO(CA)'!SX26+'PianificazionePMO(CA)'!XA26+'PianificazionePMO(CA)'!ABD26,CL23+$I23))</f>
        <v>0</v>
      </c>
      <c r="CN23" s="374">
        <f>IF(CN$3=1,CM23,IF(CN$2&lt;=$F$1,'PianificazionePMO(CA)'!SY26+'PianificazionePMO(CA)'!XB26+'PianificazionePMO(CA)'!ABE26,CM23+$I23))</f>
        <v>0</v>
      </c>
      <c r="CO23" s="374">
        <f>IF(CO$3=1,CN23,IF(CO$2&lt;=$F$1,'PianificazionePMO(CA)'!SZ26+'PianificazionePMO(CA)'!XC26+'PianificazionePMO(CA)'!ABF26,CN23+$I23))</f>
        <v>0</v>
      </c>
      <c r="CP23" s="374">
        <f>IF(CP$3=1,CO23,IF(CP$2&lt;=$F$1,'PianificazionePMO(CA)'!TA26+'PianificazionePMO(CA)'!XD26+'PianificazionePMO(CA)'!ABG26,CO23+$I23))</f>
        <v>0</v>
      </c>
      <c r="CQ23" s="374">
        <f>IF(CQ$3=1,CP23,IF(CQ$2&lt;=$F$1,'PianificazionePMO(CA)'!TB26+'PianificazionePMO(CA)'!XE26+'PianificazionePMO(CA)'!ABH26,CP23+$I23))</f>
        <v>0</v>
      </c>
      <c r="CR23" s="374">
        <f>IF(CR$3=1,CQ23,IF(CR$2&lt;=$F$1,'PianificazionePMO(CA)'!TC26+'PianificazionePMO(CA)'!XF26+'PianificazionePMO(CA)'!ABI26,CQ23+$I23))</f>
        <v>0</v>
      </c>
      <c r="CS23" s="374">
        <f>IF(CS$3=1,CR23,IF(CS$2&lt;=$F$1,'PianificazionePMO(CA)'!TD26+'PianificazionePMO(CA)'!XG26+'PianificazionePMO(CA)'!ABJ26,CR23+$I23))</f>
        <v>0</v>
      </c>
      <c r="CT23" s="374">
        <f>IF(CT$3=1,CS23,IF(CT$2&lt;=$F$1,'PianificazionePMO(CA)'!TE26+'PianificazionePMO(CA)'!XH26+'PianificazionePMO(CA)'!ABK26,CS23+$I23))</f>
        <v>0</v>
      </c>
      <c r="CU23" s="374">
        <f>IF(CU$3=1,CT23,IF(CU$2&lt;=$F$1,'PianificazionePMO(CA)'!TF26+'PianificazionePMO(CA)'!XI26+'PianificazionePMO(CA)'!ABL26,CT23+$I23))</f>
        <v>0</v>
      </c>
      <c r="CV23" s="374">
        <f>IF(CV$3=1,CU23,IF(CV$2&lt;=$F$1,'PianificazionePMO(CA)'!TG26+'PianificazionePMO(CA)'!XJ26+'PianificazionePMO(CA)'!ABM26,CU23+$I23))</f>
        <v>0</v>
      </c>
      <c r="CW23" s="374">
        <f>IF(CW$3=1,CV23,IF(CW$2&lt;=$F$1,'PianificazionePMO(CA)'!TH26+'PianificazionePMO(CA)'!XK26+'PianificazionePMO(CA)'!ABN26,CV23+$I23))</f>
        <v>0</v>
      </c>
      <c r="CX23" s="374">
        <f>IF(CX$3=1,CW23,IF(CX$2&lt;=$F$1,'PianificazionePMO(CA)'!TI26+'PianificazionePMO(CA)'!XL26+'PianificazionePMO(CA)'!ABO26,CW23+$I23))</f>
        <v>0</v>
      </c>
      <c r="CY23" s="374">
        <f>IF(CY$3=1,CX23,IF(CY$2&lt;=$F$1,'PianificazionePMO(CA)'!TJ26+'PianificazionePMO(CA)'!XM26+'PianificazionePMO(CA)'!ABP26,CX23+$I23))</f>
        <v>0</v>
      </c>
      <c r="CZ23" s="374">
        <f>IF(CZ$3=1,CY23,IF(CZ$2&lt;=$F$1,'PianificazionePMO(CA)'!TK26+'PianificazionePMO(CA)'!XN26+'PianificazionePMO(CA)'!ABQ26,CY23+$I23))</f>
        <v>0</v>
      </c>
      <c r="DA23" s="374">
        <f>IF(DA$3=1,CZ23,IF(DA$2&lt;=$F$1,'PianificazionePMO(CA)'!TL26+'PianificazionePMO(CA)'!XO26+'PianificazionePMO(CA)'!ABR26,CZ23+$I23))</f>
        <v>0</v>
      </c>
      <c r="DB23" s="374">
        <f>IF(DB$3=1,DA23,IF(DB$2&lt;=$F$1,'PianificazionePMO(CA)'!TM26+'PianificazionePMO(CA)'!XP26+'PianificazionePMO(CA)'!ABS26,DA23+$I23))</f>
        <v>0</v>
      </c>
      <c r="DC23" s="374">
        <f>IF(DC$3=1,DB23,IF(DC$2&lt;=$F$1,'PianificazionePMO(CA)'!TN26+'PianificazionePMO(CA)'!XQ26+'PianificazionePMO(CA)'!ABT26,DB23+$I23))</f>
        <v>0</v>
      </c>
      <c r="DD23" s="374">
        <f>IF(DD$3=1,DC23,IF(DD$2&lt;=$F$1,'PianificazionePMO(CA)'!TO26+'PianificazionePMO(CA)'!XR26+'PianificazionePMO(CA)'!ABU26,DC23+$I23))</f>
        <v>0</v>
      </c>
      <c r="DE23" s="374">
        <f>IF(DE$3=1,DD23,IF(DE$2&lt;=$F$1,'PianificazionePMO(CA)'!TP26+'PianificazionePMO(CA)'!XS26+'PianificazionePMO(CA)'!ABV26,DD23+$I23))</f>
        <v>0</v>
      </c>
      <c r="DF23" s="374">
        <f>IF(DF$3=1,DE23,IF(DF$2&lt;=$F$1,'PianificazionePMO(CA)'!TQ26+'PianificazionePMO(CA)'!XT26+'PianificazionePMO(CA)'!ABW26,DE23+$I23))</f>
        <v>0</v>
      </c>
      <c r="DG23" s="374">
        <f>IF(DG$3=1,DF23,IF(DG$2&lt;=$F$1,'PianificazionePMO(CA)'!TR26+'PianificazionePMO(CA)'!XU26+'PianificazionePMO(CA)'!ABX26,DF23+$I23))</f>
        <v>0</v>
      </c>
      <c r="DH23" s="374">
        <f>IF(DH$3=1,DG23,IF(DH$2&lt;=$F$1,'PianificazionePMO(CA)'!TS26+'PianificazionePMO(CA)'!XV26+'PianificazionePMO(CA)'!ABY26,DG23+$I23))</f>
        <v>0</v>
      </c>
      <c r="DI23" s="374">
        <f>IF(DI$3=1,DH23,IF(DI$2&lt;=$F$1,'PianificazionePMO(CA)'!TT26+'PianificazionePMO(CA)'!XW26+'PianificazionePMO(CA)'!ABZ26,DH23+$I23))</f>
        <v>0</v>
      </c>
      <c r="DJ23" s="374">
        <f>IF(DJ$3=1,DI23,IF(DJ$2&lt;=$F$1,'PianificazionePMO(CA)'!TU26+'PianificazionePMO(CA)'!XX26+'PianificazionePMO(CA)'!ACA26,DI23+$I23))</f>
        <v>0</v>
      </c>
      <c r="DK23" s="374"/>
      <c r="DL23" s="374"/>
      <c r="DM23" s="374"/>
      <c r="DN23" s="371"/>
      <c r="DO23" s="371"/>
      <c r="DP23" s="371"/>
      <c r="DQ23" s="371"/>
      <c r="DR23" s="371"/>
      <c r="DS23" s="371"/>
      <c r="DT23" s="371"/>
      <c r="DU23" s="371"/>
      <c r="DV23" s="371"/>
      <c r="DW23" s="371"/>
      <c r="DX23" s="371"/>
      <c r="DY23" s="371"/>
      <c r="DZ23" s="371"/>
      <c r="EA23" s="371"/>
      <c r="EB23" s="371"/>
      <c r="EC23" s="371"/>
      <c r="ED23" s="371"/>
      <c r="EE23" s="371"/>
      <c r="EF23" s="371"/>
      <c r="EG23" s="371"/>
      <c r="EH23" s="371"/>
      <c r="EI23" s="371"/>
      <c r="EJ23" s="371"/>
      <c r="EK23" s="371"/>
      <c r="EL23" s="371"/>
      <c r="EM23" s="371"/>
      <c r="EN23" s="371"/>
      <c r="EO23" s="371"/>
      <c r="EP23" s="371"/>
      <c r="EQ23" s="371"/>
      <c r="ER23" s="371"/>
      <c r="ES23" s="371"/>
      <c r="ET23" s="371"/>
      <c r="EU23" s="371"/>
      <c r="EV23" s="371"/>
      <c r="EW23" s="371"/>
      <c r="EX23" s="371"/>
      <c r="EY23" s="371"/>
      <c r="EZ23" s="371"/>
      <c r="FA23" s="371"/>
      <c r="FB23" s="371"/>
      <c r="FC23" s="371"/>
      <c r="FD23" s="371"/>
      <c r="FE23" s="371"/>
      <c r="FF23" s="371"/>
      <c r="FG23" s="371"/>
      <c r="FH23" s="371"/>
      <c r="FI23" s="371"/>
      <c r="FJ23" s="371"/>
    </row>
    <row r="24" spans="1:166" outlineLevel="1">
      <c r="A24" s="824"/>
      <c r="B24" s="362">
        <f>'Lista PMO'!A25</f>
        <v>0</v>
      </c>
      <c r="C24" s="362">
        <f>'Lista PMO'!B25</f>
        <v>0</v>
      </c>
      <c r="D24" s="362">
        <f>'Lista PMO'!C25</f>
        <v>0</v>
      </c>
      <c r="E24" s="369"/>
      <c r="F24" s="370"/>
      <c r="G24" s="369"/>
      <c r="H24" s="378"/>
      <c r="N24" s="374">
        <f>IF(N$3=1,M24,IF(N$2&lt;=$F$1,'PianificazionePMO(CA)'!PY27+'PianificazionePMO(CA)'!UB27+'PianificazionePMO(CA)'!YE27,M24+$I24))</f>
        <v>0</v>
      </c>
      <c r="O24" s="374">
        <f>IF(O$3=1,N24,IF(O$2&lt;=$F$1,'PianificazionePMO(CA)'!PZ27+'PianificazionePMO(CA)'!UC27+'PianificazionePMO(CA)'!YF27,N24+$I24))</f>
        <v>0</v>
      </c>
      <c r="P24" s="374">
        <f>IF(P$3=1,O24,IF(P$2&lt;=$F$1,'PianificazionePMO(CA)'!QA27+'PianificazionePMO(CA)'!UD27+'PianificazionePMO(CA)'!YG27,O24+$I24))</f>
        <v>0</v>
      </c>
      <c r="Q24" s="374">
        <f>IF(Q$3=1,P24,IF(Q$2&lt;=$F$1,'PianificazionePMO(CA)'!QB27+'PianificazionePMO(CA)'!UE27+'PianificazionePMO(CA)'!YH27,P24+$I24))</f>
        <v>0</v>
      </c>
      <c r="R24" s="374">
        <f>IF(R$3=1,Q24,IF(R$2&lt;=$F$1,'PianificazionePMO(CA)'!QC27+'PianificazionePMO(CA)'!UF27+'PianificazionePMO(CA)'!YI27,Q24+$I24))</f>
        <v>0</v>
      </c>
      <c r="S24" s="374">
        <f>IF(S$3=1,R24,IF(S$2&lt;=$F$1,'PianificazionePMO(CA)'!QD27+'PianificazionePMO(CA)'!UG27+'PianificazionePMO(CA)'!YJ27,R24+$I24))</f>
        <v>0</v>
      </c>
      <c r="T24" s="374">
        <f>IF(T$3=1,S24,IF(T$2&lt;=$F$1,'PianificazionePMO(CA)'!QE27+'PianificazionePMO(CA)'!UH27+'PianificazionePMO(CA)'!YK27,S24+$I24))</f>
        <v>0</v>
      </c>
      <c r="U24" s="374">
        <f>IF(U$3=1,T24,IF(U$2&lt;=$F$1,'PianificazionePMO(CA)'!QF27+'PianificazionePMO(CA)'!UI27+'PianificazionePMO(CA)'!YL27,T24+$I24))</f>
        <v>0</v>
      </c>
      <c r="V24" s="374">
        <f>IF(V$3=1,U24,IF(V$2&lt;=$F$1,'PianificazionePMO(CA)'!QG27+'PianificazionePMO(CA)'!UJ27+'PianificazionePMO(CA)'!YM27,U24+$I24))</f>
        <v>0</v>
      </c>
      <c r="W24" s="374">
        <f>IF(W$3=1,V24,IF(W$2&lt;=$F$1,'PianificazionePMO(CA)'!QH27+'PianificazionePMO(CA)'!UK27+'PianificazionePMO(CA)'!YN27,V24+$I24))</f>
        <v>0</v>
      </c>
      <c r="X24" s="374">
        <f>IF(X$3=1,W24,IF(X$2&lt;=$F$1,'PianificazionePMO(CA)'!QI27+'PianificazionePMO(CA)'!UL27+'PianificazionePMO(CA)'!YO27,W24+$I24))</f>
        <v>0</v>
      </c>
      <c r="Y24" s="374">
        <f>IF(Y$3=1,X24,IF(Y$2&lt;=$F$1,'PianificazionePMO(CA)'!QJ27+'PianificazionePMO(CA)'!UM27+'PianificazionePMO(CA)'!YP27,X24+$I24))</f>
        <v>0</v>
      </c>
      <c r="Z24" s="374">
        <f>IF(Z$3=1,Y24,IF(Z$2&lt;=$F$1,'PianificazionePMO(CA)'!QK27+'PianificazionePMO(CA)'!UN27+'PianificazionePMO(CA)'!YQ27,Y24+$I24))</f>
        <v>0</v>
      </c>
      <c r="AA24" s="374">
        <f>IF(AA$3=1,Z24,IF(AA$2&lt;=$F$1,'PianificazionePMO(CA)'!QL27+'PianificazionePMO(CA)'!UO27+'PianificazionePMO(CA)'!YR27,Z24+$I24))</f>
        <v>0</v>
      </c>
      <c r="AB24" s="374">
        <f>IF(AB$3=1,AA24,IF(AB$2&lt;=$F$1,'PianificazionePMO(CA)'!QM27+'PianificazionePMO(CA)'!UP27+'PianificazionePMO(CA)'!YS27,AA24+$I24))</f>
        <v>0</v>
      </c>
      <c r="AC24" s="374">
        <f>IF(AC$3=1,AB24,IF(AC$2&lt;=$F$1,'PianificazionePMO(CA)'!QN27+'PianificazionePMO(CA)'!UQ27+'PianificazionePMO(CA)'!YT27,AB24+$I24))</f>
        <v>0</v>
      </c>
      <c r="AD24" s="374">
        <f>IF(AD$3=1,AC24,IF(AD$2&lt;=$F$1,'PianificazionePMO(CA)'!QO27+'PianificazionePMO(CA)'!UR27+'PianificazionePMO(CA)'!YU27,AC24+$I24))</f>
        <v>0</v>
      </c>
      <c r="AE24" s="374">
        <f>IF(AE$3=1,AD24,IF(AE$2&lt;=$F$1,'PianificazionePMO(CA)'!QP27+'PianificazionePMO(CA)'!US27+'PianificazionePMO(CA)'!YV27,AD24+$I24))</f>
        <v>0</v>
      </c>
      <c r="AF24" s="374">
        <f>IF(AF$3=1,AE24,IF(AF$2&lt;=$F$1,'PianificazionePMO(CA)'!QQ27+'PianificazionePMO(CA)'!UT27+'PianificazionePMO(CA)'!YW27,AE24+$I24))</f>
        <v>0</v>
      </c>
      <c r="AG24" s="374">
        <f>IF(AG$3=1,AF24,IF(AG$2&lt;=$F$1,'PianificazionePMO(CA)'!QR27+'PianificazionePMO(CA)'!UU27+'PianificazionePMO(CA)'!YX27,AF24+$I24))</f>
        <v>0</v>
      </c>
      <c r="AH24" s="374">
        <f>IF(AH$3=1,AG24,IF(AH$2&lt;=$F$1,'PianificazionePMO(CA)'!QS27+'PianificazionePMO(CA)'!UV27+'PianificazionePMO(CA)'!YY27,AG24+$I24))</f>
        <v>0</v>
      </c>
      <c r="AI24" s="374">
        <f>IF(AI$3=1,AH24,IF(AI$2&lt;=$F$1,'PianificazionePMO(CA)'!QT27+'PianificazionePMO(CA)'!UW27+'PianificazionePMO(CA)'!YZ27,AH24+$I24))</f>
        <v>0</v>
      </c>
      <c r="AJ24" s="374">
        <f>IF(AJ$3=1,AI24,IF(AJ$2&lt;=$F$1,'PianificazionePMO(CA)'!QU27+'PianificazionePMO(CA)'!UX27+'PianificazionePMO(CA)'!ZA27,AI24+$I24))</f>
        <v>0</v>
      </c>
      <c r="AK24" s="374">
        <f>IF(AK$3=1,AJ24,IF(AK$2&lt;=$F$1,'PianificazionePMO(CA)'!QV27+'PianificazionePMO(CA)'!UY27+'PianificazionePMO(CA)'!ZB27,AJ24+$I24))</f>
        <v>0</v>
      </c>
      <c r="AL24" s="374">
        <f>IF(AL$3=1,AK24,IF(AL$2&lt;=$F$1,'PianificazionePMO(CA)'!QW27+'PianificazionePMO(CA)'!UZ27+'PianificazionePMO(CA)'!ZC27,AK24+$I24))</f>
        <v>0</v>
      </c>
      <c r="AM24" s="374">
        <f>IF(AM$3=1,AL24,IF(AM$2&lt;=$F$1,'PianificazionePMO(CA)'!QX27+'PianificazionePMO(CA)'!VA27+'PianificazionePMO(CA)'!ZD27,AL24+$I24))</f>
        <v>0</v>
      </c>
      <c r="AN24" s="374">
        <f>IF(AN$3=1,AM24,IF(AN$2&lt;=$F$1,'PianificazionePMO(CA)'!QY27+'PianificazionePMO(CA)'!VB27+'PianificazionePMO(CA)'!ZE27,AM24+$I24))</f>
        <v>0</v>
      </c>
      <c r="AO24" s="374">
        <f>IF(AO$3=1,AN24,IF(AO$2&lt;=$F$1,'PianificazionePMO(CA)'!QZ27+'PianificazionePMO(CA)'!VC27+'PianificazionePMO(CA)'!ZF27,AN24+$I24))</f>
        <v>0</v>
      </c>
      <c r="AP24" s="374">
        <f>IF(AP$3=1,AO24,IF(AP$2&lt;=$F$1,'PianificazionePMO(CA)'!RA27+'PianificazionePMO(CA)'!VD27+'PianificazionePMO(CA)'!ZG27,AO24+$I24))</f>
        <v>0</v>
      </c>
      <c r="AQ24" s="374">
        <f>IF(AQ$3=1,AP24,IF(AQ$2&lt;=$F$1,'PianificazionePMO(CA)'!RB27+'PianificazionePMO(CA)'!VE27+'PianificazionePMO(CA)'!ZH27,AP24+$I24))</f>
        <v>0</v>
      </c>
      <c r="AR24" s="374">
        <f>IF(AR$3=1,AQ24,IF(AR$2&lt;=$F$1,'PianificazionePMO(CA)'!RC27+'PianificazionePMO(CA)'!VF27+'PianificazionePMO(CA)'!ZI27,AQ24+$I24))</f>
        <v>0</v>
      </c>
      <c r="AS24" s="374">
        <f>IF(AS$3=1,AR24,IF(AS$2&lt;=$F$1,'PianificazionePMO(CA)'!RD27+'PianificazionePMO(CA)'!VG27+'PianificazionePMO(CA)'!ZJ27,AR24+$I24))</f>
        <v>0</v>
      </c>
      <c r="AT24" s="374">
        <f>IF(AT$3=1,AS24,IF(AT$2&lt;=$F$1,'PianificazionePMO(CA)'!RE27+'PianificazionePMO(CA)'!VH27+'PianificazionePMO(CA)'!ZK27,AS24+$I24))</f>
        <v>0</v>
      </c>
      <c r="AU24" s="374">
        <f>IF(AU$3=1,AT24,IF(AU$2&lt;=$F$1,'PianificazionePMO(CA)'!RF27+'PianificazionePMO(CA)'!VI27+'PianificazionePMO(CA)'!ZL27,AT24+$I24))</f>
        <v>0</v>
      </c>
      <c r="AV24" s="374">
        <f>IF(AV$3=1,AU24,IF(AV$2&lt;=$F$1,'PianificazionePMO(CA)'!RG27+'PianificazionePMO(CA)'!VJ27+'PianificazionePMO(CA)'!ZM27,AU24+$I24))</f>
        <v>0</v>
      </c>
      <c r="AW24" s="374">
        <f>IF(AW$3=1,AV24,IF(AW$2&lt;=$F$1,'PianificazionePMO(CA)'!RH27+'PianificazionePMO(CA)'!VK27+'PianificazionePMO(CA)'!ZN27,AV24+$I24))</f>
        <v>0</v>
      </c>
      <c r="AX24" s="374">
        <f>IF(AX$3=1,AW24,IF(AX$2&lt;=$F$1,'PianificazionePMO(CA)'!RI27+'PianificazionePMO(CA)'!VL27+'PianificazionePMO(CA)'!ZO27,AW24+$I24))</f>
        <v>0</v>
      </c>
      <c r="AY24" s="374">
        <f>IF(AY$3=1,AX24,IF(AY$2&lt;=$F$1,'PianificazionePMO(CA)'!RJ27+'PianificazionePMO(CA)'!VM27+'PianificazionePMO(CA)'!ZP27,AX24+$I24))</f>
        <v>0</v>
      </c>
      <c r="AZ24" s="374">
        <f>IF(AZ$3=1,AY24,IF(AZ$2&lt;=$F$1,'PianificazionePMO(CA)'!RK27+'PianificazionePMO(CA)'!VN27+'PianificazionePMO(CA)'!ZQ27,AY24+$I24))</f>
        <v>0</v>
      </c>
      <c r="BA24" s="374">
        <f>IF(BA$3=1,AZ24,IF(BA$2&lt;=$F$1,'PianificazionePMO(CA)'!RL27+'PianificazionePMO(CA)'!VO27+'PianificazionePMO(CA)'!ZR27,AZ24+$I24))</f>
        <v>0</v>
      </c>
      <c r="BB24" s="374">
        <f>IF(BB$3=1,BA24,IF(BB$2&lt;=$F$1,'PianificazionePMO(CA)'!RM27+'PianificazionePMO(CA)'!VP27+'PianificazionePMO(CA)'!ZS27,BA24+$I24))</f>
        <v>0</v>
      </c>
      <c r="BC24" s="374">
        <f>IF(BC$3=1,BB24,IF(BC$2&lt;=$F$1,'PianificazionePMO(CA)'!RN27+'PianificazionePMO(CA)'!VQ27+'PianificazionePMO(CA)'!ZT27,BB24+$I24))</f>
        <v>0</v>
      </c>
      <c r="BD24" s="374">
        <f>IF(BD$3=1,BC24,IF(BD$2&lt;=$F$1,'PianificazionePMO(CA)'!RO27+'PianificazionePMO(CA)'!VR27+'PianificazionePMO(CA)'!ZU27,BC24+$I24))</f>
        <v>0</v>
      </c>
      <c r="BE24" s="374">
        <f>IF(BE$3=1,BD24,IF(BE$2&lt;=$F$1,'PianificazionePMO(CA)'!RP27+'PianificazionePMO(CA)'!VS27+'PianificazionePMO(CA)'!ZV27,BD24+$I24))</f>
        <v>0</v>
      </c>
      <c r="BF24" s="374">
        <f>IF(BF$3=1,BE24,IF(BF$2&lt;=$F$1,'PianificazionePMO(CA)'!RQ27+'PianificazionePMO(CA)'!VT27+'PianificazionePMO(CA)'!ZW27,BE24+$I24))</f>
        <v>0</v>
      </c>
      <c r="BG24" s="374">
        <f>IF(BG$3=1,BF24,IF(BG$2&lt;=$F$1,'PianificazionePMO(CA)'!RR27+'PianificazionePMO(CA)'!VU27+'PianificazionePMO(CA)'!ZX27,BF24+$I24))</f>
        <v>0</v>
      </c>
      <c r="BH24" s="374">
        <f>IF(BH$3=1,BG24,IF(BH$2&lt;=$F$1,'PianificazionePMO(CA)'!RS27+'PianificazionePMO(CA)'!VV27+'PianificazionePMO(CA)'!ZY27,BG24+$I24))</f>
        <v>0</v>
      </c>
      <c r="BI24" s="374">
        <f>IF(BI$3=1,BH24,IF(BI$2&lt;=$F$1,'PianificazionePMO(CA)'!RT27+'PianificazionePMO(CA)'!VW27+'PianificazionePMO(CA)'!ZZ27,BH24+$I24))</f>
        <v>0</v>
      </c>
      <c r="BJ24" s="374">
        <f>IF(BJ$3=1,BI24,IF(BJ$2&lt;=$F$1,'PianificazionePMO(CA)'!RU27+'PianificazionePMO(CA)'!VX27+'PianificazionePMO(CA)'!AAA27,BI24+$I24))</f>
        <v>0</v>
      </c>
      <c r="BK24" s="374">
        <f>IF(BK$3=1,BJ24,IF(BK$2&lt;=$F$1,'PianificazionePMO(CA)'!RV27+'PianificazionePMO(CA)'!VY27+'PianificazionePMO(CA)'!AAB27,BJ24+$I24))</f>
        <v>0</v>
      </c>
      <c r="BL24" s="374">
        <f>IF(BL$3=1,BK24,IF(BL$2&lt;=$F$1,'PianificazionePMO(CA)'!RW27+'PianificazionePMO(CA)'!VZ27+'PianificazionePMO(CA)'!AAC27,BK24+$I24))</f>
        <v>0</v>
      </c>
      <c r="BM24" s="374">
        <f>IF(BM$3=1,BL24,IF(BM$2&lt;=$F$1,'PianificazionePMO(CA)'!RX27+'PianificazionePMO(CA)'!WA27+'PianificazionePMO(CA)'!AAD27,BL24+$I24))</f>
        <v>0</v>
      </c>
      <c r="BN24" s="374">
        <f>IF(BN$3=1,BM24,IF(BN$2&lt;=$F$1,'PianificazionePMO(CA)'!RY27+'PianificazionePMO(CA)'!WB27+'PianificazionePMO(CA)'!AAE27,BM24+$I24))</f>
        <v>0</v>
      </c>
      <c r="BO24" s="374">
        <f>IF(BO$3=1,BN24,IF(BO$2&lt;=$F$1,'PianificazionePMO(CA)'!RZ27+'PianificazionePMO(CA)'!WC27+'PianificazionePMO(CA)'!AAF27,BN24+$I24))</f>
        <v>0</v>
      </c>
      <c r="BP24" s="374">
        <f>IF(BP$3=1,BO24,IF(BP$2&lt;=$F$1,'PianificazionePMO(CA)'!SA27+'PianificazionePMO(CA)'!WD27+'PianificazionePMO(CA)'!AAG27,BO24+$I24))</f>
        <v>0</v>
      </c>
      <c r="BQ24" s="374">
        <f>IF(BQ$3=1,BP24,IF(BQ$2&lt;=$F$1,'PianificazionePMO(CA)'!SB27+'PianificazionePMO(CA)'!WE27+'PianificazionePMO(CA)'!AAH27,BP24+$I24))</f>
        <v>0</v>
      </c>
      <c r="BR24" s="374">
        <f>IF(BR$3=1,BQ24,IF(BR$2&lt;=$F$1,'PianificazionePMO(CA)'!SC27+'PianificazionePMO(CA)'!WF27+'PianificazionePMO(CA)'!AAI27,BQ24+$I24))</f>
        <v>0</v>
      </c>
      <c r="BS24" s="374">
        <f>IF(BS$3=1,BR24,IF(BS$2&lt;=$F$1,'PianificazionePMO(CA)'!SD27+'PianificazionePMO(CA)'!WG27+'PianificazionePMO(CA)'!AAJ27,BR24+$I24))</f>
        <v>0</v>
      </c>
      <c r="BT24" s="374">
        <f>IF(BT$3=1,BS24,IF(BT$2&lt;=$F$1,'PianificazionePMO(CA)'!SE27+'PianificazionePMO(CA)'!WH27+'PianificazionePMO(CA)'!AAK27,BS24+$I24))</f>
        <v>0</v>
      </c>
      <c r="BU24" s="374">
        <f>IF(BU$3=1,BT24,IF(BU$2&lt;=$F$1,'PianificazionePMO(CA)'!SF27+'PianificazionePMO(CA)'!WI27+'PianificazionePMO(CA)'!AAL27,BT24+$I24))</f>
        <v>0</v>
      </c>
      <c r="BV24" s="374">
        <f>IF(BV$3=1,BU24,IF(BV$2&lt;=$F$1,'PianificazionePMO(CA)'!SG27+'PianificazionePMO(CA)'!WJ27+'PianificazionePMO(CA)'!AAM27,BU24+$I24))</f>
        <v>0</v>
      </c>
      <c r="BW24" s="374">
        <f>IF(BW$3=1,BV24,IF(BW$2&lt;=$F$1,'PianificazionePMO(CA)'!SH27+'PianificazionePMO(CA)'!WK27+'PianificazionePMO(CA)'!AAN27,BV24+$I24))</f>
        <v>0</v>
      </c>
      <c r="BX24" s="374">
        <f>IF(BX$3=1,BW24,IF(BX$2&lt;=$F$1,'PianificazionePMO(CA)'!SI27+'PianificazionePMO(CA)'!WL27+'PianificazionePMO(CA)'!AAO27,BW24+$I24))</f>
        <v>0</v>
      </c>
      <c r="BY24" s="374">
        <f>IF(BY$3=1,BX24,IF(BY$2&lt;=$F$1,'PianificazionePMO(CA)'!SJ27+'PianificazionePMO(CA)'!WM27+'PianificazionePMO(CA)'!AAP27,BX24+$I24))</f>
        <v>0</v>
      </c>
      <c r="BZ24" s="374">
        <f>IF(BZ$3=1,BY24,IF(BZ$2&lt;=$F$1,'PianificazionePMO(CA)'!SK27+'PianificazionePMO(CA)'!WN27+'PianificazionePMO(CA)'!AAQ27,BY24+$I24))</f>
        <v>0</v>
      </c>
      <c r="CA24" s="374">
        <f>IF(CA$3=1,BZ24,IF(CA$2&lt;=$F$1,'PianificazionePMO(CA)'!SL27+'PianificazionePMO(CA)'!WO27+'PianificazionePMO(CA)'!AAR27,BZ24+$I24))</f>
        <v>0</v>
      </c>
      <c r="CB24" s="374">
        <f>IF(CB$3=1,CA24,IF(CB$2&lt;=$F$1,'PianificazionePMO(CA)'!SM27+'PianificazionePMO(CA)'!WP27+'PianificazionePMO(CA)'!AAS27,CA24+$I24))</f>
        <v>0</v>
      </c>
      <c r="CC24" s="374">
        <f>IF(CC$3=1,CB24,IF(CC$2&lt;=$F$1,'PianificazionePMO(CA)'!SN27+'PianificazionePMO(CA)'!WQ27+'PianificazionePMO(CA)'!AAT27,CB24+$I24))</f>
        <v>0</v>
      </c>
      <c r="CD24" s="374">
        <f>IF(CD$3=1,CC24,IF(CD$2&lt;=$F$1,'PianificazionePMO(CA)'!SO27+'PianificazionePMO(CA)'!WR27+'PianificazionePMO(CA)'!AAU27,CC24+$I24))</f>
        <v>0</v>
      </c>
      <c r="CE24" s="374">
        <f>IF(CE$3=1,CD24,IF(CE$2&lt;=$F$1,'PianificazionePMO(CA)'!SP27+'PianificazionePMO(CA)'!WS27+'PianificazionePMO(CA)'!AAV27,CD24+$I24))</f>
        <v>0</v>
      </c>
      <c r="CF24" s="374">
        <f>IF(CF$3=1,CE24,IF(CF$2&lt;=$F$1,'PianificazionePMO(CA)'!SQ27+'PianificazionePMO(CA)'!WT27+'PianificazionePMO(CA)'!AAW27,CE24+$I24))</f>
        <v>0</v>
      </c>
      <c r="CG24" s="374">
        <f>IF(CG$3=1,CF24,IF(CG$2&lt;=$F$1,'PianificazionePMO(CA)'!SR27+'PianificazionePMO(CA)'!WU27+'PianificazionePMO(CA)'!AAX27,CF24+$I24))</f>
        <v>0</v>
      </c>
      <c r="CH24" s="374">
        <f>IF(CH$3=1,CG24,IF(CH$2&lt;=$F$1,'PianificazionePMO(CA)'!SS27+'PianificazionePMO(CA)'!WV27+'PianificazionePMO(CA)'!AAY27,CG24+$I24))</f>
        <v>0</v>
      </c>
      <c r="CI24" s="374">
        <f>IF(CI$3=1,CH24,IF(CI$2&lt;=$F$1,'PianificazionePMO(CA)'!ST27+'PianificazionePMO(CA)'!WW27+'PianificazionePMO(CA)'!AAZ27,CH24+$I24))</f>
        <v>0</v>
      </c>
      <c r="CJ24" s="374">
        <f>IF(CJ$3=1,CI24,IF(CJ$2&lt;=$F$1,'PianificazionePMO(CA)'!SU27+'PianificazionePMO(CA)'!WX27+'PianificazionePMO(CA)'!ABA27,CI24+$I24))</f>
        <v>0</v>
      </c>
      <c r="CK24" s="374">
        <f>IF(CK$3=1,CJ24,IF(CK$2&lt;=$F$1,'PianificazionePMO(CA)'!SV27+'PianificazionePMO(CA)'!WY27+'PianificazionePMO(CA)'!ABB27,CJ24+$I24))</f>
        <v>0</v>
      </c>
      <c r="CL24" s="374">
        <f>IF(CL$3=1,CK24,IF(CL$2&lt;=$F$1,'PianificazionePMO(CA)'!SW27+'PianificazionePMO(CA)'!WZ27+'PianificazionePMO(CA)'!ABC27,CK24+$I24))</f>
        <v>0</v>
      </c>
      <c r="CM24" s="374">
        <f>IF(CM$3=1,CL24,IF(CM$2&lt;=$F$1,'PianificazionePMO(CA)'!SX27+'PianificazionePMO(CA)'!XA27+'PianificazionePMO(CA)'!ABD27,CL24+$I24))</f>
        <v>0</v>
      </c>
      <c r="CN24" s="374">
        <f>IF(CN$3=1,CM24,IF(CN$2&lt;=$F$1,'PianificazionePMO(CA)'!SY27+'PianificazionePMO(CA)'!XB27+'PianificazionePMO(CA)'!ABE27,CM24+$I24))</f>
        <v>0</v>
      </c>
      <c r="CO24" s="374">
        <f>IF(CO$3=1,CN24,IF(CO$2&lt;=$F$1,'PianificazionePMO(CA)'!SZ27+'PianificazionePMO(CA)'!XC27+'PianificazionePMO(CA)'!ABF27,CN24+$I24))</f>
        <v>0</v>
      </c>
      <c r="CP24" s="374">
        <f>IF(CP$3=1,CO24,IF(CP$2&lt;=$F$1,'PianificazionePMO(CA)'!TA27+'PianificazionePMO(CA)'!XD27+'PianificazionePMO(CA)'!ABG27,CO24+$I24))</f>
        <v>0</v>
      </c>
      <c r="CQ24" s="374">
        <f>IF(CQ$3=1,CP24,IF(CQ$2&lt;=$F$1,'PianificazionePMO(CA)'!TB27+'PianificazionePMO(CA)'!XE27+'PianificazionePMO(CA)'!ABH27,CP24+$I24))</f>
        <v>0</v>
      </c>
      <c r="CR24" s="374">
        <f>IF(CR$3=1,CQ24,IF(CR$2&lt;=$F$1,'PianificazionePMO(CA)'!TC27+'PianificazionePMO(CA)'!XF27+'PianificazionePMO(CA)'!ABI27,CQ24+$I24))</f>
        <v>0</v>
      </c>
      <c r="CS24" s="374">
        <f>IF(CS$3=1,CR24,IF(CS$2&lt;=$F$1,'PianificazionePMO(CA)'!TD27+'PianificazionePMO(CA)'!XG27+'PianificazionePMO(CA)'!ABJ27,CR24+$I24))</f>
        <v>0</v>
      </c>
      <c r="CT24" s="374">
        <f>IF(CT$3=1,CS24,IF(CT$2&lt;=$F$1,'PianificazionePMO(CA)'!TE27+'PianificazionePMO(CA)'!XH27+'PianificazionePMO(CA)'!ABK27,CS24+$I24))</f>
        <v>0</v>
      </c>
      <c r="CU24" s="374">
        <f>IF(CU$3=1,CT24,IF(CU$2&lt;=$F$1,'PianificazionePMO(CA)'!TF27+'PianificazionePMO(CA)'!XI27+'PianificazionePMO(CA)'!ABL27,CT24+$I24))</f>
        <v>0</v>
      </c>
      <c r="CV24" s="374">
        <f>IF(CV$3=1,CU24,IF(CV$2&lt;=$F$1,'PianificazionePMO(CA)'!TG27+'PianificazionePMO(CA)'!XJ27+'PianificazionePMO(CA)'!ABM27,CU24+$I24))</f>
        <v>0</v>
      </c>
      <c r="CW24" s="374">
        <f>IF(CW$3=1,CV24,IF(CW$2&lt;=$F$1,'PianificazionePMO(CA)'!TH27+'PianificazionePMO(CA)'!XK27+'PianificazionePMO(CA)'!ABN27,CV24+$I24))</f>
        <v>0</v>
      </c>
      <c r="CX24" s="374">
        <f>IF(CX$3=1,CW24,IF(CX$2&lt;=$F$1,'PianificazionePMO(CA)'!TI27+'PianificazionePMO(CA)'!XL27+'PianificazionePMO(CA)'!ABO27,CW24+$I24))</f>
        <v>0</v>
      </c>
      <c r="CY24" s="374">
        <f>IF(CY$3=1,CX24,IF(CY$2&lt;=$F$1,'PianificazionePMO(CA)'!TJ27+'PianificazionePMO(CA)'!XM27+'PianificazionePMO(CA)'!ABP27,CX24+$I24))</f>
        <v>0</v>
      </c>
      <c r="CZ24" s="374">
        <f>IF(CZ$3=1,CY24,IF(CZ$2&lt;=$F$1,'PianificazionePMO(CA)'!TK27+'PianificazionePMO(CA)'!XN27+'PianificazionePMO(CA)'!ABQ27,CY24+$I24))</f>
        <v>0</v>
      </c>
      <c r="DA24" s="374">
        <f>IF(DA$3=1,CZ24,IF(DA$2&lt;=$F$1,'PianificazionePMO(CA)'!TL27+'PianificazionePMO(CA)'!XO27+'PianificazionePMO(CA)'!ABR27,CZ24+$I24))</f>
        <v>0</v>
      </c>
      <c r="DB24" s="374">
        <f>IF(DB$3=1,DA24,IF(DB$2&lt;=$F$1,'PianificazionePMO(CA)'!TM27+'PianificazionePMO(CA)'!XP27+'PianificazionePMO(CA)'!ABS27,DA24+$I24))</f>
        <v>0</v>
      </c>
      <c r="DC24" s="374">
        <f>IF(DC$3=1,DB24,IF(DC$2&lt;=$F$1,'PianificazionePMO(CA)'!TN27+'PianificazionePMO(CA)'!XQ27+'PianificazionePMO(CA)'!ABT27,DB24+$I24))</f>
        <v>0</v>
      </c>
      <c r="DD24" s="374">
        <f>IF(DD$3=1,DC24,IF(DD$2&lt;=$F$1,'PianificazionePMO(CA)'!TO27+'PianificazionePMO(CA)'!XR27+'PianificazionePMO(CA)'!ABU27,DC24+$I24))</f>
        <v>0</v>
      </c>
      <c r="DE24" s="374">
        <f>IF(DE$3=1,DD24,IF(DE$2&lt;=$F$1,'PianificazionePMO(CA)'!TP27+'PianificazionePMO(CA)'!XS27+'PianificazionePMO(CA)'!ABV27,DD24+$I24))</f>
        <v>0</v>
      </c>
      <c r="DF24" s="374">
        <f>IF(DF$3=1,DE24,IF(DF$2&lt;=$F$1,'PianificazionePMO(CA)'!TQ27+'PianificazionePMO(CA)'!XT27+'PianificazionePMO(CA)'!ABW27,DE24+$I24))</f>
        <v>0</v>
      </c>
      <c r="DG24" s="374">
        <f>IF(DG$3=1,DF24,IF(DG$2&lt;=$F$1,'PianificazionePMO(CA)'!TR27+'PianificazionePMO(CA)'!XU27+'PianificazionePMO(CA)'!ABX27,DF24+$I24))</f>
        <v>0</v>
      </c>
      <c r="DH24" s="374">
        <f>IF(DH$3=1,DG24,IF(DH$2&lt;=$F$1,'PianificazionePMO(CA)'!TS27+'PianificazionePMO(CA)'!XV27+'PianificazionePMO(CA)'!ABY27,DG24+$I24))</f>
        <v>0</v>
      </c>
      <c r="DI24" s="374">
        <f>IF(DI$3=1,DH24,IF(DI$2&lt;=$F$1,'PianificazionePMO(CA)'!TT27+'PianificazionePMO(CA)'!XW27+'PianificazionePMO(CA)'!ABZ27,DH24+$I24))</f>
        <v>0</v>
      </c>
      <c r="DJ24" s="374">
        <f>IF(DJ$3=1,DI24,IF(DJ$2&lt;=$F$1,'PianificazionePMO(CA)'!TU27+'PianificazionePMO(CA)'!XX27+'PianificazionePMO(CA)'!ACA27,DI24+$I24))</f>
        <v>0</v>
      </c>
      <c r="DK24" s="374"/>
      <c r="DL24" s="374"/>
      <c r="DM24" s="374"/>
      <c r="DN24" s="371"/>
      <c r="DO24" s="371"/>
      <c r="DP24" s="371"/>
      <c r="DQ24" s="371"/>
      <c r="DR24" s="371"/>
      <c r="DS24" s="371"/>
      <c r="DT24" s="371"/>
      <c r="DU24" s="371"/>
      <c r="DV24" s="371"/>
      <c r="DW24" s="371"/>
      <c r="DX24" s="371"/>
      <c r="DY24" s="371"/>
      <c r="DZ24" s="371"/>
      <c r="EA24" s="371"/>
      <c r="EB24" s="371"/>
      <c r="EC24" s="371"/>
      <c r="ED24" s="371"/>
      <c r="EE24" s="371"/>
      <c r="EF24" s="371"/>
      <c r="EG24" s="371"/>
      <c r="EH24" s="371"/>
      <c r="EI24" s="371"/>
      <c r="EJ24" s="371"/>
      <c r="EK24" s="371"/>
      <c r="EL24" s="371"/>
      <c r="EM24" s="371"/>
      <c r="EN24" s="371"/>
      <c r="EO24" s="371"/>
      <c r="EP24" s="371"/>
      <c r="EQ24" s="371"/>
      <c r="ER24" s="371"/>
      <c r="ES24" s="371"/>
      <c r="ET24" s="371"/>
      <c r="EU24" s="371"/>
      <c r="EV24" s="371"/>
      <c r="EW24" s="371"/>
      <c r="EX24" s="371"/>
      <c r="EY24" s="371"/>
      <c r="EZ24" s="371"/>
      <c r="FA24" s="371"/>
      <c r="FB24" s="371"/>
      <c r="FC24" s="371"/>
      <c r="FD24" s="371"/>
      <c r="FE24" s="371"/>
      <c r="FF24" s="371"/>
      <c r="FG24" s="371"/>
      <c r="FH24" s="371"/>
      <c r="FI24" s="371"/>
      <c r="FJ24" s="371"/>
    </row>
    <row r="25" spans="1:166" outlineLevel="1">
      <c r="A25" s="824"/>
      <c r="B25" s="362">
        <f>'Lista PMO'!A26</f>
        <v>0</v>
      </c>
      <c r="C25" s="362">
        <f>'Lista PMO'!B26</f>
        <v>0</v>
      </c>
      <c r="D25" s="362">
        <f>'Lista PMO'!C26</f>
        <v>0</v>
      </c>
      <c r="E25" s="369"/>
      <c r="F25" s="370"/>
      <c r="G25" s="369"/>
      <c r="H25" s="378"/>
      <c r="N25" s="374">
        <f>IF(N$3=1,M25,IF(N$2&lt;=$F$1,'PianificazionePMO(CA)'!PY28+'PianificazionePMO(CA)'!UB28+'PianificazionePMO(CA)'!YE28,M25+$I25))</f>
        <v>0</v>
      </c>
      <c r="O25" s="374">
        <f>IF(O$3=1,N25,IF(O$2&lt;=$F$1,'PianificazionePMO(CA)'!PZ28+'PianificazionePMO(CA)'!UC28+'PianificazionePMO(CA)'!YF28,N25+$I25))</f>
        <v>0</v>
      </c>
      <c r="P25" s="374">
        <f>IF(P$3=1,O25,IF(P$2&lt;=$F$1,'PianificazionePMO(CA)'!QA28+'PianificazionePMO(CA)'!UD28+'PianificazionePMO(CA)'!YG28,O25+$I25))</f>
        <v>0</v>
      </c>
      <c r="Q25" s="374">
        <f>IF(Q$3=1,P25,IF(Q$2&lt;=$F$1,'PianificazionePMO(CA)'!QB28+'PianificazionePMO(CA)'!UE28+'PianificazionePMO(CA)'!YH28,P25+$I25))</f>
        <v>0</v>
      </c>
      <c r="R25" s="374">
        <f>IF(R$3=1,Q25,IF(R$2&lt;=$F$1,'PianificazionePMO(CA)'!QC28+'PianificazionePMO(CA)'!UF28+'PianificazionePMO(CA)'!YI28,Q25+$I25))</f>
        <v>0</v>
      </c>
      <c r="S25" s="374">
        <f>IF(S$3=1,R25,IF(S$2&lt;=$F$1,'PianificazionePMO(CA)'!QD28+'PianificazionePMO(CA)'!UG28+'PianificazionePMO(CA)'!YJ28,R25+$I25))</f>
        <v>0</v>
      </c>
      <c r="T25" s="374">
        <f>IF(T$3=1,S25,IF(T$2&lt;=$F$1,'PianificazionePMO(CA)'!QE28+'PianificazionePMO(CA)'!UH28+'PianificazionePMO(CA)'!YK28,S25+$I25))</f>
        <v>0</v>
      </c>
      <c r="U25" s="374">
        <f>IF(U$3=1,T25,IF(U$2&lt;=$F$1,'PianificazionePMO(CA)'!QF28+'PianificazionePMO(CA)'!UI28+'PianificazionePMO(CA)'!YL28,T25+$I25))</f>
        <v>0</v>
      </c>
      <c r="V25" s="374">
        <f>IF(V$3=1,U25,IF(V$2&lt;=$F$1,'PianificazionePMO(CA)'!QG28+'PianificazionePMO(CA)'!UJ28+'PianificazionePMO(CA)'!YM28,U25+$I25))</f>
        <v>0</v>
      </c>
      <c r="W25" s="374">
        <f>IF(W$3=1,V25,IF(W$2&lt;=$F$1,'PianificazionePMO(CA)'!QH28+'PianificazionePMO(CA)'!UK28+'PianificazionePMO(CA)'!YN28,V25+$I25))</f>
        <v>0</v>
      </c>
      <c r="X25" s="374">
        <f>IF(X$3=1,W25,IF(X$2&lt;=$F$1,'PianificazionePMO(CA)'!QI28+'PianificazionePMO(CA)'!UL28+'PianificazionePMO(CA)'!YO28,W25+$I25))</f>
        <v>0</v>
      </c>
      <c r="Y25" s="374">
        <f>IF(Y$3=1,X25,IF(Y$2&lt;=$F$1,'PianificazionePMO(CA)'!QJ28+'PianificazionePMO(CA)'!UM28+'PianificazionePMO(CA)'!YP28,X25+$I25))</f>
        <v>0</v>
      </c>
      <c r="Z25" s="374">
        <f>IF(Z$3=1,Y25,IF(Z$2&lt;=$F$1,'PianificazionePMO(CA)'!QK28+'PianificazionePMO(CA)'!UN28+'PianificazionePMO(CA)'!YQ28,Y25+$I25))</f>
        <v>0</v>
      </c>
      <c r="AA25" s="374">
        <f>IF(AA$3=1,Z25,IF(AA$2&lt;=$F$1,'PianificazionePMO(CA)'!QL28+'PianificazionePMO(CA)'!UO28+'PianificazionePMO(CA)'!YR28,Z25+$I25))</f>
        <v>0</v>
      </c>
      <c r="AB25" s="374">
        <f>IF(AB$3=1,AA25,IF(AB$2&lt;=$F$1,'PianificazionePMO(CA)'!QM28+'PianificazionePMO(CA)'!UP28+'PianificazionePMO(CA)'!YS28,AA25+$I25))</f>
        <v>0</v>
      </c>
      <c r="AC25" s="374">
        <f>IF(AC$3=1,AB25,IF(AC$2&lt;=$F$1,'PianificazionePMO(CA)'!QN28+'PianificazionePMO(CA)'!UQ28+'PianificazionePMO(CA)'!YT28,AB25+$I25))</f>
        <v>0</v>
      </c>
      <c r="AD25" s="374">
        <f>IF(AD$3=1,AC25,IF(AD$2&lt;=$F$1,'PianificazionePMO(CA)'!QO28+'PianificazionePMO(CA)'!UR28+'PianificazionePMO(CA)'!YU28,AC25+$I25))</f>
        <v>0</v>
      </c>
      <c r="AE25" s="374">
        <f>IF(AE$3=1,AD25,IF(AE$2&lt;=$F$1,'PianificazionePMO(CA)'!QP28+'PianificazionePMO(CA)'!US28+'PianificazionePMO(CA)'!YV28,AD25+$I25))</f>
        <v>0</v>
      </c>
      <c r="AF25" s="374">
        <f>IF(AF$3=1,AE25,IF(AF$2&lt;=$F$1,'PianificazionePMO(CA)'!QQ28+'PianificazionePMO(CA)'!UT28+'PianificazionePMO(CA)'!YW28,AE25+$I25))</f>
        <v>0</v>
      </c>
      <c r="AG25" s="374">
        <f>IF(AG$3=1,AF25,IF(AG$2&lt;=$F$1,'PianificazionePMO(CA)'!QR28+'PianificazionePMO(CA)'!UU28+'PianificazionePMO(CA)'!YX28,AF25+$I25))</f>
        <v>0</v>
      </c>
      <c r="AH25" s="374">
        <f>IF(AH$3=1,AG25,IF(AH$2&lt;=$F$1,'PianificazionePMO(CA)'!QS28+'PianificazionePMO(CA)'!UV28+'PianificazionePMO(CA)'!YY28,AG25+$I25))</f>
        <v>0</v>
      </c>
      <c r="AI25" s="374">
        <f>IF(AI$3=1,AH25,IF(AI$2&lt;=$F$1,'PianificazionePMO(CA)'!QT28+'PianificazionePMO(CA)'!UW28+'PianificazionePMO(CA)'!YZ28,AH25+$I25))</f>
        <v>0</v>
      </c>
      <c r="AJ25" s="374">
        <f>IF(AJ$3=1,AI25,IF(AJ$2&lt;=$F$1,'PianificazionePMO(CA)'!QU28+'PianificazionePMO(CA)'!UX28+'PianificazionePMO(CA)'!ZA28,AI25+$I25))</f>
        <v>0</v>
      </c>
      <c r="AK25" s="374">
        <f>IF(AK$3=1,AJ25,IF(AK$2&lt;=$F$1,'PianificazionePMO(CA)'!QV28+'PianificazionePMO(CA)'!UY28+'PianificazionePMO(CA)'!ZB28,AJ25+$I25))</f>
        <v>0</v>
      </c>
      <c r="AL25" s="374">
        <f>IF(AL$3=1,AK25,IF(AL$2&lt;=$F$1,'PianificazionePMO(CA)'!QW28+'PianificazionePMO(CA)'!UZ28+'PianificazionePMO(CA)'!ZC28,AK25+$I25))</f>
        <v>0</v>
      </c>
      <c r="AM25" s="374">
        <f>IF(AM$3=1,AL25,IF(AM$2&lt;=$F$1,'PianificazionePMO(CA)'!QX28+'PianificazionePMO(CA)'!VA28+'PianificazionePMO(CA)'!ZD28,AL25+$I25))</f>
        <v>0</v>
      </c>
      <c r="AN25" s="374">
        <f>IF(AN$3=1,AM25,IF(AN$2&lt;=$F$1,'PianificazionePMO(CA)'!QY28+'PianificazionePMO(CA)'!VB28+'PianificazionePMO(CA)'!ZE28,AM25+$I25))</f>
        <v>0</v>
      </c>
      <c r="AO25" s="374">
        <f>IF(AO$3=1,AN25,IF(AO$2&lt;=$F$1,'PianificazionePMO(CA)'!QZ28+'PianificazionePMO(CA)'!VC28+'PianificazionePMO(CA)'!ZF28,AN25+$I25))</f>
        <v>0</v>
      </c>
      <c r="AP25" s="374">
        <f>IF(AP$3=1,AO25,IF(AP$2&lt;=$F$1,'PianificazionePMO(CA)'!RA28+'PianificazionePMO(CA)'!VD28+'PianificazionePMO(CA)'!ZG28,AO25+$I25))</f>
        <v>0</v>
      </c>
      <c r="AQ25" s="374">
        <f>IF(AQ$3=1,AP25,IF(AQ$2&lt;=$F$1,'PianificazionePMO(CA)'!RB28+'PianificazionePMO(CA)'!VE28+'PianificazionePMO(CA)'!ZH28,AP25+$I25))</f>
        <v>0</v>
      </c>
      <c r="AR25" s="374">
        <f>IF(AR$3=1,AQ25,IF(AR$2&lt;=$F$1,'PianificazionePMO(CA)'!RC28+'PianificazionePMO(CA)'!VF28+'PianificazionePMO(CA)'!ZI28,AQ25+$I25))</f>
        <v>0</v>
      </c>
      <c r="AS25" s="374">
        <f>IF(AS$3=1,AR25,IF(AS$2&lt;=$F$1,'PianificazionePMO(CA)'!RD28+'PianificazionePMO(CA)'!VG28+'PianificazionePMO(CA)'!ZJ28,AR25+$I25))</f>
        <v>0</v>
      </c>
      <c r="AT25" s="374">
        <f>IF(AT$3=1,AS25,IF(AT$2&lt;=$F$1,'PianificazionePMO(CA)'!RE28+'PianificazionePMO(CA)'!VH28+'PianificazionePMO(CA)'!ZK28,AS25+$I25))</f>
        <v>0</v>
      </c>
      <c r="AU25" s="374">
        <f>IF(AU$3=1,AT25,IF(AU$2&lt;=$F$1,'PianificazionePMO(CA)'!RF28+'PianificazionePMO(CA)'!VI28+'PianificazionePMO(CA)'!ZL28,AT25+$I25))</f>
        <v>0</v>
      </c>
      <c r="AV25" s="374">
        <f>IF(AV$3=1,AU25,IF(AV$2&lt;=$F$1,'PianificazionePMO(CA)'!RG28+'PianificazionePMO(CA)'!VJ28+'PianificazionePMO(CA)'!ZM28,AU25+$I25))</f>
        <v>0</v>
      </c>
      <c r="AW25" s="374">
        <f>IF(AW$3=1,AV25,IF(AW$2&lt;=$F$1,'PianificazionePMO(CA)'!RH28+'PianificazionePMO(CA)'!VK28+'PianificazionePMO(CA)'!ZN28,AV25+$I25))</f>
        <v>0</v>
      </c>
      <c r="AX25" s="374">
        <f>IF(AX$3=1,AW25,IF(AX$2&lt;=$F$1,'PianificazionePMO(CA)'!RI28+'PianificazionePMO(CA)'!VL28+'PianificazionePMO(CA)'!ZO28,AW25+$I25))</f>
        <v>0</v>
      </c>
      <c r="AY25" s="374">
        <f>IF(AY$3=1,AX25,IF(AY$2&lt;=$F$1,'PianificazionePMO(CA)'!RJ28+'PianificazionePMO(CA)'!VM28+'PianificazionePMO(CA)'!ZP28,AX25+$I25))</f>
        <v>0</v>
      </c>
      <c r="AZ25" s="374">
        <f>IF(AZ$3=1,AY25,IF(AZ$2&lt;=$F$1,'PianificazionePMO(CA)'!RK28+'PianificazionePMO(CA)'!VN28+'PianificazionePMO(CA)'!ZQ28,AY25+$I25))</f>
        <v>0</v>
      </c>
      <c r="BA25" s="374">
        <f>IF(BA$3=1,AZ25,IF(BA$2&lt;=$F$1,'PianificazionePMO(CA)'!RL28+'PianificazionePMO(CA)'!VO28+'PianificazionePMO(CA)'!ZR28,AZ25+$I25))</f>
        <v>0</v>
      </c>
      <c r="BB25" s="374">
        <f>IF(BB$3=1,BA25,IF(BB$2&lt;=$F$1,'PianificazionePMO(CA)'!RM28+'PianificazionePMO(CA)'!VP28+'PianificazionePMO(CA)'!ZS28,BA25+$I25))</f>
        <v>0</v>
      </c>
      <c r="BC25" s="374">
        <f>IF(BC$3=1,BB25,IF(BC$2&lt;=$F$1,'PianificazionePMO(CA)'!RN28+'PianificazionePMO(CA)'!VQ28+'PianificazionePMO(CA)'!ZT28,BB25+$I25))</f>
        <v>0</v>
      </c>
      <c r="BD25" s="374">
        <f>IF(BD$3=1,BC25,IF(BD$2&lt;=$F$1,'PianificazionePMO(CA)'!RO28+'PianificazionePMO(CA)'!VR28+'PianificazionePMO(CA)'!ZU28,BC25+$I25))</f>
        <v>0</v>
      </c>
      <c r="BE25" s="374">
        <f>IF(BE$3=1,BD25,IF(BE$2&lt;=$F$1,'PianificazionePMO(CA)'!RP28+'PianificazionePMO(CA)'!VS28+'PianificazionePMO(CA)'!ZV28,BD25+$I25))</f>
        <v>0</v>
      </c>
      <c r="BF25" s="374">
        <f>IF(BF$3=1,BE25,IF(BF$2&lt;=$F$1,'PianificazionePMO(CA)'!RQ28+'PianificazionePMO(CA)'!VT28+'PianificazionePMO(CA)'!ZW28,BE25+$I25))</f>
        <v>0</v>
      </c>
      <c r="BG25" s="374">
        <f>IF(BG$3=1,BF25,IF(BG$2&lt;=$F$1,'PianificazionePMO(CA)'!RR28+'PianificazionePMO(CA)'!VU28+'PianificazionePMO(CA)'!ZX28,BF25+$I25))</f>
        <v>0</v>
      </c>
      <c r="BH25" s="374">
        <f>IF(BH$3=1,BG25,IF(BH$2&lt;=$F$1,'PianificazionePMO(CA)'!RS28+'PianificazionePMO(CA)'!VV28+'PianificazionePMO(CA)'!ZY28,BG25+$I25))</f>
        <v>0</v>
      </c>
      <c r="BI25" s="374">
        <f>IF(BI$3=1,BH25,IF(BI$2&lt;=$F$1,'PianificazionePMO(CA)'!RT28+'PianificazionePMO(CA)'!VW28+'PianificazionePMO(CA)'!ZZ28,BH25+$I25))</f>
        <v>0</v>
      </c>
      <c r="BJ25" s="374">
        <f>IF(BJ$3=1,BI25,IF(BJ$2&lt;=$F$1,'PianificazionePMO(CA)'!RU28+'PianificazionePMO(CA)'!VX28+'PianificazionePMO(CA)'!AAA28,BI25+$I25))</f>
        <v>0</v>
      </c>
      <c r="BK25" s="374">
        <f>IF(BK$3=1,BJ25,IF(BK$2&lt;=$F$1,'PianificazionePMO(CA)'!RV28+'PianificazionePMO(CA)'!VY28+'PianificazionePMO(CA)'!AAB28,BJ25+$I25))</f>
        <v>0</v>
      </c>
      <c r="BL25" s="374">
        <f>IF(BL$3=1,BK25,IF(BL$2&lt;=$F$1,'PianificazionePMO(CA)'!RW28+'PianificazionePMO(CA)'!VZ28+'PianificazionePMO(CA)'!AAC28,BK25+$I25))</f>
        <v>0</v>
      </c>
      <c r="BM25" s="374">
        <f>IF(BM$3=1,BL25,IF(BM$2&lt;=$F$1,'PianificazionePMO(CA)'!RX28+'PianificazionePMO(CA)'!WA28+'PianificazionePMO(CA)'!AAD28,BL25+$I25))</f>
        <v>0</v>
      </c>
      <c r="BN25" s="374">
        <f>IF(BN$3=1,BM25,IF(BN$2&lt;=$F$1,'PianificazionePMO(CA)'!RY28+'PianificazionePMO(CA)'!WB28+'PianificazionePMO(CA)'!AAE28,BM25+$I25))</f>
        <v>0</v>
      </c>
      <c r="BO25" s="374">
        <f>IF(BO$3=1,BN25,IF(BO$2&lt;=$F$1,'PianificazionePMO(CA)'!RZ28+'PianificazionePMO(CA)'!WC28+'PianificazionePMO(CA)'!AAF28,BN25+$I25))</f>
        <v>0</v>
      </c>
      <c r="BP25" s="374">
        <f>IF(BP$3=1,BO25,IF(BP$2&lt;=$F$1,'PianificazionePMO(CA)'!SA28+'PianificazionePMO(CA)'!WD28+'PianificazionePMO(CA)'!AAG28,BO25+$I25))</f>
        <v>0</v>
      </c>
      <c r="BQ25" s="374">
        <f>IF(BQ$3=1,BP25,IF(BQ$2&lt;=$F$1,'PianificazionePMO(CA)'!SB28+'PianificazionePMO(CA)'!WE28+'PianificazionePMO(CA)'!AAH28,BP25+$I25))</f>
        <v>0</v>
      </c>
      <c r="BR25" s="374">
        <f>IF(BR$3=1,BQ25,IF(BR$2&lt;=$F$1,'PianificazionePMO(CA)'!SC28+'PianificazionePMO(CA)'!WF28+'PianificazionePMO(CA)'!AAI28,BQ25+$I25))</f>
        <v>0</v>
      </c>
      <c r="BS25" s="374">
        <f>IF(BS$3=1,BR25,IF(BS$2&lt;=$F$1,'PianificazionePMO(CA)'!SD28+'PianificazionePMO(CA)'!WG28+'PianificazionePMO(CA)'!AAJ28,BR25+$I25))</f>
        <v>0</v>
      </c>
      <c r="BT25" s="374">
        <f>IF(BT$3=1,BS25,IF(BT$2&lt;=$F$1,'PianificazionePMO(CA)'!SE28+'PianificazionePMO(CA)'!WH28+'PianificazionePMO(CA)'!AAK28,BS25+$I25))</f>
        <v>0</v>
      </c>
      <c r="BU25" s="374">
        <f>IF(BU$3=1,BT25,IF(BU$2&lt;=$F$1,'PianificazionePMO(CA)'!SF28+'PianificazionePMO(CA)'!WI28+'PianificazionePMO(CA)'!AAL28,BT25+$I25))</f>
        <v>0</v>
      </c>
      <c r="BV25" s="374">
        <f>IF(BV$3=1,BU25,IF(BV$2&lt;=$F$1,'PianificazionePMO(CA)'!SG28+'PianificazionePMO(CA)'!WJ28+'PianificazionePMO(CA)'!AAM28,BU25+$I25))</f>
        <v>0</v>
      </c>
      <c r="BW25" s="374">
        <f>IF(BW$3=1,BV25,IF(BW$2&lt;=$F$1,'PianificazionePMO(CA)'!SH28+'PianificazionePMO(CA)'!WK28+'PianificazionePMO(CA)'!AAN28,BV25+$I25))</f>
        <v>0</v>
      </c>
      <c r="BX25" s="374">
        <f>IF(BX$3=1,BW25,IF(BX$2&lt;=$F$1,'PianificazionePMO(CA)'!SI28+'PianificazionePMO(CA)'!WL28+'PianificazionePMO(CA)'!AAO28,BW25+$I25))</f>
        <v>0</v>
      </c>
      <c r="BY25" s="374">
        <f>IF(BY$3=1,BX25,IF(BY$2&lt;=$F$1,'PianificazionePMO(CA)'!SJ28+'PianificazionePMO(CA)'!WM28+'PianificazionePMO(CA)'!AAP28,BX25+$I25))</f>
        <v>0</v>
      </c>
      <c r="BZ25" s="374">
        <f>IF(BZ$3=1,BY25,IF(BZ$2&lt;=$F$1,'PianificazionePMO(CA)'!SK28+'PianificazionePMO(CA)'!WN28+'PianificazionePMO(CA)'!AAQ28,BY25+$I25))</f>
        <v>0</v>
      </c>
      <c r="CA25" s="374">
        <f>IF(CA$3=1,BZ25,IF(CA$2&lt;=$F$1,'PianificazionePMO(CA)'!SL28+'PianificazionePMO(CA)'!WO28+'PianificazionePMO(CA)'!AAR28,BZ25+$I25))</f>
        <v>0</v>
      </c>
      <c r="CB25" s="374">
        <f>IF(CB$3=1,CA25,IF(CB$2&lt;=$F$1,'PianificazionePMO(CA)'!SM28+'PianificazionePMO(CA)'!WP28+'PianificazionePMO(CA)'!AAS28,CA25+$I25))</f>
        <v>0</v>
      </c>
      <c r="CC25" s="374">
        <f>IF(CC$3=1,CB25,IF(CC$2&lt;=$F$1,'PianificazionePMO(CA)'!SN28+'PianificazionePMO(CA)'!WQ28+'PianificazionePMO(CA)'!AAT28,CB25+$I25))</f>
        <v>0</v>
      </c>
      <c r="CD25" s="374">
        <f>IF(CD$3=1,CC25,IF(CD$2&lt;=$F$1,'PianificazionePMO(CA)'!SO28+'PianificazionePMO(CA)'!WR28+'PianificazionePMO(CA)'!AAU28,CC25+$I25))</f>
        <v>0</v>
      </c>
      <c r="CE25" s="374">
        <f>IF(CE$3=1,CD25,IF(CE$2&lt;=$F$1,'PianificazionePMO(CA)'!SP28+'PianificazionePMO(CA)'!WS28+'PianificazionePMO(CA)'!AAV28,CD25+$I25))</f>
        <v>0</v>
      </c>
      <c r="CF25" s="374">
        <f>IF(CF$3=1,CE25,IF(CF$2&lt;=$F$1,'PianificazionePMO(CA)'!SQ28+'PianificazionePMO(CA)'!WT28+'PianificazionePMO(CA)'!AAW28,CE25+$I25))</f>
        <v>0</v>
      </c>
      <c r="CG25" s="374">
        <f>IF(CG$3=1,CF25,IF(CG$2&lt;=$F$1,'PianificazionePMO(CA)'!SR28+'PianificazionePMO(CA)'!WU28+'PianificazionePMO(CA)'!AAX28,CF25+$I25))</f>
        <v>0</v>
      </c>
      <c r="CH25" s="374">
        <f>IF(CH$3=1,CG25,IF(CH$2&lt;=$F$1,'PianificazionePMO(CA)'!SS28+'PianificazionePMO(CA)'!WV28+'PianificazionePMO(CA)'!AAY28,CG25+$I25))</f>
        <v>0</v>
      </c>
      <c r="CI25" s="374">
        <f>IF(CI$3=1,CH25,IF(CI$2&lt;=$F$1,'PianificazionePMO(CA)'!ST28+'PianificazionePMO(CA)'!WW28+'PianificazionePMO(CA)'!AAZ28,CH25+$I25))</f>
        <v>0</v>
      </c>
      <c r="CJ25" s="374">
        <f>IF(CJ$3=1,CI25,IF(CJ$2&lt;=$F$1,'PianificazionePMO(CA)'!SU28+'PianificazionePMO(CA)'!WX28+'PianificazionePMO(CA)'!ABA28,CI25+$I25))</f>
        <v>0</v>
      </c>
      <c r="CK25" s="374">
        <f>IF(CK$3=1,CJ25,IF(CK$2&lt;=$F$1,'PianificazionePMO(CA)'!SV28+'PianificazionePMO(CA)'!WY28+'PianificazionePMO(CA)'!ABB28,CJ25+$I25))</f>
        <v>0</v>
      </c>
      <c r="CL25" s="374">
        <f>IF(CL$3=1,CK25,IF(CL$2&lt;=$F$1,'PianificazionePMO(CA)'!SW28+'PianificazionePMO(CA)'!WZ28+'PianificazionePMO(CA)'!ABC28,CK25+$I25))</f>
        <v>0</v>
      </c>
      <c r="CM25" s="374">
        <f>IF(CM$3=1,CL25,IF(CM$2&lt;=$F$1,'PianificazionePMO(CA)'!SX28+'PianificazionePMO(CA)'!XA28+'PianificazionePMO(CA)'!ABD28,CL25+$I25))</f>
        <v>0</v>
      </c>
      <c r="CN25" s="374">
        <f>IF(CN$3=1,CM25,IF(CN$2&lt;=$F$1,'PianificazionePMO(CA)'!SY28+'PianificazionePMO(CA)'!XB28+'PianificazionePMO(CA)'!ABE28,CM25+$I25))</f>
        <v>0</v>
      </c>
      <c r="CO25" s="374">
        <f>IF(CO$3=1,CN25,IF(CO$2&lt;=$F$1,'PianificazionePMO(CA)'!SZ28+'PianificazionePMO(CA)'!XC28+'PianificazionePMO(CA)'!ABF28,CN25+$I25))</f>
        <v>0</v>
      </c>
      <c r="CP25" s="374">
        <f>IF(CP$3=1,CO25,IF(CP$2&lt;=$F$1,'PianificazionePMO(CA)'!TA28+'PianificazionePMO(CA)'!XD28+'PianificazionePMO(CA)'!ABG28,CO25+$I25))</f>
        <v>0</v>
      </c>
      <c r="CQ25" s="374">
        <f>IF(CQ$3=1,CP25,IF(CQ$2&lt;=$F$1,'PianificazionePMO(CA)'!TB28+'PianificazionePMO(CA)'!XE28+'PianificazionePMO(CA)'!ABH28,CP25+$I25))</f>
        <v>0</v>
      </c>
      <c r="CR25" s="374">
        <f>IF(CR$3=1,CQ25,IF(CR$2&lt;=$F$1,'PianificazionePMO(CA)'!TC28+'PianificazionePMO(CA)'!XF28+'PianificazionePMO(CA)'!ABI28,CQ25+$I25))</f>
        <v>0</v>
      </c>
      <c r="CS25" s="374">
        <f>IF(CS$3=1,CR25,IF(CS$2&lt;=$F$1,'PianificazionePMO(CA)'!TD28+'PianificazionePMO(CA)'!XG28+'PianificazionePMO(CA)'!ABJ28,CR25+$I25))</f>
        <v>0</v>
      </c>
      <c r="CT25" s="374">
        <f>IF(CT$3=1,CS25,IF(CT$2&lt;=$F$1,'PianificazionePMO(CA)'!TE28+'PianificazionePMO(CA)'!XH28+'PianificazionePMO(CA)'!ABK28,CS25+$I25))</f>
        <v>0</v>
      </c>
      <c r="CU25" s="374">
        <f>IF(CU$3=1,CT25,IF(CU$2&lt;=$F$1,'PianificazionePMO(CA)'!TF28+'PianificazionePMO(CA)'!XI28+'PianificazionePMO(CA)'!ABL28,CT25+$I25))</f>
        <v>0</v>
      </c>
      <c r="CV25" s="374">
        <f>IF(CV$3=1,CU25,IF(CV$2&lt;=$F$1,'PianificazionePMO(CA)'!TG28+'PianificazionePMO(CA)'!XJ28+'PianificazionePMO(CA)'!ABM28,CU25+$I25))</f>
        <v>0</v>
      </c>
      <c r="CW25" s="374">
        <f>IF(CW$3=1,CV25,IF(CW$2&lt;=$F$1,'PianificazionePMO(CA)'!TH28+'PianificazionePMO(CA)'!XK28+'PianificazionePMO(CA)'!ABN28,CV25+$I25))</f>
        <v>0</v>
      </c>
      <c r="CX25" s="374">
        <f>IF(CX$3=1,CW25,IF(CX$2&lt;=$F$1,'PianificazionePMO(CA)'!TI28+'PianificazionePMO(CA)'!XL28+'PianificazionePMO(CA)'!ABO28,CW25+$I25))</f>
        <v>0</v>
      </c>
      <c r="CY25" s="374">
        <f>IF(CY$3=1,CX25,IF(CY$2&lt;=$F$1,'PianificazionePMO(CA)'!TJ28+'PianificazionePMO(CA)'!XM28+'PianificazionePMO(CA)'!ABP28,CX25+$I25))</f>
        <v>0</v>
      </c>
      <c r="CZ25" s="374">
        <f>IF(CZ$3=1,CY25,IF(CZ$2&lt;=$F$1,'PianificazionePMO(CA)'!TK28+'PianificazionePMO(CA)'!XN28+'PianificazionePMO(CA)'!ABQ28,CY25+$I25))</f>
        <v>0</v>
      </c>
      <c r="DA25" s="374">
        <f>IF(DA$3=1,CZ25,IF(DA$2&lt;=$F$1,'PianificazionePMO(CA)'!TL28+'PianificazionePMO(CA)'!XO28+'PianificazionePMO(CA)'!ABR28,CZ25+$I25))</f>
        <v>0</v>
      </c>
      <c r="DB25" s="374">
        <f>IF(DB$3=1,DA25,IF(DB$2&lt;=$F$1,'PianificazionePMO(CA)'!TM28+'PianificazionePMO(CA)'!XP28+'PianificazionePMO(CA)'!ABS28,DA25+$I25))</f>
        <v>0</v>
      </c>
      <c r="DC25" s="374">
        <f>IF(DC$3=1,DB25,IF(DC$2&lt;=$F$1,'PianificazionePMO(CA)'!TN28+'PianificazionePMO(CA)'!XQ28+'PianificazionePMO(CA)'!ABT28,DB25+$I25))</f>
        <v>0</v>
      </c>
      <c r="DD25" s="374">
        <f>IF(DD$3=1,DC25,IF(DD$2&lt;=$F$1,'PianificazionePMO(CA)'!TO28+'PianificazionePMO(CA)'!XR28+'PianificazionePMO(CA)'!ABU28,DC25+$I25))</f>
        <v>0</v>
      </c>
      <c r="DE25" s="374">
        <f>IF(DE$3=1,DD25,IF(DE$2&lt;=$F$1,'PianificazionePMO(CA)'!TP28+'PianificazionePMO(CA)'!XS28+'PianificazionePMO(CA)'!ABV28,DD25+$I25))</f>
        <v>0</v>
      </c>
      <c r="DF25" s="374">
        <f>IF(DF$3=1,DE25,IF(DF$2&lt;=$F$1,'PianificazionePMO(CA)'!TQ28+'PianificazionePMO(CA)'!XT28+'PianificazionePMO(CA)'!ABW28,DE25+$I25))</f>
        <v>0</v>
      </c>
      <c r="DG25" s="374">
        <f>IF(DG$3=1,DF25,IF(DG$2&lt;=$F$1,'PianificazionePMO(CA)'!TR28+'PianificazionePMO(CA)'!XU28+'PianificazionePMO(CA)'!ABX28,DF25+$I25))</f>
        <v>0</v>
      </c>
      <c r="DH25" s="374">
        <f>IF(DH$3=1,DG25,IF(DH$2&lt;=$F$1,'PianificazionePMO(CA)'!TS28+'PianificazionePMO(CA)'!XV28+'PianificazionePMO(CA)'!ABY28,DG25+$I25))</f>
        <v>0</v>
      </c>
      <c r="DI25" s="374">
        <f>IF(DI$3=1,DH25,IF(DI$2&lt;=$F$1,'PianificazionePMO(CA)'!TT28+'PianificazionePMO(CA)'!XW28+'PianificazionePMO(CA)'!ABZ28,DH25+$I25))</f>
        <v>0</v>
      </c>
      <c r="DJ25" s="374">
        <f>IF(DJ$3=1,DI25,IF(DJ$2&lt;=$F$1,'PianificazionePMO(CA)'!TU28+'PianificazionePMO(CA)'!XX28+'PianificazionePMO(CA)'!ACA28,DI25+$I25))</f>
        <v>0</v>
      </c>
      <c r="DK25" s="374"/>
      <c r="DL25" s="374"/>
      <c r="DM25" s="374"/>
      <c r="DN25" s="371"/>
      <c r="DO25" s="371"/>
      <c r="DP25" s="371"/>
      <c r="DQ25" s="371"/>
      <c r="DR25" s="371"/>
      <c r="DS25" s="371"/>
      <c r="DT25" s="371"/>
      <c r="DU25" s="371"/>
      <c r="DV25" s="371"/>
      <c r="DW25" s="371"/>
      <c r="DX25" s="371"/>
      <c r="DY25" s="371"/>
      <c r="DZ25" s="371"/>
      <c r="EA25" s="371"/>
      <c r="EB25" s="371"/>
      <c r="EC25" s="371"/>
      <c r="ED25" s="371"/>
      <c r="EE25" s="371"/>
      <c r="EF25" s="371"/>
      <c r="EG25" s="371"/>
      <c r="EH25" s="371"/>
      <c r="EI25" s="371"/>
      <c r="EJ25" s="371"/>
      <c r="EK25" s="371"/>
      <c r="EL25" s="371"/>
      <c r="EM25" s="371"/>
      <c r="EN25" s="371"/>
      <c r="EO25" s="371"/>
      <c r="EP25" s="371"/>
      <c r="EQ25" s="371"/>
      <c r="ER25" s="371"/>
      <c r="ES25" s="371"/>
      <c r="ET25" s="371"/>
      <c r="EU25" s="371"/>
      <c r="EV25" s="371"/>
      <c r="EW25" s="371"/>
      <c r="EX25" s="371"/>
      <c r="EY25" s="371"/>
      <c r="EZ25" s="371"/>
      <c r="FA25" s="371"/>
      <c r="FB25" s="371"/>
      <c r="FC25" s="371"/>
      <c r="FD25" s="371"/>
      <c r="FE25" s="371"/>
      <c r="FF25" s="371"/>
      <c r="FG25" s="371"/>
      <c r="FH25" s="371"/>
      <c r="FI25" s="371"/>
      <c r="FJ25" s="371"/>
    </row>
    <row r="26" spans="1:166" outlineLevel="1">
      <c r="A26" s="824"/>
      <c r="B26" s="362">
        <f>'Lista PMO'!A27</f>
        <v>0</v>
      </c>
      <c r="C26" s="362">
        <f>'Lista PMO'!B27</f>
        <v>0</v>
      </c>
      <c r="D26" s="362">
        <f>'Lista PMO'!C27</f>
        <v>0</v>
      </c>
      <c r="E26" s="369"/>
      <c r="F26" s="370"/>
      <c r="G26" s="369"/>
      <c r="H26" s="378"/>
      <c r="N26" s="374">
        <f>IF(N$3=1,M26,IF(N$2&lt;=$F$1,'PianificazionePMO(CA)'!PY29+'PianificazionePMO(CA)'!UB29+'PianificazionePMO(CA)'!YE29,M26+$I26))</f>
        <v>0</v>
      </c>
      <c r="O26" s="374">
        <f>IF(O$3=1,N26,IF(O$2&lt;=$F$1,'PianificazionePMO(CA)'!PZ29+'PianificazionePMO(CA)'!UC29+'PianificazionePMO(CA)'!YF29,N26+$I26))</f>
        <v>0</v>
      </c>
      <c r="P26" s="374">
        <f>IF(P$3=1,O26,IF(P$2&lt;=$F$1,'PianificazionePMO(CA)'!QA29+'PianificazionePMO(CA)'!UD29+'PianificazionePMO(CA)'!YG29,O26+$I26))</f>
        <v>0</v>
      </c>
      <c r="Q26" s="374">
        <f>IF(Q$3=1,P26,IF(Q$2&lt;=$F$1,'PianificazionePMO(CA)'!QB29+'PianificazionePMO(CA)'!UE29+'PianificazionePMO(CA)'!YH29,P26+$I26))</f>
        <v>0</v>
      </c>
      <c r="R26" s="374">
        <f>IF(R$3=1,Q26,IF(R$2&lt;=$F$1,'PianificazionePMO(CA)'!QC29+'PianificazionePMO(CA)'!UF29+'PianificazionePMO(CA)'!YI29,Q26+$I26))</f>
        <v>0</v>
      </c>
      <c r="S26" s="374">
        <f>IF(S$3=1,R26,IF(S$2&lt;=$F$1,'PianificazionePMO(CA)'!QD29+'PianificazionePMO(CA)'!UG29+'PianificazionePMO(CA)'!YJ29,R26+$I26))</f>
        <v>0</v>
      </c>
      <c r="T26" s="374">
        <f>IF(T$3=1,S26,IF(T$2&lt;=$F$1,'PianificazionePMO(CA)'!QE29+'PianificazionePMO(CA)'!UH29+'PianificazionePMO(CA)'!YK29,S26+$I26))</f>
        <v>0</v>
      </c>
      <c r="U26" s="374">
        <f>IF(U$3=1,T26,IF(U$2&lt;=$F$1,'PianificazionePMO(CA)'!QF29+'PianificazionePMO(CA)'!UI29+'PianificazionePMO(CA)'!YL29,T26+$I26))</f>
        <v>0</v>
      </c>
      <c r="V26" s="374">
        <f>IF(V$3=1,U26,IF(V$2&lt;=$F$1,'PianificazionePMO(CA)'!QG29+'PianificazionePMO(CA)'!UJ29+'PianificazionePMO(CA)'!YM29,U26+$I26))</f>
        <v>0</v>
      </c>
      <c r="W26" s="374">
        <f>IF(W$3=1,V26,IF(W$2&lt;=$F$1,'PianificazionePMO(CA)'!QH29+'PianificazionePMO(CA)'!UK29+'PianificazionePMO(CA)'!YN29,V26+$I26))</f>
        <v>0</v>
      </c>
      <c r="X26" s="374">
        <f>IF(X$3=1,W26,IF(X$2&lt;=$F$1,'PianificazionePMO(CA)'!QI29+'PianificazionePMO(CA)'!UL29+'PianificazionePMO(CA)'!YO29,W26+$I26))</f>
        <v>0</v>
      </c>
      <c r="Y26" s="374">
        <f>IF(Y$3=1,X26,IF(Y$2&lt;=$F$1,'PianificazionePMO(CA)'!QJ29+'PianificazionePMO(CA)'!UM29+'PianificazionePMO(CA)'!YP29,X26+$I26))</f>
        <v>0</v>
      </c>
      <c r="Z26" s="374">
        <f>IF(Z$3=1,Y26,IF(Z$2&lt;=$F$1,'PianificazionePMO(CA)'!QK29+'PianificazionePMO(CA)'!UN29+'PianificazionePMO(CA)'!YQ29,Y26+$I26))</f>
        <v>0</v>
      </c>
      <c r="AA26" s="374">
        <f>IF(AA$3=1,Z26,IF(AA$2&lt;=$F$1,'PianificazionePMO(CA)'!QL29+'PianificazionePMO(CA)'!UO29+'PianificazionePMO(CA)'!YR29,Z26+$I26))</f>
        <v>0</v>
      </c>
      <c r="AB26" s="374">
        <f>IF(AB$3=1,AA26,IF(AB$2&lt;=$F$1,'PianificazionePMO(CA)'!QM29+'PianificazionePMO(CA)'!UP29+'PianificazionePMO(CA)'!YS29,AA26+$I26))</f>
        <v>0</v>
      </c>
      <c r="AC26" s="374">
        <f>IF(AC$3=1,AB26,IF(AC$2&lt;=$F$1,'PianificazionePMO(CA)'!QN29+'PianificazionePMO(CA)'!UQ29+'PianificazionePMO(CA)'!YT29,AB26+$I26))</f>
        <v>0</v>
      </c>
      <c r="AD26" s="374">
        <f>IF(AD$3=1,AC26,IF(AD$2&lt;=$F$1,'PianificazionePMO(CA)'!QO29+'PianificazionePMO(CA)'!UR29+'PianificazionePMO(CA)'!YU29,AC26+$I26))</f>
        <v>0</v>
      </c>
      <c r="AE26" s="374">
        <f>IF(AE$3=1,AD26,IF(AE$2&lt;=$F$1,'PianificazionePMO(CA)'!QP29+'PianificazionePMO(CA)'!US29+'PianificazionePMO(CA)'!YV29,AD26+$I26))</f>
        <v>0</v>
      </c>
      <c r="AF26" s="374">
        <f>IF(AF$3=1,AE26,IF(AF$2&lt;=$F$1,'PianificazionePMO(CA)'!QQ29+'PianificazionePMO(CA)'!UT29+'PianificazionePMO(CA)'!YW29,AE26+$I26))</f>
        <v>0</v>
      </c>
      <c r="AG26" s="374">
        <f>IF(AG$3=1,AF26,IF(AG$2&lt;=$F$1,'PianificazionePMO(CA)'!QR29+'PianificazionePMO(CA)'!UU29+'PianificazionePMO(CA)'!YX29,AF26+$I26))</f>
        <v>0</v>
      </c>
      <c r="AH26" s="374">
        <f>IF(AH$3=1,AG26,IF(AH$2&lt;=$F$1,'PianificazionePMO(CA)'!QS29+'PianificazionePMO(CA)'!UV29+'PianificazionePMO(CA)'!YY29,AG26+$I26))</f>
        <v>0</v>
      </c>
      <c r="AI26" s="374">
        <f>IF(AI$3=1,AH26,IF(AI$2&lt;=$F$1,'PianificazionePMO(CA)'!QT29+'PianificazionePMO(CA)'!UW29+'PianificazionePMO(CA)'!YZ29,AH26+$I26))</f>
        <v>0</v>
      </c>
      <c r="AJ26" s="374">
        <f>IF(AJ$3=1,AI26,IF(AJ$2&lt;=$F$1,'PianificazionePMO(CA)'!QU29+'PianificazionePMO(CA)'!UX29+'PianificazionePMO(CA)'!ZA29,AI26+$I26))</f>
        <v>0</v>
      </c>
      <c r="AK26" s="374">
        <f>IF(AK$3=1,AJ26,IF(AK$2&lt;=$F$1,'PianificazionePMO(CA)'!QV29+'PianificazionePMO(CA)'!UY29+'PianificazionePMO(CA)'!ZB29,AJ26+$I26))</f>
        <v>0</v>
      </c>
      <c r="AL26" s="374">
        <f>IF(AL$3=1,AK26,IF(AL$2&lt;=$F$1,'PianificazionePMO(CA)'!QW29+'PianificazionePMO(CA)'!UZ29+'PianificazionePMO(CA)'!ZC29,AK26+$I26))</f>
        <v>0</v>
      </c>
      <c r="AM26" s="374">
        <f>IF(AM$3=1,AL26,IF(AM$2&lt;=$F$1,'PianificazionePMO(CA)'!QX29+'PianificazionePMO(CA)'!VA29+'PianificazionePMO(CA)'!ZD29,AL26+$I26))</f>
        <v>0</v>
      </c>
      <c r="AN26" s="374">
        <f>IF(AN$3=1,AM26,IF(AN$2&lt;=$F$1,'PianificazionePMO(CA)'!QY29+'PianificazionePMO(CA)'!VB29+'PianificazionePMO(CA)'!ZE29,AM26+$I26))</f>
        <v>0</v>
      </c>
      <c r="AO26" s="374">
        <f>IF(AO$3=1,AN26,IF(AO$2&lt;=$F$1,'PianificazionePMO(CA)'!QZ29+'PianificazionePMO(CA)'!VC29+'PianificazionePMO(CA)'!ZF29,AN26+$I26))</f>
        <v>0</v>
      </c>
      <c r="AP26" s="374">
        <f>IF(AP$3=1,AO26,IF(AP$2&lt;=$F$1,'PianificazionePMO(CA)'!RA29+'PianificazionePMO(CA)'!VD29+'PianificazionePMO(CA)'!ZG29,AO26+$I26))</f>
        <v>0</v>
      </c>
      <c r="AQ26" s="374">
        <f>IF(AQ$3=1,AP26,IF(AQ$2&lt;=$F$1,'PianificazionePMO(CA)'!RB29+'PianificazionePMO(CA)'!VE29+'PianificazionePMO(CA)'!ZH29,AP26+$I26))</f>
        <v>0</v>
      </c>
      <c r="AR26" s="374">
        <f>IF(AR$3=1,AQ26,IF(AR$2&lt;=$F$1,'PianificazionePMO(CA)'!RC29+'PianificazionePMO(CA)'!VF29+'PianificazionePMO(CA)'!ZI29,AQ26+$I26))</f>
        <v>0</v>
      </c>
      <c r="AS26" s="374">
        <f>IF(AS$3=1,AR26,IF(AS$2&lt;=$F$1,'PianificazionePMO(CA)'!RD29+'PianificazionePMO(CA)'!VG29+'PianificazionePMO(CA)'!ZJ29,AR26+$I26))</f>
        <v>0</v>
      </c>
      <c r="AT26" s="374">
        <f>IF(AT$3=1,AS26,IF(AT$2&lt;=$F$1,'PianificazionePMO(CA)'!RE29+'PianificazionePMO(CA)'!VH29+'PianificazionePMO(CA)'!ZK29,AS26+$I26))</f>
        <v>0</v>
      </c>
      <c r="AU26" s="374">
        <f>IF(AU$3=1,AT26,IF(AU$2&lt;=$F$1,'PianificazionePMO(CA)'!RF29+'PianificazionePMO(CA)'!VI29+'PianificazionePMO(CA)'!ZL29,AT26+$I26))</f>
        <v>0</v>
      </c>
      <c r="AV26" s="374">
        <f>IF(AV$3=1,AU26,IF(AV$2&lt;=$F$1,'PianificazionePMO(CA)'!RG29+'PianificazionePMO(CA)'!VJ29+'PianificazionePMO(CA)'!ZM29,AU26+$I26))</f>
        <v>0</v>
      </c>
      <c r="AW26" s="374">
        <f>IF(AW$3=1,AV26,IF(AW$2&lt;=$F$1,'PianificazionePMO(CA)'!RH29+'PianificazionePMO(CA)'!VK29+'PianificazionePMO(CA)'!ZN29,AV26+$I26))</f>
        <v>0</v>
      </c>
      <c r="AX26" s="374">
        <f>IF(AX$3=1,AW26,IF(AX$2&lt;=$F$1,'PianificazionePMO(CA)'!RI29+'PianificazionePMO(CA)'!VL29+'PianificazionePMO(CA)'!ZO29,AW26+$I26))</f>
        <v>0</v>
      </c>
      <c r="AY26" s="374">
        <f>IF(AY$3=1,AX26,IF(AY$2&lt;=$F$1,'PianificazionePMO(CA)'!RJ29+'PianificazionePMO(CA)'!VM29+'PianificazionePMO(CA)'!ZP29,AX26+$I26))</f>
        <v>0</v>
      </c>
      <c r="AZ26" s="374">
        <f>IF(AZ$3=1,AY26,IF(AZ$2&lt;=$F$1,'PianificazionePMO(CA)'!RK29+'PianificazionePMO(CA)'!VN29+'PianificazionePMO(CA)'!ZQ29,AY26+$I26))</f>
        <v>0</v>
      </c>
      <c r="BA26" s="374">
        <f>IF(BA$3=1,AZ26,IF(BA$2&lt;=$F$1,'PianificazionePMO(CA)'!RL29+'PianificazionePMO(CA)'!VO29+'PianificazionePMO(CA)'!ZR29,AZ26+$I26))</f>
        <v>0</v>
      </c>
      <c r="BB26" s="374">
        <f>IF(BB$3=1,BA26,IF(BB$2&lt;=$F$1,'PianificazionePMO(CA)'!RM29+'PianificazionePMO(CA)'!VP29+'PianificazionePMO(CA)'!ZS29,BA26+$I26))</f>
        <v>0</v>
      </c>
      <c r="BC26" s="374">
        <f>IF(BC$3=1,BB26,IF(BC$2&lt;=$F$1,'PianificazionePMO(CA)'!RN29+'PianificazionePMO(CA)'!VQ29+'PianificazionePMO(CA)'!ZT29,BB26+$I26))</f>
        <v>0</v>
      </c>
      <c r="BD26" s="374">
        <f>IF(BD$3=1,BC26,IF(BD$2&lt;=$F$1,'PianificazionePMO(CA)'!RO29+'PianificazionePMO(CA)'!VR29+'PianificazionePMO(CA)'!ZU29,BC26+$I26))</f>
        <v>0</v>
      </c>
      <c r="BE26" s="374">
        <f>IF(BE$3=1,BD26,IF(BE$2&lt;=$F$1,'PianificazionePMO(CA)'!RP29+'PianificazionePMO(CA)'!VS29+'PianificazionePMO(CA)'!ZV29,BD26+$I26))</f>
        <v>0</v>
      </c>
      <c r="BF26" s="374">
        <f>IF(BF$3=1,BE26,IF(BF$2&lt;=$F$1,'PianificazionePMO(CA)'!RQ29+'PianificazionePMO(CA)'!VT29+'PianificazionePMO(CA)'!ZW29,BE26+$I26))</f>
        <v>0</v>
      </c>
      <c r="BG26" s="374">
        <f>IF(BG$3=1,BF26,IF(BG$2&lt;=$F$1,'PianificazionePMO(CA)'!RR29+'PianificazionePMO(CA)'!VU29+'PianificazionePMO(CA)'!ZX29,BF26+$I26))</f>
        <v>0</v>
      </c>
      <c r="BH26" s="374">
        <f>IF(BH$3=1,BG26,IF(BH$2&lt;=$F$1,'PianificazionePMO(CA)'!RS29+'PianificazionePMO(CA)'!VV29+'PianificazionePMO(CA)'!ZY29,BG26+$I26))</f>
        <v>0</v>
      </c>
      <c r="BI26" s="374">
        <f>IF(BI$3=1,BH26,IF(BI$2&lt;=$F$1,'PianificazionePMO(CA)'!RT29+'PianificazionePMO(CA)'!VW29+'PianificazionePMO(CA)'!ZZ29,BH26+$I26))</f>
        <v>0</v>
      </c>
      <c r="BJ26" s="374">
        <f>IF(BJ$3=1,BI26,IF(BJ$2&lt;=$F$1,'PianificazionePMO(CA)'!RU29+'PianificazionePMO(CA)'!VX29+'PianificazionePMO(CA)'!AAA29,BI26+$I26))</f>
        <v>0</v>
      </c>
      <c r="BK26" s="374">
        <f>IF(BK$3=1,BJ26,IF(BK$2&lt;=$F$1,'PianificazionePMO(CA)'!RV29+'PianificazionePMO(CA)'!VY29+'PianificazionePMO(CA)'!AAB29,BJ26+$I26))</f>
        <v>0</v>
      </c>
      <c r="BL26" s="374">
        <f>IF(BL$3=1,BK26,IF(BL$2&lt;=$F$1,'PianificazionePMO(CA)'!RW29+'PianificazionePMO(CA)'!VZ29+'PianificazionePMO(CA)'!AAC29,BK26+$I26))</f>
        <v>0</v>
      </c>
      <c r="BM26" s="374">
        <f>IF(BM$3=1,BL26,IF(BM$2&lt;=$F$1,'PianificazionePMO(CA)'!RX29+'PianificazionePMO(CA)'!WA29+'PianificazionePMO(CA)'!AAD29,BL26+$I26))</f>
        <v>0</v>
      </c>
      <c r="BN26" s="374">
        <f>IF(BN$3=1,BM26,IF(BN$2&lt;=$F$1,'PianificazionePMO(CA)'!RY29+'PianificazionePMO(CA)'!WB29+'PianificazionePMO(CA)'!AAE29,BM26+$I26))</f>
        <v>0</v>
      </c>
      <c r="BO26" s="374">
        <f>IF(BO$3=1,BN26,IF(BO$2&lt;=$F$1,'PianificazionePMO(CA)'!RZ29+'PianificazionePMO(CA)'!WC29+'PianificazionePMO(CA)'!AAF29,BN26+$I26))</f>
        <v>0</v>
      </c>
      <c r="BP26" s="374">
        <f>IF(BP$3=1,BO26,IF(BP$2&lt;=$F$1,'PianificazionePMO(CA)'!SA29+'PianificazionePMO(CA)'!WD29+'PianificazionePMO(CA)'!AAG29,BO26+$I26))</f>
        <v>0</v>
      </c>
      <c r="BQ26" s="374">
        <f>IF(BQ$3=1,BP26,IF(BQ$2&lt;=$F$1,'PianificazionePMO(CA)'!SB29+'PianificazionePMO(CA)'!WE29+'PianificazionePMO(CA)'!AAH29,BP26+$I26))</f>
        <v>0</v>
      </c>
      <c r="BR26" s="374">
        <f>IF(BR$3=1,BQ26,IF(BR$2&lt;=$F$1,'PianificazionePMO(CA)'!SC29+'PianificazionePMO(CA)'!WF29+'PianificazionePMO(CA)'!AAI29,BQ26+$I26))</f>
        <v>0</v>
      </c>
      <c r="BS26" s="374">
        <f>IF(BS$3=1,BR26,IF(BS$2&lt;=$F$1,'PianificazionePMO(CA)'!SD29+'PianificazionePMO(CA)'!WG29+'PianificazionePMO(CA)'!AAJ29,BR26+$I26))</f>
        <v>0</v>
      </c>
      <c r="BT26" s="374">
        <f>IF(BT$3=1,BS26,IF(BT$2&lt;=$F$1,'PianificazionePMO(CA)'!SE29+'PianificazionePMO(CA)'!WH29+'PianificazionePMO(CA)'!AAK29,BS26+$I26))</f>
        <v>0</v>
      </c>
      <c r="BU26" s="374">
        <f>IF(BU$3=1,BT26,IF(BU$2&lt;=$F$1,'PianificazionePMO(CA)'!SF29+'PianificazionePMO(CA)'!WI29+'PianificazionePMO(CA)'!AAL29,BT26+$I26))</f>
        <v>0</v>
      </c>
      <c r="BV26" s="374">
        <f>IF(BV$3=1,BU26,IF(BV$2&lt;=$F$1,'PianificazionePMO(CA)'!SG29+'PianificazionePMO(CA)'!WJ29+'PianificazionePMO(CA)'!AAM29,BU26+$I26))</f>
        <v>0</v>
      </c>
      <c r="BW26" s="374">
        <f>IF(BW$3=1,BV26,IF(BW$2&lt;=$F$1,'PianificazionePMO(CA)'!SH29+'PianificazionePMO(CA)'!WK29+'PianificazionePMO(CA)'!AAN29,BV26+$I26))</f>
        <v>0</v>
      </c>
      <c r="BX26" s="374">
        <f>IF(BX$3=1,BW26,IF(BX$2&lt;=$F$1,'PianificazionePMO(CA)'!SI29+'PianificazionePMO(CA)'!WL29+'PianificazionePMO(CA)'!AAO29,BW26+$I26))</f>
        <v>0</v>
      </c>
      <c r="BY26" s="374">
        <f>IF(BY$3=1,BX26,IF(BY$2&lt;=$F$1,'PianificazionePMO(CA)'!SJ29+'PianificazionePMO(CA)'!WM29+'PianificazionePMO(CA)'!AAP29,BX26+$I26))</f>
        <v>0</v>
      </c>
      <c r="BZ26" s="374">
        <f>IF(BZ$3=1,BY26,IF(BZ$2&lt;=$F$1,'PianificazionePMO(CA)'!SK29+'PianificazionePMO(CA)'!WN29+'PianificazionePMO(CA)'!AAQ29,BY26+$I26))</f>
        <v>0</v>
      </c>
      <c r="CA26" s="374">
        <f>IF(CA$3=1,BZ26,IF(CA$2&lt;=$F$1,'PianificazionePMO(CA)'!SL29+'PianificazionePMO(CA)'!WO29+'PianificazionePMO(CA)'!AAR29,BZ26+$I26))</f>
        <v>0</v>
      </c>
      <c r="CB26" s="374">
        <f>IF(CB$3=1,CA26,IF(CB$2&lt;=$F$1,'PianificazionePMO(CA)'!SM29+'PianificazionePMO(CA)'!WP29+'PianificazionePMO(CA)'!AAS29,CA26+$I26))</f>
        <v>0</v>
      </c>
      <c r="CC26" s="374">
        <f>IF(CC$3=1,CB26,IF(CC$2&lt;=$F$1,'PianificazionePMO(CA)'!SN29+'PianificazionePMO(CA)'!WQ29+'PianificazionePMO(CA)'!AAT29,CB26+$I26))</f>
        <v>0</v>
      </c>
      <c r="CD26" s="374">
        <f>IF(CD$3=1,CC26,IF(CD$2&lt;=$F$1,'PianificazionePMO(CA)'!SO29+'PianificazionePMO(CA)'!WR29+'PianificazionePMO(CA)'!AAU29,CC26+$I26))</f>
        <v>0</v>
      </c>
      <c r="CE26" s="374">
        <f>IF(CE$3=1,CD26,IF(CE$2&lt;=$F$1,'PianificazionePMO(CA)'!SP29+'PianificazionePMO(CA)'!WS29+'PianificazionePMO(CA)'!AAV29,CD26+$I26))</f>
        <v>0</v>
      </c>
      <c r="CF26" s="374">
        <f>IF(CF$3=1,CE26,IF(CF$2&lt;=$F$1,'PianificazionePMO(CA)'!SQ29+'PianificazionePMO(CA)'!WT29+'PianificazionePMO(CA)'!AAW29,CE26+$I26))</f>
        <v>0</v>
      </c>
      <c r="CG26" s="374">
        <f>IF(CG$3=1,CF26,IF(CG$2&lt;=$F$1,'PianificazionePMO(CA)'!SR29+'PianificazionePMO(CA)'!WU29+'PianificazionePMO(CA)'!AAX29,CF26+$I26))</f>
        <v>0</v>
      </c>
      <c r="CH26" s="374">
        <f>IF(CH$3=1,CG26,IF(CH$2&lt;=$F$1,'PianificazionePMO(CA)'!SS29+'PianificazionePMO(CA)'!WV29+'PianificazionePMO(CA)'!AAY29,CG26+$I26))</f>
        <v>0</v>
      </c>
      <c r="CI26" s="374">
        <f>IF(CI$3=1,CH26,IF(CI$2&lt;=$F$1,'PianificazionePMO(CA)'!ST29+'PianificazionePMO(CA)'!WW29+'PianificazionePMO(CA)'!AAZ29,CH26+$I26))</f>
        <v>0</v>
      </c>
      <c r="CJ26" s="374">
        <f>IF(CJ$3=1,CI26,IF(CJ$2&lt;=$F$1,'PianificazionePMO(CA)'!SU29+'PianificazionePMO(CA)'!WX29+'PianificazionePMO(CA)'!ABA29,CI26+$I26))</f>
        <v>0</v>
      </c>
      <c r="CK26" s="374">
        <f>IF(CK$3=1,CJ26,IF(CK$2&lt;=$F$1,'PianificazionePMO(CA)'!SV29+'PianificazionePMO(CA)'!WY29+'PianificazionePMO(CA)'!ABB29,CJ26+$I26))</f>
        <v>0</v>
      </c>
      <c r="CL26" s="374">
        <f>IF(CL$3=1,CK26,IF(CL$2&lt;=$F$1,'PianificazionePMO(CA)'!SW29+'PianificazionePMO(CA)'!WZ29+'PianificazionePMO(CA)'!ABC29,CK26+$I26))</f>
        <v>0</v>
      </c>
      <c r="CM26" s="374">
        <f>IF(CM$3=1,CL26,IF(CM$2&lt;=$F$1,'PianificazionePMO(CA)'!SX29+'PianificazionePMO(CA)'!XA29+'PianificazionePMO(CA)'!ABD29,CL26+$I26))</f>
        <v>0</v>
      </c>
      <c r="CN26" s="374">
        <f>IF(CN$3=1,CM26,IF(CN$2&lt;=$F$1,'PianificazionePMO(CA)'!SY29+'PianificazionePMO(CA)'!XB29+'PianificazionePMO(CA)'!ABE29,CM26+$I26))</f>
        <v>0</v>
      </c>
      <c r="CO26" s="374">
        <f>IF(CO$3=1,CN26,IF(CO$2&lt;=$F$1,'PianificazionePMO(CA)'!SZ29+'PianificazionePMO(CA)'!XC29+'PianificazionePMO(CA)'!ABF29,CN26+$I26))</f>
        <v>0</v>
      </c>
      <c r="CP26" s="374">
        <f>IF(CP$3=1,CO26,IF(CP$2&lt;=$F$1,'PianificazionePMO(CA)'!TA29+'PianificazionePMO(CA)'!XD29+'PianificazionePMO(CA)'!ABG29,CO26+$I26))</f>
        <v>0</v>
      </c>
      <c r="CQ26" s="374">
        <f>IF(CQ$3=1,CP26,IF(CQ$2&lt;=$F$1,'PianificazionePMO(CA)'!TB29+'PianificazionePMO(CA)'!XE29+'PianificazionePMO(CA)'!ABH29,CP26+$I26))</f>
        <v>0</v>
      </c>
      <c r="CR26" s="374">
        <f>IF(CR$3=1,CQ26,IF(CR$2&lt;=$F$1,'PianificazionePMO(CA)'!TC29+'PianificazionePMO(CA)'!XF29+'PianificazionePMO(CA)'!ABI29,CQ26+$I26))</f>
        <v>0</v>
      </c>
      <c r="CS26" s="374">
        <f>IF(CS$3=1,CR26,IF(CS$2&lt;=$F$1,'PianificazionePMO(CA)'!TD29+'PianificazionePMO(CA)'!XG29+'PianificazionePMO(CA)'!ABJ29,CR26+$I26))</f>
        <v>0</v>
      </c>
      <c r="CT26" s="374">
        <f>IF(CT$3=1,CS26,IF(CT$2&lt;=$F$1,'PianificazionePMO(CA)'!TE29+'PianificazionePMO(CA)'!XH29+'PianificazionePMO(CA)'!ABK29,CS26+$I26))</f>
        <v>0</v>
      </c>
      <c r="CU26" s="374">
        <f>IF(CU$3=1,CT26,IF(CU$2&lt;=$F$1,'PianificazionePMO(CA)'!TF29+'PianificazionePMO(CA)'!XI29+'PianificazionePMO(CA)'!ABL29,CT26+$I26))</f>
        <v>0</v>
      </c>
      <c r="CV26" s="374">
        <f>IF(CV$3=1,CU26,IF(CV$2&lt;=$F$1,'PianificazionePMO(CA)'!TG29+'PianificazionePMO(CA)'!XJ29+'PianificazionePMO(CA)'!ABM29,CU26+$I26))</f>
        <v>0</v>
      </c>
      <c r="CW26" s="374">
        <f>IF(CW$3=1,CV26,IF(CW$2&lt;=$F$1,'PianificazionePMO(CA)'!TH29+'PianificazionePMO(CA)'!XK29+'PianificazionePMO(CA)'!ABN29,CV26+$I26))</f>
        <v>0</v>
      </c>
      <c r="CX26" s="374">
        <f>IF(CX$3=1,CW26,IF(CX$2&lt;=$F$1,'PianificazionePMO(CA)'!TI29+'PianificazionePMO(CA)'!XL29+'PianificazionePMO(CA)'!ABO29,CW26+$I26))</f>
        <v>0</v>
      </c>
      <c r="CY26" s="374">
        <f>IF(CY$3=1,CX26,IF(CY$2&lt;=$F$1,'PianificazionePMO(CA)'!TJ29+'PianificazionePMO(CA)'!XM29+'PianificazionePMO(CA)'!ABP29,CX26+$I26))</f>
        <v>0</v>
      </c>
      <c r="CZ26" s="374">
        <f>IF(CZ$3=1,CY26,IF(CZ$2&lt;=$F$1,'PianificazionePMO(CA)'!TK29+'PianificazionePMO(CA)'!XN29+'PianificazionePMO(CA)'!ABQ29,CY26+$I26))</f>
        <v>0</v>
      </c>
      <c r="DA26" s="374">
        <f>IF(DA$3=1,CZ26,IF(DA$2&lt;=$F$1,'PianificazionePMO(CA)'!TL29+'PianificazionePMO(CA)'!XO29+'PianificazionePMO(CA)'!ABR29,CZ26+$I26))</f>
        <v>0</v>
      </c>
      <c r="DB26" s="374">
        <f>IF(DB$3=1,DA26,IF(DB$2&lt;=$F$1,'PianificazionePMO(CA)'!TM29+'PianificazionePMO(CA)'!XP29+'PianificazionePMO(CA)'!ABS29,DA26+$I26))</f>
        <v>0</v>
      </c>
      <c r="DC26" s="374">
        <f>IF(DC$3=1,DB26,IF(DC$2&lt;=$F$1,'PianificazionePMO(CA)'!TN29+'PianificazionePMO(CA)'!XQ29+'PianificazionePMO(CA)'!ABT29,DB26+$I26))</f>
        <v>0</v>
      </c>
      <c r="DD26" s="374">
        <f>IF(DD$3=1,DC26,IF(DD$2&lt;=$F$1,'PianificazionePMO(CA)'!TO29+'PianificazionePMO(CA)'!XR29+'PianificazionePMO(CA)'!ABU29,DC26+$I26))</f>
        <v>0</v>
      </c>
      <c r="DE26" s="374">
        <f>IF(DE$3=1,DD26,IF(DE$2&lt;=$F$1,'PianificazionePMO(CA)'!TP29+'PianificazionePMO(CA)'!XS29+'PianificazionePMO(CA)'!ABV29,DD26+$I26))</f>
        <v>0</v>
      </c>
      <c r="DF26" s="374">
        <f>IF(DF$3=1,DE26,IF(DF$2&lt;=$F$1,'PianificazionePMO(CA)'!TQ29+'PianificazionePMO(CA)'!XT29+'PianificazionePMO(CA)'!ABW29,DE26+$I26))</f>
        <v>0</v>
      </c>
      <c r="DG26" s="374">
        <f>IF(DG$3=1,DF26,IF(DG$2&lt;=$F$1,'PianificazionePMO(CA)'!TR29+'PianificazionePMO(CA)'!XU29+'PianificazionePMO(CA)'!ABX29,DF26+$I26))</f>
        <v>0</v>
      </c>
      <c r="DH26" s="374">
        <f>IF(DH$3=1,DG26,IF(DH$2&lt;=$F$1,'PianificazionePMO(CA)'!TS29+'PianificazionePMO(CA)'!XV29+'PianificazionePMO(CA)'!ABY29,DG26+$I26))</f>
        <v>0</v>
      </c>
      <c r="DI26" s="374">
        <f>IF(DI$3=1,DH26,IF(DI$2&lt;=$F$1,'PianificazionePMO(CA)'!TT29+'PianificazionePMO(CA)'!XW29+'PianificazionePMO(CA)'!ABZ29,DH26+$I26))</f>
        <v>0</v>
      </c>
      <c r="DJ26" s="374">
        <f>IF(DJ$3=1,DI26,IF(DJ$2&lt;=$F$1,'PianificazionePMO(CA)'!TU29+'PianificazionePMO(CA)'!XX29+'PianificazionePMO(CA)'!ACA29,DI26+$I26))</f>
        <v>0</v>
      </c>
      <c r="DK26" s="374"/>
      <c r="DL26" s="374"/>
      <c r="DM26" s="374"/>
      <c r="DN26" s="371"/>
      <c r="DO26" s="371"/>
      <c r="DP26" s="371"/>
      <c r="DQ26" s="371"/>
      <c r="DR26" s="371"/>
      <c r="DS26" s="371"/>
      <c r="DT26" s="371"/>
      <c r="DU26" s="371"/>
      <c r="DV26" s="371"/>
      <c r="DW26" s="371"/>
      <c r="DX26" s="371"/>
      <c r="DY26" s="371"/>
      <c r="DZ26" s="371"/>
      <c r="EA26" s="371"/>
      <c r="EB26" s="371"/>
      <c r="EC26" s="371"/>
      <c r="ED26" s="371"/>
      <c r="EE26" s="371"/>
      <c r="EF26" s="371"/>
      <c r="EG26" s="371"/>
      <c r="EH26" s="371"/>
      <c r="EI26" s="371"/>
      <c r="EJ26" s="371"/>
      <c r="EK26" s="371"/>
      <c r="EL26" s="371"/>
      <c r="EM26" s="371"/>
      <c r="EN26" s="371"/>
      <c r="EO26" s="371"/>
      <c r="EP26" s="371"/>
      <c r="EQ26" s="371"/>
      <c r="ER26" s="371"/>
      <c r="ES26" s="371"/>
      <c r="ET26" s="371"/>
      <c r="EU26" s="371"/>
      <c r="EV26" s="371"/>
      <c r="EW26" s="371"/>
      <c r="EX26" s="371"/>
      <c r="EY26" s="371"/>
      <c r="EZ26" s="371"/>
      <c r="FA26" s="371"/>
      <c r="FB26" s="371"/>
      <c r="FC26" s="371"/>
      <c r="FD26" s="371"/>
      <c r="FE26" s="371"/>
      <c r="FF26" s="371"/>
      <c r="FG26" s="371"/>
      <c r="FH26" s="371"/>
      <c r="FI26" s="371"/>
      <c r="FJ26" s="371"/>
    </row>
    <row r="27" spans="1:166" outlineLevel="1">
      <c r="A27" s="824"/>
      <c r="B27" s="362">
        <f>'Lista PMO'!A28</f>
        <v>0</v>
      </c>
      <c r="C27" s="362">
        <f>'Lista PMO'!B28</f>
        <v>0</v>
      </c>
      <c r="D27" s="362">
        <f>'Lista PMO'!C28</f>
        <v>0</v>
      </c>
      <c r="E27" s="369"/>
      <c r="F27" s="370"/>
      <c r="G27" s="369"/>
      <c r="H27" s="378"/>
      <c r="N27" s="374">
        <f>IF(N$3=1,M27,IF(N$2&lt;=$F$1,'PianificazionePMO(CA)'!PY30+'PianificazionePMO(CA)'!UB30+'PianificazionePMO(CA)'!YE30,M27+$I27))</f>
        <v>0</v>
      </c>
      <c r="O27" s="374">
        <f>IF(O$3=1,N27,IF(O$2&lt;=$F$1,'PianificazionePMO(CA)'!PZ30+'PianificazionePMO(CA)'!UC30+'PianificazionePMO(CA)'!YF30,N27+$I27))</f>
        <v>0</v>
      </c>
      <c r="P27" s="374">
        <f>IF(P$3=1,O27,IF(P$2&lt;=$F$1,'PianificazionePMO(CA)'!QA30+'PianificazionePMO(CA)'!UD30+'PianificazionePMO(CA)'!YG30,O27+$I27))</f>
        <v>0</v>
      </c>
      <c r="Q27" s="374">
        <f>IF(Q$3=1,P27,IF(Q$2&lt;=$F$1,'PianificazionePMO(CA)'!QB30+'PianificazionePMO(CA)'!UE30+'PianificazionePMO(CA)'!YH30,P27+$I27))</f>
        <v>0</v>
      </c>
      <c r="R27" s="374">
        <f>IF(R$3=1,Q27,IF(R$2&lt;=$F$1,'PianificazionePMO(CA)'!QC30+'PianificazionePMO(CA)'!UF30+'PianificazionePMO(CA)'!YI30,Q27+$I27))</f>
        <v>0</v>
      </c>
      <c r="S27" s="374">
        <f>IF(S$3=1,R27,IF(S$2&lt;=$F$1,'PianificazionePMO(CA)'!QD30+'PianificazionePMO(CA)'!UG30+'PianificazionePMO(CA)'!YJ30,R27+$I27))</f>
        <v>0</v>
      </c>
      <c r="T27" s="374">
        <f>IF(T$3=1,S27,IF(T$2&lt;=$F$1,'PianificazionePMO(CA)'!QE30+'PianificazionePMO(CA)'!UH30+'PianificazionePMO(CA)'!YK30,S27+$I27))</f>
        <v>0</v>
      </c>
      <c r="U27" s="374">
        <f>IF(U$3=1,T27,IF(U$2&lt;=$F$1,'PianificazionePMO(CA)'!QF30+'PianificazionePMO(CA)'!UI30+'PianificazionePMO(CA)'!YL30,T27+$I27))</f>
        <v>0</v>
      </c>
      <c r="V27" s="374">
        <f>IF(V$3=1,U27,IF(V$2&lt;=$F$1,'PianificazionePMO(CA)'!QG30+'PianificazionePMO(CA)'!UJ30+'PianificazionePMO(CA)'!YM30,U27+$I27))</f>
        <v>0</v>
      </c>
      <c r="W27" s="374">
        <f>IF(W$3=1,V27,IF(W$2&lt;=$F$1,'PianificazionePMO(CA)'!QH30+'PianificazionePMO(CA)'!UK30+'PianificazionePMO(CA)'!YN30,V27+$I27))</f>
        <v>0</v>
      </c>
      <c r="X27" s="374">
        <f>IF(X$3=1,W27,IF(X$2&lt;=$F$1,'PianificazionePMO(CA)'!QI30+'PianificazionePMO(CA)'!UL30+'PianificazionePMO(CA)'!YO30,W27+$I27))</f>
        <v>0</v>
      </c>
      <c r="Y27" s="374">
        <f>IF(Y$3=1,X27,IF(Y$2&lt;=$F$1,'PianificazionePMO(CA)'!QJ30+'PianificazionePMO(CA)'!UM30+'PianificazionePMO(CA)'!YP30,X27+$I27))</f>
        <v>0</v>
      </c>
      <c r="Z27" s="374">
        <f>IF(Z$3=1,Y27,IF(Z$2&lt;=$F$1,'PianificazionePMO(CA)'!QK30+'PianificazionePMO(CA)'!UN30+'PianificazionePMO(CA)'!YQ30,Y27+$I27))</f>
        <v>0</v>
      </c>
      <c r="AA27" s="374">
        <f>IF(AA$3=1,Z27,IF(AA$2&lt;=$F$1,'PianificazionePMO(CA)'!QL30+'PianificazionePMO(CA)'!UO30+'PianificazionePMO(CA)'!YR30,Z27+$I27))</f>
        <v>0</v>
      </c>
      <c r="AB27" s="374">
        <f>IF(AB$3=1,AA27,IF(AB$2&lt;=$F$1,'PianificazionePMO(CA)'!QM30+'PianificazionePMO(CA)'!UP30+'PianificazionePMO(CA)'!YS30,AA27+$I27))</f>
        <v>0</v>
      </c>
      <c r="AC27" s="374">
        <f>IF(AC$3=1,AB27,IF(AC$2&lt;=$F$1,'PianificazionePMO(CA)'!QN30+'PianificazionePMO(CA)'!UQ30+'PianificazionePMO(CA)'!YT30,AB27+$I27))</f>
        <v>0</v>
      </c>
      <c r="AD27" s="374">
        <f>IF(AD$3=1,AC27,IF(AD$2&lt;=$F$1,'PianificazionePMO(CA)'!QO30+'PianificazionePMO(CA)'!UR30+'PianificazionePMO(CA)'!YU30,AC27+$I27))</f>
        <v>0</v>
      </c>
      <c r="AE27" s="374">
        <f>IF(AE$3=1,AD27,IF(AE$2&lt;=$F$1,'PianificazionePMO(CA)'!QP30+'PianificazionePMO(CA)'!US30+'PianificazionePMO(CA)'!YV30,AD27+$I27))</f>
        <v>0</v>
      </c>
      <c r="AF27" s="374">
        <f>IF(AF$3=1,AE27,IF(AF$2&lt;=$F$1,'PianificazionePMO(CA)'!QQ30+'PianificazionePMO(CA)'!UT30+'PianificazionePMO(CA)'!YW30,AE27+$I27))</f>
        <v>0</v>
      </c>
      <c r="AG27" s="374">
        <f>IF(AG$3=1,AF27,IF(AG$2&lt;=$F$1,'PianificazionePMO(CA)'!QR30+'PianificazionePMO(CA)'!UU30+'PianificazionePMO(CA)'!YX30,AF27+$I27))</f>
        <v>0</v>
      </c>
      <c r="AH27" s="374">
        <f>IF(AH$3=1,AG27,IF(AH$2&lt;=$F$1,'PianificazionePMO(CA)'!QS30+'PianificazionePMO(CA)'!UV30+'PianificazionePMO(CA)'!YY30,AG27+$I27))</f>
        <v>0</v>
      </c>
      <c r="AI27" s="374">
        <f>IF(AI$3=1,AH27,IF(AI$2&lt;=$F$1,'PianificazionePMO(CA)'!QT30+'PianificazionePMO(CA)'!UW30+'PianificazionePMO(CA)'!YZ30,AH27+$I27))</f>
        <v>0</v>
      </c>
      <c r="AJ27" s="374">
        <f>IF(AJ$3=1,AI27,IF(AJ$2&lt;=$F$1,'PianificazionePMO(CA)'!QU30+'PianificazionePMO(CA)'!UX30+'PianificazionePMO(CA)'!ZA30,AI27+$I27))</f>
        <v>0</v>
      </c>
      <c r="AK27" s="374">
        <f>IF(AK$3=1,AJ27,IF(AK$2&lt;=$F$1,'PianificazionePMO(CA)'!QV30+'PianificazionePMO(CA)'!UY30+'PianificazionePMO(CA)'!ZB30,AJ27+$I27))</f>
        <v>0</v>
      </c>
      <c r="AL27" s="374">
        <f>IF(AL$3=1,AK27,IF(AL$2&lt;=$F$1,'PianificazionePMO(CA)'!QW30+'PianificazionePMO(CA)'!UZ30+'PianificazionePMO(CA)'!ZC30,AK27+$I27))</f>
        <v>0</v>
      </c>
      <c r="AM27" s="374">
        <f>IF(AM$3=1,AL27,IF(AM$2&lt;=$F$1,'PianificazionePMO(CA)'!QX30+'PianificazionePMO(CA)'!VA30+'PianificazionePMO(CA)'!ZD30,AL27+$I27))</f>
        <v>0</v>
      </c>
      <c r="AN27" s="374">
        <f>IF(AN$3=1,AM27,IF(AN$2&lt;=$F$1,'PianificazionePMO(CA)'!QY30+'PianificazionePMO(CA)'!VB30+'PianificazionePMO(CA)'!ZE30,AM27+$I27))</f>
        <v>0</v>
      </c>
      <c r="AO27" s="374">
        <f>IF(AO$3=1,AN27,IF(AO$2&lt;=$F$1,'PianificazionePMO(CA)'!QZ30+'PianificazionePMO(CA)'!VC30+'PianificazionePMO(CA)'!ZF30,AN27+$I27))</f>
        <v>0</v>
      </c>
      <c r="AP27" s="374">
        <f>IF(AP$3=1,AO27,IF(AP$2&lt;=$F$1,'PianificazionePMO(CA)'!RA30+'PianificazionePMO(CA)'!VD30+'PianificazionePMO(CA)'!ZG30,AO27+$I27))</f>
        <v>0</v>
      </c>
      <c r="AQ27" s="374">
        <f>IF(AQ$3=1,AP27,IF(AQ$2&lt;=$F$1,'PianificazionePMO(CA)'!RB30+'PianificazionePMO(CA)'!VE30+'PianificazionePMO(CA)'!ZH30,AP27+$I27))</f>
        <v>0</v>
      </c>
      <c r="AR27" s="374">
        <f>IF(AR$3=1,AQ27,IF(AR$2&lt;=$F$1,'PianificazionePMO(CA)'!RC30+'PianificazionePMO(CA)'!VF30+'PianificazionePMO(CA)'!ZI30,AQ27+$I27))</f>
        <v>0</v>
      </c>
      <c r="AS27" s="374">
        <f>IF(AS$3=1,AR27,IF(AS$2&lt;=$F$1,'PianificazionePMO(CA)'!RD30+'PianificazionePMO(CA)'!VG30+'PianificazionePMO(CA)'!ZJ30,AR27+$I27))</f>
        <v>0</v>
      </c>
      <c r="AT27" s="374">
        <f>IF(AT$3=1,AS27,IF(AT$2&lt;=$F$1,'PianificazionePMO(CA)'!RE30+'PianificazionePMO(CA)'!VH30+'PianificazionePMO(CA)'!ZK30,AS27+$I27))</f>
        <v>0</v>
      </c>
      <c r="AU27" s="374">
        <f>IF(AU$3=1,AT27,IF(AU$2&lt;=$F$1,'PianificazionePMO(CA)'!RF30+'PianificazionePMO(CA)'!VI30+'PianificazionePMO(CA)'!ZL30,AT27+$I27))</f>
        <v>0</v>
      </c>
      <c r="AV27" s="374">
        <f>IF(AV$3=1,AU27,IF(AV$2&lt;=$F$1,'PianificazionePMO(CA)'!RG30+'PianificazionePMO(CA)'!VJ30+'PianificazionePMO(CA)'!ZM30,AU27+$I27))</f>
        <v>0</v>
      </c>
      <c r="AW27" s="374">
        <f>IF(AW$3=1,AV27,IF(AW$2&lt;=$F$1,'PianificazionePMO(CA)'!RH30+'PianificazionePMO(CA)'!VK30+'PianificazionePMO(CA)'!ZN30,AV27+$I27))</f>
        <v>0</v>
      </c>
      <c r="AX27" s="374">
        <f>IF(AX$3=1,AW27,IF(AX$2&lt;=$F$1,'PianificazionePMO(CA)'!RI30+'PianificazionePMO(CA)'!VL30+'PianificazionePMO(CA)'!ZO30,AW27+$I27))</f>
        <v>0</v>
      </c>
      <c r="AY27" s="374">
        <f>IF(AY$3=1,AX27,IF(AY$2&lt;=$F$1,'PianificazionePMO(CA)'!RJ30+'PianificazionePMO(CA)'!VM30+'PianificazionePMO(CA)'!ZP30,AX27+$I27))</f>
        <v>0</v>
      </c>
      <c r="AZ27" s="374">
        <f>IF(AZ$3=1,AY27,IF(AZ$2&lt;=$F$1,'PianificazionePMO(CA)'!RK30+'PianificazionePMO(CA)'!VN30+'PianificazionePMO(CA)'!ZQ30,AY27+$I27))</f>
        <v>0</v>
      </c>
      <c r="BA27" s="374">
        <f>IF(BA$3=1,AZ27,IF(BA$2&lt;=$F$1,'PianificazionePMO(CA)'!RL30+'PianificazionePMO(CA)'!VO30+'PianificazionePMO(CA)'!ZR30,AZ27+$I27))</f>
        <v>0</v>
      </c>
      <c r="BB27" s="374">
        <f>IF(BB$3=1,BA27,IF(BB$2&lt;=$F$1,'PianificazionePMO(CA)'!RM30+'PianificazionePMO(CA)'!VP30+'PianificazionePMO(CA)'!ZS30,BA27+$I27))</f>
        <v>0</v>
      </c>
      <c r="BC27" s="374">
        <f>IF(BC$3=1,BB27,IF(BC$2&lt;=$F$1,'PianificazionePMO(CA)'!RN30+'PianificazionePMO(CA)'!VQ30+'PianificazionePMO(CA)'!ZT30,BB27+$I27))</f>
        <v>0</v>
      </c>
      <c r="BD27" s="374">
        <f>IF(BD$3=1,BC27,IF(BD$2&lt;=$F$1,'PianificazionePMO(CA)'!RO30+'PianificazionePMO(CA)'!VR30+'PianificazionePMO(CA)'!ZU30,BC27+$I27))</f>
        <v>0</v>
      </c>
      <c r="BE27" s="374">
        <f>IF(BE$3=1,BD27,IF(BE$2&lt;=$F$1,'PianificazionePMO(CA)'!RP30+'PianificazionePMO(CA)'!VS30+'PianificazionePMO(CA)'!ZV30,BD27+$I27))</f>
        <v>0</v>
      </c>
      <c r="BF27" s="374">
        <f>IF(BF$3=1,BE27,IF(BF$2&lt;=$F$1,'PianificazionePMO(CA)'!RQ30+'PianificazionePMO(CA)'!VT30+'PianificazionePMO(CA)'!ZW30,BE27+$I27))</f>
        <v>0</v>
      </c>
      <c r="BG27" s="374">
        <f>IF(BG$3=1,BF27,IF(BG$2&lt;=$F$1,'PianificazionePMO(CA)'!RR30+'PianificazionePMO(CA)'!VU30+'PianificazionePMO(CA)'!ZX30,BF27+$I27))</f>
        <v>0</v>
      </c>
      <c r="BH27" s="374">
        <f>IF(BH$3=1,BG27,IF(BH$2&lt;=$F$1,'PianificazionePMO(CA)'!RS30+'PianificazionePMO(CA)'!VV30+'PianificazionePMO(CA)'!ZY30,BG27+$I27))</f>
        <v>0</v>
      </c>
      <c r="BI27" s="374">
        <f>IF(BI$3=1,BH27,IF(BI$2&lt;=$F$1,'PianificazionePMO(CA)'!RT30+'PianificazionePMO(CA)'!VW30+'PianificazionePMO(CA)'!ZZ30,BH27+$I27))</f>
        <v>0</v>
      </c>
      <c r="BJ27" s="374">
        <f>IF(BJ$3=1,BI27,IF(BJ$2&lt;=$F$1,'PianificazionePMO(CA)'!RU30+'PianificazionePMO(CA)'!VX30+'PianificazionePMO(CA)'!AAA30,BI27+$I27))</f>
        <v>0</v>
      </c>
      <c r="BK27" s="374">
        <f>IF(BK$3=1,BJ27,IF(BK$2&lt;=$F$1,'PianificazionePMO(CA)'!RV30+'PianificazionePMO(CA)'!VY30+'PianificazionePMO(CA)'!AAB30,BJ27+$I27))</f>
        <v>0</v>
      </c>
      <c r="BL27" s="374">
        <f>IF(BL$3=1,BK27,IF(BL$2&lt;=$F$1,'PianificazionePMO(CA)'!RW30+'PianificazionePMO(CA)'!VZ30+'PianificazionePMO(CA)'!AAC30,BK27+$I27))</f>
        <v>0</v>
      </c>
      <c r="BM27" s="374">
        <f>IF(BM$3=1,BL27,IF(BM$2&lt;=$F$1,'PianificazionePMO(CA)'!RX30+'PianificazionePMO(CA)'!WA30+'PianificazionePMO(CA)'!AAD30,BL27+$I27))</f>
        <v>0</v>
      </c>
      <c r="BN27" s="374">
        <f>IF(BN$3=1,BM27,IF(BN$2&lt;=$F$1,'PianificazionePMO(CA)'!RY30+'PianificazionePMO(CA)'!WB30+'PianificazionePMO(CA)'!AAE30,BM27+$I27))</f>
        <v>0</v>
      </c>
      <c r="BO27" s="374">
        <f>IF(BO$3=1,BN27,IF(BO$2&lt;=$F$1,'PianificazionePMO(CA)'!RZ30+'PianificazionePMO(CA)'!WC30+'PianificazionePMO(CA)'!AAF30,BN27+$I27))</f>
        <v>0</v>
      </c>
      <c r="BP27" s="374">
        <f>IF(BP$3=1,BO27,IF(BP$2&lt;=$F$1,'PianificazionePMO(CA)'!SA30+'PianificazionePMO(CA)'!WD30+'PianificazionePMO(CA)'!AAG30,BO27+$I27))</f>
        <v>0</v>
      </c>
      <c r="BQ27" s="374">
        <f>IF(BQ$3=1,BP27,IF(BQ$2&lt;=$F$1,'PianificazionePMO(CA)'!SB30+'PianificazionePMO(CA)'!WE30+'PianificazionePMO(CA)'!AAH30,BP27+$I27))</f>
        <v>0</v>
      </c>
      <c r="BR27" s="374">
        <f>IF(BR$3=1,BQ27,IF(BR$2&lt;=$F$1,'PianificazionePMO(CA)'!SC30+'PianificazionePMO(CA)'!WF30+'PianificazionePMO(CA)'!AAI30,BQ27+$I27))</f>
        <v>0</v>
      </c>
      <c r="BS27" s="374">
        <f>IF(BS$3=1,BR27,IF(BS$2&lt;=$F$1,'PianificazionePMO(CA)'!SD30+'PianificazionePMO(CA)'!WG30+'PianificazionePMO(CA)'!AAJ30,BR27+$I27))</f>
        <v>0</v>
      </c>
      <c r="BT27" s="374">
        <f>IF(BT$3=1,BS27,IF(BT$2&lt;=$F$1,'PianificazionePMO(CA)'!SE30+'PianificazionePMO(CA)'!WH30+'PianificazionePMO(CA)'!AAK30,BS27+$I27))</f>
        <v>0</v>
      </c>
      <c r="BU27" s="374">
        <f>IF(BU$3=1,BT27,IF(BU$2&lt;=$F$1,'PianificazionePMO(CA)'!SF30+'PianificazionePMO(CA)'!WI30+'PianificazionePMO(CA)'!AAL30,BT27+$I27))</f>
        <v>0</v>
      </c>
      <c r="BV27" s="374">
        <f>IF(BV$3=1,BU27,IF(BV$2&lt;=$F$1,'PianificazionePMO(CA)'!SG30+'PianificazionePMO(CA)'!WJ30+'PianificazionePMO(CA)'!AAM30,BU27+$I27))</f>
        <v>0</v>
      </c>
      <c r="BW27" s="374">
        <f>IF(BW$3=1,BV27,IF(BW$2&lt;=$F$1,'PianificazionePMO(CA)'!SH30+'PianificazionePMO(CA)'!WK30+'PianificazionePMO(CA)'!AAN30,BV27+$I27))</f>
        <v>0</v>
      </c>
      <c r="BX27" s="374">
        <f>IF(BX$3=1,BW27,IF(BX$2&lt;=$F$1,'PianificazionePMO(CA)'!SI30+'PianificazionePMO(CA)'!WL30+'PianificazionePMO(CA)'!AAO30,BW27+$I27))</f>
        <v>0</v>
      </c>
      <c r="BY27" s="374">
        <f>IF(BY$3=1,BX27,IF(BY$2&lt;=$F$1,'PianificazionePMO(CA)'!SJ30+'PianificazionePMO(CA)'!WM30+'PianificazionePMO(CA)'!AAP30,BX27+$I27))</f>
        <v>0</v>
      </c>
      <c r="BZ27" s="374">
        <f>IF(BZ$3=1,BY27,IF(BZ$2&lt;=$F$1,'PianificazionePMO(CA)'!SK30+'PianificazionePMO(CA)'!WN30+'PianificazionePMO(CA)'!AAQ30,BY27+$I27))</f>
        <v>0</v>
      </c>
      <c r="CA27" s="374">
        <f>IF(CA$3=1,BZ27,IF(CA$2&lt;=$F$1,'PianificazionePMO(CA)'!SL30+'PianificazionePMO(CA)'!WO30+'PianificazionePMO(CA)'!AAR30,BZ27+$I27))</f>
        <v>0</v>
      </c>
      <c r="CB27" s="374">
        <f>IF(CB$3=1,CA27,IF(CB$2&lt;=$F$1,'PianificazionePMO(CA)'!SM30+'PianificazionePMO(CA)'!WP30+'PianificazionePMO(CA)'!AAS30,CA27+$I27))</f>
        <v>0</v>
      </c>
      <c r="CC27" s="374">
        <f>IF(CC$3=1,CB27,IF(CC$2&lt;=$F$1,'PianificazionePMO(CA)'!SN30+'PianificazionePMO(CA)'!WQ30+'PianificazionePMO(CA)'!AAT30,CB27+$I27))</f>
        <v>0</v>
      </c>
      <c r="CD27" s="374">
        <f>IF(CD$3=1,CC27,IF(CD$2&lt;=$F$1,'PianificazionePMO(CA)'!SO30+'PianificazionePMO(CA)'!WR30+'PianificazionePMO(CA)'!AAU30,CC27+$I27))</f>
        <v>0</v>
      </c>
      <c r="CE27" s="374">
        <f>IF(CE$3=1,CD27,IF(CE$2&lt;=$F$1,'PianificazionePMO(CA)'!SP30+'PianificazionePMO(CA)'!WS30+'PianificazionePMO(CA)'!AAV30,CD27+$I27))</f>
        <v>0</v>
      </c>
      <c r="CF27" s="374">
        <f>IF(CF$3=1,CE27,IF(CF$2&lt;=$F$1,'PianificazionePMO(CA)'!SQ30+'PianificazionePMO(CA)'!WT30+'PianificazionePMO(CA)'!AAW30,CE27+$I27))</f>
        <v>0</v>
      </c>
      <c r="CG27" s="374">
        <f>IF(CG$3=1,CF27,IF(CG$2&lt;=$F$1,'PianificazionePMO(CA)'!SR30+'PianificazionePMO(CA)'!WU30+'PianificazionePMO(CA)'!AAX30,CF27+$I27))</f>
        <v>0</v>
      </c>
      <c r="CH27" s="374">
        <f>IF(CH$3=1,CG27,IF(CH$2&lt;=$F$1,'PianificazionePMO(CA)'!SS30+'PianificazionePMO(CA)'!WV30+'PianificazionePMO(CA)'!AAY30,CG27+$I27))</f>
        <v>0</v>
      </c>
      <c r="CI27" s="374">
        <f>IF(CI$3=1,CH27,IF(CI$2&lt;=$F$1,'PianificazionePMO(CA)'!ST30+'PianificazionePMO(CA)'!WW30+'PianificazionePMO(CA)'!AAZ30,CH27+$I27))</f>
        <v>0</v>
      </c>
      <c r="CJ27" s="374">
        <f>IF(CJ$3=1,CI27,IF(CJ$2&lt;=$F$1,'PianificazionePMO(CA)'!SU30+'PianificazionePMO(CA)'!WX30+'PianificazionePMO(CA)'!ABA30,CI27+$I27))</f>
        <v>0</v>
      </c>
      <c r="CK27" s="374">
        <f>IF(CK$3=1,CJ27,IF(CK$2&lt;=$F$1,'PianificazionePMO(CA)'!SV30+'PianificazionePMO(CA)'!WY30+'PianificazionePMO(CA)'!ABB30,CJ27+$I27))</f>
        <v>0</v>
      </c>
      <c r="CL27" s="374">
        <f>IF(CL$3=1,CK27,IF(CL$2&lt;=$F$1,'PianificazionePMO(CA)'!SW30+'PianificazionePMO(CA)'!WZ30+'PianificazionePMO(CA)'!ABC30,CK27+$I27))</f>
        <v>0</v>
      </c>
      <c r="CM27" s="374">
        <f>IF(CM$3=1,CL27,IF(CM$2&lt;=$F$1,'PianificazionePMO(CA)'!SX30+'PianificazionePMO(CA)'!XA30+'PianificazionePMO(CA)'!ABD30,CL27+$I27))</f>
        <v>0</v>
      </c>
      <c r="CN27" s="374">
        <f>IF(CN$3=1,CM27,IF(CN$2&lt;=$F$1,'PianificazionePMO(CA)'!SY30+'PianificazionePMO(CA)'!XB30+'PianificazionePMO(CA)'!ABE30,CM27+$I27))</f>
        <v>0</v>
      </c>
      <c r="CO27" s="374">
        <f>IF(CO$3=1,CN27,IF(CO$2&lt;=$F$1,'PianificazionePMO(CA)'!SZ30+'PianificazionePMO(CA)'!XC30+'PianificazionePMO(CA)'!ABF30,CN27+$I27))</f>
        <v>0</v>
      </c>
      <c r="CP27" s="374">
        <f>IF(CP$3=1,CO27,IF(CP$2&lt;=$F$1,'PianificazionePMO(CA)'!TA30+'PianificazionePMO(CA)'!XD30+'PianificazionePMO(CA)'!ABG30,CO27+$I27))</f>
        <v>0</v>
      </c>
      <c r="CQ27" s="374">
        <f>IF(CQ$3=1,CP27,IF(CQ$2&lt;=$F$1,'PianificazionePMO(CA)'!TB30+'PianificazionePMO(CA)'!XE30+'PianificazionePMO(CA)'!ABH30,CP27+$I27))</f>
        <v>0</v>
      </c>
      <c r="CR27" s="374">
        <f>IF(CR$3=1,CQ27,IF(CR$2&lt;=$F$1,'PianificazionePMO(CA)'!TC30+'PianificazionePMO(CA)'!XF30+'PianificazionePMO(CA)'!ABI30,CQ27+$I27))</f>
        <v>0</v>
      </c>
      <c r="CS27" s="374">
        <f>IF(CS$3=1,CR27,IF(CS$2&lt;=$F$1,'PianificazionePMO(CA)'!TD30+'PianificazionePMO(CA)'!XG30+'PianificazionePMO(CA)'!ABJ30,CR27+$I27))</f>
        <v>0</v>
      </c>
      <c r="CT27" s="374">
        <f>IF(CT$3=1,CS27,IF(CT$2&lt;=$F$1,'PianificazionePMO(CA)'!TE30+'PianificazionePMO(CA)'!XH30+'PianificazionePMO(CA)'!ABK30,CS27+$I27))</f>
        <v>0</v>
      </c>
      <c r="CU27" s="374">
        <f>IF(CU$3=1,CT27,IF(CU$2&lt;=$F$1,'PianificazionePMO(CA)'!TF30+'PianificazionePMO(CA)'!XI30+'PianificazionePMO(CA)'!ABL30,CT27+$I27))</f>
        <v>0</v>
      </c>
      <c r="CV27" s="374">
        <f>IF(CV$3=1,CU27,IF(CV$2&lt;=$F$1,'PianificazionePMO(CA)'!TG30+'PianificazionePMO(CA)'!XJ30+'PianificazionePMO(CA)'!ABM30,CU27+$I27))</f>
        <v>0</v>
      </c>
      <c r="CW27" s="374">
        <f>IF(CW$3=1,CV27,IF(CW$2&lt;=$F$1,'PianificazionePMO(CA)'!TH30+'PianificazionePMO(CA)'!XK30+'PianificazionePMO(CA)'!ABN30,CV27+$I27))</f>
        <v>0</v>
      </c>
      <c r="CX27" s="374">
        <f>IF(CX$3=1,CW27,IF(CX$2&lt;=$F$1,'PianificazionePMO(CA)'!TI30+'PianificazionePMO(CA)'!XL30+'PianificazionePMO(CA)'!ABO30,CW27+$I27))</f>
        <v>0</v>
      </c>
      <c r="CY27" s="374">
        <f>IF(CY$3=1,CX27,IF(CY$2&lt;=$F$1,'PianificazionePMO(CA)'!TJ30+'PianificazionePMO(CA)'!XM30+'PianificazionePMO(CA)'!ABP30,CX27+$I27))</f>
        <v>0</v>
      </c>
      <c r="CZ27" s="374">
        <f>IF(CZ$3=1,CY27,IF(CZ$2&lt;=$F$1,'PianificazionePMO(CA)'!TK30+'PianificazionePMO(CA)'!XN30+'PianificazionePMO(CA)'!ABQ30,CY27+$I27))</f>
        <v>0</v>
      </c>
      <c r="DA27" s="374">
        <f>IF(DA$3=1,CZ27,IF(DA$2&lt;=$F$1,'PianificazionePMO(CA)'!TL30+'PianificazionePMO(CA)'!XO30+'PianificazionePMO(CA)'!ABR30,CZ27+$I27))</f>
        <v>0</v>
      </c>
      <c r="DB27" s="374">
        <f>IF(DB$3=1,DA27,IF(DB$2&lt;=$F$1,'PianificazionePMO(CA)'!TM30+'PianificazionePMO(CA)'!XP30+'PianificazionePMO(CA)'!ABS30,DA27+$I27))</f>
        <v>0</v>
      </c>
      <c r="DC27" s="374">
        <f>IF(DC$3=1,DB27,IF(DC$2&lt;=$F$1,'PianificazionePMO(CA)'!TN30+'PianificazionePMO(CA)'!XQ30+'PianificazionePMO(CA)'!ABT30,DB27+$I27))</f>
        <v>0</v>
      </c>
      <c r="DD27" s="374">
        <f>IF(DD$3=1,DC27,IF(DD$2&lt;=$F$1,'PianificazionePMO(CA)'!TO30+'PianificazionePMO(CA)'!XR30+'PianificazionePMO(CA)'!ABU30,DC27+$I27))</f>
        <v>0</v>
      </c>
      <c r="DE27" s="374">
        <f>IF(DE$3=1,DD27,IF(DE$2&lt;=$F$1,'PianificazionePMO(CA)'!TP30+'PianificazionePMO(CA)'!XS30+'PianificazionePMO(CA)'!ABV30,DD27+$I27))</f>
        <v>0</v>
      </c>
      <c r="DF27" s="374">
        <f>IF(DF$3=1,DE27,IF(DF$2&lt;=$F$1,'PianificazionePMO(CA)'!TQ30+'PianificazionePMO(CA)'!XT30+'PianificazionePMO(CA)'!ABW30,DE27+$I27))</f>
        <v>0</v>
      </c>
      <c r="DG27" s="374">
        <f>IF(DG$3=1,DF27,IF(DG$2&lt;=$F$1,'PianificazionePMO(CA)'!TR30+'PianificazionePMO(CA)'!XU30+'PianificazionePMO(CA)'!ABX30,DF27+$I27))</f>
        <v>0</v>
      </c>
      <c r="DH27" s="374">
        <f>IF(DH$3=1,DG27,IF(DH$2&lt;=$F$1,'PianificazionePMO(CA)'!TS30+'PianificazionePMO(CA)'!XV30+'PianificazionePMO(CA)'!ABY30,DG27+$I27))</f>
        <v>0</v>
      </c>
      <c r="DI27" s="374">
        <f>IF(DI$3=1,DH27,IF(DI$2&lt;=$F$1,'PianificazionePMO(CA)'!TT30+'PianificazionePMO(CA)'!XW30+'PianificazionePMO(CA)'!ABZ30,DH27+$I27))</f>
        <v>0</v>
      </c>
      <c r="DJ27" s="374">
        <f>IF(DJ$3=1,DI27,IF(DJ$2&lt;=$F$1,'PianificazionePMO(CA)'!TU30+'PianificazionePMO(CA)'!XX30+'PianificazionePMO(CA)'!ACA30,DI27+$I27))</f>
        <v>0</v>
      </c>
      <c r="DK27" s="374"/>
      <c r="DL27" s="374"/>
      <c r="DM27" s="374"/>
      <c r="DN27" s="371"/>
      <c r="DO27" s="371"/>
      <c r="DP27" s="371"/>
      <c r="DQ27" s="371"/>
      <c r="DR27" s="371"/>
      <c r="DS27" s="371"/>
      <c r="DT27" s="371"/>
      <c r="DU27" s="371"/>
      <c r="DV27" s="371"/>
      <c r="DW27" s="371"/>
      <c r="DX27" s="371"/>
      <c r="DY27" s="371"/>
      <c r="DZ27" s="371"/>
      <c r="EA27" s="371"/>
      <c r="EB27" s="371"/>
      <c r="EC27" s="371"/>
      <c r="ED27" s="371"/>
      <c r="EE27" s="371"/>
      <c r="EF27" s="371"/>
      <c r="EG27" s="371"/>
      <c r="EH27" s="371"/>
      <c r="EI27" s="371"/>
      <c r="EJ27" s="371"/>
      <c r="EK27" s="371"/>
      <c r="EL27" s="371"/>
      <c r="EM27" s="371"/>
      <c r="EN27" s="371"/>
      <c r="EO27" s="371"/>
      <c r="EP27" s="371"/>
      <c r="EQ27" s="371"/>
      <c r="ER27" s="371"/>
      <c r="ES27" s="371"/>
      <c r="ET27" s="371"/>
      <c r="EU27" s="371"/>
      <c r="EV27" s="371"/>
      <c r="EW27" s="371"/>
      <c r="EX27" s="371"/>
      <c r="EY27" s="371"/>
      <c r="EZ27" s="371"/>
      <c r="FA27" s="371"/>
      <c r="FB27" s="371"/>
      <c r="FC27" s="371"/>
      <c r="FD27" s="371"/>
      <c r="FE27" s="371"/>
      <c r="FF27" s="371"/>
      <c r="FG27" s="371"/>
      <c r="FH27" s="371"/>
      <c r="FI27" s="371"/>
      <c r="FJ27" s="371"/>
    </row>
    <row r="28" spans="1:166" outlineLevel="1">
      <c r="A28" s="824"/>
      <c r="B28" s="362">
        <f>'Lista PMO'!A29</f>
        <v>0</v>
      </c>
      <c r="C28" s="362">
        <f>'Lista PMO'!B29</f>
        <v>0</v>
      </c>
      <c r="D28" s="362">
        <f>'Lista PMO'!C29</f>
        <v>0</v>
      </c>
      <c r="E28" s="369"/>
      <c r="F28" s="370"/>
      <c r="G28" s="369"/>
      <c r="H28" s="378"/>
      <c r="N28" s="374">
        <f>IF(N$3=1,M28,IF(N$2&lt;=$F$1,'PianificazionePMO(CA)'!PY31+'PianificazionePMO(CA)'!UB31+'PianificazionePMO(CA)'!YE31,M28+$I28))</f>
        <v>0</v>
      </c>
      <c r="O28" s="374">
        <f>IF(O$3=1,N28,IF(O$2&lt;=$F$1,'PianificazionePMO(CA)'!PZ31+'PianificazionePMO(CA)'!UC31+'PianificazionePMO(CA)'!YF31,N28+$I28))</f>
        <v>0</v>
      </c>
      <c r="P28" s="374">
        <f>IF(P$3=1,O28,IF(P$2&lt;=$F$1,'PianificazionePMO(CA)'!QA31+'PianificazionePMO(CA)'!UD31+'PianificazionePMO(CA)'!YG31,O28+$I28))</f>
        <v>0</v>
      </c>
      <c r="Q28" s="374">
        <f>IF(Q$3=1,P28,IF(Q$2&lt;=$F$1,'PianificazionePMO(CA)'!QB31+'PianificazionePMO(CA)'!UE31+'PianificazionePMO(CA)'!YH31,P28+$I28))</f>
        <v>0</v>
      </c>
      <c r="R28" s="374">
        <f>IF(R$3=1,Q28,IF(R$2&lt;=$F$1,'PianificazionePMO(CA)'!QC31+'PianificazionePMO(CA)'!UF31+'PianificazionePMO(CA)'!YI31,Q28+$I28))</f>
        <v>0</v>
      </c>
      <c r="S28" s="374">
        <f>IF(S$3=1,R28,IF(S$2&lt;=$F$1,'PianificazionePMO(CA)'!QD31+'PianificazionePMO(CA)'!UG31+'PianificazionePMO(CA)'!YJ31,R28+$I28))</f>
        <v>0</v>
      </c>
      <c r="T28" s="374">
        <f>IF(T$3=1,S28,IF(T$2&lt;=$F$1,'PianificazionePMO(CA)'!QE31+'PianificazionePMO(CA)'!UH31+'PianificazionePMO(CA)'!YK31,S28+$I28))</f>
        <v>0</v>
      </c>
      <c r="U28" s="374">
        <f>IF(U$3=1,T28,IF(U$2&lt;=$F$1,'PianificazionePMO(CA)'!QF31+'PianificazionePMO(CA)'!UI31+'PianificazionePMO(CA)'!YL31,T28+$I28))</f>
        <v>0</v>
      </c>
      <c r="V28" s="374">
        <f>IF(V$3=1,U28,IF(V$2&lt;=$F$1,'PianificazionePMO(CA)'!QG31+'PianificazionePMO(CA)'!UJ31+'PianificazionePMO(CA)'!YM31,U28+$I28))</f>
        <v>0</v>
      </c>
      <c r="W28" s="374">
        <f>IF(W$3=1,V28,IF(W$2&lt;=$F$1,'PianificazionePMO(CA)'!QH31+'PianificazionePMO(CA)'!UK31+'PianificazionePMO(CA)'!YN31,V28+$I28))</f>
        <v>0</v>
      </c>
      <c r="X28" s="374">
        <f>IF(X$3=1,W28,IF(X$2&lt;=$F$1,'PianificazionePMO(CA)'!QI31+'PianificazionePMO(CA)'!UL31+'PianificazionePMO(CA)'!YO31,W28+$I28))</f>
        <v>0</v>
      </c>
      <c r="Y28" s="374">
        <f>IF(Y$3=1,X28,IF(Y$2&lt;=$F$1,'PianificazionePMO(CA)'!QJ31+'PianificazionePMO(CA)'!UM31+'PianificazionePMO(CA)'!YP31,X28+$I28))</f>
        <v>0</v>
      </c>
      <c r="Z28" s="374">
        <f>IF(Z$3=1,Y28,IF(Z$2&lt;=$F$1,'PianificazionePMO(CA)'!QK31+'PianificazionePMO(CA)'!UN31+'PianificazionePMO(CA)'!YQ31,Y28+$I28))</f>
        <v>0</v>
      </c>
      <c r="AA28" s="374">
        <f>IF(AA$3=1,Z28,IF(AA$2&lt;=$F$1,'PianificazionePMO(CA)'!QL31+'PianificazionePMO(CA)'!UO31+'PianificazionePMO(CA)'!YR31,Z28+$I28))</f>
        <v>0</v>
      </c>
      <c r="AB28" s="374">
        <f>IF(AB$3=1,AA28,IF(AB$2&lt;=$F$1,'PianificazionePMO(CA)'!QM31+'PianificazionePMO(CA)'!UP31+'PianificazionePMO(CA)'!YS31,AA28+$I28))</f>
        <v>0</v>
      </c>
      <c r="AC28" s="374">
        <f>IF(AC$3=1,AB28,IF(AC$2&lt;=$F$1,'PianificazionePMO(CA)'!QN31+'PianificazionePMO(CA)'!UQ31+'PianificazionePMO(CA)'!YT31,AB28+$I28))</f>
        <v>0</v>
      </c>
      <c r="AD28" s="374">
        <f>IF(AD$3=1,AC28,IF(AD$2&lt;=$F$1,'PianificazionePMO(CA)'!QO31+'PianificazionePMO(CA)'!UR31+'PianificazionePMO(CA)'!YU31,AC28+$I28))</f>
        <v>0</v>
      </c>
      <c r="AE28" s="374">
        <f>IF(AE$3=1,AD28,IF(AE$2&lt;=$F$1,'PianificazionePMO(CA)'!QP31+'PianificazionePMO(CA)'!US31+'PianificazionePMO(CA)'!YV31,AD28+$I28))</f>
        <v>0</v>
      </c>
      <c r="AF28" s="374">
        <f>IF(AF$3=1,AE28,IF(AF$2&lt;=$F$1,'PianificazionePMO(CA)'!QQ31+'PianificazionePMO(CA)'!UT31+'PianificazionePMO(CA)'!YW31,AE28+$I28))</f>
        <v>0</v>
      </c>
      <c r="AG28" s="374">
        <f>IF(AG$3=1,AF28,IF(AG$2&lt;=$F$1,'PianificazionePMO(CA)'!QR31+'PianificazionePMO(CA)'!UU31+'PianificazionePMO(CA)'!YX31,AF28+$I28))</f>
        <v>0</v>
      </c>
      <c r="AH28" s="374">
        <f>IF(AH$3=1,AG28,IF(AH$2&lt;=$F$1,'PianificazionePMO(CA)'!QS31+'PianificazionePMO(CA)'!UV31+'PianificazionePMO(CA)'!YY31,AG28+$I28))</f>
        <v>0</v>
      </c>
      <c r="AI28" s="374">
        <f>IF(AI$3=1,AH28,IF(AI$2&lt;=$F$1,'PianificazionePMO(CA)'!QT31+'PianificazionePMO(CA)'!UW31+'PianificazionePMO(CA)'!YZ31,AH28+$I28))</f>
        <v>0</v>
      </c>
      <c r="AJ28" s="374">
        <f>IF(AJ$3=1,AI28,IF(AJ$2&lt;=$F$1,'PianificazionePMO(CA)'!QU31+'PianificazionePMO(CA)'!UX31+'PianificazionePMO(CA)'!ZA31,AI28+$I28))</f>
        <v>0</v>
      </c>
      <c r="AK28" s="374">
        <f>IF(AK$3=1,AJ28,IF(AK$2&lt;=$F$1,'PianificazionePMO(CA)'!QV31+'PianificazionePMO(CA)'!UY31+'PianificazionePMO(CA)'!ZB31,AJ28+$I28))</f>
        <v>0</v>
      </c>
      <c r="AL28" s="374">
        <f>IF(AL$3=1,AK28,IF(AL$2&lt;=$F$1,'PianificazionePMO(CA)'!QW31+'PianificazionePMO(CA)'!UZ31+'PianificazionePMO(CA)'!ZC31,AK28+$I28))</f>
        <v>0</v>
      </c>
      <c r="AM28" s="374">
        <f>IF(AM$3=1,AL28,IF(AM$2&lt;=$F$1,'PianificazionePMO(CA)'!QX31+'PianificazionePMO(CA)'!VA31+'PianificazionePMO(CA)'!ZD31,AL28+$I28))</f>
        <v>0</v>
      </c>
      <c r="AN28" s="374">
        <f>IF(AN$3=1,AM28,IF(AN$2&lt;=$F$1,'PianificazionePMO(CA)'!QY31+'PianificazionePMO(CA)'!VB31+'PianificazionePMO(CA)'!ZE31,AM28+$I28))</f>
        <v>0</v>
      </c>
      <c r="AO28" s="374">
        <f>IF(AO$3=1,AN28,IF(AO$2&lt;=$F$1,'PianificazionePMO(CA)'!QZ31+'PianificazionePMO(CA)'!VC31+'PianificazionePMO(CA)'!ZF31,AN28+$I28))</f>
        <v>0</v>
      </c>
      <c r="AP28" s="374">
        <f>IF(AP$3=1,AO28,IF(AP$2&lt;=$F$1,'PianificazionePMO(CA)'!RA31+'PianificazionePMO(CA)'!VD31+'PianificazionePMO(CA)'!ZG31,AO28+$I28))</f>
        <v>0</v>
      </c>
      <c r="AQ28" s="374">
        <f>IF(AQ$3=1,AP28,IF(AQ$2&lt;=$F$1,'PianificazionePMO(CA)'!RB31+'PianificazionePMO(CA)'!VE31+'PianificazionePMO(CA)'!ZH31,AP28+$I28))</f>
        <v>0</v>
      </c>
      <c r="AR28" s="374">
        <f>IF(AR$3=1,AQ28,IF(AR$2&lt;=$F$1,'PianificazionePMO(CA)'!RC31+'PianificazionePMO(CA)'!VF31+'PianificazionePMO(CA)'!ZI31,AQ28+$I28))</f>
        <v>0</v>
      </c>
      <c r="AS28" s="374">
        <f>IF(AS$3=1,AR28,IF(AS$2&lt;=$F$1,'PianificazionePMO(CA)'!RD31+'PianificazionePMO(CA)'!VG31+'PianificazionePMO(CA)'!ZJ31,AR28+$I28))</f>
        <v>0</v>
      </c>
      <c r="AT28" s="374">
        <f>IF(AT$3=1,AS28,IF(AT$2&lt;=$F$1,'PianificazionePMO(CA)'!RE31+'PianificazionePMO(CA)'!VH31+'PianificazionePMO(CA)'!ZK31,AS28+$I28))</f>
        <v>0</v>
      </c>
      <c r="AU28" s="374">
        <f>IF(AU$3=1,AT28,IF(AU$2&lt;=$F$1,'PianificazionePMO(CA)'!RF31+'PianificazionePMO(CA)'!VI31+'PianificazionePMO(CA)'!ZL31,AT28+$I28))</f>
        <v>0</v>
      </c>
      <c r="AV28" s="374">
        <f>IF(AV$3=1,AU28,IF(AV$2&lt;=$F$1,'PianificazionePMO(CA)'!RG31+'PianificazionePMO(CA)'!VJ31+'PianificazionePMO(CA)'!ZM31,AU28+$I28))</f>
        <v>0</v>
      </c>
      <c r="AW28" s="374">
        <f>IF(AW$3=1,AV28,IF(AW$2&lt;=$F$1,'PianificazionePMO(CA)'!RH31+'PianificazionePMO(CA)'!VK31+'PianificazionePMO(CA)'!ZN31,AV28+$I28))</f>
        <v>0</v>
      </c>
      <c r="AX28" s="374">
        <f>IF(AX$3=1,AW28,IF(AX$2&lt;=$F$1,'PianificazionePMO(CA)'!RI31+'PianificazionePMO(CA)'!VL31+'PianificazionePMO(CA)'!ZO31,AW28+$I28))</f>
        <v>0</v>
      </c>
      <c r="AY28" s="374">
        <f>IF(AY$3=1,AX28,IF(AY$2&lt;=$F$1,'PianificazionePMO(CA)'!RJ31+'PianificazionePMO(CA)'!VM31+'PianificazionePMO(CA)'!ZP31,AX28+$I28))</f>
        <v>0</v>
      </c>
      <c r="AZ28" s="374">
        <f>IF(AZ$3=1,AY28,IF(AZ$2&lt;=$F$1,'PianificazionePMO(CA)'!RK31+'PianificazionePMO(CA)'!VN31+'PianificazionePMO(CA)'!ZQ31,AY28+$I28))</f>
        <v>0</v>
      </c>
      <c r="BA28" s="374">
        <f>IF(BA$3=1,AZ28,IF(BA$2&lt;=$F$1,'PianificazionePMO(CA)'!RL31+'PianificazionePMO(CA)'!VO31+'PianificazionePMO(CA)'!ZR31,AZ28+$I28))</f>
        <v>0</v>
      </c>
      <c r="BB28" s="374">
        <f>IF(BB$3=1,BA28,IF(BB$2&lt;=$F$1,'PianificazionePMO(CA)'!RM31+'PianificazionePMO(CA)'!VP31+'PianificazionePMO(CA)'!ZS31,BA28+$I28))</f>
        <v>0</v>
      </c>
      <c r="BC28" s="374">
        <f>IF(BC$3=1,BB28,IF(BC$2&lt;=$F$1,'PianificazionePMO(CA)'!RN31+'PianificazionePMO(CA)'!VQ31+'PianificazionePMO(CA)'!ZT31,BB28+$I28))</f>
        <v>0</v>
      </c>
      <c r="BD28" s="374">
        <f>IF(BD$3=1,BC28,IF(BD$2&lt;=$F$1,'PianificazionePMO(CA)'!RO31+'PianificazionePMO(CA)'!VR31+'PianificazionePMO(CA)'!ZU31,BC28+$I28))</f>
        <v>0</v>
      </c>
      <c r="BE28" s="374">
        <f>IF(BE$3=1,BD28,IF(BE$2&lt;=$F$1,'PianificazionePMO(CA)'!RP31+'PianificazionePMO(CA)'!VS31+'PianificazionePMO(CA)'!ZV31,BD28+$I28))</f>
        <v>0</v>
      </c>
      <c r="BF28" s="374">
        <f>IF(BF$3=1,BE28,IF(BF$2&lt;=$F$1,'PianificazionePMO(CA)'!RQ31+'PianificazionePMO(CA)'!VT31+'PianificazionePMO(CA)'!ZW31,BE28+$I28))</f>
        <v>0</v>
      </c>
      <c r="BG28" s="374">
        <f>IF(BG$3=1,BF28,IF(BG$2&lt;=$F$1,'PianificazionePMO(CA)'!RR31+'PianificazionePMO(CA)'!VU31+'PianificazionePMO(CA)'!ZX31,BF28+$I28))</f>
        <v>0</v>
      </c>
      <c r="BH28" s="374">
        <f>IF(BH$3=1,BG28,IF(BH$2&lt;=$F$1,'PianificazionePMO(CA)'!RS31+'PianificazionePMO(CA)'!VV31+'PianificazionePMO(CA)'!ZY31,BG28+$I28))</f>
        <v>0</v>
      </c>
      <c r="BI28" s="374">
        <f>IF(BI$3=1,BH28,IF(BI$2&lt;=$F$1,'PianificazionePMO(CA)'!RT31+'PianificazionePMO(CA)'!VW31+'PianificazionePMO(CA)'!ZZ31,BH28+$I28))</f>
        <v>0</v>
      </c>
      <c r="BJ28" s="374">
        <f>IF(BJ$3=1,BI28,IF(BJ$2&lt;=$F$1,'PianificazionePMO(CA)'!RU31+'PianificazionePMO(CA)'!VX31+'PianificazionePMO(CA)'!AAA31,BI28+$I28))</f>
        <v>0</v>
      </c>
      <c r="BK28" s="374">
        <f>IF(BK$3=1,BJ28,IF(BK$2&lt;=$F$1,'PianificazionePMO(CA)'!RV31+'PianificazionePMO(CA)'!VY31+'PianificazionePMO(CA)'!AAB31,BJ28+$I28))</f>
        <v>0</v>
      </c>
      <c r="BL28" s="374">
        <f>IF(BL$3=1,BK28,IF(BL$2&lt;=$F$1,'PianificazionePMO(CA)'!RW31+'PianificazionePMO(CA)'!VZ31+'PianificazionePMO(CA)'!AAC31,BK28+$I28))</f>
        <v>0</v>
      </c>
      <c r="BM28" s="374">
        <f>IF(BM$3=1,BL28,IF(BM$2&lt;=$F$1,'PianificazionePMO(CA)'!RX31+'PianificazionePMO(CA)'!WA31+'PianificazionePMO(CA)'!AAD31,BL28+$I28))</f>
        <v>0</v>
      </c>
      <c r="BN28" s="374">
        <f>IF(BN$3=1,BM28,IF(BN$2&lt;=$F$1,'PianificazionePMO(CA)'!RY31+'PianificazionePMO(CA)'!WB31+'PianificazionePMO(CA)'!AAE31,BM28+$I28))</f>
        <v>0</v>
      </c>
      <c r="BO28" s="374">
        <f>IF(BO$3=1,BN28,IF(BO$2&lt;=$F$1,'PianificazionePMO(CA)'!RZ31+'PianificazionePMO(CA)'!WC31+'PianificazionePMO(CA)'!AAF31,BN28+$I28))</f>
        <v>0</v>
      </c>
      <c r="BP28" s="374">
        <f>IF(BP$3=1,BO28,IF(BP$2&lt;=$F$1,'PianificazionePMO(CA)'!SA31+'PianificazionePMO(CA)'!WD31+'PianificazionePMO(CA)'!AAG31,BO28+$I28))</f>
        <v>0</v>
      </c>
      <c r="BQ28" s="374">
        <f>IF(BQ$3=1,BP28,IF(BQ$2&lt;=$F$1,'PianificazionePMO(CA)'!SB31+'PianificazionePMO(CA)'!WE31+'PianificazionePMO(CA)'!AAH31,BP28+$I28))</f>
        <v>0</v>
      </c>
      <c r="BR28" s="374">
        <f>IF(BR$3=1,BQ28,IF(BR$2&lt;=$F$1,'PianificazionePMO(CA)'!SC31+'PianificazionePMO(CA)'!WF31+'PianificazionePMO(CA)'!AAI31,BQ28+$I28))</f>
        <v>0</v>
      </c>
      <c r="BS28" s="374">
        <f>IF(BS$3=1,BR28,IF(BS$2&lt;=$F$1,'PianificazionePMO(CA)'!SD31+'PianificazionePMO(CA)'!WG31+'PianificazionePMO(CA)'!AAJ31,BR28+$I28))</f>
        <v>0</v>
      </c>
      <c r="BT28" s="374">
        <f>IF(BT$3=1,BS28,IF(BT$2&lt;=$F$1,'PianificazionePMO(CA)'!SE31+'PianificazionePMO(CA)'!WH31+'PianificazionePMO(CA)'!AAK31,BS28+$I28))</f>
        <v>0</v>
      </c>
      <c r="BU28" s="374">
        <f>IF(BU$3=1,BT28,IF(BU$2&lt;=$F$1,'PianificazionePMO(CA)'!SF31+'PianificazionePMO(CA)'!WI31+'PianificazionePMO(CA)'!AAL31,BT28+$I28))</f>
        <v>0</v>
      </c>
      <c r="BV28" s="374">
        <f>IF(BV$3=1,BU28,IF(BV$2&lt;=$F$1,'PianificazionePMO(CA)'!SG31+'PianificazionePMO(CA)'!WJ31+'PianificazionePMO(CA)'!AAM31,BU28+$I28))</f>
        <v>0</v>
      </c>
      <c r="BW28" s="374">
        <f>IF(BW$3=1,BV28,IF(BW$2&lt;=$F$1,'PianificazionePMO(CA)'!SH31+'PianificazionePMO(CA)'!WK31+'PianificazionePMO(CA)'!AAN31,BV28+$I28))</f>
        <v>0</v>
      </c>
      <c r="BX28" s="374">
        <f>IF(BX$3=1,BW28,IF(BX$2&lt;=$F$1,'PianificazionePMO(CA)'!SI31+'PianificazionePMO(CA)'!WL31+'PianificazionePMO(CA)'!AAO31,BW28+$I28))</f>
        <v>0</v>
      </c>
      <c r="BY28" s="374">
        <f>IF(BY$3=1,BX28,IF(BY$2&lt;=$F$1,'PianificazionePMO(CA)'!SJ31+'PianificazionePMO(CA)'!WM31+'PianificazionePMO(CA)'!AAP31,BX28+$I28))</f>
        <v>0</v>
      </c>
      <c r="BZ28" s="374">
        <f>IF(BZ$3=1,BY28,IF(BZ$2&lt;=$F$1,'PianificazionePMO(CA)'!SK31+'PianificazionePMO(CA)'!WN31+'PianificazionePMO(CA)'!AAQ31,BY28+$I28))</f>
        <v>0</v>
      </c>
      <c r="CA28" s="374">
        <f>IF(CA$3=1,BZ28,IF(CA$2&lt;=$F$1,'PianificazionePMO(CA)'!SL31+'PianificazionePMO(CA)'!WO31+'PianificazionePMO(CA)'!AAR31,BZ28+$I28))</f>
        <v>0</v>
      </c>
      <c r="CB28" s="374">
        <f>IF(CB$3=1,CA28,IF(CB$2&lt;=$F$1,'PianificazionePMO(CA)'!SM31+'PianificazionePMO(CA)'!WP31+'PianificazionePMO(CA)'!AAS31,CA28+$I28))</f>
        <v>0</v>
      </c>
      <c r="CC28" s="374">
        <f>IF(CC$3=1,CB28,IF(CC$2&lt;=$F$1,'PianificazionePMO(CA)'!SN31+'PianificazionePMO(CA)'!WQ31+'PianificazionePMO(CA)'!AAT31,CB28+$I28))</f>
        <v>0</v>
      </c>
      <c r="CD28" s="374">
        <f>IF(CD$3=1,CC28,IF(CD$2&lt;=$F$1,'PianificazionePMO(CA)'!SO31+'PianificazionePMO(CA)'!WR31+'PianificazionePMO(CA)'!AAU31,CC28+$I28))</f>
        <v>0</v>
      </c>
      <c r="CE28" s="374">
        <f>IF(CE$3=1,CD28,IF(CE$2&lt;=$F$1,'PianificazionePMO(CA)'!SP31+'PianificazionePMO(CA)'!WS31+'PianificazionePMO(CA)'!AAV31,CD28+$I28))</f>
        <v>0</v>
      </c>
      <c r="CF28" s="374">
        <f>IF(CF$3=1,CE28,IF(CF$2&lt;=$F$1,'PianificazionePMO(CA)'!SQ31+'PianificazionePMO(CA)'!WT31+'PianificazionePMO(CA)'!AAW31,CE28+$I28))</f>
        <v>0</v>
      </c>
      <c r="CG28" s="374">
        <f>IF(CG$3=1,CF28,IF(CG$2&lt;=$F$1,'PianificazionePMO(CA)'!SR31+'PianificazionePMO(CA)'!WU31+'PianificazionePMO(CA)'!AAX31,CF28+$I28))</f>
        <v>0</v>
      </c>
      <c r="CH28" s="374">
        <f>IF(CH$3=1,CG28,IF(CH$2&lt;=$F$1,'PianificazionePMO(CA)'!SS31+'PianificazionePMO(CA)'!WV31+'PianificazionePMO(CA)'!AAY31,CG28+$I28))</f>
        <v>0</v>
      </c>
      <c r="CI28" s="374">
        <f>IF(CI$3=1,CH28,IF(CI$2&lt;=$F$1,'PianificazionePMO(CA)'!ST31+'PianificazionePMO(CA)'!WW31+'PianificazionePMO(CA)'!AAZ31,CH28+$I28))</f>
        <v>0</v>
      </c>
      <c r="CJ28" s="374">
        <f>IF(CJ$3=1,CI28,IF(CJ$2&lt;=$F$1,'PianificazionePMO(CA)'!SU31+'PianificazionePMO(CA)'!WX31+'PianificazionePMO(CA)'!ABA31,CI28+$I28))</f>
        <v>0</v>
      </c>
      <c r="CK28" s="374">
        <f>IF(CK$3=1,CJ28,IF(CK$2&lt;=$F$1,'PianificazionePMO(CA)'!SV31+'PianificazionePMO(CA)'!WY31+'PianificazionePMO(CA)'!ABB31,CJ28+$I28))</f>
        <v>0</v>
      </c>
      <c r="CL28" s="374">
        <f>IF(CL$3=1,CK28,IF(CL$2&lt;=$F$1,'PianificazionePMO(CA)'!SW31+'PianificazionePMO(CA)'!WZ31+'PianificazionePMO(CA)'!ABC31,CK28+$I28))</f>
        <v>0</v>
      </c>
      <c r="CM28" s="374">
        <f>IF(CM$3=1,CL28,IF(CM$2&lt;=$F$1,'PianificazionePMO(CA)'!SX31+'PianificazionePMO(CA)'!XA31+'PianificazionePMO(CA)'!ABD31,CL28+$I28))</f>
        <v>0</v>
      </c>
      <c r="CN28" s="374">
        <f>IF(CN$3=1,CM28,IF(CN$2&lt;=$F$1,'PianificazionePMO(CA)'!SY31+'PianificazionePMO(CA)'!XB31+'PianificazionePMO(CA)'!ABE31,CM28+$I28))</f>
        <v>0</v>
      </c>
      <c r="CO28" s="374">
        <f>IF(CO$3=1,CN28,IF(CO$2&lt;=$F$1,'PianificazionePMO(CA)'!SZ31+'PianificazionePMO(CA)'!XC31+'PianificazionePMO(CA)'!ABF31,CN28+$I28))</f>
        <v>0</v>
      </c>
      <c r="CP28" s="374">
        <f>IF(CP$3=1,CO28,IF(CP$2&lt;=$F$1,'PianificazionePMO(CA)'!TA31+'PianificazionePMO(CA)'!XD31+'PianificazionePMO(CA)'!ABG31,CO28+$I28))</f>
        <v>0</v>
      </c>
      <c r="CQ28" s="374">
        <f>IF(CQ$3=1,CP28,IF(CQ$2&lt;=$F$1,'PianificazionePMO(CA)'!TB31+'PianificazionePMO(CA)'!XE31+'PianificazionePMO(CA)'!ABH31,CP28+$I28))</f>
        <v>0</v>
      </c>
      <c r="CR28" s="374">
        <f>IF(CR$3=1,CQ28,IF(CR$2&lt;=$F$1,'PianificazionePMO(CA)'!TC31+'PianificazionePMO(CA)'!XF31+'PianificazionePMO(CA)'!ABI31,CQ28+$I28))</f>
        <v>0</v>
      </c>
      <c r="CS28" s="374">
        <f>IF(CS$3=1,CR28,IF(CS$2&lt;=$F$1,'PianificazionePMO(CA)'!TD31+'PianificazionePMO(CA)'!XG31+'PianificazionePMO(CA)'!ABJ31,CR28+$I28))</f>
        <v>0</v>
      </c>
      <c r="CT28" s="374">
        <f>IF(CT$3=1,CS28,IF(CT$2&lt;=$F$1,'PianificazionePMO(CA)'!TE31+'PianificazionePMO(CA)'!XH31+'PianificazionePMO(CA)'!ABK31,CS28+$I28))</f>
        <v>0</v>
      </c>
      <c r="CU28" s="374">
        <f>IF(CU$3=1,CT28,IF(CU$2&lt;=$F$1,'PianificazionePMO(CA)'!TF31+'PianificazionePMO(CA)'!XI31+'PianificazionePMO(CA)'!ABL31,CT28+$I28))</f>
        <v>0</v>
      </c>
      <c r="CV28" s="374">
        <f>IF(CV$3=1,CU28,IF(CV$2&lt;=$F$1,'PianificazionePMO(CA)'!TG31+'PianificazionePMO(CA)'!XJ31+'PianificazionePMO(CA)'!ABM31,CU28+$I28))</f>
        <v>0</v>
      </c>
      <c r="CW28" s="374">
        <f>IF(CW$3=1,CV28,IF(CW$2&lt;=$F$1,'PianificazionePMO(CA)'!TH31+'PianificazionePMO(CA)'!XK31+'PianificazionePMO(CA)'!ABN31,CV28+$I28))</f>
        <v>0</v>
      </c>
      <c r="CX28" s="374">
        <f>IF(CX$3=1,CW28,IF(CX$2&lt;=$F$1,'PianificazionePMO(CA)'!TI31+'PianificazionePMO(CA)'!XL31+'PianificazionePMO(CA)'!ABO31,CW28+$I28))</f>
        <v>0</v>
      </c>
      <c r="CY28" s="374">
        <f>IF(CY$3=1,CX28,IF(CY$2&lt;=$F$1,'PianificazionePMO(CA)'!TJ31+'PianificazionePMO(CA)'!XM31+'PianificazionePMO(CA)'!ABP31,CX28+$I28))</f>
        <v>0</v>
      </c>
      <c r="CZ28" s="374">
        <f>IF(CZ$3=1,CY28,IF(CZ$2&lt;=$F$1,'PianificazionePMO(CA)'!TK31+'PianificazionePMO(CA)'!XN31+'PianificazionePMO(CA)'!ABQ31,CY28+$I28))</f>
        <v>0</v>
      </c>
      <c r="DA28" s="374">
        <f>IF(DA$3=1,CZ28,IF(DA$2&lt;=$F$1,'PianificazionePMO(CA)'!TL31+'PianificazionePMO(CA)'!XO31+'PianificazionePMO(CA)'!ABR31,CZ28+$I28))</f>
        <v>0</v>
      </c>
      <c r="DB28" s="374">
        <f>IF(DB$3=1,DA28,IF(DB$2&lt;=$F$1,'PianificazionePMO(CA)'!TM31+'PianificazionePMO(CA)'!XP31+'PianificazionePMO(CA)'!ABS31,DA28+$I28))</f>
        <v>0</v>
      </c>
      <c r="DC28" s="374">
        <f>IF(DC$3=1,DB28,IF(DC$2&lt;=$F$1,'PianificazionePMO(CA)'!TN31+'PianificazionePMO(CA)'!XQ31+'PianificazionePMO(CA)'!ABT31,DB28+$I28))</f>
        <v>0</v>
      </c>
      <c r="DD28" s="374">
        <f>IF(DD$3=1,DC28,IF(DD$2&lt;=$F$1,'PianificazionePMO(CA)'!TO31+'PianificazionePMO(CA)'!XR31+'PianificazionePMO(CA)'!ABU31,DC28+$I28))</f>
        <v>0</v>
      </c>
      <c r="DE28" s="374">
        <f>IF(DE$3=1,DD28,IF(DE$2&lt;=$F$1,'PianificazionePMO(CA)'!TP31+'PianificazionePMO(CA)'!XS31+'PianificazionePMO(CA)'!ABV31,DD28+$I28))</f>
        <v>0</v>
      </c>
      <c r="DF28" s="374">
        <f>IF(DF$3=1,DE28,IF(DF$2&lt;=$F$1,'PianificazionePMO(CA)'!TQ31+'PianificazionePMO(CA)'!XT31+'PianificazionePMO(CA)'!ABW31,DE28+$I28))</f>
        <v>0</v>
      </c>
      <c r="DG28" s="374">
        <f>IF(DG$3=1,DF28,IF(DG$2&lt;=$F$1,'PianificazionePMO(CA)'!TR31+'PianificazionePMO(CA)'!XU31+'PianificazionePMO(CA)'!ABX31,DF28+$I28))</f>
        <v>0</v>
      </c>
      <c r="DH28" s="374">
        <f>IF(DH$3=1,DG28,IF(DH$2&lt;=$F$1,'PianificazionePMO(CA)'!TS31+'PianificazionePMO(CA)'!XV31+'PianificazionePMO(CA)'!ABY31,DG28+$I28))</f>
        <v>0</v>
      </c>
      <c r="DI28" s="374">
        <f>IF(DI$3=1,DH28,IF(DI$2&lt;=$F$1,'PianificazionePMO(CA)'!TT31+'PianificazionePMO(CA)'!XW31+'PianificazionePMO(CA)'!ABZ31,DH28+$I28))</f>
        <v>0</v>
      </c>
      <c r="DJ28" s="374">
        <f>IF(DJ$3=1,DI28,IF(DJ$2&lt;=$F$1,'PianificazionePMO(CA)'!TU31+'PianificazionePMO(CA)'!XX31+'PianificazionePMO(CA)'!ACA31,DI28+$I28))</f>
        <v>0</v>
      </c>
      <c r="DK28" s="374"/>
      <c r="DL28" s="374"/>
      <c r="DM28" s="374"/>
      <c r="DN28" s="371"/>
      <c r="DO28" s="371"/>
      <c r="DP28" s="371"/>
      <c r="DQ28" s="371"/>
      <c r="DR28" s="371"/>
      <c r="DS28" s="371"/>
      <c r="DT28" s="371"/>
      <c r="DU28" s="371"/>
      <c r="DV28" s="371"/>
      <c r="DW28" s="371"/>
      <c r="DX28" s="371"/>
      <c r="DY28" s="371"/>
      <c r="DZ28" s="371"/>
      <c r="EA28" s="371"/>
      <c r="EB28" s="371"/>
      <c r="EC28" s="371"/>
      <c r="ED28" s="371"/>
      <c r="EE28" s="371"/>
      <c r="EF28" s="371"/>
      <c r="EG28" s="371"/>
      <c r="EH28" s="371"/>
      <c r="EI28" s="371"/>
      <c r="EJ28" s="371"/>
      <c r="EK28" s="371"/>
      <c r="EL28" s="371"/>
      <c r="EM28" s="371"/>
      <c r="EN28" s="371"/>
      <c r="EO28" s="371"/>
      <c r="EP28" s="371"/>
      <c r="EQ28" s="371"/>
      <c r="ER28" s="371"/>
      <c r="ES28" s="371"/>
      <c r="ET28" s="371"/>
      <c r="EU28" s="371"/>
      <c r="EV28" s="371"/>
      <c r="EW28" s="371"/>
      <c r="EX28" s="371"/>
      <c r="EY28" s="371"/>
      <c r="EZ28" s="371"/>
      <c r="FA28" s="371"/>
      <c r="FB28" s="371"/>
      <c r="FC28" s="371"/>
      <c r="FD28" s="371"/>
      <c r="FE28" s="371"/>
      <c r="FF28" s="371"/>
      <c r="FG28" s="371"/>
      <c r="FH28" s="371"/>
      <c r="FI28" s="371"/>
      <c r="FJ28" s="371"/>
    </row>
    <row r="29" spans="1:166" outlineLevel="1">
      <c r="A29" s="824"/>
      <c r="B29" s="362">
        <f>'Lista PMO'!A30</f>
        <v>0</v>
      </c>
      <c r="C29" s="362">
        <f>'Lista PMO'!B30</f>
        <v>0</v>
      </c>
      <c r="D29" s="362">
        <f>'Lista PMO'!C30</f>
        <v>0</v>
      </c>
      <c r="E29" s="369"/>
      <c r="F29" s="370"/>
      <c r="G29" s="369"/>
      <c r="H29" s="378"/>
      <c r="N29" s="374">
        <f>IF(N$3=1,M29,IF(N$2&lt;=$F$1,'PianificazionePMO(CA)'!PY32+'PianificazionePMO(CA)'!UB32+'PianificazionePMO(CA)'!YE32,M29+$I29))</f>
        <v>0</v>
      </c>
      <c r="O29" s="374">
        <f>IF(O$3=1,N29,IF(O$2&lt;=$F$1,'PianificazionePMO(CA)'!PZ32+'PianificazionePMO(CA)'!UC32+'PianificazionePMO(CA)'!YF32,N29+$I29))</f>
        <v>0</v>
      </c>
      <c r="P29" s="374">
        <f>IF(P$3=1,O29,IF(P$2&lt;=$F$1,'PianificazionePMO(CA)'!QA32+'PianificazionePMO(CA)'!UD32+'PianificazionePMO(CA)'!YG32,O29+$I29))</f>
        <v>0</v>
      </c>
      <c r="Q29" s="374">
        <f>IF(Q$3=1,P29,IF(Q$2&lt;=$F$1,'PianificazionePMO(CA)'!QB32+'PianificazionePMO(CA)'!UE32+'PianificazionePMO(CA)'!YH32,P29+$I29))</f>
        <v>0</v>
      </c>
      <c r="R29" s="374">
        <f>IF(R$3=1,Q29,IF(R$2&lt;=$F$1,'PianificazionePMO(CA)'!QC32+'PianificazionePMO(CA)'!UF32+'PianificazionePMO(CA)'!YI32,Q29+$I29))</f>
        <v>0</v>
      </c>
      <c r="S29" s="374">
        <f>IF(S$3=1,R29,IF(S$2&lt;=$F$1,'PianificazionePMO(CA)'!QD32+'PianificazionePMO(CA)'!UG32+'PianificazionePMO(CA)'!YJ32,R29+$I29))</f>
        <v>0</v>
      </c>
      <c r="T29" s="374">
        <f>IF(T$3=1,S29,IF(T$2&lt;=$F$1,'PianificazionePMO(CA)'!QE32+'PianificazionePMO(CA)'!UH32+'PianificazionePMO(CA)'!YK32,S29+$I29))</f>
        <v>0</v>
      </c>
      <c r="U29" s="374">
        <f>IF(U$3=1,T29,IF(U$2&lt;=$F$1,'PianificazionePMO(CA)'!QF32+'PianificazionePMO(CA)'!UI32+'PianificazionePMO(CA)'!YL32,T29+$I29))</f>
        <v>0</v>
      </c>
      <c r="V29" s="374">
        <f>IF(V$3=1,U29,IF(V$2&lt;=$F$1,'PianificazionePMO(CA)'!QG32+'PianificazionePMO(CA)'!UJ32+'PianificazionePMO(CA)'!YM32,U29+$I29))</f>
        <v>0</v>
      </c>
      <c r="W29" s="374">
        <f>IF(W$3=1,V29,IF(W$2&lt;=$F$1,'PianificazionePMO(CA)'!QH32+'PianificazionePMO(CA)'!UK32+'PianificazionePMO(CA)'!YN32,V29+$I29))</f>
        <v>0</v>
      </c>
      <c r="X29" s="374">
        <f>IF(X$3=1,W29,IF(X$2&lt;=$F$1,'PianificazionePMO(CA)'!QI32+'PianificazionePMO(CA)'!UL32+'PianificazionePMO(CA)'!YO32,W29+$I29))</f>
        <v>0</v>
      </c>
      <c r="Y29" s="374">
        <f>IF(Y$3=1,X29,IF(Y$2&lt;=$F$1,'PianificazionePMO(CA)'!QJ32+'PianificazionePMO(CA)'!UM32+'PianificazionePMO(CA)'!YP32,X29+$I29))</f>
        <v>0</v>
      </c>
      <c r="Z29" s="374">
        <f>IF(Z$3=1,Y29,IF(Z$2&lt;=$F$1,'PianificazionePMO(CA)'!QK32+'PianificazionePMO(CA)'!UN32+'PianificazionePMO(CA)'!YQ32,Y29+$I29))</f>
        <v>0</v>
      </c>
      <c r="AA29" s="374">
        <f>IF(AA$3=1,Z29,IF(AA$2&lt;=$F$1,'PianificazionePMO(CA)'!QL32+'PianificazionePMO(CA)'!UO32+'PianificazionePMO(CA)'!YR32,Z29+$I29))</f>
        <v>0</v>
      </c>
      <c r="AB29" s="374">
        <f>IF(AB$3=1,AA29,IF(AB$2&lt;=$F$1,'PianificazionePMO(CA)'!QM32+'PianificazionePMO(CA)'!UP32+'PianificazionePMO(CA)'!YS32,AA29+$I29))</f>
        <v>0</v>
      </c>
      <c r="AC29" s="374">
        <f>IF(AC$3=1,AB29,IF(AC$2&lt;=$F$1,'PianificazionePMO(CA)'!QN32+'PianificazionePMO(CA)'!UQ32+'PianificazionePMO(CA)'!YT32,AB29+$I29))</f>
        <v>0</v>
      </c>
      <c r="AD29" s="374">
        <f>IF(AD$3=1,AC29,IF(AD$2&lt;=$F$1,'PianificazionePMO(CA)'!QO32+'PianificazionePMO(CA)'!UR32+'PianificazionePMO(CA)'!YU32,AC29+$I29))</f>
        <v>0</v>
      </c>
      <c r="AE29" s="374">
        <f>IF(AE$3=1,AD29,IF(AE$2&lt;=$F$1,'PianificazionePMO(CA)'!QP32+'PianificazionePMO(CA)'!US32+'PianificazionePMO(CA)'!YV32,AD29+$I29))</f>
        <v>0</v>
      </c>
      <c r="AF29" s="374">
        <f>IF(AF$3=1,AE29,IF(AF$2&lt;=$F$1,'PianificazionePMO(CA)'!QQ32+'PianificazionePMO(CA)'!UT32+'PianificazionePMO(CA)'!YW32,AE29+$I29))</f>
        <v>0</v>
      </c>
      <c r="AG29" s="374">
        <f>IF(AG$3=1,AF29,IF(AG$2&lt;=$F$1,'PianificazionePMO(CA)'!QR32+'PianificazionePMO(CA)'!UU32+'PianificazionePMO(CA)'!YX32,AF29+$I29))</f>
        <v>0</v>
      </c>
      <c r="AH29" s="374">
        <f>IF(AH$3=1,AG29,IF(AH$2&lt;=$F$1,'PianificazionePMO(CA)'!QS32+'PianificazionePMO(CA)'!UV32+'PianificazionePMO(CA)'!YY32,AG29+$I29))</f>
        <v>0</v>
      </c>
      <c r="AI29" s="374">
        <f>IF(AI$3=1,AH29,IF(AI$2&lt;=$F$1,'PianificazionePMO(CA)'!QT32+'PianificazionePMO(CA)'!UW32+'PianificazionePMO(CA)'!YZ32,AH29+$I29))</f>
        <v>0</v>
      </c>
      <c r="AJ29" s="374">
        <f>IF(AJ$3=1,AI29,IF(AJ$2&lt;=$F$1,'PianificazionePMO(CA)'!QU32+'PianificazionePMO(CA)'!UX32+'PianificazionePMO(CA)'!ZA32,AI29+$I29))</f>
        <v>0</v>
      </c>
      <c r="AK29" s="374">
        <f>IF(AK$3=1,AJ29,IF(AK$2&lt;=$F$1,'PianificazionePMO(CA)'!QV32+'PianificazionePMO(CA)'!UY32+'PianificazionePMO(CA)'!ZB32,AJ29+$I29))</f>
        <v>0</v>
      </c>
      <c r="AL29" s="374">
        <f>IF(AL$3=1,AK29,IF(AL$2&lt;=$F$1,'PianificazionePMO(CA)'!QW32+'PianificazionePMO(CA)'!UZ32+'PianificazionePMO(CA)'!ZC32,AK29+$I29))</f>
        <v>0</v>
      </c>
      <c r="AM29" s="374">
        <f>IF(AM$3=1,AL29,IF(AM$2&lt;=$F$1,'PianificazionePMO(CA)'!QX32+'PianificazionePMO(CA)'!VA32+'PianificazionePMO(CA)'!ZD32,AL29+$I29))</f>
        <v>0</v>
      </c>
      <c r="AN29" s="374">
        <f>IF(AN$3=1,AM29,IF(AN$2&lt;=$F$1,'PianificazionePMO(CA)'!QY32+'PianificazionePMO(CA)'!VB32+'PianificazionePMO(CA)'!ZE32,AM29+$I29))</f>
        <v>0</v>
      </c>
      <c r="AO29" s="374">
        <f>IF(AO$3=1,AN29,IF(AO$2&lt;=$F$1,'PianificazionePMO(CA)'!QZ32+'PianificazionePMO(CA)'!VC32+'PianificazionePMO(CA)'!ZF32,AN29+$I29))</f>
        <v>0</v>
      </c>
      <c r="AP29" s="374">
        <f>IF(AP$3=1,AO29,IF(AP$2&lt;=$F$1,'PianificazionePMO(CA)'!RA32+'PianificazionePMO(CA)'!VD32+'PianificazionePMO(CA)'!ZG32,AO29+$I29))</f>
        <v>0</v>
      </c>
      <c r="AQ29" s="374">
        <f>IF(AQ$3=1,AP29,IF(AQ$2&lt;=$F$1,'PianificazionePMO(CA)'!RB32+'PianificazionePMO(CA)'!VE32+'PianificazionePMO(CA)'!ZH32,AP29+$I29))</f>
        <v>0</v>
      </c>
      <c r="AR29" s="374">
        <f>IF(AR$3=1,AQ29,IF(AR$2&lt;=$F$1,'PianificazionePMO(CA)'!RC32+'PianificazionePMO(CA)'!VF32+'PianificazionePMO(CA)'!ZI32,AQ29+$I29))</f>
        <v>0</v>
      </c>
      <c r="AS29" s="374">
        <f>IF(AS$3=1,AR29,IF(AS$2&lt;=$F$1,'PianificazionePMO(CA)'!RD32+'PianificazionePMO(CA)'!VG32+'PianificazionePMO(CA)'!ZJ32,AR29+$I29))</f>
        <v>0</v>
      </c>
      <c r="AT29" s="374">
        <f>IF(AT$3=1,AS29,IF(AT$2&lt;=$F$1,'PianificazionePMO(CA)'!RE32+'PianificazionePMO(CA)'!VH32+'PianificazionePMO(CA)'!ZK32,AS29+$I29))</f>
        <v>0</v>
      </c>
      <c r="AU29" s="374">
        <f>IF(AU$3=1,AT29,IF(AU$2&lt;=$F$1,'PianificazionePMO(CA)'!RF32+'PianificazionePMO(CA)'!VI32+'PianificazionePMO(CA)'!ZL32,AT29+$I29))</f>
        <v>0</v>
      </c>
      <c r="AV29" s="374">
        <f>IF(AV$3=1,AU29,IF(AV$2&lt;=$F$1,'PianificazionePMO(CA)'!RG32+'PianificazionePMO(CA)'!VJ32+'PianificazionePMO(CA)'!ZM32,AU29+$I29))</f>
        <v>0</v>
      </c>
      <c r="AW29" s="374">
        <f>IF(AW$3=1,AV29,IF(AW$2&lt;=$F$1,'PianificazionePMO(CA)'!RH32+'PianificazionePMO(CA)'!VK32+'PianificazionePMO(CA)'!ZN32,AV29+$I29))</f>
        <v>0</v>
      </c>
      <c r="AX29" s="374">
        <f>IF(AX$3=1,AW29,IF(AX$2&lt;=$F$1,'PianificazionePMO(CA)'!RI32+'PianificazionePMO(CA)'!VL32+'PianificazionePMO(CA)'!ZO32,AW29+$I29))</f>
        <v>0</v>
      </c>
      <c r="AY29" s="374">
        <f>IF(AY$3=1,AX29,IF(AY$2&lt;=$F$1,'PianificazionePMO(CA)'!RJ32+'PianificazionePMO(CA)'!VM32+'PianificazionePMO(CA)'!ZP32,AX29+$I29))</f>
        <v>0</v>
      </c>
      <c r="AZ29" s="374">
        <f>IF(AZ$3=1,AY29,IF(AZ$2&lt;=$F$1,'PianificazionePMO(CA)'!RK32+'PianificazionePMO(CA)'!VN32+'PianificazionePMO(CA)'!ZQ32,AY29+$I29))</f>
        <v>0</v>
      </c>
      <c r="BA29" s="374">
        <f>IF(BA$3=1,AZ29,IF(BA$2&lt;=$F$1,'PianificazionePMO(CA)'!RL32+'PianificazionePMO(CA)'!VO32+'PianificazionePMO(CA)'!ZR32,AZ29+$I29))</f>
        <v>0</v>
      </c>
      <c r="BB29" s="374">
        <f>IF(BB$3=1,BA29,IF(BB$2&lt;=$F$1,'PianificazionePMO(CA)'!RM32+'PianificazionePMO(CA)'!VP32+'PianificazionePMO(CA)'!ZS32,BA29+$I29))</f>
        <v>0</v>
      </c>
      <c r="BC29" s="374">
        <f>IF(BC$3=1,BB29,IF(BC$2&lt;=$F$1,'PianificazionePMO(CA)'!RN32+'PianificazionePMO(CA)'!VQ32+'PianificazionePMO(CA)'!ZT32,BB29+$I29))</f>
        <v>0</v>
      </c>
      <c r="BD29" s="374">
        <f>IF(BD$3=1,BC29,IF(BD$2&lt;=$F$1,'PianificazionePMO(CA)'!RO32+'PianificazionePMO(CA)'!VR32+'PianificazionePMO(CA)'!ZU32,BC29+$I29))</f>
        <v>0</v>
      </c>
      <c r="BE29" s="374">
        <f>IF(BE$3=1,BD29,IF(BE$2&lt;=$F$1,'PianificazionePMO(CA)'!RP32+'PianificazionePMO(CA)'!VS32+'PianificazionePMO(CA)'!ZV32,BD29+$I29))</f>
        <v>0</v>
      </c>
      <c r="BF29" s="374">
        <f>IF(BF$3=1,BE29,IF(BF$2&lt;=$F$1,'PianificazionePMO(CA)'!RQ32+'PianificazionePMO(CA)'!VT32+'PianificazionePMO(CA)'!ZW32,BE29+$I29))</f>
        <v>0</v>
      </c>
      <c r="BG29" s="374">
        <f>IF(BG$3=1,BF29,IF(BG$2&lt;=$F$1,'PianificazionePMO(CA)'!RR32+'PianificazionePMO(CA)'!VU32+'PianificazionePMO(CA)'!ZX32,BF29+$I29))</f>
        <v>0</v>
      </c>
      <c r="BH29" s="374">
        <f>IF(BH$3=1,BG29,IF(BH$2&lt;=$F$1,'PianificazionePMO(CA)'!RS32+'PianificazionePMO(CA)'!VV32+'PianificazionePMO(CA)'!ZY32,BG29+$I29))</f>
        <v>0</v>
      </c>
      <c r="BI29" s="374">
        <f>IF(BI$3=1,BH29,IF(BI$2&lt;=$F$1,'PianificazionePMO(CA)'!RT32+'PianificazionePMO(CA)'!VW32+'PianificazionePMO(CA)'!ZZ32,BH29+$I29))</f>
        <v>0</v>
      </c>
      <c r="BJ29" s="374">
        <f>IF(BJ$3=1,BI29,IF(BJ$2&lt;=$F$1,'PianificazionePMO(CA)'!RU32+'PianificazionePMO(CA)'!VX32+'PianificazionePMO(CA)'!AAA32,BI29+$I29))</f>
        <v>0</v>
      </c>
      <c r="BK29" s="374">
        <f>IF(BK$3=1,BJ29,IF(BK$2&lt;=$F$1,'PianificazionePMO(CA)'!RV32+'PianificazionePMO(CA)'!VY32+'PianificazionePMO(CA)'!AAB32,BJ29+$I29))</f>
        <v>0</v>
      </c>
      <c r="BL29" s="374">
        <f>IF(BL$3=1,BK29,IF(BL$2&lt;=$F$1,'PianificazionePMO(CA)'!RW32+'PianificazionePMO(CA)'!VZ32+'PianificazionePMO(CA)'!AAC32,BK29+$I29))</f>
        <v>0</v>
      </c>
      <c r="BM29" s="374">
        <f>IF(BM$3=1,BL29,IF(BM$2&lt;=$F$1,'PianificazionePMO(CA)'!RX32+'PianificazionePMO(CA)'!WA32+'PianificazionePMO(CA)'!AAD32,BL29+$I29))</f>
        <v>0</v>
      </c>
      <c r="BN29" s="374">
        <f>IF(BN$3=1,BM29,IF(BN$2&lt;=$F$1,'PianificazionePMO(CA)'!RY32+'PianificazionePMO(CA)'!WB32+'PianificazionePMO(CA)'!AAE32,BM29+$I29))</f>
        <v>0</v>
      </c>
      <c r="BO29" s="374">
        <f>IF(BO$3=1,BN29,IF(BO$2&lt;=$F$1,'PianificazionePMO(CA)'!RZ32+'PianificazionePMO(CA)'!WC32+'PianificazionePMO(CA)'!AAF32,BN29+$I29))</f>
        <v>0</v>
      </c>
      <c r="BP29" s="374">
        <f>IF(BP$3=1,BO29,IF(BP$2&lt;=$F$1,'PianificazionePMO(CA)'!SA32+'PianificazionePMO(CA)'!WD32+'PianificazionePMO(CA)'!AAG32,BO29+$I29))</f>
        <v>0</v>
      </c>
      <c r="BQ29" s="374">
        <f>IF(BQ$3=1,BP29,IF(BQ$2&lt;=$F$1,'PianificazionePMO(CA)'!SB32+'PianificazionePMO(CA)'!WE32+'PianificazionePMO(CA)'!AAH32,BP29+$I29))</f>
        <v>0</v>
      </c>
      <c r="BR29" s="374">
        <f>IF(BR$3=1,BQ29,IF(BR$2&lt;=$F$1,'PianificazionePMO(CA)'!SC32+'PianificazionePMO(CA)'!WF32+'PianificazionePMO(CA)'!AAI32,BQ29+$I29))</f>
        <v>0</v>
      </c>
      <c r="BS29" s="374">
        <f>IF(BS$3=1,BR29,IF(BS$2&lt;=$F$1,'PianificazionePMO(CA)'!SD32+'PianificazionePMO(CA)'!WG32+'PianificazionePMO(CA)'!AAJ32,BR29+$I29))</f>
        <v>0</v>
      </c>
      <c r="BT29" s="374">
        <f>IF(BT$3=1,BS29,IF(BT$2&lt;=$F$1,'PianificazionePMO(CA)'!SE32+'PianificazionePMO(CA)'!WH32+'PianificazionePMO(CA)'!AAK32,BS29+$I29))</f>
        <v>0</v>
      </c>
      <c r="BU29" s="374">
        <f>IF(BU$3=1,BT29,IF(BU$2&lt;=$F$1,'PianificazionePMO(CA)'!SF32+'PianificazionePMO(CA)'!WI32+'PianificazionePMO(CA)'!AAL32,BT29+$I29))</f>
        <v>0</v>
      </c>
      <c r="BV29" s="374">
        <f>IF(BV$3=1,BU29,IF(BV$2&lt;=$F$1,'PianificazionePMO(CA)'!SG32+'PianificazionePMO(CA)'!WJ32+'PianificazionePMO(CA)'!AAM32,BU29+$I29))</f>
        <v>0</v>
      </c>
      <c r="BW29" s="374">
        <f>IF(BW$3=1,BV29,IF(BW$2&lt;=$F$1,'PianificazionePMO(CA)'!SH32+'PianificazionePMO(CA)'!WK32+'PianificazionePMO(CA)'!AAN32,BV29+$I29))</f>
        <v>0</v>
      </c>
      <c r="BX29" s="374">
        <f>IF(BX$3=1,BW29,IF(BX$2&lt;=$F$1,'PianificazionePMO(CA)'!SI32+'PianificazionePMO(CA)'!WL32+'PianificazionePMO(CA)'!AAO32,BW29+$I29))</f>
        <v>0</v>
      </c>
      <c r="BY29" s="374">
        <f>IF(BY$3=1,BX29,IF(BY$2&lt;=$F$1,'PianificazionePMO(CA)'!SJ32+'PianificazionePMO(CA)'!WM32+'PianificazionePMO(CA)'!AAP32,BX29+$I29))</f>
        <v>0</v>
      </c>
      <c r="BZ29" s="374">
        <f>IF(BZ$3=1,BY29,IF(BZ$2&lt;=$F$1,'PianificazionePMO(CA)'!SK32+'PianificazionePMO(CA)'!WN32+'PianificazionePMO(CA)'!AAQ32,BY29+$I29))</f>
        <v>0</v>
      </c>
      <c r="CA29" s="374">
        <f>IF(CA$3=1,BZ29,IF(CA$2&lt;=$F$1,'PianificazionePMO(CA)'!SL32+'PianificazionePMO(CA)'!WO32+'PianificazionePMO(CA)'!AAR32,BZ29+$I29))</f>
        <v>0</v>
      </c>
      <c r="CB29" s="374">
        <f>IF(CB$3=1,CA29,IF(CB$2&lt;=$F$1,'PianificazionePMO(CA)'!SM32+'PianificazionePMO(CA)'!WP32+'PianificazionePMO(CA)'!AAS32,CA29+$I29))</f>
        <v>0</v>
      </c>
      <c r="CC29" s="374">
        <f>IF(CC$3=1,CB29,IF(CC$2&lt;=$F$1,'PianificazionePMO(CA)'!SN32+'PianificazionePMO(CA)'!WQ32+'PianificazionePMO(CA)'!AAT32,CB29+$I29))</f>
        <v>0</v>
      </c>
      <c r="CD29" s="374">
        <f>IF(CD$3=1,CC29,IF(CD$2&lt;=$F$1,'PianificazionePMO(CA)'!SO32+'PianificazionePMO(CA)'!WR32+'PianificazionePMO(CA)'!AAU32,CC29+$I29))</f>
        <v>0</v>
      </c>
      <c r="CE29" s="374">
        <f>IF(CE$3=1,CD29,IF(CE$2&lt;=$F$1,'PianificazionePMO(CA)'!SP32+'PianificazionePMO(CA)'!WS32+'PianificazionePMO(CA)'!AAV32,CD29+$I29))</f>
        <v>0</v>
      </c>
      <c r="CF29" s="374">
        <f>IF(CF$3=1,CE29,IF(CF$2&lt;=$F$1,'PianificazionePMO(CA)'!SQ32+'PianificazionePMO(CA)'!WT32+'PianificazionePMO(CA)'!AAW32,CE29+$I29))</f>
        <v>0</v>
      </c>
      <c r="CG29" s="374">
        <f>IF(CG$3=1,CF29,IF(CG$2&lt;=$F$1,'PianificazionePMO(CA)'!SR32+'PianificazionePMO(CA)'!WU32+'PianificazionePMO(CA)'!AAX32,CF29+$I29))</f>
        <v>0</v>
      </c>
      <c r="CH29" s="374">
        <f>IF(CH$3=1,CG29,IF(CH$2&lt;=$F$1,'PianificazionePMO(CA)'!SS32+'PianificazionePMO(CA)'!WV32+'PianificazionePMO(CA)'!AAY32,CG29+$I29))</f>
        <v>0</v>
      </c>
      <c r="CI29" s="374">
        <f>IF(CI$3=1,CH29,IF(CI$2&lt;=$F$1,'PianificazionePMO(CA)'!ST32+'PianificazionePMO(CA)'!WW32+'PianificazionePMO(CA)'!AAZ32,CH29+$I29))</f>
        <v>0</v>
      </c>
      <c r="CJ29" s="374">
        <f>IF(CJ$3=1,CI29,IF(CJ$2&lt;=$F$1,'PianificazionePMO(CA)'!SU32+'PianificazionePMO(CA)'!WX32+'PianificazionePMO(CA)'!ABA32,CI29+$I29))</f>
        <v>0</v>
      </c>
      <c r="CK29" s="374">
        <f>IF(CK$3=1,CJ29,IF(CK$2&lt;=$F$1,'PianificazionePMO(CA)'!SV32+'PianificazionePMO(CA)'!WY32+'PianificazionePMO(CA)'!ABB32,CJ29+$I29))</f>
        <v>0</v>
      </c>
      <c r="CL29" s="374">
        <f>IF(CL$3=1,CK29,IF(CL$2&lt;=$F$1,'PianificazionePMO(CA)'!SW32+'PianificazionePMO(CA)'!WZ32+'PianificazionePMO(CA)'!ABC32,CK29+$I29))</f>
        <v>0</v>
      </c>
      <c r="CM29" s="374">
        <f>IF(CM$3=1,CL29,IF(CM$2&lt;=$F$1,'PianificazionePMO(CA)'!SX32+'PianificazionePMO(CA)'!XA32+'PianificazionePMO(CA)'!ABD32,CL29+$I29))</f>
        <v>0</v>
      </c>
      <c r="CN29" s="374">
        <f>IF(CN$3=1,CM29,IF(CN$2&lt;=$F$1,'PianificazionePMO(CA)'!SY32+'PianificazionePMO(CA)'!XB32+'PianificazionePMO(CA)'!ABE32,CM29+$I29))</f>
        <v>0</v>
      </c>
      <c r="CO29" s="374">
        <f>IF(CO$3=1,CN29,IF(CO$2&lt;=$F$1,'PianificazionePMO(CA)'!SZ32+'PianificazionePMO(CA)'!XC32+'PianificazionePMO(CA)'!ABF32,CN29+$I29))</f>
        <v>0</v>
      </c>
      <c r="CP29" s="374">
        <f>IF(CP$3=1,CO29,IF(CP$2&lt;=$F$1,'PianificazionePMO(CA)'!TA32+'PianificazionePMO(CA)'!XD32+'PianificazionePMO(CA)'!ABG32,CO29+$I29))</f>
        <v>0</v>
      </c>
      <c r="CQ29" s="374">
        <f>IF(CQ$3=1,CP29,IF(CQ$2&lt;=$F$1,'PianificazionePMO(CA)'!TB32+'PianificazionePMO(CA)'!XE32+'PianificazionePMO(CA)'!ABH32,CP29+$I29))</f>
        <v>0</v>
      </c>
      <c r="CR29" s="374">
        <f>IF(CR$3=1,CQ29,IF(CR$2&lt;=$F$1,'PianificazionePMO(CA)'!TC32+'PianificazionePMO(CA)'!XF32+'PianificazionePMO(CA)'!ABI32,CQ29+$I29))</f>
        <v>0</v>
      </c>
      <c r="CS29" s="374">
        <f>IF(CS$3=1,CR29,IF(CS$2&lt;=$F$1,'PianificazionePMO(CA)'!TD32+'PianificazionePMO(CA)'!XG32+'PianificazionePMO(CA)'!ABJ32,CR29+$I29))</f>
        <v>0</v>
      </c>
      <c r="CT29" s="374">
        <f>IF(CT$3=1,CS29,IF(CT$2&lt;=$F$1,'PianificazionePMO(CA)'!TE32+'PianificazionePMO(CA)'!XH32+'PianificazionePMO(CA)'!ABK32,CS29+$I29))</f>
        <v>0</v>
      </c>
      <c r="CU29" s="374">
        <f>IF(CU$3=1,CT29,IF(CU$2&lt;=$F$1,'PianificazionePMO(CA)'!TF32+'PianificazionePMO(CA)'!XI32+'PianificazionePMO(CA)'!ABL32,CT29+$I29))</f>
        <v>0</v>
      </c>
      <c r="CV29" s="374">
        <f>IF(CV$3=1,CU29,IF(CV$2&lt;=$F$1,'PianificazionePMO(CA)'!TG32+'PianificazionePMO(CA)'!XJ32+'PianificazionePMO(CA)'!ABM32,CU29+$I29))</f>
        <v>0</v>
      </c>
      <c r="CW29" s="374">
        <f>IF(CW$3=1,CV29,IF(CW$2&lt;=$F$1,'PianificazionePMO(CA)'!TH32+'PianificazionePMO(CA)'!XK32+'PianificazionePMO(CA)'!ABN32,CV29+$I29))</f>
        <v>0</v>
      </c>
      <c r="CX29" s="374">
        <f>IF(CX$3=1,CW29,IF(CX$2&lt;=$F$1,'PianificazionePMO(CA)'!TI32+'PianificazionePMO(CA)'!XL32+'PianificazionePMO(CA)'!ABO32,CW29+$I29))</f>
        <v>0</v>
      </c>
      <c r="CY29" s="374">
        <f>IF(CY$3=1,CX29,IF(CY$2&lt;=$F$1,'PianificazionePMO(CA)'!TJ32+'PianificazionePMO(CA)'!XM32+'PianificazionePMO(CA)'!ABP32,CX29+$I29))</f>
        <v>0</v>
      </c>
      <c r="CZ29" s="374">
        <f>IF(CZ$3=1,CY29,IF(CZ$2&lt;=$F$1,'PianificazionePMO(CA)'!TK32+'PianificazionePMO(CA)'!XN32+'PianificazionePMO(CA)'!ABQ32,CY29+$I29))</f>
        <v>0</v>
      </c>
      <c r="DA29" s="374">
        <f>IF(DA$3=1,CZ29,IF(DA$2&lt;=$F$1,'PianificazionePMO(CA)'!TL32+'PianificazionePMO(CA)'!XO32+'PianificazionePMO(CA)'!ABR32,CZ29+$I29))</f>
        <v>0</v>
      </c>
      <c r="DB29" s="374">
        <f>IF(DB$3=1,DA29,IF(DB$2&lt;=$F$1,'PianificazionePMO(CA)'!TM32+'PianificazionePMO(CA)'!XP32+'PianificazionePMO(CA)'!ABS32,DA29+$I29))</f>
        <v>0</v>
      </c>
      <c r="DC29" s="374">
        <f>IF(DC$3=1,DB29,IF(DC$2&lt;=$F$1,'PianificazionePMO(CA)'!TN32+'PianificazionePMO(CA)'!XQ32+'PianificazionePMO(CA)'!ABT32,DB29+$I29))</f>
        <v>0</v>
      </c>
      <c r="DD29" s="374">
        <f>IF(DD$3=1,DC29,IF(DD$2&lt;=$F$1,'PianificazionePMO(CA)'!TO32+'PianificazionePMO(CA)'!XR32+'PianificazionePMO(CA)'!ABU32,DC29+$I29))</f>
        <v>0</v>
      </c>
      <c r="DE29" s="374">
        <f>IF(DE$3=1,DD29,IF(DE$2&lt;=$F$1,'PianificazionePMO(CA)'!TP32+'PianificazionePMO(CA)'!XS32+'PianificazionePMO(CA)'!ABV32,DD29+$I29))</f>
        <v>0</v>
      </c>
      <c r="DF29" s="374">
        <f>IF(DF$3=1,DE29,IF(DF$2&lt;=$F$1,'PianificazionePMO(CA)'!TQ32+'PianificazionePMO(CA)'!XT32+'PianificazionePMO(CA)'!ABW32,DE29+$I29))</f>
        <v>0</v>
      </c>
      <c r="DG29" s="374">
        <f>IF(DG$3=1,DF29,IF(DG$2&lt;=$F$1,'PianificazionePMO(CA)'!TR32+'PianificazionePMO(CA)'!XU32+'PianificazionePMO(CA)'!ABX32,DF29+$I29))</f>
        <v>0</v>
      </c>
      <c r="DH29" s="374">
        <f>IF(DH$3=1,DG29,IF(DH$2&lt;=$F$1,'PianificazionePMO(CA)'!TS32+'PianificazionePMO(CA)'!XV32+'PianificazionePMO(CA)'!ABY32,DG29+$I29))</f>
        <v>0</v>
      </c>
      <c r="DI29" s="374">
        <f>IF(DI$3=1,DH29,IF(DI$2&lt;=$F$1,'PianificazionePMO(CA)'!TT32+'PianificazionePMO(CA)'!XW32+'PianificazionePMO(CA)'!ABZ32,DH29+$I29))</f>
        <v>0</v>
      </c>
      <c r="DJ29" s="374">
        <f>IF(DJ$3=1,DI29,IF(DJ$2&lt;=$F$1,'PianificazionePMO(CA)'!TU32+'PianificazionePMO(CA)'!XX32+'PianificazionePMO(CA)'!ACA32,DI29+$I29))</f>
        <v>0</v>
      </c>
      <c r="DK29" s="374"/>
      <c r="DL29" s="374"/>
      <c r="DM29" s="374"/>
      <c r="DN29" s="371"/>
      <c r="DO29" s="371"/>
      <c r="DP29" s="371"/>
      <c r="DQ29" s="371"/>
      <c r="DR29" s="371"/>
      <c r="DS29" s="371"/>
      <c r="DT29" s="371"/>
      <c r="DU29" s="371"/>
      <c r="DV29" s="371"/>
      <c r="DW29" s="371"/>
      <c r="DX29" s="371"/>
      <c r="DY29" s="371"/>
      <c r="DZ29" s="371"/>
      <c r="EA29" s="371"/>
      <c r="EB29" s="371"/>
      <c r="EC29" s="371"/>
      <c r="ED29" s="371"/>
      <c r="EE29" s="371"/>
      <c r="EF29" s="371"/>
      <c r="EG29" s="371"/>
      <c r="EH29" s="371"/>
      <c r="EI29" s="371"/>
      <c r="EJ29" s="371"/>
      <c r="EK29" s="371"/>
      <c r="EL29" s="371"/>
      <c r="EM29" s="371"/>
      <c r="EN29" s="371"/>
      <c r="EO29" s="371"/>
      <c r="EP29" s="371"/>
      <c r="EQ29" s="371"/>
      <c r="ER29" s="371"/>
      <c r="ES29" s="371"/>
      <c r="ET29" s="371"/>
      <c r="EU29" s="371"/>
      <c r="EV29" s="371"/>
      <c r="EW29" s="371"/>
      <c r="EX29" s="371"/>
      <c r="EY29" s="371"/>
      <c r="EZ29" s="371"/>
      <c r="FA29" s="371"/>
      <c r="FB29" s="371"/>
      <c r="FC29" s="371"/>
      <c r="FD29" s="371"/>
      <c r="FE29" s="371"/>
      <c r="FF29" s="371"/>
      <c r="FG29" s="371"/>
      <c r="FH29" s="371"/>
      <c r="FI29" s="371"/>
      <c r="FJ29" s="371"/>
    </row>
    <row r="30" spans="1:166" outlineLevel="1">
      <c r="A30" s="824"/>
      <c r="B30" s="362">
        <f>'Lista PMO'!A31</f>
        <v>0</v>
      </c>
      <c r="C30" s="362">
        <f>'Lista PMO'!B31</f>
        <v>0</v>
      </c>
      <c r="D30" s="362">
        <f>'Lista PMO'!C31</f>
        <v>0</v>
      </c>
      <c r="E30" s="369"/>
      <c r="F30" s="370"/>
      <c r="G30" s="369"/>
      <c r="H30" s="378"/>
      <c r="N30" s="374">
        <f>IF(N$3=1,M30,IF(N$2&lt;=$F$1,'PianificazionePMO(CA)'!PY33+'PianificazionePMO(CA)'!UB33+'PianificazionePMO(CA)'!YE33,M30+$I30))</f>
        <v>0</v>
      </c>
      <c r="O30" s="374">
        <f>IF(O$3=1,N30,IF(O$2&lt;=$F$1,'PianificazionePMO(CA)'!PZ33+'PianificazionePMO(CA)'!UC33+'PianificazionePMO(CA)'!YF33,N30+$I30))</f>
        <v>0</v>
      </c>
      <c r="P30" s="374">
        <f>IF(P$3=1,O30,IF(P$2&lt;=$F$1,'PianificazionePMO(CA)'!QA33+'PianificazionePMO(CA)'!UD33+'PianificazionePMO(CA)'!YG33,O30+$I30))</f>
        <v>0</v>
      </c>
      <c r="Q30" s="374">
        <f>IF(Q$3=1,P30,IF(Q$2&lt;=$F$1,'PianificazionePMO(CA)'!QB33+'PianificazionePMO(CA)'!UE33+'PianificazionePMO(CA)'!YH33,P30+$I30))</f>
        <v>0</v>
      </c>
      <c r="R30" s="374">
        <f>IF(R$3=1,Q30,IF(R$2&lt;=$F$1,'PianificazionePMO(CA)'!QC33+'PianificazionePMO(CA)'!UF33+'PianificazionePMO(CA)'!YI33,Q30+$I30))</f>
        <v>0</v>
      </c>
      <c r="S30" s="374">
        <f>IF(S$3=1,R30,IF(S$2&lt;=$F$1,'PianificazionePMO(CA)'!QD33+'PianificazionePMO(CA)'!UG33+'PianificazionePMO(CA)'!YJ33,R30+$I30))</f>
        <v>0</v>
      </c>
      <c r="T30" s="374">
        <f>IF(T$3=1,S30,IF(T$2&lt;=$F$1,'PianificazionePMO(CA)'!QE33+'PianificazionePMO(CA)'!UH33+'PianificazionePMO(CA)'!YK33,S30+$I30))</f>
        <v>0</v>
      </c>
      <c r="U30" s="374">
        <f>IF(U$3=1,T30,IF(U$2&lt;=$F$1,'PianificazionePMO(CA)'!QF33+'PianificazionePMO(CA)'!UI33+'PianificazionePMO(CA)'!YL33,T30+$I30))</f>
        <v>0</v>
      </c>
      <c r="V30" s="374">
        <f>IF(V$3=1,U30,IF(V$2&lt;=$F$1,'PianificazionePMO(CA)'!QG33+'PianificazionePMO(CA)'!UJ33+'PianificazionePMO(CA)'!YM33,U30+$I30))</f>
        <v>0</v>
      </c>
      <c r="W30" s="374">
        <f>IF(W$3=1,V30,IF(W$2&lt;=$F$1,'PianificazionePMO(CA)'!QH33+'PianificazionePMO(CA)'!UK33+'PianificazionePMO(CA)'!YN33,V30+$I30))</f>
        <v>0</v>
      </c>
      <c r="X30" s="374">
        <f>IF(X$3=1,W30,IF(X$2&lt;=$F$1,'PianificazionePMO(CA)'!QI33+'PianificazionePMO(CA)'!UL33+'PianificazionePMO(CA)'!YO33,W30+$I30))</f>
        <v>0</v>
      </c>
      <c r="Y30" s="374">
        <f>IF(Y$3=1,X30,IF(Y$2&lt;=$F$1,'PianificazionePMO(CA)'!QJ33+'PianificazionePMO(CA)'!UM33+'PianificazionePMO(CA)'!YP33,X30+$I30))</f>
        <v>0</v>
      </c>
      <c r="Z30" s="374">
        <f>IF(Z$3=1,Y30,IF(Z$2&lt;=$F$1,'PianificazionePMO(CA)'!QK33+'PianificazionePMO(CA)'!UN33+'PianificazionePMO(CA)'!YQ33,Y30+$I30))</f>
        <v>0</v>
      </c>
      <c r="AA30" s="374">
        <f>IF(AA$3=1,Z30,IF(AA$2&lt;=$F$1,'PianificazionePMO(CA)'!QL33+'PianificazionePMO(CA)'!UO33+'PianificazionePMO(CA)'!YR33,Z30+$I30))</f>
        <v>0</v>
      </c>
      <c r="AB30" s="374">
        <f>IF(AB$3=1,AA30,IF(AB$2&lt;=$F$1,'PianificazionePMO(CA)'!QM33+'PianificazionePMO(CA)'!UP33+'PianificazionePMO(CA)'!YS33,AA30+$I30))</f>
        <v>0</v>
      </c>
      <c r="AC30" s="374">
        <f>IF(AC$3=1,AB30,IF(AC$2&lt;=$F$1,'PianificazionePMO(CA)'!QN33+'PianificazionePMO(CA)'!UQ33+'PianificazionePMO(CA)'!YT33,AB30+$I30))</f>
        <v>0</v>
      </c>
      <c r="AD30" s="374">
        <f>IF(AD$3=1,AC30,IF(AD$2&lt;=$F$1,'PianificazionePMO(CA)'!QO33+'PianificazionePMO(CA)'!UR33+'PianificazionePMO(CA)'!YU33,AC30+$I30))</f>
        <v>0</v>
      </c>
      <c r="AE30" s="374">
        <f>IF(AE$3=1,AD30,IF(AE$2&lt;=$F$1,'PianificazionePMO(CA)'!QP33+'PianificazionePMO(CA)'!US33+'PianificazionePMO(CA)'!YV33,AD30+$I30))</f>
        <v>0</v>
      </c>
      <c r="AF30" s="374">
        <f>IF(AF$3=1,AE30,IF(AF$2&lt;=$F$1,'PianificazionePMO(CA)'!QQ33+'PianificazionePMO(CA)'!UT33+'PianificazionePMO(CA)'!YW33,AE30+$I30))</f>
        <v>0</v>
      </c>
      <c r="AG30" s="374">
        <f>IF(AG$3=1,AF30,IF(AG$2&lt;=$F$1,'PianificazionePMO(CA)'!QR33+'PianificazionePMO(CA)'!UU33+'PianificazionePMO(CA)'!YX33,AF30+$I30))</f>
        <v>0</v>
      </c>
      <c r="AH30" s="374">
        <f>IF(AH$3=1,AG30,IF(AH$2&lt;=$F$1,'PianificazionePMO(CA)'!QS33+'PianificazionePMO(CA)'!UV33+'PianificazionePMO(CA)'!YY33,AG30+$I30))</f>
        <v>0</v>
      </c>
      <c r="AI30" s="374">
        <f>IF(AI$3=1,AH30,IF(AI$2&lt;=$F$1,'PianificazionePMO(CA)'!QT33+'PianificazionePMO(CA)'!UW33+'PianificazionePMO(CA)'!YZ33,AH30+$I30))</f>
        <v>0</v>
      </c>
      <c r="AJ30" s="374">
        <f>IF(AJ$3=1,AI30,IF(AJ$2&lt;=$F$1,'PianificazionePMO(CA)'!QU33+'PianificazionePMO(CA)'!UX33+'PianificazionePMO(CA)'!ZA33,AI30+$I30))</f>
        <v>0</v>
      </c>
      <c r="AK30" s="374">
        <f>IF(AK$3=1,AJ30,IF(AK$2&lt;=$F$1,'PianificazionePMO(CA)'!QV33+'PianificazionePMO(CA)'!UY33+'PianificazionePMO(CA)'!ZB33,AJ30+$I30))</f>
        <v>0</v>
      </c>
      <c r="AL30" s="374">
        <f>IF(AL$3=1,AK30,IF(AL$2&lt;=$F$1,'PianificazionePMO(CA)'!QW33+'PianificazionePMO(CA)'!UZ33+'PianificazionePMO(CA)'!ZC33,AK30+$I30))</f>
        <v>0</v>
      </c>
      <c r="AM30" s="374">
        <f>IF(AM$3=1,AL30,IF(AM$2&lt;=$F$1,'PianificazionePMO(CA)'!QX33+'PianificazionePMO(CA)'!VA33+'PianificazionePMO(CA)'!ZD33,AL30+$I30))</f>
        <v>0</v>
      </c>
      <c r="AN30" s="374">
        <f>IF(AN$3=1,AM30,IF(AN$2&lt;=$F$1,'PianificazionePMO(CA)'!QY33+'PianificazionePMO(CA)'!VB33+'PianificazionePMO(CA)'!ZE33,AM30+$I30))</f>
        <v>0</v>
      </c>
      <c r="AO30" s="374">
        <f>IF(AO$3=1,AN30,IF(AO$2&lt;=$F$1,'PianificazionePMO(CA)'!QZ33+'PianificazionePMO(CA)'!VC33+'PianificazionePMO(CA)'!ZF33,AN30+$I30))</f>
        <v>0</v>
      </c>
      <c r="AP30" s="374">
        <f>IF(AP$3=1,AO30,IF(AP$2&lt;=$F$1,'PianificazionePMO(CA)'!RA33+'PianificazionePMO(CA)'!VD33+'PianificazionePMO(CA)'!ZG33,AO30+$I30))</f>
        <v>0</v>
      </c>
      <c r="AQ30" s="374">
        <f>IF(AQ$3=1,AP30,IF(AQ$2&lt;=$F$1,'PianificazionePMO(CA)'!RB33+'PianificazionePMO(CA)'!VE33+'PianificazionePMO(CA)'!ZH33,AP30+$I30))</f>
        <v>0</v>
      </c>
      <c r="AR30" s="374">
        <f>IF(AR$3=1,AQ30,IF(AR$2&lt;=$F$1,'PianificazionePMO(CA)'!RC33+'PianificazionePMO(CA)'!VF33+'PianificazionePMO(CA)'!ZI33,AQ30+$I30))</f>
        <v>0</v>
      </c>
      <c r="AS30" s="374">
        <f>IF(AS$3=1,AR30,IF(AS$2&lt;=$F$1,'PianificazionePMO(CA)'!RD33+'PianificazionePMO(CA)'!VG33+'PianificazionePMO(CA)'!ZJ33,AR30+$I30))</f>
        <v>0</v>
      </c>
      <c r="AT30" s="374">
        <f>IF(AT$3=1,AS30,IF(AT$2&lt;=$F$1,'PianificazionePMO(CA)'!RE33+'PianificazionePMO(CA)'!VH33+'PianificazionePMO(CA)'!ZK33,AS30+$I30))</f>
        <v>0</v>
      </c>
      <c r="AU30" s="374">
        <f>IF(AU$3=1,AT30,IF(AU$2&lt;=$F$1,'PianificazionePMO(CA)'!RF33+'PianificazionePMO(CA)'!VI33+'PianificazionePMO(CA)'!ZL33,AT30+$I30))</f>
        <v>0</v>
      </c>
      <c r="AV30" s="374">
        <f>IF(AV$3=1,AU30,IF(AV$2&lt;=$F$1,'PianificazionePMO(CA)'!RG33+'PianificazionePMO(CA)'!VJ33+'PianificazionePMO(CA)'!ZM33,AU30+$I30))</f>
        <v>0</v>
      </c>
      <c r="AW30" s="374">
        <f>IF(AW$3=1,AV30,IF(AW$2&lt;=$F$1,'PianificazionePMO(CA)'!RH33+'PianificazionePMO(CA)'!VK33+'PianificazionePMO(CA)'!ZN33,AV30+$I30))</f>
        <v>0</v>
      </c>
      <c r="AX30" s="374">
        <f>IF(AX$3=1,AW30,IF(AX$2&lt;=$F$1,'PianificazionePMO(CA)'!RI33+'PianificazionePMO(CA)'!VL33+'PianificazionePMO(CA)'!ZO33,AW30+$I30))</f>
        <v>0</v>
      </c>
      <c r="AY30" s="374">
        <f>IF(AY$3=1,AX30,IF(AY$2&lt;=$F$1,'PianificazionePMO(CA)'!RJ33+'PianificazionePMO(CA)'!VM33+'PianificazionePMO(CA)'!ZP33,AX30+$I30))</f>
        <v>0</v>
      </c>
      <c r="AZ30" s="374">
        <f>IF(AZ$3=1,AY30,IF(AZ$2&lt;=$F$1,'PianificazionePMO(CA)'!RK33+'PianificazionePMO(CA)'!VN33+'PianificazionePMO(CA)'!ZQ33,AY30+$I30))</f>
        <v>0</v>
      </c>
      <c r="BA30" s="374">
        <f>IF(BA$3=1,AZ30,IF(BA$2&lt;=$F$1,'PianificazionePMO(CA)'!RL33+'PianificazionePMO(CA)'!VO33+'PianificazionePMO(CA)'!ZR33,AZ30+$I30))</f>
        <v>0</v>
      </c>
      <c r="BB30" s="374">
        <f>IF(BB$3=1,BA30,IF(BB$2&lt;=$F$1,'PianificazionePMO(CA)'!RM33+'PianificazionePMO(CA)'!VP33+'PianificazionePMO(CA)'!ZS33,BA30+$I30))</f>
        <v>0</v>
      </c>
      <c r="BC30" s="374">
        <f>IF(BC$3=1,BB30,IF(BC$2&lt;=$F$1,'PianificazionePMO(CA)'!RN33+'PianificazionePMO(CA)'!VQ33+'PianificazionePMO(CA)'!ZT33,BB30+$I30))</f>
        <v>0</v>
      </c>
      <c r="BD30" s="374">
        <f>IF(BD$3=1,BC30,IF(BD$2&lt;=$F$1,'PianificazionePMO(CA)'!RO33+'PianificazionePMO(CA)'!VR33+'PianificazionePMO(CA)'!ZU33,BC30+$I30))</f>
        <v>0</v>
      </c>
      <c r="BE30" s="374">
        <f>IF(BE$3=1,BD30,IF(BE$2&lt;=$F$1,'PianificazionePMO(CA)'!RP33+'PianificazionePMO(CA)'!VS33+'PianificazionePMO(CA)'!ZV33,BD30+$I30))</f>
        <v>0</v>
      </c>
      <c r="BF30" s="374">
        <f>IF(BF$3=1,BE30,IF(BF$2&lt;=$F$1,'PianificazionePMO(CA)'!RQ33+'PianificazionePMO(CA)'!VT33+'PianificazionePMO(CA)'!ZW33,BE30+$I30))</f>
        <v>0</v>
      </c>
      <c r="BG30" s="374">
        <f>IF(BG$3=1,BF30,IF(BG$2&lt;=$F$1,'PianificazionePMO(CA)'!RR33+'PianificazionePMO(CA)'!VU33+'PianificazionePMO(CA)'!ZX33,BF30+$I30))</f>
        <v>0</v>
      </c>
      <c r="BH30" s="374">
        <f>IF(BH$3=1,BG30,IF(BH$2&lt;=$F$1,'PianificazionePMO(CA)'!RS33+'PianificazionePMO(CA)'!VV33+'PianificazionePMO(CA)'!ZY33,BG30+$I30))</f>
        <v>0</v>
      </c>
      <c r="BI30" s="374">
        <f>IF(BI$3=1,BH30,IF(BI$2&lt;=$F$1,'PianificazionePMO(CA)'!RT33+'PianificazionePMO(CA)'!VW33+'PianificazionePMO(CA)'!ZZ33,BH30+$I30))</f>
        <v>0</v>
      </c>
      <c r="BJ30" s="374">
        <f>IF(BJ$3=1,BI30,IF(BJ$2&lt;=$F$1,'PianificazionePMO(CA)'!RU33+'PianificazionePMO(CA)'!VX33+'PianificazionePMO(CA)'!AAA33,BI30+$I30))</f>
        <v>0</v>
      </c>
      <c r="BK30" s="374">
        <f>IF(BK$3=1,BJ30,IF(BK$2&lt;=$F$1,'PianificazionePMO(CA)'!RV33+'PianificazionePMO(CA)'!VY33+'PianificazionePMO(CA)'!AAB33,BJ30+$I30))</f>
        <v>0</v>
      </c>
      <c r="BL30" s="374">
        <f>IF(BL$3=1,BK30,IF(BL$2&lt;=$F$1,'PianificazionePMO(CA)'!RW33+'PianificazionePMO(CA)'!VZ33+'PianificazionePMO(CA)'!AAC33,BK30+$I30))</f>
        <v>0</v>
      </c>
      <c r="BM30" s="374">
        <f>IF(BM$3=1,BL30,IF(BM$2&lt;=$F$1,'PianificazionePMO(CA)'!RX33+'PianificazionePMO(CA)'!WA33+'PianificazionePMO(CA)'!AAD33,BL30+$I30))</f>
        <v>0</v>
      </c>
      <c r="BN30" s="374">
        <f>IF(BN$3=1,BM30,IF(BN$2&lt;=$F$1,'PianificazionePMO(CA)'!RY33+'PianificazionePMO(CA)'!WB33+'PianificazionePMO(CA)'!AAE33,BM30+$I30))</f>
        <v>0</v>
      </c>
      <c r="BO30" s="374">
        <f>IF(BO$3=1,BN30,IF(BO$2&lt;=$F$1,'PianificazionePMO(CA)'!RZ33+'PianificazionePMO(CA)'!WC33+'PianificazionePMO(CA)'!AAF33,BN30+$I30))</f>
        <v>0</v>
      </c>
      <c r="BP30" s="374">
        <f>IF(BP$3=1,BO30,IF(BP$2&lt;=$F$1,'PianificazionePMO(CA)'!SA33+'PianificazionePMO(CA)'!WD33+'PianificazionePMO(CA)'!AAG33,BO30+$I30))</f>
        <v>0</v>
      </c>
      <c r="BQ30" s="374">
        <f>IF(BQ$3=1,BP30,IF(BQ$2&lt;=$F$1,'PianificazionePMO(CA)'!SB33+'PianificazionePMO(CA)'!WE33+'PianificazionePMO(CA)'!AAH33,BP30+$I30))</f>
        <v>0</v>
      </c>
      <c r="BR30" s="374">
        <f>IF(BR$3=1,BQ30,IF(BR$2&lt;=$F$1,'PianificazionePMO(CA)'!SC33+'PianificazionePMO(CA)'!WF33+'PianificazionePMO(CA)'!AAI33,BQ30+$I30))</f>
        <v>0</v>
      </c>
      <c r="BS30" s="374">
        <f>IF(BS$3=1,BR30,IF(BS$2&lt;=$F$1,'PianificazionePMO(CA)'!SD33+'PianificazionePMO(CA)'!WG33+'PianificazionePMO(CA)'!AAJ33,BR30+$I30))</f>
        <v>0</v>
      </c>
      <c r="BT30" s="374">
        <f>IF(BT$3=1,BS30,IF(BT$2&lt;=$F$1,'PianificazionePMO(CA)'!SE33+'PianificazionePMO(CA)'!WH33+'PianificazionePMO(CA)'!AAK33,BS30+$I30))</f>
        <v>0</v>
      </c>
      <c r="BU30" s="374">
        <f>IF(BU$3=1,BT30,IF(BU$2&lt;=$F$1,'PianificazionePMO(CA)'!SF33+'PianificazionePMO(CA)'!WI33+'PianificazionePMO(CA)'!AAL33,BT30+$I30))</f>
        <v>0</v>
      </c>
      <c r="BV30" s="374">
        <f>IF(BV$3=1,BU30,IF(BV$2&lt;=$F$1,'PianificazionePMO(CA)'!SG33+'PianificazionePMO(CA)'!WJ33+'PianificazionePMO(CA)'!AAM33,BU30+$I30))</f>
        <v>0</v>
      </c>
      <c r="BW30" s="374">
        <f>IF(BW$3=1,BV30,IF(BW$2&lt;=$F$1,'PianificazionePMO(CA)'!SH33+'PianificazionePMO(CA)'!WK33+'PianificazionePMO(CA)'!AAN33,BV30+$I30))</f>
        <v>0</v>
      </c>
      <c r="BX30" s="374">
        <f>IF(BX$3=1,BW30,IF(BX$2&lt;=$F$1,'PianificazionePMO(CA)'!SI33+'PianificazionePMO(CA)'!WL33+'PianificazionePMO(CA)'!AAO33,BW30+$I30))</f>
        <v>0</v>
      </c>
      <c r="BY30" s="374">
        <f>IF(BY$3=1,BX30,IF(BY$2&lt;=$F$1,'PianificazionePMO(CA)'!SJ33+'PianificazionePMO(CA)'!WM33+'PianificazionePMO(CA)'!AAP33,BX30+$I30))</f>
        <v>0</v>
      </c>
      <c r="BZ30" s="374">
        <f>IF(BZ$3=1,BY30,IF(BZ$2&lt;=$F$1,'PianificazionePMO(CA)'!SK33+'PianificazionePMO(CA)'!WN33+'PianificazionePMO(CA)'!AAQ33,BY30+$I30))</f>
        <v>0</v>
      </c>
      <c r="CA30" s="374">
        <f>IF(CA$3=1,BZ30,IF(CA$2&lt;=$F$1,'PianificazionePMO(CA)'!SL33+'PianificazionePMO(CA)'!WO33+'PianificazionePMO(CA)'!AAR33,BZ30+$I30))</f>
        <v>0</v>
      </c>
      <c r="CB30" s="374">
        <f>IF(CB$3=1,CA30,IF(CB$2&lt;=$F$1,'PianificazionePMO(CA)'!SM33+'PianificazionePMO(CA)'!WP33+'PianificazionePMO(CA)'!AAS33,CA30+$I30))</f>
        <v>0</v>
      </c>
      <c r="CC30" s="374">
        <f>IF(CC$3=1,CB30,IF(CC$2&lt;=$F$1,'PianificazionePMO(CA)'!SN33+'PianificazionePMO(CA)'!WQ33+'PianificazionePMO(CA)'!AAT33,CB30+$I30))</f>
        <v>0</v>
      </c>
      <c r="CD30" s="374">
        <f>IF(CD$3=1,CC30,IF(CD$2&lt;=$F$1,'PianificazionePMO(CA)'!SO33+'PianificazionePMO(CA)'!WR33+'PianificazionePMO(CA)'!AAU33,CC30+$I30))</f>
        <v>0</v>
      </c>
      <c r="CE30" s="374">
        <f>IF(CE$3=1,CD30,IF(CE$2&lt;=$F$1,'PianificazionePMO(CA)'!SP33+'PianificazionePMO(CA)'!WS33+'PianificazionePMO(CA)'!AAV33,CD30+$I30))</f>
        <v>0</v>
      </c>
      <c r="CF30" s="374">
        <f>IF(CF$3=1,CE30,IF(CF$2&lt;=$F$1,'PianificazionePMO(CA)'!SQ33+'PianificazionePMO(CA)'!WT33+'PianificazionePMO(CA)'!AAW33,CE30+$I30))</f>
        <v>0</v>
      </c>
      <c r="CG30" s="374">
        <f>IF(CG$3=1,CF30,IF(CG$2&lt;=$F$1,'PianificazionePMO(CA)'!SR33+'PianificazionePMO(CA)'!WU33+'PianificazionePMO(CA)'!AAX33,CF30+$I30))</f>
        <v>0</v>
      </c>
      <c r="CH30" s="374">
        <f>IF(CH$3=1,CG30,IF(CH$2&lt;=$F$1,'PianificazionePMO(CA)'!SS33+'PianificazionePMO(CA)'!WV33+'PianificazionePMO(CA)'!AAY33,CG30+$I30))</f>
        <v>0</v>
      </c>
      <c r="CI30" s="374">
        <f>IF(CI$3=1,CH30,IF(CI$2&lt;=$F$1,'PianificazionePMO(CA)'!ST33+'PianificazionePMO(CA)'!WW33+'PianificazionePMO(CA)'!AAZ33,CH30+$I30))</f>
        <v>0</v>
      </c>
      <c r="CJ30" s="374">
        <f>IF(CJ$3=1,CI30,IF(CJ$2&lt;=$F$1,'PianificazionePMO(CA)'!SU33+'PianificazionePMO(CA)'!WX33+'PianificazionePMO(CA)'!ABA33,CI30+$I30))</f>
        <v>0</v>
      </c>
      <c r="CK30" s="374">
        <f>IF(CK$3=1,CJ30,IF(CK$2&lt;=$F$1,'PianificazionePMO(CA)'!SV33+'PianificazionePMO(CA)'!WY33+'PianificazionePMO(CA)'!ABB33,CJ30+$I30))</f>
        <v>0</v>
      </c>
      <c r="CL30" s="374">
        <f>IF(CL$3=1,CK30,IF(CL$2&lt;=$F$1,'PianificazionePMO(CA)'!SW33+'PianificazionePMO(CA)'!WZ33+'PianificazionePMO(CA)'!ABC33,CK30+$I30))</f>
        <v>0</v>
      </c>
      <c r="CM30" s="374">
        <f>IF(CM$3=1,CL30,IF(CM$2&lt;=$F$1,'PianificazionePMO(CA)'!SX33+'PianificazionePMO(CA)'!XA33+'PianificazionePMO(CA)'!ABD33,CL30+$I30))</f>
        <v>0</v>
      </c>
      <c r="CN30" s="374">
        <f>IF(CN$3=1,CM30,IF(CN$2&lt;=$F$1,'PianificazionePMO(CA)'!SY33+'PianificazionePMO(CA)'!XB33+'PianificazionePMO(CA)'!ABE33,CM30+$I30))</f>
        <v>0</v>
      </c>
      <c r="CO30" s="374">
        <f>IF(CO$3=1,CN30,IF(CO$2&lt;=$F$1,'PianificazionePMO(CA)'!SZ33+'PianificazionePMO(CA)'!XC33+'PianificazionePMO(CA)'!ABF33,CN30+$I30))</f>
        <v>0</v>
      </c>
      <c r="CP30" s="374">
        <f>IF(CP$3=1,CO30,IF(CP$2&lt;=$F$1,'PianificazionePMO(CA)'!TA33+'PianificazionePMO(CA)'!XD33+'PianificazionePMO(CA)'!ABG33,CO30+$I30))</f>
        <v>0</v>
      </c>
      <c r="CQ30" s="374">
        <f>IF(CQ$3=1,CP30,IF(CQ$2&lt;=$F$1,'PianificazionePMO(CA)'!TB33+'PianificazionePMO(CA)'!XE33+'PianificazionePMO(CA)'!ABH33,CP30+$I30))</f>
        <v>0</v>
      </c>
      <c r="CR30" s="374">
        <f>IF(CR$3=1,CQ30,IF(CR$2&lt;=$F$1,'PianificazionePMO(CA)'!TC33+'PianificazionePMO(CA)'!XF33+'PianificazionePMO(CA)'!ABI33,CQ30+$I30))</f>
        <v>0</v>
      </c>
      <c r="CS30" s="374">
        <f>IF(CS$3=1,CR30,IF(CS$2&lt;=$F$1,'PianificazionePMO(CA)'!TD33+'PianificazionePMO(CA)'!XG33+'PianificazionePMO(CA)'!ABJ33,CR30+$I30))</f>
        <v>0</v>
      </c>
      <c r="CT30" s="374">
        <f>IF(CT$3=1,CS30,IF(CT$2&lt;=$F$1,'PianificazionePMO(CA)'!TE33+'PianificazionePMO(CA)'!XH33+'PianificazionePMO(CA)'!ABK33,CS30+$I30))</f>
        <v>0</v>
      </c>
      <c r="CU30" s="374">
        <f>IF(CU$3=1,CT30,IF(CU$2&lt;=$F$1,'PianificazionePMO(CA)'!TF33+'PianificazionePMO(CA)'!XI33+'PianificazionePMO(CA)'!ABL33,CT30+$I30))</f>
        <v>0</v>
      </c>
      <c r="CV30" s="374">
        <f>IF(CV$3=1,CU30,IF(CV$2&lt;=$F$1,'PianificazionePMO(CA)'!TG33+'PianificazionePMO(CA)'!XJ33+'PianificazionePMO(CA)'!ABM33,CU30+$I30))</f>
        <v>0</v>
      </c>
      <c r="CW30" s="374">
        <f>IF(CW$3=1,CV30,IF(CW$2&lt;=$F$1,'PianificazionePMO(CA)'!TH33+'PianificazionePMO(CA)'!XK33+'PianificazionePMO(CA)'!ABN33,CV30+$I30))</f>
        <v>0</v>
      </c>
      <c r="CX30" s="374">
        <f>IF(CX$3=1,CW30,IF(CX$2&lt;=$F$1,'PianificazionePMO(CA)'!TI33+'PianificazionePMO(CA)'!XL33+'PianificazionePMO(CA)'!ABO33,CW30+$I30))</f>
        <v>0</v>
      </c>
      <c r="CY30" s="374">
        <f>IF(CY$3=1,CX30,IF(CY$2&lt;=$F$1,'PianificazionePMO(CA)'!TJ33+'PianificazionePMO(CA)'!XM33+'PianificazionePMO(CA)'!ABP33,CX30+$I30))</f>
        <v>0</v>
      </c>
      <c r="CZ30" s="374">
        <f>IF(CZ$3=1,CY30,IF(CZ$2&lt;=$F$1,'PianificazionePMO(CA)'!TK33+'PianificazionePMO(CA)'!XN33+'PianificazionePMO(CA)'!ABQ33,CY30+$I30))</f>
        <v>0</v>
      </c>
      <c r="DA30" s="374">
        <f>IF(DA$3=1,CZ30,IF(DA$2&lt;=$F$1,'PianificazionePMO(CA)'!TL33+'PianificazionePMO(CA)'!XO33+'PianificazionePMO(CA)'!ABR33,CZ30+$I30))</f>
        <v>0</v>
      </c>
      <c r="DB30" s="374">
        <f>IF(DB$3=1,DA30,IF(DB$2&lt;=$F$1,'PianificazionePMO(CA)'!TM33+'PianificazionePMO(CA)'!XP33+'PianificazionePMO(CA)'!ABS33,DA30+$I30))</f>
        <v>0</v>
      </c>
      <c r="DC30" s="374">
        <f>IF(DC$3=1,DB30,IF(DC$2&lt;=$F$1,'PianificazionePMO(CA)'!TN33+'PianificazionePMO(CA)'!XQ33+'PianificazionePMO(CA)'!ABT33,DB30+$I30))</f>
        <v>0</v>
      </c>
      <c r="DD30" s="374">
        <f>IF(DD$3=1,DC30,IF(DD$2&lt;=$F$1,'PianificazionePMO(CA)'!TO33+'PianificazionePMO(CA)'!XR33+'PianificazionePMO(CA)'!ABU33,DC30+$I30))</f>
        <v>0</v>
      </c>
      <c r="DE30" s="374">
        <f>IF(DE$3=1,DD30,IF(DE$2&lt;=$F$1,'PianificazionePMO(CA)'!TP33+'PianificazionePMO(CA)'!XS33+'PianificazionePMO(CA)'!ABV33,DD30+$I30))</f>
        <v>0</v>
      </c>
      <c r="DF30" s="374">
        <f>IF(DF$3=1,DE30,IF(DF$2&lt;=$F$1,'PianificazionePMO(CA)'!TQ33+'PianificazionePMO(CA)'!XT33+'PianificazionePMO(CA)'!ABW33,DE30+$I30))</f>
        <v>0</v>
      </c>
      <c r="DG30" s="374">
        <f>IF(DG$3=1,DF30,IF(DG$2&lt;=$F$1,'PianificazionePMO(CA)'!TR33+'PianificazionePMO(CA)'!XU33+'PianificazionePMO(CA)'!ABX33,DF30+$I30))</f>
        <v>0</v>
      </c>
      <c r="DH30" s="374">
        <f>IF(DH$3=1,DG30,IF(DH$2&lt;=$F$1,'PianificazionePMO(CA)'!TS33+'PianificazionePMO(CA)'!XV33+'PianificazionePMO(CA)'!ABY33,DG30+$I30))</f>
        <v>0</v>
      </c>
      <c r="DI30" s="374">
        <f>IF(DI$3=1,DH30,IF(DI$2&lt;=$F$1,'PianificazionePMO(CA)'!TT33+'PianificazionePMO(CA)'!XW33+'PianificazionePMO(CA)'!ABZ33,DH30+$I30))</f>
        <v>0</v>
      </c>
      <c r="DJ30" s="374">
        <f>IF(DJ$3=1,DI30,IF(DJ$2&lt;=$F$1,'PianificazionePMO(CA)'!TU33+'PianificazionePMO(CA)'!XX33+'PianificazionePMO(CA)'!ACA33,DI30+$I30))</f>
        <v>0</v>
      </c>
      <c r="DK30" s="374"/>
      <c r="DL30" s="374"/>
      <c r="DM30" s="374"/>
      <c r="DN30" s="371"/>
      <c r="DO30" s="371"/>
      <c r="DP30" s="371"/>
      <c r="DQ30" s="371"/>
      <c r="DR30" s="371"/>
      <c r="DS30" s="371"/>
      <c r="DT30" s="371"/>
      <c r="DU30" s="371"/>
      <c r="DV30" s="371"/>
      <c r="DW30" s="371"/>
      <c r="DX30" s="371"/>
      <c r="DY30" s="371"/>
      <c r="DZ30" s="371"/>
      <c r="EA30" s="371"/>
      <c r="EB30" s="371"/>
      <c r="EC30" s="371"/>
      <c r="ED30" s="371"/>
      <c r="EE30" s="371"/>
      <c r="EF30" s="371"/>
      <c r="EG30" s="371"/>
      <c r="EH30" s="371"/>
      <c r="EI30" s="371"/>
      <c r="EJ30" s="371"/>
      <c r="EK30" s="371"/>
      <c r="EL30" s="371"/>
      <c r="EM30" s="371"/>
      <c r="EN30" s="371"/>
      <c r="EO30" s="371"/>
      <c r="EP30" s="371"/>
      <c r="EQ30" s="371"/>
      <c r="ER30" s="371"/>
      <c r="ES30" s="371"/>
      <c r="ET30" s="371"/>
      <c r="EU30" s="371"/>
      <c r="EV30" s="371"/>
      <c r="EW30" s="371"/>
      <c r="EX30" s="371"/>
      <c r="EY30" s="371"/>
      <c r="EZ30" s="371"/>
      <c r="FA30" s="371"/>
      <c r="FB30" s="371"/>
      <c r="FC30" s="371"/>
      <c r="FD30" s="371"/>
      <c r="FE30" s="371"/>
      <c r="FF30" s="371"/>
      <c r="FG30" s="371"/>
      <c r="FH30" s="371"/>
      <c r="FI30" s="371"/>
      <c r="FJ30" s="371"/>
    </row>
    <row r="31" spans="1:166" outlineLevel="1">
      <c r="A31" s="824"/>
      <c r="B31" s="362">
        <f>'Lista PMO'!A32</f>
        <v>0</v>
      </c>
      <c r="C31" s="362">
        <f>'Lista PMO'!B32</f>
        <v>0</v>
      </c>
      <c r="D31" s="362">
        <f>'Lista PMO'!C32</f>
        <v>0</v>
      </c>
      <c r="E31" s="369"/>
      <c r="F31" s="370"/>
      <c r="G31" s="369"/>
      <c r="H31" s="378"/>
      <c r="N31" s="374">
        <f>IF(N$3=1,M31,IF(N$2&lt;=$F$1,'PianificazionePMO(CA)'!PY34+'PianificazionePMO(CA)'!UB34+'PianificazionePMO(CA)'!YE34,M31+$I31))</f>
        <v>0</v>
      </c>
      <c r="O31" s="374">
        <f>IF(O$3=1,N31,IF(O$2&lt;=$F$1,'PianificazionePMO(CA)'!PZ34+'PianificazionePMO(CA)'!UC34+'PianificazionePMO(CA)'!YF34,N31+$I31))</f>
        <v>0</v>
      </c>
      <c r="P31" s="374">
        <f>IF(P$3=1,O31,IF(P$2&lt;=$F$1,'PianificazionePMO(CA)'!QA34+'PianificazionePMO(CA)'!UD34+'PianificazionePMO(CA)'!YG34,O31+$I31))</f>
        <v>0</v>
      </c>
      <c r="Q31" s="374">
        <f>IF(Q$3=1,P31,IF(Q$2&lt;=$F$1,'PianificazionePMO(CA)'!QB34+'PianificazionePMO(CA)'!UE34+'PianificazionePMO(CA)'!YH34,P31+$I31))</f>
        <v>0</v>
      </c>
      <c r="R31" s="374">
        <f>IF(R$3=1,Q31,IF(R$2&lt;=$F$1,'PianificazionePMO(CA)'!QC34+'PianificazionePMO(CA)'!UF34+'PianificazionePMO(CA)'!YI34,Q31+$I31))</f>
        <v>0</v>
      </c>
      <c r="S31" s="374">
        <f>IF(S$3=1,R31,IF(S$2&lt;=$F$1,'PianificazionePMO(CA)'!QD34+'PianificazionePMO(CA)'!UG34+'PianificazionePMO(CA)'!YJ34,R31+$I31))</f>
        <v>0</v>
      </c>
      <c r="T31" s="374">
        <f>IF(T$3=1,S31,IF(T$2&lt;=$F$1,'PianificazionePMO(CA)'!QE34+'PianificazionePMO(CA)'!UH34+'PianificazionePMO(CA)'!YK34,S31+$I31))</f>
        <v>0</v>
      </c>
      <c r="U31" s="374">
        <f>IF(U$3=1,T31,IF(U$2&lt;=$F$1,'PianificazionePMO(CA)'!QF34+'PianificazionePMO(CA)'!UI34+'PianificazionePMO(CA)'!YL34,T31+$I31))</f>
        <v>0</v>
      </c>
      <c r="V31" s="374">
        <f>IF(V$3=1,U31,IF(V$2&lt;=$F$1,'PianificazionePMO(CA)'!QG34+'PianificazionePMO(CA)'!UJ34+'PianificazionePMO(CA)'!YM34,U31+$I31))</f>
        <v>0</v>
      </c>
      <c r="W31" s="374">
        <f>IF(W$3=1,V31,IF(W$2&lt;=$F$1,'PianificazionePMO(CA)'!QH34+'PianificazionePMO(CA)'!UK34+'PianificazionePMO(CA)'!YN34,V31+$I31))</f>
        <v>0</v>
      </c>
      <c r="X31" s="374">
        <f>IF(X$3=1,W31,IF(X$2&lt;=$F$1,'PianificazionePMO(CA)'!QI34+'PianificazionePMO(CA)'!UL34+'PianificazionePMO(CA)'!YO34,W31+$I31))</f>
        <v>0</v>
      </c>
      <c r="Y31" s="374">
        <f>IF(Y$3=1,X31,IF(Y$2&lt;=$F$1,'PianificazionePMO(CA)'!QJ34+'PianificazionePMO(CA)'!UM34+'PianificazionePMO(CA)'!YP34,X31+$I31))</f>
        <v>0</v>
      </c>
      <c r="Z31" s="374">
        <f>IF(Z$3=1,Y31,IF(Z$2&lt;=$F$1,'PianificazionePMO(CA)'!QK34+'PianificazionePMO(CA)'!UN34+'PianificazionePMO(CA)'!YQ34,Y31+$I31))</f>
        <v>0</v>
      </c>
      <c r="AA31" s="374">
        <f>IF(AA$3=1,Z31,IF(AA$2&lt;=$F$1,'PianificazionePMO(CA)'!QL34+'PianificazionePMO(CA)'!UO34+'PianificazionePMO(CA)'!YR34,Z31+$I31))</f>
        <v>0</v>
      </c>
      <c r="AB31" s="374">
        <f>IF(AB$3=1,AA31,IF(AB$2&lt;=$F$1,'PianificazionePMO(CA)'!QM34+'PianificazionePMO(CA)'!UP34+'PianificazionePMO(CA)'!YS34,AA31+$I31))</f>
        <v>0</v>
      </c>
      <c r="AC31" s="374">
        <f>IF(AC$3=1,AB31,IF(AC$2&lt;=$F$1,'PianificazionePMO(CA)'!QN34+'PianificazionePMO(CA)'!UQ34+'PianificazionePMO(CA)'!YT34,AB31+$I31))</f>
        <v>0</v>
      </c>
      <c r="AD31" s="374">
        <f>IF(AD$3=1,AC31,IF(AD$2&lt;=$F$1,'PianificazionePMO(CA)'!QO34+'PianificazionePMO(CA)'!UR34+'PianificazionePMO(CA)'!YU34,AC31+$I31))</f>
        <v>0</v>
      </c>
      <c r="AE31" s="374">
        <f>IF(AE$3=1,AD31,IF(AE$2&lt;=$F$1,'PianificazionePMO(CA)'!QP34+'PianificazionePMO(CA)'!US34+'PianificazionePMO(CA)'!YV34,AD31+$I31))</f>
        <v>0</v>
      </c>
      <c r="AF31" s="374">
        <f>IF(AF$3=1,AE31,IF(AF$2&lt;=$F$1,'PianificazionePMO(CA)'!QQ34+'PianificazionePMO(CA)'!UT34+'PianificazionePMO(CA)'!YW34,AE31+$I31))</f>
        <v>0</v>
      </c>
      <c r="AG31" s="374">
        <f>IF(AG$3=1,AF31,IF(AG$2&lt;=$F$1,'PianificazionePMO(CA)'!QR34+'PianificazionePMO(CA)'!UU34+'PianificazionePMO(CA)'!YX34,AF31+$I31))</f>
        <v>0</v>
      </c>
      <c r="AH31" s="374">
        <f>IF(AH$3=1,AG31,IF(AH$2&lt;=$F$1,'PianificazionePMO(CA)'!QS34+'PianificazionePMO(CA)'!UV34+'PianificazionePMO(CA)'!YY34,AG31+$I31))</f>
        <v>0</v>
      </c>
      <c r="AI31" s="374">
        <f>IF(AI$3=1,AH31,IF(AI$2&lt;=$F$1,'PianificazionePMO(CA)'!QT34+'PianificazionePMO(CA)'!UW34+'PianificazionePMO(CA)'!YZ34,AH31+$I31))</f>
        <v>0</v>
      </c>
      <c r="AJ31" s="374">
        <f>IF(AJ$3=1,AI31,IF(AJ$2&lt;=$F$1,'PianificazionePMO(CA)'!QU34+'PianificazionePMO(CA)'!UX34+'PianificazionePMO(CA)'!ZA34,AI31+$I31))</f>
        <v>0</v>
      </c>
      <c r="AK31" s="374">
        <f>IF(AK$3=1,AJ31,IF(AK$2&lt;=$F$1,'PianificazionePMO(CA)'!QV34+'PianificazionePMO(CA)'!UY34+'PianificazionePMO(CA)'!ZB34,AJ31+$I31))</f>
        <v>0</v>
      </c>
      <c r="AL31" s="374">
        <f>IF(AL$3=1,AK31,IF(AL$2&lt;=$F$1,'PianificazionePMO(CA)'!QW34+'PianificazionePMO(CA)'!UZ34+'PianificazionePMO(CA)'!ZC34,AK31+$I31))</f>
        <v>0</v>
      </c>
      <c r="AM31" s="374">
        <f>IF(AM$3=1,AL31,IF(AM$2&lt;=$F$1,'PianificazionePMO(CA)'!QX34+'PianificazionePMO(CA)'!VA34+'PianificazionePMO(CA)'!ZD34,AL31+$I31))</f>
        <v>0</v>
      </c>
      <c r="AN31" s="374">
        <f>IF(AN$3=1,AM31,IF(AN$2&lt;=$F$1,'PianificazionePMO(CA)'!QY34+'PianificazionePMO(CA)'!VB34+'PianificazionePMO(CA)'!ZE34,AM31+$I31))</f>
        <v>0</v>
      </c>
      <c r="AO31" s="374">
        <f>IF(AO$3=1,AN31,IF(AO$2&lt;=$F$1,'PianificazionePMO(CA)'!QZ34+'PianificazionePMO(CA)'!VC34+'PianificazionePMO(CA)'!ZF34,AN31+$I31))</f>
        <v>0</v>
      </c>
      <c r="AP31" s="374">
        <f>IF(AP$3=1,AO31,IF(AP$2&lt;=$F$1,'PianificazionePMO(CA)'!RA34+'PianificazionePMO(CA)'!VD34+'PianificazionePMO(CA)'!ZG34,AO31+$I31))</f>
        <v>0</v>
      </c>
      <c r="AQ31" s="374">
        <f>IF(AQ$3=1,AP31,IF(AQ$2&lt;=$F$1,'PianificazionePMO(CA)'!RB34+'PianificazionePMO(CA)'!VE34+'PianificazionePMO(CA)'!ZH34,AP31+$I31))</f>
        <v>0</v>
      </c>
      <c r="AR31" s="374">
        <f>IF(AR$3=1,AQ31,IF(AR$2&lt;=$F$1,'PianificazionePMO(CA)'!RC34+'PianificazionePMO(CA)'!VF34+'PianificazionePMO(CA)'!ZI34,AQ31+$I31))</f>
        <v>0</v>
      </c>
      <c r="AS31" s="374">
        <f>IF(AS$3=1,AR31,IF(AS$2&lt;=$F$1,'PianificazionePMO(CA)'!RD34+'PianificazionePMO(CA)'!VG34+'PianificazionePMO(CA)'!ZJ34,AR31+$I31))</f>
        <v>0</v>
      </c>
      <c r="AT31" s="374">
        <f>IF(AT$3=1,AS31,IF(AT$2&lt;=$F$1,'PianificazionePMO(CA)'!RE34+'PianificazionePMO(CA)'!VH34+'PianificazionePMO(CA)'!ZK34,AS31+$I31))</f>
        <v>0</v>
      </c>
      <c r="AU31" s="374">
        <f>IF(AU$3=1,AT31,IF(AU$2&lt;=$F$1,'PianificazionePMO(CA)'!RF34+'PianificazionePMO(CA)'!VI34+'PianificazionePMO(CA)'!ZL34,AT31+$I31))</f>
        <v>0</v>
      </c>
      <c r="AV31" s="374">
        <f>IF(AV$3=1,AU31,IF(AV$2&lt;=$F$1,'PianificazionePMO(CA)'!RG34+'PianificazionePMO(CA)'!VJ34+'PianificazionePMO(CA)'!ZM34,AU31+$I31))</f>
        <v>0</v>
      </c>
      <c r="AW31" s="374">
        <f>IF(AW$3=1,AV31,IF(AW$2&lt;=$F$1,'PianificazionePMO(CA)'!RH34+'PianificazionePMO(CA)'!VK34+'PianificazionePMO(CA)'!ZN34,AV31+$I31))</f>
        <v>0</v>
      </c>
      <c r="AX31" s="374">
        <f>IF(AX$3=1,AW31,IF(AX$2&lt;=$F$1,'PianificazionePMO(CA)'!RI34+'PianificazionePMO(CA)'!VL34+'PianificazionePMO(CA)'!ZO34,AW31+$I31))</f>
        <v>0</v>
      </c>
      <c r="AY31" s="374">
        <f>IF(AY$3=1,AX31,IF(AY$2&lt;=$F$1,'PianificazionePMO(CA)'!RJ34+'PianificazionePMO(CA)'!VM34+'PianificazionePMO(CA)'!ZP34,AX31+$I31))</f>
        <v>0</v>
      </c>
      <c r="AZ31" s="374">
        <f>IF(AZ$3=1,AY31,IF(AZ$2&lt;=$F$1,'PianificazionePMO(CA)'!RK34+'PianificazionePMO(CA)'!VN34+'PianificazionePMO(CA)'!ZQ34,AY31+$I31))</f>
        <v>0</v>
      </c>
      <c r="BA31" s="374">
        <f>IF(BA$3=1,AZ31,IF(BA$2&lt;=$F$1,'PianificazionePMO(CA)'!RL34+'PianificazionePMO(CA)'!VO34+'PianificazionePMO(CA)'!ZR34,AZ31+$I31))</f>
        <v>0</v>
      </c>
      <c r="BB31" s="374">
        <f>IF(BB$3=1,BA31,IF(BB$2&lt;=$F$1,'PianificazionePMO(CA)'!RM34+'PianificazionePMO(CA)'!VP34+'PianificazionePMO(CA)'!ZS34,BA31+$I31))</f>
        <v>0</v>
      </c>
      <c r="BC31" s="374">
        <f>IF(BC$3=1,BB31,IF(BC$2&lt;=$F$1,'PianificazionePMO(CA)'!RN34+'PianificazionePMO(CA)'!VQ34+'PianificazionePMO(CA)'!ZT34,BB31+$I31))</f>
        <v>0</v>
      </c>
      <c r="BD31" s="374">
        <f>IF(BD$3=1,BC31,IF(BD$2&lt;=$F$1,'PianificazionePMO(CA)'!RO34+'PianificazionePMO(CA)'!VR34+'PianificazionePMO(CA)'!ZU34,BC31+$I31))</f>
        <v>0</v>
      </c>
      <c r="BE31" s="374">
        <f>IF(BE$3=1,BD31,IF(BE$2&lt;=$F$1,'PianificazionePMO(CA)'!RP34+'PianificazionePMO(CA)'!VS34+'PianificazionePMO(CA)'!ZV34,BD31+$I31))</f>
        <v>0</v>
      </c>
      <c r="BF31" s="374">
        <f>IF(BF$3=1,BE31,IF(BF$2&lt;=$F$1,'PianificazionePMO(CA)'!RQ34+'PianificazionePMO(CA)'!VT34+'PianificazionePMO(CA)'!ZW34,BE31+$I31))</f>
        <v>0</v>
      </c>
      <c r="BG31" s="374">
        <f>IF(BG$3=1,BF31,IF(BG$2&lt;=$F$1,'PianificazionePMO(CA)'!RR34+'PianificazionePMO(CA)'!VU34+'PianificazionePMO(CA)'!ZX34,BF31+$I31))</f>
        <v>0</v>
      </c>
      <c r="BH31" s="374">
        <f>IF(BH$3=1,BG31,IF(BH$2&lt;=$F$1,'PianificazionePMO(CA)'!RS34+'PianificazionePMO(CA)'!VV34+'PianificazionePMO(CA)'!ZY34,BG31+$I31))</f>
        <v>0</v>
      </c>
      <c r="BI31" s="374">
        <f>IF(BI$3=1,BH31,IF(BI$2&lt;=$F$1,'PianificazionePMO(CA)'!RT34+'PianificazionePMO(CA)'!VW34+'PianificazionePMO(CA)'!ZZ34,BH31+$I31))</f>
        <v>0</v>
      </c>
      <c r="BJ31" s="374">
        <f>IF(BJ$3=1,BI31,IF(BJ$2&lt;=$F$1,'PianificazionePMO(CA)'!RU34+'PianificazionePMO(CA)'!VX34+'PianificazionePMO(CA)'!AAA34,BI31+$I31))</f>
        <v>0</v>
      </c>
      <c r="BK31" s="374">
        <f>IF(BK$3=1,BJ31,IF(BK$2&lt;=$F$1,'PianificazionePMO(CA)'!RV34+'PianificazionePMO(CA)'!VY34+'PianificazionePMO(CA)'!AAB34,BJ31+$I31))</f>
        <v>0</v>
      </c>
      <c r="BL31" s="374">
        <f>IF(BL$3=1,BK31,IF(BL$2&lt;=$F$1,'PianificazionePMO(CA)'!RW34+'PianificazionePMO(CA)'!VZ34+'PianificazionePMO(CA)'!AAC34,BK31+$I31))</f>
        <v>0</v>
      </c>
      <c r="BM31" s="374">
        <f>IF(BM$3=1,BL31,IF(BM$2&lt;=$F$1,'PianificazionePMO(CA)'!RX34+'PianificazionePMO(CA)'!WA34+'PianificazionePMO(CA)'!AAD34,BL31+$I31))</f>
        <v>0</v>
      </c>
      <c r="BN31" s="374">
        <f>IF(BN$3=1,BM31,IF(BN$2&lt;=$F$1,'PianificazionePMO(CA)'!RY34+'PianificazionePMO(CA)'!WB34+'PianificazionePMO(CA)'!AAE34,BM31+$I31))</f>
        <v>0</v>
      </c>
      <c r="BO31" s="374">
        <f>IF(BO$3=1,BN31,IF(BO$2&lt;=$F$1,'PianificazionePMO(CA)'!RZ34+'PianificazionePMO(CA)'!WC34+'PianificazionePMO(CA)'!AAF34,BN31+$I31))</f>
        <v>0</v>
      </c>
      <c r="BP31" s="374">
        <f>IF(BP$3=1,BO31,IF(BP$2&lt;=$F$1,'PianificazionePMO(CA)'!SA34+'PianificazionePMO(CA)'!WD34+'PianificazionePMO(CA)'!AAG34,BO31+$I31))</f>
        <v>0</v>
      </c>
      <c r="BQ31" s="374">
        <f>IF(BQ$3=1,BP31,IF(BQ$2&lt;=$F$1,'PianificazionePMO(CA)'!SB34+'PianificazionePMO(CA)'!WE34+'PianificazionePMO(CA)'!AAH34,BP31+$I31))</f>
        <v>0</v>
      </c>
      <c r="BR31" s="374">
        <f>IF(BR$3=1,BQ31,IF(BR$2&lt;=$F$1,'PianificazionePMO(CA)'!SC34+'PianificazionePMO(CA)'!WF34+'PianificazionePMO(CA)'!AAI34,BQ31+$I31))</f>
        <v>0</v>
      </c>
      <c r="BS31" s="374">
        <f>IF(BS$3=1,BR31,IF(BS$2&lt;=$F$1,'PianificazionePMO(CA)'!SD34+'PianificazionePMO(CA)'!WG34+'PianificazionePMO(CA)'!AAJ34,BR31+$I31))</f>
        <v>0</v>
      </c>
      <c r="BT31" s="374">
        <f>IF(BT$3=1,BS31,IF(BT$2&lt;=$F$1,'PianificazionePMO(CA)'!SE34+'PianificazionePMO(CA)'!WH34+'PianificazionePMO(CA)'!AAK34,BS31+$I31))</f>
        <v>0</v>
      </c>
      <c r="BU31" s="374">
        <f>IF(BU$3=1,BT31,IF(BU$2&lt;=$F$1,'PianificazionePMO(CA)'!SF34+'PianificazionePMO(CA)'!WI34+'PianificazionePMO(CA)'!AAL34,BT31+$I31))</f>
        <v>0</v>
      </c>
      <c r="BV31" s="374">
        <f>IF(BV$3=1,BU31,IF(BV$2&lt;=$F$1,'PianificazionePMO(CA)'!SG34+'PianificazionePMO(CA)'!WJ34+'PianificazionePMO(CA)'!AAM34,BU31+$I31))</f>
        <v>0</v>
      </c>
      <c r="BW31" s="374">
        <f>IF(BW$3=1,BV31,IF(BW$2&lt;=$F$1,'PianificazionePMO(CA)'!SH34+'PianificazionePMO(CA)'!WK34+'PianificazionePMO(CA)'!AAN34,BV31+$I31))</f>
        <v>0</v>
      </c>
      <c r="BX31" s="374">
        <f>IF(BX$3=1,BW31,IF(BX$2&lt;=$F$1,'PianificazionePMO(CA)'!SI34+'PianificazionePMO(CA)'!WL34+'PianificazionePMO(CA)'!AAO34,BW31+$I31))</f>
        <v>0</v>
      </c>
      <c r="BY31" s="374">
        <f>IF(BY$3=1,BX31,IF(BY$2&lt;=$F$1,'PianificazionePMO(CA)'!SJ34+'PianificazionePMO(CA)'!WM34+'PianificazionePMO(CA)'!AAP34,BX31+$I31))</f>
        <v>0</v>
      </c>
      <c r="BZ31" s="374">
        <f>IF(BZ$3=1,BY31,IF(BZ$2&lt;=$F$1,'PianificazionePMO(CA)'!SK34+'PianificazionePMO(CA)'!WN34+'PianificazionePMO(CA)'!AAQ34,BY31+$I31))</f>
        <v>0</v>
      </c>
      <c r="CA31" s="374">
        <f>IF(CA$3=1,BZ31,IF(CA$2&lt;=$F$1,'PianificazionePMO(CA)'!SL34+'PianificazionePMO(CA)'!WO34+'PianificazionePMO(CA)'!AAR34,BZ31+$I31))</f>
        <v>0</v>
      </c>
      <c r="CB31" s="374">
        <f>IF(CB$3=1,CA31,IF(CB$2&lt;=$F$1,'PianificazionePMO(CA)'!SM34+'PianificazionePMO(CA)'!WP34+'PianificazionePMO(CA)'!AAS34,CA31+$I31))</f>
        <v>0</v>
      </c>
      <c r="CC31" s="374">
        <f>IF(CC$3=1,CB31,IF(CC$2&lt;=$F$1,'PianificazionePMO(CA)'!SN34+'PianificazionePMO(CA)'!WQ34+'PianificazionePMO(CA)'!AAT34,CB31+$I31))</f>
        <v>0</v>
      </c>
      <c r="CD31" s="374">
        <f>IF(CD$3=1,CC31,IF(CD$2&lt;=$F$1,'PianificazionePMO(CA)'!SO34+'PianificazionePMO(CA)'!WR34+'PianificazionePMO(CA)'!AAU34,CC31+$I31))</f>
        <v>0</v>
      </c>
      <c r="CE31" s="374">
        <f>IF(CE$3=1,CD31,IF(CE$2&lt;=$F$1,'PianificazionePMO(CA)'!SP34+'PianificazionePMO(CA)'!WS34+'PianificazionePMO(CA)'!AAV34,CD31+$I31))</f>
        <v>0</v>
      </c>
      <c r="CF31" s="374">
        <f>IF(CF$3=1,CE31,IF(CF$2&lt;=$F$1,'PianificazionePMO(CA)'!SQ34+'PianificazionePMO(CA)'!WT34+'PianificazionePMO(CA)'!AAW34,CE31+$I31))</f>
        <v>0</v>
      </c>
      <c r="CG31" s="374">
        <f>IF(CG$3=1,CF31,IF(CG$2&lt;=$F$1,'PianificazionePMO(CA)'!SR34+'PianificazionePMO(CA)'!WU34+'PianificazionePMO(CA)'!AAX34,CF31+$I31))</f>
        <v>0</v>
      </c>
      <c r="CH31" s="374">
        <f>IF(CH$3=1,CG31,IF(CH$2&lt;=$F$1,'PianificazionePMO(CA)'!SS34+'PianificazionePMO(CA)'!WV34+'PianificazionePMO(CA)'!AAY34,CG31+$I31))</f>
        <v>0</v>
      </c>
      <c r="CI31" s="374">
        <f>IF(CI$3=1,CH31,IF(CI$2&lt;=$F$1,'PianificazionePMO(CA)'!ST34+'PianificazionePMO(CA)'!WW34+'PianificazionePMO(CA)'!AAZ34,CH31+$I31))</f>
        <v>0</v>
      </c>
      <c r="CJ31" s="374">
        <f>IF(CJ$3=1,CI31,IF(CJ$2&lt;=$F$1,'PianificazionePMO(CA)'!SU34+'PianificazionePMO(CA)'!WX34+'PianificazionePMO(CA)'!ABA34,CI31+$I31))</f>
        <v>0</v>
      </c>
      <c r="CK31" s="374">
        <f>IF(CK$3=1,CJ31,IF(CK$2&lt;=$F$1,'PianificazionePMO(CA)'!SV34+'PianificazionePMO(CA)'!WY34+'PianificazionePMO(CA)'!ABB34,CJ31+$I31))</f>
        <v>0</v>
      </c>
      <c r="CL31" s="374">
        <f>IF(CL$3=1,CK31,IF(CL$2&lt;=$F$1,'PianificazionePMO(CA)'!SW34+'PianificazionePMO(CA)'!WZ34+'PianificazionePMO(CA)'!ABC34,CK31+$I31))</f>
        <v>0</v>
      </c>
      <c r="CM31" s="374">
        <f>IF(CM$3=1,CL31,IF(CM$2&lt;=$F$1,'PianificazionePMO(CA)'!SX34+'PianificazionePMO(CA)'!XA34+'PianificazionePMO(CA)'!ABD34,CL31+$I31))</f>
        <v>0</v>
      </c>
      <c r="CN31" s="374">
        <f>IF(CN$3=1,CM31,IF(CN$2&lt;=$F$1,'PianificazionePMO(CA)'!SY34+'PianificazionePMO(CA)'!XB34+'PianificazionePMO(CA)'!ABE34,CM31+$I31))</f>
        <v>0</v>
      </c>
      <c r="CO31" s="374">
        <f>IF(CO$3=1,CN31,IF(CO$2&lt;=$F$1,'PianificazionePMO(CA)'!SZ34+'PianificazionePMO(CA)'!XC34+'PianificazionePMO(CA)'!ABF34,CN31+$I31))</f>
        <v>0</v>
      </c>
      <c r="CP31" s="374">
        <f>IF(CP$3=1,CO31,IF(CP$2&lt;=$F$1,'PianificazionePMO(CA)'!TA34+'PianificazionePMO(CA)'!XD34+'PianificazionePMO(CA)'!ABG34,CO31+$I31))</f>
        <v>0</v>
      </c>
      <c r="CQ31" s="374">
        <f>IF(CQ$3=1,CP31,IF(CQ$2&lt;=$F$1,'PianificazionePMO(CA)'!TB34+'PianificazionePMO(CA)'!XE34+'PianificazionePMO(CA)'!ABH34,CP31+$I31))</f>
        <v>0</v>
      </c>
      <c r="CR31" s="374">
        <f>IF(CR$3=1,CQ31,IF(CR$2&lt;=$F$1,'PianificazionePMO(CA)'!TC34+'PianificazionePMO(CA)'!XF34+'PianificazionePMO(CA)'!ABI34,CQ31+$I31))</f>
        <v>0</v>
      </c>
      <c r="CS31" s="374">
        <f>IF(CS$3=1,CR31,IF(CS$2&lt;=$F$1,'PianificazionePMO(CA)'!TD34+'PianificazionePMO(CA)'!XG34+'PianificazionePMO(CA)'!ABJ34,CR31+$I31))</f>
        <v>0</v>
      </c>
      <c r="CT31" s="374">
        <f>IF(CT$3=1,CS31,IF(CT$2&lt;=$F$1,'PianificazionePMO(CA)'!TE34+'PianificazionePMO(CA)'!XH34+'PianificazionePMO(CA)'!ABK34,CS31+$I31))</f>
        <v>0</v>
      </c>
      <c r="CU31" s="374">
        <f>IF(CU$3=1,CT31,IF(CU$2&lt;=$F$1,'PianificazionePMO(CA)'!TF34+'PianificazionePMO(CA)'!XI34+'PianificazionePMO(CA)'!ABL34,CT31+$I31))</f>
        <v>0</v>
      </c>
      <c r="CV31" s="374">
        <f>IF(CV$3=1,CU31,IF(CV$2&lt;=$F$1,'PianificazionePMO(CA)'!TG34+'PianificazionePMO(CA)'!XJ34+'PianificazionePMO(CA)'!ABM34,CU31+$I31))</f>
        <v>0</v>
      </c>
      <c r="CW31" s="374">
        <f>IF(CW$3=1,CV31,IF(CW$2&lt;=$F$1,'PianificazionePMO(CA)'!TH34+'PianificazionePMO(CA)'!XK34+'PianificazionePMO(CA)'!ABN34,CV31+$I31))</f>
        <v>0</v>
      </c>
      <c r="CX31" s="374">
        <f>IF(CX$3=1,CW31,IF(CX$2&lt;=$F$1,'PianificazionePMO(CA)'!TI34+'PianificazionePMO(CA)'!XL34+'PianificazionePMO(CA)'!ABO34,CW31+$I31))</f>
        <v>0</v>
      </c>
      <c r="CY31" s="374">
        <f>IF(CY$3=1,CX31,IF(CY$2&lt;=$F$1,'PianificazionePMO(CA)'!TJ34+'PianificazionePMO(CA)'!XM34+'PianificazionePMO(CA)'!ABP34,CX31+$I31))</f>
        <v>0</v>
      </c>
      <c r="CZ31" s="374">
        <f>IF(CZ$3=1,CY31,IF(CZ$2&lt;=$F$1,'PianificazionePMO(CA)'!TK34+'PianificazionePMO(CA)'!XN34+'PianificazionePMO(CA)'!ABQ34,CY31+$I31))</f>
        <v>0</v>
      </c>
      <c r="DA31" s="374">
        <f>IF(DA$3=1,CZ31,IF(DA$2&lt;=$F$1,'PianificazionePMO(CA)'!TL34+'PianificazionePMO(CA)'!XO34+'PianificazionePMO(CA)'!ABR34,CZ31+$I31))</f>
        <v>0</v>
      </c>
      <c r="DB31" s="374">
        <f>IF(DB$3=1,DA31,IF(DB$2&lt;=$F$1,'PianificazionePMO(CA)'!TM34+'PianificazionePMO(CA)'!XP34+'PianificazionePMO(CA)'!ABS34,DA31+$I31))</f>
        <v>0</v>
      </c>
      <c r="DC31" s="374">
        <f>IF(DC$3=1,DB31,IF(DC$2&lt;=$F$1,'PianificazionePMO(CA)'!TN34+'PianificazionePMO(CA)'!XQ34+'PianificazionePMO(CA)'!ABT34,DB31+$I31))</f>
        <v>0</v>
      </c>
      <c r="DD31" s="374">
        <f>IF(DD$3=1,DC31,IF(DD$2&lt;=$F$1,'PianificazionePMO(CA)'!TO34+'PianificazionePMO(CA)'!XR34+'PianificazionePMO(CA)'!ABU34,DC31+$I31))</f>
        <v>0</v>
      </c>
      <c r="DE31" s="374">
        <f>IF(DE$3=1,DD31,IF(DE$2&lt;=$F$1,'PianificazionePMO(CA)'!TP34+'PianificazionePMO(CA)'!XS34+'PianificazionePMO(CA)'!ABV34,DD31+$I31))</f>
        <v>0</v>
      </c>
      <c r="DF31" s="374">
        <f>IF(DF$3=1,DE31,IF(DF$2&lt;=$F$1,'PianificazionePMO(CA)'!TQ34+'PianificazionePMO(CA)'!XT34+'PianificazionePMO(CA)'!ABW34,DE31+$I31))</f>
        <v>0</v>
      </c>
      <c r="DG31" s="374">
        <f>IF(DG$3=1,DF31,IF(DG$2&lt;=$F$1,'PianificazionePMO(CA)'!TR34+'PianificazionePMO(CA)'!XU34+'PianificazionePMO(CA)'!ABX34,DF31+$I31))</f>
        <v>0</v>
      </c>
      <c r="DH31" s="374">
        <f>IF(DH$3=1,DG31,IF(DH$2&lt;=$F$1,'PianificazionePMO(CA)'!TS34+'PianificazionePMO(CA)'!XV34+'PianificazionePMO(CA)'!ABY34,DG31+$I31))</f>
        <v>0</v>
      </c>
      <c r="DI31" s="374">
        <f>IF(DI$3=1,DH31,IF(DI$2&lt;=$F$1,'PianificazionePMO(CA)'!TT34+'PianificazionePMO(CA)'!XW34+'PianificazionePMO(CA)'!ABZ34,DH31+$I31))</f>
        <v>0</v>
      </c>
      <c r="DJ31" s="374">
        <f>IF(DJ$3=1,DI31,IF(DJ$2&lt;=$F$1,'PianificazionePMO(CA)'!TU34+'PianificazionePMO(CA)'!XX34+'PianificazionePMO(CA)'!ACA34,DI31+$I31))</f>
        <v>0</v>
      </c>
      <c r="DK31" s="374"/>
      <c r="DL31" s="374"/>
      <c r="DM31" s="374"/>
      <c r="DN31" s="371"/>
      <c r="DO31" s="371"/>
      <c r="DP31" s="371"/>
      <c r="DQ31" s="371"/>
      <c r="DR31" s="371"/>
      <c r="DS31" s="371"/>
      <c r="DT31" s="371"/>
      <c r="DU31" s="371"/>
      <c r="DV31" s="371"/>
      <c r="DW31" s="371"/>
      <c r="DX31" s="371"/>
      <c r="DY31" s="371"/>
      <c r="DZ31" s="371"/>
      <c r="EA31" s="371"/>
      <c r="EB31" s="371"/>
      <c r="EC31" s="371"/>
      <c r="ED31" s="371"/>
      <c r="EE31" s="371"/>
      <c r="EF31" s="371"/>
      <c r="EG31" s="371"/>
      <c r="EH31" s="371"/>
      <c r="EI31" s="371"/>
      <c r="EJ31" s="371"/>
      <c r="EK31" s="371"/>
      <c r="EL31" s="371"/>
      <c r="EM31" s="371"/>
      <c r="EN31" s="371"/>
      <c r="EO31" s="371"/>
      <c r="EP31" s="371"/>
      <c r="EQ31" s="371"/>
      <c r="ER31" s="371"/>
      <c r="ES31" s="371"/>
      <c r="ET31" s="371"/>
      <c r="EU31" s="371"/>
      <c r="EV31" s="371"/>
      <c r="EW31" s="371"/>
      <c r="EX31" s="371"/>
      <c r="EY31" s="371"/>
      <c r="EZ31" s="371"/>
      <c r="FA31" s="371"/>
      <c r="FB31" s="371"/>
      <c r="FC31" s="371"/>
      <c r="FD31" s="371"/>
      <c r="FE31" s="371"/>
      <c r="FF31" s="371"/>
      <c r="FG31" s="371"/>
      <c r="FH31" s="371"/>
      <c r="FI31" s="371"/>
      <c r="FJ31" s="371"/>
    </row>
    <row r="32" spans="1:166" outlineLevel="1">
      <c r="A32" s="825"/>
      <c r="B32" s="362">
        <f>'Lista PMO'!A33</f>
        <v>0</v>
      </c>
      <c r="C32" s="362">
        <f>'Lista PMO'!B33</f>
        <v>0</v>
      </c>
      <c r="D32" s="362">
        <f>'Lista PMO'!C33</f>
        <v>0</v>
      </c>
      <c r="E32" s="369"/>
      <c r="F32" s="370"/>
      <c r="G32" s="369"/>
      <c r="H32" s="378"/>
      <c r="N32" s="374">
        <f>IF(N$3=1,M32,IF(N$2&lt;=$F$1,'PianificazionePMO(CA)'!PY35+'PianificazionePMO(CA)'!UB35+'PianificazionePMO(CA)'!YE35,M32+$I32))</f>
        <v>0</v>
      </c>
      <c r="O32" s="374">
        <f>IF(O$3=1,N32,IF(O$2&lt;=$F$1,'PianificazionePMO(CA)'!PZ35+'PianificazionePMO(CA)'!UC35+'PianificazionePMO(CA)'!YF35,N32+$I32))</f>
        <v>0</v>
      </c>
      <c r="P32" s="374">
        <f>IF(P$3=1,O32,IF(P$2&lt;=$F$1,'PianificazionePMO(CA)'!QA35+'PianificazionePMO(CA)'!UD35+'PianificazionePMO(CA)'!YG35,O32+$I32))</f>
        <v>0</v>
      </c>
      <c r="Q32" s="374">
        <f>IF(Q$3=1,P32,IF(Q$2&lt;=$F$1,'PianificazionePMO(CA)'!QB35+'PianificazionePMO(CA)'!UE35+'PianificazionePMO(CA)'!YH35,P32+$I32))</f>
        <v>0</v>
      </c>
      <c r="R32" s="374">
        <f>IF(R$3=1,Q32,IF(R$2&lt;=$F$1,'PianificazionePMO(CA)'!QC35+'PianificazionePMO(CA)'!UF35+'PianificazionePMO(CA)'!YI35,Q32+$I32))</f>
        <v>0</v>
      </c>
      <c r="S32" s="374">
        <f>IF(S$3=1,R32,IF(S$2&lt;=$F$1,'PianificazionePMO(CA)'!QD35+'PianificazionePMO(CA)'!UG35+'PianificazionePMO(CA)'!YJ35,R32+$I32))</f>
        <v>0</v>
      </c>
      <c r="T32" s="374">
        <f>IF(T$3=1,S32,IF(T$2&lt;=$F$1,'PianificazionePMO(CA)'!QE35+'PianificazionePMO(CA)'!UH35+'PianificazionePMO(CA)'!YK35,S32+$I32))</f>
        <v>0</v>
      </c>
      <c r="U32" s="374">
        <f>IF(U$3=1,T32,IF(U$2&lt;=$F$1,'PianificazionePMO(CA)'!QF35+'PianificazionePMO(CA)'!UI35+'PianificazionePMO(CA)'!YL35,T32+$I32))</f>
        <v>0</v>
      </c>
      <c r="V32" s="374">
        <f>IF(V$3=1,U32,IF(V$2&lt;=$F$1,'PianificazionePMO(CA)'!QG35+'PianificazionePMO(CA)'!UJ35+'PianificazionePMO(CA)'!YM35,U32+$I32))</f>
        <v>0</v>
      </c>
      <c r="W32" s="374">
        <f>IF(W$3=1,V32,IF(W$2&lt;=$F$1,'PianificazionePMO(CA)'!QH35+'PianificazionePMO(CA)'!UK35+'PianificazionePMO(CA)'!YN35,V32+$I32))</f>
        <v>0</v>
      </c>
      <c r="X32" s="374">
        <f>IF(X$3=1,W32,IF(X$2&lt;=$F$1,'PianificazionePMO(CA)'!QI35+'PianificazionePMO(CA)'!UL35+'PianificazionePMO(CA)'!YO35,W32+$I32))</f>
        <v>0</v>
      </c>
      <c r="Y32" s="374">
        <f>IF(Y$3=1,X32,IF(Y$2&lt;=$F$1,'PianificazionePMO(CA)'!QJ35+'PianificazionePMO(CA)'!UM35+'PianificazionePMO(CA)'!YP35,X32+$I32))</f>
        <v>0</v>
      </c>
      <c r="Z32" s="374">
        <f>IF(Z$3=1,Y32,IF(Z$2&lt;=$F$1,'PianificazionePMO(CA)'!QK35+'PianificazionePMO(CA)'!UN35+'PianificazionePMO(CA)'!YQ35,Y32+$I32))</f>
        <v>0</v>
      </c>
      <c r="AA32" s="374">
        <f>IF(AA$3=1,Z32,IF(AA$2&lt;=$F$1,'PianificazionePMO(CA)'!QL35+'PianificazionePMO(CA)'!UO35+'PianificazionePMO(CA)'!YR35,Z32+$I32))</f>
        <v>0</v>
      </c>
      <c r="AB32" s="374">
        <f>IF(AB$3=1,AA32,IF(AB$2&lt;=$F$1,'PianificazionePMO(CA)'!QM35+'PianificazionePMO(CA)'!UP35+'PianificazionePMO(CA)'!YS35,AA32+$I32))</f>
        <v>0</v>
      </c>
      <c r="AC32" s="374">
        <f>IF(AC$3=1,AB32,IF(AC$2&lt;=$F$1,'PianificazionePMO(CA)'!QN35+'PianificazionePMO(CA)'!UQ35+'PianificazionePMO(CA)'!YT35,AB32+$I32))</f>
        <v>0</v>
      </c>
      <c r="AD32" s="374">
        <f>IF(AD$3=1,AC32,IF(AD$2&lt;=$F$1,'PianificazionePMO(CA)'!QO35+'PianificazionePMO(CA)'!UR35+'PianificazionePMO(CA)'!YU35,AC32+$I32))</f>
        <v>0</v>
      </c>
      <c r="AE32" s="374">
        <f>IF(AE$3=1,AD32,IF(AE$2&lt;=$F$1,'PianificazionePMO(CA)'!QP35+'PianificazionePMO(CA)'!US35+'PianificazionePMO(CA)'!YV35,AD32+$I32))</f>
        <v>0</v>
      </c>
      <c r="AF32" s="374">
        <f>IF(AF$3=1,AE32,IF(AF$2&lt;=$F$1,'PianificazionePMO(CA)'!QQ35+'PianificazionePMO(CA)'!UT35+'PianificazionePMO(CA)'!YW35,AE32+$I32))</f>
        <v>0</v>
      </c>
      <c r="AG32" s="374">
        <f>IF(AG$3=1,AF32,IF(AG$2&lt;=$F$1,'PianificazionePMO(CA)'!QR35+'PianificazionePMO(CA)'!UU35+'PianificazionePMO(CA)'!YX35,AF32+$I32))</f>
        <v>0</v>
      </c>
      <c r="AH32" s="374">
        <f>IF(AH$3=1,AG32,IF(AH$2&lt;=$F$1,'PianificazionePMO(CA)'!QS35+'PianificazionePMO(CA)'!UV35+'PianificazionePMO(CA)'!YY35,AG32+$I32))</f>
        <v>0</v>
      </c>
      <c r="AI32" s="374">
        <f>IF(AI$3=1,AH32,IF(AI$2&lt;=$F$1,'PianificazionePMO(CA)'!QT35+'PianificazionePMO(CA)'!UW35+'PianificazionePMO(CA)'!YZ35,AH32+$I32))</f>
        <v>0</v>
      </c>
      <c r="AJ32" s="374">
        <f>IF(AJ$3=1,AI32,IF(AJ$2&lt;=$F$1,'PianificazionePMO(CA)'!QU35+'PianificazionePMO(CA)'!UX35+'PianificazionePMO(CA)'!ZA35,AI32+$I32))</f>
        <v>0</v>
      </c>
      <c r="AK32" s="374">
        <f>IF(AK$3=1,AJ32,IF(AK$2&lt;=$F$1,'PianificazionePMO(CA)'!QV35+'PianificazionePMO(CA)'!UY35+'PianificazionePMO(CA)'!ZB35,AJ32+$I32))</f>
        <v>0</v>
      </c>
      <c r="AL32" s="374">
        <f>IF(AL$3=1,AK32,IF(AL$2&lt;=$F$1,'PianificazionePMO(CA)'!QW35+'PianificazionePMO(CA)'!UZ35+'PianificazionePMO(CA)'!ZC35,AK32+$I32))</f>
        <v>0</v>
      </c>
      <c r="AM32" s="374">
        <f>IF(AM$3=1,AL32,IF(AM$2&lt;=$F$1,'PianificazionePMO(CA)'!QX35+'PianificazionePMO(CA)'!VA35+'PianificazionePMO(CA)'!ZD35,AL32+$I32))</f>
        <v>0</v>
      </c>
      <c r="AN32" s="374">
        <f>IF(AN$3=1,AM32,IF(AN$2&lt;=$F$1,'PianificazionePMO(CA)'!QY35+'PianificazionePMO(CA)'!VB35+'PianificazionePMO(CA)'!ZE35,AM32+$I32))</f>
        <v>0</v>
      </c>
      <c r="AO32" s="374">
        <f>IF(AO$3=1,AN32,IF(AO$2&lt;=$F$1,'PianificazionePMO(CA)'!QZ35+'PianificazionePMO(CA)'!VC35+'PianificazionePMO(CA)'!ZF35,AN32+$I32))</f>
        <v>0</v>
      </c>
      <c r="AP32" s="374">
        <f>IF(AP$3=1,AO32,IF(AP$2&lt;=$F$1,'PianificazionePMO(CA)'!RA35+'PianificazionePMO(CA)'!VD35+'PianificazionePMO(CA)'!ZG35,AO32+$I32))</f>
        <v>0</v>
      </c>
      <c r="AQ32" s="374">
        <f>IF(AQ$3=1,AP32,IF(AQ$2&lt;=$F$1,'PianificazionePMO(CA)'!RB35+'PianificazionePMO(CA)'!VE35+'PianificazionePMO(CA)'!ZH35,AP32+$I32))</f>
        <v>0</v>
      </c>
      <c r="AR32" s="374">
        <f>IF(AR$3=1,AQ32,IF(AR$2&lt;=$F$1,'PianificazionePMO(CA)'!RC35+'PianificazionePMO(CA)'!VF35+'PianificazionePMO(CA)'!ZI35,AQ32+$I32))</f>
        <v>0</v>
      </c>
      <c r="AS32" s="374">
        <f>IF(AS$3=1,AR32,IF(AS$2&lt;=$F$1,'PianificazionePMO(CA)'!RD35+'PianificazionePMO(CA)'!VG35+'PianificazionePMO(CA)'!ZJ35,AR32+$I32))</f>
        <v>0</v>
      </c>
      <c r="AT32" s="374">
        <f>IF(AT$3=1,AS32,IF(AT$2&lt;=$F$1,'PianificazionePMO(CA)'!RE35+'PianificazionePMO(CA)'!VH35+'PianificazionePMO(CA)'!ZK35,AS32+$I32))</f>
        <v>0</v>
      </c>
      <c r="AU32" s="374">
        <f>IF(AU$3=1,AT32,IF(AU$2&lt;=$F$1,'PianificazionePMO(CA)'!RF35+'PianificazionePMO(CA)'!VI35+'PianificazionePMO(CA)'!ZL35,AT32+$I32))</f>
        <v>0</v>
      </c>
      <c r="AV32" s="374">
        <f>IF(AV$3=1,AU32,IF(AV$2&lt;=$F$1,'PianificazionePMO(CA)'!RG35+'PianificazionePMO(CA)'!VJ35+'PianificazionePMO(CA)'!ZM35,AU32+$I32))</f>
        <v>0</v>
      </c>
      <c r="AW32" s="374">
        <f>IF(AW$3=1,AV32,IF(AW$2&lt;=$F$1,'PianificazionePMO(CA)'!RH35+'PianificazionePMO(CA)'!VK35+'PianificazionePMO(CA)'!ZN35,AV32+$I32))</f>
        <v>0</v>
      </c>
      <c r="AX32" s="374">
        <f>IF(AX$3=1,AW32,IF(AX$2&lt;=$F$1,'PianificazionePMO(CA)'!RI35+'PianificazionePMO(CA)'!VL35+'PianificazionePMO(CA)'!ZO35,AW32+$I32))</f>
        <v>0</v>
      </c>
      <c r="AY32" s="374">
        <f>IF(AY$3=1,AX32,IF(AY$2&lt;=$F$1,'PianificazionePMO(CA)'!RJ35+'PianificazionePMO(CA)'!VM35+'PianificazionePMO(CA)'!ZP35,AX32+$I32))</f>
        <v>0</v>
      </c>
      <c r="AZ32" s="374">
        <f>IF(AZ$3=1,AY32,IF(AZ$2&lt;=$F$1,'PianificazionePMO(CA)'!RK35+'PianificazionePMO(CA)'!VN35+'PianificazionePMO(CA)'!ZQ35,AY32+$I32))</f>
        <v>0</v>
      </c>
      <c r="BA32" s="374">
        <f>IF(BA$3=1,AZ32,IF(BA$2&lt;=$F$1,'PianificazionePMO(CA)'!RL35+'PianificazionePMO(CA)'!VO35+'PianificazionePMO(CA)'!ZR35,AZ32+$I32))</f>
        <v>0</v>
      </c>
      <c r="BB32" s="374">
        <f>IF(BB$3=1,BA32,IF(BB$2&lt;=$F$1,'PianificazionePMO(CA)'!RM35+'PianificazionePMO(CA)'!VP35+'PianificazionePMO(CA)'!ZS35,BA32+$I32))</f>
        <v>0</v>
      </c>
      <c r="BC32" s="374">
        <f>IF(BC$3=1,BB32,IF(BC$2&lt;=$F$1,'PianificazionePMO(CA)'!RN35+'PianificazionePMO(CA)'!VQ35+'PianificazionePMO(CA)'!ZT35,BB32+$I32))</f>
        <v>0</v>
      </c>
      <c r="BD32" s="374">
        <f>IF(BD$3=1,BC32,IF(BD$2&lt;=$F$1,'PianificazionePMO(CA)'!RO35+'PianificazionePMO(CA)'!VR35+'PianificazionePMO(CA)'!ZU35,BC32+$I32))</f>
        <v>0</v>
      </c>
      <c r="BE32" s="374">
        <f>IF(BE$3=1,BD32,IF(BE$2&lt;=$F$1,'PianificazionePMO(CA)'!RP35+'PianificazionePMO(CA)'!VS35+'PianificazionePMO(CA)'!ZV35,BD32+$I32))</f>
        <v>0</v>
      </c>
      <c r="BF32" s="374">
        <f>IF(BF$3=1,BE32,IF(BF$2&lt;=$F$1,'PianificazionePMO(CA)'!RQ35+'PianificazionePMO(CA)'!VT35+'PianificazionePMO(CA)'!ZW35,BE32+$I32))</f>
        <v>0</v>
      </c>
      <c r="BG32" s="374">
        <f>IF(BG$3=1,BF32,IF(BG$2&lt;=$F$1,'PianificazionePMO(CA)'!RR35+'PianificazionePMO(CA)'!VU35+'PianificazionePMO(CA)'!ZX35,BF32+$I32))</f>
        <v>0</v>
      </c>
      <c r="BH32" s="374">
        <f>IF(BH$3=1,BG32,IF(BH$2&lt;=$F$1,'PianificazionePMO(CA)'!RS35+'PianificazionePMO(CA)'!VV35+'PianificazionePMO(CA)'!ZY35,BG32+$I32))</f>
        <v>0</v>
      </c>
      <c r="BI32" s="374">
        <f>IF(BI$3=1,BH32,IF(BI$2&lt;=$F$1,'PianificazionePMO(CA)'!RT35+'PianificazionePMO(CA)'!VW35+'PianificazionePMO(CA)'!ZZ35,BH32+$I32))</f>
        <v>0</v>
      </c>
      <c r="BJ32" s="374">
        <f>IF(BJ$3=1,BI32,IF(BJ$2&lt;=$F$1,'PianificazionePMO(CA)'!RU35+'PianificazionePMO(CA)'!VX35+'PianificazionePMO(CA)'!AAA35,BI32+$I32))</f>
        <v>0</v>
      </c>
      <c r="BK32" s="374">
        <f>IF(BK$3=1,BJ32,IF(BK$2&lt;=$F$1,'PianificazionePMO(CA)'!RV35+'PianificazionePMO(CA)'!VY35+'PianificazionePMO(CA)'!AAB35,BJ32+$I32))</f>
        <v>0</v>
      </c>
      <c r="BL32" s="374">
        <f>IF(BL$3=1,BK32,IF(BL$2&lt;=$F$1,'PianificazionePMO(CA)'!RW35+'PianificazionePMO(CA)'!VZ35+'PianificazionePMO(CA)'!AAC35,BK32+$I32))</f>
        <v>0</v>
      </c>
      <c r="BM32" s="374">
        <f>IF(BM$3=1,BL32,IF(BM$2&lt;=$F$1,'PianificazionePMO(CA)'!RX35+'PianificazionePMO(CA)'!WA35+'PianificazionePMO(CA)'!AAD35,BL32+$I32))</f>
        <v>0</v>
      </c>
      <c r="BN32" s="374">
        <f>IF(BN$3=1,BM32,IF(BN$2&lt;=$F$1,'PianificazionePMO(CA)'!RY35+'PianificazionePMO(CA)'!WB35+'PianificazionePMO(CA)'!AAE35,BM32+$I32))</f>
        <v>0</v>
      </c>
      <c r="BO32" s="374">
        <f>IF(BO$3=1,BN32,IF(BO$2&lt;=$F$1,'PianificazionePMO(CA)'!RZ35+'PianificazionePMO(CA)'!WC35+'PianificazionePMO(CA)'!AAF35,BN32+$I32))</f>
        <v>0</v>
      </c>
      <c r="BP32" s="374">
        <f>IF(BP$3=1,BO32,IF(BP$2&lt;=$F$1,'PianificazionePMO(CA)'!SA35+'PianificazionePMO(CA)'!WD35+'PianificazionePMO(CA)'!AAG35,BO32+$I32))</f>
        <v>0</v>
      </c>
      <c r="BQ32" s="374">
        <f>IF(BQ$3=1,BP32,IF(BQ$2&lt;=$F$1,'PianificazionePMO(CA)'!SB35+'PianificazionePMO(CA)'!WE35+'PianificazionePMO(CA)'!AAH35,BP32+$I32))</f>
        <v>0</v>
      </c>
      <c r="BR32" s="374">
        <f>IF(BR$3=1,BQ32,IF(BR$2&lt;=$F$1,'PianificazionePMO(CA)'!SC35+'PianificazionePMO(CA)'!WF35+'PianificazionePMO(CA)'!AAI35,BQ32+$I32))</f>
        <v>0</v>
      </c>
      <c r="BS32" s="374">
        <f>IF(BS$3=1,BR32,IF(BS$2&lt;=$F$1,'PianificazionePMO(CA)'!SD35+'PianificazionePMO(CA)'!WG35+'PianificazionePMO(CA)'!AAJ35,BR32+$I32))</f>
        <v>0</v>
      </c>
      <c r="BT32" s="374">
        <f>IF(BT$3=1,BS32,IF(BT$2&lt;=$F$1,'PianificazionePMO(CA)'!SE35+'PianificazionePMO(CA)'!WH35+'PianificazionePMO(CA)'!AAK35,BS32+$I32))</f>
        <v>0</v>
      </c>
      <c r="BU32" s="374">
        <f>IF(BU$3=1,BT32,IF(BU$2&lt;=$F$1,'PianificazionePMO(CA)'!SF35+'PianificazionePMO(CA)'!WI35+'PianificazionePMO(CA)'!AAL35,BT32+$I32))</f>
        <v>0</v>
      </c>
      <c r="BV32" s="374">
        <f>IF(BV$3=1,BU32,IF(BV$2&lt;=$F$1,'PianificazionePMO(CA)'!SG35+'PianificazionePMO(CA)'!WJ35+'PianificazionePMO(CA)'!AAM35,BU32+$I32))</f>
        <v>0</v>
      </c>
      <c r="BW32" s="374">
        <f>IF(BW$3=1,BV32,IF(BW$2&lt;=$F$1,'PianificazionePMO(CA)'!SH35+'PianificazionePMO(CA)'!WK35+'PianificazionePMO(CA)'!AAN35,BV32+$I32))</f>
        <v>0</v>
      </c>
      <c r="BX32" s="374">
        <f>IF(BX$3=1,BW32,IF(BX$2&lt;=$F$1,'PianificazionePMO(CA)'!SI35+'PianificazionePMO(CA)'!WL35+'PianificazionePMO(CA)'!AAO35,BW32+$I32))</f>
        <v>0</v>
      </c>
      <c r="BY32" s="374">
        <f>IF(BY$3=1,BX32,IF(BY$2&lt;=$F$1,'PianificazionePMO(CA)'!SJ35+'PianificazionePMO(CA)'!WM35+'PianificazionePMO(CA)'!AAP35,BX32+$I32))</f>
        <v>0</v>
      </c>
      <c r="BZ32" s="374">
        <f>IF(BZ$3=1,BY32,IF(BZ$2&lt;=$F$1,'PianificazionePMO(CA)'!SK35+'PianificazionePMO(CA)'!WN35+'PianificazionePMO(CA)'!AAQ35,BY32+$I32))</f>
        <v>0</v>
      </c>
      <c r="CA32" s="374">
        <f>IF(CA$3=1,BZ32,IF(CA$2&lt;=$F$1,'PianificazionePMO(CA)'!SL35+'PianificazionePMO(CA)'!WO35+'PianificazionePMO(CA)'!AAR35,BZ32+$I32))</f>
        <v>0</v>
      </c>
      <c r="CB32" s="374">
        <f>IF(CB$3=1,CA32,IF(CB$2&lt;=$F$1,'PianificazionePMO(CA)'!SM35+'PianificazionePMO(CA)'!WP35+'PianificazionePMO(CA)'!AAS35,CA32+$I32))</f>
        <v>0</v>
      </c>
      <c r="CC32" s="374">
        <f>IF(CC$3=1,CB32,IF(CC$2&lt;=$F$1,'PianificazionePMO(CA)'!SN35+'PianificazionePMO(CA)'!WQ35+'PianificazionePMO(CA)'!AAT35,CB32+$I32))</f>
        <v>0</v>
      </c>
      <c r="CD32" s="374">
        <f>IF(CD$3=1,CC32,IF(CD$2&lt;=$F$1,'PianificazionePMO(CA)'!SO35+'PianificazionePMO(CA)'!WR35+'PianificazionePMO(CA)'!AAU35,CC32+$I32))</f>
        <v>0</v>
      </c>
      <c r="CE32" s="374">
        <f>IF(CE$3=1,CD32,IF(CE$2&lt;=$F$1,'PianificazionePMO(CA)'!SP35+'PianificazionePMO(CA)'!WS35+'PianificazionePMO(CA)'!AAV35,CD32+$I32))</f>
        <v>0</v>
      </c>
      <c r="CF32" s="374">
        <f>IF(CF$3=1,CE32,IF(CF$2&lt;=$F$1,'PianificazionePMO(CA)'!SQ35+'PianificazionePMO(CA)'!WT35+'PianificazionePMO(CA)'!AAW35,CE32+$I32))</f>
        <v>0</v>
      </c>
      <c r="CG32" s="374">
        <f>IF(CG$3=1,CF32,IF(CG$2&lt;=$F$1,'PianificazionePMO(CA)'!SR35+'PianificazionePMO(CA)'!WU35+'PianificazionePMO(CA)'!AAX35,CF32+$I32))</f>
        <v>0</v>
      </c>
      <c r="CH32" s="374">
        <f>IF(CH$3=1,CG32,IF(CH$2&lt;=$F$1,'PianificazionePMO(CA)'!SS35+'PianificazionePMO(CA)'!WV35+'PianificazionePMO(CA)'!AAY35,CG32+$I32))</f>
        <v>0</v>
      </c>
      <c r="CI32" s="374">
        <f>IF(CI$3=1,CH32,IF(CI$2&lt;=$F$1,'PianificazionePMO(CA)'!ST35+'PianificazionePMO(CA)'!WW35+'PianificazionePMO(CA)'!AAZ35,CH32+$I32))</f>
        <v>0</v>
      </c>
      <c r="CJ32" s="374">
        <f>IF(CJ$3=1,CI32,IF(CJ$2&lt;=$F$1,'PianificazionePMO(CA)'!SU35+'PianificazionePMO(CA)'!WX35+'PianificazionePMO(CA)'!ABA35,CI32+$I32))</f>
        <v>0</v>
      </c>
      <c r="CK32" s="374">
        <f>IF(CK$3=1,CJ32,IF(CK$2&lt;=$F$1,'PianificazionePMO(CA)'!SV35+'PianificazionePMO(CA)'!WY35+'PianificazionePMO(CA)'!ABB35,CJ32+$I32))</f>
        <v>0</v>
      </c>
      <c r="CL32" s="374">
        <f>IF(CL$3=1,CK32,IF(CL$2&lt;=$F$1,'PianificazionePMO(CA)'!SW35+'PianificazionePMO(CA)'!WZ35+'PianificazionePMO(CA)'!ABC35,CK32+$I32))</f>
        <v>0</v>
      </c>
      <c r="CM32" s="374">
        <f>IF(CM$3=1,CL32,IF(CM$2&lt;=$F$1,'PianificazionePMO(CA)'!SX35+'PianificazionePMO(CA)'!XA35+'PianificazionePMO(CA)'!ABD35,CL32+$I32))</f>
        <v>0</v>
      </c>
      <c r="CN32" s="374">
        <f>IF(CN$3=1,CM32,IF(CN$2&lt;=$F$1,'PianificazionePMO(CA)'!SY35+'PianificazionePMO(CA)'!XB35+'PianificazionePMO(CA)'!ABE35,CM32+$I32))</f>
        <v>0</v>
      </c>
      <c r="CO32" s="374">
        <f>IF(CO$3=1,CN32,IF(CO$2&lt;=$F$1,'PianificazionePMO(CA)'!SZ35+'PianificazionePMO(CA)'!XC35+'PianificazionePMO(CA)'!ABF35,CN32+$I32))</f>
        <v>0</v>
      </c>
      <c r="CP32" s="374">
        <f>IF(CP$3=1,CO32,IF(CP$2&lt;=$F$1,'PianificazionePMO(CA)'!TA35+'PianificazionePMO(CA)'!XD35+'PianificazionePMO(CA)'!ABG35,CO32+$I32))</f>
        <v>0</v>
      </c>
      <c r="CQ32" s="374">
        <f>IF(CQ$3=1,CP32,IF(CQ$2&lt;=$F$1,'PianificazionePMO(CA)'!TB35+'PianificazionePMO(CA)'!XE35+'PianificazionePMO(CA)'!ABH35,CP32+$I32))</f>
        <v>0</v>
      </c>
      <c r="CR32" s="374">
        <f>IF(CR$3=1,CQ32,IF(CR$2&lt;=$F$1,'PianificazionePMO(CA)'!TC35+'PianificazionePMO(CA)'!XF35+'PianificazionePMO(CA)'!ABI35,CQ32+$I32))</f>
        <v>0</v>
      </c>
      <c r="CS32" s="374">
        <f>IF(CS$3=1,CR32,IF(CS$2&lt;=$F$1,'PianificazionePMO(CA)'!TD35+'PianificazionePMO(CA)'!XG35+'PianificazionePMO(CA)'!ABJ35,CR32+$I32))</f>
        <v>0</v>
      </c>
      <c r="CT32" s="374">
        <f>IF(CT$3=1,CS32,IF(CT$2&lt;=$F$1,'PianificazionePMO(CA)'!TE35+'PianificazionePMO(CA)'!XH35+'PianificazionePMO(CA)'!ABK35,CS32+$I32))</f>
        <v>0</v>
      </c>
      <c r="CU32" s="374">
        <f>IF(CU$3=1,CT32,IF(CU$2&lt;=$F$1,'PianificazionePMO(CA)'!TF35+'PianificazionePMO(CA)'!XI35+'PianificazionePMO(CA)'!ABL35,CT32+$I32))</f>
        <v>0</v>
      </c>
      <c r="CV32" s="374">
        <f>IF(CV$3=1,CU32,IF(CV$2&lt;=$F$1,'PianificazionePMO(CA)'!TG35+'PianificazionePMO(CA)'!XJ35+'PianificazionePMO(CA)'!ABM35,CU32+$I32))</f>
        <v>0</v>
      </c>
      <c r="CW32" s="374">
        <f>IF(CW$3=1,CV32,IF(CW$2&lt;=$F$1,'PianificazionePMO(CA)'!TH35+'PianificazionePMO(CA)'!XK35+'PianificazionePMO(CA)'!ABN35,CV32+$I32))</f>
        <v>0</v>
      </c>
      <c r="CX32" s="374">
        <f>IF(CX$3=1,CW32,IF(CX$2&lt;=$F$1,'PianificazionePMO(CA)'!TI35+'PianificazionePMO(CA)'!XL35+'PianificazionePMO(CA)'!ABO35,CW32+$I32))</f>
        <v>0</v>
      </c>
      <c r="CY32" s="374">
        <f>IF(CY$3=1,CX32,IF(CY$2&lt;=$F$1,'PianificazionePMO(CA)'!TJ35+'PianificazionePMO(CA)'!XM35+'PianificazionePMO(CA)'!ABP35,CX32+$I32))</f>
        <v>0</v>
      </c>
      <c r="CZ32" s="374">
        <f>IF(CZ$3=1,CY32,IF(CZ$2&lt;=$F$1,'PianificazionePMO(CA)'!TK35+'PianificazionePMO(CA)'!XN35+'PianificazionePMO(CA)'!ABQ35,CY32+$I32))</f>
        <v>0</v>
      </c>
      <c r="DA32" s="374">
        <f>IF(DA$3=1,CZ32,IF(DA$2&lt;=$F$1,'PianificazionePMO(CA)'!TL35+'PianificazionePMO(CA)'!XO35+'PianificazionePMO(CA)'!ABR35,CZ32+$I32))</f>
        <v>0</v>
      </c>
      <c r="DB32" s="374">
        <f>IF(DB$3=1,DA32,IF(DB$2&lt;=$F$1,'PianificazionePMO(CA)'!TM35+'PianificazionePMO(CA)'!XP35+'PianificazionePMO(CA)'!ABS35,DA32+$I32))</f>
        <v>0</v>
      </c>
      <c r="DC32" s="374">
        <f>IF(DC$3=1,DB32,IF(DC$2&lt;=$F$1,'PianificazionePMO(CA)'!TN35+'PianificazionePMO(CA)'!XQ35+'PianificazionePMO(CA)'!ABT35,DB32+$I32))</f>
        <v>0</v>
      </c>
      <c r="DD32" s="374">
        <f>IF(DD$3=1,DC32,IF(DD$2&lt;=$F$1,'PianificazionePMO(CA)'!TO35+'PianificazionePMO(CA)'!XR35+'PianificazionePMO(CA)'!ABU35,DC32+$I32))</f>
        <v>0</v>
      </c>
      <c r="DE32" s="374">
        <f>IF(DE$3=1,DD32,IF(DE$2&lt;=$F$1,'PianificazionePMO(CA)'!TP35+'PianificazionePMO(CA)'!XS35+'PianificazionePMO(CA)'!ABV35,DD32+$I32))</f>
        <v>0</v>
      </c>
      <c r="DF32" s="374">
        <f>IF(DF$3=1,DE32,IF(DF$2&lt;=$F$1,'PianificazionePMO(CA)'!TQ35+'PianificazionePMO(CA)'!XT35+'PianificazionePMO(CA)'!ABW35,DE32+$I32))</f>
        <v>0</v>
      </c>
      <c r="DG32" s="374">
        <f>IF(DG$3=1,DF32,IF(DG$2&lt;=$F$1,'PianificazionePMO(CA)'!TR35+'PianificazionePMO(CA)'!XU35+'PianificazionePMO(CA)'!ABX35,DF32+$I32))</f>
        <v>0</v>
      </c>
      <c r="DH32" s="374">
        <f>IF(DH$3=1,DG32,IF(DH$2&lt;=$F$1,'PianificazionePMO(CA)'!TS35+'PianificazionePMO(CA)'!XV35+'PianificazionePMO(CA)'!ABY35,DG32+$I32))</f>
        <v>0</v>
      </c>
      <c r="DI32" s="374">
        <f>IF(DI$3=1,DH32,IF(DI$2&lt;=$F$1,'PianificazionePMO(CA)'!TT35+'PianificazionePMO(CA)'!XW35+'PianificazionePMO(CA)'!ABZ35,DH32+$I32))</f>
        <v>0</v>
      </c>
      <c r="DJ32" s="374">
        <f>IF(DJ$3=1,DI32,IF(DJ$2&lt;=$F$1,'PianificazionePMO(CA)'!TU35+'PianificazionePMO(CA)'!XX35+'PianificazionePMO(CA)'!ACA35,DI32+$I32))</f>
        <v>0</v>
      </c>
      <c r="DK32" s="374"/>
      <c r="DL32" s="374"/>
      <c r="DM32" s="374"/>
      <c r="DN32" s="371"/>
      <c r="DO32" s="371"/>
      <c r="DP32" s="371"/>
      <c r="DQ32" s="371"/>
      <c r="DR32" s="371"/>
      <c r="DS32" s="371"/>
      <c r="DT32" s="371"/>
      <c r="DU32" s="371"/>
      <c r="DV32" s="371"/>
      <c r="DW32" s="371"/>
      <c r="DX32" s="371"/>
      <c r="DY32" s="371"/>
      <c r="DZ32" s="371"/>
      <c r="EA32" s="371"/>
      <c r="EB32" s="371"/>
      <c r="EC32" s="371"/>
      <c r="ED32" s="371"/>
      <c r="EE32" s="371"/>
      <c r="EF32" s="371"/>
      <c r="EG32" s="371"/>
      <c r="EH32" s="371"/>
      <c r="EI32" s="371"/>
      <c r="EJ32" s="371"/>
      <c r="EK32" s="371"/>
      <c r="EL32" s="371"/>
      <c r="EM32" s="371"/>
      <c r="EN32" s="371"/>
      <c r="EO32" s="371"/>
      <c r="EP32" s="371"/>
      <c r="EQ32" s="371"/>
      <c r="ER32" s="371"/>
      <c r="ES32" s="371"/>
      <c r="ET32" s="371"/>
      <c r="EU32" s="371"/>
      <c r="EV32" s="371"/>
      <c r="EW32" s="371"/>
      <c r="EX32" s="371"/>
      <c r="EY32" s="371"/>
      <c r="EZ32" s="371"/>
      <c r="FA32" s="371"/>
      <c r="FB32" s="371"/>
      <c r="FC32" s="371"/>
      <c r="FD32" s="371"/>
      <c r="FE32" s="371"/>
      <c r="FF32" s="371"/>
      <c r="FG32" s="371"/>
      <c r="FH32" s="371"/>
      <c r="FI32" s="371"/>
      <c r="FJ32" s="371"/>
    </row>
    <row r="33" spans="1:166">
      <c r="A33" s="372" t="s">
        <v>196</v>
      </c>
      <c r="B33" s="373"/>
      <c r="C33" s="373"/>
      <c r="D33" s="373"/>
      <c r="E33" s="533">
        <f t="shared" ref="E33:J33" si="11">SUBTOTAL(9,E4:E32)</f>
        <v>43</v>
      </c>
      <c r="F33" s="533">
        <f t="shared" si="11"/>
        <v>3</v>
      </c>
      <c r="G33" s="533">
        <f t="shared" si="11"/>
        <v>40</v>
      </c>
      <c r="H33" s="533">
        <f t="shared" si="11"/>
        <v>0.17647058823529413</v>
      </c>
      <c r="I33" s="533">
        <f t="shared" si="11"/>
        <v>2.5</v>
      </c>
      <c r="J33" s="533">
        <f t="shared" si="11"/>
        <v>2.3235294117647056</v>
      </c>
      <c r="K33" s="391"/>
      <c r="L33" s="391"/>
      <c r="M33" s="397"/>
      <c r="N33" s="373">
        <f>SUBTOTAL(9,N4:N32)</f>
        <v>0</v>
      </c>
      <c r="O33" s="373">
        <f>SUBTOTAL(9,O4:O32)</f>
        <v>0</v>
      </c>
      <c r="P33" s="373">
        <f t="shared" ref="P33:CA33" si="12">SUBTOTAL(9,P4:P32)</f>
        <v>0</v>
      </c>
      <c r="Q33" s="373">
        <f t="shared" si="12"/>
        <v>0</v>
      </c>
      <c r="R33" s="373">
        <f t="shared" si="12"/>
        <v>0</v>
      </c>
      <c r="S33" s="373">
        <f t="shared" si="12"/>
        <v>0</v>
      </c>
      <c r="T33" s="373">
        <f t="shared" si="12"/>
        <v>0</v>
      </c>
      <c r="U33" s="373">
        <f t="shared" si="12"/>
        <v>0</v>
      </c>
      <c r="V33" s="373">
        <f t="shared" si="12"/>
        <v>0</v>
      </c>
      <c r="W33" s="373">
        <f t="shared" si="12"/>
        <v>0</v>
      </c>
      <c r="X33" s="373">
        <f t="shared" si="12"/>
        <v>0</v>
      </c>
      <c r="Y33" s="373">
        <f t="shared" si="12"/>
        <v>0</v>
      </c>
      <c r="Z33" s="373">
        <f t="shared" si="12"/>
        <v>0</v>
      </c>
      <c r="AA33" s="373">
        <f t="shared" si="12"/>
        <v>0</v>
      </c>
      <c r="AB33" s="373">
        <f t="shared" si="12"/>
        <v>0</v>
      </c>
      <c r="AC33" s="373">
        <f t="shared" si="12"/>
        <v>1</v>
      </c>
      <c r="AD33" s="373">
        <f t="shared" si="12"/>
        <v>1</v>
      </c>
      <c r="AE33" s="373">
        <f t="shared" si="12"/>
        <v>1</v>
      </c>
      <c r="AF33" s="373">
        <f t="shared" si="12"/>
        <v>1</v>
      </c>
      <c r="AG33" s="373">
        <f t="shared" si="12"/>
        <v>1</v>
      </c>
      <c r="AH33" s="373">
        <f t="shared" si="12"/>
        <v>3</v>
      </c>
      <c r="AI33" s="373">
        <f t="shared" si="12"/>
        <v>3</v>
      </c>
      <c r="AJ33" s="373">
        <f t="shared" si="12"/>
        <v>3</v>
      </c>
      <c r="AK33" s="373">
        <f t="shared" si="12"/>
        <v>5.5</v>
      </c>
      <c r="AL33" s="373">
        <f t="shared" si="12"/>
        <v>5.5</v>
      </c>
      <c r="AM33" s="373">
        <f t="shared" si="12"/>
        <v>5.5</v>
      </c>
      <c r="AN33" s="373">
        <f t="shared" si="12"/>
        <v>8</v>
      </c>
      <c r="AO33" s="373">
        <f t="shared" si="12"/>
        <v>8</v>
      </c>
      <c r="AP33" s="373">
        <f t="shared" si="12"/>
        <v>10.5</v>
      </c>
      <c r="AQ33" s="373">
        <f t="shared" si="12"/>
        <v>13</v>
      </c>
      <c r="AR33" s="373">
        <f t="shared" si="12"/>
        <v>15.5</v>
      </c>
      <c r="AS33" s="373">
        <f t="shared" si="12"/>
        <v>15.5</v>
      </c>
      <c r="AT33" s="373">
        <f t="shared" si="12"/>
        <v>15.5</v>
      </c>
      <c r="AU33" s="373">
        <f t="shared" si="12"/>
        <v>18</v>
      </c>
      <c r="AV33" s="373">
        <f t="shared" si="12"/>
        <v>20.5</v>
      </c>
      <c r="AW33" s="373">
        <f t="shared" si="12"/>
        <v>23</v>
      </c>
      <c r="AX33" s="373">
        <f t="shared" si="12"/>
        <v>25.5</v>
      </c>
      <c r="AY33" s="373">
        <f t="shared" si="12"/>
        <v>28</v>
      </c>
      <c r="AZ33" s="373">
        <f t="shared" si="12"/>
        <v>28</v>
      </c>
      <c r="BA33" s="373">
        <f t="shared" si="12"/>
        <v>28</v>
      </c>
      <c r="BB33" s="373">
        <f t="shared" si="12"/>
        <v>30.5</v>
      </c>
      <c r="BC33" s="373">
        <f t="shared" si="12"/>
        <v>33</v>
      </c>
      <c r="BD33" s="373">
        <f t="shared" si="12"/>
        <v>35.5</v>
      </c>
      <c r="BE33" s="373">
        <f t="shared" si="12"/>
        <v>38</v>
      </c>
      <c r="BF33" s="373">
        <f t="shared" si="12"/>
        <v>40.5</v>
      </c>
      <c r="BG33" s="373">
        <f t="shared" si="12"/>
        <v>40.5</v>
      </c>
      <c r="BH33" s="373">
        <f t="shared" si="12"/>
        <v>40.5</v>
      </c>
      <c r="BI33" s="373">
        <f t="shared" si="12"/>
        <v>43</v>
      </c>
      <c r="BJ33" s="373">
        <f t="shared" si="12"/>
        <v>45.5</v>
      </c>
      <c r="BK33" s="373">
        <f t="shared" si="12"/>
        <v>48</v>
      </c>
      <c r="BL33" s="373">
        <f t="shared" si="12"/>
        <v>50.5</v>
      </c>
      <c r="BM33" s="373">
        <f t="shared" si="12"/>
        <v>53</v>
      </c>
      <c r="BN33" s="373">
        <f t="shared" si="12"/>
        <v>53</v>
      </c>
      <c r="BO33" s="373">
        <f t="shared" si="12"/>
        <v>53</v>
      </c>
      <c r="BP33" s="373">
        <f t="shared" si="12"/>
        <v>55.5</v>
      </c>
      <c r="BQ33" s="373">
        <f t="shared" si="12"/>
        <v>58</v>
      </c>
      <c r="BR33" s="373">
        <f t="shared" si="12"/>
        <v>60.5</v>
      </c>
      <c r="BS33" s="373">
        <f t="shared" si="12"/>
        <v>63</v>
      </c>
      <c r="BT33" s="373">
        <f t="shared" si="12"/>
        <v>65.5</v>
      </c>
      <c r="BU33" s="373">
        <f t="shared" si="12"/>
        <v>65.5</v>
      </c>
      <c r="BV33" s="373">
        <f t="shared" si="12"/>
        <v>65.5</v>
      </c>
      <c r="BW33" s="373">
        <f t="shared" si="12"/>
        <v>68</v>
      </c>
      <c r="BX33" s="373">
        <f t="shared" si="12"/>
        <v>68</v>
      </c>
      <c r="BY33" s="373">
        <f t="shared" si="12"/>
        <v>68</v>
      </c>
      <c r="BZ33" s="373">
        <f t="shared" si="12"/>
        <v>70.5</v>
      </c>
      <c r="CA33" s="373">
        <f t="shared" si="12"/>
        <v>73</v>
      </c>
      <c r="CB33" s="373">
        <f t="shared" ref="CB33:DM33" si="13">SUBTOTAL(9,CB4:CB32)</f>
        <v>73</v>
      </c>
      <c r="CC33" s="373">
        <f t="shared" si="13"/>
        <v>73</v>
      </c>
      <c r="CD33" s="373">
        <f t="shared" si="13"/>
        <v>75.5</v>
      </c>
      <c r="CE33" s="373">
        <f t="shared" si="13"/>
        <v>78</v>
      </c>
      <c r="CF33" s="373">
        <f t="shared" si="13"/>
        <v>80.5</v>
      </c>
      <c r="CG33" s="373">
        <f t="shared" si="13"/>
        <v>83</v>
      </c>
      <c r="CH33" s="373">
        <f t="shared" si="13"/>
        <v>85.5</v>
      </c>
      <c r="CI33" s="373">
        <f t="shared" si="13"/>
        <v>85.5</v>
      </c>
      <c r="CJ33" s="373">
        <f t="shared" si="13"/>
        <v>85.5</v>
      </c>
      <c r="CK33" s="373">
        <f t="shared" si="13"/>
        <v>88</v>
      </c>
      <c r="CL33" s="373">
        <f t="shared" si="13"/>
        <v>90.5</v>
      </c>
      <c r="CM33" s="373">
        <f t="shared" si="13"/>
        <v>93</v>
      </c>
      <c r="CN33" s="373">
        <f t="shared" si="13"/>
        <v>95.5</v>
      </c>
      <c r="CO33" s="373">
        <f t="shared" si="13"/>
        <v>98</v>
      </c>
      <c r="CP33" s="373">
        <f t="shared" si="13"/>
        <v>98</v>
      </c>
      <c r="CQ33" s="373">
        <f t="shared" si="13"/>
        <v>98</v>
      </c>
      <c r="CR33" s="373">
        <f t="shared" si="13"/>
        <v>100.5</v>
      </c>
      <c r="CS33" s="373">
        <f t="shared" si="13"/>
        <v>103</v>
      </c>
      <c r="CT33" s="373">
        <f t="shared" si="13"/>
        <v>105.5</v>
      </c>
      <c r="CU33" s="373">
        <f t="shared" si="13"/>
        <v>108</v>
      </c>
      <c r="CV33" s="373">
        <f t="shared" si="13"/>
        <v>110.5</v>
      </c>
      <c r="CW33" s="373">
        <f t="shared" si="13"/>
        <v>110.5</v>
      </c>
      <c r="CX33" s="373">
        <f t="shared" si="13"/>
        <v>110.5</v>
      </c>
      <c r="CY33" s="373">
        <f t="shared" si="13"/>
        <v>113</v>
      </c>
      <c r="CZ33" s="373">
        <f t="shared" si="13"/>
        <v>115.5</v>
      </c>
      <c r="DA33" s="373">
        <f t="shared" si="13"/>
        <v>118</v>
      </c>
      <c r="DB33" s="373">
        <f t="shared" si="13"/>
        <v>120.5</v>
      </c>
      <c r="DC33" s="373">
        <f t="shared" si="13"/>
        <v>123</v>
      </c>
      <c r="DD33" s="373">
        <f t="shared" si="13"/>
        <v>123</v>
      </c>
      <c r="DE33" s="373">
        <f t="shared" si="13"/>
        <v>123</v>
      </c>
      <c r="DF33" s="373">
        <f t="shared" si="13"/>
        <v>125.5</v>
      </c>
      <c r="DG33" s="373">
        <f t="shared" si="13"/>
        <v>128</v>
      </c>
      <c r="DH33" s="373">
        <f t="shared" si="13"/>
        <v>130.5</v>
      </c>
      <c r="DI33" s="373">
        <f t="shared" si="13"/>
        <v>133</v>
      </c>
      <c r="DJ33" s="373">
        <f t="shared" si="13"/>
        <v>135.5</v>
      </c>
      <c r="DK33" s="373">
        <f t="shared" si="13"/>
        <v>0</v>
      </c>
      <c r="DL33" s="373">
        <f t="shared" si="13"/>
        <v>0</v>
      </c>
      <c r="DM33" s="373">
        <f t="shared" si="13"/>
        <v>0</v>
      </c>
    </row>
    <row r="34" spans="1:166" outlineLevel="1">
      <c r="A34" s="823" t="s">
        <v>105</v>
      </c>
      <c r="B34" s="362" t="str">
        <f t="shared" ref="B34:B47" si="14">$B4</f>
        <v>P59-Deploy &amp; Change CRMT</v>
      </c>
      <c r="C34" s="362" t="str">
        <f t="shared" ref="C34:C47" si="15">$C4</f>
        <v>AO004511</v>
      </c>
      <c r="D34" s="362" t="str">
        <f t="shared" ref="D34:D47" si="16">$D4</f>
        <v>Cross</v>
      </c>
      <c r="E34" s="369">
        <f>VLOOKUP(C34,'Lista PMO'!B:AB,11,FALSE)</f>
        <v>2</v>
      </c>
      <c r="F34" s="370">
        <f>VLOOKUP(C34,'Lista PMO'!$B$1:$BO$42,56,FALSE)</f>
        <v>0</v>
      </c>
      <c r="G34" s="369">
        <f>E34-F34</f>
        <v>2</v>
      </c>
      <c r="H34" s="378">
        <f>IFERROR(F34/(NETWORKDAYS($K34,$F$1,hol!$A$1:$A$8)),0)</f>
        <v>0</v>
      </c>
      <c r="I34" s="378">
        <f>IFERROR(G34/((NETWORKDAYS($F$1+1,$L4,hol!$A$1:$A$9)+$J$1)),0)</f>
        <v>0.125</v>
      </c>
      <c r="J34" s="378">
        <f>I34-H34</f>
        <v>0.125</v>
      </c>
      <c r="K34" s="389">
        <f>VLOOKUP(C34,'PianificazionePMO(CFI-TS)'!$B$7:$I$36,7,FALSE)</f>
        <v>43271</v>
      </c>
      <c r="L34" s="389">
        <f>VLOOKUP(C34,'PianificazionePMO(CFI-TS)'!$B$7:$I$36,8,FALSE)</f>
        <v>43315</v>
      </c>
      <c r="N34" s="374">
        <f>IF(N$3=1,M34,IF(N$2&lt;=$F$1,'PianificazionePMO(CFI-TS)'!PY7+'PianificazionePMO(CFI-TS)'!UB7+'PianificazionePMO(CFI-TS)'!YE7,$J4+$I4))</f>
        <v>0</v>
      </c>
      <c r="O34" s="374">
        <f>IF(O$3=1,N34,IF(O$2&lt;=$F$1,'PianificazionePMO(CFI-TS)'!PZ7+'PianificazionePMO(CFI-TS)'!UC7+'PianificazionePMO(CFI-TS)'!YF7,$J4+$I4))</f>
        <v>0</v>
      </c>
      <c r="P34" s="374">
        <f>IF(P$3=1,O34,IF(P$2&lt;=$F$1,'PianificazionePMO(CFI-TS)'!QA7+'PianificazionePMO(CFI-TS)'!UD7+'PianificazionePMO(CFI-TS)'!YG7,$J4+$I4))</f>
        <v>0</v>
      </c>
      <c r="Q34" s="374">
        <f>IF(Q$3=1,P34,IF(Q$2&lt;=$F$1,'PianificazionePMO(CFI-TS)'!QB7+'PianificazionePMO(CFI-TS)'!UE7+'PianificazionePMO(CFI-TS)'!YH7,$J4+$I4))</f>
        <v>0</v>
      </c>
      <c r="R34" s="374">
        <f>IF(R$3=1,Q34,IF(R$2&lt;=$F$1,'PianificazionePMO(CFI-TS)'!QC7+'PianificazionePMO(CFI-TS)'!UF7+'PianificazionePMO(CFI-TS)'!YI7,$J4+$I4))</f>
        <v>0</v>
      </c>
      <c r="S34" s="374">
        <f>IF(S$3=1,R34,IF(S$2&lt;=$F$1,'PianificazionePMO(CFI-TS)'!QD7+'PianificazionePMO(CFI-TS)'!UG7+'PianificazionePMO(CFI-TS)'!YJ7,$J4+$I4))</f>
        <v>0</v>
      </c>
      <c r="T34" s="374">
        <f>IF(T$3=1,S34,IF(T$2&lt;=$F$1,'PianificazionePMO(CFI-TS)'!QE7+'PianificazionePMO(CFI-TS)'!UH7+'PianificazionePMO(CFI-TS)'!YK7,$J4+$I4))</f>
        <v>0</v>
      </c>
      <c r="U34" s="374">
        <f>IF(U$3=1,T34,IF(U$2&lt;=$F$1,'PianificazionePMO(CFI-TS)'!QF7+'PianificazionePMO(CFI-TS)'!UI7+'PianificazionePMO(CFI-TS)'!YL7,$J4+$I4))</f>
        <v>0</v>
      </c>
      <c r="V34" s="374">
        <f>IF(V$3=1,U34,IF(V$2&lt;=$F$1,'PianificazionePMO(CFI-TS)'!QG7+'PianificazionePMO(CFI-TS)'!UJ7+'PianificazionePMO(CFI-TS)'!YM7,$J4+$I4))</f>
        <v>0</v>
      </c>
      <c r="W34" s="374">
        <f>IF(W$3=1,V34,IF(W$2&lt;=$F$1,'PianificazionePMO(CFI-TS)'!QH7+'PianificazionePMO(CFI-TS)'!UK7+'PianificazionePMO(CFI-TS)'!YN7,$J4+$I4))</f>
        <v>0</v>
      </c>
      <c r="X34" s="374">
        <f>IF(X$3=1,W34,IF(X$2&lt;=$F$1,'PianificazionePMO(CFI-TS)'!QI7+'PianificazionePMO(CFI-TS)'!UL7+'PianificazionePMO(CFI-TS)'!YO7,$J4+$I4))</f>
        <v>0</v>
      </c>
      <c r="Y34" s="374">
        <f>IF(Y$3=1,X34,IF(Y$2&lt;=$F$1,'PianificazionePMO(CFI-TS)'!QJ7+'PianificazionePMO(CFI-TS)'!UM7+'PianificazionePMO(CFI-TS)'!YP7,$J4+$I4))</f>
        <v>0</v>
      </c>
      <c r="Z34" s="374">
        <f>IF(Z$3=1,Y34,IF(Z$2&lt;=$F$1,'PianificazionePMO(CFI-TS)'!QK7+'PianificazionePMO(CFI-TS)'!UN7+'PianificazionePMO(CFI-TS)'!YQ7,$J4+$I4))</f>
        <v>0</v>
      </c>
      <c r="AA34" s="374">
        <f>IF(AA$3=1,Z34,IF(AA$2&lt;=$F$1,'PianificazionePMO(CFI-TS)'!QL7+'PianificazionePMO(CFI-TS)'!UO7+'PianificazionePMO(CFI-TS)'!YR7,$J4+$I4))</f>
        <v>0</v>
      </c>
      <c r="AB34" s="374">
        <f>IF(AB$3=1,AA34,IF(AB$2&lt;=$F$1,'PianificazionePMO(CFI-TS)'!QM7+'PianificazionePMO(CFI-TS)'!UP7+'PianificazionePMO(CFI-TS)'!YS7,$J4+$I4))</f>
        <v>0</v>
      </c>
      <c r="AC34" s="374">
        <f>IF(AC$3=1,AB34,IF(AC$2&lt;=$F$1,'PianificazionePMO(CFI-TS)'!QN7+'PianificazionePMO(CFI-TS)'!UQ7+'PianificazionePMO(CFI-TS)'!YT7,$J4+$I4))</f>
        <v>0</v>
      </c>
      <c r="AD34" s="374">
        <f>IF(AD$3=1,AC34,IF(AD$2&lt;=$F$1,'PianificazionePMO(CFI-TS)'!QO7+'PianificazionePMO(CFI-TS)'!UR7+'PianificazionePMO(CFI-TS)'!YU7,$J4+$I4))</f>
        <v>0</v>
      </c>
      <c r="AE34" s="374">
        <f>IF(AE$3=1,AD34,IF(AE$2&lt;=$F$1,'PianificazionePMO(CFI-TS)'!QP7+'PianificazionePMO(CFI-TS)'!US7+'PianificazionePMO(CFI-TS)'!YV7,$J4+$I4))</f>
        <v>0</v>
      </c>
      <c r="AF34" s="374">
        <f>IF(AF$3=1,AE34,IF(AF$2&lt;=$F$1,'PianificazionePMO(CFI-TS)'!QQ7+'PianificazionePMO(CFI-TS)'!UT7+'PianificazionePMO(CFI-TS)'!YW7,$J4+$I4))</f>
        <v>0</v>
      </c>
      <c r="AG34" s="374">
        <f>IF(AG$3=1,AF34,IF(AG$2&lt;=$F$1,'PianificazionePMO(CFI-TS)'!QR7+'PianificazionePMO(CFI-TS)'!UU7+'PianificazionePMO(CFI-TS)'!YX7,$J4+$I4))</f>
        <v>0</v>
      </c>
      <c r="AH34" s="374">
        <f>IF(AH$3=1,AG34,IF(AH$2&lt;=$F$1,'PianificazionePMO(CFI-TS)'!QS7+'PianificazionePMO(CFI-TS)'!UV7+'PianificazionePMO(CFI-TS)'!YY7,$J4+$I4))</f>
        <v>0</v>
      </c>
      <c r="AI34" s="374">
        <f>IF(AI$3=1,AH34,IF(AI$2&lt;=$F$1,'PianificazionePMO(CFI-TS)'!QT7+'PianificazionePMO(CFI-TS)'!UW7+'PianificazionePMO(CFI-TS)'!YZ7,$J4+$I4))</f>
        <v>0</v>
      </c>
      <c r="AJ34" s="374">
        <f>IF(AJ$3=1,AI34,IF(AJ$2&lt;=$F$1,'PianificazionePMO(CFI-TS)'!QU7+'PianificazionePMO(CFI-TS)'!UX7+'PianificazionePMO(CFI-TS)'!ZA7,$J4+$I4))</f>
        <v>0</v>
      </c>
      <c r="AK34" s="374">
        <f>IF(AK$3=1,AJ34,IF(AK$2&lt;=$F$1,'PianificazionePMO(CFI-TS)'!QV7+'PianificazionePMO(CFI-TS)'!UY7+'PianificazionePMO(CFI-TS)'!ZB7,$J4+$I4))</f>
        <v>0</v>
      </c>
      <c r="AL34" s="374">
        <f>IF(AL$3=1,AK34,IF(AL$2&lt;=$F$1,'PianificazionePMO(CFI-TS)'!QW7+'PianificazionePMO(CFI-TS)'!UZ7+'PianificazionePMO(CFI-TS)'!ZC7,$J4+$I4))</f>
        <v>0</v>
      </c>
      <c r="AM34" s="374">
        <f>IF(AM$3=1,AL34,IF(AM$2&lt;=$F$1,'PianificazionePMO(CFI-TS)'!QX7+'PianificazionePMO(CFI-TS)'!VA7+'PianificazionePMO(CFI-TS)'!ZD7,$J4+$I4))</f>
        <v>0</v>
      </c>
      <c r="AN34" s="374">
        <f>IF(AN$3=1,AM34,IF(AN$2&lt;=$F$1,'PianificazionePMO(CFI-TS)'!QY7+'PianificazionePMO(CFI-TS)'!VB7+'PianificazionePMO(CFI-TS)'!ZE7,$J4+$I4))</f>
        <v>0</v>
      </c>
      <c r="AO34" s="374">
        <f>IF(AO$3=1,AN34,IF(AO$2&lt;=$F$1,'PianificazionePMO(CFI-TS)'!QZ7+'PianificazionePMO(CFI-TS)'!VC7+'PianificazionePMO(CFI-TS)'!ZF7,$J4+$I4))</f>
        <v>0</v>
      </c>
      <c r="AP34" s="374">
        <f>IF(AP$3=1,AO34,IF(AP$2&lt;=$F$1,'PianificazionePMO(CFI-TS)'!RA7+'PianificazionePMO(CFI-TS)'!VD7+'PianificazionePMO(CFI-TS)'!ZG7,$J4+$I4))</f>
        <v>0</v>
      </c>
      <c r="AQ34" s="374">
        <f>IF(AQ$3=1,AP34,IF(AQ$2&lt;=$F$1,'PianificazionePMO(CFI-TS)'!RB7+'PianificazionePMO(CFI-TS)'!VE7+'PianificazionePMO(CFI-TS)'!ZH7,$J4+$I4))</f>
        <v>0</v>
      </c>
      <c r="AR34" s="374">
        <f>IF(AR$3=1,AQ34,IF(AR$2&lt;=$F$1,'PianificazionePMO(CFI-TS)'!RC7+'PianificazionePMO(CFI-TS)'!VF7+'PianificazionePMO(CFI-TS)'!ZI7,$J4+$I4))</f>
        <v>0</v>
      </c>
      <c r="AS34" s="374">
        <f>IF(AS$3=1,AR34,IF(AS$2&lt;=$F$1,'PianificazionePMO(CFI-TS)'!RD7+'PianificazionePMO(CFI-TS)'!VG7+'PianificazionePMO(CFI-TS)'!ZJ7,$J4+$I4))</f>
        <v>0</v>
      </c>
      <c r="AT34" s="374">
        <f>IF(AT$3=1,AS34,IF(AT$2&lt;=$F$1,'PianificazionePMO(CFI-TS)'!RE7+'PianificazionePMO(CFI-TS)'!VH7+'PianificazionePMO(CFI-TS)'!ZK7,$J4+$I4))</f>
        <v>0</v>
      </c>
      <c r="AU34" s="374">
        <f>IF(AU$3=1,AT34,IF(AU$2&lt;=$F$1,'PianificazionePMO(CFI-TS)'!RF7+'PianificazionePMO(CFI-TS)'!VI7+'PianificazionePMO(CFI-TS)'!ZL7,$J4+$I4))</f>
        <v>0</v>
      </c>
      <c r="AV34" s="374">
        <f>IF(AV$3=1,AU34,IF(AV$2&lt;=$F$1,'PianificazionePMO(CFI-TS)'!RG7+'PianificazionePMO(CFI-TS)'!VJ7+'PianificazionePMO(CFI-TS)'!ZM7,$J4+$I4))</f>
        <v>0</v>
      </c>
      <c r="AW34" s="374">
        <f>IF(AW$3=1,AV34,IF(AW$2&lt;=$F$1,'PianificazionePMO(CFI-TS)'!RH7+'PianificazionePMO(CFI-TS)'!VK7+'PianificazionePMO(CFI-TS)'!ZN7,$J4+$I4))</f>
        <v>0</v>
      </c>
      <c r="AX34" s="374">
        <f>IF(AX$3=1,AW34,IF(AX$2&lt;=$F$1,'PianificazionePMO(CFI-TS)'!RI7+'PianificazionePMO(CFI-TS)'!VL7+'PianificazionePMO(CFI-TS)'!ZO7,$J4+$I4))</f>
        <v>0</v>
      </c>
      <c r="AY34" s="374">
        <f>IF(AY$3=1,AX34,IF(AY$2&lt;=$F$1,'PianificazionePMO(CFI-TS)'!RJ7+'PianificazionePMO(CFI-TS)'!VM7+'PianificazionePMO(CFI-TS)'!ZP7,$J4+$I4))</f>
        <v>0</v>
      </c>
      <c r="AZ34" s="374">
        <f>IF(AZ$3=1,AY34,IF(AZ$2&lt;=$F$1,'PianificazionePMO(CFI-TS)'!RK7+'PianificazionePMO(CFI-TS)'!VN7+'PianificazionePMO(CFI-TS)'!ZQ7,$J4+$I4))</f>
        <v>0</v>
      </c>
      <c r="BA34" s="374">
        <f>IF(BA$3=1,AZ34,IF(BA$2&lt;=$F$1,'PianificazionePMO(CFI-TS)'!RL7+'PianificazionePMO(CFI-TS)'!VO7+'PianificazionePMO(CFI-TS)'!ZR7,$J4+$I4))</f>
        <v>0</v>
      </c>
      <c r="BB34" s="374">
        <f>IF(BB$3=1,BA34,IF(BB$2&lt;=$F$1,'PianificazionePMO(CFI-TS)'!RM7+'PianificazionePMO(CFI-TS)'!VP7+'PianificazionePMO(CFI-TS)'!ZS7,$J4+$I4))</f>
        <v>0</v>
      </c>
      <c r="BC34" s="374">
        <f>IF(BC$3=1,BB34,IF(BC$2&lt;=$F$1,'PianificazionePMO(CFI-TS)'!RN7+'PianificazionePMO(CFI-TS)'!VQ7+'PianificazionePMO(CFI-TS)'!ZT7,$J4+$I4))</f>
        <v>0</v>
      </c>
      <c r="BD34" s="374">
        <f>IF(BD$3=1,BC34,IF(BD$2&lt;=$F$1,'PianificazionePMO(CFI-TS)'!RO7+'PianificazionePMO(CFI-TS)'!VR7+'PianificazionePMO(CFI-TS)'!ZU7,$J4+$I4))</f>
        <v>0</v>
      </c>
      <c r="BE34" s="374">
        <f>IF(BE$3=1,BD34,IF(BE$2&lt;=$F$1,'PianificazionePMO(CFI-TS)'!RP7+'PianificazionePMO(CFI-TS)'!VS7+'PianificazionePMO(CFI-TS)'!ZV7,$J4+$I4))</f>
        <v>0</v>
      </c>
      <c r="BF34" s="374">
        <f>IF(BF$3=1,BE34,IF(BF$2&lt;=$F$1,'PianificazionePMO(CFI-TS)'!RQ7+'PianificazionePMO(CFI-TS)'!VT7+'PianificazionePMO(CFI-TS)'!ZW7,$J4+$I4))</f>
        <v>0</v>
      </c>
      <c r="BG34" s="374">
        <f>IF(BG$3=1,BF34,IF(BG$2&lt;=$F$1,'PianificazionePMO(CFI-TS)'!RR7+'PianificazionePMO(CFI-TS)'!VU7+'PianificazionePMO(CFI-TS)'!ZX7,$J4+$I4))</f>
        <v>0</v>
      </c>
      <c r="BH34" s="374">
        <f>IF(BH$3=1,BG34,IF(BH$2&lt;=$F$1,'PianificazionePMO(CFI-TS)'!RS7+'PianificazionePMO(CFI-TS)'!VV7+'PianificazionePMO(CFI-TS)'!ZY7,$J4+$I4))</f>
        <v>0</v>
      </c>
      <c r="BI34" s="374">
        <f>IF(BI$3=1,BH34,IF(BI$2&lt;=$F$1,'PianificazionePMO(CFI-TS)'!RT7+'PianificazionePMO(CFI-TS)'!VW7+'PianificazionePMO(CFI-TS)'!ZZ7,BH34+$I34))</f>
        <v>0.125</v>
      </c>
      <c r="BJ34" s="374">
        <f>IF(BJ$3=1,BI34,IF(BJ$2&lt;=$F$1,'PianificazionePMO(CFI-TS)'!RU7+'PianificazionePMO(CFI-TS)'!VX7+'PianificazionePMO(CFI-TS)'!AAA7,BI34+$I34))</f>
        <v>0.25</v>
      </c>
      <c r="BK34" s="374">
        <f>IF(BK$3=1,BJ34,IF(BK$2&lt;=$F$1,'PianificazionePMO(CFI-TS)'!RV7+'PianificazionePMO(CFI-TS)'!VY7+'PianificazionePMO(CFI-TS)'!AAB7,BJ34+$I34))</f>
        <v>0.375</v>
      </c>
      <c r="BL34" s="374">
        <f>IF(BL$3=1,BK34,IF(BL$2&lt;=$F$1,'PianificazionePMO(CFI-TS)'!RW7+'PianificazionePMO(CFI-TS)'!VZ7+'PianificazionePMO(CFI-TS)'!AAC7,BK34+$I34))</f>
        <v>0.5</v>
      </c>
      <c r="BM34" s="374">
        <f>IF(BM$3=1,BL34,IF(BM$2&lt;=$F$1,'PianificazionePMO(CFI-TS)'!RX7+'PianificazionePMO(CFI-TS)'!WA7+'PianificazionePMO(CFI-TS)'!AAD7,BL34+$I34))</f>
        <v>0.625</v>
      </c>
      <c r="BN34" s="374">
        <f>IF(BN$3=1,BM34,IF(BN$2&lt;=$F$1,'PianificazionePMO(CFI-TS)'!RY7+'PianificazionePMO(CFI-TS)'!WB7+'PianificazionePMO(CFI-TS)'!AAE7,BM34+$I34))</f>
        <v>0.625</v>
      </c>
      <c r="BO34" s="374">
        <f>IF(BO$3=1,BN34,IF(BO$2&lt;=$F$1,'PianificazionePMO(CFI-TS)'!RZ7+'PianificazionePMO(CFI-TS)'!WC7+'PianificazionePMO(CFI-TS)'!AAF7,BN34+$I34))</f>
        <v>0.625</v>
      </c>
      <c r="BP34" s="374">
        <f>IF(BP$3=1,BO34,IF(BP$2&lt;=$F$1,'PianificazionePMO(CFI-TS)'!SA7+'PianificazionePMO(CFI-TS)'!WD7+'PianificazionePMO(CFI-TS)'!AAG7,BO34+$I34))</f>
        <v>0.75</v>
      </c>
      <c r="BQ34" s="374">
        <f>IF(BQ$3=1,BP34,IF(BQ$2&lt;=$F$1,'PianificazionePMO(CFI-TS)'!SB7+'PianificazionePMO(CFI-TS)'!WE7+'PianificazionePMO(CFI-TS)'!AAH7,BP34+$I34))</f>
        <v>0.875</v>
      </c>
      <c r="BR34" s="374">
        <f>IF(BR$3=1,BQ34,IF(BR$2&lt;=$F$1,'PianificazionePMO(CFI-TS)'!SC7+'PianificazionePMO(CFI-TS)'!WF7+'PianificazionePMO(CFI-TS)'!AAI7,BQ34+$I34))</f>
        <v>1</v>
      </c>
      <c r="BS34" s="374">
        <f>IF(BS$3=1,BR34,IF(BS$2&lt;=$F$1,'PianificazionePMO(CFI-TS)'!SD7+'PianificazionePMO(CFI-TS)'!WG7+'PianificazionePMO(CFI-TS)'!AAJ7,BR34+$I34))</f>
        <v>1.125</v>
      </c>
      <c r="BT34" s="374">
        <f>IF(BT$3=1,BS34,IF(BT$2&lt;=$F$1,'PianificazionePMO(CFI-TS)'!SE7+'PianificazionePMO(CFI-TS)'!WH7+'PianificazionePMO(CFI-TS)'!AAK7,BS34+$I34))</f>
        <v>1.25</v>
      </c>
      <c r="BU34" s="374">
        <f>IF(BU$3=1,BT34,IF(BU$2&lt;=$F$1,'PianificazionePMO(CFI-TS)'!SF7+'PianificazionePMO(CFI-TS)'!WI7+'PianificazionePMO(CFI-TS)'!AAL7,BT34+$I34))</f>
        <v>1.25</v>
      </c>
      <c r="BV34" s="374">
        <f>IF(BV$3=1,BU34,IF(BV$2&lt;=$F$1,'PianificazionePMO(CFI-TS)'!SG7+'PianificazionePMO(CFI-TS)'!WJ7+'PianificazionePMO(CFI-TS)'!AAM7,BU34+$I34))</f>
        <v>1.25</v>
      </c>
      <c r="BW34" s="374">
        <f>IF(BW$3=1,BV34,IF(BW$2&lt;=$F$1,'PianificazionePMO(CFI-TS)'!SH7+'PianificazionePMO(CFI-TS)'!WK7+'PianificazionePMO(CFI-TS)'!AAN7,BV34+$I34))</f>
        <v>1.375</v>
      </c>
      <c r="BX34" s="374">
        <f>IF(BX$3=1,BW34,IF(BX$2&lt;=$F$1,'PianificazionePMO(CFI-TS)'!SI7+'PianificazionePMO(CFI-TS)'!WL7+'PianificazionePMO(CFI-TS)'!AAO7,BW34+$I34))</f>
        <v>1.375</v>
      </c>
      <c r="BY34" s="374">
        <f>IF(BY$3=1,BX34,IF(BY$2&lt;=$F$1,'PianificazionePMO(CFI-TS)'!SJ7+'PianificazionePMO(CFI-TS)'!WM7+'PianificazionePMO(CFI-TS)'!AAP7,BX34+$I34))</f>
        <v>1.375</v>
      </c>
      <c r="BZ34" s="374">
        <f>IF(BZ$3=1,BY34,IF(BZ$2&lt;=$F$1,'PianificazionePMO(CFI-TS)'!SK7+'PianificazionePMO(CFI-TS)'!WN7+'PianificazionePMO(CFI-TS)'!AAQ7,BY34+$I34))</f>
        <v>1.5</v>
      </c>
      <c r="CA34" s="374">
        <f>IF(CA$3=1,BZ34,IF(CA$2&lt;=$F$1,'PianificazionePMO(CFI-TS)'!SL7+'PianificazionePMO(CFI-TS)'!WO7+'PianificazionePMO(CFI-TS)'!AAR7,BZ34+$I34))</f>
        <v>1.625</v>
      </c>
      <c r="CB34" s="374">
        <f>IF(CB$3=1,CA34,IF(CB$2&lt;=$F$1,'PianificazionePMO(CFI-TS)'!SM7+'PianificazionePMO(CFI-TS)'!WP7+'PianificazionePMO(CFI-TS)'!AAS7,CA34+$I34))</f>
        <v>1.625</v>
      </c>
      <c r="CC34" s="374">
        <f>IF(CC$3=1,CB34,IF(CC$2&lt;=$F$1,'PianificazionePMO(CFI-TS)'!SN7+'PianificazionePMO(CFI-TS)'!WQ7+'PianificazionePMO(CFI-TS)'!AAT7,CB34+$I34))</f>
        <v>1.625</v>
      </c>
      <c r="CD34" s="374">
        <f>IF(CD$3=1,CC34,IF(CD$2&lt;=$F$1,'PianificazionePMO(CFI-TS)'!SO7+'PianificazionePMO(CFI-TS)'!WR7+'PianificazionePMO(CFI-TS)'!AAU7,CC34+$I34))</f>
        <v>1.75</v>
      </c>
      <c r="CE34" s="374">
        <f>IF(CE$3=1,CD34,IF(CE$2&lt;=$F$1,'PianificazionePMO(CFI-TS)'!SP7+'PianificazionePMO(CFI-TS)'!WS7+'PianificazionePMO(CFI-TS)'!AAV7,CD34+$I34))</f>
        <v>1.875</v>
      </c>
      <c r="CF34" s="374">
        <f>IF(CF$3=1,CE34,IF(CF$2&lt;=$F$1,'PianificazionePMO(CFI-TS)'!SQ7+'PianificazionePMO(CFI-TS)'!WT7+'PianificazionePMO(CFI-TS)'!AAW7,CE34+$I34))</f>
        <v>2</v>
      </c>
      <c r="CG34" s="374">
        <f>IF(CG$3=1,CF34,IF(CG$2&lt;=$F$1,'PianificazionePMO(CFI-TS)'!SR7+'PianificazionePMO(CFI-TS)'!WU7+'PianificazionePMO(CFI-TS)'!AAX7,CF34+$I34))</f>
        <v>2.125</v>
      </c>
      <c r="CH34" s="374">
        <f>IF(CH$3=1,CG34,IF(CH$2&lt;=$F$1,'PianificazionePMO(CFI-TS)'!SS7+'PianificazionePMO(CFI-TS)'!WV7+'PianificazionePMO(CFI-TS)'!AAY7,CG34+$I34))</f>
        <v>2.25</v>
      </c>
      <c r="CI34" s="374">
        <f>IF(CI$3=1,CH34,IF(CI$2&lt;=$F$1,'PianificazionePMO(CFI-TS)'!ST7+'PianificazionePMO(CFI-TS)'!WW7+'PianificazionePMO(CFI-TS)'!AAZ7,CH34+$I34))</f>
        <v>2.25</v>
      </c>
      <c r="CJ34" s="374">
        <f>IF(CJ$3=1,CI34,IF(CJ$2&lt;=$F$1,'PianificazionePMO(CFI-TS)'!SU7+'PianificazionePMO(CFI-TS)'!WX7+'PianificazionePMO(CFI-TS)'!ABA7,CI34+$I34))</f>
        <v>2.25</v>
      </c>
      <c r="CK34" s="374">
        <f>IF(CK$3=1,CJ34,IF(CK$2&lt;=$F$1,'PianificazionePMO(CFI-TS)'!SV7+'PianificazionePMO(CFI-TS)'!WY7+'PianificazionePMO(CFI-TS)'!ABB7,CJ34+$I34))</f>
        <v>2.375</v>
      </c>
      <c r="CL34" s="374">
        <f>IF(CL$3=1,CK34,IF(CL$2&lt;=$F$1,'PianificazionePMO(CFI-TS)'!SW7+'PianificazionePMO(CFI-TS)'!WZ7+'PianificazionePMO(CFI-TS)'!ABC7,CK34+$I34))</f>
        <v>2.5</v>
      </c>
      <c r="CM34" s="374">
        <f>IF(CM$3=1,CL34,IF(CM$2&lt;=$F$1,'PianificazionePMO(CFI-TS)'!SX7+'PianificazionePMO(CFI-TS)'!XA7+'PianificazionePMO(CFI-TS)'!ABD7,CL34+$I34))</f>
        <v>2.625</v>
      </c>
      <c r="CN34" s="374">
        <f>IF(CN$3=1,CM34,IF(CN$2&lt;=$F$1,'PianificazionePMO(CFI-TS)'!SY7+'PianificazionePMO(CFI-TS)'!XB7+'PianificazionePMO(CFI-TS)'!ABE7,CM34+$I34))</f>
        <v>2.75</v>
      </c>
      <c r="CO34" s="374">
        <f>IF(CO$3=1,CN34,IF(CO$2&lt;=$F$1,'PianificazionePMO(CFI-TS)'!SZ7+'PianificazionePMO(CFI-TS)'!XC7+'PianificazionePMO(CFI-TS)'!ABF7,CN34+$I34))</f>
        <v>2.875</v>
      </c>
      <c r="CP34" s="374">
        <f>IF(CP$3=1,CO34,IF(CP$2&lt;=$F$1,'PianificazionePMO(CFI-TS)'!TA7+'PianificazionePMO(CFI-TS)'!XD7+'PianificazionePMO(CFI-TS)'!ABG7,CO34+$I34))</f>
        <v>2.875</v>
      </c>
      <c r="CQ34" s="374">
        <f>IF(CQ$3=1,CP34,IF(CQ$2&lt;=$F$1,'PianificazionePMO(CFI-TS)'!TB7+'PianificazionePMO(CFI-TS)'!XE7+'PianificazionePMO(CFI-TS)'!ABH7,CP34+$I34))</f>
        <v>2.875</v>
      </c>
      <c r="CR34" s="374">
        <f>IF(CR$3=1,CQ34,IF(CR$2&lt;=$F$1,'PianificazionePMO(CFI-TS)'!TC7+'PianificazionePMO(CFI-TS)'!XF7+'PianificazionePMO(CFI-TS)'!ABI7,CQ34+$I34))</f>
        <v>3</v>
      </c>
      <c r="CS34" s="374">
        <f>IF(CS$3=1,CR34,IF(CS$2&lt;=$F$1,'PianificazionePMO(CFI-TS)'!TD7+'PianificazionePMO(CFI-TS)'!XG7+'PianificazionePMO(CFI-TS)'!ABJ7,CR34+$I34))</f>
        <v>3.125</v>
      </c>
      <c r="CT34" s="374">
        <f>IF(CT$3=1,CS34,IF(CT$2&lt;=$F$1,'PianificazionePMO(CFI-TS)'!TE7+'PianificazionePMO(CFI-TS)'!XH7+'PianificazionePMO(CFI-TS)'!ABK7,CS34+$I34))</f>
        <v>3.25</v>
      </c>
      <c r="CU34" s="374">
        <f>IF(CU$3=1,CT34,IF(CU$2&lt;=$F$1,'PianificazionePMO(CFI-TS)'!TF7+'PianificazionePMO(CFI-TS)'!XI7+'PianificazionePMO(CFI-TS)'!ABL7,CT34+$I34))</f>
        <v>3.375</v>
      </c>
      <c r="CV34" s="374">
        <f>IF(CV$3=1,CU34,IF(CV$2&lt;=$F$1,'PianificazionePMO(CFI-TS)'!TG7+'PianificazionePMO(CFI-TS)'!XJ7+'PianificazionePMO(CFI-TS)'!ABM7,CU34+$I34))</f>
        <v>3.5</v>
      </c>
      <c r="CW34" s="374">
        <f>IF(CW$3=1,CV34,IF(CW$2&lt;=$F$1,'PianificazionePMO(CFI-TS)'!TH7+'PianificazionePMO(CFI-TS)'!XK7+'PianificazionePMO(CFI-TS)'!ABN7,CV34+$I34))</f>
        <v>3.5</v>
      </c>
      <c r="CX34" s="374">
        <f>IF(CX$3=1,CW34,IF(CX$2&lt;=$F$1,'PianificazionePMO(CFI-TS)'!TI7+'PianificazionePMO(CFI-TS)'!XL7+'PianificazionePMO(CFI-TS)'!ABO7,CW34+$I34))</f>
        <v>3.5</v>
      </c>
      <c r="CY34" s="374">
        <f>IF(CY$3=1,CX34,IF(CY$2&lt;=$F$1,'PianificazionePMO(CFI-TS)'!TJ7+'PianificazionePMO(CFI-TS)'!XM7+'PianificazionePMO(CFI-TS)'!ABP7,CX34+$I34))</f>
        <v>3.625</v>
      </c>
      <c r="CZ34" s="374">
        <f>IF(CZ$3=1,CY34,IF(CZ$2&lt;=$F$1,'PianificazionePMO(CFI-TS)'!TK7+'PianificazionePMO(CFI-TS)'!XN7+'PianificazionePMO(CFI-TS)'!ABQ7,CY34+$I34))</f>
        <v>3.75</v>
      </c>
      <c r="DA34" s="374">
        <f>IF(DA$3=1,CZ34,IF(DA$2&lt;=$F$1,'PianificazionePMO(CFI-TS)'!TL7+'PianificazionePMO(CFI-TS)'!XO7+'PianificazionePMO(CFI-TS)'!ABR7,CZ34+$I34))</f>
        <v>3.875</v>
      </c>
      <c r="DB34" s="374">
        <f>IF(DB$3=1,DA34,IF(DB$2&lt;=$F$1,'PianificazionePMO(CFI-TS)'!TM7+'PianificazionePMO(CFI-TS)'!XP7+'PianificazionePMO(CFI-TS)'!ABS7,DA34+$I34))</f>
        <v>4</v>
      </c>
      <c r="DC34" s="374">
        <f>IF(DC$3=1,DB34,IF(DC$2&lt;=$F$1,'PianificazionePMO(CFI-TS)'!TN7+'PianificazionePMO(CFI-TS)'!XQ7+'PianificazionePMO(CFI-TS)'!ABT7,DB34+$I34))</f>
        <v>4.125</v>
      </c>
      <c r="DD34" s="374">
        <f>IF(DD$3=1,DC34,IF(DD$2&lt;=$F$1,'PianificazionePMO(CFI-TS)'!TO7+'PianificazionePMO(CFI-TS)'!XR7+'PianificazionePMO(CFI-TS)'!ABU7,DC34+$I34))</f>
        <v>4.125</v>
      </c>
      <c r="DE34" s="374">
        <f>IF(DE$3=1,DD34,IF(DE$2&lt;=$F$1,'PianificazionePMO(CFI-TS)'!TP7+'PianificazionePMO(CFI-TS)'!XS7+'PianificazionePMO(CFI-TS)'!ABV7,DD34+$I34))</f>
        <v>4.125</v>
      </c>
      <c r="DF34" s="374">
        <f>IF(DF$3=1,DE34,IF(DF$2&lt;=$F$1,'PianificazionePMO(CFI-TS)'!TQ7+'PianificazionePMO(CFI-TS)'!XT7+'PianificazionePMO(CFI-TS)'!ABW7,DE34+$I34))</f>
        <v>4.25</v>
      </c>
      <c r="DG34" s="374">
        <f>IF(DG$3=1,DF34,IF(DG$2&lt;=$F$1,'PianificazionePMO(CFI-TS)'!TR7+'PianificazionePMO(CFI-TS)'!XU7+'PianificazionePMO(CFI-TS)'!ABX7,DF34+$I34))</f>
        <v>4.375</v>
      </c>
      <c r="DH34" s="374">
        <f>IF(DH$3=1,DG34,IF(DH$2&lt;=$F$1,'PianificazionePMO(CFI-TS)'!TS7+'PianificazionePMO(CFI-TS)'!XV7+'PianificazionePMO(CFI-TS)'!ABY7,DG34+$I34))</f>
        <v>4.5</v>
      </c>
      <c r="DI34" s="374">
        <f>IF(DI$3=1,DH34,IF(DI$2&lt;=$F$1,'PianificazionePMO(CFI-TS)'!TT7+'PianificazionePMO(CFI-TS)'!XW7+'PianificazionePMO(CFI-TS)'!ABZ7,DH34+$I34))</f>
        <v>4.625</v>
      </c>
      <c r="DJ34" s="374">
        <f>IF(DJ$3=1,DI34,IF(DJ$2&lt;=$F$1,'PianificazionePMO(CFI-TS)'!TU7+'PianificazionePMO(CFI-TS)'!XX7+'PianificazionePMO(CFI-TS)'!ACA7,DI34+$I34))</f>
        <v>4.75</v>
      </c>
      <c r="DK34" s="374"/>
      <c r="DL34" s="374"/>
      <c r="DM34" s="374"/>
      <c r="DN34" s="371"/>
      <c r="DO34" s="371"/>
      <c r="DP34" s="371"/>
      <c r="DQ34" s="371"/>
      <c r="DR34" s="371"/>
      <c r="DS34" s="371"/>
      <c r="DT34" s="371"/>
      <c r="DU34" s="371"/>
      <c r="DV34" s="371"/>
      <c r="DW34" s="371"/>
      <c r="DX34" s="371"/>
      <c r="DY34" s="371"/>
      <c r="DZ34" s="371"/>
      <c r="EA34" s="371"/>
      <c r="EB34" s="371"/>
      <c r="EC34" s="371"/>
      <c r="ED34" s="371"/>
      <c r="EE34" s="371"/>
      <c r="EF34" s="371"/>
      <c r="EG34" s="371"/>
      <c r="EH34" s="371"/>
      <c r="EI34" s="371"/>
      <c r="EJ34" s="371"/>
      <c r="EK34" s="371"/>
      <c r="EL34" s="371"/>
      <c r="EM34" s="371"/>
      <c r="EN34" s="371"/>
      <c r="EO34" s="371"/>
      <c r="EP34" s="371"/>
      <c r="EQ34" s="371"/>
      <c r="ER34" s="371"/>
      <c r="ES34" s="371"/>
      <c r="ET34" s="371"/>
      <c r="EU34" s="371"/>
      <c r="EV34" s="371"/>
      <c r="EW34" s="371"/>
      <c r="EX34" s="371"/>
      <c r="EY34" s="371"/>
      <c r="EZ34" s="371"/>
      <c r="FA34" s="371"/>
      <c r="FB34" s="371"/>
      <c r="FC34" s="371"/>
      <c r="FD34" s="371"/>
      <c r="FE34" s="371"/>
      <c r="FF34" s="371"/>
      <c r="FG34" s="371"/>
      <c r="FH34" s="371"/>
      <c r="FI34" s="371"/>
      <c r="FJ34" s="371"/>
    </row>
    <row r="35" spans="1:166" outlineLevel="1">
      <c r="A35" s="824"/>
      <c r="B35" s="362" t="str">
        <f t="shared" si="14"/>
        <v>P59-Deploy &amp; Change CRMT</v>
      </c>
      <c r="C35" s="362" t="str">
        <f t="shared" si="15"/>
        <v>AO004511_YYY103</v>
      </c>
      <c r="D35" s="362" t="str">
        <f t="shared" si="16"/>
        <v>Prima Attivazione</v>
      </c>
      <c r="E35" s="369">
        <f>VLOOKUP(C35,'Lista PMO'!B:AB,11,FALSE)</f>
        <v>0</v>
      </c>
      <c r="F35" s="370">
        <f>VLOOKUP(C35,'Lista PMO'!$B$1:$BO$42,56,FALSE)</f>
        <v>0</v>
      </c>
      <c r="G35" s="369">
        <f t="shared" ref="G35:G46" si="17">E35-F35</f>
        <v>0</v>
      </c>
      <c r="H35" s="378">
        <f>IFERROR(F35/(NETWORKDAYS($K35,$F$1,hol!$A$1:$A$8)),0)</f>
        <v>0</v>
      </c>
      <c r="I35" s="378">
        <f>IFERROR(G35/((NETWORKDAYS($F$1+1,$L5,hol!$A$1:$A$9)+$J$1)),0)</f>
        <v>0</v>
      </c>
      <c r="J35" s="378">
        <f t="shared" ref="J35:J46" si="18">I35-H35</f>
        <v>0</v>
      </c>
      <c r="K35" s="389">
        <f>VLOOKUP(C35,'PianificazionePMO(CFI-TS)'!$B$7:$I$36,7,FALSE)</f>
        <v>43271</v>
      </c>
      <c r="L35" s="389">
        <f>VLOOKUP(C35,'PianificazionePMO(CFI-TS)'!$B$7:$I$36,8,FALSE)</f>
        <v>43315</v>
      </c>
      <c r="N35" s="374">
        <f>IF(N$3=1,M35,IF(N$2&lt;=$F$1,'PianificazionePMO(CFI-TS)'!PY8+'PianificazionePMO(CFI-TS)'!UB8+'PianificazionePMO(CFI-TS)'!YE8,$J5+$I5))</f>
        <v>0</v>
      </c>
      <c r="O35" s="374">
        <f>IF(O$3=1,N35,IF(O$2&lt;=$F$1,'PianificazionePMO(CFI-TS)'!PZ8+'PianificazionePMO(CFI-TS)'!UC8+'PianificazionePMO(CFI-TS)'!YF8,$J5+$I5))</f>
        <v>0</v>
      </c>
      <c r="P35" s="374">
        <f>IF(P$3=1,O35,IF(P$2&lt;=$F$1,'PianificazionePMO(CFI-TS)'!QA8+'PianificazionePMO(CFI-TS)'!UD8+'PianificazionePMO(CFI-TS)'!YG8,$J5+$I5))</f>
        <v>0</v>
      </c>
      <c r="Q35" s="374">
        <f>IF(Q$3=1,P35,IF(Q$2&lt;=$F$1,'PianificazionePMO(CFI-TS)'!QB8+'PianificazionePMO(CFI-TS)'!UE8+'PianificazionePMO(CFI-TS)'!YH8,$J5+$I5))</f>
        <v>0</v>
      </c>
      <c r="R35" s="374">
        <f>IF(R$3=1,Q35,IF(R$2&lt;=$F$1,'PianificazionePMO(CFI-TS)'!QC8+'PianificazionePMO(CFI-TS)'!UF8+'PianificazionePMO(CFI-TS)'!YI8,$J5+$I5))</f>
        <v>0</v>
      </c>
      <c r="S35" s="374">
        <f>IF(S$3=1,R35,IF(S$2&lt;=$F$1,'PianificazionePMO(CFI-TS)'!QD8+'PianificazionePMO(CFI-TS)'!UG8+'PianificazionePMO(CFI-TS)'!YJ8,$J5+$I5))</f>
        <v>0</v>
      </c>
      <c r="T35" s="374">
        <f>IF(T$3=1,S35,IF(T$2&lt;=$F$1,'PianificazionePMO(CFI-TS)'!QE8+'PianificazionePMO(CFI-TS)'!UH8+'PianificazionePMO(CFI-TS)'!YK8,$J5+$I5))</f>
        <v>0</v>
      </c>
      <c r="U35" s="374">
        <f>IF(U$3=1,T35,IF(U$2&lt;=$F$1,'PianificazionePMO(CFI-TS)'!QF8+'PianificazionePMO(CFI-TS)'!UI8+'PianificazionePMO(CFI-TS)'!YL8,$J5+$I5))</f>
        <v>0</v>
      </c>
      <c r="V35" s="374">
        <f>IF(V$3=1,U35,IF(V$2&lt;=$F$1,'PianificazionePMO(CFI-TS)'!QG8+'PianificazionePMO(CFI-TS)'!UJ8+'PianificazionePMO(CFI-TS)'!YM8,$J5+$I5))</f>
        <v>0</v>
      </c>
      <c r="W35" s="374">
        <f>IF(W$3=1,V35,IF(W$2&lt;=$F$1,'PianificazionePMO(CFI-TS)'!QH8+'PianificazionePMO(CFI-TS)'!UK8+'PianificazionePMO(CFI-TS)'!YN8,$J5+$I5))</f>
        <v>0</v>
      </c>
      <c r="X35" s="374">
        <f>IF(X$3=1,W35,IF(X$2&lt;=$F$1,'PianificazionePMO(CFI-TS)'!QI8+'PianificazionePMO(CFI-TS)'!UL8+'PianificazionePMO(CFI-TS)'!YO8,$J5+$I5))</f>
        <v>0</v>
      </c>
      <c r="Y35" s="374">
        <f>IF(Y$3=1,X35,IF(Y$2&lt;=$F$1,'PianificazionePMO(CFI-TS)'!QJ8+'PianificazionePMO(CFI-TS)'!UM8+'PianificazionePMO(CFI-TS)'!YP8,$J5+$I5))</f>
        <v>0</v>
      </c>
      <c r="Z35" s="374">
        <f>IF(Z$3=1,Y35,IF(Z$2&lt;=$F$1,'PianificazionePMO(CFI-TS)'!QK8+'PianificazionePMO(CFI-TS)'!UN8+'PianificazionePMO(CFI-TS)'!YQ8,$J5+$I5))</f>
        <v>0</v>
      </c>
      <c r="AA35" s="374">
        <f>IF(AA$3=1,Z35,IF(AA$2&lt;=$F$1,'PianificazionePMO(CFI-TS)'!QL8+'PianificazionePMO(CFI-TS)'!UO8+'PianificazionePMO(CFI-TS)'!YR8,$J5+$I5))</f>
        <v>0</v>
      </c>
      <c r="AB35" s="374">
        <f>IF(AB$3=1,AA35,IF(AB$2&lt;=$F$1,'PianificazionePMO(CFI-TS)'!QM8+'PianificazionePMO(CFI-TS)'!UP8+'PianificazionePMO(CFI-TS)'!YS8,$J5+$I5))</f>
        <v>0</v>
      </c>
      <c r="AC35" s="374">
        <f>IF(AC$3=1,AB35,IF(AC$2&lt;=$F$1,'PianificazionePMO(CFI-TS)'!QN8+'PianificazionePMO(CFI-TS)'!UQ8+'PianificazionePMO(CFI-TS)'!YT8,$J5+$I5))</f>
        <v>0</v>
      </c>
      <c r="AD35" s="374">
        <f>IF(AD$3=1,AC35,IF(AD$2&lt;=$F$1,'PianificazionePMO(CFI-TS)'!QO8+'PianificazionePMO(CFI-TS)'!UR8+'PianificazionePMO(CFI-TS)'!YU8,$J5+$I5))</f>
        <v>0</v>
      </c>
      <c r="AE35" s="374">
        <f>IF(AE$3=1,AD35,IF(AE$2&lt;=$F$1,'PianificazionePMO(CFI-TS)'!QP8+'PianificazionePMO(CFI-TS)'!US8+'PianificazionePMO(CFI-TS)'!YV8,$J5+$I5))</f>
        <v>0</v>
      </c>
      <c r="AF35" s="374">
        <f>IF(AF$3=1,AE35,IF(AF$2&lt;=$F$1,'PianificazionePMO(CFI-TS)'!QQ8+'PianificazionePMO(CFI-TS)'!UT8+'PianificazionePMO(CFI-TS)'!YW8,$J5+$I5))</f>
        <v>0</v>
      </c>
      <c r="AG35" s="374">
        <f>IF(AG$3=1,AF35,IF(AG$2&lt;=$F$1,'PianificazionePMO(CFI-TS)'!QR8+'PianificazionePMO(CFI-TS)'!UU8+'PianificazionePMO(CFI-TS)'!YX8,$J5+$I5))</f>
        <v>0</v>
      </c>
      <c r="AH35" s="374">
        <f>IF(AH$3=1,AG35,IF(AH$2&lt;=$F$1,'PianificazionePMO(CFI-TS)'!QS8+'PianificazionePMO(CFI-TS)'!UV8+'PianificazionePMO(CFI-TS)'!YY8,$J5+$I5))</f>
        <v>0</v>
      </c>
      <c r="AI35" s="374">
        <f>IF(AI$3=1,AH35,IF(AI$2&lt;=$F$1,'PianificazionePMO(CFI-TS)'!QT8+'PianificazionePMO(CFI-TS)'!UW8+'PianificazionePMO(CFI-TS)'!YZ8,$J5+$I5))</f>
        <v>0</v>
      </c>
      <c r="AJ35" s="374">
        <f>IF(AJ$3=1,AI35,IF(AJ$2&lt;=$F$1,'PianificazionePMO(CFI-TS)'!QU8+'PianificazionePMO(CFI-TS)'!UX8+'PianificazionePMO(CFI-TS)'!ZA8,$J5+$I5))</f>
        <v>0</v>
      </c>
      <c r="AK35" s="374">
        <f>IF(AK$3=1,AJ35,IF(AK$2&lt;=$F$1,'PianificazionePMO(CFI-TS)'!QV8+'PianificazionePMO(CFI-TS)'!UY8+'PianificazionePMO(CFI-TS)'!ZB8,$J5+$I5))</f>
        <v>0.125</v>
      </c>
      <c r="AL35" s="374">
        <f>IF(AL$3=1,AK35,IF(AL$2&lt;=$F$1,'PianificazionePMO(CFI-TS)'!QW8+'PianificazionePMO(CFI-TS)'!UZ8+'PianificazionePMO(CFI-TS)'!ZC8,$J5+$I5))</f>
        <v>0.125</v>
      </c>
      <c r="AM35" s="374">
        <f>IF(AM$3=1,AL35,IF(AM$2&lt;=$F$1,'PianificazionePMO(CFI-TS)'!QX8+'PianificazionePMO(CFI-TS)'!VA8+'PianificazionePMO(CFI-TS)'!ZD8,$J5+$I5))</f>
        <v>0.125</v>
      </c>
      <c r="AN35" s="374">
        <f>IF(AN$3=1,AM35,IF(AN$2&lt;=$F$1,'PianificazionePMO(CFI-TS)'!QY8+'PianificazionePMO(CFI-TS)'!VB8+'PianificazionePMO(CFI-TS)'!ZE8,$J5+$I5))</f>
        <v>0.125</v>
      </c>
      <c r="AO35" s="374">
        <f>IF(AO$3=1,AN35,IF(AO$2&lt;=$F$1,'PianificazionePMO(CFI-TS)'!QZ8+'PianificazionePMO(CFI-TS)'!VC8+'PianificazionePMO(CFI-TS)'!ZF8,$J5+$I5))</f>
        <v>0.125</v>
      </c>
      <c r="AP35" s="374">
        <f>IF(AP$3=1,AO35,IF(AP$2&lt;=$F$1,'PianificazionePMO(CFI-TS)'!RA8+'PianificazionePMO(CFI-TS)'!VD8+'PianificazionePMO(CFI-TS)'!ZG8,$J5+$I5))</f>
        <v>0.125</v>
      </c>
      <c r="AQ35" s="374">
        <f>IF(AQ$3=1,AP35,IF(AQ$2&lt;=$F$1,'PianificazionePMO(CFI-TS)'!RB8+'PianificazionePMO(CFI-TS)'!VE8+'PianificazionePMO(CFI-TS)'!ZH8,$J5+$I5))</f>
        <v>0.125</v>
      </c>
      <c r="AR35" s="374">
        <f>IF(AR$3=1,AQ35,IF(AR$2&lt;=$F$1,'PianificazionePMO(CFI-TS)'!RC8+'PianificazionePMO(CFI-TS)'!VF8+'PianificazionePMO(CFI-TS)'!ZI8,$J5+$I5))</f>
        <v>0.125</v>
      </c>
      <c r="AS35" s="374">
        <f>IF(AS$3=1,AR35,IF(AS$2&lt;=$F$1,'PianificazionePMO(CFI-TS)'!RD8+'PianificazionePMO(CFI-TS)'!VG8+'PianificazionePMO(CFI-TS)'!ZJ8,$J5+$I5))</f>
        <v>0.125</v>
      </c>
      <c r="AT35" s="374">
        <f>IF(AT$3=1,AS35,IF(AT$2&lt;=$F$1,'PianificazionePMO(CFI-TS)'!RE8+'PianificazionePMO(CFI-TS)'!VH8+'PianificazionePMO(CFI-TS)'!ZK8,$J5+$I5))</f>
        <v>0.125</v>
      </c>
      <c r="AU35" s="374">
        <f>IF(AU$3=1,AT35,IF(AU$2&lt;=$F$1,'PianificazionePMO(CFI-TS)'!RF8+'PianificazionePMO(CFI-TS)'!VI8+'PianificazionePMO(CFI-TS)'!ZL8,$J5+$I5))</f>
        <v>0.125</v>
      </c>
      <c r="AV35" s="374">
        <f>IF(AV$3=1,AU35,IF(AV$2&lt;=$F$1,'PianificazionePMO(CFI-TS)'!RG8+'PianificazionePMO(CFI-TS)'!VJ8+'PianificazionePMO(CFI-TS)'!ZM8,$J5+$I5))</f>
        <v>0.125</v>
      </c>
      <c r="AW35" s="374">
        <f>IF(AW$3=1,AV35,IF(AW$2&lt;=$F$1,'PianificazionePMO(CFI-TS)'!RH8+'PianificazionePMO(CFI-TS)'!VK8+'PianificazionePMO(CFI-TS)'!ZN8,$J5+$I5))</f>
        <v>0.125</v>
      </c>
      <c r="AX35" s="374">
        <f>IF(AX$3=1,AW35,IF(AX$2&lt;=$F$1,'PianificazionePMO(CFI-TS)'!RI8+'PianificazionePMO(CFI-TS)'!VL8+'PianificazionePMO(CFI-TS)'!ZO8,$J5+$I5))</f>
        <v>0.125</v>
      </c>
      <c r="AY35" s="374">
        <f>IF(AY$3=1,AX35,IF(AY$2&lt;=$F$1,'PianificazionePMO(CFI-TS)'!RJ8+'PianificazionePMO(CFI-TS)'!VM8+'PianificazionePMO(CFI-TS)'!ZP8,$J5+$I5))</f>
        <v>0.125</v>
      </c>
      <c r="AZ35" s="374">
        <f>IF(AZ$3=1,AY35,IF(AZ$2&lt;=$F$1,'PianificazionePMO(CFI-TS)'!RK8+'PianificazionePMO(CFI-TS)'!VN8+'PianificazionePMO(CFI-TS)'!ZQ8,$J5+$I5))</f>
        <v>0.125</v>
      </c>
      <c r="BA35" s="374">
        <f>IF(BA$3=1,AZ35,IF(BA$2&lt;=$F$1,'PianificazionePMO(CFI-TS)'!RL8+'PianificazionePMO(CFI-TS)'!VO8+'PianificazionePMO(CFI-TS)'!ZR8,$J5+$I5))</f>
        <v>0.125</v>
      </c>
      <c r="BB35" s="374">
        <f>IF(BB$3=1,BA35,IF(BB$2&lt;=$F$1,'PianificazionePMO(CFI-TS)'!RM8+'PianificazionePMO(CFI-TS)'!VP8+'PianificazionePMO(CFI-TS)'!ZS8,$J5+$I5))</f>
        <v>0.125</v>
      </c>
      <c r="BC35" s="374">
        <f>IF(BC$3=1,BB35,IF(BC$2&lt;=$F$1,'PianificazionePMO(CFI-TS)'!RN8+'PianificazionePMO(CFI-TS)'!VQ8+'PianificazionePMO(CFI-TS)'!ZT8,$J5+$I5))</f>
        <v>0.125</v>
      </c>
      <c r="BD35" s="374">
        <f>IF(BD$3=1,BC35,IF(BD$2&lt;=$F$1,'PianificazionePMO(CFI-TS)'!RO8+'PianificazionePMO(CFI-TS)'!VR8+'PianificazionePMO(CFI-TS)'!ZU8,$J5+$I5))</f>
        <v>0.125</v>
      </c>
      <c r="BE35" s="374">
        <f>IF(BE$3=1,BD35,IF(BE$2&lt;=$F$1,'PianificazionePMO(CFI-TS)'!RP8+'PianificazionePMO(CFI-TS)'!VS8+'PianificazionePMO(CFI-TS)'!ZV8,$J5+$I5))</f>
        <v>0.125</v>
      </c>
      <c r="BF35" s="374">
        <f>IF(BF$3=1,BE35,IF(BF$2&lt;=$F$1,'PianificazionePMO(CFI-TS)'!RQ8+'PianificazionePMO(CFI-TS)'!VT8+'PianificazionePMO(CFI-TS)'!ZW8,$J5+$I5))</f>
        <v>0.125</v>
      </c>
      <c r="BG35" s="374">
        <f>IF(BG$3=1,BF35,IF(BG$2&lt;=$F$1,'PianificazionePMO(CFI-TS)'!RR8+'PianificazionePMO(CFI-TS)'!VU8+'PianificazionePMO(CFI-TS)'!ZX8,$J5+$I5))</f>
        <v>0.125</v>
      </c>
      <c r="BH35" s="374">
        <f>IF(BH$3=1,BG35,IF(BH$2&lt;=$F$1,'PianificazionePMO(CFI-TS)'!RS8+'PianificazionePMO(CFI-TS)'!VV8+'PianificazionePMO(CFI-TS)'!ZY8,$J5+$I5))</f>
        <v>0.125</v>
      </c>
      <c r="BI35" s="374">
        <f>IF(BI$3=1,BH35,IF(BI$2&lt;=$F$1,'PianificazionePMO(CFI-TS)'!RT8+'PianificazionePMO(CFI-TS)'!VW8+'PianificazionePMO(CFI-TS)'!ZZ8,BH35+$I35))</f>
        <v>0.125</v>
      </c>
      <c r="BJ35" s="374">
        <f>IF(BJ$3=1,BI35,IF(BJ$2&lt;=$F$1,'PianificazionePMO(CFI-TS)'!RU8+'PianificazionePMO(CFI-TS)'!VX8+'PianificazionePMO(CFI-TS)'!AAA8,BI35+$I35))</f>
        <v>0.125</v>
      </c>
      <c r="BK35" s="374">
        <f>IF(BK$3=1,BJ35,IF(BK$2&lt;=$F$1,'PianificazionePMO(CFI-TS)'!RV8+'PianificazionePMO(CFI-TS)'!VY8+'PianificazionePMO(CFI-TS)'!AAB8,BJ35+$I35))</f>
        <v>0.125</v>
      </c>
      <c r="BL35" s="374">
        <f>IF(BL$3=1,BK35,IF(BL$2&lt;=$F$1,'PianificazionePMO(CFI-TS)'!RW8+'PianificazionePMO(CFI-TS)'!VZ8+'PianificazionePMO(CFI-TS)'!AAC8,BK35+$I35))</f>
        <v>0.125</v>
      </c>
      <c r="BM35" s="374">
        <f>IF(BM$3=1,BL35,IF(BM$2&lt;=$F$1,'PianificazionePMO(CFI-TS)'!RX8+'PianificazionePMO(CFI-TS)'!WA8+'PianificazionePMO(CFI-TS)'!AAD8,BL35+$I35))</f>
        <v>0.125</v>
      </c>
      <c r="BN35" s="374">
        <f>IF(BN$3=1,BM35,IF(BN$2&lt;=$F$1,'PianificazionePMO(CFI-TS)'!RY8+'PianificazionePMO(CFI-TS)'!WB8+'PianificazionePMO(CFI-TS)'!AAE8,BM35+$I35))</f>
        <v>0.125</v>
      </c>
      <c r="BO35" s="374">
        <f>IF(BO$3=1,BN35,IF(BO$2&lt;=$F$1,'PianificazionePMO(CFI-TS)'!RZ8+'PianificazionePMO(CFI-TS)'!WC8+'PianificazionePMO(CFI-TS)'!AAF8,BN35+$I35))</f>
        <v>0.125</v>
      </c>
      <c r="BP35" s="374">
        <f>IF(BP$3=1,BO35,IF(BP$2&lt;=$F$1,'PianificazionePMO(CFI-TS)'!SA8+'PianificazionePMO(CFI-TS)'!WD8+'PianificazionePMO(CFI-TS)'!AAG8,BO35+$I35))</f>
        <v>0.125</v>
      </c>
      <c r="BQ35" s="374">
        <f>IF(BQ$3=1,BP35,IF(BQ$2&lt;=$F$1,'PianificazionePMO(CFI-TS)'!SB8+'PianificazionePMO(CFI-TS)'!WE8+'PianificazionePMO(CFI-TS)'!AAH8,BP35+$I35))</f>
        <v>0.125</v>
      </c>
      <c r="BR35" s="374">
        <f>IF(BR$3=1,BQ35,IF(BR$2&lt;=$F$1,'PianificazionePMO(CFI-TS)'!SC8+'PianificazionePMO(CFI-TS)'!WF8+'PianificazionePMO(CFI-TS)'!AAI8,BQ35+$I35))</f>
        <v>0.125</v>
      </c>
      <c r="BS35" s="374">
        <f>IF(BS$3=1,BR35,IF(BS$2&lt;=$F$1,'PianificazionePMO(CFI-TS)'!SD8+'PianificazionePMO(CFI-TS)'!WG8+'PianificazionePMO(CFI-TS)'!AAJ8,BR35+$I35))</f>
        <v>0.125</v>
      </c>
      <c r="BT35" s="374">
        <f>IF(BT$3=1,BS35,IF(BT$2&lt;=$F$1,'PianificazionePMO(CFI-TS)'!SE8+'PianificazionePMO(CFI-TS)'!WH8+'PianificazionePMO(CFI-TS)'!AAK8,BS35+$I35))</f>
        <v>0.125</v>
      </c>
      <c r="BU35" s="374">
        <f>IF(BU$3=1,BT35,IF(BU$2&lt;=$F$1,'PianificazionePMO(CFI-TS)'!SF8+'PianificazionePMO(CFI-TS)'!WI8+'PianificazionePMO(CFI-TS)'!AAL8,BT35+$I35))</f>
        <v>0.125</v>
      </c>
      <c r="BV35" s="374">
        <f>IF(BV$3=1,BU35,IF(BV$2&lt;=$F$1,'PianificazionePMO(CFI-TS)'!SG8+'PianificazionePMO(CFI-TS)'!WJ8+'PianificazionePMO(CFI-TS)'!AAM8,BU35+$I35))</f>
        <v>0.125</v>
      </c>
      <c r="BW35" s="374">
        <f>IF(BW$3=1,BV35,IF(BW$2&lt;=$F$1,'PianificazionePMO(CFI-TS)'!SH8+'PianificazionePMO(CFI-TS)'!WK8+'PianificazionePMO(CFI-TS)'!AAN8,BV35+$I35))</f>
        <v>0.125</v>
      </c>
      <c r="BX35" s="374">
        <f>IF(BX$3=1,BW35,IF(BX$2&lt;=$F$1,'PianificazionePMO(CFI-TS)'!SI8+'PianificazionePMO(CFI-TS)'!WL8+'PianificazionePMO(CFI-TS)'!AAO8,BW35+$I35))</f>
        <v>0.125</v>
      </c>
      <c r="BY35" s="374">
        <f>IF(BY$3=1,BX35,IF(BY$2&lt;=$F$1,'PianificazionePMO(CFI-TS)'!SJ8+'PianificazionePMO(CFI-TS)'!WM8+'PianificazionePMO(CFI-TS)'!AAP8,BX35+$I35))</f>
        <v>0.125</v>
      </c>
      <c r="BZ35" s="374">
        <f>IF(BZ$3=1,BY35,IF(BZ$2&lt;=$F$1,'PianificazionePMO(CFI-TS)'!SK8+'PianificazionePMO(CFI-TS)'!WN8+'PianificazionePMO(CFI-TS)'!AAQ8,BY35+$I35))</f>
        <v>0.125</v>
      </c>
      <c r="CA35" s="374">
        <f>IF(CA$3=1,BZ35,IF(CA$2&lt;=$F$1,'PianificazionePMO(CFI-TS)'!SL8+'PianificazionePMO(CFI-TS)'!WO8+'PianificazionePMO(CFI-TS)'!AAR8,BZ35+$I35))</f>
        <v>0.125</v>
      </c>
      <c r="CB35" s="374">
        <f>IF(CB$3=1,CA35,IF(CB$2&lt;=$F$1,'PianificazionePMO(CFI-TS)'!SM8+'PianificazionePMO(CFI-TS)'!WP8+'PianificazionePMO(CFI-TS)'!AAS8,CA35+$I35))</f>
        <v>0.125</v>
      </c>
      <c r="CC35" s="374">
        <f>IF(CC$3=1,CB35,IF(CC$2&lt;=$F$1,'PianificazionePMO(CFI-TS)'!SN8+'PianificazionePMO(CFI-TS)'!WQ8+'PianificazionePMO(CFI-TS)'!AAT8,CB35+$I35))</f>
        <v>0.125</v>
      </c>
      <c r="CD35" s="374">
        <f>IF(CD$3=1,CC35,IF(CD$2&lt;=$F$1,'PianificazionePMO(CFI-TS)'!SO8+'PianificazionePMO(CFI-TS)'!WR8+'PianificazionePMO(CFI-TS)'!AAU8,CC35+$I35))</f>
        <v>0.125</v>
      </c>
      <c r="CE35" s="374">
        <f>IF(CE$3=1,CD35,IF(CE$2&lt;=$F$1,'PianificazionePMO(CFI-TS)'!SP8+'PianificazionePMO(CFI-TS)'!WS8+'PianificazionePMO(CFI-TS)'!AAV8,CD35+$I35))</f>
        <v>0.125</v>
      </c>
      <c r="CF35" s="374">
        <f>IF(CF$3=1,CE35,IF(CF$2&lt;=$F$1,'PianificazionePMO(CFI-TS)'!SQ8+'PianificazionePMO(CFI-TS)'!WT8+'PianificazionePMO(CFI-TS)'!AAW8,CE35+$I35))</f>
        <v>0.125</v>
      </c>
      <c r="CG35" s="374">
        <f>IF(CG$3=1,CF35,IF(CG$2&lt;=$F$1,'PianificazionePMO(CFI-TS)'!SR8+'PianificazionePMO(CFI-TS)'!WU8+'PianificazionePMO(CFI-TS)'!AAX8,CF35+$I35))</f>
        <v>0.125</v>
      </c>
      <c r="CH35" s="374">
        <f>IF(CH$3=1,CG35,IF(CH$2&lt;=$F$1,'PianificazionePMO(CFI-TS)'!SS8+'PianificazionePMO(CFI-TS)'!WV8+'PianificazionePMO(CFI-TS)'!AAY8,CG35+$I35))</f>
        <v>0.125</v>
      </c>
      <c r="CI35" s="374">
        <f>IF(CI$3=1,CH35,IF(CI$2&lt;=$F$1,'PianificazionePMO(CFI-TS)'!ST8+'PianificazionePMO(CFI-TS)'!WW8+'PianificazionePMO(CFI-TS)'!AAZ8,CH35+$I35))</f>
        <v>0.125</v>
      </c>
      <c r="CJ35" s="374">
        <f>IF(CJ$3=1,CI35,IF(CJ$2&lt;=$F$1,'PianificazionePMO(CFI-TS)'!SU8+'PianificazionePMO(CFI-TS)'!WX8+'PianificazionePMO(CFI-TS)'!ABA8,CI35+$I35))</f>
        <v>0.125</v>
      </c>
      <c r="CK35" s="374">
        <f>IF(CK$3=1,CJ35,IF(CK$2&lt;=$F$1,'PianificazionePMO(CFI-TS)'!SV8+'PianificazionePMO(CFI-TS)'!WY8+'PianificazionePMO(CFI-TS)'!ABB8,CJ35+$I35))</f>
        <v>0.125</v>
      </c>
      <c r="CL35" s="374">
        <f>IF(CL$3=1,CK35,IF(CL$2&lt;=$F$1,'PianificazionePMO(CFI-TS)'!SW8+'PianificazionePMO(CFI-TS)'!WZ8+'PianificazionePMO(CFI-TS)'!ABC8,CK35+$I35))</f>
        <v>0.125</v>
      </c>
      <c r="CM35" s="374">
        <f>IF(CM$3=1,CL35,IF(CM$2&lt;=$F$1,'PianificazionePMO(CFI-TS)'!SX8+'PianificazionePMO(CFI-TS)'!XA8+'PianificazionePMO(CFI-TS)'!ABD8,CL35+$I35))</f>
        <v>0.125</v>
      </c>
      <c r="CN35" s="374">
        <f>IF(CN$3=1,CM35,IF(CN$2&lt;=$F$1,'PianificazionePMO(CFI-TS)'!SY8+'PianificazionePMO(CFI-TS)'!XB8+'PianificazionePMO(CFI-TS)'!ABE8,CM35+$I35))</f>
        <v>0.125</v>
      </c>
      <c r="CO35" s="374">
        <f>IF(CO$3=1,CN35,IF(CO$2&lt;=$F$1,'PianificazionePMO(CFI-TS)'!SZ8+'PianificazionePMO(CFI-TS)'!XC8+'PianificazionePMO(CFI-TS)'!ABF8,CN35+$I35))</f>
        <v>0.125</v>
      </c>
      <c r="CP35" s="374">
        <f>IF(CP$3=1,CO35,IF(CP$2&lt;=$F$1,'PianificazionePMO(CFI-TS)'!TA8+'PianificazionePMO(CFI-TS)'!XD8+'PianificazionePMO(CFI-TS)'!ABG8,CO35+$I35))</f>
        <v>0.125</v>
      </c>
      <c r="CQ35" s="374">
        <f>IF(CQ$3=1,CP35,IF(CQ$2&lt;=$F$1,'PianificazionePMO(CFI-TS)'!TB8+'PianificazionePMO(CFI-TS)'!XE8+'PianificazionePMO(CFI-TS)'!ABH8,CP35+$I35))</f>
        <v>0.125</v>
      </c>
      <c r="CR35" s="374">
        <f>IF(CR$3=1,CQ35,IF(CR$2&lt;=$F$1,'PianificazionePMO(CFI-TS)'!TC8+'PianificazionePMO(CFI-TS)'!XF8+'PianificazionePMO(CFI-TS)'!ABI8,CQ35+$I35))</f>
        <v>0.125</v>
      </c>
      <c r="CS35" s="374">
        <f>IF(CS$3=1,CR35,IF(CS$2&lt;=$F$1,'PianificazionePMO(CFI-TS)'!TD8+'PianificazionePMO(CFI-TS)'!XG8+'PianificazionePMO(CFI-TS)'!ABJ8,CR35+$I35))</f>
        <v>0.125</v>
      </c>
      <c r="CT35" s="374">
        <f>IF(CT$3=1,CS35,IF(CT$2&lt;=$F$1,'PianificazionePMO(CFI-TS)'!TE8+'PianificazionePMO(CFI-TS)'!XH8+'PianificazionePMO(CFI-TS)'!ABK8,CS35+$I35))</f>
        <v>0.125</v>
      </c>
      <c r="CU35" s="374">
        <f>IF(CU$3=1,CT35,IF(CU$2&lt;=$F$1,'PianificazionePMO(CFI-TS)'!TF8+'PianificazionePMO(CFI-TS)'!XI8+'PianificazionePMO(CFI-TS)'!ABL8,CT35+$I35))</f>
        <v>0.125</v>
      </c>
      <c r="CV35" s="374">
        <f>IF(CV$3=1,CU35,IF(CV$2&lt;=$F$1,'PianificazionePMO(CFI-TS)'!TG8+'PianificazionePMO(CFI-TS)'!XJ8+'PianificazionePMO(CFI-TS)'!ABM8,CU35+$I35))</f>
        <v>0.125</v>
      </c>
      <c r="CW35" s="374">
        <f>IF(CW$3=1,CV35,IF(CW$2&lt;=$F$1,'PianificazionePMO(CFI-TS)'!TH8+'PianificazionePMO(CFI-TS)'!XK8+'PianificazionePMO(CFI-TS)'!ABN8,CV35+$I35))</f>
        <v>0.125</v>
      </c>
      <c r="CX35" s="374">
        <f>IF(CX$3=1,CW35,IF(CX$2&lt;=$F$1,'PianificazionePMO(CFI-TS)'!TI8+'PianificazionePMO(CFI-TS)'!XL8+'PianificazionePMO(CFI-TS)'!ABO8,CW35+$I35))</f>
        <v>0.125</v>
      </c>
      <c r="CY35" s="374">
        <f>IF(CY$3=1,CX35,IF(CY$2&lt;=$F$1,'PianificazionePMO(CFI-TS)'!TJ8+'PianificazionePMO(CFI-TS)'!XM8+'PianificazionePMO(CFI-TS)'!ABP8,CX35+$I35))</f>
        <v>0.125</v>
      </c>
      <c r="CZ35" s="374">
        <f>IF(CZ$3=1,CY35,IF(CZ$2&lt;=$F$1,'PianificazionePMO(CFI-TS)'!TK8+'PianificazionePMO(CFI-TS)'!XN8+'PianificazionePMO(CFI-TS)'!ABQ8,CY35+$I35))</f>
        <v>0.125</v>
      </c>
      <c r="DA35" s="374">
        <f>IF(DA$3=1,CZ35,IF(DA$2&lt;=$F$1,'PianificazionePMO(CFI-TS)'!TL8+'PianificazionePMO(CFI-TS)'!XO8+'PianificazionePMO(CFI-TS)'!ABR8,CZ35+$I35))</f>
        <v>0.125</v>
      </c>
      <c r="DB35" s="374">
        <f>IF(DB$3=1,DA35,IF(DB$2&lt;=$F$1,'PianificazionePMO(CFI-TS)'!TM8+'PianificazionePMO(CFI-TS)'!XP8+'PianificazionePMO(CFI-TS)'!ABS8,DA35+$I35))</f>
        <v>0.125</v>
      </c>
      <c r="DC35" s="374">
        <f>IF(DC$3=1,DB35,IF(DC$2&lt;=$F$1,'PianificazionePMO(CFI-TS)'!TN8+'PianificazionePMO(CFI-TS)'!XQ8+'PianificazionePMO(CFI-TS)'!ABT8,DB35+$I35))</f>
        <v>0.125</v>
      </c>
      <c r="DD35" s="374">
        <f>IF(DD$3=1,DC35,IF(DD$2&lt;=$F$1,'PianificazionePMO(CFI-TS)'!TO8+'PianificazionePMO(CFI-TS)'!XR8+'PianificazionePMO(CFI-TS)'!ABU8,DC35+$I35))</f>
        <v>0.125</v>
      </c>
      <c r="DE35" s="374">
        <f>IF(DE$3=1,DD35,IF(DE$2&lt;=$F$1,'PianificazionePMO(CFI-TS)'!TP8+'PianificazionePMO(CFI-TS)'!XS8+'PianificazionePMO(CFI-TS)'!ABV8,DD35+$I35))</f>
        <v>0.125</v>
      </c>
      <c r="DF35" s="374">
        <f>IF(DF$3=1,DE35,IF(DF$2&lt;=$F$1,'PianificazionePMO(CFI-TS)'!TQ8+'PianificazionePMO(CFI-TS)'!XT8+'PianificazionePMO(CFI-TS)'!ABW8,DE35+$I35))</f>
        <v>0.125</v>
      </c>
      <c r="DG35" s="374">
        <f>IF(DG$3=1,DF35,IF(DG$2&lt;=$F$1,'PianificazionePMO(CFI-TS)'!TR8+'PianificazionePMO(CFI-TS)'!XU8+'PianificazionePMO(CFI-TS)'!ABX8,DF35+$I35))</f>
        <v>0.125</v>
      </c>
      <c r="DH35" s="374">
        <f>IF(DH$3=1,DG35,IF(DH$2&lt;=$F$1,'PianificazionePMO(CFI-TS)'!TS8+'PianificazionePMO(CFI-TS)'!XV8+'PianificazionePMO(CFI-TS)'!ABY8,DG35+$I35))</f>
        <v>0.125</v>
      </c>
      <c r="DI35" s="374">
        <f>IF(DI$3=1,DH35,IF(DI$2&lt;=$F$1,'PianificazionePMO(CFI-TS)'!TT8+'PianificazionePMO(CFI-TS)'!XW8+'PianificazionePMO(CFI-TS)'!ABZ8,DH35+$I35))</f>
        <v>0.125</v>
      </c>
      <c r="DJ35" s="374">
        <f>IF(DJ$3=1,DI35,IF(DJ$2&lt;=$F$1,'PianificazionePMO(CFI-TS)'!TU8+'PianificazionePMO(CFI-TS)'!XX8+'PianificazionePMO(CFI-TS)'!ACA8,DI35+$I35))</f>
        <v>0.125</v>
      </c>
      <c r="DK35" s="374"/>
      <c r="DL35" s="374"/>
      <c r="DM35" s="374"/>
      <c r="DN35" s="371"/>
      <c r="DO35" s="371"/>
      <c r="DP35" s="371"/>
      <c r="DQ35" s="371"/>
      <c r="DR35" s="371"/>
      <c r="DS35" s="371"/>
      <c r="DT35" s="371"/>
      <c r="DU35" s="371"/>
      <c r="DV35" s="371"/>
      <c r="DW35" s="371"/>
      <c r="DX35" s="371"/>
      <c r="DY35" s="371"/>
      <c r="DZ35" s="371"/>
      <c r="EA35" s="371"/>
      <c r="EB35" s="371"/>
      <c r="EC35" s="371"/>
      <c r="ED35" s="371"/>
      <c r="EE35" s="371"/>
      <c r="EF35" s="371"/>
      <c r="EG35" s="371"/>
      <c r="EH35" s="371"/>
      <c r="EI35" s="371"/>
      <c r="EJ35" s="371"/>
      <c r="EK35" s="371"/>
      <c r="EL35" s="371"/>
      <c r="EM35" s="371"/>
      <c r="EN35" s="371"/>
      <c r="EO35" s="371"/>
      <c r="EP35" s="371"/>
      <c r="EQ35" s="371"/>
      <c r="ER35" s="371"/>
      <c r="ES35" s="371"/>
      <c r="ET35" s="371"/>
      <c r="EU35" s="371"/>
      <c r="EV35" s="371"/>
      <c r="EW35" s="371"/>
      <c r="EX35" s="371"/>
      <c r="EY35" s="371"/>
      <c r="EZ35" s="371"/>
      <c r="FA35" s="371"/>
      <c r="FB35" s="371"/>
      <c r="FC35" s="371"/>
      <c r="FD35" s="371"/>
      <c r="FE35" s="371"/>
      <c r="FF35" s="371"/>
      <c r="FG35" s="371"/>
      <c r="FH35" s="371"/>
      <c r="FI35" s="371"/>
      <c r="FJ35" s="371"/>
    </row>
    <row r="36" spans="1:166" outlineLevel="1">
      <c r="A36" s="824"/>
      <c r="B36" s="362" t="str">
        <f t="shared" si="14"/>
        <v>P59-Deploy &amp; Change CRMT</v>
      </c>
      <c r="C36" s="362" t="str">
        <f t="shared" si="15"/>
        <v>AO004511_YYY104</v>
      </c>
      <c r="D36" s="362" t="str">
        <f t="shared" si="16"/>
        <v>Prima_Attivazione_combinata</v>
      </c>
      <c r="E36" s="369">
        <f>VLOOKUP(C36,'Lista PMO'!B:AB,11,FALSE)</f>
        <v>0</v>
      </c>
      <c r="F36" s="370">
        <f>VLOOKUP(C36,'Lista PMO'!$B$1:$BO$42,56,FALSE)</f>
        <v>0</v>
      </c>
      <c r="G36" s="369">
        <f t="shared" si="17"/>
        <v>0</v>
      </c>
      <c r="H36" s="378">
        <f>IFERROR(F36/(NETWORKDAYS($K36,$F$1,hol!$A$1:$A$8)),0)</f>
        <v>0</v>
      </c>
      <c r="I36" s="378">
        <f>IFERROR(G36/((NETWORKDAYS($F$1+1,$L6,hol!$A$1:$A$9)+$J$1)),0)</f>
        <v>0</v>
      </c>
      <c r="J36" s="378">
        <f t="shared" si="18"/>
        <v>0</v>
      </c>
      <c r="K36" s="389">
        <f>VLOOKUP(C36,'PianificazionePMO(CFI-TS)'!$B$7:$I$36,7,FALSE)</f>
        <v>43271</v>
      </c>
      <c r="L36" s="389">
        <f>VLOOKUP(C36,'PianificazionePMO(CFI-TS)'!$B$7:$I$36,8,FALSE)</f>
        <v>43315</v>
      </c>
      <c r="N36" s="374">
        <f>IF(N$3=1,M36,IF(N$2&lt;=$F$1,'PianificazionePMO(CFI-TS)'!PY9+'PianificazionePMO(CFI-TS)'!UB9+'PianificazionePMO(CFI-TS)'!YE9,$J6+$I6))</f>
        <v>0</v>
      </c>
      <c r="O36" s="374">
        <f>IF(O$3=1,N36,IF(O$2&lt;=$F$1,'PianificazionePMO(CFI-TS)'!PZ9+'PianificazionePMO(CFI-TS)'!UC9+'PianificazionePMO(CFI-TS)'!YF9,$J6+$I6))</f>
        <v>0</v>
      </c>
      <c r="P36" s="374">
        <f>IF(P$3=1,O36,IF(P$2&lt;=$F$1,'PianificazionePMO(CFI-TS)'!QA9+'PianificazionePMO(CFI-TS)'!UD9+'PianificazionePMO(CFI-TS)'!YG9,$J6+$I6))</f>
        <v>0</v>
      </c>
      <c r="Q36" s="374">
        <f>IF(Q$3=1,P36,IF(Q$2&lt;=$F$1,'PianificazionePMO(CFI-TS)'!QB9+'PianificazionePMO(CFI-TS)'!UE9+'PianificazionePMO(CFI-TS)'!YH9,$J6+$I6))</f>
        <v>0</v>
      </c>
      <c r="R36" s="374">
        <f>IF(R$3=1,Q36,IF(R$2&lt;=$F$1,'PianificazionePMO(CFI-TS)'!QC9+'PianificazionePMO(CFI-TS)'!UF9+'PianificazionePMO(CFI-TS)'!YI9,$J6+$I6))</f>
        <v>0</v>
      </c>
      <c r="S36" s="374">
        <f>IF(S$3=1,R36,IF(S$2&lt;=$F$1,'PianificazionePMO(CFI-TS)'!QD9+'PianificazionePMO(CFI-TS)'!UG9+'PianificazionePMO(CFI-TS)'!YJ9,$J6+$I6))</f>
        <v>0</v>
      </c>
      <c r="T36" s="374">
        <f>IF(T$3=1,S36,IF(T$2&lt;=$F$1,'PianificazionePMO(CFI-TS)'!QE9+'PianificazionePMO(CFI-TS)'!UH9+'PianificazionePMO(CFI-TS)'!YK9,$J6+$I6))</f>
        <v>0</v>
      </c>
      <c r="U36" s="374">
        <f>IF(U$3=1,T36,IF(U$2&lt;=$F$1,'PianificazionePMO(CFI-TS)'!QF9+'PianificazionePMO(CFI-TS)'!UI9+'PianificazionePMO(CFI-TS)'!YL9,$J6+$I6))</f>
        <v>0</v>
      </c>
      <c r="V36" s="374">
        <f>IF(V$3=1,U36,IF(V$2&lt;=$F$1,'PianificazionePMO(CFI-TS)'!QG9+'PianificazionePMO(CFI-TS)'!UJ9+'PianificazionePMO(CFI-TS)'!YM9,$J6+$I6))</f>
        <v>0</v>
      </c>
      <c r="W36" s="374">
        <f>IF(W$3=1,V36,IF(W$2&lt;=$F$1,'PianificazionePMO(CFI-TS)'!QH9+'PianificazionePMO(CFI-TS)'!UK9+'PianificazionePMO(CFI-TS)'!YN9,$J6+$I6))</f>
        <v>0</v>
      </c>
      <c r="X36" s="374">
        <f>IF(X$3=1,W36,IF(X$2&lt;=$F$1,'PianificazionePMO(CFI-TS)'!QI9+'PianificazionePMO(CFI-TS)'!UL9+'PianificazionePMO(CFI-TS)'!YO9,$J6+$I6))</f>
        <v>0</v>
      </c>
      <c r="Y36" s="374">
        <f>IF(Y$3=1,X36,IF(Y$2&lt;=$F$1,'PianificazionePMO(CFI-TS)'!QJ9+'PianificazionePMO(CFI-TS)'!UM9+'PianificazionePMO(CFI-TS)'!YP9,$J6+$I6))</f>
        <v>0</v>
      </c>
      <c r="Z36" s="374">
        <f>IF(Z$3=1,Y36,IF(Z$2&lt;=$F$1,'PianificazionePMO(CFI-TS)'!QK9+'PianificazionePMO(CFI-TS)'!UN9+'PianificazionePMO(CFI-TS)'!YQ9,$J6+$I6))</f>
        <v>0</v>
      </c>
      <c r="AA36" s="374">
        <f>IF(AA$3=1,Z36,IF(AA$2&lt;=$F$1,'PianificazionePMO(CFI-TS)'!QL9+'PianificazionePMO(CFI-TS)'!UO9+'PianificazionePMO(CFI-TS)'!YR9,$J6+$I6))</f>
        <v>0</v>
      </c>
      <c r="AB36" s="374">
        <f>IF(AB$3=1,AA36,IF(AB$2&lt;=$F$1,'PianificazionePMO(CFI-TS)'!QM9+'PianificazionePMO(CFI-TS)'!UP9+'PianificazionePMO(CFI-TS)'!YS9,$J6+$I6))</f>
        <v>0</v>
      </c>
      <c r="AC36" s="374">
        <f>IF(AC$3=1,AB36,IF(AC$2&lt;=$F$1,'PianificazionePMO(CFI-TS)'!QN9+'PianificazionePMO(CFI-TS)'!UQ9+'PianificazionePMO(CFI-TS)'!YT9,$J6+$I6))</f>
        <v>0</v>
      </c>
      <c r="AD36" s="374">
        <f>IF(AD$3=1,AC36,IF(AD$2&lt;=$F$1,'PianificazionePMO(CFI-TS)'!QO9+'PianificazionePMO(CFI-TS)'!UR9+'PianificazionePMO(CFI-TS)'!YU9,$J6+$I6))</f>
        <v>0</v>
      </c>
      <c r="AE36" s="374">
        <f>IF(AE$3=1,AD36,IF(AE$2&lt;=$F$1,'PianificazionePMO(CFI-TS)'!QP9+'PianificazionePMO(CFI-TS)'!US9+'PianificazionePMO(CFI-TS)'!YV9,$J6+$I6))</f>
        <v>0</v>
      </c>
      <c r="AF36" s="374">
        <f>IF(AF$3=1,AE36,IF(AF$2&lt;=$F$1,'PianificazionePMO(CFI-TS)'!QQ9+'PianificazionePMO(CFI-TS)'!UT9+'PianificazionePMO(CFI-TS)'!YW9,$J6+$I6))</f>
        <v>0</v>
      </c>
      <c r="AG36" s="374">
        <f>IF(AG$3=1,AF36,IF(AG$2&lt;=$F$1,'PianificazionePMO(CFI-TS)'!QR9+'PianificazionePMO(CFI-TS)'!UU9+'PianificazionePMO(CFI-TS)'!YX9,$J6+$I6))</f>
        <v>0</v>
      </c>
      <c r="AH36" s="374">
        <f>IF(AH$3=1,AG36,IF(AH$2&lt;=$F$1,'PianificazionePMO(CFI-TS)'!QS9+'PianificazionePMO(CFI-TS)'!UV9+'PianificazionePMO(CFI-TS)'!YY9,$J6+$I6))</f>
        <v>0</v>
      </c>
      <c r="AI36" s="374">
        <f>IF(AI$3=1,AH36,IF(AI$2&lt;=$F$1,'PianificazionePMO(CFI-TS)'!QT9+'PianificazionePMO(CFI-TS)'!UW9+'PianificazionePMO(CFI-TS)'!YZ9,$J6+$I6))</f>
        <v>0</v>
      </c>
      <c r="AJ36" s="374">
        <f>IF(AJ$3=1,AI36,IF(AJ$2&lt;=$F$1,'PianificazionePMO(CFI-TS)'!QU9+'PianificazionePMO(CFI-TS)'!UX9+'PianificazionePMO(CFI-TS)'!ZA9,$J6+$I6))</f>
        <v>0</v>
      </c>
      <c r="AK36" s="374">
        <f>IF(AK$3=1,AJ36,IF(AK$2&lt;=$F$1,'PianificazionePMO(CFI-TS)'!QV9+'PianificazionePMO(CFI-TS)'!UY9+'PianificazionePMO(CFI-TS)'!ZB9,$J6+$I6))</f>
        <v>0.625</v>
      </c>
      <c r="AL36" s="374">
        <f>IF(AL$3=1,AK36,IF(AL$2&lt;=$F$1,'PianificazionePMO(CFI-TS)'!QW9+'PianificazionePMO(CFI-TS)'!UZ9+'PianificazionePMO(CFI-TS)'!ZC9,$J6+$I6))</f>
        <v>0.625</v>
      </c>
      <c r="AM36" s="374">
        <f>IF(AM$3=1,AL36,IF(AM$2&lt;=$F$1,'PianificazionePMO(CFI-TS)'!QX9+'PianificazionePMO(CFI-TS)'!VA9+'PianificazionePMO(CFI-TS)'!ZD9,$J6+$I6))</f>
        <v>0.625</v>
      </c>
      <c r="AN36" s="374">
        <f>IF(AN$3=1,AM36,IF(AN$2&lt;=$F$1,'PianificazionePMO(CFI-TS)'!QY9+'PianificazionePMO(CFI-TS)'!VB9+'PianificazionePMO(CFI-TS)'!ZE9,$J6+$I6))</f>
        <v>0.625</v>
      </c>
      <c r="AO36" s="374">
        <f>IF(AO$3=1,AN36,IF(AO$2&lt;=$F$1,'PianificazionePMO(CFI-TS)'!QZ9+'PianificazionePMO(CFI-TS)'!VC9+'PianificazionePMO(CFI-TS)'!ZF9,$J6+$I6))</f>
        <v>0.625</v>
      </c>
      <c r="AP36" s="374">
        <f>IF(AP$3=1,AO36,IF(AP$2&lt;=$F$1,'PianificazionePMO(CFI-TS)'!RA9+'PianificazionePMO(CFI-TS)'!VD9+'PianificazionePMO(CFI-TS)'!ZG9,$J6+$I6))</f>
        <v>0.625</v>
      </c>
      <c r="AQ36" s="374">
        <f>IF(AQ$3=1,AP36,IF(AQ$2&lt;=$F$1,'PianificazionePMO(CFI-TS)'!RB9+'PianificazionePMO(CFI-TS)'!VE9+'PianificazionePMO(CFI-TS)'!ZH9,$J6+$I6))</f>
        <v>0.625</v>
      </c>
      <c r="AR36" s="374">
        <f>IF(AR$3=1,AQ36,IF(AR$2&lt;=$F$1,'PianificazionePMO(CFI-TS)'!RC9+'PianificazionePMO(CFI-TS)'!VF9+'PianificazionePMO(CFI-TS)'!ZI9,$J6+$I6))</f>
        <v>0.625</v>
      </c>
      <c r="AS36" s="374">
        <f>IF(AS$3=1,AR36,IF(AS$2&lt;=$F$1,'PianificazionePMO(CFI-TS)'!RD9+'PianificazionePMO(CFI-TS)'!VG9+'PianificazionePMO(CFI-TS)'!ZJ9,$J6+$I6))</f>
        <v>0.625</v>
      </c>
      <c r="AT36" s="374">
        <f>IF(AT$3=1,AS36,IF(AT$2&lt;=$F$1,'PianificazionePMO(CFI-TS)'!RE9+'PianificazionePMO(CFI-TS)'!VH9+'PianificazionePMO(CFI-TS)'!ZK9,$J6+$I6))</f>
        <v>0.625</v>
      </c>
      <c r="AU36" s="374">
        <f>IF(AU$3=1,AT36,IF(AU$2&lt;=$F$1,'PianificazionePMO(CFI-TS)'!RF9+'PianificazionePMO(CFI-TS)'!VI9+'PianificazionePMO(CFI-TS)'!ZL9,$J6+$I6))</f>
        <v>0.625</v>
      </c>
      <c r="AV36" s="374">
        <f>IF(AV$3=1,AU36,IF(AV$2&lt;=$F$1,'PianificazionePMO(CFI-TS)'!RG9+'PianificazionePMO(CFI-TS)'!VJ9+'PianificazionePMO(CFI-TS)'!ZM9,$J6+$I6))</f>
        <v>0.625</v>
      </c>
      <c r="AW36" s="374">
        <f>IF(AW$3=1,AV36,IF(AW$2&lt;=$F$1,'PianificazionePMO(CFI-TS)'!RH9+'PianificazionePMO(CFI-TS)'!VK9+'PianificazionePMO(CFI-TS)'!ZN9,$J6+$I6))</f>
        <v>0.625</v>
      </c>
      <c r="AX36" s="374">
        <f>IF(AX$3=1,AW36,IF(AX$2&lt;=$F$1,'PianificazionePMO(CFI-TS)'!RI9+'PianificazionePMO(CFI-TS)'!VL9+'PianificazionePMO(CFI-TS)'!ZO9,$J6+$I6))</f>
        <v>0.625</v>
      </c>
      <c r="AY36" s="374">
        <f>IF(AY$3=1,AX36,IF(AY$2&lt;=$F$1,'PianificazionePMO(CFI-TS)'!RJ9+'PianificazionePMO(CFI-TS)'!VM9+'PianificazionePMO(CFI-TS)'!ZP9,$J6+$I6))</f>
        <v>0.625</v>
      </c>
      <c r="AZ36" s="374">
        <f>IF(AZ$3=1,AY36,IF(AZ$2&lt;=$F$1,'PianificazionePMO(CFI-TS)'!RK9+'PianificazionePMO(CFI-TS)'!VN9+'PianificazionePMO(CFI-TS)'!ZQ9,$J6+$I6))</f>
        <v>0.625</v>
      </c>
      <c r="BA36" s="374">
        <f>IF(BA$3=1,AZ36,IF(BA$2&lt;=$F$1,'PianificazionePMO(CFI-TS)'!RL9+'PianificazionePMO(CFI-TS)'!VO9+'PianificazionePMO(CFI-TS)'!ZR9,$J6+$I6))</f>
        <v>0.625</v>
      </c>
      <c r="BB36" s="374">
        <f>IF(BB$3=1,BA36,IF(BB$2&lt;=$F$1,'PianificazionePMO(CFI-TS)'!RM9+'PianificazionePMO(CFI-TS)'!VP9+'PianificazionePMO(CFI-TS)'!ZS9,$J6+$I6))</f>
        <v>0.625</v>
      </c>
      <c r="BC36" s="374">
        <f>IF(BC$3=1,BB36,IF(BC$2&lt;=$F$1,'PianificazionePMO(CFI-TS)'!RN9+'PianificazionePMO(CFI-TS)'!VQ9+'PianificazionePMO(CFI-TS)'!ZT9,$J6+$I6))</f>
        <v>0.625</v>
      </c>
      <c r="BD36" s="374">
        <f>IF(BD$3=1,BC36,IF(BD$2&lt;=$F$1,'PianificazionePMO(CFI-TS)'!RO9+'PianificazionePMO(CFI-TS)'!VR9+'PianificazionePMO(CFI-TS)'!ZU9,$J6+$I6))</f>
        <v>0.625</v>
      </c>
      <c r="BE36" s="374">
        <f>IF(BE$3=1,BD36,IF(BE$2&lt;=$F$1,'PianificazionePMO(CFI-TS)'!RP9+'PianificazionePMO(CFI-TS)'!VS9+'PianificazionePMO(CFI-TS)'!ZV9,$J6+$I6))</f>
        <v>0.625</v>
      </c>
      <c r="BF36" s="374">
        <f>IF(BF$3=1,BE36,IF(BF$2&lt;=$F$1,'PianificazionePMO(CFI-TS)'!RQ9+'PianificazionePMO(CFI-TS)'!VT9+'PianificazionePMO(CFI-TS)'!ZW9,$J6+$I6))</f>
        <v>0.625</v>
      </c>
      <c r="BG36" s="374">
        <f>IF(BG$3=1,BF36,IF(BG$2&lt;=$F$1,'PianificazionePMO(CFI-TS)'!RR9+'PianificazionePMO(CFI-TS)'!VU9+'PianificazionePMO(CFI-TS)'!ZX9,$J6+$I6))</f>
        <v>0.625</v>
      </c>
      <c r="BH36" s="374">
        <f>IF(BH$3=1,BG36,IF(BH$2&lt;=$F$1,'PianificazionePMO(CFI-TS)'!RS9+'PianificazionePMO(CFI-TS)'!VV9+'PianificazionePMO(CFI-TS)'!ZY9,$J6+$I6))</f>
        <v>0.625</v>
      </c>
      <c r="BI36" s="374">
        <f>IF(BI$3=1,BH36,IF(BI$2&lt;=$F$1,'PianificazionePMO(CFI-TS)'!RT9+'PianificazionePMO(CFI-TS)'!VW9+'PianificazionePMO(CFI-TS)'!ZZ9,BH36+$I36))</f>
        <v>0.625</v>
      </c>
      <c r="BJ36" s="374">
        <f>IF(BJ$3=1,BI36,IF(BJ$2&lt;=$F$1,'PianificazionePMO(CFI-TS)'!RU9+'PianificazionePMO(CFI-TS)'!VX9+'PianificazionePMO(CFI-TS)'!AAA9,BI36+$I36))</f>
        <v>0.625</v>
      </c>
      <c r="BK36" s="374">
        <f>IF(BK$3=1,BJ36,IF(BK$2&lt;=$F$1,'PianificazionePMO(CFI-TS)'!RV9+'PianificazionePMO(CFI-TS)'!VY9+'PianificazionePMO(CFI-TS)'!AAB9,BJ36+$I36))</f>
        <v>0.625</v>
      </c>
      <c r="BL36" s="374">
        <f>IF(BL$3=1,BK36,IF(BL$2&lt;=$F$1,'PianificazionePMO(CFI-TS)'!RW9+'PianificazionePMO(CFI-TS)'!VZ9+'PianificazionePMO(CFI-TS)'!AAC9,BK36+$I36))</f>
        <v>0.625</v>
      </c>
      <c r="BM36" s="374">
        <f>IF(BM$3=1,BL36,IF(BM$2&lt;=$F$1,'PianificazionePMO(CFI-TS)'!RX9+'PianificazionePMO(CFI-TS)'!WA9+'PianificazionePMO(CFI-TS)'!AAD9,BL36+$I36))</f>
        <v>0.625</v>
      </c>
      <c r="BN36" s="374">
        <f>IF(BN$3=1,BM36,IF(BN$2&lt;=$F$1,'PianificazionePMO(CFI-TS)'!RY9+'PianificazionePMO(CFI-TS)'!WB9+'PianificazionePMO(CFI-TS)'!AAE9,BM36+$I36))</f>
        <v>0.625</v>
      </c>
      <c r="BO36" s="374">
        <f>IF(BO$3=1,BN36,IF(BO$2&lt;=$F$1,'PianificazionePMO(CFI-TS)'!RZ9+'PianificazionePMO(CFI-TS)'!WC9+'PianificazionePMO(CFI-TS)'!AAF9,BN36+$I36))</f>
        <v>0.625</v>
      </c>
      <c r="BP36" s="374">
        <f>IF(BP$3=1,BO36,IF(BP$2&lt;=$F$1,'PianificazionePMO(CFI-TS)'!SA9+'PianificazionePMO(CFI-TS)'!WD9+'PianificazionePMO(CFI-TS)'!AAG9,BO36+$I36))</f>
        <v>0.625</v>
      </c>
      <c r="BQ36" s="374">
        <f>IF(BQ$3=1,BP36,IF(BQ$2&lt;=$F$1,'PianificazionePMO(CFI-TS)'!SB9+'PianificazionePMO(CFI-TS)'!WE9+'PianificazionePMO(CFI-TS)'!AAH9,BP36+$I36))</f>
        <v>0.625</v>
      </c>
      <c r="BR36" s="374">
        <f>IF(BR$3=1,BQ36,IF(BR$2&lt;=$F$1,'PianificazionePMO(CFI-TS)'!SC9+'PianificazionePMO(CFI-TS)'!WF9+'PianificazionePMO(CFI-TS)'!AAI9,BQ36+$I36))</f>
        <v>0.625</v>
      </c>
      <c r="BS36" s="374">
        <f>IF(BS$3=1,BR36,IF(BS$2&lt;=$F$1,'PianificazionePMO(CFI-TS)'!SD9+'PianificazionePMO(CFI-TS)'!WG9+'PianificazionePMO(CFI-TS)'!AAJ9,BR36+$I36))</f>
        <v>0.625</v>
      </c>
      <c r="BT36" s="374">
        <f>IF(BT$3=1,BS36,IF(BT$2&lt;=$F$1,'PianificazionePMO(CFI-TS)'!SE9+'PianificazionePMO(CFI-TS)'!WH9+'PianificazionePMO(CFI-TS)'!AAK9,BS36+$I36))</f>
        <v>0.625</v>
      </c>
      <c r="BU36" s="374">
        <f>IF(BU$3=1,BT36,IF(BU$2&lt;=$F$1,'PianificazionePMO(CFI-TS)'!SF9+'PianificazionePMO(CFI-TS)'!WI9+'PianificazionePMO(CFI-TS)'!AAL9,BT36+$I36))</f>
        <v>0.625</v>
      </c>
      <c r="BV36" s="374">
        <f>IF(BV$3=1,BU36,IF(BV$2&lt;=$F$1,'PianificazionePMO(CFI-TS)'!SG9+'PianificazionePMO(CFI-TS)'!WJ9+'PianificazionePMO(CFI-TS)'!AAM9,BU36+$I36))</f>
        <v>0.625</v>
      </c>
      <c r="BW36" s="374">
        <f>IF(BW$3=1,BV36,IF(BW$2&lt;=$F$1,'PianificazionePMO(CFI-TS)'!SH9+'PianificazionePMO(CFI-TS)'!WK9+'PianificazionePMO(CFI-TS)'!AAN9,BV36+$I36))</f>
        <v>0.625</v>
      </c>
      <c r="BX36" s="374">
        <f>IF(BX$3=1,BW36,IF(BX$2&lt;=$F$1,'PianificazionePMO(CFI-TS)'!SI9+'PianificazionePMO(CFI-TS)'!WL9+'PianificazionePMO(CFI-TS)'!AAO9,BW36+$I36))</f>
        <v>0.625</v>
      </c>
      <c r="BY36" s="374">
        <f>IF(BY$3=1,BX36,IF(BY$2&lt;=$F$1,'PianificazionePMO(CFI-TS)'!SJ9+'PianificazionePMO(CFI-TS)'!WM9+'PianificazionePMO(CFI-TS)'!AAP9,BX36+$I36))</f>
        <v>0.625</v>
      </c>
      <c r="BZ36" s="374">
        <f>IF(BZ$3=1,BY36,IF(BZ$2&lt;=$F$1,'PianificazionePMO(CFI-TS)'!SK9+'PianificazionePMO(CFI-TS)'!WN9+'PianificazionePMO(CFI-TS)'!AAQ9,BY36+$I36))</f>
        <v>0.625</v>
      </c>
      <c r="CA36" s="374">
        <f>IF(CA$3=1,BZ36,IF(CA$2&lt;=$F$1,'PianificazionePMO(CFI-TS)'!SL9+'PianificazionePMO(CFI-TS)'!WO9+'PianificazionePMO(CFI-TS)'!AAR9,BZ36+$I36))</f>
        <v>0.625</v>
      </c>
      <c r="CB36" s="374">
        <f>IF(CB$3=1,CA36,IF(CB$2&lt;=$F$1,'PianificazionePMO(CFI-TS)'!SM9+'PianificazionePMO(CFI-TS)'!WP9+'PianificazionePMO(CFI-TS)'!AAS9,CA36+$I36))</f>
        <v>0.625</v>
      </c>
      <c r="CC36" s="374">
        <f>IF(CC$3=1,CB36,IF(CC$2&lt;=$F$1,'PianificazionePMO(CFI-TS)'!SN9+'PianificazionePMO(CFI-TS)'!WQ9+'PianificazionePMO(CFI-TS)'!AAT9,CB36+$I36))</f>
        <v>0.625</v>
      </c>
      <c r="CD36" s="374">
        <f>IF(CD$3=1,CC36,IF(CD$2&lt;=$F$1,'PianificazionePMO(CFI-TS)'!SO9+'PianificazionePMO(CFI-TS)'!WR9+'PianificazionePMO(CFI-TS)'!AAU9,CC36+$I36))</f>
        <v>0.625</v>
      </c>
      <c r="CE36" s="374">
        <f>IF(CE$3=1,CD36,IF(CE$2&lt;=$F$1,'PianificazionePMO(CFI-TS)'!SP9+'PianificazionePMO(CFI-TS)'!WS9+'PianificazionePMO(CFI-TS)'!AAV9,CD36+$I36))</f>
        <v>0.625</v>
      </c>
      <c r="CF36" s="374">
        <f>IF(CF$3=1,CE36,IF(CF$2&lt;=$F$1,'PianificazionePMO(CFI-TS)'!SQ9+'PianificazionePMO(CFI-TS)'!WT9+'PianificazionePMO(CFI-TS)'!AAW9,CE36+$I36))</f>
        <v>0.625</v>
      </c>
      <c r="CG36" s="374">
        <f>IF(CG$3=1,CF36,IF(CG$2&lt;=$F$1,'PianificazionePMO(CFI-TS)'!SR9+'PianificazionePMO(CFI-TS)'!WU9+'PianificazionePMO(CFI-TS)'!AAX9,CF36+$I36))</f>
        <v>0.625</v>
      </c>
      <c r="CH36" s="374">
        <f>IF(CH$3=1,CG36,IF(CH$2&lt;=$F$1,'PianificazionePMO(CFI-TS)'!SS9+'PianificazionePMO(CFI-TS)'!WV9+'PianificazionePMO(CFI-TS)'!AAY9,CG36+$I36))</f>
        <v>0.625</v>
      </c>
      <c r="CI36" s="374">
        <f>IF(CI$3=1,CH36,IF(CI$2&lt;=$F$1,'PianificazionePMO(CFI-TS)'!ST9+'PianificazionePMO(CFI-TS)'!WW9+'PianificazionePMO(CFI-TS)'!AAZ9,CH36+$I36))</f>
        <v>0.625</v>
      </c>
      <c r="CJ36" s="374">
        <f>IF(CJ$3=1,CI36,IF(CJ$2&lt;=$F$1,'PianificazionePMO(CFI-TS)'!SU9+'PianificazionePMO(CFI-TS)'!WX9+'PianificazionePMO(CFI-TS)'!ABA9,CI36+$I36))</f>
        <v>0.625</v>
      </c>
      <c r="CK36" s="374">
        <f>IF(CK$3=1,CJ36,IF(CK$2&lt;=$F$1,'PianificazionePMO(CFI-TS)'!SV9+'PianificazionePMO(CFI-TS)'!WY9+'PianificazionePMO(CFI-TS)'!ABB9,CJ36+$I36))</f>
        <v>0.625</v>
      </c>
      <c r="CL36" s="374">
        <f>IF(CL$3=1,CK36,IF(CL$2&lt;=$F$1,'PianificazionePMO(CFI-TS)'!SW9+'PianificazionePMO(CFI-TS)'!WZ9+'PianificazionePMO(CFI-TS)'!ABC9,CK36+$I36))</f>
        <v>0.625</v>
      </c>
      <c r="CM36" s="374">
        <f>IF(CM$3=1,CL36,IF(CM$2&lt;=$F$1,'PianificazionePMO(CFI-TS)'!SX9+'PianificazionePMO(CFI-TS)'!XA9+'PianificazionePMO(CFI-TS)'!ABD9,CL36+$I36))</f>
        <v>0.625</v>
      </c>
      <c r="CN36" s="374">
        <f>IF(CN$3=1,CM36,IF(CN$2&lt;=$F$1,'PianificazionePMO(CFI-TS)'!SY9+'PianificazionePMO(CFI-TS)'!XB9+'PianificazionePMO(CFI-TS)'!ABE9,CM36+$I36))</f>
        <v>0.625</v>
      </c>
      <c r="CO36" s="374">
        <f>IF(CO$3=1,CN36,IF(CO$2&lt;=$F$1,'PianificazionePMO(CFI-TS)'!SZ9+'PianificazionePMO(CFI-TS)'!XC9+'PianificazionePMO(CFI-TS)'!ABF9,CN36+$I36))</f>
        <v>0.625</v>
      </c>
      <c r="CP36" s="374">
        <f>IF(CP$3=1,CO36,IF(CP$2&lt;=$F$1,'PianificazionePMO(CFI-TS)'!TA9+'PianificazionePMO(CFI-TS)'!XD9+'PianificazionePMO(CFI-TS)'!ABG9,CO36+$I36))</f>
        <v>0.625</v>
      </c>
      <c r="CQ36" s="374">
        <f>IF(CQ$3=1,CP36,IF(CQ$2&lt;=$F$1,'PianificazionePMO(CFI-TS)'!TB9+'PianificazionePMO(CFI-TS)'!XE9+'PianificazionePMO(CFI-TS)'!ABH9,CP36+$I36))</f>
        <v>0.625</v>
      </c>
      <c r="CR36" s="374">
        <f>IF(CR$3=1,CQ36,IF(CR$2&lt;=$F$1,'PianificazionePMO(CFI-TS)'!TC9+'PianificazionePMO(CFI-TS)'!XF9+'PianificazionePMO(CFI-TS)'!ABI9,CQ36+$I36))</f>
        <v>0.625</v>
      </c>
      <c r="CS36" s="374">
        <f>IF(CS$3=1,CR36,IF(CS$2&lt;=$F$1,'PianificazionePMO(CFI-TS)'!TD9+'PianificazionePMO(CFI-TS)'!XG9+'PianificazionePMO(CFI-TS)'!ABJ9,CR36+$I36))</f>
        <v>0.625</v>
      </c>
      <c r="CT36" s="374">
        <f>IF(CT$3=1,CS36,IF(CT$2&lt;=$F$1,'PianificazionePMO(CFI-TS)'!TE9+'PianificazionePMO(CFI-TS)'!XH9+'PianificazionePMO(CFI-TS)'!ABK9,CS36+$I36))</f>
        <v>0.625</v>
      </c>
      <c r="CU36" s="374">
        <f>IF(CU$3=1,CT36,IF(CU$2&lt;=$F$1,'PianificazionePMO(CFI-TS)'!TF9+'PianificazionePMO(CFI-TS)'!XI9+'PianificazionePMO(CFI-TS)'!ABL9,CT36+$I36))</f>
        <v>0.625</v>
      </c>
      <c r="CV36" s="374">
        <f>IF(CV$3=1,CU36,IF(CV$2&lt;=$F$1,'PianificazionePMO(CFI-TS)'!TG9+'PianificazionePMO(CFI-TS)'!XJ9+'PianificazionePMO(CFI-TS)'!ABM9,CU36+$I36))</f>
        <v>0.625</v>
      </c>
      <c r="CW36" s="374">
        <f>IF(CW$3=1,CV36,IF(CW$2&lt;=$F$1,'PianificazionePMO(CFI-TS)'!TH9+'PianificazionePMO(CFI-TS)'!XK9+'PianificazionePMO(CFI-TS)'!ABN9,CV36+$I36))</f>
        <v>0.625</v>
      </c>
      <c r="CX36" s="374">
        <f>IF(CX$3=1,CW36,IF(CX$2&lt;=$F$1,'PianificazionePMO(CFI-TS)'!TI9+'PianificazionePMO(CFI-TS)'!XL9+'PianificazionePMO(CFI-TS)'!ABO9,CW36+$I36))</f>
        <v>0.625</v>
      </c>
      <c r="CY36" s="374">
        <f>IF(CY$3=1,CX36,IF(CY$2&lt;=$F$1,'PianificazionePMO(CFI-TS)'!TJ9+'PianificazionePMO(CFI-TS)'!XM9+'PianificazionePMO(CFI-TS)'!ABP9,CX36+$I36))</f>
        <v>0.625</v>
      </c>
      <c r="CZ36" s="374">
        <f>IF(CZ$3=1,CY36,IF(CZ$2&lt;=$F$1,'PianificazionePMO(CFI-TS)'!TK9+'PianificazionePMO(CFI-TS)'!XN9+'PianificazionePMO(CFI-TS)'!ABQ9,CY36+$I36))</f>
        <v>0.625</v>
      </c>
      <c r="DA36" s="374">
        <f>IF(DA$3=1,CZ36,IF(DA$2&lt;=$F$1,'PianificazionePMO(CFI-TS)'!TL9+'PianificazionePMO(CFI-TS)'!XO9+'PianificazionePMO(CFI-TS)'!ABR9,CZ36+$I36))</f>
        <v>0.625</v>
      </c>
      <c r="DB36" s="374">
        <f>IF(DB$3=1,DA36,IF(DB$2&lt;=$F$1,'PianificazionePMO(CFI-TS)'!TM9+'PianificazionePMO(CFI-TS)'!XP9+'PianificazionePMO(CFI-TS)'!ABS9,DA36+$I36))</f>
        <v>0.625</v>
      </c>
      <c r="DC36" s="374">
        <f>IF(DC$3=1,DB36,IF(DC$2&lt;=$F$1,'PianificazionePMO(CFI-TS)'!TN9+'PianificazionePMO(CFI-TS)'!XQ9+'PianificazionePMO(CFI-TS)'!ABT9,DB36+$I36))</f>
        <v>0.625</v>
      </c>
      <c r="DD36" s="374">
        <f>IF(DD$3=1,DC36,IF(DD$2&lt;=$F$1,'PianificazionePMO(CFI-TS)'!TO9+'PianificazionePMO(CFI-TS)'!XR9+'PianificazionePMO(CFI-TS)'!ABU9,DC36+$I36))</f>
        <v>0.625</v>
      </c>
      <c r="DE36" s="374">
        <f>IF(DE$3=1,DD36,IF(DE$2&lt;=$F$1,'PianificazionePMO(CFI-TS)'!TP9+'PianificazionePMO(CFI-TS)'!XS9+'PianificazionePMO(CFI-TS)'!ABV9,DD36+$I36))</f>
        <v>0.625</v>
      </c>
      <c r="DF36" s="374">
        <f>IF(DF$3=1,DE36,IF(DF$2&lt;=$F$1,'PianificazionePMO(CFI-TS)'!TQ9+'PianificazionePMO(CFI-TS)'!XT9+'PianificazionePMO(CFI-TS)'!ABW9,DE36+$I36))</f>
        <v>0.625</v>
      </c>
      <c r="DG36" s="374">
        <f>IF(DG$3=1,DF36,IF(DG$2&lt;=$F$1,'PianificazionePMO(CFI-TS)'!TR9+'PianificazionePMO(CFI-TS)'!XU9+'PianificazionePMO(CFI-TS)'!ABX9,DF36+$I36))</f>
        <v>0.625</v>
      </c>
      <c r="DH36" s="374">
        <f>IF(DH$3=1,DG36,IF(DH$2&lt;=$F$1,'PianificazionePMO(CFI-TS)'!TS9+'PianificazionePMO(CFI-TS)'!XV9+'PianificazionePMO(CFI-TS)'!ABY9,DG36+$I36))</f>
        <v>0.625</v>
      </c>
      <c r="DI36" s="374">
        <f>IF(DI$3=1,DH36,IF(DI$2&lt;=$F$1,'PianificazionePMO(CFI-TS)'!TT9+'PianificazionePMO(CFI-TS)'!XW9+'PianificazionePMO(CFI-TS)'!ABZ9,DH36+$I36))</f>
        <v>0.625</v>
      </c>
      <c r="DJ36" s="374">
        <f>IF(DJ$3=1,DI36,IF(DJ$2&lt;=$F$1,'PianificazionePMO(CFI-TS)'!TU9+'PianificazionePMO(CFI-TS)'!XX9+'PianificazionePMO(CFI-TS)'!ACA9,DI36+$I36))</f>
        <v>0.625</v>
      </c>
      <c r="DK36" s="374"/>
      <c r="DL36" s="374"/>
      <c r="DM36" s="374"/>
      <c r="DN36" s="371"/>
      <c r="DO36" s="371"/>
      <c r="DP36" s="371"/>
      <c r="DQ36" s="371"/>
      <c r="DR36" s="371"/>
      <c r="DS36" s="371"/>
      <c r="DT36" s="371"/>
      <c r="DU36" s="371"/>
      <c r="DV36" s="371"/>
      <c r="DW36" s="371"/>
      <c r="DX36" s="371"/>
      <c r="DY36" s="371"/>
      <c r="DZ36" s="371"/>
      <c r="EA36" s="371"/>
      <c r="EB36" s="371"/>
      <c r="EC36" s="371"/>
      <c r="ED36" s="371"/>
      <c r="EE36" s="371"/>
      <c r="EF36" s="371"/>
      <c r="EG36" s="371"/>
      <c r="EH36" s="371"/>
      <c r="EI36" s="371"/>
      <c r="EJ36" s="371"/>
      <c r="EK36" s="371"/>
      <c r="EL36" s="371"/>
      <c r="EM36" s="371"/>
      <c r="EN36" s="371"/>
      <c r="EO36" s="371"/>
      <c r="EP36" s="371"/>
      <c r="EQ36" s="371"/>
      <c r="ER36" s="371"/>
      <c r="ES36" s="371"/>
      <c r="ET36" s="371"/>
      <c r="EU36" s="371"/>
      <c r="EV36" s="371"/>
      <c r="EW36" s="371"/>
      <c r="EX36" s="371"/>
      <c r="EY36" s="371"/>
      <c r="EZ36" s="371"/>
      <c r="FA36" s="371"/>
      <c r="FB36" s="371"/>
      <c r="FC36" s="371"/>
      <c r="FD36" s="371"/>
      <c r="FE36" s="371"/>
      <c r="FF36" s="371"/>
      <c r="FG36" s="371"/>
      <c r="FH36" s="371"/>
      <c r="FI36" s="371"/>
      <c r="FJ36" s="371"/>
    </row>
    <row r="37" spans="1:166" outlineLevel="1">
      <c r="A37" s="824"/>
      <c r="B37" s="362" t="str">
        <f t="shared" si="14"/>
        <v>P59-Deploy &amp; Change CRMT</v>
      </c>
      <c r="C37" s="362" t="str">
        <f t="shared" si="15"/>
        <v>AO004511_YYY109</v>
      </c>
      <c r="D37" s="362" t="str">
        <f t="shared" si="16"/>
        <v>Ricontrattualizzazione</v>
      </c>
      <c r="E37" s="369">
        <f>VLOOKUP(C37,'Lista PMO'!B:AB,11,FALSE)</f>
        <v>0</v>
      </c>
      <c r="F37" s="370">
        <f>VLOOKUP(C37,'Lista PMO'!$B$1:$BO$42,56,FALSE)</f>
        <v>0</v>
      </c>
      <c r="G37" s="369">
        <f t="shared" si="17"/>
        <v>0</v>
      </c>
      <c r="H37" s="378">
        <f>IFERROR(F37/(NETWORKDAYS($K37,$F$1,hol!$A$1:$A$8)),0)</f>
        <v>0</v>
      </c>
      <c r="I37" s="378">
        <f>IFERROR(G37/((NETWORKDAYS($F$1+1,$L7,hol!$A$1:$A$9)+$J$1)),0)</f>
        <v>0</v>
      </c>
      <c r="J37" s="378">
        <f t="shared" si="18"/>
        <v>0</v>
      </c>
      <c r="K37" s="389">
        <f>VLOOKUP(C37,'PianificazionePMO(CFI-TS)'!$B$7:$I$36,7,FALSE)</f>
        <v>43271</v>
      </c>
      <c r="L37" s="389">
        <f>VLOOKUP(C37,'PianificazionePMO(CFI-TS)'!$B$7:$I$36,8,FALSE)</f>
        <v>43315</v>
      </c>
      <c r="N37" s="374">
        <f>IF(N$3=1,M37,IF(N$2&lt;=$F$1,'PianificazionePMO(CFI-TS)'!PY10+'PianificazionePMO(CFI-TS)'!UB10+'PianificazionePMO(CFI-TS)'!YE10,$J7+$I7))</f>
        <v>0</v>
      </c>
      <c r="O37" s="374">
        <f>IF(O$3=1,N37,IF(O$2&lt;=$F$1,'PianificazionePMO(CFI-TS)'!PZ10+'PianificazionePMO(CFI-TS)'!UC10+'PianificazionePMO(CFI-TS)'!YF10,$J7+$I7))</f>
        <v>0</v>
      </c>
      <c r="P37" s="374">
        <f>IF(P$3=1,O37,IF(P$2&lt;=$F$1,'PianificazionePMO(CFI-TS)'!QA10+'PianificazionePMO(CFI-TS)'!UD10+'PianificazionePMO(CFI-TS)'!YG10,$J7+$I7))</f>
        <v>0</v>
      </c>
      <c r="Q37" s="374">
        <f>IF(Q$3=1,P37,IF(Q$2&lt;=$F$1,'PianificazionePMO(CFI-TS)'!QB10+'PianificazionePMO(CFI-TS)'!UE10+'PianificazionePMO(CFI-TS)'!YH10,$J7+$I7))</f>
        <v>0</v>
      </c>
      <c r="R37" s="374">
        <f>IF(R$3=1,Q37,IF(R$2&lt;=$F$1,'PianificazionePMO(CFI-TS)'!QC10+'PianificazionePMO(CFI-TS)'!UF10+'PianificazionePMO(CFI-TS)'!YI10,$J7+$I7))</f>
        <v>0</v>
      </c>
      <c r="S37" s="374">
        <f>IF(S$3=1,R37,IF(S$2&lt;=$F$1,'PianificazionePMO(CFI-TS)'!QD10+'PianificazionePMO(CFI-TS)'!UG10+'PianificazionePMO(CFI-TS)'!YJ10,$J7+$I7))</f>
        <v>0</v>
      </c>
      <c r="T37" s="374">
        <f>IF(T$3=1,S37,IF(T$2&lt;=$F$1,'PianificazionePMO(CFI-TS)'!QE10+'PianificazionePMO(CFI-TS)'!UH10+'PianificazionePMO(CFI-TS)'!YK10,$J7+$I7))</f>
        <v>0</v>
      </c>
      <c r="U37" s="374">
        <f>IF(U$3=1,T37,IF(U$2&lt;=$F$1,'PianificazionePMO(CFI-TS)'!QF10+'PianificazionePMO(CFI-TS)'!UI10+'PianificazionePMO(CFI-TS)'!YL10,$J7+$I7))</f>
        <v>0</v>
      </c>
      <c r="V37" s="374">
        <f>IF(V$3=1,U37,IF(V$2&lt;=$F$1,'PianificazionePMO(CFI-TS)'!QG10+'PianificazionePMO(CFI-TS)'!UJ10+'PianificazionePMO(CFI-TS)'!YM10,$J7+$I7))</f>
        <v>0</v>
      </c>
      <c r="W37" s="374">
        <f>IF(W$3=1,V37,IF(W$2&lt;=$F$1,'PianificazionePMO(CFI-TS)'!QH10+'PianificazionePMO(CFI-TS)'!UK10+'PianificazionePMO(CFI-TS)'!YN10,$J7+$I7))</f>
        <v>0</v>
      </c>
      <c r="X37" s="374">
        <f>IF(X$3=1,W37,IF(X$2&lt;=$F$1,'PianificazionePMO(CFI-TS)'!QI10+'PianificazionePMO(CFI-TS)'!UL10+'PianificazionePMO(CFI-TS)'!YO10,$J7+$I7))</f>
        <v>0</v>
      </c>
      <c r="Y37" s="374">
        <f>IF(Y$3=1,X37,IF(Y$2&lt;=$F$1,'PianificazionePMO(CFI-TS)'!QJ10+'PianificazionePMO(CFI-TS)'!UM10+'PianificazionePMO(CFI-TS)'!YP10,$J7+$I7))</f>
        <v>0</v>
      </c>
      <c r="Z37" s="374">
        <f>IF(Z$3=1,Y37,IF(Z$2&lt;=$F$1,'PianificazionePMO(CFI-TS)'!QK10+'PianificazionePMO(CFI-TS)'!UN10+'PianificazionePMO(CFI-TS)'!YQ10,$J7+$I7))</f>
        <v>0</v>
      </c>
      <c r="AA37" s="374">
        <f>IF(AA$3=1,Z37,IF(AA$2&lt;=$F$1,'PianificazionePMO(CFI-TS)'!QL10+'PianificazionePMO(CFI-TS)'!UO10+'PianificazionePMO(CFI-TS)'!YR10,$J7+$I7))</f>
        <v>0</v>
      </c>
      <c r="AB37" s="374">
        <f>IF(AB$3=1,AA37,IF(AB$2&lt;=$F$1,'PianificazionePMO(CFI-TS)'!QM10+'PianificazionePMO(CFI-TS)'!UP10+'PianificazionePMO(CFI-TS)'!YS10,$J7+$I7))</f>
        <v>0</v>
      </c>
      <c r="AC37" s="374">
        <f>IF(AC$3=1,AB37,IF(AC$2&lt;=$F$1,'PianificazionePMO(CFI-TS)'!QN10+'PianificazionePMO(CFI-TS)'!UQ10+'PianificazionePMO(CFI-TS)'!YT10,$J7+$I7))</f>
        <v>0</v>
      </c>
      <c r="AD37" s="374">
        <f>IF(AD$3=1,AC37,IF(AD$2&lt;=$F$1,'PianificazionePMO(CFI-TS)'!QO10+'PianificazionePMO(CFI-TS)'!UR10+'PianificazionePMO(CFI-TS)'!YU10,$J7+$I7))</f>
        <v>0</v>
      </c>
      <c r="AE37" s="374">
        <f>IF(AE$3=1,AD37,IF(AE$2&lt;=$F$1,'PianificazionePMO(CFI-TS)'!QP10+'PianificazionePMO(CFI-TS)'!US10+'PianificazionePMO(CFI-TS)'!YV10,$J7+$I7))</f>
        <v>0</v>
      </c>
      <c r="AF37" s="374">
        <f>IF(AF$3=1,AE37,IF(AF$2&lt;=$F$1,'PianificazionePMO(CFI-TS)'!QQ10+'PianificazionePMO(CFI-TS)'!UT10+'PianificazionePMO(CFI-TS)'!YW10,$J7+$I7))</f>
        <v>0</v>
      </c>
      <c r="AG37" s="374">
        <f>IF(AG$3=1,AF37,IF(AG$2&lt;=$F$1,'PianificazionePMO(CFI-TS)'!QR10+'PianificazionePMO(CFI-TS)'!UU10+'PianificazionePMO(CFI-TS)'!YX10,$J7+$I7))</f>
        <v>0</v>
      </c>
      <c r="AH37" s="374">
        <f>IF(AH$3=1,AG37,IF(AH$2&lt;=$F$1,'PianificazionePMO(CFI-TS)'!QS10+'PianificazionePMO(CFI-TS)'!UV10+'PianificazionePMO(CFI-TS)'!YY10,$J7+$I7))</f>
        <v>0</v>
      </c>
      <c r="AI37" s="374">
        <f>IF(AI$3=1,AH37,IF(AI$2&lt;=$F$1,'PianificazionePMO(CFI-TS)'!QT10+'PianificazionePMO(CFI-TS)'!UW10+'PianificazionePMO(CFI-TS)'!YZ10,$J7+$I7))</f>
        <v>0</v>
      </c>
      <c r="AJ37" s="374">
        <f>IF(AJ$3=1,AI37,IF(AJ$2&lt;=$F$1,'PianificazionePMO(CFI-TS)'!QU10+'PianificazionePMO(CFI-TS)'!UX10+'PianificazionePMO(CFI-TS)'!ZA10,$J7+$I7))</f>
        <v>0</v>
      </c>
      <c r="AK37" s="374">
        <f>IF(AK$3=1,AJ37,IF(AK$2&lt;=$F$1,'PianificazionePMO(CFI-TS)'!QV10+'PianificazionePMO(CFI-TS)'!UY10+'PianificazionePMO(CFI-TS)'!ZB10,$J7+$I7))</f>
        <v>2.3235294117647056</v>
      </c>
      <c r="AL37" s="374">
        <f>IF(AL$3=1,AK37,IF(AL$2&lt;=$F$1,'PianificazionePMO(CFI-TS)'!QW10+'PianificazionePMO(CFI-TS)'!UZ10+'PianificazionePMO(CFI-TS)'!ZC10,$J7+$I7))</f>
        <v>2.3235294117647056</v>
      </c>
      <c r="AM37" s="374">
        <f>IF(AM$3=1,AL37,IF(AM$2&lt;=$F$1,'PianificazionePMO(CFI-TS)'!QX10+'PianificazionePMO(CFI-TS)'!VA10+'PianificazionePMO(CFI-TS)'!ZD10,$J7+$I7))</f>
        <v>2.3235294117647056</v>
      </c>
      <c r="AN37" s="374">
        <f>IF(AN$3=1,AM37,IF(AN$2&lt;=$F$1,'PianificazionePMO(CFI-TS)'!QY10+'PianificazionePMO(CFI-TS)'!VB10+'PianificazionePMO(CFI-TS)'!ZE10,$J7+$I7))</f>
        <v>2.3235294117647056</v>
      </c>
      <c r="AO37" s="374">
        <f>IF(AO$3=1,AN37,IF(AO$2&lt;=$F$1,'PianificazionePMO(CFI-TS)'!QZ10+'PianificazionePMO(CFI-TS)'!VC10+'PianificazionePMO(CFI-TS)'!ZF10,$J7+$I7))</f>
        <v>2.3235294117647056</v>
      </c>
      <c r="AP37" s="374">
        <f>IF(AP$3=1,AO37,IF(AP$2&lt;=$F$1,'PianificazionePMO(CFI-TS)'!RA10+'PianificazionePMO(CFI-TS)'!VD10+'PianificazionePMO(CFI-TS)'!ZG10,$J7+$I7))</f>
        <v>2.3235294117647056</v>
      </c>
      <c r="AQ37" s="374">
        <f>IF(AQ$3=1,AP37,IF(AQ$2&lt;=$F$1,'PianificazionePMO(CFI-TS)'!RB10+'PianificazionePMO(CFI-TS)'!VE10+'PianificazionePMO(CFI-TS)'!ZH10,$J7+$I7))</f>
        <v>2.3235294117647056</v>
      </c>
      <c r="AR37" s="374">
        <f>IF(AR$3=1,AQ37,IF(AR$2&lt;=$F$1,'PianificazionePMO(CFI-TS)'!RC10+'PianificazionePMO(CFI-TS)'!VF10+'PianificazionePMO(CFI-TS)'!ZI10,$J7+$I7))</f>
        <v>2.3235294117647056</v>
      </c>
      <c r="AS37" s="374">
        <f>IF(AS$3=1,AR37,IF(AS$2&lt;=$F$1,'PianificazionePMO(CFI-TS)'!RD10+'PianificazionePMO(CFI-TS)'!VG10+'PianificazionePMO(CFI-TS)'!ZJ10,$J7+$I7))</f>
        <v>2.3235294117647056</v>
      </c>
      <c r="AT37" s="374">
        <f>IF(AT$3=1,AS37,IF(AT$2&lt;=$F$1,'PianificazionePMO(CFI-TS)'!RE10+'PianificazionePMO(CFI-TS)'!VH10+'PianificazionePMO(CFI-TS)'!ZK10,$J7+$I7))</f>
        <v>2.3235294117647056</v>
      </c>
      <c r="AU37" s="374">
        <f>IF(AU$3=1,AT37,IF(AU$2&lt;=$F$1,'PianificazionePMO(CFI-TS)'!RF10+'PianificazionePMO(CFI-TS)'!VI10+'PianificazionePMO(CFI-TS)'!ZL10,$J7+$I7))</f>
        <v>2.3235294117647056</v>
      </c>
      <c r="AV37" s="374">
        <f>IF(AV$3=1,AU37,IF(AV$2&lt;=$F$1,'PianificazionePMO(CFI-TS)'!RG10+'PianificazionePMO(CFI-TS)'!VJ10+'PianificazionePMO(CFI-TS)'!ZM10,$J7+$I7))</f>
        <v>2.3235294117647056</v>
      </c>
      <c r="AW37" s="374">
        <f>IF(AW$3=1,AV37,IF(AW$2&lt;=$F$1,'PianificazionePMO(CFI-TS)'!RH10+'PianificazionePMO(CFI-TS)'!VK10+'PianificazionePMO(CFI-TS)'!ZN10,$J7+$I7))</f>
        <v>2.3235294117647056</v>
      </c>
      <c r="AX37" s="374">
        <f>IF(AX$3=1,AW37,IF(AX$2&lt;=$F$1,'PianificazionePMO(CFI-TS)'!RI10+'PianificazionePMO(CFI-TS)'!VL10+'PianificazionePMO(CFI-TS)'!ZO10,$J7+$I7))</f>
        <v>2.3235294117647056</v>
      </c>
      <c r="AY37" s="374">
        <f>IF(AY$3=1,AX37,IF(AY$2&lt;=$F$1,'PianificazionePMO(CFI-TS)'!RJ10+'PianificazionePMO(CFI-TS)'!VM10+'PianificazionePMO(CFI-TS)'!ZP10,$J7+$I7))</f>
        <v>2.3235294117647056</v>
      </c>
      <c r="AZ37" s="374">
        <f>IF(AZ$3=1,AY37,IF(AZ$2&lt;=$F$1,'PianificazionePMO(CFI-TS)'!RK10+'PianificazionePMO(CFI-TS)'!VN10+'PianificazionePMO(CFI-TS)'!ZQ10,$J7+$I7))</f>
        <v>2.3235294117647056</v>
      </c>
      <c r="BA37" s="374">
        <f>IF(BA$3=1,AZ37,IF(BA$2&lt;=$F$1,'PianificazionePMO(CFI-TS)'!RL10+'PianificazionePMO(CFI-TS)'!VO10+'PianificazionePMO(CFI-TS)'!ZR10,$J7+$I7))</f>
        <v>2.3235294117647056</v>
      </c>
      <c r="BB37" s="374">
        <f>IF(BB$3=1,BA37,IF(BB$2&lt;=$F$1,'PianificazionePMO(CFI-TS)'!RM10+'PianificazionePMO(CFI-TS)'!VP10+'PianificazionePMO(CFI-TS)'!ZS10,$J7+$I7))</f>
        <v>2.3235294117647056</v>
      </c>
      <c r="BC37" s="374">
        <f>IF(BC$3=1,BB37,IF(BC$2&lt;=$F$1,'PianificazionePMO(CFI-TS)'!RN10+'PianificazionePMO(CFI-TS)'!VQ10+'PianificazionePMO(CFI-TS)'!ZT10,$J7+$I7))</f>
        <v>2.3235294117647056</v>
      </c>
      <c r="BD37" s="374">
        <f>IF(BD$3=1,BC37,IF(BD$2&lt;=$F$1,'PianificazionePMO(CFI-TS)'!RO10+'PianificazionePMO(CFI-TS)'!VR10+'PianificazionePMO(CFI-TS)'!ZU10,$J7+$I7))</f>
        <v>2.3235294117647056</v>
      </c>
      <c r="BE37" s="374">
        <f>IF(BE$3=1,BD37,IF(BE$2&lt;=$F$1,'PianificazionePMO(CFI-TS)'!RP10+'PianificazionePMO(CFI-TS)'!VS10+'PianificazionePMO(CFI-TS)'!ZV10,$J7+$I7))</f>
        <v>2.3235294117647056</v>
      </c>
      <c r="BF37" s="374">
        <f>IF(BF$3=1,BE37,IF(BF$2&lt;=$F$1,'PianificazionePMO(CFI-TS)'!RQ10+'PianificazionePMO(CFI-TS)'!VT10+'PianificazionePMO(CFI-TS)'!ZW10,$J7+$I7))</f>
        <v>2.3235294117647056</v>
      </c>
      <c r="BG37" s="374">
        <f>IF(BG$3=1,BF37,IF(BG$2&lt;=$F$1,'PianificazionePMO(CFI-TS)'!RR10+'PianificazionePMO(CFI-TS)'!VU10+'PianificazionePMO(CFI-TS)'!ZX10,$J7+$I7))</f>
        <v>2.3235294117647056</v>
      </c>
      <c r="BH37" s="374">
        <f>IF(BH$3=1,BG37,IF(BH$2&lt;=$F$1,'PianificazionePMO(CFI-TS)'!RS10+'PianificazionePMO(CFI-TS)'!VV10+'PianificazionePMO(CFI-TS)'!ZY10,$J7+$I7))</f>
        <v>2.3235294117647056</v>
      </c>
      <c r="BI37" s="374">
        <f>IF(BI$3=1,BH37,IF(BI$2&lt;=$F$1,'PianificazionePMO(CFI-TS)'!RT10+'PianificazionePMO(CFI-TS)'!VW10+'PianificazionePMO(CFI-TS)'!ZZ10,BH37+$I37))</f>
        <v>2.3235294117647056</v>
      </c>
      <c r="BJ37" s="374">
        <f>IF(BJ$3=1,BI37,IF(BJ$2&lt;=$F$1,'PianificazionePMO(CFI-TS)'!RU10+'PianificazionePMO(CFI-TS)'!VX10+'PianificazionePMO(CFI-TS)'!AAA10,BI37+$I37))</f>
        <v>2.3235294117647056</v>
      </c>
      <c r="BK37" s="374">
        <f>IF(BK$3=1,BJ37,IF(BK$2&lt;=$F$1,'PianificazionePMO(CFI-TS)'!RV10+'PianificazionePMO(CFI-TS)'!VY10+'PianificazionePMO(CFI-TS)'!AAB10,BJ37+$I37))</f>
        <v>2.3235294117647056</v>
      </c>
      <c r="BL37" s="374">
        <f>IF(BL$3=1,BK37,IF(BL$2&lt;=$F$1,'PianificazionePMO(CFI-TS)'!RW10+'PianificazionePMO(CFI-TS)'!VZ10+'PianificazionePMO(CFI-TS)'!AAC10,BK37+$I37))</f>
        <v>2.3235294117647056</v>
      </c>
      <c r="BM37" s="374">
        <f>IF(BM$3=1,BL37,IF(BM$2&lt;=$F$1,'PianificazionePMO(CFI-TS)'!RX10+'PianificazionePMO(CFI-TS)'!WA10+'PianificazionePMO(CFI-TS)'!AAD10,BL37+$I37))</f>
        <v>2.3235294117647056</v>
      </c>
      <c r="BN37" s="374">
        <f>IF(BN$3=1,BM37,IF(BN$2&lt;=$F$1,'PianificazionePMO(CFI-TS)'!RY10+'PianificazionePMO(CFI-TS)'!WB10+'PianificazionePMO(CFI-TS)'!AAE10,BM37+$I37))</f>
        <v>2.3235294117647056</v>
      </c>
      <c r="BO37" s="374">
        <f>IF(BO$3=1,BN37,IF(BO$2&lt;=$F$1,'PianificazionePMO(CFI-TS)'!RZ10+'PianificazionePMO(CFI-TS)'!WC10+'PianificazionePMO(CFI-TS)'!AAF10,BN37+$I37))</f>
        <v>2.3235294117647056</v>
      </c>
      <c r="BP37" s="374">
        <f>IF(BP$3=1,BO37,IF(BP$2&lt;=$F$1,'PianificazionePMO(CFI-TS)'!SA10+'PianificazionePMO(CFI-TS)'!WD10+'PianificazionePMO(CFI-TS)'!AAG10,BO37+$I37))</f>
        <v>2.3235294117647056</v>
      </c>
      <c r="BQ37" s="374">
        <f>IF(BQ$3=1,BP37,IF(BQ$2&lt;=$F$1,'PianificazionePMO(CFI-TS)'!SB10+'PianificazionePMO(CFI-TS)'!WE10+'PianificazionePMO(CFI-TS)'!AAH10,BP37+$I37))</f>
        <v>2.3235294117647056</v>
      </c>
      <c r="BR37" s="374">
        <f>IF(BR$3=1,BQ37,IF(BR$2&lt;=$F$1,'PianificazionePMO(CFI-TS)'!SC10+'PianificazionePMO(CFI-TS)'!WF10+'PianificazionePMO(CFI-TS)'!AAI10,BQ37+$I37))</f>
        <v>2.3235294117647056</v>
      </c>
      <c r="BS37" s="374">
        <f>IF(BS$3=1,BR37,IF(BS$2&lt;=$F$1,'PianificazionePMO(CFI-TS)'!SD10+'PianificazionePMO(CFI-TS)'!WG10+'PianificazionePMO(CFI-TS)'!AAJ10,BR37+$I37))</f>
        <v>2.3235294117647056</v>
      </c>
      <c r="BT37" s="374">
        <f>IF(BT$3=1,BS37,IF(BT$2&lt;=$F$1,'PianificazionePMO(CFI-TS)'!SE10+'PianificazionePMO(CFI-TS)'!WH10+'PianificazionePMO(CFI-TS)'!AAK10,BS37+$I37))</f>
        <v>2.3235294117647056</v>
      </c>
      <c r="BU37" s="374">
        <f>IF(BU$3=1,BT37,IF(BU$2&lt;=$F$1,'PianificazionePMO(CFI-TS)'!SF10+'PianificazionePMO(CFI-TS)'!WI10+'PianificazionePMO(CFI-TS)'!AAL10,BT37+$I37))</f>
        <v>2.3235294117647056</v>
      </c>
      <c r="BV37" s="374">
        <f>IF(BV$3=1,BU37,IF(BV$2&lt;=$F$1,'PianificazionePMO(CFI-TS)'!SG10+'PianificazionePMO(CFI-TS)'!WJ10+'PianificazionePMO(CFI-TS)'!AAM10,BU37+$I37))</f>
        <v>2.3235294117647056</v>
      </c>
      <c r="BW37" s="374">
        <f>IF(BW$3=1,BV37,IF(BW$2&lt;=$F$1,'PianificazionePMO(CFI-TS)'!SH10+'PianificazionePMO(CFI-TS)'!WK10+'PianificazionePMO(CFI-TS)'!AAN10,BV37+$I37))</f>
        <v>2.3235294117647056</v>
      </c>
      <c r="BX37" s="374">
        <f>IF(BX$3=1,BW37,IF(BX$2&lt;=$F$1,'PianificazionePMO(CFI-TS)'!SI10+'PianificazionePMO(CFI-TS)'!WL10+'PianificazionePMO(CFI-TS)'!AAO10,BW37+$I37))</f>
        <v>2.3235294117647056</v>
      </c>
      <c r="BY37" s="374">
        <f>IF(BY$3=1,BX37,IF(BY$2&lt;=$F$1,'PianificazionePMO(CFI-TS)'!SJ10+'PianificazionePMO(CFI-TS)'!WM10+'PianificazionePMO(CFI-TS)'!AAP10,BX37+$I37))</f>
        <v>2.3235294117647056</v>
      </c>
      <c r="BZ37" s="374">
        <f>IF(BZ$3=1,BY37,IF(BZ$2&lt;=$F$1,'PianificazionePMO(CFI-TS)'!SK10+'PianificazionePMO(CFI-TS)'!WN10+'PianificazionePMO(CFI-TS)'!AAQ10,BY37+$I37))</f>
        <v>2.3235294117647056</v>
      </c>
      <c r="CA37" s="374">
        <f>IF(CA$3=1,BZ37,IF(CA$2&lt;=$F$1,'PianificazionePMO(CFI-TS)'!SL10+'PianificazionePMO(CFI-TS)'!WO10+'PianificazionePMO(CFI-TS)'!AAR10,BZ37+$I37))</f>
        <v>2.3235294117647056</v>
      </c>
      <c r="CB37" s="374">
        <f>IF(CB$3=1,CA37,IF(CB$2&lt;=$F$1,'PianificazionePMO(CFI-TS)'!SM10+'PianificazionePMO(CFI-TS)'!WP10+'PianificazionePMO(CFI-TS)'!AAS10,CA37+$I37))</f>
        <v>2.3235294117647056</v>
      </c>
      <c r="CC37" s="374">
        <f>IF(CC$3=1,CB37,IF(CC$2&lt;=$F$1,'PianificazionePMO(CFI-TS)'!SN10+'PianificazionePMO(CFI-TS)'!WQ10+'PianificazionePMO(CFI-TS)'!AAT10,CB37+$I37))</f>
        <v>2.3235294117647056</v>
      </c>
      <c r="CD37" s="374">
        <f>IF(CD$3=1,CC37,IF(CD$2&lt;=$F$1,'PianificazionePMO(CFI-TS)'!SO10+'PianificazionePMO(CFI-TS)'!WR10+'PianificazionePMO(CFI-TS)'!AAU10,CC37+$I37))</f>
        <v>2.3235294117647056</v>
      </c>
      <c r="CE37" s="374">
        <f>IF(CE$3=1,CD37,IF(CE$2&lt;=$F$1,'PianificazionePMO(CFI-TS)'!SP10+'PianificazionePMO(CFI-TS)'!WS10+'PianificazionePMO(CFI-TS)'!AAV10,CD37+$I37))</f>
        <v>2.3235294117647056</v>
      </c>
      <c r="CF37" s="374">
        <f>IF(CF$3=1,CE37,IF(CF$2&lt;=$F$1,'PianificazionePMO(CFI-TS)'!SQ10+'PianificazionePMO(CFI-TS)'!WT10+'PianificazionePMO(CFI-TS)'!AAW10,CE37+$I37))</f>
        <v>2.3235294117647056</v>
      </c>
      <c r="CG37" s="374">
        <f>IF(CG$3=1,CF37,IF(CG$2&lt;=$F$1,'PianificazionePMO(CFI-TS)'!SR10+'PianificazionePMO(CFI-TS)'!WU10+'PianificazionePMO(CFI-TS)'!AAX10,CF37+$I37))</f>
        <v>2.3235294117647056</v>
      </c>
      <c r="CH37" s="374">
        <f>IF(CH$3=1,CG37,IF(CH$2&lt;=$F$1,'PianificazionePMO(CFI-TS)'!SS10+'PianificazionePMO(CFI-TS)'!WV10+'PianificazionePMO(CFI-TS)'!AAY10,CG37+$I37))</f>
        <v>2.3235294117647056</v>
      </c>
      <c r="CI37" s="374">
        <f>IF(CI$3=1,CH37,IF(CI$2&lt;=$F$1,'PianificazionePMO(CFI-TS)'!ST10+'PianificazionePMO(CFI-TS)'!WW10+'PianificazionePMO(CFI-TS)'!AAZ10,CH37+$I37))</f>
        <v>2.3235294117647056</v>
      </c>
      <c r="CJ37" s="374">
        <f>IF(CJ$3=1,CI37,IF(CJ$2&lt;=$F$1,'PianificazionePMO(CFI-TS)'!SU10+'PianificazionePMO(CFI-TS)'!WX10+'PianificazionePMO(CFI-TS)'!ABA10,CI37+$I37))</f>
        <v>2.3235294117647056</v>
      </c>
      <c r="CK37" s="374">
        <f>IF(CK$3=1,CJ37,IF(CK$2&lt;=$F$1,'PianificazionePMO(CFI-TS)'!SV10+'PianificazionePMO(CFI-TS)'!WY10+'PianificazionePMO(CFI-TS)'!ABB10,CJ37+$I37))</f>
        <v>2.3235294117647056</v>
      </c>
      <c r="CL37" s="374">
        <f>IF(CL$3=1,CK37,IF(CL$2&lt;=$F$1,'PianificazionePMO(CFI-TS)'!SW10+'PianificazionePMO(CFI-TS)'!WZ10+'PianificazionePMO(CFI-TS)'!ABC10,CK37+$I37))</f>
        <v>2.3235294117647056</v>
      </c>
      <c r="CM37" s="374">
        <f>IF(CM$3=1,CL37,IF(CM$2&lt;=$F$1,'PianificazionePMO(CFI-TS)'!SX10+'PianificazionePMO(CFI-TS)'!XA10+'PianificazionePMO(CFI-TS)'!ABD10,CL37+$I37))</f>
        <v>2.3235294117647056</v>
      </c>
      <c r="CN37" s="374">
        <f>IF(CN$3=1,CM37,IF(CN$2&lt;=$F$1,'PianificazionePMO(CFI-TS)'!SY10+'PianificazionePMO(CFI-TS)'!XB10+'PianificazionePMO(CFI-TS)'!ABE10,CM37+$I37))</f>
        <v>2.3235294117647056</v>
      </c>
      <c r="CO37" s="374">
        <f>IF(CO$3=1,CN37,IF(CO$2&lt;=$F$1,'PianificazionePMO(CFI-TS)'!SZ10+'PianificazionePMO(CFI-TS)'!XC10+'PianificazionePMO(CFI-TS)'!ABF10,CN37+$I37))</f>
        <v>2.3235294117647056</v>
      </c>
      <c r="CP37" s="374">
        <f>IF(CP$3=1,CO37,IF(CP$2&lt;=$F$1,'PianificazionePMO(CFI-TS)'!TA10+'PianificazionePMO(CFI-TS)'!XD10+'PianificazionePMO(CFI-TS)'!ABG10,CO37+$I37))</f>
        <v>2.3235294117647056</v>
      </c>
      <c r="CQ37" s="374">
        <f>IF(CQ$3=1,CP37,IF(CQ$2&lt;=$F$1,'PianificazionePMO(CFI-TS)'!TB10+'PianificazionePMO(CFI-TS)'!XE10+'PianificazionePMO(CFI-TS)'!ABH10,CP37+$I37))</f>
        <v>2.3235294117647056</v>
      </c>
      <c r="CR37" s="374">
        <f>IF(CR$3=1,CQ37,IF(CR$2&lt;=$F$1,'PianificazionePMO(CFI-TS)'!TC10+'PianificazionePMO(CFI-TS)'!XF10+'PianificazionePMO(CFI-TS)'!ABI10,CQ37+$I37))</f>
        <v>2.3235294117647056</v>
      </c>
      <c r="CS37" s="374">
        <f>IF(CS$3=1,CR37,IF(CS$2&lt;=$F$1,'PianificazionePMO(CFI-TS)'!TD10+'PianificazionePMO(CFI-TS)'!XG10+'PianificazionePMO(CFI-TS)'!ABJ10,CR37+$I37))</f>
        <v>2.3235294117647056</v>
      </c>
      <c r="CT37" s="374">
        <f>IF(CT$3=1,CS37,IF(CT$2&lt;=$F$1,'PianificazionePMO(CFI-TS)'!TE10+'PianificazionePMO(CFI-TS)'!XH10+'PianificazionePMO(CFI-TS)'!ABK10,CS37+$I37))</f>
        <v>2.3235294117647056</v>
      </c>
      <c r="CU37" s="374">
        <f>IF(CU$3=1,CT37,IF(CU$2&lt;=$F$1,'PianificazionePMO(CFI-TS)'!TF10+'PianificazionePMO(CFI-TS)'!XI10+'PianificazionePMO(CFI-TS)'!ABL10,CT37+$I37))</f>
        <v>2.3235294117647056</v>
      </c>
      <c r="CV37" s="374">
        <f>IF(CV$3=1,CU37,IF(CV$2&lt;=$F$1,'PianificazionePMO(CFI-TS)'!TG10+'PianificazionePMO(CFI-TS)'!XJ10+'PianificazionePMO(CFI-TS)'!ABM10,CU37+$I37))</f>
        <v>2.3235294117647056</v>
      </c>
      <c r="CW37" s="374">
        <f>IF(CW$3=1,CV37,IF(CW$2&lt;=$F$1,'PianificazionePMO(CFI-TS)'!TH10+'PianificazionePMO(CFI-TS)'!XK10+'PianificazionePMO(CFI-TS)'!ABN10,CV37+$I37))</f>
        <v>2.3235294117647056</v>
      </c>
      <c r="CX37" s="374">
        <f>IF(CX$3=1,CW37,IF(CX$2&lt;=$F$1,'PianificazionePMO(CFI-TS)'!TI10+'PianificazionePMO(CFI-TS)'!XL10+'PianificazionePMO(CFI-TS)'!ABO10,CW37+$I37))</f>
        <v>2.3235294117647056</v>
      </c>
      <c r="CY37" s="374">
        <f>IF(CY$3=1,CX37,IF(CY$2&lt;=$F$1,'PianificazionePMO(CFI-TS)'!TJ10+'PianificazionePMO(CFI-TS)'!XM10+'PianificazionePMO(CFI-TS)'!ABP10,CX37+$I37))</f>
        <v>2.3235294117647056</v>
      </c>
      <c r="CZ37" s="374">
        <f>IF(CZ$3=1,CY37,IF(CZ$2&lt;=$F$1,'PianificazionePMO(CFI-TS)'!TK10+'PianificazionePMO(CFI-TS)'!XN10+'PianificazionePMO(CFI-TS)'!ABQ10,CY37+$I37))</f>
        <v>2.3235294117647056</v>
      </c>
      <c r="DA37" s="374">
        <f>IF(DA$3=1,CZ37,IF(DA$2&lt;=$F$1,'PianificazionePMO(CFI-TS)'!TL10+'PianificazionePMO(CFI-TS)'!XO10+'PianificazionePMO(CFI-TS)'!ABR10,CZ37+$I37))</f>
        <v>2.3235294117647056</v>
      </c>
      <c r="DB37" s="374">
        <f>IF(DB$3=1,DA37,IF(DB$2&lt;=$F$1,'PianificazionePMO(CFI-TS)'!TM10+'PianificazionePMO(CFI-TS)'!XP10+'PianificazionePMO(CFI-TS)'!ABS10,DA37+$I37))</f>
        <v>2.3235294117647056</v>
      </c>
      <c r="DC37" s="374">
        <f>IF(DC$3=1,DB37,IF(DC$2&lt;=$F$1,'PianificazionePMO(CFI-TS)'!TN10+'PianificazionePMO(CFI-TS)'!XQ10+'PianificazionePMO(CFI-TS)'!ABT10,DB37+$I37))</f>
        <v>2.3235294117647056</v>
      </c>
      <c r="DD37" s="374">
        <f>IF(DD$3=1,DC37,IF(DD$2&lt;=$F$1,'PianificazionePMO(CFI-TS)'!TO10+'PianificazionePMO(CFI-TS)'!XR10+'PianificazionePMO(CFI-TS)'!ABU10,DC37+$I37))</f>
        <v>2.3235294117647056</v>
      </c>
      <c r="DE37" s="374">
        <f>IF(DE$3=1,DD37,IF(DE$2&lt;=$F$1,'PianificazionePMO(CFI-TS)'!TP10+'PianificazionePMO(CFI-TS)'!XS10+'PianificazionePMO(CFI-TS)'!ABV10,DD37+$I37))</f>
        <v>2.3235294117647056</v>
      </c>
      <c r="DF37" s="374">
        <f>IF(DF$3=1,DE37,IF(DF$2&lt;=$F$1,'PianificazionePMO(CFI-TS)'!TQ10+'PianificazionePMO(CFI-TS)'!XT10+'PianificazionePMO(CFI-TS)'!ABW10,DE37+$I37))</f>
        <v>2.3235294117647056</v>
      </c>
      <c r="DG37" s="374">
        <f>IF(DG$3=1,DF37,IF(DG$2&lt;=$F$1,'PianificazionePMO(CFI-TS)'!TR10+'PianificazionePMO(CFI-TS)'!XU10+'PianificazionePMO(CFI-TS)'!ABX10,DF37+$I37))</f>
        <v>2.3235294117647056</v>
      </c>
      <c r="DH37" s="374">
        <f>IF(DH$3=1,DG37,IF(DH$2&lt;=$F$1,'PianificazionePMO(CFI-TS)'!TS10+'PianificazionePMO(CFI-TS)'!XV10+'PianificazionePMO(CFI-TS)'!ABY10,DG37+$I37))</f>
        <v>2.3235294117647056</v>
      </c>
      <c r="DI37" s="374">
        <f>IF(DI$3=1,DH37,IF(DI$2&lt;=$F$1,'PianificazionePMO(CFI-TS)'!TT10+'PianificazionePMO(CFI-TS)'!XW10+'PianificazionePMO(CFI-TS)'!ABZ10,DH37+$I37))</f>
        <v>2.3235294117647056</v>
      </c>
      <c r="DJ37" s="374">
        <f>IF(DJ$3=1,DI37,IF(DJ$2&lt;=$F$1,'PianificazionePMO(CFI-TS)'!TU10+'PianificazionePMO(CFI-TS)'!XX10+'PianificazionePMO(CFI-TS)'!ACA10,DI37+$I37))</f>
        <v>2.3235294117647056</v>
      </c>
      <c r="DK37" s="374"/>
      <c r="DL37" s="374"/>
      <c r="DM37" s="374"/>
      <c r="DN37" s="371"/>
      <c r="DO37" s="371"/>
      <c r="DP37" s="371"/>
      <c r="DQ37" s="371"/>
      <c r="DR37" s="371"/>
      <c r="DS37" s="371"/>
      <c r="DT37" s="371"/>
      <c r="DU37" s="371"/>
      <c r="DV37" s="371"/>
      <c r="DW37" s="371"/>
      <c r="DX37" s="371"/>
      <c r="DY37" s="371"/>
      <c r="DZ37" s="371"/>
      <c r="EA37" s="371"/>
      <c r="EB37" s="371"/>
      <c r="EC37" s="371"/>
      <c r="ED37" s="371"/>
      <c r="EE37" s="371"/>
      <c r="EF37" s="371"/>
      <c r="EG37" s="371"/>
      <c r="EH37" s="371"/>
      <c r="EI37" s="371"/>
      <c r="EJ37" s="371"/>
      <c r="EK37" s="371"/>
      <c r="EL37" s="371"/>
      <c r="EM37" s="371"/>
      <c r="EN37" s="371"/>
      <c r="EO37" s="371"/>
      <c r="EP37" s="371"/>
      <c r="EQ37" s="371"/>
      <c r="ER37" s="371"/>
      <c r="ES37" s="371"/>
      <c r="ET37" s="371"/>
      <c r="EU37" s="371"/>
      <c r="EV37" s="371"/>
      <c r="EW37" s="371"/>
      <c r="EX37" s="371"/>
      <c r="EY37" s="371"/>
      <c r="EZ37" s="371"/>
      <c r="FA37" s="371"/>
      <c r="FB37" s="371"/>
      <c r="FC37" s="371"/>
      <c r="FD37" s="371"/>
      <c r="FE37" s="371"/>
      <c r="FF37" s="371"/>
      <c r="FG37" s="371"/>
      <c r="FH37" s="371"/>
      <c r="FI37" s="371"/>
      <c r="FJ37" s="371"/>
    </row>
    <row r="38" spans="1:166" outlineLevel="1">
      <c r="A38" s="824"/>
      <c r="B38" s="362" t="str">
        <f t="shared" si="14"/>
        <v>P59-Deploy &amp; Change CRMT</v>
      </c>
      <c r="C38" s="362" t="str">
        <f t="shared" si="15"/>
        <v>AO004511_YYY121</v>
      </c>
      <c r="D38" s="362" t="str">
        <f t="shared" si="16"/>
        <v>Agent_Desktop</v>
      </c>
      <c r="E38" s="369">
        <f>VLOOKUP(C38,'Lista PMO'!B:AB,11,FALSE)</f>
        <v>0</v>
      </c>
      <c r="F38" s="370">
        <f>VLOOKUP(C38,'Lista PMO'!$B$1:$BO$42,56,FALSE)</f>
        <v>0</v>
      </c>
      <c r="G38" s="369">
        <f t="shared" si="17"/>
        <v>0</v>
      </c>
      <c r="H38" s="378">
        <f>IFERROR(F38/(NETWORKDAYS($K38,$F$1,hol!$A$1:$A$8)),0)</f>
        <v>0</v>
      </c>
      <c r="I38" s="378">
        <f>IFERROR(G38/((NETWORKDAYS($F$1+1,$L8,hol!$A$1:$A$9)+$J$1)),0)</f>
        <v>0</v>
      </c>
      <c r="J38" s="378">
        <f t="shared" si="18"/>
        <v>0</v>
      </c>
      <c r="K38" s="389">
        <f>VLOOKUP(C38,'PianificazionePMO(CFI-TS)'!$B$7:$I$36,7,FALSE)</f>
        <v>43271</v>
      </c>
      <c r="L38" s="389">
        <f>VLOOKUP(C38,'PianificazionePMO(CFI-TS)'!$B$7:$I$36,8,FALSE)</f>
        <v>43315</v>
      </c>
      <c r="N38" s="374">
        <f>IF(N$3=1,M38,IF(N$2&lt;=$F$1,'PianificazionePMO(CFI-TS)'!PY11+'PianificazionePMO(CFI-TS)'!UB11+'PianificazionePMO(CFI-TS)'!YE11,$J8+$I8))</f>
        <v>0</v>
      </c>
      <c r="O38" s="374">
        <f>IF(O$3=1,N38,IF(O$2&lt;=$F$1,'PianificazionePMO(CFI-TS)'!PZ11+'PianificazionePMO(CFI-TS)'!UC11+'PianificazionePMO(CFI-TS)'!YF11,$J8+$I8))</f>
        <v>0</v>
      </c>
      <c r="P38" s="374">
        <f>IF(P$3=1,O38,IF(P$2&lt;=$F$1,'PianificazionePMO(CFI-TS)'!QA11+'PianificazionePMO(CFI-TS)'!UD11+'PianificazionePMO(CFI-TS)'!YG11,$J8+$I8))</f>
        <v>0</v>
      </c>
      <c r="Q38" s="374">
        <f>IF(Q$3=1,P38,IF(Q$2&lt;=$F$1,'PianificazionePMO(CFI-TS)'!QB11+'PianificazionePMO(CFI-TS)'!UE11+'PianificazionePMO(CFI-TS)'!YH11,$J8+$I8))</f>
        <v>0</v>
      </c>
      <c r="R38" s="374">
        <f>IF(R$3=1,Q38,IF(R$2&lt;=$F$1,'PianificazionePMO(CFI-TS)'!QC11+'PianificazionePMO(CFI-TS)'!UF11+'PianificazionePMO(CFI-TS)'!YI11,$J8+$I8))</f>
        <v>0</v>
      </c>
      <c r="S38" s="374">
        <f>IF(S$3=1,R38,IF(S$2&lt;=$F$1,'PianificazionePMO(CFI-TS)'!QD11+'PianificazionePMO(CFI-TS)'!UG11+'PianificazionePMO(CFI-TS)'!YJ11,$J8+$I8))</f>
        <v>0</v>
      </c>
      <c r="T38" s="374">
        <f>IF(T$3=1,S38,IF(T$2&lt;=$F$1,'PianificazionePMO(CFI-TS)'!QE11+'PianificazionePMO(CFI-TS)'!UH11+'PianificazionePMO(CFI-TS)'!YK11,$J8+$I8))</f>
        <v>0</v>
      </c>
      <c r="U38" s="374">
        <f>IF(U$3=1,T38,IF(U$2&lt;=$F$1,'PianificazionePMO(CFI-TS)'!QF11+'PianificazionePMO(CFI-TS)'!UI11+'PianificazionePMO(CFI-TS)'!YL11,$J8+$I8))</f>
        <v>0</v>
      </c>
      <c r="V38" s="374">
        <f>IF(V$3=1,U38,IF(V$2&lt;=$F$1,'PianificazionePMO(CFI-TS)'!QG11+'PianificazionePMO(CFI-TS)'!UJ11+'PianificazionePMO(CFI-TS)'!YM11,$J8+$I8))</f>
        <v>0</v>
      </c>
      <c r="W38" s="374">
        <f>IF(W$3=1,V38,IF(W$2&lt;=$F$1,'PianificazionePMO(CFI-TS)'!QH11+'PianificazionePMO(CFI-TS)'!UK11+'PianificazionePMO(CFI-TS)'!YN11,$J8+$I8))</f>
        <v>0</v>
      </c>
      <c r="X38" s="374">
        <f>IF(X$3=1,W38,IF(X$2&lt;=$F$1,'PianificazionePMO(CFI-TS)'!QI11+'PianificazionePMO(CFI-TS)'!UL11+'PianificazionePMO(CFI-TS)'!YO11,$J8+$I8))</f>
        <v>0</v>
      </c>
      <c r="Y38" s="374">
        <f>IF(Y$3=1,X38,IF(Y$2&lt;=$F$1,'PianificazionePMO(CFI-TS)'!QJ11+'PianificazionePMO(CFI-TS)'!UM11+'PianificazionePMO(CFI-TS)'!YP11,$J8+$I8))</f>
        <v>0</v>
      </c>
      <c r="Z38" s="374">
        <f>IF(Z$3=1,Y38,IF(Z$2&lt;=$F$1,'PianificazionePMO(CFI-TS)'!QK11+'PianificazionePMO(CFI-TS)'!UN11+'PianificazionePMO(CFI-TS)'!YQ11,$J8+$I8))</f>
        <v>0</v>
      </c>
      <c r="AA38" s="374">
        <f>IF(AA$3=1,Z38,IF(AA$2&lt;=$F$1,'PianificazionePMO(CFI-TS)'!QL11+'PianificazionePMO(CFI-TS)'!UO11+'PianificazionePMO(CFI-TS)'!YR11,$J8+$I8))</f>
        <v>0</v>
      </c>
      <c r="AB38" s="374">
        <f>IF(AB$3=1,AA38,IF(AB$2&lt;=$F$1,'PianificazionePMO(CFI-TS)'!QM11+'PianificazionePMO(CFI-TS)'!UP11+'PianificazionePMO(CFI-TS)'!YS11,$J8+$I8))</f>
        <v>0</v>
      </c>
      <c r="AC38" s="374">
        <f>IF(AC$3=1,AB38,IF(AC$2&lt;=$F$1,'PianificazionePMO(CFI-TS)'!QN11+'PianificazionePMO(CFI-TS)'!UQ11+'PianificazionePMO(CFI-TS)'!YT11,$J8+$I8))</f>
        <v>0</v>
      </c>
      <c r="AD38" s="374">
        <f>IF(AD$3=1,AC38,IF(AD$2&lt;=$F$1,'PianificazionePMO(CFI-TS)'!QO11+'PianificazionePMO(CFI-TS)'!UR11+'PianificazionePMO(CFI-TS)'!YU11,$J8+$I8))</f>
        <v>0</v>
      </c>
      <c r="AE38" s="374">
        <f>IF(AE$3=1,AD38,IF(AE$2&lt;=$F$1,'PianificazionePMO(CFI-TS)'!QP11+'PianificazionePMO(CFI-TS)'!US11+'PianificazionePMO(CFI-TS)'!YV11,$J8+$I8))</f>
        <v>0</v>
      </c>
      <c r="AF38" s="374">
        <f>IF(AF$3=1,AE38,IF(AF$2&lt;=$F$1,'PianificazionePMO(CFI-TS)'!QQ11+'PianificazionePMO(CFI-TS)'!UT11+'PianificazionePMO(CFI-TS)'!YW11,$J8+$I8))</f>
        <v>0</v>
      </c>
      <c r="AG38" s="374">
        <f>IF(AG$3=1,AF38,IF(AG$2&lt;=$F$1,'PianificazionePMO(CFI-TS)'!QR11+'PianificazionePMO(CFI-TS)'!UU11+'PianificazionePMO(CFI-TS)'!YX11,$J8+$I8))</f>
        <v>0</v>
      </c>
      <c r="AH38" s="374">
        <f>IF(AH$3=1,AG38,IF(AH$2&lt;=$F$1,'PianificazionePMO(CFI-TS)'!QS11+'PianificazionePMO(CFI-TS)'!UV11+'PianificazionePMO(CFI-TS)'!YY11,$J8+$I8))</f>
        <v>0</v>
      </c>
      <c r="AI38" s="374">
        <f>IF(AI$3=1,AH38,IF(AI$2&lt;=$F$1,'PianificazionePMO(CFI-TS)'!QT11+'PianificazionePMO(CFI-TS)'!UW11+'PianificazionePMO(CFI-TS)'!YZ11,$J8+$I8))</f>
        <v>0</v>
      </c>
      <c r="AJ38" s="374">
        <f>IF(AJ$3=1,AI38,IF(AJ$2&lt;=$F$1,'PianificazionePMO(CFI-TS)'!QU11+'PianificazionePMO(CFI-TS)'!UX11+'PianificazionePMO(CFI-TS)'!ZA11,$J8+$I8))</f>
        <v>0</v>
      </c>
      <c r="AK38" s="374">
        <f>IF(AK$3=1,AJ38,IF(AK$2&lt;=$F$1,'PianificazionePMO(CFI-TS)'!QV11+'PianificazionePMO(CFI-TS)'!UY11+'PianificazionePMO(CFI-TS)'!ZB11,$J8+$I8))</f>
        <v>0</v>
      </c>
      <c r="AL38" s="374">
        <f>IF(AL$3=1,AK38,IF(AL$2&lt;=$F$1,'PianificazionePMO(CFI-TS)'!QW11+'PianificazionePMO(CFI-TS)'!UZ11+'PianificazionePMO(CFI-TS)'!ZC11,$J8+$I8))</f>
        <v>0</v>
      </c>
      <c r="AM38" s="374">
        <f>IF(AM$3=1,AL38,IF(AM$2&lt;=$F$1,'PianificazionePMO(CFI-TS)'!QX11+'PianificazionePMO(CFI-TS)'!VA11+'PianificazionePMO(CFI-TS)'!ZD11,$J8+$I8))</f>
        <v>0</v>
      </c>
      <c r="AN38" s="374">
        <f>IF(AN$3=1,AM38,IF(AN$2&lt;=$F$1,'PianificazionePMO(CFI-TS)'!QY11+'PianificazionePMO(CFI-TS)'!VB11+'PianificazionePMO(CFI-TS)'!ZE11,$J8+$I8))</f>
        <v>0</v>
      </c>
      <c r="AO38" s="374">
        <f>IF(AO$3=1,AN38,IF(AO$2&lt;=$F$1,'PianificazionePMO(CFI-TS)'!QZ11+'PianificazionePMO(CFI-TS)'!VC11+'PianificazionePMO(CFI-TS)'!ZF11,$J8+$I8))</f>
        <v>0</v>
      </c>
      <c r="AP38" s="374">
        <f>IF(AP$3=1,AO38,IF(AP$2&lt;=$F$1,'PianificazionePMO(CFI-TS)'!RA11+'PianificazionePMO(CFI-TS)'!VD11+'PianificazionePMO(CFI-TS)'!ZG11,$J8+$I8))</f>
        <v>0</v>
      </c>
      <c r="AQ38" s="374">
        <f>IF(AQ$3=1,AP38,IF(AQ$2&lt;=$F$1,'PianificazionePMO(CFI-TS)'!RB11+'PianificazionePMO(CFI-TS)'!VE11+'PianificazionePMO(CFI-TS)'!ZH11,$J8+$I8))</f>
        <v>0</v>
      </c>
      <c r="AR38" s="374">
        <f>IF(AR$3=1,AQ38,IF(AR$2&lt;=$F$1,'PianificazionePMO(CFI-TS)'!RC11+'PianificazionePMO(CFI-TS)'!VF11+'PianificazionePMO(CFI-TS)'!ZI11,$J8+$I8))</f>
        <v>0</v>
      </c>
      <c r="AS38" s="374">
        <f>IF(AS$3=1,AR38,IF(AS$2&lt;=$F$1,'PianificazionePMO(CFI-TS)'!RD11+'PianificazionePMO(CFI-TS)'!VG11+'PianificazionePMO(CFI-TS)'!ZJ11,$J8+$I8))</f>
        <v>0</v>
      </c>
      <c r="AT38" s="374">
        <f>IF(AT$3=1,AS38,IF(AT$2&lt;=$F$1,'PianificazionePMO(CFI-TS)'!RE11+'PianificazionePMO(CFI-TS)'!VH11+'PianificazionePMO(CFI-TS)'!ZK11,$J8+$I8))</f>
        <v>0</v>
      </c>
      <c r="AU38" s="374">
        <f>IF(AU$3=1,AT38,IF(AU$2&lt;=$F$1,'PianificazionePMO(CFI-TS)'!RF11+'PianificazionePMO(CFI-TS)'!VI11+'PianificazionePMO(CFI-TS)'!ZL11,$J8+$I8))</f>
        <v>0</v>
      </c>
      <c r="AV38" s="374">
        <f>IF(AV$3=1,AU38,IF(AV$2&lt;=$F$1,'PianificazionePMO(CFI-TS)'!RG11+'PianificazionePMO(CFI-TS)'!VJ11+'PianificazionePMO(CFI-TS)'!ZM11,$J8+$I8))</f>
        <v>0</v>
      </c>
      <c r="AW38" s="374">
        <f>IF(AW$3=1,AV38,IF(AW$2&lt;=$F$1,'PianificazionePMO(CFI-TS)'!RH11+'PianificazionePMO(CFI-TS)'!VK11+'PianificazionePMO(CFI-TS)'!ZN11,$J8+$I8))</f>
        <v>0</v>
      </c>
      <c r="AX38" s="374">
        <f>IF(AX$3=1,AW38,IF(AX$2&lt;=$F$1,'PianificazionePMO(CFI-TS)'!RI11+'PianificazionePMO(CFI-TS)'!VL11+'PianificazionePMO(CFI-TS)'!ZO11,$J8+$I8))</f>
        <v>0</v>
      </c>
      <c r="AY38" s="374">
        <f>IF(AY$3=1,AX38,IF(AY$2&lt;=$F$1,'PianificazionePMO(CFI-TS)'!RJ11+'PianificazionePMO(CFI-TS)'!VM11+'PianificazionePMO(CFI-TS)'!ZP11,$J8+$I8))</f>
        <v>0</v>
      </c>
      <c r="AZ38" s="374">
        <f>IF(AZ$3=1,AY38,IF(AZ$2&lt;=$F$1,'PianificazionePMO(CFI-TS)'!RK11+'PianificazionePMO(CFI-TS)'!VN11+'PianificazionePMO(CFI-TS)'!ZQ11,$J8+$I8))</f>
        <v>0</v>
      </c>
      <c r="BA38" s="374">
        <f>IF(BA$3=1,AZ38,IF(BA$2&lt;=$F$1,'PianificazionePMO(CFI-TS)'!RL11+'PianificazionePMO(CFI-TS)'!VO11+'PianificazionePMO(CFI-TS)'!ZR11,$J8+$I8))</f>
        <v>0</v>
      </c>
      <c r="BB38" s="374">
        <f>IF(BB$3=1,BA38,IF(BB$2&lt;=$F$1,'PianificazionePMO(CFI-TS)'!RM11+'PianificazionePMO(CFI-TS)'!VP11+'PianificazionePMO(CFI-TS)'!ZS11,$J8+$I8))</f>
        <v>0</v>
      </c>
      <c r="BC38" s="374">
        <f>IF(BC$3=1,BB38,IF(BC$2&lt;=$F$1,'PianificazionePMO(CFI-TS)'!RN11+'PianificazionePMO(CFI-TS)'!VQ11+'PianificazionePMO(CFI-TS)'!ZT11,$J8+$I8))</f>
        <v>0</v>
      </c>
      <c r="BD38" s="374">
        <f>IF(BD$3=1,BC38,IF(BD$2&lt;=$F$1,'PianificazionePMO(CFI-TS)'!RO11+'PianificazionePMO(CFI-TS)'!VR11+'PianificazionePMO(CFI-TS)'!ZU11,$J8+$I8))</f>
        <v>0</v>
      </c>
      <c r="BE38" s="374">
        <f>IF(BE$3=1,BD38,IF(BE$2&lt;=$F$1,'PianificazionePMO(CFI-TS)'!RP11+'PianificazionePMO(CFI-TS)'!VS11+'PianificazionePMO(CFI-TS)'!ZV11,$J8+$I8))</f>
        <v>0</v>
      </c>
      <c r="BF38" s="374">
        <f>IF(BF$3=1,BE38,IF(BF$2&lt;=$F$1,'PianificazionePMO(CFI-TS)'!RQ11+'PianificazionePMO(CFI-TS)'!VT11+'PianificazionePMO(CFI-TS)'!ZW11,$J8+$I8))</f>
        <v>0</v>
      </c>
      <c r="BG38" s="374">
        <f>IF(BG$3=1,BF38,IF(BG$2&lt;=$F$1,'PianificazionePMO(CFI-TS)'!RR11+'PianificazionePMO(CFI-TS)'!VU11+'PianificazionePMO(CFI-TS)'!ZX11,$J8+$I8))</f>
        <v>0</v>
      </c>
      <c r="BH38" s="374">
        <f>IF(BH$3=1,BG38,IF(BH$2&lt;=$F$1,'PianificazionePMO(CFI-TS)'!RS11+'PianificazionePMO(CFI-TS)'!VV11+'PianificazionePMO(CFI-TS)'!ZY11,$J8+$I8))</f>
        <v>0</v>
      </c>
      <c r="BI38" s="374">
        <f>IF(BI$3=1,BH38,IF(BI$2&lt;=$F$1,'PianificazionePMO(CFI-TS)'!RT11+'PianificazionePMO(CFI-TS)'!VW11+'PianificazionePMO(CFI-TS)'!ZZ11,BH38+$I38))</f>
        <v>0</v>
      </c>
      <c r="BJ38" s="374">
        <f>IF(BJ$3=1,BI38,IF(BJ$2&lt;=$F$1,'PianificazionePMO(CFI-TS)'!RU11+'PianificazionePMO(CFI-TS)'!VX11+'PianificazionePMO(CFI-TS)'!AAA11,BI38+$I38))</f>
        <v>0</v>
      </c>
      <c r="BK38" s="374">
        <f>IF(BK$3=1,BJ38,IF(BK$2&lt;=$F$1,'PianificazionePMO(CFI-TS)'!RV11+'PianificazionePMO(CFI-TS)'!VY11+'PianificazionePMO(CFI-TS)'!AAB11,BJ38+$I38))</f>
        <v>0</v>
      </c>
      <c r="BL38" s="374">
        <f>IF(BL$3=1,BK38,IF(BL$2&lt;=$F$1,'PianificazionePMO(CFI-TS)'!RW11+'PianificazionePMO(CFI-TS)'!VZ11+'PianificazionePMO(CFI-TS)'!AAC11,BK38+$I38))</f>
        <v>0</v>
      </c>
      <c r="BM38" s="374">
        <f>IF(BM$3=1,BL38,IF(BM$2&lt;=$F$1,'PianificazionePMO(CFI-TS)'!RX11+'PianificazionePMO(CFI-TS)'!WA11+'PianificazionePMO(CFI-TS)'!AAD11,BL38+$I38))</f>
        <v>0</v>
      </c>
      <c r="BN38" s="374">
        <f>IF(BN$3=1,BM38,IF(BN$2&lt;=$F$1,'PianificazionePMO(CFI-TS)'!RY11+'PianificazionePMO(CFI-TS)'!WB11+'PianificazionePMO(CFI-TS)'!AAE11,BM38+$I38))</f>
        <v>0</v>
      </c>
      <c r="BO38" s="374">
        <f>IF(BO$3=1,BN38,IF(BO$2&lt;=$F$1,'PianificazionePMO(CFI-TS)'!RZ11+'PianificazionePMO(CFI-TS)'!WC11+'PianificazionePMO(CFI-TS)'!AAF11,BN38+$I38))</f>
        <v>0</v>
      </c>
      <c r="BP38" s="374">
        <f>IF(BP$3=1,BO38,IF(BP$2&lt;=$F$1,'PianificazionePMO(CFI-TS)'!SA11+'PianificazionePMO(CFI-TS)'!WD11+'PianificazionePMO(CFI-TS)'!AAG11,BO38+$I38))</f>
        <v>0</v>
      </c>
      <c r="BQ38" s="374">
        <f>IF(BQ$3=1,BP38,IF(BQ$2&lt;=$F$1,'PianificazionePMO(CFI-TS)'!SB11+'PianificazionePMO(CFI-TS)'!WE11+'PianificazionePMO(CFI-TS)'!AAH11,BP38+$I38))</f>
        <v>0</v>
      </c>
      <c r="BR38" s="374">
        <f>IF(BR$3=1,BQ38,IF(BR$2&lt;=$F$1,'PianificazionePMO(CFI-TS)'!SC11+'PianificazionePMO(CFI-TS)'!WF11+'PianificazionePMO(CFI-TS)'!AAI11,BQ38+$I38))</f>
        <v>0</v>
      </c>
      <c r="BS38" s="374">
        <f>IF(BS$3=1,BR38,IF(BS$2&lt;=$F$1,'PianificazionePMO(CFI-TS)'!SD11+'PianificazionePMO(CFI-TS)'!WG11+'PianificazionePMO(CFI-TS)'!AAJ11,BR38+$I38))</f>
        <v>0</v>
      </c>
      <c r="BT38" s="374">
        <f>IF(BT$3=1,BS38,IF(BT$2&lt;=$F$1,'PianificazionePMO(CFI-TS)'!SE11+'PianificazionePMO(CFI-TS)'!WH11+'PianificazionePMO(CFI-TS)'!AAK11,BS38+$I38))</f>
        <v>0</v>
      </c>
      <c r="BU38" s="374">
        <f>IF(BU$3=1,BT38,IF(BU$2&lt;=$F$1,'PianificazionePMO(CFI-TS)'!SF11+'PianificazionePMO(CFI-TS)'!WI11+'PianificazionePMO(CFI-TS)'!AAL11,BT38+$I38))</f>
        <v>0</v>
      </c>
      <c r="BV38" s="374">
        <f>IF(BV$3=1,BU38,IF(BV$2&lt;=$F$1,'PianificazionePMO(CFI-TS)'!SG11+'PianificazionePMO(CFI-TS)'!WJ11+'PianificazionePMO(CFI-TS)'!AAM11,BU38+$I38))</f>
        <v>0</v>
      </c>
      <c r="BW38" s="374">
        <f>IF(BW$3=1,BV38,IF(BW$2&lt;=$F$1,'PianificazionePMO(CFI-TS)'!SH11+'PianificazionePMO(CFI-TS)'!WK11+'PianificazionePMO(CFI-TS)'!AAN11,BV38+$I38))</f>
        <v>0</v>
      </c>
      <c r="BX38" s="374">
        <f>IF(BX$3=1,BW38,IF(BX$2&lt;=$F$1,'PianificazionePMO(CFI-TS)'!SI11+'PianificazionePMO(CFI-TS)'!WL11+'PianificazionePMO(CFI-TS)'!AAO11,BW38+$I38))</f>
        <v>0</v>
      </c>
      <c r="BY38" s="374">
        <f>IF(BY$3=1,BX38,IF(BY$2&lt;=$F$1,'PianificazionePMO(CFI-TS)'!SJ11+'PianificazionePMO(CFI-TS)'!WM11+'PianificazionePMO(CFI-TS)'!AAP11,BX38+$I38))</f>
        <v>0</v>
      </c>
      <c r="BZ38" s="374">
        <f>IF(BZ$3=1,BY38,IF(BZ$2&lt;=$F$1,'PianificazionePMO(CFI-TS)'!SK11+'PianificazionePMO(CFI-TS)'!WN11+'PianificazionePMO(CFI-TS)'!AAQ11,BY38+$I38))</f>
        <v>0</v>
      </c>
      <c r="CA38" s="374">
        <f>IF(CA$3=1,BZ38,IF(CA$2&lt;=$F$1,'PianificazionePMO(CFI-TS)'!SL11+'PianificazionePMO(CFI-TS)'!WO11+'PianificazionePMO(CFI-TS)'!AAR11,BZ38+$I38))</f>
        <v>0</v>
      </c>
      <c r="CB38" s="374">
        <f>IF(CB$3=1,CA38,IF(CB$2&lt;=$F$1,'PianificazionePMO(CFI-TS)'!SM11+'PianificazionePMO(CFI-TS)'!WP11+'PianificazionePMO(CFI-TS)'!AAS11,CA38+$I38))</f>
        <v>0</v>
      </c>
      <c r="CC38" s="374">
        <f>IF(CC$3=1,CB38,IF(CC$2&lt;=$F$1,'PianificazionePMO(CFI-TS)'!SN11+'PianificazionePMO(CFI-TS)'!WQ11+'PianificazionePMO(CFI-TS)'!AAT11,CB38+$I38))</f>
        <v>0</v>
      </c>
      <c r="CD38" s="374">
        <f>IF(CD$3=1,CC38,IF(CD$2&lt;=$F$1,'PianificazionePMO(CFI-TS)'!SO11+'PianificazionePMO(CFI-TS)'!WR11+'PianificazionePMO(CFI-TS)'!AAU11,CC38+$I38))</f>
        <v>0</v>
      </c>
      <c r="CE38" s="374">
        <f>IF(CE$3=1,CD38,IF(CE$2&lt;=$F$1,'PianificazionePMO(CFI-TS)'!SP11+'PianificazionePMO(CFI-TS)'!WS11+'PianificazionePMO(CFI-TS)'!AAV11,CD38+$I38))</f>
        <v>0</v>
      </c>
      <c r="CF38" s="374">
        <f>IF(CF$3=1,CE38,IF(CF$2&lt;=$F$1,'PianificazionePMO(CFI-TS)'!SQ11+'PianificazionePMO(CFI-TS)'!WT11+'PianificazionePMO(CFI-TS)'!AAW11,CE38+$I38))</f>
        <v>0</v>
      </c>
      <c r="CG38" s="374">
        <f>IF(CG$3=1,CF38,IF(CG$2&lt;=$F$1,'PianificazionePMO(CFI-TS)'!SR11+'PianificazionePMO(CFI-TS)'!WU11+'PianificazionePMO(CFI-TS)'!AAX11,CF38+$I38))</f>
        <v>0</v>
      </c>
      <c r="CH38" s="374">
        <f>IF(CH$3=1,CG38,IF(CH$2&lt;=$F$1,'PianificazionePMO(CFI-TS)'!SS11+'PianificazionePMO(CFI-TS)'!WV11+'PianificazionePMO(CFI-TS)'!AAY11,CG38+$I38))</f>
        <v>0</v>
      </c>
      <c r="CI38" s="374">
        <f>IF(CI$3=1,CH38,IF(CI$2&lt;=$F$1,'PianificazionePMO(CFI-TS)'!ST11+'PianificazionePMO(CFI-TS)'!WW11+'PianificazionePMO(CFI-TS)'!AAZ11,CH38+$I38))</f>
        <v>0</v>
      </c>
      <c r="CJ38" s="374">
        <f>IF(CJ$3=1,CI38,IF(CJ$2&lt;=$F$1,'PianificazionePMO(CFI-TS)'!SU11+'PianificazionePMO(CFI-TS)'!WX11+'PianificazionePMO(CFI-TS)'!ABA11,CI38+$I38))</f>
        <v>0</v>
      </c>
      <c r="CK38" s="374">
        <f>IF(CK$3=1,CJ38,IF(CK$2&lt;=$F$1,'PianificazionePMO(CFI-TS)'!SV11+'PianificazionePMO(CFI-TS)'!WY11+'PianificazionePMO(CFI-TS)'!ABB11,CJ38+$I38))</f>
        <v>0</v>
      </c>
      <c r="CL38" s="374">
        <f>IF(CL$3=1,CK38,IF(CL$2&lt;=$F$1,'PianificazionePMO(CFI-TS)'!SW11+'PianificazionePMO(CFI-TS)'!WZ11+'PianificazionePMO(CFI-TS)'!ABC11,CK38+$I38))</f>
        <v>0</v>
      </c>
      <c r="CM38" s="374">
        <f>IF(CM$3=1,CL38,IF(CM$2&lt;=$F$1,'PianificazionePMO(CFI-TS)'!SX11+'PianificazionePMO(CFI-TS)'!XA11+'PianificazionePMO(CFI-TS)'!ABD11,CL38+$I38))</f>
        <v>0</v>
      </c>
      <c r="CN38" s="374">
        <f>IF(CN$3=1,CM38,IF(CN$2&lt;=$F$1,'PianificazionePMO(CFI-TS)'!SY11+'PianificazionePMO(CFI-TS)'!XB11+'PianificazionePMO(CFI-TS)'!ABE11,CM38+$I38))</f>
        <v>0</v>
      </c>
      <c r="CO38" s="374">
        <f>IF(CO$3=1,CN38,IF(CO$2&lt;=$F$1,'PianificazionePMO(CFI-TS)'!SZ11+'PianificazionePMO(CFI-TS)'!XC11+'PianificazionePMO(CFI-TS)'!ABF11,CN38+$I38))</f>
        <v>0</v>
      </c>
      <c r="CP38" s="374">
        <f>IF(CP$3=1,CO38,IF(CP$2&lt;=$F$1,'PianificazionePMO(CFI-TS)'!TA11+'PianificazionePMO(CFI-TS)'!XD11+'PianificazionePMO(CFI-TS)'!ABG11,CO38+$I38))</f>
        <v>0</v>
      </c>
      <c r="CQ38" s="374">
        <f>IF(CQ$3=1,CP38,IF(CQ$2&lt;=$F$1,'PianificazionePMO(CFI-TS)'!TB11+'PianificazionePMO(CFI-TS)'!XE11+'PianificazionePMO(CFI-TS)'!ABH11,CP38+$I38))</f>
        <v>0</v>
      </c>
      <c r="CR38" s="374">
        <f>IF(CR$3=1,CQ38,IF(CR$2&lt;=$F$1,'PianificazionePMO(CFI-TS)'!TC11+'PianificazionePMO(CFI-TS)'!XF11+'PianificazionePMO(CFI-TS)'!ABI11,CQ38+$I38))</f>
        <v>0</v>
      </c>
      <c r="CS38" s="374">
        <f>IF(CS$3=1,CR38,IF(CS$2&lt;=$F$1,'PianificazionePMO(CFI-TS)'!TD11+'PianificazionePMO(CFI-TS)'!XG11+'PianificazionePMO(CFI-TS)'!ABJ11,CR38+$I38))</f>
        <v>0</v>
      </c>
      <c r="CT38" s="374">
        <f>IF(CT$3=1,CS38,IF(CT$2&lt;=$F$1,'PianificazionePMO(CFI-TS)'!TE11+'PianificazionePMO(CFI-TS)'!XH11+'PianificazionePMO(CFI-TS)'!ABK11,CS38+$I38))</f>
        <v>0</v>
      </c>
      <c r="CU38" s="374">
        <f>IF(CU$3=1,CT38,IF(CU$2&lt;=$F$1,'PianificazionePMO(CFI-TS)'!TF11+'PianificazionePMO(CFI-TS)'!XI11+'PianificazionePMO(CFI-TS)'!ABL11,CT38+$I38))</f>
        <v>0</v>
      </c>
      <c r="CV38" s="374">
        <f>IF(CV$3=1,CU38,IF(CV$2&lt;=$F$1,'PianificazionePMO(CFI-TS)'!TG11+'PianificazionePMO(CFI-TS)'!XJ11+'PianificazionePMO(CFI-TS)'!ABM11,CU38+$I38))</f>
        <v>0</v>
      </c>
      <c r="CW38" s="374">
        <f>IF(CW$3=1,CV38,IF(CW$2&lt;=$F$1,'PianificazionePMO(CFI-TS)'!TH11+'PianificazionePMO(CFI-TS)'!XK11+'PianificazionePMO(CFI-TS)'!ABN11,CV38+$I38))</f>
        <v>0</v>
      </c>
      <c r="CX38" s="374">
        <f>IF(CX$3=1,CW38,IF(CX$2&lt;=$F$1,'PianificazionePMO(CFI-TS)'!TI11+'PianificazionePMO(CFI-TS)'!XL11+'PianificazionePMO(CFI-TS)'!ABO11,CW38+$I38))</f>
        <v>0</v>
      </c>
      <c r="CY38" s="374">
        <f>IF(CY$3=1,CX38,IF(CY$2&lt;=$F$1,'PianificazionePMO(CFI-TS)'!TJ11+'PianificazionePMO(CFI-TS)'!XM11+'PianificazionePMO(CFI-TS)'!ABP11,CX38+$I38))</f>
        <v>0</v>
      </c>
      <c r="CZ38" s="374">
        <f>IF(CZ$3=1,CY38,IF(CZ$2&lt;=$F$1,'PianificazionePMO(CFI-TS)'!TK11+'PianificazionePMO(CFI-TS)'!XN11+'PianificazionePMO(CFI-TS)'!ABQ11,CY38+$I38))</f>
        <v>0</v>
      </c>
      <c r="DA38" s="374">
        <f>IF(DA$3=1,CZ38,IF(DA$2&lt;=$F$1,'PianificazionePMO(CFI-TS)'!TL11+'PianificazionePMO(CFI-TS)'!XO11+'PianificazionePMO(CFI-TS)'!ABR11,CZ38+$I38))</f>
        <v>0</v>
      </c>
      <c r="DB38" s="374">
        <f>IF(DB$3=1,DA38,IF(DB$2&lt;=$F$1,'PianificazionePMO(CFI-TS)'!TM11+'PianificazionePMO(CFI-TS)'!XP11+'PianificazionePMO(CFI-TS)'!ABS11,DA38+$I38))</f>
        <v>0</v>
      </c>
      <c r="DC38" s="374">
        <f>IF(DC$3=1,DB38,IF(DC$2&lt;=$F$1,'PianificazionePMO(CFI-TS)'!TN11+'PianificazionePMO(CFI-TS)'!XQ11+'PianificazionePMO(CFI-TS)'!ABT11,DB38+$I38))</f>
        <v>0</v>
      </c>
      <c r="DD38" s="374">
        <f>IF(DD$3=1,DC38,IF(DD$2&lt;=$F$1,'PianificazionePMO(CFI-TS)'!TO11+'PianificazionePMO(CFI-TS)'!XR11+'PianificazionePMO(CFI-TS)'!ABU11,DC38+$I38))</f>
        <v>0</v>
      </c>
      <c r="DE38" s="374">
        <f>IF(DE$3=1,DD38,IF(DE$2&lt;=$F$1,'PianificazionePMO(CFI-TS)'!TP11+'PianificazionePMO(CFI-TS)'!XS11+'PianificazionePMO(CFI-TS)'!ABV11,DD38+$I38))</f>
        <v>0</v>
      </c>
      <c r="DF38" s="374">
        <f>IF(DF$3=1,DE38,IF(DF$2&lt;=$F$1,'PianificazionePMO(CFI-TS)'!TQ11+'PianificazionePMO(CFI-TS)'!XT11+'PianificazionePMO(CFI-TS)'!ABW11,DE38+$I38))</f>
        <v>0</v>
      </c>
      <c r="DG38" s="374">
        <f>IF(DG$3=1,DF38,IF(DG$2&lt;=$F$1,'PianificazionePMO(CFI-TS)'!TR11+'PianificazionePMO(CFI-TS)'!XU11+'PianificazionePMO(CFI-TS)'!ABX11,DF38+$I38))</f>
        <v>0</v>
      </c>
      <c r="DH38" s="374">
        <f>IF(DH$3=1,DG38,IF(DH$2&lt;=$F$1,'PianificazionePMO(CFI-TS)'!TS11+'PianificazionePMO(CFI-TS)'!XV11+'PianificazionePMO(CFI-TS)'!ABY11,DG38+$I38))</f>
        <v>0</v>
      </c>
      <c r="DI38" s="374">
        <f>IF(DI$3=1,DH38,IF(DI$2&lt;=$F$1,'PianificazionePMO(CFI-TS)'!TT11+'PianificazionePMO(CFI-TS)'!XW11+'PianificazionePMO(CFI-TS)'!ABZ11,DH38+$I38))</f>
        <v>0</v>
      </c>
      <c r="DJ38" s="374">
        <f>IF(DJ$3=1,DI38,IF(DJ$2&lt;=$F$1,'PianificazionePMO(CFI-TS)'!TU11+'PianificazionePMO(CFI-TS)'!XX11+'PianificazionePMO(CFI-TS)'!ACA11,DI38+$I38))</f>
        <v>0</v>
      </c>
      <c r="DK38" s="374"/>
      <c r="DL38" s="374"/>
      <c r="DM38" s="374"/>
      <c r="DN38" s="371"/>
      <c r="DO38" s="371"/>
      <c r="DP38" s="371"/>
      <c r="DQ38" s="371"/>
      <c r="DR38" s="371"/>
      <c r="DS38" s="371"/>
      <c r="DT38" s="371"/>
      <c r="DU38" s="371"/>
      <c r="DV38" s="371"/>
      <c r="DW38" s="371"/>
      <c r="DX38" s="371"/>
      <c r="DY38" s="371"/>
      <c r="DZ38" s="371"/>
      <c r="EA38" s="371"/>
      <c r="EB38" s="371"/>
      <c r="EC38" s="371"/>
      <c r="ED38" s="371"/>
      <c r="EE38" s="371"/>
      <c r="EF38" s="371"/>
      <c r="EG38" s="371"/>
      <c r="EH38" s="371"/>
      <c r="EI38" s="371"/>
      <c r="EJ38" s="371"/>
      <c r="EK38" s="371"/>
      <c r="EL38" s="371"/>
      <c r="EM38" s="371"/>
      <c r="EN38" s="371"/>
      <c r="EO38" s="371"/>
      <c r="EP38" s="371"/>
      <c r="EQ38" s="371"/>
      <c r="ER38" s="371"/>
      <c r="ES38" s="371"/>
      <c r="ET38" s="371"/>
      <c r="EU38" s="371"/>
      <c r="EV38" s="371"/>
      <c r="EW38" s="371"/>
      <c r="EX38" s="371"/>
      <c r="EY38" s="371"/>
      <c r="EZ38" s="371"/>
      <c r="FA38" s="371"/>
      <c r="FB38" s="371"/>
      <c r="FC38" s="371"/>
      <c r="FD38" s="371"/>
      <c r="FE38" s="371"/>
      <c r="FF38" s="371"/>
      <c r="FG38" s="371"/>
      <c r="FH38" s="371"/>
      <c r="FI38" s="371"/>
      <c r="FJ38" s="371"/>
    </row>
    <row r="39" spans="1:166" outlineLevel="1">
      <c r="A39" s="824"/>
      <c r="B39" s="362" t="str">
        <f t="shared" si="14"/>
        <v>P59-Deploy &amp; Change CRMT</v>
      </c>
      <c r="C39" s="362" t="str">
        <f t="shared" si="15"/>
        <v>AO004511_YYY127</v>
      </c>
      <c r="D39" s="362" t="str">
        <f t="shared" si="16"/>
        <v>Gestione Consensi e Acquisizione Prospect</v>
      </c>
      <c r="E39" s="369">
        <f>VLOOKUP(C39,'Lista PMO'!B:AB,11,FALSE)</f>
        <v>0</v>
      </c>
      <c r="F39" s="370">
        <f>VLOOKUP(C39,'Lista PMO'!$B$1:$BO$42,56,FALSE)</f>
        <v>0</v>
      </c>
      <c r="G39" s="369">
        <f t="shared" si="17"/>
        <v>0</v>
      </c>
      <c r="H39" s="378">
        <f>IFERROR(F39/(NETWORKDAYS($K39,$F$1,hol!$A$1:$A$8)),0)</f>
        <v>0</v>
      </c>
      <c r="I39" s="378">
        <f>IFERROR(G39/((NETWORKDAYS($F$1+1,$L9,hol!$A$1:$A$9)+$J$1)),0)</f>
        <v>0</v>
      </c>
      <c r="J39" s="378">
        <f t="shared" si="18"/>
        <v>0</v>
      </c>
      <c r="K39" s="389">
        <f>VLOOKUP(C39,'PianificazionePMO(CFI-TS)'!$B$7:$I$36,7,FALSE)</f>
        <v>43271</v>
      </c>
      <c r="L39" s="389">
        <f>VLOOKUP(C39,'PianificazionePMO(CFI-TS)'!$B$7:$I$36,8,FALSE)</f>
        <v>43315</v>
      </c>
      <c r="N39" s="374">
        <f>IF(N$3=1,M39,IF(N$2&lt;=$F$1,'PianificazionePMO(CFI-TS)'!PY12+'PianificazionePMO(CFI-TS)'!UB12+'PianificazionePMO(CFI-TS)'!YE12,$J9+$I9))</f>
        <v>0</v>
      </c>
      <c r="O39" s="374">
        <f>IF(O$3=1,N39,IF(O$2&lt;=$F$1,'PianificazionePMO(CFI-TS)'!PZ12+'PianificazionePMO(CFI-TS)'!UC12+'PianificazionePMO(CFI-TS)'!YF12,$J9+$I9))</f>
        <v>0</v>
      </c>
      <c r="P39" s="374">
        <f>IF(P$3=1,O39,IF(P$2&lt;=$F$1,'PianificazionePMO(CFI-TS)'!QA12+'PianificazionePMO(CFI-TS)'!UD12+'PianificazionePMO(CFI-TS)'!YG12,$J9+$I9))</f>
        <v>0</v>
      </c>
      <c r="Q39" s="374">
        <f>IF(Q$3=1,P39,IF(Q$2&lt;=$F$1,'PianificazionePMO(CFI-TS)'!QB12+'PianificazionePMO(CFI-TS)'!UE12+'PianificazionePMO(CFI-TS)'!YH12,$J9+$I9))</f>
        <v>0</v>
      </c>
      <c r="R39" s="374">
        <f>IF(R$3=1,Q39,IF(R$2&lt;=$F$1,'PianificazionePMO(CFI-TS)'!QC12+'PianificazionePMO(CFI-TS)'!UF12+'PianificazionePMO(CFI-TS)'!YI12,$J9+$I9))</f>
        <v>0</v>
      </c>
      <c r="S39" s="374">
        <f>IF(S$3=1,R39,IF(S$2&lt;=$F$1,'PianificazionePMO(CFI-TS)'!QD12+'PianificazionePMO(CFI-TS)'!UG12+'PianificazionePMO(CFI-TS)'!YJ12,$J9+$I9))</f>
        <v>0</v>
      </c>
      <c r="T39" s="374">
        <f>IF(T$3=1,S39,IF(T$2&lt;=$F$1,'PianificazionePMO(CFI-TS)'!QE12+'PianificazionePMO(CFI-TS)'!UH12+'PianificazionePMO(CFI-TS)'!YK12,$J9+$I9))</f>
        <v>0</v>
      </c>
      <c r="U39" s="374">
        <f>IF(U$3=1,T39,IF(U$2&lt;=$F$1,'PianificazionePMO(CFI-TS)'!QF12+'PianificazionePMO(CFI-TS)'!UI12+'PianificazionePMO(CFI-TS)'!YL12,$J9+$I9))</f>
        <v>0</v>
      </c>
      <c r="V39" s="374">
        <f>IF(V$3=1,U39,IF(V$2&lt;=$F$1,'PianificazionePMO(CFI-TS)'!QG12+'PianificazionePMO(CFI-TS)'!UJ12+'PianificazionePMO(CFI-TS)'!YM12,$J9+$I9))</f>
        <v>0</v>
      </c>
      <c r="W39" s="374">
        <f>IF(W$3=1,V39,IF(W$2&lt;=$F$1,'PianificazionePMO(CFI-TS)'!QH12+'PianificazionePMO(CFI-TS)'!UK12+'PianificazionePMO(CFI-TS)'!YN12,$J9+$I9))</f>
        <v>0</v>
      </c>
      <c r="X39" s="374">
        <f>IF(X$3=1,W39,IF(X$2&lt;=$F$1,'PianificazionePMO(CFI-TS)'!QI12+'PianificazionePMO(CFI-TS)'!UL12+'PianificazionePMO(CFI-TS)'!YO12,$J9+$I9))</f>
        <v>0</v>
      </c>
      <c r="Y39" s="374">
        <f>IF(Y$3=1,X39,IF(Y$2&lt;=$F$1,'PianificazionePMO(CFI-TS)'!QJ12+'PianificazionePMO(CFI-TS)'!UM12+'PianificazionePMO(CFI-TS)'!YP12,$J9+$I9))</f>
        <v>0</v>
      </c>
      <c r="Z39" s="374">
        <f>IF(Z$3=1,Y39,IF(Z$2&lt;=$F$1,'PianificazionePMO(CFI-TS)'!QK12+'PianificazionePMO(CFI-TS)'!UN12+'PianificazionePMO(CFI-TS)'!YQ12,$J9+$I9))</f>
        <v>0</v>
      </c>
      <c r="AA39" s="374">
        <f>IF(AA$3=1,Z39,IF(AA$2&lt;=$F$1,'PianificazionePMO(CFI-TS)'!QL12+'PianificazionePMO(CFI-TS)'!UO12+'PianificazionePMO(CFI-TS)'!YR12,$J9+$I9))</f>
        <v>0</v>
      </c>
      <c r="AB39" s="374">
        <f>IF(AB$3=1,AA39,IF(AB$2&lt;=$F$1,'PianificazionePMO(CFI-TS)'!QM12+'PianificazionePMO(CFI-TS)'!UP12+'PianificazionePMO(CFI-TS)'!YS12,$J9+$I9))</f>
        <v>0</v>
      </c>
      <c r="AC39" s="374">
        <f>IF(AC$3=1,AB39,IF(AC$2&lt;=$F$1,'PianificazionePMO(CFI-TS)'!QN12+'PianificazionePMO(CFI-TS)'!UQ12+'PianificazionePMO(CFI-TS)'!YT12,$J9+$I9))</f>
        <v>0</v>
      </c>
      <c r="AD39" s="374">
        <f>IF(AD$3=1,AC39,IF(AD$2&lt;=$F$1,'PianificazionePMO(CFI-TS)'!QO12+'PianificazionePMO(CFI-TS)'!UR12+'PianificazionePMO(CFI-TS)'!YU12,$J9+$I9))</f>
        <v>0</v>
      </c>
      <c r="AE39" s="374">
        <f>IF(AE$3=1,AD39,IF(AE$2&lt;=$F$1,'PianificazionePMO(CFI-TS)'!QP12+'PianificazionePMO(CFI-TS)'!US12+'PianificazionePMO(CFI-TS)'!YV12,$J9+$I9))</f>
        <v>0</v>
      </c>
      <c r="AF39" s="374">
        <f>IF(AF$3=1,AE39,IF(AF$2&lt;=$F$1,'PianificazionePMO(CFI-TS)'!QQ12+'PianificazionePMO(CFI-TS)'!UT12+'PianificazionePMO(CFI-TS)'!YW12,$J9+$I9))</f>
        <v>0</v>
      </c>
      <c r="AG39" s="374">
        <f>IF(AG$3=1,AF39,IF(AG$2&lt;=$F$1,'PianificazionePMO(CFI-TS)'!QR12+'PianificazionePMO(CFI-TS)'!UU12+'PianificazionePMO(CFI-TS)'!YX12,$J9+$I9))</f>
        <v>0</v>
      </c>
      <c r="AH39" s="374">
        <f>IF(AH$3=1,AG39,IF(AH$2&lt;=$F$1,'PianificazionePMO(CFI-TS)'!QS12+'PianificazionePMO(CFI-TS)'!UV12+'PianificazionePMO(CFI-TS)'!YY12,$J9+$I9))</f>
        <v>0</v>
      </c>
      <c r="AI39" s="374">
        <f>IF(AI$3=1,AH39,IF(AI$2&lt;=$F$1,'PianificazionePMO(CFI-TS)'!QT12+'PianificazionePMO(CFI-TS)'!UW12+'PianificazionePMO(CFI-TS)'!YZ12,$J9+$I9))</f>
        <v>0</v>
      </c>
      <c r="AJ39" s="374">
        <f>IF(AJ$3=1,AI39,IF(AJ$2&lt;=$F$1,'PianificazionePMO(CFI-TS)'!QU12+'PianificazionePMO(CFI-TS)'!UX12+'PianificazionePMO(CFI-TS)'!ZA12,$J9+$I9))</f>
        <v>0</v>
      </c>
      <c r="AK39" s="374">
        <f>IF(AK$3=1,AJ39,IF(AK$2&lt;=$F$1,'PianificazionePMO(CFI-TS)'!QV12+'PianificazionePMO(CFI-TS)'!UY12+'PianificazionePMO(CFI-TS)'!ZB12,$J9+$I9))</f>
        <v>0.125</v>
      </c>
      <c r="AL39" s="374">
        <f>IF(AL$3=1,AK39,IF(AL$2&lt;=$F$1,'PianificazionePMO(CFI-TS)'!QW12+'PianificazionePMO(CFI-TS)'!UZ12+'PianificazionePMO(CFI-TS)'!ZC12,$J9+$I9))</f>
        <v>0.125</v>
      </c>
      <c r="AM39" s="374">
        <f>IF(AM$3=1,AL39,IF(AM$2&lt;=$F$1,'PianificazionePMO(CFI-TS)'!QX12+'PianificazionePMO(CFI-TS)'!VA12+'PianificazionePMO(CFI-TS)'!ZD12,$J9+$I9))</f>
        <v>0.125</v>
      </c>
      <c r="AN39" s="374">
        <f>IF(AN$3=1,AM39,IF(AN$2&lt;=$F$1,'PianificazionePMO(CFI-TS)'!QY12+'PianificazionePMO(CFI-TS)'!VB12+'PianificazionePMO(CFI-TS)'!ZE12,$J9+$I9))</f>
        <v>0.125</v>
      </c>
      <c r="AO39" s="374">
        <f>IF(AO$3=1,AN39,IF(AO$2&lt;=$F$1,'PianificazionePMO(CFI-TS)'!QZ12+'PianificazionePMO(CFI-TS)'!VC12+'PianificazionePMO(CFI-TS)'!ZF12,$J9+$I9))</f>
        <v>0.125</v>
      </c>
      <c r="AP39" s="374">
        <f>IF(AP$3=1,AO39,IF(AP$2&lt;=$F$1,'PianificazionePMO(CFI-TS)'!RA12+'PianificazionePMO(CFI-TS)'!VD12+'PianificazionePMO(CFI-TS)'!ZG12,$J9+$I9))</f>
        <v>0.125</v>
      </c>
      <c r="AQ39" s="374">
        <f>IF(AQ$3=1,AP39,IF(AQ$2&lt;=$F$1,'PianificazionePMO(CFI-TS)'!RB12+'PianificazionePMO(CFI-TS)'!VE12+'PianificazionePMO(CFI-TS)'!ZH12,$J9+$I9))</f>
        <v>0.125</v>
      </c>
      <c r="AR39" s="374">
        <f>IF(AR$3=1,AQ39,IF(AR$2&lt;=$F$1,'PianificazionePMO(CFI-TS)'!RC12+'PianificazionePMO(CFI-TS)'!VF12+'PianificazionePMO(CFI-TS)'!ZI12,$J9+$I9))</f>
        <v>0.125</v>
      </c>
      <c r="AS39" s="374">
        <f>IF(AS$3=1,AR39,IF(AS$2&lt;=$F$1,'PianificazionePMO(CFI-TS)'!RD12+'PianificazionePMO(CFI-TS)'!VG12+'PianificazionePMO(CFI-TS)'!ZJ12,$J9+$I9))</f>
        <v>0.125</v>
      </c>
      <c r="AT39" s="374">
        <f>IF(AT$3=1,AS39,IF(AT$2&lt;=$F$1,'PianificazionePMO(CFI-TS)'!RE12+'PianificazionePMO(CFI-TS)'!VH12+'PianificazionePMO(CFI-TS)'!ZK12,$J9+$I9))</f>
        <v>0.125</v>
      </c>
      <c r="AU39" s="374">
        <f>IF(AU$3=1,AT39,IF(AU$2&lt;=$F$1,'PianificazionePMO(CFI-TS)'!RF12+'PianificazionePMO(CFI-TS)'!VI12+'PianificazionePMO(CFI-TS)'!ZL12,$J9+$I9))</f>
        <v>0.125</v>
      </c>
      <c r="AV39" s="374">
        <f>IF(AV$3=1,AU39,IF(AV$2&lt;=$F$1,'PianificazionePMO(CFI-TS)'!RG12+'PianificazionePMO(CFI-TS)'!VJ12+'PianificazionePMO(CFI-TS)'!ZM12,$J9+$I9))</f>
        <v>0.125</v>
      </c>
      <c r="AW39" s="374">
        <f>IF(AW$3=1,AV39,IF(AW$2&lt;=$F$1,'PianificazionePMO(CFI-TS)'!RH12+'PianificazionePMO(CFI-TS)'!VK12+'PianificazionePMO(CFI-TS)'!ZN12,$J9+$I9))</f>
        <v>0.125</v>
      </c>
      <c r="AX39" s="374">
        <f>IF(AX$3=1,AW39,IF(AX$2&lt;=$F$1,'PianificazionePMO(CFI-TS)'!RI12+'PianificazionePMO(CFI-TS)'!VL12+'PianificazionePMO(CFI-TS)'!ZO12,$J9+$I9))</f>
        <v>0.125</v>
      </c>
      <c r="AY39" s="374">
        <f>IF(AY$3=1,AX39,IF(AY$2&lt;=$F$1,'PianificazionePMO(CFI-TS)'!RJ12+'PianificazionePMO(CFI-TS)'!VM12+'PianificazionePMO(CFI-TS)'!ZP12,$J9+$I9))</f>
        <v>0.125</v>
      </c>
      <c r="AZ39" s="374">
        <f>IF(AZ$3=1,AY39,IF(AZ$2&lt;=$F$1,'PianificazionePMO(CFI-TS)'!RK12+'PianificazionePMO(CFI-TS)'!VN12+'PianificazionePMO(CFI-TS)'!ZQ12,$J9+$I9))</f>
        <v>0.125</v>
      </c>
      <c r="BA39" s="374">
        <f>IF(BA$3=1,AZ39,IF(BA$2&lt;=$F$1,'PianificazionePMO(CFI-TS)'!RL12+'PianificazionePMO(CFI-TS)'!VO12+'PianificazionePMO(CFI-TS)'!ZR12,$J9+$I9))</f>
        <v>0.125</v>
      </c>
      <c r="BB39" s="374">
        <f>IF(BB$3=1,BA39,IF(BB$2&lt;=$F$1,'PianificazionePMO(CFI-TS)'!RM12+'PianificazionePMO(CFI-TS)'!VP12+'PianificazionePMO(CFI-TS)'!ZS12,$J9+$I9))</f>
        <v>0.125</v>
      </c>
      <c r="BC39" s="374">
        <f>IF(BC$3=1,BB39,IF(BC$2&lt;=$F$1,'PianificazionePMO(CFI-TS)'!RN12+'PianificazionePMO(CFI-TS)'!VQ12+'PianificazionePMO(CFI-TS)'!ZT12,$J9+$I9))</f>
        <v>0.125</v>
      </c>
      <c r="BD39" s="374">
        <f>IF(BD$3=1,BC39,IF(BD$2&lt;=$F$1,'PianificazionePMO(CFI-TS)'!RO12+'PianificazionePMO(CFI-TS)'!VR12+'PianificazionePMO(CFI-TS)'!ZU12,$J9+$I9))</f>
        <v>0.125</v>
      </c>
      <c r="BE39" s="374">
        <f>IF(BE$3=1,BD39,IF(BE$2&lt;=$F$1,'PianificazionePMO(CFI-TS)'!RP12+'PianificazionePMO(CFI-TS)'!VS12+'PianificazionePMO(CFI-TS)'!ZV12,$J9+$I9))</f>
        <v>0.125</v>
      </c>
      <c r="BF39" s="374">
        <f>IF(BF$3=1,BE39,IF(BF$2&lt;=$F$1,'PianificazionePMO(CFI-TS)'!RQ12+'PianificazionePMO(CFI-TS)'!VT12+'PianificazionePMO(CFI-TS)'!ZW12,$J9+$I9))</f>
        <v>0.125</v>
      </c>
      <c r="BG39" s="374">
        <f>IF(BG$3=1,BF39,IF(BG$2&lt;=$F$1,'PianificazionePMO(CFI-TS)'!RR12+'PianificazionePMO(CFI-TS)'!VU12+'PianificazionePMO(CFI-TS)'!ZX12,$J9+$I9))</f>
        <v>0.125</v>
      </c>
      <c r="BH39" s="374">
        <f>IF(BH$3=1,BG39,IF(BH$2&lt;=$F$1,'PianificazionePMO(CFI-TS)'!RS12+'PianificazionePMO(CFI-TS)'!VV12+'PianificazionePMO(CFI-TS)'!ZY12,$J9+$I9))</f>
        <v>0.125</v>
      </c>
      <c r="BI39" s="374">
        <f>IF(BI$3=1,BH39,IF(BI$2&lt;=$F$1,'PianificazionePMO(CFI-TS)'!RT12+'PianificazionePMO(CFI-TS)'!VW12+'PianificazionePMO(CFI-TS)'!ZZ12,BH39+$I39))</f>
        <v>0.125</v>
      </c>
      <c r="BJ39" s="374">
        <f>IF(BJ$3=1,BI39,IF(BJ$2&lt;=$F$1,'PianificazionePMO(CFI-TS)'!RU12+'PianificazionePMO(CFI-TS)'!VX12+'PianificazionePMO(CFI-TS)'!AAA12,BI39+$I39))</f>
        <v>0.125</v>
      </c>
      <c r="BK39" s="374">
        <f>IF(BK$3=1,BJ39,IF(BK$2&lt;=$F$1,'PianificazionePMO(CFI-TS)'!RV12+'PianificazionePMO(CFI-TS)'!VY12+'PianificazionePMO(CFI-TS)'!AAB12,BJ39+$I39))</f>
        <v>0.125</v>
      </c>
      <c r="BL39" s="374">
        <f>IF(BL$3=1,BK39,IF(BL$2&lt;=$F$1,'PianificazionePMO(CFI-TS)'!RW12+'PianificazionePMO(CFI-TS)'!VZ12+'PianificazionePMO(CFI-TS)'!AAC12,BK39+$I39))</f>
        <v>0.125</v>
      </c>
      <c r="BM39" s="374">
        <f>IF(BM$3=1,BL39,IF(BM$2&lt;=$F$1,'PianificazionePMO(CFI-TS)'!RX12+'PianificazionePMO(CFI-TS)'!WA12+'PianificazionePMO(CFI-TS)'!AAD12,BL39+$I39))</f>
        <v>0.125</v>
      </c>
      <c r="BN39" s="374">
        <f>IF(BN$3=1,BM39,IF(BN$2&lt;=$F$1,'PianificazionePMO(CFI-TS)'!RY12+'PianificazionePMO(CFI-TS)'!WB12+'PianificazionePMO(CFI-TS)'!AAE12,BM39+$I39))</f>
        <v>0.125</v>
      </c>
      <c r="BO39" s="374">
        <f>IF(BO$3=1,BN39,IF(BO$2&lt;=$F$1,'PianificazionePMO(CFI-TS)'!RZ12+'PianificazionePMO(CFI-TS)'!WC12+'PianificazionePMO(CFI-TS)'!AAF12,BN39+$I39))</f>
        <v>0.125</v>
      </c>
      <c r="BP39" s="374">
        <f>IF(BP$3=1,BO39,IF(BP$2&lt;=$F$1,'PianificazionePMO(CFI-TS)'!SA12+'PianificazionePMO(CFI-TS)'!WD12+'PianificazionePMO(CFI-TS)'!AAG12,BO39+$I39))</f>
        <v>0.125</v>
      </c>
      <c r="BQ39" s="374">
        <f>IF(BQ$3=1,BP39,IF(BQ$2&lt;=$F$1,'PianificazionePMO(CFI-TS)'!SB12+'PianificazionePMO(CFI-TS)'!WE12+'PianificazionePMO(CFI-TS)'!AAH12,BP39+$I39))</f>
        <v>0.125</v>
      </c>
      <c r="BR39" s="374">
        <f>IF(BR$3=1,BQ39,IF(BR$2&lt;=$F$1,'PianificazionePMO(CFI-TS)'!SC12+'PianificazionePMO(CFI-TS)'!WF12+'PianificazionePMO(CFI-TS)'!AAI12,BQ39+$I39))</f>
        <v>0.125</v>
      </c>
      <c r="BS39" s="374">
        <f>IF(BS$3=1,BR39,IF(BS$2&lt;=$F$1,'PianificazionePMO(CFI-TS)'!SD12+'PianificazionePMO(CFI-TS)'!WG12+'PianificazionePMO(CFI-TS)'!AAJ12,BR39+$I39))</f>
        <v>0.125</v>
      </c>
      <c r="BT39" s="374">
        <f>IF(BT$3=1,BS39,IF(BT$2&lt;=$F$1,'PianificazionePMO(CFI-TS)'!SE12+'PianificazionePMO(CFI-TS)'!WH12+'PianificazionePMO(CFI-TS)'!AAK12,BS39+$I39))</f>
        <v>0.125</v>
      </c>
      <c r="BU39" s="374">
        <f>IF(BU$3=1,BT39,IF(BU$2&lt;=$F$1,'PianificazionePMO(CFI-TS)'!SF12+'PianificazionePMO(CFI-TS)'!WI12+'PianificazionePMO(CFI-TS)'!AAL12,BT39+$I39))</f>
        <v>0.125</v>
      </c>
      <c r="BV39" s="374">
        <f>IF(BV$3=1,BU39,IF(BV$2&lt;=$F$1,'PianificazionePMO(CFI-TS)'!SG12+'PianificazionePMO(CFI-TS)'!WJ12+'PianificazionePMO(CFI-TS)'!AAM12,BU39+$I39))</f>
        <v>0.125</v>
      </c>
      <c r="BW39" s="374">
        <f>IF(BW$3=1,BV39,IF(BW$2&lt;=$F$1,'PianificazionePMO(CFI-TS)'!SH12+'PianificazionePMO(CFI-TS)'!WK12+'PianificazionePMO(CFI-TS)'!AAN12,BV39+$I39))</f>
        <v>0.125</v>
      </c>
      <c r="BX39" s="374">
        <f>IF(BX$3=1,BW39,IF(BX$2&lt;=$F$1,'PianificazionePMO(CFI-TS)'!SI12+'PianificazionePMO(CFI-TS)'!WL12+'PianificazionePMO(CFI-TS)'!AAO12,BW39+$I39))</f>
        <v>0.125</v>
      </c>
      <c r="BY39" s="374">
        <f>IF(BY$3=1,BX39,IF(BY$2&lt;=$F$1,'PianificazionePMO(CFI-TS)'!SJ12+'PianificazionePMO(CFI-TS)'!WM12+'PianificazionePMO(CFI-TS)'!AAP12,BX39+$I39))</f>
        <v>0.125</v>
      </c>
      <c r="BZ39" s="374">
        <f>IF(BZ$3=1,BY39,IF(BZ$2&lt;=$F$1,'PianificazionePMO(CFI-TS)'!SK12+'PianificazionePMO(CFI-TS)'!WN12+'PianificazionePMO(CFI-TS)'!AAQ12,BY39+$I39))</f>
        <v>0.125</v>
      </c>
      <c r="CA39" s="374">
        <f>IF(CA$3=1,BZ39,IF(CA$2&lt;=$F$1,'PianificazionePMO(CFI-TS)'!SL12+'PianificazionePMO(CFI-TS)'!WO12+'PianificazionePMO(CFI-TS)'!AAR12,BZ39+$I39))</f>
        <v>0.125</v>
      </c>
      <c r="CB39" s="374">
        <f>IF(CB$3=1,CA39,IF(CB$2&lt;=$F$1,'PianificazionePMO(CFI-TS)'!SM12+'PianificazionePMO(CFI-TS)'!WP12+'PianificazionePMO(CFI-TS)'!AAS12,CA39+$I39))</f>
        <v>0.125</v>
      </c>
      <c r="CC39" s="374">
        <f>IF(CC$3=1,CB39,IF(CC$2&lt;=$F$1,'PianificazionePMO(CFI-TS)'!SN12+'PianificazionePMO(CFI-TS)'!WQ12+'PianificazionePMO(CFI-TS)'!AAT12,CB39+$I39))</f>
        <v>0.125</v>
      </c>
      <c r="CD39" s="374">
        <f>IF(CD$3=1,CC39,IF(CD$2&lt;=$F$1,'PianificazionePMO(CFI-TS)'!SO12+'PianificazionePMO(CFI-TS)'!WR12+'PianificazionePMO(CFI-TS)'!AAU12,CC39+$I39))</f>
        <v>0.125</v>
      </c>
      <c r="CE39" s="374">
        <f>IF(CE$3=1,CD39,IF(CE$2&lt;=$F$1,'PianificazionePMO(CFI-TS)'!SP12+'PianificazionePMO(CFI-TS)'!WS12+'PianificazionePMO(CFI-TS)'!AAV12,CD39+$I39))</f>
        <v>0.125</v>
      </c>
      <c r="CF39" s="374">
        <f>IF(CF$3=1,CE39,IF(CF$2&lt;=$F$1,'PianificazionePMO(CFI-TS)'!SQ12+'PianificazionePMO(CFI-TS)'!WT12+'PianificazionePMO(CFI-TS)'!AAW12,CE39+$I39))</f>
        <v>0.125</v>
      </c>
      <c r="CG39" s="374">
        <f>IF(CG$3=1,CF39,IF(CG$2&lt;=$F$1,'PianificazionePMO(CFI-TS)'!SR12+'PianificazionePMO(CFI-TS)'!WU12+'PianificazionePMO(CFI-TS)'!AAX12,CF39+$I39))</f>
        <v>0.125</v>
      </c>
      <c r="CH39" s="374">
        <f>IF(CH$3=1,CG39,IF(CH$2&lt;=$F$1,'PianificazionePMO(CFI-TS)'!SS12+'PianificazionePMO(CFI-TS)'!WV12+'PianificazionePMO(CFI-TS)'!AAY12,CG39+$I39))</f>
        <v>0.125</v>
      </c>
      <c r="CI39" s="374">
        <f>IF(CI$3=1,CH39,IF(CI$2&lt;=$F$1,'PianificazionePMO(CFI-TS)'!ST12+'PianificazionePMO(CFI-TS)'!WW12+'PianificazionePMO(CFI-TS)'!AAZ12,CH39+$I39))</f>
        <v>0.125</v>
      </c>
      <c r="CJ39" s="374">
        <f>IF(CJ$3=1,CI39,IF(CJ$2&lt;=$F$1,'PianificazionePMO(CFI-TS)'!SU12+'PianificazionePMO(CFI-TS)'!WX12+'PianificazionePMO(CFI-TS)'!ABA12,CI39+$I39))</f>
        <v>0.125</v>
      </c>
      <c r="CK39" s="374">
        <f>IF(CK$3=1,CJ39,IF(CK$2&lt;=$F$1,'PianificazionePMO(CFI-TS)'!SV12+'PianificazionePMO(CFI-TS)'!WY12+'PianificazionePMO(CFI-TS)'!ABB12,CJ39+$I39))</f>
        <v>0.125</v>
      </c>
      <c r="CL39" s="374">
        <f>IF(CL$3=1,CK39,IF(CL$2&lt;=$F$1,'PianificazionePMO(CFI-TS)'!SW12+'PianificazionePMO(CFI-TS)'!WZ12+'PianificazionePMO(CFI-TS)'!ABC12,CK39+$I39))</f>
        <v>0.125</v>
      </c>
      <c r="CM39" s="374">
        <f>IF(CM$3=1,CL39,IF(CM$2&lt;=$F$1,'PianificazionePMO(CFI-TS)'!SX12+'PianificazionePMO(CFI-TS)'!XA12+'PianificazionePMO(CFI-TS)'!ABD12,CL39+$I39))</f>
        <v>0.125</v>
      </c>
      <c r="CN39" s="374">
        <f>IF(CN$3=1,CM39,IF(CN$2&lt;=$F$1,'PianificazionePMO(CFI-TS)'!SY12+'PianificazionePMO(CFI-TS)'!XB12+'PianificazionePMO(CFI-TS)'!ABE12,CM39+$I39))</f>
        <v>0.125</v>
      </c>
      <c r="CO39" s="374">
        <f>IF(CO$3=1,CN39,IF(CO$2&lt;=$F$1,'PianificazionePMO(CFI-TS)'!SZ12+'PianificazionePMO(CFI-TS)'!XC12+'PianificazionePMO(CFI-TS)'!ABF12,CN39+$I39))</f>
        <v>0.125</v>
      </c>
      <c r="CP39" s="374">
        <f>IF(CP$3=1,CO39,IF(CP$2&lt;=$F$1,'PianificazionePMO(CFI-TS)'!TA12+'PianificazionePMO(CFI-TS)'!XD12+'PianificazionePMO(CFI-TS)'!ABG12,CO39+$I39))</f>
        <v>0.125</v>
      </c>
      <c r="CQ39" s="374">
        <f>IF(CQ$3=1,CP39,IF(CQ$2&lt;=$F$1,'PianificazionePMO(CFI-TS)'!TB12+'PianificazionePMO(CFI-TS)'!XE12+'PianificazionePMO(CFI-TS)'!ABH12,CP39+$I39))</f>
        <v>0.125</v>
      </c>
      <c r="CR39" s="374">
        <f>IF(CR$3=1,CQ39,IF(CR$2&lt;=$F$1,'PianificazionePMO(CFI-TS)'!TC12+'PianificazionePMO(CFI-TS)'!XF12+'PianificazionePMO(CFI-TS)'!ABI12,CQ39+$I39))</f>
        <v>0.125</v>
      </c>
      <c r="CS39" s="374">
        <f>IF(CS$3=1,CR39,IF(CS$2&lt;=$F$1,'PianificazionePMO(CFI-TS)'!TD12+'PianificazionePMO(CFI-TS)'!XG12+'PianificazionePMO(CFI-TS)'!ABJ12,CR39+$I39))</f>
        <v>0.125</v>
      </c>
      <c r="CT39" s="374">
        <f>IF(CT$3=1,CS39,IF(CT$2&lt;=$F$1,'PianificazionePMO(CFI-TS)'!TE12+'PianificazionePMO(CFI-TS)'!XH12+'PianificazionePMO(CFI-TS)'!ABK12,CS39+$I39))</f>
        <v>0.125</v>
      </c>
      <c r="CU39" s="374">
        <f>IF(CU$3=1,CT39,IF(CU$2&lt;=$F$1,'PianificazionePMO(CFI-TS)'!TF12+'PianificazionePMO(CFI-TS)'!XI12+'PianificazionePMO(CFI-TS)'!ABL12,CT39+$I39))</f>
        <v>0.125</v>
      </c>
      <c r="CV39" s="374">
        <f>IF(CV$3=1,CU39,IF(CV$2&lt;=$F$1,'PianificazionePMO(CFI-TS)'!TG12+'PianificazionePMO(CFI-TS)'!XJ12+'PianificazionePMO(CFI-TS)'!ABM12,CU39+$I39))</f>
        <v>0.125</v>
      </c>
      <c r="CW39" s="374">
        <f>IF(CW$3=1,CV39,IF(CW$2&lt;=$F$1,'PianificazionePMO(CFI-TS)'!TH12+'PianificazionePMO(CFI-TS)'!XK12+'PianificazionePMO(CFI-TS)'!ABN12,CV39+$I39))</f>
        <v>0.125</v>
      </c>
      <c r="CX39" s="374">
        <f>IF(CX$3=1,CW39,IF(CX$2&lt;=$F$1,'PianificazionePMO(CFI-TS)'!TI12+'PianificazionePMO(CFI-TS)'!XL12+'PianificazionePMO(CFI-TS)'!ABO12,CW39+$I39))</f>
        <v>0.125</v>
      </c>
      <c r="CY39" s="374">
        <f>IF(CY$3=1,CX39,IF(CY$2&lt;=$F$1,'PianificazionePMO(CFI-TS)'!TJ12+'PianificazionePMO(CFI-TS)'!XM12+'PianificazionePMO(CFI-TS)'!ABP12,CX39+$I39))</f>
        <v>0.125</v>
      </c>
      <c r="CZ39" s="374">
        <f>IF(CZ$3=1,CY39,IF(CZ$2&lt;=$F$1,'PianificazionePMO(CFI-TS)'!TK12+'PianificazionePMO(CFI-TS)'!XN12+'PianificazionePMO(CFI-TS)'!ABQ12,CY39+$I39))</f>
        <v>0.125</v>
      </c>
      <c r="DA39" s="374">
        <f>IF(DA$3=1,CZ39,IF(DA$2&lt;=$F$1,'PianificazionePMO(CFI-TS)'!TL12+'PianificazionePMO(CFI-TS)'!XO12+'PianificazionePMO(CFI-TS)'!ABR12,CZ39+$I39))</f>
        <v>0.125</v>
      </c>
      <c r="DB39" s="374">
        <f>IF(DB$3=1,DA39,IF(DB$2&lt;=$F$1,'PianificazionePMO(CFI-TS)'!TM12+'PianificazionePMO(CFI-TS)'!XP12+'PianificazionePMO(CFI-TS)'!ABS12,DA39+$I39))</f>
        <v>0.125</v>
      </c>
      <c r="DC39" s="374">
        <f>IF(DC$3=1,DB39,IF(DC$2&lt;=$F$1,'PianificazionePMO(CFI-TS)'!TN12+'PianificazionePMO(CFI-TS)'!XQ12+'PianificazionePMO(CFI-TS)'!ABT12,DB39+$I39))</f>
        <v>0.125</v>
      </c>
      <c r="DD39" s="374">
        <f>IF(DD$3=1,DC39,IF(DD$2&lt;=$F$1,'PianificazionePMO(CFI-TS)'!TO12+'PianificazionePMO(CFI-TS)'!XR12+'PianificazionePMO(CFI-TS)'!ABU12,DC39+$I39))</f>
        <v>0.125</v>
      </c>
      <c r="DE39" s="374">
        <f>IF(DE$3=1,DD39,IF(DE$2&lt;=$F$1,'PianificazionePMO(CFI-TS)'!TP12+'PianificazionePMO(CFI-TS)'!XS12+'PianificazionePMO(CFI-TS)'!ABV12,DD39+$I39))</f>
        <v>0.125</v>
      </c>
      <c r="DF39" s="374">
        <f>IF(DF$3=1,DE39,IF(DF$2&lt;=$F$1,'PianificazionePMO(CFI-TS)'!TQ12+'PianificazionePMO(CFI-TS)'!XT12+'PianificazionePMO(CFI-TS)'!ABW12,DE39+$I39))</f>
        <v>0.125</v>
      </c>
      <c r="DG39" s="374">
        <f>IF(DG$3=1,DF39,IF(DG$2&lt;=$F$1,'PianificazionePMO(CFI-TS)'!TR12+'PianificazionePMO(CFI-TS)'!XU12+'PianificazionePMO(CFI-TS)'!ABX12,DF39+$I39))</f>
        <v>0.125</v>
      </c>
      <c r="DH39" s="374">
        <f>IF(DH$3=1,DG39,IF(DH$2&lt;=$F$1,'PianificazionePMO(CFI-TS)'!TS12+'PianificazionePMO(CFI-TS)'!XV12+'PianificazionePMO(CFI-TS)'!ABY12,DG39+$I39))</f>
        <v>0.125</v>
      </c>
      <c r="DI39" s="374">
        <f>IF(DI$3=1,DH39,IF(DI$2&lt;=$F$1,'PianificazionePMO(CFI-TS)'!TT12+'PianificazionePMO(CFI-TS)'!XW12+'PianificazionePMO(CFI-TS)'!ABZ12,DH39+$I39))</f>
        <v>0.125</v>
      </c>
      <c r="DJ39" s="374">
        <f>IF(DJ$3=1,DI39,IF(DJ$2&lt;=$F$1,'PianificazionePMO(CFI-TS)'!TU12+'PianificazionePMO(CFI-TS)'!XX12+'PianificazionePMO(CFI-TS)'!ACA12,DI39+$I39))</f>
        <v>0.125</v>
      </c>
      <c r="DK39" s="374"/>
      <c r="DL39" s="374"/>
      <c r="DM39" s="374"/>
      <c r="DN39" s="371"/>
      <c r="DO39" s="371"/>
      <c r="DP39" s="371"/>
      <c r="DQ39" s="371"/>
      <c r="DR39" s="371"/>
      <c r="DS39" s="371"/>
      <c r="DT39" s="371"/>
      <c r="DU39" s="371"/>
      <c r="DV39" s="371"/>
      <c r="DW39" s="371"/>
      <c r="DX39" s="371"/>
      <c r="DY39" s="371"/>
      <c r="DZ39" s="371"/>
      <c r="EA39" s="371"/>
      <c r="EB39" s="371"/>
      <c r="EC39" s="371"/>
      <c r="ED39" s="371"/>
      <c r="EE39" s="371"/>
      <c r="EF39" s="371"/>
      <c r="EG39" s="371"/>
      <c r="EH39" s="371"/>
      <c r="EI39" s="371"/>
      <c r="EJ39" s="371"/>
      <c r="EK39" s="371"/>
      <c r="EL39" s="371"/>
      <c r="EM39" s="371"/>
      <c r="EN39" s="371"/>
      <c r="EO39" s="371"/>
      <c r="EP39" s="371"/>
      <c r="EQ39" s="371"/>
      <c r="ER39" s="371"/>
      <c r="ES39" s="371"/>
      <c r="ET39" s="371"/>
      <c r="EU39" s="371"/>
      <c r="EV39" s="371"/>
      <c r="EW39" s="371"/>
      <c r="EX39" s="371"/>
      <c r="EY39" s="371"/>
      <c r="EZ39" s="371"/>
      <c r="FA39" s="371"/>
      <c r="FB39" s="371"/>
      <c r="FC39" s="371"/>
      <c r="FD39" s="371"/>
      <c r="FE39" s="371"/>
      <c r="FF39" s="371"/>
      <c r="FG39" s="371"/>
      <c r="FH39" s="371"/>
      <c r="FI39" s="371"/>
      <c r="FJ39" s="371"/>
    </row>
    <row r="40" spans="1:166" outlineLevel="1">
      <c r="A40" s="824"/>
      <c r="B40" s="362" t="str">
        <f t="shared" si="14"/>
        <v>P59-Deploy &amp; Change CRMT</v>
      </c>
      <c r="C40" s="362" t="str">
        <f t="shared" si="15"/>
        <v>AO004511_YYY39</v>
      </c>
      <c r="D40" s="362" t="str">
        <f t="shared" si="16"/>
        <v>BOLLETTA_2.0</v>
      </c>
      <c r="E40" s="369">
        <f>VLOOKUP(C40,'Lista PMO'!B:AB,11,FALSE)</f>
        <v>9</v>
      </c>
      <c r="F40" s="370">
        <f>VLOOKUP(C40,'Lista PMO'!$B$1:$BO$42,56,FALSE)</f>
        <v>9</v>
      </c>
      <c r="G40" s="369">
        <f t="shared" si="17"/>
        <v>0</v>
      </c>
      <c r="H40" s="378">
        <f>IFERROR(F40/(NETWORKDAYS($K40,$F$1,hol!$A$1:$A$8)),0)</f>
        <v>0.52941176470588236</v>
      </c>
      <c r="I40" s="378">
        <f>IFERROR(G40/((NETWORKDAYS($F$1+1,$L10,hol!$A$1:$A$9)+$J$1)),0)</f>
        <v>0</v>
      </c>
      <c r="J40" s="378">
        <f t="shared" si="18"/>
        <v>-0.52941176470588236</v>
      </c>
      <c r="K40" s="389">
        <f>VLOOKUP(C40,'PianificazionePMO(CFI-TS)'!$B$7:$I$36,7,FALSE)</f>
        <v>43271</v>
      </c>
      <c r="L40" s="389">
        <f>VLOOKUP(C40,'PianificazionePMO(CFI-TS)'!$B$7:$I$36,8,FALSE)</f>
        <v>43315</v>
      </c>
      <c r="N40" s="374">
        <f>IF(N$3=1,M40,IF(N$2&lt;=$F$1,'PianificazionePMO(CFI-TS)'!PY13+'PianificazionePMO(CFI-TS)'!UB13+'PianificazionePMO(CFI-TS)'!YE13,$J10+$I10))</f>
        <v>6</v>
      </c>
      <c r="O40" s="374">
        <f>IF(O$3=1,N40,IF(O$2&lt;=$F$1,'PianificazionePMO(CFI-TS)'!PZ13+'PianificazionePMO(CFI-TS)'!UC13+'PianificazionePMO(CFI-TS)'!YF13,$J10+$I10))</f>
        <v>6</v>
      </c>
      <c r="P40" s="374">
        <f>IF(P$3=1,O40,IF(P$2&lt;=$F$1,'PianificazionePMO(CFI-TS)'!QA13+'PianificazionePMO(CFI-TS)'!UD13+'PianificazionePMO(CFI-TS)'!YG13,$J10+$I10))</f>
        <v>6</v>
      </c>
      <c r="Q40" s="374">
        <f>IF(Q$3=1,P40,IF(Q$2&lt;=$F$1,'PianificazionePMO(CFI-TS)'!QB13+'PianificazionePMO(CFI-TS)'!UE13+'PianificazionePMO(CFI-TS)'!YH13,$J10+$I10))</f>
        <v>6</v>
      </c>
      <c r="R40" s="374">
        <f>IF(R$3=1,Q40,IF(R$2&lt;=$F$1,'PianificazionePMO(CFI-TS)'!QC13+'PianificazionePMO(CFI-TS)'!UF13+'PianificazionePMO(CFI-TS)'!YI13,$J10+$I10))</f>
        <v>6</v>
      </c>
      <c r="S40" s="374">
        <f>IF(S$3=1,R40,IF(S$2&lt;=$F$1,'PianificazionePMO(CFI-TS)'!QD13+'PianificazionePMO(CFI-TS)'!UG13+'PianificazionePMO(CFI-TS)'!YJ13,$J10+$I10))</f>
        <v>6</v>
      </c>
      <c r="T40" s="374">
        <f>IF(T$3=1,S40,IF(T$2&lt;=$F$1,'PianificazionePMO(CFI-TS)'!QE13+'PianificazionePMO(CFI-TS)'!UH13+'PianificazionePMO(CFI-TS)'!YK13,$J10+$I10))</f>
        <v>6</v>
      </c>
      <c r="U40" s="374">
        <f>IF(U$3=1,T40,IF(U$2&lt;=$F$1,'PianificazionePMO(CFI-TS)'!QF13+'PianificazionePMO(CFI-TS)'!UI13+'PianificazionePMO(CFI-TS)'!YL13,$J10+$I10))</f>
        <v>6</v>
      </c>
      <c r="V40" s="374">
        <f>IF(V$3=1,U40,IF(V$2&lt;=$F$1,'PianificazionePMO(CFI-TS)'!QG13+'PianificazionePMO(CFI-TS)'!UJ13+'PianificazionePMO(CFI-TS)'!YM13,$J10+$I10))</f>
        <v>6</v>
      </c>
      <c r="W40" s="374">
        <f>IF(W$3=1,V40,IF(W$2&lt;=$F$1,'PianificazionePMO(CFI-TS)'!QH13+'PianificazionePMO(CFI-TS)'!UK13+'PianificazionePMO(CFI-TS)'!YN13,$J10+$I10))</f>
        <v>6</v>
      </c>
      <c r="X40" s="374">
        <f>IF(X$3=1,W40,IF(X$2&lt;=$F$1,'PianificazionePMO(CFI-TS)'!QI13+'PianificazionePMO(CFI-TS)'!UL13+'PianificazionePMO(CFI-TS)'!YO13,$J10+$I10))</f>
        <v>6</v>
      </c>
      <c r="Y40" s="374">
        <f>IF(Y$3=1,X40,IF(Y$2&lt;=$F$1,'PianificazionePMO(CFI-TS)'!QJ13+'PianificazionePMO(CFI-TS)'!UM13+'PianificazionePMO(CFI-TS)'!YP13,$J10+$I10))</f>
        <v>6</v>
      </c>
      <c r="Z40" s="374">
        <f>IF(Z$3=1,Y40,IF(Z$2&lt;=$F$1,'PianificazionePMO(CFI-TS)'!QK13+'PianificazionePMO(CFI-TS)'!UN13+'PianificazionePMO(CFI-TS)'!YQ13,$J10+$I10))</f>
        <v>6</v>
      </c>
      <c r="AA40" s="374">
        <f>IF(AA$3=1,Z40,IF(AA$2&lt;=$F$1,'PianificazionePMO(CFI-TS)'!QL13+'PianificazionePMO(CFI-TS)'!UO13+'PianificazionePMO(CFI-TS)'!YR13,$J10+$I10))</f>
        <v>6</v>
      </c>
      <c r="AB40" s="374">
        <f>IF(AB$3=1,AA40,IF(AB$2&lt;=$F$1,'PianificazionePMO(CFI-TS)'!QM13+'PianificazionePMO(CFI-TS)'!UP13+'PianificazionePMO(CFI-TS)'!YS13,$J10+$I10))</f>
        <v>6</v>
      </c>
      <c r="AC40" s="374">
        <f>IF(AC$3=1,AB40,IF(AC$2&lt;=$F$1,'PianificazionePMO(CFI-TS)'!QN13+'PianificazionePMO(CFI-TS)'!UQ13+'PianificazionePMO(CFI-TS)'!YT13,$J10+$I10))</f>
        <v>6</v>
      </c>
      <c r="AD40" s="374">
        <f>IF(AD$3=1,AC40,IF(AD$2&lt;=$F$1,'PianificazionePMO(CFI-TS)'!QO13+'PianificazionePMO(CFI-TS)'!UR13+'PianificazionePMO(CFI-TS)'!YU13,$J10+$I10))</f>
        <v>6</v>
      </c>
      <c r="AE40" s="374">
        <f>IF(AE$3=1,AD40,IF(AE$2&lt;=$F$1,'PianificazionePMO(CFI-TS)'!QP13+'PianificazionePMO(CFI-TS)'!US13+'PianificazionePMO(CFI-TS)'!YV13,$J10+$I10))</f>
        <v>6</v>
      </c>
      <c r="AF40" s="374">
        <f>IF(AF$3=1,AE40,IF(AF$2&lt;=$F$1,'PianificazionePMO(CFI-TS)'!QQ13+'PianificazionePMO(CFI-TS)'!UT13+'PianificazionePMO(CFI-TS)'!YW13,$J10+$I10))</f>
        <v>6</v>
      </c>
      <c r="AG40" s="374">
        <f>IF(AG$3=1,AF40,IF(AG$2&lt;=$F$1,'PianificazionePMO(CFI-TS)'!QR13+'PianificazionePMO(CFI-TS)'!UU13+'PianificazionePMO(CFI-TS)'!YX13,$J10+$I10))</f>
        <v>6</v>
      </c>
      <c r="AH40" s="374">
        <f>IF(AH$3=1,AG40,IF(AH$2&lt;=$F$1,'PianificazionePMO(CFI-TS)'!QS13+'PianificazionePMO(CFI-TS)'!UV13+'PianificazionePMO(CFI-TS)'!YY13,$J10+$I10))</f>
        <v>9</v>
      </c>
      <c r="AI40" s="374">
        <f>IF(AI$3=1,AH40,IF(AI$2&lt;=$F$1,'PianificazionePMO(CFI-TS)'!QT13+'PianificazionePMO(CFI-TS)'!UW13+'PianificazionePMO(CFI-TS)'!YZ13,$J10+$I10))</f>
        <v>9</v>
      </c>
      <c r="AJ40" s="374">
        <f>IF(AJ$3=1,AI40,IF(AJ$2&lt;=$F$1,'PianificazionePMO(CFI-TS)'!QU13+'PianificazionePMO(CFI-TS)'!UX13+'PianificazionePMO(CFI-TS)'!ZA13,$J10+$I10))</f>
        <v>9</v>
      </c>
      <c r="AK40" s="374">
        <f>IF(AK$3=1,AJ40,IF(AK$2&lt;=$F$1,'PianificazionePMO(CFI-TS)'!QV13+'PianificazionePMO(CFI-TS)'!UY13+'PianificazionePMO(CFI-TS)'!ZB13,$J10+$I10))</f>
        <v>0.125</v>
      </c>
      <c r="AL40" s="374">
        <f>IF(AL$3=1,AK40,IF(AL$2&lt;=$F$1,'PianificazionePMO(CFI-TS)'!QW13+'PianificazionePMO(CFI-TS)'!UZ13+'PianificazionePMO(CFI-TS)'!ZC13,$J10+$I10))</f>
        <v>0.125</v>
      </c>
      <c r="AM40" s="374">
        <f>IF(AM$3=1,AL40,IF(AM$2&lt;=$F$1,'PianificazionePMO(CFI-TS)'!QX13+'PianificazionePMO(CFI-TS)'!VA13+'PianificazionePMO(CFI-TS)'!ZD13,$J10+$I10))</f>
        <v>0.125</v>
      </c>
      <c r="AN40" s="374">
        <f>IF(AN$3=1,AM40,IF(AN$2&lt;=$F$1,'PianificazionePMO(CFI-TS)'!QY13+'PianificazionePMO(CFI-TS)'!VB13+'PianificazionePMO(CFI-TS)'!ZE13,$J10+$I10))</f>
        <v>0.125</v>
      </c>
      <c r="AO40" s="374">
        <f>IF(AO$3=1,AN40,IF(AO$2&lt;=$F$1,'PianificazionePMO(CFI-TS)'!QZ13+'PianificazionePMO(CFI-TS)'!VC13+'PianificazionePMO(CFI-TS)'!ZF13,$J10+$I10))</f>
        <v>0.125</v>
      </c>
      <c r="AP40" s="374">
        <f>IF(AP$3=1,AO40,IF(AP$2&lt;=$F$1,'PianificazionePMO(CFI-TS)'!RA13+'PianificazionePMO(CFI-TS)'!VD13+'PianificazionePMO(CFI-TS)'!ZG13,$J10+$I10))</f>
        <v>0.125</v>
      </c>
      <c r="AQ40" s="374">
        <f>IF(AQ$3=1,AP40,IF(AQ$2&lt;=$F$1,'PianificazionePMO(CFI-TS)'!RB13+'PianificazionePMO(CFI-TS)'!VE13+'PianificazionePMO(CFI-TS)'!ZH13,$J10+$I10))</f>
        <v>0.125</v>
      </c>
      <c r="AR40" s="374">
        <f>IF(AR$3=1,AQ40,IF(AR$2&lt;=$F$1,'PianificazionePMO(CFI-TS)'!RC13+'PianificazionePMO(CFI-TS)'!VF13+'PianificazionePMO(CFI-TS)'!ZI13,$J10+$I10))</f>
        <v>0.125</v>
      </c>
      <c r="AS40" s="374">
        <f>IF(AS$3=1,AR40,IF(AS$2&lt;=$F$1,'PianificazionePMO(CFI-TS)'!RD13+'PianificazionePMO(CFI-TS)'!VG13+'PianificazionePMO(CFI-TS)'!ZJ13,$J10+$I10))</f>
        <v>0.125</v>
      </c>
      <c r="AT40" s="374">
        <f>IF(AT$3=1,AS40,IF(AT$2&lt;=$F$1,'PianificazionePMO(CFI-TS)'!RE13+'PianificazionePMO(CFI-TS)'!VH13+'PianificazionePMO(CFI-TS)'!ZK13,$J10+$I10))</f>
        <v>0.125</v>
      </c>
      <c r="AU40" s="374">
        <f>IF(AU$3=1,AT40,IF(AU$2&lt;=$F$1,'PianificazionePMO(CFI-TS)'!RF13+'PianificazionePMO(CFI-TS)'!VI13+'PianificazionePMO(CFI-TS)'!ZL13,$J10+$I10))</f>
        <v>0.125</v>
      </c>
      <c r="AV40" s="374">
        <f>IF(AV$3=1,AU40,IF(AV$2&lt;=$F$1,'PianificazionePMO(CFI-TS)'!RG13+'PianificazionePMO(CFI-TS)'!VJ13+'PianificazionePMO(CFI-TS)'!ZM13,$J10+$I10))</f>
        <v>0.125</v>
      </c>
      <c r="AW40" s="374">
        <f>IF(AW$3=1,AV40,IF(AW$2&lt;=$F$1,'PianificazionePMO(CFI-TS)'!RH13+'PianificazionePMO(CFI-TS)'!VK13+'PianificazionePMO(CFI-TS)'!ZN13,$J10+$I10))</f>
        <v>0.125</v>
      </c>
      <c r="AX40" s="374">
        <f>IF(AX$3=1,AW40,IF(AX$2&lt;=$F$1,'PianificazionePMO(CFI-TS)'!RI13+'PianificazionePMO(CFI-TS)'!VL13+'PianificazionePMO(CFI-TS)'!ZO13,$J10+$I10))</f>
        <v>0.125</v>
      </c>
      <c r="AY40" s="374">
        <f>IF(AY$3=1,AX40,IF(AY$2&lt;=$F$1,'PianificazionePMO(CFI-TS)'!RJ13+'PianificazionePMO(CFI-TS)'!VM13+'PianificazionePMO(CFI-TS)'!ZP13,$J10+$I10))</f>
        <v>0.125</v>
      </c>
      <c r="AZ40" s="374">
        <f>IF(AZ$3=1,AY40,IF(AZ$2&lt;=$F$1,'PianificazionePMO(CFI-TS)'!RK13+'PianificazionePMO(CFI-TS)'!VN13+'PianificazionePMO(CFI-TS)'!ZQ13,$J10+$I10))</f>
        <v>0.125</v>
      </c>
      <c r="BA40" s="374">
        <f>IF(BA$3=1,AZ40,IF(BA$2&lt;=$F$1,'PianificazionePMO(CFI-TS)'!RL13+'PianificazionePMO(CFI-TS)'!VO13+'PianificazionePMO(CFI-TS)'!ZR13,$J10+$I10))</f>
        <v>0.125</v>
      </c>
      <c r="BB40" s="374">
        <f>IF(BB$3=1,BA40,IF(BB$2&lt;=$F$1,'PianificazionePMO(CFI-TS)'!RM13+'PianificazionePMO(CFI-TS)'!VP13+'PianificazionePMO(CFI-TS)'!ZS13,$J10+$I10))</f>
        <v>0.125</v>
      </c>
      <c r="BC40" s="374">
        <f>IF(BC$3=1,BB40,IF(BC$2&lt;=$F$1,'PianificazionePMO(CFI-TS)'!RN13+'PianificazionePMO(CFI-TS)'!VQ13+'PianificazionePMO(CFI-TS)'!ZT13,$J10+$I10))</f>
        <v>0.125</v>
      </c>
      <c r="BD40" s="374">
        <f>IF(BD$3=1,BC40,IF(BD$2&lt;=$F$1,'PianificazionePMO(CFI-TS)'!RO13+'PianificazionePMO(CFI-TS)'!VR13+'PianificazionePMO(CFI-TS)'!ZU13,$J10+$I10))</f>
        <v>0.125</v>
      </c>
      <c r="BE40" s="374">
        <f>IF(BE$3=1,BD40,IF(BE$2&lt;=$F$1,'PianificazionePMO(CFI-TS)'!RP13+'PianificazionePMO(CFI-TS)'!VS13+'PianificazionePMO(CFI-TS)'!ZV13,$J10+$I10))</f>
        <v>0.125</v>
      </c>
      <c r="BF40" s="374">
        <f>IF(BF$3=1,BE40,IF(BF$2&lt;=$F$1,'PianificazionePMO(CFI-TS)'!RQ13+'PianificazionePMO(CFI-TS)'!VT13+'PianificazionePMO(CFI-TS)'!ZW13,$J10+$I10))</f>
        <v>0.125</v>
      </c>
      <c r="BG40" s="374">
        <f>IF(BG$3=1,BF40,IF(BG$2&lt;=$F$1,'PianificazionePMO(CFI-TS)'!RR13+'PianificazionePMO(CFI-TS)'!VU13+'PianificazionePMO(CFI-TS)'!ZX13,$J10+$I10))</f>
        <v>0.125</v>
      </c>
      <c r="BH40" s="374">
        <f>IF(BH$3=1,BG40,IF(BH$2&lt;=$F$1,'PianificazionePMO(CFI-TS)'!RS13+'PianificazionePMO(CFI-TS)'!VV13+'PianificazionePMO(CFI-TS)'!ZY13,$J10+$I10))</f>
        <v>0.125</v>
      </c>
      <c r="BI40" s="374">
        <f>IF(BI$3=1,BH40,IF(BI$2&lt;=$F$1,'PianificazionePMO(CFI-TS)'!RT13+'PianificazionePMO(CFI-TS)'!VW13+'PianificazionePMO(CFI-TS)'!ZZ13,BH40+$I40))</f>
        <v>0.125</v>
      </c>
      <c r="BJ40" s="374">
        <f>IF(BJ$3=1,BI40,IF(BJ$2&lt;=$F$1,'PianificazionePMO(CFI-TS)'!RU13+'PianificazionePMO(CFI-TS)'!VX13+'PianificazionePMO(CFI-TS)'!AAA13,BI40+$I40))</f>
        <v>0.125</v>
      </c>
      <c r="BK40" s="374">
        <f>IF(BK$3=1,BJ40,IF(BK$2&lt;=$F$1,'PianificazionePMO(CFI-TS)'!RV13+'PianificazionePMO(CFI-TS)'!VY13+'PianificazionePMO(CFI-TS)'!AAB13,BJ40+$I40))</f>
        <v>0.125</v>
      </c>
      <c r="BL40" s="374">
        <f>IF(BL$3=1,BK40,IF(BL$2&lt;=$F$1,'PianificazionePMO(CFI-TS)'!RW13+'PianificazionePMO(CFI-TS)'!VZ13+'PianificazionePMO(CFI-TS)'!AAC13,BK40+$I40))</f>
        <v>0.125</v>
      </c>
      <c r="BM40" s="374">
        <f>IF(BM$3=1,BL40,IF(BM$2&lt;=$F$1,'PianificazionePMO(CFI-TS)'!RX13+'PianificazionePMO(CFI-TS)'!WA13+'PianificazionePMO(CFI-TS)'!AAD13,BL40+$I40))</f>
        <v>0.125</v>
      </c>
      <c r="BN40" s="374">
        <f>IF(BN$3=1,BM40,IF(BN$2&lt;=$F$1,'PianificazionePMO(CFI-TS)'!RY13+'PianificazionePMO(CFI-TS)'!WB13+'PianificazionePMO(CFI-TS)'!AAE13,BM40+$I40))</f>
        <v>0.125</v>
      </c>
      <c r="BO40" s="374">
        <f>IF(BO$3=1,BN40,IF(BO$2&lt;=$F$1,'PianificazionePMO(CFI-TS)'!RZ13+'PianificazionePMO(CFI-TS)'!WC13+'PianificazionePMO(CFI-TS)'!AAF13,BN40+$I40))</f>
        <v>0.125</v>
      </c>
      <c r="BP40" s="374">
        <f>IF(BP$3=1,BO40,IF(BP$2&lt;=$F$1,'PianificazionePMO(CFI-TS)'!SA13+'PianificazionePMO(CFI-TS)'!WD13+'PianificazionePMO(CFI-TS)'!AAG13,BO40+$I40))</f>
        <v>0.125</v>
      </c>
      <c r="BQ40" s="374">
        <f>IF(BQ$3=1,BP40,IF(BQ$2&lt;=$F$1,'PianificazionePMO(CFI-TS)'!SB13+'PianificazionePMO(CFI-TS)'!WE13+'PianificazionePMO(CFI-TS)'!AAH13,BP40+$I40))</f>
        <v>0.125</v>
      </c>
      <c r="BR40" s="374">
        <f>IF(BR$3=1,BQ40,IF(BR$2&lt;=$F$1,'PianificazionePMO(CFI-TS)'!SC13+'PianificazionePMO(CFI-TS)'!WF13+'PianificazionePMO(CFI-TS)'!AAI13,BQ40+$I40))</f>
        <v>0.125</v>
      </c>
      <c r="BS40" s="374">
        <f>IF(BS$3=1,BR40,IF(BS$2&lt;=$F$1,'PianificazionePMO(CFI-TS)'!SD13+'PianificazionePMO(CFI-TS)'!WG13+'PianificazionePMO(CFI-TS)'!AAJ13,BR40+$I40))</f>
        <v>0.125</v>
      </c>
      <c r="BT40" s="374">
        <f>IF(BT$3=1,BS40,IF(BT$2&lt;=$F$1,'PianificazionePMO(CFI-TS)'!SE13+'PianificazionePMO(CFI-TS)'!WH13+'PianificazionePMO(CFI-TS)'!AAK13,BS40+$I40))</f>
        <v>0.125</v>
      </c>
      <c r="BU40" s="374">
        <f>IF(BU$3=1,BT40,IF(BU$2&lt;=$F$1,'PianificazionePMO(CFI-TS)'!SF13+'PianificazionePMO(CFI-TS)'!WI13+'PianificazionePMO(CFI-TS)'!AAL13,BT40+$I40))</f>
        <v>0.125</v>
      </c>
      <c r="BV40" s="374">
        <f>IF(BV$3=1,BU40,IF(BV$2&lt;=$F$1,'PianificazionePMO(CFI-TS)'!SG13+'PianificazionePMO(CFI-TS)'!WJ13+'PianificazionePMO(CFI-TS)'!AAM13,BU40+$I40))</f>
        <v>0.125</v>
      </c>
      <c r="BW40" s="374">
        <f>IF(BW$3=1,BV40,IF(BW$2&lt;=$F$1,'PianificazionePMO(CFI-TS)'!SH13+'PianificazionePMO(CFI-TS)'!WK13+'PianificazionePMO(CFI-TS)'!AAN13,BV40+$I40))</f>
        <v>0.125</v>
      </c>
      <c r="BX40" s="374">
        <f>IF(BX$3=1,BW40,IF(BX$2&lt;=$F$1,'PianificazionePMO(CFI-TS)'!SI13+'PianificazionePMO(CFI-TS)'!WL13+'PianificazionePMO(CFI-TS)'!AAO13,BW40+$I40))</f>
        <v>0.125</v>
      </c>
      <c r="BY40" s="374">
        <f>IF(BY$3=1,BX40,IF(BY$2&lt;=$F$1,'PianificazionePMO(CFI-TS)'!SJ13+'PianificazionePMO(CFI-TS)'!WM13+'PianificazionePMO(CFI-TS)'!AAP13,BX40+$I40))</f>
        <v>0.125</v>
      </c>
      <c r="BZ40" s="374">
        <f>IF(BZ$3=1,BY40,IF(BZ$2&lt;=$F$1,'PianificazionePMO(CFI-TS)'!SK13+'PianificazionePMO(CFI-TS)'!WN13+'PianificazionePMO(CFI-TS)'!AAQ13,BY40+$I40))</f>
        <v>0.125</v>
      </c>
      <c r="CA40" s="374">
        <f>IF(CA$3=1,BZ40,IF(CA$2&lt;=$F$1,'PianificazionePMO(CFI-TS)'!SL13+'PianificazionePMO(CFI-TS)'!WO13+'PianificazionePMO(CFI-TS)'!AAR13,BZ40+$I40))</f>
        <v>0.125</v>
      </c>
      <c r="CB40" s="374">
        <f>IF(CB$3=1,CA40,IF(CB$2&lt;=$F$1,'PianificazionePMO(CFI-TS)'!SM13+'PianificazionePMO(CFI-TS)'!WP13+'PianificazionePMO(CFI-TS)'!AAS13,CA40+$I40))</f>
        <v>0.125</v>
      </c>
      <c r="CC40" s="374">
        <f>IF(CC$3=1,CB40,IF(CC$2&lt;=$F$1,'PianificazionePMO(CFI-TS)'!SN13+'PianificazionePMO(CFI-TS)'!WQ13+'PianificazionePMO(CFI-TS)'!AAT13,CB40+$I40))</f>
        <v>0.125</v>
      </c>
      <c r="CD40" s="374">
        <f>IF(CD$3=1,CC40,IF(CD$2&lt;=$F$1,'PianificazionePMO(CFI-TS)'!SO13+'PianificazionePMO(CFI-TS)'!WR13+'PianificazionePMO(CFI-TS)'!AAU13,CC40+$I40))</f>
        <v>0.125</v>
      </c>
      <c r="CE40" s="374">
        <f>IF(CE$3=1,CD40,IF(CE$2&lt;=$F$1,'PianificazionePMO(CFI-TS)'!SP13+'PianificazionePMO(CFI-TS)'!WS13+'PianificazionePMO(CFI-TS)'!AAV13,CD40+$I40))</f>
        <v>0.125</v>
      </c>
      <c r="CF40" s="374">
        <f>IF(CF$3=1,CE40,IF(CF$2&lt;=$F$1,'PianificazionePMO(CFI-TS)'!SQ13+'PianificazionePMO(CFI-TS)'!WT13+'PianificazionePMO(CFI-TS)'!AAW13,CE40+$I40))</f>
        <v>0.125</v>
      </c>
      <c r="CG40" s="374">
        <f>IF(CG$3=1,CF40,IF(CG$2&lt;=$F$1,'PianificazionePMO(CFI-TS)'!SR13+'PianificazionePMO(CFI-TS)'!WU13+'PianificazionePMO(CFI-TS)'!AAX13,CF40+$I40))</f>
        <v>0.125</v>
      </c>
      <c r="CH40" s="374">
        <f>IF(CH$3=1,CG40,IF(CH$2&lt;=$F$1,'PianificazionePMO(CFI-TS)'!SS13+'PianificazionePMO(CFI-TS)'!WV13+'PianificazionePMO(CFI-TS)'!AAY13,CG40+$I40))</f>
        <v>0.125</v>
      </c>
      <c r="CI40" s="374">
        <f>IF(CI$3=1,CH40,IF(CI$2&lt;=$F$1,'PianificazionePMO(CFI-TS)'!ST13+'PianificazionePMO(CFI-TS)'!WW13+'PianificazionePMO(CFI-TS)'!AAZ13,CH40+$I40))</f>
        <v>0.125</v>
      </c>
      <c r="CJ40" s="374">
        <f>IF(CJ$3=1,CI40,IF(CJ$2&lt;=$F$1,'PianificazionePMO(CFI-TS)'!SU13+'PianificazionePMO(CFI-TS)'!WX13+'PianificazionePMO(CFI-TS)'!ABA13,CI40+$I40))</f>
        <v>0.125</v>
      </c>
      <c r="CK40" s="374">
        <f>IF(CK$3=1,CJ40,IF(CK$2&lt;=$F$1,'PianificazionePMO(CFI-TS)'!SV13+'PianificazionePMO(CFI-TS)'!WY13+'PianificazionePMO(CFI-TS)'!ABB13,CJ40+$I40))</f>
        <v>0.125</v>
      </c>
      <c r="CL40" s="374">
        <f>IF(CL$3=1,CK40,IF(CL$2&lt;=$F$1,'PianificazionePMO(CFI-TS)'!SW13+'PianificazionePMO(CFI-TS)'!WZ13+'PianificazionePMO(CFI-TS)'!ABC13,CK40+$I40))</f>
        <v>0.125</v>
      </c>
      <c r="CM40" s="374">
        <f>IF(CM$3=1,CL40,IF(CM$2&lt;=$F$1,'PianificazionePMO(CFI-TS)'!SX13+'PianificazionePMO(CFI-TS)'!XA13+'PianificazionePMO(CFI-TS)'!ABD13,CL40+$I40))</f>
        <v>0.125</v>
      </c>
      <c r="CN40" s="374">
        <f>IF(CN$3=1,CM40,IF(CN$2&lt;=$F$1,'PianificazionePMO(CFI-TS)'!SY13+'PianificazionePMO(CFI-TS)'!XB13+'PianificazionePMO(CFI-TS)'!ABE13,CM40+$I40))</f>
        <v>0.125</v>
      </c>
      <c r="CO40" s="374">
        <f>IF(CO$3=1,CN40,IF(CO$2&lt;=$F$1,'PianificazionePMO(CFI-TS)'!SZ13+'PianificazionePMO(CFI-TS)'!XC13+'PianificazionePMO(CFI-TS)'!ABF13,CN40+$I40))</f>
        <v>0.125</v>
      </c>
      <c r="CP40" s="374">
        <f>IF(CP$3=1,CO40,IF(CP$2&lt;=$F$1,'PianificazionePMO(CFI-TS)'!TA13+'PianificazionePMO(CFI-TS)'!XD13+'PianificazionePMO(CFI-TS)'!ABG13,CO40+$I40))</f>
        <v>0.125</v>
      </c>
      <c r="CQ40" s="374">
        <f>IF(CQ$3=1,CP40,IF(CQ$2&lt;=$F$1,'PianificazionePMO(CFI-TS)'!TB13+'PianificazionePMO(CFI-TS)'!XE13+'PianificazionePMO(CFI-TS)'!ABH13,CP40+$I40))</f>
        <v>0.125</v>
      </c>
      <c r="CR40" s="374">
        <f>IF(CR$3=1,CQ40,IF(CR$2&lt;=$F$1,'PianificazionePMO(CFI-TS)'!TC13+'PianificazionePMO(CFI-TS)'!XF13+'PianificazionePMO(CFI-TS)'!ABI13,CQ40+$I40))</f>
        <v>0.125</v>
      </c>
      <c r="CS40" s="374">
        <f>IF(CS$3=1,CR40,IF(CS$2&lt;=$F$1,'PianificazionePMO(CFI-TS)'!TD13+'PianificazionePMO(CFI-TS)'!XG13+'PianificazionePMO(CFI-TS)'!ABJ13,CR40+$I40))</f>
        <v>0.125</v>
      </c>
      <c r="CT40" s="374">
        <f>IF(CT$3=1,CS40,IF(CT$2&lt;=$F$1,'PianificazionePMO(CFI-TS)'!TE13+'PianificazionePMO(CFI-TS)'!XH13+'PianificazionePMO(CFI-TS)'!ABK13,CS40+$I40))</f>
        <v>0.125</v>
      </c>
      <c r="CU40" s="374">
        <f>IF(CU$3=1,CT40,IF(CU$2&lt;=$F$1,'PianificazionePMO(CFI-TS)'!TF13+'PianificazionePMO(CFI-TS)'!XI13+'PianificazionePMO(CFI-TS)'!ABL13,CT40+$I40))</f>
        <v>0.125</v>
      </c>
      <c r="CV40" s="374">
        <f>IF(CV$3=1,CU40,IF(CV$2&lt;=$F$1,'PianificazionePMO(CFI-TS)'!TG13+'PianificazionePMO(CFI-TS)'!XJ13+'PianificazionePMO(CFI-TS)'!ABM13,CU40+$I40))</f>
        <v>0.125</v>
      </c>
      <c r="CW40" s="374">
        <f>IF(CW$3=1,CV40,IF(CW$2&lt;=$F$1,'PianificazionePMO(CFI-TS)'!TH13+'PianificazionePMO(CFI-TS)'!XK13+'PianificazionePMO(CFI-TS)'!ABN13,CV40+$I40))</f>
        <v>0.125</v>
      </c>
      <c r="CX40" s="374">
        <f>IF(CX$3=1,CW40,IF(CX$2&lt;=$F$1,'PianificazionePMO(CFI-TS)'!TI13+'PianificazionePMO(CFI-TS)'!XL13+'PianificazionePMO(CFI-TS)'!ABO13,CW40+$I40))</f>
        <v>0.125</v>
      </c>
      <c r="CY40" s="374">
        <f>IF(CY$3=1,CX40,IF(CY$2&lt;=$F$1,'PianificazionePMO(CFI-TS)'!TJ13+'PianificazionePMO(CFI-TS)'!XM13+'PianificazionePMO(CFI-TS)'!ABP13,CX40+$I40))</f>
        <v>0.125</v>
      </c>
      <c r="CZ40" s="374">
        <f>IF(CZ$3=1,CY40,IF(CZ$2&lt;=$F$1,'PianificazionePMO(CFI-TS)'!TK13+'PianificazionePMO(CFI-TS)'!XN13+'PianificazionePMO(CFI-TS)'!ABQ13,CY40+$I40))</f>
        <v>0.125</v>
      </c>
      <c r="DA40" s="374">
        <f>IF(DA$3=1,CZ40,IF(DA$2&lt;=$F$1,'PianificazionePMO(CFI-TS)'!TL13+'PianificazionePMO(CFI-TS)'!XO13+'PianificazionePMO(CFI-TS)'!ABR13,CZ40+$I40))</f>
        <v>0.125</v>
      </c>
      <c r="DB40" s="374">
        <f>IF(DB$3=1,DA40,IF(DB$2&lt;=$F$1,'PianificazionePMO(CFI-TS)'!TM13+'PianificazionePMO(CFI-TS)'!XP13+'PianificazionePMO(CFI-TS)'!ABS13,DA40+$I40))</f>
        <v>0.125</v>
      </c>
      <c r="DC40" s="374">
        <f>IF(DC$3=1,DB40,IF(DC$2&lt;=$F$1,'PianificazionePMO(CFI-TS)'!TN13+'PianificazionePMO(CFI-TS)'!XQ13+'PianificazionePMO(CFI-TS)'!ABT13,DB40+$I40))</f>
        <v>0.125</v>
      </c>
      <c r="DD40" s="374">
        <f>IF(DD$3=1,DC40,IF(DD$2&lt;=$F$1,'PianificazionePMO(CFI-TS)'!TO13+'PianificazionePMO(CFI-TS)'!XR13+'PianificazionePMO(CFI-TS)'!ABU13,DC40+$I40))</f>
        <v>0.125</v>
      </c>
      <c r="DE40" s="374">
        <f>IF(DE$3=1,DD40,IF(DE$2&lt;=$F$1,'PianificazionePMO(CFI-TS)'!TP13+'PianificazionePMO(CFI-TS)'!XS13+'PianificazionePMO(CFI-TS)'!ABV13,DD40+$I40))</f>
        <v>0.125</v>
      </c>
      <c r="DF40" s="374">
        <f>IF(DF$3=1,DE40,IF(DF$2&lt;=$F$1,'PianificazionePMO(CFI-TS)'!TQ13+'PianificazionePMO(CFI-TS)'!XT13+'PianificazionePMO(CFI-TS)'!ABW13,DE40+$I40))</f>
        <v>0.125</v>
      </c>
      <c r="DG40" s="374">
        <f>IF(DG$3=1,DF40,IF(DG$2&lt;=$F$1,'PianificazionePMO(CFI-TS)'!TR13+'PianificazionePMO(CFI-TS)'!XU13+'PianificazionePMO(CFI-TS)'!ABX13,DF40+$I40))</f>
        <v>0.125</v>
      </c>
      <c r="DH40" s="374">
        <f>IF(DH$3=1,DG40,IF(DH$2&lt;=$F$1,'PianificazionePMO(CFI-TS)'!TS13+'PianificazionePMO(CFI-TS)'!XV13+'PianificazionePMO(CFI-TS)'!ABY13,DG40+$I40))</f>
        <v>0.125</v>
      </c>
      <c r="DI40" s="374">
        <f>IF(DI$3=1,DH40,IF(DI$2&lt;=$F$1,'PianificazionePMO(CFI-TS)'!TT13+'PianificazionePMO(CFI-TS)'!XW13+'PianificazionePMO(CFI-TS)'!ABZ13,DH40+$I40))</f>
        <v>0.125</v>
      </c>
      <c r="DJ40" s="374">
        <f>IF(DJ$3=1,DI40,IF(DJ$2&lt;=$F$1,'PianificazionePMO(CFI-TS)'!TU13+'PianificazionePMO(CFI-TS)'!XX13+'PianificazionePMO(CFI-TS)'!ACA13,DI40+$I40))</f>
        <v>0.125</v>
      </c>
      <c r="DK40" s="374"/>
      <c r="DL40" s="374"/>
      <c r="DM40" s="374"/>
      <c r="DN40" s="371"/>
      <c r="DO40" s="371"/>
      <c r="DP40" s="371"/>
      <c r="DQ40" s="371"/>
      <c r="DR40" s="371"/>
      <c r="DS40" s="371"/>
      <c r="DT40" s="371"/>
      <c r="DU40" s="371"/>
      <c r="DV40" s="371"/>
      <c r="DW40" s="371"/>
      <c r="DX40" s="371"/>
      <c r="DY40" s="371"/>
      <c r="DZ40" s="371"/>
      <c r="EA40" s="371"/>
      <c r="EB40" s="371"/>
      <c r="EC40" s="371"/>
      <c r="ED40" s="371"/>
      <c r="EE40" s="371"/>
      <c r="EF40" s="371"/>
      <c r="EG40" s="371"/>
      <c r="EH40" s="371"/>
      <c r="EI40" s="371"/>
      <c r="EJ40" s="371"/>
      <c r="EK40" s="371"/>
      <c r="EL40" s="371"/>
      <c r="EM40" s="371"/>
      <c r="EN40" s="371"/>
      <c r="EO40" s="371"/>
      <c r="EP40" s="371"/>
      <c r="EQ40" s="371"/>
      <c r="ER40" s="371"/>
      <c r="ES40" s="371"/>
      <c r="ET40" s="371"/>
      <c r="EU40" s="371"/>
      <c r="EV40" s="371"/>
      <c r="EW40" s="371"/>
      <c r="EX40" s="371"/>
      <c r="EY40" s="371"/>
      <c r="EZ40" s="371"/>
      <c r="FA40" s="371"/>
      <c r="FB40" s="371"/>
      <c r="FC40" s="371"/>
      <c r="FD40" s="371"/>
      <c r="FE40" s="371"/>
      <c r="FF40" s="371"/>
      <c r="FG40" s="371"/>
      <c r="FH40" s="371"/>
      <c r="FI40" s="371"/>
      <c r="FJ40" s="371"/>
    </row>
    <row r="41" spans="1:166" outlineLevel="1">
      <c r="A41" s="824"/>
      <c r="B41" s="362" t="str">
        <f t="shared" si="14"/>
        <v>P59-Deploy &amp; Change CRMT</v>
      </c>
      <c r="C41" s="362" t="str">
        <f t="shared" si="15"/>
        <v>AO004511_YYY40</v>
      </c>
      <c r="D41" s="362" t="str">
        <f t="shared" si="16"/>
        <v>DIMOSTRATO_PAGAMENTO</v>
      </c>
      <c r="E41" s="369">
        <f>VLOOKUP(C41,'Lista PMO'!B:AB,11,FALSE)</f>
        <v>8</v>
      </c>
      <c r="F41" s="370">
        <f>VLOOKUP(C41,'Lista PMO'!$B$1:$BO$42,56,FALSE)</f>
        <v>7</v>
      </c>
      <c r="G41" s="369">
        <f t="shared" si="17"/>
        <v>1</v>
      </c>
      <c r="H41" s="378">
        <f>IFERROR(F41/(NETWORKDAYS($K41,$F$1,hol!$A$1:$A$8)),0)</f>
        <v>0.41176470588235292</v>
      </c>
      <c r="I41" s="378">
        <f>IFERROR(G41/((NETWORKDAYS($F$1+1,$L11,hol!$A$1:$A$9)+$J$1)),0)</f>
        <v>6.25E-2</v>
      </c>
      <c r="J41" s="378">
        <f t="shared" si="18"/>
        <v>-0.34926470588235292</v>
      </c>
      <c r="K41" s="389">
        <f>VLOOKUP(C41,'PianificazionePMO(CFI-TS)'!$B$7:$I$36,7,FALSE)</f>
        <v>43271</v>
      </c>
      <c r="L41" s="389">
        <f>VLOOKUP(C41,'PianificazionePMO(CFI-TS)'!$B$7:$I$36,8,FALSE)</f>
        <v>43315</v>
      </c>
      <c r="N41" s="374">
        <f>IF(N$3=1,M41,IF(N$2&lt;=$F$1,'PianificazionePMO(CFI-TS)'!PY14+'PianificazionePMO(CFI-TS)'!UB14+'PianificazionePMO(CFI-TS)'!YE14,$J11+$I11))</f>
        <v>5</v>
      </c>
      <c r="O41" s="374">
        <f>IF(O$3=1,N41,IF(O$2&lt;=$F$1,'PianificazionePMO(CFI-TS)'!PZ14+'PianificazionePMO(CFI-TS)'!UC14+'PianificazionePMO(CFI-TS)'!YF14,$J11+$I11))</f>
        <v>5</v>
      </c>
      <c r="P41" s="374">
        <f>IF(P$3=1,O41,IF(P$2&lt;=$F$1,'PianificazionePMO(CFI-TS)'!QA14+'PianificazionePMO(CFI-TS)'!UD14+'PianificazionePMO(CFI-TS)'!YG14,$J11+$I11))</f>
        <v>5</v>
      </c>
      <c r="Q41" s="374">
        <f>IF(Q$3=1,P41,IF(Q$2&lt;=$F$1,'PianificazionePMO(CFI-TS)'!QB14+'PianificazionePMO(CFI-TS)'!UE14+'PianificazionePMO(CFI-TS)'!YH14,$J11+$I11))</f>
        <v>5</v>
      </c>
      <c r="R41" s="374">
        <f>IF(R$3=1,Q41,IF(R$2&lt;=$F$1,'PianificazionePMO(CFI-TS)'!QC14+'PianificazionePMO(CFI-TS)'!UF14+'PianificazionePMO(CFI-TS)'!YI14,$J11+$I11))</f>
        <v>5</v>
      </c>
      <c r="S41" s="374">
        <f>IF(S$3=1,R41,IF(S$2&lt;=$F$1,'PianificazionePMO(CFI-TS)'!QD14+'PianificazionePMO(CFI-TS)'!UG14+'PianificazionePMO(CFI-TS)'!YJ14,$J11+$I11))</f>
        <v>5</v>
      </c>
      <c r="T41" s="374">
        <f>IF(T$3=1,S41,IF(T$2&lt;=$F$1,'PianificazionePMO(CFI-TS)'!QE14+'PianificazionePMO(CFI-TS)'!UH14+'PianificazionePMO(CFI-TS)'!YK14,$J11+$I11))</f>
        <v>6</v>
      </c>
      <c r="U41" s="374">
        <f>IF(U$3=1,T41,IF(U$2&lt;=$F$1,'PianificazionePMO(CFI-TS)'!QF14+'PianificazionePMO(CFI-TS)'!UI14+'PianificazionePMO(CFI-TS)'!YL14,$J11+$I11))</f>
        <v>6</v>
      </c>
      <c r="V41" s="374">
        <f>IF(V$3=1,U41,IF(V$2&lt;=$F$1,'PianificazionePMO(CFI-TS)'!QG14+'PianificazionePMO(CFI-TS)'!UJ14+'PianificazionePMO(CFI-TS)'!YM14,$J11+$I11))</f>
        <v>6</v>
      </c>
      <c r="W41" s="374">
        <f>IF(W$3=1,V41,IF(W$2&lt;=$F$1,'PianificazionePMO(CFI-TS)'!QH14+'PianificazionePMO(CFI-TS)'!UK14+'PianificazionePMO(CFI-TS)'!YN14,$J11+$I11))</f>
        <v>6</v>
      </c>
      <c r="X41" s="374">
        <f>IF(X$3=1,W41,IF(X$2&lt;=$F$1,'PianificazionePMO(CFI-TS)'!QI14+'PianificazionePMO(CFI-TS)'!UL14+'PianificazionePMO(CFI-TS)'!YO14,$J11+$I11))</f>
        <v>6</v>
      </c>
      <c r="Y41" s="374">
        <f>IF(Y$3=1,X41,IF(Y$2&lt;=$F$1,'PianificazionePMO(CFI-TS)'!QJ14+'PianificazionePMO(CFI-TS)'!UM14+'PianificazionePMO(CFI-TS)'!YP14,$J11+$I11))</f>
        <v>6</v>
      </c>
      <c r="Z41" s="374">
        <f>IF(Z$3=1,Y41,IF(Z$2&lt;=$F$1,'PianificazionePMO(CFI-TS)'!QK14+'PianificazionePMO(CFI-TS)'!UN14+'PianificazionePMO(CFI-TS)'!YQ14,$J11+$I11))</f>
        <v>6</v>
      </c>
      <c r="AA41" s="374">
        <f>IF(AA$3=1,Z41,IF(AA$2&lt;=$F$1,'PianificazionePMO(CFI-TS)'!QL14+'PianificazionePMO(CFI-TS)'!UO14+'PianificazionePMO(CFI-TS)'!YR14,$J11+$I11))</f>
        <v>6</v>
      </c>
      <c r="AB41" s="374">
        <f>IF(AB$3=1,AA41,IF(AB$2&lt;=$F$1,'PianificazionePMO(CFI-TS)'!QM14+'PianificazionePMO(CFI-TS)'!UP14+'PianificazionePMO(CFI-TS)'!YS14,$J11+$I11))</f>
        <v>6</v>
      </c>
      <c r="AC41" s="374">
        <f>IF(AC$3=1,AB41,IF(AC$2&lt;=$F$1,'PianificazionePMO(CFI-TS)'!QN14+'PianificazionePMO(CFI-TS)'!UQ14+'PianificazionePMO(CFI-TS)'!YT14,$J11+$I11))</f>
        <v>6</v>
      </c>
      <c r="AD41" s="374">
        <f>IF(AD$3=1,AC41,IF(AD$2&lt;=$F$1,'PianificazionePMO(CFI-TS)'!QO14+'PianificazionePMO(CFI-TS)'!UR14+'PianificazionePMO(CFI-TS)'!YU14,$J11+$I11))</f>
        <v>6</v>
      </c>
      <c r="AE41" s="374">
        <f>IF(AE$3=1,AD41,IF(AE$2&lt;=$F$1,'PianificazionePMO(CFI-TS)'!QP14+'PianificazionePMO(CFI-TS)'!US14+'PianificazionePMO(CFI-TS)'!YV14,$J11+$I11))</f>
        <v>6</v>
      </c>
      <c r="AF41" s="374">
        <f>IF(AF$3=1,AE41,IF(AF$2&lt;=$F$1,'PianificazionePMO(CFI-TS)'!QQ14+'PianificazionePMO(CFI-TS)'!UT14+'PianificazionePMO(CFI-TS)'!YW14,$J11+$I11))</f>
        <v>6</v>
      </c>
      <c r="AG41" s="374">
        <f>IF(AG$3=1,AF41,IF(AG$2&lt;=$F$1,'PianificazionePMO(CFI-TS)'!QR14+'PianificazionePMO(CFI-TS)'!UU14+'PianificazionePMO(CFI-TS)'!YX14,$J11+$I11))</f>
        <v>6</v>
      </c>
      <c r="AH41" s="374">
        <f>IF(AH$3=1,AG41,IF(AH$2&lt;=$F$1,'PianificazionePMO(CFI-TS)'!QS14+'PianificazionePMO(CFI-TS)'!UV14+'PianificazionePMO(CFI-TS)'!YY14,$J11+$I11))</f>
        <v>7</v>
      </c>
      <c r="AI41" s="374">
        <f>IF(AI$3=1,AH41,IF(AI$2&lt;=$F$1,'PianificazionePMO(CFI-TS)'!QT14+'PianificazionePMO(CFI-TS)'!UW14+'PianificazionePMO(CFI-TS)'!YZ14,$J11+$I11))</f>
        <v>7</v>
      </c>
      <c r="AJ41" s="374">
        <f>IF(AJ$3=1,AI41,IF(AJ$2&lt;=$F$1,'PianificazionePMO(CFI-TS)'!QU14+'PianificazionePMO(CFI-TS)'!UX14+'PianificazionePMO(CFI-TS)'!ZA14,$J11+$I11))</f>
        <v>7</v>
      </c>
      <c r="AK41" s="374">
        <f>IF(AK$3=1,AJ41,IF(AK$2&lt;=$F$1,'PianificazionePMO(CFI-TS)'!QV14+'PianificazionePMO(CFI-TS)'!UY14+'PianificazionePMO(CFI-TS)'!ZB14,$J11+$I11))</f>
        <v>0.125</v>
      </c>
      <c r="AL41" s="374">
        <f>IF(AL$3=1,AK41,IF(AL$2&lt;=$F$1,'PianificazionePMO(CFI-TS)'!QW14+'PianificazionePMO(CFI-TS)'!UZ14+'PianificazionePMO(CFI-TS)'!ZC14,$J11+$I11))</f>
        <v>0.125</v>
      </c>
      <c r="AM41" s="374">
        <f>IF(AM$3=1,AL41,IF(AM$2&lt;=$F$1,'PianificazionePMO(CFI-TS)'!QX14+'PianificazionePMO(CFI-TS)'!VA14+'PianificazionePMO(CFI-TS)'!ZD14,$J11+$I11))</f>
        <v>0.125</v>
      </c>
      <c r="AN41" s="374">
        <f>IF(AN$3=1,AM41,IF(AN$2&lt;=$F$1,'PianificazionePMO(CFI-TS)'!QY14+'PianificazionePMO(CFI-TS)'!VB14+'PianificazionePMO(CFI-TS)'!ZE14,$J11+$I11))</f>
        <v>0.125</v>
      </c>
      <c r="AO41" s="374">
        <f>IF(AO$3=1,AN41,IF(AO$2&lt;=$F$1,'PianificazionePMO(CFI-TS)'!QZ14+'PianificazionePMO(CFI-TS)'!VC14+'PianificazionePMO(CFI-TS)'!ZF14,$J11+$I11))</f>
        <v>0.125</v>
      </c>
      <c r="AP41" s="374">
        <f>IF(AP$3=1,AO41,IF(AP$2&lt;=$F$1,'PianificazionePMO(CFI-TS)'!RA14+'PianificazionePMO(CFI-TS)'!VD14+'PianificazionePMO(CFI-TS)'!ZG14,$J11+$I11))</f>
        <v>0.125</v>
      </c>
      <c r="AQ41" s="374">
        <f>IF(AQ$3=1,AP41,IF(AQ$2&lt;=$F$1,'PianificazionePMO(CFI-TS)'!RB14+'PianificazionePMO(CFI-TS)'!VE14+'PianificazionePMO(CFI-TS)'!ZH14,$J11+$I11))</f>
        <v>0.125</v>
      </c>
      <c r="AR41" s="374">
        <f>IF(AR$3=1,AQ41,IF(AR$2&lt;=$F$1,'PianificazionePMO(CFI-TS)'!RC14+'PianificazionePMO(CFI-TS)'!VF14+'PianificazionePMO(CFI-TS)'!ZI14,$J11+$I11))</f>
        <v>0.125</v>
      </c>
      <c r="AS41" s="374">
        <f>IF(AS$3=1,AR41,IF(AS$2&lt;=$F$1,'PianificazionePMO(CFI-TS)'!RD14+'PianificazionePMO(CFI-TS)'!VG14+'PianificazionePMO(CFI-TS)'!ZJ14,$J11+$I11))</f>
        <v>0.125</v>
      </c>
      <c r="AT41" s="374">
        <f>IF(AT$3=1,AS41,IF(AT$2&lt;=$F$1,'PianificazionePMO(CFI-TS)'!RE14+'PianificazionePMO(CFI-TS)'!VH14+'PianificazionePMO(CFI-TS)'!ZK14,$J11+$I11))</f>
        <v>0.125</v>
      </c>
      <c r="AU41" s="374">
        <f>IF(AU$3=1,AT41,IF(AU$2&lt;=$F$1,'PianificazionePMO(CFI-TS)'!RF14+'PianificazionePMO(CFI-TS)'!VI14+'PianificazionePMO(CFI-TS)'!ZL14,$J11+$I11))</f>
        <v>0.125</v>
      </c>
      <c r="AV41" s="374">
        <f>IF(AV$3=1,AU41,IF(AV$2&lt;=$F$1,'PianificazionePMO(CFI-TS)'!RG14+'PianificazionePMO(CFI-TS)'!VJ14+'PianificazionePMO(CFI-TS)'!ZM14,$J11+$I11))</f>
        <v>0.125</v>
      </c>
      <c r="AW41" s="374">
        <f>IF(AW$3=1,AV41,IF(AW$2&lt;=$F$1,'PianificazionePMO(CFI-TS)'!RH14+'PianificazionePMO(CFI-TS)'!VK14+'PianificazionePMO(CFI-TS)'!ZN14,$J11+$I11))</f>
        <v>0.125</v>
      </c>
      <c r="AX41" s="374">
        <f>IF(AX$3=1,AW41,IF(AX$2&lt;=$F$1,'PianificazionePMO(CFI-TS)'!RI14+'PianificazionePMO(CFI-TS)'!VL14+'PianificazionePMO(CFI-TS)'!ZO14,$J11+$I11))</f>
        <v>0.125</v>
      </c>
      <c r="AY41" s="374">
        <f>IF(AY$3=1,AX41,IF(AY$2&lt;=$F$1,'PianificazionePMO(CFI-TS)'!RJ14+'PianificazionePMO(CFI-TS)'!VM14+'PianificazionePMO(CFI-TS)'!ZP14,$J11+$I11))</f>
        <v>0.125</v>
      </c>
      <c r="AZ41" s="374">
        <f>IF(AZ$3=1,AY41,IF(AZ$2&lt;=$F$1,'PianificazionePMO(CFI-TS)'!RK14+'PianificazionePMO(CFI-TS)'!VN14+'PianificazionePMO(CFI-TS)'!ZQ14,$J11+$I11))</f>
        <v>0.125</v>
      </c>
      <c r="BA41" s="374">
        <f>IF(BA$3=1,AZ41,IF(BA$2&lt;=$F$1,'PianificazionePMO(CFI-TS)'!RL14+'PianificazionePMO(CFI-TS)'!VO14+'PianificazionePMO(CFI-TS)'!ZR14,$J11+$I11))</f>
        <v>0.125</v>
      </c>
      <c r="BB41" s="374">
        <f>IF(BB$3=1,BA41,IF(BB$2&lt;=$F$1,'PianificazionePMO(CFI-TS)'!RM14+'PianificazionePMO(CFI-TS)'!VP14+'PianificazionePMO(CFI-TS)'!ZS14,$J11+$I11))</f>
        <v>0.125</v>
      </c>
      <c r="BC41" s="374">
        <f>IF(BC$3=1,BB41,IF(BC$2&lt;=$F$1,'PianificazionePMO(CFI-TS)'!RN14+'PianificazionePMO(CFI-TS)'!VQ14+'PianificazionePMO(CFI-TS)'!ZT14,$J11+$I11))</f>
        <v>0.125</v>
      </c>
      <c r="BD41" s="374">
        <f>IF(BD$3=1,BC41,IF(BD$2&lt;=$F$1,'PianificazionePMO(CFI-TS)'!RO14+'PianificazionePMO(CFI-TS)'!VR14+'PianificazionePMO(CFI-TS)'!ZU14,$J11+$I11))</f>
        <v>0.125</v>
      </c>
      <c r="BE41" s="374">
        <f>IF(BE$3=1,BD41,IF(BE$2&lt;=$F$1,'PianificazionePMO(CFI-TS)'!RP14+'PianificazionePMO(CFI-TS)'!VS14+'PianificazionePMO(CFI-TS)'!ZV14,$J11+$I11))</f>
        <v>0.125</v>
      </c>
      <c r="BF41" s="374">
        <f>IF(BF$3=1,BE41,IF(BF$2&lt;=$F$1,'PianificazionePMO(CFI-TS)'!RQ14+'PianificazionePMO(CFI-TS)'!VT14+'PianificazionePMO(CFI-TS)'!ZW14,$J11+$I11))</f>
        <v>0.125</v>
      </c>
      <c r="BG41" s="374">
        <f>IF(BG$3=1,BF41,IF(BG$2&lt;=$F$1,'PianificazionePMO(CFI-TS)'!RR14+'PianificazionePMO(CFI-TS)'!VU14+'PianificazionePMO(CFI-TS)'!ZX14,$J11+$I11))</f>
        <v>0.125</v>
      </c>
      <c r="BH41" s="374">
        <f>IF(BH$3=1,BG41,IF(BH$2&lt;=$F$1,'PianificazionePMO(CFI-TS)'!RS14+'PianificazionePMO(CFI-TS)'!VV14+'PianificazionePMO(CFI-TS)'!ZY14,$J11+$I11))</f>
        <v>0.125</v>
      </c>
      <c r="BI41" s="374">
        <f>IF(BI$3=1,BH41,IF(BI$2&lt;=$F$1,'PianificazionePMO(CFI-TS)'!RT14+'PianificazionePMO(CFI-TS)'!VW14+'PianificazionePMO(CFI-TS)'!ZZ14,BH41+$I41))</f>
        <v>0.1875</v>
      </c>
      <c r="BJ41" s="374">
        <f>IF(BJ$3=1,BI41,IF(BJ$2&lt;=$F$1,'PianificazionePMO(CFI-TS)'!RU14+'PianificazionePMO(CFI-TS)'!VX14+'PianificazionePMO(CFI-TS)'!AAA14,BI41+$I41))</f>
        <v>0.25</v>
      </c>
      <c r="BK41" s="374">
        <f>IF(BK$3=1,BJ41,IF(BK$2&lt;=$F$1,'PianificazionePMO(CFI-TS)'!RV14+'PianificazionePMO(CFI-TS)'!VY14+'PianificazionePMO(CFI-TS)'!AAB14,BJ41+$I41))</f>
        <v>0.3125</v>
      </c>
      <c r="BL41" s="374">
        <f>IF(BL$3=1,BK41,IF(BL$2&lt;=$F$1,'PianificazionePMO(CFI-TS)'!RW14+'PianificazionePMO(CFI-TS)'!VZ14+'PianificazionePMO(CFI-TS)'!AAC14,BK41+$I41))</f>
        <v>0.375</v>
      </c>
      <c r="BM41" s="374">
        <f>IF(BM$3=1,BL41,IF(BM$2&lt;=$F$1,'PianificazionePMO(CFI-TS)'!RX14+'PianificazionePMO(CFI-TS)'!WA14+'PianificazionePMO(CFI-TS)'!AAD14,BL41+$I41))</f>
        <v>0.4375</v>
      </c>
      <c r="BN41" s="374">
        <f>IF(BN$3=1,BM41,IF(BN$2&lt;=$F$1,'PianificazionePMO(CFI-TS)'!RY14+'PianificazionePMO(CFI-TS)'!WB14+'PianificazionePMO(CFI-TS)'!AAE14,BM41+$I41))</f>
        <v>0.4375</v>
      </c>
      <c r="BO41" s="374">
        <f>IF(BO$3=1,BN41,IF(BO$2&lt;=$F$1,'PianificazionePMO(CFI-TS)'!RZ14+'PianificazionePMO(CFI-TS)'!WC14+'PianificazionePMO(CFI-TS)'!AAF14,BN41+$I41))</f>
        <v>0.4375</v>
      </c>
      <c r="BP41" s="374">
        <f>IF(BP$3=1,BO41,IF(BP$2&lt;=$F$1,'PianificazionePMO(CFI-TS)'!SA14+'PianificazionePMO(CFI-TS)'!WD14+'PianificazionePMO(CFI-TS)'!AAG14,BO41+$I41))</f>
        <v>0.5</v>
      </c>
      <c r="BQ41" s="374">
        <f>IF(BQ$3=1,BP41,IF(BQ$2&lt;=$F$1,'PianificazionePMO(CFI-TS)'!SB14+'PianificazionePMO(CFI-TS)'!WE14+'PianificazionePMO(CFI-TS)'!AAH14,BP41+$I41))</f>
        <v>0.5625</v>
      </c>
      <c r="BR41" s="374">
        <f>IF(BR$3=1,BQ41,IF(BR$2&lt;=$F$1,'PianificazionePMO(CFI-TS)'!SC14+'PianificazionePMO(CFI-TS)'!WF14+'PianificazionePMO(CFI-TS)'!AAI14,BQ41+$I41))</f>
        <v>0.625</v>
      </c>
      <c r="BS41" s="374">
        <f>IF(BS$3=1,BR41,IF(BS$2&lt;=$F$1,'PianificazionePMO(CFI-TS)'!SD14+'PianificazionePMO(CFI-TS)'!WG14+'PianificazionePMO(CFI-TS)'!AAJ14,BR41+$I41))</f>
        <v>0.6875</v>
      </c>
      <c r="BT41" s="374">
        <f>IF(BT$3=1,BS41,IF(BT$2&lt;=$F$1,'PianificazionePMO(CFI-TS)'!SE14+'PianificazionePMO(CFI-TS)'!WH14+'PianificazionePMO(CFI-TS)'!AAK14,BS41+$I41))</f>
        <v>0.75</v>
      </c>
      <c r="BU41" s="374">
        <f>IF(BU$3=1,BT41,IF(BU$2&lt;=$F$1,'PianificazionePMO(CFI-TS)'!SF14+'PianificazionePMO(CFI-TS)'!WI14+'PianificazionePMO(CFI-TS)'!AAL14,BT41+$I41))</f>
        <v>0.75</v>
      </c>
      <c r="BV41" s="374">
        <f>IF(BV$3=1,BU41,IF(BV$2&lt;=$F$1,'PianificazionePMO(CFI-TS)'!SG14+'PianificazionePMO(CFI-TS)'!WJ14+'PianificazionePMO(CFI-TS)'!AAM14,BU41+$I41))</f>
        <v>0.75</v>
      </c>
      <c r="BW41" s="374">
        <f>IF(BW$3=1,BV41,IF(BW$2&lt;=$F$1,'PianificazionePMO(CFI-TS)'!SH14+'PianificazionePMO(CFI-TS)'!WK14+'PianificazionePMO(CFI-TS)'!AAN14,BV41+$I41))</f>
        <v>0.8125</v>
      </c>
      <c r="BX41" s="374">
        <f>IF(BX$3=1,BW41,IF(BX$2&lt;=$F$1,'PianificazionePMO(CFI-TS)'!SI14+'PianificazionePMO(CFI-TS)'!WL14+'PianificazionePMO(CFI-TS)'!AAO14,BW41+$I41))</f>
        <v>0.8125</v>
      </c>
      <c r="BY41" s="374">
        <f>IF(BY$3=1,BX41,IF(BY$2&lt;=$F$1,'PianificazionePMO(CFI-TS)'!SJ14+'PianificazionePMO(CFI-TS)'!WM14+'PianificazionePMO(CFI-TS)'!AAP14,BX41+$I41))</f>
        <v>0.8125</v>
      </c>
      <c r="BZ41" s="374">
        <f>IF(BZ$3=1,BY41,IF(BZ$2&lt;=$F$1,'PianificazionePMO(CFI-TS)'!SK14+'PianificazionePMO(CFI-TS)'!WN14+'PianificazionePMO(CFI-TS)'!AAQ14,BY41+$I41))</f>
        <v>0.875</v>
      </c>
      <c r="CA41" s="374">
        <f>IF(CA$3=1,BZ41,IF(CA$2&lt;=$F$1,'PianificazionePMO(CFI-TS)'!SL14+'PianificazionePMO(CFI-TS)'!WO14+'PianificazionePMO(CFI-TS)'!AAR14,BZ41+$I41))</f>
        <v>0.9375</v>
      </c>
      <c r="CB41" s="374">
        <f>IF(CB$3=1,CA41,IF(CB$2&lt;=$F$1,'PianificazionePMO(CFI-TS)'!SM14+'PianificazionePMO(CFI-TS)'!WP14+'PianificazionePMO(CFI-TS)'!AAS14,CA41+$I41))</f>
        <v>0.9375</v>
      </c>
      <c r="CC41" s="374">
        <f>IF(CC$3=1,CB41,IF(CC$2&lt;=$F$1,'PianificazionePMO(CFI-TS)'!SN14+'PianificazionePMO(CFI-TS)'!WQ14+'PianificazionePMO(CFI-TS)'!AAT14,CB41+$I41))</f>
        <v>0.9375</v>
      </c>
      <c r="CD41" s="374">
        <f>IF(CD$3=1,CC41,IF(CD$2&lt;=$F$1,'PianificazionePMO(CFI-TS)'!SO14+'PianificazionePMO(CFI-TS)'!WR14+'PianificazionePMO(CFI-TS)'!AAU14,CC41+$I41))</f>
        <v>1</v>
      </c>
      <c r="CE41" s="374">
        <f>IF(CE$3=1,CD41,IF(CE$2&lt;=$F$1,'PianificazionePMO(CFI-TS)'!SP14+'PianificazionePMO(CFI-TS)'!WS14+'PianificazionePMO(CFI-TS)'!AAV14,CD41+$I41))</f>
        <v>1.0625</v>
      </c>
      <c r="CF41" s="374">
        <f>IF(CF$3=1,CE41,IF(CF$2&lt;=$F$1,'PianificazionePMO(CFI-TS)'!SQ14+'PianificazionePMO(CFI-TS)'!WT14+'PianificazionePMO(CFI-TS)'!AAW14,CE41+$I41))</f>
        <v>1.125</v>
      </c>
      <c r="CG41" s="374">
        <f>IF(CG$3=1,CF41,IF(CG$2&lt;=$F$1,'PianificazionePMO(CFI-TS)'!SR14+'PianificazionePMO(CFI-TS)'!WU14+'PianificazionePMO(CFI-TS)'!AAX14,CF41+$I41))</f>
        <v>1.1875</v>
      </c>
      <c r="CH41" s="374">
        <f>IF(CH$3=1,CG41,IF(CH$2&lt;=$F$1,'PianificazionePMO(CFI-TS)'!SS14+'PianificazionePMO(CFI-TS)'!WV14+'PianificazionePMO(CFI-TS)'!AAY14,CG41+$I41))</f>
        <v>1.25</v>
      </c>
      <c r="CI41" s="374">
        <f>IF(CI$3=1,CH41,IF(CI$2&lt;=$F$1,'PianificazionePMO(CFI-TS)'!ST14+'PianificazionePMO(CFI-TS)'!WW14+'PianificazionePMO(CFI-TS)'!AAZ14,CH41+$I41))</f>
        <v>1.25</v>
      </c>
      <c r="CJ41" s="374">
        <f>IF(CJ$3=1,CI41,IF(CJ$2&lt;=$F$1,'PianificazionePMO(CFI-TS)'!SU14+'PianificazionePMO(CFI-TS)'!WX14+'PianificazionePMO(CFI-TS)'!ABA14,CI41+$I41))</f>
        <v>1.25</v>
      </c>
      <c r="CK41" s="374">
        <f>IF(CK$3=1,CJ41,IF(CK$2&lt;=$F$1,'PianificazionePMO(CFI-TS)'!SV14+'PianificazionePMO(CFI-TS)'!WY14+'PianificazionePMO(CFI-TS)'!ABB14,CJ41+$I41))</f>
        <v>1.3125</v>
      </c>
      <c r="CL41" s="374">
        <f>IF(CL$3=1,CK41,IF(CL$2&lt;=$F$1,'PianificazionePMO(CFI-TS)'!SW14+'PianificazionePMO(CFI-TS)'!WZ14+'PianificazionePMO(CFI-TS)'!ABC14,CK41+$I41))</f>
        <v>1.375</v>
      </c>
      <c r="CM41" s="374">
        <f>IF(CM$3=1,CL41,IF(CM$2&lt;=$F$1,'PianificazionePMO(CFI-TS)'!SX14+'PianificazionePMO(CFI-TS)'!XA14+'PianificazionePMO(CFI-TS)'!ABD14,CL41+$I41))</f>
        <v>1.4375</v>
      </c>
      <c r="CN41" s="374">
        <f>IF(CN$3=1,CM41,IF(CN$2&lt;=$F$1,'PianificazionePMO(CFI-TS)'!SY14+'PianificazionePMO(CFI-TS)'!XB14+'PianificazionePMO(CFI-TS)'!ABE14,CM41+$I41))</f>
        <v>1.5</v>
      </c>
      <c r="CO41" s="374">
        <f>IF(CO$3=1,CN41,IF(CO$2&lt;=$F$1,'PianificazionePMO(CFI-TS)'!SZ14+'PianificazionePMO(CFI-TS)'!XC14+'PianificazionePMO(CFI-TS)'!ABF14,CN41+$I41))</f>
        <v>1.5625</v>
      </c>
      <c r="CP41" s="374">
        <f>IF(CP$3=1,CO41,IF(CP$2&lt;=$F$1,'PianificazionePMO(CFI-TS)'!TA14+'PianificazionePMO(CFI-TS)'!XD14+'PianificazionePMO(CFI-TS)'!ABG14,CO41+$I41))</f>
        <v>1.5625</v>
      </c>
      <c r="CQ41" s="374">
        <f>IF(CQ$3=1,CP41,IF(CQ$2&lt;=$F$1,'PianificazionePMO(CFI-TS)'!TB14+'PianificazionePMO(CFI-TS)'!XE14+'PianificazionePMO(CFI-TS)'!ABH14,CP41+$I41))</f>
        <v>1.5625</v>
      </c>
      <c r="CR41" s="374">
        <f>IF(CR$3=1,CQ41,IF(CR$2&lt;=$F$1,'PianificazionePMO(CFI-TS)'!TC14+'PianificazionePMO(CFI-TS)'!XF14+'PianificazionePMO(CFI-TS)'!ABI14,CQ41+$I41))</f>
        <v>1.625</v>
      </c>
      <c r="CS41" s="374">
        <f>IF(CS$3=1,CR41,IF(CS$2&lt;=$F$1,'PianificazionePMO(CFI-TS)'!TD14+'PianificazionePMO(CFI-TS)'!XG14+'PianificazionePMO(CFI-TS)'!ABJ14,CR41+$I41))</f>
        <v>1.6875</v>
      </c>
      <c r="CT41" s="374">
        <f>IF(CT$3=1,CS41,IF(CT$2&lt;=$F$1,'PianificazionePMO(CFI-TS)'!TE14+'PianificazionePMO(CFI-TS)'!XH14+'PianificazionePMO(CFI-TS)'!ABK14,CS41+$I41))</f>
        <v>1.75</v>
      </c>
      <c r="CU41" s="374">
        <f>IF(CU$3=1,CT41,IF(CU$2&lt;=$F$1,'PianificazionePMO(CFI-TS)'!TF14+'PianificazionePMO(CFI-TS)'!XI14+'PianificazionePMO(CFI-TS)'!ABL14,CT41+$I41))</f>
        <v>1.8125</v>
      </c>
      <c r="CV41" s="374">
        <f>IF(CV$3=1,CU41,IF(CV$2&lt;=$F$1,'PianificazionePMO(CFI-TS)'!TG14+'PianificazionePMO(CFI-TS)'!XJ14+'PianificazionePMO(CFI-TS)'!ABM14,CU41+$I41))</f>
        <v>1.875</v>
      </c>
      <c r="CW41" s="374">
        <f>IF(CW$3=1,CV41,IF(CW$2&lt;=$F$1,'PianificazionePMO(CFI-TS)'!TH14+'PianificazionePMO(CFI-TS)'!XK14+'PianificazionePMO(CFI-TS)'!ABN14,CV41+$I41))</f>
        <v>1.875</v>
      </c>
      <c r="CX41" s="374">
        <f>IF(CX$3=1,CW41,IF(CX$2&lt;=$F$1,'PianificazionePMO(CFI-TS)'!TI14+'PianificazionePMO(CFI-TS)'!XL14+'PianificazionePMO(CFI-TS)'!ABO14,CW41+$I41))</f>
        <v>1.875</v>
      </c>
      <c r="CY41" s="374">
        <f>IF(CY$3=1,CX41,IF(CY$2&lt;=$F$1,'PianificazionePMO(CFI-TS)'!TJ14+'PianificazionePMO(CFI-TS)'!XM14+'PianificazionePMO(CFI-TS)'!ABP14,CX41+$I41))</f>
        <v>1.9375</v>
      </c>
      <c r="CZ41" s="374">
        <f>IF(CZ$3=1,CY41,IF(CZ$2&lt;=$F$1,'PianificazionePMO(CFI-TS)'!TK14+'PianificazionePMO(CFI-TS)'!XN14+'PianificazionePMO(CFI-TS)'!ABQ14,CY41+$I41))</f>
        <v>2</v>
      </c>
      <c r="DA41" s="374">
        <f>IF(DA$3=1,CZ41,IF(DA$2&lt;=$F$1,'PianificazionePMO(CFI-TS)'!TL14+'PianificazionePMO(CFI-TS)'!XO14+'PianificazionePMO(CFI-TS)'!ABR14,CZ41+$I41))</f>
        <v>2.0625</v>
      </c>
      <c r="DB41" s="374">
        <f>IF(DB$3=1,DA41,IF(DB$2&lt;=$F$1,'PianificazionePMO(CFI-TS)'!TM14+'PianificazionePMO(CFI-TS)'!XP14+'PianificazionePMO(CFI-TS)'!ABS14,DA41+$I41))</f>
        <v>2.125</v>
      </c>
      <c r="DC41" s="374">
        <f>IF(DC$3=1,DB41,IF(DC$2&lt;=$F$1,'PianificazionePMO(CFI-TS)'!TN14+'PianificazionePMO(CFI-TS)'!XQ14+'PianificazionePMO(CFI-TS)'!ABT14,DB41+$I41))</f>
        <v>2.1875</v>
      </c>
      <c r="DD41" s="374">
        <f>IF(DD$3=1,DC41,IF(DD$2&lt;=$F$1,'PianificazionePMO(CFI-TS)'!TO14+'PianificazionePMO(CFI-TS)'!XR14+'PianificazionePMO(CFI-TS)'!ABU14,DC41+$I41))</f>
        <v>2.1875</v>
      </c>
      <c r="DE41" s="374">
        <f>IF(DE$3=1,DD41,IF(DE$2&lt;=$F$1,'PianificazionePMO(CFI-TS)'!TP14+'PianificazionePMO(CFI-TS)'!XS14+'PianificazionePMO(CFI-TS)'!ABV14,DD41+$I41))</f>
        <v>2.1875</v>
      </c>
      <c r="DF41" s="374">
        <f>IF(DF$3=1,DE41,IF(DF$2&lt;=$F$1,'PianificazionePMO(CFI-TS)'!TQ14+'PianificazionePMO(CFI-TS)'!XT14+'PianificazionePMO(CFI-TS)'!ABW14,DE41+$I41))</f>
        <v>2.25</v>
      </c>
      <c r="DG41" s="374">
        <f>IF(DG$3=1,DF41,IF(DG$2&lt;=$F$1,'PianificazionePMO(CFI-TS)'!TR14+'PianificazionePMO(CFI-TS)'!XU14+'PianificazionePMO(CFI-TS)'!ABX14,DF41+$I41))</f>
        <v>2.3125</v>
      </c>
      <c r="DH41" s="374">
        <f>IF(DH$3=1,DG41,IF(DH$2&lt;=$F$1,'PianificazionePMO(CFI-TS)'!TS14+'PianificazionePMO(CFI-TS)'!XV14+'PianificazionePMO(CFI-TS)'!ABY14,DG41+$I41))</f>
        <v>2.375</v>
      </c>
      <c r="DI41" s="374">
        <f>IF(DI$3=1,DH41,IF(DI$2&lt;=$F$1,'PianificazionePMO(CFI-TS)'!TT14+'PianificazionePMO(CFI-TS)'!XW14+'PianificazionePMO(CFI-TS)'!ABZ14,DH41+$I41))</f>
        <v>2.4375</v>
      </c>
      <c r="DJ41" s="374">
        <f>IF(DJ$3=1,DI41,IF(DJ$2&lt;=$F$1,'PianificazionePMO(CFI-TS)'!TU14+'PianificazionePMO(CFI-TS)'!XX14+'PianificazionePMO(CFI-TS)'!ACA14,DI41+$I41))</f>
        <v>2.5</v>
      </c>
      <c r="DK41" s="374"/>
      <c r="DL41" s="374"/>
      <c r="DM41" s="374"/>
      <c r="DN41" s="371"/>
      <c r="DO41" s="371"/>
      <c r="DP41" s="371"/>
      <c r="DQ41" s="371"/>
      <c r="DR41" s="371"/>
      <c r="DS41" s="371"/>
      <c r="DT41" s="371"/>
      <c r="DU41" s="371"/>
      <c r="DV41" s="371"/>
      <c r="DW41" s="371"/>
      <c r="DX41" s="371"/>
      <c r="DY41" s="371"/>
      <c r="DZ41" s="371"/>
      <c r="EA41" s="371"/>
      <c r="EB41" s="371"/>
      <c r="EC41" s="371"/>
      <c r="ED41" s="371"/>
      <c r="EE41" s="371"/>
      <c r="EF41" s="371"/>
      <c r="EG41" s="371"/>
      <c r="EH41" s="371"/>
      <c r="EI41" s="371"/>
      <c r="EJ41" s="371"/>
      <c r="EK41" s="371"/>
      <c r="EL41" s="371"/>
      <c r="EM41" s="371"/>
      <c r="EN41" s="371"/>
      <c r="EO41" s="371"/>
      <c r="EP41" s="371"/>
      <c r="EQ41" s="371"/>
      <c r="ER41" s="371"/>
      <c r="ES41" s="371"/>
      <c r="ET41" s="371"/>
      <c r="EU41" s="371"/>
      <c r="EV41" s="371"/>
      <c r="EW41" s="371"/>
      <c r="EX41" s="371"/>
      <c r="EY41" s="371"/>
      <c r="EZ41" s="371"/>
      <c r="FA41" s="371"/>
      <c r="FB41" s="371"/>
      <c r="FC41" s="371"/>
      <c r="FD41" s="371"/>
      <c r="FE41" s="371"/>
      <c r="FF41" s="371"/>
      <c r="FG41" s="371"/>
      <c r="FH41" s="371"/>
      <c r="FI41" s="371"/>
      <c r="FJ41" s="371"/>
    </row>
    <row r="42" spans="1:166" outlineLevel="1">
      <c r="A42" s="824"/>
      <c r="B42" s="362" t="str">
        <f t="shared" si="14"/>
        <v>P59-Deploy &amp; Change CRMT</v>
      </c>
      <c r="C42" s="362" t="str">
        <f t="shared" si="15"/>
        <v>AO004511_YYY50</v>
      </c>
      <c r="D42" s="362" t="str">
        <f t="shared" si="16"/>
        <v>Gestione VAS</v>
      </c>
      <c r="E42" s="369">
        <f>VLOOKUP(C42,'Lista PMO'!B:AB,11,FALSE)</f>
        <v>21</v>
      </c>
      <c r="F42" s="370">
        <f>VLOOKUP(C42,'Lista PMO'!$B$1:$BO$42,56,FALSE)</f>
        <v>15</v>
      </c>
      <c r="G42" s="369">
        <f t="shared" si="17"/>
        <v>6</v>
      </c>
      <c r="H42" s="378">
        <f>IFERROR(F42/(NETWORKDAYS($K42,$F$1,hol!$A$1:$A$8)),0)</f>
        <v>0.88235294117647056</v>
      </c>
      <c r="I42" s="378">
        <f>IFERROR(G42/((NETWORKDAYS($F$1+1,$L12,hol!$A$1:$A$9)+$J$1)),0)</f>
        <v>0.375</v>
      </c>
      <c r="J42" s="378">
        <f t="shared" si="18"/>
        <v>-0.50735294117647056</v>
      </c>
      <c r="K42" s="389">
        <f>VLOOKUP(C42,'PianificazionePMO(CFI-TS)'!$B$7:$I$36,7,FALSE)</f>
        <v>43271</v>
      </c>
      <c r="L42" s="389">
        <f>VLOOKUP(C42,'PianificazionePMO(CFI-TS)'!$B$7:$I$36,8,FALSE)</f>
        <v>43315</v>
      </c>
      <c r="N42" s="374">
        <f>IF(N$3=1,M42,IF(N$2&lt;=$F$1,'PianificazionePMO(CFI-TS)'!PY15+'PianificazionePMO(CFI-TS)'!UB15+'PianificazionePMO(CFI-TS)'!YE15,$J12+$I12))</f>
        <v>16</v>
      </c>
      <c r="O42" s="374">
        <f>IF(O$3=1,N42,IF(O$2&lt;=$F$1,'PianificazionePMO(CFI-TS)'!PZ15+'PianificazionePMO(CFI-TS)'!UC15+'PianificazionePMO(CFI-TS)'!YF15,$J12+$I12))</f>
        <v>16</v>
      </c>
      <c r="P42" s="374">
        <f>IF(P$3=1,O42,IF(P$2&lt;=$F$1,'PianificazionePMO(CFI-TS)'!QA15+'PianificazionePMO(CFI-TS)'!UD15+'PianificazionePMO(CFI-TS)'!YG15,$J12+$I12))</f>
        <v>16</v>
      </c>
      <c r="Q42" s="374">
        <f>IF(Q$3=1,P42,IF(Q$2&lt;=$F$1,'PianificazionePMO(CFI-TS)'!QB15+'PianificazionePMO(CFI-TS)'!UE15+'PianificazionePMO(CFI-TS)'!YH15,$J12+$I12))</f>
        <v>16</v>
      </c>
      <c r="R42" s="374">
        <f>IF(R$3=1,Q42,IF(R$2&lt;=$F$1,'PianificazionePMO(CFI-TS)'!QC15+'PianificazionePMO(CFI-TS)'!UF15+'PianificazionePMO(CFI-TS)'!YI15,$J12+$I12))</f>
        <v>16</v>
      </c>
      <c r="S42" s="374">
        <f>IF(S$3=1,R42,IF(S$2&lt;=$F$1,'PianificazionePMO(CFI-TS)'!QD15+'PianificazionePMO(CFI-TS)'!UG15+'PianificazionePMO(CFI-TS)'!YJ15,$J12+$I12))</f>
        <v>16</v>
      </c>
      <c r="T42" s="374">
        <f>IF(T$3=1,S42,IF(T$2&lt;=$F$1,'PianificazionePMO(CFI-TS)'!QE15+'PianificazionePMO(CFI-TS)'!UH15+'PianificazionePMO(CFI-TS)'!YK15,$J12+$I12))</f>
        <v>16</v>
      </c>
      <c r="U42" s="374">
        <f>IF(U$3=1,T42,IF(U$2&lt;=$F$1,'PianificazionePMO(CFI-TS)'!QF15+'PianificazionePMO(CFI-TS)'!UI15+'PianificazionePMO(CFI-TS)'!YL15,$J12+$I12))</f>
        <v>16</v>
      </c>
      <c r="V42" s="374">
        <f>IF(V$3=1,U42,IF(V$2&lt;=$F$1,'PianificazionePMO(CFI-TS)'!QG15+'PianificazionePMO(CFI-TS)'!UJ15+'PianificazionePMO(CFI-TS)'!YM15,$J12+$I12))</f>
        <v>16</v>
      </c>
      <c r="W42" s="374">
        <f>IF(W$3=1,V42,IF(W$2&lt;=$F$1,'PianificazionePMO(CFI-TS)'!QH15+'PianificazionePMO(CFI-TS)'!UK15+'PianificazionePMO(CFI-TS)'!YN15,$J12+$I12))</f>
        <v>16</v>
      </c>
      <c r="X42" s="374">
        <f>IF(X$3=1,W42,IF(X$2&lt;=$F$1,'PianificazionePMO(CFI-TS)'!QI15+'PianificazionePMO(CFI-TS)'!UL15+'PianificazionePMO(CFI-TS)'!YO15,$J12+$I12))</f>
        <v>16</v>
      </c>
      <c r="Y42" s="374">
        <f>IF(Y$3=1,X42,IF(Y$2&lt;=$F$1,'PianificazionePMO(CFI-TS)'!QJ15+'PianificazionePMO(CFI-TS)'!UM15+'PianificazionePMO(CFI-TS)'!YP15,$J12+$I12))</f>
        <v>16</v>
      </c>
      <c r="Z42" s="374">
        <f>IF(Z$3=1,Y42,IF(Z$2&lt;=$F$1,'PianificazionePMO(CFI-TS)'!QK15+'PianificazionePMO(CFI-TS)'!UN15+'PianificazionePMO(CFI-TS)'!YQ15,$J12+$I12))</f>
        <v>16</v>
      </c>
      <c r="AA42" s="374">
        <f>IF(AA$3=1,Z42,IF(AA$2&lt;=$F$1,'PianificazionePMO(CFI-TS)'!QL15+'PianificazionePMO(CFI-TS)'!UO15+'PianificazionePMO(CFI-TS)'!YR15,$J12+$I12))</f>
        <v>16</v>
      </c>
      <c r="AB42" s="374">
        <f>IF(AB$3=1,AA42,IF(AB$2&lt;=$F$1,'PianificazionePMO(CFI-TS)'!QM15+'PianificazionePMO(CFI-TS)'!UP15+'PianificazionePMO(CFI-TS)'!YS15,$J12+$I12))</f>
        <v>16</v>
      </c>
      <c r="AC42" s="374">
        <f>IF(AC$3=1,AB42,IF(AC$2&lt;=$F$1,'PianificazionePMO(CFI-TS)'!QN15+'PianificazionePMO(CFI-TS)'!UQ15+'PianificazionePMO(CFI-TS)'!YT15,$J12+$I12))</f>
        <v>16</v>
      </c>
      <c r="AD42" s="374">
        <f>IF(AD$3=1,AC42,IF(AD$2&lt;=$F$1,'PianificazionePMO(CFI-TS)'!QO15+'PianificazionePMO(CFI-TS)'!UR15+'PianificazionePMO(CFI-TS)'!YU15,$J12+$I12))</f>
        <v>16</v>
      </c>
      <c r="AE42" s="374">
        <f>IF(AE$3=1,AD42,IF(AE$2&lt;=$F$1,'PianificazionePMO(CFI-TS)'!QP15+'PianificazionePMO(CFI-TS)'!US15+'PianificazionePMO(CFI-TS)'!YV15,$J12+$I12))</f>
        <v>16</v>
      </c>
      <c r="AF42" s="374">
        <f>IF(AF$3=1,AE42,IF(AF$2&lt;=$F$1,'PianificazionePMO(CFI-TS)'!QQ15+'PianificazionePMO(CFI-TS)'!UT15+'PianificazionePMO(CFI-TS)'!YW15,$J12+$I12))</f>
        <v>16</v>
      </c>
      <c r="AG42" s="374">
        <f>IF(AG$3=1,AF42,IF(AG$2&lt;=$F$1,'PianificazionePMO(CFI-TS)'!QR15+'PianificazionePMO(CFI-TS)'!UU15+'PianificazionePMO(CFI-TS)'!YX15,$J12+$I12))</f>
        <v>16</v>
      </c>
      <c r="AH42" s="374">
        <f>IF(AH$3=1,AG42,IF(AH$2&lt;=$F$1,'PianificazionePMO(CFI-TS)'!QS15+'PianificazionePMO(CFI-TS)'!UV15+'PianificazionePMO(CFI-TS)'!YY15,$J12+$I12))</f>
        <v>15</v>
      </c>
      <c r="AI42" s="374">
        <f>IF(AI$3=1,AH42,IF(AI$2&lt;=$F$1,'PianificazionePMO(CFI-TS)'!QT15+'PianificazionePMO(CFI-TS)'!UW15+'PianificazionePMO(CFI-TS)'!YZ15,$J12+$I12))</f>
        <v>15</v>
      </c>
      <c r="AJ42" s="374">
        <f>IF(AJ$3=1,AI42,IF(AJ$2&lt;=$F$1,'PianificazionePMO(CFI-TS)'!QU15+'PianificazionePMO(CFI-TS)'!UX15+'PianificazionePMO(CFI-TS)'!ZA15,$J12+$I12))</f>
        <v>15</v>
      </c>
      <c r="AK42" s="374">
        <f>IF(AK$3=1,AJ42,IF(AK$2&lt;=$F$1,'PianificazionePMO(CFI-TS)'!QV15+'PianificazionePMO(CFI-TS)'!UY15+'PianificazionePMO(CFI-TS)'!ZB15,$J12+$I12))</f>
        <v>0.375</v>
      </c>
      <c r="AL42" s="374">
        <f>IF(AL$3=1,AK42,IF(AL$2&lt;=$F$1,'PianificazionePMO(CFI-TS)'!QW15+'PianificazionePMO(CFI-TS)'!UZ15+'PianificazionePMO(CFI-TS)'!ZC15,$J12+$I12))</f>
        <v>0.375</v>
      </c>
      <c r="AM42" s="374">
        <f>IF(AM$3=1,AL42,IF(AM$2&lt;=$F$1,'PianificazionePMO(CFI-TS)'!QX15+'PianificazionePMO(CFI-TS)'!VA15+'PianificazionePMO(CFI-TS)'!ZD15,$J12+$I12))</f>
        <v>0.375</v>
      </c>
      <c r="AN42" s="374">
        <f>IF(AN$3=1,AM42,IF(AN$2&lt;=$F$1,'PianificazionePMO(CFI-TS)'!QY15+'PianificazionePMO(CFI-TS)'!VB15+'PianificazionePMO(CFI-TS)'!ZE15,$J12+$I12))</f>
        <v>0.375</v>
      </c>
      <c r="AO42" s="374">
        <f>IF(AO$3=1,AN42,IF(AO$2&lt;=$F$1,'PianificazionePMO(CFI-TS)'!QZ15+'PianificazionePMO(CFI-TS)'!VC15+'PianificazionePMO(CFI-TS)'!ZF15,$J12+$I12))</f>
        <v>0.375</v>
      </c>
      <c r="AP42" s="374">
        <f>IF(AP$3=1,AO42,IF(AP$2&lt;=$F$1,'PianificazionePMO(CFI-TS)'!RA15+'PianificazionePMO(CFI-TS)'!VD15+'PianificazionePMO(CFI-TS)'!ZG15,$J12+$I12))</f>
        <v>0.375</v>
      </c>
      <c r="AQ42" s="374">
        <f>IF(AQ$3=1,AP42,IF(AQ$2&lt;=$F$1,'PianificazionePMO(CFI-TS)'!RB15+'PianificazionePMO(CFI-TS)'!VE15+'PianificazionePMO(CFI-TS)'!ZH15,$J12+$I12))</f>
        <v>0.375</v>
      </c>
      <c r="AR42" s="374">
        <f>IF(AR$3=1,AQ42,IF(AR$2&lt;=$F$1,'PianificazionePMO(CFI-TS)'!RC15+'PianificazionePMO(CFI-TS)'!VF15+'PianificazionePMO(CFI-TS)'!ZI15,$J12+$I12))</f>
        <v>0.375</v>
      </c>
      <c r="AS42" s="374">
        <f>IF(AS$3=1,AR42,IF(AS$2&lt;=$F$1,'PianificazionePMO(CFI-TS)'!RD15+'PianificazionePMO(CFI-TS)'!VG15+'PianificazionePMO(CFI-TS)'!ZJ15,$J12+$I12))</f>
        <v>0.375</v>
      </c>
      <c r="AT42" s="374">
        <f>IF(AT$3=1,AS42,IF(AT$2&lt;=$F$1,'PianificazionePMO(CFI-TS)'!RE15+'PianificazionePMO(CFI-TS)'!VH15+'PianificazionePMO(CFI-TS)'!ZK15,$J12+$I12))</f>
        <v>0.375</v>
      </c>
      <c r="AU42" s="374">
        <f>IF(AU$3=1,AT42,IF(AU$2&lt;=$F$1,'PianificazionePMO(CFI-TS)'!RF15+'PianificazionePMO(CFI-TS)'!VI15+'PianificazionePMO(CFI-TS)'!ZL15,$J12+$I12))</f>
        <v>0.375</v>
      </c>
      <c r="AV42" s="374">
        <f>IF(AV$3=1,AU42,IF(AV$2&lt;=$F$1,'PianificazionePMO(CFI-TS)'!RG15+'PianificazionePMO(CFI-TS)'!VJ15+'PianificazionePMO(CFI-TS)'!ZM15,$J12+$I12))</f>
        <v>0.375</v>
      </c>
      <c r="AW42" s="374">
        <f>IF(AW$3=1,AV42,IF(AW$2&lt;=$F$1,'PianificazionePMO(CFI-TS)'!RH15+'PianificazionePMO(CFI-TS)'!VK15+'PianificazionePMO(CFI-TS)'!ZN15,$J12+$I12))</f>
        <v>0.375</v>
      </c>
      <c r="AX42" s="374">
        <f>IF(AX$3=1,AW42,IF(AX$2&lt;=$F$1,'PianificazionePMO(CFI-TS)'!RI15+'PianificazionePMO(CFI-TS)'!VL15+'PianificazionePMO(CFI-TS)'!ZO15,$J12+$I12))</f>
        <v>0.375</v>
      </c>
      <c r="AY42" s="374">
        <f>IF(AY$3=1,AX42,IF(AY$2&lt;=$F$1,'PianificazionePMO(CFI-TS)'!RJ15+'PianificazionePMO(CFI-TS)'!VM15+'PianificazionePMO(CFI-TS)'!ZP15,$J12+$I12))</f>
        <v>0.375</v>
      </c>
      <c r="AZ42" s="374">
        <f>IF(AZ$3=1,AY42,IF(AZ$2&lt;=$F$1,'PianificazionePMO(CFI-TS)'!RK15+'PianificazionePMO(CFI-TS)'!VN15+'PianificazionePMO(CFI-TS)'!ZQ15,$J12+$I12))</f>
        <v>0.375</v>
      </c>
      <c r="BA42" s="374">
        <f>IF(BA$3=1,AZ42,IF(BA$2&lt;=$F$1,'PianificazionePMO(CFI-TS)'!RL15+'PianificazionePMO(CFI-TS)'!VO15+'PianificazionePMO(CFI-TS)'!ZR15,$J12+$I12))</f>
        <v>0.375</v>
      </c>
      <c r="BB42" s="374">
        <f>IF(BB$3=1,BA42,IF(BB$2&lt;=$F$1,'PianificazionePMO(CFI-TS)'!RM15+'PianificazionePMO(CFI-TS)'!VP15+'PianificazionePMO(CFI-TS)'!ZS15,$J12+$I12))</f>
        <v>0.375</v>
      </c>
      <c r="BC42" s="374">
        <f>IF(BC$3=1,BB42,IF(BC$2&lt;=$F$1,'PianificazionePMO(CFI-TS)'!RN15+'PianificazionePMO(CFI-TS)'!VQ15+'PianificazionePMO(CFI-TS)'!ZT15,$J12+$I12))</f>
        <v>0.375</v>
      </c>
      <c r="BD42" s="374">
        <f>IF(BD$3=1,BC42,IF(BD$2&lt;=$F$1,'PianificazionePMO(CFI-TS)'!RO15+'PianificazionePMO(CFI-TS)'!VR15+'PianificazionePMO(CFI-TS)'!ZU15,$J12+$I12))</f>
        <v>0.375</v>
      </c>
      <c r="BE42" s="374">
        <f>IF(BE$3=1,BD42,IF(BE$2&lt;=$F$1,'PianificazionePMO(CFI-TS)'!RP15+'PianificazionePMO(CFI-TS)'!VS15+'PianificazionePMO(CFI-TS)'!ZV15,$J12+$I12))</f>
        <v>0.375</v>
      </c>
      <c r="BF42" s="374">
        <f>IF(BF$3=1,BE42,IF(BF$2&lt;=$F$1,'PianificazionePMO(CFI-TS)'!RQ15+'PianificazionePMO(CFI-TS)'!VT15+'PianificazionePMO(CFI-TS)'!ZW15,$J12+$I12))</f>
        <v>0.375</v>
      </c>
      <c r="BG42" s="374">
        <f>IF(BG$3=1,BF42,IF(BG$2&lt;=$F$1,'PianificazionePMO(CFI-TS)'!RR15+'PianificazionePMO(CFI-TS)'!VU15+'PianificazionePMO(CFI-TS)'!ZX15,$J12+$I12))</f>
        <v>0.375</v>
      </c>
      <c r="BH42" s="374">
        <f>IF(BH$3=1,BG42,IF(BH$2&lt;=$F$1,'PianificazionePMO(CFI-TS)'!RS15+'PianificazionePMO(CFI-TS)'!VV15+'PianificazionePMO(CFI-TS)'!ZY15,$J12+$I12))</f>
        <v>0.375</v>
      </c>
      <c r="BI42" s="374">
        <f>IF(BI$3=1,BH42,IF(BI$2&lt;=$F$1,'PianificazionePMO(CFI-TS)'!RT15+'PianificazionePMO(CFI-TS)'!VW15+'PianificazionePMO(CFI-TS)'!ZZ15,BH42+$I42))</f>
        <v>0.75</v>
      </c>
      <c r="BJ42" s="374">
        <f>IF(BJ$3=1,BI42,IF(BJ$2&lt;=$F$1,'PianificazionePMO(CFI-TS)'!RU15+'PianificazionePMO(CFI-TS)'!VX15+'PianificazionePMO(CFI-TS)'!AAA15,BI42+$I42))</f>
        <v>1.125</v>
      </c>
      <c r="BK42" s="374">
        <f>IF(BK$3=1,BJ42,IF(BK$2&lt;=$F$1,'PianificazionePMO(CFI-TS)'!RV15+'PianificazionePMO(CFI-TS)'!VY15+'PianificazionePMO(CFI-TS)'!AAB15,BJ42+$I42))</f>
        <v>1.5</v>
      </c>
      <c r="BL42" s="374">
        <f>IF(BL$3=1,BK42,IF(BL$2&lt;=$F$1,'PianificazionePMO(CFI-TS)'!RW15+'PianificazionePMO(CFI-TS)'!VZ15+'PianificazionePMO(CFI-TS)'!AAC15,BK42+$I42))</f>
        <v>1.875</v>
      </c>
      <c r="BM42" s="374">
        <f>IF(BM$3=1,BL42,IF(BM$2&lt;=$F$1,'PianificazionePMO(CFI-TS)'!RX15+'PianificazionePMO(CFI-TS)'!WA15+'PianificazionePMO(CFI-TS)'!AAD15,BL42+$I42))</f>
        <v>2.25</v>
      </c>
      <c r="BN42" s="374">
        <f>IF(BN$3=1,BM42,IF(BN$2&lt;=$F$1,'PianificazionePMO(CFI-TS)'!RY15+'PianificazionePMO(CFI-TS)'!WB15+'PianificazionePMO(CFI-TS)'!AAE15,BM42+$I42))</f>
        <v>2.25</v>
      </c>
      <c r="BO42" s="374">
        <f>IF(BO$3=1,BN42,IF(BO$2&lt;=$F$1,'PianificazionePMO(CFI-TS)'!RZ15+'PianificazionePMO(CFI-TS)'!WC15+'PianificazionePMO(CFI-TS)'!AAF15,BN42+$I42))</f>
        <v>2.25</v>
      </c>
      <c r="BP42" s="374">
        <f>IF(BP$3=1,BO42,IF(BP$2&lt;=$F$1,'PianificazionePMO(CFI-TS)'!SA15+'PianificazionePMO(CFI-TS)'!WD15+'PianificazionePMO(CFI-TS)'!AAG15,BO42+$I42))</f>
        <v>2.625</v>
      </c>
      <c r="BQ42" s="374">
        <f>IF(BQ$3=1,BP42,IF(BQ$2&lt;=$F$1,'PianificazionePMO(CFI-TS)'!SB15+'PianificazionePMO(CFI-TS)'!WE15+'PianificazionePMO(CFI-TS)'!AAH15,BP42+$I42))</f>
        <v>3</v>
      </c>
      <c r="BR42" s="374">
        <f>IF(BR$3=1,BQ42,IF(BR$2&lt;=$F$1,'PianificazionePMO(CFI-TS)'!SC15+'PianificazionePMO(CFI-TS)'!WF15+'PianificazionePMO(CFI-TS)'!AAI15,BQ42+$I42))</f>
        <v>3.375</v>
      </c>
      <c r="BS42" s="374">
        <f>IF(BS$3=1,BR42,IF(BS$2&lt;=$F$1,'PianificazionePMO(CFI-TS)'!SD15+'PianificazionePMO(CFI-TS)'!WG15+'PianificazionePMO(CFI-TS)'!AAJ15,BR42+$I42))</f>
        <v>3.75</v>
      </c>
      <c r="BT42" s="374">
        <f>IF(BT$3=1,BS42,IF(BT$2&lt;=$F$1,'PianificazionePMO(CFI-TS)'!SE15+'PianificazionePMO(CFI-TS)'!WH15+'PianificazionePMO(CFI-TS)'!AAK15,BS42+$I42))</f>
        <v>4.125</v>
      </c>
      <c r="BU42" s="374">
        <f>IF(BU$3=1,BT42,IF(BU$2&lt;=$F$1,'PianificazionePMO(CFI-TS)'!SF15+'PianificazionePMO(CFI-TS)'!WI15+'PianificazionePMO(CFI-TS)'!AAL15,BT42+$I42))</f>
        <v>4.125</v>
      </c>
      <c r="BV42" s="374">
        <f>IF(BV$3=1,BU42,IF(BV$2&lt;=$F$1,'PianificazionePMO(CFI-TS)'!SG15+'PianificazionePMO(CFI-TS)'!WJ15+'PianificazionePMO(CFI-TS)'!AAM15,BU42+$I42))</f>
        <v>4.125</v>
      </c>
      <c r="BW42" s="374">
        <f>IF(BW$3=1,BV42,IF(BW$2&lt;=$F$1,'PianificazionePMO(CFI-TS)'!SH15+'PianificazionePMO(CFI-TS)'!WK15+'PianificazionePMO(CFI-TS)'!AAN15,BV42+$I42))</f>
        <v>4.5</v>
      </c>
      <c r="BX42" s="374">
        <f>IF(BX$3=1,BW42,IF(BX$2&lt;=$F$1,'PianificazionePMO(CFI-TS)'!SI15+'PianificazionePMO(CFI-TS)'!WL15+'PianificazionePMO(CFI-TS)'!AAO15,BW42+$I42))</f>
        <v>4.5</v>
      </c>
      <c r="BY42" s="374">
        <f>IF(BY$3=1,BX42,IF(BY$2&lt;=$F$1,'PianificazionePMO(CFI-TS)'!SJ15+'PianificazionePMO(CFI-TS)'!WM15+'PianificazionePMO(CFI-TS)'!AAP15,BX42+$I42))</f>
        <v>4.5</v>
      </c>
      <c r="BZ42" s="374">
        <f>IF(BZ$3=1,BY42,IF(BZ$2&lt;=$F$1,'PianificazionePMO(CFI-TS)'!SK15+'PianificazionePMO(CFI-TS)'!WN15+'PianificazionePMO(CFI-TS)'!AAQ15,BY42+$I42))</f>
        <v>4.875</v>
      </c>
      <c r="CA42" s="374">
        <f>IF(CA$3=1,BZ42,IF(CA$2&lt;=$F$1,'PianificazionePMO(CFI-TS)'!SL15+'PianificazionePMO(CFI-TS)'!WO15+'PianificazionePMO(CFI-TS)'!AAR15,BZ42+$I42))</f>
        <v>5.25</v>
      </c>
      <c r="CB42" s="374">
        <f>IF(CB$3=1,CA42,IF(CB$2&lt;=$F$1,'PianificazionePMO(CFI-TS)'!SM15+'PianificazionePMO(CFI-TS)'!WP15+'PianificazionePMO(CFI-TS)'!AAS15,CA42+$I42))</f>
        <v>5.25</v>
      </c>
      <c r="CC42" s="374">
        <f>IF(CC$3=1,CB42,IF(CC$2&lt;=$F$1,'PianificazionePMO(CFI-TS)'!SN15+'PianificazionePMO(CFI-TS)'!WQ15+'PianificazionePMO(CFI-TS)'!AAT15,CB42+$I42))</f>
        <v>5.25</v>
      </c>
      <c r="CD42" s="374">
        <f>IF(CD$3=1,CC42,IF(CD$2&lt;=$F$1,'PianificazionePMO(CFI-TS)'!SO15+'PianificazionePMO(CFI-TS)'!WR15+'PianificazionePMO(CFI-TS)'!AAU15,CC42+$I42))</f>
        <v>5.625</v>
      </c>
      <c r="CE42" s="374">
        <f>IF(CE$3=1,CD42,IF(CE$2&lt;=$F$1,'PianificazionePMO(CFI-TS)'!SP15+'PianificazionePMO(CFI-TS)'!WS15+'PianificazionePMO(CFI-TS)'!AAV15,CD42+$I42))</f>
        <v>6</v>
      </c>
      <c r="CF42" s="374">
        <f>IF(CF$3=1,CE42,IF(CF$2&lt;=$F$1,'PianificazionePMO(CFI-TS)'!SQ15+'PianificazionePMO(CFI-TS)'!WT15+'PianificazionePMO(CFI-TS)'!AAW15,CE42+$I42))</f>
        <v>6.375</v>
      </c>
      <c r="CG42" s="374">
        <f>IF(CG$3=1,CF42,IF(CG$2&lt;=$F$1,'PianificazionePMO(CFI-TS)'!SR15+'PianificazionePMO(CFI-TS)'!WU15+'PianificazionePMO(CFI-TS)'!AAX15,CF42+$I42))</f>
        <v>6.75</v>
      </c>
      <c r="CH42" s="374">
        <f>IF(CH$3=1,CG42,IF(CH$2&lt;=$F$1,'PianificazionePMO(CFI-TS)'!SS15+'PianificazionePMO(CFI-TS)'!WV15+'PianificazionePMO(CFI-TS)'!AAY15,CG42+$I42))</f>
        <v>7.125</v>
      </c>
      <c r="CI42" s="374">
        <f>IF(CI$3=1,CH42,IF(CI$2&lt;=$F$1,'PianificazionePMO(CFI-TS)'!ST15+'PianificazionePMO(CFI-TS)'!WW15+'PianificazionePMO(CFI-TS)'!AAZ15,CH42+$I42))</f>
        <v>7.125</v>
      </c>
      <c r="CJ42" s="374">
        <f>IF(CJ$3=1,CI42,IF(CJ$2&lt;=$F$1,'PianificazionePMO(CFI-TS)'!SU15+'PianificazionePMO(CFI-TS)'!WX15+'PianificazionePMO(CFI-TS)'!ABA15,CI42+$I42))</f>
        <v>7.125</v>
      </c>
      <c r="CK42" s="374">
        <f>IF(CK$3=1,CJ42,IF(CK$2&lt;=$F$1,'PianificazionePMO(CFI-TS)'!SV15+'PianificazionePMO(CFI-TS)'!WY15+'PianificazionePMO(CFI-TS)'!ABB15,CJ42+$I42))</f>
        <v>7.5</v>
      </c>
      <c r="CL42" s="374">
        <f>IF(CL$3=1,CK42,IF(CL$2&lt;=$F$1,'PianificazionePMO(CFI-TS)'!SW15+'PianificazionePMO(CFI-TS)'!WZ15+'PianificazionePMO(CFI-TS)'!ABC15,CK42+$I42))</f>
        <v>7.875</v>
      </c>
      <c r="CM42" s="374">
        <f>IF(CM$3=1,CL42,IF(CM$2&lt;=$F$1,'PianificazionePMO(CFI-TS)'!SX15+'PianificazionePMO(CFI-TS)'!XA15+'PianificazionePMO(CFI-TS)'!ABD15,CL42+$I42))</f>
        <v>8.25</v>
      </c>
      <c r="CN42" s="374">
        <f>IF(CN$3=1,CM42,IF(CN$2&lt;=$F$1,'PianificazionePMO(CFI-TS)'!SY15+'PianificazionePMO(CFI-TS)'!XB15+'PianificazionePMO(CFI-TS)'!ABE15,CM42+$I42))</f>
        <v>8.625</v>
      </c>
      <c r="CO42" s="374">
        <f>IF(CO$3=1,CN42,IF(CO$2&lt;=$F$1,'PianificazionePMO(CFI-TS)'!SZ15+'PianificazionePMO(CFI-TS)'!XC15+'PianificazionePMO(CFI-TS)'!ABF15,CN42+$I42))</f>
        <v>9</v>
      </c>
      <c r="CP42" s="374">
        <f>IF(CP$3=1,CO42,IF(CP$2&lt;=$F$1,'PianificazionePMO(CFI-TS)'!TA15+'PianificazionePMO(CFI-TS)'!XD15+'PianificazionePMO(CFI-TS)'!ABG15,CO42+$I42))</f>
        <v>9</v>
      </c>
      <c r="CQ42" s="374">
        <f>IF(CQ$3=1,CP42,IF(CQ$2&lt;=$F$1,'PianificazionePMO(CFI-TS)'!TB15+'PianificazionePMO(CFI-TS)'!XE15+'PianificazionePMO(CFI-TS)'!ABH15,CP42+$I42))</f>
        <v>9</v>
      </c>
      <c r="CR42" s="374">
        <f>IF(CR$3=1,CQ42,IF(CR$2&lt;=$F$1,'PianificazionePMO(CFI-TS)'!TC15+'PianificazionePMO(CFI-TS)'!XF15+'PianificazionePMO(CFI-TS)'!ABI15,CQ42+$I42))</f>
        <v>9.375</v>
      </c>
      <c r="CS42" s="374">
        <f>IF(CS$3=1,CR42,IF(CS$2&lt;=$F$1,'PianificazionePMO(CFI-TS)'!TD15+'PianificazionePMO(CFI-TS)'!XG15+'PianificazionePMO(CFI-TS)'!ABJ15,CR42+$I42))</f>
        <v>9.75</v>
      </c>
      <c r="CT42" s="374">
        <f>IF(CT$3=1,CS42,IF(CT$2&lt;=$F$1,'PianificazionePMO(CFI-TS)'!TE15+'PianificazionePMO(CFI-TS)'!XH15+'PianificazionePMO(CFI-TS)'!ABK15,CS42+$I42))</f>
        <v>10.125</v>
      </c>
      <c r="CU42" s="374">
        <f>IF(CU$3=1,CT42,IF(CU$2&lt;=$F$1,'PianificazionePMO(CFI-TS)'!TF15+'PianificazionePMO(CFI-TS)'!XI15+'PianificazionePMO(CFI-TS)'!ABL15,CT42+$I42))</f>
        <v>10.5</v>
      </c>
      <c r="CV42" s="374">
        <f>IF(CV$3=1,CU42,IF(CV$2&lt;=$F$1,'PianificazionePMO(CFI-TS)'!TG15+'PianificazionePMO(CFI-TS)'!XJ15+'PianificazionePMO(CFI-TS)'!ABM15,CU42+$I42))</f>
        <v>10.875</v>
      </c>
      <c r="CW42" s="374">
        <f>IF(CW$3=1,CV42,IF(CW$2&lt;=$F$1,'PianificazionePMO(CFI-TS)'!TH15+'PianificazionePMO(CFI-TS)'!XK15+'PianificazionePMO(CFI-TS)'!ABN15,CV42+$I42))</f>
        <v>10.875</v>
      </c>
      <c r="CX42" s="374">
        <f>IF(CX$3=1,CW42,IF(CX$2&lt;=$F$1,'PianificazionePMO(CFI-TS)'!TI15+'PianificazionePMO(CFI-TS)'!XL15+'PianificazionePMO(CFI-TS)'!ABO15,CW42+$I42))</f>
        <v>10.875</v>
      </c>
      <c r="CY42" s="374">
        <f>IF(CY$3=1,CX42,IF(CY$2&lt;=$F$1,'PianificazionePMO(CFI-TS)'!TJ15+'PianificazionePMO(CFI-TS)'!XM15+'PianificazionePMO(CFI-TS)'!ABP15,CX42+$I42))</f>
        <v>11.25</v>
      </c>
      <c r="CZ42" s="374">
        <f>IF(CZ$3=1,CY42,IF(CZ$2&lt;=$F$1,'PianificazionePMO(CFI-TS)'!TK15+'PianificazionePMO(CFI-TS)'!XN15+'PianificazionePMO(CFI-TS)'!ABQ15,CY42+$I42))</f>
        <v>11.625</v>
      </c>
      <c r="DA42" s="374">
        <f>IF(DA$3=1,CZ42,IF(DA$2&lt;=$F$1,'PianificazionePMO(CFI-TS)'!TL15+'PianificazionePMO(CFI-TS)'!XO15+'PianificazionePMO(CFI-TS)'!ABR15,CZ42+$I42))</f>
        <v>12</v>
      </c>
      <c r="DB42" s="374">
        <f>IF(DB$3=1,DA42,IF(DB$2&lt;=$F$1,'PianificazionePMO(CFI-TS)'!TM15+'PianificazionePMO(CFI-TS)'!XP15+'PianificazionePMO(CFI-TS)'!ABS15,DA42+$I42))</f>
        <v>12.375</v>
      </c>
      <c r="DC42" s="374">
        <f>IF(DC$3=1,DB42,IF(DC$2&lt;=$F$1,'PianificazionePMO(CFI-TS)'!TN15+'PianificazionePMO(CFI-TS)'!XQ15+'PianificazionePMO(CFI-TS)'!ABT15,DB42+$I42))</f>
        <v>12.75</v>
      </c>
      <c r="DD42" s="374">
        <f>IF(DD$3=1,DC42,IF(DD$2&lt;=$F$1,'PianificazionePMO(CFI-TS)'!TO15+'PianificazionePMO(CFI-TS)'!XR15+'PianificazionePMO(CFI-TS)'!ABU15,DC42+$I42))</f>
        <v>12.75</v>
      </c>
      <c r="DE42" s="374">
        <f>IF(DE$3=1,DD42,IF(DE$2&lt;=$F$1,'PianificazionePMO(CFI-TS)'!TP15+'PianificazionePMO(CFI-TS)'!XS15+'PianificazionePMO(CFI-TS)'!ABV15,DD42+$I42))</f>
        <v>12.75</v>
      </c>
      <c r="DF42" s="374">
        <f>IF(DF$3=1,DE42,IF(DF$2&lt;=$F$1,'PianificazionePMO(CFI-TS)'!TQ15+'PianificazionePMO(CFI-TS)'!XT15+'PianificazionePMO(CFI-TS)'!ABW15,DE42+$I42))</f>
        <v>13.125</v>
      </c>
      <c r="DG42" s="374">
        <f>IF(DG$3=1,DF42,IF(DG$2&lt;=$F$1,'PianificazionePMO(CFI-TS)'!TR15+'PianificazionePMO(CFI-TS)'!XU15+'PianificazionePMO(CFI-TS)'!ABX15,DF42+$I42))</f>
        <v>13.5</v>
      </c>
      <c r="DH42" s="374">
        <f>IF(DH$3=1,DG42,IF(DH$2&lt;=$F$1,'PianificazionePMO(CFI-TS)'!TS15+'PianificazionePMO(CFI-TS)'!XV15+'PianificazionePMO(CFI-TS)'!ABY15,DG42+$I42))</f>
        <v>13.875</v>
      </c>
      <c r="DI42" s="374">
        <f>IF(DI$3=1,DH42,IF(DI$2&lt;=$F$1,'PianificazionePMO(CFI-TS)'!TT15+'PianificazionePMO(CFI-TS)'!XW15+'PianificazionePMO(CFI-TS)'!ABZ15,DH42+$I42))</f>
        <v>14.25</v>
      </c>
      <c r="DJ42" s="374">
        <f>IF(DJ$3=1,DI42,IF(DJ$2&lt;=$F$1,'PianificazionePMO(CFI-TS)'!TU15+'PianificazionePMO(CFI-TS)'!XX15+'PianificazionePMO(CFI-TS)'!ACA15,DI42+$I42))</f>
        <v>14.625</v>
      </c>
      <c r="DK42" s="374"/>
      <c r="DL42" s="374"/>
      <c r="DM42" s="374"/>
      <c r="DN42" s="371"/>
      <c r="DO42" s="371"/>
      <c r="DP42" s="371"/>
      <c r="DQ42" s="371"/>
      <c r="DR42" s="371"/>
      <c r="DS42" s="371"/>
      <c r="DT42" s="371"/>
      <c r="DU42" s="371"/>
      <c r="DV42" s="371"/>
      <c r="DW42" s="371"/>
      <c r="DX42" s="371"/>
      <c r="DY42" s="371"/>
      <c r="DZ42" s="371"/>
      <c r="EA42" s="371"/>
      <c r="EB42" s="371"/>
      <c r="EC42" s="371"/>
      <c r="ED42" s="371"/>
      <c r="EE42" s="371"/>
      <c r="EF42" s="371"/>
      <c r="EG42" s="371"/>
      <c r="EH42" s="371"/>
      <c r="EI42" s="371"/>
      <c r="EJ42" s="371"/>
      <c r="EK42" s="371"/>
      <c r="EL42" s="371"/>
      <c r="EM42" s="371"/>
      <c r="EN42" s="371"/>
      <c r="EO42" s="371"/>
      <c r="EP42" s="371"/>
      <c r="EQ42" s="371"/>
      <c r="ER42" s="371"/>
      <c r="ES42" s="371"/>
      <c r="ET42" s="371"/>
      <c r="EU42" s="371"/>
      <c r="EV42" s="371"/>
      <c r="EW42" s="371"/>
      <c r="EX42" s="371"/>
      <c r="EY42" s="371"/>
      <c r="EZ42" s="371"/>
      <c r="FA42" s="371"/>
      <c r="FB42" s="371"/>
      <c r="FC42" s="371"/>
      <c r="FD42" s="371"/>
      <c r="FE42" s="371"/>
      <c r="FF42" s="371"/>
      <c r="FG42" s="371"/>
      <c r="FH42" s="371"/>
      <c r="FI42" s="371"/>
      <c r="FJ42" s="371"/>
    </row>
    <row r="43" spans="1:166" outlineLevel="1">
      <c r="A43" s="824"/>
      <c r="B43" s="362" t="str">
        <f t="shared" si="14"/>
        <v>P59-Deploy &amp; Change CRMT</v>
      </c>
      <c r="C43" s="362" t="str">
        <f t="shared" si="15"/>
        <v>AO004511_YYY64</v>
      </c>
      <c r="D43" s="362" t="str">
        <f t="shared" si="16"/>
        <v>Piano di Rientro</v>
      </c>
      <c r="E43" s="369">
        <f>VLOOKUP(C43,'Lista PMO'!B:AB,11,FALSE)</f>
        <v>0</v>
      </c>
      <c r="F43" s="370">
        <f>VLOOKUP(C43,'Lista PMO'!$B$1:$BO$42,56,FALSE)</f>
        <v>0</v>
      </c>
      <c r="G43" s="369">
        <f t="shared" si="17"/>
        <v>0</v>
      </c>
      <c r="H43" s="378">
        <f>IFERROR(F43/(NETWORKDAYS($K43,$F$1,hol!$A$1:$A$8)),0)</f>
        <v>0</v>
      </c>
      <c r="I43" s="378">
        <f>IFERROR(G43/((NETWORKDAYS($F$1+1,$L13,hol!$A$1:$A$9)+$J$1)),0)</f>
        <v>0</v>
      </c>
      <c r="J43" s="378">
        <f t="shared" si="18"/>
        <v>0</v>
      </c>
      <c r="K43" s="389">
        <f>VLOOKUP(C43,'PianificazionePMO(CFI-TS)'!$B$7:$I$36,7,FALSE)</f>
        <v>43271</v>
      </c>
      <c r="L43" s="389">
        <f>VLOOKUP(C43,'PianificazionePMO(CFI-TS)'!$B$7:$I$36,8,FALSE)</f>
        <v>43315</v>
      </c>
      <c r="N43" s="374">
        <f>IF(N$3=1,M43,IF(N$2&lt;=$F$1,'PianificazionePMO(CFI-TS)'!PY16+'PianificazionePMO(CFI-TS)'!UB16+'PianificazionePMO(CFI-TS)'!YE16,$J13+$I13))</f>
        <v>0</v>
      </c>
      <c r="O43" s="374">
        <f>IF(O$3=1,N43,IF(O$2&lt;=$F$1,'PianificazionePMO(CFI-TS)'!PZ16+'PianificazionePMO(CFI-TS)'!UC16+'PianificazionePMO(CFI-TS)'!YF16,$J13+$I13))</f>
        <v>0</v>
      </c>
      <c r="P43" s="374">
        <f>IF(P$3=1,O43,IF(P$2&lt;=$F$1,'PianificazionePMO(CFI-TS)'!QA16+'PianificazionePMO(CFI-TS)'!UD16+'PianificazionePMO(CFI-TS)'!YG16,$J13+$I13))</f>
        <v>0</v>
      </c>
      <c r="Q43" s="374">
        <f>IF(Q$3=1,P43,IF(Q$2&lt;=$F$1,'PianificazionePMO(CFI-TS)'!QB16+'PianificazionePMO(CFI-TS)'!UE16+'PianificazionePMO(CFI-TS)'!YH16,$J13+$I13))</f>
        <v>0</v>
      </c>
      <c r="R43" s="374">
        <f>IF(R$3=1,Q43,IF(R$2&lt;=$F$1,'PianificazionePMO(CFI-TS)'!QC16+'PianificazionePMO(CFI-TS)'!UF16+'PianificazionePMO(CFI-TS)'!YI16,$J13+$I13))</f>
        <v>0</v>
      </c>
      <c r="S43" s="374">
        <f>IF(S$3=1,R43,IF(S$2&lt;=$F$1,'PianificazionePMO(CFI-TS)'!QD16+'PianificazionePMO(CFI-TS)'!UG16+'PianificazionePMO(CFI-TS)'!YJ16,$J13+$I13))</f>
        <v>0</v>
      </c>
      <c r="T43" s="374">
        <f>IF(T$3=1,S43,IF(T$2&lt;=$F$1,'PianificazionePMO(CFI-TS)'!QE16+'PianificazionePMO(CFI-TS)'!UH16+'PianificazionePMO(CFI-TS)'!YK16,$J13+$I13))</f>
        <v>0</v>
      </c>
      <c r="U43" s="374">
        <f>IF(U$3=1,T43,IF(U$2&lt;=$F$1,'PianificazionePMO(CFI-TS)'!QF16+'PianificazionePMO(CFI-TS)'!UI16+'PianificazionePMO(CFI-TS)'!YL16,$J13+$I13))</f>
        <v>0</v>
      </c>
      <c r="V43" s="374">
        <f>IF(V$3=1,U43,IF(V$2&lt;=$F$1,'PianificazionePMO(CFI-TS)'!QG16+'PianificazionePMO(CFI-TS)'!UJ16+'PianificazionePMO(CFI-TS)'!YM16,$J13+$I13))</f>
        <v>0</v>
      </c>
      <c r="W43" s="374">
        <f>IF(W$3=1,V43,IF(W$2&lt;=$F$1,'PianificazionePMO(CFI-TS)'!QH16+'PianificazionePMO(CFI-TS)'!UK16+'PianificazionePMO(CFI-TS)'!YN16,$J13+$I13))</f>
        <v>0</v>
      </c>
      <c r="X43" s="374">
        <f>IF(X$3=1,W43,IF(X$2&lt;=$F$1,'PianificazionePMO(CFI-TS)'!QI16+'PianificazionePMO(CFI-TS)'!UL16+'PianificazionePMO(CFI-TS)'!YO16,$J13+$I13))</f>
        <v>0</v>
      </c>
      <c r="Y43" s="374">
        <f>IF(Y$3=1,X43,IF(Y$2&lt;=$F$1,'PianificazionePMO(CFI-TS)'!QJ16+'PianificazionePMO(CFI-TS)'!UM16+'PianificazionePMO(CFI-TS)'!YP16,$J13+$I13))</f>
        <v>0</v>
      </c>
      <c r="Z43" s="374">
        <f>IF(Z$3=1,Y43,IF(Z$2&lt;=$F$1,'PianificazionePMO(CFI-TS)'!QK16+'PianificazionePMO(CFI-TS)'!UN16+'PianificazionePMO(CFI-TS)'!YQ16,$J13+$I13))</f>
        <v>0</v>
      </c>
      <c r="AA43" s="374">
        <f>IF(AA$3=1,Z43,IF(AA$2&lt;=$F$1,'PianificazionePMO(CFI-TS)'!QL16+'PianificazionePMO(CFI-TS)'!UO16+'PianificazionePMO(CFI-TS)'!YR16,$J13+$I13))</f>
        <v>0</v>
      </c>
      <c r="AB43" s="374">
        <f>IF(AB$3=1,AA43,IF(AB$2&lt;=$F$1,'PianificazionePMO(CFI-TS)'!QM16+'PianificazionePMO(CFI-TS)'!UP16+'PianificazionePMO(CFI-TS)'!YS16,$J13+$I13))</f>
        <v>0</v>
      </c>
      <c r="AC43" s="374">
        <f>IF(AC$3=1,AB43,IF(AC$2&lt;=$F$1,'PianificazionePMO(CFI-TS)'!QN16+'PianificazionePMO(CFI-TS)'!UQ16+'PianificazionePMO(CFI-TS)'!YT16,$J13+$I13))</f>
        <v>0</v>
      </c>
      <c r="AD43" s="374">
        <f>IF(AD$3=1,AC43,IF(AD$2&lt;=$F$1,'PianificazionePMO(CFI-TS)'!QO16+'PianificazionePMO(CFI-TS)'!UR16+'PianificazionePMO(CFI-TS)'!YU16,$J13+$I13))</f>
        <v>0</v>
      </c>
      <c r="AE43" s="374">
        <f>IF(AE$3=1,AD43,IF(AE$2&lt;=$F$1,'PianificazionePMO(CFI-TS)'!QP16+'PianificazionePMO(CFI-TS)'!US16+'PianificazionePMO(CFI-TS)'!YV16,$J13+$I13))</f>
        <v>0</v>
      </c>
      <c r="AF43" s="374">
        <f>IF(AF$3=1,AE43,IF(AF$2&lt;=$F$1,'PianificazionePMO(CFI-TS)'!QQ16+'PianificazionePMO(CFI-TS)'!UT16+'PianificazionePMO(CFI-TS)'!YW16,$J13+$I13))</f>
        <v>0</v>
      </c>
      <c r="AG43" s="374">
        <f>IF(AG$3=1,AF43,IF(AG$2&lt;=$F$1,'PianificazionePMO(CFI-TS)'!QR16+'PianificazionePMO(CFI-TS)'!UU16+'PianificazionePMO(CFI-TS)'!YX16,$J13+$I13))</f>
        <v>0</v>
      </c>
      <c r="AH43" s="374">
        <f>IF(AH$3=1,AG43,IF(AH$2&lt;=$F$1,'PianificazionePMO(CFI-TS)'!QS16+'PianificazionePMO(CFI-TS)'!UV16+'PianificazionePMO(CFI-TS)'!YY16,$J13+$I13))</f>
        <v>0</v>
      </c>
      <c r="AI43" s="374">
        <f>IF(AI$3=1,AH43,IF(AI$2&lt;=$F$1,'PianificazionePMO(CFI-TS)'!QT16+'PianificazionePMO(CFI-TS)'!UW16+'PianificazionePMO(CFI-TS)'!YZ16,$J13+$I13))</f>
        <v>0</v>
      </c>
      <c r="AJ43" s="374">
        <f>IF(AJ$3=1,AI43,IF(AJ$2&lt;=$F$1,'PianificazionePMO(CFI-TS)'!QU16+'PianificazionePMO(CFI-TS)'!UX16+'PianificazionePMO(CFI-TS)'!ZA16,$J13+$I13))</f>
        <v>0</v>
      </c>
      <c r="AK43" s="374">
        <f>IF(AK$3=1,AJ43,IF(AK$2&lt;=$F$1,'PianificazionePMO(CFI-TS)'!QV16+'PianificazionePMO(CFI-TS)'!UY16+'PianificazionePMO(CFI-TS)'!ZB16,$J13+$I13))</f>
        <v>0.125</v>
      </c>
      <c r="AL43" s="374">
        <f>IF(AL$3=1,AK43,IF(AL$2&lt;=$F$1,'PianificazionePMO(CFI-TS)'!QW16+'PianificazionePMO(CFI-TS)'!UZ16+'PianificazionePMO(CFI-TS)'!ZC16,$J13+$I13))</f>
        <v>0.125</v>
      </c>
      <c r="AM43" s="374">
        <f>IF(AM$3=1,AL43,IF(AM$2&lt;=$F$1,'PianificazionePMO(CFI-TS)'!QX16+'PianificazionePMO(CFI-TS)'!VA16+'PianificazionePMO(CFI-TS)'!ZD16,$J13+$I13))</f>
        <v>0.125</v>
      </c>
      <c r="AN43" s="374">
        <f>IF(AN$3=1,AM43,IF(AN$2&lt;=$F$1,'PianificazionePMO(CFI-TS)'!QY16+'PianificazionePMO(CFI-TS)'!VB16+'PianificazionePMO(CFI-TS)'!ZE16,$J13+$I13))</f>
        <v>0.125</v>
      </c>
      <c r="AO43" s="374">
        <f>IF(AO$3=1,AN43,IF(AO$2&lt;=$F$1,'PianificazionePMO(CFI-TS)'!QZ16+'PianificazionePMO(CFI-TS)'!VC16+'PianificazionePMO(CFI-TS)'!ZF16,$J13+$I13))</f>
        <v>0.125</v>
      </c>
      <c r="AP43" s="374">
        <f>IF(AP$3=1,AO43,IF(AP$2&lt;=$F$1,'PianificazionePMO(CFI-TS)'!RA16+'PianificazionePMO(CFI-TS)'!VD16+'PianificazionePMO(CFI-TS)'!ZG16,$J13+$I13))</f>
        <v>0.125</v>
      </c>
      <c r="AQ43" s="374">
        <f>IF(AQ$3=1,AP43,IF(AQ$2&lt;=$F$1,'PianificazionePMO(CFI-TS)'!RB16+'PianificazionePMO(CFI-TS)'!VE16+'PianificazionePMO(CFI-TS)'!ZH16,$J13+$I13))</f>
        <v>0.125</v>
      </c>
      <c r="AR43" s="374">
        <f>IF(AR$3=1,AQ43,IF(AR$2&lt;=$F$1,'PianificazionePMO(CFI-TS)'!RC16+'PianificazionePMO(CFI-TS)'!VF16+'PianificazionePMO(CFI-TS)'!ZI16,$J13+$I13))</f>
        <v>0.125</v>
      </c>
      <c r="AS43" s="374">
        <f>IF(AS$3=1,AR43,IF(AS$2&lt;=$F$1,'PianificazionePMO(CFI-TS)'!RD16+'PianificazionePMO(CFI-TS)'!VG16+'PianificazionePMO(CFI-TS)'!ZJ16,$J13+$I13))</f>
        <v>0.125</v>
      </c>
      <c r="AT43" s="374">
        <f>IF(AT$3=1,AS43,IF(AT$2&lt;=$F$1,'PianificazionePMO(CFI-TS)'!RE16+'PianificazionePMO(CFI-TS)'!VH16+'PianificazionePMO(CFI-TS)'!ZK16,$J13+$I13))</f>
        <v>0.125</v>
      </c>
      <c r="AU43" s="374">
        <f>IF(AU$3=1,AT43,IF(AU$2&lt;=$F$1,'PianificazionePMO(CFI-TS)'!RF16+'PianificazionePMO(CFI-TS)'!VI16+'PianificazionePMO(CFI-TS)'!ZL16,$J13+$I13))</f>
        <v>0.125</v>
      </c>
      <c r="AV43" s="374">
        <f>IF(AV$3=1,AU43,IF(AV$2&lt;=$F$1,'PianificazionePMO(CFI-TS)'!RG16+'PianificazionePMO(CFI-TS)'!VJ16+'PianificazionePMO(CFI-TS)'!ZM16,$J13+$I13))</f>
        <v>0.125</v>
      </c>
      <c r="AW43" s="374">
        <f>IF(AW$3=1,AV43,IF(AW$2&lt;=$F$1,'PianificazionePMO(CFI-TS)'!RH16+'PianificazionePMO(CFI-TS)'!VK16+'PianificazionePMO(CFI-TS)'!ZN16,$J13+$I13))</f>
        <v>0.125</v>
      </c>
      <c r="AX43" s="374">
        <f>IF(AX$3=1,AW43,IF(AX$2&lt;=$F$1,'PianificazionePMO(CFI-TS)'!RI16+'PianificazionePMO(CFI-TS)'!VL16+'PianificazionePMO(CFI-TS)'!ZO16,$J13+$I13))</f>
        <v>0.125</v>
      </c>
      <c r="AY43" s="374">
        <f>IF(AY$3=1,AX43,IF(AY$2&lt;=$F$1,'PianificazionePMO(CFI-TS)'!RJ16+'PianificazionePMO(CFI-TS)'!VM16+'PianificazionePMO(CFI-TS)'!ZP16,$J13+$I13))</f>
        <v>0.125</v>
      </c>
      <c r="AZ43" s="374">
        <f>IF(AZ$3=1,AY43,IF(AZ$2&lt;=$F$1,'PianificazionePMO(CFI-TS)'!RK16+'PianificazionePMO(CFI-TS)'!VN16+'PianificazionePMO(CFI-TS)'!ZQ16,$J13+$I13))</f>
        <v>0.125</v>
      </c>
      <c r="BA43" s="374">
        <f>IF(BA$3=1,AZ43,IF(BA$2&lt;=$F$1,'PianificazionePMO(CFI-TS)'!RL16+'PianificazionePMO(CFI-TS)'!VO16+'PianificazionePMO(CFI-TS)'!ZR16,$J13+$I13))</f>
        <v>0.125</v>
      </c>
      <c r="BB43" s="374">
        <f>IF(BB$3=1,BA43,IF(BB$2&lt;=$F$1,'PianificazionePMO(CFI-TS)'!RM16+'PianificazionePMO(CFI-TS)'!VP16+'PianificazionePMO(CFI-TS)'!ZS16,$J13+$I13))</f>
        <v>0.125</v>
      </c>
      <c r="BC43" s="374">
        <f>IF(BC$3=1,BB43,IF(BC$2&lt;=$F$1,'PianificazionePMO(CFI-TS)'!RN16+'PianificazionePMO(CFI-TS)'!VQ16+'PianificazionePMO(CFI-TS)'!ZT16,$J13+$I13))</f>
        <v>0.125</v>
      </c>
      <c r="BD43" s="374">
        <f>IF(BD$3=1,BC43,IF(BD$2&lt;=$F$1,'PianificazionePMO(CFI-TS)'!RO16+'PianificazionePMO(CFI-TS)'!VR16+'PianificazionePMO(CFI-TS)'!ZU16,$J13+$I13))</f>
        <v>0.125</v>
      </c>
      <c r="BE43" s="374">
        <f>IF(BE$3=1,BD43,IF(BE$2&lt;=$F$1,'PianificazionePMO(CFI-TS)'!RP16+'PianificazionePMO(CFI-TS)'!VS16+'PianificazionePMO(CFI-TS)'!ZV16,$J13+$I13))</f>
        <v>0.125</v>
      </c>
      <c r="BF43" s="374">
        <f>IF(BF$3=1,BE43,IF(BF$2&lt;=$F$1,'PianificazionePMO(CFI-TS)'!RQ16+'PianificazionePMO(CFI-TS)'!VT16+'PianificazionePMO(CFI-TS)'!ZW16,$J13+$I13))</f>
        <v>0.125</v>
      </c>
      <c r="BG43" s="374">
        <f>IF(BG$3=1,BF43,IF(BG$2&lt;=$F$1,'PianificazionePMO(CFI-TS)'!RR16+'PianificazionePMO(CFI-TS)'!VU16+'PianificazionePMO(CFI-TS)'!ZX16,$J13+$I13))</f>
        <v>0.125</v>
      </c>
      <c r="BH43" s="374">
        <f>IF(BH$3=1,BG43,IF(BH$2&lt;=$F$1,'PianificazionePMO(CFI-TS)'!RS16+'PianificazionePMO(CFI-TS)'!VV16+'PianificazionePMO(CFI-TS)'!ZY16,$J13+$I13))</f>
        <v>0.125</v>
      </c>
      <c r="BI43" s="374">
        <f>IF(BI$3=1,BH43,IF(BI$2&lt;=$F$1,'PianificazionePMO(CFI-TS)'!RT16+'PianificazionePMO(CFI-TS)'!VW16+'PianificazionePMO(CFI-TS)'!ZZ16,BH43+$I43))</f>
        <v>0.125</v>
      </c>
      <c r="BJ43" s="374">
        <f>IF(BJ$3=1,BI43,IF(BJ$2&lt;=$F$1,'PianificazionePMO(CFI-TS)'!RU16+'PianificazionePMO(CFI-TS)'!VX16+'PianificazionePMO(CFI-TS)'!AAA16,BI43+$I43))</f>
        <v>0.125</v>
      </c>
      <c r="BK43" s="374">
        <f>IF(BK$3=1,BJ43,IF(BK$2&lt;=$F$1,'PianificazionePMO(CFI-TS)'!RV16+'PianificazionePMO(CFI-TS)'!VY16+'PianificazionePMO(CFI-TS)'!AAB16,BJ43+$I43))</f>
        <v>0.125</v>
      </c>
      <c r="BL43" s="374">
        <f>IF(BL$3=1,BK43,IF(BL$2&lt;=$F$1,'PianificazionePMO(CFI-TS)'!RW16+'PianificazionePMO(CFI-TS)'!VZ16+'PianificazionePMO(CFI-TS)'!AAC16,BK43+$I43))</f>
        <v>0.125</v>
      </c>
      <c r="BM43" s="374">
        <f>IF(BM$3=1,BL43,IF(BM$2&lt;=$F$1,'PianificazionePMO(CFI-TS)'!RX16+'PianificazionePMO(CFI-TS)'!WA16+'PianificazionePMO(CFI-TS)'!AAD16,BL43+$I43))</f>
        <v>0.125</v>
      </c>
      <c r="BN43" s="374">
        <f>IF(BN$3=1,BM43,IF(BN$2&lt;=$F$1,'PianificazionePMO(CFI-TS)'!RY16+'PianificazionePMO(CFI-TS)'!WB16+'PianificazionePMO(CFI-TS)'!AAE16,BM43+$I43))</f>
        <v>0.125</v>
      </c>
      <c r="BO43" s="374">
        <f>IF(BO$3=1,BN43,IF(BO$2&lt;=$F$1,'PianificazionePMO(CFI-TS)'!RZ16+'PianificazionePMO(CFI-TS)'!WC16+'PianificazionePMO(CFI-TS)'!AAF16,BN43+$I43))</f>
        <v>0.125</v>
      </c>
      <c r="BP43" s="374">
        <f>IF(BP$3=1,BO43,IF(BP$2&lt;=$F$1,'PianificazionePMO(CFI-TS)'!SA16+'PianificazionePMO(CFI-TS)'!WD16+'PianificazionePMO(CFI-TS)'!AAG16,BO43+$I43))</f>
        <v>0.125</v>
      </c>
      <c r="BQ43" s="374">
        <f>IF(BQ$3=1,BP43,IF(BQ$2&lt;=$F$1,'PianificazionePMO(CFI-TS)'!SB16+'PianificazionePMO(CFI-TS)'!WE16+'PianificazionePMO(CFI-TS)'!AAH16,BP43+$I43))</f>
        <v>0.125</v>
      </c>
      <c r="BR43" s="374">
        <f>IF(BR$3=1,BQ43,IF(BR$2&lt;=$F$1,'PianificazionePMO(CFI-TS)'!SC16+'PianificazionePMO(CFI-TS)'!WF16+'PianificazionePMO(CFI-TS)'!AAI16,BQ43+$I43))</f>
        <v>0.125</v>
      </c>
      <c r="BS43" s="374">
        <f>IF(BS$3=1,BR43,IF(BS$2&lt;=$F$1,'PianificazionePMO(CFI-TS)'!SD16+'PianificazionePMO(CFI-TS)'!WG16+'PianificazionePMO(CFI-TS)'!AAJ16,BR43+$I43))</f>
        <v>0.125</v>
      </c>
      <c r="BT43" s="374">
        <f>IF(BT$3=1,BS43,IF(BT$2&lt;=$F$1,'PianificazionePMO(CFI-TS)'!SE16+'PianificazionePMO(CFI-TS)'!WH16+'PianificazionePMO(CFI-TS)'!AAK16,BS43+$I43))</f>
        <v>0.125</v>
      </c>
      <c r="BU43" s="374">
        <f>IF(BU$3=1,BT43,IF(BU$2&lt;=$F$1,'PianificazionePMO(CFI-TS)'!SF16+'PianificazionePMO(CFI-TS)'!WI16+'PianificazionePMO(CFI-TS)'!AAL16,BT43+$I43))</f>
        <v>0.125</v>
      </c>
      <c r="BV43" s="374">
        <f>IF(BV$3=1,BU43,IF(BV$2&lt;=$F$1,'PianificazionePMO(CFI-TS)'!SG16+'PianificazionePMO(CFI-TS)'!WJ16+'PianificazionePMO(CFI-TS)'!AAM16,BU43+$I43))</f>
        <v>0.125</v>
      </c>
      <c r="BW43" s="374">
        <f>IF(BW$3=1,BV43,IF(BW$2&lt;=$F$1,'PianificazionePMO(CFI-TS)'!SH16+'PianificazionePMO(CFI-TS)'!WK16+'PianificazionePMO(CFI-TS)'!AAN16,BV43+$I43))</f>
        <v>0.125</v>
      </c>
      <c r="BX43" s="374">
        <f>IF(BX$3=1,BW43,IF(BX$2&lt;=$F$1,'PianificazionePMO(CFI-TS)'!SI16+'PianificazionePMO(CFI-TS)'!WL16+'PianificazionePMO(CFI-TS)'!AAO16,BW43+$I43))</f>
        <v>0.125</v>
      </c>
      <c r="BY43" s="374">
        <f>IF(BY$3=1,BX43,IF(BY$2&lt;=$F$1,'PianificazionePMO(CFI-TS)'!SJ16+'PianificazionePMO(CFI-TS)'!WM16+'PianificazionePMO(CFI-TS)'!AAP16,BX43+$I43))</f>
        <v>0.125</v>
      </c>
      <c r="BZ43" s="374">
        <f>IF(BZ$3=1,BY43,IF(BZ$2&lt;=$F$1,'PianificazionePMO(CFI-TS)'!SK16+'PianificazionePMO(CFI-TS)'!WN16+'PianificazionePMO(CFI-TS)'!AAQ16,BY43+$I43))</f>
        <v>0.125</v>
      </c>
      <c r="CA43" s="374">
        <f>IF(CA$3=1,BZ43,IF(CA$2&lt;=$F$1,'PianificazionePMO(CFI-TS)'!SL16+'PianificazionePMO(CFI-TS)'!WO16+'PianificazionePMO(CFI-TS)'!AAR16,BZ43+$I43))</f>
        <v>0.125</v>
      </c>
      <c r="CB43" s="374">
        <f>IF(CB$3=1,CA43,IF(CB$2&lt;=$F$1,'PianificazionePMO(CFI-TS)'!SM16+'PianificazionePMO(CFI-TS)'!WP16+'PianificazionePMO(CFI-TS)'!AAS16,CA43+$I43))</f>
        <v>0.125</v>
      </c>
      <c r="CC43" s="374">
        <f>IF(CC$3=1,CB43,IF(CC$2&lt;=$F$1,'PianificazionePMO(CFI-TS)'!SN16+'PianificazionePMO(CFI-TS)'!WQ16+'PianificazionePMO(CFI-TS)'!AAT16,CB43+$I43))</f>
        <v>0.125</v>
      </c>
      <c r="CD43" s="374">
        <f>IF(CD$3=1,CC43,IF(CD$2&lt;=$F$1,'PianificazionePMO(CFI-TS)'!SO16+'PianificazionePMO(CFI-TS)'!WR16+'PianificazionePMO(CFI-TS)'!AAU16,CC43+$I43))</f>
        <v>0.125</v>
      </c>
      <c r="CE43" s="374">
        <f>IF(CE$3=1,CD43,IF(CE$2&lt;=$F$1,'PianificazionePMO(CFI-TS)'!SP16+'PianificazionePMO(CFI-TS)'!WS16+'PianificazionePMO(CFI-TS)'!AAV16,CD43+$I43))</f>
        <v>0.125</v>
      </c>
      <c r="CF43" s="374">
        <f>IF(CF$3=1,CE43,IF(CF$2&lt;=$F$1,'PianificazionePMO(CFI-TS)'!SQ16+'PianificazionePMO(CFI-TS)'!WT16+'PianificazionePMO(CFI-TS)'!AAW16,CE43+$I43))</f>
        <v>0.125</v>
      </c>
      <c r="CG43" s="374">
        <f>IF(CG$3=1,CF43,IF(CG$2&lt;=$F$1,'PianificazionePMO(CFI-TS)'!SR16+'PianificazionePMO(CFI-TS)'!WU16+'PianificazionePMO(CFI-TS)'!AAX16,CF43+$I43))</f>
        <v>0.125</v>
      </c>
      <c r="CH43" s="374">
        <f>IF(CH$3=1,CG43,IF(CH$2&lt;=$F$1,'PianificazionePMO(CFI-TS)'!SS16+'PianificazionePMO(CFI-TS)'!WV16+'PianificazionePMO(CFI-TS)'!AAY16,CG43+$I43))</f>
        <v>0.125</v>
      </c>
      <c r="CI43" s="374">
        <f>IF(CI$3=1,CH43,IF(CI$2&lt;=$F$1,'PianificazionePMO(CFI-TS)'!ST16+'PianificazionePMO(CFI-TS)'!WW16+'PianificazionePMO(CFI-TS)'!AAZ16,CH43+$I43))</f>
        <v>0.125</v>
      </c>
      <c r="CJ43" s="374">
        <f>IF(CJ$3=1,CI43,IF(CJ$2&lt;=$F$1,'PianificazionePMO(CFI-TS)'!SU16+'PianificazionePMO(CFI-TS)'!WX16+'PianificazionePMO(CFI-TS)'!ABA16,CI43+$I43))</f>
        <v>0.125</v>
      </c>
      <c r="CK43" s="374">
        <f>IF(CK$3=1,CJ43,IF(CK$2&lt;=$F$1,'PianificazionePMO(CFI-TS)'!SV16+'PianificazionePMO(CFI-TS)'!WY16+'PianificazionePMO(CFI-TS)'!ABB16,CJ43+$I43))</f>
        <v>0.125</v>
      </c>
      <c r="CL43" s="374">
        <f>IF(CL$3=1,CK43,IF(CL$2&lt;=$F$1,'PianificazionePMO(CFI-TS)'!SW16+'PianificazionePMO(CFI-TS)'!WZ16+'PianificazionePMO(CFI-TS)'!ABC16,CK43+$I43))</f>
        <v>0.125</v>
      </c>
      <c r="CM43" s="374">
        <f>IF(CM$3=1,CL43,IF(CM$2&lt;=$F$1,'PianificazionePMO(CFI-TS)'!SX16+'PianificazionePMO(CFI-TS)'!XA16+'PianificazionePMO(CFI-TS)'!ABD16,CL43+$I43))</f>
        <v>0.125</v>
      </c>
      <c r="CN43" s="374">
        <f>IF(CN$3=1,CM43,IF(CN$2&lt;=$F$1,'PianificazionePMO(CFI-TS)'!SY16+'PianificazionePMO(CFI-TS)'!XB16+'PianificazionePMO(CFI-TS)'!ABE16,CM43+$I43))</f>
        <v>0.125</v>
      </c>
      <c r="CO43" s="374">
        <f>IF(CO$3=1,CN43,IF(CO$2&lt;=$F$1,'PianificazionePMO(CFI-TS)'!SZ16+'PianificazionePMO(CFI-TS)'!XC16+'PianificazionePMO(CFI-TS)'!ABF16,CN43+$I43))</f>
        <v>0.125</v>
      </c>
      <c r="CP43" s="374">
        <f>IF(CP$3=1,CO43,IF(CP$2&lt;=$F$1,'PianificazionePMO(CFI-TS)'!TA16+'PianificazionePMO(CFI-TS)'!XD16+'PianificazionePMO(CFI-TS)'!ABG16,CO43+$I43))</f>
        <v>0.125</v>
      </c>
      <c r="CQ43" s="374">
        <f>IF(CQ$3=1,CP43,IF(CQ$2&lt;=$F$1,'PianificazionePMO(CFI-TS)'!TB16+'PianificazionePMO(CFI-TS)'!XE16+'PianificazionePMO(CFI-TS)'!ABH16,CP43+$I43))</f>
        <v>0.125</v>
      </c>
      <c r="CR43" s="374">
        <f>IF(CR$3=1,CQ43,IF(CR$2&lt;=$F$1,'PianificazionePMO(CFI-TS)'!TC16+'PianificazionePMO(CFI-TS)'!XF16+'PianificazionePMO(CFI-TS)'!ABI16,CQ43+$I43))</f>
        <v>0.125</v>
      </c>
      <c r="CS43" s="374">
        <f>IF(CS$3=1,CR43,IF(CS$2&lt;=$F$1,'PianificazionePMO(CFI-TS)'!TD16+'PianificazionePMO(CFI-TS)'!XG16+'PianificazionePMO(CFI-TS)'!ABJ16,CR43+$I43))</f>
        <v>0.125</v>
      </c>
      <c r="CT43" s="374">
        <f>IF(CT$3=1,CS43,IF(CT$2&lt;=$F$1,'PianificazionePMO(CFI-TS)'!TE16+'PianificazionePMO(CFI-TS)'!XH16+'PianificazionePMO(CFI-TS)'!ABK16,CS43+$I43))</f>
        <v>0.125</v>
      </c>
      <c r="CU43" s="374">
        <f>IF(CU$3=1,CT43,IF(CU$2&lt;=$F$1,'PianificazionePMO(CFI-TS)'!TF16+'PianificazionePMO(CFI-TS)'!XI16+'PianificazionePMO(CFI-TS)'!ABL16,CT43+$I43))</f>
        <v>0.125</v>
      </c>
      <c r="CV43" s="374">
        <f>IF(CV$3=1,CU43,IF(CV$2&lt;=$F$1,'PianificazionePMO(CFI-TS)'!TG16+'PianificazionePMO(CFI-TS)'!XJ16+'PianificazionePMO(CFI-TS)'!ABM16,CU43+$I43))</f>
        <v>0.125</v>
      </c>
      <c r="CW43" s="374">
        <f>IF(CW$3=1,CV43,IF(CW$2&lt;=$F$1,'PianificazionePMO(CFI-TS)'!TH16+'PianificazionePMO(CFI-TS)'!XK16+'PianificazionePMO(CFI-TS)'!ABN16,CV43+$I43))</f>
        <v>0.125</v>
      </c>
      <c r="CX43" s="374">
        <f>IF(CX$3=1,CW43,IF(CX$2&lt;=$F$1,'PianificazionePMO(CFI-TS)'!TI16+'PianificazionePMO(CFI-TS)'!XL16+'PianificazionePMO(CFI-TS)'!ABO16,CW43+$I43))</f>
        <v>0.125</v>
      </c>
      <c r="CY43" s="374">
        <f>IF(CY$3=1,CX43,IF(CY$2&lt;=$F$1,'PianificazionePMO(CFI-TS)'!TJ16+'PianificazionePMO(CFI-TS)'!XM16+'PianificazionePMO(CFI-TS)'!ABP16,CX43+$I43))</f>
        <v>0.125</v>
      </c>
      <c r="CZ43" s="374">
        <f>IF(CZ$3=1,CY43,IF(CZ$2&lt;=$F$1,'PianificazionePMO(CFI-TS)'!TK16+'PianificazionePMO(CFI-TS)'!XN16+'PianificazionePMO(CFI-TS)'!ABQ16,CY43+$I43))</f>
        <v>0.125</v>
      </c>
      <c r="DA43" s="374">
        <f>IF(DA$3=1,CZ43,IF(DA$2&lt;=$F$1,'PianificazionePMO(CFI-TS)'!TL16+'PianificazionePMO(CFI-TS)'!XO16+'PianificazionePMO(CFI-TS)'!ABR16,CZ43+$I43))</f>
        <v>0.125</v>
      </c>
      <c r="DB43" s="374">
        <f>IF(DB$3=1,DA43,IF(DB$2&lt;=$F$1,'PianificazionePMO(CFI-TS)'!TM16+'PianificazionePMO(CFI-TS)'!XP16+'PianificazionePMO(CFI-TS)'!ABS16,DA43+$I43))</f>
        <v>0.125</v>
      </c>
      <c r="DC43" s="374">
        <f>IF(DC$3=1,DB43,IF(DC$2&lt;=$F$1,'PianificazionePMO(CFI-TS)'!TN16+'PianificazionePMO(CFI-TS)'!XQ16+'PianificazionePMO(CFI-TS)'!ABT16,DB43+$I43))</f>
        <v>0.125</v>
      </c>
      <c r="DD43" s="374">
        <f>IF(DD$3=1,DC43,IF(DD$2&lt;=$F$1,'PianificazionePMO(CFI-TS)'!TO16+'PianificazionePMO(CFI-TS)'!XR16+'PianificazionePMO(CFI-TS)'!ABU16,DC43+$I43))</f>
        <v>0.125</v>
      </c>
      <c r="DE43" s="374">
        <f>IF(DE$3=1,DD43,IF(DE$2&lt;=$F$1,'PianificazionePMO(CFI-TS)'!TP16+'PianificazionePMO(CFI-TS)'!XS16+'PianificazionePMO(CFI-TS)'!ABV16,DD43+$I43))</f>
        <v>0.125</v>
      </c>
      <c r="DF43" s="374">
        <f>IF(DF$3=1,DE43,IF(DF$2&lt;=$F$1,'PianificazionePMO(CFI-TS)'!TQ16+'PianificazionePMO(CFI-TS)'!XT16+'PianificazionePMO(CFI-TS)'!ABW16,DE43+$I43))</f>
        <v>0.125</v>
      </c>
      <c r="DG43" s="374">
        <f>IF(DG$3=1,DF43,IF(DG$2&lt;=$F$1,'PianificazionePMO(CFI-TS)'!TR16+'PianificazionePMO(CFI-TS)'!XU16+'PianificazionePMO(CFI-TS)'!ABX16,DF43+$I43))</f>
        <v>0.125</v>
      </c>
      <c r="DH43" s="374">
        <f>IF(DH$3=1,DG43,IF(DH$2&lt;=$F$1,'PianificazionePMO(CFI-TS)'!TS16+'PianificazionePMO(CFI-TS)'!XV16+'PianificazionePMO(CFI-TS)'!ABY16,DG43+$I43))</f>
        <v>0.125</v>
      </c>
      <c r="DI43" s="374">
        <f>IF(DI$3=1,DH43,IF(DI$2&lt;=$F$1,'PianificazionePMO(CFI-TS)'!TT16+'PianificazionePMO(CFI-TS)'!XW16+'PianificazionePMO(CFI-TS)'!ABZ16,DH43+$I43))</f>
        <v>0.125</v>
      </c>
      <c r="DJ43" s="374">
        <f>IF(DJ$3=1,DI43,IF(DJ$2&lt;=$F$1,'PianificazionePMO(CFI-TS)'!TU16+'PianificazionePMO(CFI-TS)'!XX16+'PianificazionePMO(CFI-TS)'!ACA16,DI43+$I43))</f>
        <v>0.125</v>
      </c>
      <c r="DK43" s="374"/>
      <c r="DL43" s="374"/>
      <c r="DM43" s="374"/>
      <c r="DN43" s="371"/>
      <c r="DO43" s="371"/>
      <c r="DP43" s="371"/>
      <c r="DQ43" s="371"/>
      <c r="DR43" s="371"/>
      <c r="DS43" s="371"/>
      <c r="DT43" s="371"/>
      <c r="DU43" s="371"/>
      <c r="DV43" s="371"/>
      <c r="DW43" s="371"/>
      <c r="DX43" s="371"/>
      <c r="DY43" s="371"/>
      <c r="DZ43" s="371"/>
      <c r="EA43" s="371"/>
      <c r="EB43" s="371"/>
      <c r="EC43" s="371"/>
      <c r="ED43" s="371"/>
      <c r="EE43" s="371"/>
      <c r="EF43" s="371"/>
      <c r="EG43" s="371"/>
      <c r="EH43" s="371"/>
      <c r="EI43" s="371"/>
      <c r="EJ43" s="371"/>
      <c r="EK43" s="371"/>
      <c r="EL43" s="371"/>
      <c r="EM43" s="371"/>
      <c r="EN43" s="371"/>
      <c r="EO43" s="371"/>
      <c r="EP43" s="371"/>
      <c r="EQ43" s="371"/>
      <c r="ER43" s="371"/>
      <c r="ES43" s="371"/>
      <c r="ET43" s="371"/>
      <c r="EU43" s="371"/>
      <c r="EV43" s="371"/>
      <c r="EW43" s="371"/>
      <c r="EX43" s="371"/>
      <c r="EY43" s="371"/>
      <c r="EZ43" s="371"/>
      <c r="FA43" s="371"/>
      <c r="FB43" s="371"/>
      <c r="FC43" s="371"/>
      <c r="FD43" s="371"/>
      <c r="FE43" s="371"/>
      <c r="FF43" s="371"/>
      <c r="FG43" s="371"/>
      <c r="FH43" s="371"/>
      <c r="FI43" s="371"/>
      <c r="FJ43" s="371"/>
    </row>
    <row r="44" spans="1:166" outlineLevel="1">
      <c r="A44" s="824"/>
      <c r="B44" s="362" t="str">
        <f t="shared" si="14"/>
        <v>P59-Deploy &amp; Change CRMT</v>
      </c>
      <c r="C44" s="362" t="str">
        <f t="shared" si="15"/>
        <v>AO004511_YYY66</v>
      </c>
      <c r="D44" s="362" t="str">
        <f t="shared" si="16"/>
        <v>Copia_Documenti</v>
      </c>
      <c r="E44" s="369">
        <f>VLOOKUP(C44,'Lista PMO'!B:AB,11,FALSE)</f>
        <v>11</v>
      </c>
      <c r="F44" s="370">
        <f>VLOOKUP(C44,'Lista PMO'!$B$1:$BO$42,56,FALSE)</f>
        <v>8</v>
      </c>
      <c r="G44" s="369">
        <f t="shared" si="17"/>
        <v>3</v>
      </c>
      <c r="H44" s="378">
        <f>IFERROR(F44/(NETWORKDAYS($K44,$F$1,hol!$A$1:$A$8)),0)</f>
        <v>0.47058823529411764</v>
      </c>
      <c r="I44" s="378">
        <f>IFERROR(G44/((NETWORKDAYS($F$1+1,$L14,hol!$A$1:$A$9)+$J$1)),0)</f>
        <v>0.1875</v>
      </c>
      <c r="J44" s="378">
        <f t="shared" si="18"/>
        <v>-0.28308823529411764</v>
      </c>
      <c r="K44" s="389">
        <f>VLOOKUP(C44,'PianificazionePMO(CFI-TS)'!$B$7:$I$36,7,FALSE)</f>
        <v>43271</v>
      </c>
      <c r="L44" s="389">
        <f>VLOOKUP(C44,'PianificazionePMO(CFI-TS)'!$B$7:$I$36,8,FALSE)</f>
        <v>43315</v>
      </c>
      <c r="N44" s="374">
        <f>IF(N$3=1,M44,IF(N$2&lt;=$F$1,'PianificazionePMO(CFI-TS)'!PY17+'PianificazionePMO(CFI-TS)'!UB17+'PianificazionePMO(CFI-TS)'!YE17,$J14+$I14))</f>
        <v>6</v>
      </c>
      <c r="O44" s="374">
        <f>IF(O$3=1,N44,IF(O$2&lt;=$F$1,'PianificazionePMO(CFI-TS)'!PZ17+'PianificazionePMO(CFI-TS)'!UC17+'PianificazionePMO(CFI-TS)'!YF17,$J14+$I14))</f>
        <v>7</v>
      </c>
      <c r="P44" s="374">
        <f>IF(P$3=1,O44,IF(P$2&lt;=$F$1,'PianificazionePMO(CFI-TS)'!QA17+'PianificazionePMO(CFI-TS)'!UD17+'PianificazionePMO(CFI-TS)'!YG17,$J14+$I14))</f>
        <v>7</v>
      </c>
      <c r="Q44" s="374">
        <f>IF(Q$3=1,P44,IF(Q$2&lt;=$F$1,'PianificazionePMO(CFI-TS)'!QB17+'PianificazionePMO(CFI-TS)'!UE17+'PianificazionePMO(CFI-TS)'!YH17,$J14+$I14))</f>
        <v>7</v>
      </c>
      <c r="R44" s="374">
        <f>IF(R$3=1,Q44,IF(R$2&lt;=$F$1,'PianificazionePMO(CFI-TS)'!QC17+'PianificazionePMO(CFI-TS)'!UF17+'PianificazionePMO(CFI-TS)'!YI17,$J14+$I14))</f>
        <v>7</v>
      </c>
      <c r="S44" s="374">
        <f>IF(S$3=1,R44,IF(S$2&lt;=$F$1,'PianificazionePMO(CFI-TS)'!QD17+'PianificazionePMO(CFI-TS)'!UG17+'PianificazionePMO(CFI-TS)'!YJ17,$J14+$I14))</f>
        <v>8</v>
      </c>
      <c r="T44" s="374">
        <f>IF(T$3=1,S44,IF(T$2&lt;=$F$1,'PianificazionePMO(CFI-TS)'!QE17+'PianificazionePMO(CFI-TS)'!UH17+'PianificazionePMO(CFI-TS)'!YK17,$J14+$I14))</f>
        <v>8</v>
      </c>
      <c r="U44" s="374">
        <f>IF(U$3=1,T44,IF(U$2&lt;=$F$1,'PianificazionePMO(CFI-TS)'!QF17+'PianificazionePMO(CFI-TS)'!UI17+'PianificazionePMO(CFI-TS)'!YL17,$J14+$I14))</f>
        <v>8</v>
      </c>
      <c r="V44" s="374">
        <f>IF(V$3=1,U44,IF(V$2&lt;=$F$1,'PianificazionePMO(CFI-TS)'!QG17+'PianificazionePMO(CFI-TS)'!UJ17+'PianificazionePMO(CFI-TS)'!YM17,$J14+$I14))</f>
        <v>8</v>
      </c>
      <c r="W44" s="374">
        <f>IF(W$3=1,V44,IF(W$2&lt;=$F$1,'PianificazionePMO(CFI-TS)'!QH17+'PianificazionePMO(CFI-TS)'!UK17+'PianificazionePMO(CFI-TS)'!YN17,$J14+$I14))</f>
        <v>8</v>
      </c>
      <c r="X44" s="374">
        <f>IF(X$3=1,W44,IF(X$2&lt;=$F$1,'PianificazionePMO(CFI-TS)'!QI17+'PianificazionePMO(CFI-TS)'!UL17+'PianificazionePMO(CFI-TS)'!YO17,$J14+$I14))</f>
        <v>8</v>
      </c>
      <c r="Y44" s="374">
        <f>IF(Y$3=1,X44,IF(Y$2&lt;=$F$1,'PianificazionePMO(CFI-TS)'!QJ17+'PianificazionePMO(CFI-TS)'!UM17+'PianificazionePMO(CFI-TS)'!YP17,$J14+$I14))</f>
        <v>8</v>
      </c>
      <c r="Z44" s="374">
        <f>IF(Z$3=1,Y44,IF(Z$2&lt;=$F$1,'PianificazionePMO(CFI-TS)'!QK17+'PianificazionePMO(CFI-TS)'!UN17+'PianificazionePMO(CFI-TS)'!YQ17,$J14+$I14))</f>
        <v>8</v>
      </c>
      <c r="AA44" s="374">
        <f>IF(AA$3=1,Z44,IF(AA$2&lt;=$F$1,'PianificazionePMO(CFI-TS)'!QL17+'PianificazionePMO(CFI-TS)'!UO17+'PianificazionePMO(CFI-TS)'!YR17,$J14+$I14))</f>
        <v>8</v>
      </c>
      <c r="AB44" s="374">
        <f>IF(AB$3=1,AA44,IF(AB$2&lt;=$F$1,'PianificazionePMO(CFI-TS)'!QM17+'PianificazionePMO(CFI-TS)'!UP17+'PianificazionePMO(CFI-TS)'!YS17,$J14+$I14))</f>
        <v>8</v>
      </c>
      <c r="AC44" s="374">
        <f>IF(AC$3=1,AB44,IF(AC$2&lt;=$F$1,'PianificazionePMO(CFI-TS)'!QN17+'PianificazionePMO(CFI-TS)'!UQ17+'PianificazionePMO(CFI-TS)'!YT17,$J14+$I14))</f>
        <v>9</v>
      </c>
      <c r="AD44" s="374">
        <f>IF(AD$3=1,AC44,IF(AD$2&lt;=$F$1,'PianificazionePMO(CFI-TS)'!QO17+'PianificazionePMO(CFI-TS)'!UR17+'PianificazionePMO(CFI-TS)'!YU17,$J14+$I14))</f>
        <v>9</v>
      </c>
      <c r="AE44" s="374">
        <f>IF(AE$3=1,AD44,IF(AE$2&lt;=$F$1,'PianificazionePMO(CFI-TS)'!QP17+'PianificazionePMO(CFI-TS)'!US17+'PianificazionePMO(CFI-TS)'!YV17,$J14+$I14))</f>
        <v>9</v>
      </c>
      <c r="AF44" s="374">
        <f>IF(AF$3=1,AE44,IF(AF$2&lt;=$F$1,'PianificazionePMO(CFI-TS)'!QQ17+'PianificazionePMO(CFI-TS)'!UT17+'PianificazionePMO(CFI-TS)'!YW17,$J14+$I14))</f>
        <v>9</v>
      </c>
      <c r="AG44" s="374">
        <f>IF(AG$3=1,AF44,IF(AG$2&lt;=$F$1,'PianificazionePMO(CFI-TS)'!QR17+'PianificazionePMO(CFI-TS)'!UU17+'PianificazionePMO(CFI-TS)'!YX17,$J14+$I14))</f>
        <v>9</v>
      </c>
      <c r="AH44" s="374">
        <f>IF(AH$3=1,AG44,IF(AH$2&lt;=$F$1,'PianificazionePMO(CFI-TS)'!QS17+'PianificazionePMO(CFI-TS)'!UV17+'PianificazionePMO(CFI-TS)'!YY17,$J14+$I14))</f>
        <v>8</v>
      </c>
      <c r="AI44" s="374">
        <f>IF(AI$3=1,AH44,IF(AI$2&lt;=$F$1,'PianificazionePMO(CFI-TS)'!QT17+'PianificazionePMO(CFI-TS)'!UW17+'PianificazionePMO(CFI-TS)'!YZ17,$J14+$I14))</f>
        <v>8</v>
      </c>
      <c r="AJ44" s="374">
        <f>IF(AJ$3=1,AI44,IF(AJ$2&lt;=$F$1,'PianificazionePMO(CFI-TS)'!QU17+'PianificazionePMO(CFI-TS)'!UX17+'PianificazionePMO(CFI-TS)'!ZA17,$J14+$I14))</f>
        <v>8</v>
      </c>
      <c r="AK44" s="374">
        <f>IF(AK$3=1,AJ44,IF(AK$2&lt;=$F$1,'PianificazionePMO(CFI-TS)'!QV17+'PianificazionePMO(CFI-TS)'!UY17+'PianificazionePMO(CFI-TS)'!ZB17,$J14+$I14))</f>
        <v>0.125</v>
      </c>
      <c r="AL44" s="374">
        <f>IF(AL$3=1,AK44,IF(AL$2&lt;=$F$1,'PianificazionePMO(CFI-TS)'!QW17+'PianificazionePMO(CFI-TS)'!UZ17+'PianificazionePMO(CFI-TS)'!ZC17,$J14+$I14))</f>
        <v>0.125</v>
      </c>
      <c r="AM44" s="374">
        <f>IF(AM$3=1,AL44,IF(AM$2&lt;=$F$1,'PianificazionePMO(CFI-TS)'!QX17+'PianificazionePMO(CFI-TS)'!VA17+'PianificazionePMO(CFI-TS)'!ZD17,$J14+$I14))</f>
        <v>0.125</v>
      </c>
      <c r="AN44" s="374">
        <f>IF(AN$3=1,AM44,IF(AN$2&lt;=$F$1,'PianificazionePMO(CFI-TS)'!QY17+'PianificazionePMO(CFI-TS)'!VB17+'PianificazionePMO(CFI-TS)'!ZE17,$J14+$I14))</f>
        <v>0.125</v>
      </c>
      <c r="AO44" s="374">
        <f>IF(AO$3=1,AN44,IF(AO$2&lt;=$F$1,'PianificazionePMO(CFI-TS)'!QZ17+'PianificazionePMO(CFI-TS)'!VC17+'PianificazionePMO(CFI-TS)'!ZF17,$J14+$I14))</f>
        <v>0.125</v>
      </c>
      <c r="AP44" s="374">
        <f>IF(AP$3=1,AO44,IF(AP$2&lt;=$F$1,'PianificazionePMO(CFI-TS)'!RA17+'PianificazionePMO(CFI-TS)'!VD17+'PianificazionePMO(CFI-TS)'!ZG17,$J14+$I14))</f>
        <v>0.125</v>
      </c>
      <c r="AQ44" s="374">
        <f>IF(AQ$3=1,AP44,IF(AQ$2&lt;=$F$1,'PianificazionePMO(CFI-TS)'!RB17+'PianificazionePMO(CFI-TS)'!VE17+'PianificazionePMO(CFI-TS)'!ZH17,$J14+$I14))</f>
        <v>0.125</v>
      </c>
      <c r="AR44" s="374">
        <f>IF(AR$3=1,AQ44,IF(AR$2&lt;=$F$1,'PianificazionePMO(CFI-TS)'!RC17+'PianificazionePMO(CFI-TS)'!VF17+'PianificazionePMO(CFI-TS)'!ZI17,$J14+$I14))</f>
        <v>0.125</v>
      </c>
      <c r="AS44" s="374">
        <f>IF(AS$3=1,AR44,IF(AS$2&lt;=$F$1,'PianificazionePMO(CFI-TS)'!RD17+'PianificazionePMO(CFI-TS)'!VG17+'PianificazionePMO(CFI-TS)'!ZJ17,$J14+$I14))</f>
        <v>0.125</v>
      </c>
      <c r="AT44" s="374">
        <f>IF(AT$3=1,AS44,IF(AT$2&lt;=$F$1,'PianificazionePMO(CFI-TS)'!RE17+'PianificazionePMO(CFI-TS)'!VH17+'PianificazionePMO(CFI-TS)'!ZK17,$J14+$I14))</f>
        <v>0.125</v>
      </c>
      <c r="AU44" s="374">
        <f>IF(AU$3=1,AT44,IF(AU$2&lt;=$F$1,'PianificazionePMO(CFI-TS)'!RF17+'PianificazionePMO(CFI-TS)'!VI17+'PianificazionePMO(CFI-TS)'!ZL17,$J14+$I14))</f>
        <v>0.125</v>
      </c>
      <c r="AV44" s="374">
        <f>IF(AV$3=1,AU44,IF(AV$2&lt;=$F$1,'PianificazionePMO(CFI-TS)'!RG17+'PianificazionePMO(CFI-TS)'!VJ17+'PianificazionePMO(CFI-TS)'!ZM17,$J14+$I14))</f>
        <v>0.125</v>
      </c>
      <c r="AW44" s="374">
        <f>IF(AW$3=1,AV44,IF(AW$2&lt;=$F$1,'PianificazionePMO(CFI-TS)'!RH17+'PianificazionePMO(CFI-TS)'!VK17+'PianificazionePMO(CFI-TS)'!ZN17,$J14+$I14))</f>
        <v>0.125</v>
      </c>
      <c r="AX44" s="374">
        <f>IF(AX$3=1,AW44,IF(AX$2&lt;=$F$1,'PianificazionePMO(CFI-TS)'!RI17+'PianificazionePMO(CFI-TS)'!VL17+'PianificazionePMO(CFI-TS)'!ZO17,$J14+$I14))</f>
        <v>0.125</v>
      </c>
      <c r="AY44" s="374">
        <f>IF(AY$3=1,AX44,IF(AY$2&lt;=$F$1,'PianificazionePMO(CFI-TS)'!RJ17+'PianificazionePMO(CFI-TS)'!VM17+'PianificazionePMO(CFI-TS)'!ZP17,$J14+$I14))</f>
        <v>0.125</v>
      </c>
      <c r="AZ44" s="374">
        <f>IF(AZ$3=1,AY44,IF(AZ$2&lt;=$F$1,'PianificazionePMO(CFI-TS)'!RK17+'PianificazionePMO(CFI-TS)'!VN17+'PianificazionePMO(CFI-TS)'!ZQ17,$J14+$I14))</f>
        <v>0.125</v>
      </c>
      <c r="BA44" s="374">
        <f>IF(BA$3=1,AZ44,IF(BA$2&lt;=$F$1,'PianificazionePMO(CFI-TS)'!RL17+'PianificazionePMO(CFI-TS)'!VO17+'PianificazionePMO(CFI-TS)'!ZR17,$J14+$I14))</f>
        <v>0.125</v>
      </c>
      <c r="BB44" s="374">
        <f>IF(BB$3=1,BA44,IF(BB$2&lt;=$F$1,'PianificazionePMO(CFI-TS)'!RM17+'PianificazionePMO(CFI-TS)'!VP17+'PianificazionePMO(CFI-TS)'!ZS17,$J14+$I14))</f>
        <v>0.125</v>
      </c>
      <c r="BC44" s="374">
        <f>IF(BC$3=1,BB44,IF(BC$2&lt;=$F$1,'PianificazionePMO(CFI-TS)'!RN17+'PianificazionePMO(CFI-TS)'!VQ17+'PianificazionePMO(CFI-TS)'!ZT17,$J14+$I14))</f>
        <v>0.125</v>
      </c>
      <c r="BD44" s="374">
        <f>IF(BD$3=1,BC44,IF(BD$2&lt;=$F$1,'PianificazionePMO(CFI-TS)'!RO17+'PianificazionePMO(CFI-TS)'!VR17+'PianificazionePMO(CFI-TS)'!ZU17,$J14+$I14))</f>
        <v>0.125</v>
      </c>
      <c r="BE44" s="374">
        <f>IF(BE$3=1,BD44,IF(BE$2&lt;=$F$1,'PianificazionePMO(CFI-TS)'!RP17+'PianificazionePMO(CFI-TS)'!VS17+'PianificazionePMO(CFI-TS)'!ZV17,$J14+$I14))</f>
        <v>0.125</v>
      </c>
      <c r="BF44" s="374">
        <f>IF(BF$3=1,BE44,IF(BF$2&lt;=$F$1,'PianificazionePMO(CFI-TS)'!RQ17+'PianificazionePMO(CFI-TS)'!VT17+'PianificazionePMO(CFI-TS)'!ZW17,$J14+$I14))</f>
        <v>0.125</v>
      </c>
      <c r="BG44" s="374">
        <f>IF(BG$3=1,BF44,IF(BG$2&lt;=$F$1,'PianificazionePMO(CFI-TS)'!RR17+'PianificazionePMO(CFI-TS)'!VU17+'PianificazionePMO(CFI-TS)'!ZX17,$J14+$I14))</f>
        <v>0.125</v>
      </c>
      <c r="BH44" s="374">
        <f>IF(BH$3=1,BG44,IF(BH$2&lt;=$F$1,'PianificazionePMO(CFI-TS)'!RS17+'PianificazionePMO(CFI-TS)'!VV17+'PianificazionePMO(CFI-TS)'!ZY17,$J14+$I14))</f>
        <v>0.125</v>
      </c>
      <c r="BI44" s="374">
        <f>IF(BI$3=1,BH44,IF(BI$2&lt;=$F$1,'PianificazionePMO(CFI-TS)'!RT17+'PianificazionePMO(CFI-TS)'!VW17+'PianificazionePMO(CFI-TS)'!ZZ17,BH44+$I44))</f>
        <v>0.3125</v>
      </c>
      <c r="BJ44" s="374">
        <f>IF(BJ$3=1,BI44,IF(BJ$2&lt;=$F$1,'PianificazionePMO(CFI-TS)'!RU17+'PianificazionePMO(CFI-TS)'!VX17+'PianificazionePMO(CFI-TS)'!AAA17,BI44+$I44))</f>
        <v>0.5</v>
      </c>
      <c r="BK44" s="374">
        <f>IF(BK$3=1,BJ44,IF(BK$2&lt;=$F$1,'PianificazionePMO(CFI-TS)'!RV17+'PianificazionePMO(CFI-TS)'!VY17+'PianificazionePMO(CFI-TS)'!AAB17,BJ44+$I44))</f>
        <v>0.6875</v>
      </c>
      <c r="BL44" s="374">
        <f>IF(BL$3=1,BK44,IF(BL$2&lt;=$F$1,'PianificazionePMO(CFI-TS)'!RW17+'PianificazionePMO(CFI-TS)'!VZ17+'PianificazionePMO(CFI-TS)'!AAC17,BK44+$I44))</f>
        <v>0.875</v>
      </c>
      <c r="BM44" s="374">
        <f>IF(BM$3=1,BL44,IF(BM$2&lt;=$F$1,'PianificazionePMO(CFI-TS)'!RX17+'PianificazionePMO(CFI-TS)'!WA17+'PianificazionePMO(CFI-TS)'!AAD17,BL44+$I44))</f>
        <v>1.0625</v>
      </c>
      <c r="BN44" s="374">
        <f>IF(BN$3=1,BM44,IF(BN$2&lt;=$F$1,'PianificazionePMO(CFI-TS)'!RY17+'PianificazionePMO(CFI-TS)'!WB17+'PianificazionePMO(CFI-TS)'!AAE17,BM44+$I44))</f>
        <v>1.0625</v>
      </c>
      <c r="BO44" s="374">
        <f>IF(BO$3=1,BN44,IF(BO$2&lt;=$F$1,'PianificazionePMO(CFI-TS)'!RZ17+'PianificazionePMO(CFI-TS)'!WC17+'PianificazionePMO(CFI-TS)'!AAF17,BN44+$I44))</f>
        <v>1.0625</v>
      </c>
      <c r="BP44" s="374">
        <f>IF(BP$3=1,BO44,IF(BP$2&lt;=$F$1,'PianificazionePMO(CFI-TS)'!SA17+'PianificazionePMO(CFI-TS)'!WD17+'PianificazionePMO(CFI-TS)'!AAG17,BO44+$I44))</f>
        <v>1.25</v>
      </c>
      <c r="BQ44" s="374">
        <f>IF(BQ$3=1,BP44,IF(BQ$2&lt;=$F$1,'PianificazionePMO(CFI-TS)'!SB17+'PianificazionePMO(CFI-TS)'!WE17+'PianificazionePMO(CFI-TS)'!AAH17,BP44+$I44))</f>
        <v>1.4375</v>
      </c>
      <c r="BR44" s="374">
        <f>IF(BR$3=1,BQ44,IF(BR$2&lt;=$F$1,'PianificazionePMO(CFI-TS)'!SC17+'PianificazionePMO(CFI-TS)'!WF17+'PianificazionePMO(CFI-TS)'!AAI17,BQ44+$I44))</f>
        <v>1.625</v>
      </c>
      <c r="BS44" s="374">
        <f>IF(BS$3=1,BR44,IF(BS$2&lt;=$F$1,'PianificazionePMO(CFI-TS)'!SD17+'PianificazionePMO(CFI-TS)'!WG17+'PianificazionePMO(CFI-TS)'!AAJ17,BR44+$I44))</f>
        <v>1.8125</v>
      </c>
      <c r="BT44" s="374">
        <f>IF(BT$3=1,BS44,IF(BT$2&lt;=$F$1,'PianificazionePMO(CFI-TS)'!SE17+'PianificazionePMO(CFI-TS)'!WH17+'PianificazionePMO(CFI-TS)'!AAK17,BS44+$I44))</f>
        <v>2</v>
      </c>
      <c r="BU44" s="374">
        <f>IF(BU$3=1,BT44,IF(BU$2&lt;=$F$1,'PianificazionePMO(CFI-TS)'!SF17+'PianificazionePMO(CFI-TS)'!WI17+'PianificazionePMO(CFI-TS)'!AAL17,BT44+$I44))</f>
        <v>2</v>
      </c>
      <c r="BV44" s="374">
        <f>IF(BV$3=1,BU44,IF(BV$2&lt;=$F$1,'PianificazionePMO(CFI-TS)'!SG17+'PianificazionePMO(CFI-TS)'!WJ17+'PianificazionePMO(CFI-TS)'!AAM17,BU44+$I44))</f>
        <v>2</v>
      </c>
      <c r="BW44" s="374">
        <f>IF(BW$3=1,BV44,IF(BW$2&lt;=$F$1,'PianificazionePMO(CFI-TS)'!SH17+'PianificazionePMO(CFI-TS)'!WK17+'PianificazionePMO(CFI-TS)'!AAN17,BV44+$I44))</f>
        <v>2.1875</v>
      </c>
      <c r="BX44" s="374">
        <f>IF(BX$3=1,BW44,IF(BX$2&lt;=$F$1,'PianificazionePMO(CFI-TS)'!SI17+'PianificazionePMO(CFI-TS)'!WL17+'PianificazionePMO(CFI-TS)'!AAO17,BW44+$I44))</f>
        <v>2.1875</v>
      </c>
      <c r="BY44" s="374">
        <f>IF(BY$3=1,BX44,IF(BY$2&lt;=$F$1,'PianificazionePMO(CFI-TS)'!SJ17+'PianificazionePMO(CFI-TS)'!WM17+'PianificazionePMO(CFI-TS)'!AAP17,BX44+$I44))</f>
        <v>2.1875</v>
      </c>
      <c r="BZ44" s="374">
        <f>IF(BZ$3=1,BY44,IF(BZ$2&lt;=$F$1,'PianificazionePMO(CFI-TS)'!SK17+'PianificazionePMO(CFI-TS)'!WN17+'PianificazionePMO(CFI-TS)'!AAQ17,BY44+$I44))</f>
        <v>2.375</v>
      </c>
      <c r="CA44" s="374">
        <f>IF(CA$3=1,BZ44,IF(CA$2&lt;=$F$1,'PianificazionePMO(CFI-TS)'!SL17+'PianificazionePMO(CFI-TS)'!WO17+'PianificazionePMO(CFI-TS)'!AAR17,BZ44+$I44))</f>
        <v>2.5625</v>
      </c>
      <c r="CB44" s="374">
        <f>IF(CB$3=1,CA44,IF(CB$2&lt;=$F$1,'PianificazionePMO(CFI-TS)'!SM17+'PianificazionePMO(CFI-TS)'!WP17+'PianificazionePMO(CFI-TS)'!AAS17,CA44+$I44))</f>
        <v>2.5625</v>
      </c>
      <c r="CC44" s="374">
        <f>IF(CC$3=1,CB44,IF(CC$2&lt;=$F$1,'PianificazionePMO(CFI-TS)'!SN17+'PianificazionePMO(CFI-TS)'!WQ17+'PianificazionePMO(CFI-TS)'!AAT17,CB44+$I44))</f>
        <v>2.5625</v>
      </c>
      <c r="CD44" s="374">
        <f>IF(CD$3=1,CC44,IF(CD$2&lt;=$F$1,'PianificazionePMO(CFI-TS)'!SO17+'PianificazionePMO(CFI-TS)'!WR17+'PianificazionePMO(CFI-TS)'!AAU17,CC44+$I44))</f>
        <v>2.75</v>
      </c>
      <c r="CE44" s="374">
        <f>IF(CE$3=1,CD44,IF(CE$2&lt;=$F$1,'PianificazionePMO(CFI-TS)'!SP17+'PianificazionePMO(CFI-TS)'!WS17+'PianificazionePMO(CFI-TS)'!AAV17,CD44+$I44))</f>
        <v>2.9375</v>
      </c>
      <c r="CF44" s="374">
        <f>IF(CF$3=1,CE44,IF(CF$2&lt;=$F$1,'PianificazionePMO(CFI-TS)'!SQ17+'PianificazionePMO(CFI-TS)'!WT17+'PianificazionePMO(CFI-TS)'!AAW17,CE44+$I44))</f>
        <v>3.125</v>
      </c>
      <c r="CG44" s="374">
        <f>IF(CG$3=1,CF44,IF(CG$2&lt;=$F$1,'PianificazionePMO(CFI-TS)'!SR17+'PianificazionePMO(CFI-TS)'!WU17+'PianificazionePMO(CFI-TS)'!AAX17,CF44+$I44))</f>
        <v>3.3125</v>
      </c>
      <c r="CH44" s="374">
        <f>IF(CH$3=1,CG44,IF(CH$2&lt;=$F$1,'PianificazionePMO(CFI-TS)'!SS17+'PianificazionePMO(CFI-TS)'!WV17+'PianificazionePMO(CFI-TS)'!AAY17,CG44+$I44))</f>
        <v>3.5</v>
      </c>
      <c r="CI44" s="374">
        <f>IF(CI$3=1,CH44,IF(CI$2&lt;=$F$1,'PianificazionePMO(CFI-TS)'!ST17+'PianificazionePMO(CFI-TS)'!WW17+'PianificazionePMO(CFI-TS)'!AAZ17,CH44+$I44))</f>
        <v>3.5</v>
      </c>
      <c r="CJ44" s="374">
        <f>IF(CJ$3=1,CI44,IF(CJ$2&lt;=$F$1,'PianificazionePMO(CFI-TS)'!SU17+'PianificazionePMO(CFI-TS)'!WX17+'PianificazionePMO(CFI-TS)'!ABA17,CI44+$I44))</f>
        <v>3.5</v>
      </c>
      <c r="CK44" s="374">
        <f>IF(CK$3=1,CJ44,IF(CK$2&lt;=$F$1,'PianificazionePMO(CFI-TS)'!SV17+'PianificazionePMO(CFI-TS)'!WY17+'PianificazionePMO(CFI-TS)'!ABB17,CJ44+$I44))</f>
        <v>3.6875</v>
      </c>
      <c r="CL44" s="374">
        <f>IF(CL$3=1,CK44,IF(CL$2&lt;=$F$1,'PianificazionePMO(CFI-TS)'!SW17+'PianificazionePMO(CFI-TS)'!WZ17+'PianificazionePMO(CFI-TS)'!ABC17,CK44+$I44))</f>
        <v>3.875</v>
      </c>
      <c r="CM44" s="374">
        <f>IF(CM$3=1,CL44,IF(CM$2&lt;=$F$1,'PianificazionePMO(CFI-TS)'!SX17+'PianificazionePMO(CFI-TS)'!XA17+'PianificazionePMO(CFI-TS)'!ABD17,CL44+$I44))</f>
        <v>4.0625</v>
      </c>
      <c r="CN44" s="374">
        <f>IF(CN$3=1,CM44,IF(CN$2&lt;=$F$1,'PianificazionePMO(CFI-TS)'!SY17+'PianificazionePMO(CFI-TS)'!XB17+'PianificazionePMO(CFI-TS)'!ABE17,CM44+$I44))</f>
        <v>4.25</v>
      </c>
      <c r="CO44" s="374">
        <f>IF(CO$3=1,CN44,IF(CO$2&lt;=$F$1,'PianificazionePMO(CFI-TS)'!SZ17+'PianificazionePMO(CFI-TS)'!XC17+'PianificazionePMO(CFI-TS)'!ABF17,CN44+$I44))</f>
        <v>4.4375</v>
      </c>
      <c r="CP44" s="374">
        <f>IF(CP$3=1,CO44,IF(CP$2&lt;=$F$1,'PianificazionePMO(CFI-TS)'!TA17+'PianificazionePMO(CFI-TS)'!XD17+'PianificazionePMO(CFI-TS)'!ABG17,CO44+$I44))</f>
        <v>4.4375</v>
      </c>
      <c r="CQ44" s="374">
        <f>IF(CQ$3=1,CP44,IF(CQ$2&lt;=$F$1,'PianificazionePMO(CFI-TS)'!TB17+'PianificazionePMO(CFI-TS)'!XE17+'PianificazionePMO(CFI-TS)'!ABH17,CP44+$I44))</f>
        <v>4.4375</v>
      </c>
      <c r="CR44" s="374">
        <f>IF(CR$3=1,CQ44,IF(CR$2&lt;=$F$1,'PianificazionePMO(CFI-TS)'!TC17+'PianificazionePMO(CFI-TS)'!XF17+'PianificazionePMO(CFI-TS)'!ABI17,CQ44+$I44))</f>
        <v>4.625</v>
      </c>
      <c r="CS44" s="374">
        <f>IF(CS$3=1,CR44,IF(CS$2&lt;=$F$1,'PianificazionePMO(CFI-TS)'!TD17+'PianificazionePMO(CFI-TS)'!XG17+'PianificazionePMO(CFI-TS)'!ABJ17,CR44+$I44))</f>
        <v>4.8125</v>
      </c>
      <c r="CT44" s="374">
        <f>IF(CT$3=1,CS44,IF(CT$2&lt;=$F$1,'PianificazionePMO(CFI-TS)'!TE17+'PianificazionePMO(CFI-TS)'!XH17+'PianificazionePMO(CFI-TS)'!ABK17,CS44+$I44))</f>
        <v>5</v>
      </c>
      <c r="CU44" s="374">
        <f>IF(CU$3=1,CT44,IF(CU$2&lt;=$F$1,'PianificazionePMO(CFI-TS)'!TF17+'PianificazionePMO(CFI-TS)'!XI17+'PianificazionePMO(CFI-TS)'!ABL17,CT44+$I44))</f>
        <v>5.1875</v>
      </c>
      <c r="CV44" s="374">
        <f>IF(CV$3=1,CU44,IF(CV$2&lt;=$F$1,'PianificazionePMO(CFI-TS)'!TG17+'PianificazionePMO(CFI-TS)'!XJ17+'PianificazionePMO(CFI-TS)'!ABM17,CU44+$I44))</f>
        <v>5.375</v>
      </c>
      <c r="CW44" s="374">
        <f>IF(CW$3=1,CV44,IF(CW$2&lt;=$F$1,'PianificazionePMO(CFI-TS)'!TH17+'PianificazionePMO(CFI-TS)'!XK17+'PianificazionePMO(CFI-TS)'!ABN17,CV44+$I44))</f>
        <v>5.375</v>
      </c>
      <c r="CX44" s="374">
        <f>IF(CX$3=1,CW44,IF(CX$2&lt;=$F$1,'PianificazionePMO(CFI-TS)'!TI17+'PianificazionePMO(CFI-TS)'!XL17+'PianificazionePMO(CFI-TS)'!ABO17,CW44+$I44))</f>
        <v>5.375</v>
      </c>
      <c r="CY44" s="374">
        <f>IF(CY$3=1,CX44,IF(CY$2&lt;=$F$1,'PianificazionePMO(CFI-TS)'!TJ17+'PianificazionePMO(CFI-TS)'!XM17+'PianificazionePMO(CFI-TS)'!ABP17,CX44+$I44))</f>
        <v>5.5625</v>
      </c>
      <c r="CZ44" s="374">
        <f>IF(CZ$3=1,CY44,IF(CZ$2&lt;=$F$1,'PianificazionePMO(CFI-TS)'!TK17+'PianificazionePMO(CFI-TS)'!XN17+'PianificazionePMO(CFI-TS)'!ABQ17,CY44+$I44))</f>
        <v>5.75</v>
      </c>
      <c r="DA44" s="374">
        <f>IF(DA$3=1,CZ44,IF(DA$2&lt;=$F$1,'PianificazionePMO(CFI-TS)'!TL17+'PianificazionePMO(CFI-TS)'!XO17+'PianificazionePMO(CFI-TS)'!ABR17,CZ44+$I44))</f>
        <v>5.9375</v>
      </c>
      <c r="DB44" s="374">
        <f>IF(DB$3=1,DA44,IF(DB$2&lt;=$F$1,'PianificazionePMO(CFI-TS)'!TM17+'PianificazionePMO(CFI-TS)'!XP17+'PianificazionePMO(CFI-TS)'!ABS17,DA44+$I44))</f>
        <v>6.125</v>
      </c>
      <c r="DC44" s="374">
        <f>IF(DC$3=1,DB44,IF(DC$2&lt;=$F$1,'PianificazionePMO(CFI-TS)'!TN17+'PianificazionePMO(CFI-TS)'!XQ17+'PianificazionePMO(CFI-TS)'!ABT17,DB44+$I44))</f>
        <v>6.3125</v>
      </c>
      <c r="DD44" s="374">
        <f>IF(DD$3=1,DC44,IF(DD$2&lt;=$F$1,'PianificazionePMO(CFI-TS)'!TO17+'PianificazionePMO(CFI-TS)'!XR17+'PianificazionePMO(CFI-TS)'!ABU17,DC44+$I44))</f>
        <v>6.3125</v>
      </c>
      <c r="DE44" s="374">
        <f>IF(DE$3=1,DD44,IF(DE$2&lt;=$F$1,'PianificazionePMO(CFI-TS)'!TP17+'PianificazionePMO(CFI-TS)'!XS17+'PianificazionePMO(CFI-TS)'!ABV17,DD44+$I44))</f>
        <v>6.3125</v>
      </c>
      <c r="DF44" s="374">
        <f>IF(DF$3=1,DE44,IF(DF$2&lt;=$F$1,'PianificazionePMO(CFI-TS)'!TQ17+'PianificazionePMO(CFI-TS)'!XT17+'PianificazionePMO(CFI-TS)'!ABW17,DE44+$I44))</f>
        <v>6.5</v>
      </c>
      <c r="DG44" s="374">
        <f>IF(DG$3=1,DF44,IF(DG$2&lt;=$F$1,'PianificazionePMO(CFI-TS)'!TR17+'PianificazionePMO(CFI-TS)'!XU17+'PianificazionePMO(CFI-TS)'!ABX17,DF44+$I44))</f>
        <v>6.6875</v>
      </c>
      <c r="DH44" s="374">
        <f>IF(DH$3=1,DG44,IF(DH$2&lt;=$F$1,'PianificazionePMO(CFI-TS)'!TS17+'PianificazionePMO(CFI-TS)'!XV17+'PianificazionePMO(CFI-TS)'!ABY17,DG44+$I44))</f>
        <v>6.875</v>
      </c>
      <c r="DI44" s="374">
        <f>IF(DI$3=1,DH44,IF(DI$2&lt;=$F$1,'PianificazionePMO(CFI-TS)'!TT17+'PianificazionePMO(CFI-TS)'!XW17+'PianificazionePMO(CFI-TS)'!ABZ17,DH44+$I44))</f>
        <v>7.0625</v>
      </c>
      <c r="DJ44" s="374">
        <f>IF(DJ$3=1,DI44,IF(DJ$2&lt;=$F$1,'PianificazionePMO(CFI-TS)'!TU17+'PianificazionePMO(CFI-TS)'!XX17+'PianificazionePMO(CFI-TS)'!ACA17,DI44+$I44))</f>
        <v>7.25</v>
      </c>
      <c r="DK44" s="374"/>
      <c r="DL44" s="374"/>
      <c r="DM44" s="374"/>
      <c r="DN44" s="371"/>
      <c r="DO44" s="371"/>
      <c r="DP44" s="371"/>
      <c r="DQ44" s="371"/>
      <c r="DR44" s="371"/>
      <c r="DS44" s="371"/>
      <c r="DT44" s="371"/>
      <c r="DU44" s="371"/>
      <c r="DV44" s="371"/>
      <c r="DW44" s="371"/>
      <c r="DX44" s="371"/>
      <c r="DY44" s="371"/>
      <c r="DZ44" s="371"/>
      <c r="EA44" s="371"/>
      <c r="EB44" s="371"/>
      <c r="EC44" s="371"/>
      <c r="ED44" s="371"/>
      <c r="EE44" s="371"/>
      <c r="EF44" s="371"/>
      <c r="EG44" s="371"/>
      <c r="EH44" s="371"/>
      <c r="EI44" s="371"/>
      <c r="EJ44" s="371"/>
      <c r="EK44" s="371"/>
      <c r="EL44" s="371"/>
      <c r="EM44" s="371"/>
      <c r="EN44" s="371"/>
      <c r="EO44" s="371"/>
      <c r="EP44" s="371"/>
      <c r="EQ44" s="371"/>
      <c r="ER44" s="371"/>
      <c r="ES44" s="371"/>
      <c r="ET44" s="371"/>
      <c r="EU44" s="371"/>
      <c r="EV44" s="371"/>
      <c r="EW44" s="371"/>
      <c r="EX44" s="371"/>
      <c r="EY44" s="371"/>
      <c r="EZ44" s="371"/>
      <c r="FA44" s="371"/>
      <c r="FB44" s="371"/>
      <c r="FC44" s="371"/>
      <c r="FD44" s="371"/>
      <c r="FE44" s="371"/>
      <c r="FF44" s="371"/>
      <c r="FG44" s="371"/>
      <c r="FH44" s="371"/>
      <c r="FI44" s="371"/>
      <c r="FJ44" s="371"/>
    </row>
    <row r="45" spans="1:166" outlineLevel="1">
      <c r="A45" s="824"/>
      <c r="B45" s="362" t="str">
        <f t="shared" si="14"/>
        <v>P59-Deploy &amp; Change CRMT</v>
      </c>
      <c r="C45" s="362" t="str">
        <f t="shared" si="15"/>
        <v>AO004511_YYY68</v>
      </c>
      <c r="D45" s="362" t="str">
        <f t="shared" si="16"/>
        <v>Subentro</v>
      </c>
      <c r="E45" s="369">
        <f>VLOOKUP(C45,'Lista PMO'!B:AB,11,FALSE)</f>
        <v>28</v>
      </c>
      <c r="F45" s="370">
        <f>VLOOKUP(C45,'Lista PMO'!$B$1:$BO$42,56,FALSE)</f>
        <v>21</v>
      </c>
      <c r="G45" s="369">
        <f t="shared" si="17"/>
        <v>7</v>
      </c>
      <c r="H45" s="378">
        <f>IFERROR(F45/(NETWORKDAYS($K45,$F$1,hol!$A$1:$A$8)),0)</f>
        <v>1.2352941176470589</v>
      </c>
      <c r="I45" s="378">
        <f>IFERROR(G45/((NETWORKDAYS($F$1+1,$L15,hol!$A$1:$A$9)+$J$1)),0)</f>
        <v>0.4375</v>
      </c>
      <c r="J45" s="378">
        <f t="shared" si="18"/>
        <v>-0.79779411764705888</v>
      </c>
      <c r="K45" s="389">
        <f>VLOOKUP(C45,'PianificazionePMO(CFI-TS)'!$B$7:$I$36,7,FALSE)</f>
        <v>43271</v>
      </c>
      <c r="L45" s="389">
        <f>VLOOKUP(C45,'PianificazionePMO(CFI-TS)'!$B$7:$I$36,8,FALSE)</f>
        <v>43315</v>
      </c>
      <c r="N45" s="374">
        <f>IF(N$3=1,M45,IF(N$2&lt;=$F$1,'PianificazionePMO(CFI-TS)'!PY18+'PianificazionePMO(CFI-TS)'!UB18+'PianificazionePMO(CFI-TS)'!YE18,$J15+$I15))</f>
        <v>21</v>
      </c>
      <c r="O45" s="374">
        <f>IF(O$3=1,N45,IF(O$2&lt;=$F$1,'PianificazionePMO(CFI-TS)'!PZ18+'PianificazionePMO(CFI-TS)'!UC18+'PianificazionePMO(CFI-TS)'!YF18,$J15+$I15))</f>
        <v>21</v>
      </c>
      <c r="P45" s="374">
        <f>IF(P$3=1,O45,IF(P$2&lt;=$F$1,'PianificazionePMO(CFI-TS)'!QA18+'PianificazionePMO(CFI-TS)'!UD18+'PianificazionePMO(CFI-TS)'!YG18,$J15+$I15))</f>
        <v>21</v>
      </c>
      <c r="Q45" s="374">
        <f>IF(Q$3=1,P45,IF(Q$2&lt;=$F$1,'PianificazionePMO(CFI-TS)'!QB18+'PianificazionePMO(CFI-TS)'!UE18+'PianificazionePMO(CFI-TS)'!YH18,$J15+$I15))</f>
        <v>21</v>
      </c>
      <c r="R45" s="374">
        <f>IF(R$3=1,Q45,IF(R$2&lt;=$F$1,'PianificazionePMO(CFI-TS)'!QC18+'PianificazionePMO(CFI-TS)'!UF18+'PianificazionePMO(CFI-TS)'!YI18,$J15+$I15))</f>
        <v>21</v>
      </c>
      <c r="S45" s="374">
        <f>IF(S$3=1,R45,IF(S$2&lt;=$F$1,'PianificazionePMO(CFI-TS)'!QD18+'PianificazionePMO(CFI-TS)'!UG18+'PianificazionePMO(CFI-TS)'!YJ18,$J15+$I15))</f>
        <v>22</v>
      </c>
      <c r="T45" s="374">
        <f>IF(T$3=1,S45,IF(T$2&lt;=$F$1,'PianificazionePMO(CFI-TS)'!QE18+'PianificazionePMO(CFI-TS)'!UH18+'PianificazionePMO(CFI-TS)'!YK18,$J15+$I15))</f>
        <v>22</v>
      </c>
      <c r="U45" s="374">
        <f>IF(U$3=1,T45,IF(U$2&lt;=$F$1,'PianificazionePMO(CFI-TS)'!QF18+'PianificazionePMO(CFI-TS)'!UI18+'PianificazionePMO(CFI-TS)'!YL18,$J15+$I15))</f>
        <v>22</v>
      </c>
      <c r="V45" s="374">
        <f>IF(V$3=1,U45,IF(V$2&lt;=$F$1,'PianificazionePMO(CFI-TS)'!QG18+'PianificazionePMO(CFI-TS)'!UJ18+'PianificazionePMO(CFI-TS)'!YM18,$J15+$I15))</f>
        <v>22</v>
      </c>
      <c r="W45" s="374">
        <f>IF(W$3=1,V45,IF(W$2&lt;=$F$1,'PianificazionePMO(CFI-TS)'!QH18+'PianificazionePMO(CFI-TS)'!UK18+'PianificazionePMO(CFI-TS)'!YN18,$J15+$I15))</f>
        <v>22</v>
      </c>
      <c r="X45" s="374">
        <f>IF(X$3=1,W45,IF(X$2&lt;=$F$1,'PianificazionePMO(CFI-TS)'!QI18+'PianificazionePMO(CFI-TS)'!UL18+'PianificazionePMO(CFI-TS)'!YO18,$J15+$I15))</f>
        <v>22</v>
      </c>
      <c r="Y45" s="374">
        <f>IF(Y$3=1,X45,IF(Y$2&lt;=$F$1,'PianificazionePMO(CFI-TS)'!QJ18+'PianificazionePMO(CFI-TS)'!UM18+'PianificazionePMO(CFI-TS)'!YP18,$J15+$I15))</f>
        <v>22</v>
      </c>
      <c r="Z45" s="374">
        <f>IF(Z$3=1,Y45,IF(Z$2&lt;=$F$1,'PianificazionePMO(CFI-TS)'!QK18+'PianificazionePMO(CFI-TS)'!UN18+'PianificazionePMO(CFI-TS)'!YQ18,$J15+$I15))</f>
        <v>22</v>
      </c>
      <c r="AA45" s="374">
        <f>IF(AA$3=1,Z45,IF(AA$2&lt;=$F$1,'PianificazionePMO(CFI-TS)'!QL18+'PianificazionePMO(CFI-TS)'!UO18+'PianificazionePMO(CFI-TS)'!YR18,$J15+$I15))</f>
        <v>22</v>
      </c>
      <c r="AB45" s="374">
        <f>IF(AB$3=1,AA45,IF(AB$2&lt;=$F$1,'PianificazionePMO(CFI-TS)'!QM18+'PianificazionePMO(CFI-TS)'!UP18+'PianificazionePMO(CFI-TS)'!YS18,$J15+$I15))</f>
        <v>22</v>
      </c>
      <c r="AC45" s="374">
        <f>IF(AC$3=1,AB45,IF(AC$2&lt;=$F$1,'PianificazionePMO(CFI-TS)'!QN18+'PianificazionePMO(CFI-TS)'!UQ18+'PianificazionePMO(CFI-TS)'!YT18,$J15+$I15))</f>
        <v>21</v>
      </c>
      <c r="AD45" s="374">
        <f>IF(AD$3=1,AC45,IF(AD$2&lt;=$F$1,'PianificazionePMO(CFI-TS)'!QO18+'PianificazionePMO(CFI-TS)'!UR18+'PianificazionePMO(CFI-TS)'!YU18,$J15+$I15))</f>
        <v>21</v>
      </c>
      <c r="AE45" s="374">
        <f>IF(AE$3=1,AD45,IF(AE$2&lt;=$F$1,'PianificazionePMO(CFI-TS)'!QP18+'PianificazionePMO(CFI-TS)'!US18+'PianificazionePMO(CFI-TS)'!YV18,$J15+$I15))</f>
        <v>21</v>
      </c>
      <c r="AF45" s="374">
        <f>IF(AF$3=1,AE45,IF(AF$2&lt;=$F$1,'PianificazionePMO(CFI-TS)'!QQ18+'PianificazionePMO(CFI-TS)'!UT18+'PianificazionePMO(CFI-TS)'!YW18,$J15+$I15))</f>
        <v>21</v>
      </c>
      <c r="AG45" s="374">
        <f>IF(AG$3=1,AF45,IF(AG$2&lt;=$F$1,'PianificazionePMO(CFI-TS)'!QR18+'PianificazionePMO(CFI-TS)'!UU18+'PianificazionePMO(CFI-TS)'!YX18,$J15+$I15))</f>
        <v>21</v>
      </c>
      <c r="AH45" s="374">
        <f>IF(AH$3=1,AG45,IF(AH$2&lt;=$F$1,'PianificazionePMO(CFI-TS)'!QS18+'PianificazionePMO(CFI-TS)'!UV18+'PianificazionePMO(CFI-TS)'!YY18,$J15+$I15))</f>
        <v>21</v>
      </c>
      <c r="AI45" s="374">
        <f>IF(AI$3=1,AH45,IF(AI$2&lt;=$F$1,'PianificazionePMO(CFI-TS)'!QT18+'PianificazionePMO(CFI-TS)'!UW18+'PianificazionePMO(CFI-TS)'!YZ18,$J15+$I15))</f>
        <v>21</v>
      </c>
      <c r="AJ45" s="374">
        <f>IF(AJ$3=1,AI45,IF(AJ$2&lt;=$F$1,'PianificazionePMO(CFI-TS)'!QU18+'PianificazionePMO(CFI-TS)'!UX18+'PianificazionePMO(CFI-TS)'!ZA18,$J15+$I15))</f>
        <v>21</v>
      </c>
      <c r="AK45" s="374">
        <f>IF(AK$3=1,AJ45,IF(AK$2&lt;=$F$1,'PianificazionePMO(CFI-TS)'!QV18+'PianificazionePMO(CFI-TS)'!UY18+'PianificazionePMO(CFI-TS)'!ZB18,$J15+$I15))</f>
        <v>0.125</v>
      </c>
      <c r="AL45" s="374">
        <f>IF(AL$3=1,AK45,IF(AL$2&lt;=$F$1,'PianificazionePMO(CFI-TS)'!QW18+'PianificazionePMO(CFI-TS)'!UZ18+'PianificazionePMO(CFI-TS)'!ZC18,$J15+$I15))</f>
        <v>0.125</v>
      </c>
      <c r="AM45" s="374">
        <f>IF(AM$3=1,AL45,IF(AM$2&lt;=$F$1,'PianificazionePMO(CFI-TS)'!QX18+'PianificazionePMO(CFI-TS)'!VA18+'PianificazionePMO(CFI-TS)'!ZD18,$J15+$I15))</f>
        <v>0.125</v>
      </c>
      <c r="AN45" s="374">
        <f>IF(AN$3=1,AM45,IF(AN$2&lt;=$F$1,'PianificazionePMO(CFI-TS)'!QY18+'PianificazionePMO(CFI-TS)'!VB18+'PianificazionePMO(CFI-TS)'!ZE18,$J15+$I15))</f>
        <v>0.125</v>
      </c>
      <c r="AO45" s="374">
        <f>IF(AO$3=1,AN45,IF(AO$2&lt;=$F$1,'PianificazionePMO(CFI-TS)'!QZ18+'PianificazionePMO(CFI-TS)'!VC18+'PianificazionePMO(CFI-TS)'!ZF18,$J15+$I15))</f>
        <v>0.125</v>
      </c>
      <c r="AP45" s="374">
        <f>IF(AP$3=1,AO45,IF(AP$2&lt;=$F$1,'PianificazionePMO(CFI-TS)'!RA18+'PianificazionePMO(CFI-TS)'!VD18+'PianificazionePMO(CFI-TS)'!ZG18,$J15+$I15))</f>
        <v>0.125</v>
      </c>
      <c r="AQ45" s="374">
        <f>IF(AQ$3=1,AP45,IF(AQ$2&lt;=$F$1,'PianificazionePMO(CFI-TS)'!RB18+'PianificazionePMO(CFI-TS)'!VE18+'PianificazionePMO(CFI-TS)'!ZH18,$J15+$I15))</f>
        <v>0.125</v>
      </c>
      <c r="AR45" s="374">
        <f>IF(AR$3=1,AQ45,IF(AR$2&lt;=$F$1,'PianificazionePMO(CFI-TS)'!RC18+'PianificazionePMO(CFI-TS)'!VF18+'PianificazionePMO(CFI-TS)'!ZI18,$J15+$I15))</f>
        <v>0.125</v>
      </c>
      <c r="AS45" s="374">
        <f>IF(AS$3=1,AR45,IF(AS$2&lt;=$F$1,'PianificazionePMO(CFI-TS)'!RD18+'PianificazionePMO(CFI-TS)'!VG18+'PianificazionePMO(CFI-TS)'!ZJ18,$J15+$I15))</f>
        <v>0.125</v>
      </c>
      <c r="AT45" s="374">
        <f>IF(AT$3=1,AS45,IF(AT$2&lt;=$F$1,'PianificazionePMO(CFI-TS)'!RE18+'PianificazionePMO(CFI-TS)'!VH18+'PianificazionePMO(CFI-TS)'!ZK18,$J15+$I15))</f>
        <v>0.125</v>
      </c>
      <c r="AU45" s="374">
        <f>IF(AU$3=1,AT45,IF(AU$2&lt;=$F$1,'PianificazionePMO(CFI-TS)'!RF18+'PianificazionePMO(CFI-TS)'!VI18+'PianificazionePMO(CFI-TS)'!ZL18,$J15+$I15))</f>
        <v>0.125</v>
      </c>
      <c r="AV45" s="374">
        <f>IF(AV$3=1,AU45,IF(AV$2&lt;=$F$1,'PianificazionePMO(CFI-TS)'!RG18+'PianificazionePMO(CFI-TS)'!VJ18+'PianificazionePMO(CFI-TS)'!ZM18,$J15+$I15))</f>
        <v>0.125</v>
      </c>
      <c r="AW45" s="374">
        <f>IF(AW$3=1,AV45,IF(AW$2&lt;=$F$1,'PianificazionePMO(CFI-TS)'!RH18+'PianificazionePMO(CFI-TS)'!VK18+'PianificazionePMO(CFI-TS)'!ZN18,$J15+$I15))</f>
        <v>0.125</v>
      </c>
      <c r="AX45" s="374">
        <f>IF(AX$3=1,AW45,IF(AX$2&lt;=$F$1,'PianificazionePMO(CFI-TS)'!RI18+'PianificazionePMO(CFI-TS)'!VL18+'PianificazionePMO(CFI-TS)'!ZO18,$J15+$I15))</f>
        <v>0.125</v>
      </c>
      <c r="AY45" s="374">
        <f>IF(AY$3=1,AX45,IF(AY$2&lt;=$F$1,'PianificazionePMO(CFI-TS)'!RJ18+'PianificazionePMO(CFI-TS)'!VM18+'PianificazionePMO(CFI-TS)'!ZP18,$J15+$I15))</f>
        <v>0.125</v>
      </c>
      <c r="AZ45" s="374">
        <f>IF(AZ$3=1,AY45,IF(AZ$2&lt;=$F$1,'PianificazionePMO(CFI-TS)'!RK18+'PianificazionePMO(CFI-TS)'!VN18+'PianificazionePMO(CFI-TS)'!ZQ18,$J15+$I15))</f>
        <v>0.125</v>
      </c>
      <c r="BA45" s="374">
        <f>IF(BA$3=1,AZ45,IF(BA$2&lt;=$F$1,'PianificazionePMO(CFI-TS)'!RL18+'PianificazionePMO(CFI-TS)'!VO18+'PianificazionePMO(CFI-TS)'!ZR18,$J15+$I15))</f>
        <v>0.125</v>
      </c>
      <c r="BB45" s="374">
        <f>IF(BB$3=1,BA45,IF(BB$2&lt;=$F$1,'PianificazionePMO(CFI-TS)'!RM18+'PianificazionePMO(CFI-TS)'!VP18+'PianificazionePMO(CFI-TS)'!ZS18,$J15+$I15))</f>
        <v>0.125</v>
      </c>
      <c r="BC45" s="374">
        <f>IF(BC$3=1,BB45,IF(BC$2&lt;=$F$1,'PianificazionePMO(CFI-TS)'!RN18+'PianificazionePMO(CFI-TS)'!VQ18+'PianificazionePMO(CFI-TS)'!ZT18,$J15+$I15))</f>
        <v>0.125</v>
      </c>
      <c r="BD45" s="374">
        <f>IF(BD$3=1,BC45,IF(BD$2&lt;=$F$1,'PianificazionePMO(CFI-TS)'!RO18+'PianificazionePMO(CFI-TS)'!VR18+'PianificazionePMO(CFI-TS)'!ZU18,$J15+$I15))</f>
        <v>0.125</v>
      </c>
      <c r="BE45" s="374">
        <f>IF(BE$3=1,BD45,IF(BE$2&lt;=$F$1,'PianificazionePMO(CFI-TS)'!RP18+'PianificazionePMO(CFI-TS)'!VS18+'PianificazionePMO(CFI-TS)'!ZV18,$J15+$I15))</f>
        <v>0.125</v>
      </c>
      <c r="BF45" s="374">
        <f>IF(BF$3=1,BE45,IF(BF$2&lt;=$F$1,'PianificazionePMO(CFI-TS)'!RQ18+'PianificazionePMO(CFI-TS)'!VT18+'PianificazionePMO(CFI-TS)'!ZW18,$J15+$I15))</f>
        <v>0.125</v>
      </c>
      <c r="BG45" s="374">
        <f>IF(BG$3=1,BF45,IF(BG$2&lt;=$F$1,'PianificazionePMO(CFI-TS)'!RR18+'PianificazionePMO(CFI-TS)'!VU18+'PianificazionePMO(CFI-TS)'!ZX18,$J15+$I15))</f>
        <v>0.125</v>
      </c>
      <c r="BH45" s="374">
        <f>IF(BH$3=1,BG45,IF(BH$2&lt;=$F$1,'PianificazionePMO(CFI-TS)'!RS18+'PianificazionePMO(CFI-TS)'!VV18+'PianificazionePMO(CFI-TS)'!ZY18,$J15+$I15))</f>
        <v>0.125</v>
      </c>
      <c r="BI45" s="374">
        <f>IF(BI$3=1,BH45,IF(BI$2&lt;=$F$1,'PianificazionePMO(CFI-TS)'!RT18+'PianificazionePMO(CFI-TS)'!VW18+'PianificazionePMO(CFI-TS)'!ZZ18,BH45+$I45))</f>
        <v>0.5625</v>
      </c>
      <c r="BJ45" s="374">
        <f>IF(BJ$3=1,BI45,IF(BJ$2&lt;=$F$1,'PianificazionePMO(CFI-TS)'!RU18+'PianificazionePMO(CFI-TS)'!VX18+'PianificazionePMO(CFI-TS)'!AAA18,BI45+$I45))</f>
        <v>1</v>
      </c>
      <c r="BK45" s="374">
        <f>IF(BK$3=1,BJ45,IF(BK$2&lt;=$F$1,'PianificazionePMO(CFI-TS)'!RV18+'PianificazionePMO(CFI-TS)'!VY18+'PianificazionePMO(CFI-TS)'!AAB18,BJ45+$I45))</f>
        <v>1.4375</v>
      </c>
      <c r="BL45" s="374">
        <f>IF(BL$3=1,BK45,IF(BL$2&lt;=$F$1,'PianificazionePMO(CFI-TS)'!RW18+'PianificazionePMO(CFI-TS)'!VZ18+'PianificazionePMO(CFI-TS)'!AAC18,BK45+$I45))</f>
        <v>1.875</v>
      </c>
      <c r="BM45" s="374">
        <f>IF(BM$3=1,BL45,IF(BM$2&lt;=$F$1,'PianificazionePMO(CFI-TS)'!RX18+'PianificazionePMO(CFI-TS)'!WA18+'PianificazionePMO(CFI-TS)'!AAD18,BL45+$I45))</f>
        <v>2.3125</v>
      </c>
      <c r="BN45" s="374">
        <f>IF(BN$3=1,BM45,IF(BN$2&lt;=$F$1,'PianificazionePMO(CFI-TS)'!RY18+'PianificazionePMO(CFI-TS)'!WB18+'PianificazionePMO(CFI-TS)'!AAE18,BM45+$I45))</f>
        <v>2.3125</v>
      </c>
      <c r="BO45" s="374">
        <f>IF(BO$3=1,BN45,IF(BO$2&lt;=$F$1,'PianificazionePMO(CFI-TS)'!RZ18+'PianificazionePMO(CFI-TS)'!WC18+'PianificazionePMO(CFI-TS)'!AAF18,BN45+$I45))</f>
        <v>2.3125</v>
      </c>
      <c r="BP45" s="374">
        <f>IF(BP$3=1,BO45,IF(BP$2&lt;=$F$1,'PianificazionePMO(CFI-TS)'!SA18+'PianificazionePMO(CFI-TS)'!WD18+'PianificazionePMO(CFI-TS)'!AAG18,BO45+$I45))</f>
        <v>2.75</v>
      </c>
      <c r="BQ45" s="374">
        <f>IF(BQ$3=1,BP45,IF(BQ$2&lt;=$F$1,'PianificazionePMO(CFI-TS)'!SB18+'PianificazionePMO(CFI-TS)'!WE18+'PianificazionePMO(CFI-TS)'!AAH18,BP45+$I45))</f>
        <v>3.1875</v>
      </c>
      <c r="BR45" s="374">
        <f>IF(BR$3=1,BQ45,IF(BR$2&lt;=$F$1,'PianificazionePMO(CFI-TS)'!SC18+'PianificazionePMO(CFI-TS)'!WF18+'PianificazionePMO(CFI-TS)'!AAI18,BQ45+$I45))</f>
        <v>3.625</v>
      </c>
      <c r="BS45" s="374">
        <f>IF(BS$3=1,BR45,IF(BS$2&lt;=$F$1,'PianificazionePMO(CFI-TS)'!SD18+'PianificazionePMO(CFI-TS)'!WG18+'PianificazionePMO(CFI-TS)'!AAJ18,BR45+$I45))</f>
        <v>4.0625</v>
      </c>
      <c r="BT45" s="374">
        <f>IF(BT$3=1,BS45,IF(BT$2&lt;=$F$1,'PianificazionePMO(CFI-TS)'!SE18+'PianificazionePMO(CFI-TS)'!WH18+'PianificazionePMO(CFI-TS)'!AAK18,BS45+$I45))</f>
        <v>4.5</v>
      </c>
      <c r="BU45" s="374">
        <f>IF(BU$3=1,BT45,IF(BU$2&lt;=$F$1,'PianificazionePMO(CFI-TS)'!SF18+'PianificazionePMO(CFI-TS)'!WI18+'PianificazionePMO(CFI-TS)'!AAL18,BT45+$I45))</f>
        <v>4.5</v>
      </c>
      <c r="BV45" s="374">
        <f>IF(BV$3=1,BU45,IF(BV$2&lt;=$F$1,'PianificazionePMO(CFI-TS)'!SG18+'PianificazionePMO(CFI-TS)'!WJ18+'PianificazionePMO(CFI-TS)'!AAM18,BU45+$I45))</f>
        <v>4.5</v>
      </c>
      <c r="BW45" s="374">
        <f>IF(BW$3=1,BV45,IF(BW$2&lt;=$F$1,'PianificazionePMO(CFI-TS)'!SH18+'PianificazionePMO(CFI-TS)'!WK18+'PianificazionePMO(CFI-TS)'!AAN18,BV45+$I45))</f>
        <v>4.9375</v>
      </c>
      <c r="BX45" s="374">
        <f>IF(BX$3=1,BW45,IF(BX$2&lt;=$F$1,'PianificazionePMO(CFI-TS)'!SI18+'PianificazionePMO(CFI-TS)'!WL18+'PianificazionePMO(CFI-TS)'!AAO18,BW45+$I45))</f>
        <v>4.9375</v>
      </c>
      <c r="BY45" s="374">
        <f>IF(BY$3=1,BX45,IF(BY$2&lt;=$F$1,'PianificazionePMO(CFI-TS)'!SJ18+'PianificazionePMO(CFI-TS)'!WM18+'PianificazionePMO(CFI-TS)'!AAP18,BX45+$I45))</f>
        <v>4.9375</v>
      </c>
      <c r="BZ45" s="374">
        <f>IF(BZ$3=1,BY45,IF(BZ$2&lt;=$F$1,'PianificazionePMO(CFI-TS)'!SK18+'PianificazionePMO(CFI-TS)'!WN18+'PianificazionePMO(CFI-TS)'!AAQ18,BY45+$I45))</f>
        <v>5.375</v>
      </c>
      <c r="CA45" s="374">
        <f>IF(CA$3=1,BZ45,IF(CA$2&lt;=$F$1,'PianificazionePMO(CFI-TS)'!SL18+'PianificazionePMO(CFI-TS)'!WO18+'PianificazionePMO(CFI-TS)'!AAR18,BZ45+$I45))</f>
        <v>5.8125</v>
      </c>
      <c r="CB45" s="374">
        <f>IF(CB$3=1,CA45,IF(CB$2&lt;=$F$1,'PianificazionePMO(CFI-TS)'!SM18+'PianificazionePMO(CFI-TS)'!WP18+'PianificazionePMO(CFI-TS)'!AAS18,CA45+$I45))</f>
        <v>5.8125</v>
      </c>
      <c r="CC45" s="374">
        <f>IF(CC$3=1,CB45,IF(CC$2&lt;=$F$1,'PianificazionePMO(CFI-TS)'!SN18+'PianificazionePMO(CFI-TS)'!WQ18+'PianificazionePMO(CFI-TS)'!AAT18,CB45+$I45))</f>
        <v>5.8125</v>
      </c>
      <c r="CD45" s="374">
        <f>IF(CD$3=1,CC45,IF(CD$2&lt;=$F$1,'PianificazionePMO(CFI-TS)'!SO18+'PianificazionePMO(CFI-TS)'!WR18+'PianificazionePMO(CFI-TS)'!AAU18,CC45+$I45))</f>
        <v>6.25</v>
      </c>
      <c r="CE45" s="374">
        <f>IF(CE$3=1,CD45,IF(CE$2&lt;=$F$1,'PianificazionePMO(CFI-TS)'!SP18+'PianificazionePMO(CFI-TS)'!WS18+'PianificazionePMO(CFI-TS)'!AAV18,CD45+$I45))</f>
        <v>6.6875</v>
      </c>
      <c r="CF45" s="374">
        <f>IF(CF$3=1,CE45,IF(CF$2&lt;=$F$1,'PianificazionePMO(CFI-TS)'!SQ18+'PianificazionePMO(CFI-TS)'!WT18+'PianificazionePMO(CFI-TS)'!AAW18,CE45+$I45))</f>
        <v>7.125</v>
      </c>
      <c r="CG45" s="374">
        <f>IF(CG$3=1,CF45,IF(CG$2&lt;=$F$1,'PianificazionePMO(CFI-TS)'!SR18+'PianificazionePMO(CFI-TS)'!WU18+'PianificazionePMO(CFI-TS)'!AAX18,CF45+$I45))</f>
        <v>7.5625</v>
      </c>
      <c r="CH45" s="374">
        <f>IF(CH$3=1,CG45,IF(CH$2&lt;=$F$1,'PianificazionePMO(CFI-TS)'!SS18+'PianificazionePMO(CFI-TS)'!WV18+'PianificazionePMO(CFI-TS)'!AAY18,CG45+$I45))</f>
        <v>8</v>
      </c>
      <c r="CI45" s="374">
        <f>IF(CI$3=1,CH45,IF(CI$2&lt;=$F$1,'PianificazionePMO(CFI-TS)'!ST18+'PianificazionePMO(CFI-TS)'!WW18+'PianificazionePMO(CFI-TS)'!AAZ18,CH45+$I45))</f>
        <v>8</v>
      </c>
      <c r="CJ45" s="374">
        <f>IF(CJ$3=1,CI45,IF(CJ$2&lt;=$F$1,'PianificazionePMO(CFI-TS)'!SU18+'PianificazionePMO(CFI-TS)'!WX18+'PianificazionePMO(CFI-TS)'!ABA18,CI45+$I45))</f>
        <v>8</v>
      </c>
      <c r="CK45" s="374">
        <f>IF(CK$3=1,CJ45,IF(CK$2&lt;=$F$1,'PianificazionePMO(CFI-TS)'!SV18+'PianificazionePMO(CFI-TS)'!WY18+'PianificazionePMO(CFI-TS)'!ABB18,CJ45+$I45))</f>
        <v>8.4375</v>
      </c>
      <c r="CL45" s="374">
        <f>IF(CL$3=1,CK45,IF(CL$2&lt;=$F$1,'PianificazionePMO(CFI-TS)'!SW18+'PianificazionePMO(CFI-TS)'!WZ18+'PianificazionePMO(CFI-TS)'!ABC18,CK45+$I45))</f>
        <v>8.875</v>
      </c>
      <c r="CM45" s="374">
        <f>IF(CM$3=1,CL45,IF(CM$2&lt;=$F$1,'PianificazionePMO(CFI-TS)'!SX18+'PianificazionePMO(CFI-TS)'!XA18+'PianificazionePMO(CFI-TS)'!ABD18,CL45+$I45))</f>
        <v>9.3125</v>
      </c>
      <c r="CN45" s="374">
        <f>IF(CN$3=1,CM45,IF(CN$2&lt;=$F$1,'PianificazionePMO(CFI-TS)'!SY18+'PianificazionePMO(CFI-TS)'!XB18+'PianificazionePMO(CFI-TS)'!ABE18,CM45+$I45))</f>
        <v>9.75</v>
      </c>
      <c r="CO45" s="374">
        <f>IF(CO$3=1,CN45,IF(CO$2&lt;=$F$1,'PianificazionePMO(CFI-TS)'!SZ18+'PianificazionePMO(CFI-TS)'!XC18+'PianificazionePMO(CFI-TS)'!ABF18,CN45+$I45))</f>
        <v>10.1875</v>
      </c>
      <c r="CP45" s="374">
        <f>IF(CP$3=1,CO45,IF(CP$2&lt;=$F$1,'PianificazionePMO(CFI-TS)'!TA18+'PianificazionePMO(CFI-TS)'!XD18+'PianificazionePMO(CFI-TS)'!ABG18,CO45+$I45))</f>
        <v>10.1875</v>
      </c>
      <c r="CQ45" s="374">
        <f>IF(CQ$3=1,CP45,IF(CQ$2&lt;=$F$1,'PianificazionePMO(CFI-TS)'!TB18+'PianificazionePMO(CFI-TS)'!XE18+'PianificazionePMO(CFI-TS)'!ABH18,CP45+$I45))</f>
        <v>10.1875</v>
      </c>
      <c r="CR45" s="374">
        <f>IF(CR$3=1,CQ45,IF(CR$2&lt;=$F$1,'PianificazionePMO(CFI-TS)'!TC18+'PianificazionePMO(CFI-TS)'!XF18+'PianificazionePMO(CFI-TS)'!ABI18,CQ45+$I45))</f>
        <v>10.625</v>
      </c>
      <c r="CS45" s="374">
        <f>IF(CS$3=1,CR45,IF(CS$2&lt;=$F$1,'PianificazionePMO(CFI-TS)'!TD18+'PianificazionePMO(CFI-TS)'!XG18+'PianificazionePMO(CFI-TS)'!ABJ18,CR45+$I45))</f>
        <v>11.0625</v>
      </c>
      <c r="CT45" s="374">
        <f>IF(CT$3=1,CS45,IF(CT$2&lt;=$F$1,'PianificazionePMO(CFI-TS)'!TE18+'PianificazionePMO(CFI-TS)'!XH18+'PianificazionePMO(CFI-TS)'!ABK18,CS45+$I45))</f>
        <v>11.5</v>
      </c>
      <c r="CU45" s="374">
        <f>IF(CU$3=1,CT45,IF(CU$2&lt;=$F$1,'PianificazionePMO(CFI-TS)'!TF18+'PianificazionePMO(CFI-TS)'!XI18+'PianificazionePMO(CFI-TS)'!ABL18,CT45+$I45))</f>
        <v>11.9375</v>
      </c>
      <c r="CV45" s="374">
        <f>IF(CV$3=1,CU45,IF(CV$2&lt;=$F$1,'PianificazionePMO(CFI-TS)'!TG18+'PianificazionePMO(CFI-TS)'!XJ18+'PianificazionePMO(CFI-TS)'!ABM18,CU45+$I45))</f>
        <v>12.375</v>
      </c>
      <c r="CW45" s="374">
        <f>IF(CW$3=1,CV45,IF(CW$2&lt;=$F$1,'PianificazionePMO(CFI-TS)'!TH18+'PianificazionePMO(CFI-TS)'!XK18+'PianificazionePMO(CFI-TS)'!ABN18,CV45+$I45))</f>
        <v>12.375</v>
      </c>
      <c r="CX45" s="374">
        <f>IF(CX$3=1,CW45,IF(CX$2&lt;=$F$1,'PianificazionePMO(CFI-TS)'!TI18+'PianificazionePMO(CFI-TS)'!XL18+'PianificazionePMO(CFI-TS)'!ABO18,CW45+$I45))</f>
        <v>12.375</v>
      </c>
      <c r="CY45" s="374">
        <f>IF(CY$3=1,CX45,IF(CY$2&lt;=$F$1,'PianificazionePMO(CFI-TS)'!TJ18+'PianificazionePMO(CFI-TS)'!XM18+'PianificazionePMO(CFI-TS)'!ABP18,CX45+$I45))</f>
        <v>12.8125</v>
      </c>
      <c r="CZ45" s="374">
        <f>IF(CZ$3=1,CY45,IF(CZ$2&lt;=$F$1,'PianificazionePMO(CFI-TS)'!TK18+'PianificazionePMO(CFI-TS)'!XN18+'PianificazionePMO(CFI-TS)'!ABQ18,CY45+$I45))</f>
        <v>13.25</v>
      </c>
      <c r="DA45" s="374">
        <f>IF(DA$3=1,CZ45,IF(DA$2&lt;=$F$1,'PianificazionePMO(CFI-TS)'!TL18+'PianificazionePMO(CFI-TS)'!XO18+'PianificazionePMO(CFI-TS)'!ABR18,CZ45+$I45))</f>
        <v>13.6875</v>
      </c>
      <c r="DB45" s="374">
        <f>IF(DB$3=1,DA45,IF(DB$2&lt;=$F$1,'PianificazionePMO(CFI-TS)'!TM18+'PianificazionePMO(CFI-TS)'!XP18+'PianificazionePMO(CFI-TS)'!ABS18,DA45+$I45))</f>
        <v>14.125</v>
      </c>
      <c r="DC45" s="374">
        <f>IF(DC$3=1,DB45,IF(DC$2&lt;=$F$1,'PianificazionePMO(CFI-TS)'!TN18+'PianificazionePMO(CFI-TS)'!XQ18+'PianificazionePMO(CFI-TS)'!ABT18,DB45+$I45))</f>
        <v>14.5625</v>
      </c>
      <c r="DD45" s="374">
        <f>IF(DD$3=1,DC45,IF(DD$2&lt;=$F$1,'PianificazionePMO(CFI-TS)'!TO18+'PianificazionePMO(CFI-TS)'!XR18+'PianificazionePMO(CFI-TS)'!ABU18,DC45+$I45))</f>
        <v>14.5625</v>
      </c>
      <c r="DE45" s="374">
        <f>IF(DE$3=1,DD45,IF(DE$2&lt;=$F$1,'PianificazionePMO(CFI-TS)'!TP18+'PianificazionePMO(CFI-TS)'!XS18+'PianificazionePMO(CFI-TS)'!ABV18,DD45+$I45))</f>
        <v>14.5625</v>
      </c>
      <c r="DF45" s="374">
        <f>IF(DF$3=1,DE45,IF(DF$2&lt;=$F$1,'PianificazionePMO(CFI-TS)'!TQ18+'PianificazionePMO(CFI-TS)'!XT18+'PianificazionePMO(CFI-TS)'!ABW18,DE45+$I45))</f>
        <v>15</v>
      </c>
      <c r="DG45" s="374">
        <f>IF(DG$3=1,DF45,IF(DG$2&lt;=$F$1,'PianificazionePMO(CFI-TS)'!TR18+'PianificazionePMO(CFI-TS)'!XU18+'PianificazionePMO(CFI-TS)'!ABX18,DF45+$I45))</f>
        <v>15.4375</v>
      </c>
      <c r="DH45" s="374">
        <f>IF(DH$3=1,DG45,IF(DH$2&lt;=$F$1,'PianificazionePMO(CFI-TS)'!TS18+'PianificazionePMO(CFI-TS)'!XV18+'PianificazionePMO(CFI-TS)'!ABY18,DG45+$I45))</f>
        <v>15.875</v>
      </c>
      <c r="DI45" s="374">
        <f>IF(DI$3=1,DH45,IF(DI$2&lt;=$F$1,'PianificazionePMO(CFI-TS)'!TT18+'PianificazionePMO(CFI-TS)'!XW18+'PianificazionePMO(CFI-TS)'!ABZ18,DH45+$I45))</f>
        <v>16.3125</v>
      </c>
      <c r="DJ45" s="374">
        <f>IF(DJ$3=1,DI45,IF(DJ$2&lt;=$F$1,'PianificazionePMO(CFI-TS)'!TU18+'PianificazionePMO(CFI-TS)'!XX18+'PianificazionePMO(CFI-TS)'!ACA18,DI45+$I45))</f>
        <v>16.75</v>
      </c>
      <c r="DK45" s="374"/>
      <c r="DL45" s="374"/>
      <c r="DM45" s="374"/>
      <c r="DN45" s="371"/>
      <c r="DO45" s="371"/>
      <c r="DP45" s="371"/>
      <c r="DQ45" s="371"/>
      <c r="DR45" s="371"/>
      <c r="DS45" s="371"/>
      <c r="DT45" s="371"/>
      <c r="DU45" s="371"/>
      <c r="DV45" s="371"/>
      <c r="DW45" s="371"/>
      <c r="DX45" s="371"/>
      <c r="DY45" s="371"/>
      <c r="DZ45" s="371"/>
      <c r="EA45" s="371"/>
      <c r="EB45" s="371"/>
      <c r="EC45" s="371"/>
      <c r="ED45" s="371"/>
      <c r="EE45" s="371"/>
      <c r="EF45" s="371"/>
      <c r="EG45" s="371"/>
      <c r="EH45" s="371"/>
      <c r="EI45" s="371"/>
      <c r="EJ45" s="371"/>
      <c r="EK45" s="371"/>
      <c r="EL45" s="371"/>
      <c r="EM45" s="371"/>
      <c r="EN45" s="371"/>
      <c r="EO45" s="371"/>
      <c r="EP45" s="371"/>
      <c r="EQ45" s="371"/>
      <c r="ER45" s="371"/>
      <c r="ES45" s="371"/>
      <c r="ET45" s="371"/>
      <c r="EU45" s="371"/>
      <c r="EV45" s="371"/>
      <c r="EW45" s="371"/>
      <c r="EX45" s="371"/>
      <c r="EY45" s="371"/>
      <c r="EZ45" s="371"/>
      <c r="FA45" s="371"/>
      <c r="FB45" s="371"/>
      <c r="FC45" s="371"/>
      <c r="FD45" s="371"/>
      <c r="FE45" s="371"/>
      <c r="FF45" s="371"/>
      <c r="FG45" s="371"/>
      <c r="FH45" s="371"/>
      <c r="FI45" s="371"/>
      <c r="FJ45" s="371"/>
    </row>
    <row r="46" spans="1:166" outlineLevel="1">
      <c r="A46" s="824"/>
      <c r="B46" s="362" t="str">
        <f t="shared" si="14"/>
        <v>P59-Deploy &amp; Change CRMT</v>
      </c>
      <c r="C46" s="362" t="str">
        <f t="shared" si="15"/>
        <v>AO004511_YYY69</v>
      </c>
      <c r="D46" s="362" t="str">
        <f t="shared" si="16"/>
        <v>Subentro_Combinato</v>
      </c>
      <c r="E46" s="369">
        <f>VLOOKUP(C46,'Lista PMO'!B:AB,11,FALSE)</f>
        <v>5</v>
      </c>
      <c r="F46" s="370">
        <f>VLOOKUP(C46,'Lista PMO'!$B$1:$BO$42,56,FALSE)</f>
        <v>4</v>
      </c>
      <c r="G46" s="369">
        <f t="shared" si="17"/>
        <v>1</v>
      </c>
      <c r="H46" s="378">
        <f>IFERROR(F46/(NETWORKDAYS($K46,$F$1,hol!$A$1:$A$8)),0)</f>
        <v>0.23529411764705882</v>
      </c>
      <c r="I46" s="378">
        <f>IFERROR(G46/((NETWORKDAYS($F$1+1,$L16,hol!$A$1:$A$9)+$J$1)),0)</f>
        <v>6.25E-2</v>
      </c>
      <c r="J46" s="378">
        <f t="shared" si="18"/>
        <v>-0.17279411764705882</v>
      </c>
      <c r="K46" s="389">
        <f>VLOOKUP(C46,'PianificazionePMO(CFI-TS)'!$B$7:$I$36,7,FALSE)</f>
        <v>43271</v>
      </c>
      <c r="L46" s="389">
        <f>VLOOKUP(C46,'PianificazionePMO(CFI-TS)'!$B$7:$I$36,8,FALSE)</f>
        <v>43315</v>
      </c>
      <c r="N46" s="374">
        <f>IF(N$3=1,M46,IF(N$2&lt;=$F$1,'PianificazionePMO(CFI-TS)'!PY19+'PianificazionePMO(CFI-TS)'!UB19+'PianificazionePMO(CFI-TS)'!YE19,$J16+$I16))</f>
        <v>4</v>
      </c>
      <c r="O46" s="374">
        <f>IF(O$3=1,N46,IF(O$2&lt;=$F$1,'PianificazionePMO(CFI-TS)'!PZ19+'PianificazionePMO(CFI-TS)'!UC19+'PianificazionePMO(CFI-TS)'!YF19,$J16+$I16))</f>
        <v>4</v>
      </c>
      <c r="P46" s="374">
        <f>IF(P$3=1,O46,IF(P$2&lt;=$F$1,'PianificazionePMO(CFI-TS)'!QA19+'PianificazionePMO(CFI-TS)'!UD19+'PianificazionePMO(CFI-TS)'!YG19,$J16+$I16))</f>
        <v>4</v>
      </c>
      <c r="Q46" s="374">
        <f>IF(Q$3=1,P46,IF(Q$2&lt;=$F$1,'PianificazionePMO(CFI-TS)'!QB19+'PianificazionePMO(CFI-TS)'!UE19+'PianificazionePMO(CFI-TS)'!YH19,$J16+$I16))</f>
        <v>4</v>
      </c>
      <c r="R46" s="374">
        <f>IF(R$3=1,Q46,IF(R$2&lt;=$F$1,'PianificazionePMO(CFI-TS)'!QC19+'PianificazionePMO(CFI-TS)'!UF19+'PianificazionePMO(CFI-TS)'!YI19,$J16+$I16))</f>
        <v>4</v>
      </c>
      <c r="S46" s="374">
        <f>IF(S$3=1,R46,IF(S$2&lt;=$F$1,'PianificazionePMO(CFI-TS)'!QD19+'PianificazionePMO(CFI-TS)'!UG19+'PianificazionePMO(CFI-TS)'!YJ19,$J16+$I16))</f>
        <v>4</v>
      </c>
      <c r="T46" s="374">
        <f>IF(T$3=1,S46,IF(T$2&lt;=$F$1,'PianificazionePMO(CFI-TS)'!QE19+'PianificazionePMO(CFI-TS)'!UH19+'PianificazionePMO(CFI-TS)'!YK19,$J16+$I16))</f>
        <v>4</v>
      </c>
      <c r="U46" s="374">
        <f>IF(U$3=1,T46,IF(U$2&lt;=$F$1,'PianificazionePMO(CFI-TS)'!QF19+'PianificazionePMO(CFI-TS)'!UI19+'PianificazionePMO(CFI-TS)'!YL19,$J16+$I16))</f>
        <v>4</v>
      </c>
      <c r="V46" s="374">
        <f>IF(V$3=1,U46,IF(V$2&lt;=$F$1,'PianificazionePMO(CFI-TS)'!QG19+'PianificazionePMO(CFI-TS)'!UJ19+'PianificazionePMO(CFI-TS)'!YM19,$J16+$I16))</f>
        <v>4</v>
      </c>
      <c r="W46" s="374">
        <f>IF(W$3=1,V46,IF(W$2&lt;=$F$1,'PianificazionePMO(CFI-TS)'!QH19+'PianificazionePMO(CFI-TS)'!UK19+'PianificazionePMO(CFI-TS)'!YN19,$J16+$I16))</f>
        <v>4</v>
      </c>
      <c r="X46" s="374">
        <f>IF(X$3=1,W46,IF(X$2&lt;=$F$1,'PianificazionePMO(CFI-TS)'!QI19+'PianificazionePMO(CFI-TS)'!UL19+'PianificazionePMO(CFI-TS)'!YO19,$J16+$I16))</f>
        <v>4</v>
      </c>
      <c r="Y46" s="374">
        <f>IF(Y$3=1,X46,IF(Y$2&lt;=$F$1,'PianificazionePMO(CFI-TS)'!QJ19+'PianificazionePMO(CFI-TS)'!UM19+'PianificazionePMO(CFI-TS)'!YP19,$J16+$I16))</f>
        <v>4</v>
      </c>
      <c r="Z46" s="374">
        <f>IF(Z$3=1,Y46,IF(Z$2&lt;=$F$1,'PianificazionePMO(CFI-TS)'!QK19+'PianificazionePMO(CFI-TS)'!UN19+'PianificazionePMO(CFI-TS)'!YQ19,$J16+$I16))</f>
        <v>4</v>
      </c>
      <c r="AA46" s="374">
        <f>IF(AA$3=1,Z46,IF(AA$2&lt;=$F$1,'PianificazionePMO(CFI-TS)'!QL19+'PianificazionePMO(CFI-TS)'!UO19+'PianificazionePMO(CFI-TS)'!YR19,$J16+$I16))</f>
        <v>4</v>
      </c>
      <c r="AB46" s="374">
        <f>IF(AB$3=1,AA46,IF(AB$2&lt;=$F$1,'PianificazionePMO(CFI-TS)'!QM19+'PianificazionePMO(CFI-TS)'!UP19+'PianificazionePMO(CFI-TS)'!YS19,$J16+$I16))</f>
        <v>4</v>
      </c>
      <c r="AC46" s="374">
        <f>IF(AC$3=1,AB46,IF(AC$2&lt;=$F$1,'PianificazionePMO(CFI-TS)'!QN19+'PianificazionePMO(CFI-TS)'!UQ19+'PianificazionePMO(CFI-TS)'!YT19,$J16+$I16))</f>
        <v>4</v>
      </c>
      <c r="AD46" s="374">
        <f>IF(AD$3=1,AC46,IF(AD$2&lt;=$F$1,'PianificazionePMO(CFI-TS)'!QO19+'PianificazionePMO(CFI-TS)'!UR19+'PianificazionePMO(CFI-TS)'!YU19,$J16+$I16))</f>
        <v>4</v>
      </c>
      <c r="AE46" s="374">
        <f>IF(AE$3=1,AD46,IF(AE$2&lt;=$F$1,'PianificazionePMO(CFI-TS)'!QP19+'PianificazionePMO(CFI-TS)'!US19+'PianificazionePMO(CFI-TS)'!YV19,$J16+$I16))</f>
        <v>4</v>
      </c>
      <c r="AF46" s="374">
        <f>IF(AF$3=1,AE46,IF(AF$2&lt;=$F$1,'PianificazionePMO(CFI-TS)'!QQ19+'PianificazionePMO(CFI-TS)'!UT19+'PianificazionePMO(CFI-TS)'!YW19,$J16+$I16))</f>
        <v>4</v>
      </c>
      <c r="AG46" s="374">
        <f>IF(AG$3=1,AF46,IF(AG$2&lt;=$F$1,'PianificazionePMO(CFI-TS)'!QR19+'PianificazionePMO(CFI-TS)'!UU19+'PianificazionePMO(CFI-TS)'!YX19,$J16+$I16))</f>
        <v>4</v>
      </c>
      <c r="AH46" s="374">
        <f>IF(AH$3=1,AG46,IF(AH$2&lt;=$F$1,'PianificazionePMO(CFI-TS)'!QS19+'PianificazionePMO(CFI-TS)'!UV19+'PianificazionePMO(CFI-TS)'!YY19,$J16+$I16))</f>
        <v>4</v>
      </c>
      <c r="AI46" s="374">
        <f>IF(AI$3=1,AH46,IF(AI$2&lt;=$F$1,'PianificazionePMO(CFI-TS)'!QT19+'PianificazionePMO(CFI-TS)'!UW19+'PianificazionePMO(CFI-TS)'!YZ19,$J16+$I16))</f>
        <v>4</v>
      </c>
      <c r="AJ46" s="374">
        <f>IF(AJ$3=1,AI46,IF(AJ$2&lt;=$F$1,'PianificazionePMO(CFI-TS)'!QU19+'PianificazionePMO(CFI-TS)'!UX19+'PianificazionePMO(CFI-TS)'!ZA19,$J16+$I16))</f>
        <v>4</v>
      </c>
      <c r="AK46" s="374">
        <f>IF(AK$3=1,AJ46,IF(AK$2&lt;=$F$1,'PianificazionePMO(CFI-TS)'!QV19+'PianificazionePMO(CFI-TS)'!UY19+'PianificazionePMO(CFI-TS)'!ZB19,$J16+$I16))</f>
        <v>0.125</v>
      </c>
      <c r="AL46" s="374">
        <f>IF(AL$3=1,AK46,IF(AL$2&lt;=$F$1,'PianificazionePMO(CFI-TS)'!QW19+'PianificazionePMO(CFI-TS)'!UZ19+'PianificazionePMO(CFI-TS)'!ZC19,$J16+$I16))</f>
        <v>0.125</v>
      </c>
      <c r="AM46" s="374">
        <f>IF(AM$3=1,AL46,IF(AM$2&lt;=$F$1,'PianificazionePMO(CFI-TS)'!QX19+'PianificazionePMO(CFI-TS)'!VA19+'PianificazionePMO(CFI-TS)'!ZD19,$J16+$I16))</f>
        <v>0.125</v>
      </c>
      <c r="AN46" s="374">
        <f>IF(AN$3=1,AM46,IF(AN$2&lt;=$F$1,'PianificazionePMO(CFI-TS)'!QY19+'PianificazionePMO(CFI-TS)'!VB19+'PianificazionePMO(CFI-TS)'!ZE19,$J16+$I16))</f>
        <v>0.125</v>
      </c>
      <c r="AO46" s="374">
        <f>IF(AO$3=1,AN46,IF(AO$2&lt;=$F$1,'PianificazionePMO(CFI-TS)'!QZ19+'PianificazionePMO(CFI-TS)'!VC19+'PianificazionePMO(CFI-TS)'!ZF19,$J16+$I16))</f>
        <v>0.125</v>
      </c>
      <c r="AP46" s="374">
        <f>IF(AP$3=1,AO46,IF(AP$2&lt;=$F$1,'PianificazionePMO(CFI-TS)'!RA19+'PianificazionePMO(CFI-TS)'!VD19+'PianificazionePMO(CFI-TS)'!ZG19,$J16+$I16))</f>
        <v>0.125</v>
      </c>
      <c r="AQ46" s="374">
        <f>IF(AQ$3=1,AP46,IF(AQ$2&lt;=$F$1,'PianificazionePMO(CFI-TS)'!RB19+'PianificazionePMO(CFI-TS)'!VE19+'PianificazionePMO(CFI-TS)'!ZH19,$J16+$I16))</f>
        <v>0.125</v>
      </c>
      <c r="AR46" s="374">
        <f>IF(AR$3=1,AQ46,IF(AR$2&lt;=$F$1,'PianificazionePMO(CFI-TS)'!RC19+'PianificazionePMO(CFI-TS)'!VF19+'PianificazionePMO(CFI-TS)'!ZI19,$J16+$I16))</f>
        <v>0.125</v>
      </c>
      <c r="AS46" s="374">
        <f>IF(AS$3=1,AR46,IF(AS$2&lt;=$F$1,'PianificazionePMO(CFI-TS)'!RD19+'PianificazionePMO(CFI-TS)'!VG19+'PianificazionePMO(CFI-TS)'!ZJ19,$J16+$I16))</f>
        <v>0.125</v>
      </c>
      <c r="AT46" s="374">
        <f>IF(AT$3=1,AS46,IF(AT$2&lt;=$F$1,'PianificazionePMO(CFI-TS)'!RE19+'PianificazionePMO(CFI-TS)'!VH19+'PianificazionePMO(CFI-TS)'!ZK19,$J16+$I16))</f>
        <v>0.125</v>
      </c>
      <c r="AU46" s="374">
        <f>IF(AU$3=1,AT46,IF(AU$2&lt;=$F$1,'PianificazionePMO(CFI-TS)'!RF19+'PianificazionePMO(CFI-TS)'!VI19+'PianificazionePMO(CFI-TS)'!ZL19,$J16+$I16))</f>
        <v>0.125</v>
      </c>
      <c r="AV46" s="374">
        <f>IF(AV$3=1,AU46,IF(AV$2&lt;=$F$1,'PianificazionePMO(CFI-TS)'!RG19+'PianificazionePMO(CFI-TS)'!VJ19+'PianificazionePMO(CFI-TS)'!ZM19,$J16+$I16))</f>
        <v>0.125</v>
      </c>
      <c r="AW46" s="374">
        <f>IF(AW$3=1,AV46,IF(AW$2&lt;=$F$1,'PianificazionePMO(CFI-TS)'!RH19+'PianificazionePMO(CFI-TS)'!VK19+'PianificazionePMO(CFI-TS)'!ZN19,$J16+$I16))</f>
        <v>0.125</v>
      </c>
      <c r="AX46" s="374">
        <f>IF(AX$3=1,AW46,IF(AX$2&lt;=$F$1,'PianificazionePMO(CFI-TS)'!RI19+'PianificazionePMO(CFI-TS)'!VL19+'PianificazionePMO(CFI-TS)'!ZO19,$J16+$I16))</f>
        <v>0.125</v>
      </c>
      <c r="AY46" s="374">
        <f>IF(AY$3=1,AX46,IF(AY$2&lt;=$F$1,'PianificazionePMO(CFI-TS)'!RJ19+'PianificazionePMO(CFI-TS)'!VM19+'PianificazionePMO(CFI-TS)'!ZP19,$J16+$I16))</f>
        <v>0.125</v>
      </c>
      <c r="AZ46" s="374">
        <f>IF(AZ$3=1,AY46,IF(AZ$2&lt;=$F$1,'PianificazionePMO(CFI-TS)'!RK19+'PianificazionePMO(CFI-TS)'!VN19+'PianificazionePMO(CFI-TS)'!ZQ19,$J16+$I16))</f>
        <v>0.125</v>
      </c>
      <c r="BA46" s="374">
        <f>IF(BA$3=1,AZ46,IF(BA$2&lt;=$F$1,'PianificazionePMO(CFI-TS)'!RL19+'PianificazionePMO(CFI-TS)'!VO19+'PianificazionePMO(CFI-TS)'!ZR19,$J16+$I16))</f>
        <v>0.125</v>
      </c>
      <c r="BB46" s="374">
        <f>IF(BB$3=1,BA46,IF(BB$2&lt;=$F$1,'PianificazionePMO(CFI-TS)'!RM19+'PianificazionePMO(CFI-TS)'!VP19+'PianificazionePMO(CFI-TS)'!ZS19,$J16+$I16))</f>
        <v>0.125</v>
      </c>
      <c r="BC46" s="374">
        <f>IF(BC$3=1,BB46,IF(BC$2&lt;=$F$1,'PianificazionePMO(CFI-TS)'!RN19+'PianificazionePMO(CFI-TS)'!VQ19+'PianificazionePMO(CFI-TS)'!ZT19,$J16+$I16))</f>
        <v>0.125</v>
      </c>
      <c r="BD46" s="374">
        <f>IF(BD$3=1,BC46,IF(BD$2&lt;=$F$1,'PianificazionePMO(CFI-TS)'!RO19+'PianificazionePMO(CFI-TS)'!VR19+'PianificazionePMO(CFI-TS)'!ZU19,$J16+$I16))</f>
        <v>0.125</v>
      </c>
      <c r="BE46" s="374">
        <f>IF(BE$3=1,BD46,IF(BE$2&lt;=$F$1,'PianificazionePMO(CFI-TS)'!RP19+'PianificazionePMO(CFI-TS)'!VS19+'PianificazionePMO(CFI-TS)'!ZV19,$J16+$I16))</f>
        <v>0.125</v>
      </c>
      <c r="BF46" s="374">
        <f>IF(BF$3=1,BE46,IF(BF$2&lt;=$F$1,'PianificazionePMO(CFI-TS)'!RQ19+'PianificazionePMO(CFI-TS)'!VT19+'PianificazionePMO(CFI-TS)'!ZW19,$J16+$I16))</f>
        <v>0.125</v>
      </c>
      <c r="BG46" s="374">
        <f>IF(BG$3=1,BF46,IF(BG$2&lt;=$F$1,'PianificazionePMO(CFI-TS)'!RR19+'PianificazionePMO(CFI-TS)'!VU19+'PianificazionePMO(CFI-TS)'!ZX19,$J16+$I16))</f>
        <v>0.125</v>
      </c>
      <c r="BH46" s="374">
        <f>IF(BH$3=1,BG46,IF(BH$2&lt;=$F$1,'PianificazionePMO(CFI-TS)'!RS19+'PianificazionePMO(CFI-TS)'!VV19+'PianificazionePMO(CFI-TS)'!ZY19,$J16+$I16))</f>
        <v>0.125</v>
      </c>
      <c r="BI46" s="374">
        <f>IF(BI$3=1,BH46,IF(BI$2&lt;=$F$1,'PianificazionePMO(CFI-TS)'!RT19+'PianificazionePMO(CFI-TS)'!VW19+'PianificazionePMO(CFI-TS)'!ZZ19,BH46+$I46))</f>
        <v>0.1875</v>
      </c>
      <c r="BJ46" s="374">
        <f>IF(BJ$3=1,BI46,IF(BJ$2&lt;=$F$1,'PianificazionePMO(CFI-TS)'!RU19+'PianificazionePMO(CFI-TS)'!VX19+'PianificazionePMO(CFI-TS)'!AAA19,BI46+$I46))</f>
        <v>0.25</v>
      </c>
      <c r="BK46" s="374">
        <f>IF(BK$3=1,BJ46,IF(BK$2&lt;=$F$1,'PianificazionePMO(CFI-TS)'!RV19+'PianificazionePMO(CFI-TS)'!VY19+'PianificazionePMO(CFI-TS)'!AAB19,BJ46+$I46))</f>
        <v>0.3125</v>
      </c>
      <c r="BL46" s="374">
        <f>IF(BL$3=1,BK46,IF(BL$2&lt;=$F$1,'PianificazionePMO(CFI-TS)'!RW19+'PianificazionePMO(CFI-TS)'!VZ19+'PianificazionePMO(CFI-TS)'!AAC19,BK46+$I46))</f>
        <v>0.375</v>
      </c>
      <c r="BM46" s="374">
        <f>IF(BM$3=1,BL46,IF(BM$2&lt;=$F$1,'PianificazionePMO(CFI-TS)'!RX19+'PianificazionePMO(CFI-TS)'!WA19+'PianificazionePMO(CFI-TS)'!AAD19,BL46+$I46))</f>
        <v>0.4375</v>
      </c>
      <c r="BN46" s="374">
        <f>IF(BN$3=1,BM46,IF(BN$2&lt;=$F$1,'PianificazionePMO(CFI-TS)'!RY19+'PianificazionePMO(CFI-TS)'!WB19+'PianificazionePMO(CFI-TS)'!AAE19,BM46+$I46))</f>
        <v>0.4375</v>
      </c>
      <c r="BO46" s="374">
        <f>IF(BO$3=1,BN46,IF(BO$2&lt;=$F$1,'PianificazionePMO(CFI-TS)'!RZ19+'PianificazionePMO(CFI-TS)'!WC19+'PianificazionePMO(CFI-TS)'!AAF19,BN46+$I46))</f>
        <v>0.4375</v>
      </c>
      <c r="BP46" s="374">
        <f>IF(BP$3=1,BO46,IF(BP$2&lt;=$F$1,'PianificazionePMO(CFI-TS)'!SA19+'PianificazionePMO(CFI-TS)'!WD19+'PianificazionePMO(CFI-TS)'!AAG19,BO46+$I46))</f>
        <v>0.5</v>
      </c>
      <c r="BQ46" s="374">
        <f>IF(BQ$3=1,BP46,IF(BQ$2&lt;=$F$1,'PianificazionePMO(CFI-TS)'!SB19+'PianificazionePMO(CFI-TS)'!WE19+'PianificazionePMO(CFI-TS)'!AAH19,BP46+$I46))</f>
        <v>0.5625</v>
      </c>
      <c r="BR46" s="374">
        <f>IF(BR$3=1,BQ46,IF(BR$2&lt;=$F$1,'PianificazionePMO(CFI-TS)'!SC19+'PianificazionePMO(CFI-TS)'!WF19+'PianificazionePMO(CFI-TS)'!AAI19,BQ46+$I46))</f>
        <v>0.625</v>
      </c>
      <c r="BS46" s="374">
        <f>IF(BS$3=1,BR46,IF(BS$2&lt;=$F$1,'PianificazionePMO(CFI-TS)'!SD19+'PianificazionePMO(CFI-TS)'!WG19+'PianificazionePMO(CFI-TS)'!AAJ19,BR46+$I46))</f>
        <v>0.6875</v>
      </c>
      <c r="BT46" s="374">
        <f>IF(BT$3=1,BS46,IF(BT$2&lt;=$F$1,'PianificazionePMO(CFI-TS)'!SE19+'PianificazionePMO(CFI-TS)'!WH19+'PianificazionePMO(CFI-TS)'!AAK19,BS46+$I46))</f>
        <v>0.75</v>
      </c>
      <c r="BU46" s="374">
        <f>IF(BU$3=1,BT46,IF(BU$2&lt;=$F$1,'PianificazionePMO(CFI-TS)'!SF19+'PianificazionePMO(CFI-TS)'!WI19+'PianificazionePMO(CFI-TS)'!AAL19,BT46+$I46))</f>
        <v>0.75</v>
      </c>
      <c r="BV46" s="374">
        <f>IF(BV$3=1,BU46,IF(BV$2&lt;=$F$1,'PianificazionePMO(CFI-TS)'!SG19+'PianificazionePMO(CFI-TS)'!WJ19+'PianificazionePMO(CFI-TS)'!AAM19,BU46+$I46))</f>
        <v>0.75</v>
      </c>
      <c r="BW46" s="374">
        <f>IF(BW$3=1,BV46,IF(BW$2&lt;=$F$1,'PianificazionePMO(CFI-TS)'!SH19+'PianificazionePMO(CFI-TS)'!WK19+'PianificazionePMO(CFI-TS)'!AAN19,BV46+$I46))</f>
        <v>0.8125</v>
      </c>
      <c r="BX46" s="374">
        <f>IF(BX$3=1,BW46,IF(BX$2&lt;=$F$1,'PianificazionePMO(CFI-TS)'!SI19+'PianificazionePMO(CFI-TS)'!WL19+'PianificazionePMO(CFI-TS)'!AAO19,BW46+$I46))</f>
        <v>0.8125</v>
      </c>
      <c r="BY46" s="374">
        <f>IF(BY$3=1,BX46,IF(BY$2&lt;=$F$1,'PianificazionePMO(CFI-TS)'!SJ19+'PianificazionePMO(CFI-TS)'!WM19+'PianificazionePMO(CFI-TS)'!AAP19,BX46+$I46))</f>
        <v>0.8125</v>
      </c>
      <c r="BZ46" s="374">
        <f>IF(BZ$3=1,BY46,IF(BZ$2&lt;=$F$1,'PianificazionePMO(CFI-TS)'!SK19+'PianificazionePMO(CFI-TS)'!WN19+'PianificazionePMO(CFI-TS)'!AAQ19,BY46+$I46))</f>
        <v>0.875</v>
      </c>
      <c r="CA46" s="374">
        <f>IF(CA$3=1,BZ46,IF(CA$2&lt;=$F$1,'PianificazionePMO(CFI-TS)'!SL19+'PianificazionePMO(CFI-TS)'!WO19+'PianificazionePMO(CFI-TS)'!AAR19,BZ46+$I46))</f>
        <v>0.9375</v>
      </c>
      <c r="CB46" s="374">
        <f>IF(CB$3=1,CA46,IF(CB$2&lt;=$F$1,'PianificazionePMO(CFI-TS)'!SM19+'PianificazionePMO(CFI-TS)'!WP19+'PianificazionePMO(CFI-TS)'!AAS19,CA46+$I46))</f>
        <v>0.9375</v>
      </c>
      <c r="CC46" s="374">
        <f>IF(CC$3=1,CB46,IF(CC$2&lt;=$F$1,'PianificazionePMO(CFI-TS)'!SN19+'PianificazionePMO(CFI-TS)'!WQ19+'PianificazionePMO(CFI-TS)'!AAT19,CB46+$I46))</f>
        <v>0.9375</v>
      </c>
      <c r="CD46" s="374">
        <f>IF(CD$3=1,CC46,IF(CD$2&lt;=$F$1,'PianificazionePMO(CFI-TS)'!SO19+'PianificazionePMO(CFI-TS)'!WR19+'PianificazionePMO(CFI-TS)'!AAU19,CC46+$I46))</f>
        <v>1</v>
      </c>
      <c r="CE46" s="374">
        <f>IF(CE$3=1,CD46,IF(CE$2&lt;=$F$1,'PianificazionePMO(CFI-TS)'!SP19+'PianificazionePMO(CFI-TS)'!WS19+'PianificazionePMO(CFI-TS)'!AAV19,CD46+$I46))</f>
        <v>1.0625</v>
      </c>
      <c r="CF46" s="374">
        <f>IF(CF$3=1,CE46,IF(CF$2&lt;=$F$1,'PianificazionePMO(CFI-TS)'!SQ19+'PianificazionePMO(CFI-TS)'!WT19+'PianificazionePMO(CFI-TS)'!AAW19,CE46+$I46))</f>
        <v>1.125</v>
      </c>
      <c r="CG46" s="374">
        <f>IF(CG$3=1,CF46,IF(CG$2&lt;=$F$1,'PianificazionePMO(CFI-TS)'!SR19+'PianificazionePMO(CFI-TS)'!WU19+'PianificazionePMO(CFI-TS)'!AAX19,CF46+$I46))</f>
        <v>1.1875</v>
      </c>
      <c r="CH46" s="374">
        <f>IF(CH$3=1,CG46,IF(CH$2&lt;=$F$1,'PianificazionePMO(CFI-TS)'!SS19+'PianificazionePMO(CFI-TS)'!WV19+'PianificazionePMO(CFI-TS)'!AAY19,CG46+$I46))</f>
        <v>1.25</v>
      </c>
      <c r="CI46" s="374">
        <f>IF(CI$3=1,CH46,IF(CI$2&lt;=$F$1,'PianificazionePMO(CFI-TS)'!ST19+'PianificazionePMO(CFI-TS)'!WW19+'PianificazionePMO(CFI-TS)'!AAZ19,CH46+$I46))</f>
        <v>1.25</v>
      </c>
      <c r="CJ46" s="374">
        <f>IF(CJ$3=1,CI46,IF(CJ$2&lt;=$F$1,'PianificazionePMO(CFI-TS)'!SU19+'PianificazionePMO(CFI-TS)'!WX19+'PianificazionePMO(CFI-TS)'!ABA19,CI46+$I46))</f>
        <v>1.25</v>
      </c>
      <c r="CK46" s="374">
        <f>IF(CK$3=1,CJ46,IF(CK$2&lt;=$F$1,'PianificazionePMO(CFI-TS)'!SV19+'PianificazionePMO(CFI-TS)'!WY19+'PianificazionePMO(CFI-TS)'!ABB19,CJ46+$I46))</f>
        <v>1.3125</v>
      </c>
      <c r="CL46" s="374">
        <f>IF(CL$3=1,CK46,IF(CL$2&lt;=$F$1,'PianificazionePMO(CFI-TS)'!SW19+'PianificazionePMO(CFI-TS)'!WZ19+'PianificazionePMO(CFI-TS)'!ABC19,CK46+$I46))</f>
        <v>1.375</v>
      </c>
      <c r="CM46" s="374">
        <f>IF(CM$3=1,CL46,IF(CM$2&lt;=$F$1,'PianificazionePMO(CFI-TS)'!SX19+'PianificazionePMO(CFI-TS)'!XA19+'PianificazionePMO(CFI-TS)'!ABD19,CL46+$I46))</f>
        <v>1.4375</v>
      </c>
      <c r="CN46" s="374">
        <f>IF(CN$3=1,CM46,IF(CN$2&lt;=$F$1,'PianificazionePMO(CFI-TS)'!SY19+'PianificazionePMO(CFI-TS)'!XB19+'PianificazionePMO(CFI-TS)'!ABE19,CM46+$I46))</f>
        <v>1.5</v>
      </c>
      <c r="CO46" s="374">
        <f>IF(CO$3=1,CN46,IF(CO$2&lt;=$F$1,'PianificazionePMO(CFI-TS)'!SZ19+'PianificazionePMO(CFI-TS)'!XC19+'PianificazionePMO(CFI-TS)'!ABF19,CN46+$I46))</f>
        <v>1.5625</v>
      </c>
      <c r="CP46" s="374">
        <f>IF(CP$3=1,CO46,IF(CP$2&lt;=$F$1,'PianificazionePMO(CFI-TS)'!TA19+'PianificazionePMO(CFI-TS)'!XD19+'PianificazionePMO(CFI-TS)'!ABG19,CO46+$I46))</f>
        <v>1.5625</v>
      </c>
      <c r="CQ46" s="374">
        <f>IF(CQ$3=1,CP46,IF(CQ$2&lt;=$F$1,'PianificazionePMO(CFI-TS)'!TB19+'PianificazionePMO(CFI-TS)'!XE19+'PianificazionePMO(CFI-TS)'!ABH19,CP46+$I46))</f>
        <v>1.5625</v>
      </c>
      <c r="CR46" s="374">
        <f>IF(CR$3=1,CQ46,IF(CR$2&lt;=$F$1,'PianificazionePMO(CFI-TS)'!TC19+'PianificazionePMO(CFI-TS)'!XF19+'PianificazionePMO(CFI-TS)'!ABI19,CQ46+$I46))</f>
        <v>1.625</v>
      </c>
      <c r="CS46" s="374">
        <f>IF(CS$3=1,CR46,IF(CS$2&lt;=$F$1,'PianificazionePMO(CFI-TS)'!TD19+'PianificazionePMO(CFI-TS)'!XG19+'PianificazionePMO(CFI-TS)'!ABJ19,CR46+$I46))</f>
        <v>1.6875</v>
      </c>
      <c r="CT46" s="374">
        <f>IF(CT$3=1,CS46,IF(CT$2&lt;=$F$1,'PianificazionePMO(CFI-TS)'!TE19+'PianificazionePMO(CFI-TS)'!XH19+'PianificazionePMO(CFI-TS)'!ABK19,CS46+$I46))</f>
        <v>1.75</v>
      </c>
      <c r="CU46" s="374">
        <f>IF(CU$3=1,CT46,IF(CU$2&lt;=$F$1,'PianificazionePMO(CFI-TS)'!TF19+'PianificazionePMO(CFI-TS)'!XI19+'PianificazionePMO(CFI-TS)'!ABL19,CT46+$I46))</f>
        <v>1.8125</v>
      </c>
      <c r="CV46" s="374">
        <f>IF(CV$3=1,CU46,IF(CV$2&lt;=$F$1,'PianificazionePMO(CFI-TS)'!TG19+'PianificazionePMO(CFI-TS)'!XJ19+'PianificazionePMO(CFI-TS)'!ABM19,CU46+$I46))</f>
        <v>1.875</v>
      </c>
      <c r="CW46" s="374">
        <f>IF(CW$3=1,CV46,IF(CW$2&lt;=$F$1,'PianificazionePMO(CFI-TS)'!TH19+'PianificazionePMO(CFI-TS)'!XK19+'PianificazionePMO(CFI-TS)'!ABN19,CV46+$I46))</f>
        <v>1.875</v>
      </c>
      <c r="CX46" s="374">
        <f>IF(CX$3=1,CW46,IF(CX$2&lt;=$F$1,'PianificazionePMO(CFI-TS)'!TI19+'PianificazionePMO(CFI-TS)'!XL19+'PianificazionePMO(CFI-TS)'!ABO19,CW46+$I46))</f>
        <v>1.875</v>
      </c>
      <c r="CY46" s="374">
        <f>IF(CY$3=1,CX46,IF(CY$2&lt;=$F$1,'PianificazionePMO(CFI-TS)'!TJ19+'PianificazionePMO(CFI-TS)'!XM19+'PianificazionePMO(CFI-TS)'!ABP19,CX46+$I46))</f>
        <v>1.9375</v>
      </c>
      <c r="CZ46" s="374">
        <f>IF(CZ$3=1,CY46,IF(CZ$2&lt;=$F$1,'PianificazionePMO(CFI-TS)'!TK19+'PianificazionePMO(CFI-TS)'!XN19+'PianificazionePMO(CFI-TS)'!ABQ19,CY46+$I46))</f>
        <v>2</v>
      </c>
      <c r="DA46" s="374">
        <f>IF(DA$3=1,CZ46,IF(DA$2&lt;=$F$1,'PianificazionePMO(CFI-TS)'!TL19+'PianificazionePMO(CFI-TS)'!XO19+'PianificazionePMO(CFI-TS)'!ABR19,CZ46+$I46))</f>
        <v>2.0625</v>
      </c>
      <c r="DB46" s="374">
        <f>IF(DB$3=1,DA46,IF(DB$2&lt;=$F$1,'PianificazionePMO(CFI-TS)'!TM19+'PianificazionePMO(CFI-TS)'!XP19+'PianificazionePMO(CFI-TS)'!ABS19,DA46+$I46))</f>
        <v>2.125</v>
      </c>
      <c r="DC46" s="374">
        <f>IF(DC$3=1,DB46,IF(DC$2&lt;=$F$1,'PianificazionePMO(CFI-TS)'!TN19+'PianificazionePMO(CFI-TS)'!XQ19+'PianificazionePMO(CFI-TS)'!ABT19,DB46+$I46))</f>
        <v>2.1875</v>
      </c>
      <c r="DD46" s="374">
        <f>IF(DD$3=1,DC46,IF(DD$2&lt;=$F$1,'PianificazionePMO(CFI-TS)'!TO19+'PianificazionePMO(CFI-TS)'!XR19+'PianificazionePMO(CFI-TS)'!ABU19,DC46+$I46))</f>
        <v>2.1875</v>
      </c>
      <c r="DE46" s="374">
        <f>IF(DE$3=1,DD46,IF(DE$2&lt;=$F$1,'PianificazionePMO(CFI-TS)'!TP19+'PianificazionePMO(CFI-TS)'!XS19+'PianificazionePMO(CFI-TS)'!ABV19,DD46+$I46))</f>
        <v>2.1875</v>
      </c>
      <c r="DF46" s="374">
        <f>IF(DF$3=1,DE46,IF(DF$2&lt;=$F$1,'PianificazionePMO(CFI-TS)'!TQ19+'PianificazionePMO(CFI-TS)'!XT19+'PianificazionePMO(CFI-TS)'!ABW19,DE46+$I46))</f>
        <v>2.25</v>
      </c>
      <c r="DG46" s="374">
        <f>IF(DG$3=1,DF46,IF(DG$2&lt;=$F$1,'PianificazionePMO(CFI-TS)'!TR19+'PianificazionePMO(CFI-TS)'!XU19+'PianificazionePMO(CFI-TS)'!ABX19,DF46+$I46))</f>
        <v>2.3125</v>
      </c>
      <c r="DH46" s="374">
        <f>IF(DH$3=1,DG46,IF(DH$2&lt;=$F$1,'PianificazionePMO(CFI-TS)'!TS19+'PianificazionePMO(CFI-TS)'!XV19+'PianificazionePMO(CFI-TS)'!ABY19,DG46+$I46))</f>
        <v>2.375</v>
      </c>
      <c r="DI46" s="374">
        <f>IF(DI$3=1,DH46,IF(DI$2&lt;=$F$1,'PianificazionePMO(CFI-TS)'!TT19+'PianificazionePMO(CFI-TS)'!XW19+'PianificazionePMO(CFI-TS)'!ABZ19,DH46+$I46))</f>
        <v>2.4375</v>
      </c>
      <c r="DJ46" s="374">
        <f>IF(DJ$3=1,DI46,IF(DJ$2&lt;=$F$1,'PianificazionePMO(CFI-TS)'!TU19+'PianificazionePMO(CFI-TS)'!XX19+'PianificazionePMO(CFI-TS)'!ACA19,DI46+$I46))</f>
        <v>2.5</v>
      </c>
      <c r="DK46" s="374"/>
      <c r="DL46" s="374"/>
      <c r="DM46" s="374"/>
      <c r="DN46" s="371"/>
      <c r="DO46" s="371"/>
      <c r="DP46" s="371"/>
      <c r="DQ46" s="371"/>
      <c r="DR46" s="371"/>
      <c r="DS46" s="371"/>
      <c r="DT46" s="371"/>
      <c r="DU46" s="371"/>
      <c r="DV46" s="371"/>
      <c r="DW46" s="371"/>
      <c r="DX46" s="371"/>
      <c r="DY46" s="371"/>
      <c r="DZ46" s="371"/>
      <c r="EA46" s="371"/>
      <c r="EB46" s="371"/>
      <c r="EC46" s="371"/>
      <c r="ED46" s="371"/>
      <c r="EE46" s="371"/>
      <c r="EF46" s="371"/>
      <c r="EG46" s="371"/>
      <c r="EH46" s="371"/>
      <c r="EI46" s="371"/>
      <c r="EJ46" s="371"/>
      <c r="EK46" s="371"/>
      <c r="EL46" s="371"/>
      <c r="EM46" s="371"/>
      <c r="EN46" s="371"/>
      <c r="EO46" s="371"/>
      <c r="EP46" s="371"/>
      <c r="EQ46" s="371"/>
      <c r="ER46" s="371"/>
      <c r="ES46" s="371"/>
      <c r="ET46" s="371"/>
      <c r="EU46" s="371"/>
      <c r="EV46" s="371"/>
      <c r="EW46" s="371"/>
      <c r="EX46" s="371"/>
      <c r="EY46" s="371"/>
      <c r="EZ46" s="371"/>
      <c r="FA46" s="371"/>
      <c r="FB46" s="371"/>
      <c r="FC46" s="371"/>
      <c r="FD46" s="371"/>
      <c r="FE46" s="371"/>
      <c r="FF46" s="371"/>
      <c r="FG46" s="371"/>
      <c r="FH46" s="371"/>
      <c r="FI46" s="371"/>
      <c r="FJ46" s="371"/>
    </row>
    <row r="47" spans="1:166" outlineLevel="1">
      <c r="A47" s="824"/>
      <c r="B47" s="362" t="str">
        <f t="shared" si="14"/>
        <v>P59-Deploy &amp; Change CRMT</v>
      </c>
      <c r="C47" s="362" t="str">
        <f t="shared" si="15"/>
        <v>AO004511_YYY70</v>
      </c>
      <c r="D47" s="362" t="str">
        <f t="shared" si="16"/>
        <v>SWA</v>
      </c>
      <c r="E47" s="369">
        <f>VLOOKUP(C47,'Lista PMO'!B:AB,11,FALSE)</f>
        <v>22</v>
      </c>
      <c r="F47" s="370">
        <f>VLOOKUP(C47,'Lista PMO'!$B$1:$BO$42,56,FALSE)</f>
        <v>12</v>
      </c>
      <c r="G47" s="369">
        <f t="shared" ref="G47" si="19">E47-F47</f>
        <v>10</v>
      </c>
      <c r="H47" s="378">
        <f>IFERROR(F47/(NETWORKDAYS($K47,$F$1,hol!$A$1:$A$8)),0)</f>
        <v>0.70588235294117652</v>
      </c>
      <c r="I47" s="378">
        <f>IFERROR(G47/((NETWORKDAYS($F$1+1,$L17,hol!$A$1:$A$9)+$J$1)),0)</f>
        <v>0.625</v>
      </c>
      <c r="J47" s="378">
        <f t="shared" ref="J47" si="20">I47-H47</f>
        <v>-8.0882352941176516E-2</v>
      </c>
      <c r="K47" s="389">
        <f>VLOOKUP(C47,'PianificazionePMO(CFI-TS)'!$B$7:$I$36,7,FALSE)</f>
        <v>43271</v>
      </c>
      <c r="L47" s="389">
        <f>VLOOKUP(C47,'PianificazionePMO(CFI-TS)'!$B$7:$I$36,8,FALSE)</f>
        <v>43315</v>
      </c>
      <c r="N47" s="374">
        <f>IF(N$3=1,M47,IF(N$2&lt;=$F$1,'PianificazionePMO(CFI-TS)'!PY20+'PianificazionePMO(CFI-TS)'!UB20+'PianificazionePMO(CFI-TS)'!YE20,$J17+$I17))</f>
        <v>10</v>
      </c>
      <c r="O47" s="374">
        <f>IF(O$3=1,N47,IF(O$2&lt;=$F$1,'PianificazionePMO(CFI-TS)'!PZ20+'PianificazionePMO(CFI-TS)'!UC20+'PianificazionePMO(CFI-TS)'!YF20,$J17+$I17))</f>
        <v>10</v>
      </c>
      <c r="P47" s="374">
        <f>IF(P$3=1,O47,IF(P$2&lt;=$F$1,'PianificazionePMO(CFI-TS)'!QA20+'PianificazionePMO(CFI-TS)'!UD20+'PianificazionePMO(CFI-TS)'!YG20,$J17+$I17))</f>
        <v>10</v>
      </c>
      <c r="Q47" s="374">
        <f>IF(Q$3=1,P47,IF(Q$2&lt;=$F$1,'PianificazionePMO(CFI-TS)'!QB20+'PianificazionePMO(CFI-TS)'!UE20+'PianificazionePMO(CFI-TS)'!YH20,$J17+$I17))</f>
        <v>10</v>
      </c>
      <c r="R47" s="374">
        <f>IF(R$3=1,Q47,IF(R$2&lt;=$F$1,'PianificazionePMO(CFI-TS)'!QC20+'PianificazionePMO(CFI-TS)'!UF20+'PianificazionePMO(CFI-TS)'!YI20,$J17+$I17))</f>
        <v>10</v>
      </c>
      <c r="S47" s="374">
        <f>IF(S$3=1,R47,IF(S$2&lt;=$F$1,'PianificazionePMO(CFI-TS)'!QD20+'PianificazionePMO(CFI-TS)'!UG20+'PianificazionePMO(CFI-TS)'!YJ20,$J17+$I17))</f>
        <v>10</v>
      </c>
      <c r="T47" s="374">
        <f>IF(T$3=1,S47,IF(T$2&lt;=$F$1,'PianificazionePMO(CFI-TS)'!QE20+'PianificazionePMO(CFI-TS)'!UH20+'PianificazionePMO(CFI-TS)'!YK20,$J17+$I17))</f>
        <v>10</v>
      </c>
      <c r="U47" s="374">
        <f>IF(U$3=1,T47,IF(U$2&lt;=$F$1,'PianificazionePMO(CFI-TS)'!QF20+'PianificazionePMO(CFI-TS)'!UI20+'PianificazionePMO(CFI-TS)'!YL20,$J17+$I17))</f>
        <v>10</v>
      </c>
      <c r="V47" s="374">
        <f>IF(V$3=1,U47,IF(V$2&lt;=$F$1,'PianificazionePMO(CFI-TS)'!QG20+'PianificazionePMO(CFI-TS)'!UJ20+'PianificazionePMO(CFI-TS)'!YM20,$J17+$I17))</f>
        <v>12</v>
      </c>
      <c r="W47" s="374">
        <f>IF(W$3=1,V47,IF(W$2&lt;=$F$1,'PianificazionePMO(CFI-TS)'!QH20+'PianificazionePMO(CFI-TS)'!UK20+'PianificazionePMO(CFI-TS)'!YN20,$J17+$I17))</f>
        <v>12</v>
      </c>
      <c r="X47" s="374">
        <f>IF(X$3=1,W47,IF(X$2&lt;=$F$1,'PianificazionePMO(CFI-TS)'!QI20+'PianificazionePMO(CFI-TS)'!UL20+'PianificazionePMO(CFI-TS)'!YO20,$J17+$I17))</f>
        <v>12</v>
      </c>
      <c r="Y47" s="374">
        <f>IF(Y$3=1,X47,IF(Y$2&lt;=$F$1,'PianificazionePMO(CFI-TS)'!QJ20+'PianificazionePMO(CFI-TS)'!UM20+'PianificazionePMO(CFI-TS)'!YP20,$J17+$I17))</f>
        <v>12</v>
      </c>
      <c r="Z47" s="374">
        <f>IF(Z$3=1,Y47,IF(Z$2&lt;=$F$1,'PianificazionePMO(CFI-TS)'!QK20+'PianificazionePMO(CFI-TS)'!UN20+'PianificazionePMO(CFI-TS)'!YQ20,$J17+$I17))</f>
        <v>12</v>
      </c>
      <c r="AA47" s="374">
        <f>IF(AA$3=1,Z47,IF(AA$2&lt;=$F$1,'PianificazionePMO(CFI-TS)'!QL20+'PianificazionePMO(CFI-TS)'!UO20+'PianificazionePMO(CFI-TS)'!YR20,$J17+$I17))</f>
        <v>11</v>
      </c>
      <c r="AB47" s="374">
        <f>IF(AB$3=1,AA47,IF(AB$2&lt;=$F$1,'PianificazionePMO(CFI-TS)'!QM20+'PianificazionePMO(CFI-TS)'!UP20+'PianificazionePMO(CFI-TS)'!YS20,$J17+$I17))</f>
        <v>11</v>
      </c>
      <c r="AC47" s="374">
        <f>IF(AC$3=1,AB47,IF(AC$2&lt;=$F$1,'PianificazionePMO(CFI-TS)'!QN20+'PianificazionePMO(CFI-TS)'!UQ20+'PianificazionePMO(CFI-TS)'!YT20,$J17+$I17))</f>
        <v>12</v>
      </c>
      <c r="AD47" s="374">
        <f>IF(AD$3=1,AC47,IF(AD$2&lt;=$F$1,'PianificazionePMO(CFI-TS)'!QO20+'PianificazionePMO(CFI-TS)'!UR20+'PianificazionePMO(CFI-TS)'!YU20,$J17+$I17))</f>
        <v>12</v>
      </c>
      <c r="AE47" s="374">
        <f>IF(AE$3=1,AD47,IF(AE$2&lt;=$F$1,'PianificazionePMO(CFI-TS)'!QP20+'PianificazionePMO(CFI-TS)'!US20+'PianificazionePMO(CFI-TS)'!YV20,$J17+$I17))</f>
        <v>12</v>
      </c>
      <c r="AF47" s="374">
        <f>IF(AF$3=1,AE47,IF(AF$2&lt;=$F$1,'PianificazionePMO(CFI-TS)'!QQ20+'PianificazionePMO(CFI-TS)'!UT20+'PianificazionePMO(CFI-TS)'!YW20,$J17+$I17))</f>
        <v>12</v>
      </c>
      <c r="AG47" s="374">
        <f>IF(AG$3=1,AF47,IF(AG$2&lt;=$F$1,'PianificazionePMO(CFI-TS)'!QR20+'PianificazionePMO(CFI-TS)'!UU20+'PianificazionePMO(CFI-TS)'!YX20,$J17+$I17))</f>
        <v>12</v>
      </c>
      <c r="AH47" s="374">
        <f>IF(AH$3=1,AG47,IF(AH$2&lt;=$F$1,'PianificazionePMO(CFI-TS)'!QS20+'PianificazionePMO(CFI-TS)'!UV20+'PianificazionePMO(CFI-TS)'!YY20,$J17+$I17))</f>
        <v>12</v>
      </c>
      <c r="AI47" s="374">
        <f>IF(AI$3=1,AH47,IF(AI$2&lt;=$F$1,'PianificazionePMO(CFI-TS)'!QT20+'PianificazionePMO(CFI-TS)'!UW20+'PianificazionePMO(CFI-TS)'!YZ20,$J17+$I17))</f>
        <v>12</v>
      </c>
      <c r="AJ47" s="374">
        <f>IF(AJ$3=1,AI47,IF(AJ$2&lt;=$F$1,'PianificazionePMO(CFI-TS)'!QU20+'PianificazionePMO(CFI-TS)'!UX20+'PianificazionePMO(CFI-TS)'!ZA20,$J17+$I17))</f>
        <v>12</v>
      </c>
      <c r="AK47" s="374">
        <f>IF(AK$3=1,AJ47,IF(AK$2&lt;=$F$1,'PianificazionePMO(CFI-TS)'!QV20+'PianificazionePMO(CFI-TS)'!UY20+'PianificazionePMO(CFI-TS)'!ZB20,$J17+$I17))</f>
        <v>0.125</v>
      </c>
      <c r="AL47" s="374">
        <f>IF(AL$3=1,AK47,IF(AL$2&lt;=$F$1,'PianificazionePMO(CFI-TS)'!QW20+'PianificazionePMO(CFI-TS)'!UZ20+'PianificazionePMO(CFI-TS)'!ZC20,$J17+$I17))</f>
        <v>0.125</v>
      </c>
      <c r="AM47" s="374">
        <f>IF(AM$3=1,AL47,IF(AM$2&lt;=$F$1,'PianificazionePMO(CFI-TS)'!QX20+'PianificazionePMO(CFI-TS)'!VA20+'PianificazionePMO(CFI-TS)'!ZD20,$J17+$I17))</f>
        <v>0.125</v>
      </c>
      <c r="AN47" s="374">
        <f>IF(AN$3=1,AM47,IF(AN$2&lt;=$F$1,'PianificazionePMO(CFI-TS)'!QY20+'PianificazionePMO(CFI-TS)'!VB20+'PianificazionePMO(CFI-TS)'!ZE20,$J17+$I17))</f>
        <v>0.125</v>
      </c>
      <c r="AO47" s="374">
        <f>IF(AO$3=1,AN47,IF(AO$2&lt;=$F$1,'PianificazionePMO(CFI-TS)'!QZ20+'PianificazionePMO(CFI-TS)'!VC20+'PianificazionePMO(CFI-TS)'!ZF20,$J17+$I17))</f>
        <v>0.125</v>
      </c>
      <c r="AP47" s="374">
        <f>IF(AP$3=1,AO47,IF(AP$2&lt;=$F$1,'PianificazionePMO(CFI-TS)'!RA20+'PianificazionePMO(CFI-TS)'!VD20+'PianificazionePMO(CFI-TS)'!ZG20,$J17+$I17))</f>
        <v>0.125</v>
      </c>
      <c r="AQ47" s="374">
        <f>IF(AQ$3=1,AP47,IF(AQ$2&lt;=$F$1,'PianificazionePMO(CFI-TS)'!RB20+'PianificazionePMO(CFI-TS)'!VE20+'PianificazionePMO(CFI-TS)'!ZH20,$J17+$I17))</f>
        <v>0.125</v>
      </c>
      <c r="AR47" s="374">
        <f>IF(AR$3=1,AQ47,IF(AR$2&lt;=$F$1,'PianificazionePMO(CFI-TS)'!RC20+'PianificazionePMO(CFI-TS)'!VF20+'PianificazionePMO(CFI-TS)'!ZI20,$J17+$I17))</f>
        <v>0.125</v>
      </c>
      <c r="AS47" s="374">
        <f>IF(AS$3=1,AR47,IF(AS$2&lt;=$F$1,'PianificazionePMO(CFI-TS)'!RD20+'PianificazionePMO(CFI-TS)'!VG20+'PianificazionePMO(CFI-TS)'!ZJ20,$J17+$I17))</f>
        <v>0.125</v>
      </c>
      <c r="AT47" s="374">
        <f>IF(AT$3=1,AS47,IF(AT$2&lt;=$F$1,'PianificazionePMO(CFI-TS)'!RE20+'PianificazionePMO(CFI-TS)'!VH20+'PianificazionePMO(CFI-TS)'!ZK20,$J17+$I17))</f>
        <v>0.125</v>
      </c>
      <c r="AU47" s="374">
        <f>IF(AU$3=1,AT47,IF(AU$2&lt;=$F$1,'PianificazionePMO(CFI-TS)'!RF20+'PianificazionePMO(CFI-TS)'!VI20+'PianificazionePMO(CFI-TS)'!ZL20,$J17+$I17))</f>
        <v>0.125</v>
      </c>
      <c r="AV47" s="374">
        <f>IF(AV$3=1,AU47,IF(AV$2&lt;=$F$1,'PianificazionePMO(CFI-TS)'!RG20+'PianificazionePMO(CFI-TS)'!VJ20+'PianificazionePMO(CFI-TS)'!ZM20,$J17+$I17))</f>
        <v>0.125</v>
      </c>
      <c r="AW47" s="374">
        <f>IF(AW$3=1,AV47,IF(AW$2&lt;=$F$1,'PianificazionePMO(CFI-TS)'!RH20+'PianificazionePMO(CFI-TS)'!VK20+'PianificazionePMO(CFI-TS)'!ZN20,$J17+$I17))</f>
        <v>0.125</v>
      </c>
      <c r="AX47" s="374">
        <f>IF(AX$3=1,AW47,IF(AX$2&lt;=$F$1,'PianificazionePMO(CFI-TS)'!RI20+'PianificazionePMO(CFI-TS)'!VL20+'PianificazionePMO(CFI-TS)'!ZO20,$J17+$I17))</f>
        <v>0.125</v>
      </c>
      <c r="AY47" s="374">
        <f>IF(AY$3=1,AX47,IF(AY$2&lt;=$F$1,'PianificazionePMO(CFI-TS)'!RJ20+'PianificazionePMO(CFI-TS)'!VM20+'PianificazionePMO(CFI-TS)'!ZP20,$J17+$I17))</f>
        <v>0.125</v>
      </c>
      <c r="AZ47" s="374">
        <f>IF(AZ$3=1,AY47,IF(AZ$2&lt;=$F$1,'PianificazionePMO(CFI-TS)'!RK20+'PianificazionePMO(CFI-TS)'!VN20+'PianificazionePMO(CFI-TS)'!ZQ20,$J17+$I17))</f>
        <v>0.125</v>
      </c>
      <c r="BA47" s="374">
        <f>IF(BA$3=1,AZ47,IF(BA$2&lt;=$F$1,'PianificazionePMO(CFI-TS)'!RL20+'PianificazionePMO(CFI-TS)'!VO20+'PianificazionePMO(CFI-TS)'!ZR20,$J17+$I17))</f>
        <v>0.125</v>
      </c>
      <c r="BB47" s="374">
        <f>IF(BB$3=1,BA47,IF(BB$2&lt;=$F$1,'PianificazionePMO(CFI-TS)'!RM20+'PianificazionePMO(CFI-TS)'!VP20+'PianificazionePMO(CFI-TS)'!ZS20,$J17+$I17))</f>
        <v>0.125</v>
      </c>
      <c r="BC47" s="374">
        <f>IF(BC$3=1,BB47,IF(BC$2&lt;=$F$1,'PianificazionePMO(CFI-TS)'!RN20+'PianificazionePMO(CFI-TS)'!VQ20+'PianificazionePMO(CFI-TS)'!ZT20,$J17+$I17))</f>
        <v>0.125</v>
      </c>
      <c r="BD47" s="374">
        <f>IF(BD$3=1,BC47,IF(BD$2&lt;=$F$1,'PianificazionePMO(CFI-TS)'!RO20+'PianificazionePMO(CFI-TS)'!VR20+'PianificazionePMO(CFI-TS)'!ZU20,$J17+$I17))</f>
        <v>0.125</v>
      </c>
      <c r="BE47" s="374">
        <f>IF(BE$3=1,BD47,IF(BE$2&lt;=$F$1,'PianificazionePMO(CFI-TS)'!RP20+'PianificazionePMO(CFI-TS)'!VS20+'PianificazionePMO(CFI-TS)'!ZV20,$J17+$I17))</f>
        <v>0.125</v>
      </c>
      <c r="BF47" s="374">
        <f>IF(BF$3=1,BE47,IF(BF$2&lt;=$F$1,'PianificazionePMO(CFI-TS)'!RQ20+'PianificazionePMO(CFI-TS)'!VT20+'PianificazionePMO(CFI-TS)'!ZW20,$J17+$I17))</f>
        <v>0.125</v>
      </c>
      <c r="BG47" s="374">
        <f>IF(BG$3=1,BF47,IF(BG$2&lt;=$F$1,'PianificazionePMO(CFI-TS)'!RR20+'PianificazionePMO(CFI-TS)'!VU20+'PianificazionePMO(CFI-TS)'!ZX20,$J17+$I17))</f>
        <v>0.125</v>
      </c>
      <c r="BH47" s="374">
        <f>IF(BH$3=1,BG47,IF(BH$2&lt;=$F$1,'PianificazionePMO(CFI-TS)'!RS20+'PianificazionePMO(CFI-TS)'!VV20+'PianificazionePMO(CFI-TS)'!ZY20,$J17+$I17))</f>
        <v>0.125</v>
      </c>
      <c r="BI47" s="374">
        <f>IF(BI$3=1,BH47,IF(BI$2&lt;=$F$1,'PianificazionePMO(CFI-TS)'!RT20+'PianificazionePMO(CFI-TS)'!VW20+'PianificazionePMO(CFI-TS)'!ZZ20,BH47+$I47))</f>
        <v>0.75</v>
      </c>
      <c r="BJ47" s="374">
        <f>IF(BJ$3=1,BI47,IF(BJ$2&lt;=$F$1,'PianificazionePMO(CFI-TS)'!RU20+'PianificazionePMO(CFI-TS)'!VX20+'PianificazionePMO(CFI-TS)'!AAA20,BI47+$I47))</f>
        <v>1.375</v>
      </c>
      <c r="BK47" s="374">
        <f>IF(BK$3=1,BJ47,IF(BK$2&lt;=$F$1,'PianificazionePMO(CFI-TS)'!RV20+'PianificazionePMO(CFI-TS)'!VY20+'PianificazionePMO(CFI-TS)'!AAB20,BJ47+$I47))</f>
        <v>2</v>
      </c>
      <c r="BL47" s="374">
        <f>IF(BL$3=1,BK47,IF(BL$2&lt;=$F$1,'PianificazionePMO(CFI-TS)'!RW20+'PianificazionePMO(CFI-TS)'!VZ20+'PianificazionePMO(CFI-TS)'!AAC20,BK47+$I47))</f>
        <v>2.625</v>
      </c>
      <c r="BM47" s="374">
        <f>IF(BM$3=1,BL47,IF(BM$2&lt;=$F$1,'PianificazionePMO(CFI-TS)'!RX20+'PianificazionePMO(CFI-TS)'!WA20+'PianificazionePMO(CFI-TS)'!AAD20,BL47+$I47))</f>
        <v>3.25</v>
      </c>
      <c r="BN47" s="374">
        <f>IF(BN$3=1,BM47,IF(BN$2&lt;=$F$1,'PianificazionePMO(CFI-TS)'!RY20+'PianificazionePMO(CFI-TS)'!WB20+'PianificazionePMO(CFI-TS)'!AAE20,BM47+$I47))</f>
        <v>3.25</v>
      </c>
      <c r="BO47" s="374">
        <f>IF(BO$3=1,BN47,IF(BO$2&lt;=$F$1,'PianificazionePMO(CFI-TS)'!RZ20+'PianificazionePMO(CFI-TS)'!WC20+'PianificazionePMO(CFI-TS)'!AAF20,BN47+$I47))</f>
        <v>3.25</v>
      </c>
      <c r="BP47" s="374">
        <f>IF(BP$3=1,BO47,IF(BP$2&lt;=$F$1,'PianificazionePMO(CFI-TS)'!SA20+'PianificazionePMO(CFI-TS)'!WD20+'PianificazionePMO(CFI-TS)'!AAG20,BO47+$I47))</f>
        <v>3.875</v>
      </c>
      <c r="BQ47" s="374">
        <f>IF(BQ$3=1,BP47,IF(BQ$2&lt;=$F$1,'PianificazionePMO(CFI-TS)'!SB20+'PianificazionePMO(CFI-TS)'!WE20+'PianificazionePMO(CFI-TS)'!AAH20,BP47+$I47))</f>
        <v>4.5</v>
      </c>
      <c r="BR47" s="374">
        <f>IF(BR$3=1,BQ47,IF(BR$2&lt;=$F$1,'PianificazionePMO(CFI-TS)'!SC20+'PianificazionePMO(CFI-TS)'!WF20+'PianificazionePMO(CFI-TS)'!AAI20,BQ47+$I47))</f>
        <v>5.125</v>
      </c>
      <c r="BS47" s="374">
        <f>IF(BS$3=1,BR47,IF(BS$2&lt;=$F$1,'PianificazionePMO(CFI-TS)'!SD20+'PianificazionePMO(CFI-TS)'!WG20+'PianificazionePMO(CFI-TS)'!AAJ20,BR47+$I47))</f>
        <v>5.75</v>
      </c>
      <c r="BT47" s="374">
        <f>IF(BT$3=1,BS47,IF(BT$2&lt;=$F$1,'PianificazionePMO(CFI-TS)'!SE20+'PianificazionePMO(CFI-TS)'!WH20+'PianificazionePMO(CFI-TS)'!AAK20,BS47+$I47))</f>
        <v>6.375</v>
      </c>
      <c r="BU47" s="374">
        <f>IF(BU$3=1,BT47,IF(BU$2&lt;=$F$1,'PianificazionePMO(CFI-TS)'!SF20+'PianificazionePMO(CFI-TS)'!WI20+'PianificazionePMO(CFI-TS)'!AAL20,BT47+$I47))</f>
        <v>6.375</v>
      </c>
      <c r="BV47" s="374">
        <f>IF(BV$3=1,BU47,IF(BV$2&lt;=$F$1,'PianificazionePMO(CFI-TS)'!SG20+'PianificazionePMO(CFI-TS)'!WJ20+'PianificazionePMO(CFI-TS)'!AAM20,BU47+$I47))</f>
        <v>6.375</v>
      </c>
      <c r="BW47" s="374">
        <f>IF(BW$3=1,BV47,IF(BW$2&lt;=$F$1,'PianificazionePMO(CFI-TS)'!SH20+'PianificazionePMO(CFI-TS)'!WK20+'PianificazionePMO(CFI-TS)'!AAN20,BV47+$I47))</f>
        <v>7</v>
      </c>
      <c r="BX47" s="374">
        <f>IF(BX$3=1,BW47,IF(BX$2&lt;=$F$1,'PianificazionePMO(CFI-TS)'!SI20+'PianificazionePMO(CFI-TS)'!WL20+'PianificazionePMO(CFI-TS)'!AAO20,BW47+$I47))</f>
        <v>7</v>
      </c>
      <c r="BY47" s="374">
        <f>IF(BY$3=1,BX47,IF(BY$2&lt;=$F$1,'PianificazionePMO(CFI-TS)'!SJ20+'PianificazionePMO(CFI-TS)'!WM20+'PianificazionePMO(CFI-TS)'!AAP20,BX47+$I47))</f>
        <v>7</v>
      </c>
      <c r="BZ47" s="374">
        <f>IF(BZ$3=1,BY47,IF(BZ$2&lt;=$F$1,'PianificazionePMO(CFI-TS)'!SK20+'PianificazionePMO(CFI-TS)'!WN20+'PianificazionePMO(CFI-TS)'!AAQ20,BY47+$I47))</f>
        <v>7.625</v>
      </c>
      <c r="CA47" s="374">
        <f>IF(CA$3=1,BZ47,IF(CA$2&lt;=$F$1,'PianificazionePMO(CFI-TS)'!SL20+'PianificazionePMO(CFI-TS)'!WO20+'PianificazionePMO(CFI-TS)'!AAR20,BZ47+$I47))</f>
        <v>8.25</v>
      </c>
      <c r="CB47" s="374">
        <f>IF(CB$3=1,CA47,IF(CB$2&lt;=$F$1,'PianificazionePMO(CFI-TS)'!SM20+'PianificazionePMO(CFI-TS)'!WP20+'PianificazionePMO(CFI-TS)'!AAS20,CA47+$I47))</f>
        <v>8.25</v>
      </c>
      <c r="CC47" s="374">
        <f>IF(CC$3=1,CB47,IF(CC$2&lt;=$F$1,'PianificazionePMO(CFI-TS)'!SN20+'PianificazionePMO(CFI-TS)'!WQ20+'PianificazionePMO(CFI-TS)'!AAT20,CB47+$I47))</f>
        <v>8.25</v>
      </c>
      <c r="CD47" s="374">
        <f>IF(CD$3=1,CC47,IF(CD$2&lt;=$F$1,'PianificazionePMO(CFI-TS)'!SO20+'PianificazionePMO(CFI-TS)'!WR20+'PianificazionePMO(CFI-TS)'!AAU20,CC47+$I47))</f>
        <v>8.875</v>
      </c>
      <c r="CE47" s="374">
        <f>IF(CE$3=1,CD47,IF(CE$2&lt;=$F$1,'PianificazionePMO(CFI-TS)'!SP20+'PianificazionePMO(CFI-TS)'!WS20+'PianificazionePMO(CFI-TS)'!AAV20,CD47+$I47))</f>
        <v>9.5</v>
      </c>
      <c r="CF47" s="374">
        <f>IF(CF$3=1,CE47,IF(CF$2&lt;=$F$1,'PianificazionePMO(CFI-TS)'!SQ20+'PianificazionePMO(CFI-TS)'!WT20+'PianificazionePMO(CFI-TS)'!AAW20,CE47+$I47))</f>
        <v>10.125</v>
      </c>
      <c r="CG47" s="374">
        <f>IF(CG$3=1,CF47,IF(CG$2&lt;=$F$1,'PianificazionePMO(CFI-TS)'!SR20+'PianificazionePMO(CFI-TS)'!WU20+'PianificazionePMO(CFI-TS)'!AAX20,CF47+$I47))</f>
        <v>10.75</v>
      </c>
      <c r="CH47" s="374">
        <f>IF(CH$3=1,CG47,IF(CH$2&lt;=$F$1,'PianificazionePMO(CFI-TS)'!SS20+'PianificazionePMO(CFI-TS)'!WV20+'PianificazionePMO(CFI-TS)'!AAY20,CG47+$I47))</f>
        <v>11.375</v>
      </c>
      <c r="CI47" s="374">
        <f>IF(CI$3=1,CH47,IF(CI$2&lt;=$F$1,'PianificazionePMO(CFI-TS)'!ST20+'PianificazionePMO(CFI-TS)'!WW20+'PianificazionePMO(CFI-TS)'!AAZ20,CH47+$I47))</f>
        <v>11.375</v>
      </c>
      <c r="CJ47" s="374">
        <f>IF(CJ$3=1,CI47,IF(CJ$2&lt;=$F$1,'PianificazionePMO(CFI-TS)'!SU20+'PianificazionePMO(CFI-TS)'!WX20+'PianificazionePMO(CFI-TS)'!ABA20,CI47+$I47))</f>
        <v>11.375</v>
      </c>
      <c r="CK47" s="374">
        <f>IF(CK$3=1,CJ47,IF(CK$2&lt;=$F$1,'PianificazionePMO(CFI-TS)'!SV20+'PianificazionePMO(CFI-TS)'!WY20+'PianificazionePMO(CFI-TS)'!ABB20,CJ47+$I47))</f>
        <v>12</v>
      </c>
      <c r="CL47" s="374">
        <f>IF(CL$3=1,CK47,IF(CL$2&lt;=$F$1,'PianificazionePMO(CFI-TS)'!SW20+'PianificazionePMO(CFI-TS)'!WZ20+'PianificazionePMO(CFI-TS)'!ABC20,CK47+$I47))</f>
        <v>12.625</v>
      </c>
      <c r="CM47" s="374">
        <f>IF(CM$3=1,CL47,IF(CM$2&lt;=$F$1,'PianificazionePMO(CFI-TS)'!SX20+'PianificazionePMO(CFI-TS)'!XA20+'PianificazionePMO(CFI-TS)'!ABD20,CL47+$I47))</f>
        <v>13.25</v>
      </c>
      <c r="CN47" s="374">
        <f>IF(CN$3=1,CM47,IF(CN$2&lt;=$F$1,'PianificazionePMO(CFI-TS)'!SY20+'PianificazionePMO(CFI-TS)'!XB20+'PianificazionePMO(CFI-TS)'!ABE20,CM47+$I47))</f>
        <v>13.875</v>
      </c>
      <c r="CO47" s="374">
        <f>IF(CO$3=1,CN47,IF(CO$2&lt;=$F$1,'PianificazionePMO(CFI-TS)'!SZ20+'PianificazionePMO(CFI-TS)'!XC20+'PianificazionePMO(CFI-TS)'!ABF20,CN47+$I47))</f>
        <v>14.5</v>
      </c>
      <c r="CP47" s="374">
        <f>IF(CP$3=1,CO47,IF(CP$2&lt;=$F$1,'PianificazionePMO(CFI-TS)'!TA20+'PianificazionePMO(CFI-TS)'!XD20+'PianificazionePMO(CFI-TS)'!ABG20,CO47+$I47))</f>
        <v>14.5</v>
      </c>
      <c r="CQ47" s="374">
        <f>IF(CQ$3=1,CP47,IF(CQ$2&lt;=$F$1,'PianificazionePMO(CFI-TS)'!TB20+'PianificazionePMO(CFI-TS)'!XE20+'PianificazionePMO(CFI-TS)'!ABH20,CP47+$I47))</f>
        <v>14.5</v>
      </c>
      <c r="CR47" s="374">
        <f>IF(CR$3=1,CQ47,IF(CR$2&lt;=$F$1,'PianificazionePMO(CFI-TS)'!TC20+'PianificazionePMO(CFI-TS)'!XF20+'PianificazionePMO(CFI-TS)'!ABI20,CQ47+$I47))</f>
        <v>15.125</v>
      </c>
      <c r="CS47" s="374">
        <f>IF(CS$3=1,CR47,IF(CS$2&lt;=$F$1,'PianificazionePMO(CFI-TS)'!TD20+'PianificazionePMO(CFI-TS)'!XG20+'PianificazionePMO(CFI-TS)'!ABJ20,CR47+$I47))</f>
        <v>15.75</v>
      </c>
      <c r="CT47" s="374">
        <f>IF(CT$3=1,CS47,IF(CT$2&lt;=$F$1,'PianificazionePMO(CFI-TS)'!TE20+'PianificazionePMO(CFI-TS)'!XH20+'PianificazionePMO(CFI-TS)'!ABK20,CS47+$I47))</f>
        <v>16.375</v>
      </c>
      <c r="CU47" s="374">
        <f>IF(CU$3=1,CT47,IF(CU$2&lt;=$F$1,'PianificazionePMO(CFI-TS)'!TF20+'PianificazionePMO(CFI-TS)'!XI20+'PianificazionePMO(CFI-TS)'!ABL20,CT47+$I47))</f>
        <v>17</v>
      </c>
      <c r="CV47" s="374">
        <f>IF(CV$3=1,CU47,IF(CV$2&lt;=$F$1,'PianificazionePMO(CFI-TS)'!TG20+'PianificazionePMO(CFI-TS)'!XJ20+'PianificazionePMO(CFI-TS)'!ABM20,CU47+$I47))</f>
        <v>17.625</v>
      </c>
      <c r="CW47" s="374">
        <f>IF(CW$3=1,CV47,IF(CW$2&lt;=$F$1,'PianificazionePMO(CFI-TS)'!TH20+'PianificazionePMO(CFI-TS)'!XK20+'PianificazionePMO(CFI-TS)'!ABN20,CV47+$I47))</f>
        <v>17.625</v>
      </c>
      <c r="CX47" s="374">
        <f>IF(CX$3=1,CW47,IF(CX$2&lt;=$F$1,'PianificazionePMO(CFI-TS)'!TI20+'PianificazionePMO(CFI-TS)'!XL20+'PianificazionePMO(CFI-TS)'!ABO20,CW47+$I47))</f>
        <v>17.625</v>
      </c>
      <c r="CY47" s="374">
        <f>IF(CY$3=1,CX47,IF(CY$2&lt;=$F$1,'PianificazionePMO(CFI-TS)'!TJ20+'PianificazionePMO(CFI-TS)'!XM20+'PianificazionePMO(CFI-TS)'!ABP20,CX47+$I47))</f>
        <v>18.25</v>
      </c>
      <c r="CZ47" s="374">
        <f>IF(CZ$3=1,CY47,IF(CZ$2&lt;=$F$1,'PianificazionePMO(CFI-TS)'!TK20+'PianificazionePMO(CFI-TS)'!XN20+'PianificazionePMO(CFI-TS)'!ABQ20,CY47+$I47))</f>
        <v>18.875</v>
      </c>
      <c r="DA47" s="374">
        <f>IF(DA$3=1,CZ47,IF(DA$2&lt;=$F$1,'PianificazionePMO(CFI-TS)'!TL20+'PianificazionePMO(CFI-TS)'!XO20+'PianificazionePMO(CFI-TS)'!ABR20,CZ47+$I47))</f>
        <v>19.5</v>
      </c>
      <c r="DB47" s="374">
        <f>IF(DB$3=1,DA47,IF(DB$2&lt;=$F$1,'PianificazionePMO(CFI-TS)'!TM20+'PianificazionePMO(CFI-TS)'!XP20+'PianificazionePMO(CFI-TS)'!ABS20,DA47+$I47))</f>
        <v>20.125</v>
      </c>
      <c r="DC47" s="374">
        <f>IF(DC$3=1,DB47,IF(DC$2&lt;=$F$1,'PianificazionePMO(CFI-TS)'!TN20+'PianificazionePMO(CFI-TS)'!XQ20+'PianificazionePMO(CFI-TS)'!ABT20,DB47+$I47))</f>
        <v>20.75</v>
      </c>
      <c r="DD47" s="374">
        <f>IF(DD$3=1,DC47,IF(DD$2&lt;=$F$1,'PianificazionePMO(CFI-TS)'!TO20+'PianificazionePMO(CFI-TS)'!XR20+'PianificazionePMO(CFI-TS)'!ABU20,DC47+$I47))</f>
        <v>20.75</v>
      </c>
      <c r="DE47" s="374">
        <f>IF(DE$3=1,DD47,IF(DE$2&lt;=$F$1,'PianificazionePMO(CFI-TS)'!TP20+'PianificazionePMO(CFI-TS)'!XS20+'PianificazionePMO(CFI-TS)'!ABV20,DD47+$I47))</f>
        <v>20.75</v>
      </c>
      <c r="DF47" s="374">
        <f>IF(DF$3=1,DE47,IF(DF$2&lt;=$F$1,'PianificazionePMO(CFI-TS)'!TQ20+'PianificazionePMO(CFI-TS)'!XT20+'PianificazionePMO(CFI-TS)'!ABW20,DE47+$I47))</f>
        <v>21.375</v>
      </c>
      <c r="DG47" s="374">
        <f>IF(DG$3=1,DF47,IF(DG$2&lt;=$F$1,'PianificazionePMO(CFI-TS)'!TR20+'PianificazionePMO(CFI-TS)'!XU20+'PianificazionePMO(CFI-TS)'!ABX20,DF47+$I47))</f>
        <v>22</v>
      </c>
      <c r="DH47" s="374">
        <f>IF(DH$3=1,DG47,IF(DH$2&lt;=$F$1,'PianificazionePMO(CFI-TS)'!TS20+'PianificazionePMO(CFI-TS)'!XV20+'PianificazionePMO(CFI-TS)'!ABY20,DG47+$I47))</f>
        <v>22.625</v>
      </c>
      <c r="DI47" s="374">
        <f>IF(DI$3=1,DH47,IF(DI$2&lt;=$F$1,'PianificazionePMO(CFI-TS)'!TT20+'PianificazionePMO(CFI-TS)'!XW20+'PianificazionePMO(CFI-TS)'!ABZ20,DH47+$I47))</f>
        <v>23.25</v>
      </c>
      <c r="DJ47" s="374">
        <f>IF(DJ$3=1,DI47,IF(DJ$2&lt;=$F$1,'PianificazionePMO(CFI-TS)'!TU20+'PianificazionePMO(CFI-TS)'!XX20+'PianificazionePMO(CFI-TS)'!ACA20,DI47+$I47))</f>
        <v>23.875</v>
      </c>
      <c r="DK47" s="374"/>
      <c r="DL47" s="374"/>
      <c r="DM47" s="374"/>
      <c r="DN47" s="371"/>
      <c r="DO47" s="371"/>
      <c r="DP47" s="371"/>
      <c r="DQ47" s="371"/>
      <c r="DR47" s="371"/>
      <c r="DS47" s="371"/>
      <c r="DT47" s="371"/>
      <c r="DU47" s="371"/>
      <c r="DV47" s="371"/>
      <c r="DW47" s="371"/>
      <c r="DX47" s="371"/>
      <c r="DY47" s="371"/>
      <c r="DZ47" s="371"/>
      <c r="EA47" s="371"/>
      <c r="EB47" s="371"/>
      <c r="EC47" s="371"/>
      <c r="ED47" s="371"/>
      <c r="EE47" s="371"/>
      <c r="EF47" s="371"/>
      <c r="EG47" s="371"/>
      <c r="EH47" s="371"/>
      <c r="EI47" s="371"/>
      <c r="EJ47" s="371"/>
      <c r="EK47" s="371"/>
      <c r="EL47" s="371"/>
      <c r="EM47" s="371"/>
      <c r="EN47" s="371"/>
      <c r="EO47" s="371"/>
      <c r="EP47" s="371"/>
      <c r="EQ47" s="371"/>
      <c r="ER47" s="371"/>
      <c r="ES47" s="371"/>
      <c r="ET47" s="371"/>
      <c r="EU47" s="371"/>
      <c r="EV47" s="371"/>
      <c r="EW47" s="371"/>
      <c r="EX47" s="371"/>
      <c r="EY47" s="371"/>
      <c r="EZ47" s="371"/>
      <c r="FA47" s="371"/>
      <c r="FB47" s="371"/>
      <c r="FC47" s="371"/>
      <c r="FD47" s="371"/>
      <c r="FE47" s="371"/>
      <c r="FF47" s="371"/>
      <c r="FG47" s="371"/>
      <c r="FH47" s="371"/>
      <c r="FI47" s="371"/>
      <c r="FJ47" s="371"/>
    </row>
    <row r="48" spans="1:166" outlineLevel="1">
      <c r="A48" s="824"/>
      <c r="B48" s="362" t="str">
        <f t="shared" ref="B48:B62" si="21">$B18</f>
        <v>P59-Deploy &amp; Change CRMT</v>
      </c>
      <c r="C48" s="362" t="str">
        <f t="shared" ref="C48:C62" si="22">$C18</f>
        <v>AO004511_YYY72</v>
      </c>
      <c r="D48" s="362" t="str">
        <f t="shared" ref="D48:D62" si="23">$D18</f>
        <v>VARIAZIONE_ANAGRAFICA_MOGE</v>
      </c>
      <c r="E48" s="369">
        <f>VLOOKUP(C48,'Lista PMO'!B:AB,11,FALSE)</f>
        <v>8</v>
      </c>
      <c r="F48" s="370">
        <f>VLOOKUP(C48,'Lista PMO'!$B$1:$BO$42,56,FALSE)</f>
        <v>2</v>
      </c>
      <c r="G48" s="369">
        <f t="shared" ref="G48:G49" si="24">E48-F48</f>
        <v>6</v>
      </c>
      <c r="H48" s="378">
        <f>IFERROR(F48/(NETWORKDAYS($K48,$F$1,hol!$A$1:$A$8)),0)</f>
        <v>0.11764705882352941</v>
      </c>
      <c r="I48" s="378">
        <f>IFERROR(G48/((NETWORKDAYS($F$1+1,$L18,hol!$A$1:$A$9)+$J$1)),0)</f>
        <v>0.375</v>
      </c>
      <c r="J48" s="378">
        <f t="shared" ref="J48:J49" si="25">I48-H48</f>
        <v>0.25735294117647056</v>
      </c>
      <c r="K48" s="389">
        <f>VLOOKUP(C48,'PianificazionePMO(CFI-TS)'!$B$7:$I$36,7,FALSE)</f>
        <v>43271</v>
      </c>
      <c r="L48" s="389">
        <f>VLOOKUP(C48,'PianificazionePMO(CFI-TS)'!$B$7:$I$36,8,FALSE)</f>
        <v>43315</v>
      </c>
      <c r="N48" s="374">
        <f>IF(N$3=1,M48,IF(N$2&lt;=$F$1,'PianificazionePMO(CFI-TS)'!PY21+'PianificazionePMO(CFI-TS)'!UB21+'PianificazionePMO(CFI-TS)'!YE21,$J18+$I18))</f>
        <v>3</v>
      </c>
      <c r="O48" s="374">
        <f>IF(O$3=1,N48,IF(O$2&lt;=$F$1,'PianificazionePMO(CFI-TS)'!PZ21+'PianificazionePMO(CFI-TS)'!UC21+'PianificazionePMO(CFI-TS)'!YF21,$J18+$I18))</f>
        <v>3</v>
      </c>
      <c r="P48" s="374">
        <f>IF(P$3=1,O48,IF(P$2&lt;=$F$1,'PianificazionePMO(CFI-TS)'!QA21+'PianificazionePMO(CFI-TS)'!UD21+'PianificazionePMO(CFI-TS)'!YG21,$J18+$I18))</f>
        <v>3</v>
      </c>
      <c r="Q48" s="374">
        <f>IF(Q$3=1,P48,IF(Q$2&lt;=$F$1,'PianificazionePMO(CFI-TS)'!QB21+'PianificazionePMO(CFI-TS)'!UE21+'PianificazionePMO(CFI-TS)'!YH21,$J18+$I18))</f>
        <v>3</v>
      </c>
      <c r="R48" s="374">
        <f>IF(R$3=1,Q48,IF(R$2&lt;=$F$1,'PianificazionePMO(CFI-TS)'!QC21+'PianificazionePMO(CFI-TS)'!UF21+'PianificazionePMO(CFI-TS)'!YI21,$J18+$I18))</f>
        <v>3</v>
      </c>
      <c r="S48" s="374">
        <f>IF(S$3=1,R48,IF(S$2&lt;=$F$1,'PianificazionePMO(CFI-TS)'!QD21+'PianificazionePMO(CFI-TS)'!UG21+'PianificazionePMO(CFI-TS)'!YJ21,$J18+$I18))</f>
        <v>3</v>
      </c>
      <c r="T48" s="374">
        <f>IF(T$3=1,S48,IF(T$2&lt;=$F$1,'PianificazionePMO(CFI-TS)'!QE21+'PianificazionePMO(CFI-TS)'!UH21+'PianificazionePMO(CFI-TS)'!YK21,$J18+$I18))</f>
        <v>3</v>
      </c>
      <c r="U48" s="374">
        <f>IF(U$3=1,T48,IF(U$2&lt;=$F$1,'PianificazionePMO(CFI-TS)'!QF21+'PianificazionePMO(CFI-TS)'!UI21+'PianificazionePMO(CFI-TS)'!YL21,$J18+$I18))</f>
        <v>3</v>
      </c>
      <c r="V48" s="374">
        <f>IF(V$3=1,U48,IF(V$2&lt;=$F$1,'PianificazionePMO(CFI-TS)'!QG21+'PianificazionePMO(CFI-TS)'!UJ21+'PianificazionePMO(CFI-TS)'!YM21,$J18+$I18))</f>
        <v>3</v>
      </c>
      <c r="W48" s="374">
        <f>IF(W$3=1,V48,IF(W$2&lt;=$F$1,'PianificazionePMO(CFI-TS)'!QH21+'PianificazionePMO(CFI-TS)'!UK21+'PianificazionePMO(CFI-TS)'!YN21,$J18+$I18))</f>
        <v>3</v>
      </c>
      <c r="X48" s="374">
        <f>IF(X$3=1,W48,IF(X$2&lt;=$F$1,'PianificazionePMO(CFI-TS)'!QI21+'PianificazionePMO(CFI-TS)'!UL21+'PianificazionePMO(CFI-TS)'!YO21,$J18+$I18))</f>
        <v>3</v>
      </c>
      <c r="Y48" s="374">
        <f>IF(Y$3=1,X48,IF(Y$2&lt;=$F$1,'PianificazionePMO(CFI-TS)'!QJ21+'PianificazionePMO(CFI-TS)'!UM21+'PianificazionePMO(CFI-TS)'!YP21,$J18+$I18))</f>
        <v>3</v>
      </c>
      <c r="Z48" s="374">
        <f>IF(Z$3=1,Y48,IF(Z$2&lt;=$F$1,'PianificazionePMO(CFI-TS)'!QK21+'PianificazionePMO(CFI-TS)'!UN21+'PianificazionePMO(CFI-TS)'!YQ21,$J18+$I18))</f>
        <v>3</v>
      </c>
      <c r="AA48" s="374">
        <f>IF(AA$3=1,Z48,IF(AA$2&lt;=$F$1,'PianificazionePMO(CFI-TS)'!QL21+'PianificazionePMO(CFI-TS)'!UO21+'PianificazionePMO(CFI-TS)'!YR21,$J18+$I18))</f>
        <v>3</v>
      </c>
      <c r="AB48" s="374">
        <f>IF(AB$3=1,AA48,IF(AB$2&lt;=$F$1,'PianificazionePMO(CFI-TS)'!QM21+'PianificazionePMO(CFI-TS)'!UP21+'PianificazionePMO(CFI-TS)'!YS21,$J18+$I18))</f>
        <v>3</v>
      </c>
      <c r="AC48" s="374">
        <f>IF(AC$3=1,AB48,IF(AC$2&lt;=$F$1,'PianificazionePMO(CFI-TS)'!QN21+'PianificazionePMO(CFI-TS)'!UQ21+'PianificazionePMO(CFI-TS)'!YT21,$J18+$I18))</f>
        <v>2</v>
      </c>
      <c r="AD48" s="374">
        <f>IF(AD$3=1,AC48,IF(AD$2&lt;=$F$1,'PianificazionePMO(CFI-TS)'!QO21+'PianificazionePMO(CFI-TS)'!UR21+'PianificazionePMO(CFI-TS)'!YU21,$J18+$I18))</f>
        <v>2</v>
      </c>
      <c r="AE48" s="374">
        <f>IF(AE$3=1,AD48,IF(AE$2&lt;=$F$1,'PianificazionePMO(CFI-TS)'!QP21+'PianificazionePMO(CFI-TS)'!US21+'PianificazionePMO(CFI-TS)'!YV21,$J18+$I18))</f>
        <v>2</v>
      </c>
      <c r="AF48" s="374">
        <f>IF(AF$3=1,AE48,IF(AF$2&lt;=$F$1,'PianificazionePMO(CFI-TS)'!QQ21+'PianificazionePMO(CFI-TS)'!UT21+'PianificazionePMO(CFI-TS)'!YW21,$J18+$I18))</f>
        <v>2</v>
      </c>
      <c r="AG48" s="374">
        <f>IF(AG$3=1,AF48,IF(AG$2&lt;=$F$1,'PianificazionePMO(CFI-TS)'!QR21+'PianificazionePMO(CFI-TS)'!UU21+'PianificazionePMO(CFI-TS)'!YX21,$J18+$I18))</f>
        <v>2</v>
      </c>
      <c r="AH48" s="374">
        <f>IF(AH$3=1,AG48,IF(AH$2&lt;=$F$1,'PianificazionePMO(CFI-TS)'!QS21+'PianificazionePMO(CFI-TS)'!UV21+'PianificazionePMO(CFI-TS)'!YY21,$J18+$I18))</f>
        <v>2</v>
      </c>
      <c r="AI48" s="374">
        <f>IF(AI$3=1,AH48,IF(AI$2&lt;=$F$1,'PianificazionePMO(CFI-TS)'!QT21+'PianificazionePMO(CFI-TS)'!UW21+'PianificazionePMO(CFI-TS)'!YZ21,$J18+$I18))</f>
        <v>2</v>
      </c>
      <c r="AJ48" s="374">
        <f>IF(AJ$3=1,AI48,IF(AJ$2&lt;=$F$1,'PianificazionePMO(CFI-TS)'!QU21+'PianificazionePMO(CFI-TS)'!UX21+'PianificazionePMO(CFI-TS)'!ZA21,$J18+$I18))</f>
        <v>2</v>
      </c>
      <c r="AK48" s="374">
        <f>IF(AK$3=1,AJ48,IF(AK$2&lt;=$F$1,'PianificazionePMO(CFI-TS)'!QV21+'PianificazionePMO(CFI-TS)'!UY21+'PianificazionePMO(CFI-TS)'!ZB21,$J18+$I18))</f>
        <v>0.125</v>
      </c>
      <c r="AL48" s="374">
        <f>IF(AL$3=1,AK48,IF(AL$2&lt;=$F$1,'PianificazionePMO(CFI-TS)'!QW21+'PianificazionePMO(CFI-TS)'!UZ21+'PianificazionePMO(CFI-TS)'!ZC21,$J18+$I18))</f>
        <v>0.125</v>
      </c>
      <c r="AM48" s="374">
        <f>IF(AM$3=1,AL48,IF(AM$2&lt;=$F$1,'PianificazionePMO(CFI-TS)'!QX21+'PianificazionePMO(CFI-TS)'!VA21+'PianificazionePMO(CFI-TS)'!ZD21,$J18+$I18))</f>
        <v>0.125</v>
      </c>
      <c r="AN48" s="374">
        <f>IF(AN$3=1,AM48,IF(AN$2&lt;=$F$1,'PianificazionePMO(CFI-TS)'!QY21+'PianificazionePMO(CFI-TS)'!VB21+'PianificazionePMO(CFI-TS)'!ZE21,$J18+$I18))</f>
        <v>0.125</v>
      </c>
      <c r="AO48" s="374">
        <f>IF(AO$3=1,AN48,IF(AO$2&lt;=$F$1,'PianificazionePMO(CFI-TS)'!QZ21+'PianificazionePMO(CFI-TS)'!VC21+'PianificazionePMO(CFI-TS)'!ZF21,$J18+$I18))</f>
        <v>0.125</v>
      </c>
      <c r="AP48" s="374">
        <f>IF(AP$3=1,AO48,IF(AP$2&lt;=$F$1,'PianificazionePMO(CFI-TS)'!RA21+'PianificazionePMO(CFI-TS)'!VD21+'PianificazionePMO(CFI-TS)'!ZG21,$J18+$I18))</f>
        <v>0.125</v>
      </c>
      <c r="AQ48" s="374">
        <f>IF(AQ$3=1,AP48,IF(AQ$2&lt;=$F$1,'PianificazionePMO(CFI-TS)'!RB21+'PianificazionePMO(CFI-TS)'!VE21+'PianificazionePMO(CFI-TS)'!ZH21,$J18+$I18))</f>
        <v>0.125</v>
      </c>
      <c r="AR48" s="374">
        <f>IF(AR$3=1,AQ48,IF(AR$2&lt;=$F$1,'PianificazionePMO(CFI-TS)'!RC21+'PianificazionePMO(CFI-TS)'!VF21+'PianificazionePMO(CFI-TS)'!ZI21,$J18+$I18))</f>
        <v>0.125</v>
      </c>
      <c r="AS48" s="374">
        <f>IF(AS$3=1,AR48,IF(AS$2&lt;=$F$1,'PianificazionePMO(CFI-TS)'!RD21+'PianificazionePMO(CFI-TS)'!VG21+'PianificazionePMO(CFI-TS)'!ZJ21,$J18+$I18))</f>
        <v>0.125</v>
      </c>
      <c r="AT48" s="374">
        <f>IF(AT$3=1,AS48,IF(AT$2&lt;=$F$1,'PianificazionePMO(CFI-TS)'!RE21+'PianificazionePMO(CFI-TS)'!VH21+'PianificazionePMO(CFI-TS)'!ZK21,$J18+$I18))</f>
        <v>0.125</v>
      </c>
      <c r="AU48" s="374">
        <f>IF(AU$3=1,AT48,IF(AU$2&lt;=$F$1,'PianificazionePMO(CFI-TS)'!RF21+'PianificazionePMO(CFI-TS)'!VI21+'PianificazionePMO(CFI-TS)'!ZL21,$J18+$I18))</f>
        <v>0.125</v>
      </c>
      <c r="AV48" s="374">
        <f>IF(AV$3=1,AU48,IF(AV$2&lt;=$F$1,'PianificazionePMO(CFI-TS)'!RG21+'PianificazionePMO(CFI-TS)'!VJ21+'PianificazionePMO(CFI-TS)'!ZM21,$J18+$I18))</f>
        <v>0.125</v>
      </c>
      <c r="AW48" s="374">
        <f>IF(AW$3=1,AV48,IF(AW$2&lt;=$F$1,'PianificazionePMO(CFI-TS)'!RH21+'PianificazionePMO(CFI-TS)'!VK21+'PianificazionePMO(CFI-TS)'!ZN21,$J18+$I18))</f>
        <v>0.125</v>
      </c>
      <c r="AX48" s="374">
        <f>IF(AX$3=1,AW48,IF(AX$2&lt;=$F$1,'PianificazionePMO(CFI-TS)'!RI21+'PianificazionePMO(CFI-TS)'!VL21+'PianificazionePMO(CFI-TS)'!ZO21,$J18+$I18))</f>
        <v>0.125</v>
      </c>
      <c r="AY48" s="374">
        <f>IF(AY$3=1,AX48,IF(AY$2&lt;=$F$1,'PianificazionePMO(CFI-TS)'!RJ21+'PianificazionePMO(CFI-TS)'!VM21+'PianificazionePMO(CFI-TS)'!ZP21,$J18+$I18))</f>
        <v>0.125</v>
      </c>
      <c r="AZ48" s="374">
        <f>IF(AZ$3=1,AY48,IF(AZ$2&lt;=$F$1,'PianificazionePMO(CFI-TS)'!RK21+'PianificazionePMO(CFI-TS)'!VN21+'PianificazionePMO(CFI-TS)'!ZQ21,$J18+$I18))</f>
        <v>0.125</v>
      </c>
      <c r="BA48" s="374">
        <f>IF(BA$3=1,AZ48,IF(BA$2&lt;=$F$1,'PianificazionePMO(CFI-TS)'!RL21+'PianificazionePMO(CFI-TS)'!VO21+'PianificazionePMO(CFI-TS)'!ZR21,$J18+$I18))</f>
        <v>0.125</v>
      </c>
      <c r="BB48" s="374">
        <f>IF(BB$3=1,BA48,IF(BB$2&lt;=$F$1,'PianificazionePMO(CFI-TS)'!RM21+'PianificazionePMO(CFI-TS)'!VP21+'PianificazionePMO(CFI-TS)'!ZS21,$J18+$I18))</f>
        <v>0.125</v>
      </c>
      <c r="BC48" s="374">
        <f>IF(BC$3=1,BB48,IF(BC$2&lt;=$F$1,'PianificazionePMO(CFI-TS)'!RN21+'PianificazionePMO(CFI-TS)'!VQ21+'PianificazionePMO(CFI-TS)'!ZT21,$J18+$I18))</f>
        <v>0.125</v>
      </c>
      <c r="BD48" s="374">
        <f>IF(BD$3=1,BC48,IF(BD$2&lt;=$F$1,'PianificazionePMO(CFI-TS)'!RO21+'PianificazionePMO(CFI-TS)'!VR21+'PianificazionePMO(CFI-TS)'!ZU21,$J18+$I18))</f>
        <v>0.125</v>
      </c>
      <c r="BE48" s="374">
        <f>IF(BE$3=1,BD48,IF(BE$2&lt;=$F$1,'PianificazionePMO(CFI-TS)'!RP21+'PianificazionePMO(CFI-TS)'!VS21+'PianificazionePMO(CFI-TS)'!ZV21,$J18+$I18))</f>
        <v>0.125</v>
      </c>
      <c r="BF48" s="374">
        <f>IF(BF$3=1,BE48,IF(BF$2&lt;=$F$1,'PianificazionePMO(CFI-TS)'!RQ21+'PianificazionePMO(CFI-TS)'!VT21+'PianificazionePMO(CFI-TS)'!ZW21,$J18+$I18))</f>
        <v>0.125</v>
      </c>
      <c r="BG48" s="374">
        <f>IF(BG$3=1,BF48,IF(BG$2&lt;=$F$1,'PianificazionePMO(CFI-TS)'!RR21+'PianificazionePMO(CFI-TS)'!VU21+'PianificazionePMO(CFI-TS)'!ZX21,$J18+$I18))</f>
        <v>0.125</v>
      </c>
      <c r="BH48" s="374">
        <f>IF(BH$3=1,BG48,IF(BH$2&lt;=$F$1,'PianificazionePMO(CFI-TS)'!RS21+'PianificazionePMO(CFI-TS)'!VV21+'PianificazionePMO(CFI-TS)'!ZY21,$J18+$I18))</f>
        <v>0.125</v>
      </c>
      <c r="BI48" s="374">
        <f>IF(BI$3=1,BH48,IF(BI$2&lt;=$F$1,'PianificazionePMO(CFI-TS)'!RT21+'PianificazionePMO(CFI-TS)'!VW21+'PianificazionePMO(CFI-TS)'!ZZ21,BH48+$I48))</f>
        <v>0.5</v>
      </c>
      <c r="BJ48" s="374">
        <f>IF(BJ$3=1,BI48,IF(BJ$2&lt;=$F$1,'PianificazionePMO(CFI-TS)'!RU21+'PianificazionePMO(CFI-TS)'!VX21+'PianificazionePMO(CFI-TS)'!AAA21,BI48+$I48))</f>
        <v>0.875</v>
      </c>
      <c r="BK48" s="374">
        <f>IF(BK$3=1,BJ48,IF(BK$2&lt;=$F$1,'PianificazionePMO(CFI-TS)'!RV21+'PianificazionePMO(CFI-TS)'!VY21+'PianificazionePMO(CFI-TS)'!AAB21,BJ48+$I48))</f>
        <v>1.25</v>
      </c>
      <c r="BL48" s="374">
        <f>IF(BL$3=1,BK48,IF(BL$2&lt;=$F$1,'PianificazionePMO(CFI-TS)'!RW21+'PianificazionePMO(CFI-TS)'!VZ21+'PianificazionePMO(CFI-TS)'!AAC21,BK48+$I48))</f>
        <v>1.625</v>
      </c>
      <c r="BM48" s="374">
        <f>IF(BM$3=1,BL48,IF(BM$2&lt;=$F$1,'PianificazionePMO(CFI-TS)'!RX21+'PianificazionePMO(CFI-TS)'!WA21+'PianificazionePMO(CFI-TS)'!AAD21,BL48+$I48))</f>
        <v>2</v>
      </c>
      <c r="BN48" s="374">
        <f>IF(BN$3=1,BM48,IF(BN$2&lt;=$F$1,'PianificazionePMO(CFI-TS)'!RY21+'PianificazionePMO(CFI-TS)'!WB21+'PianificazionePMO(CFI-TS)'!AAE21,BM48+$I48))</f>
        <v>2</v>
      </c>
      <c r="BO48" s="374">
        <f>IF(BO$3=1,BN48,IF(BO$2&lt;=$F$1,'PianificazionePMO(CFI-TS)'!RZ21+'PianificazionePMO(CFI-TS)'!WC21+'PianificazionePMO(CFI-TS)'!AAF21,BN48+$I48))</f>
        <v>2</v>
      </c>
      <c r="BP48" s="374">
        <f>IF(BP$3=1,BO48,IF(BP$2&lt;=$F$1,'PianificazionePMO(CFI-TS)'!SA21+'PianificazionePMO(CFI-TS)'!WD21+'PianificazionePMO(CFI-TS)'!AAG21,BO48+$I48))</f>
        <v>2.375</v>
      </c>
      <c r="BQ48" s="374">
        <f>IF(BQ$3=1,BP48,IF(BQ$2&lt;=$F$1,'PianificazionePMO(CFI-TS)'!SB21+'PianificazionePMO(CFI-TS)'!WE21+'PianificazionePMO(CFI-TS)'!AAH21,BP48+$I48))</f>
        <v>2.75</v>
      </c>
      <c r="BR48" s="374">
        <f>IF(BR$3=1,BQ48,IF(BR$2&lt;=$F$1,'PianificazionePMO(CFI-TS)'!SC21+'PianificazionePMO(CFI-TS)'!WF21+'PianificazionePMO(CFI-TS)'!AAI21,BQ48+$I48))</f>
        <v>3.125</v>
      </c>
      <c r="BS48" s="374">
        <f>IF(BS$3=1,BR48,IF(BS$2&lt;=$F$1,'PianificazionePMO(CFI-TS)'!SD21+'PianificazionePMO(CFI-TS)'!WG21+'PianificazionePMO(CFI-TS)'!AAJ21,BR48+$I48))</f>
        <v>3.5</v>
      </c>
      <c r="BT48" s="374">
        <f>IF(BT$3=1,BS48,IF(BT$2&lt;=$F$1,'PianificazionePMO(CFI-TS)'!SE21+'PianificazionePMO(CFI-TS)'!WH21+'PianificazionePMO(CFI-TS)'!AAK21,BS48+$I48))</f>
        <v>3.875</v>
      </c>
      <c r="BU48" s="374">
        <f>IF(BU$3=1,BT48,IF(BU$2&lt;=$F$1,'PianificazionePMO(CFI-TS)'!SF21+'PianificazionePMO(CFI-TS)'!WI21+'PianificazionePMO(CFI-TS)'!AAL21,BT48+$I48))</f>
        <v>3.875</v>
      </c>
      <c r="BV48" s="374">
        <f>IF(BV$3=1,BU48,IF(BV$2&lt;=$F$1,'PianificazionePMO(CFI-TS)'!SG21+'PianificazionePMO(CFI-TS)'!WJ21+'PianificazionePMO(CFI-TS)'!AAM21,BU48+$I48))</f>
        <v>3.875</v>
      </c>
      <c r="BW48" s="374">
        <f>IF(BW$3=1,BV48,IF(BW$2&lt;=$F$1,'PianificazionePMO(CFI-TS)'!SH21+'PianificazionePMO(CFI-TS)'!WK21+'PianificazionePMO(CFI-TS)'!AAN21,BV48+$I48))</f>
        <v>4.25</v>
      </c>
      <c r="BX48" s="374">
        <f>IF(BX$3=1,BW48,IF(BX$2&lt;=$F$1,'PianificazionePMO(CFI-TS)'!SI21+'PianificazionePMO(CFI-TS)'!WL21+'PianificazionePMO(CFI-TS)'!AAO21,BW48+$I48))</f>
        <v>4.25</v>
      </c>
      <c r="BY48" s="374">
        <f>IF(BY$3=1,BX48,IF(BY$2&lt;=$F$1,'PianificazionePMO(CFI-TS)'!SJ21+'PianificazionePMO(CFI-TS)'!WM21+'PianificazionePMO(CFI-TS)'!AAP21,BX48+$I48))</f>
        <v>4.25</v>
      </c>
      <c r="BZ48" s="374">
        <f>IF(BZ$3=1,BY48,IF(BZ$2&lt;=$F$1,'PianificazionePMO(CFI-TS)'!SK21+'PianificazionePMO(CFI-TS)'!WN21+'PianificazionePMO(CFI-TS)'!AAQ21,BY48+$I48))</f>
        <v>4.625</v>
      </c>
      <c r="CA48" s="374">
        <f>IF(CA$3=1,BZ48,IF(CA$2&lt;=$F$1,'PianificazionePMO(CFI-TS)'!SL21+'PianificazionePMO(CFI-TS)'!WO21+'PianificazionePMO(CFI-TS)'!AAR21,BZ48+$I48))</f>
        <v>5</v>
      </c>
      <c r="CB48" s="374">
        <f>IF(CB$3=1,CA48,IF(CB$2&lt;=$F$1,'PianificazionePMO(CFI-TS)'!SM21+'PianificazionePMO(CFI-TS)'!WP21+'PianificazionePMO(CFI-TS)'!AAS21,CA48+$I48))</f>
        <v>5</v>
      </c>
      <c r="CC48" s="374">
        <f>IF(CC$3=1,CB48,IF(CC$2&lt;=$F$1,'PianificazionePMO(CFI-TS)'!SN21+'PianificazionePMO(CFI-TS)'!WQ21+'PianificazionePMO(CFI-TS)'!AAT21,CB48+$I48))</f>
        <v>5</v>
      </c>
      <c r="CD48" s="374">
        <f>IF(CD$3=1,CC48,IF(CD$2&lt;=$F$1,'PianificazionePMO(CFI-TS)'!SO21+'PianificazionePMO(CFI-TS)'!WR21+'PianificazionePMO(CFI-TS)'!AAU21,CC48+$I48))</f>
        <v>5.375</v>
      </c>
      <c r="CE48" s="374">
        <f>IF(CE$3=1,CD48,IF(CE$2&lt;=$F$1,'PianificazionePMO(CFI-TS)'!SP21+'PianificazionePMO(CFI-TS)'!WS21+'PianificazionePMO(CFI-TS)'!AAV21,CD48+$I48))</f>
        <v>5.75</v>
      </c>
      <c r="CF48" s="374">
        <f>IF(CF$3=1,CE48,IF(CF$2&lt;=$F$1,'PianificazionePMO(CFI-TS)'!SQ21+'PianificazionePMO(CFI-TS)'!WT21+'PianificazionePMO(CFI-TS)'!AAW21,CE48+$I48))</f>
        <v>6.125</v>
      </c>
      <c r="CG48" s="374">
        <f>IF(CG$3=1,CF48,IF(CG$2&lt;=$F$1,'PianificazionePMO(CFI-TS)'!SR21+'PianificazionePMO(CFI-TS)'!WU21+'PianificazionePMO(CFI-TS)'!AAX21,CF48+$I48))</f>
        <v>6.5</v>
      </c>
      <c r="CH48" s="374">
        <f>IF(CH$3=1,CG48,IF(CH$2&lt;=$F$1,'PianificazionePMO(CFI-TS)'!SS21+'PianificazionePMO(CFI-TS)'!WV21+'PianificazionePMO(CFI-TS)'!AAY21,CG48+$I48))</f>
        <v>6.875</v>
      </c>
      <c r="CI48" s="374">
        <f>IF(CI$3=1,CH48,IF(CI$2&lt;=$F$1,'PianificazionePMO(CFI-TS)'!ST21+'PianificazionePMO(CFI-TS)'!WW21+'PianificazionePMO(CFI-TS)'!AAZ21,CH48+$I48))</f>
        <v>6.875</v>
      </c>
      <c r="CJ48" s="374">
        <f>IF(CJ$3=1,CI48,IF(CJ$2&lt;=$F$1,'PianificazionePMO(CFI-TS)'!SU21+'PianificazionePMO(CFI-TS)'!WX21+'PianificazionePMO(CFI-TS)'!ABA21,CI48+$I48))</f>
        <v>6.875</v>
      </c>
      <c r="CK48" s="374">
        <f>IF(CK$3=1,CJ48,IF(CK$2&lt;=$F$1,'PianificazionePMO(CFI-TS)'!SV21+'PianificazionePMO(CFI-TS)'!WY21+'PianificazionePMO(CFI-TS)'!ABB21,CJ48+$I48))</f>
        <v>7.25</v>
      </c>
      <c r="CL48" s="374">
        <f>IF(CL$3=1,CK48,IF(CL$2&lt;=$F$1,'PianificazionePMO(CFI-TS)'!SW21+'PianificazionePMO(CFI-TS)'!WZ21+'PianificazionePMO(CFI-TS)'!ABC21,CK48+$I48))</f>
        <v>7.625</v>
      </c>
      <c r="CM48" s="374">
        <f>IF(CM$3=1,CL48,IF(CM$2&lt;=$F$1,'PianificazionePMO(CFI-TS)'!SX21+'PianificazionePMO(CFI-TS)'!XA21+'PianificazionePMO(CFI-TS)'!ABD21,CL48+$I48))</f>
        <v>8</v>
      </c>
      <c r="CN48" s="374">
        <f>IF(CN$3=1,CM48,IF(CN$2&lt;=$F$1,'PianificazionePMO(CFI-TS)'!SY21+'PianificazionePMO(CFI-TS)'!XB21+'PianificazionePMO(CFI-TS)'!ABE21,CM48+$I48))</f>
        <v>8.375</v>
      </c>
      <c r="CO48" s="374">
        <f>IF(CO$3=1,CN48,IF(CO$2&lt;=$F$1,'PianificazionePMO(CFI-TS)'!SZ21+'PianificazionePMO(CFI-TS)'!XC21+'PianificazionePMO(CFI-TS)'!ABF21,CN48+$I48))</f>
        <v>8.75</v>
      </c>
      <c r="CP48" s="374">
        <f>IF(CP$3=1,CO48,IF(CP$2&lt;=$F$1,'PianificazionePMO(CFI-TS)'!TA21+'PianificazionePMO(CFI-TS)'!XD21+'PianificazionePMO(CFI-TS)'!ABG21,CO48+$I48))</f>
        <v>8.75</v>
      </c>
      <c r="CQ48" s="374">
        <f>IF(CQ$3=1,CP48,IF(CQ$2&lt;=$F$1,'PianificazionePMO(CFI-TS)'!TB21+'PianificazionePMO(CFI-TS)'!XE21+'PianificazionePMO(CFI-TS)'!ABH21,CP48+$I48))</f>
        <v>8.75</v>
      </c>
      <c r="CR48" s="374">
        <f>IF(CR$3=1,CQ48,IF(CR$2&lt;=$F$1,'PianificazionePMO(CFI-TS)'!TC21+'PianificazionePMO(CFI-TS)'!XF21+'PianificazionePMO(CFI-TS)'!ABI21,CQ48+$I48))</f>
        <v>9.125</v>
      </c>
      <c r="CS48" s="374">
        <f>IF(CS$3=1,CR48,IF(CS$2&lt;=$F$1,'PianificazionePMO(CFI-TS)'!TD21+'PianificazionePMO(CFI-TS)'!XG21+'PianificazionePMO(CFI-TS)'!ABJ21,CR48+$I48))</f>
        <v>9.5</v>
      </c>
      <c r="CT48" s="374">
        <f>IF(CT$3=1,CS48,IF(CT$2&lt;=$F$1,'PianificazionePMO(CFI-TS)'!TE21+'PianificazionePMO(CFI-TS)'!XH21+'PianificazionePMO(CFI-TS)'!ABK21,CS48+$I48))</f>
        <v>9.875</v>
      </c>
      <c r="CU48" s="374">
        <f>IF(CU$3=1,CT48,IF(CU$2&lt;=$F$1,'PianificazionePMO(CFI-TS)'!TF21+'PianificazionePMO(CFI-TS)'!XI21+'PianificazionePMO(CFI-TS)'!ABL21,CT48+$I48))</f>
        <v>10.25</v>
      </c>
      <c r="CV48" s="374">
        <f>IF(CV$3=1,CU48,IF(CV$2&lt;=$F$1,'PianificazionePMO(CFI-TS)'!TG21+'PianificazionePMO(CFI-TS)'!XJ21+'PianificazionePMO(CFI-TS)'!ABM21,CU48+$I48))</f>
        <v>10.625</v>
      </c>
      <c r="CW48" s="374">
        <f>IF(CW$3=1,CV48,IF(CW$2&lt;=$F$1,'PianificazionePMO(CFI-TS)'!TH21+'PianificazionePMO(CFI-TS)'!XK21+'PianificazionePMO(CFI-TS)'!ABN21,CV48+$I48))</f>
        <v>10.625</v>
      </c>
      <c r="CX48" s="374">
        <f>IF(CX$3=1,CW48,IF(CX$2&lt;=$F$1,'PianificazionePMO(CFI-TS)'!TI21+'PianificazionePMO(CFI-TS)'!XL21+'PianificazionePMO(CFI-TS)'!ABO21,CW48+$I48))</f>
        <v>10.625</v>
      </c>
      <c r="CY48" s="374">
        <f>IF(CY$3=1,CX48,IF(CY$2&lt;=$F$1,'PianificazionePMO(CFI-TS)'!TJ21+'PianificazionePMO(CFI-TS)'!XM21+'PianificazionePMO(CFI-TS)'!ABP21,CX48+$I48))</f>
        <v>11</v>
      </c>
      <c r="CZ48" s="374">
        <f>IF(CZ$3=1,CY48,IF(CZ$2&lt;=$F$1,'PianificazionePMO(CFI-TS)'!TK21+'PianificazionePMO(CFI-TS)'!XN21+'PianificazionePMO(CFI-TS)'!ABQ21,CY48+$I48))</f>
        <v>11.375</v>
      </c>
      <c r="DA48" s="374">
        <f>IF(DA$3=1,CZ48,IF(DA$2&lt;=$F$1,'PianificazionePMO(CFI-TS)'!TL21+'PianificazionePMO(CFI-TS)'!XO21+'PianificazionePMO(CFI-TS)'!ABR21,CZ48+$I48))</f>
        <v>11.75</v>
      </c>
      <c r="DB48" s="374">
        <f>IF(DB$3=1,DA48,IF(DB$2&lt;=$F$1,'PianificazionePMO(CFI-TS)'!TM21+'PianificazionePMO(CFI-TS)'!XP21+'PianificazionePMO(CFI-TS)'!ABS21,DA48+$I48))</f>
        <v>12.125</v>
      </c>
      <c r="DC48" s="374">
        <f>IF(DC$3=1,DB48,IF(DC$2&lt;=$F$1,'PianificazionePMO(CFI-TS)'!TN21+'PianificazionePMO(CFI-TS)'!XQ21+'PianificazionePMO(CFI-TS)'!ABT21,DB48+$I48))</f>
        <v>12.5</v>
      </c>
      <c r="DD48" s="374">
        <f>IF(DD$3=1,DC48,IF(DD$2&lt;=$F$1,'PianificazionePMO(CFI-TS)'!TO21+'PianificazionePMO(CFI-TS)'!XR21+'PianificazionePMO(CFI-TS)'!ABU21,DC48+$I48))</f>
        <v>12.5</v>
      </c>
      <c r="DE48" s="374">
        <f>IF(DE$3=1,DD48,IF(DE$2&lt;=$F$1,'PianificazionePMO(CFI-TS)'!TP21+'PianificazionePMO(CFI-TS)'!XS21+'PianificazionePMO(CFI-TS)'!ABV21,DD48+$I48))</f>
        <v>12.5</v>
      </c>
      <c r="DF48" s="374">
        <f>IF(DF$3=1,DE48,IF(DF$2&lt;=$F$1,'PianificazionePMO(CFI-TS)'!TQ21+'PianificazionePMO(CFI-TS)'!XT21+'PianificazionePMO(CFI-TS)'!ABW21,DE48+$I48))</f>
        <v>12.875</v>
      </c>
      <c r="DG48" s="374">
        <f>IF(DG$3=1,DF48,IF(DG$2&lt;=$F$1,'PianificazionePMO(CFI-TS)'!TR21+'PianificazionePMO(CFI-TS)'!XU21+'PianificazionePMO(CFI-TS)'!ABX21,DF48+$I48))</f>
        <v>13.25</v>
      </c>
      <c r="DH48" s="374">
        <f>IF(DH$3=1,DG48,IF(DH$2&lt;=$F$1,'PianificazionePMO(CFI-TS)'!TS21+'PianificazionePMO(CFI-TS)'!XV21+'PianificazionePMO(CFI-TS)'!ABY21,DG48+$I48))</f>
        <v>13.625</v>
      </c>
      <c r="DI48" s="374">
        <f>IF(DI$3=1,DH48,IF(DI$2&lt;=$F$1,'PianificazionePMO(CFI-TS)'!TT21+'PianificazionePMO(CFI-TS)'!XW21+'PianificazionePMO(CFI-TS)'!ABZ21,DH48+$I48))</f>
        <v>14</v>
      </c>
      <c r="DJ48" s="374">
        <f>IF(DJ$3=1,DI48,IF(DJ$2&lt;=$F$1,'PianificazionePMO(CFI-TS)'!TU21+'PianificazionePMO(CFI-TS)'!XX21+'PianificazionePMO(CFI-TS)'!ACA21,DI48+$I48))</f>
        <v>14.375</v>
      </c>
      <c r="DK48" s="374"/>
      <c r="DL48" s="374"/>
      <c r="DM48" s="374"/>
      <c r="DN48" s="371"/>
      <c r="DO48" s="371"/>
      <c r="DP48" s="371"/>
      <c r="DQ48" s="371"/>
      <c r="DR48" s="371"/>
      <c r="DS48" s="371"/>
      <c r="DT48" s="371"/>
      <c r="DU48" s="371"/>
      <c r="DV48" s="371"/>
      <c r="DW48" s="371"/>
      <c r="DX48" s="371"/>
      <c r="DY48" s="371"/>
      <c r="DZ48" s="371"/>
      <c r="EA48" s="371"/>
      <c r="EB48" s="371"/>
      <c r="EC48" s="371"/>
      <c r="ED48" s="371"/>
      <c r="EE48" s="371"/>
      <c r="EF48" s="371"/>
      <c r="EG48" s="371"/>
      <c r="EH48" s="371"/>
      <c r="EI48" s="371"/>
      <c r="EJ48" s="371"/>
      <c r="EK48" s="371"/>
      <c r="EL48" s="371"/>
      <c r="EM48" s="371"/>
      <c r="EN48" s="371"/>
      <c r="EO48" s="371"/>
      <c r="EP48" s="371"/>
      <c r="EQ48" s="371"/>
      <c r="ER48" s="371"/>
      <c r="ES48" s="371"/>
      <c r="ET48" s="371"/>
      <c r="EU48" s="371"/>
      <c r="EV48" s="371"/>
      <c r="EW48" s="371"/>
      <c r="EX48" s="371"/>
      <c r="EY48" s="371"/>
      <c r="EZ48" s="371"/>
      <c r="FA48" s="371"/>
      <c r="FB48" s="371"/>
      <c r="FC48" s="371"/>
      <c r="FD48" s="371"/>
      <c r="FE48" s="371"/>
      <c r="FF48" s="371"/>
      <c r="FG48" s="371"/>
      <c r="FH48" s="371"/>
      <c r="FI48" s="371"/>
      <c r="FJ48" s="371"/>
    </row>
    <row r="49" spans="1:166" outlineLevel="1">
      <c r="A49" s="824"/>
      <c r="B49" s="362" t="str">
        <f t="shared" si="21"/>
        <v>P59-Deploy &amp; Change CRMT</v>
      </c>
      <c r="C49" s="362" t="str">
        <f t="shared" si="22"/>
        <v>AO004511_YYY74</v>
      </c>
      <c r="D49" s="362" t="str">
        <f t="shared" si="23"/>
        <v>Variazione Indirizzo Fatturazione</v>
      </c>
      <c r="E49" s="369">
        <f>VLOOKUP(C49,'Lista PMO'!B:AB,11,FALSE)</f>
        <v>0</v>
      </c>
      <c r="F49" s="370">
        <f>VLOOKUP(C49,'Lista PMO'!$B$1:$BO$42,56,FALSE)</f>
        <v>0</v>
      </c>
      <c r="G49" s="369">
        <f t="shared" si="24"/>
        <v>0</v>
      </c>
      <c r="H49" s="378">
        <f>IFERROR(F49/(NETWORKDAYS($K49,$F$1,hol!$A$1:$A$8)),0)</f>
        <v>0</v>
      </c>
      <c r="I49" s="378">
        <f>IFERROR(G49/((NETWORKDAYS($F$1+1,$L19,hol!$A$1:$A$9)+$J$1)),0)</f>
        <v>0</v>
      </c>
      <c r="J49" s="378">
        <f t="shared" si="25"/>
        <v>0</v>
      </c>
      <c r="K49" s="389">
        <f>VLOOKUP(C49,'PianificazionePMO(CFI-TS)'!$B$7:$I$36,7,FALSE)</f>
        <v>43271</v>
      </c>
      <c r="L49" s="389">
        <f>VLOOKUP(C49,'PianificazionePMO(CFI-TS)'!$B$7:$I$36,8,FALSE)</f>
        <v>43315</v>
      </c>
      <c r="N49" s="374">
        <f>IF(N$3=1,M49,IF(N$2&lt;=$F$1,'PianificazionePMO(CFI-TS)'!PY22+'PianificazionePMO(CFI-TS)'!UB22+'PianificazionePMO(CFI-TS)'!YE22,$J19+$I19))</f>
        <v>0</v>
      </c>
      <c r="O49" s="374">
        <f>IF(O$3=1,N49,IF(O$2&lt;=$F$1,'PianificazionePMO(CFI-TS)'!PZ22+'PianificazionePMO(CFI-TS)'!UC22+'PianificazionePMO(CFI-TS)'!YF22,$J19+$I19))</f>
        <v>0</v>
      </c>
      <c r="P49" s="374">
        <f>IF(P$3=1,O49,IF(P$2&lt;=$F$1,'PianificazionePMO(CFI-TS)'!QA22+'PianificazionePMO(CFI-TS)'!UD22+'PianificazionePMO(CFI-TS)'!YG22,$J19+$I19))</f>
        <v>0</v>
      </c>
      <c r="Q49" s="374">
        <f>IF(Q$3=1,P49,IF(Q$2&lt;=$F$1,'PianificazionePMO(CFI-TS)'!QB22+'PianificazionePMO(CFI-TS)'!UE22+'PianificazionePMO(CFI-TS)'!YH22,$J19+$I19))</f>
        <v>0</v>
      </c>
      <c r="R49" s="374">
        <f>IF(R$3=1,Q49,IF(R$2&lt;=$F$1,'PianificazionePMO(CFI-TS)'!QC22+'PianificazionePMO(CFI-TS)'!UF22+'PianificazionePMO(CFI-TS)'!YI22,$J19+$I19))</f>
        <v>0</v>
      </c>
      <c r="S49" s="374">
        <f>IF(S$3=1,R49,IF(S$2&lt;=$F$1,'PianificazionePMO(CFI-TS)'!QD22+'PianificazionePMO(CFI-TS)'!UG22+'PianificazionePMO(CFI-TS)'!YJ22,$J19+$I19))</f>
        <v>0</v>
      </c>
      <c r="T49" s="374">
        <f>IF(T$3=1,S49,IF(T$2&lt;=$F$1,'PianificazionePMO(CFI-TS)'!QE22+'PianificazionePMO(CFI-TS)'!UH22+'PianificazionePMO(CFI-TS)'!YK22,$J19+$I19))</f>
        <v>0</v>
      </c>
      <c r="U49" s="374">
        <f>IF(U$3=1,T49,IF(U$2&lt;=$F$1,'PianificazionePMO(CFI-TS)'!QF22+'PianificazionePMO(CFI-TS)'!UI22+'PianificazionePMO(CFI-TS)'!YL22,$J19+$I19))</f>
        <v>0</v>
      </c>
      <c r="V49" s="374">
        <f>IF(V$3=1,U49,IF(V$2&lt;=$F$1,'PianificazionePMO(CFI-TS)'!QG22+'PianificazionePMO(CFI-TS)'!UJ22+'PianificazionePMO(CFI-TS)'!YM22,$J19+$I19))</f>
        <v>0</v>
      </c>
      <c r="W49" s="374">
        <f>IF(W$3=1,V49,IF(W$2&lt;=$F$1,'PianificazionePMO(CFI-TS)'!QH22+'PianificazionePMO(CFI-TS)'!UK22+'PianificazionePMO(CFI-TS)'!YN22,$J19+$I19))</f>
        <v>0</v>
      </c>
      <c r="X49" s="374">
        <f>IF(X$3=1,W49,IF(X$2&lt;=$F$1,'PianificazionePMO(CFI-TS)'!QI22+'PianificazionePMO(CFI-TS)'!UL22+'PianificazionePMO(CFI-TS)'!YO22,$J19+$I19))</f>
        <v>0</v>
      </c>
      <c r="Y49" s="374">
        <f>IF(Y$3=1,X49,IF(Y$2&lt;=$F$1,'PianificazionePMO(CFI-TS)'!QJ22+'PianificazionePMO(CFI-TS)'!UM22+'PianificazionePMO(CFI-TS)'!YP22,$J19+$I19))</f>
        <v>0</v>
      </c>
      <c r="Z49" s="374">
        <f>IF(Z$3=1,Y49,IF(Z$2&lt;=$F$1,'PianificazionePMO(CFI-TS)'!QK22+'PianificazionePMO(CFI-TS)'!UN22+'PianificazionePMO(CFI-TS)'!YQ22,$J19+$I19))</f>
        <v>0</v>
      </c>
      <c r="AA49" s="374">
        <f>IF(AA$3=1,Z49,IF(AA$2&lt;=$F$1,'PianificazionePMO(CFI-TS)'!QL22+'PianificazionePMO(CFI-TS)'!UO22+'PianificazionePMO(CFI-TS)'!YR22,$J19+$I19))</f>
        <v>0</v>
      </c>
      <c r="AB49" s="374">
        <f>IF(AB$3=1,AA49,IF(AB$2&lt;=$F$1,'PianificazionePMO(CFI-TS)'!QM22+'PianificazionePMO(CFI-TS)'!UP22+'PianificazionePMO(CFI-TS)'!YS22,$J19+$I19))</f>
        <v>0</v>
      </c>
      <c r="AC49" s="374">
        <f>IF(AC$3=1,AB49,IF(AC$2&lt;=$F$1,'PianificazionePMO(CFI-TS)'!QN22+'PianificazionePMO(CFI-TS)'!UQ22+'PianificazionePMO(CFI-TS)'!YT22,$J19+$I19))</f>
        <v>0</v>
      </c>
      <c r="AD49" s="374">
        <f>IF(AD$3=1,AC49,IF(AD$2&lt;=$F$1,'PianificazionePMO(CFI-TS)'!QO22+'PianificazionePMO(CFI-TS)'!UR22+'PianificazionePMO(CFI-TS)'!YU22,$J19+$I19))</f>
        <v>0</v>
      </c>
      <c r="AE49" s="374">
        <f>IF(AE$3=1,AD49,IF(AE$2&lt;=$F$1,'PianificazionePMO(CFI-TS)'!QP22+'PianificazionePMO(CFI-TS)'!US22+'PianificazionePMO(CFI-TS)'!YV22,$J19+$I19))</f>
        <v>0</v>
      </c>
      <c r="AF49" s="374">
        <f>IF(AF$3=1,AE49,IF(AF$2&lt;=$F$1,'PianificazionePMO(CFI-TS)'!QQ22+'PianificazionePMO(CFI-TS)'!UT22+'PianificazionePMO(CFI-TS)'!YW22,$J19+$I19))</f>
        <v>0</v>
      </c>
      <c r="AG49" s="374">
        <f>IF(AG$3=1,AF49,IF(AG$2&lt;=$F$1,'PianificazionePMO(CFI-TS)'!QR22+'PianificazionePMO(CFI-TS)'!UU22+'PianificazionePMO(CFI-TS)'!YX22,$J19+$I19))</f>
        <v>0</v>
      </c>
      <c r="AH49" s="374">
        <f>IF(AH$3=1,AG49,IF(AH$2&lt;=$F$1,'PianificazionePMO(CFI-TS)'!QS22+'PianificazionePMO(CFI-TS)'!UV22+'PianificazionePMO(CFI-TS)'!YY22,$J19+$I19))</f>
        <v>0</v>
      </c>
      <c r="AI49" s="374">
        <f>IF(AI$3=1,AH49,IF(AI$2&lt;=$F$1,'PianificazionePMO(CFI-TS)'!QT22+'PianificazionePMO(CFI-TS)'!UW22+'PianificazionePMO(CFI-TS)'!YZ22,$J19+$I19))</f>
        <v>0</v>
      </c>
      <c r="AJ49" s="374">
        <f>IF(AJ$3=1,AI49,IF(AJ$2&lt;=$F$1,'PianificazionePMO(CFI-TS)'!QU22+'PianificazionePMO(CFI-TS)'!UX22+'PianificazionePMO(CFI-TS)'!ZA22,$J19+$I19))</f>
        <v>0</v>
      </c>
      <c r="AK49" s="374">
        <f>IF(AK$3=1,AJ49,IF(AK$2&lt;=$F$1,'PianificazionePMO(CFI-TS)'!QV22+'PianificazionePMO(CFI-TS)'!UY22+'PianificazionePMO(CFI-TS)'!ZB22,$J19+$I19))</f>
        <v>0.125</v>
      </c>
      <c r="AL49" s="374">
        <f>IF(AL$3=1,AK49,IF(AL$2&lt;=$F$1,'PianificazionePMO(CFI-TS)'!QW22+'PianificazionePMO(CFI-TS)'!UZ22+'PianificazionePMO(CFI-TS)'!ZC22,$J19+$I19))</f>
        <v>0.125</v>
      </c>
      <c r="AM49" s="374">
        <f>IF(AM$3=1,AL49,IF(AM$2&lt;=$F$1,'PianificazionePMO(CFI-TS)'!QX22+'PianificazionePMO(CFI-TS)'!VA22+'PianificazionePMO(CFI-TS)'!ZD22,$J19+$I19))</f>
        <v>0.125</v>
      </c>
      <c r="AN49" s="374">
        <f>IF(AN$3=1,AM49,IF(AN$2&lt;=$F$1,'PianificazionePMO(CFI-TS)'!QY22+'PianificazionePMO(CFI-TS)'!VB22+'PianificazionePMO(CFI-TS)'!ZE22,$J19+$I19))</f>
        <v>0.125</v>
      </c>
      <c r="AO49" s="374">
        <f>IF(AO$3=1,AN49,IF(AO$2&lt;=$F$1,'PianificazionePMO(CFI-TS)'!QZ22+'PianificazionePMO(CFI-TS)'!VC22+'PianificazionePMO(CFI-TS)'!ZF22,$J19+$I19))</f>
        <v>0.125</v>
      </c>
      <c r="AP49" s="374">
        <f>IF(AP$3=1,AO49,IF(AP$2&lt;=$F$1,'PianificazionePMO(CFI-TS)'!RA22+'PianificazionePMO(CFI-TS)'!VD22+'PianificazionePMO(CFI-TS)'!ZG22,$J19+$I19))</f>
        <v>0.125</v>
      </c>
      <c r="AQ49" s="374">
        <f>IF(AQ$3=1,AP49,IF(AQ$2&lt;=$F$1,'PianificazionePMO(CFI-TS)'!RB22+'PianificazionePMO(CFI-TS)'!VE22+'PianificazionePMO(CFI-TS)'!ZH22,$J19+$I19))</f>
        <v>0.125</v>
      </c>
      <c r="AR49" s="374">
        <f>IF(AR$3=1,AQ49,IF(AR$2&lt;=$F$1,'PianificazionePMO(CFI-TS)'!RC22+'PianificazionePMO(CFI-TS)'!VF22+'PianificazionePMO(CFI-TS)'!ZI22,$J19+$I19))</f>
        <v>0.125</v>
      </c>
      <c r="AS49" s="374">
        <f>IF(AS$3=1,AR49,IF(AS$2&lt;=$F$1,'PianificazionePMO(CFI-TS)'!RD22+'PianificazionePMO(CFI-TS)'!VG22+'PianificazionePMO(CFI-TS)'!ZJ22,$J19+$I19))</f>
        <v>0.125</v>
      </c>
      <c r="AT49" s="374">
        <f>IF(AT$3=1,AS49,IF(AT$2&lt;=$F$1,'PianificazionePMO(CFI-TS)'!RE22+'PianificazionePMO(CFI-TS)'!VH22+'PianificazionePMO(CFI-TS)'!ZK22,$J19+$I19))</f>
        <v>0.125</v>
      </c>
      <c r="AU49" s="374">
        <f>IF(AU$3=1,AT49,IF(AU$2&lt;=$F$1,'PianificazionePMO(CFI-TS)'!RF22+'PianificazionePMO(CFI-TS)'!VI22+'PianificazionePMO(CFI-TS)'!ZL22,$J19+$I19))</f>
        <v>0.125</v>
      </c>
      <c r="AV49" s="374">
        <f>IF(AV$3=1,AU49,IF(AV$2&lt;=$F$1,'PianificazionePMO(CFI-TS)'!RG22+'PianificazionePMO(CFI-TS)'!VJ22+'PianificazionePMO(CFI-TS)'!ZM22,$J19+$I19))</f>
        <v>0.125</v>
      </c>
      <c r="AW49" s="374">
        <f>IF(AW$3=1,AV49,IF(AW$2&lt;=$F$1,'PianificazionePMO(CFI-TS)'!RH22+'PianificazionePMO(CFI-TS)'!VK22+'PianificazionePMO(CFI-TS)'!ZN22,$J19+$I19))</f>
        <v>0.125</v>
      </c>
      <c r="AX49" s="374">
        <f>IF(AX$3=1,AW49,IF(AX$2&lt;=$F$1,'PianificazionePMO(CFI-TS)'!RI22+'PianificazionePMO(CFI-TS)'!VL22+'PianificazionePMO(CFI-TS)'!ZO22,$J19+$I19))</f>
        <v>0.125</v>
      </c>
      <c r="AY49" s="374">
        <f>IF(AY$3=1,AX49,IF(AY$2&lt;=$F$1,'PianificazionePMO(CFI-TS)'!RJ22+'PianificazionePMO(CFI-TS)'!VM22+'PianificazionePMO(CFI-TS)'!ZP22,$J19+$I19))</f>
        <v>0.125</v>
      </c>
      <c r="AZ49" s="374">
        <f>IF(AZ$3=1,AY49,IF(AZ$2&lt;=$F$1,'PianificazionePMO(CFI-TS)'!RK22+'PianificazionePMO(CFI-TS)'!VN22+'PianificazionePMO(CFI-TS)'!ZQ22,$J19+$I19))</f>
        <v>0.125</v>
      </c>
      <c r="BA49" s="374">
        <f>IF(BA$3=1,AZ49,IF(BA$2&lt;=$F$1,'PianificazionePMO(CFI-TS)'!RL22+'PianificazionePMO(CFI-TS)'!VO22+'PianificazionePMO(CFI-TS)'!ZR22,$J19+$I19))</f>
        <v>0.125</v>
      </c>
      <c r="BB49" s="374">
        <f>IF(BB$3=1,BA49,IF(BB$2&lt;=$F$1,'PianificazionePMO(CFI-TS)'!RM22+'PianificazionePMO(CFI-TS)'!VP22+'PianificazionePMO(CFI-TS)'!ZS22,$J19+$I19))</f>
        <v>0.125</v>
      </c>
      <c r="BC49" s="374">
        <f>IF(BC$3=1,BB49,IF(BC$2&lt;=$F$1,'PianificazionePMO(CFI-TS)'!RN22+'PianificazionePMO(CFI-TS)'!VQ22+'PianificazionePMO(CFI-TS)'!ZT22,$J19+$I19))</f>
        <v>0.125</v>
      </c>
      <c r="BD49" s="374">
        <f>IF(BD$3=1,BC49,IF(BD$2&lt;=$F$1,'PianificazionePMO(CFI-TS)'!RO22+'PianificazionePMO(CFI-TS)'!VR22+'PianificazionePMO(CFI-TS)'!ZU22,$J19+$I19))</f>
        <v>0.125</v>
      </c>
      <c r="BE49" s="374">
        <f>IF(BE$3=1,BD49,IF(BE$2&lt;=$F$1,'PianificazionePMO(CFI-TS)'!RP22+'PianificazionePMO(CFI-TS)'!VS22+'PianificazionePMO(CFI-TS)'!ZV22,$J19+$I19))</f>
        <v>0.125</v>
      </c>
      <c r="BF49" s="374">
        <f>IF(BF$3=1,BE49,IF(BF$2&lt;=$F$1,'PianificazionePMO(CFI-TS)'!RQ22+'PianificazionePMO(CFI-TS)'!VT22+'PianificazionePMO(CFI-TS)'!ZW22,$J19+$I19))</f>
        <v>0.125</v>
      </c>
      <c r="BG49" s="374">
        <f>IF(BG$3=1,BF49,IF(BG$2&lt;=$F$1,'PianificazionePMO(CFI-TS)'!RR22+'PianificazionePMO(CFI-TS)'!VU22+'PianificazionePMO(CFI-TS)'!ZX22,$J19+$I19))</f>
        <v>0.125</v>
      </c>
      <c r="BH49" s="374">
        <f>IF(BH$3=1,BG49,IF(BH$2&lt;=$F$1,'PianificazionePMO(CFI-TS)'!RS22+'PianificazionePMO(CFI-TS)'!VV22+'PianificazionePMO(CFI-TS)'!ZY22,$J19+$I19))</f>
        <v>0.125</v>
      </c>
      <c r="BI49" s="374">
        <f>IF(BI$3=1,BH49,IF(BI$2&lt;=$F$1,'PianificazionePMO(CFI-TS)'!RT22+'PianificazionePMO(CFI-TS)'!VW22+'PianificazionePMO(CFI-TS)'!ZZ22,BH49+$I49))</f>
        <v>0.125</v>
      </c>
      <c r="BJ49" s="374">
        <f>IF(BJ$3=1,BI49,IF(BJ$2&lt;=$F$1,'PianificazionePMO(CFI-TS)'!RU22+'PianificazionePMO(CFI-TS)'!VX22+'PianificazionePMO(CFI-TS)'!AAA22,BI49+$I49))</f>
        <v>0.125</v>
      </c>
      <c r="BK49" s="374">
        <f>IF(BK$3=1,BJ49,IF(BK$2&lt;=$F$1,'PianificazionePMO(CFI-TS)'!RV22+'PianificazionePMO(CFI-TS)'!VY22+'PianificazionePMO(CFI-TS)'!AAB22,BJ49+$I49))</f>
        <v>0.125</v>
      </c>
      <c r="BL49" s="374">
        <f>IF(BL$3=1,BK49,IF(BL$2&lt;=$F$1,'PianificazionePMO(CFI-TS)'!RW22+'PianificazionePMO(CFI-TS)'!VZ22+'PianificazionePMO(CFI-TS)'!AAC22,BK49+$I49))</f>
        <v>0.125</v>
      </c>
      <c r="BM49" s="374">
        <f>IF(BM$3=1,BL49,IF(BM$2&lt;=$F$1,'PianificazionePMO(CFI-TS)'!RX22+'PianificazionePMO(CFI-TS)'!WA22+'PianificazionePMO(CFI-TS)'!AAD22,BL49+$I49))</f>
        <v>0.125</v>
      </c>
      <c r="BN49" s="374">
        <f>IF(BN$3=1,BM49,IF(BN$2&lt;=$F$1,'PianificazionePMO(CFI-TS)'!RY22+'PianificazionePMO(CFI-TS)'!WB22+'PianificazionePMO(CFI-TS)'!AAE22,BM49+$I49))</f>
        <v>0.125</v>
      </c>
      <c r="BO49" s="374">
        <f>IF(BO$3=1,BN49,IF(BO$2&lt;=$F$1,'PianificazionePMO(CFI-TS)'!RZ22+'PianificazionePMO(CFI-TS)'!WC22+'PianificazionePMO(CFI-TS)'!AAF22,BN49+$I49))</f>
        <v>0.125</v>
      </c>
      <c r="BP49" s="374">
        <f>IF(BP$3=1,BO49,IF(BP$2&lt;=$F$1,'PianificazionePMO(CFI-TS)'!SA22+'PianificazionePMO(CFI-TS)'!WD22+'PianificazionePMO(CFI-TS)'!AAG22,BO49+$I49))</f>
        <v>0.125</v>
      </c>
      <c r="BQ49" s="374">
        <f>IF(BQ$3=1,BP49,IF(BQ$2&lt;=$F$1,'PianificazionePMO(CFI-TS)'!SB22+'PianificazionePMO(CFI-TS)'!WE22+'PianificazionePMO(CFI-TS)'!AAH22,BP49+$I49))</f>
        <v>0.125</v>
      </c>
      <c r="BR49" s="374">
        <f>IF(BR$3=1,BQ49,IF(BR$2&lt;=$F$1,'PianificazionePMO(CFI-TS)'!SC22+'PianificazionePMO(CFI-TS)'!WF22+'PianificazionePMO(CFI-TS)'!AAI22,BQ49+$I49))</f>
        <v>0.125</v>
      </c>
      <c r="BS49" s="374">
        <f>IF(BS$3=1,BR49,IF(BS$2&lt;=$F$1,'PianificazionePMO(CFI-TS)'!SD22+'PianificazionePMO(CFI-TS)'!WG22+'PianificazionePMO(CFI-TS)'!AAJ22,BR49+$I49))</f>
        <v>0.125</v>
      </c>
      <c r="BT49" s="374">
        <f>IF(BT$3=1,BS49,IF(BT$2&lt;=$F$1,'PianificazionePMO(CFI-TS)'!SE22+'PianificazionePMO(CFI-TS)'!WH22+'PianificazionePMO(CFI-TS)'!AAK22,BS49+$I49))</f>
        <v>0.125</v>
      </c>
      <c r="BU49" s="374">
        <f>IF(BU$3=1,BT49,IF(BU$2&lt;=$F$1,'PianificazionePMO(CFI-TS)'!SF22+'PianificazionePMO(CFI-TS)'!WI22+'PianificazionePMO(CFI-TS)'!AAL22,BT49+$I49))</f>
        <v>0.125</v>
      </c>
      <c r="BV49" s="374">
        <f>IF(BV$3=1,BU49,IF(BV$2&lt;=$F$1,'PianificazionePMO(CFI-TS)'!SG22+'PianificazionePMO(CFI-TS)'!WJ22+'PianificazionePMO(CFI-TS)'!AAM22,BU49+$I49))</f>
        <v>0.125</v>
      </c>
      <c r="BW49" s="374">
        <f>IF(BW$3=1,BV49,IF(BW$2&lt;=$F$1,'PianificazionePMO(CFI-TS)'!SH22+'PianificazionePMO(CFI-TS)'!WK22+'PianificazionePMO(CFI-TS)'!AAN22,BV49+$I49))</f>
        <v>0.125</v>
      </c>
      <c r="BX49" s="374">
        <f>IF(BX$3=1,BW49,IF(BX$2&lt;=$F$1,'PianificazionePMO(CFI-TS)'!SI22+'PianificazionePMO(CFI-TS)'!WL22+'PianificazionePMO(CFI-TS)'!AAO22,BW49+$I49))</f>
        <v>0.125</v>
      </c>
      <c r="BY49" s="374">
        <f>IF(BY$3=1,BX49,IF(BY$2&lt;=$F$1,'PianificazionePMO(CFI-TS)'!SJ22+'PianificazionePMO(CFI-TS)'!WM22+'PianificazionePMO(CFI-TS)'!AAP22,BX49+$I49))</f>
        <v>0.125</v>
      </c>
      <c r="BZ49" s="374">
        <f>IF(BZ$3=1,BY49,IF(BZ$2&lt;=$F$1,'PianificazionePMO(CFI-TS)'!SK22+'PianificazionePMO(CFI-TS)'!WN22+'PianificazionePMO(CFI-TS)'!AAQ22,BY49+$I49))</f>
        <v>0.125</v>
      </c>
      <c r="CA49" s="374">
        <f>IF(CA$3=1,BZ49,IF(CA$2&lt;=$F$1,'PianificazionePMO(CFI-TS)'!SL22+'PianificazionePMO(CFI-TS)'!WO22+'PianificazionePMO(CFI-TS)'!AAR22,BZ49+$I49))</f>
        <v>0.125</v>
      </c>
      <c r="CB49" s="374">
        <f>IF(CB$3=1,CA49,IF(CB$2&lt;=$F$1,'PianificazionePMO(CFI-TS)'!SM22+'PianificazionePMO(CFI-TS)'!WP22+'PianificazionePMO(CFI-TS)'!AAS22,CA49+$I49))</f>
        <v>0.125</v>
      </c>
      <c r="CC49" s="374">
        <f>IF(CC$3=1,CB49,IF(CC$2&lt;=$F$1,'PianificazionePMO(CFI-TS)'!SN22+'PianificazionePMO(CFI-TS)'!WQ22+'PianificazionePMO(CFI-TS)'!AAT22,CB49+$I49))</f>
        <v>0.125</v>
      </c>
      <c r="CD49" s="374">
        <f>IF(CD$3=1,CC49,IF(CD$2&lt;=$F$1,'PianificazionePMO(CFI-TS)'!SO22+'PianificazionePMO(CFI-TS)'!WR22+'PianificazionePMO(CFI-TS)'!AAU22,CC49+$I49))</f>
        <v>0.125</v>
      </c>
      <c r="CE49" s="374">
        <f>IF(CE$3=1,CD49,IF(CE$2&lt;=$F$1,'PianificazionePMO(CFI-TS)'!SP22+'PianificazionePMO(CFI-TS)'!WS22+'PianificazionePMO(CFI-TS)'!AAV22,CD49+$I49))</f>
        <v>0.125</v>
      </c>
      <c r="CF49" s="374">
        <f>IF(CF$3=1,CE49,IF(CF$2&lt;=$F$1,'PianificazionePMO(CFI-TS)'!SQ22+'PianificazionePMO(CFI-TS)'!WT22+'PianificazionePMO(CFI-TS)'!AAW22,CE49+$I49))</f>
        <v>0.125</v>
      </c>
      <c r="CG49" s="374">
        <f>IF(CG$3=1,CF49,IF(CG$2&lt;=$F$1,'PianificazionePMO(CFI-TS)'!SR22+'PianificazionePMO(CFI-TS)'!WU22+'PianificazionePMO(CFI-TS)'!AAX22,CF49+$I49))</f>
        <v>0.125</v>
      </c>
      <c r="CH49" s="374">
        <f>IF(CH$3=1,CG49,IF(CH$2&lt;=$F$1,'PianificazionePMO(CFI-TS)'!SS22+'PianificazionePMO(CFI-TS)'!WV22+'PianificazionePMO(CFI-TS)'!AAY22,CG49+$I49))</f>
        <v>0.125</v>
      </c>
      <c r="CI49" s="374">
        <f>IF(CI$3=1,CH49,IF(CI$2&lt;=$F$1,'PianificazionePMO(CFI-TS)'!ST22+'PianificazionePMO(CFI-TS)'!WW22+'PianificazionePMO(CFI-TS)'!AAZ22,CH49+$I49))</f>
        <v>0.125</v>
      </c>
      <c r="CJ49" s="374">
        <f>IF(CJ$3=1,CI49,IF(CJ$2&lt;=$F$1,'PianificazionePMO(CFI-TS)'!SU22+'PianificazionePMO(CFI-TS)'!WX22+'PianificazionePMO(CFI-TS)'!ABA22,CI49+$I49))</f>
        <v>0.125</v>
      </c>
      <c r="CK49" s="374">
        <f>IF(CK$3=1,CJ49,IF(CK$2&lt;=$F$1,'PianificazionePMO(CFI-TS)'!SV22+'PianificazionePMO(CFI-TS)'!WY22+'PianificazionePMO(CFI-TS)'!ABB22,CJ49+$I49))</f>
        <v>0.125</v>
      </c>
      <c r="CL49" s="374">
        <f>IF(CL$3=1,CK49,IF(CL$2&lt;=$F$1,'PianificazionePMO(CFI-TS)'!SW22+'PianificazionePMO(CFI-TS)'!WZ22+'PianificazionePMO(CFI-TS)'!ABC22,CK49+$I49))</f>
        <v>0.125</v>
      </c>
      <c r="CM49" s="374">
        <f>IF(CM$3=1,CL49,IF(CM$2&lt;=$F$1,'PianificazionePMO(CFI-TS)'!SX22+'PianificazionePMO(CFI-TS)'!XA22+'PianificazionePMO(CFI-TS)'!ABD22,CL49+$I49))</f>
        <v>0.125</v>
      </c>
      <c r="CN49" s="374">
        <f>IF(CN$3=1,CM49,IF(CN$2&lt;=$F$1,'PianificazionePMO(CFI-TS)'!SY22+'PianificazionePMO(CFI-TS)'!XB22+'PianificazionePMO(CFI-TS)'!ABE22,CM49+$I49))</f>
        <v>0.125</v>
      </c>
      <c r="CO49" s="374">
        <f>IF(CO$3=1,CN49,IF(CO$2&lt;=$F$1,'PianificazionePMO(CFI-TS)'!SZ22+'PianificazionePMO(CFI-TS)'!XC22+'PianificazionePMO(CFI-TS)'!ABF22,CN49+$I49))</f>
        <v>0.125</v>
      </c>
      <c r="CP49" s="374">
        <f>IF(CP$3=1,CO49,IF(CP$2&lt;=$F$1,'PianificazionePMO(CFI-TS)'!TA22+'PianificazionePMO(CFI-TS)'!XD22+'PianificazionePMO(CFI-TS)'!ABG22,CO49+$I49))</f>
        <v>0.125</v>
      </c>
      <c r="CQ49" s="374">
        <f>IF(CQ$3=1,CP49,IF(CQ$2&lt;=$F$1,'PianificazionePMO(CFI-TS)'!TB22+'PianificazionePMO(CFI-TS)'!XE22+'PianificazionePMO(CFI-TS)'!ABH22,CP49+$I49))</f>
        <v>0.125</v>
      </c>
      <c r="CR49" s="374">
        <f>IF(CR$3=1,CQ49,IF(CR$2&lt;=$F$1,'PianificazionePMO(CFI-TS)'!TC22+'PianificazionePMO(CFI-TS)'!XF22+'PianificazionePMO(CFI-TS)'!ABI22,CQ49+$I49))</f>
        <v>0.125</v>
      </c>
      <c r="CS49" s="374">
        <f>IF(CS$3=1,CR49,IF(CS$2&lt;=$F$1,'PianificazionePMO(CFI-TS)'!TD22+'PianificazionePMO(CFI-TS)'!XG22+'PianificazionePMO(CFI-TS)'!ABJ22,CR49+$I49))</f>
        <v>0.125</v>
      </c>
      <c r="CT49" s="374">
        <f>IF(CT$3=1,CS49,IF(CT$2&lt;=$F$1,'PianificazionePMO(CFI-TS)'!TE22+'PianificazionePMO(CFI-TS)'!XH22+'PianificazionePMO(CFI-TS)'!ABK22,CS49+$I49))</f>
        <v>0.125</v>
      </c>
      <c r="CU49" s="374">
        <f>IF(CU$3=1,CT49,IF(CU$2&lt;=$F$1,'PianificazionePMO(CFI-TS)'!TF22+'PianificazionePMO(CFI-TS)'!XI22+'PianificazionePMO(CFI-TS)'!ABL22,CT49+$I49))</f>
        <v>0.125</v>
      </c>
      <c r="CV49" s="374">
        <f>IF(CV$3=1,CU49,IF(CV$2&lt;=$F$1,'PianificazionePMO(CFI-TS)'!TG22+'PianificazionePMO(CFI-TS)'!XJ22+'PianificazionePMO(CFI-TS)'!ABM22,CU49+$I49))</f>
        <v>0.125</v>
      </c>
      <c r="CW49" s="374">
        <f>IF(CW$3=1,CV49,IF(CW$2&lt;=$F$1,'PianificazionePMO(CFI-TS)'!TH22+'PianificazionePMO(CFI-TS)'!XK22+'PianificazionePMO(CFI-TS)'!ABN22,CV49+$I49))</f>
        <v>0.125</v>
      </c>
      <c r="CX49" s="374">
        <f>IF(CX$3=1,CW49,IF(CX$2&lt;=$F$1,'PianificazionePMO(CFI-TS)'!TI22+'PianificazionePMO(CFI-TS)'!XL22+'PianificazionePMO(CFI-TS)'!ABO22,CW49+$I49))</f>
        <v>0.125</v>
      </c>
      <c r="CY49" s="374">
        <f>IF(CY$3=1,CX49,IF(CY$2&lt;=$F$1,'PianificazionePMO(CFI-TS)'!TJ22+'PianificazionePMO(CFI-TS)'!XM22+'PianificazionePMO(CFI-TS)'!ABP22,CX49+$I49))</f>
        <v>0.125</v>
      </c>
      <c r="CZ49" s="374">
        <f>IF(CZ$3=1,CY49,IF(CZ$2&lt;=$F$1,'PianificazionePMO(CFI-TS)'!TK22+'PianificazionePMO(CFI-TS)'!XN22+'PianificazionePMO(CFI-TS)'!ABQ22,CY49+$I49))</f>
        <v>0.125</v>
      </c>
      <c r="DA49" s="374">
        <f>IF(DA$3=1,CZ49,IF(DA$2&lt;=$F$1,'PianificazionePMO(CFI-TS)'!TL22+'PianificazionePMO(CFI-TS)'!XO22+'PianificazionePMO(CFI-TS)'!ABR22,CZ49+$I49))</f>
        <v>0.125</v>
      </c>
      <c r="DB49" s="374">
        <f>IF(DB$3=1,DA49,IF(DB$2&lt;=$F$1,'PianificazionePMO(CFI-TS)'!TM22+'PianificazionePMO(CFI-TS)'!XP22+'PianificazionePMO(CFI-TS)'!ABS22,DA49+$I49))</f>
        <v>0.125</v>
      </c>
      <c r="DC49" s="374">
        <f>IF(DC$3=1,DB49,IF(DC$2&lt;=$F$1,'PianificazionePMO(CFI-TS)'!TN22+'PianificazionePMO(CFI-TS)'!XQ22+'PianificazionePMO(CFI-TS)'!ABT22,DB49+$I49))</f>
        <v>0.125</v>
      </c>
      <c r="DD49" s="374">
        <f>IF(DD$3=1,DC49,IF(DD$2&lt;=$F$1,'PianificazionePMO(CFI-TS)'!TO22+'PianificazionePMO(CFI-TS)'!XR22+'PianificazionePMO(CFI-TS)'!ABU22,DC49+$I49))</f>
        <v>0.125</v>
      </c>
      <c r="DE49" s="374">
        <f>IF(DE$3=1,DD49,IF(DE$2&lt;=$F$1,'PianificazionePMO(CFI-TS)'!TP22+'PianificazionePMO(CFI-TS)'!XS22+'PianificazionePMO(CFI-TS)'!ABV22,DD49+$I49))</f>
        <v>0.125</v>
      </c>
      <c r="DF49" s="374">
        <f>IF(DF$3=1,DE49,IF(DF$2&lt;=$F$1,'PianificazionePMO(CFI-TS)'!TQ22+'PianificazionePMO(CFI-TS)'!XT22+'PianificazionePMO(CFI-TS)'!ABW22,DE49+$I49))</f>
        <v>0.125</v>
      </c>
      <c r="DG49" s="374">
        <f>IF(DG$3=1,DF49,IF(DG$2&lt;=$F$1,'PianificazionePMO(CFI-TS)'!TR22+'PianificazionePMO(CFI-TS)'!XU22+'PianificazionePMO(CFI-TS)'!ABX22,DF49+$I49))</f>
        <v>0.125</v>
      </c>
      <c r="DH49" s="374">
        <f>IF(DH$3=1,DG49,IF(DH$2&lt;=$F$1,'PianificazionePMO(CFI-TS)'!TS22+'PianificazionePMO(CFI-TS)'!XV22+'PianificazionePMO(CFI-TS)'!ABY22,DG49+$I49))</f>
        <v>0.125</v>
      </c>
      <c r="DI49" s="374">
        <f>IF(DI$3=1,DH49,IF(DI$2&lt;=$F$1,'PianificazionePMO(CFI-TS)'!TT22+'PianificazionePMO(CFI-TS)'!XW22+'PianificazionePMO(CFI-TS)'!ABZ22,DH49+$I49))</f>
        <v>0.125</v>
      </c>
      <c r="DJ49" s="374">
        <f>IF(DJ$3=1,DI49,IF(DJ$2&lt;=$F$1,'PianificazionePMO(CFI-TS)'!TU22+'PianificazionePMO(CFI-TS)'!XX22+'PianificazionePMO(CFI-TS)'!ACA22,DI49+$I49))</f>
        <v>0.125</v>
      </c>
      <c r="DK49" s="374"/>
      <c r="DL49" s="374"/>
      <c r="DM49" s="374"/>
      <c r="DN49" s="371"/>
      <c r="DO49" s="371"/>
      <c r="DP49" s="371"/>
      <c r="DQ49" s="371"/>
      <c r="DR49" s="371"/>
      <c r="DS49" s="371"/>
      <c r="DT49" s="371"/>
      <c r="DU49" s="371"/>
      <c r="DV49" s="371"/>
      <c r="DW49" s="371"/>
      <c r="DX49" s="371"/>
      <c r="DY49" s="371"/>
      <c r="DZ49" s="371"/>
      <c r="EA49" s="371"/>
      <c r="EB49" s="371"/>
      <c r="EC49" s="371"/>
      <c r="ED49" s="371"/>
      <c r="EE49" s="371"/>
      <c r="EF49" s="371"/>
      <c r="EG49" s="371"/>
      <c r="EH49" s="371"/>
      <c r="EI49" s="371"/>
      <c r="EJ49" s="371"/>
      <c r="EK49" s="371"/>
      <c r="EL49" s="371"/>
      <c r="EM49" s="371"/>
      <c r="EN49" s="371"/>
      <c r="EO49" s="371"/>
      <c r="EP49" s="371"/>
      <c r="EQ49" s="371"/>
      <c r="ER49" s="371"/>
      <c r="ES49" s="371"/>
      <c r="ET49" s="371"/>
      <c r="EU49" s="371"/>
      <c r="EV49" s="371"/>
      <c r="EW49" s="371"/>
      <c r="EX49" s="371"/>
      <c r="EY49" s="371"/>
      <c r="EZ49" s="371"/>
      <c r="FA49" s="371"/>
      <c r="FB49" s="371"/>
      <c r="FC49" s="371"/>
      <c r="FD49" s="371"/>
      <c r="FE49" s="371"/>
      <c r="FF49" s="371"/>
      <c r="FG49" s="371"/>
      <c r="FH49" s="371"/>
      <c r="FI49" s="371"/>
      <c r="FJ49" s="371"/>
    </row>
    <row r="50" spans="1:166" outlineLevel="1">
      <c r="A50" s="824"/>
      <c r="B50" s="362" t="str">
        <f t="shared" si="21"/>
        <v>P59-Deploy &amp; Change CRMT</v>
      </c>
      <c r="C50" s="362" t="str">
        <f t="shared" si="22"/>
        <v>AO004511_YYY77</v>
      </c>
      <c r="D50" s="362" t="str">
        <f t="shared" si="23"/>
        <v>VSA</v>
      </c>
      <c r="E50" s="369">
        <f>VLOOKUP(C50,'Lista PMO'!B:AB,11,FALSE)</f>
        <v>27</v>
      </c>
      <c r="F50" s="370">
        <f>VLOOKUP(C50,'Lista PMO'!$B$1:$BO$42,56,FALSE)</f>
        <v>21</v>
      </c>
      <c r="G50" s="369">
        <f t="shared" ref="G50" si="26">E50-F50</f>
        <v>6</v>
      </c>
      <c r="H50" s="378">
        <f>IFERROR(F50/(NETWORKDAYS($K50,$F$1,hol!$A$1:$A$8)),0)</f>
        <v>1.2352941176470589</v>
      </c>
      <c r="I50" s="378">
        <f>IFERROR(G50/((NETWORKDAYS($F$1+1,$L20,hol!$A$1:$A$9)+$J$1)),0)</f>
        <v>0.375</v>
      </c>
      <c r="J50" s="378">
        <f t="shared" ref="J50" si="27">I50-H50</f>
        <v>-0.86029411764705888</v>
      </c>
      <c r="K50" s="389">
        <f>VLOOKUP(C50,'PianificazionePMO(CFI-TS)'!$B$7:$I$36,7,FALSE)</f>
        <v>43271</v>
      </c>
      <c r="L50" s="389">
        <f>VLOOKUP(C50,'PianificazionePMO(CFI-TS)'!$B$7:$I$36,8,FALSE)</f>
        <v>43315</v>
      </c>
      <c r="N50" s="374">
        <f>IF(N$3=1,M50,IF(N$2&lt;=$F$1,'PianificazionePMO(CFI-TS)'!PY23+'PianificazionePMO(CFI-TS)'!UB23+'PianificazionePMO(CFI-TS)'!YE23,$J20+$I20))</f>
        <v>18</v>
      </c>
      <c r="O50" s="374">
        <f>IF(O$3=1,N50,IF(O$2&lt;=$F$1,'PianificazionePMO(CFI-TS)'!PZ23+'PianificazionePMO(CFI-TS)'!UC23+'PianificazionePMO(CFI-TS)'!YF23,$J20+$I20))</f>
        <v>20</v>
      </c>
      <c r="P50" s="374">
        <f>IF(P$3=1,O50,IF(P$2&lt;=$F$1,'PianificazionePMO(CFI-TS)'!QA23+'PianificazionePMO(CFI-TS)'!UD23+'PianificazionePMO(CFI-TS)'!YG23,$J20+$I20))</f>
        <v>20</v>
      </c>
      <c r="Q50" s="374">
        <f>IF(Q$3=1,P50,IF(Q$2&lt;=$F$1,'PianificazionePMO(CFI-TS)'!QB23+'PianificazionePMO(CFI-TS)'!UE23+'PianificazionePMO(CFI-TS)'!YH23,$J20+$I20))</f>
        <v>20</v>
      </c>
      <c r="R50" s="374">
        <f>IF(R$3=1,Q50,IF(R$2&lt;=$F$1,'PianificazionePMO(CFI-TS)'!QC23+'PianificazionePMO(CFI-TS)'!UF23+'PianificazionePMO(CFI-TS)'!YI23,$J20+$I20))</f>
        <v>20</v>
      </c>
      <c r="S50" s="374">
        <f>IF(S$3=1,R50,IF(S$2&lt;=$F$1,'PianificazionePMO(CFI-TS)'!QD23+'PianificazionePMO(CFI-TS)'!UG23+'PianificazionePMO(CFI-TS)'!YJ23,$J20+$I20))</f>
        <v>20</v>
      </c>
      <c r="T50" s="374">
        <f>IF(T$3=1,S50,IF(T$2&lt;=$F$1,'PianificazionePMO(CFI-TS)'!QE23+'PianificazionePMO(CFI-TS)'!UH23+'PianificazionePMO(CFI-TS)'!YK23,$J20+$I20))</f>
        <v>20</v>
      </c>
      <c r="U50" s="374">
        <f>IF(U$3=1,T50,IF(U$2&lt;=$F$1,'PianificazionePMO(CFI-TS)'!QF23+'PianificazionePMO(CFI-TS)'!UI23+'PianificazionePMO(CFI-TS)'!YL23,$J20+$I20))</f>
        <v>20</v>
      </c>
      <c r="V50" s="374">
        <f>IF(V$3=1,U50,IF(V$2&lt;=$F$1,'PianificazionePMO(CFI-TS)'!QG23+'PianificazionePMO(CFI-TS)'!UJ23+'PianificazionePMO(CFI-TS)'!YM23,$J20+$I20))</f>
        <v>20</v>
      </c>
      <c r="W50" s="374">
        <f>IF(W$3=1,V50,IF(W$2&lt;=$F$1,'PianificazionePMO(CFI-TS)'!QH23+'PianificazionePMO(CFI-TS)'!UK23+'PianificazionePMO(CFI-TS)'!YN23,$J20+$I20))</f>
        <v>20</v>
      </c>
      <c r="X50" s="374">
        <f>IF(X$3=1,W50,IF(X$2&lt;=$F$1,'PianificazionePMO(CFI-TS)'!QI23+'PianificazionePMO(CFI-TS)'!UL23+'PianificazionePMO(CFI-TS)'!YO23,$J20+$I20))</f>
        <v>20</v>
      </c>
      <c r="Y50" s="374">
        <f>IF(Y$3=1,X50,IF(Y$2&lt;=$F$1,'PianificazionePMO(CFI-TS)'!QJ23+'PianificazionePMO(CFI-TS)'!UM23+'PianificazionePMO(CFI-TS)'!YP23,$J20+$I20))</f>
        <v>20</v>
      </c>
      <c r="Z50" s="374">
        <f>IF(Z$3=1,Y50,IF(Z$2&lt;=$F$1,'PianificazionePMO(CFI-TS)'!QK23+'PianificazionePMO(CFI-TS)'!UN23+'PianificazionePMO(CFI-TS)'!YQ23,$J20+$I20))</f>
        <v>20</v>
      </c>
      <c r="AA50" s="374">
        <f>IF(AA$3=1,Z50,IF(AA$2&lt;=$F$1,'PianificazionePMO(CFI-TS)'!QL23+'PianificazionePMO(CFI-TS)'!UO23+'PianificazionePMO(CFI-TS)'!YR23,$J20+$I20))</f>
        <v>20</v>
      </c>
      <c r="AB50" s="374">
        <f>IF(AB$3=1,AA50,IF(AB$2&lt;=$F$1,'PianificazionePMO(CFI-TS)'!QM23+'PianificazionePMO(CFI-TS)'!UP23+'PianificazionePMO(CFI-TS)'!YS23,$J20+$I20))</f>
        <v>20</v>
      </c>
      <c r="AC50" s="374">
        <f>IF(AC$3=1,AB50,IF(AC$2&lt;=$F$1,'PianificazionePMO(CFI-TS)'!QN23+'PianificazionePMO(CFI-TS)'!UQ23+'PianificazionePMO(CFI-TS)'!YT23,$J20+$I20))</f>
        <v>20</v>
      </c>
      <c r="AD50" s="374">
        <f>IF(AD$3=1,AC50,IF(AD$2&lt;=$F$1,'PianificazionePMO(CFI-TS)'!QO23+'PianificazionePMO(CFI-TS)'!UR23+'PianificazionePMO(CFI-TS)'!YU23,$J20+$I20))</f>
        <v>20</v>
      </c>
      <c r="AE50" s="374">
        <f>IF(AE$3=1,AD50,IF(AE$2&lt;=$F$1,'PianificazionePMO(CFI-TS)'!QP23+'PianificazionePMO(CFI-TS)'!US23+'PianificazionePMO(CFI-TS)'!YV23,$J20+$I20))</f>
        <v>20</v>
      </c>
      <c r="AF50" s="374">
        <f>IF(AF$3=1,AE50,IF(AF$2&lt;=$F$1,'PianificazionePMO(CFI-TS)'!QQ23+'PianificazionePMO(CFI-TS)'!UT23+'PianificazionePMO(CFI-TS)'!YW23,$J20+$I20))</f>
        <v>20</v>
      </c>
      <c r="AG50" s="374">
        <f>IF(AG$3=1,AF50,IF(AG$2&lt;=$F$1,'PianificazionePMO(CFI-TS)'!QR23+'PianificazionePMO(CFI-TS)'!UU23+'PianificazionePMO(CFI-TS)'!YX23,$J20+$I20))</f>
        <v>20</v>
      </c>
      <c r="AH50" s="374">
        <f>IF(AH$3=1,AG50,IF(AH$2&lt;=$F$1,'PianificazionePMO(CFI-TS)'!QS23+'PianificazionePMO(CFI-TS)'!UV23+'PianificazionePMO(CFI-TS)'!YY23,$J20+$I20))</f>
        <v>21</v>
      </c>
      <c r="AI50" s="374">
        <f>IF(AI$3=1,AH50,IF(AI$2&lt;=$F$1,'PianificazionePMO(CFI-TS)'!QT23+'PianificazionePMO(CFI-TS)'!UW23+'PianificazionePMO(CFI-TS)'!YZ23,$J20+$I20))</f>
        <v>21</v>
      </c>
      <c r="AJ50" s="374">
        <f>IF(AJ$3=1,AI50,IF(AJ$2&lt;=$F$1,'PianificazionePMO(CFI-TS)'!QU23+'PianificazionePMO(CFI-TS)'!UX23+'PianificazionePMO(CFI-TS)'!ZA23,$J20+$I20))</f>
        <v>21</v>
      </c>
      <c r="AK50" s="374">
        <f>IF(AK$3=1,AJ50,IF(AK$2&lt;=$F$1,'PianificazionePMO(CFI-TS)'!QV23+'PianificazionePMO(CFI-TS)'!UY23+'PianificazionePMO(CFI-TS)'!ZB23,$J20+$I20))</f>
        <v>0.125</v>
      </c>
      <c r="AL50" s="374">
        <f>IF(AL$3=1,AK50,IF(AL$2&lt;=$F$1,'PianificazionePMO(CFI-TS)'!QW23+'PianificazionePMO(CFI-TS)'!UZ23+'PianificazionePMO(CFI-TS)'!ZC23,$J20+$I20))</f>
        <v>0.125</v>
      </c>
      <c r="AM50" s="374">
        <f>IF(AM$3=1,AL50,IF(AM$2&lt;=$F$1,'PianificazionePMO(CFI-TS)'!QX23+'PianificazionePMO(CFI-TS)'!VA23+'PianificazionePMO(CFI-TS)'!ZD23,$J20+$I20))</f>
        <v>0.125</v>
      </c>
      <c r="AN50" s="374">
        <f>IF(AN$3=1,AM50,IF(AN$2&lt;=$F$1,'PianificazionePMO(CFI-TS)'!QY23+'PianificazionePMO(CFI-TS)'!VB23+'PianificazionePMO(CFI-TS)'!ZE23,$J20+$I20))</f>
        <v>0.125</v>
      </c>
      <c r="AO50" s="374">
        <f>IF(AO$3=1,AN50,IF(AO$2&lt;=$F$1,'PianificazionePMO(CFI-TS)'!QZ23+'PianificazionePMO(CFI-TS)'!VC23+'PianificazionePMO(CFI-TS)'!ZF23,$J20+$I20))</f>
        <v>0.125</v>
      </c>
      <c r="AP50" s="374">
        <f>IF(AP$3=1,AO50,IF(AP$2&lt;=$F$1,'PianificazionePMO(CFI-TS)'!RA23+'PianificazionePMO(CFI-TS)'!VD23+'PianificazionePMO(CFI-TS)'!ZG23,$J20+$I20))</f>
        <v>0.125</v>
      </c>
      <c r="AQ50" s="374">
        <f>IF(AQ$3=1,AP50,IF(AQ$2&lt;=$F$1,'PianificazionePMO(CFI-TS)'!RB23+'PianificazionePMO(CFI-TS)'!VE23+'PianificazionePMO(CFI-TS)'!ZH23,$J20+$I20))</f>
        <v>0.125</v>
      </c>
      <c r="AR50" s="374">
        <f>IF(AR$3=1,AQ50,IF(AR$2&lt;=$F$1,'PianificazionePMO(CFI-TS)'!RC23+'PianificazionePMO(CFI-TS)'!VF23+'PianificazionePMO(CFI-TS)'!ZI23,$J20+$I20))</f>
        <v>0.125</v>
      </c>
      <c r="AS50" s="374">
        <f>IF(AS$3=1,AR50,IF(AS$2&lt;=$F$1,'PianificazionePMO(CFI-TS)'!RD23+'PianificazionePMO(CFI-TS)'!VG23+'PianificazionePMO(CFI-TS)'!ZJ23,$J20+$I20))</f>
        <v>0.125</v>
      </c>
      <c r="AT50" s="374">
        <f>IF(AT$3=1,AS50,IF(AT$2&lt;=$F$1,'PianificazionePMO(CFI-TS)'!RE23+'PianificazionePMO(CFI-TS)'!VH23+'PianificazionePMO(CFI-TS)'!ZK23,$J20+$I20))</f>
        <v>0.125</v>
      </c>
      <c r="AU50" s="374">
        <f>IF(AU$3=1,AT50,IF(AU$2&lt;=$F$1,'PianificazionePMO(CFI-TS)'!RF23+'PianificazionePMO(CFI-TS)'!VI23+'PianificazionePMO(CFI-TS)'!ZL23,$J20+$I20))</f>
        <v>0.125</v>
      </c>
      <c r="AV50" s="374">
        <f>IF(AV$3=1,AU50,IF(AV$2&lt;=$F$1,'PianificazionePMO(CFI-TS)'!RG23+'PianificazionePMO(CFI-TS)'!VJ23+'PianificazionePMO(CFI-TS)'!ZM23,$J20+$I20))</f>
        <v>0.125</v>
      </c>
      <c r="AW50" s="374">
        <f>IF(AW$3=1,AV50,IF(AW$2&lt;=$F$1,'PianificazionePMO(CFI-TS)'!RH23+'PianificazionePMO(CFI-TS)'!VK23+'PianificazionePMO(CFI-TS)'!ZN23,$J20+$I20))</f>
        <v>0.125</v>
      </c>
      <c r="AX50" s="374">
        <f>IF(AX$3=1,AW50,IF(AX$2&lt;=$F$1,'PianificazionePMO(CFI-TS)'!RI23+'PianificazionePMO(CFI-TS)'!VL23+'PianificazionePMO(CFI-TS)'!ZO23,$J20+$I20))</f>
        <v>0.125</v>
      </c>
      <c r="AY50" s="374">
        <f>IF(AY$3=1,AX50,IF(AY$2&lt;=$F$1,'PianificazionePMO(CFI-TS)'!RJ23+'PianificazionePMO(CFI-TS)'!VM23+'PianificazionePMO(CFI-TS)'!ZP23,$J20+$I20))</f>
        <v>0.125</v>
      </c>
      <c r="AZ50" s="374">
        <f>IF(AZ$3=1,AY50,IF(AZ$2&lt;=$F$1,'PianificazionePMO(CFI-TS)'!RK23+'PianificazionePMO(CFI-TS)'!VN23+'PianificazionePMO(CFI-TS)'!ZQ23,$J20+$I20))</f>
        <v>0.125</v>
      </c>
      <c r="BA50" s="374">
        <f>IF(BA$3=1,AZ50,IF(BA$2&lt;=$F$1,'PianificazionePMO(CFI-TS)'!RL23+'PianificazionePMO(CFI-TS)'!VO23+'PianificazionePMO(CFI-TS)'!ZR23,$J20+$I20))</f>
        <v>0.125</v>
      </c>
      <c r="BB50" s="374">
        <f>IF(BB$3=1,BA50,IF(BB$2&lt;=$F$1,'PianificazionePMO(CFI-TS)'!RM23+'PianificazionePMO(CFI-TS)'!VP23+'PianificazionePMO(CFI-TS)'!ZS23,$J20+$I20))</f>
        <v>0.125</v>
      </c>
      <c r="BC50" s="374">
        <f>IF(BC$3=1,BB50,IF(BC$2&lt;=$F$1,'PianificazionePMO(CFI-TS)'!RN23+'PianificazionePMO(CFI-TS)'!VQ23+'PianificazionePMO(CFI-TS)'!ZT23,$J20+$I20))</f>
        <v>0.125</v>
      </c>
      <c r="BD50" s="374">
        <f>IF(BD$3=1,BC50,IF(BD$2&lt;=$F$1,'PianificazionePMO(CFI-TS)'!RO23+'PianificazionePMO(CFI-TS)'!VR23+'PianificazionePMO(CFI-TS)'!ZU23,$J20+$I20))</f>
        <v>0.125</v>
      </c>
      <c r="BE50" s="374">
        <f>IF(BE$3=1,BD50,IF(BE$2&lt;=$F$1,'PianificazionePMO(CFI-TS)'!RP23+'PianificazionePMO(CFI-TS)'!VS23+'PianificazionePMO(CFI-TS)'!ZV23,$J20+$I20))</f>
        <v>0.125</v>
      </c>
      <c r="BF50" s="374">
        <f>IF(BF$3=1,BE50,IF(BF$2&lt;=$F$1,'PianificazionePMO(CFI-TS)'!RQ23+'PianificazionePMO(CFI-TS)'!VT23+'PianificazionePMO(CFI-TS)'!ZW23,$J20+$I20))</f>
        <v>0.125</v>
      </c>
      <c r="BG50" s="374">
        <f>IF(BG$3=1,BF50,IF(BG$2&lt;=$F$1,'PianificazionePMO(CFI-TS)'!RR23+'PianificazionePMO(CFI-TS)'!VU23+'PianificazionePMO(CFI-TS)'!ZX23,$J20+$I20))</f>
        <v>0.125</v>
      </c>
      <c r="BH50" s="374">
        <f>IF(BH$3=1,BG50,IF(BH$2&lt;=$F$1,'PianificazionePMO(CFI-TS)'!RS23+'PianificazionePMO(CFI-TS)'!VV23+'PianificazionePMO(CFI-TS)'!ZY23,$J20+$I20))</f>
        <v>0.125</v>
      </c>
      <c r="BI50" s="374">
        <f>IF(BI$3=1,BH50,IF(BI$2&lt;=$F$1,'PianificazionePMO(CFI-TS)'!RT23+'PianificazionePMO(CFI-TS)'!VW23+'PianificazionePMO(CFI-TS)'!ZZ23,BH50+$I50))</f>
        <v>0.5</v>
      </c>
      <c r="BJ50" s="374">
        <f>IF(BJ$3=1,BI50,IF(BJ$2&lt;=$F$1,'PianificazionePMO(CFI-TS)'!RU23+'PianificazionePMO(CFI-TS)'!VX23+'PianificazionePMO(CFI-TS)'!AAA23,BI50+$I50))</f>
        <v>0.875</v>
      </c>
      <c r="BK50" s="374">
        <f>IF(BK$3=1,BJ50,IF(BK$2&lt;=$F$1,'PianificazionePMO(CFI-TS)'!RV23+'PianificazionePMO(CFI-TS)'!VY23+'PianificazionePMO(CFI-TS)'!AAB23,BJ50+$I50))</f>
        <v>1.25</v>
      </c>
      <c r="BL50" s="374">
        <f>IF(BL$3=1,BK50,IF(BL$2&lt;=$F$1,'PianificazionePMO(CFI-TS)'!RW23+'PianificazionePMO(CFI-TS)'!VZ23+'PianificazionePMO(CFI-TS)'!AAC23,BK50+$I50))</f>
        <v>1.625</v>
      </c>
      <c r="BM50" s="374">
        <f>IF(BM$3=1,BL50,IF(BM$2&lt;=$F$1,'PianificazionePMO(CFI-TS)'!RX23+'PianificazionePMO(CFI-TS)'!WA23+'PianificazionePMO(CFI-TS)'!AAD23,BL50+$I50))</f>
        <v>2</v>
      </c>
      <c r="BN50" s="374">
        <f>IF(BN$3=1,BM50,IF(BN$2&lt;=$F$1,'PianificazionePMO(CFI-TS)'!RY23+'PianificazionePMO(CFI-TS)'!WB23+'PianificazionePMO(CFI-TS)'!AAE23,BM50+$I50))</f>
        <v>2</v>
      </c>
      <c r="BO50" s="374">
        <f>IF(BO$3=1,BN50,IF(BO$2&lt;=$F$1,'PianificazionePMO(CFI-TS)'!RZ23+'PianificazionePMO(CFI-TS)'!WC23+'PianificazionePMO(CFI-TS)'!AAF23,BN50+$I50))</f>
        <v>2</v>
      </c>
      <c r="BP50" s="374">
        <f>IF(BP$3=1,BO50,IF(BP$2&lt;=$F$1,'PianificazionePMO(CFI-TS)'!SA23+'PianificazionePMO(CFI-TS)'!WD23+'PianificazionePMO(CFI-TS)'!AAG23,BO50+$I50))</f>
        <v>2.375</v>
      </c>
      <c r="BQ50" s="374">
        <f>IF(BQ$3=1,BP50,IF(BQ$2&lt;=$F$1,'PianificazionePMO(CFI-TS)'!SB23+'PianificazionePMO(CFI-TS)'!WE23+'PianificazionePMO(CFI-TS)'!AAH23,BP50+$I50))</f>
        <v>2.75</v>
      </c>
      <c r="BR50" s="374">
        <f>IF(BR$3=1,BQ50,IF(BR$2&lt;=$F$1,'PianificazionePMO(CFI-TS)'!SC23+'PianificazionePMO(CFI-TS)'!WF23+'PianificazionePMO(CFI-TS)'!AAI23,BQ50+$I50))</f>
        <v>3.125</v>
      </c>
      <c r="BS50" s="374">
        <f>IF(BS$3=1,BR50,IF(BS$2&lt;=$F$1,'PianificazionePMO(CFI-TS)'!SD23+'PianificazionePMO(CFI-TS)'!WG23+'PianificazionePMO(CFI-TS)'!AAJ23,BR50+$I50))</f>
        <v>3.5</v>
      </c>
      <c r="BT50" s="374">
        <f>IF(BT$3=1,BS50,IF(BT$2&lt;=$F$1,'PianificazionePMO(CFI-TS)'!SE23+'PianificazionePMO(CFI-TS)'!WH23+'PianificazionePMO(CFI-TS)'!AAK23,BS50+$I50))</f>
        <v>3.875</v>
      </c>
      <c r="BU50" s="374">
        <f>IF(BU$3=1,BT50,IF(BU$2&lt;=$F$1,'PianificazionePMO(CFI-TS)'!SF23+'PianificazionePMO(CFI-TS)'!WI23+'PianificazionePMO(CFI-TS)'!AAL23,BT50+$I50))</f>
        <v>3.875</v>
      </c>
      <c r="BV50" s="374">
        <f>IF(BV$3=1,BU50,IF(BV$2&lt;=$F$1,'PianificazionePMO(CFI-TS)'!SG23+'PianificazionePMO(CFI-TS)'!WJ23+'PianificazionePMO(CFI-TS)'!AAM23,BU50+$I50))</f>
        <v>3.875</v>
      </c>
      <c r="BW50" s="374">
        <f>IF(BW$3=1,BV50,IF(BW$2&lt;=$F$1,'PianificazionePMO(CFI-TS)'!SH23+'PianificazionePMO(CFI-TS)'!WK23+'PianificazionePMO(CFI-TS)'!AAN23,BV50+$I50))</f>
        <v>4.25</v>
      </c>
      <c r="BX50" s="374">
        <f>IF(BX$3=1,BW50,IF(BX$2&lt;=$F$1,'PianificazionePMO(CFI-TS)'!SI23+'PianificazionePMO(CFI-TS)'!WL23+'PianificazionePMO(CFI-TS)'!AAO23,BW50+$I50))</f>
        <v>4.25</v>
      </c>
      <c r="BY50" s="374">
        <f>IF(BY$3=1,BX50,IF(BY$2&lt;=$F$1,'PianificazionePMO(CFI-TS)'!SJ23+'PianificazionePMO(CFI-TS)'!WM23+'PianificazionePMO(CFI-TS)'!AAP23,BX50+$I50))</f>
        <v>4.25</v>
      </c>
      <c r="BZ50" s="374">
        <f>IF(BZ$3=1,BY50,IF(BZ$2&lt;=$F$1,'PianificazionePMO(CFI-TS)'!SK23+'PianificazionePMO(CFI-TS)'!WN23+'PianificazionePMO(CFI-TS)'!AAQ23,BY50+$I50))</f>
        <v>4.625</v>
      </c>
      <c r="CA50" s="374">
        <f>IF(CA$3=1,BZ50,IF(CA$2&lt;=$F$1,'PianificazionePMO(CFI-TS)'!SL23+'PianificazionePMO(CFI-TS)'!WO23+'PianificazionePMO(CFI-TS)'!AAR23,BZ50+$I50))</f>
        <v>5</v>
      </c>
      <c r="CB50" s="374">
        <f>IF(CB$3=1,CA50,IF(CB$2&lt;=$F$1,'PianificazionePMO(CFI-TS)'!SM23+'PianificazionePMO(CFI-TS)'!WP23+'PianificazionePMO(CFI-TS)'!AAS23,CA50+$I50))</f>
        <v>5</v>
      </c>
      <c r="CC50" s="374">
        <f>IF(CC$3=1,CB50,IF(CC$2&lt;=$F$1,'PianificazionePMO(CFI-TS)'!SN23+'PianificazionePMO(CFI-TS)'!WQ23+'PianificazionePMO(CFI-TS)'!AAT23,CB50+$I50))</f>
        <v>5</v>
      </c>
      <c r="CD50" s="374">
        <f>IF(CD$3=1,CC50,IF(CD$2&lt;=$F$1,'PianificazionePMO(CFI-TS)'!SO23+'PianificazionePMO(CFI-TS)'!WR23+'PianificazionePMO(CFI-TS)'!AAU23,CC50+$I50))</f>
        <v>5.375</v>
      </c>
      <c r="CE50" s="374">
        <f>IF(CE$3=1,CD50,IF(CE$2&lt;=$F$1,'PianificazionePMO(CFI-TS)'!SP23+'PianificazionePMO(CFI-TS)'!WS23+'PianificazionePMO(CFI-TS)'!AAV23,CD50+$I50))</f>
        <v>5.75</v>
      </c>
      <c r="CF50" s="374">
        <f>IF(CF$3=1,CE50,IF(CF$2&lt;=$F$1,'PianificazionePMO(CFI-TS)'!SQ23+'PianificazionePMO(CFI-TS)'!WT23+'PianificazionePMO(CFI-TS)'!AAW23,CE50+$I50))</f>
        <v>6.125</v>
      </c>
      <c r="CG50" s="374">
        <f>IF(CG$3=1,CF50,IF(CG$2&lt;=$F$1,'PianificazionePMO(CFI-TS)'!SR23+'PianificazionePMO(CFI-TS)'!WU23+'PianificazionePMO(CFI-TS)'!AAX23,CF50+$I50))</f>
        <v>6.5</v>
      </c>
      <c r="CH50" s="374">
        <f>IF(CH$3=1,CG50,IF(CH$2&lt;=$F$1,'PianificazionePMO(CFI-TS)'!SS23+'PianificazionePMO(CFI-TS)'!WV23+'PianificazionePMO(CFI-TS)'!AAY23,CG50+$I50))</f>
        <v>6.875</v>
      </c>
      <c r="CI50" s="374">
        <f>IF(CI$3=1,CH50,IF(CI$2&lt;=$F$1,'PianificazionePMO(CFI-TS)'!ST23+'PianificazionePMO(CFI-TS)'!WW23+'PianificazionePMO(CFI-TS)'!AAZ23,CH50+$I50))</f>
        <v>6.875</v>
      </c>
      <c r="CJ50" s="374">
        <f>IF(CJ$3=1,CI50,IF(CJ$2&lt;=$F$1,'PianificazionePMO(CFI-TS)'!SU23+'PianificazionePMO(CFI-TS)'!WX23+'PianificazionePMO(CFI-TS)'!ABA23,CI50+$I50))</f>
        <v>6.875</v>
      </c>
      <c r="CK50" s="374">
        <f>IF(CK$3=1,CJ50,IF(CK$2&lt;=$F$1,'PianificazionePMO(CFI-TS)'!SV23+'PianificazionePMO(CFI-TS)'!WY23+'PianificazionePMO(CFI-TS)'!ABB23,CJ50+$I50))</f>
        <v>7.25</v>
      </c>
      <c r="CL50" s="374">
        <f>IF(CL$3=1,CK50,IF(CL$2&lt;=$F$1,'PianificazionePMO(CFI-TS)'!SW23+'PianificazionePMO(CFI-TS)'!WZ23+'PianificazionePMO(CFI-TS)'!ABC23,CK50+$I50))</f>
        <v>7.625</v>
      </c>
      <c r="CM50" s="374">
        <f>IF(CM$3=1,CL50,IF(CM$2&lt;=$F$1,'PianificazionePMO(CFI-TS)'!SX23+'PianificazionePMO(CFI-TS)'!XA23+'PianificazionePMO(CFI-TS)'!ABD23,CL50+$I50))</f>
        <v>8</v>
      </c>
      <c r="CN50" s="374">
        <f>IF(CN$3=1,CM50,IF(CN$2&lt;=$F$1,'PianificazionePMO(CFI-TS)'!SY23+'PianificazionePMO(CFI-TS)'!XB23+'PianificazionePMO(CFI-TS)'!ABE23,CM50+$I50))</f>
        <v>8.375</v>
      </c>
      <c r="CO50" s="374">
        <f>IF(CO$3=1,CN50,IF(CO$2&lt;=$F$1,'PianificazionePMO(CFI-TS)'!SZ23+'PianificazionePMO(CFI-TS)'!XC23+'PianificazionePMO(CFI-TS)'!ABF23,CN50+$I50))</f>
        <v>8.75</v>
      </c>
      <c r="CP50" s="374">
        <f>IF(CP$3=1,CO50,IF(CP$2&lt;=$F$1,'PianificazionePMO(CFI-TS)'!TA23+'PianificazionePMO(CFI-TS)'!XD23+'PianificazionePMO(CFI-TS)'!ABG23,CO50+$I50))</f>
        <v>8.75</v>
      </c>
      <c r="CQ50" s="374">
        <f>IF(CQ$3=1,CP50,IF(CQ$2&lt;=$F$1,'PianificazionePMO(CFI-TS)'!TB23+'PianificazionePMO(CFI-TS)'!XE23+'PianificazionePMO(CFI-TS)'!ABH23,CP50+$I50))</f>
        <v>8.75</v>
      </c>
      <c r="CR50" s="374">
        <f>IF(CR$3=1,CQ50,IF(CR$2&lt;=$F$1,'PianificazionePMO(CFI-TS)'!TC23+'PianificazionePMO(CFI-TS)'!XF23+'PianificazionePMO(CFI-TS)'!ABI23,CQ50+$I50))</f>
        <v>9.125</v>
      </c>
      <c r="CS50" s="374">
        <f>IF(CS$3=1,CR50,IF(CS$2&lt;=$F$1,'PianificazionePMO(CFI-TS)'!TD23+'PianificazionePMO(CFI-TS)'!XG23+'PianificazionePMO(CFI-TS)'!ABJ23,CR50+$I50))</f>
        <v>9.5</v>
      </c>
      <c r="CT50" s="374">
        <f>IF(CT$3=1,CS50,IF(CT$2&lt;=$F$1,'PianificazionePMO(CFI-TS)'!TE23+'PianificazionePMO(CFI-TS)'!XH23+'PianificazionePMO(CFI-TS)'!ABK23,CS50+$I50))</f>
        <v>9.875</v>
      </c>
      <c r="CU50" s="374">
        <f>IF(CU$3=1,CT50,IF(CU$2&lt;=$F$1,'PianificazionePMO(CFI-TS)'!TF23+'PianificazionePMO(CFI-TS)'!XI23+'PianificazionePMO(CFI-TS)'!ABL23,CT50+$I50))</f>
        <v>10.25</v>
      </c>
      <c r="CV50" s="374">
        <f>IF(CV$3=1,CU50,IF(CV$2&lt;=$F$1,'PianificazionePMO(CFI-TS)'!TG23+'PianificazionePMO(CFI-TS)'!XJ23+'PianificazionePMO(CFI-TS)'!ABM23,CU50+$I50))</f>
        <v>10.625</v>
      </c>
      <c r="CW50" s="374">
        <f>IF(CW$3=1,CV50,IF(CW$2&lt;=$F$1,'PianificazionePMO(CFI-TS)'!TH23+'PianificazionePMO(CFI-TS)'!XK23+'PianificazionePMO(CFI-TS)'!ABN23,CV50+$I50))</f>
        <v>10.625</v>
      </c>
      <c r="CX50" s="374">
        <f>IF(CX$3=1,CW50,IF(CX$2&lt;=$F$1,'PianificazionePMO(CFI-TS)'!TI23+'PianificazionePMO(CFI-TS)'!XL23+'PianificazionePMO(CFI-TS)'!ABO23,CW50+$I50))</f>
        <v>10.625</v>
      </c>
      <c r="CY50" s="374">
        <f>IF(CY$3=1,CX50,IF(CY$2&lt;=$F$1,'PianificazionePMO(CFI-TS)'!TJ23+'PianificazionePMO(CFI-TS)'!XM23+'PianificazionePMO(CFI-TS)'!ABP23,CX50+$I50))</f>
        <v>11</v>
      </c>
      <c r="CZ50" s="374">
        <f>IF(CZ$3=1,CY50,IF(CZ$2&lt;=$F$1,'PianificazionePMO(CFI-TS)'!TK23+'PianificazionePMO(CFI-TS)'!XN23+'PianificazionePMO(CFI-TS)'!ABQ23,CY50+$I50))</f>
        <v>11.375</v>
      </c>
      <c r="DA50" s="374">
        <f>IF(DA$3=1,CZ50,IF(DA$2&lt;=$F$1,'PianificazionePMO(CFI-TS)'!TL23+'PianificazionePMO(CFI-TS)'!XO23+'PianificazionePMO(CFI-TS)'!ABR23,CZ50+$I50))</f>
        <v>11.75</v>
      </c>
      <c r="DB50" s="374">
        <f>IF(DB$3=1,DA50,IF(DB$2&lt;=$F$1,'PianificazionePMO(CFI-TS)'!TM23+'PianificazionePMO(CFI-TS)'!XP23+'PianificazionePMO(CFI-TS)'!ABS23,DA50+$I50))</f>
        <v>12.125</v>
      </c>
      <c r="DC50" s="374">
        <f>IF(DC$3=1,DB50,IF(DC$2&lt;=$F$1,'PianificazionePMO(CFI-TS)'!TN23+'PianificazionePMO(CFI-TS)'!XQ23+'PianificazionePMO(CFI-TS)'!ABT23,DB50+$I50))</f>
        <v>12.5</v>
      </c>
      <c r="DD50" s="374">
        <f>IF(DD$3=1,DC50,IF(DD$2&lt;=$F$1,'PianificazionePMO(CFI-TS)'!TO23+'PianificazionePMO(CFI-TS)'!XR23+'PianificazionePMO(CFI-TS)'!ABU23,DC50+$I50))</f>
        <v>12.5</v>
      </c>
      <c r="DE50" s="374">
        <f>IF(DE$3=1,DD50,IF(DE$2&lt;=$F$1,'PianificazionePMO(CFI-TS)'!TP23+'PianificazionePMO(CFI-TS)'!XS23+'PianificazionePMO(CFI-TS)'!ABV23,DD50+$I50))</f>
        <v>12.5</v>
      </c>
      <c r="DF50" s="374">
        <f>IF(DF$3=1,DE50,IF(DF$2&lt;=$F$1,'PianificazionePMO(CFI-TS)'!TQ23+'PianificazionePMO(CFI-TS)'!XT23+'PianificazionePMO(CFI-TS)'!ABW23,DE50+$I50))</f>
        <v>12.875</v>
      </c>
      <c r="DG50" s="374">
        <f>IF(DG$3=1,DF50,IF(DG$2&lt;=$F$1,'PianificazionePMO(CFI-TS)'!TR23+'PianificazionePMO(CFI-TS)'!XU23+'PianificazionePMO(CFI-TS)'!ABX23,DF50+$I50))</f>
        <v>13.25</v>
      </c>
      <c r="DH50" s="374">
        <f>IF(DH$3=1,DG50,IF(DH$2&lt;=$F$1,'PianificazionePMO(CFI-TS)'!TS23+'PianificazionePMO(CFI-TS)'!XV23+'PianificazionePMO(CFI-TS)'!ABY23,DG50+$I50))</f>
        <v>13.625</v>
      </c>
      <c r="DI50" s="374">
        <f>IF(DI$3=1,DH50,IF(DI$2&lt;=$F$1,'PianificazionePMO(CFI-TS)'!TT23+'PianificazionePMO(CFI-TS)'!XW23+'PianificazionePMO(CFI-TS)'!ABZ23,DH50+$I50))</f>
        <v>14</v>
      </c>
      <c r="DJ50" s="374">
        <f>IF(DJ$3=1,DI50,IF(DJ$2&lt;=$F$1,'PianificazionePMO(CFI-TS)'!TU23+'PianificazionePMO(CFI-TS)'!XX23+'PianificazionePMO(CFI-TS)'!ACA23,DI50+$I50))</f>
        <v>14.375</v>
      </c>
      <c r="DK50" s="374"/>
      <c r="DL50" s="374"/>
      <c r="DM50" s="374"/>
      <c r="DN50" s="371"/>
      <c r="DO50" s="371"/>
      <c r="DP50" s="371"/>
      <c r="DQ50" s="371"/>
      <c r="DR50" s="371"/>
      <c r="DS50" s="371"/>
      <c r="DT50" s="371"/>
      <c r="DU50" s="371"/>
      <c r="DV50" s="371"/>
      <c r="DW50" s="371"/>
      <c r="DX50" s="371"/>
      <c r="DY50" s="371"/>
      <c r="DZ50" s="371"/>
      <c r="EA50" s="371"/>
      <c r="EB50" s="371"/>
      <c r="EC50" s="371"/>
      <c r="ED50" s="371"/>
      <c r="EE50" s="371"/>
      <c r="EF50" s="371"/>
      <c r="EG50" s="371"/>
      <c r="EH50" s="371"/>
      <c r="EI50" s="371"/>
      <c r="EJ50" s="371"/>
      <c r="EK50" s="371"/>
      <c r="EL50" s="371"/>
      <c r="EM50" s="371"/>
      <c r="EN50" s="371"/>
      <c r="EO50" s="371"/>
      <c r="EP50" s="371"/>
      <c r="EQ50" s="371"/>
      <c r="ER50" s="371"/>
      <c r="ES50" s="371"/>
      <c r="ET50" s="371"/>
      <c r="EU50" s="371"/>
      <c r="EV50" s="371"/>
      <c r="EW50" s="371"/>
      <c r="EX50" s="371"/>
      <c r="EY50" s="371"/>
      <c r="EZ50" s="371"/>
      <c r="FA50" s="371"/>
      <c r="FB50" s="371"/>
      <c r="FC50" s="371"/>
      <c r="FD50" s="371"/>
      <c r="FE50" s="371"/>
      <c r="FF50" s="371"/>
      <c r="FG50" s="371"/>
      <c r="FH50" s="371"/>
      <c r="FI50" s="371"/>
      <c r="FJ50" s="371"/>
    </row>
    <row r="51" spans="1:166" outlineLevel="1">
      <c r="A51" s="824"/>
      <c r="B51" s="362">
        <f t="shared" si="21"/>
        <v>0</v>
      </c>
      <c r="C51" s="362">
        <f t="shared" si="22"/>
        <v>0</v>
      </c>
      <c r="D51" s="362">
        <f t="shared" si="23"/>
        <v>0</v>
      </c>
      <c r="E51" s="369"/>
      <c r="F51" s="370"/>
      <c r="G51" s="369"/>
      <c r="H51" s="378"/>
      <c r="N51" s="374">
        <f>IF(N$3=1,M51,IF(N$2&lt;=$F$1,'PianificazionePMO(CFI-TS)'!PY24+'PianificazionePMO(CFI-TS)'!UB24+'PianificazionePMO(CFI-TS)'!YE24,$J21+$I21))</f>
        <v>0</v>
      </c>
      <c r="O51" s="374">
        <f>IF(O$3=1,N51,IF(O$2&lt;=$F$1,'PianificazionePMO(CFI-TS)'!PZ24+'PianificazionePMO(CFI-TS)'!UC24+'PianificazionePMO(CFI-TS)'!YF24,$J21+$I21))</f>
        <v>0</v>
      </c>
      <c r="P51" s="374">
        <f>IF(P$3=1,O51,IF(P$2&lt;=$F$1,'PianificazionePMO(CFI-TS)'!QA24+'PianificazionePMO(CFI-TS)'!UD24+'PianificazionePMO(CFI-TS)'!YG24,$J21+$I21))</f>
        <v>0</v>
      </c>
      <c r="Q51" s="374">
        <f>IF(Q$3=1,P51,IF(Q$2&lt;=$F$1,'PianificazionePMO(CFI-TS)'!QB24+'PianificazionePMO(CFI-TS)'!UE24+'PianificazionePMO(CFI-TS)'!YH24,$J21+$I21))</f>
        <v>0</v>
      </c>
      <c r="R51" s="374">
        <f>IF(R$3=1,Q51,IF(R$2&lt;=$F$1,'PianificazionePMO(CFI-TS)'!QC24+'PianificazionePMO(CFI-TS)'!UF24+'PianificazionePMO(CFI-TS)'!YI24,$J21+$I21))</f>
        <v>0</v>
      </c>
      <c r="S51" s="374">
        <f>IF(S$3=1,R51,IF(S$2&lt;=$F$1,'PianificazionePMO(CFI-TS)'!QD24+'PianificazionePMO(CFI-TS)'!UG24+'PianificazionePMO(CFI-TS)'!YJ24,$J21+$I21))</f>
        <v>0</v>
      </c>
      <c r="T51" s="374">
        <f>IF(T$3=1,S51,IF(T$2&lt;=$F$1,'PianificazionePMO(CFI-TS)'!QE24+'PianificazionePMO(CFI-TS)'!UH24+'PianificazionePMO(CFI-TS)'!YK24,$J21+$I21))</f>
        <v>0</v>
      </c>
      <c r="U51" s="374">
        <f>IF(U$3=1,T51,IF(U$2&lt;=$F$1,'PianificazionePMO(CFI-TS)'!QF24+'PianificazionePMO(CFI-TS)'!UI24+'PianificazionePMO(CFI-TS)'!YL24,$J21+$I21))</f>
        <v>0</v>
      </c>
      <c r="V51" s="374">
        <f>IF(V$3=1,U51,IF(V$2&lt;=$F$1,'PianificazionePMO(CFI-TS)'!QG24+'PianificazionePMO(CFI-TS)'!UJ24+'PianificazionePMO(CFI-TS)'!YM24,$J21+$I21))</f>
        <v>0</v>
      </c>
      <c r="W51" s="374">
        <f>IF(W$3=1,V51,IF(W$2&lt;=$F$1,'PianificazionePMO(CFI-TS)'!QH24+'PianificazionePMO(CFI-TS)'!UK24+'PianificazionePMO(CFI-TS)'!YN24,$J21+$I21))</f>
        <v>0</v>
      </c>
      <c r="X51" s="374">
        <f>IF(X$3=1,W51,IF(X$2&lt;=$F$1,'PianificazionePMO(CFI-TS)'!QI24+'PianificazionePMO(CFI-TS)'!UL24+'PianificazionePMO(CFI-TS)'!YO24,$J21+$I21))</f>
        <v>0</v>
      </c>
      <c r="Y51" s="374">
        <f>IF(Y$3=1,X51,IF(Y$2&lt;=$F$1,'PianificazionePMO(CFI-TS)'!QJ24+'PianificazionePMO(CFI-TS)'!UM24+'PianificazionePMO(CFI-TS)'!YP24,$J21+$I21))</f>
        <v>0</v>
      </c>
      <c r="Z51" s="374">
        <f>IF(Z$3=1,Y51,IF(Z$2&lt;=$F$1,'PianificazionePMO(CFI-TS)'!QK24+'PianificazionePMO(CFI-TS)'!UN24+'PianificazionePMO(CFI-TS)'!YQ24,$J21+$I21))</f>
        <v>0</v>
      </c>
      <c r="AA51" s="374">
        <f>IF(AA$3=1,Z51,IF(AA$2&lt;=$F$1,'PianificazionePMO(CFI-TS)'!QL24+'PianificazionePMO(CFI-TS)'!UO24+'PianificazionePMO(CFI-TS)'!YR24,$J21+$I21))</f>
        <v>0</v>
      </c>
      <c r="AB51" s="374">
        <f>IF(AB$3=1,AA51,IF(AB$2&lt;=$F$1,'PianificazionePMO(CFI-TS)'!QM24+'PianificazionePMO(CFI-TS)'!UP24+'PianificazionePMO(CFI-TS)'!YS24,$J21+$I21))</f>
        <v>0</v>
      </c>
      <c r="AC51" s="374">
        <f>IF(AC$3=1,AB51,IF(AC$2&lt;=$F$1,'PianificazionePMO(CFI-TS)'!QN24+'PianificazionePMO(CFI-TS)'!UQ24+'PianificazionePMO(CFI-TS)'!YT24,$J21+$I21))</f>
        <v>0</v>
      </c>
      <c r="AD51" s="374">
        <f>IF(AD$3=1,AC51,IF(AD$2&lt;=$F$1,'PianificazionePMO(CFI-TS)'!QO24+'PianificazionePMO(CFI-TS)'!UR24+'PianificazionePMO(CFI-TS)'!YU24,$J21+$I21))</f>
        <v>0</v>
      </c>
      <c r="AE51" s="374">
        <f>IF(AE$3=1,AD51,IF(AE$2&lt;=$F$1,'PianificazionePMO(CFI-TS)'!QP24+'PianificazionePMO(CFI-TS)'!US24+'PianificazionePMO(CFI-TS)'!YV24,$J21+$I21))</f>
        <v>0</v>
      </c>
      <c r="AF51" s="374">
        <f>IF(AF$3=1,AE51,IF(AF$2&lt;=$F$1,'PianificazionePMO(CFI-TS)'!QQ24+'PianificazionePMO(CFI-TS)'!UT24+'PianificazionePMO(CFI-TS)'!YW24,$J21+$I21))</f>
        <v>0</v>
      </c>
      <c r="AG51" s="374">
        <f>IF(AG$3=1,AF51,IF(AG$2&lt;=$F$1,'PianificazionePMO(CFI-TS)'!QR24+'PianificazionePMO(CFI-TS)'!UU24+'PianificazionePMO(CFI-TS)'!YX24,$J21+$I21))</f>
        <v>0</v>
      </c>
      <c r="AH51" s="374">
        <f>IF(AH$3=1,AG51,IF(AH$2&lt;=$F$1,'PianificazionePMO(CFI-TS)'!QS24+'PianificazionePMO(CFI-TS)'!UV24+'PianificazionePMO(CFI-TS)'!YY24,$J21+$I21))</f>
        <v>0</v>
      </c>
      <c r="AI51" s="374">
        <f>IF(AI$3=1,AH51,IF(AI$2&lt;=$F$1,'PianificazionePMO(CFI-TS)'!QT24+'PianificazionePMO(CFI-TS)'!UW24+'PianificazionePMO(CFI-TS)'!YZ24,$J21+$I21))</f>
        <v>0</v>
      </c>
      <c r="AJ51" s="374">
        <f>IF(AJ$3=1,AI51,IF(AJ$2&lt;=$F$1,'PianificazionePMO(CFI-TS)'!QU24+'PianificazionePMO(CFI-TS)'!UX24+'PianificazionePMO(CFI-TS)'!ZA24,$J21+$I21))</f>
        <v>0</v>
      </c>
      <c r="AK51" s="374">
        <f>IF(AK$3=1,AJ51,IF(AK$2&lt;=$F$1,'PianificazionePMO(CFI-TS)'!QV24+'PianificazionePMO(CFI-TS)'!UY24+'PianificazionePMO(CFI-TS)'!ZB24,$J21+$I21))</f>
        <v>0</v>
      </c>
      <c r="AL51" s="374">
        <f>IF(AL$3=1,AK51,IF(AL$2&lt;=$F$1,'PianificazionePMO(CFI-TS)'!QW24+'PianificazionePMO(CFI-TS)'!UZ24+'PianificazionePMO(CFI-TS)'!ZC24,$J21+$I21))</f>
        <v>0</v>
      </c>
      <c r="AM51" s="374">
        <f>IF(AM$3=1,AL51,IF(AM$2&lt;=$F$1,'PianificazionePMO(CFI-TS)'!QX24+'PianificazionePMO(CFI-TS)'!VA24+'PianificazionePMO(CFI-TS)'!ZD24,$J21+$I21))</f>
        <v>0</v>
      </c>
      <c r="AN51" s="374">
        <f>IF(AN$3=1,AM51,IF(AN$2&lt;=$F$1,'PianificazionePMO(CFI-TS)'!QY24+'PianificazionePMO(CFI-TS)'!VB24+'PianificazionePMO(CFI-TS)'!ZE24,$J21+$I21))</f>
        <v>0</v>
      </c>
      <c r="AO51" s="374">
        <f>IF(AO$3=1,AN51,IF(AO$2&lt;=$F$1,'PianificazionePMO(CFI-TS)'!QZ24+'PianificazionePMO(CFI-TS)'!VC24+'PianificazionePMO(CFI-TS)'!ZF24,$J21+$I21))</f>
        <v>0</v>
      </c>
      <c r="AP51" s="374">
        <f>IF(AP$3=1,AO51,IF(AP$2&lt;=$F$1,'PianificazionePMO(CFI-TS)'!RA24+'PianificazionePMO(CFI-TS)'!VD24+'PianificazionePMO(CFI-TS)'!ZG24,$J21+$I21))</f>
        <v>0</v>
      </c>
      <c r="AQ51" s="374">
        <f>IF(AQ$3=1,AP51,IF(AQ$2&lt;=$F$1,'PianificazionePMO(CFI-TS)'!RB24+'PianificazionePMO(CFI-TS)'!VE24+'PianificazionePMO(CFI-TS)'!ZH24,$J21+$I21))</f>
        <v>0</v>
      </c>
      <c r="AR51" s="374">
        <f>IF(AR$3=1,AQ51,IF(AR$2&lt;=$F$1,'PianificazionePMO(CFI-TS)'!RC24+'PianificazionePMO(CFI-TS)'!VF24+'PianificazionePMO(CFI-TS)'!ZI24,$J21+$I21))</f>
        <v>0</v>
      </c>
      <c r="AS51" s="374">
        <f>IF(AS$3=1,AR51,IF(AS$2&lt;=$F$1,'PianificazionePMO(CFI-TS)'!RD24+'PianificazionePMO(CFI-TS)'!VG24+'PianificazionePMO(CFI-TS)'!ZJ24,$J21+$I21))</f>
        <v>0</v>
      </c>
      <c r="AT51" s="374">
        <f>IF(AT$3=1,AS51,IF(AT$2&lt;=$F$1,'PianificazionePMO(CFI-TS)'!RE24+'PianificazionePMO(CFI-TS)'!VH24+'PianificazionePMO(CFI-TS)'!ZK24,$J21+$I21))</f>
        <v>0</v>
      </c>
      <c r="AU51" s="374">
        <f>IF(AU$3=1,AT51,IF(AU$2&lt;=$F$1,'PianificazionePMO(CFI-TS)'!RF24+'PianificazionePMO(CFI-TS)'!VI24+'PianificazionePMO(CFI-TS)'!ZL24,$J21+$I21))</f>
        <v>0</v>
      </c>
      <c r="AV51" s="374">
        <f>IF(AV$3=1,AU51,IF(AV$2&lt;=$F$1,'PianificazionePMO(CFI-TS)'!RG24+'PianificazionePMO(CFI-TS)'!VJ24+'PianificazionePMO(CFI-TS)'!ZM24,$J21+$I21))</f>
        <v>0</v>
      </c>
      <c r="AW51" s="374">
        <f>IF(AW$3=1,AV51,IF(AW$2&lt;=$F$1,'PianificazionePMO(CFI-TS)'!RH24+'PianificazionePMO(CFI-TS)'!VK24+'PianificazionePMO(CFI-TS)'!ZN24,$J21+$I21))</f>
        <v>0</v>
      </c>
      <c r="AX51" s="374">
        <f>IF(AX$3=1,AW51,IF(AX$2&lt;=$F$1,'PianificazionePMO(CFI-TS)'!RI24+'PianificazionePMO(CFI-TS)'!VL24+'PianificazionePMO(CFI-TS)'!ZO24,$J21+$I21))</f>
        <v>0</v>
      </c>
      <c r="AY51" s="374">
        <f>IF(AY$3=1,AX51,IF(AY$2&lt;=$F$1,'PianificazionePMO(CFI-TS)'!RJ24+'PianificazionePMO(CFI-TS)'!VM24+'PianificazionePMO(CFI-TS)'!ZP24,$J21+$I21))</f>
        <v>0</v>
      </c>
      <c r="AZ51" s="374">
        <f>IF(AZ$3=1,AY51,IF(AZ$2&lt;=$F$1,'PianificazionePMO(CFI-TS)'!RK24+'PianificazionePMO(CFI-TS)'!VN24+'PianificazionePMO(CFI-TS)'!ZQ24,$J21+$I21))</f>
        <v>0</v>
      </c>
      <c r="BA51" s="374">
        <f>IF(BA$3=1,AZ51,IF(BA$2&lt;=$F$1,'PianificazionePMO(CFI-TS)'!RL24+'PianificazionePMO(CFI-TS)'!VO24+'PianificazionePMO(CFI-TS)'!ZR24,$J21+$I21))</f>
        <v>0</v>
      </c>
      <c r="BB51" s="374">
        <f>IF(BB$3=1,BA51,IF(BB$2&lt;=$F$1,'PianificazionePMO(CFI-TS)'!RM24+'PianificazionePMO(CFI-TS)'!VP24+'PianificazionePMO(CFI-TS)'!ZS24,$J21+$I21))</f>
        <v>0</v>
      </c>
      <c r="BC51" s="374">
        <f>IF(BC$3=1,BB51,IF(BC$2&lt;=$F$1,'PianificazionePMO(CFI-TS)'!RN24+'PianificazionePMO(CFI-TS)'!VQ24+'PianificazionePMO(CFI-TS)'!ZT24,$J21+$I21))</f>
        <v>0</v>
      </c>
      <c r="BD51" s="374">
        <f>IF(BD$3=1,BC51,IF(BD$2&lt;=$F$1,'PianificazionePMO(CFI-TS)'!RO24+'PianificazionePMO(CFI-TS)'!VR24+'PianificazionePMO(CFI-TS)'!ZU24,$J21+$I21))</f>
        <v>0</v>
      </c>
      <c r="BE51" s="374">
        <f>IF(BE$3=1,BD51,IF(BE$2&lt;=$F$1,'PianificazionePMO(CFI-TS)'!RP24+'PianificazionePMO(CFI-TS)'!VS24+'PianificazionePMO(CFI-TS)'!ZV24,$J21+$I21))</f>
        <v>0</v>
      </c>
      <c r="BF51" s="374">
        <f>IF(BF$3=1,BE51,IF(BF$2&lt;=$F$1,'PianificazionePMO(CFI-TS)'!RQ24+'PianificazionePMO(CFI-TS)'!VT24+'PianificazionePMO(CFI-TS)'!ZW24,$J21+$I21))</f>
        <v>0</v>
      </c>
      <c r="BG51" s="374">
        <f>IF(BG$3=1,BF51,IF(BG$2&lt;=$F$1,'PianificazionePMO(CFI-TS)'!RR24+'PianificazionePMO(CFI-TS)'!VU24+'PianificazionePMO(CFI-TS)'!ZX24,$J21+$I21))</f>
        <v>0</v>
      </c>
      <c r="BH51" s="374">
        <f>IF(BH$3=1,BG51,IF(BH$2&lt;=$F$1,'PianificazionePMO(CFI-TS)'!RS24+'PianificazionePMO(CFI-TS)'!VV24+'PianificazionePMO(CFI-TS)'!ZY24,$J21+$I21))</f>
        <v>0</v>
      </c>
      <c r="BI51" s="374">
        <f>IF(BI$3=1,BH51,IF(BI$2&lt;=$F$1,'PianificazionePMO(CFI-TS)'!RT24+'PianificazionePMO(CFI-TS)'!VW24+'PianificazionePMO(CFI-TS)'!ZZ24,BH51+$I51))</f>
        <v>0</v>
      </c>
      <c r="BJ51" s="374">
        <f>IF(BJ$3=1,BI51,IF(BJ$2&lt;=$F$1,'PianificazionePMO(CFI-TS)'!RU24+'PianificazionePMO(CFI-TS)'!VX24+'PianificazionePMO(CFI-TS)'!AAA24,BI51+$I51))</f>
        <v>0</v>
      </c>
      <c r="BK51" s="374">
        <f>IF(BK$3=1,BJ51,IF(BK$2&lt;=$F$1,'PianificazionePMO(CFI-TS)'!RV24+'PianificazionePMO(CFI-TS)'!VY24+'PianificazionePMO(CFI-TS)'!AAB24,BJ51+$I51))</f>
        <v>0</v>
      </c>
      <c r="BL51" s="374">
        <f>IF(BL$3=1,BK51,IF(BL$2&lt;=$F$1,'PianificazionePMO(CFI-TS)'!RW24+'PianificazionePMO(CFI-TS)'!VZ24+'PianificazionePMO(CFI-TS)'!AAC24,BK51+$I51))</f>
        <v>0</v>
      </c>
      <c r="BM51" s="374">
        <f>IF(BM$3=1,BL51,IF(BM$2&lt;=$F$1,'PianificazionePMO(CFI-TS)'!RX24+'PianificazionePMO(CFI-TS)'!WA24+'PianificazionePMO(CFI-TS)'!AAD24,BL51+$I51))</f>
        <v>0</v>
      </c>
      <c r="BN51" s="374">
        <f>IF(BN$3=1,BM51,IF(BN$2&lt;=$F$1,'PianificazionePMO(CFI-TS)'!RY24+'PianificazionePMO(CFI-TS)'!WB24+'PianificazionePMO(CFI-TS)'!AAE24,BM51+$I51))</f>
        <v>0</v>
      </c>
      <c r="BO51" s="374">
        <f>IF(BO$3=1,BN51,IF(BO$2&lt;=$F$1,'PianificazionePMO(CFI-TS)'!RZ24+'PianificazionePMO(CFI-TS)'!WC24+'PianificazionePMO(CFI-TS)'!AAF24,BN51+$I51))</f>
        <v>0</v>
      </c>
      <c r="BP51" s="374">
        <f>IF(BP$3=1,BO51,IF(BP$2&lt;=$F$1,'PianificazionePMO(CFI-TS)'!SA24+'PianificazionePMO(CFI-TS)'!WD24+'PianificazionePMO(CFI-TS)'!AAG24,BO51+$I51))</f>
        <v>0</v>
      </c>
      <c r="BQ51" s="374">
        <f>IF(BQ$3=1,BP51,IF(BQ$2&lt;=$F$1,'PianificazionePMO(CFI-TS)'!SB24+'PianificazionePMO(CFI-TS)'!WE24+'PianificazionePMO(CFI-TS)'!AAH24,BP51+$I51))</f>
        <v>0</v>
      </c>
      <c r="BR51" s="374">
        <f>IF(BR$3=1,BQ51,IF(BR$2&lt;=$F$1,'PianificazionePMO(CFI-TS)'!SC24+'PianificazionePMO(CFI-TS)'!WF24+'PianificazionePMO(CFI-TS)'!AAI24,BQ51+$I51))</f>
        <v>0</v>
      </c>
      <c r="BS51" s="374">
        <f>IF(BS$3=1,BR51,IF(BS$2&lt;=$F$1,'PianificazionePMO(CFI-TS)'!SD24+'PianificazionePMO(CFI-TS)'!WG24+'PianificazionePMO(CFI-TS)'!AAJ24,BR51+$I51))</f>
        <v>0</v>
      </c>
      <c r="BT51" s="374">
        <f>IF(BT$3=1,BS51,IF(BT$2&lt;=$F$1,'PianificazionePMO(CFI-TS)'!SE24+'PianificazionePMO(CFI-TS)'!WH24+'PianificazionePMO(CFI-TS)'!AAK24,BS51+$I51))</f>
        <v>0</v>
      </c>
      <c r="BU51" s="374">
        <f>IF(BU$3=1,BT51,IF(BU$2&lt;=$F$1,'PianificazionePMO(CFI-TS)'!SF24+'PianificazionePMO(CFI-TS)'!WI24+'PianificazionePMO(CFI-TS)'!AAL24,BT51+$I51))</f>
        <v>0</v>
      </c>
      <c r="BV51" s="374">
        <f>IF(BV$3=1,BU51,IF(BV$2&lt;=$F$1,'PianificazionePMO(CFI-TS)'!SG24+'PianificazionePMO(CFI-TS)'!WJ24+'PianificazionePMO(CFI-TS)'!AAM24,BU51+$I51))</f>
        <v>0</v>
      </c>
      <c r="BW51" s="374">
        <f>IF(BW$3=1,BV51,IF(BW$2&lt;=$F$1,'PianificazionePMO(CFI-TS)'!SH24+'PianificazionePMO(CFI-TS)'!WK24+'PianificazionePMO(CFI-TS)'!AAN24,BV51+$I51))</f>
        <v>0</v>
      </c>
      <c r="BX51" s="374">
        <f>IF(BX$3=1,BW51,IF(BX$2&lt;=$F$1,'PianificazionePMO(CFI-TS)'!SI24+'PianificazionePMO(CFI-TS)'!WL24+'PianificazionePMO(CFI-TS)'!AAO24,BW51+$I51))</f>
        <v>0</v>
      </c>
      <c r="BY51" s="374">
        <f>IF(BY$3=1,BX51,IF(BY$2&lt;=$F$1,'PianificazionePMO(CFI-TS)'!SJ24+'PianificazionePMO(CFI-TS)'!WM24+'PianificazionePMO(CFI-TS)'!AAP24,BX51+$I51))</f>
        <v>0</v>
      </c>
      <c r="BZ51" s="374">
        <f>IF(BZ$3=1,BY51,IF(BZ$2&lt;=$F$1,'PianificazionePMO(CFI-TS)'!SK24+'PianificazionePMO(CFI-TS)'!WN24+'PianificazionePMO(CFI-TS)'!AAQ24,BY51+$I51))</f>
        <v>0</v>
      </c>
      <c r="CA51" s="374">
        <f>IF(CA$3=1,BZ51,IF(CA$2&lt;=$F$1,'PianificazionePMO(CFI-TS)'!SL24+'PianificazionePMO(CFI-TS)'!WO24+'PianificazionePMO(CFI-TS)'!AAR24,BZ51+$I51))</f>
        <v>0</v>
      </c>
      <c r="CB51" s="374">
        <f>IF(CB$3=1,CA51,IF(CB$2&lt;=$F$1,'PianificazionePMO(CFI-TS)'!SM24+'PianificazionePMO(CFI-TS)'!WP24+'PianificazionePMO(CFI-TS)'!AAS24,CA51+$I51))</f>
        <v>0</v>
      </c>
      <c r="CC51" s="374">
        <f>IF(CC$3=1,CB51,IF(CC$2&lt;=$F$1,'PianificazionePMO(CFI-TS)'!SN24+'PianificazionePMO(CFI-TS)'!WQ24+'PianificazionePMO(CFI-TS)'!AAT24,CB51+$I51))</f>
        <v>0</v>
      </c>
      <c r="CD51" s="374">
        <f>IF(CD$3=1,CC51,IF(CD$2&lt;=$F$1,'PianificazionePMO(CFI-TS)'!SO24+'PianificazionePMO(CFI-TS)'!WR24+'PianificazionePMO(CFI-TS)'!AAU24,CC51+$I51))</f>
        <v>0</v>
      </c>
      <c r="CE51" s="374">
        <f>IF(CE$3=1,CD51,IF(CE$2&lt;=$F$1,'PianificazionePMO(CFI-TS)'!SP24+'PianificazionePMO(CFI-TS)'!WS24+'PianificazionePMO(CFI-TS)'!AAV24,CD51+$I51))</f>
        <v>0</v>
      </c>
      <c r="CF51" s="374">
        <f>IF(CF$3=1,CE51,IF(CF$2&lt;=$F$1,'PianificazionePMO(CFI-TS)'!SQ24+'PianificazionePMO(CFI-TS)'!WT24+'PianificazionePMO(CFI-TS)'!AAW24,CE51+$I51))</f>
        <v>0</v>
      </c>
      <c r="CG51" s="374">
        <f>IF(CG$3=1,CF51,IF(CG$2&lt;=$F$1,'PianificazionePMO(CFI-TS)'!SR24+'PianificazionePMO(CFI-TS)'!WU24+'PianificazionePMO(CFI-TS)'!AAX24,CF51+$I51))</f>
        <v>0</v>
      </c>
      <c r="CH51" s="374">
        <f>IF(CH$3=1,CG51,IF(CH$2&lt;=$F$1,'PianificazionePMO(CFI-TS)'!SS24+'PianificazionePMO(CFI-TS)'!WV24+'PianificazionePMO(CFI-TS)'!AAY24,CG51+$I51))</f>
        <v>0</v>
      </c>
      <c r="CI51" s="374">
        <f>IF(CI$3=1,CH51,IF(CI$2&lt;=$F$1,'PianificazionePMO(CFI-TS)'!ST24+'PianificazionePMO(CFI-TS)'!WW24+'PianificazionePMO(CFI-TS)'!AAZ24,CH51+$I51))</f>
        <v>0</v>
      </c>
      <c r="CJ51" s="374">
        <f>IF(CJ$3=1,CI51,IF(CJ$2&lt;=$F$1,'PianificazionePMO(CFI-TS)'!SU24+'PianificazionePMO(CFI-TS)'!WX24+'PianificazionePMO(CFI-TS)'!ABA24,CI51+$I51))</f>
        <v>0</v>
      </c>
      <c r="CK51" s="374">
        <f>IF(CK$3=1,CJ51,IF(CK$2&lt;=$F$1,'PianificazionePMO(CFI-TS)'!SV24+'PianificazionePMO(CFI-TS)'!WY24+'PianificazionePMO(CFI-TS)'!ABB24,CJ51+$I51))</f>
        <v>0</v>
      </c>
      <c r="CL51" s="374">
        <f>IF(CL$3=1,CK51,IF(CL$2&lt;=$F$1,'PianificazionePMO(CFI-TS)'!SW24+'PianificazionePMO(CFI-TS)'!WZ24+'PianificazionePMO(CFI-TS)'!ABC24,CK51+$I51))</f>
        <v>0</v>
      </c>
      <c r="CM51" s="374">
        <f>IF(CM$3=1,CL51,IF(CM$2&lt;=$F$1,'PianificazionePMO(CFI-TS)'!SX24+'PianificazionePMO(CFI-TS)'!XA24+'PianificazionePMO(CFI-TS)'!ABD24,CL51+$I51))</f>
        <v>0</v>
      </c>
      <c r="CN51" s="374">
        <f>IF(CN$3=1,CM51,IF(CN$2&lt;=$F$1,'PianificazionePMO(CFI-TS)'!SY24+'PianificazionePMO(CFI-TS)'!XB24+'PianificazionePMO(CFI-TS)'!ABE24,CM51+$I51))</f>
        <v>0</v>
      </c>
      <c r="CO51" s="374">
        <f>IF(CO$3=1,CN51,IF(CO$2&lt;=$F$1,'PianificazionePMO(CFI-TS)'!SZ24+'PianificazionePMO(CFI-TS)'!XC24+'PianificazionePMO(CFI-TS)'!ABF24,CN51+$I51))</f>
        <v>0</v>
      </c>
      <c r="CP51" s="374">
        <f>IF(CP$3=1,CO51,IF(CP$2&lt;=$F$1,'PianificazionePMO(CFI-TS)'!TA24+'PianificazionePMO(CFI-TS)'!XD24+'PianificazionePMO(CFI-TS)'!ABG24,CO51+$I51))</f>
        <v>0</v>
      </c>
      <c r="CQ51" s="374">
        <f>IF(CQ$3=1,CP51,IF(CQ$2&lt;=$F$1,'PianificazionePMO(CFI-TS)'!TB24+'PianificazionePMO(CFI-TS)'!XE24+'PianificazionePMO(CFI-TS)'!ABH24,CP51+$I51))</f>
        <v>0</v>
      </c>
      <c r="CR51" s="374">
        <f>IF(CR$3=1,CQ51,IF(CR$2&lt;=$F$1,'PianificazionePMO(CFI-TS)'!TC24+'PianificazionePMO(CFI-TS)'!XF24+'PianificazionePMO(CFI-TS)'!ABI24,CQ51+$I51))</f>
        <v>0</v>
      </c>
      <c r="CS51" s="374">
        <f>IF(CS$3=1,CR51,IF(CS$2&lt;=$F$1,'PianificazionePMO(CFI-TS)'!TD24+'PianificazionePMO(CFI-TS)'!XG24+'PianificazionePMO(CFI-TS)'!ABJ24,CR51+$I51))</f>
        <v>0</v>
      </c>
      <c r="CT51" s="374">
        <f>IF(CT$3=1,CS51,IF(CT$2&lt;=$F$1,'PianificazionePMO(CFI-TS)'!TE24+'PianificazionePMO(CFI-TS)'!XH24+'PianificazionePMO(CFI-TS)'!ABK24,CS51+$I51))</f>
        <v>0</v>
      </c>
      <c r="CU51" s="374">
        <f>IF(CU$3=1,CT51,IF(CU$2&lt;=$F$1,'PianificazionePMO(CFI-TS)'!TF24+'PianificazionePMO(CFI-TS)'!XI24+'PianificazionePMO(CFI-TS)'!ABL24,CT51+$I51))</f>
        <v>0</v>
      </c>
      <c r="CV51" s="374">
        <f>IF(CV$3=1,CU51,IF(CV$2&lt;=$F$1,'PianificazionePMO(CFI-TS)'!TG24+'PianificazionePMO(CFI-TS)'!XJ24+'PianificazionePMO(CFI-TS)'!ABM24,CU51+$I51))</f>
        <v>0</v>
      </c>
      <c r="CW51" s="374">
        <f>IF(CW$3=1,CV51,IF(CW$2&lt;=$F$1,'PianificazionePMO(CFI-TS)'!TH24+'PianificazionePMO(CFI-TS)'!XK24+'PianificazionePMO(CFI-TS)'!ABN24,CV51+$I51))</f>
        <v>0</v>
      </c>
      <c r="CX51" s="374">
        <f>IF(CX$3=1,CW51,IF(CX$2&lt;=$F$1,'PianificazionePMO(CFI-TS)'!TI24+'PianificazionePMO(CFI-TS)'!XL24+'PianificazionePMO(CFI-TS)'!ABO24,CW51+$I51))</f>
        <v>0</v>
      </c>
      <c r="CY51" s="374">
        <f>IF(CY$3=1,CX51,IF(CY$2&lt;=$F$1,'PianificazionePMO(CFI-TS)'!TJ24+'PianificazionePMO(CFI-TS)'!XM24+'PianificazionePMO(CFI-TS)'!ABP24,CX51+$I51))</f>
        <v>0</v>
      </c>
      <c r="CZ51" s="374">
        <f>IF(CZ$3=1,CY51,IF(CZ$2&lt;=$F$1,'PianificazionePMO(CFI-TS)'!TK24+'PianificazionePMO(CFI-TS)'!XN24+'PianificazionePMO(CFI-TS)'!ABQ24,CY51+$I51))</f>
        <v>0</v>
      </c>
      <c r="DA51" s="374">
        <f>IF(DA$3=1,CZ51,IF(DA$2&lt;=$F$1,'PianificazionePMO(CFI-TS)'!TL24+'PianificazionePMO(CFI-TS)'!XO24+'PianificazionePMO(CFI-TS)'!ABR24,CZ51+$I51))</f>
        <v>0</v>
      </c>
      <c r="DB51" s="374">
        <f>IF(DB$3=1,DA51,IF(DB$2&lt;=$F$1,'PianificazionePMO(CFI-TS)'!TM24+'PianificazionePMO(CFI-TS)'!XP24+'PianificazionePMO(CFI-TS)'!ABS24,DA51+$I51))</f>
        <v>0</v>
      </c>
      <c r="DC51" s="374">
        <f>IF(DC$3=1,DB51,IF(DC$2&lt;=$F$1,'PianificazionePMO(CFI-TS)'!TN24+'PianificazionePMO(CFI-TS)'!XQ24+'PianificazionePMO(CFI-TS)'!ABT24,DB51+$I51))</f>
        <v>0</v>
      </c>
      <c r="DD51" s="374">
        <f>IF(DD$3=1,DC51,IF(DD$2&lt;=$F$1,'PianificazionePMO(CFI-TS)'!TO24+'PianificazionePMO(CFI-TS)'!XR24+'PianificazionePMO(CFI-TS)'!ABU24,DC51+$I51))</f>
        <v>0</v>
      </c>
      <c r="DE51" s="374">
        <f>IF(DE$3=1,DD51,IF(DE$2&lt;=$F$1,'PianificazionePMO(CFI-TS)'!TP24+'PianificazionePMO(CFI-TS)'!XS24+'PianificazionePMO(CFI-TS)'!ABV24,DD51+$I51))</f>
        <v>0</v>
      </c>
      <c r="DF51" s="374">
        <f>IF(DF$3=1,DE51,IF(DF$2&lt;=$F$1,'PianificazionePMO(CFI-TS)'!TQ24+'PianificazionePMO(CFI-TS)'!XT24+'PianificazionePMO(CFI-TS)'!ABW24,DE51+$I51))</f>
        <v>0</v>
      </c>
      <c r="DG51" s="374">
        <f>IF(DG$3=1,DF51,IF(DG$2&lt;=$F$1,'PianificazionePMO(CFI-TS)'!TR24+'PianificazionePMO(CFI-TS)'!XU24+'PianificazionePMO(CFI-TS)'!ABX24,DF51+$I51))</f>
        <v>0</v>
      </c>
      <c r="DH51" s="374">
        <f>IF(DH$3=1,DG51,IF(DH$2&lt;=$F$1,'PianificazionePMO(CFI-TS)'!TS24+'PianificazionePMO(CFI-TS)'!XV24+'PianificazionePMO(CFI-TS)'!ABY24,DG51+$I51))</f>
        <v>0</v>
      </c>
      <c r="DI51" s="374">
        <f>IF(DI$3=1,DH51,IF(DI$2&lt;=$F$1,'PianificazionePMO(CFI-TS)'!TT24+'PianificazionePMO(CFI-TS)'!XW24+'PianificazionePMO(CFI-TS)'!ABZ24,DH51+$I51))</f>
        <v>0</v>
      </c>
      <c r="DJ51" s="374">
        <f>IF(DJ$3=1,DI51,IF(DJ$2&lt;=$F$1,'PianificazionePMO(CFI-TS)'!TU24+'PianificazionePMO(CFI-TS)'!XX24+'PianificazionePMO(CFI-TS)'!ACA24,DI51+$I51))</f>
        <v>0</v>
      </c>
      <c r="DK51" s="374"/>
      <c r="DL51" s="374"/>
      <c r="DM51" s="374"/>
      <c r="DN51" s="371"/>
      <c r="DO51" s="371"/>
      <c r="DP51" s="371"/>
      <c r="DQ51" s="371"/>
      <c r="DR51" s="371"/>
      <c r="DS51" s="371"/>
      <c r="DT51" s="371"/>
      <c r="DU51" s="371"/>
      <c r="DV51" s="371"/>
      <c r="DW51" s="371"/>
      <c r="DX51" s="371"/>
      <c r="DY51" s="371"/>
      <c r="DZ51" s="371"/>
      <c r="EA51" s="371"/>
      <c r="EB51" s="371"/>
      <c r="EC51" s="371"/>
      <c r="ED51" s="371"/>
      <c r="EE51" s="371"/>
      <c r="EF51" s="371"/>
      <c r="EG51" s="371"/>
      <c r="EH51" s="371"/>
      <c r="EI51" s="371"/>
      <c r="EJ51" s="371"/>
      <c r="EK51" s="371"/>
      <c r="EL51" s="371"/>
      <c r="EM51" s="371"/>
      <c r="EN51" s="371"/>
      <c r="EO51" s="371"/>
      <c r="EP51" s="371"/>
      <c r="EQ51" s="371"/>
      <c r="ER51" s="371"/>
      <c r="ES51" s="371"/>
      <c r="ET51" s="371"/>
      <c r="EU51" s="371"/>
      <c r="EV51" s="371"/>
      <c r="EW51" s="371"/>
      <c r="EX51" s="371"/>
      <c r="EY51" s="371"/>
      <c r="EZ51" s="371"/>
      <c r="FA51" s="371"/>
      <c r="FB51" s="371"/>
      <c r="FC51" s="371"/>
      <c r="FD51" s="371"/>
      <c r="FE51" s="371"/>
      <c r="FF51" s="371"/>
      <c r="FG51" s="371"/>
      <c r="FH51" s="371"/>
      <c r="FI51" s="371"/>
      <c r="FJ51" s="371"/>
    </row>
    <row r="52" spans="1:166" outlineLevel="1">
      <c r="A52" s="824"/>
      <c r="B52" s="362">
        <f t="shared" si="21"/>
        <v>0</v>
      </c>
      <c r="C52" s="362">
        <f t="shared" si="22"/>
        <v>0</v>
      </c>
      <c r="D52" s="362">
        <f t="shared" si="23"/>
        <v>0</v>
      </c>
      <c r="E52" s="369"/>
      <c r="F52" s="370"/>
      <c r="G52" s="369"/>
      <c r="H52" s="378"/>
      <c r="N52" s="374">
        <f>IF(N$3=1,M52,IF(N$2&lt;=$F$1,'PianificazionePMO(CFI-TS)'!PY25+'PianificazionePMO(CFI-TS)'!UB25+'PianificazionePMO(CFI-TS)'!YE25,$J22+$I22))</f>
        <v>0</v>
      </c>
      <c r="O52" s="374">
        <f>IF(O$3=1,N52,IF(O$2&lt;=$F$1,'PianificazionePMO(CFI-TS)'!PZ25+'PianificazionePMO(CFI-TS)'!UC25+'PianificazionePMO(CFI-TS)'!YF25,$J22+$I22))</f>
        <v>0</v>
      </c>
      <c r="P52" s="374">
        <f>IF(P$3=1,O52,IF(P$2&lt;=$F$1,'PianificazionePMO(CFI-TS)'!QA25+'PianificazionePMO(CFI-TS)'!UD25+'PianificazionePMO(CFI-TS)'!YG25,$J22+$I22))</f>
        <v>0</v>
      </c>
      <c r="Q52" s="374">
        <f>IF(Q$3=1,P52,IF(Q$2&lt;=$F$1,'PianificazionePMO(CFI-TS)'!QB25+'PianificazionePMO(CFI-TS)'!UE25+'PianificazionePMO(CFI-TS)'!YH25,$J22+$I22))</f>
        <v>0</v>
      </c>
      <c r="R52" s="374">
        <f>IF(R$3=1,Q52,IF(R$2&lt;=$F$1,'PianificazionePMO(CFI-TS)'!QC25+'PianificazionePMO(CFI-TS)'!UF25+'PianificazionePMO(CFI-TS)'!YI25,$J22+$I22))</f>
        <v>0</v>
      </c>
      <c r="S52" s="374">
        <f>IF(S$3=1,R52,IF(S$2&lt;=$F$1,'PianificazionePMO(CFI-TS)'!QD25+'PianificazionePMO(CFI-TS)'!UG25+'PianificazionePMO(CFI-TS)'!YJ25,$J22+$I22))</f>
        <v>0</v>
      </c>
      <c r="T52" s="374">
        <f>IF(T$3=1,S52,IF(T$2&lt;=$F$1,'PianificazionePMO(CFI-TS)'!QE25+'PianificazionePMO(CFI-TS)'!UH25+'PianificazionePMO(CFI-TS)'!YK25,$J22+$I22))</f>
        <v>0</v>
      </c>
      <c r="U52" s="374">
        <f>IF(U$3=1,T52,IF(U$2&lt;=$F$1,'PianificazionePMO(CFI-TS)'!QF25+'PianificazionePMO(CFI-TS)'!UI25+'PianificazionePMO(CFI-TS)'!YL25,$J22+$I22))</f>
        <v>0</v>
      </c>
      <c r="V52" s="374">
        <f>IF(V$3=1,U52,IF(V$2&lt;=$F$1,'PianificazionePMO(CFI-TS)'!QG25+'PianificazionePMO(CFI-TS)'!UJ25+'PianificazionePMO(CFI-TS)'!YM25,$J22+$I22))</f>
        <v>0</v>
      </c>
      <c r="W52" s="374">
        <f>IF(W$3=1,V52,IF(W$2&lt;=$F$1,'PianificazionePMO(CFI-TS)'!QH25+'PianificazionePMO(CFI-TS)'!UK25+'PianificazionePMO(CFI-TS)'!YN25,$J22+$I22))</f>
        <v>0</v>
      </c>
      <c r="X52" s="374">
        <f>IF(X$3=1,W52,IF(X$2&lt;=$F$1,'PianificazionePMO(CFI-TS)'!QI25+'PianificazionePMO(CFI-TS)'!UL25+'PianificazionePMO(CFI-TS)'!YO25,$J22+$I22))</f>
        <v>0</v>
      </c>
      <c r="Y52" s="374">
        <f>IF(Y$3=1,X52,IF(Y$2&lt;=$F$1,'PianificazionePMO(CFI-TS)'!QJ25+'PianificazionePMO(CFI-TS)'!UM25+'PianificazionePMO(CFI-TS)'!YP25,$J22+$I22))</f>
        <v>0</v>
      </c>
      <c r="Z52" s="374">
        <f>IF(Z$3=1,Y52,IF(Z$2&lt;=$F$1,'PianificazionePMO(CFI-TS)'!QK25+'PianificazionePMO(CFI-TS)'!UN25+'PianificazionePMO(CFI-TS)'!YQ25,$J22+$I22))</f>
        <v>0</v>
      </c>
      <c r="AA52" s="374">
        <f>IF(AA$3=1,Z52,IF(AA$2&lt;=$F$1,'PianificazionePMO(CFI-TS)'!QL25+'PianificazionePMO(CFI-TS)'!UO25+'PianificazionePMO(CFI-TS)'!YR25,$J22+$I22))</f>
        <v>0</v>
      </c>
      <c r="AB52" s="374">
        <f>IF(AB$3=1,AA52,IF(AB$2&lt;=$F$1,'PianificazionePMO(CFI-TS)'!QM25+'PianificazionePMO(CFI-TS)'!UP25+'PianificazionePMO(CFI-TS)'!YS25,$J22+$I22))</f>
        <v>0</v>
      </c>
      <c r="AC52" s="374">
        <f>IF(AC$3=1,AB52,IF(AC$2&lt;=$F$1,'PianificazionePMO(CFI-TS)'!QN25+'PianificazionePMO(CFI-TS)'!UQ25+'PianificazionePMO(CFI-TS)'!YT25,$J22+$I22))</f>
        <v>0</v>
      </c>
      <c r="AD52" s="374">
        <f>IF(AD$3=1,AC52,IF(AD$2&lt;=$F$1,'PianificazionePMO(CFI-TS)'!QO25+'PianificazionePMO(CFI-TS)'!UR25+'PianificazionePMO(CFI-TS)'!YU25,$J22+$I22))</f>
        <v>0</v>
      </c>
      <c r="AE52" s="374">
        <f>IF(AE$3=1,AD52,IF(AE$2&lt;=$F$1,'PianificazionePMO(CFI-TS)'!QP25+'PianificazionePMO(CFI-TS)'!US25+'PianificazionePMO(CFI-TS)'!YV25,$J22+$I22))</f>
        <v>0</v>
      </c>
      <c r="AF52" s="374">
        <f>IF(AF$3=1,AE52,IF(AF$2&lt;=$F$1,'PianificazionePMO(CFI-TS)'!QQ25+'PianificazionePMO(CFI-TS)'!UT25+'PianificazionePMO(CFI-TS)'!YW25,$J22+$I22))</f>
        <v>0</v>
      </c>
      <c r="AG52" s="374">
        <f>IF(AG$3=1,AF52,IF(AG$2&lt;=$F$1,'PianificazionePMO(CFI-TS)'!QR25+'PianificazionePMO(CFI-TS)'!UU25+'PianificazionePMO(CFI-TS)'!YX25,$J22+$I22))</f>
        <v>0</v>
      </c>
      <c r="AH52" s="374">
        <f>IF(AH$3=1,AG52,IF(AH$2&lt;=$F$1,'PianificazionePMO(CFI-TS)'!QS25+'PianificazionePMO(CFI-TS)'!UV25+'PianificazionePMO(CFI-TS)'!YY25,$J22+$I22))</f>
        <v>0</v>
      </c>
      <c r="AI52" s="374">
        <f>IF(AI$3=1,AH52,IF(AI$2&lt;=$F$1,'PianificazionePMO(CFI-TS)'!QT25+'PianificazionePMO(CFI-TS)'!UW25+'PianificazionePMO(CFI-TS)'!YZ25,$J22+$I22))</f>
        <v>0</v>
      </c>
      <c r="AJ52" s="374">
        <f>IF(AJ$3=1,AI52,IF(AJ$2&lt;=$F$1,'PianificazionePMO(CFI-TS)'!QU25+'PianificazionePMO(CFI-TS)'!UX25+'PianificazionePMO(CFI-TS)'!ZA25,$J22+$I22))</f>
        <v>0</v>
      </c>
      <c r="AK52" s="374">
        <f>IF(AK$3=1,AJ52,IF(AK$2&lt;=$F$1,'PianificazionePMO(CFI-TS)'!QV25+'PianificazionePMO(CFI-TS)'!UY25+'PianificazionePMO(CFI-TS)'!ZB25,$J22+$I22))</f>
        <v>0</v>
      </c>
      <c r="AL52" s="374">
        <f>IF(AL$3=1,AK52,IF(AL$2&lt;=$F$1,'PianificazionePMO(CFI-TS)'!QW25+'PianificazionePMO(CFI-TS)'!UZ25+'PianificazionePMO(CFI-TS)'!ZC25,$J22+$I22))</f>
        <v>0</v>
      </c>
      <c r="AM52" s="374">
        <f>IF(AM$3=1,AL52,IF(AM$2&lt;=$F$1,'PianificazionePMO(CFI-TS)'!QX25+'PianificazionePMO(CFI-TS)'!VA25+'PianificazionePMO(CFI-TS)'!ZD25,$J22+$I22))</f>
        <v>0</v>
      </c>
      <c r="AN52" s="374">
        <f>IF(AN$3=1,AM52,IF(AN$2&lt;=$F$1,'PianificazionePMO(CFI-TS)'!QY25+'PianificazionePMO(CFI-TS)'!VB25+'PianificazionePMO(CFI-TS)'!ZE25,$J22+$I22))</f>
        <v>0</v>
      </c>
      <c r="AO52" s="374">
        <f>IF(AO$3=1,AN52,IF(AO$2&lt;=$F$1,'PianificazionePMO(CFI-TS)'!QZ25+'PianificazionePMO(CFI-TS)'!VC25+'PianificazionePMO(CFI-TS)'!ZF25,$J22+$I22))</f>
        <v>0</v>
      </c>
      <c r="AP52" s="374">
        <f>IF(AP$3=1,AO52,IF(AP$2&lt;=$F$1,'PianificazionePMO(CFI-TS)'!RA25+'PianificazionePMO(CFI-TS)'!VD25+'PianificazionePMO(CFI-TS)'!ZG25,$J22+$I22))</f>
        <v>0</v>
      </c>
      <c r="AQ52" s="374">
        <f>IF(AQ$3=1,AP52,IF(AQ$2&lt;=$F$1,'PianificazionePMO(CFI-TS)'!RB25+'PianificazionePMO(CFI-TS)'!VE25+'PianificazionePMO(CFI-TS)'!ZH25,$J22+$I22))</f>
        <v>0</v>
      </c>
      <c r="AR52" s="374">
        <f>IF(AR$3=1,AQ52,IF(AR$2&lt;=$F$1,'PianificazionePMO(CFI-TS)'!RC25+'PianificazionePMO(CFI-TS)'!VF25+'PianificazionePMO(CFI-TS)'!ZI25,$J22+$I22))</f>
        <v>0</v>
      </c>
      <c r="AS52" s="374">
        <f>IF(AS$3=1,AR52,IF(AS$2&lt;=$F$1,'PianificazionePMO(CFI-TS)'!RD25+'PianificazionePMO(CFI-TS)'!VG25+'PianificazionePMO(CFI-TS)'!ZJ25,$J22+$I22))</f>
        <v>0</v>
      </c>
      <c r="AT52" s="374">
        <f>IF(AT$3=1,AS52,IF(AT$2&lt;=$F$1,'PianificazionePMO(CFI-TS)'!RE25+'PianificazionePMO(CFI-TS)'!VH25+'PianificazionePMO(CFI-TS)'!ZK25,$J22+$I22))</f>
        <v>0</v>
      </c>
      <c r="AU52" s="374">
        <f>IF(AU$3=1,AT52,IF(AU$2&lt;=$F$1,'PianificazionePMO(CFI-TS)'!RF25+'PianificazionePMO(CFI-TS)'!VI25+'PianificazionePMO(CFI-TS)'!ZL25,$J22+$I22))</f>
        <v>0</v>
      </c>
      <c r="AV52" s="374">
        <f>IF(AV$3=1,AU52,IF(AV$2&lt;=$F$1,'PianificazionePMO(CFI-TS)'!RG25+'PianificazionePMO(CFI-TS)'!VJ25+'PianificazionePMO(CFI-TS)'!ZM25,$J22+$I22))</f>
        <v>0</v>
      </c>
      <c r="AW52" s="374">
        <f>IF(AW$3=1,AV52,IF(AW$2&lt;=$F$1,'PianificazionePMO(CFI-TS)'!RH25+'PianificazionePMO(CFI-TS)'!VK25+'PianificazionePMO(CFI-TS)'!ZN25,$J22+$I22))</f>
        <v>0</v>
      </c>
      <c r="AX52" s="374">
        <f>IF(AX$3=1,AW52,IF(AX$2&lt;=$F$1,'PianificazionePMO(CFI-TS)'!RI25+'PianificazionePMO(CFI-TS)'!VL25+'PianificazionePMO(CFI-TS)'!ZO25,$J22+$I22))</f>
        <v>0</v>
      </c>
      <c r="AY52" s="374">
        <f>IF(AY$3=1,AX52,IF(AY$2&lt;=$F$1,'PianificazionePMO(CFI-TS)'!RJ25+'PianificazionePMO(CFI-TS)'!VM25+'PianificazionePMO(CFI-TS)'!ZP25,$J22+$I22))</f>
        <v>0</v>
      </c>
      <c r="AZ52" s="374">
        <f>IF(AZ$3=1,AY52,IF(AZ$2&lt;=$F$1,'PianificazionePMO(CFI-TS)'!RK25+'PianificazionePMO(CFI-TS)'!VN25+'PianificazionePMO(CFI-TS)'!ZQ25,$J22+$I22))</f>
        <v>0</v>
      </c>
      <c r="BA52" s="374">
        <f>IF(BA$3=1,AZ52,IF(BA$2&lt;=$F$1,'PianificazionePMO(CFI-TS)'!RL25+'PianificazionePMO(CFI-TS)'!VO25+'PianificazionePMO(CFI-TS)'!ZR25,$J22+$I22))</f>
        <v>0</v>
      </c>
      <c r="BB52" s="374">
        <f>IF(BB$3=1,BA52,IF(BB$2&lt;=$F$1,'PianificazionePMO(CFI-TS)'!RM25+'PianificazionePMO(CFI-TS)'!VP25+'PianificazionePMO(CFI-TS)'!ZS25,$J22+$I22))</f>
        <v>0</v>
      </c>
      <c r="BC52" s="374">
        <f>IF(BC$3=1,BB52,IF(BC$2&lt;=$F$1,'PianificazionePMO(CFI-TS)'!RN25+'PianificazionePMO(CFI-TS)'!VQ25+'PianificazionePMO(CFI-TS)'!ZT25,$J22+$I22))</f>
        <v>0</v>
      </c>
      <c r="BD52" s="374">
        <f>IF(BD$3=1,BC52,IF(BD$2&lt;=$F$1,'PianificazionePMO(CFI-TS)'!RO25+'PianificazionePMO(CFI-TS)'!VR25+'PianificazionePMO(CFI-TS)'!ZU25,$J22+$I22))</f>
        <v>0</v>
      </c>
      <c r="BE52" s="374">
        <f>IF(BE$3=1,BD52,IF(BE$2&lt;=$F$1,'PianificazionePMO(CFI-TS)'!RP25+'PianificazionePMO(CFI-TS)'!VS25+'PianificazionePMO(CFI-TS)'!ZV25,$J22+$I22))</f>
        <v>0</v>
      </c>
      <c r="BF52" s="374">
        <f>IF(BF$3=1,BE52,IF(BF$2&lt;=$F$1,'PianificazionePMO(CFI-TS)'!RQ25+'PianificazionePMO(CFI-TS)'!VT25+'PianificazionePMO(CFI-TS)'!ZW25,$J22+$I22))</f>
        <v>0</v>
      </c>
      <c r="BG52" s="374">
        <f>IF(BG$3=1,BF52,IF(BG$2&lt;=$F$1,'PianificazionePMO(CFI-TS)'!RR25+'PianificazionePMO(CFI-TS)'!VU25+'PianificazionePMO(CFI-TS)'!ZX25,$J22+$I22))</f>
        <v>0</v>
      </c>
      <c r="BH52" s="374">
        <f>IF(BH$3=1,BG52,IF(BH$2&lt;=$F$1,'PianificazionePMO(CFI-TS)'!RS25+'PianificazionePMO(CFI-TS)'!VV25+'PianificazionePMO(CFI-TS)'!ZY25,$J22+$I22))</f>
        <v>0</v>
      </c>
      <c r="BI52" s="374">
        <f>IF(BI$3=1,BH52,IF(BI$2&lt;=$F$1,'PianificazionePMO(CFI-TS)'!RT25+'PianificazionePMO(CFI-TS)'!VW25+'PianificazionePMO(CFI-TS)'!ZZ25,BH52+$I52))</f>
        <v>0</v>
      </c>
      <c r="BJ52" s="374">
        <f>IF(BJ$3=1,BI52,IF(BJ$2&lt;=$F$1,'PianificazionePMO(CFI-TS)'!RU25+'PianificazionePMO(CFI-TS)'!VX25+'PianificazionePMO(CFI-TS)'!AAA25,BI52+$I52))</f>
        <v>0</v>
      </c>
      <c r="BK52" s="374">
        <f>IF(BK$3=1,BJ52,IF(BK$2&lt;=$F$1,'PianificazionePMO(CFI-TS)'!RV25+'PianificazionePMO(CFI-TS)'!VY25+'PianificazionePMO(CFI-TS)'!AAB25,BJ52+$I52))</f>
        <v>0</v>
      </c>
      <c r="BL52" s="374">
        <f>IF(BL$3=1,BK52,IF(BL$2&lt;=$F$1,'PianificazionePMO(CFI-TS)'!RW25+'PianificazionePMO(CFI-TS)'!VZ25+'PianificazionePMO(CFI-TS)'!AAC25,BK52+$I52))</f>
        <v>0</v>
      </c>
      <c r="BM52" s="374">
        <f>IF(BM$3=1,BL52,IF(BM$2&lt;=$F$1,'PianificazionePMO(CFI-TS)'!RX25+'PianificazionePMO(CFI-TS)'!WA25+'PianificazionePMO(CFI-TS)'!AAD25,BL52+$I52))</f>
        <v>0</v>
      </c>
      <c r="BN52" s="374">
        <f>IF(BN$3=1,BM52,IF(BN$2&lt;=$F$1,'PianificazionePMO(CFI-TS)'!RY25+'PianificazionePMO(CFI-TS)'!WB25+'PianificazionePMO(CFI-TS)'!AAE25,BM52+$I52))</f>
        <v>0</v>
      </c>
      <c r="BO52" s="374">
        <f>IF(BO$3=1,BN52,IF(BO$2&lt;=$F$1,'PianificazionePMO(CFI-TS)'!RZ25+'PianificazionePMO(CFI-TS)'!WC25+'PianificazionePMO(CFI-TS)'!AAF25,BN52+$I52))</f>
        <v>0</v>
      </c>
      <c r="BP52" s="374">
        <f>IF(BP$3=1,BO52,IF(BP$2&lt;=$F$1,'PianificazionePMO(CFI-TS)'!SA25+'PianificazionePMO(CFI-TS)'!WD25+'PianificazionePMO(CFI-TS)'!AAG25,BO52+$I52))</f>
        <v>0</v>
      </c>
      <c r="BQ52" s="374">
        <f>IF(BQ$3=1,BP52,IF(BQ$2&lt;=$F$1,'PianificazionePMO(CFI-TS)'!SB25+'PianificazionePMO(CFI-TS)'!WE25+'PianificazionePMO(CFI-TS)'!AAH25,BP52+$I52))</f>
        <v>0</v>
      </c>
      <c r="BR52" s="374">
        <f>IF(BR$3=1,BQ52,IF(BR$2&lt;=$F$1,'PianificazionePMO(CFI-TS)'!SC25+'PianificazionePMO(CFI-TS)'!WF25+'PianificazionePMO(CFI-TS)'!AAI25,BQ52+$I52))</f>
        <v>0</v>
      </c>
      <c r="BS52" s="374">
        <f>IF(BS$3=1,BR52,IF(BS$2&lt;=$F$1,'PianificazionePMO(CFI-TS)'!SD25+'PianificazionePMO(CFI-TS)'!WG25+'PianificazionePMO(CFI-TS)'!AAJ25,BR52+$I52))</f>
        <v>0</v>
      </c>
      <c r="BT52" s="374">
        <f>IF(BT$3=1,BS52,IF(BT$2&lt;=$F$1,'PianificazionePMO(CFI-TS)'!SE25+'PianificazionePMO(CFI-TS)'!WH25+'PianificazionePMO(CFI-TS)'!AAK25,BS52+$I52))</f>
        <v>0</v>
      </c>
      <c r="BU52" s="374">
        <f>IF(BU$3=1,BT52,IF(BU$2&lt;=$F$1,'PianificazionePMO(CFI-TS)'!SF25+'PianificazionePMO(CFI-TS)'!WI25+'PianificazionePMO(CFI-TS)'!AAL25,BT52+$I52))</f>
        <v>0</v>
      </c>
      <c r="BV52" s="374">
        <f>IF(BV$3=1,BU52,IF(BV$2&lt;=$F$1,'PianificazionePMO(CFI-TS)'!SG25+'PianificazionePMO(CFI-TS)'!WJ25+'PianificazionePMO(CFI-TS)'!AAM25,BU52+$I52))</f>
        <v>0</v>
      </c>
      <c r="BW52" s="374">
        <f>IF(BW$3=1,BV52,IF(BW$2&lt;=$F$1,'PianificazionePMO(CFI-TS)'!SH25+'PianificazionePMO(CFI-TS)'!WK25+'PianificazionePMO(CFI-TS)'!AAN25,BV52+$I52))</f>
        <v>0</v>
      </c>
      <c r="BX52" s="374">
        <f>IF(BX$3=1,BW52,IF(BX$2&lt;=$F$1,'PianificazionePMO(CFI-TS)'!SI25+'PianificazionePMO(CFI-TS)'!WL25+'PianificazionePMO(CFI-TS)'!AAO25,BW52+$I52))</f>
        <v>0</v>
      </c>
      <c r="BY52" s="374">
        <f>IF(BY$3=1,BX52,IF(BY$2&lt;=$F$1,'PianificazionePMO(CFI-TS)'!SJ25+'PianificazionePMO(CFI-TS)'!WM25+'PianificazionePMO(CFI-TS)'!AAP25,BX52+$I52))</f>
        <v>0</v>
      </c>
      <c r="BZ52" s="374">
        <f>IF(BZ$3=1,BY52,IF(BZ$2&lt;=$F$1,'PianificazionePMO(CFI-TS)'!SK25+'PianificazionePMO(CFI-TS)'!WN25+'PianificazionePMO(CFI-TS)'!AAQ25,BY52+$I52))</f>
        <v>0</v>
      </c>
      <c r="CA52" s="374">
        <f>IF(CA$3=1,BZ52,IF(CA$2&lt;=$F$1,'PianificazionePMO(CFI-TS)'!SL25+'PianificazionePMO(CFI-TS)'!WO25+'PianificazionePMO(CFI-TS)'!AAR25,BZ52+$I52))</f>
        <v>0</v>
      </c>
      <c r="CB52" s="374">
        <f>IF(CB$3=1,CA52,IF(CB$2&lt;=$F$1,'PianificazionePMO(CFI-TS)'!SM25+'PianificazionePMO(CFI-TS)'!WP25+'PianificazionePMO(CFI-TS)'!AAS25,CA52+$I52))</f>
        <v>0</v>
      </c>
      <c r="CC52" s="374">
        <f>IF(CC$3=1,CB52,IF(CC$2&lt;=$F$1,'PianificazionePMO(CFI-TS)'!SN25+'PianificazionePMO(CFI-TS)'!WQ25+'PianificazionePMO(CFI-TS)'!AAT25,CB52+$I52))</f>
        <v>0</v>
      </c>
      <c r="CD52" s="374">
        <f>IF(CD$3=1,CC52,IF(CD$2&lt;=$F$1,'PianificazionePMO(CFI-TS)'!SO25+'PianificazionePMO(CFI-TS)'!WR25+'PianificazionePMO(CFI-TS)'!AAU25,CC52+$I52))</f>
        <v>0</v>
      </c>
      <c r="CE52" s="374">
        <f>IF(CE$3=1,CD52,IF(CE$2&lt;=$F$1,'PianificazionePMO(CFI-TS)'!SP25+'PianificazionePMO(CFI-TS)'!WS25+'PianificazionePMO(CFI-TS)'!AAV25,CD52+$I52))</f>
        <v>0</v>
      </c>
      <c r="CF52" s="374">
        <f>IF(CF$3=1,CE52,IF(CF$2&lt;=$F$1,'PianificazionePMO(CFI-TS)'!SQ25+'PianificazionePMO(CFI-TS)'!WT25+'PianificazionePMO(CFI-TS)'!AAW25,CE52+$I52))</f>
        <v>0</v>
      </c>
      <c r="CG52" s="374">
        <f>IF(CG$3=1,CF52,IF(CG$2&lt;=$F$1,'PianificazionePMO(CFI-TS)'!SR25+'PianificazionePMO(CFI-TS)'!WU25+'PianificazionePMO(CFI-TS)'!AAX25,CF52+$I52))</f>
        <v>0</v>
      </c>
      <c r="CH52" s="374">
        <f>IF(CH$3=1,CG52,IF(CH$2&lt;=$F$1,'PianificazionePMO(CFI-TS)'!SS25+'PianificazionePMO(CFI-TS)'!WV25+'PianificazionePMO(CFI-TS)'!AAY25,CG52+$I52))</f>
        <v>0</v>
      </c>
      <c r="CI52" s="374">
        <f>IF(CI$3=1,CH52,IF(CI$2&lt;=$F$1,'PianificazionePMO(CFI-TS)'!ST25+'PianificazionePMO(CFI-TS)'!WW25+'PianificazionePMO(CFI-TS)'!AAZ25,CH52+$I52))</f>
        <v>0</v>
      </c>
      <c r="CJ52" s="374">
        <f>IF(CJ$3=1,CI52,IF(CJ$2&lt;=$F$1,'PianificazionePMO(CFI-TS)'!SU25+'PianificazionePMO(CFI-TS)'!WX25+'PianificazionePMO(CFI-TS)'!ABA25,CI52+$I52))</f>
        <v>0</v>
      </c>
      <c r="CK52" s="374">
        <f>IF(CK$3=1,CJ52,IF(CK$2&lt;=$F$1,'PianificazionePMO(CFI-TS)'!SV25+'PianificazionePMO(CFI-TS)'!WY25+'PianificazionePMO(CFI-TS)'!ABB25,CJ52+$I52))</f>
        <v>0</v>
      </c>
      <c r="CL52" s="374">
        <f>IF(CL$3=1,CK52,IF(CL$2&lt;=$F$1,'PianificazionePMO(CFI-TS)'!SW25+'PianificazionePMO(CFI-TS)'!WZ25+'PianificazionePMO(CFI-TS)'!ABC25,CK52+$I52))</f>
        <v>0</v>
      </c>
      <c r="CM52" s="374">
        <f>IF(CM$3=1,CL52,IF(CM$2&lt;=$F$1,'PianificazionePMO(CFI-TS)'!SX25+'PianificazionePMO(CFI-TS)'!XA25+'PianificazionePMO(CFI-TS)'!ABD25,CL52+$I52))</f>
        <v>0</v>
      </c>
      <c r="CN52" s="374">
        <f>IF(CN$3=1,CM52,IF(CN$2&lt;=$F$1,'PianificazionePMO(CFI-TS)'!SY25+'PianificazionePMO(CFI-TS)'!XB25+'PianificazionePMO(CFI-TS)'!ABE25,CM52+$I52))</f>
        <v>0</v>
      </c>
      <c r="CO52" s="374">
        <f>IF(CO$3=1,CN52,IF(CO$2&lt;=$F$1,'PianificazionePMO(CFI-TS)'!SZ25+'PianificazionePMO(CFI-TS)'!XC25+'PianificazionePMO(CFI-TS)'!ABF25,CN52+$I52))</f>
        <v>0</v>
      </c>
      <c r="CP52" s="374">
        <f>IF(CP$3=1,CO52,IF(CP$2&lt;=$F$1,'PianificazionePMO(CFI-TS)'!TA25+'PianificazionePMO(CFI-TS)'!XD25+'PianificazionePMO(CFI-TS)'!ABG25,CO52+$I52))</f>
        <v>0</v>
      </c>
      <c r="CQ52" s="374">
        <f>IF(CQ$3=1,CP52,IF(CQ$2&lt;=$F$1,'PianificazionePMO(CFI-TS)'!TB25+'PianificazionePMO(CFI-TS)'!XE25+'PianificazionePMO(CFI-TS)'!ABH25,CP52+$I52))</f>
        <v>0</v>
      </c>
      <c r="CR52" s="374">
        <f>IF(CR$3=1,CQ52,IF(CR$2&lt;=$F$1,'PianificazionePMO(CFI-TS)'!TC25+'PianificazionePMO(CFI-TS)'!XF25+'PianificazionePMO(CFI-TS)'!ABI25,CQ52+$I52))</f>
        <v>0</v>
      </c>
      <c r="CS52" s="374">
        <f>IF(CS$3=1,CR52,IF(CS$2&lt;=$F$1,'PianificazionePMO(CFI-TS)'!TD25+'PianificazionePMO(CFI-TS)'!XG25+'PianificazionePMO(CFI-TS)'!ABJ25,CR52+$I52))</f>
        <v>0</v>
      </c>
      <c r="CT52" s="374">
        <f>IF(CT$3=1,CS52,IF(CT$2&lt;=$F$1,'PianificazionePMO(CFI-TS)'!TE25+'PianificazionePMO(CFI-TS)'!XH25+'PianificazionePMO(CFI-TS)'!ABK25,CS52+$I52))</f>
        <v>0</v>
      </c>
      <c r="CU52" s="374">
        <f>IF(CU$3=1,CT52,IF(CU$2&lt;=$F$1,'PianificazionePMO(CFI-TS)'!TF25+'PianificazionePMO(CFI-TS)'!XI25+'PianificazionePMO(CFI-TS)'!ABL25,CT52+$I52))</f>
        <v>0</v>
      </c>
      <c r="CV52" s="374">
        <f>IF(CV$3=1,CU52,IF(CV$2&lt;=$F$1,'PianificazionePMO(CFI-TS)'!TG25+'PianificazionePMO(CFI-TS)'!XJ25+'PianificazionePMO(CFI-TS)'!ABM25,CU52+$I52))</f>
        <v>0</v>
      </c>
      <c r="CW52" s="374">
        <f>IF(CW$3=1,CV52,IF(CW$2&lt;=$F$1,'PianificazionePMO(CFI-TS)'!TH25+'PianificazionePMO(CFI-TS)'!XK25+'PianificazionePMO(CFI-TS)'!ABN25,CV52+$I52))</f>
        <v>0</v>
      </c>
      <c r="CX52" s="374">
        <f>IF(CX$3=1,CW52,IF(CX$2&lt;=$F$1,'PianificazionePMO(CFI-TS)'!TI25+'PianificazionePMO(CFI-TS)'!XL25+'PianificazionePMO(CFI-TS)'!ABO25,CW52+$I52))</f>
        <v>0</v>
      </c>
      <c r="CY52" s="374">
        <f>IF(CY$3=1,CX52,IF(CY$2&lt;=$F$1,'PianificazionePMO(CFI-TS)'!TJ25+'PianificazionePMO(CFI-TS)'!XM25+'PianificazionePMO(CFI-TS)'!ABP25,CX52+$I52))</f>
        <v>0</v>
      </c>
      <c r="CZ52" s="374">
        <f>IF(CZ$3=1,CY52,IF(CZ$2&lt;=$F$1,'PianificazionePMO(CFI-TS)'!TK25+'PianificazionePMO(CFI-TS)'!XN25+'PianificazionePMO(CFI-TS)'!ABQ25,CY52+$I52))</f>
        <v>0</v>
      </c>
      <c r="DA52" s="374">
        <f>IF(DA$3=1,CZ52,IF(DA$2&lt;=$F$1,'PianificazionePMO(CFI-TS)'!TL25+'PianificazionePMO(CFI-TS)'!XO25+'PianificazionePMO(CFI-TS)'!ABR25,CZ52+$I52))</f>
        <v>0</v>
      </c>
      <c r="DB52" s="374">
        <f>IF(DB$3=1,DA52,IF(DB$2&lt;=$F$1,'PianificazionePMO(CFI-TS)'!TM25+'PianificazionePMO(CFI-TS)'!XP25+'PianificazionePMO(CFI-TS)'!ABS25,DA52+$I52))</f>
        <v>0</v>
      </c>
      <c r="DC52" s="374">
        <f>IF(DC$3=1,DB52,IF(DC$2&lt;=$F$1,'PianificazionePMO(CFI-TS)'!TN25+'PianificazionePMO(CFI-TS)'!XQ25+'PianificazionePMO(CFI-TS)'!ABT25,DB52+$I52))</f>
        <v>0</v>
      </c>
      <c r="DD52" s="374">
        <f>IF(DD$3=1,DC52,IF(DD$2&lt;=$F$1,'PianificazionePMO(CFI-TS)'!TO25+'PianificazionePMO(CFI-TS)'!XR25+'PianificazionePMO(CFI-TS)'!ABU25,DC52+$I52))</f>
        <v>0</v>
      </c>
      <c r="DE52" s="374">
        <f>IF(DE$3=1,DD52,IF(DE$2&lt;=$F$1,'PianificazionePMO(CFI-TS)'!TP25+'PianificazionePMO(CFI-TS)'!XS25+'PianificazionePMO(CFI-TS)'!ABV25,DD52+$I52))</f>
        <v>0</v>
      </c>
      <c r="DF52" s="374">
        <f>IF(DF$3=1,DE52,IF(DF$2&lt;=$F$1,'PianificazionePMO(CFI-TS)'!TQ25+'PianificazionePMO(CFI-TS)'!XT25+'PianificazionePMO(CFI-TS)'!ABW25,DE52+$I52))</f>
        <v>0</v>
      </c>
      <c r="DG52" s="374">
        <f>IF(DG$3=1,DF52,IF(DG$2&lt;=$F$1,'PianificazionePMO(CFI-TS)'!TR25+'PianificazionePMO(CFI-TS)'!XU25+'PianificazionePMO(CFI-TS)'!ABX25,DF52+$I52))</f>
        <v>0</v>
      </c>
      <c r="DH52" s="374">
        <f>IF(DH$3=1,DG52,IF(DH$2&lt;=$F$1,'PianificazionePMO(CFI-TS)'!TS25+'PianificazionePMO(CFI-TS)'!XV25+'PianificazionePMO(CFI-TS)'!ABY25,DG52+$I52))</f>
        <v>0</v>
      </c>
      <c r="DI52" s="374">
        <f>IF(DI$3=1,DH52,IF(DI$2&lt;=$F$1,'PianificazionePMO(CFI-TS)'!TT25+'PianificazionePMO(CFI-TS)'!XW25+'PianificazionePMO(CFI-TS)'!ABZ25,DH52+$I52))</f>
        <v>0</v>
      </c>
      <c r="DJ52" s="374">
        <f>IF(DJ$3=1,DI52,IF(DJ$2&lt;=$F$1,'PianificazionePMO(CFI-TS)'!TU25+'PianificazionePMO(CFI-TS)'!XX25+'PianificazionePMO(CFI-TS)'!ACA25,DI52+$I52))</f>
        <v>0</v>
      </c>
      <c r="DK52" s="374"/>
      <c r="DL52" s="374"/>
      <c r="DM52" s="374"/>
      <c r="DN52" s="371"/>
      <c r="DO52" s="371"/>
      <c r="DP52" s="371"/>
      <c r="DQ52" s="371"/>
      <c r="DR52" s="371"/>
      <c r="DS52" s="371"/>
      <c r="DT52" s="371"/>
      <c r="DU52" s="371"/>
      <c r="DV52" s="371"/>
      <c r="DW52" s="371"/>
      <c r="DX52" s="371"/>
      <c r="DY52" s="371"/>
      <c r="DZ52" s="371"/>
      <c r="EA52" s="371"/>
      <c r="EB52" s="371"/>
      <c r="EC52" s="371"/>
      <c r="ED52" s="371"/>
      <c r="EE52" s="371"/>
      <c r="EF52" s="371"/>
      <c r="EG52" s="371"/>
      <c r="EH52" s="371"/>
      <c r="EI52" s="371"/>
      <c r="EJ52" s="371"/>
      <c r="EK52" s="371"/>
      <c r="EL52" s="371"/>
      <c r="EM52" s="371"/>
      <c r="EN52" s="371"/>
      <c r="EO52" s="371"/>
      <c r="EP52" s="371"/>
      <c r="EQ52" s="371"/>
      <c r="ER52" s="371"/>
      <c r="ES52" s="371"/>
      <c r="ET52" s="371"/>
      <c r="EU52" s="371"/>
      <c r="EV52" s="371"/>
      <c r="EW52" s="371"/>
      <c r="EX52" s="371"/>
      <c r="EY52" s="371"/>
      <c r="EZ52" s="371"/>
      <c r="FA52" s="371"/>
      <c r="FB52" s="371"/>
      <c r="FC52" s="371"/>
      <c r="FD52" s="371"/>
      <c r="FE52" s="371"/>
      <c r="FF52" s="371"/>
      <c r="FG52" s="371"/>
      <c r="FH52" s="371"/>
      <c r="FI52" s="371"/>
      <c r="FJ52" s="371"/>
    </row>
    <row r="53" spans="1:166" outlineLevel="1">
      <c r="A53" s="824"/>
      <c r="B53" s="362">
        <f t="shared" si="21"/>
        <v>0</v>
      </c>
      <c r="C53" s="362">
        <f t="shared" si="22"/>
        <v>0</v>
      </c>
      <c r="D53" s="362">
        <f t="shared" si="23"/>
        <v>0</v>
      </c>
      <c r="E53" s="369"/>
      <c r="F53" s="370"/>
      <c r="G53" s="369"/>
      <c r="H53" s="378"/>
      <c r="N53" s="374">
        <f>IF(N$3=1,M53,IF(N$2&lt;=$F$1,'PianificazionePMO(CFI-TS)'!PY26+'PianificazionePMO(CFI-TS)'!UB26+'PianificazionePMO(CFI-TS)'!YE26,$J23+$I23))</f>
        <v>0</v>
      </c>
      <c r="O53" s="374">
        <f>IF(O$3=1,N53,IF(O$2&lt;=$F$1,'PianificazionePMO(CFI-TS)'!PZ26+'PianificazionePMO(CFI-TS)'!UC26+'PianificazionePMO(CFI-TS)'!YF26,$J23+$I23))</f>
        <v>0</v>
      </c>
      <c r="P53" s="374">
        <f>IF(P$3=1,O53,IF(P$2&lt;=$F$1,'PianificazionePMO(CFI-TS)'!QA26+'PianificazionePMO(CFI-TS)'!UD26+'PianificazionePMO(CFI-TS)'!YG26,$J23+$I23))</f>
        <v>0</v>
      </c>
      <c r="Q53" s="374">
        <f>IF(Q$3=1,P53,IF(Q$2&lt;=$F$1,'PianificazionePMO(CFI-TS)'!QB26+'PianificazionePMO(CFI-TS)'!UE26+'PianificazionePMO(CFI-TS)'!YH26,$J23+$I23))</f>
        <v>0</v>
      </c>
      <c r="R53" s="374">
        <f>IF(R$3=1,Q53,IF(R$2&lt;=$F$1,'PianificazionePMO(CFI-TS)'!QC26+'PianificazionePMO(CFI-TS)'!UF26+'PianificazionePMO(CFI-TS)'!YI26,$J23+$I23))</f>
        <v>0</v>
      </c>
      <c r="S53" s="374">
        <f>IF(S$3=1,R53,IF(S$2&lt;=$F$1,'PianificazionePMO(CFI-TS)'!QD26+'PianificazionePMO(CFI-TS)'!UG26+'PianificazionePMO(CFI-TS)'!YJ26,$J23+$I23))</f>
        <v>0</v>
      </c>
      <c r="T53" s="374">
        <f>IF(T$3=1,S53,IF(T$2&lt;=$F$1,'PianificazionePMO(CFI-TS)'!QE26+'PianificazionePMO(CFI-TS)'!UH26+'PianificazionePMO(CFI-TS)'!YK26,$J23+$I23))</f>
        <v>0</v>
      </c>
      <c r="U53" s="374">
        <f>IF(U$3=1,T53,IF(U$2&lt;=$F$1,'PianificazionePMO(CFI-TS)'!QF26+'PianificazionePMO(CFI-TS)'!UI26+'PianificazionePMO(CFI-TS)'!YL26,$J23+$I23))</f>
        <v>0</v>
      </c>
      <c r="V53" s="374">
        <f>IF(V$3=1,U53,IF(V$2&lt;=$F$1,'PianificazionePMO(CFI-TS)'!QG26+'PianificazionePMO(CFI-TS)'!UJ26+'PianificazionePMO(CFI-TS)'!YM26,$J23+$I23))</f>
        <v>0</v>
      </c>
      <c r="W53" s="374">
        <f>IF(W$3=1,V53,IF(W$2&lt;=$F$1,'PianificazionePMO(CFI-TS)'!QH26+'PianificazionePMO(CFI-TS)'!UK26+'PianificazionePMO(CFI-TS)'!YN26,$J23+$I23))</f>
        <v>0</v>
      </c>
      <c r="X53" s="374">
        <f>IF(X$3=1,W53,IF(X$2&lt;=$F$1,'PianificazionePMO(CFI-TS)'!QI26+'PianificazionePMO(CFI-TS)'!UL26+'PianificazionePMO(CFI-TS)'!YO26,$J23+$I23))</f>
        <v>0</v>
      </c>
      <c r="Y53" s="374">
        <f>IF(Y$3=1,X53,IF(Y$2&lt;=$F$1,'PianificazionePMO(CFI-TS)'!QJ26+'PianificazionePMO(CFI-TS)'!UM26+'PianificazionePMO(CFI-TS)'!YP26,$J23+$I23))</f>
        <v>0</v>
      </c>
      <c r="Z53" s="374">
        <f>IF(Z$3=1,Y53,IF(Z$2&lt;=$F$1,'PianificazionePMO(CFI-TS)'!QK26+'PianificazionePMO(CFI-TS)'!UN26+'PianificazionePMO(CFI-TS)'!YQ26,$J23+$I23))</f>
        <v>0</v>
      </c>
      <c r="AA53" s="374">
        <f>IF(AA$3=1,Z53,IF(AA$2&lt;=$F$1,'PianificazionePMO(CFI-TS)'!QL26+'PianificazionePMO(CFI-TS)'!UO26+'PianificazionePMO(CFI-TS)'!YR26,$J23+$I23))</f>
        <v>0</v>
      </c>
      <c r="AB53" s="374">
        <f>IF(AB$3=1,AA53,IF(AB$2&lt;=$F$1,'PianificazionePMO(CFI-TS)'!QM26+'PianificazionePMO(CFI-TS)'!UP26+'PianificazionePMO(CFI-TS)'!YS26,$J23+$I23))</f>
        <v>0</v>
      </c>
      <c r="AC53" s="374">
        <f>IF(AC$3=1,AB53,IF(AC$2&lt;=$F$1,'PianificazionePMO(CFI-TS)'!QN26+'PianificazionePMO(CFI-TS)'!UQ26+'PianificazionePMO(CFI-TS)'!YT26,$J23+$I23))</f>
        <v>0</v>
      </c>
      <c r="AD53" s="374">
        <f>IF(AD$3=1,AC53,IF(AD$2&lt;=$F$1,'PianificazionePMO(CFI-TS)'!QO26+'PianificazionePMO(CFI-TS)'!UR26+'PianificazionePMO(CFI-TS)'!YU26,$J23+$I23))</f>
        <v>0</v>
      </c>
      <c r="AE53" s="374">
        <f>IF(AE$3=1,AD53,IF(AE$2&lt;=$F$1,'PianificazionePMO(CFI-TS)'!QP26+'PianificazionePMO(CFI-TS)'!US26+'PianificazionePMO(CFI-TS)'!YV26,$J23+$I23))</f>
        <v>0</v>
      </c>
      <c r="AF53" s="374">
        <f>IF(AF$3=1,AE53,IF(AF$2&lt;=$F$1,'PianificazionePMO(CFI-TS)'!QQ26+'PianificazionePMO(CFI-TS)'!UT26+'PianificazionePMO(CFI-TS)'!YW26,$J23+$I23))</f>
        <v>0</v>
      </c>
      <c r="AG53" s="374">
        <f>IF(AG$3=1,AF53,IF(AG$2&lt;=$F$1,'PianificazionePMO(CFI-TS)'!QR26+'PianificazionePMO(CFI-TS)'!UU26+'PianificazionePMO(CFI-TS)'!YX26,$J23+$I23))</f>
        <v>0</v>
      </c>
      <c r="AH53" s="374">
        <f>IF(AH$3=1,AG53,IF(AH$2&lt;=$F$1,'PianificazionePMO(CFI-TS)'!QS26+'PianificazionePMO(CFI-TS)'!UV26+'PianificazionePMO(CFI-TS)'!YY26,$J23+$I23))</f>
        <v>0</v>
      </c>
      <c r="AI53" s="374">
        <f>IF(AI$3=1,AH53,IF(AI$2&lt;=$F$1,'PianificazionePMO(CFI-TS)'!QT26+'PianificazionePMO(CFI-TS)'!UW26+'PianificazionePMO(CFI-TS)'!YZ26,$J23+$I23))</f>
        <v>0</v>
      </c>
      <c r="AJ53" s="374">
        <f>IF(AJ$3=1,AI53,IF(AJ$2&lt;=$F$1,'PianificazionePMO(CFI-TS)'!QU26+'PianificazionePMO(CFI-TS)'!UX26+'PianificazionePMO(CFI-TS)'!ZA26,$J23+$I23))</f>
        <v>0</v>
      </c>
      <c r="AK53" s="374">
        <f>IF(AK$3=1,AJ53,IF(AK$2&lt;=$F$1,'PianificazionePMO(CFI-TS)'!QV26+'PianificazionePMO(CFI-TS)'!UY26+'PianificazionePMO(CFI-TS)'!ZB26,$J23+$I23))</f>
        <v>0</v>
      </c>
      <c r="AL53" s="374">
        <f>IF(AL$3=1,AK53,IF(AL$2&lt;=$F$1,'PianificazionePMO(CFI-TS)'!QW26+'PianificazionePMO(CFI-TS)'!UZ26+'PianificazionePMO(CFI-TS)'!ZC26,$J23+$I23))</f>
        <v>0</v>
      </c>
      <c r="AM53" s="374">
        <f>IF(AM$3=1,AL53,IF(AM$2&lt;=$F$1,'PianificazionePMO(CFI-TS)'!QX26+'PianificazionePMO(CFI-TS)'!VA26+'PianificazionePMO(CFI-TS)'!ZD26,$J23+$I23))</f>
        <v>0</v>
      </c>
      <c r="AN53" s="374">
        <f>IF(AN$3=1,AM53,IF(AN$2&lt;=$F$1,'PianificazionePMO(CFI-TS)'!QY26+'PianificazionePMO(CFI-TS)'!VB26+'PianificazionePMO(CFI-TS)'!ZE26,$J23+$I23))</f>
        <v>0</v>
      </c>
      <c r="AO53" s="374">
        <f>IF(AO$3=1,AN53,IF(AO$2&lt;=$F$1,'PianificazionePMO(CFI-TS)'!QZ26+'PianificazionePMO(CFI-TS)'!VC26+'PianificazionePMO(CFI-TS)'!ZF26,$J23+$I23))</f>
        <v>0</v>
      </c>
      <c r="AP53" s="374">
        <f>IF(AP$3=1,AO53,IF(AP$2&lt;=$F$1,'PianificazionePMO(CFI-TS)'!RA26+'PianificazionePMO(CFI-TS)'!VD26+'PianificazionePMO(CFI-TS)'!ZG26,$J23+$I23))</f>
        <v>0</v>
      </c>
      <c r="AQ53" s="374">
        <f>IF(AQ$3=1,AP53,IF(AQ$2&lt;=$F$1,'PianificazionePMO(CFI-TS)'!RB26+'PianificazionePMO(CFI-TS)'!VE26+'PianificazionePMO(CFI-TS)'!ZH26,$J23+$I23))</f>
        <v>0</v>
      </c>
      <c r="AR53" s="374">
        <f>IF(AR$3=1,AQ53,IF(AR$2&lt;=$F$1,'PianificazionePMO(CFI-TS)'!RC26+'PianificazionePMO(CFI-TS)'!VF26+'PianificazionePMO(CFI-TS)'!ZI26,$J23+$I23))</f>
        <v>0</v>
      </c>
      <c r="AS53" s="374">
        <f>IF(AS$3=1,AR53,IF(AS$2&lt;=$F$1,'PianificazionePMO(CFI-TS)'!RD26+'PianificazionePMO(CFI-TS)'!VG26+'PianificazionePMO(CFI-TS)'!ZJ26,$J23+$I23))</f>
        <v>0</v>
      </c>
      <c r="AT53" s="374">
        <f>IF(AT$3=1,AS53,IF(AT$2&lt;=$F$1,'PianificazionePMO(CFI-TS)'!RE26+'PianificazionePMO(CFI-TS)'!VH26+'PianificazionePMO(CFI-TS)'!ZK26,$J23+$I23))</f>
        <v>0</v>
      </c>
      <c r="AU53" s="374">
        <f>IF(AU$3=1,AT53,IF(AU$2&lt;=$F$1,'PianificazionePMO(CFI-TS)'!RF26+'PianificazionePMO(CFI-TS)'!VI26+'PianificazionePMO(CFI-TS)'!ZL26,$J23+$I23))</f>
        <v>0</v>
      </c>
      <c r="AV53" s="374">
        <f>IF(AV$3=1,AU53,IF(AV$2&lt;=$F$1,'PianificazionePMO(CFI-TS)'!RG26+'PianificazionePMO(CFI-TS)'!VJ26+'PianificazionePMO(CFI-TS)'!ZM26,$J23+$I23))</f>
        <v>0</v>
      </c>
      <c r="AW53" s="374">
        <f>IF(AW$3=1,AV53,IF(AW$2&lt;=$F$1,'PianificazionePMO(CFI-TS)'!RH26+'PianificazionePMO(CFI-TS)'!VK26+'PianificazionePMO(CFI-TS)'!ZN26,$J23+$I23))</f>
        <v>0</v>
      </c>
      <c r="AX53" s="374">
        <f>IF(AX$3=1,AW53,IF(AX$2&lt;=$F$1,'PianificazionePMO(CFI-TS)'!RI26+'PianificazionePMO(CFI-TS)'!VL26+'PianificazionePMO(CFI-TS)'!ZO26,$J23+$I23))</f>
        <v>0</v>
      </c>
      <c r="AY53" s="374">
        <f>IF(AY$3=1,AX53,IF(AY$2&lt;=$F$1,'PianificazionePMO(CFI-TS)'!RJ26+'PianificazionePMO(CFI-TS)'!VM26+'PianificazionePMO(CFI-TS)'!ZP26,$J23+$I23))</f>
        <v>0</v>
      </c>
      <c r="AZ53" s="374">
        <f>IF(AZ$3=1,AY53,IF(AZ$2&lt;=$F$1,'PianificazionePMO(CFI-TS)'!RK26+'PianificazionePMO(CFI-TS)'!VN26+'PianificazionePMO(CFI-TS)'!ZQ26,$J23+$I23))</f>
        <v>0</v>
      </c>
      <c r="BA53" s="374">
        <f>IF(BA$3=1,AZ53,IF(BA$2&lt;=$F$1,'PianificazionePMO(CFI-TS)'!RL26+'PianificazionePMO(CFI-TS)'!VO26+'PianificazionePMO(CFI-TS)'!ZR26,$J23+$I23))</f>
        <v>0</v>
      </c>
      <c r="BB53" s="374">
        <f>IF(BB$3=1,BA53,IF(BB$2&lt;=$F$1,'PianificazionePMO(CFI-TS)'!RM26+'PianificazionePMO(CFI-TS)'!VP26+'PianificazionePMO(CFI-TS)'!ZS26,$J23+$I23))</f>
        <v>0</v>
      </c>
      <c r="BC53" s="374">
        <f>IF(BC$3=1,BB53,IF(BC$2&lt;=$F$1,'PianificazionePMO(CFI-TS)'!RN26+'PianificazionePMO(CFI-TS)'!VQ26+'PianificazionePMO(CFI-TS)'!ZT26,$J23+$I23))</f>
        <v>0</v>
      </c>
      <c r="BD53" s="374">
        <f>IF(BD$3=1,BC53,IF(BD$2&lt;=$F$1,'PianificazionePMO(CFI-TS)'!RO26+'PianificazionePMO(CFI-TS)'!VR26+'PianificazionePMO(CFI-TS)'!ZU26,$J23+$I23))</f>
        <v>0</v>
      </c>
      <c r="BE53" s="374">
        <f>IF(BE$3=1,BD53,IF(BE$2&lt;=$F$1,'PianificazionePMO(CFI-TS)'!RP26+'PianificazionePMO(CFI-TS)'!VS26+'PianificazionePMO(CFI-TS)'!ZV26,$J23+$I23))</f>
        <v>0</v>
      </c>
      <c r="BF53" s="374">
        <f>IF(BF$3=1,BE53,IF(BF$2&lt;=$F$1,'PianificazionePMO(CFI-TS)'!RQ26+'PianificazionePMO(CFI-TS)'!VT26+'PianificazionePMO(CFI-TS)'!ZW26,$J23+$I23))</f>
        <v>0</v>
      </c>
      <c r="BG53" s="374">
        <f>IF(BG$3=1,BF53,IF(BG$2&lt;=$F$1,'PianificazionePMO(CFI-TS)'!RR26+'PianificazionePMO(CFI-TS)'!VU26+'PianificazionePMO(CFI-TS)'!ZX26,$J23+$I23))</f>
        <v>0</v>
      </c>
      <c r="BH53" s="374">
        <f>IF(BH$3=1,BG53,IF(BH$2&lt;=$F$1,'PianificazionePMO(CFI-TS)'!RS26+'PianificazionePMO(CFI-TS)'!VV26+'PianificazionePMO(CFI-TS)'!ZY26,$J23+$I23))</f>
        <v>0</v>
      </c>
      <c r="BI53" s="374">
        <f>IF(BI$3=1,BH53,IF(BI$2&lt;=$F$1,'PianificazionePMO(CFI-TS)'!RT26+'PianificazionePMO(CFI-TS)'!VW26+'PianificazionePMO(CFI-TS)'!ZZ26,BH53+$I53))</f>
        <v>0</v>
      </c>
      <c r="BJ53" s="374">
        <f>IF(BJ$3=1,BI53,IF(BJ$2&lt;=$F$1,'PianificazionePMO(CFI-TS)'!RU26+'PianificazionePMO(CFI-TS)'!VX26+'PianificazionePMO(CFI-TS)'!AAA26,BI53+$I53))</f>
        <v>0</v>
      </c>
      <c r="BK53" s="374">
        <f>IF(BK$3=1,BJ53,IF(BK$2&lt;=$F$1,'PianificazionePMO(CFI-TS)'!RV26+'PianificazionePMO(CFI-TS)'!VY26+'PianificazionePMO(CFI-TS)'!AAB26,BJ53+$I53))</f>
        <v>0</v>
      </c>
      <c r="BL53" s="374">
        <f>IF(BL$3=1,BK53,IF(BL$2&lt;=$F$1,'PianificazionePMO(CFI-TS)'!RW26+'PianificazionePMO(CFI-TS)'!VZ26+'PianificazionePMO(CFI-TS)'!AAC26,BK53+$I53))</f>
        <v>0</v>
      </c>
      <c r="BM53" s="374">
        <f>IF(BM$3=1,BL53,IF(BM$2&lt;=$F$1,'PianificazionePMO(CFI-TS)'!RX26+'PianificazionePMO(CFI-TS)'!WA26+'PianificazionePMO(CFI-TS)'!AAD26,BL53+$I53))</f>
        <v>0</v>
      </c>
      <c r="BN53" s="374">
        <f>IF(BN$3=1,BM53,IF(BN$2&lt;=$F$1,'PianificazionePMO(CFI-TS)'!RY26+'PianificazionePMO(CFI-TS)'!WB26+'PianificazionePMO(CFI-TS)'!AAE26,BM53+$I53))</f>
        <v>0</v>
      </c>
      <c r="BO53" s="374">
        <f>IF(BO$3=1,BN53,IF(BO$2&lt;=$F$1,'PianificazionePMO(CFI-TS)'!RZ26+'PianificazionePMO(CFI-TS)'!WC26+'PianificazionePMO(CFI-TS)'!AAF26,BN53+$I53))</f>
        <v>0</v>
      </c>
      <c r="BP53" s="374">
        <f>IF(BP$3=1,BO53,IF(BP$2&lt;=$F$1,'PianificazionePMO(CFI-TS)'!SA26+'PianificazionePMO(CFI-TS)'!WD26+'PianificazionePMO(CFI-TS)'!AAG26,BO53+$I53))</f>
        <v>0</v>
      </c>
      <c r="BQ53" s="374">
        <f>IF(BQ$3=1,BP53,IF(BQ$2&lt;=$F$1,'PianificazionePMO(CFI-TS)'!SB26+'PianificazionePMO(CFI-TS)'!WE26+'PianificazionePMO(CFI-TS)'!AAH26,BP53+$I53))</f>
        <v>0</v>
      </c>
      <c r="BR53" s="374">
        <f>IF(BR$3=1,BQ53,IF(BR$2&lt;=$F$1,'PianificazionePMO(CFI-TS)'!SC26+'PianificazionePMO(CFI-TS)'!WF26+'PianificazionePMO(CFI-TS)'!AAI26,BQ53+$I53))</f>
        <v>0</v>
      </c>
      <c r="BS53" s="374">
        <f>IF(BS$3=1,BR53,IF(BS$2&lt;=$F$1,'PianificazionePMO(CFI-TS)'!SD26+'PianificazionePMO(CFI-TS)'!WG26+'PianificazionePMO(CFI-TS)'!AAJ26,BR53+$I53))</f>
        <v>0</v>
      </c>
      <c r="BT53" s="374">
        <f>IF(BT$3=1,BS53,IF(BT$2&lt;=$F$1,'PianificazionePMO(CFI-TS)'!SE26+'PianificazionePMO(CFI-TS)'!WH26+'PianificazionePMO(CFI-TS)'!AAK26,BS53+$I53))</f>
        <v>0</v>
      </c>
      <c r="BU53" s="374">
        <f>IF(BU$3=1,BT53,IF(BU$2&lt;=$F$1,'PianificazionePMO(CFI-TS)'!SF26+'PianificazionePMO(CFI-TS)'!WI26+'PianificazionePMO(CFI-TS)'!AAL26,BT53+$I53))</f>
        <v>0</v>
      </c>
      <c r="BV53" s="374">
        <f>IF(BV$3=1,BU53,IF(BV$2&lt;=$F$1,'PianificazionePMO(CFI-TS)'!SG26+'PianificazionePMO(CFI-TS)'!WJ26+'PianificazionePMO(CFI-TS)'!AAM26,BU53+$I53))</f>
        <v>0</v>
      </c>
      <c r="BW53" s="374">
        <f>IF(BW$3=1,BV53,IF(BW$2&lt;=$F$1,'PianificazionePMO(CFI-TS)'!SH26+'PianificazionePMO(CFI-TS)'!WK26+'PianificazionePMO(CFI-TS)'!AAN26,BV53+$I53))</f>
        <v>0</v>
      </c>
      <c r="BX53" s="374">
        <f>IF(BX$3=1,BW53,IF(BX$2&lt;=$F$1,'PianificazionePMO(CFI-TS)'!SI26+'PianificazionePMO(CFI-TS)'!WL26+'PianificazionePMO(CFI-TS)'!AAO26,BW53+$I53))</f>
        <v>0</v>
      </c>
      <c r="BY53" s="374">
        <f>IF(BY$3=1,BX53,IF(BY$2&lt;=$F$1,'PianificazionePMO(CFI-TS)'!SJ26+'PianificazionePMO(CFI-TS)'!WM26+'PianificazionePMO(CFI-TS)'!AAP26,BX53+$I53))</f>
        <v>0</v>
      </c>
      <c r="BZ53" s="374">
        <f>IF(BZ$3=1,BY53,IF(BZ$2&lt;=$F$1,'PianificazionePMO(CFI-TS)'!SK26+'PianificazionePMO(CFI-TS)'!WN26+'PianificazionePMO(CFI-TS)'!AAQ26,BY53+$I53))</f>
        <v>0</v>
      </c>
      <c r="CA53" s="374">
        <f>IF(CA$3=1,BZ53,IF(CA$2&lt;=$F$1,'PianificazionePMO(CFI-TS)'!SL26+'PianificazionePMO(CFI-TS)'!WO26+'PianificazionePMO(CFI-TS)'!AAR26,BZ53+$I53))</f>
        <v>0</v>
      </c>
      <c r="CB53" s="374">
        <f>IF(CB$3=1,CA53,IF(CB$2&lt;=$F$1,'PianificazionePMO(CFI-TS)'!SM26+'PianificazionePMO(CFI-TS)'!WP26+'PianificazionePMO(CFI-TS)'!AAS26,CA53+$I53))</f>
        <v>0</v>
      </c>
      <c r="CC53" s="374">
        <f>IF(CC$3=1,CB53,IF(CC$2&lt;=$F$1,'PianificazionePMO(CFI-TS)'!SN26+'PianificazionePMO(CFI-TS)'!WQ26+'PianificazionePMO(CFI-TS)'!AAT26,CB53+$I53))</f>
        <v>0</v>
      </c>
      <c r="CD53" s="374">
        <f>IF(CD$3=1,CC53,IF(CD$2&lt;=$F$1,'PianificazionePMO(CFI-TS)'!SO26+'PianificazionePMO(CFI-TS)'!WR26+'PianificazionePMO(CFI-TS)'!AAU26,CC53+$I53))</f>
        <v>0</v>
      </c>
      <c r="CE53" s="374">
        <f>IF(CE$3=1,CD53,IF(CE$2&lt;=$F$1,'PianificazionePMO(CFI-TS)'!SP26+'PianificazionePMO(CFI-TS)'!WS26+'PianificazionePMO(CFI-TS)'!AAV26,CD53+$I53))</f>
        <v>0</v>
      </c>
      <c r="CF53" s="374">
        <f>IF(CF$3=1,CE53,IF(CF$2&lt;=$F$1,'PianificazionePMO(CFI-TS)'!SQ26+'PianificazionePMO(CFI-TS)'!WT26+'PianificazionePMO(CFI-TS)'!AAW26,CE53+$I53))</f>
        <v>0</v>
      </c>
      <c r="CG53" s="374">
        <f>IF(CG$3=1,CF53,IF(CG$2&lt;=$F$1,'PianificazionePMO(CFI-TS)'!SR26+'PianificazionePMO(CFI-TS)'!WU26+'PianificazionePMO(CFI-TS)'!AAX26,CF53+$I53))</f>
        <v>0</v>
      </c>
      <c r="CH53" s="374">
        <f>IF(CH$3=1,CG53,IF(CH$2&lt;=$F$1,'PianificazionePMO(CFI-TS)'!SS26+'PianificazionePMO(CFI-TS)'!WV26+'PianificazionePMO(CFI-TS)'!AAY26,CG53+$I53))</f>
        <v>0</v>
      </c>
      <c r="CI53" s="374">
        <f>IF(CI$3=1,CH53,IF(CI$2&lt;=$F$1,'PianificazionePMO(CFI-TS)'!ST26+'PianificazionePMO(CFI-TS)'!WW26+'PianificazionePMO(CFI-TS)'!AAZ26,CH53+$I53))</f>
        <v>0</v>
      </c>
      <c r="CJ53" s="374">
        <f>IF(CJ$3=1,CI53,IF(CJ$2&lt;=$F$1,'PianificazionePMO(CFI-TS)'!SU26+'PianificazionePMO(CFI-TS)'!WX26+'PianificazionePMO(CFI-TS)'!ABA26,CI53+$I53))</f>
        <v>0</v>
      </c>
      <c r="CK53" s="374">
        <f>IF(CK$3=1,CJ53,IF(CK$2&lt;=$F$1,'PianificazionePMO(CFI-TS)'!SV26+'PianificazionePMO(CFI-TS)'!WY26+'PianificazionePMO(CFI-TS)'!ABB26,CJ53+$I53))</f>
        <v>0</v>
      </c>
      <c r="CL53" s="374">
        <f>IF(CL$3=1,CK53,IF(CL$2&lt;=$F$1,'PianificazionePMO(CFI-TS)'!SW26+'PianificazionePMO(CFI-TS)'!WZ26+'PianificazionePMO(CFI-TS)'!ABC26,CK53+$I53))</f>
        <v>0</v>
      </c>
      <c r="CM53" s="374">
        <f>IF(CM$3=1,CL53,IF(CM$2&lt;=$F$1,'PianificazionePMO(CFI-TS)'!SX26+'PianificazionePMO(CFI-TS)'!XA26+'PianificazionePMO(CFI-TS)'!ABD26,CL53+$I53))</f>
        <v>0</v>
      </c>
      <c r="CN53" s="374">
        <f>IF(CN$3=1,CM53,IF(CN$2&lt;=$F$1,'PianificazionePMO(CFI-TS)'!SY26+'PianificazionePMO(CFI-TS)'!XB26+'PianificazionePMO(CFI-TS)'!ABE26,CM53+$I53))</f>
        <v>0</v>
      </c>
      <c r="CO53" s="374">
        <f>IF(CO$3=1,CN53,IF(CO$2&lt;=$F$1,'PianificazionePMO(CFI-TS)'!SZ26+'PianificazionePMO(CFI-TS)'!XC26+'PianificazionePMO(CFI-TS)'!ABF26,CN53+$I53))</f>
        <v>0</v>
      </c>
      <c r="CP53" s="374">
        <f>IF(CP$3=1,CO53,IF(CP$2&lt;=$F$1,'PianificazionePMO(CFI-TS)'!TA26+'PianificazionePMO(CFI-TS)'!XD26+'PianificazionePMO(CFI-TS)'!ABG26,CO53+$I53))</f>
        <v>0</v>
      </c>
      <c r="CQ53" s="374">
        <f>IF(CQ$3=1,CP53,IF(CQ$2&lt;=$F$1,'PianificazionePMO(CFI-TS)'!TB26+'PianificazionePMO(CFI-TS)'!XE26+'PianificazionePMO(CFI-TS)'!ABH26,CP53+$I53))</f>
        <v>0</v>
      </c>
      <c r="CR53" s="374">
        <f>IF(CR$3=1,CQ53,IF(CR$2&lt;=$F$1,'PianificazionePMO(CFI-TS)'!TC26+'PianificazionePMO(CFI-TS)'!XF26+'PianificazionePMO(CFI-TS)'!ABI26,CQ53+$I53))</f>
        <v>0</v>
      </c>
      <c r="CS53" s="374">
        <f>IF(CS$3=1,CR53,IF(CS$2&lt;=$F$1,'PianificazionePMO(CFI-TS)'!TD26+'PianificazionePMO(CFI-TS)'!XG26+'PianificazionePMO(CFI-TS)'!ABJ26,CR53+$I53))</f>
        <v>0</v>
      </c>
      <c r="CT53" s="374">
        <f>IF(CT$3=1,CS53,IF(CT$2&lt;=$F$1,'PianificazionePMO(CFI-TS)'!TE26+'PianificazionePMO(CFI-TS)'!XH26+'PianificazionePMO(CFI-TS)'!ABK26,CS53+$I53))</f>
        <v>0</v>
      </c>
      <c r="CU53" s="374">
        <f>IF(CU$3=1,CT53,IF(CU$2&lt;=$F$1,'PianificazionePMO(CFI-TS)'!TF26+'PianificazionePMO(CFI-TS)'!XI26+'PianificazionePMO(CFI-TS)'!ABL26,CT53+$I53))</f>
        <v>0</v>
      </c>
      <c r="CV53" s="374">
        <f>IF(CV$3=1,CU53,IF(CV$2&lt;=$F$1,'PianificazionePMO(CFI-TS)'!TG26+'PianificazionePMO(CFI-TS)'!XJ26+'PianificazionePMO(CFI-TS)'!ABM26,CU53+$I53))</f>
        <v>0</v>
      </c>
      <c r="CW53" s="374">
        <f>IF(CW$3=1,CV53,IF(CW$2&lt;=$F$1,'PianificazionePMO(CFI-TS)'!TH26+'PianificazionePMO(CFI-TS)'!XK26+'PianificazionePMO(CFI-TS)'!ABN26,CV53+$I53))</f>
        <v>0</v>
      </c>
      <c r="CX53" s="374">
        <f>IF(CX$3=1,CW53,IF(CX$2&lt;=$F$1,'PianificazionePMO(CFI-TS)'!TI26+'PianificazionePMO(CFI-TS)'!XL26+'PianificazionePMO(CFI-TS)'!ABO26,CW53+$I53))</f>
        <v>0</v>
      </c>
      <c r="CY53" s="374">
        <f>IF(CY$3=1,CX53,IF(CY$2&lt;=$F$1,'PianificazionePMO(CFI-TS)'!TJ26+'PianificazionePMO(CFI-TS)'!XM26+'PianificazionePMO(CFI-TS)'!ABP26,CX53+$I53))</f>
        <v>0</v>
      </c>
      <c r="CZ53" s="374">
        <f>IF(CZ$3=1,CY53,IF(CZ$2&lt;=$F$1,'PianificazionePMO(CFI-TS)'!TK26+'PianificazionePMO(CFI-TS)'!XN26+'PianificazionePMO(CFI-TS)'!ABQ26,CY53+$I53))</f>
        <v>0</v>
      </c>
      <c r="DA53" s="374">
        <f>IF(DA$3=1,CZ53,IF(DA$2&lt;=$F$1,'PianificazionePMO(CFI-TS)'!TL26+'PianificazionePMO(CFI-TS)'!XO26+'PianificazionePMO(CFI-TS)'!ABR26,CZ53+$I53))</f>
        <v>0</v>
      </c>
      <c r="DB53" s="374">
        <f>IF(DB$3=1,DA53,IF(DB$2&lt;=$F$1,'PianificazionePMO(CFI-TS)'!TM26+'PianificazionePMO(CFI-TS)'!XP26+'PianificazionePMO(CFI-TS)'!ABS26,DA53+$I53))</f>
        <v>0</v>
      </c>
      <c r="DC53" s="374">
        <f>IF(DC$3=1,DB53,IF(DC$2&lt;=$F$1,'PianificazionePMO(CFI-TS)'!TN26+'PianificazionePMO(CFI-TS)'!XQ26+'PianificazionePMO(CFI-TS)'!ABT26,DB53+$I53))</f>
        <v>0</v>
      </c>
      <c r="DD53" s="374">
        <f>IF(DD$3=1,DC53,IF(DD$2&lt;=$F$1,'PianificazionePMO(CFI-TS)'!TO26+'PianificazionePMO(CFI-TS)'!XR26+'PianificazionePMO(CFI-TS)'!ABU26,DC53+$I53))</f>
        <v>0</v>
      </c>
      <c r="DE53" s="374">
        <f>IF(DE$3=1,DD53,IF(DE$2&lt;=$F$1,'PianificazionePMO(CFI-TS)'!TP26+'PianificazionePMO(CFI-TS)'!XS26+'PianificazionePMO(CFI-TS)'!ABV26,DD53+$I53))</f>
        <v>0</v>
      </c>
      <c r="DF53" s="374">
        <f>IF(DF$3=1,DE53,IF(DF$2&lt;=$F$1,'PianificazionePMO(CFI-TS)'!TQ26+'PianificazionePMO(CFI-TS)'!XT26+'PianificazionePMO(CFI-TS)'!ABW26,DE53+$I53))</f>
        <v>0</v>
      </c>
      <c r="DG53" s="374">
        <f>IF(DG$3=1,DF53,IF(DG$2&lt;=$F$1,'PianificazionePMO(CFI-TS)'!TR26+'PianificazionePMO(CFI-TS)'!XU26+'PianificazionePMO(CFI-TS)'!ABX26,DF53+$I53))</f>
        <v>0</v>
      </c>
      <c r="DH53" s="374">
        <f>IF(DH$3=1,DG53,IF(DH$2&lt;=$F$1,'PianificazionePMO(CFI-TS)'!TS26+'PianificazionePMO(CFI-TS)'!XV26+'PianificazionePMO(CFI-TS)'!ABY26,DG53+$I53))</f>
        <v>0</v>
      </c>
      <c r="DI53" s="374">
        <f>IF(DI$3=1,DH53,IF(DI$2&lt;=$F$1,'PianificazionePMO(CFI-TS)'!TT26+'PianificazionePMO(CFI-TS)'!XW26+'PianificazionePMO(CFI-TS)'!ABZ26,DH53+$I53))</f>
        <v>0</v>
      </c>
      <c r="DJ53" s="374">
        <f>IF(DJ$3=1,DI53,IF(DJ$2&lt;=$F$1,'PianificazionePMO(CFI-TS)'!TU26+'PianificazionePMO(CFI-TS)'!XX26+'PianificazionePMO(CFI-TS)'!ACA26,DI53+$I53))</f>
        <v>0</v>
      </c>
      <c r="DK53" s="374"/>
      <c r="DL53" s="374"/>
      <c r="DM53" s="374"/>
      <c r="DN53" s="371"/>
      <c r="DO53" s="371"/>
      <c r="DP53" s="371"/>
      <c r="DQ53" s="371"/>
      <c r="DR53" s="371"/>
      <c r="DS53" s="371"/>
      <c r="DT53" s="371"/>
      <c r="DU53" s="371"/>
      <c r="DV53" s="371"/>
      <c r="DW53" s="371"/>
      <c r="DX53" s="371"/>
      <c r="DY53" s="371"/>
      <c r="DZ53" s="371"/>
      <c r="EA53" s="371"/>
      <c r="EB53" s="371"/>
      <c r="EC53" s="371"/>
      <c r="ED53" s="371"/>
      <c r="EE53" s="371"/>
      <c r="EF53" s="371"/>
      <c r="EG53" s="371"/>
      <c r="EH53" s="371"/>
      <c r="EI53" s="371"/>
      <c r="EJ53" s="371"/>
      <c r="EK53" s="371"/>
      <c r="EL53" s="371"/>
      <c r="EM53" s="371"/>
      <c r="EN53" s="371"/>
      <c r="EO53" s="371"/>
      <c r="EP53" s="371"/>
      <c r="EQ53" s="371"/>
      <c r="ER53" s="371"/>
      <c r="ES53" s="371"/>
      <c r="ET53" s="371"/>
      <c r="EU53" s="371"/>
      <c r="EV53" s="371"/>
      <c r="EW53" s="371"/>
      <c r="EX53" s="371"/>
      <c r="EY53" s="371"/>
      <c r="EZ53" s="371"/>
      <c r="FA53" s="371"/>
      <c r="FB53" s="371"/>
      <c r="FC53" s="371"/>
      <c r="FD53" s="371"/>
      <c r="FE53" s="371"/>
      <c r="FF53" s="371"/>
      <c r="FG53" s="371"/>
      <c r="FH53" s="371"/>
      <c r="FI53" s="371"/>
      <c r="FJ53" s="371"/>
    </row>
    <row r="54" spans="1:166" outlineLevel="1">
      <c r="A54" s="824"/>
      <c r="B54" s="362">
        <f t="shared" si="21"/>
        <v>0</v>
      </c>
      <c r="C54" s="362">
        <f t="shared" si="22"/>
        <v>0</v>
      </c>
      <c r="D54" s="362">
        <f t="shared" si="23"/>
        <v>0</v>
      </c>
      <c r="E54" s="369"/>
      <c r="F54" s="370"/>
      <c r="G54" s="369"/>
      <c r="H54" s="378"/>
      <c r="N54" s="374">
        <f>IF(N$3=1,M54,IF(N$2&lt;=$F$1,'PianificazionePMO(CFI-TS)'!PY27+'PianificazionePMO(CFI-TS)'!UB27+'PianificazionePMO(CFI-TS)'!YE27,$J24+$I24))</f>
        <v>0</v>
      </c>
      <c r="O54" s="374">
        <f>IF(O$3=1,N54,IF(O$2&lt;=$F$1,'PianificazionePMO(CFI-TS)'!PZ27+'PianificazionePMO(CFI-TS)'!UC27+'PianificazionePMO(CFI-TS)'!YF27,$J24+$I24))</f>
        <v>0</v>
      </c>
      <c r="P54" s="374">
        <f>IF(P$3=1,O54,IF(P$2&lt;=$F$1,'PianificazionePMO(CFI-TS)'!QA27+'PianificazionePMO(CFI-TS)'!UD27+'PianificazionePMO(CFI-TS)'!YG27,$J24+$I24))</f>
        <v>0</v>
      </c>
      <c r="Q54" s="374">
        <f>IF(Q$3=1,P54,IF(Q$2&lt;=$F$1,'PianificazionePMO(CFI-TS)'!QB27+'PianificazionePMO(CFI-TS)'!UE27+'PianificazionePMO(CFI-TS)'!YH27,$J24+$I24))</f>
        <v>0</v>
      </c>
      <c r="R54" s="374">
        <f>IF(R$3=1,Q54,IF(R$2&lt;=$F$1,'PianificazionePMO(CFI-TS)'!QC27+'PianificazionePMO(CFI-TS)'!UF27+'PianificazionePMO(CFI-TS)'!YI27,$J24+$I24))</f>
        <v>0</v>
      </c>
      <c r="S54" s="374">
        <f>IF(S$3=1,R54,IF(S$2&lt;=$F$1,'PianificazionePMO(CFI-TS)'!QD27+'PianificazionePMO(CFI-TS)'!UG27+'PianificazionePMO(CFI-TS)'!YJ27,$J24+$I24))</f>
        <v>0</v>
      </c>
      <c r="T54" s="374">
        <f>IF(T$3=1,S54,IF(T$2&lt;=$F$1,'PianificazionePMO(CFI-TS)'!QE27+'PianificazionePMO(CFI-TS)'!UH27+'PianificazionePMO(CFI-TS)'!YK27,$J24+$I24))</f>
        <v>0</v>
      </c>
      <c r="U54" s="374">
        <f>IF(U$3=1,T54,IF(U$2&lt;=$F$1,'PianificazionePMO(CFI-TS)'!QF27+'PianificazionePMO(CFI-TS)'!UI27+'PianificazionePMO(CFI-TS)'!YL27,$J24+$I24))</f>
        <v>0</v>
      </c>
      <c r="V54" s="374">
        <f>IF(V$3=1,U54,IF(V$2&lt;=$F$1,'PianificazionePMO(CFI-TS)'!QG27+'PianificazionePMO(CFI-TS)'!UJ27+'PianificazionePMO(CFI-TS)'!YM27,$J24+$I24))</f>
        <v>0</v>
      </c>
      <c r="W54" s="374">
        <f>IF(W$3=1,V54,IF(W$2&lt;=$F$1,'PianificazionePMO(CFI-TS)'!QH27+'PianificazionePMO(CFI-TS)'!UK27+'PianificazionePMO(CFI-TS)'!YN27,$J24+$I24))</f>
        <v>0</v>
      </c>
      <c r="X54" s="374">
        <f>IF(X$3=1,W54,IF(X$2&lt;=$F$1,'PianificazionePMO(CFI-TS)'!QI27+'PianificazionePMO(CFI-TS)'!UL27+'PianificazionePMO(CFI-TS)'!YO27,$J24+$I24))</f>
        <v>0</v>
      </c>
      <c r="Y54" s="374">
        <f>IF(Y$3=1,X54,IF(Y$2&lt;=$F$1,'PianificazionePMO(CFI-TS)'!QJ27+'PianificazionePMO(CFI-TS)'!UM27+'PianificazionePMO(CFI-TS)'!YP27,$J24+$I24))</f>
        <v>0</v>
      </c>
      <c r="Z54" s="374">
        <f>IF(Z$3=1,Y54,IF(Z$2&lt;=$F$1,'PianificazionePMO(CFI-TS)'!QK27+'PianificazionePMO(CFI-TS)'!UN27+'PianificazionePMO(CFI-TS)'!YQ27,$J24+$I24))</f>
        <v>0</v>
      </c>
      <c r="AA54" s="374">
        <f>IF(AA$3=1,Z54,IF(AA$2&lt;=$F$1,'PianificazionePMO(CFI-TS)'!QL27+'PianificazionePMO(CFI-TS)'!UO27+'PianificazionePMO(CFI-TS)'!YR27,$J24+$I24))</f>
        <v>0</v>
      </c>
      <c r="AB54" s="374">
        <f>IF(AB$3=1,AA54,IF(AB$2&lt;=$F$1,'PianificazionePMO(CFI-TS)'!QM27+'PianificazionePMO(CFI-TS)'!UP27+'PianificazionePMO(CFI-TS)'!YS27,$J24+$I24))</f>
        <v>0</v>
      </c>
      <c r="AC54" s="374">
        <f>IF(AC$3=1,AB54,IF(AC$2&lt;=$F$1,'PianificazionePMO(CFI-TS)'!QN27+'PianificazionePMO(CFI-TS)'!UQ27+'PianificazionePMO(CFI-TS)'!YT27,$J24+$I24))</f>
        <v>0</v>
      </c>
      <c r="AD54" s="374">
        <f>IF(AD$3=1,AC54,IF(AD$2&lt;=$F$1,'PianificazionePMO(CFI-TS)'!QO27+'PianificazionePMO(CFI-TS)'!UR27+'PianificazionePMO(CFI-TS)'!YU27,$J24+$I24))</f>
        <v>0</v>
      </c>
      <c r="AE54" s="374">
        <f>IF(AE$3=1,AD54,IF(AE$2&lt;=$F$1,'PianificazionePMO(CFI-TS)'!QP27+'PianificazionePMO(CFI-TS)'!US27+'PianificazionePMO(CFI-TS)'!YV27,$J24+$I24))</f>
        <v>0</v>
      </c>
      <c r="AF54" s="374">
        <f>IF(AF$3=1,AE54,IF(AF$2&lt;=$F$1,'PianificazionePMO(CFI-TS)'!QQ27+'PianificazionePMO(CFI-TS)'!UT27+'PianificazionePMO(CFI-TS)'!YW27,$J24+$I24))</f>
        <v>0</v>
      </c>
      <c r="AG54" s="374">
        <f>IF(AG$3=1,AF54,IF(AG$2&lt;=$F$1,'PianificazionePMO(CFI-TS)'!QR27+'PianificazionePMO(CFI-TS)'!UU27+'PianificazionePMO(CFI-TS)'!YX27,$J24+$I24))</f>
        <v>0</v>
      </c>
      <c r="AH54" s="374">
        <f>IF(AH$3=1,AG54,IF(AH$2&lt;=$F$1,'PianificazionePMO(CFI-TS)'!QS27+'PianificazionePMO(CFI-TS)'!UV27+'PianificazionePMO(CFI-TS)'!YY27,$J24+$I24))</f>
        <v>0</v>
      </c>
      <c r="AI54" s="374">
        <f>IF(AI$3=1,AH54,IF(AI$2&lt;=$F$1,'PianificazionePMO(CFI-TS)'!QT27+'PianificazionePMO(CFI-TS)'!UW27+'PianificazionePMO(CFI-TS)'!YZ27,$J24+$I24))</f>
        <v>0</v>
      </c>
      <c r="AJ54" s="374">
        <f>IF(AJ$3=1,AI54,IF(AJ$2&lt;=$F$1,'PianificazionePMO(CFI-TS)'!QU27+'PianificazionePMO(CFI-TS)'!UX27+'PianificazionePMO(CFI-TS)'!ZA27,$J24+$I24))</f>
        <v>0</v>
      </c>
      <c r="AK54" s="374">
        <f>IF(AK$3=1,AJ54,IF(AK$2&lt;=$F$1,'PianificazionePMO(CFI-TS)'!QV27+'PianificazionePMO(CFI-TS)'!UY27+'PianificazionePMO(CFI-TS)'!ZB27,$J24+$I24))</f>
        <v>0</v>
      </c>
      <c r="AL54" s="374">
        <f>IF(AL$3=1,AK54,IF(AL$2&lt;=$F$1,'PianificazionePMO(CFI-TS)'!QW27+'PianificazionePMO(CFI-TS)'!UZ27+'PianificazionePMO(CFI-TS)'!ZC27,$J24+$I24))</f>
        <v>0</v>
      </c>
      <c r="AM54" s="374">
        <f>IF(AM$3=1,AL54,IF(AM$2&lt;=$F$1,'PianificazionePMO(CFI-TS)'!QX27+'PianificazionePMO(CFI-TS)'!VA27+'PianificazionePMO(CFI-TS)'!ZD27,$J24+$I24))</f>
        <v>0</v>
      </c>
      <c r="AN54" s="374">
        <f>IF(AN$3=1,AM54,IF(AN$2&lt;=$F$1,'PianificazionePMO(CFI-TS)'!QY27+'PianificazionePMO(CFI-TS)'!VB27+'PianificazionePMO(CFI-TS)'!ZE27,$J24+$I24))</f>
        <v>0</v>
      </c>
      <c r="AO54" s="374">
        <f>IF(AO$3=1,AN54,IF(AO$2&lt;=$F$1,'PianificazionePMO(CFI-TS)'!QZ27+'PianificazionePMO(CFI-TS)'!VC27+'PianificazionePMO(CFI-TS)'!ZF27,$J24+$I24))</f>
        <v>0</v>
      </c>
      <c r="AP54" s="374">
        <f>IF(AP$3=1,AO54,IF(AP$2&lt;=$F$1,'PianificazionePMO(CFI-TS)'!RA27+'PianificazionePMO(CFI-TS)'!VD27+'PianificazionePMO(CFI-TS)'!ZG27,$J24+$I24))</f>
        <v>0</v>
      </c>
      <c r="AQ54" s="374">
        <f>IF(AQ$3=1,AP54,IF(AQ$2&lt;=$F$1,'PianificazionePMO(CFI-TS)'!RB27+'PianificazionePMO(CFI-TS)'!VE27+'PianificazionePMO(CFI-TS)'!ZH27,$J24+$I24))</f>
        <v>0</v>
      </c>
      <c r="AR54" s="374">
        <f>IF(AR$3=1,AQ54,IF(AR$2&lt;=$F$1,'PianificazionePMO(CFI-TS)'!RC27+'PianificazionePMO(CFI-TS)'!VF27+'PianificazionePMO(CFI-TS)'!ZI27,$J24+$I24))</f>
        <v>0</v>
      </c>
      <c r="AS54" s="374">
        <f>IF(AS$3=1,AR54,IF(AS$2&lt;=$F$1,'PianificazionePMO(CFI-TS)'!RD27+'PianificazionePMO(CFI-TS)'!VG27+'PianificazionePMO(CFI-TS)'!ZJ27,$J24+$I24))</f>
        <v>0</v>
      </c>
      <c r="AT54" s="374">
        <f>IF(AT$3=1,AS54,IF(AT$2&lt;=$F$1,'PianificazionePMO(CFI-TS)'!RE27+'PianificazionePMO(CFI-TS)'!VH27+'PianificazionePMO(CFI-TS)'!ZK27,$J24+$I24))</f>
        <v>0</v>
      </c>
      <c r="AU54" s="374">
        <f>IF(AU$3=1,AT54,IF(AU$2&lt;=$F$1,'PianificazionePMO(CFI-TS)'!RF27+'PianificazionePMO(CFI-TS)'!VI27+'PianificazionePMO(CFI-TS)'!ZL27,$J24+$I24))</f>
        <v>0</v>
      </c>
      <c r="AV54" s="374">
        <f>IF(AV$3=1,AU54,IF(AV$2&lt;=$F$1,'PianificazionePMO(CFI-TS)'!RG27+'PianificazionePMO(CFI-TS)'!VJ27+'PianificazionePMO(CFI-TS)'!ZM27,$J24+$I24))</f>
        <v>0</v>
      </c>
      <c r="AW54" s="374">
        <f>IF(AW$3=1,AV54,IF(AW$2&lt;=$F$1,'PianificazionePMO(CFI-TS)'!RH27+'PianificazionePMO(CFI-TS)'!VK27+'PianificazionePMO(CFI-TS)'!ZN27,$J24+$I24))</f>
        <v>0</v>
      </c>
      <c r="AX54" s="374">
        <f>IF(AX$3=1,AW54,IF(AX$2&lt;=$F$1,'PianificazionePMO(CFI-TS)'!RI27+'PianificazionePMO(CFI-TS)'!VL27+'PianificazionePMO(CFI-TS)'!ZO27,$J24+$I24))</f>
        <v>0</v>
      </c>
      <c r="AY54" s="374">
        <f>IF(AY$3=1,AX54,IF(AY$2&lt;=$F$1,'PianificazionePMO(CFI-TS)'!RJ27+'PianificazionePMO(CFI-TS)'!VM27+'PianificazionePMO(CFI-TS)'!ZP27,$J24+$I24))</f>
        <v>0</v>
      </c>
      <c r="AZ54" s="374">
        <f>IF(AZ$3=1,AY54,IF(AZ$2&lt;=$F$1,'PianificazionePMO(CFI-TS)'!RK27+'PianificazionePMO(CFI-TS)'!VN27+'PianificazionePMO(CFI-TS)'!ZQ27,$J24+$I24))</f>
        <v>0</v>
      </c>
      <c r="BA54" s="374">
        <f>IF(BA$3=1,AZ54,IF(BA$2&lt;=$F$1,'PianificazionePMO(CFI-TS)'!RL27+'PianificazionePMO(CFI-TS)'!VO27+'PianificazionePMO(CFI-TS)'!ZR27,$J24+$I24))</f>
        <v>0</v>
      </c>
      <c r="BB54" s="374">
        <f>IF(BB$3=1,BA54,IF(BB$2&lt;=$F$1,'PianificazionePMO(CFI-TS)'!RM27+'PianificazionePMO(CFI-TS)'!VP27+'PianificazionePMO(CFI-TS)'!ZS27,$J24+$I24))</f>
        <v>0</v>
      </c>
      <c r="BC54" s="374">
        <f>IF(BC$3=1,BB54,IF(BC$2&lt;=$F$1,'PianificazionePMO(CFI-TS)'!RN27+'PianificazionePMO(CFI-TS)'!VQ27+'PianificazionePMO(CFI-TS)'!ZT27,$J24+$I24))</f>
        <v>0</v>
      </c>
      <c r="BD54" s="374">
        <f>IF(BD$3=1,BC54,IF(BD$2&lt;=$F$1,'PianificazionePMO(CFI-TS)'!RO27+'PianificazionePMO(CFI-TS)'!VR27+'PianificazionePMO(CFI-TS)'!ZU27,$J24+$I24))</f>
        <v>0</v>
      </c>
      <c r="BE54" s="374">
        <f>IF(BE$3=1,BD54,IF(BE$2&lt;=$F$1,'PianificazionePMO(CFI-TS)'!RP27+'PianificazionePMO(CFI-TS)'!VS27+'PianificazionePMO(CFI-TS)'!ZV27,$J24+$I24))</f>
        <v>0</v>
      </c>
      <c r="BF54" s="374">
        <f>IF(BF$3=1,BE54,IF(BF$2&lt;=$F$1,'PianificazionePMO(CFI-TS)'!RQ27+'PianificazionePMO(CFI-TS)'!VT27+'PianificazionePMO(CFI-TS)'!ZW27,$J24+$I24))</f>
        <v>0</v>
      </c>
      <c r="BG54" s="374">
        <f>IF(BG$3=1,BF54,IF(BG$2&lt;=$F$1,'PianificazionePMO(CFI-TS)'!RR27+'PianificazionePMO(CFI-TS)'!VU27+'PianificazionePMO(CFI-TS)'!ZX27,$J24+$I24))</f>
        <v>0</v>
      </c>
      <c r="BH54" s="374">
        <f>IF(BH$3=1,BG54,IF(BH$2&lt;=$F$1,'PianificazionePMO(CFI-TS)'!RS27+'PianificazionePMO(CFI-TS)'!VV27+'PianificazionePMO(CFI-TS)'!ZY27,$J24+$I24))</f>
        <v>0</v>
      </c>
      <c r="BI54" s="374">
        <f>IF(BI$3=1,BH54,IF(BI$2&lt;=$F$1,'PianificazionePMO(CFI-TS)'!RT27+'PianificazionePMO(CFI-TS)'!VW27+'PianificazionePMO(CFI-TS)'!ZZ27,BH54+$I54))</f>
        <v>0</v>
      </c>
      <c r="BJ54" s="374">
        <f>IF(BJ$3=1,BI54,IF(BJ$2&lt;=$F$1,'PianificazionePMO(CFI-TS)'!RU27+'PianificazionePMO(CFI-TS)'!VX27+'PianificazionePMO(CFI-TS)'!AAA27,BI54+$I54))</f>
        <v>0</v>
      </c>
      <c r="BK54" s="374">
        <f>IF(BK$3=1,BJ54,IF(BK$2&lt;=$F$1,'PianificazionePMO(CFI-TS)'!RV27+'PianificazionePMO(CFI-TS)'!VY27+'PianificazionePMO(CFI-TS)'!AAB27,BJ54+$I54))</f>
        <v>0</v>
      </c>
      <c r="BL54" s="374">
        <f>IF(BL$3=1,BK54,IF(BL$2&lt;=$F$1,'PianificazionePMO(CFI-TS)'!RW27+'PianificazionePMO(CFI-TS)'!VZ27+'PianificazionePMO(CFI-TS)'!AAC27,BK54+$I54))</f>
        <v>0</v>
      </c>
      <c r="BM54" s="374">
        <f>IF(BM$3=1,BL54,IF(BM$2&lt;=$F$1,'PianificazionePMO(CFI-TS)'!RX27+'PianificazionePMO(CFI-TS)'!WA27+'PianificazionePMO(CFI-TS)'!AAD27,BL54+$I54))</f>
        <v>0</v>
      </c>
      <c r="BN54" s="374">
        <f>IF(BN$3=1,BM54,IF(BN$2&lt;=$F$1,'PianificazionePMO(CFI-TS)'!RY27+'PianificazionePMO(CFI-TS)'!WB27+'PianificazionePMO(CFI-TS)'!AAE27,BM54+$I54))</f>
        <v>0</v>
      </c>
      <c r="BO54" s="374">
        <f>IF(BO$3=1,BN54,IF(BO$2&lt;=$F$1,'PianificazionePMO(CFI-TS)'!RZ27+'PianificazionePMO(CFI-TS)'!WC27+'PianificazionePMO(CFI-TS)'!AAF27,BN54+$I54))</f>
        <v>0</v>
      </c>
      <c r="BP54" s="374">
        <f>IF(BP$3=1,BO54,IF(BP$2&lt;=$F$1,'PianificazionePMO(CFI-TS)'!SA27+'PianificazionePMO(CFI-TS)'!WD27+'PianificazionePMO(CFI-TS)'!AAG27,BO54+$I54))</f>
        <v>0</v>
      </c>
      <c r="BQ54" s="374">
        <f>IF(BQ$3=1,BP54,IF(BQ$2&lt;=$F$1,'PianificazionePMO(CFI-TS)'!SB27+'PianificazionePMO(CFI-TS)'!WE27+'PianificazionePMO(CFI-TS)'!AAH27,BP54+$I54))</f>
        <v>0</v>
      </c>
      <c r="BR54" s="374">
        <f>IF(BR$3=1,BQ54,IF(BR$2&lt;=$F$1,'PianificazionePMO(CFI-TS)'!SC27+'PianificazionePMO(CFI-TS)'!WF27+'PianificazionePMO(CFI-TS)'!AAI27,BQ54+$I54))</f>
        <v>0</v>
      </c>
      <c r="BS54" s="374">
        <f>IF(BS$3=1,BR54,IF(BS$2&lt;=$F$1,'PianificazionePMO(CFI-TS)'!SD27+'PianificazionePMO(CFI-TS)'!WG27+'PianificazionePMO(CFI-TS)'!AAJ27,BR54+$I54))</f>
        <v>0</v>
      </c>
      <c r="BT54" s="374">
        <f>IF(BT$3=1,BS54,IF(BT$2&lt;=$F$1,'PianificazionePMO(CFI-TS)'!SE27+'PianificazionePMO(CFI-TS)'!WH27+'PianificazionePMO(CFI-TS)'!AAK27,BS54+$I54))</f>
        <v>0</v>
      </c>
      <c r="BU54" s="374">
        <f>IF(BU$3=1,BT54,IF(BU$2&lt;=$F$1,'PianificazionePMO(CFI-TS)'!SF27+'PianificazionePMO(CFI-TS)'!WI27+'PianificazionePMO(CFI-TS)'!AAL27,BT54+$I54))</f>
        <v>0</v>
      </c>
      <c r="BV54" s="374">
        <f>IF(BV$3=1,BU54,IF(BV$2&lt;=$F$1,'PianificazionePMO(CFI-TS)'!SG27+'PianificazionePMO(CFI-TS)'!WJ27+'PianificazionePMO(CFI-TS)'!AAM27,BU54+$I54))</f>
        <v>0</v>
      </c>
      <c r="BW54" s="374">
        <f>IF(BW$3=1,BV54,IF(BW$2&lt;=$F$1,'PianificazionePMO(CFI-TS)'!SH27+'PianificazionePMO(CFI-TS)'!WK27+'PianificazionePMO(CFI-TS)'!AAN27,BV54+$I54))</f>
        <v>0</v>
      </c>
      <c r="BX54" s="374">
        <f>IF(BX$3=1,BW54,IF(BX$2&lt;=$F$1,'PianificazionePMO(CFI-TS)'!SI27+'PianificazionePMO(CFI-TS)'!WL27+'PianificazionePMO(CFI-TS)'!AAO27,BW54+$I54))</f>
        <v>0</v>
      </c>
      <c r="BY54" s="374">
        <f>IF(BY$3=1,BX54,IF(BY$2&lt;=$F$1,'PianificazionePMO(CFI-TS)'!SJ27+'PianificazionePMO(CFI-TS)'!WM27+'PianificazionePMO(CFI-TS)'!AAP27,BX54+$I54))</f>
        <v>0</v>
      </c>
      <c r="BZ54" s="374">
        <f>IF(BZ$3=1,BY54,IF(BZ$2&lt;=$F$1,'PianificazionePMO(CFI-TS)'!SK27+'PianificazionePMO(CFI-TS)'!WN27+'PianificazionePMO(CFI-TS)'!AAQ27,BY54+$I54))</f>
        <v>0</v>
      </c>
      <c r="CA54" s="374">
        <f>IF(CA$3=1,BZ54,IF(CA$2&lt;=$F$1,'PianificazionePMO(CFI-TS)'!SL27+'PianificazionePMO(CFI-TS)'!WO27+'PianificazionePMO(CFI-TS)'!AAR27,BZ54+$I54))</f>
        <v>0</v>
      </c>
      <c r="CB54" s="374">
        <f>IF(CB$3=1,CA54,IF(CB$2&lt;=$F$1,'PianificazionePMO(CFI-TS)'!SM27+'PianificazionePMO(CFI-TS)'!WP27+'PianificazionePMO(CFI-TS)'!AAS27,CA54+$I54))</f>
        <v>0</v>
      </c>
      <c r="CC54" s="374">
        <f>IF(CC$3=1,CB54,IF(CC$2&lt;=$F$1,'PianificazionePMO(CFI-TS)'!SN27+'PianificazionePMO(CFI-TS)'!WQ27+'PianificazionePMO(CFI-TS)'!AAT27,CB54+$I54))</f>
        <v>0</v>
      </c>
      <c r="CD54" s="374">
        <f>IF(CD$3=1,CC54,IF(CD$2&lt;=$F$1,'PianificazionePMO(CFI-TS)'!SO27+'PianificazionePMO(CFI-TS)'!WR27+'PianificazionePMO(CFI-TS)'!AAU27,CC54+$I54))</f>
        <v>0</v>
      </c>
      <c r="CE54" s="374">
        <f>IF(CE$3=1,CD54,IF(CE$2&lt;=$F$1,'PianificazionePMO(CFI-TS)'!SP27+'PianificazionePMO(CFI-TS)'!WS27+'PianificazionePMO(CFI-TS)'!AAV27,CD54+$I54))</f>
        <v>0</v>
      </c>
      <c r="CF54" s="374">
        <f>IF(CF$3=1,CE54,IF(CF$2&lt;=$F$1,'PianificazionePMO(CFI-TS)'!SQ27+'PianificazionePMO(CFI-TS)'!WT27+'PianificazionePMO(CFI-TS)'!AAW27,CE54+$I54))</f>
        <v>0</v>
      </c>
      <c r="CG54" s="374">
        <f>IF(CG$3=1,CF54,IF(CG$2&lt;=$F$1,'PianificazionePMO(CFI-TS)'!SR27+'PianificazionePMO(CFI-TS)'!WU27+'PianificazionePMO(CFI-TS)'!AAX27,CF54+$I54))</f>
        <v>0</v>
      </c>
      <c r="CH54" s="374">
        <f>IF(CH$3=1,CG54,IF(CH$2&lt;=$F$1,'PianificazionePMO(CFI-TS)'!SS27+'PianificazionePMO(CFI-TS)'!WV27+'PianificazionePMO(CFI-TS)'!AAY27,CG54+$I54))</f>
        <v>0</v>
      </c>
      <c r="CI54" s="374">
        <f>IF(CI$3=1,CH54,IF(CI$2&lt;=$F$1,'PianificazionePMO(CFI-TS)'!ST27+'PianificazionePMO(CFI-TS)'!WW27+'PianificazionePMO(CFI-TS)'!AAZ27,CH54+$I54))</f>
        <v>0</v>
      </c>
      <c r="CJ54" s="374">
        <f>IF(CJ$3=1,CI54,IF(CJ$2&lt;=$F$1,'PianificazionePMO(CFI-TS)'!SU27+'PianificazionePMO(CFI-TS)'!WX27+'PianificazionePMO(CFI-TS)'!ABA27,CI54+$I54))</f>
        <v>0</v>
      </c>
      <c r="CK54" s="374">
        <f>IF(CK$3=1,CJ54,IF(CK$2&lt;=$F$1,'PianificazionePMO(CFI-TS)'!SV27+'PianificazionePMO(CFI-TS)'!WY27+'PianificazionePMO(CFI-TS)'!ABB27,CJ54+$I54))</f>
        <v>0</v>
      </c>
      <c r="CL54" s="374">
        <f>IF(CL$3=1,CK54,IF(CL$2&lt;=$F$1,'PianificazionePMO(CFI-TS)'!SW27+'PianificazionePMO(CFI-TS)'!WZ27+'PianificazionePMO(CFI-TS)'!ABC27,CK54+$I54))</f>
        <v>0</v>
      </c>
      <c r="CM54" s="374">
        <f>IF(CM$3=1,CL54,IF(CM$2&lt;=$F$1,'PianificazionePMO(CFI-TS)'!SX27+'PianificazionePMO(CFI-TS)'!XA27+'PianificazionePMO(CFI-TS)'!ABD27,CL54+$I54))</f>
        <v>0</v>
      </c>
      <c r="CN54" s="374">
        <f>IF(CN$3=1,CM54,IF(CN$2&lt;=$F$1,'PianificazionePMO(CFI-TS)'!SY27+'PianificazionePMO(CFI-TS)'!XB27+'PianificazionePMO(CFI-TS)'!ABE27,CM54+$I54))</f>
        <v>0</v>
      </c>
      <c r="CO54" s="374">
        <f>IF(CO$3=1,CN54,IF(CO$2&lt;=$F$1,'PianificazionePMO(CFI-TS)'!SZ27+'PianificazionePMO(CFI-TS)'!XC27+'PianificazionePMO(CFI-TS)'!ABF27,CN54+$I54))</f>
        <v>0</v>
      </c>
      <c r="CP54" s="374">
        <f>IF(CP$3=1,CO54,IF(CP$2&lt;=$F$1,'PianificazionePMO(CFI-TS)'!TA27+'PianificazionePMO(CFI-TS)'!XD27+'PianificazionePMO(CFI-TS)'!ABG27,CO54+$I54))</f>
        <v>0</v>
      </c>
      <c r="CQ54" s="374">
        <f>IF(CQ$3=1,CP54,IF(CQ$2&lt;=$F$1,'PianificazionePMO(CFI-TS)'!TB27+'PianificazionePMO(CFI-TS)'!XE27+'PianificazionePMO(CFI-TS)'!ABH27,CP54+$I54))</f>
        <v>0</v>
      </c>
      <c r="CR54" s="374">
        <f>IF(CR$3=1,CQ54,IF(CR$2&lt;=$F$1,'PianificazionePMO(CFI-TS)'!TC27+'PianificazionePMO(CFI-TS)'!XF27+'PianificazionePMO(CFI-TS)'!ABI27,CQ54+$I54))</f>
        <v>0</v>
      </c>
      <c r="CS54" s="374">
        <f>IF(CS$3=1,CR54,IF(CS$2&lt;=$F$1,'PianificazionePMO(CFI-TS)'!TD27+'PianificazionePMO(CFI-TS)'!XG27+'PianificazionePMO(CFI-TS)'!ABJ27,CR54+$I54))</f>
        <v>0</v>
      </c>
      <c r="CT54" s="374">
        <f>IF(CT$3=1,CS54,IF(CT$2&lt;=$F$1,'PianificazionePMO(CFI-TS)'!TE27+'PianificazionePMO(CFI-TS)'!XH27+'PianificazionePMO(CFI-TS)'!ABK27,CS54+$I54))</f>
        <v>0</v>
      </c>
      <c r="CU54" s="374">
        <f>IF(CU$3=1,CT54,IF(CU$2&lt;=$F$1,'PianificazionePMO(CFI-TS)'!TF27+'PianificazionePMO(CFI-TS)'!XI27+'PianificazionePMO(CFI-TS)'!ABL27,CT54+$I54))</f>
        <v>0</v>
      </c>
      <c r="CV54" s="374">
        <f>IF(CV$3=1,CU54,IF(CV$2&lt;=$F$1,'PianificazionePMO(CFI-TS)'!TG27+'PianificazionePMO(CFI-TS)'!XJ27+'PianificazionePMO(CFI-TS)'!ABM27,CU54+$I54))</f>
        <v>0</v>
      </c>
      <c r="CW54" s="374">
        <f>IF(CW$3=1,CV54,IF(CW$2&lt;=$F$1,'PianificazionePMO(CFI-TS)'!TH27+'PianificazionePMO(CFI-TS)'!XK27+'PianificazionePMO(CFI-TS)'!ABN27,CV54+$I54))</f>
        <v>0</v>
      </c>
      <c r="CX54" s="374">
        <f>IF(CX$3=1,CW54,IF(CX$2&lt;=$F$1,'PianificazionePMO(CFI-TS)'!TI27+'PianificazionePMO(CFI-TS)'!XL27+'PianificazionePMO(CFI-TS)'!ABO27,CW54+$I54))</f>
        <v>0</v>
      </c>
      <c r="CY54" s="374">
        <f>IF(CY$3=1,CX54,IF(CY$2&lt;=$F$1,'PianificazionePMO(CFI-TS)'!TJ27+'PianificazionePMO(CFI-TS)'!XM27+'PianificazionePMO(CFI-TS)'!ABP27,CX54+$I54))</f>
        <v>0</v>
      </c>
      <c r="CZ54" s="374">
        <f>IF(CZ$3=1,CY54,IF(CZ$2&lt;=$F$1,'PianificazionePMO(CFI-TS)'!TK27+'PianificazionePMO(CFI-TS)'!XN27+'PianificazionePMO(CFI-TS)'!ABQ27,CY54+$I54))</f>
        <v>0</v>
      </c>
      <c r="DA54" s="374">
        <f>IF(DA$3=1,CZ54,IF(DA$2&lt;=$F$1,'PianificazionePMO(CFI-TS)'!TL27+'PianificazionePMO(CFI-TS)'!XO27+'PianificazionePMO(CFI-TS)'!ABR27,CZ54+$I54))</f>
        <v>0</v>
      </c>
      <c r="DB54" s="374">
        <f>IF(DB$3=1,DA54,IF(DB$2&lt;=$F$1,'PianificazionePMO(CFI-TS)'!TM27+'PianificazionePMO(CFI-TS)'!XP27+'PianificazionePMO(CFI-TS)'!ABS27,DA54+$I54))</f>
        <v>0</v>
      </c>
      <c r="DC54" s="374">
        <f>IF(DC$3=1,DB54,IF(DC$2&lt;=$F$1,'PianificazionePMO(CFI-TS)'!TN27+'PianificazionePMO(CFI-TS)'!XQ27+'PianificazionePMO(CFI-TS)'!ABT27,DB54+$I54))</f>
        <v>0</v>
      </c>
      <c r="DD54" s="374">
        <f>IF(DD$3=1,DC54,IF(DD$2&lt;=$F$1,'PianificazionePMO(CFI-TS)'!TO27+'PianificazionePMO(CFI-TS)'!XR27+'PianificazionePMO(CFI-TS)'!ABU27,DC54+$I54))</f>
        <v>0</v>
      </c>
      <c r="DE54" s="374">
        <f>IF(DE$3=1,DD54,IF(DE$2&lt;=$F$1,'PianificazionePMO(CFI-TS)'!TP27+'PianificazionePMO(CFI-TS)'!XS27+'PianificazionePMO(CFI-TS)'!ABV27,DD54+$I54))</f>
        <v>0</v>
      </c>
      <c r="DF54" s="374">
        <f>IF(DF$3=1,DE54,IF(DF$2&lt;=$F$1,'PianificazionePMO(CFI-TS)'!TQ27+'PianificazionePMO(CFI-TS)'!XT27+'PianificazionePMO(CFI-TS)'!ABW27,DE54+$I54))</f>
        <v>0</v>
      </c>
      <c r="DG54" s="374">
        <f>IF(DG$3=1,DF54,IF(DG$2&lt;=$F$1,'PianificazionePMO(CFI-TS)'!TR27+'PianificazionePMO(CFI-TS)'!XU27+'PianificazionePMO(CFI-TS)'!ABX27,DF54+$I54))</f>
        <v>0</v>
      </c>
      <c r="DH54" s="374">
        <f>IF(DH$3=1,DG54,IF(DH$2&lt;=$F$1,'PianificazionePMO(CFI-TS)'!TS27+'PianificazionePMO(CFI-TS)'!XV27+'PianificazionePMO(CFI-TS)'!ABY27,DG54+$I54))</f>
        <v>0</v>
      </c>
      <c r="DI54" s="374">
        <f>IF(DI$3=1,DH54,IF(DI$2&lt;=$F$1,'PianificazionePMO(CFI-TS)'!TT27+'PianificazionePMO(CFI-TS)'!XW27+'PianificazionePMO(CFI-TS)'!ABZ27,DH54+$I54))</f>
        <v>0</v>
      </c>
      <c r="DJ54" s="374">
        <f>IF(DJ$3=1,DI54,IF(DJ$2&lt;=$F$1,'PianificazionePMO(CFI-TS)'!TU27+'PianificazionePMO(CFI-TS)'!XX27+'PianificazionePMO(CFI-TS)'!ACA27,DI54+$I54))</f>
        <v>0</v>
      </c>
      <c r="DK54" s="374"/>
      <c r="DL54" s="374"/>
      <c r="DM54" s="374"/>
      <c r="DN54" s="371"/>
      <c r="DO54" s="371"/>
      <c r="DP54" s="371"/>
      <c r="DQ54" s="371"/>
      <c r="DR54" s="371"/>
      <c r="DS54" s="371"/>
      <c r="DT54" s="371"/>
      <c r="DU54" s="371"/>
      <c r="DV54" s="371"/>
      <c r="DW54" s="371"/>
      <c r="DX54" s="371"/>
      <c r="DY54" s="371"/>
      <c r="DZ54" s="371"/>
      <c r="EA54" s="371"/>
      <c r="EB54" s="371"/>
      <c r="EC54" s="371"/>
      <c r="ED54" s="371"/>
      <c r="EE54" s="371"/>
      <c r="EF54" s="371"/>
      <c r="EG54" s="371"/>
      <c r="EH54" s="371"/>
      <c r="EI54" s="371"/>
      <c r="EJ54" s="371"/>
      <c r="EK54" s="371"/>
      <c r="EL54" s="371"/>
      <c r="EM54" s="371"/>
      <c r="EN54" s="371"/>
      <c r="EO54" s="371"/>
      <c r="EP54" s="371"/>
      <c r="EQ54" s="371"/>
      <c r="ER54" s="371"/>
      <c r="ES54" s="371"/>
      <c r="ET54" s="371"/>
      <c r="EU54" s="371"/>
      <c r="EV54" s="371"/>
      <c r="EW54" s="371"/>
      <c r="EX54" s="371"/>
      <c r="EY54" s="371"/>
      <c r="EZ54" s="371"/>
      <c r="FA54" s="371"/>
      <c r="FB54" s="371"/>
      <c r="FC54" s="371"/>
      <c r="FD54" s="371"/>
      <c r="FE54" s="371"/>
      <c r="FF54" s="371"/>
      <c r="FG54" s="371"/>
      <c r="FH54" s="371"/>
      <c r="FI54" s="371"/>
      <c r="FJ54" s="371"/>
    </row>
    <row r="55" spans="1:166" outlineLevel="1">
      <c r="A55" s="824"/>
      <c r="B55" s="362">
        <f t="shared" si="21"/>
        <v>0</v>
      </c>
      <c r="C55" s="362">
        <f t="shared" si="22"/>
        <v>0</v>
      </c>
      <c r="D55" s="362">
        <f t="shared" si="23"/>
        <v>0</v>
      </c>
      <c r="E55" s="369"/>
      <c r="F55" s="370"/>
      <c r="G55" s="369"/>
      <c r="H55" s="378"/>
      <c r="N55" s="374">
        <f>IF(N$3=1,M55,IF(N$2&lt;=$F$1,'PianificazionePMO(CFI-TS)'!PY28+'PianificazionePMO(CFI-TS)'!UB28+'PianificazionePMO(CFI-TS)'!YE28,$J25+$I25))</f>
        <v>0</v>
      </c>
      <c r="O55" s="374">
        <f>IF(O$3=1,N55,IF(O$2&lt;=$F$1,'PianificazionePMO(CFI-TS)'!PZ28+'PianificazionePMO(CFI-TS)'!UC28+'PianificazionePMO(CFI-TS)'!YF28,$J25+$I25))</f>
        <v>0</v>
      </c>
      <c r="P55" s="374">
        <f>IF(P$3=1,O55,IF(P$2&lt;=$F$1,'PianificazionePMO(CFI-TS)'!QA28+'PianificazionePMO(CFI-TS)'!UD28+'PianificazionePMO(CFI-TS)'!YG28,$J25+$I25))</f>
        <v>0</v>
      </c>
      <c r="Q55" s="374">
        <f>IF(Q$3=1,P55,IF(Q$2&lt;=$F$1,'PianificazionePMO(CFI-TS)'!QB28+'PianificazionePMO(CFI-TS)'!UE28+'PianificazionePMO(CFI-TS)'!YH28,$J25+$I25))</f>
        <v>0</v>
      </c>
      <c r="R55" s="374">
        <f>IF(R$3=1,Q55,IF(R$2&lt;=$F$1,'PianificazionePMO(CFI-TS)'!QC28+'PianificazionePMO(CFI-TS)'!UF28+'PianificazionePMO(CFI-TS)'!YI28,$J25+$I25))</f>
        <v>0</v>
      </c>
      <c r="S55" s="374">
        <f>IF(S$3=1,R55,IF(S$2&lt;=$F$1,'PianificazionePMO(CFI-TS)'!QD28+'PianificazionePMO(CFI-TS)'!UG28+'PianificazionePMO(CFI-TS)'!YJ28,$J25+$I25))</f>
        <v>0</v>
      </c>
      <c r="T55" s="374">
        <f>IF(T$3=1,S55,IF(T$2&lt;=$F$1,'PianificazionePMO(CFI-TS)'!QE28+'PianificazionePMO(CFI-TS)'!UH28+'PianificazionePMO(CFI-TS)'!YK28,$J25+$I25))</f>
        <v>0</v>
      </c>
      <c r="U55" s="374">
        <f>IF(U$3=1,T55,IF(U$2&lt;=$F$1,'PianificazionePMO(CFI-TS)'!QF28+'PianificazionePMO(CFI-TS)'!UI28+'PianificazionePMO(CFI-TS)'!YL28,$J25+$I25))</f>
        <v>0</v>
      </c>
      <c r="V55" s="374">
        <f>IF(V$3=1,U55,IF(V$2&lt;=$F$1,'PianificazionePMO(CFI-TS)'!QG28+'PianificazionePMO(CFI-TS)'!UJ28+'PianificazionePMO(CFI-TS)'!YM28,$J25+$I25))</f>
        <v>0</v>
      </c>
      <c r="W55" s="374">
        <f>IF(W$3=1,V55,IF(W$2&lt;=$F$1,'PianificazionePMO(CFI-TS)'!QH28+'PianificazionePMO(CFI-TS)'!UK28+'PianificazionePMO(CFI-TS)'!YN28,$J25+$I25))</f>
        <v>0</v>
      </c>
      <c r="X55" s="374">
        <f>IF(X$3=1,W55,IF(X$2&lt;=$F$1,'PianificazionePMO(CFI-TS)'!QI28+'PianificazionePMO(CFI-TS)'!UL28+'PianificazionePMO(CFI-TS)'!YO28,$J25+$I25))</f>
        <v>0</v>
      </c>
      <c r="Y55" s="374">
        <f>IF(Y$3=1,X55,IF(Y$2&lt;=$F$1,'PianificazionePMO(CFI-TS)'!QJ28+'PianificazionePMO(CFI-TS)'!UM28+'PianificazionePMO(CFI-TS)'!YP28,$J25+$I25))</f>
        <v>0</v>
      </c>
      <c r="Z55" s="374">
        <f>IF(Z$3=1,Y55,IF(Z$2&lt;=$F$1,'PianificazionePMO(CFI-TS)'!QK28+'PianificazionePMO(CFI-TS)'!UN28+'PianificazionePMO(CFI-TS)'!YQ28,$J25+$I25))</f>
        <v>0</v>
      </c>
      <c r="AA55" s="374">
        <f>IF(AA$3=1,Z55,IF(AA$2&lt;=$F$1,'PianificazionePMO(CFI-TS)'!QL28+'PianificazionePMO(CFI-TS)'!UO28+'PianificazionePMO(CFI-TS)'!YR28,$J25+$I25))</f>
        <v>0</v>
      </c>
      <c r="AB55" s="374">
        <f>IF(AB$3=1,AA55,IF(AB$2&lt;=$F$1,'PianificazionePMO(CFI-TS)'!QM28+'PianificazionePMO(CFI-TS)'!UP28+'PianificazionePMO(CFI-TS)'!YS28,$J25+$I25))</f>
        <v>0</v>
      </c>
      <c r="AC55" s="374">
        <f>IF(AC$3=1,AB55,IF(AC$2&lt;=$F$1,'PianificazionePMO(CFI-TS)'!QN28+'PianificazionePMO(CFI-TS)'!UQ28+'PianificazionePMO(CFI-TS)'!YT28,$J25+$I25))</f>
        <v>0</v>
      </c>
      <c r="AD55" s="374">
        <f>IF(AD$3=1,AC55,IF(AD$2&lt;=$F$1,'PianificazionePMO(CFI-TS)'!QO28+'PianificazionePMO(CFI-TS)'!UR28+'PianificazionePMO(CFI-TS)'!YU28,$J25+$I25))</f>
        <v>0</v>
      </c>
      <c r="AE55" s="374">
        <f>IF(AE$3=1,AD55,IF(AE$2&lt;=$F$1,'PianificazionePMO(CFI-TS)'!QP28+'PianificazionePMO(CFI-TS)'!US28+'PianificazionePMO(CFI-TS)'!YV28,$J25+$I25))</f>
        <v>0</v>
      </c>
      <c r="AF55" s="374">
        <f>IF(AF$3=1,AE55,IF(AF$2&lt;=$F$1,'PianificazionePMO(CFI-TS)'!QQ28+'PianificazionePMO(CFI-TS)'!UT28+'PianificazionePMO(CFI-TS)'!YW28,$J25+$I25))</f>
        <v>0</v>
      </c>
      <c r="AG55" s="374">
        <f>IF(AG$3=1,AF55,IF(AG$2&lt;=$F$1,'PianificazionePMO(CFI-TS)'!QR28+'PianificazionePMO(CFI-TS)'!UU28+'PianificazionePMO(CFI-TS)'!YX28,$J25+$I25))</f>
        <v>0</v>
      </c>
      <c r="AH55" s="374">
        <f>IF(AH$3=1,AG55,IF(AH$2&lt;=$F$1,'PianificazionePMO(CFI-TS)'!QS28+'PianificazionePMO(CFI-TS)'!UV28+'PianificazionePMO(CFI-TS)'!YY28,$J25+$I25))</f>
        <v>0</v>
      </c>
      <c r="AI55" s="374">
        <f>IF(AI$3=1,AH55,IF(AI$2&lt;=$F$1,'PianificazionePMO(CFI-TS)'!QT28+'PianificazionePMO(CFI-TS)'!UW28+'PianificazionePMO(CFI-TS)'!YZ28,$J25+$I25))</f>
        <v>0</v>
      </c>
      <c r="AJ55" s="374">
        <f>IF(AJ$3=1,AI55,IF(AJ$2&lt;=$F$1,'PianificazionePMO(CFI-TS)'!QU28+'PianificazionePMO(CFI-TS)'!UX28+'PianificazionePMO(CFI-TS)'!ZA28,$J25+$I25))</f>
        <v>0</v>
      </c>
      <c r="AK55" s="374">
        <f>IF(AK$3=1,AJ55,IF(AK$2&lt;=$F$1,'PianificazionePMO(CFI-TS)'!QV28+'PianificazionePMO(CFI-TS)'!UY28+'PianificazionePMO(CFI-TS)'!ZB28,$J25+$I25))</f>
        <v>0</v>
      </c>
      <c r="AL55" s="374">
        <f>IF(AL$3=1,AK55,IF(AL$2&lt;=$F$1,'PianificazionePMO(CFI-TS)'!QW28+'PianificazionePMO(CFI-TS)'!UZ28+'PianificazionePMO(CFI-TS)'!ZC28,$J25+$I25))</f>
        <v>0</v>
      </c>
      <c r="AM55" s="374">
        <f>IF(AM$3=1,AL55,IF(AM$2&lt;=$F$1,'PianificazionePMO(CFI-TS)'!QX28+'PianificazionePMO(CFI-TS)'!VA28+'PianificazionePMO(CFI-TS)'!ZD28,$J25+$I25))</f>
        <v>0</v>
      </c>
      <c r="AN55" s="374">
        <f>IF(AN$3=1,AM55,IF(AN$2&lt;=$F$1,'PianificazionePMO(CFI-TS)'!QY28+'PianificazionePMO(CFI-TS)'!VB28+'PianificazionePMO(CFI-TS)'!ZE28,$J25+$I25))</f>
        <v>0</v>
      </c>
      <c r="AO55" s="374">
        <f>IF(AO$3=1,AN55,IF(AO$2&lt;=$F$1,'PianificazionePMO(CFI-TS)'!QZ28+'PianificazionePMO(CFI-TS)'!VC28+'PianificazionePMO(CFI-TS)'!ZF28,$J25+$I25))</f>
        <v>0</v>
      </c>
      <c r="AP55" s="374">
        <f>IF(AP$3=1,AO55,IF(AP$2&lt;=$F$1,'PianificazionePMO(CFI-TS)'!RA28+'PianificazionePMO(CFI-TS)'!VD28+'PianificazionePMO(CFI-TS)'!ZG28,$J25+$I25))</f>
        <v>0</v>
      </c>
      <c r="AQ55" s="374">
        <f>IF(AQ$3=1,AP55,IF(AQ$2&lt;=$F$1,'PianificazionePMO(CFI-TS)'!RB28+'PianificazionePMO(CFI-TS)'!VE28+'PianificazionePMO(CFI-TS)'!ZH28,$J25+$I25))</f>
        <v>0</v>
      </c>
      <c r="AR55" s="374">
        <f>IF(AR$3=1,AQ55,IF(AR$2&lt;=$F$1,'PianificazionePMO(CFI-TS)'!RC28+'PianificazionePMO(CFI-TS)'!VF28+'PianificazionePMO(CFI-TS)'!ZI28,$J25+$I25))</f>
        <v>0</v>
      </c>
      <c r="AS55" s="374">
        <f>IF(AS$3=1,AR55,IF(AS$2&lt;=$F$1,'PianificazionePMO(CFI-TS)'!RD28+'PianificazionePMO(CFI-TS)'!VG28+'PianificazionePMO(CFI-TS)'!ZJ28,$J25+$I25))</f>
        <v>0</v>
      </c>
      <c r="AT55" s="374">
        <f>IF(AT$3=1,AS55,IF(AT$2&lt;=$F$1,'PianificazionePMO(CFI-TS)'!RE28+'PianificazionePMO(CFI-TS)'!VH28+'PianificazionePMO(CFI-TS)'!ZK28,$J25+$I25))</f>
        <v>0</v>
      </c>
      <c r="AU55" s="374">
        <f>IF(AU$3=1,AT55,IF(AU$2&lt;=$F$1,'PianificazionePMO(CFI-TS)'!RF28+'PianificazionePMO(CFI-TS)'!VI28+'PianificazionePMO(CFI-TS)'!ZL28,$J25+$I25))</f>
        <v>0</v>
      </c>
      <c r="AV55" s="374">
        <f>IF(AV$3=1,AU55,IF(AV$2&lt;=$F$1,'PianificazionePMO(CFI-TS)'!RG28+'PianificazionePMO(CFI-TS)'!VJ28+'PianificazionePMO(CFI-TS)'!ZM28,$J25+$I25))</f>
        <v>0</v>
      </c>
      <c r="AW55" s="374">
        <f>IF(AW$3=1,AV55,IF(AW$2&lt;=$F$1,'PianificazionePMO(CFI-TS)'!RH28+'PianificazionePMO(CFI-TS)'!VK28+'PianificazionePMO(CFI-TS)'!ZN28,$J25+$I25))</f>
        <v>0</v>
      </c>
      <c r="AX55" s="374">
        <f>IF(AX$3=1,AW55,IF(AX$2&lt;=$F$1,'PianificazionePMO(CFI-TS)'!RI28+'PianificazionePMO(CFI-TS)'!VL28+'PianificazionePMO(CFI-TS)'!ZO28,$J25+$I25))</f>
        <v>0</v>
      </c>
      <c r="AY55" s="374">
        <f>IF(AY$3=1,AX55,IF(AY$2&lt;=$F$1,'PianificazionePMO(CFI-TS)'!RJ28+'PianificazionePMO(CFI-TS)'!VM28+'PianificazionePMO(CFI-TS)'!ZP28,$J25+$I25))</f>
        <v>0</v>
      </c>
      <c r="AZ55" s="374">
        <f>IF(AZ$3=1,AY55,IF(AZ$2&lt;=$F$1,'PianificazionePMO(CFI-TS)'!RK28+'PianificazionePMO(CFI-TS)'!VN28+'PianificazionePMO(CFI-TS)'!ZQ28,$J25+$I25))</f>
        <v>0</v>
      </c>
      <c r="BA55" s="374">
        <f>IF(BA$3=1,AZ55,IF(BA$2&lt;=$F$1,'PianificazionePMO(CFI-TS)'!RL28+'PianificazionePMO(CFI-TS)'!VO28+'PianificazionePMO(CFI-TS)'!ZR28,$J25+$I25))</f>
        <v>0</v>
      </c>
      <c r="BB55" s="374">
        <f>IF(BB$3=1,BA55,IF(BB$2&lt;=$F$1,'PianificazionePMO(CFI-TS)'!RM28+'PianificazionePMO(CFI-TS)'!VP28+'PianificazionePMO(CFI-TS)'!ZS28,$J25+$I25))</f>
        <v>0</v>
      </c>
      <c r="BC55" s="374">
        <f>IF(BC$3=1,BB55,IF(BC$2&lt;=$F$1,'PianificazionePMO(CFI-TS)'!RN28+'PianificazionePMO(CFI-TS)'!VQ28+'PianificazionePMO(CFI-TS)'!ZT28,$J25+$I25))</f>
        <v>0</v>
      </c>
      <c r="BD55" s="374">
        <f>IF(BD$3=1,BC55,IF(BD$2&lt;=$F$1,'PianificazionePMO(CFI-TS)'!RO28+'PianificazionePMO(CFI-TS)'!VR28+'PianificazionePMO(CFI-TS)'!ZU28,$J25+$I25))</f>
        <v>0</v>
      </c>
      <c r="BE55" s="374">
        <f>IF(BE$3=1,BD55,IF(BE$2&lt;=$F$1,'PianificazionePMO(CFI-TS)'!RP28+'PianificazionePMO(CFI-TS)'!VS28+'PianificazionePMO(CFI-TS)'!ZV28,$J25+$I25))</f>
        <v>0</v>
      </c>
      <c r="BF55" s="374">
        <f>IF(BF$3=1,BE55,IF(BF$2&lt;=$F$1,'PianificazionePMO(CFI-TS)'!RQ28+'PianificazionePMO(CFI-TS)'!VT28+'PianificazionePMO(CFI-TS)'!ZW28,$J25+$I25))</f>
        <v>0</v>
      </c>
      <c r="BG55" s="374">
        <f>IF(BG$3=1,BF55,IF(BG$2&lt;=$F$1,'PianificazionePMO(CFI-TS)'!RR28+'PianificazionePMO(CFI-TS)'!VU28+'PianificazionePMO(CFI-TS)'!ZX28,$J25+$I25))</f>
        <v>0</v>
      </c>
      <c r="BH55" s="374">
        <f>IF(BH$3=1,BG55,IF(BH$2&lt;=$F$1,'PianificazionePMO(CFI-TS)'!RS28+'PianificazionePMO(CFI-TS)'!VV28+'PianificazionePMO(CFI-TS)'!ZY28,$J25+$I25))</f>
        <v>0</v>
      </c>
      <c r="BI55" s="374">
        <f>IF(BI$3=1,BH55,IF(BI$2&lt;=$F$1,'PianificazionePMO(CFI-TS)'!RT28+'PianificazionePMO(CFI-TS)'!VW28+'PianificazionePMO(CFI-TS)'!ZZ28,BH55+$I55))</f>
        <v>0</v>
      </c>
      <c r="BJ55" s="374">
        <f>IF(BJ$3=1,BI55,IF(BJ$2&lt;=$F$1,'PianificazionePMO(CFI-TS)'!RU28+'PianificazionePMO(CFI-TS)'!VX28+'PianificazionePMO(CFI-TS)'!AAA28,BI55+$I55))</f>
        <v>0</v>
      </c>
      <c r="BK55" s="374">
        <f>IF(BK$3=1,BJ55,IF(BK$2&lt;=$F$1,'PianificazionePMO(CFI-TS)'!RV28+'PianificazionePMO(CFI-TS)'!VY28+'PianificazionePMO(CFI-TS)'!AAB28,BJ55+$I55))</f>
        <v>0</v>
      </c>
      <c r="BL55" s="374">
        <f>IF(BL$3=1,BK55,IF(BL$2&lt;=$F$1,'PianificazionePMO(CFI-TS)'!RW28+'PianificazionePMO(CFI-TS)'!VZ28+'PianificazionePMO(CFI-TS)'!AAC28,BK55+$I55))</f>
        <v>0</v>
      </c>
      <c r="BM55" s="374">
        <f>IF(BM$3=1,BL55,IF(BM$2&lt;=$F$1,'PianificazionePMO(CFI-TS)'!RX28+'PianificazionePMO(CFI-TS)'!WA28+'PianificazionePMO(CFI-TS)'!AAD28,BL55+$I55))</f>
        <v>0</v>
      </c>
      <c r="BN55" s="374">
        <f>IF(BN$3=1,BM55,IF(BN$2&lt;=$F$1,'PianificazionePMO(CFI-TS)'!RY28+'PianificazionePMO(CFI-TS)'!WB28+'PianificazionePMO(CFI-TS)'!AAE28,BM55+$I55))</f>
        <v>0</v>
      </c>
      <c r="BO55" s="374">
        <f>IF(BO$3=1,BN55,IF(BO$2&lt;=$F$1,'PianificazionePMO(CFI-TS)'!RZ28+'PianificazionePMO(CFI-TS)'!WC28+'PianificazionePMO(CFI-TS)'!AAF28,BN55+$I55))</f>
        <v>0</v>
      </c>
      <c r="BP55" s="374">
        <f>IF(BP$3=1,BO55,IF(BP$2&lt;=$F$1,'PianificazionePMO(CFI-TS)'!SA28+'PianificazionePMO(CFI-TS)'!WD28+'PianificazionePMO(CFI-TS)'!AAG28,BO55+$I55))</f>
        <v>0</v>
      </c>
      <c r="BQ55" s="374">
        <f>IF(BQ$3=1,BP55,IF(BQ$2&lt;=$F$1,'PianificazionePMO(CFI-TS)'!SB28+'PianificazionePMO(CFI-TS)'!WE28+'PianificazionePMO(CFI-TS)'!AAH28,BP55+$I55))</f>
        <v>0</v>
      </c>
      <c r="BR55" s="374">
        <f>IF(BR$3=1,BQ55,IF(BR$2&lt;=$F$1,'PianificazionePMO(CFI-TS)'!SC28+'PianificazionePMO(CFI-TS)'!WF28+'PianificazionePMO(CFI-TS)'!AAI28,BQ55+$I55))</f>
        <v>0</v>
      </c>
      <c r="BS55" s="374">
        <f>IF(BS$3=1,BR55,IF(BS$2&lt;=$F$1,'PianificazionePMO(CFI-TS)'!SD28+'PianificazionePMO(CFI-TS)'!WG28+'PianificazionePMO(CFI-TS)'!AAJ28,BR55+$I55))</f>
        <v>0</v>
      </c>
      <c r="BT55" s="374">
        <f>IF(BT$3=1,BS55,IF(BT$2&lt;=$F$1,'PianificazionePMO(CFI-TS)'!SE28+'PianificazionePMO(CFI-TS)'!WH28+'PianificazionePMO(CFI-TS)'!AAK28,BS55+$I55))</f>
        <v>0</v>
      </c>
      <c r="BU55" s="374">
        <f>IF(BU$3=1,BT55,IF(BU$2&lt;=$F$1,'PianificazionePMO(CFI-TS)'!SF28+'PianificazionePMO(CFI-TS)'!WI28+'PianificazionePMO(CFI-TS)'!AAL28,BT55+$I55))</f>
        <v>0</v>
      </c>
      <c r="BV55" s="374">
        <f>IF(BV$3=1,BU55,IF(BV$2&lt;=$F$1,'PianificazionePMO(CFI-TS)'!SG28+'PianificazionePMO(CFI-TS)'!WJ28+'PianificazionePMO(CFI-TS)'!AAM28,BU55+$I55))</f>
        <v>0</v>
      </c>
      <c r="BW55" s="374">
        <f>IF(BW$3=1,BV55,IF(BW$2&lt;=$F$1,'PianificazionePMO(CFI-TS)'!SH28+'PianificazionePMO(CFI-TS)'!WK28+'PianificazionePMO(CFI-TS)'!AAN28,BV55+$I55))</f>
        <v>0</v>
      </c>
      <c r="BX55" s="374">
        <f>IF(BX$3=1,BW55,IF(BX$2&lt;=$F$1,'PianificazionePMO(CFI-TS)'!SI28+'PianificazionePMO(CFI-TS)'!WL28+'PianificazionePMO(CFI-TS)'!AAO28,BW55+$I55))</f>
        <v>0</v>
      </c>
      <c r="BY55" s="374">
        <f>IF(BY$3=1,BX55,IF(BY$2&lt;=$F$1,'PianificazionePMO(CFI-TS)'!SJ28+'PianificazionePMO(CFI-TS)'!WM28+'PianificazionePMO(CFI-TS)'!AAP28,BX55+$I55))</f>
        <v>0</v>
      </c>
      <c r="BZ55" s="374">
        <f>IF(BZ$3=1,BY55,IF(BZ$2&lt;=$F$1,'PianificazionePMO(CFI-TS)'!SK28+'PianificazionePMO(CFI-TS)'!WN28+'PianificazionePMO(CFI-TS)'!AAQ28,BY55+$I55))</f>
        <v>0</v>
      </c>
      <c r="CA55" s="374">
        <f>IF(CA$3=1,BZ55,IF(CA$2&lt;=$F$1,'PianificazionePMO(CFI-TS)'!SL28+'PianificazionePMO(CFI-TS)'!WO28+'PianificazionePMO(CFI-TS)'!AAR28,BZ55+$I55))</f>
        <v>0</v>
      </c>
      <c r="CB55" s="374">
        <f>IF(CB$3=1,CA55,IF(CB$2&lt;=$F$1,'PianificazionePMO(CFI-TS)'!SM28+'PianificazionePMO(CFI-TS)'!WP28+'PianificazionePMO(CFI-TS)'!AAS28,CA55+$I55))</f>
        <v>0</v>
      </c>
      <c r="CC55" s="374">
        <f>IF(CC$3=1,CB55,IF(CC$2&lt;=$F$1,'PianificazionePMO(CFI-TS)'!SN28+'PianificazionePMO(CFI-TS)'!WQ28+'PianificazionePMO(CFI-TS)'!AAT28,CB55+$I55))</f>
        <v>0</v>
      </c>
      <c r="CD55" s="374">
        <f>IF(CD$3=1,CC55,IF(CD$2&lt;=$F$1,'PianificazionePMO(CFI-TS)'!SO28+'PianificazionePMO(CFI-TS)'!WR28+'PianificazionePMO(CFI-TS)'!AAU28,CC55+$I55))</f>
        <v>0</v>
      </c>
      <c r="CE55" s="374">
        <f>IF(CE$3=1,CD55,IF(CE$2&lt;=$F$1,'PianificazionePMO(CFI-TS)'!SP28+'PianificazionePMO(CFI-TS)'!WS28+'PianificazionePMO(CFI-TS)'!AAV28,CD55+$I55))</f>
        <v>0</v>
      </c>
      <c r="CF55" s="374">
        <f>IF(CF$3=1,CE55,IF(CF$2&lt;=$F$1,'PianificazionePMO(CFI-TS)'!SQ28+'PianificazionePMO(CFI-TS)'!WT28+'PianificazionePMO(CFI-TS)'!AAW28,CE55+$I55))</f>
        <v>0</v>
      </c>
      <c r="CG55" s="374">
        <f>IF(CG$3=1,CF55,IF(CG$2&lt;=$F$1,'PianificazionePMO(CFI-TS)'!SR28+'PianificazionePMO(CFI-TS)'!WU28+'PianificazionePMO(CFI-TS)'!AAX28,CF55+$I55))</f>
        <v>0</v>
      </c>
      <c r="CH55" s="374">
        <f>IF(CH$3=1,CG55,IF(CH$2&lt;=$F$1,'PianificazionePMO(CFI-TS)'!SS28+'PianificazionePMO(CFI-TS)'!WV28+'PianificazionePMO(CFI-TS)'!AAY28,CG55+$I55))</f>
        <v>0</v>
      </c>
      <c r="CI55" s="374">
        <f>IF(CI$3=1,CH55,IF(CI$2&lt;=$F$1,'PianificazionePMO(CFI-TS)'!ST28+'PianificazionePMO(CFI-TS)'!WW28+'PianificazionePMO(CFI-TS)'!AAZ28,CH55+$I55))</f>
        <v>0</v>
      </c>
      <c r="CJ55" s="374">
        <f>IF(CJ$3=1,CI55,IF(CJ$2&lt;=$F$1,'PianificazionePMO(CFI-TS)'!SU28+'PianificazionePMO(CFI-TS)'!WX28+'PianificazionePMO(CFI-TS)'!ABA28,CI55+$I55))</f>
        <v>0</v>
      </c>
      <c r="CK55" s="374">
        <f>IF(CK$3=1,CJ55,IF(CK$2&lt;=$F$1,'PianificazionePMO(CFI-TS)'!SV28+'PianificazionePMO(CFI-TS)'!WY28+'PianificazionePMO(CFI-TS)'!ABB28,CJ55+$I55))</f>
        <v>0</v>
      </c>
      <c r="CL55" s="374">
        <f>IF(CL$3=1,CK55,IF(CL$2&lt;=$F$1,'PianificazionePMO(CFI-TS)'!SW28+'PianificazionePMO(CFI-TS)'!WZ28+'PianificazionePMO(CFI-TS)'!ABC28,CK55+$I55))</f>
        <v>0</v>
      </c>
      <c r="CM55" s="374">
        <f>IF(CM$3=1,CL55,IF(CM$2&lt;=$F$1,'PianificazionePMO(CFI-TS)'!SX28+'PianificazionePMO(CFI-TS)'!XA28+'PianificazionePMO(CFI-TS)'!ABD28,CL55+$I55))</f>
        <v>0</v>
      </c>
      <c r="CN55" s="374">
        <f>IF(CN$3=1,CM55,IF(CN$2&lt;=$F$1,'PianificazionePMO(CFI-TS)'!SY28+'PianificazionePMO(CFI-TS)'!XB28+'PianificazionePMO(CFI-TS)'!ABE28,CM55+$I55))</f>
        <v>0</v>
      </c>
      <c r="CO55" s="374">
        <f>IF(CO$3=1,CN55,IF(CO$2&lt;=$F$1,'PianificazionePMO(CFI-TS)'!SZ28+'PianificazionePMO(CFI-TS)'!XC28+'PianificazionePMO(CFI-TS)'!ABF28,CN55+$I55))</f>
        <v>0</v>
      </c>
      <c r="CP55" s="374">
        <f>IF(CP$3=1,CO55,IF(CP$2&lt;=$F$1,'PianificazionePMO(CFI-TS)'!TA28+'PianificazionePMO(CFI-TS)'!XD28+'PianificazionePMO(CFI-TS)'!ABG28,CO55+$I55))</f>
        <v>0</v>
      </c>
      <c r="CQ55" s="374">
        <f>IF(CQ$3=1,CP55,IF(CQ$2&lt;=$F$1,'PianificazionePMO(CFI-TS)'!TB28+'PianificazionePMO(CFI-TS)'!XE28+'PianificazionePMO(CFI-TS)'!ABH28,CP55+$I55))</f>
        <v>0</v>
      </c>
      <c r="CR55" s="374">
        <f>IF(CR$3=1,CQ55,IF(CR$2&lt;=$F$1,'PianificazionePMO(CFI-TS)'!TC28+'PianificazionePMO(CFI-TS)'!XF28+'PianificazionePMO(CFI-TS)'!ABI28,CQ55+$I55))</f>
        <v>0</v>
      </c>
      <c r="CS55" s="374">
        <f>IF(CS$3=1,CR55,IF(CS$2&lt;=$F$1,'PianificazionePMO(CFI-TS)'!TD28+'PianificazionePMO(CFI-TS)'!XG28+'PianificazionePMO(CFI-TS)'!ABJ28,CR55+$I55))</f>
        <v>0</v>
      </c>
      <c r="CT55" s="374">
        <f>IF(CT$3=1,CS55,IF(CT$2&lt;=$F$1,'PianificazionePMO(CFI-TS)'!TE28+'PianificazionePMO(CFI-TS)'!XH28+'PianificazionePMO(CFI-TS)'!ABK28,CS55+$I55))</f>
        <v>0</v>
      </c>
      <c r="CU55" s="374">
        <f>IF(CU$3=1,CT55,IF(CU$2&lt;=$F$1,'PianificazionePMO(CFI-TS)'!TF28+'PianificazionePMO(CFI-TS)'!XI28+'PianificazionePMO(CFI-TS)'!ABL28,CT55+$I55))</f>
        <v>0</v>
      </c>
      <c r="CV55" s="374">
        <f>IF(CV$3=1,CU55,IF(CV$2&lt;=$F$1,'PianificazionePMO(CFI-TS)'!TG28+'PianificazionePMO(CFI-TS)'!XJ28+'PianificazionePMO(CFI-TS)'!ABM28,CU55+$I55))</f>
        <v>0</v>
      </c>
      <c r="CW55" s="374">
        <f>IF(CW$3=1,CV55,IF(CW$2&lt;=$F$1,'PianificazionePMO(CFI-TS)'!TH28+'PianificazionePMO(CFI-TS)'!XK28+'PianificazionePMO(CFI-TS)'!ABN28,CV55+$I55))</f>
        <v>0</v>
      </c>
      <c r="CX55" s="374">
        <f>IF(CX$3=1,CW55,IF(CX$2&lt;=$F$1,'PianificazionePMO(CFI-TS)'!TI28+'PianificazionePMO(CFI-TS)'!XL28+'PianificazionePMO(CFI-TS)'!ABO28,CW55+$I55))</f>
        <v>0</v>
      </c>
      <c r="CY55" s="374">
        <f>IF(CY$3=1,CX55,IF(CY$2&lt;=$F$1,'PianificazionePMO(CFI-TS)'!TJ28+'PianificazionePMO(CFI-TS)'!XM28+'PianificazionePMO(CFI-TS)'!ABP28,CX55+$I55))</f>
        <v>0</v>
      </c>
      <c r="CZ55" s="374">
        <f>IF(CZ$3=1,CY55,IF(CZ$2&lt;=$F$1,'PianificazionePMO(CFI-TS)'!TK28+'PianificazionePMO(CFI-TS)'!XN28+'PianificazionePMO(CFI-TS)'!ABQ28,CY55+$I55))</f>
        <v>0</v>
      </c>
      <c r="DA55" s="374">
        <f>IF(DA$3=1,CZ55,IF(DA$2&lt;=$F$1,'PianificazionePMO(CFI-TS)'!TL28+'PianificazionePMO(CFI-TS)'!XO28+'PianificazionePMO(CFI-TS)'!ABR28,CZ55+$I55))</f>
        <v>0</v>
      </c>
      <c r="DB55" s="374">
        <f>IF(DB$3=1,DA55,IF(DB$2&lt;=$F$1,'PianificazionePMO(CFI-TS)'!TM28+'PianificazionePMO(CFI-TS)'!XP28+'PianificazionePMO(CFI-TS)'!ABS28,DA55+$I55))</f>
        <v>0</v>
      </c>
      <c r="DC55" s="374">
        <f>IF(DC$3=1,DB55,IF(DC$2&lt;=$F$1,'PianificazionePMO(CFI-TS)'!TN28+'PianificazionePMO(CFI-TS)'!XQ28+'PianificazionePMO(CFI-TS)'!ABT28,DB55+$I55))</f>
        <v>0</v>
      </c>
      <c r="DD55" s="374">
        <f>IF(DD$3=1,DC55,IF(DD$2&lt;=$F$1,'PianificazionePMO(CFI-TS)'!TO28+'PianificazionePMO(CFI-TS)'!XR28+'PianificazionePMO(CFI-TS)'!ABU28,DC55+$I55))</f>
        <v>0</v>
      </c>
      <c r="DE55" s="374">
        <f>IF(DE$3=1,DD55,IF(DE$2&lt;=$F$1,'PianificazionePMO(CFI-TS)'!TP28+'PianificazionePMO(CFI-TS)'!XS28+'PianificazionePMO(CFI-TS)'!ABV28,DD55+$I55))</f>
        <v>0</v>
      </c>
      <c r="DF55" s="374">
        <f>IF(DF$3=1,DE55,IF(DF$2&lt;=$F$1,'PianificazionePMO(CFI-TS)'!TQ28+'PianificazionePMO(CFI-TS)'!XT28+'PianificazionePMO(CFI-TS)'!ABW28,DE55+$I55))</f>
        <v>0</v>
      </c>
      <c r="DG55" s="374">
        <f>IF(DG$3=1,DF55,IF(DG$2&lt;=$F$1,'PianificazionePMO(CFI-TS)'!TR28+'PianificazionePMO(CFI-TS)'!XU28+'PianificazionePMO(CFI-TS)'!ABX28,DF55+$I55))</f>
        <v>0</v>
      </c>
      <c r="DH55" s="374">
        <f>IF(DH$3=1,DG55,IF(DH$2&lt;=$F$1,'PianificazionePMO(CFI-TS)'!TS28+'PianificazionePMO(CFI-TS)'!XV28+'PianificazionePMO(CFI-TS)'!ABY28,DG55+$I55))</f>
        <v>0</v>
      </c>
      <c r="DI55" s="374">
        <f>IF(DI$3=1,DH55,IF(DI$2&lt;=$F$1,'PianificazionePMO(CFI-TS)'!TT28+'PianificazionePMO(CFI-TS)'!XW28+'PianificazionePMO(CFI-TS)'!ABZ28,DH55+$I55))</f>
        <v>0</v>
      </c>
      <c r="DJ55" s="374">
        <f>IF(DJ$3=1,DI55,IF(DJ$2&lt;=$F$1,'PianificazionePMO(CFI-TS)'!TU28+'PianificazionePMO(CFI-TS)'!XX28+'PianificazionePMO(CFI-TS)'!ACA28,DI55+$I55))</f>
        <v>0</v>
      </c>
      <c r="DK55" s="374"/>
      <c r="DL55" s="374"/>
      <c r="DM55" s="374"/>
      <c r="DN55" s="371"/>
      <c r="DO55" s="371"/>
      <c r="DP55" s="371"/>
      <c r="DQ55" s="371"/>
      <c r="DR55" s="371"/>
      <c r="DS55" s="371"/>
      <c r="DT55" s="371"/>
      <c r="DU55" s="371"/>
      <c r="DV55" s="371"/>
      <c r="DW55" s="371"/>
      <c r="DX55" s="371"/>
      <c r="DY55" s="371"/>
      <c r="DZ55" s="371"/>
      <c r="EA55" s="371"/>
      <c r="EB55" s="371"/>
      <c r="EC55" s="371"/>
      <c r="ED55" s="371"/>
      <c r="EE55" s="371"/>
      <c r="EF55" s="371"/>
      <c r="EG55" s="371"/>
      <c r="EH55" s="371"/>
      <c r="EI55" s="371"/>
      <c r="EJ55" s="371"/>
      <c r="EK55" s="371"/>
      <c r="EL55" s="371"/>
      <c r="EM55" s="371"/>
      <c r="EN55" s="371"/>
      <c r="EO55" s="371"/>
      <c r="EP55" s="371"/>
      <c r="EQ55" s="371"/>
      <c r="ER55" s="371"/>
      <c r="ES55" s="371"/>
      <c r="ET55" s="371"/>
      <c r="EU55" s="371"/>
      <c r="EV55" s="371"/>
      <c r="EW55" s="371"/>
      <c r="EX55" s="371"/>
      <c r="EY55" s="371"/>
      <c r="EZ55" s="371"/>
      <c r="FA55" s="371"/>
      <c r="FB55" s="371"/>
      <c r="FC55" s="371"/>
      <c r="FD55" s="371"/>
      <c r="FE55" s="371"/>
      <c r="FF55" s="371"/>
      <c r="FG55" s="371"/>
      <c r="FH55" s="371"/>
      <c r="FI55" s="371"/>
      <c r="FJ55" s="371"/>
    </row>
    <row r="56" spans="1:166" outlineLevel="1">
      <c r="A56" s="824"/>
      <c r="B56" s="362">
        <f t="shared" si="21"/>
        <v>0</v>
      </c>
      <c r="C56" s="362">
        <f t="shared" si="22"/>
        <v>0</v>
      </c>
      <c r="D56" s="362">
        <f t="shared" si="23"/>
        <v>0</v>
      </c>
      <c r="E56" s="369"/>
      <c r="F56" s="370"/>
      <c r="G56" s="369"/>
      <c r="H56" s="378"/>
      <c r="N56" s="374">
        <f>IF(N$3=1,M56,IF(N$2&lt;=$F$1,'PianificazionePMO(CFI-TS)'!PY29+'PianificazionePMO(CFI-TS)'!UB29+'PianificazionePMO(CFI-TS)'!YE29,$J26+$I26))</f>
        <v>0</v>
      </c>
      <c r="O56" s="374">
        <f>IF(O$3=1,N56,IF(O$2&lt;=$F$1,'PianificazionePMO(CFI-TS)'!PZ29+'PianificazionePMO(CFI-TS)'!UC29+'PianificazionePMO(CFI-TS)'!YF29,$J26+$I26))</f>
        <v>0</v>
      </c>
      <c r="P56" s="374">
        <f>IF(P$3=1,O56,IF(P$2&lt;=$F$1,'PianificazionePMO(CFI-TS)'!QA29+'PianificazionePMO(CFI-TS)'!UD29+'PianificazionePMO(CFI-TS)'!YG29,$J26+$I26))</f>
        <v>0</v>
      </c>
      <c r="Q56" s="374">
        <f>IF(Q$3=1,P56,IF(Q$2&lt;=$F$1,'PianificazionePMO(CFI-TS)'!QB29+'PianificazionePMO(CFI-TS)'!UE29+'PianificazionePMO(CFI-TS)'!YH29,$J26+$I26))</f>
        <v>0</v>
      </c>
      <c r="R56" s="374">
        <f>IF(R$3=1,Q56,IF(R$2&lt;=$F$1,'PianificazionePMO(CFI-TS)'!QC29+'PianificazionePMO(CFI-TS)'!UF29+'PianificazionePMO(CFI-TS)'!YI29,$J26+$I26))</f>
        <v>0</v>
      </c>
      <c r="S56" s="374">
        <f>IF(S$3=1,R56,IF(S$2&lt;=$F$1,'PianificazionePMO(CFI-TS)'!QD29+'PianificazionePMO(CFI-TS)'!UG29+'PianificazionePMO(CFI-TS)'!YJ29,$J26+$I26))</f>
        <v>0</v>
      </c>
      <c r="T56" s="374">
        <f>IF(T$3=1,S56,IF(T$2&lt;=$F$1,'PianificazionePMO(CFI-TS)'!QE29+'PianificazionePMO(CFI-TS)'!UH29+'PianificazionePMO(CFI-TS)'!YK29,$J26+$I26))</f>
        <v>0</v>
      </c>
      <c r="U56" s="374">
        <f>IF(U$3=1,T56,IF(U$2&lt;=$F$1,'PianificazionePMO(CFI-TS)'!QF29+'PianificazionePMO(CFI-TS)'!UI29+'PianificazionePMO(CFI-TS)'!YL29,$J26+$I26))</f>
        <v>0</v>
      </c>
      <c r="V56" s="374">
        <f>IF(V$3=1,U56,IF(V$2&lt;=$F$1,'PianificazionePMO(CFI-TS)'!QG29+'PianificazionePMO(CFI-TS)'!UJ29+'PianificazionePMO(CFI-TS)'!YM29,$J26+$I26))</f>
        <v>0</v>
      </c>
      <c r="W56" s="374">
        <f>IF(W$3=1,V56,IF(W$2&lt;=$F$1,'PianificazionePMO(CFI-TS)'!QH29+'PianificazionePMO(CFI-TS)'!UK29+'PianificazionePMO(CFI-TS)'!YN29,$J26+$I26))</f>
        <v>0</v>
      </c>
      <c r="X56" s="374">
        <f>IF(X$3=1,W56,IF(X$2&lt;=$F$1,'PianificazionePMO(CFI-TS)'!QI29+'PianificazionePMO(CFI-TS)'!UL29+'PianificazionePMO(CFI-TS)'!YO29,$J26+$I26))</f>
        <v>0</v>
      </c>
      <c r="Y56" s="374">
        <f>IF(Y$3=1,X56,IF(Y$2&lt;=$F$1,'PianificazionePMO(CFI-TS)'!QJ29+'PianificazionePMO(CFI-TS)'!UM29+'PianificazionePMO(CFI-TS)'!YP29,$J26+$I26))</f>
        <v>0</v>
      </c>
      <c r="Z56" s="374">
        <f>IF(Z$3=1,Y56,IF(Z$2&lt;=$F$1,'PianificazionePMO(CFI-TS)'!QK29+'PianificazionePMO(CFI-TS)'!UN29+'PianificazionePMO(CFI-TS)'!YQ29,$J26+$I26))</f>
        <v>0</v>
      </c>
      <c r="AA56" s="374">
        <f>IF(AA$3=1,Z56,IF(AA$2&lt;=$F$1,'PianificazionePMO(CFI-TS)'!QL29+'PianificazionePMO(CFI-TS)'!UO29+'PianificazionePMO(CFI-TS)'!YR29,$J26+$I26))</f>
        <v>0</v>
      </c>
      <c r="AB56" s="374">
        <f>IF(AB$3=1,AA56,IF(AB$2&lt;=$F$1,'PianificazionePMO(CFI-TS)'!QM29+'PianificazionePMO(CFI-TS)'!UP29+'PianificazionePMO(CFI-TS)'!YS29,$J26+$I26))</f>
        <v>0</v>
      </c>
      <c r="AC56" s="374">
        <f>IF(AC$3=1,AB56,IF(AC$2&lt;=$F$1,'PianificazionePMO(CFI-TS)'!QN29+'PianificazionePMO(CFI-TS)'!UQ29+'PianificazionePMO(CFI-TS)'!YT29,$J26+$I26))</f>
        <v>0</v>
      </c>
      <c r="AD56" s="374">
        <f>IF(AD$3=1,AC56,IF(AD$2&lt;=$F$1,'PianificazionePMO(CFI-TS)'!QO29+'PianificazionePMO(CFI-TS)'!UR29+'PianificazionePMO(CFI-TS)'!YU29,$J26+$I26))</f>
        <v>0</v>
      </c>
      <c r="AE56" s="374">
        <f>IF(AE$3=1,AD56,IF(AE$2&lt;=$F$1,'PianificazionePMO(CFI-TS)'!QP29+'PianificazionePMO(CFI-TS)'!US29+'PianificazionePMO(CFI-TS)'!YV29,$J26+$I26))</f>
        <v>0</v>
      </c>
      <c r="AF56" s="374">
        <f>IF(AF$3=1,AE56,IF(AF$2&lt;=$F$1,'PianificazionePMO(CFI-TS)'!QQ29+'PianificazionePMO(CFI-TS)'!UT29+'PianificazionePMO(CFI-TS)'!YW29,$J26+$I26))</f>
        <v>0</v>
      </c>
      <c r="AG56" s="374">
        <f>IF(AG$3=1,AF56,IF(AG$2&lt;=$F$1,'PianificazionePMO(CFI-TS)'!QR29+'PianificazionePMO(CFI-TS)'!UU29+'PianificazionePMO(CFI-TS)'!YX29,$J26+$I26))</f>
        <v>0</v>
      </c>
      <c r="AH56" s="374">
        <f>IF(AH$3=1,AG56,IF(AH$2&lt;=$F$1,'PianificazionePMO(CFI-TS)'!QS29+'PianificazionePMO(CFI-TS)'!UV29+'PianificazionePMO(CFI-TS)'!YY29,$J26+$I26))</f>
        <v>0</v>
      </c>
      <c r="AI56" s="374">
        <f>IF(AI$3=1,AH56,IF(AI$2&lt;=$F$1,'PianificazionePMO(CFI-TS)'!QT29+'PianificazionePMO(CFI-TS)'!UW29+'PianificazionePMO(CFI-TS)'!YZ29,$J26+$I26))</f>
        <v>0</v>
      </c>
      <c r="AJ56" s="374">
        <f>IF(AJ$3=1,AI56,IF(AJ$2&lt;=$F$1,'PianificazionePMO(CFI-TS)'!QU29+'PianificazionePMO(CFI-TS)'!UX29+'PianificazionePMO(CFI-TS)'!ZA29,$J26+$I26))</f>
        <v>0</v>
      </c>
      <c r="AK56" s="374">
        <f>IF(AK$3=1,AJ56,IF(AK$2&lt;=$F$1,'PianificazionePMO(CFI-TS)'!QV29+'PianificazionePMO(CFI-TS)'!UY29+'PianificazionePMO(CFI-TS)'!ZB29,$J26+$I26))</f>
        <v>0</v>
      </c>
      <c r="AL56" s="374">
        <f>IF(AL$3=1,AK56,IF(AL$2&lt;=$F$1,'PianificazionePMO(CFI-TS)'!QW29+'PianificazionePMO(CFI-TS)'!UZ29+'PianificazionePMO(CFI-TS)'!ZC29,$J26+$I26))</f>
        <v>0</v>
      </c>
      <c r="AM56" s="374">
        <f>IF(AM$3=1,AL56,IF(AM$2&lt;=$F$1,'PianificazionePMO(CFI-TS)'!QX29+'PianificazionePMO(CFI-TS)'!VA29+'PianificazionePMO(CFI-TS)'!ZD29,$J26+$I26))</f>
        <v>0</v>
      </c>
      <c r="AN56" s="374">
        <f>IF(AN$3=1,AM56,IF(AN$2&lt;=$F$1,'PianificazionePMO(CFI-TS)'!QY29+'PianificazionePMO(CFI-TS)'!VB29+'PianificazionePMO(CFI-TS)'!ZE29,$J26+$I26))</f>
        <v>0</v>
      </c>
      <c r="AO56" s="374">
        <f>IF(AO$3=1,AN56,IF(AO$2&lt;=$F$1,'PianificazionePMO(CFI-TS)'!QZ29+'PianificazionePMO(CFI-TS)'!VC29+'PianificazionePMO(CFI-TS)'!ZF29,$J26+$I26))</f>
        <v>0</v>
      </c>
      <c r="AP56" s="374">
        <f>IF(AP$3=1,AO56,IF(AP$2&lt;=$F$1,'PianificazionePMO(CFI-TS)'!RA29+'PianificazionePMO(CFI-TS)'!VD29+'PianificazionePMO(CFI-TS)'!ZG29,$J26+$I26))</f>
        <v>0</v>
      </c>
      <c r="AQ56" s="374">
        <f>IF(AQ$3=1,AP56,IF(AQ$2&lt;=$F$1,'PianificazionePMO(CFI-TS)'!RB29+'PianificazionePMO(CFI-TS)'!VE29+'PianificazionePMO(CFI-TS)'!ZH29,$J26+$I26))</f>
        <v>0</v>
      </c>
      <c r="AR56" s="374">
        <f>IF(AR$3=1,AQ56,IF(AR$2&lt;=$F$1,'PianificazionePMO(CFI-TS)'!RC29+'PianificazionePMO(CFI-TS)'!VF29+'PianificazionePMO(CFI-TS)'!ZI29,$J26+$I26))</f>
        <v>0</v>
      </c>
      <c r="AS56" s="374">
        <f>IF(AS$3=1,AR56,IF(AS$2&lt;=$F$1,'PianificazionePMO(CFI-TS)'!RD29+'PianificazionePMO(CFI-TS)'!VG29+'PianificazionePMO(CFI-TS)'!ZJ29,$J26+$I26))</f>
        <v>0</v>
      </c>
      <c r="AT56" s="374">
        <f>IF(AT$3=1,AS56,IF(AT$2&lt;=$F$1,'PianificazionePMO(CFI-TS)'!RE29+'PianificazionePMO(CFI-TS)'!VH29+'PianificazionePMO(CFI-TS)'!ZK29,$J26+$I26))</f>
        <v>0</v>
      </c>
      <c r="AU56" s="374">
        <f>IF(AU$3=1,AT56,IF(AU$2&lt;=$F$1,'PianificazionePMO(CFI-TS)'!RF29+'PianificazionePMO(CFI-TS)'!VI29+'PianificazionePMO(CFI-TS)'!ZL29,$J26+$I26))</f>
        <v>0</v>
      </c>
      <c r="AV56" s="374">
        <f>IF(AV$3=1,AU56,IF(AV$2&lt;=$F$1,'PianificazionePMO(CFI-TS)'!RG29+'PianificazionePMO(CFI-TS)'!VJ29+'PianificazionePMO(CFI-TS)'!ZM29,$J26+$I26))</f>
        <v>0</v>
      </c>
      <c r="AW56" s="374">
        <f>IF(AW$3=1,AV56,IF(AW$2&lt;=$F$1,'PianificazionePMO(CFI-TS)'!RH29+'PianificazionePMO(CFI-TS)'!VK29+'PianificazionePMO(CFI-TS)'!ZN29,$J26+$I26))</f>
        <v>0</v>
      </c>
      <c r="AX56" s="374">
        <f>IF(AX$3=1,AW56,IF(AX$2&lt;=$F$1,'PianificazionePMO(CFI-TS)'!RI29+'PianificazionePMO(CFI-TS)'!VL29+'PianificazionePMO(CFI-TS)'!ZO29,$J26+$I26))</f>
        <v>0</v>
      </c>
      <c r="AY56" s="374">
        <f>IF(AY$3=1,AX56,IF(AY$2&lt;=$F$1,'PianificazionePMO(CFI-TS)'!RJ29+'PianificazionePMO(CFI-TS)'!VM29+'PianificazionePMO(CFI-TS)'!ZP29,$J26+$I26))</f>
        <v>0</v>
      </c>
      <c r="AZ56" s="374">
        <f>IF(AZ$3=1,AY56,IF(AZ$2&lt;=$F$1,'PianificazionePMO(CFI-TS)'!RK29+'PianificazionePMO(CFI-TS)'!VN29+'PianificazionePMO(CFI-TS)'!ZQ29,$J26+$I26))</f>
        <v>0</v>
      </c>
      <c r="BA56" s="374">
        <f>IF(BA$3=1,AZ56,IF(BA$2&lt;=$F$1,'PianificazionePMO(CFI-TS)'!RL29+'PianificazionePMO(CFI-TS)'!VO29+'PianificazionePMO(CFI-TS)'!ZR29,$J26+$I26))</f>
        <v>0</v>
      </c>
      <c r="BB56" s="374">
        <f>IF(BB$3=1,BA56,IF(BB$2&lt;=$F$1,'PianificazionePMO(CFI-TS)'!RM29+'PianificazionePMO(CFI-TS)'!VP29+'PianificazionePMO(CFI-TS)'!ZS29,$J26+$I26))</f>
        <v>0</v>
      </c>
      <c r="BC56" s="374">
        <f>IF(BC$3=1,BB56,IF(BC$2&lt;=$F$1,'PianificazionePMO(CFI-TS)'!RN29+'PianificazionePMO(CFI-TS)'!VQ29+'PianificazionePMO(CFI-TS)'!ZT29,$J26+$I26))</f>
        <v>0</v>
      </c>
      <c r="BD56" s="374">
        <f>IF(BD$3=1,BC56,IF(BD$2&lt;=$F$1,'PianificazionePMO(CFI-TS)'!RO29+'PianificazionePMO(CFI-TS)'!VR29+'PianificazionePMO(CFI-TS)'!ZU29,$J26+$I26))</f>
        <v>0</v>
      </c>
      <c r="BE56" s="374">
        <f>IF(BE$3=1,BD56,IF(BE$2&lt;=$F$1,'PianificazionePMO(CFI-TS)'!RP29+'PianificazionePMO(CFI-TS)'!VS29+'PianificazionePMO(CFI-TS)'!ZV29,$J26+$I26))</f>
        <v>0</v>
      </c>
      <c r="BF56" s="374">
        <f>IF(BF$3=1,BE56,IF(BF$2&lt;=$F$1,'PianificazionePMO(CFI-TS)'!RQ29+'PianificazionePMO(CFI-TS)'!VT29+'PianificazionePMO(CFI-TS)'!ZW29,$J26+$I26))</f>
        <v>0</v>
      </c>
      <c r="BG56" s="374">
        <f>IF(BG$3=1,BF56,IF(BG$2&lt;=$F$1,'PianificazionePMO(CFI-TS)'!RR29+'PianificazionePMO(CFI-TS)'!VU29+'PianificazionePMO(CFI-TS)'!ZX29,$J26+$I26))</f>
        <v>0</v>
      </c>
      <c r="BH56" s="374">
        <f>IF(BH$3=1,BG56,IF(BH$2&lt;=$F$1,'PianificazionePMO(CFI-TS)'!RS29+'PianificazionePMO(CFI-TS)'!VV29+'PianificazionePMO(CFI-TS)'!ZY29,$J26+$I26))</f>
        <v>0</v>
      </c>
      <c r="BI56" s="374">
        <f>IF(BI$3=1,BH56,IF(BI$2&lt;=$F$1,'PianificazionePMO(CFI-TS)'!RT29+'PianificazionePMO(CFI-TS)'!VW29+'PianificazionePMO(CFI-TS)'!ZZ29,BH56+$I56))</f>
        <v>0</v>
      </c>
      <c r="BJ56" s="374">
        <f>IF(BJ$3=1,BI56,IF(BJ$2&lt;=$F$1,'PianificazionePMO(CFI-TS)'!RU29+'PianificazionePMO(CFI-TS)'!VX29+'PianificazionePMO(CFI-TS)'!AAA29,BI56+$I56))</f>
        <v>0</v>
      </c>
      <c r="BK56" s="374">
        <f>IF(BK$3=1,BJ56,IF(BK$2&lt;=$F$1,'PianificazionePMO(CFI-TS)'!RV29+'PianificazionePMO(CFI-TS)'!VY29+'PianificazionePMO(CFI-TS)'!AAB29,BJ56+$I56))</f>
        <v>0</v>
      </c>
      <c r="BL56" s="374">
        <f>IF(BL$3=1,BK56,IF(BL$2&lt;=$F$1,'PianificazionePMO(CFI-TS)'!RW29+'PianificazionePMO(CFI-TS)'!VZ29+'PianificazionePMO(CFI-TS)'!AAC29,BK56+$I56))</f>
        <v>0</v>
      </c>
      <c r="BM56" s="374">
        <f>IF(BM$3=1,BL56,IF(BM$2&lt;=$F$1,'PianificazionePMO(CFI-TS)'!RX29+'PianificazionePMO(CFI-TS)'!WA29+'PianificazionePMO(CFI-TS)'!AAD29,BL56+$I56))</f>
        <v>0</v>
      </c>
      <c r="BN56" s="374">
        <f>IF(BN$3=1,BM56,IF(BN$2&lt;=$F$1,'PianificazionePMO(CFI-TS)'!RY29+'PianificazionePMO(CFI-TS)'!WB29+'PianificazionePMO(CFI-TS)'!AAE29,BM56+$I56))</f>
        <v>0</v>
      </c>
      <c r="BO56" s="374">
        <f>IF(BO$3=1,BN56,IF(BO$2&lt;=$F$1,'PianificazionePMO(CFI-TS)'!RZ29+'PianificazionePMO(CFI-TS)'!WC29+'PianificazionePMO(CFI-TS)'!AAF29,BN56+$I56))</f>
        <v>0</v>
      </c>
      <c r="BP56" s="374">
        <f>IF(BP$3=1,BO56,IF(BP$2&lt;=$F$1,'PianificazionePMO(CFI-TS)'!SA29+'PianificazionePMO(CFI-TS)'!WD29+'PianificazionePMO(CFI-TS)'!AAG29,BO56+$I56))</f>
        <v>0</v>
      </c>
      <c r="BQ56" s="374">
        <f>IF(BQ$3=1,BP56,IF(BQ$2&lt;=$F$1,'PianificazionePMO(CFI-TS)'!SB29+'PianificazionePMO(CFI-TS)'!WE29+'PianificazionePMO(CFI-TS)'!AAH29,BP56+$I56))</f>
        <v>0</v>
      </c>
      <c r="BR56" s="374">
        <f>IF(BR$3=1,BQ56,IF(BR$2&lt;=$F$1,'PianificazionePMO(CFI-TS)'!SC29+'PianificazionePMO(CFI-TS)'!WF29+'PianificazionePMO(CFI-TS)'!AAI29,BQ56+$I56))</f>
        <v>0</v>
      </c>
      <c r="BS56" s="374">
        <f>IF(BS$3=1,BR56,IF(BS$2&lt;=$F$1,'PianificazionePMO(CFI-TS)'!SD29+'PianificazionePMO(CFI-TS)'!WG29+'PianificazionePMO(CFI-TS)'!AAJ29,BR56+$I56))</f>
        <v>0</v>
      </c>
      <c r="BT56" s="374">
        <f>IF(BT$3=1,BS56,IF(BT$2&lt;=$F$1,'PianificazionePMO(CFI-TS)'!SE29+'PianificazionePMO(CFI-TS)'!WH29+'PianificazionePMO(CFI-TS)'!AAK29,BS56+$I56))</f>
        <v>0</v>
      </c>
      <c r="BU56" s="374">
        <f>IF(BU$3=1,BT56,IF(BU$2&lt;=$F$1,'PianificazionePMO(CFI-TS)'!SF29+'PianificazionePMO(CFI-TS)'!WI29+'PianificazionePMO(CFI-TS)'!AAL29,BT56+$I56))</f>
        <v>0</v>
      </c>
      <c r="BV56" s="374">
        <f>IF(BV$3=1,BU56,IF(BV$2&lt;=$F$1,'PianificazionePMO(CFI-TS)'!SG29+'PianificazionePMO(CFI-TS)'!WJ29+'PianificazionePMO(CFI-TS)'!AAM29,BU56+$I56))</f>
        <v>0</v>
      </c>
      <c r="BW56" s="374">
        <f>IF(BW$3=1,BV56,IF(BW$2&lt;=$F$1,'PianificazionePMO(CFI-TS)'!SH29+'PianificazionePMO(CFI-TS)'!WK29+'PianificazionePMO(CFI-TS)'!AAN29,BV56+$I56))</f>
        <v>0</v>
      </c>
      <c r="BX56" s="374">
        <f>IF(BX$3=1,BW56,IF(BX$2&lt;=$F$1,'PianificazionePMO(CFI-TS)'!SI29+'PianificazionePMO(CFI-TS)'!WL29+'PianificazionePMO(CFI-TS)'!AAO29,BW56+$I56))</f>
        <v>0</v>
      </c>
      <c r="BY56" s="374">
        <f>IF(BY$3=1,BX56,IF(BY$2&lt;=$F$1,'PianificazionePMO(CFI-TS)'!SJ29+'PianificazionePMO(CFI-TS)'!WM29+'PianificazionePMO(CFI-TS)'!AAP29,BX56+$I56))</f>
        <v>0</v>
      </c>
      <c r="BZ56" s="374">
        <f>IF(BZ$3=1,BY56,IF(BZ$2&lt;=$F$1,'PianificazionePMO(CFI-TS)'!SK29+'PianificazionePMO(CFI-TS)'!WN29+'PianificazionePMO(CFI-TS)'!AAQ29,BY56+$I56))</f>
        <v>0</v>
      </c>
      <c r="CA56" s="374">
        <f>IF(CA$3=1,BZ56,IF(CA$2&lt;=$F$1,'PianificazionePMO(CFI-TS)'!SL29+'PianificazionePMO(CFI-TS)'!WO29+'PianificazionePMO(CFI-TS)'!AAR29,BZ56+$I56))</f>
        <v>0</v>
      </c>
      <c r="CB56" s="374">
        <f>IF(CB$3=1,CA56,IF(CB$2&lt;=$F$1,'PianificazionePMO(CFI-TS)'!SM29+'PianificazionePMO(CFI-TS)'!WP29+'PianificazionePMO(CFI-TS)'!AAS29,CA56+$I56))</f>
        <v>0</v>
      </c>
      <c r="CC56" s="374">
        <f>IF(CC$3=1,CB56,IF(CC$2&lt;=$F$1,'PianificazionePMO(CFI-TS)'!SN29+'PianificazionePMO(CFI-TS)'!WQ29+'PianificazionePMO(CFI-TS)'!AAT29,CB56+$I56))</f>
        <v>0</v>
      </c>
      <c r="CD56" s="374">
        <f>IF(CD$3=1,CC56,IF(CD$2&lt;=$F$1,'PianificazionePMO(CFI-TS)'!SO29+'PianificazionePMO(CFI-TS)'!WR29+'PianificazionePMO(CFI-TS)'!AAU29,CC56+$I56))</f>
        <v>0</v>
      </c>
      <c r="CE56" s="374">
        <f>IF(CE$3=1,CD56,IF(CE$2&lt;=$F$1,'PianificazionePMO(CFI-TS)'!SP29+'PianificazionePMO(CFI-TS)'!WS29+'PianificazionePMO(CFI-TS)'!AAV29,CD56+$I56))</f>
        <v>0</v>
      </c>
      <c r="CF56" s="374">
        <f>IF(CF$3=1,CE56,IF(CF$2&lt;=$F$1,'PianificazionePMO(CFI-TS)'!SQ29+'PianificazionePMO(CFI-TS)'!WT29+'PianificazionePMO(CFI-TS)'!AAW29,CE56+$I56))</f>
        <v>0</v>
      </c>
      <c r="CG56" s="374">
        <f>IF(CG$3=1,CF56,IF(CG$2&lt;=$F$1,'PianificazionePMO(CFI-TS)'!SR29+'PianificazionePMO(CFI-TS)'!WU29+'PianificazionePMO(CFI-TS)'!AAX29,CF56+$I56))</f>
        <v>0</v>
      </c>
      <c r="CH56" s="374">
        <f>IF(CH$3=1,CG56,IF(CH$2&lt;=$F$1,'PianificazionePMO(CFI-TS)'!SS29+'PianificazionePMO(CFI-TS)'!WV29+'PianificazionePMO(CFI-TS)'!AAY29,CG56+$I56))</f>
        <v>0</v>
      </c>
      <c r="CI56" s="374">
        <f>IF(CI$3=1,CH56,IF(CI$2&lt;=$F$1,'PianificazionePMO(CFI-TS)'!ST29+'PianificazionePMO(CFI-TS)'!WW29+'PianificazionePMO(CFI-TS)'!AAZ29,CH56+$I56))</f>
        <v>0</v>
      </c>
      <c r="CJ56" s="374">
        <f>IF(CJ$3=1,CI56,IF(CJ$2&lt;=$F$1,'PianificazionePMO(CFI-TS)'!SU29+'PianificazionePMO(CFI-TS)'!WX29+'PianificazionePMO(CFI-TS)'!ABA29,CI56+$I56))</f>
        <v>0</v>
      </c>
      <c r="CK56" s="374">
        <f>IF(CK$3=1,CJ56,IF(CK$2&lt;=$F$1,'PianificazionePMO(CFI-TS)'!SV29+'PianificazionePMO(CFI-TS)'!WY29+'PianificazionePMO(CFI-TS)'!ABB29,CJ56+$I56))</f>
        <v>0</v>
      </c>
      <c r="CL56" s="374">
        <f>IF(CL$3=1,CK56,IF(CL$2&lt;=$F$1,'PianificazionePMO(CFI-TS)'!SW29+'PianificazionePMO(CFI-TS)'!WZ29+'PianificazionePMO(CFI-TS)'!ABC29,CK56+$I56))</f>
        <v>0</v>
      </c>
      <c r="CM56" s="374">
        <f>IF(CM$3=1,CL56,IF(CM$2&lt;=$F$1,'PianificazionePMO(CFI-TS)'!SX29+'PianificazionePMO(CFI-TS)'!XA29+'PianificazionePMO(CFI-TS)'!ABD29,CL56+$I56))</f>
        <v>0</v>
      </c>
      <c r="CN56" s="374">
        <f>IF(CN$3=1,CM56,IF(CN$2&lt;=$F$1,'PianificazionePMO(CFI-TS)'!SY29+'PianificazionePMO(CFI-TS)'!XB29+'PianificazionePMO(CFI-TS)'!ABE29,CM56+$I56))</f>
        <v>0</v>
      </c>
      <c r="CO56" s="374">
        <f>IF(CO$3=1,CN56,IF(CO$2&lt;=$F$1,'PianificazionePMO(CFI-TS)'!SZ29+'PianificazionePMO(CFI-TS)'!XC29+'PianificazionePMO(CFI-TS)'!ABF29,CN56+$I56))</f>
        <v>0</v>
      </c>
      <c r="CP56" s="374">
        <f>IF(CP$3=1,CO56,IF(CP$2&lt;=$F$1,'PianificazionePMO(CFI-TS)'!TA29+'PianificazionePMO(CFI-TS)'!XD29+'PianificazionePMO(CFI-TS)'!ABG29,CO56+$I56))</f>
        <v>0</v>
      </c>
      <c r="CQ56" s="374">
        <f>IF(CQ$3=1,CP56,IF(CQ$2&lt;=$F$1,'PianificazionePMO(CFI-TS)'!TB29+'PianificazionePMO(CFI-TS)'!XE29+'PianificazionePMO(CFI-TS)'!ABH29,CP56+$I56))</f>
        <v>0</v>
      </c>
      <c r="CR56" s="374">
        <f>IF(CR$3=1,CQ56,IF(CR$2&lt;=$F$1,'PianificazionePMO(CFI-TS)'!TC29+'PianificazionePMO(CFI-TS)'!XF29+'PianificazionePMO(CFI-TS)'!ABI29,CQ56+$I56))</f>
        <v>0</v>
      </c>
      <c r="CS56" s="374">
        <f>IF(CS$3=1,CR56,IF(CS$2&lt;=$F$1,'PianificazionePMO(CFI-TS)'!TD29+'PianificazionePMO(CFI-TS)'!XG29+'PianificazionePMO(CFI-TS)'!ABJ29,CR56+$I56))</f>
        <v>0</v>
      </c>
      <c r="CT56" s="374">
        <f>IF(CT$3=1,CS56,IF(CT$2&lt;=$F$1,'PianificazionePMO(CFI-TS)'!TE29+'PianificazionePMO(CFI-TS)'!XH29+'PianificazionePMO(CFI-TS)'!ABK29,CS56+$I56))</f>
        <v>0</v>
      </c>
      <c r="CU56" s="374">
        <f>IF(CU$3=1,CT56,IF(CU$2&lt;=$F$1,'PianificazionePMO(CFI-TS)'!TF29+'PianificazionePMO(CFI-TS)'!XI29+'PianificazionePMO(CFI-TS)'!ABL29,CT56+$I56))</f>
        <v>0</v>
      </c>
      <c r="CV56" s="374">
        <f>IF(CV$3=1,CU56,IF(CV$2&lt;=$F$1,'PianificazionePMO(CFI-TS)'!TG29+'PianificazionePMO(CFI-TS)'!XJ29+'PianificazionePMO(CFI-TS)'!ABM29,CU56+$I56))</f>
        <v>0</v>
      </c>
      <c r="CW56" s="374">
        <f>IF(CW$3=1,CV56,IF(CW$2&lt;=$F$1,'PianificazionePMO(CFI-TS)'!TH29+'PianificazionePMO(CFI-TS)'!XK29+'PianificazionePMO(CFI-TS)'!ABN29,CV56+$I56))</f>
        <v>0</v>
      </c>
      <c r="CX56" s="374">
        <f>IF(CX$3=1,CW56,IF(CX$2&lt;=$F$1,'PianificazionePMO(CFI-TS)'!TI29+'PianificazionePMO(CFI-TS)'!XL29+'PianificazionePMO(CFI-TS)'!ABO29,CW56+$I56))</f>
        <v>0</v>
      </c>
      <c r="CY56" s="374">
        <f>IF(CY$3=1,CX56,IF(CY$2&lt;=$F$1,'PianificazionePMO(CFI-TS)'!TJ29+'PianificazionePMO(CFI-TS)'!XM29+'PianificazionePMO(CFI-TS)'!ABP29,CX56+$I56))</f>
        <v>0</v>
      </c>
      <c r="CZ56" s="374">
        <f>IF(CZ$3=1,CY56,IF(CZ$2&lt;=$F$1,'PianificazionePMO(CFI-TS)'!TK29+'PianificazionePMO(CFI-TS)'!XN29+'PianificazionePMO(CFI-TS)'!ABQ29,CY56+$I56))</f>
        <v>0</v>
      </c>
      <c r="DA56" s="374">
        <f>IF(DA$3=1,CZ56,IF(DA$2&lt;=$F$1,'PianificazionePMO(CFI-TS)'!TL29+'PianificazionePMO(CFI-TS)'!XO29+'PianificazionePMO(CFI-TS)'!ABR29,CZ56+$I56))</f>
        <v>0</v>
      </c>
      <c r="DB56" s="374">
        <f>IF(DB$3=1,DA56,IF(DB$2&lt;=$F$1,'PianificazionePMO(CFI-TS)'!TM29+'PianificazionePMO(CFI-TS)'!XP29+'PianificazionePMO(CFI-TS)'!ABS29,DA56+$I56))</f>
        <v>0</v>
      </c>
      <c r="DC56" s="374">
        <f>IF(DC$3=1,DB56,IF(DC$2&lt;=$F$1,'PianificazionePMO(CFI-TS)'!TN29+'PianificazionePMO(CFI-TS)'!XQ29+'PianificazionePMO(CFI-TS)'!ABT29,DB56+$I56))</f>
        <v>0</v>
      </c>
      <c r="DD56" s="374">
        <f>IF(DD$3=1,DC56,IF(DD$2&lt;=$F$1,'PianificazionePMO(CFI-TS)'!TO29+'PianificazionePMO(CFI-TS)'!XR29+'PianificazionePMO(CFI-TS)'!ABU29,DC56+$I56))</f>
        <v>0</v>
      </c>
      <c r="DE56" s="374">
        <f>IF(DE$3=1,DD56,IF(DE$2&lt;=$F$1,'PianificazionePMO(CFI-TS)'!TP29+'PianificazionePMO(CFI-TS)'!XS29+'PianificazionePMO(CFI-TS)'!ABV29,DD56+$I56))</f>
        <v>0</v>
      </c>
      <c r="DF56" s="374">
        <f>IF(DF$3=1,DE56,IF(DF$2&lt;=$F$1,'PianificazionePMO(CFI-TS)'!TQ29+'PianificazionePMO(CFI-TS)'!XT29+'PianificazionePMO(CFI-TS)'!ABW29,DE56+$I56))</f>
        <v>0</v>
      </c>
      <c r="DG56" s="374">
        <f>IF(DG$3=1,DF56,IF(DG$2&lt;=$F$1,'PianificazionePMO(CFI-TS)'!TR29+'PianificazionePMO(CFI-TS)'!XU29+'PianificazionePMO(CFI-TS)'!ABX29,DF56+$I56))</f>
        <v>0</v>
      </c>
      <c r="DH56" s="374">
        <f>IF(DH$3=1,DG56,IF(DH$2&lt;=$F$1,'PianificazionePMO(CFI-TS)'!TS29+'PianificazionePMO(CFI-TS)'!XV29+'PianificazionePMO(CFI-TS)'!ABY29,DG56+$I56))</f>
        <v>0</v>
      </c>
      <c r="DI56" s="374">
        <f>IF(DI$3=1,DH56,IF(DI$2&lt;=$F$1,'PianificazionePMO(CFI-TS)'!TT29+'PianificazionePMO(CFI-TS)'!XW29+'PianificazionePMO(CFI-TS)'!ABZ29,DH56+$I56))</f>
        <v>0</v>
      </c>
      <c r="DJ56" s="374">
        <f>IF(DJ$3=1,DI56,IF(DJ$2&lt;=$F$1,'PianificazionePMO(CFI-TS)'!TU29+'PianificazionePMO(CFI-TS)'!XX29+'PianificazionePMO(CFI-TS)'!ACA29,DI56+$I56))</f>
        <v>0</v>
      </c>
      <c r="DK56" s="374"/>
      <c r="DL56" s="374"/>
      <c r="DM56" s="374"/>
      <c r="DN56" s="371"/>
      <c r="DO56" s="371"/>
      <c r="DP56" s="371"/>
      <c r="DQ56" s="371"/>
      <c r="DR56" s="371"/>
      <c r="DS56" s="371"/>
      <c r="DT56" s="371"/>
      <c r="DU56" s="371"/>
      <c r="DV56" s="371"/>
      <c r="DW56" s="371"/>
      <c r="DX56" s="371"/>
      <c r="DY56" s="371"/>
      <c r="DZ56" s="371"/>
      <c r="EA56" s="371"/>
      <c r="EB56" s="371"/>
      <c r="EC56" s="371"/>
      <c r="ED56" s="371"/>
      <c r="EE56" s="371"/>
      <c r="EF56" s="371"/>
      <c r="EG56" s="371"/>
      <c r="EH56" s="371"/>
      <c r="EI56" s="371"/>
      <c r="EJ56" s="371"/>
      <c r="EK56" s="371"/>
      <c r="EL56" s="371"/>
      <c r="EM56" s="371"/>
      <c r="EN56" s="371"/>
      <c r="EO56" s="371"/>
      <c r="EP56" s="371"/>
      <c r="EQ56" s="371"/>
      <c r="ER56" s="371"/>
      <c r="ES56" s="371"/>
      <c r="ET56" s="371"/>
      <c r="EU56" s="371"/>
      <c r="EV56" s="371"/>
      <c r="EW56" s="371"/>
      <c r="EX56" s="371"/>
      <c r="EY56" s="371"/>
      <c r="EZ56" s="371"/>
      <c r="FA56" s="371"/>
      <c r="FB56" s="371"/>
      <c r="FC56" s="371"/>
      <c r="FD56" s="371"/>
      <c r="FE56" s="371"/>
      <c r="FF56" s="371"/>
      <c r="FG56" s="371"/>
      <c r="FH56" s="371"/>
      <c r="FI56" s="371"/>
      <c r="FJ56" s="371"/>
    </row>
    <row r="57" spans="1:166" outlineLevel="1">
      <c r="A57" s="824"/>
      <c r="B57" s="362">
        <f t="shared" si="21"/>
        <v>0</v>
      </c>
      <c r="C57" s="362">
        <f t="shared" si="22"/>
        <v>0</v>
      </c>
      <c r="D57" s="362">
        <f t="shared" si="23"/>
        <v>0</v>
      </c>
      <c r="E57" s="369"/>
      <c r="F57" s="370"/>
      <c r="G57" s="369"/>
      <c r="H57" s="378"/>
      <c r="N57" s="374">
        <f>IF(N$3=1,M57,IF(N$2&lt;=$F$1,'PianificazionePMO(CFI-TS)'!PY30+'PianificazionePMO(CFI-TS)'!UB30+'PianificazionePMO(CFI-TS)'!YE30,$J27+$I27))</f>
        <v>0</v>
      </c>
      <c r="O57" s="374">
        <f>IF(O$3=1,N57,IF(O$2&lt;=$F$1,'PianificazionePMO(CFI-TS)'!PZ30+'PianificazionePMO(CFI-TS)'!UC30+'PianificazionePMO(CFI-TS)'!YF30,$J27+$I27))</f>
        <v>0</v>
      </c>
      <c r="P57" s="374">
        <f>IF(P$3=1,O57,IF(P$2&lt;=$F$1,'PianificazionePMO(CFI-TS)'!QA30+'PianificazionePMO(CFI-TS)'!UD30+'PianificazionePMO(CFI-TS)'!YG30,$J27+$I27))</f>
        <v>0</v>
      </c>
      <c r="Q57" s="374">
        <f>IF(Q$3=1,P57,IF(Q$2&lt;=$F$1,'PianificazionePMO(CFI-TS)'!QB30+'PianificazionePMO(CFI-TS)'!UE30+'PianificazionePMO(CFI-TS)'!YH30,$J27+$I27))</f>
        <v>0</v>
      </c>
      <c r="R57" s="374">
        <f>IF(R$3=1,Q57,IF(R$2&lt;=$F$1,'PianificazionePMO(CFI-TS)'!QC30+'PianificazionePMO(CFI-TS)'!UF30+'PianificazionePMO(CFI-TS)'!YI30,$J27+$I27))</f>
        <v>0</v>
      </c>
      <c r="S57" s="374">
        <f>IF(S$3=1,R57,IF(S$2&lt;=$F$1,'PianificazionePMO(CFI-TS)'!QD30+'PianificazionePMO(CFI-TS)'!UG30+'PianificazionePMO(CFI-TS)'!YJ30,$J27+$I27))</f>
        <v>0</v>
      </c>
      <c r="T57" s="374">
        <f>IF(T$3=1,S57,IF(T$2&lt;=$F$1,'PianificazionePMO(CFI-TS)'!QE30+'PianificazionePMO(CFI-TS)'!UH30+'PianificazionePMO(CFI-TS)'!YK30,$J27+$I27))</f>
        <v>0</v>
      </c>
      <c r="U57" s="374">
        <f>IF(U$3=1,T57,IF(U$2&lt;=$F$1,'PianificazionePMO(CFI-TS)'!QF30+'PianificazionePMO(CFI-TS)'!UI30+'PianificazionePMO(CFI-TS)'!YL30,$J27+$I27))</f>
        <v>0</v>
      </c>
      <c r="V57" s="374">
        <f>IF(V$3=1,U57,IF(V$2&lt;=$F$1,'PianificazionePMO(CFI-TS)'!QG30+'PianificazionePMO(CFI-TS)'!UJ30+'PianificazionePMO(CFI-TS)'!YM30,$J27+$I27))</f>
        <v>0</v>
      </c>
      <c r="W57" s="374">
        <f>IF(W$3=1,V57,IF(W$2&lt;=$F$1,'PianificazionePMO(CFI-TS)'!QH30+'PianificazionePMO(CFI-TS)'!UK30+'PianificazionePMO(CFI-TS)'!YN30,$J27+$I27))</f>
        <v>0</v>
      </c>
      <c r="X57" s="374">
        <f>IF(X$3=1,W57,IF(X$2&lt;=$F$1,'PianificazionePMO(CFI-TS)'!QI30+'PianificazionePMO(CFI-TS)'!UL30+'PianificazionePMO(CFI-TS)'!YO30,$J27+$I27))</f>
        <v>0</v>
      </c>
      <c r="Y57" s="374">
        <f>IF(Y$3=1,X57,IF(Y$2&lt;=$F$1,'PianificazionePMO(CFI-TS)'!QJ30+'PianificazionePMO(CFI-TS)'!UM30+'PianificazionePMO(CFI-TS)'!YP30,$J27+$I27))</f>
        <v>0</v>
      </c>
      <c r="Z57" s="374">
        <f>IF(Z$3=1,Y57,IF(Z$2&lt;=$F$1,'PianificazionePMO(CFI-TS)'!QK30+'PianificazionePMO(CFI-TS)'!UN30+'PianificazionePMO(CFI-TS)'!YQ30,$J27+$I27))</f>
        <v>0</v>
      </c>
      <c r="AA57" s="374">
        <f>IF(AA$3=1,Z57,IF(AA$2&lt;=$F$1,'PianificazionePMO(CFI-TS)'!QL30+'PianificazionePMO(CFI-TS)'!UO30+'PianificazionePMO(CFI-TS)'!YR30,$J27+$I27))</f>
        <v>0</v>
      </c>
      <c r="AB57" s="374">
        <f>IF(AB$3=1,AA57,IF(AB$2&lt;=$F$1,'PianificazionePMO(CFI-TS)'!QM30+'PianificazionePMO(CFI-TS)'!UP30+'PianificazionePMO(CFI-TS)'!YS30,$J27+$I27))</f>
        <v>0</v>
      </c>
      <c r="AC57" s="374">
        <f>IF(AC$3=1,AB57,IF(AC$2&lt;=$F$1,'PianificazionePMO(CFI-TS)'!QN30+'PianificazionePMO(CFI-TS)'!UQ30+'PianificazionePMO(CFI-TS)'!YT30,$J27+$I27))</f>
        <v>0</v>
      </c>
      <c r="AD57" s="374">
        <f>IF(AD$3=1,AC57,IF(AD$2&lt;=$F$1,'PianificazionePMO(CFI-TS)'!QO30+'PianificazionePMO(CFI-TS)'!UR30+'PianificazionePMO(CFI-TS)'!YU30,$J27+$I27))</f>
        <v>0</v>
      </c>
      <c r="AE57" s="374">
        <f>IF(AE$3=1,AD57,IF(AE$2&lt;=$F$1,'PianificazionePMO(CFI-TS)'!QP30+'PianificazionePMO(CFI-TS)'!US30+'PianificazionePMO(CFI-TS)'!YV30,$J27+$I27))</f>
        <v>0</v>
      </c>
      <c r="AF57" s="374">
        <f>IF(AF$3=1,AE57,IF(AF$2&lt;=$F$1,'PianificazionePMO(CFI-TS)'!QQ30+'PianificazionePMO(CFI-TS)'!UT30+'PianificazionePMO(CFI-TS)'!YW30,$J27+$I27))</f>
        <v>0</v>
      </c>
      <c r="AG57" s="374">
        <f>IF(AG$3=1,AF57,IF(AG$2&lt;=$F$1,'PianificazionePMO(CFI-TS)'!QR30+'PianificazionePMO(CFI-TS)'!UU30+'PianificazionePMO(CFI-TS)'!YX30,$J27+$I27))</f>
        <v>0</v>
      </c>
      <c r="AH57" s="374">
        <f>IF(AH$3=1,AG57,IF(AH$2&lt;=$F$1,'PianificazionePMO(CFI-TS)'!QS30+'PianificazionePMO(CFI-TS)'!UV30+'PianificazionePMO(CFI-TS)'!YY30,$J27+$I27))</f>
        <v>0</v>
      </c>
      <c r="AI57" s="374">
        <f>IF(AI$3=1,AH57,IF(AI$2&lt;=$F$1,'PianificazionePMO(CFI-TS)'!QT30+'PianificazionePMO(CFI-TS)'!UW30+'PianificazionePMO(CFI-TS)'!YZ30,$J27+$I27))</f>
        <v>0</v>
      </c>
      <c r="AJ57" s="374">
        <f>IF(AJ$3=1,AI57,IF(AJ$2&lt;=$F$1,'PianificazionePMO(CFI-TS)'!QU30+'PianificazionePMO(CFI-TS)'!UX30+'PianificazionePMO(CFI-TS)'!ZA30,$J27+$I27))</f>
        <v>0</v>
      </c>
      <c r="AK57" s="374">
        <f>IF(AK$3=1,AJ57,IF(AK$2&lt;=$F$1,'PianificazionePMO(CFI-TS)'!QV30+'PianificazionePMO(CFI-TS)'!UY30+'PianificazionePMO(CFI-TS)'!ZB30,$J27+$I27))</f>
        <v>0</v>
      </c>
      <c r="AL57" s="374">
        <f>IF(AL$3=1,AK57,IF(AL$2&lt;=$F$1,'PianificazionePMO(CFI-TS)'!QW30+'PianificazionePMO(CFI-TS)'!UZ30+'PianificazionePMO(CFI-TS)'!ZC30,$J27+$I27))</f>
        <v>0</v>
      </c>
      <c r="AM57" s="374">
        <f>IF(AM$3=1,AL57,IF(AM$2&lt;=$F$1,'PianificazionePMO(CFI-TS)'!QX30+'PianificazionePMO(CFI-TS)'!VA30+'PianificazionePMO(CFI-TS)'!ZD30,$J27+$I27))</f>
        <v>0</v>
      </c>
      <c r="AN57" s="374">
        <f>IF(AN$3=1,AM57,IF(AN$2&lt;=$F$1,'PianificazionePMO(CFI-TS)'!QY30+'PianificazionePMO(CFI-TS)'!VB30+'PianificazionePMO(CFI-TS)'!ZE30,$J27+$I27))</f>
        <v>0</v>
      </c>
      <c r="AO57" s="374">
        <f>IF(AO$3=1,AN57,IF(AO$2&lt;=$F$1,'PianificazionePMO(CFI-TS)'!QZ30+'PianificazionePMO(CFI-TS)'!VC30+'PianificazionePMO(CFI-TS)'!ZF30,$J27+$I27))</f>
        <v>0</v>
      </c>
      <c r="AP57" s="374">
        <f>IF(AP$3=1,AO57,IF(AP$2&lt;=$F$1,'PianificazionePMO(CFI-TS)'!RA30+'PianificazionePMO(CFI-TS)'!VD30+'PianificazionePMO(CFI-TS)'!ZG30,$J27+$I27))</f>
        <v>0</v>
      </c>
      <c r="AQ57" s="374">
        <f>IF(AQ$3=1,AP57,IF(AQ$2&lt;=$F$1,'PianificazionePMO(CFI-TS)'!RB30+'PianificazionePMO(CFI-TS)'!VE30+'PianificazionePMO(CFI-TS)'!ZH30,$J27+$I27))</f>
        <v>0</v>
      </c>
      <c r="AR57" s="374">
        <f>IF(AR$3=1,AQ57,IF(AR$2&lt;=$F$1,'PianificazionePMO(CFI-TS)'!RC30+'PianificazionePMO(CFI-TS)'!VF30+'PianificazionePMO(CFI-TS)'!ZI30,$J27+$I27))</f>
        <v>0</v>
      </c>
      <c r="AS57" s="374">
        <f>IF(AS$3=1,AR57,IF(AS$2&lt;=$F$1,'PianificazionePMO(CFI-TS)'!RD30+'PianificazionePMO(CFI-TS)'!VG30+'PianificazionePMO(CFI-TS)'!ZJ30,$J27+$I27))</f>
        <v>0</v>
      </c>
      <c r="AT57" s="374">
        <f>IF(AT$3=1,AS57,IF(AT$2&lt;=$F$1,'PianificazionePMO(CFI-TS)'!RE30+'PianificazionePMO(CFI-TS)'!VH30+'PianificazionePMO(CFI-TS)'!ZK30,$J27+$I27))</f>
        <v>0</v>
      </c>
      <c r="AU57" s="374">
        <f>IF(AU$3=1,AT57,IF(AU$2&lt;=$F$1,'PianificazionePMO(CFI-TS)'!RF30+'PianificazionePMO(CFI-TS)'!VI30+'PianificazionePMO(CFI-TS)'!ZL30,$J27+$I27))</f>
        <v>0</v>
      </c>
      <c r="AV57" s="374">
        <f>IF(AV$3=1,AU57,IF(AV$2&lt;=$F$1,'PianificazionePMO(CFI-TS)'!RG30+'PianificazionePMO(CFI-TS)'!VJ30+'PianificazionePMO(CFI-TS)'!ZM30,$J27+$I27))</f>
        <v>0</v>
      </c>
      <c r="AW57" s="374">
        <f>IF(AW$3=1,AV57,IF(AW$2&lt;=$F$1,'PianificazionePMO(CFI-TS)'!RH30+'PianificazionePMO(CFI-TS)'!VK30+'PianificazionePMO(CFI-TS)'!ZN30,$J27+$I27))</f>
        <v>0</v>
      </c>
      <c r="AX57" s="374">
        <f>IF(AX$3=1,AW57,IF(AX$2&lt;=$F$1,'PianificazionePMO(CFI-TS)'!RI30+'PianificazionePMO(CFI-TS)'!VL30+'PianificazionePMO(CFI-TS)'!ZO30,$J27+$I27))</f>
        <v>0</v>
      </c>
      <c r="AY57" s="374">
        <f>IF(AY$3=1,AX57,IF(AY$2&lt;=$F$1,'PianificazionePMO(CFI-TS)'!RJ30+'PianificazionePMO(CFI-TS)'!VM30+'PianificazionePMO(CFI-TS)'!ZP30,$J27+$I27))</f>
        <v>0</v>
      </c>
      <c r="AZ57" s="374">
        <f>IF(AZ$3=1,AY57,IF(AZ$2&lt;=$F$1,'PianificazionePMO(CFI-TS)'!RK30+'PianificazionePMO(CFI-TS)'!VN30+'PianificazionePMO(CFI-TS)'!ZQ30,$J27+$I27))</f>
        <v>0</v>
      </c>
      <c r="BA57" s="374">
        <f>IF(BA$3=1,AZ57,IF(BA$2&lt;=$F$1,'PianificazionePMO(CFI-TS)'!RL30+'PianificazionePMO(CFI-TS)'!VO30+'PianificazionePMO(CFI-TS)'!ZR30,$J27+$I27))</f>
        <v>0</v>
      </c>
      <c r="BB57" s="374">
        <f>IF(BB$3=1,BA57,IF(BB$2&lt;=$F$1,'PianificazionePMO(CFI-TS)'!RM30+'PianificazionePMO(CFI-TS)'!VP30+'PianificazionePMO(CFI-TS)'!ZS30,$J27+$I27))</f>
        <v>0</v>
      </c>
      <c r="BC57" s="374">
        <f>IF(BC$3=1,BB57,IF(BC$2&lt;=$F$1,'PianificazionePMO(CFI-TS)'!RN30+'PianificazionePMO(CFI-TS)'!VQ30+'PianificazionePMO(CFI-TS)'!ZT30,$J27+$I27))</f>
        <v>0</v>
      </c>
      <c r="BD57" s="374">
        <f>IF(BD$3=1,BC57,IF(BD$2&lt;=$F$1,'PianificazionePMO(CFI-TS)'!RO30+'PianificazionePMO(CFI-TS)'!VR30+'PianificazionePMO(CFI-TS)'!ZU30,$J27+$I27))</f>
        <v>0</v>
      </c>
      <c r="BE57" s="374">
        <f>IF(BE$3=1,BD57,IF(BE$2&lt;=$F$1,'PianificazionePMO(CFI-TS)'!RP30+'PianificazionePMO(CFI-TS)'!VS30+'PianificazionePMO(CFI-TS)'!ZV30,$J27+$I27))</f>
        <v>0</v>
      </c>
      <c r="BF57" s="374">
        <f>IF(BF$3=1,BE57,IF(BF$2&lt;=$F$1,'PianificazionePMO(CFI-TS)'!RQ30+'PianificazionePMO(CFI-TS)'!VT30+'PianificazionePMO(CFI-TS)'!ZW30,$J27+$I27))</f>
        <v>0</v>
      </c>
      <c r="BG57" s="374">
        <f>IF(BG$3=1,BF57,IF(BG$2&lt;=$F$1,'PianificazionePMO(CFI-TS)'!RR30+'PianificazionePMO(CFI-TS)'!VU30+'PianificazionePMO(CFI-TS)'!ZX30,$J27+$I27))</f>
        <v>0</v>
      </c>
      <c r="BH57" s="374">
        <f>IF(BH$3=1,BG57,IF(BH$2&lt;=$F$1,'PianificazionePMO(CFI-TS)'!RS30+'PianificazionePMO(CFI-TS)'!VV30+'PianificazionePMO(CFI-TS)'!ZY30,$J27+$I27))</f>
        <v>0</v>
      </c>
      <c r="BI57" s="374">
        <f>IF(BI$3=1,BH57,IF(BI$2&lt;=$F$1,'PianificazionePMO(CFI-TS)'!RT30+'PianificazionePMO(CFI-TS)'!VW30+'PianificazionePMO(CFI-TS)'!ZZ30,BH57+$I57))</f>
        <v>0</v>
      </c>
      <c r="BJ57" s="374">
        <f>IF(BJ$3=1,BI57,IF(BJ$2&lt;=$F$1,'PianificazionePMO(CFI-TS)'!RU30+'PianificazionePMO(CFI-TS)'!VX30+'PianificazionePMO(CFI-TS)'!AAA30,BI57+$I57))</f>
        <v>0</v>
      </c>
      <c r="BK57" s="374">
        <f>IF(BK$3=1,BJ57,IF(BK$2&lt;=$F$1,'PianificazionePMO(CFI-TS)'!RV30+'PianificazionePMO(CFI-TS)'!VY30+'PianificazionePMO(CFI-TS)'!AAB30,BJ57+$I57))</f>
        <v>0</v>
      </c>
      <c r="BL57" s="374">
        <f>IF(BL$3=1,BK57,IF(BL$2&lt;=$F$1,'PianificazionePMO(CFI-TS)'!RW30+'PianificazionePMO(CFI-TS)'!VZ30+'PianificazionePMO(CFI-TS)'!AAC30,BK57+$I57))</f>
        <v>0</v>
      </c>
      <c r="BM57" s="374">
        <f>IF(BM$3=1,BL57,IF(BM$2&lt;=$F$1,'PianificazionePMO(CFI-TS)'!RX30+'PianificazionePMO(CFI-TS)'!WA30+'PianificazionePMO(CFI-TS)'!AAD30,BL57+$I57))</f>
        <v>0</v>
      </c>
      <c r="BN57" s="374">
        <f>IF(BN$3=1,BM57,IF(BN$2&lt;=$F$1,'PianificazionePMO(CFI-TS)'!RY30+'PianificazionePMO(CFI-TS)'!WB30+'PianificazionePMO(CFI-TS)'!AAE30,BM57+$I57))</f>
        <v>0</v>
      </c>
      <c r="BO57" s="374">
        <f>IF(BO$3=1,BN57,IF(BO$2&lt;=$F$1,'PianificazionePMO(CFI-TS)'!RZ30+'PianificazionePMO(CFI-TS)'!WC30+'PianificazionePMO(CFI-TS)'!AAF30,BN57+$I57))</f>
        <v>0</v>
      </c>
      <c r="BP57" s="374">
        <f>IF(BP$3=1,BO57,IF(BP$2&lt;=$F$1,'PianificazionePMO(CFI-TS)'!SA30+'PianificazionePMO(CFI-TS)'!WD30+'PianificazionePMO(CFI-TS)'!AAG30,BO57+$I57))</f>
        <v>0</v>
      </c>
      <c r="BQ57" s="374">
        <f>IF(BQ$3=1,BP57,IF(BQ$2&lt;=$F$1,'PianificazionePMO(CFI-TS)'!SB30+'PianificazionePMO(CFI-TS)'!WE30+'PianificazionePMO(CFI-TS)'!AAH30,BP57+$I57))</f>
        <v>0</v>
      </c>
      <c r="BR57" s="374">
        <f>IF(BR$3=1,BQ57,IF(BR$2&lt;=$F$1,'PianificazionePMO(CFI-TS)'!SC30+'PianificazionePMO(CFI-TS)'!WF30+'PianificazionePMO(CFI-TS)'!AAI30,BQ57+$I57))</f>
        <v>0</v>
      </c>
      <c r="BS57" s="374">
        <f>IF(BS$3=1,BR57,IF(BS$2&lt;=$F$1,'PianificazionePMO(CFI-TS)'!SD30+'PianificazionePMO(CFI-TS)'!WG30+'PianificazionePMO(CFI-TS)'!AAJ30,BR57+$I57))</f>
        <v>0</v>
      </c>
      <c r="BT57" s="374">
        <f>IF(BT$3=1,BS57,IF(BT$2&lt;=$F$1,'PianificazionePMO(CFI-TS)'!SE30+'PianificazionePMO(CFI-TS)'!WH30+'PianificazionePMO(CFI-TS)'!AAK30,BS57+$I57))</f>
        <v>0</v>
      </c>
      <c r="BU57" s="374">
        <f>IF(BU$3=1,BT57,IF(BU$2&lt;=$F$1,'PianificazionePMO(CFI-TS)'!SF30+'PianificazionePMO(CFI-TS)'!WI30+'PianificazionePMO(CFI-TS)'!AAL30,BT57+$I57))</f>
        <v>0</v>
      </c>
      <c r="BV57" s="374">
        <f>IF(BV$3=1,BU57,IF(BV$2&lt;=$F$1,'PianificazionePMO(CFI-TS)'!SG30+'PianificazionePMO(CFI-TS)'!WJ30+'PianificazionePMO(CFI-TS)'!AAM30,BU57+$I57))</f>
        <v>0</v>
      </c>
      <c r="BW57" s="374">
        <f>IF(BW$3=1,BV57,IF(BW$2&lt;=$F$1,'PianificazionePMO(CFI-TS)'!SH30+'PianificazionePMO(CFI-TS)'!WK30+'PianificazionePMO(CFI-TS)'!AAN30,BV57+$I57))</f>
        <v>0</v>
      </c>
      <c r="BX57" s="374">
        <f>IF(BX$3=1,BW57,IF(BX$2&lt;=$F$1,'PianificazionePMO(CFI-TS)'!SI30+'PianificazionePMO(CFI-TS)'!WL30+'PianificazionePMO(CFI-TS)'!AAO30,BW57+$I57))</f>
        <v>0</v>
      </c>
      <c r="BY57" s="374">
        <f>IF(BY$3=1,BX57,IF(BY$2&lt;=$F$1,'PianificazionePMO(CFI-TS)'!SJ30+'PianificazionePMO(CFI-TS)'!WM30+'PianificazionePMO(CFI-TS)'!AAP30,BX57+$I57))</f>
        <v>0</v>
      </c>
      <c r="BZ57" s="374">
        <f>IF(BZ$3=1,BY57,IF(BZ$2&lt;=$F$1,'PianificazionePMO(CFI-TS)'!SK30+'PianificazionePMO(CFI-TS)'!WN30+'PianificazionePMO(CFI-TS)'!AAQ30,BY57+$I57))</f>
        <v>0</v>
      </c>
      <c r="CA57" s="374">
        <f>IF(CA$3=1,BZ57,IF(CA$2&lt;=$F$1,'PianificazionePMO(CFI-TS)'!SL30+'PianificazionePMO(CFI-TS)'!WO30+'PianificazionePMO(CFI-TS)'!AAR30,BZ57+$I57))</f>
        <v>0</v>
      </c>
      <c r="CB57" s="374">
        <f>IF(CB$3=1,CA57,IF(CB$2&lt;=$F$1,'PianificazionePMO(CFI-TS)'!SM30+'PianificazionePMO(CFI-TS)'!WP30+'PianificazionePMO(CFI-TS)'!AAS30,CA57+$I57))</f>
        <v>0</v>
      </c>
      <c r="CC57" s="374">
        <f>IF(CC$3=1,CB57,IF(CC$2&lt;=$F$1,'PianificazionePMO(CFI-TS)'!SN30+'PianificazionePMO(CFI-TS)'!WQ30+'PianificazionePMO(CFI-TS)'!AAT30,CB57+$I57))</f>
        <v>0</v>
      </c>
      <c r="CD57" s="374">
        <f>IF(CD$3=1,CC57,IF(CD$2&lt;=$F$1,'PianificazionePMO(CFI-TS)'!SO30+'PianificazionePMO(CFI-TS)'!WR30+'PianificazionePMO(CFI-TS)'!AAU30,CC57+$I57))</f>
        <v>0</v>
      </c>
      <c r="CE57" s="374">
        <f>IF(CE$3=1,CD57,IF(CE$2&lt;=$F$1,'PianificazionePMO(CFI-TS)'!SP30+'PianificazionePMO(CFI-TS)'!WS30+'PianificazionePMO(CFI-TS)'!AAV30,CD57+$I57))</f>
        <v>0</v>
      </c>
      <c r="CF57" s="374">
        <f>IF(CF$3=1,CE57,IF(CF$2&lt;=$F$1,'PianificazionePMO(CFI-TS)'!SQ30+'PianificazionePMO(CFI-TS)'!WT30+'PianificazionePMO(CFI-TS)'!AAW30,CE57+$I57))</f>
        <v>0</v>
      </c>
      <c r="CG57" s="374">
        <f>IF(CG$3=1,CF57,IF(CG$2&lt;=$F$1,'PianificazionePMO(CFI-TS)'!SR30+'PianificazionePMO(CFI-TS)'!WU30+'PianificazionePMO(CFI-TS)'!AAX30,CF57+$I57))</f>
        <v>0</v>
      </c>
      <c r="CH57" s="374">
        <f>IF(CH$3=1,CG57,IF(CH$2&lt;=$F$1,'PianificazionePMO(CFI-TS)'!SS30+'PianificazionePMO(CFI-TS)'!WV30+'PianificazionePMO(CFI-TS)'!AAY30,CG57+$I57))</f>
        <v>0</v>
      </c>
      <c r="CI57" s="374">
        <f>IF(CI$3=1,CH57,IF(CI$2&lt;=$F$1,'PianificazionePMO(CFI-TS)'!ST30+'PianificazionePMO(CFI-TS)'!WW30+'PianificazionePMO(CFI-TS)'!AAZ30,CH57+$I57))</f>
        <v>0</v>
      </c>
      <c r="CJ57" s="374">
        <f>IF(CJ$3=1,CI57,IF(CJ$2&lt;=$F$1,'PianificazionePMO(CFI-TS)'!SU30+'PianificazionePMO(CFI-TS)'!WX30+'PianificazionePMO(CFI-TS)'!ABA30,CI57+$I57))</f>
        <v>0</v>
      </c>
      <c r="CK57" s="374">
        <f>IF(CK$3=1,CJ57,IF(CK$2&lt;=$F$1,'PianificazionePMO(CFI-TS)'!SV30+'PianificazionePMO(CFI-TS)'!WY30+'PianificazionePMO(CFI-TS)'!ABB30,CJ57+$I57))</f>
        <v>0</v>
      </c>
      <c r="CL57" s="374">
        <f>IF(CL$3=1,CK57,IF(CL$2&lt;=$F$1,'PianificazionePMO(CFI-TS)'!SW30+'PianificazionePMO(CFI-TS)'!WZ30+'PianificazionePMO(CFI-TS)'!ABC30,CK57+$I57))</f>
        <v>0</v>
      </c>
      <c r="CM57" s="374">
        <f>IF(CM$3=1,CL57,IF(CM$2&lt;=$F$1,'PianificazionePMO(CFI-TS)'!SX30+'PianificazionePMO(CFI-TS)'!XA30+'PianificazionePMO(CFI-TS)'!ABD30,CL57+$I57))</f>
        <v>0</v>
      </c>
      <c r="CN57" s="374">
        <f>IF(CN$3=1,CM57,IF(CN$2&lt;=$F$1,'PianificazionePMO(CFI-TS)'!SY30+'PianificazionePMO(CFI-TS)'!XB30+'PianificazionePMO(CFI-TS)'!ABE30,CM57+$I57))</f>
        <v>0</v>
      </c>
      <c r="CO57" s="374">
        <f>IF(CO$3=1,CN57,IF(CO$2&lt;=$F$1,'PianificazionePMO(CFI-TS)'!SZ30+'PianificazionePMO(CFI-TS)'!XC30+'PianificazionePMO(CFI-TS)'!ABF30,CN57+$I57))</f>
        <v>0</v>
      </c>
      <c r="CP57" s="374">
        <f>IF(CP$3=1,CO57,IF(CP$2&lt;=$F$1,'PianificazionePMO(CFI-TS)'!TA30+'PianificazionePMO(CFI-TS)'!XD30+'PianificazionePMO(CFI-TS)'!ABG30,CO57+$I57))</f>
        <v>0</v>
      </c>
      <c r="CQ57" s="374">
        <f>IF(CQ$3=1,CP57,IF(CQ$2&lt;=$F$1,'PianificazionePMO(CFI-TS)'!TB30+'PianificazionePMO(CFI-TS)'!XE30+'PianificazionePMO(CFI-TS)'!ABH30,CP57+$I57))</f>
        <v>0</v>
      </c>
      <c r="CR57" s="374">
        <f>IF(CR$3=1,CQ57,IF(CR$2&lt;=$F$1,'PianificazionePMO(CFI-TS)'!TC30+'PianificazionePMO(CFI-TS)'!XF30+'PianificazionePMO(CFI-TS)'!ABI30,CQ57+$I57))</f>
        <v>0</v>
      </c>
      <c r="CS57" s="374">
        <f>IF(CS$3=1,CR57,IF(CS$2&lt;=$F$1,'PianificazionePMO(CFI-TS)'!TD30+'PianificazionePMO(CFI-TS)'!XG30+'PianificazionePMO(CFI-TS)'!ABJ30,CR57+$I57))</f>
        <v>0</v>
      </c>
      <c r="CT57" s="374">
        <f>IF(CT$3=1,CS57,IF(CT$2&lt;=$F$1,'PianificazionePMO(CFI-TS)'!TE30+'PianificazionePMO(CFI-TS)'!XH30+'PianificazionePMO(CFI-TS)'!ABK30,CS57+$I57))</f>
        <v>0</v>
      </c>
      <c r="CU57" s="374">
        <f>IF(CU$3=1,CT57,IF(CU$2&lt;=$F$1,'PianificazionePMO(CFI-TS)'!TF30+'PianificazionePMO(CFI-TS)'!XI30+'PianificazionePMO(CFI-TS)'!ABL30,CT57+$I57))</f>
        <v>0</v>
      </c>
      <c r="CV57" s="374">
        <f>IF(CV$3=1,CU57,IF(CV$2&lt;=$F$1,'PianificazionePMO(CFI-TS)'!TG30+'PianificazionePMO(CFI-TS)'!XJ30+'PianificazionePMO(CFI-TS)'!ABM30,CU57+$I57))</f>
        <v>0</v>
      </c>
      <c r="CW57" s="374">
        <f>IF(CW$3=1,CV57,IF(CW$2&lt;=$F$1,'PianificazionePMO(CFI-TS)'!TH30+'PianificazionePMO(CFI-TS)'!XK30+'PianificazionePMO(CFI-TS)'!ABN30,CV57+$I57))</f>
        <v>0</v>
      </c>
      <c r="CX57" s="374">
        <f>IF(CX$3=1,CW57,IF(CX$2&lt;=$F$1,'PianificazionePMO(CFI-TS)'!TI30+'PianificazionePMO(CFI-TS)'!XL30+'PianificazionePMO(CFI-TS)'!ABO30,CW57+$I57))</f>
        <v>0</v>
      </c>
      <c r="CY57" s="374">
        <f>IF(CY$3=1,CX57,IF(CY$2&lt;=$F$1,'PianificazionePMO(CFI-TS)'!TJ30+'PianificazionePMO(CFI-TS)'!XM30+'PianificazionePMO(CFI-TS)'!ABP30,CX57+$I57))</f>
        <v>0</v>
      </c>
      <c r="CZ57" s="374">
        <f>IF(CZ$3=1,CY57,IF(CZ$2&lt;=$F$1,'PianificazionePMO(CFI-TS)'!TK30+'PianificazionePMO(CFI-TS)'!XN30+'PianificazionePMO(CFI-TS)'!ABQ30,CY57+$I57))</f>
        <v>0</v>
      </c>
      <c r="DA57" s="374">
        <f>IF(DA$3=1,CZ57,IF(DA$2&lt;=$F$1,'PianificazionePMO(CFI-TS)'!TL30+'PianificazionePMO(CFI-TS)'!XO30+'PianificazionePMO(CFI-TS)'!ABR30,CZ57+$I57))</f>
        <v>0</v>
      </c>
      <c r="DB57" s="374">
        <f>IF(DB$3=1,DA57,IF(DB$2&lt;=$F$1,'PianificazionePMO(CFI-TS)'!TM30+'PianificazionePMO(CFI-TS)'!XP30+'PianificazionePMO(CFI-TS)'!ABS30,DA57+$I57))</f>
        <v>0</v>
      </c>
      <c r="DC57" s="374">
        <f>IF(DC$3=1,DB57,IF(DC$2&lt;=$F$1,'PianificazionePMO(CFI-TS)'!TN30+'PianificazionePMO(CFI-TS)'!XQ30+'PianificazionePMO(CFI-TS)'!ABT30,DB57+$I57))</f>
        <v>0</v>
      </c>
      <c r="DD57" s="374">
        <f>IF(DD$3=1,DC57,IF(DD$2&lt;=$F$1,'PianificazionePMO(CFI-TS)'!TO30+'PianificazionePMO(CFI-TS)'!XR30+'PianificazionePMO(CFI-TS)'!ABU30,DC57+$I57))</f>
        <v>0</v>
      </c>
      <c r="DE57" s="374">
        <f>IF(DE$3=1,DD57,IF(DE$2&lt;=$F$1,'PianificazionePMO(CFI-TS)'!TP30+'PianificazionePMO(CFI-TS)'!XS30+'PianificazionePMO(CFI-TS)'!ABV30,DD57+$I57))</f>
        <v>0</v>
      </c>
      <c r="DF57" s="374">
        <f>IF(DF$3=1,DE57,IF(DF$2&lt;=$F$1,'PianificazionePMO(CFI-TS)'!TQ30+'PianificazionePMO(CFI-TS)'!XT30+'PianificazionePMO(CFI-TS)'!ABW30,DE57+$I57))</f>
        <v>0</v>
      </c>
      <c r="DG57" s="374">
        <f>IF(DG$3=1,DF57,IF(DG$2&lt;=$F$1,'PianificazionePMO(CFI-TS)'!TR30+'PianificazionePMO(CFI-TS)'!XU30+'PianificazionePMO(CFI-TS)'!ABX30,DF57+$I57))</f>
        <v>0</v>
      </c>
      <c r="DH57" s="374">
        <f>IF(DH$3=1,DG57,IF(DH$2&lt;=$F$1,'PianificazionePMO(CFI-TS)'!TS30+'PianificazionePMO(CFI-TS)'!XV30+'PianificazionePMO(CFI-TS)'!ABY30,DG57+$I57))</f>
        <v>0</v>
      </c>
      <c r="DI57" s="374">
        <f>IF(DI$3=1,DH57,IF(DI$2&lt;=$F$1,'PianificazionePMO(CFI-TS)'!TT30+'PianificazionePMO(CFI-TS)'!XW30+'PianificazionePMO(CFI-TS)'!ABZ30,DH57+$I57))</f>
        <v>0</v>
      </c>
      <c r="DJ57" s="374">
        <f>IF(DJ$3=1,DI57,IF(DJ$2&lt;=$F$1,'PianificazionePMO(CFI-TS)'!TU30+'PianificazionePMO(CFI-TS)'!XX30+'PianificazionePMO(CFI-TS)'!ACA30,DI57+$I57))</f>
        <v>0</v>
      </c>
      <c r="DK57" s="374"/>
      <c r="DL57" s="374"/>
      <c r="DM57" s="374"/>
      <c r="DN57" s="371"/>
      <c r="DO57" s="371"/>
      <c r="DP57" s="371"/>
      <c r="DQ57" s="371"/>
      <c r="DR57" s="371"/>
      <c r="DS57" s="371"/>
      <c r="DT57" s="371"/>
      <c r="DU57" s="371"/>
      <c r="DV57" s="371"/>
      <c r="DW57" s="371"/>
      <c r="DX57" s="371"/>
      <c r="DY57" s="371"/>
      <c r="DZ57" s="371"/>
      <c r="EA57" s="371"/>
      <c r="EB57" s="371"/>
      <c r="EC57" s="371"/>
      <c r="ED57" s="371"/>
      <c r="EE57" s="371"/>
      <c r="EF57" s="371"/>
      <c r="EG57" s="371"/>
      <c r="EH57" s="371"/>
      <c r="EI57" s="371"/>
      <c r="EJ57" s="371"/>
      <c r="EK57" s="371"/>
      <c r="EL57" s="371"/>
      <c r="EM57" s="371"/>
      <c r="EN57" s="371"/>
      <c r="EO57" s="371"/>
      <c r="EP57" s="371"/>
      <c r="EQ57" s="371"/>
      <c r="ER57" s="371"/>
      <c r="ES57" s="371"/>
      <c r="ET57" s="371"/>
      <c r="EU57" s="371"/>
      <c r="EV57" s="371"/>
      <c r="EW57" s="371"/>
      <c r="EX57" s="371"/>
      <c r="EY57" s="371"/>
      <c r="EZ57" s="371"/>
      <c r="FA57" s="371"/>
      <c r="FB57" s="371"/>
      <c r="FC57" s="371"/>
      <c r="FD57" s="371"/>
      <c r="FE57" s="371"/>
      <c r="FF57" s="371"/>
      <c r="FG57" s="371"/>
      <c r="FH57" s="371"/>
      <c r="FI57" s="371"/>
      <c r="FJ57" s="371"/>
    </row>
    <row r="58" spans="1:166" outlineLevel="1">
      <c r="A58" s="824"/>
      <c r="B58" s="362">
        <f t="shared" si="21"/>
        <v>0</v>
      </c>
      <c r="C58" s="362">
        <f t="shared" si="22"/>
        <v>0</v>
      </c>
      <c r="D58" s="362">
        <f t="shared" si="23"/>
        <v>0</v>
      </c>
      <c r="E58" s="369"/>
      <c r="F58" s="370"/>
      <c r="G58" s="369"/>
      <c r="H58" s="378"/>
      <c r="N58" s="374">
        <f>IF(N$3=1,M58,IF(N$2&lt;=$F$1,'PianificazionePMO(CFI-TS)'!PY31+'PianificazionePMO(CFI-TS)'!UB31+'PianificazionePMO(CFI-TS)'!YE31,$J28+$I28))</f>
        <v>0</v>
      </c>
      <c r="O58" s="374">
        <f>IF(O$3=1,N58,IF(O$2&lt;=$F$1,'PianificazionePMO(CFI-TS)'!PZ31+'PianificazionePMO(CFI-TS)'!UC31+'PianificazionePMO(CFI-TS)'!YF31,$J28+$I28))</f>
        <v>0</v>
      </c>
      <c r="P58" s="374">
        <f>IF(P$3=1,O58,IF(P$2&lt;=$F$1,'PianificazionePMO(CFI-TS)'!QA31+'PianificazionePMO(CFI-TS)'!UD31+'PianificazionePMO(CFI-TS)'!YG31,$J28+$I28))</f>
        <v>0</v>
      </c>
      <c r="Q58" s="374">
        <f>IF(Q$3=1,P58,IF(Q$2&lt;=$F$1,'PianificazionePMO(CFI-TS)'!QB31+'PianificazionePMO(CFI-TS)'!UE31+'PianificazionePMO(CFI-TS)'!YH31,$J28+$I28))</f>
        <v>0</v>
      </c>
      <c r="R58" s="374">
        <f>IF(R$3=1,Q58,IF(R$2&lt;=$F$1,'PianificazionePMO(CFI-TS)'!QC31+'PianificazionePMO(CFI-TS)'!UF31+'PianificazionePMO(CFI-TS)'!YI31,$J28+$I28))</f>
        <v>0</v>
      </c>
      <c r="S58" s="374">
        <f>IF(S$3=1,R58,IF(S$2&lt;=$F$1,'PianificazionePMO(CFI-TS)'!QD31+'PianificazionePMO(CFI-TS)'!UG31+'PianificazionePMO(CFI-TS)'!YJ31,$J28+$I28))</f>
        <v>0</v>
      </c>
      <c r="T58" s="374">
        <f>IF(T$3=1,S58,IF(T$2&lt;=$F$1,'PianificazionePMO(CFI-TS)'!QE31+'PianificazionePMO(CFI-TS)'!UH31+'PianificazionePMO(CFI-TS)'!YK31,$J28+$I28))</f>
        <v>0</v>
      </c>
      <c r="U58" s="374">
        <f>IF(U$3=1,T58,IF(U$2&lt;=$F$1,'PianificazionePMO(CFI-TS)'!QF31+'PianificazionePMO(CFI-TS)'!UI31+'PianificazionePMO(CFI-TS)'!YL31,$J28+$I28))</f>
        <v>0</v>
      </c>
      <c r="V58" s="374">
        <f>IF(V$3=1,U58,IF(V$2&lt;=$F$1,'PianificazionePMO(CFI-TS)'!QG31+'PianificazionePMO(CFI-TS)'!UJ31+'PianificazionePMO(CFI-TS)'!YM31,$J28+$I28))</f>
        <v>0</v>
      </c>
      <c r="W58" s="374">
        <f>IF(W$3=1,V58,IF(W$2&lt;=$F$1,'PianificazionePMO(CFI-TS)'!QH31+'PianificazionePMO(CFI-TS)'!UK31+'PianificazionePMO(CFI-TS)'!YN31,$J28+$I28))</f>
        <v>0</v>
      </c>
      <c r="X58" s="374">
        <f>IF(X$3=1,W58,IF(X$2&lt;=$F$1,'PianificazionePMO(CFI-TS)'!QI31+'PianificazionePMO(CFI-TS)'!UL31+'PianificazionePMO(CFI-TS)'!YO31,$J28+$I28))</f>
        <v>0</v>
      </c>
      <c r="Y58" s="374">
        <f>IF(Y$3=1,X58,IF(Y$2&lt;=$F$1,'PianificazionePMO(CFI-TS)'!QJ31+'PianificazionePMO(CFI-TS)'!UM31+'PianificazionePMO(CFI-TS)'!YP31,$J28+$I28))</f>
        <v>0</v>
      </c>
      <c r="Z58" s="374">
        <f>IF(Z$3=1,Y58,IF(Z$2&lt;=$F$1,'PianificazionePMO(CFI-TS)'!QK31+'PianificazionePMO(CFI-TS)'!UN31+'PianificazionePMO(CFI-TS)'!YQ31,$J28+$I28))</f>
        <v>0</v>
      </c>
      <c r="AA58" s="374">
        <f>IF(AA$3=1,Z58,IF(AA$2&lt;=$F$1,'PianificazionePMO(CFI-TS)'!QL31+'PianificazionePMO(CFI-TS)'!UO31+'PianificazionePMO(CFI-TS)'!YR31,$J28+$I28))</f>
        <v>0</v>
      </c>
      <c r="AB58" s="374">
        <f>IF(AB$3=1,AA58,IF(AB$2&lt;=$F$1,'PianificazionePMO(CFI-TS)'!QM31+'PianificazionePMO(CFI-TS)'!UP31+'PianificazionePMO(CFI-TS)'!YS31,$J28+$I28))</f>
        <v>0</v>
      </c>
      <c r="AC58" s="374">
        <f>IF(AC$3=1,AB58,IF(AC$2&lt;=$F$1,'PianificazionePMO(CFI-TS)'!QN31+'PianificazionePMO(CFI-TS)'!UQ31+'PianificazionePMO(CFI-TS)'!YT31,$J28+$I28))</f>
        <v>0</v>
      </c>
      <c r="AD58" s="374">
        <f>IF(AD$3=1,AC58,IF(AD$2&lt;=$F$1,'PianificazionePMO(CFI-TS)'!QO31+'PianificazionePMO(CFI-TS)'!UR31+'PianificazionePMO(CFI-TS)'!YU31,$J28+$I28))</f>
        <v>0</v>
      </c>
      <c r="AE58" s="374">
        <f>IF(AE$3=1,AD58,IF(AE$2&lt;=$F$1,'PianificazionePMO(CFI-TS)'!QP31+'PianificazionePMO(CFI-TS)'!US31+'PianificazionePMO(CFI-TS)'!YV31,$J28+$I28))</f>
        <v>0</v>
      </c>
      <c r="AF58" s="374">
        <f>IF(AF$3=1,AE58,IF(AF$2&lt;=$F$1,'PianificazionePMO(CFI-TS)'!QQ31+'PianificazionePMO(CFI-TS)'!UT31+'PianificazionePMO(CFI-TS)'!YW31,$J28+$I28))</f>
        <v>0</v>
      </c>
      <c r="AG58" s="374">
        <f>IF(AG$3=1,AF58,IF(AG$2&lt;=$F$1,'PianificazionePMO(CFI-TS)'!QR31+'PianificazionePMO(CFI-TS)'!UU31+'PianificazionePMO(CFI-TS)'!YX31,$J28+$I28))</f>
        <v>0</v>
      </c>
      <c r="AH58" s="374">
        <f>IF(AH$3=1,AG58,IF(AH$2&lt;=$F$1,'PianificazionePMO(CFI-TS)'!QS31+'PianificazionePMO(CFI-TS)'!UV31+'PianificazionePMO(CFI-TS)'!YY31,$J28+$I28))</f>
        <v>0</v>
      </c>
      <c r="AI58" s="374">
        <f>IF(AI$3=1,AH58,IF(AI$2&lt;=$F$1,'PianificazionePMO(CFI-TS)'!QT31+'PianificazionePMO(CFI-TS)'!UW31+'PianificazionePMO(CFI-TS)'!YZ31,$J28+$I28))</f>
        <v>0</v>
      </c>
      <c r="AJ58" s="374">
        <f>IF(AJ$3=1,AI58,IF(AJ$2&lt;=$F$1,'PianificazionePMO(CFI-TS)'!QU31+'PianificazionePMO(CFI-TS)'!UX31+'PianificazionePMO(CFI-TS)'!ZA31,$J28+$I28))</f>
        <v>0</v>
      </c>
      <c r="AK58" s="374">
        <f>IF(AK$3=1,AJ58,IF(AK$2&lt;=$F$1,'PianificazionePMO(CFI-TS)'!QV31+'PianificazionePMO(CFI-TS)'!UY31+'PianificazionePMO(CFI-TS)'!ZB31,$J28+$I28))</f>
        <v>0</v>
      </c>
      <c r="AL58" s="374">
        <f>IF(AL$3=1,AK58,IF(AL$2&lt;=$F$1,'PianificazionePMO(CFI-TS)'!QW31+'PianificazionePMO(CFI-TS)'!UZ31+'PianificazionePMO(CFI-TS)'!ZC31,$J28+$I28))</f>
        <v>0</v>
      </c>
      <c r="AM58" s="374">
        <f>IF(AM$3=1,AL58,IF(AM$2&lt;=$F$1,'PianificazionePMO(CFI-TS)'!QX31+'PianificazionePMO(CFI-TS)'!VA31+'PianificazionePMO(CFI-TS)'!ZD31,$J28+$I28))</f>
        <v>0</v>
      </c>
      <c r="AN58" s="374">
        <f>IF(AN$3=1,AM58,IF(AN$2&lt;=$F$1,'PianificazionePMO(CFI-TS)'!QY31+'PianificazionePMO(CFI-TS)'!VB31+'PianificazionePMO(CFI-TS)'!ZE31,$J28+$I28))</f>
        <v>0</v>
      </c>
      <c r="AO58" s="374">
        <f>IF(AO$3=1,AN58,IF(AO$2&lt;=$F$1,'PianificazionePMO(CFI-TS)'!QZ31+'PianificazionePMO(CFI-TS)'!VC31+'PianificazionePMO(CFI-TS)'!ZF31,$J28+$I28))</f>
        <v>0</v>
      </c>
      <c r="AP58" s="374">
        <f>IF(AP$3=1,AO58,IF(AP$2&lt;=$F$1,'PianificazionePMO(CFI-TS)'!RA31+'PianificazionePMO(CFI-TS)'!VD31+'PianificazionePMO(CFI-TS)'!ZG31,$J28+$I28))</f>
        <v>0</v>
      </c>
      <c r="AQ58" s="374">
        <f>IF(AQ$3=1,AP58,IF(AQ$2&lt;=$F$1,'PianificazionePMO(CFI-TS)'!RB31+'PianificazionePMO(CFI-TS)'!VE31+'PianificazionePMO(CFI-TS)'!ZH31,$J28+$I28))</f>
        <v>0</v>
      </c>
      <c r="AR58" s="374">
        <f>IF(AR$3=1,AQ58,IF(AR$2&lt;=$F$1,'PianificazionePMO(CFI-TS)'!RC31+'PianificazionePMO(CFI-TS)'!VF31+'PianificazionePMO(CFI-TS)'!ZI31,$J28+$I28))</f>
        <v>0</v>
      </c>
      <c r="AS58" s="374">
        <f>IF(AS$3=1,AR58,IF(AS$2&lt;=$F$1,'PianificazionePMO(CFI-TS)'!RD31+'PianificazionePMO(CFI-TS)'!VG31+'PianificazionePMO(CFI-TS)'!ZJ31,$J28+$I28))</f>
        <v>0</v>
      </c>
      <c r="AT58" s="374">
        <f>IF(AT$3=1,AS58,IF(AT$2&lt;=$F$1,'PianificazionePMO(CFI-TS)'!RE31+'PianificazionePMO(CFI-TS)'!VH31+'PianificazionePMO(CFI-TS)'!ZK31,$J28+$I28))</f>
        <v>0</v>
      </c>
      <c r="AU58" s="374">
        <f>IF(AU$3=1,AT58,IF(AU$2&lt;=$F$1,'PianificazionePMO(CFI-TS)'!RF31+'PianificazionePMO(CFI-TS)'!VI31+'PianificazionePMO(CFI-TS)'!ZL31,$J28+$I28))</f>
        <v>0</v>
      </c>
      <c r="AV58" s="374">
        <f>IF(AV$3=1,AU58,IF(AV$2&lt;=$F$1,'PianificazionePMO(CFI-TS)'!RG31+'PianificazionePMO(CFI-TS)'!VJ31+'PianificazionePMO(CFI-TS)'!ZM31,$J28+$I28))</f>
        <v>0</v>
      </c>
      <c r="AW58" s="374">
        <f>IF(AW$3=1,AV58,IF(AW$2&lt;=$F$1,'PianificazionePMO(CFI-TS)'!RH31+'PianificazionePMO(CFI-TS)'!VK31+'PianificazionePMO(CFI-TS)'!ZN31,$J28+$I28))</f>
        <v>0</v>
      </c>
      <c r="AX58" s="374">
        <f>IF(AX$3=1,AW58,IF(AX$2&lt;=$F$1,'PianificazionePMO(CFI-TS)'!RI31+'PianificazionePMO(CFI-TS)'!VL31+'PianificazionePMO(CFI-TS)'!ZO31,$J28+$I28))</f>
        <v>0</v>
      </c>
      <c r="AY58" s="374">
        <f>IF(AY$3=1,AX58,IF(AY$2&lt;=$F$1,'PianificazionePMO(CFI-TS)'!RJ31+'PianificazionePMO(CFI-TS)'!VM31+'PianificazionePMO(CFI-TS)'!ZP31,$J28+$I28))</f>
        <v>0</v>
      </c>
      <c r="AZ58" s="374">
        <f>IF(AZ$3=1,AY58,IF(AZ$2&lt;=$F$1,'PianificazionePMO(CFI-TS)'!RK31+'PianificazionePMO(CFI-TS)'!VN31+'PianificazionePMO(CFI-TS)'!ZQ31,$J28+$I28))</f>
        <v>0</v>
      </c>
      <c r="BA58" s="374">
        <f>IF(BA$3=1,AZ58,IF(BA$2&lt;=$F$1,'PianificazionePMO(CFI-TS)'!RL31+'PianificazionePMO(CFI-TS)'!VO31+'PianificazionePMO(CFI-TS)'!ZR31,$J28+$I28))</f>
        <v>0</v>
      </c>
      <c r="BB58" s="374">
        <f>IF(BB$3=1,BA58,IF(BB$2&lt;=$F$1,'PianificazionePMO(CFI-TS)'!RM31+'PianificazionePMO(CFI-TS)'!VP31+'PianificazionePMO(CFI-TS)'!ZS31,$J28+$I28))</f>
        <v>0</v>
      </c>
      <c r="BC58" s="374">
        <f>IF(BC$3=1,BB58,IF(BC$2&lt;=$F$1,'PianificazionePMO(CFI-TS)'!RN31+'PianificazionePMO(CFI-TS)'!VQ31+'PianificazionePMO(CFI-TS)'!ZT31,$J28+$I28))</f>
        <v>0</v>
      </c>
      <c r="BD58" s="374">
        <f>IF(BD$3=1,BC58,IF(BD$2&lt;=$F$1,'PianificazionePMO(CFI-TS)'!RO31+'PianificazionePMO(CFI-TS)'!VR31+'PianificazionePMO(CFI-TS)'!ZU31,$J28+$I28))</f>
        <v>0</v>
      </c>
      <c r="BE58" s="374">
        <f>IF(BE$3=1,BD58,IF(BE$2&lt;=$F$1,'PianificazionePMO(CFI-TS)'!RP31+'PianificazionePMO(CFI-TS)'!VS31+'PianificazionePMO(CFI-TS)'!ZV31,$J28+$I28))</f>
        <v>0</v>
      </c>
      <c r="BF58" s="374">
        <f>IF(BF$3=1,BE58,IF(BF$2&lt;=$F$1,'PianificazionePMO(CFI-TS)'!RQ31+'PianificazionePMO(CFI-TS)'!VT31+'PianificazionePMO(CFI-TS)'!ZW31,$J28+$I28))</f>
        <v>0</v>
      </c>
      <c r="BG58" s="374">
        <f>IF(BG$3=1,BF58,IF(BG$2&lt;=$F$1,'PianificazionePMO(CFI-TS)'!RR31+'PianificazionePMO(CFI-TS)'!VU31+'PianificazionePMO(CFI-TS)'!ZX31,$J28+$I28))</f>
        <v>0</v>
      </c>
      <c r="BH58" s="374">
        <f>IF(BH$3=1,BG58,IF(BH$2&lt;=$F$1,'PianificazionePMO(CFI-TS)'!RS31+'PianificazionePMO(CFI-TS)'!VV31+'PianificazionePMO(CFI-TS)'!ZY31,$J28+$I28))</f>
        <v>0</v>
      </c>
      <c r="BI58" s="374">
        <f>IF(BI$3=1,BH58,IF(BI$2&lt;=$F$1,'PianificazionePMO(CFI-TS)'!RT31+'PianificazionePMO(CFI-TS)'!VW31+'PianificazionePMO(CFI-TS)'!ZZ31,BH58+$I58))</f>
        <v>0</v>
      </c>
      <c r="BJ58" s="374">
        <f>IF(BJ$3=1,BI58,IF(BJ$2&lt;=$F$1,'PianificazionePMO(CFI-TS)'!RU31+'PianificazionePMO(CFI-TS)'!VX31+'PianificazionePMO(CFI-TS)'!AAA31,BI58+$I58))</f>
        <v>0</v>
      </c>
      <c r="BK58" s="374">
        <f>IF(BK$3=1,BJ58,IF(BK$2&lt;=$F$1,'PianificazionePMO(CFI-TS)'!RV31+'PianificazionePMO(CFI-TS)'!VY31+'PianificazionePMO(CFI-TS)'!AAB31,BJ58+$I58))</f>
        <v>0</v>
      </c>
      <c r="BL58" s="374">
        <f>IF(BL$3=1,BK58,IF(BL$2&lt;=$F$1,'PianificazionePMO(CFI-TS)'!RW31+'PianificazionePMO(CFI-TS)'!VZ31+'PianificazionePMO(CFI-TS)'!AAC31,BK58+$I58))</f>
        <v>0</v>
      </c>
      <c r="BM58" s="374">
        <f>IF(BM$3=1,BL58,IF(BM$2&lt;=$F$1,'PianificazionePMO(CFI-TS)'!RX31+'PianificazionePMO(CFI-TS)'!WA31+'PianificazionePMO(CFI-TS)'!AAD31,BL58+$I58))</f>
        <v>0</v>
      </c>
      <c r="BN58" s="374">
        <f>IF(BN$3=1,BM58,IF(BN$2&lt;=$F$1,'PianificazionePMO(CFI-TS)'!RY31+'PianificazionePMO(CFI-TS)'!WB31+'PianificazionePMO(CFI-TS)'!AAE31,BM58+$I58))</f>
        <v>0</v>
      </c>
      <c r="BO58" s="374">
        <f>IF(BO$3=1,BN58,IF(BO$2&lt;=$F$1,'PianificazionePMO(CFI-TS)'!RZ31+'PianificazionePMO(CFI-TS)'!WC31+'PianificazionePMO(CFI-TS)'!AAF31,BN58+$I58))</f>
        <v>0</v>
      </c>
      <c r="BP58" s="374">
        <f>IF(BP$3=1,BO58,IF(BP$2&lt;=$F$1,'PianificazionePMO(CFI-TS)'!SA31+'PianificazionePMO(CFI-TS)'!WD31+'PianificazionePMO(CFI-TS)'!AAG31,BO58+$I58))</f>
        <v>0</v>
      </c>
      <c r="BQ58" s="374">
        <f>IF(BQ$3=1,BP58,IF(BQ$2&lt;=$F$1,'PianificazionePMO(CFI-TS)'!SB31+'PianificazionePMO(CFI-TS)'!WE31+'PianificazionePMO(CFI-TS)'!AAH31,BP58+$I58))</f>
        <v>0</v>
      </c>
      <c r="BR58" s="374">
        <f>IF(BR$3=1,BQ58,IF(BR$2&lt;=$F$1,'PianificazionePMO(CFI-TS)'!SC31+'PianificazionePMO(CFI-TS)'!WF31+'PianificazionePMO(CFI-TS)'!AAI31,BQ58+$I58))</f>
        <v>0</v>
      </c>
      <c r="BS58" s="374">
        <f>IF(BS$3=1,BR58,IF(BS$2&lt;=$F$1,'PianificazionePMO(CFI-TS)'!SD31+'PianificazionePMO(CFI-TS)'!WG31+'PianificazionePMO(CFI-TS)'!AAJ31,BR58+$I58))</f>
        <v>0</v>
      </c>
      <c r="BT58" s="374">
        <f>IF(BT$3=1,BS58,IF(BT$2&lt;=$F$1,'PianificazionePMO(CFI-TS)'!SE31+'PianificazionePMO(CFI-TS)'!WH31+'PianificazionePMO(CFI-TS)'!AAK31,BS58+$I58))</f>
        <v>0</v>
      </c>
      <c r="BU58" s="374">
        <f>IF(BU$3=1,BT58,IF(BU$2&lt;=$F$1,'PianificazionePMO(CFI-TS)'!SF31+'PianificazionePMO(CFI-TS)'!WI31+'PianificazionePMO(CFI-TS)'!AAL31,BT58+$I58))</f>
        <v>0</v>
      </c>
      <c r="BV58" s="374">
        <f>IF(BV$3=1,BU58,IF(BV$2&lt;=$F$1,'PianificazionePMO(CFI-TS)'!SG31+'PianificazionePMO(CFI-TS)'!WJ31+'PianificazionePMO(CFI-TS)'!AAM31,BU58+$I58))</f>
        <v>0</v>
      </c>
      <c r="BW58" s="374">
        <f>IF(BW$3=1,BV58,IF(BW$2&lt;=$F$1,'PianificazionePMO(CFI-TS)'!SH31+'PianificazionePMO(CFI-TS)'!WK31+'PianificazionePMO(CFI-TS)'!AAN31,BV58+$I58))</f>
        <v>0</v>
      </c>
      <c r="BX58" s="374">
        <f>IF(BX$3=1,BW58,IF(BX$2&lt;=$F$1,'PianificazionePMO(CFI-TS)'!SI31+'PianificazionePMO(CFI-TS)'!WL31+'PianificazionePMO(CFI-TS)'!AAO31,BW58+$I58))</f>
        <v>0</v>
      </c>
      <c r="BY58" s="374">
        <f>IF(BY$3=1,BX58,IF(BY$2&lt;=$F$1,'PianificazionePMO(CFI-TS)'!SJ31+'PianificazionePMO(CFI-TS)'!WM31+'PianificazionePMO(CFI-TS)'!AAP31,BX58+$I58))</f>
        <v>0</v>
      </c>
      <c r="BZ58" s="374">
        <f>IF(BZ$3=1,BY58,IF(BZ$2&lt;=$F$1,'PianificazionePMO(CFI-TS)'!SK31+'PianificazionePMO(CFI-TS)'!WN31+'PianificazionePMO(CFI-TS)'!AAQ31,BY58+$I58))</f>
        <v>0</v>
      </c>
      <c r="CA58" s="374">
        <f>IF(CA$3=1,BZ58,IF(CA$2&lt;=$F$1,'PianificazionePMO(CFI-TS)'!SL31+'PianificazionePMO(CFI-TS)'!WO31+'PianificazionePMO(CFI-TS)'!AAR31,BZ58+$I58))</f>
        <v>0</v>
      </c>
      <c r="CB58" s="374">
        <f>IF(CB$3=1,CA58,IF(CB$2&lt;=$F$1,'PianificazionePMO(CFI-TS)'!SM31+'PianificazionePMO(CFI-TS)'!WP31+'PianificazionePMO(CFI-TS)'!AAS31,CA58+$I58))</f>
        <v>0</v>
      </c>
      <c r="CC58" s="374">
        <f>IF(CC$3=1,CB58,IF(CC$2&lt;=$F$1,'PianificazionePMO(CFI-TS)'!SN31+'PianificazionePMO(CFI-TS)'!WQ31+'PianificazionePMO(CFI-TS)'!AAT31,CB58+$I58))</f>
        <v>0</v>
      </c>
      <c r="CD58" s="374">
        <f>IF(CD$3=1,CC58,IF(CD$2&lt;=$F$1,'PianificazionePMO(CFI-TS)'!SO31+'PianificazionePMO(CFI-TS)'!WR31+'PianificazionePMO(CFI-TS)'!AAU31,CC58+$I58))</f>
        <v>0</v>
      </c>
      <c r="CE58" s="374">
        <f>IF(CE$3=1,CD58,IF(CE$2&lt;=$F$1,'PianificazionePMO(CFI-TS)'!SP31+'PianificazionePMO(CFI-TS)'!WS31+'PianificazionePMO(CFI-TS)'!AAV31,CD58+$I58))</f>
        <v>0</v>
      </c>
      <c r="CF58" s="374">
        <f>IF(CF$3=1,CE58,IF(CF$2&lt;=$F$1,'PianificazionePMO(CFI-TS)'!SQ31+'PianificazionePMO(CFI-TS)'!WT31+'PianificazionePMO(CFI-TS)'!AAW31,CE58+$I58))</f>
        <v>0</v>
      </c>
      <c r="CG58" s="374">
        <f>IF(CG$3=1,CF58,IF(CG$2&lt;=$F$1,'PianificazionePMO(CFI-TS)'!SR31+'PianificazionePMO(CFI-TS)'!WU31+'PianificazionePMO(CFI-TS)'!AAX31,CF58+$I58))</f>
        <v>0</v>
      </c>
      <c r="CH58" s="374">
        <f>IF(CH$3=1,CG58,IF(CH$2&lt;=$F$1,'PianificazionePMO(CFI-TS)'!SS31+'PianificazionePMO(CFI-TS)'!WV31+'PianificazionePMO(CFI-TS)'!AAY31,CG58+$I58))</f>
        <v>0</v>
      </c>
      <c r="CI58" s="374">
        <f>IF(CI$3=1,CH58,IF(CI$2&lt;=$F$1,'PianificazionePMO(CFI-TS)'!ST31+'PianificazionePMO(CFI-TS)'!WW31+'PianificazionePMO(CFI-TS)'!AAZ31,CH58+$I58))</f>
        <v>0</v>
      </c>
      <c r="CJ58" s="374">
        <f>IF(CJ$3=1,CI58,IF(CJ$2&lt;=$F$1,'PianificazionePMO(CFI-TS)'!SU31+'PianificazionePMO(CFI-TS)'!WX31+'PianificazionePMO(CFI-TS)'!ABA31,CI58+$I58))</f>
        <v>0</v>
      </c>
      <c r="CK58" s="374">
        <f>IF(CK$3=1,CJ58,IF(CK$2&lt;=$F$1,'PianificazionePMO(CFI-TS)'!SV31+'PianificazionePMO(CFI-TS)'!WY31+'PianificazionePMO(CFI-TS)'!ABB31,CJ58+$I58))</f>
        <v>0</v>
      </c>
      <c r="CL58" s="374">
        <f>IF(CL$3=1,CK58,IF(CL$2&lt;=$F$1,'PianificazionePMO(CFI-TS)'!SW31+'PianificazionePMO(CFI-TS)'!WZ31+'PianificazionePMO(CFI-TS)'!ABC31,CK58+$I58))</f>
        <v>0</v>
      </c>
      <c r="CM58" s="374">
        <f>IF(CM$3=1,CL58,IF(CM$2&lt;=$F$1,'PianificazionePMO(CFI-TS)'!SX31+'PianificazionePMO(CFI-TS)'!XA31+'PianificazionePMO(CFI-TS)'!ABD31,CL58+$I58))</f>
        <v>0</v>
      </c>
      <c r="CN58" s="374">
        <f>IF(CN$3=1,CM58,IF(CN$2&lt;=$F$1,'PianificazionePMO(CFI-TS)'!SY31+'PianificazionePMO(CFI-TS)'!XB31+'PianificazionePMO(CFI-TS)'!ABE31,CM58+$I58))</f>
        <v>0</v>
      </c>
      <c r="CO58" s="374">
        <f>IF(CO$3=1,CN58,IF(CO$2&lt;=$F$1,'PianificazionePMO(CFI-TS)'!SZ31+'PianificazionePMO(CFI-TS)'!XC31+'PianificazionePMO(CFI-TS)'!ABF31,CN58+$I58))</f>
        <v>0</v>
      </c>
      <c r="CP58" s="374">
        <f>IF(CP$3=1,CO58,IF(CP$2&lt;=$F$1,'PianificazionePMO(CFI-TS)'!TA31+'PianificazionePMO(CFI-TS)'!XD31+'PianificazionePMO(CFI-TS)'!ABG31,CO58+$I58))</f>
        <v>0</v>
      </c>
      <c r="CQ58" s="374">
        <f>IF(CQ$3=1,CP58,IF(CQ$2&lt;=$F$1,'PianificazionePMO(CFI-TS)'!TB31+'PianificazionePMO(CFI-TS)'!XE31+'PianificazionePMO(CFI-TS)'!ABH31,CP58+$I58))</f>
        <v>0</v>
      </c>
      <c r="CR58" s="374">
        <f>IF(CR$3=1,CQ58,IF(CR$2&lt;=$F$1,'PianificazionePMO(CFI-TS)'!TC31+'PianificazionePMO(CFI-TS)'!XF31+'PianificazionePMO(CFI-TS)'!ABI31,CQ58+$I58))</f>
        <v>0</v>
      </c>
      <c r="CS58" s="374">
        <f>IF(CS$3=1,CR58,IF(CS$2&lt;=$F$1,'PianificazionePMO(CFI-TS)'!TD31+'PianificazionePMO(CFI-TS)'!XG31+'PianificazionePMO(CFI-TS)'!ABJ31,CR58+$I58))</f>
        <v>0</v>
      </c>
      <c r="CT58" s="374">
        <f>IF(CT$3=1,CS58,IF(CT$2&lt;=$F$1,'PianificazionePMO(CFI-TS)'!TE31+'PianificazionePMO(CFI-TS)'!XH31+'PianificazionePMO(CFI-TS)'!ABK31,CS58+$I58))</f>
        <v>0</v>
      </c>
      <c r="CU58" s="374">
        <f>IF(CU$3=1,CT58,IF(CU$2&lt;=$F$1,'PianificazionePMO(CFI-TS)'!TF31+'PianificazionePMO(CFI-TS)'!XI31+'PianificazionePMO(CFI-TS)'!ABL31,CT58+$I58))</f>
        <v>0</v>
      </c>
      <c r="CV58" s="374">
        <f>IF(CV$3=1,CU58,IF(CV$2&lt;=$F$1,'PianificazionePMO(CFI-TS)'!TG31+'PianificazionePMO(CFI-TS)'!XJ31+'PianificazionePMO(CFI-TS)'!ABM31,CU58+$I58))</f>
        <v>0</v>
      </c>
      <c r="CW58" s="374">
        <f>IF(CW$3=1,CV58,IF(CW$2&lt;=$F$1,'PianificazionePMO(CFI-TS)'!TH31+'PianificazionePMO(CFI-TS)'!XK31+'PianificazionePMO(CFI-TS)'!ABN31,CV58+$I58))</f>
        <v>0</v>
      </c>
      <c r="CX58" s="374">
        <f>IF(CX$3=1,CW58,IF(CX$2&lt;=$F$1,'PianificazionePMO(CFI-TS)'!TI31+'PianificazionePMO(CFI-TS)'!XL31+'PianificazionePMO(CFI-TS)'!ABO31,CW58+$I58))</f>
        <v>0</v>
      </c>
      <c r="CY58" s="374">
        <f>IF(CY$3=1,CX58,IF(CY$2&lt;=$F$1,'PianificazionePMO(CFI-TS)'!TJ31+'PianificazionePMO(CFI-TS)'!XM31+'PianificazionePMO(CFI-TS)'!ABP31,CX58+$I58))</f>
        <v>0</v>
      </c>
      <c r="CZ58" s="374">
        <f>IF(CZ$3=1,CY58,IF(CZ$2&lt;=$F$1,'PianificazionePMO(CFI-TS)'!TK31+'PianificazionePMO(CFI-TS)'!XN31+'PianificazionePMO(CFI-TS)'!ABQ31,CY58+$I58))</f>
        <v>0</v>
      </c>
      <c r="DA58" s="374">
        <f>IF(DA$3=1,CZ58,IF(DA$2&lt;=$F$1,'PianificazionePMO(CFI-TS)'!TL31+'PianificazionePMO(CFI-TS)'!XO31+'PianificazionePMO(CFI-TS)'!ABR31,CZ58+$I58))</f>
        <v>0</v>
      </c>
      <c r="DB58" s="374">
        <f>IF(DB$3=1,DA58,IF(DB$2&lt;=$F$1,'PianificazionePMO(CFI-TS)'!TM31+'PianificazionePMO(CFI-TS)'!XP31+'PianificazionePMO(CFI-TS)'!ABS31,DA58+$I58))</f>
        <v>0</v>
      </c>
      <c r="DC58" s="374">
        <f>IF(DC$3=1,DB58,IF(DC$2&lt;=$F$1,'PianificazionePMO(CFI-TS)'!TN31+'PianificazionePMO(CFI-TS)'!XQ31+'PianificazionePMO(CFI-TS)'!ABT31,DB58+$I58))</f>
        <v>0</v>
      </c>
      <c r="DD58" s="374">
        <f>IF(DD$3=1,DC58,IF(DD$2&lt;=$F$1,'PianificazionePMO(CFI-TS)'!TO31+'PianificazionePMO(CFI-TS)'!XR31+'PianificazionePMO(CFI-TS)'!ABU31,DC58+$I58))</f>
        <v>0</v>
      </c>
      <c r="DE58" s="374">
        <f>IF(DE$3=1,DD58,IF(DE$2&lt;=$F$1,'PianificazionePMO(CFI-TS)'!TP31+'PianificazionePMO(CFI-TS)'!XS31+'PianificazionePMO(CFI-TS)'!ABV31,DD58+$I58))</f>
        <v>0</v>
      </c>
      <c r="DF58" s="374">
        <f>IF(DF$3=1,DE58,IF(DF$2&lt;=$F$1,'PianificazionePMO(CFI-TS)'!TQ31+'PianificazionePMO(CFI-TS)'!XT31+'PianificazionePMO(CFI-TS)'!ABW31,DE58+$I58))</f>
        <v>0</v>
      </c>
      <c r="DG58" s="374">
        <f>IF(DG$3=1,DF58,IF(DG$2&lt;=$F$1,'PianificazionePMO(CFI-TS)'!TR31+'PianificazionePMO(CFI-TS)'!XU31+'PianificazionePMO(CFI-TS)'!ABX31,DF58+$I58))</f>
        <v>0</v>
      </c>
      <c r="DH58" s="374">
        <f>IF(DH$3=1,DG58,IF(DH$2&lt;=$F$1,'PianificazionePMO(CFI-TS)'!TS31+'PianificazionePMO(CFI-TS)'!XV31+'PianificazionePMO(CFI-TS)'!ABY31,DG58+$I58))</f>
        <v>0</v>
      </c>
      <c r="DI58" s="374">
        <f>IF(DI$3=1,DH58,IF(DI$2&lt;=$F$1,'PianificazionePMO(CFI-TS)'!TT31+'PianificazionePMO(CFI-TS)'!XW31+'PianificazionePMO(CFI-TS)'!ABZ31,DH58+$I58))</f>
        <v>0</v>
      </c>
      <c r="DJ58" s="374">
        <f>IF(DJ$3=1,DI58,IF(DJ$2&lt;=$F$1,'PianificazionePMO(CFI-TS)'!TU31+'PianificazionePMO(CFI-TS)'!XX31+'PianificazionePMO(CFI-TS)'!ACA31,DI58+$I58))</f>
        <v>0</v>
      </c>
      <c r="DK58" s="374"/>
      <c r="DL58" s="374"/>
      <c r="DM58" s="374"/>
      <c r="DN58" s="371"/>
      <c r="DO58" s="371"/>
      <c r="DP58" s="371"/>
      <c r="DQ58" s="371"/>
      <c r="DR58" s="371"/>
      <c r="DS58" s="371"/>
      <c r="DT58" s="371"/>
      <c r="DU58" s="371"/>
      <c r="DV58" s="371"/>
      <c r="DW58" s="371"/>
      <c r="DX58" s="371"/>
      <c r="DY58" s="371"/>
      <c r="DZ58" s="371"/>
      <c r="EA58" s="371"/>
      <c r="EB58" s="371"/>
      <c r="EC58" s="371"/>
      <c r="ED58" s="371"/>
      <c r="EE58" s="371"/>
      <c r="EF58" s="371"/>
      <c r="EG58" s="371"/>
      <c r="EH58" s="371"/>
      <c r="EI58" s="371"/>
      <c r="EJ58" s="371"/>
      <c r="EK58" s="371"/>
      <c r="EL58" s="371"/>
      <c r="EM58" s="371"/>
      <c r="EN58" s="371"/>
      <c r="EO58" s="371"/>
      <c r="EP58" s="371"/>
      <c r="EQ58" s="371"/>
      <c r="ER58" s="371"/>
      <c r="ES58" s="371"/>
      <c r="ET58" s="371"/>
      <c r="EU58" s="371"/>
      <c r="EV58" s="371"/>
      <c r="EW58" s="371"/>
      <c r="EX58" s="371"/>
      <c r="EY58" s="371"/>
      <c r="EZ58" s="371"/>
      <c r="FA58" s="371"/>
      <c r="FB58" s="371"/>
      <c r="FC58" s="371"/>
      <c r="FD58" s="371"/>
      <c r="FE58" s="371"/>
      <c r="FF58" s="371"/>
      <c r="FG58" s="371"/>
      <c r="FH58" s="371"/>
      <c r="FI58" s="371"/>
      <c r="FJ58" s="371"/>
    </row>
    <row r="59" spans="1:166" outlineLevel="1">
      <c r="A59" s="824"/>
      <c r="B59" s="362">
        <f t="shared" si="21"/>
        <v>0</v>
      </c>
      <c r="C59" s="362">
        <f t="shared" si="22"/>
        <v>0</v>
      </c>
      <c r="D59" s="362">
        <f t="shared" si="23"/>
        <v>0</v>
      </c>
      <c r="E59" s="369"/>
      <c r="F59" s="370"/>
      <c r="G59" s="369"/>
      <c r="H59" s="378"/>
      <c r="N59" s="374">
        <f>IF(N$3=1,M59,IF(N$2&lt;=$F$1,'PianificazionePMO(CFI-TS)'!PY32+'PianificazionePMO(CFI-TS)'!UB32+'PianificazionePMO(CFI-TS)'!YE32,$J29+$I29))</f>
        <v>0</v>
      </c>
      <c r="O59" s="374">
        <f>IF(O$3=1,N59,IF(O$2&lt;=$F$1,'PianificazionePMO(CFI-TS)'!PZ32+'PianificazionePMO(CFI-TS)'!UC32+'PianificazionePMO(CFI-TS)'!YF32,$J29+$I29))</f>
        <v>0</v>
      </c>
      <c r="P59" s="374">
        <f>IF(P$3=1,O59,IF(P$2&lt;=$F$1,'PianificazionePMO(CFI-TS)'!QA32+'PianificazionePMO(CFI-TS)'!UD32+'PianificazionePMO(CFI-TS)'!YG32,$J29+$I29))</f>
        <v>0</v>
      </c>
      <c r="Q59" s="374">
        <f>IF(Q$3=1,P59,IF(Q$2&lt;=$F$1,'PianificazionePMO(CFI-TS)'!QB32+'PianificazionePMO(CFI-TS)'!UE32+'PianificazionePMO(CFI-TS)'!YH32,$J29+$I29))</f>
        <v>0</v>
      </c>
      <c r="R59" s="374">
        <f>IF(R$3=1,Q59,IF(R$2&lt;=$F$1,'PianificazionePMO(CFI-TS)'!QC32+'PianificazionePMO(CFI-TS)'!UF32+'PianificazionePMO(CFI-TS)'!YI32,$J29+$I29))</f>
        <v>0</v>
      </c>
      <c r="S59" s="374">
        <f>IF(S$3=1,R59,IF(S$2&lt;=$F$1,'PianificazionePMO(CFI-TS)'!QD32+'PianificazionePMO(CFI-TS)'!UG32+'PianificazionePMO(CFI-TS)'!YJ32,$J29+$I29))</f>
        <v>0</v>
      </c>
      <c r="T59" s="374">
        <f>IF(T$3=1,S59,IF(T$2&lt;=$F$1,'PianificazionePMO(CFI-TS)'!QE32+'PianificazionePMO(CFI-TS)'!UH32+'PianificazionePMO(CFI-TS)'!YK32,$J29+$I29))</f>
        <v>0</v>
      </c>
      <c r="U59" s="374">
        <f>IF(U$3=1,T59,IF(U$2&lt;=$F$1,'PianificazionePMO(CFI-TS)'!QF32+'PianificazionePMO(CFI-TS)'!UI32+'PianificazionePMO(CFI-TS)'!YL32,$J29+$I29))</f>
        <v>0</v>
      </c>
      <c r="V59" s="374">
        <f>IF(V$3=1,U59,IF(V$2&lt;=$F$1,'PianificazionePMO(CFI-TS)'!QG32+'PianificazionePMO(CFI-TS)'!UJ32+'PianificazionePMO(CFI-TS)'!YM32,$J29+$I29))</f>
        <v>0</v>
      </c>
      <c r="W59" s="374">
        <f>IF(W$3=1,V59,IF(W$2&lt;=$F$1,'PianificazionePMO(CFI-TS)'!QH32+'PianificazionePMO(CFI-TS)'!UK32+'PianificazionePMO(CFI-TS)'!YN32,$J29+$I29))</f>
        <v>0</v>
      </c>
      <c r="X59" s="374">
        <f>IF(X$3=1,W59,IF(X$2&lt;=$F$1,'PianificazionePMO(CFI-TS)'!QI32+'PianificazionePMO(CFI-TS)'!UL32+'PianificazionePMO(CFI-TS)'!YO32,$J29+$I29))</f>
        <v>0</v>
      </c>
      <c r="Y59" s="374">
        <f>IF(Y$3=1,X59,IF(Y$2&lt;=$F$1,'PianificazionePMO(CFI-TS)'!QJ32+'PianificazionePMO(CFI-TS)'!UM32+'PianificazionePMO(CFI-TS)'!YP32,$J29+$I29))</f>
        <v>0</v>
      </c>
      <c r="Z59" s="374">
        <f>IF(Z$3=1,Y59,IF(Z$2&lt;=$F$1,'PianificazionePMO(CFI-TS)'!QK32+'PianificazionePMO(CFI-TS)'!UN32+'PianificazionePMO(CFI-TS)'!YQ32,$J29+$I29))</f>
        <v>0</v>
      </c>
      <c r="AA59" s="374">
        <f>IF(AA$3=1,Z59,IF(AA$2&lt;=$F$1,'PianificazionePMO(CFI-TS)'!QL32+'PianificazionePMO(CFI-TS)'!UO32+'PianificazionePMO(CFI-TS)'!YR32,$J29+$I29))</f>
        <v>0</v>
      </c>
      <c r="AB59" s="374">
        <f>IF(AB$3=1,AA59,IF(AB$2&lt;=$F$1,'PianificazionePMO(CFI-TS)'!QM32+'PianificazionePMO(CFI-TS)'!UP32+'PianificazionePMO(CFI-TS)'!YS32,$J29+$I29))</f>
        <v>0</v>
      </c>
      <c r="AC59" s="374">
        <f>IF(AC$3=1,AB59,IF(AC$2&lt;=$F$1,'PianificazionePMO(CFI-TS)'!QN32+'PianificazionePMO(CFI-TS)'!UQ32+'PianificazionePMO(CFI-TS)'!YT32,$J29+$I29))</f>
        <v>0</v>
      </c>
      <c r="AD59" s="374">
        <f>IF(AD$3=1,AC59,IF(AD$2&lt;=$F$1,'PianificazionePMO(CFI-TS)'!QO32+'PianificazionePMO(CFI-TS)'!UR32+'PianificazionePMO(CFI-TS)'!YU32,$J29+$I29))</f>
        <v>0</v>
      </c>
      <c r="AE59" s="374">
        <f>IF(AE$3=1,AD59,IF(AE$2&lt;=$F$1,'PianificazionePMO(CFI-TS)'!QP32+'PianificazionePMO(CFI-TS)'!US32+'PianificazionePMO(CFI-TS)'!YV32,$J29+$I29))</f>
        <v>0</v>
      </c>
      <c r="AF59" s="374">
        <f>IF(AF$3=1,AE59,IF(AF$2&lt;=$F$1,'PianificazionePMO(CFI-TS)'!QQ32+'PianificazionePMO(CFI-TS)'!UT32+'PianificazionePMO(CFI-TS)'!YW32,$J29+$I29))</f>
        <v>0</v>
      </c>
      <c r="AG59" s="374">
        <f>IF(AG$3=1,AF59,IF(AG$2&lt;=$F$1,'PianificazionePMO(CFI-TS)'!QR32+'PianificazionePMO(CFI-TS)'!UU32+'PianificazionePMO(CFI-TS)'!YX32,$J29+$I29))</f>
        <v>0</v>
      </c>
      <c r="AH59" s="374">
        <f>IF(AH$3=1,AG59,IF(AH$2&lt;=$F$1,'PianificazionePMO(CFI-TS)'!QS32+'PianificazionePMO(CFI-TS)'!UV32+'PianificazionePMO(CFI-TS)'!YY32,$J29+$I29))</f>
        <v>0</v>
      </c>
      <c r="AI59" s="374">
        <f>IF(AI$3=1,AH59,IF(AI$2&lt;=$F$1,'PianificazionePMO(CFI-TS)'!QT32+'PianificazionePMO(CFI-TS)'!UW32+'PianificazionePMO(CFI-TS)'!YZ32,$J29+$I29))</f>
        <v>0</v>
      </c>
      <c r="AJ59" s="374">
        <f>IF(AJ$3=1,AI59,IF(AJ$2&lt;=$F$1,'PianificazionePMO(CFI-TS)'!QU32+'PianificazionePMO(CFI-TS)'!UX32+'PianificazionePMO(CFI-TS)'!ZA32,$J29+$I29))</f>
        <v>0</v>
      </c>
      <c r="AK59" s="374">
        <f>IF(AK$3=1,AJ59,IF(AK$2&lt;=$F$1,'PianificazionePMO(CFI-TS)'!QV32+'PianificazionePMO(CFI-TS)'!UY32+'PianificazionePMO(CFI-TS)'!ZB32,$J29+$I29))</f>
        <v>0</v>
      </c>
      <c r="AL59" s="374">
        <f>IF(AL$3=1,AK59,IF(AL$2&lt;=$F$1,'PianificazionePMO(CFI-TS)'!QW32+'PianificazionePMO(CFI-TS)'!UZ32+'PianificazionePMO(CFI-TS)'!ZC32,$J29+$I29))</f>
        <v>0</v>
      </c>
      <c r="AM59" s="374">
        <f>IF(AM$3=1,AL59,IF(AM$2&lt;=$F$1,'PianificazionePMO(CFI-TS)'!QX32+'PianificazionePMO(CFI-TS)'!VA32+'PianificazionePMO(CFI-TS)'!ZD32,$J29+$I29))</f>
        <v>0</v>
      </c>
      <c r="AN59" s="374">
        <f>IF(AN$3=1,AM59,IF(AN$2&lt;=$F$1,'PianificazionePMO(CFI-TS)'!QY32+'PianificazionePMO(CFI-TS)'!VB32+'PianificazionePMO(CFI-TS)'!ZE32,$J29+$I29))</f>
        <v>0</v>
      </c>
      <c r="AO59" s="374">
        <f>IF(AO$3=1,AN59,IF(AO$2&lt;=$F$1,'PianificazionePMO(CFI-TS)'!QZ32+'PianificazionePMO(CFI-TS)'!VC32+'PianificazionePMO(CFI-TS)'!ZF32,$J29+$I29))</f>
        <v>0</v>
      </c>
      <c r="AP59" s="374">
        <f>IF(AP$3=1,AO59,IF(AP$2&lt;=$F$1,'PianificazionePMO(CFI-TS)'!RA32+'PianificazionePMO(CFI-TS)'!VD32+'PianificazionePMO(CFI-TS)'!ZG32,$J29+$I29))</f>
        <v>0</v>
      </c>
      <c r="AQ59" s="374">
        <f>IF(AQ$3=1,AP59,IF(AQ$2&lt;=$F$1,'PianificazionePMO(CFI-TS)'!RB32+'PianificazionePMO(CFI-TS)'!VE32+'PianificazionePMO(CFI-TS)'!ZH32,$J29+$I29))</f>
        <v>0</v>
      </c>
      <c r="AR59" s="374">
        <f>IF(AR$3=1,AQ59,IF(AR$2&lt;=$F$1,'PianificazionePMO(CFI-TS)'!RC32+'PianificazionePMO(CFI-TS)'!VF32+'PianificazionePMO(CFI-TS)'!ZI32,$J29+$I29))</f>
        <v>0</v>
      </c>
      <c r="AS59" s="374">
        <f>IF(AS$3=1,AR59,IF(AS$2&lt;=$F$1,'PianificazionePMO(CFI-TS)'!RD32+'PianificazionePMO(CFI-TS)'!VG32+'PianificazionePMO(CFI-TS)'!ZJ32,$J29+$I29))</f>
        <v>0</v>
      </c>
      <c r="AT59" s="374">
        <f>IF(AT$3=1,AS59,IF(AT$2&lt;=$F$1,'PianificazionePMO(CFI-TS)'!RE32+'PianificazionePMO(CFI-TS)'!VH32+'PianificazionePMO(CFI-TS)'!ZK32,$J29+$I29))</f>
        <v>0</v>
      </c>
      <c r="AU59" s="374">
        <f>IF(AU$3=1,AT59,IF(AU$2&lt;=$F$1,'PianificazionePMO(CFI-TS)'!RF32+'PianificazionePMO(CFI-TS)'!VI32+'PianificazionePMO(CFI-TS)'!ZL32,$J29+$I29))</f>
        <v>0</v>
      </c>
      <c r="AV59" s="374">
        <f>IF(AV$3=1,AU59,IF(AV$2&lt;=$F$1,'PianificazionePMO(CFI-TS)'!RG32+'PianificazionePMO(CFI-TS)'!VJ32+'PianificazionePMO(CFI-TS)'!ZM32,$J29+$I29))</f>
        <v>0</v>
      </c>
      <c r="AW59" s="374">
        <f>IF(AW$3=1,AV59,IF(AW$2&lt;=$F$1,'PianificazionePMO(CFI-TS)'!RH32+'PianificazionePMO(CFI-TS)'!VK32+'PianificazionePMO(CFI-TS)'!ZN32,$J29+$I29))</f>
        <v>0</v>
      </c>
      <c r="AX59" s="374">
        <f>IF(AX$3=1,AW59,IF(AX$2&lt;=$F$1,'PianificazionePMO(CFI-TS)'!RI32+'PianificazionePMO(CFI-TS)'!VL32+'PianificazionePMO(CFI-TS)'!ZO32,$J29+$I29))</f>
        <v>0</v>
      </c>
      <c r="AY59" s="374">
        <f>IF(AY$3=1,AX59,IF(AY$2&lt;=$F$1,'PianificazionePMO(CFI-TS)'!RJ32+'PianificazionePMO(CFI-TS)'!VM32+'PianificazionePMO(CFI-TS)'!ZP32,$J29+$I29))</f>
        <v>0</v>
      </c>
      <c r="AZ59" s="374">
        <f>IF(AZ$3=1,AY59,IF(AZ$2&lt;=$F$1,'PianificazionePMO(CFI-TS)'!RK32+'PianificazionePMO(CFI-TS)'!VN32+'PianificazionePMO(CFI-TS)'!ZQ32,$J29+$I29))</f>
        <v>0</v>
      </c>
      <c r="BA59" s="374">
        <f>IF(BA$3=1,AZ59,IF(BA$2&lt;=$F$1,'PianificazionePMO(CFI-TS)'!RL32+'PianificazionePMO(CFI-TS)'!VO32+'PianificazionePMO(CFI-TS)'!ZR32,$J29+$I29))</f>
        <v>0</v>
      </c>
      <c r="BB59" s="374">
        <f>IF(BB$3=1,BA59,IF(BB$2&lt;=$F$1,'PianificazionePMO(CFI-TS)'!RM32+'PianificazionePMO(CFI-TS)'!VP32+'PianificazionePMO(CFI-TS)'!ZS32,$J29+$I29))</f>
        <v>0</v>
      </c>
      <c r="BC59" s="374">
        <f>IF(BC$3=1,BB59,IF(BC$2&lt;=$F$1,'PianificazionePMO(CFI-TS)'!RN32+'PianificazionePMO(CFI-TS)'!VQ32+'PianificazionePMO(CFI-TS)'!ZT32,$J29+$I29))</f>
        <v>0</v>
      </c>
      <c r="BD59" s="374">
        <f>IF(BD$3=1,BC59,IF(BD$2&lt;=$F$1,'PianificazionePMO(CFI-TS)'!RO32+'PianificazionePMO(CFI-TS)'!VR32+'PianificazionePMO(CFI-TS)'!ZU32,$J29+$I29))</f>
        <v>0</v>
      </c>
      <c r="BE59" s="374">
        <f>IF(BE$3=1,BD59,IF(BE$2&lt;=$F$1,'PianificazionePMO(CFI-TS)'!RP32+'PianificazionePMO(CFI-TS)'!VS32+'PianificazionePMO(CFI-TS)'!ZV32,$J29+$I29))</f>
        <v>0</v>
      </c>
      <c r="BF59" s="374">
        <f>IF(BF$3=1,BE59,IF(BF$2&lt;=$F$1,'PianificazionePMO(CFI-TS)'!RQ32+'PianificazionePMO(CFI-TS)'!VT32+'PianificazionePMO(CFI-TS)'!ZW32,$J29+$I29))</f>
        <v>0</v>
      </c>
      <c r="BG59" s="374">
        <f>IF(BG$3=1,BF59,IF(BG$2&lt;=$F$1,'PianificazionePMO(CFI-TS)'!RR32+'PianificazionePMO(CFI-TS)'!VU32+'PianificazionePMO(CFI-TS)'!ZX32,$J29+$I29))</f>
        <v>0</v>
      </c>
      <c r="BH59" s="374">
        <f>IF(BH$3=1,BG59,IF(BH$2&lt;=$F$1,'PianificazionePMO(CFI-TS)'!RS32+'PianificazionePMO(CFI-TS)'!VV32+'PianificazionePMO(CFI-TS)'!ZY32,$J29+$I29))</f>
        <v>0</v>
      </c>
      <c r="BI59" s="374">
        <f>IF(BI$3=1,BH59,IF(BI$2&lt;=$F$1,'PianificazionePMO(CFI-TS)'!RT32+'PianificazionePMO(CFI-TS)'!VW32+'PianificazionePMO(CFI-TS)'!ZZ32,BH59+$I59))</f>
        <v>0</v>
      </c>
      <c r="BJ59" s="374">
        <f>IF(BJ$3=1,BI59,IF(BJ$2&lt;=$F$1,'PianificazionePMO(CFI-TS)'!RU32+'PianificazionePMO(CFI-TS)'!VX32+'PianificazionePMO(CFI-TS)'!AAA32,BI59+$I59))</f>
        <v>0</v>
      </c>
      <c r="BK59" s="374">
        <f>IF(BK$3=1,BJ59,IF(BK$2&lt;=$F$1,'PianificazionePMO(CFI-TS)'!RV32+'PianificazionePMO(CFI-TS)'!VY32+'PianificazionePMO(CFI-TS)'!AAB32,BJ59+$I59))</f>
        <v>0</v>
      </c>
      <c r="BL59" s="374">
        <f>IF(BL$3=1,BK59,IF(BL$2&lt;=$F$1,'PianificazionePMO(CFI-TS)'!RW32+'PianificazionePMO(CFI-TS)'!VZ32+'PianificazionePMO(CFI-TS)'!AAC32,BK59+$I59))</f>
        <v>0</v>
      </c>
      <c r="BM59" s="374">
        <f>IF(BM$3=1,BL59,IF(BM$2&lt;=$F$1,'PianificazionePMO(CFI-TS)'!RX32+'PianificazionePMO(CFI-TS)'!WA32+'PianificazionePMO(CFI-TS)'!AAD32,BL59+$I59))</f>
        <v>0</v>
      </c>
      <c r="BN59" s="374">
        <f>IF(BN$3=1,BM59,IF(BN$2&lt;=$F$1,'PianificazionePMO(CFI-TS)'!RY32+'PianificazionePMO(CFI-TS)'!WB32+'PianificazionePMO(CFI-TS)'!AAE32,BM59+$I59))</f>
        <v>0</v>
      </c>
      <c r="BO59" s="374">
        <f>IF(BO$3=1,BN59,IF(BO$2&lt;=$F$1,'PianificazionePMO(CFI-TS)'!RZ32+'PianificazionePMO(CFI-TS)'!WC32+'PianificazionePMO(CFI-TS)'!AAF32,BN59+$I59))</f>
        <v>0</v>
      </c>
      <c r="BP59" s="374">
        <f>IF(BP$3=1,BO59,IF(BP$2&lt;=$F$1,'PianificazionePMO(CFI-TS)'!SA32+'PianificazionePMO(CFI-TS)'!WD32+'PianificazionePMO(CFI-TS)'!AAG32,BO59+$I59))</f>
        <v>0</v>
      </c>
      <c r="BQ59" s="374">
        <f>IF(BQ$3=1,BP59,IF(BQ$2&lt;=$F$1,'PianificazionePMO(CFI-TS)'!SB32+'PianificazionePMO(CFI-TS)'!WE32+'PianificazionePMO(CFI-TS)'!AAH32,BP59+$I59))</f>
        <v>0</v>
      </c>
      <c r="BR59" s="374">
        <f>IF(BR$3=1,BQ59,IF(BR$2&lt;=$F$1,'PianificazionePMO(CFI-TS)'!SC32+'PianificazionePMO(CFI-TS)'!WF32+'PianificazionePMO(CFI-TS)'!AAI32,BQ59+$I59))</f>
        <v>0</v>
      </c>
      <c r="BS59" s="374">
        <f>IF(BS$3=1,BR59,IF(BS$2&lt;=$F$1,'PianificazionePMO(CFI-TS)'!SD32+'PianificazionePMO(CFI-TS)'!WG32+'PianificazionePMO(CFI-TS)'!AAJ32,BR59+$I59))</f>
        <v>0</v>
      </c>
      <c r="BT59" s="374">
        <f>IF(BT$3=1,BS59,IF(BT$2&lt;=$F$1,'PianificazionePMO(CFI-TS)'!SE32+'PianificazionePMO(CFI-TS)'!WH32+'PianificazionePMO(CFI-TS)'!AAK32,BS59+$I59))</f>
        <v>0</v>
      </c>
      <c r="BU59" s="374">
        <f>IF(BU$3=1,BT59,IF(BU$2&lt;=$F$1,'PianificazionePMO(CFI-TS)'!SF32+'PianificazionePMO(CFI-TS)'!WI32+'PianificazionePMO(CFI-TS)'!AAL32,BT59+$I59))</f>
        <v>0</v>
      </c>
      <c r="BV59" s="374">
        <f>IF(BV$3=1,BU59,IF(BV$2&lt;=$F$1,'PianificazionePMO(CFI-TS)'!SG32+'PianificazionePMO(CFI-TS)'!WJ32+'PianificazionePMO(CFI-TS)'!AAM32,BU59+$I59))</f>
        <v>0</v>
      </c>
      <c r="BW59" s="374">
        <f>IF(BW$3=1,BV59,IF(BW$2&lt;=$F$1,'PianificazionePMO(CFI-TS)'!SH32+'PianificazionePMO(CFI-TS)'!WK32+'PianificazionePMO(CFI-TS)'!AAN32,BV59+$I59))</f>
        <v>0</v>
      </c>
      <c r="BX59" s="374">
        <f>IF(BX$3=1,BW59,IF(BX$2&lt;=$F$1,'PianificazionePMO(CFI-TS)'!SI32+'PianificazionePMO(CFI-TS)'!WL32+'PianificazionePMO(CFI-TS)'!AAO32,BW59+$I59))</f>
        <v>0</v>
      </c>
      <c r="BY59" s="374">
        <f>IF(BY$3=1,BX59,IF(BY$2&lt;=$F$1,'PianificazionePMO(CFI-TS)'!SJ32+'PianificazionePMO(CFI-TS)'!WM32+'PianificazionePMO(CFI-TS)'!AAP32,BX59+$I59))</f>
        <v>0</v>
      </c>
      <c r="BZ59" s="374">
        <f>IF(BZ$3=1,BY59,IF(BZ$2&lt;=$F$1,'PianificazionePMO(CFI-TS)'!SK32+'PianificazionePMO(CFI-TS)'!WN32+'PianificazionePMO(CFI-TS)'!AAQ32,BY59+$I59))</f>
        <v>0</v>
      </c>
      <c r="CA59" s="374">
        <f>IF(CA$3=1,BZ59,IF(CA$2&lt;=$F$1,'PianificazionePMO(CFI-TS)'!SL32+'PianificazionePMO(CFI-TS)'!WO32+'PianificazionePMO(CFI-TS)'!AAR32,BZ59+$I59))</f>
        <v>0</v>
      </c>
      <c r="CB59" s="374">
        <f>IF(CB$3=1,CA59,IF(CB$2&lt;=$F$1,'PianificazionePMO(CFI-TS)'!SM32+'PianificazionePMO(CFI-TS)'!WP32+'PianificazionePMO(CFI-TS)'!AAS32,CA59+$I59))</f>
        <v>0</v>
      </c>
      <c r="CC59" s="374">
        <f>IF(CC$3=1,CB59,IF(CC$2&lt;=$F$1,'PianificazionePMO(CFI-TS)'!SN32+'PianificazionePMO(CFI-TS)'!WQ32+'PianificazionePMO(CFI-TS)'!AAT32,CB59+$I59))</f>
        <v>0</v>
      </c>
      <c r="CD59" s="374">
        <f>IF(CD$3=1,CC59,IF(CD$2&lt;=$F$1,'PianificazionePMO(CFI-TS)'!SO32+'PianificazionePMO(CFI-TS)'!WR32+'PianificazionePMO(CFI-TS)'!AAU32,CC59+$I59))</f>
        <v>0</v>
      </c>
      <c r="CE59" s="374">
        <f>IF(CE$3=1,CD59,IF(CE$2&lt;=$F$1,'PianificazionePMO(CFI-TS)'!SP32+'PianificazionePMO(CFI-TS)'!WS32+'PianificazionePMO(CFI-TS)'!AAV32,CD59+$I59))</f>
        <v>0</v>
      </c>
      <c r="CF59" s="374">
        <f>IF(CF$3=1,CE59,IF(CF$2&lt;=$F$1,'PianificazionePMO(CFI-TS)'!SQ32+'PianificazionePMO(CFI-TS)'!WT32+'PianificazionePMO(CFI-TS)'!AAW32,CE59+$I59))</f>
        <v>0</v>
      </c>
      <c r="CG59" s="374">
        <f>IF(CG$3=1,CF59,IF(CG$2&lt;=$F$1,'PianificazionePMO(CFI-TS)'!SR32+'PianificazionePMO(CFI-TS)'!WU32+'PianificazionePMO(CFI-TS)'!AAX32,CF59+$I59))</f>
        <v>0</v>
      </c>
      <c r="CH59" s="374">
        <f>IF(CH$3=1,CG59,IF(CH$2&lt;=$F$1,'PianificazionePMO(CFI-TS)'!SS32+'PianificazionePMO(CFI-TS)'!WV32+'PianificazionePMO(CFI-TS)'!AAY32,CG59+$I59))</f>
        <v>0</v>
      </c>
      <c r="CI59" s="374">
        <f>IF(CI$3=1,CH59,IF(CI$2&lt;=$F$1,'PianificazionePMO(CFI-TS)'!ST32+'PianificazionePMO(CFI-TS)'!WW32+'PianificazionePMO(CFI-TS)'!AAZ32,CH59+$I59))</f>
        <v>0</v>
      </c>
      <c r="CJ59" s="374">
        <f>IF(CJ$3=1,CI59,IF(CJ$2&lt;=$F$1,'PianificazionePMO(CFI-TS)'!SU32+'PianificazionePMO(CFI-TS)'!WX32+'PianificazionePMO(CFI-TS)'!ABA32,CI59+$I59))</f>
        <v>0</v>
      </c>
      <c r="CK59" s="374">
        <f>IF(CK$3=1,CJ59,IF(CK$2&lt;=$F$1,'PianificazionePMO(CFI-TS)'!SV32+'PianificazionePMO(CFI-TS)'!WY32+'PianificazionePMO(CFI-TS)'!ABB32,CJ59+$I59))</f>
        <v>0</v>
      </c>
      <c r="CL59" s="374">
        <f>IF(CL$3=1,CK59,IF(CL$2&lt;=$F$1,'PianificazionePMO(CFI-TS)'!SW32+'PianificazionePMO(CFI-TS)'!WZ32+'PianificazionePMO(CFI-TS)'!ABC32,CK59+$I59))</f>
        <v>0</v>
      </c>
      <c r="CM59" s="374">
        <f>IF(CM$3=1,CL59,IF(CM$2&lt;=$F$1,'PianificazionePMO(CFI-TS)'!SX32+'PianificazionePMO(CFI-TS)'!XA32+'PianificazionePMO(CFI-TS)'!ABD32,CL59+$I59))</f>
        <v>0</v>
      </c>
      <c r="CN59" s="374">
        <f>IF(CN$3=1,CM59,IF(CN$2&lt;=$F$1,'PianificazionePMO(CFI-TS)'!SY32+'PianificazionePMO(CFI-TS)'!XB32+'PianificazionePMO(CFI-TS)'!ABE32,CM59+$I59))</f>
        <v>0</v>
      </c>
      <c r="CO59" s="374">
        <f>IF(CO$3=1,CN59,IF(CO$2&lt;=$F$1,'PianificazionePMO(CFI-TS)'!SZ32+'PianificazionePMO(CFI-TS)'!XC32+'PianificazionePMO(CFI-TS)'!ABF32,CN59+$I59))</f>
        <v>0</v>
      </c>
      <c r="CP59" s="374">
        <f>IF(CP$3=1,CO59,IF(CP$2&lt;=$F$1,'PianificazionePMO(CFI-TS)'!TA32+'PianificazionePMO(CFI-TS)'!XD32+'PianificazionePMO(CFI-TS)'!ABG32,CO59+$I59))</f>
        <v>0</v>
      </c>
      <c r="CQ59" s="374">
        <f>IF(CQ$3=1,CP59,IF(CQ$2&lt;=$F$1,'PianificazionePMO(CFI-TS)'!TB32+'PianificazionePMO(CFI-TS)'!XE32+'PianificazionePMO(CFI-TS)'!ABH32,CP59+$I59))</f>
        <v>0</v>
      </c>
      <c r="CR59" s="374">
        <f>IF(CR$3=1,CQ59,IF(CR$2&lt;=$F$1,'PianificazionePMO(CFI-TS)'!TC32+'PianificazionePMO(CFI-TS)'!XF32+'PianificazionePMO(CFI-TS)'!ABI32,CQ59+$I59))</f>
        <v>0</v>
      </c>
      <c r="CS59" s="374">
        <f>IF(CS$3=1,CR59,IF(CS$2&lt;=$F$1,'PianificazionePMO(CFI-TS)'!TD32+'PianificazionePMO(CFI-TS)'!XG32+'PianificazionePMO(CFI-TS)'!ABJ32,CR59+$I59))</f>
        <v>0</v>
      </c>
      <c r="CT59" s="374">
        <f>IF(CT$3=1,CS59,IF(CT$2&lt;=$F$1,'PianificazionePMO(CFI-TS)'!TE32+'PianificazionePMO(CFI-TS)'!XH32+'PianificazionePMO(CFI-TS)'!ABK32,CS59+$I59))</f>
        <v>0</v>
      </c>
      <c r="CU59" s="374">
        <f>IF(CU$3=1,CT59,IF(CU$2&lt;=$F$1,'PianificazionePMO(CFI-TS)'!TF32+'PianificazionePMO(CFI-TS)'!XI32+'PianificazionePMO(CFI-TS)'!ABL32,CT59+$I59))</f>
        <v>0</v>
      </c>
      <c r="CV59" s="374">
        <f>IF(CV$3=1,CU59,IF(CV$2&lt;=$F$1,'PianificazionePMO(CFI-TS)'!TG32+'PianificazionePMO(CFI-TS)'!XJ32+'PianificazionePMO(CFI-TS)'!ABM32,CU59+$I59))</f>
        <v>0</v>
      </c>
      <c r="CW59" s="374">
        <f>IF(CW$3=1,CV59,IF(CW$2&lt;=$F$1,'PianificazionePMO(CFI-TS)'!TH32+'PianificazionePMO(CFI-TS)'!XK32+'PianificazionePMO(CFI-TS)'!ABN32,CV59+$I59))</f>
        <v>0</v>
      </c>
      <c r="CX59" s="374">
        <f>IF(CX$3=1,CW59,IF(CX$2&lt;=$F$1,'PianificazionePMO(CFI-TS)'!TI32+'PianificazionePMO(CFI-TS)'!XL32+'PianificazionePMO(CFI-TS)'!ABO32,CW59+$I59))</f>
        <v>0</v>
      </c>
      <c r="CY59" s="374">
        <f>IF(CY$3=1,CX59,IF(CY$2&lt;=$F$1,'PianificazionePMO(CFI-TS)'!TJ32+'PianificazionePMO(CFI-TS)'!XM32+'PianificazionePMO(CFI-TS)'!ABP32,CX59+$I59))</f>
        <v>0</v>
      </c>
      <c r="CZ59" s="374">
        <f>IF(CZ$3=1,CY59,IF(CZ$2&lt;=$F$1,'PianificazionePMO(CFI-TS)'!TK32+'PianificazionePMO(CFI-TS)'!XN32+'PianificazionePMO(CFI-TS)'!ABQ32,CY59+$I59))</f>
        <v>0</v>
      </c>
      <c r="DA59" s="374">
        <f>IF(DA$3=1,CZ59,IF(DA$2&lt;=$F$1,'PianificazionePMO(CFI-TS)'!TL32+'PianificazionePMO(CFI-TS)'!XO32+'PianificazionePMO(CFI-TS)'!ABR32,CZ59+$I59))</f>
        <v>0</v>
      </c>
      <c r="DB59" s="374">
        <f>IF(DB$3=1,DA59,IF(DB$2&lt;=$F$1,'PianificazionePMO(CFI-TS)'!TM32+'PianificazionePMO(CFI-TS)'!XP32+'PianificazionePMO(CFI-TS)'!ABS32,DA59+$I59))</f>
        <v>0</v>
      </c>
      <c r="DC59" s="374">
        <f>IF(DC$3=1,DB59,IF(DC$2&lt;=$F$1,'PianificazionePMO(CFI-TS)'!TN32+'PianificazionePMO(CFI-TS)'!XQ32+'PianificazionePMO(CFI-TS)'!ABT32,DB59+$I59))</f>
        <v>0</v>
      </c>
      <c r="DD59" s="374">
        <f>IF(DD$3=1,DC59,IF(DD$2&lt;=$F$1,'PianificazionePMO(CFI-TS)'!TO32+'PianificazionePMO(CFI-TS)'!XR32+'PianificazionePMO(CFI-TS)'!ABU32,DC59+$I59))</f>
        <v>0</v>
      </c>
      <c r="DE59" s="374">
        <f>IF(DE$3=1,DD59,IF(DE$2&lt;=$F$1,'PianificazionePMO(CFI-TS)'!TP32+'PianificazionePMO(CFI-TS)'!XS32+'PianificazionePMO(CFI-TS)'!ABV32,DD59+$I59))</f>
        <v>0</v>
      </c>
      <c r="DF59" s="374">
        <f>IF(DF$3=1,DE59,IF(DF$2&lt;=$F$1,'PianificazionePMO(CFI-TS)'!TQ32+'PianificazionePMO(CFI-TS)'!XT32+'PianificazionePMO(CFI-TS)'!ABW32,DE59+$I59))</f>
        <v>0</v>
      </c>
      <c r="DG59" s="374">
        <f>IF(DG$3=1,DF59,IF(DG$2&lt;=$F$1,'PianificazionePMO(CFI-TS)'!TR32+'PianificazionePMO(CFI-TS)'!XU32+'PianificazionePMO(CFI-TS)'!ABX32,DF59+$I59))</f>
        <v>0</v>
      </c>
      <c r="DH59" s="374">
        <f>IF(DH$3=1,DG59,IF(DH$2&lt;=$F$1,'PianificazionePMO(CFI-TS)'!TS32+'PianificazionePMO(CFI-TS)'!XV32+'PianificazionePMO(CFI-TS)'!ABY32,DG59+$I59))</f>
        <v>0</v>
      </c>
      <c r="DI59" s="374">
        <f>IF(DI$3=1,DH59,IF(DI$2&lt;=$F$1,'PianificazionePMO(CFI-TS)'!TT32+'PianificazionePMO(CFI-TS)'!XW32+'PianificazionePMO(CFI-TS)'!ABZ32,DH59+$I59))</f>
        <v>0</v>
      </c>
      <c r="DJ59" s="374">
        <f>IF(DJ$3=1,DI59,IF(DJ$2&lt;=$F$1,'PianificazionePMO(CFI-TS)'!TU32+'PianificazionePMO(CFI-TS)'!XX32+'PianificazionePMO(CFI-TS)'!ACA32,DI59+$I59))</f>
        <v>0</v>
      </c>
      <c r="DK59" s="374"/>
      <c r="DL59" s="374"/>
      <c r="DM59" s="374"/>
      <c r="DN59" s="371"/>
      <c r="DO59" s="371"/>
      <c r="DP59" s="371"/>
      <c r="DQ59" s="371"/>
      <c r="DR59" s="371"/>
      <c r="DS59" s="371"/>
      <c r="DT59" s="371"/>
      <c r="DU59" s="371"/>
      <c r="DV59" s="371"/>
      <c r="DW59" s="371"/>
      <c r="DX59" s="371"/>
      <c r="DY59" s="371"/>
      <c r="DZ59" s="371"/>
      <c r="EA59" s="371"/>
      <c r="EB59" s="371"/>
      <c r="EC59" s="371"/>
      <c r="ED59" s="371"/>
      <c r="EE59" s="371"/>
      <c r="EF59" s="371"/>
      <c r="EG59" s="371"/>
      <c r="EH59" s="371"/>
      <c r="EI59" s="371"/>
      <c r="EJ59" s="371"/>
      <c r="EK59" s="371"/>
      <c r="EL59" s="371"/>
      <c r="EM59" s="371"/>
      <c r="EN59" s="371"/>
      <c r="EO59" s="371"/>
      <c r="EP59" s="371"/>
      <c r="EQ59" s="371"/>
      <c r="ER59" s="371"/>
      <c r="ES59" s="371"/>
      <c r="ET59" s="371"/>
      <c r="EU59" s="371"/>
      <c r="EV59" s="371"/>
      <c r="EW59" s="371"/>
      <c r="EX59" s="371"/>
      <c r="EY59" s="371"/>
      <c r="EZ59" s="371"/>
      <c r="FA59" s="371"/>
      <c r="FB59" s="371"/>
      <c r="FC59" s="371"/>
      <c r="FD59" s="371"/>
      <c r="FE59" s="371"/>
      <c r="FF59" s="371"/>
      <c r="FG59" s="371"/>
      <c r="FH59" s="371"/>
      <c r="FI59" s="371"/>
      <c r="FJ59" s="371"/>
    </row>
    <row r="60" spans="1:166" outlineLevel="1">
      <c r="A60" s="824"/>
      <c r="B60" s="362">
        <f t="shared" si="21"/>
        <v>0</v>
      </c>
      <c r="C60" s="362">
        <f t="shared" si="22"/>
        <v>0</v>
      </c>
      <c r="D60" s="362">
        <f t="shared" si="23"/>
        <v>0</v>
      </c>
      <c r="E60" s="369"/>
      <c r="F60" s="370"/>
      <c r="G60" s="369"/>
      <c r="H60" s="378"/>
      <c r="N60" s="374">
        <f>IF(N$3=1,M60,IF(N$2&lt;=$F$1,'PianificazionePMO(CFI-TS)'!PY33+'PianificazionePMO(CFI-TS)'!UB33+'PianificazionePMO(CFI-TS)'!YE33,$J30+$I30))</f>
        <v>0</v>
      </c>
      <c r="O60" s="374">
        <f>IF(O$3=1,N60,IF(O$2&lt;=$F$1,'PianificazionePMO(CFI-TS)'!PZ33+'PianificazionePMO(CFI-TS)'!UC33+'PianificazionePMO(CFI-TS)'!YF33,$J30+$I30))</f>
        <v>0</v>
      </c>
      <c r="P60" s="374">
        <f>IF(P$3=1,O60,IF(P$2&lt;=$F$1,'PianificazionePMO(CFI-TS)'!QA33+'PianificazionePMO(CFI-TS)'!UD33+'PianificazionePMO(CFI-TS)'!YG33,$J30+$I30))</f>
        <v>0</v>
      </c>
      <c r="Q60" s="374">
        <f>IF(Q$3=1,P60,IF(Q$2&lt;=$F$1,'PianificazionePMO(CFI-TS)'!QB33+'PianificazionePMO(CFI-TS)'!UE33+'PianificazionePMO(CFI-TS)'!YH33,$J30+$I30))</f>
        <v>0</v>
      </c>
      <c r="R60" s="374">
        <f>IF(R$3=1,Q60,IF(R$2&lt;=$F$1,'PianificazionePMO(CFI-TS)'!QC33+'PianificazionePMO(CFI-TS)'!UF33+'PianificazionePMO(CFI-TS)'!YI33,$J30+$I30))</f>
        <v>0</v>
      </c>
      <c r="S60" s="374">
        <f>IF(S$3=1,R60,IF(S$2&lt;=$F$1,'PianificazionePMO(CFI-TS)'!QD33+'PianificazionePMO(CFI-TS)'!UG33+'PianificazionePMO(CFI-TS)'!YJ33,$J30+$I30))</f>
        <v>0</v>
      </c>
      <c r="T60" s="374">
        <f>IF(T$3=1,S60,IF(T$2&lt;=$F$1,'PianificazionePMO(CFI-TS)'!QE33+'PianificazionePMO(CFI-TS)'!UH33+'PianificazionePMO(CFI-TS)'!YK33,$J30+$I30))</f>
        <v>0</v>
      </c>
      <c r="U60" s="374">
        <f>IF(U$3=1,T60,IF(U$2&lt;=$F$1,'PianificazionePMO(CFI-TS)'!QF33+'PianificazionePMO(CFI-TS)'!UI33+'PianificazionePMO(CFI-TS)'!YL33,$J30+$I30))</f>
        <v>0</v>
      </c>
      <c r="V60" s="374">
        <f>IF(V$3=1,U60,IF(V$2&lt;=$F$1,'PianificazionePMO(CFI-TS)'!QG33+'PianificazionePMO(CFI-TS)'!UJ33+'PianificazionePMO(CFI-TS)'!YM33,$J30+$I30))</f>
        <v>0</v>
      </c>
      <c r="W60" s="374">
        <f>IF(W$3=1,V60,IF(W$2&lt;=$F$1,'PianificazionePMO(CFI-TS)'!QH33+'PianificazionePMO(CFI-TS)'!UK33+'PianificazionePMO(CFI-TS)'!YN33,$J30+$I30))</f>
        <v>0</v>
      </c>
      <c r="X60" s="374">
        <f>IF(X$3=1,W60,IF(X$2&lt;=$F$1,'PianificazionePMO(CFI-TS)'!QI33+'PianificazionePMO(CFI-TS)'!UL33+'PianificazionePMO(CFI-TS)'!YO33,$J30+$I30))</f>
        <v>0</v>
      </c>
      <c r="Y60" s="374">
        <f>IF(Y$3=1,X60,IF(Y$2&lt;=$F$1,'PianificazionePMO(CFI-TS)'!QJ33+'PianificazionePMO(CFI-TS)'!UM33+'PianificazionePMO(CFI-TS)'!YP33,$J30+$I30))</f>
        <v>0</v>
      </c>
      <c r="Z60" s="374">
        <f>IF(Z$3=1,Y60,IF(Z$2&lt;=$F$1,'PianificazionePMO(CFI-TS)'!QK33+'PianificazionePMO(CFI-TS)'!UN33+'PianificazionePMO(CFI-TS)'!YQ33,$J30+$I30))</f>
        <v>0</v>
      </c>
      <c r="AA60" s="374">
        <f>IF(AA$3=1,Z60,IF(AA$2&lt;=$F$1,'PianificazionePMO(CFI-TS)'!QL33+'PianificazionePMO(CFI-TS)'!UO33+'PianificazionePMO(CFI-TS)'!YR33,$J30+$I30))</f>
        <v>0</v>
      </c>
      <c r="AB60" s="374">
        <f>IF(AB$3=1,AA60,IF(AB$2&lt;=$F$1,'PianificazionePMO(CFI-TS)'!QM33+'PianificazionePMO(CFI-TS)'!UP33+'PianificazionePMO(CFI-TS)'!YS33,$J30+$I30))</f>
        <v>0</v>
      </c>
      <c r="AC60" s="374">
        <f>IF(AC$3=1,AB60,IF(AC$2&lt;=$F$1,'PianificazionePMO(CFI-TS)'!QN33+'PianificazionePMO(CFI-TS)'!UQ33+'PianificazionePMO(CFI-TS)'!YT33,$J30+$I30))</f>
        <v>0</v>
      </c>
      <c r="AD60" s="374">
        <f>IF(AD$3=1,AC60,IF(AD$2&lt;=$F$1,'PianificazionePMO(CFI-TS)'!QO33+'PianificazionePMO(CFI-TS)'!UR33+'PianificazionePMO(CFI-TS)'!YU33,$J30+$I30))</f>
        <v>0</v>
      </c>
      <c r="AE60" s="374">
        <f>IF(AE$3=1,AD60,IF(AE$2&lt;=$F$1,'PianificazionePMO(CFI-TS)'!QP33+'PianificazionePMO(CFI-TS)'!US33+'PianificazionePMO(CFI-TS)'!YV33,$J30+$I30))</f>
        <v>0</v>
      </c>
      <c r="AF60" s="374">
        <f>IF(AF$3=1,AE60,IF(AF$2&lt;=$F$1,'PianificazionePMO(CFI-TS)'!QQ33+'PianificazionePMO(CFI-TS)'!UT33+'PianificazionePMO(CFI-TS)'!YW33,$J30+$I30))</f>
        <v>0</v>
      </c>
      <c r="AG60" s="374">
        <f>IF(AG$3=1,AF60,IF(AG$2&lt;=$F$1,'PianificazionePMO(CFI-TS)'!QR33+'PianificazionePMO(CFI-TS)'!UU33+'PianificazionePMO(CFI-TS)'!YX33,$J30+$I30))</f>
        <v>0</v>
      </c>
      <c r="AH60" s="374">
        <f>IF(AH$3=1,AG60,IF(AH$2&lt;=$F$1,'PianificazionePMO(CFI-TS)'!QS33+'PianificazionePMO(CFI-TS)'!UV33+'PianificazionePMO(CFI-TS)'!YY33,$J30+$I30))</f>
        <v>0</v>
      </c>
      <c r="AI60" s="374">
        <f>IF(AI$3=1,AH60,IF(AI$2&lt;=$F$1,'PianificazionePMO(CFI-TS)'!QT33+'PianificazionePMO(CFI-TS)'!UW33+'PianificazionePMO(CFI-TS)'!YZ33,$J30+$I30))</f>
        <v>0</v>
      </c>
      <c r="AJ60" s="374">
        <f>IF(AJ$3=1,AI60,IF(AJ$2&lt;=$F$1,'PianificazionePMO(CFI-TS)'!QU33+'PianificazionePMO(CFI-TS)'!UX33+'PianificazionePMO(CFI-TS)'!ZA33,$J30+$I30))</f>
        <v>0</v>
      </c>
      <c r="AK60" s="374">
        <f>IF(AK$3=1,AJ60,IF(AK$2&lt;=$F$1,'PianificazionePMO(CFI-TS)'!QV33+'PianificazionePMO(CFI-TS)'!UY33+'PianificazionePMO(CFI-TS)'!ZB33,$J30+$I30))</f>
        <v>0</v>
      </c>
      <c r="AL60" s="374">
        <f>IF(AL$3=1,AK60,IF(AL$2&lt;=$F$1,'PianificazionePMO(CFI-TS)'!QW33+'PianificazionePMO(CFI-TS)'!UZ33+'PianificazionePMO(CFI-TS)'!ZC33,$J30+$I30))</f>
        <v>0</v>
      </c>
      <c r="AM60" s="374">
        <f>IF(AM$3=1,AL60,IF(AM$2&lt;=$F$1,'PianificazionePMO(CFI-TS)'!QX33+'PianificazionePMO(CFI-TS)'!VA33+'PianificazionePMO(CFI-TS)'!ZD33,$J30+$I30))</f>
        <v>0</v>
      </c>
      <c r="AN60" s="374">
        <f>IF(AN$3=1,AM60,IF(AN$2&lt;=$F$1,'PianificazionePMO(CFI-TS)'!QY33+'PianificazionePMO(CFI-TS)'!VB33+'PianificazionePMO(CFI-TS)'!ZE33,$J30+$I30))</f>
        <v>0</v>
      </c>
      <c r="AO60" s="374">
        <f>IF(AO$3=1,AN60,IF(AO$2&lt;=$F$1,'PianificazionePMO(CFI-TS)'!QZ33+'PianificazionePMO(CFI-TS)'!VC33+'PianificazionePMO(CFI-TS)'!ZF33,$J30+$I30))</f>
        <v>0</v>
      </c>
      <c r="AP60" s="374">
        <f>IF(AP$3=1,AO60,IF(AP$2&lt;=$F$1,'PianificazionePMO(CFI-TS)'!RA33+'PianificazionePMO(CFI-TS)'!VD33+'PianificazionePMO(CFI-TS)'!ZG33,$J30+$I30))</f>
        <v>0</v>
      </c>
      <c r="AQ60" s="374">
        <f>IF(AQ$3=1,AP60,IF(AQ$2&lt;=$F$1,'PianificazionePMO(CFI-TS)'!RB33+'PianificazionePMO(CFI-TS)'!VE33+'PianificazionePMO(CFI-TS)'!ZH33,$J30+$I30))</f>
        <v>0</v>
      </c>
      <c r="AR60" s="374">
        <f>IF(AR$3=1,AQ60,IF(AR$2&lt;=$F$1,'PianificazionePMO(CFI-TS)'!RC33+'PianificazionePMO(CFI-TS)'!VF33+'PianificazionePMO(CFI-TS)'!ZI33,$J30+$I30))</f>
        <v>0</v>
      </c>
      <c r="AS60" s="374">
        <f>IF(AS$3=1,AR60,IF(AS$2&lt;=$F$1,'PianificazionePMO(CFI-TS)'!RD33+'PianificazionePMO(CFI-TS)'!VG33+'PianificazionePMO(CFI-TS)'!ZJ33,$J30+$I30))</f>
        <v>0</v>
      </c>
      <c r="AT60" s="374">
        <f>IF(AT$3=1,AS60,IF(AT$2&lt;=$F$1,'PianificazionePMO(CFI-TS)'!RE33+'PianificazionePMO(CFI-TS)'!VH33+'PianificazionePMO(CFI-TS)'!ZK33,$J30+$I30))</f>
        <v>0</v>
      </c>
      <c r="AU60" s="374">
        <f>IF(AU$3=1,AT60,IF(AU$2&lt;=$F$1,'PianificazionePMO(CFI-TS)'!RF33+'PianificazionePMO(CFI-TS)'!VI33+'PianificazionePMO(CFI-TS)'!ZL33,$J30+$I30))</f>
        <v>0</v>
      </c>
      <c r="AV60" s="374">
        <f>IF(AV$3=1,AU60,IF(AV$2&lt;=$F$1,'PianificazionePMO(CFI-TS)'!RG33+'PianificazionePMO(CFI-TS)'!VJ33+'PianificazionePMO(CFI-TS)'!ZM33,$J30+$I30))</f>
        <v>0</v>
      </c>
      <c r="AW60" s="374">
        <f>IF(AW$3=1,AV60,IF(AW$2&lt;=$F$1,'PianificazionePMO(CFI-TS)'!RH33+'PianificazionePMO(CFI-TS)'!VK33+'PianificazionePMO(CFI-TS)'!ZN33,$J30+$I30))</f>
        <v>0</v>
      </c>
      <c r="AX60" s="374">
        <f>IF(AX$3=1,AW60,IF(AX$2&lt;=$F$1,'PianificazionePMO(CFI-TS)'!RI33+'PianificazionePMO(CFI-TS)'!VL33+'PianificazionePMO(CFI-TS)'!ZO33,$J30+$I30))</f>
        <v>0</v>
      </c>
      <c r="AY60" s="374">
        <f>IF(AY$3=1,AX60,IF(AY$2&lt;=$F$1,'PianificazionePMO(CFI-TS)'!RJ33+'PianificazionePMO(CFI-TS)'!VM33+'PianificazionePMO(CFI-TS)'!ZP33,$J30+$I30))</f>
        <v>0</v>
      </c>
      <c r="AZ60" s="374">
        <f>IF(AZ$3=1,AY60,IF(AZ$2&lt;=$F$1,'PianificazionePMO(CFI-TS)'!RK33+'PianificazionePMO(CFI-TS)'!VN33+'PianificazionePMO(CFI-TS)'!ZQ33,$J30+$I30))</f>
        <v>0</v>
      </c>
      <c r="BA60" s="374">
        <f>IF(BA$3=1,AZ60,IF(BA$2&lt;=$F$1,'PianificazionePMO(CFI-TS)'!RL33+'PianificazionePMO(CFI-TS)'!VO33+'PianificazionePMO(CFI-TS)'!ZR33,$J30+$I30))</f>
        <v>0</v>
      </c>
      <c r="BB60" s="374">
        <f>IF(BB$3=1,BA60,IF(BB$2&lt;=$F$1,'PianificazionePMO(CFI-TS)'!RM33+'PianificazionePMO(CFI-TS)'!VP33+'PianificazionePMO(CFI-TS)'!ZS33,$J30+$I30))</f>
        <v>0</v>
      </c>
      <c r="BC60" s="374">
        <f>IF(BC$3=1,BB60,IF(BC$2&lt;=$F$1,'PianificazionePMO(CFI-TS)'!RN33+'PianificazionePMO(CFI-TS)'!VQ33+'PianificazionePMO(CFI-TS)'!ZT33,$J30+$I30))</f>
        <v>0</v>
      </c>
      <c r="BD60" s="374">
        <f>IF(BD$3=1,BC60,IF(BD$2&lt;=$F$1,'PianificazionePMO(CFI-TS)'!RO33+'PianificazionePMO(CFI-TS)'!VR33+'PianificazionePMO(CFI-TS)'!ZU33,$J30+$I30))</f>
        <v>0</v>
      </c>
      <c r="BE60" s="374">
        <f>IF(BE$3=1,BD60,IF(BE$2&lt;=$F$1,'PianificazionePMO(CFI-TS)'!RP33+'PianificazionePMO(CFI-TS)'!VS33+'PianificazionePMO(CFI-TS)'!ZV33,$J30+$I30))</f>
        <v>0</v>
      </c>
      <c r="BF60" s="374">
        <f>IF(BF$3=1,BE60,IF(BF$2&lt;=$F$1,'PianificazionePMO(CFI-TS)'!RQ33+'PianificazionePMO(CFI-TS)'!VT33+'PianificazionePMO(CFI-TS)'!ZW33,$J30+$I30))</f>
        <v>0</v>
      </c>
      <c r="BG60" s="374">
        <f>IF(BG$3=1,BF60,IF(BG$2&lt;=$F$1,'PianificazionePMO(CFI-TS)'!RR33+'PianificazionePMO(CFI-TS)'!VU33+'PianificazionePMO(CFI-TS)'!ZX33,$J30+$I30))</f>
        <v>0</v>
      </c>
      <c r="BH60" s="374">
        <f>IF(BH$3=1,BG60,IF(BH$2&lt;=$F$1,'PianificazionePMO(CFI-TS)'!RS33+'PianificazionePMO(CFI-TS)'!VV33+'PianificazionePMO(CFI-TS)'!ZY33,$J30+$I30))</f>
        <v>0</v>
      </c>
      <c r="BI60" s="374">
        <f>IF(BI$3=1,BH60,IF(BI$2&lt;=$F$1,'PianificazionePMO(CFI-TS)'!RT33+'PianificazionePMO(CFI-TS)'!VW33+'PianificazionePMO(CFI-TS)'!ZZ33,BH60+$I60))</f>
        <v>0</v>
      </c>
      <c r="BJ60" s="374">
        <f>IF(BJ$3=1,BI60,IF(BJ$2&lt;=$F$1,'PianificazionePMO(CFI-TS)'!RU33+'PianificazionePMO(CFI-TS)'!VX33+'PianificazionePMO(CFI-TS)'!AAA33,BI60+$I60))</f>
        <v>0</v>
      </c>
      <c r="BK60" s="374">
        <f>IF(BK$3=1,BJ60,IF(BK$2&lt;=$F$1,'PianificazionePMO(CFI-TS)'!RV33+'PianificazionePMO(CFI-TS)'!VY33+'PianificazionePMO(CFI-TS)'!AAB33,BJ60+$I60))</f>
        <v>0</v>
      </c>
      <c r="BL60" s="374">
        <f>IF(BL$3=1,BK60,IF(BL$2&lt;=$F$1,'PianificazionePMO(CFI-TS)'!RW33+'PianificazionePMO(CFI-TS)'!VZ33+'PianificazionePMO(CFI-TS)'!AAC33,BK60+$I60))</f>
        <v>0</v>
      </c>
      <c r="BM60" s="374">
        <f>IF(BM$3=1,BL60,IF(BM$2&lt;=$F$1,'PianificazionePMO(CFI-TS)'!RX33+'PianificazionePMO(CFI-TS)'!WA33+'PianificazionePMO(CFI-TS)'!AAD33,BL60+$I60))</f>
        <v>0</v>
      </c>
      <c r="BN60" s="374">
        <f>IF(BN$3=1,BM60,IF(BN$2&lt;=$F$1,'PianificazionePMO(CFI-TS)'!RY33+'PianificazionePMO(CFI-TS)'!WB33+'PianificazionePMO(CFI-TS)'!AAE33,BM60+$I60))</f>
        <v>0</v>
      </c>
      <c r="BO60" s="374">
        <f>IF(BO$3=1,BN60,IF(BO$2&lt;=$F$1,'PianificazionePMO(CFI-TS)'!RZ33+'PianificazionePMO(CFI-TS)'!WC33+'PianificazionePMO(CFI-TS)'!AAF33,BN60+$I60))</f>
        <v>0</v>
      </c>
      <c r="BP60" s="374">
        <f>IF(BP$3=1,BO60,IF(BP$2&lt;=$F$1,'PianificazionePMO(CFI-TS)'!SA33+'PianificazionePMO(CFI-TS)'!WD33+'PianificazionePMO(CFI-TS)'!AAG33,BO60+$I60))</f>
        <v>0</v>
      </c>
      <c r="BQ60" s="374">
        <f>IF(BQ$3=1,BP60,IF(BQ$2&lt;=$F$1,'PianificazionePMO(CFI-TS)'!SB33+'PianificazionePMO(CFI-TS)'!WE33+'PianificazionePMO(CFI-TS)'!AAH33,BP60+$I60))</f>
        <v>0</v>
      </c>
      <c r="BR60" s="374">
        <f>IF(BR$3=1,BQ60,IF(BR$2&lt;=$F$1,'PianificazionePMO(CFI-TS)'!SC33+'PianificazionePMO(CFI-TS)'!WF33+'PianificazionePMO(CFI-TS)'!AAI33,BQ60+$I60))</f>
        <v>0</v>
      </c>
      <c r="BS60" s="374">
        <f>IF(BS$3=1,BR60,IF(BS$2&lt;=$F$1,'PianificazionePMO(CFI-TS)'!SD33+'PianificazionePMO(CFI-TS)'!WG33+'PianificazionePMO(CFI-TS)'!AAJ33,BR60+$I60))</f>
        <v>0</v>
      </c>
      <c r="BT60" s="374">
        <f>IF(BT$3=1,BS60,IF(BT$2&lt;=$F$1,'PianificazionePMO(CFI-TS)'!SE33+'PianificazionePMO(CFI-TS)'!WH33+'PianificazionePMO(CFI-TS)'!AAK33,BS60+$I60))</f>
        <v>0</v>
      </c>
      <c r="BU60" s="374">
        <f>IF(BU$3=1,BT60,IF(BU$2&lt;=$F$1,'PianificazionePMO(CFI-TS)'!SF33+'PianificazionePMO(CFI-TS)'!WI33+'PianificazionePMO(CFI-TS)'!AAL33,BT60+$I60))</f>
        <v>0</v>
      </c>
      <c r="BV60" s="374">
        <f>IF(BV$3=1,BU60,IF(BV$2&lt;=$F$1,'PianificazionePMO(CFI-TS)'!SG33+'PianificazionePMO(CFI-TS)'!WJ33+'PianificazionePMO(CFI-TS)'!AAM33,BU60+$I60))</f>
        <v>0</v>
      </c>
      <c r="BW60" s="374">
        <f>IF(BW$3=1,BV60,IF(BW$2&lt;=$F$1,'PianificazionePMO(CFI-TS)'!SH33+'PianificazionePMO(CFI-TS)'!WK33+'PianificazionePMO(CFI-TS)'!AAN33,BV60+$I60))</f>
        <v>0</v>
      </c>
      <c r="BX60" s="374">
        <f>IF(BX$3=1,BW60,IF(BX$2&lt;=$F$1,'PianificazionePMO(CFI-TS)'!SI33+'PianificazionePMO(CFI-TS)'!WL33+'PianificazionePMO(CFI-TS)'!AAO33,BW60+$I60))</f>
        <v>0</v>
      </c>
      <c r="BY60" s="374">
        <f>IF(BY$3=1,BX60,IF(BY$2&lt;=$F$1,'PianificazionePMO(CFI-TS)'!SJ33+'PianificazionePMO(CFI-TS)'!WM33+'PianificazionePMO(CFI-TS)'!AAP33,BX60+$I60))</f>
        <v>0</v>
      </c>
      <c r="BZ60" s="374">
        <f>IF(BZ$3=1,BY60,IF(BZ$2&lt;=$F$1,'PianificazionePMO(CFI-TS)'!SK33+'PianificazionePMO(CFI-TS)'!WN33+'PianificazionePMO(CFI-TS)'!AAQ33,BY60+$I60))</f>
        <v>0</v>
      </c>
      <c r="CA60" s="374">
        <f>IF(CA$3=1,BZ60,IF(CA$2&lt;=$F$1,'PianificazionePMO(CFI-TS)'!SL33+'PianificazionePMO(CFI-TS)'!WO33+'PianificazionePMO(CFI-TS)'!AAR33,BZ60+$I60))</f>
        <v>0</v>
      </c>
      <c r="CB60" s="374">
        <f>IF(CB$3=1,CA60,IF(CB$2&lt;=$F$1,'PianificazionePMO(CFI-TS)'!SM33+'PianificazionePMO(CFI-TS)'!WP33+'PianificazionePMO(CFI-TS)'!AAS33,CA60+$I60))</f>
        <v>0</v>
      </c>
      <c r="CC60" s="374">
        <f>IF(CC$3=1,CB60,IF(CC$2&lt;=$F$1,'PianificazionePMO(CFI-TS)'!SN33+'PianificazionePMO(CFI-TS)'!WQ33+'PianificazionePMO(CFI-TS)'!AAT33,CB60+$I60))</f>
        <v>0</v>
      </c>
      <c r="CD60" s="374">
        <f>IF(CD$3=1,CC60,IF(CD$2&lt;=$F$1,'PianificazionePMO(CFI-TS)'!SO33+'PianificazionePMO(CFI-TS)'!WR33+'PianificazionePMO(CFI-TS)'!AAU33,CC60+$I60))</f>
        <v>0</v>
      </c>
      <c r="CE60" s="374">
        <f>IF(CE$3=1,CD60,IF(CE$2&lt;=$F$1,'PianificazionePMO(CFI-TS)'!SP33+'PianificazionePMO(CFI-TS)'!WS33+'PianificazionePMO(CFI-TS)'!AAV33,CD60+$I60))</f>
        <v>0</v>
      </c>
      <c r="CF60" s="374">
        <f>IF(CF$3=1,CE60,IF(CF$2&lt;=$F$1,'PianificazionePMO(CFI-TS)'!SQ33+'PianificazionePMO(CFI-TS)'!WT33+'PianificazionePMO(CFI-TS)'!AAW33,CE60+$I60))</f>
        <v>0</v>
      </c>
      <c r="CG60" s="374">
        <f>IF(CG$3=1,CF60,IF(CG$2&lt;=$F$1,'PianificazionePMO(CFI-TS)'!SR33+'PianificazionePMO(CFI-TS)'!WU33+'PianificazionePMO(CFI-TS)'!AAX33,CF60+$I60))</f>
        <v>0</v>
      </c>
      <c r="CH60" s="374">
        <f>IF(CH$3=1,CG60,IF(CH$2&lt;=$F$1,'PianificazionePMO(CFI-TS)'!SS33+'PianificazionePMO(CFI-TS)'!WV33+'PianificazionePMO(CFI-TS)'!AAY33,CG60+$I60))</f>
        <v>0</v>
      </c>
      <c r="CI60" s="374">
        <f>IF(CI$3=1,CH60,IF(CI$2&lt;=$F$1,'PianificazionePMO(CFI-TS)'!ST33+'PianificazionePMO(CFI-TS)'!WW33+'PianificazionePMO(CFI-TS)'!AAZ33,CH60+$I60))</f>
        <v>0</v>
      </c>
      <c r="CJ60" s="374">
        <f>IF(CJ$3=1,CI60,IF(CJ$2&lt;=$F$1,'PianificazionePMO(CFI-TS)'!SU33+'PianificazionePMO(CFI-TS)'!WX33+'PianificazionePMO(CFI-TS)'!ABA33,CI60+$I60))</f>
        <v>0</v>
      </c>
      <c r="CK60" s="374">
        <f>IF(CK$3=1,CJ60,IF(CK$2&lt;=$F$1,'PianificazionePMO(CFI-TS)'!SV33+'PianificazionePMO(CFI-TS)'!WY33+'PianificazionePMO(CFI-TS)'!ABB33,CJ60+$I60))</f>
        <v>0</v>
      </c>
      <c r="CL60" s="374">
        <f>IF(CL$3=1,CK60,IF(CL$2&lt;=$F$1,'PianificazionePMO(CFI-TS)'!SW33+'PianificazionePMO(CFI-TS)'!WZ33+'PianificazionePMO(CFI-TS)'!ABC33,CK60+$I60))</f>
        <v>0</v>
      </c>
      <c r="CM60" s="374">
        <f>IF(CM$3=1,CL60,IF(CM$2&lt;=$F$1,'PianificazionePMO(CFI-TS)'!SX33+'PianificazionePMO(CFI-TS)'!XA33+'PianificazionePMO(CFI-TS)'!ABD33,CL60+$I60))</f>
        <v>0</v>
      </c>
      <c r="CN60" s="374">
        <f>IF(CN$3=1,CM60,IF(CN$2&lt;=$F$1,'PianificazionePMO(CFI-TS)'!SY33+'PianificazionePMO(CFI-TS)'!XB33+'PianificazionePMO(CFI-TS)'!ABE33,CM60+$I60))</f>
        <v>0</v>
      </c>
      <c r="CO60" s="374">
        <f>IF(CO$3=1,CN60,IF(CO$2&lt;=$F$1,'PianificazionePMO(CFI-TS)'!SZ33+'PianificazionePMO(CFI-TS)'!XC33+'PianificazionePMO(CFI-TS)'!ABF33,CN60+$I60))</f>
        <v>0</v>
      </c>
      <c r="CP60" s="374">
        <f>IF(CP$3=1,CO60,IF(CP$2&lt;=$F$1,'PianificazionePMO(CFI-TS)'!TA33+'PianificazionePMO(CFI-TS)'!XD33+'PianificazionePMO(CFI-TS)'!ABG33,CO60+$I60))</f>
        <v>0</v>
      </c>
      <c r="CQ60" s="374">
        <f>IF(CQ$3=1,CP60,IF(CQ$2&lt;=$F$1,'PianificazionePMO(CFI-TS)'!TB33+'PianificazionePMO(CFI-TS)'!XE33+'PianificazionePMO(CFI-TS)'!ABH33,CP60+$I60))</f>
        <v>0</v>
      </c>
      <c r="CR60" s="374">
        <f>IF(CR$3=1,CQ60,IF(CR$2&lt;=$F$1,'PianificazionePMO(CFI-TS)'!TC33+'PianificazionePMO(CFI-TS)'!XF33+'PianificazionePMO(CFI-TS)'!ABI33,CQ60+$I60))</f>
        <v>0</v>
      </c>
      <c r="CS60" s="374">
        <f>IF(CS$3=1,CR60,IF(CS$2&lt;=$F$1,'PianificazionePMO(CFI-TS)'!TD33+'PianificazionePMO(CFI-TS)'!XG33+'PianificazionePMO(CFI-TS)'!ABJ33,CR60+$I60))</f>
        <v>0</v>
      </c>
      <c r="CT60" s="374">
        <f>IF(CT$3=1,CS60,IF(CT$2&lt;=$F$1,'PianificazionePMO(CFI-TS)'!TE33+'PianificazionePMO(CFI-TS)'!XH33+'PianificazionePMO(CFI-TS)'!ABK33,CS60+$I60))</f>
        <v>0</v>
      </c>
      <c r="CU60" s="374">
        <f>IF(CU$3=1,CT60,IF(CU$2&lt;=$F$1,'PianificazionePMO(CFI-TS)'!TF33+'PianificazionePMO(CFI-TS)'!XI33+'PianificazionePMO(CFI-TS)'!ABL33,CT60+$I60))</f>
        <v>0</v>
      </c>
      <c r="CV60" s="374">
        <f>IF(CV$3=1,CU60,IF(CV$2&lt;=$F$1,'PianificazionePMO(CFI-TS)'!TG33+'PianificazionePMO(CFI-TS)'!XJ33+'PianificazionePMO(CFI-TS)'!ABM33,CU60+$I60))</f>
        <v>0</v>
      </c>
      <c r="CW60" s="374">
        <f>IF(CW$3=1,CV60,IF(CW$2&lt;=$F$1,'PianificazionePMO(CFI-TS)'!TH33+'PianificazionePMO(CFI-TS)'!XK33+'PianificazionePMO(CFI-TS)'!ABN33,CV60+$I60))</f>
        <v>0</v>
      </c>
      <c r="CX60" s="374">
        <f>IF(CX$3=1,CW60,IF(CX$2&lt;=$F$1,'PianificazionePMO(CFI-TS)'!TI33+'PianificazionePMO(CFI-TS)'!XL33+'PianificazionePMO(CFI-TS)'!ABO33,CW60+$I60))</f>
        <v>0</v>
      </c>
      <c r="CY60" s="374">
        <f>IF(CY$3=1,CX60,IF(CY$2&lt;=$F$1,'PianificazionePMO(CFI-TS)'!TJ33+'PianificazionePMO(CFI-TS)'!XM33+'PianificazionePMO(CFI-TS)'!ABP33,CX60+$I60))</f>
        <v>0</v>
      </c>
      <c r="CZ60" s="374">
        <f>IF(CZ$3=1,CY60,IF(CZ$2&lt;=$F$1,'PianificazionePMO(CFI-TS)'!TK33+'PianificazionePMO(CFI-TS)'!XN33+'PianificazionePMO(CFI-TS)'!ABQ33,CY60+$I60))</f>
        <v>0</v>
      </c>
      <c r="DA60" s="374">
        <f>IF(DA$3=1,CZ60,IF(DA$2&lt;=$F$1,'PianificazionePMO(CFI-TS)'!TL33+'PianificazionePMO(CFI-TS)'!XO33+'PianificazionePMO(CFI-TS)'!ABR33,CZ60+$I60))</f>
        <v>0</v>
      </c>
      <c r="DB60" s="374">
        <f>IF(DB$3=1,DA60,IF(DB$2&lt;=$F$1,'PianificazionePMO(CFI-TS)'!TM33+'PianificazionePMO(CFI-TS)'!XP33+'PianificazionePMO(CFI-TS)'!ABS33,DA60+$I60))</f>
        <v>0</v>
      </c>
      <c r="DC60" s="374">
        <f>IF(DC$3=1,DB60,IF(DC$2&lt;=$F$1,'PianificazionePMO(CFI-TS)'!TN33+'PianificazionePMO(CFI-TS)'!XQ33+'PianificazionePMO(CFI-TS)'!ABT33,DB60+$I60))</f>
        <v>0</v>
      </c>
      <c r="DD60" s="374">
        <f>IF(DD$3=1,DC60,IF(DD$2&lt;=$F$1,'PianificazionePMO(CFI-TS)'!TO33+'PianificazionePMO(CFI-TS)'!XR33+'PianificazionePMO(CFI-TS)'!ABU33,DC60+$I60))</f>
        <v>0</v>
      </c>
      <c r="DE60" s="374">
        <f>IF(DE$3=1,DD60,IF(DE$2&lt;=$F$1,'PianificazionePMO(CFI-TS)'!TP33+'PianificazionePMO(CFI-TS)'!XS33+'PianificazionePMO(CFI-TS)'!ABV33,DD60+$I60))</f>
        <v>0</v>
      </c>
      <c r="DF60" s="374">
        <f>IF(DF$3=1,DE60,IF(DF$2&lt;=$F$1,'PianificazionePMO(CFI-TS)'!TQ33+'PianificazionePMO(CFI-TS)'!XT33+'PianificazionePMO(CFI-TS)'!ABW33,DE60+$I60))</f>
        <v>0</v>
      </c>
      <c r="DG60" s="374">
        <f>IF(DG$3=1,DF60,IF(DG$2&lt;=$F$1,'PianificazionePMO(CFI-TS)'!TR33+'PianificazionePMO(CFI-TS)'!XU33+'PianificazionePMO(CFI-TS)'!ABX33,DF60+$I60))</f>
        <v>0</v>
      </c>
      <c r="DH60" s="374">
        <f>IF(DH$3=1,DG60,IF(DH$2&lt;=$F$1,'PianificazionePMO(CFI-TS)'!TS33+'PianificazionePMO(CFI-TS)'!XV33+'PianificazionePMO(CFI-TS)'!ABY33,DG60+$I60))</f>
        <v>0</v>
      </c>
      <c r="DI60" s="374">
        <f>IF(DI$3=1,DH60,IF(DI$2&lt;=$F$1,'PianificazionePMO(CFI-TS)'!TT33+'PianificazionePMO(CFI-TS)'!XW33+'PianificazionePMO(CFI-TS)'!ABZ33,DH60+$I60))</f>
        <v>0</v>
      </c>
      <c r="DJ60" s="374">
        <f>IF(DJ$3=1,DI60,IF(DJ$2&lt;=$F$1,'PianificazionePMO(CFI-TS)'!TU33+'PianificazionePMO(CFI-TS)'!XX33+'PianificazionePMO(CFI-TS)'!ACA33,DI60+$I60))</f>
        <v>0</v>
      </c>
      <c r="DK60" s="374"/>
      <c r="DL60" s="374"/>
      <c r="DM60" s="374"/>
      <c r="DN60" s="371"/>
      <c r="DO60" s="371"/>
      <c r="DP60" s="371"/>
      <c r="DQ60" s="371"/>
      <c r="DR60" s="371"/>
      <c r="DS60" s="371"/>
      <c r="DT60" s="371"/>
      <c r="DU60" s="371"/>
      <c r="DV60" s="371"/>
      <c r="DW60" s="371"/>
      <c r="DX60" s="371"/>
      <c r="DY60" s="371"/>
      <c r="DZ60" s="371"/>
      <c r="EA60" s="371"/>
      <c r="EB60" s="371"/>
      <c r="EC60" s="371"/>
      <c r="ED60" s="371"/>
      <c r="EE60" s="371"/>
      <c r="EF60" s="371"/>
      <c r="EG60" s="371"/>
      <c r="EH60" s="371"/>
      <c r="EI60" s="371"/>
      <c r="EJ60" s="371"/>
      <c r="EK60" s="371"/>
      <c r="EL60" s="371"/>
      <c r="EM60" s="371"/>
      <c r="EN60" s="371"/>
      <c r="EO60" s="371"/>
      <c r="EP60" s="371"/>
      <c r="EQ60" s="371"/>
      <c r="ER60" s="371"/>
      <c r="ES60" s="371"/>
      <c r="ET60" s="371"/>
      <c r="EU60" s="371"/>
      <c r="EV60" s="371"/>
      <c r="EW60" s="371"/>
      <c r="EX60" s="371"/>
      <c r="EY60" s="371"/>
      <c r="EZ60" s="371"/>
      <c r="FA60" s="371"/>
      <c r="FB60" s="371"/>
      <c r="FC60" s="371"/>
      <c r="FD60" s="371"/>
      <c r="FE60" s="371"/>
      <c r="FF60" s="371"/>
      <c r="FG60" s="371"/>
      <c r="FH60" s="371"/>
      <c r="FI60" s="371"/>
      <c r="FJ60" s="371"/>
    </row>
    <row r="61" spans="1:166" outlineLevel="1">
      <c r="A61" s="824"/>
      <c r="B61" s="362">
        <f t="shared" si="21"/>
        <v>0</v>
      </c>
      <c r="C61" s="362">
        <f t="shared" si="22"/>
        <v>0</v>
      </c>
      <c r="D61" s="362">
        <f t="shared" si="23"/>
        <v>0</v>
      </c>
      <c r="E61" s="369"/>
      <c r="F61" s="370"/>
      <c r="G61" s="369"/>
      <c r="H61" s="378"/>
      <c r="N61" s="374">
        <f>IF(N$3=1,M61,IF(N$2&lt;=$F$1,'PianificazionePMO(CFI-TS)'!PY34+'PianificazionePMO(CFI-TS)'!UB34+'PianificazionePMO(CFI-TS)'!YE34,$J31+$I31))</f>
        <v>0</v>
      </c>
      <c r="O61" s="374">
        <f>IF(O$3=1,N61,IF(O$2&lt;=$F$1,'PianificazionePMO(CFI-TS)'!PZ34+'PianificazionePMO(CFI-TS)'!UC34+'PianificazionePMO(CFI-TS)'!YF34,$J31+$I31))</f>
        <v>0</v>
      </c>
      <c r="P61" s="374">
        <f>IF(P$3=1,O61,IF(P$2&lt;=$F$1,'PianificazionePMO(CFI-TS)'!QA34+'PianificazionePMO(CFI-TS)'!UD34+'PianificazionePMO(CFI-TS)'!YG34,$J31+$I31))</f>
        <v>0</v>
      </c>
      <c r="Q61" s="374">
        <f>IF(Q$3=1,P61,IF(Q$2&lt;=$F$1,'PianificazionePMO(CFI-TS)'!QB34+'PianificazionePMO(CFI-TS)'!UE34+'PianificazionePMO(CFI-TS)'!YH34,$J31+$I31))</f>
        <v>0</v>
      </c>
      <c r="R61" s="374">
        <f>IF(R$3=1,Q61,IF(R$2&lt;=$F$1,'PianificazionePMO(CFI-TS)'!QC34+'PianificazionePMO(CFI-TS)'!UF34+'PianificazionePMO(CFI-TS)'!YI34,$J31+$I31))</f>
        <v>0</v>
      </c>
      <c r="S61" s="374">
        <f>IF(S$3=1,R61,IF(S$2&lt;=$F$1,'PianificazionePMO(CFI-TS)'!QD34+'PianificazionePMO(CFI-TS)'!UG34+'PianificazionePMO(CFI-TS)'!YJ34,$J31+$I31))</f>
        <v>0</v>
      </c>
      <c r="T61" s="374">
        <f>IF(T$3=1,S61,IF(T$2&lt;=$F$1,'PianificazionePMO(CFI-TS)'!QE34+'PianificazionePMO(CFI-TS)'!UH34+'PianificazionePMO(CFI-TS)'!YK34,$J31+$I31))</f>
        <v>0</v>
      </c>
      <c r="U61" s="374">
        <f>IF(U$3=1,T61,IF(U$2&lt;=$F$1,'PianificazionePMO(CFI-TS)'!QF34+'PianificazionePMO(CFI-TS)'!UI34+'PianificazionePMO(CFI-TS)'!YL34,$J31+$I31))</f>
        <v>0</v>
      </c>
      <c r="V61" s="374">
        <f>IF(V$3=1,U61,IF(V$2&lt;=$F$1,'PianificazionePMO(CFI-TS)'!QG34+'PianificazionePMO(CFI-TS)'!UJ34+'PianificazionePMO(CFI-TS)'!YM34,$J31+$I31))</f>
        <v>0</v>
      </c>
      <c r="W61" s="374">
        <f>IF(W$3=1,V61,IF(W$2&lt;=$F$1,'PianificazionePMO(CFI-TS)'!QH34+'PianificazionePMO(CFI-TS)'!UK34+'PianificazionePMO(CFI-TS)'!YN34,$J31+$I31))</f>
        <v>0</v>
      </c>
      <c r="X61" s="374">
        <f>IF(X$3=1,W61,IF(X$2&lt;=$F$1,'PianificazionePMO(CFI-TS)'!QI34+'PianificazionePMO(CFI-TS)'!UL34+'PianificazionePMO(CFI-TS)'!YO34,$J31+$I31))</f>
        <v>0</v>
      </c>
      <c r="Y61" s="374">
        <f>IF(Y$3=1,X61,IF(Y$2&lt;=$F$1,'PianificazionePMO(CFI-TS)'!QJ34+'PianificazionePMO(CFI-TS)'!UM34+'PianificazionePMO(CFI-TS)'!YP34,$J31+$I31))</f>
        <v>0</v>
      </c>
      <c r="Z61" s="374">
        <f>IF(Z$3=1,Y61,IF(Z$2&lt;=$F$1,'PianificazionePMO(CFI-TS)'!QK34+'PianificazionePMO(CFI-TS)'!UN34+'PianificazionePMO(CFI-TS)'!YQ34,$J31+$I31))</f>
        <v>0</v>
      </c>
      <c r="AA61" s="374">
        <f>IF(AA$3=1,Z61,IF(AA$2&lt;=$F$1,'PianificazionePMO(CFI-TS)'!QL34+'PianificazionePMO(CFI-TS)'!UO34+'PianificazionePMO(CFI-TS)'!YR34,$J31+$I31))</f>
        <v>0</v>
      </c>
      <c r="AB61" s="374">
        <f>IF(AB$3=1,AA61,IF(AB$2&lt;=$F$1,'PianificazionePMO(CFI-TS)'!QM34+'PianificazionePMO(CFI-TS)'!UP34+'PianificazionePMO(CFI-TS)'!YS34,$J31+$I31))</f>
        <v>0</v>
      </c>
      <c r="AC61" s="374">
        <f>IF(AC$3=1,AB61,IF(AC$2&lt;=$F$1,'PianificazionePMO(CFI-TS)'!QN34+'PianificazionePMO(CFI-TS)'!UQ34+'PianificazionePMO(CFI-TS)'!YT34,$J31+$I31))</f>
        <v>0</v>
      </c>
      <c r="AD61" s="374">
        <f>IF(AD$3=1,AC61,IF(AD$2&lt;=$F$1,'PianificazionePMO(CFI-TS)'!QO34+'PianificazionePMO(CFI-TS)'!UR34+'PianificazionePMO(CFI-TS)'!YU34,$J31+$I31))</f>
        <v>0</v>
      </c>
      <c r="AE61" s="374">
        <f>IF(AE$3=1,AD61,IF(AE$2&lt;=$F$1,'PianificazionePMO(CFI-TS)'!QP34+'PianificazionePMO(CFI-TS)'!US34+'PianificazionePMO(CFI-TS)'!YV34,$J31+$I31))</f>
        <v>0</v>
      </c>
      <c r="AF61" s="374">
        <f>IF(AF$3=1,AE61,IF(AF$2&lt;=$F$1,'PianificazionePMO(CFI-TS)'!QQ34+'PianificazionePMO(CFI-TS)'!UT34+'PianificazionePMO(CFI-TS)'!YW34,$J31+$I31))</f>
        <v>0</v>
      </c>
      <c r="AG61" s="374">
        <f>IF(AG$3=1,AF61,IF(AG$2&lt;=$F$1,'PianificazionePMO(CFI-TS)'!QR34+'PianificazionePMO(CFI-TS)'!UU34+'PianificazionePMO(CFI-TS)'!YX34,$J31+$I31))</f>
        <v>0</v>
      </c>
      <c r="AH61" s="374">
        <f>IF(AH$3=1,AG61,IF(AH$2&lt;=$F$1,'PianificazionePMO(CFI-TS)'!QS34+'PianificazionePMO(CFI-TS)'!UV34+'PianificazionePMO(CFI-TS)'!YY34,$J31+$I31))</f>
        <v>0</v>
      </c>
      <c r="AI61" s="374">
        <f>IF(AI$3=1,AH61,IF(AI$2&lt;=$F$1,'PianificazionePMO(CFI-TS)'!QT34+'PianificazionePMO(CFI-TS)'!UW34+'PianificazionePMO(CFI-TS)'!YZ34,$J31+$I31))</f>
        <v>0</v>
      </c>
      <c r="AJ61" s="374">
        <f>IF(AJ$3=1,AI61,IF(AJ$2&lt;=$F$1,'PianificazionePMO(CFI-TS)'!QU34+'PianificazionePMO(CFI-TS)'!UX34+'PianificazionePMO(CFI-TS)'!ZA34,$J31+$I31))</f>
        <v>0</v>
      </c>
      <c r="AK61" s="374">
        <f>IF(AK$3=1,AJ61,IF(AK$2&lt;=$F$1,'PianificazionePMO(CFI-TS)'!QV34+'PianificazionePMO(CFI-TS)'!UY34+'PianificazionePMO(CFI-TS)'!ZB34,$J31+$I31))</f>
        <v>0</v>
      </c>
      <c r="AL61" s="374">
        <f>IF(AL$3=1,AK61,IF(AL$2&lt;=$F$1,'PianificazionePMO(CFI-TS)'!QW34+'PianificazionePMO(CFI-TS)'!UZ34+'PianificazionePMO(CFI-TS)'!ZC34,$J31+$I31))</f>
        <v>0</v>
      </c>
      <c r="AM61" s="374">
        <f>IF(AM$3=1,AL61,IF(AM$2&lt;=$F$1,'PianificazionePMO(CFI-TS)'!QX34+'PianificazionePMO(CFI-TS)'!VA34+'PianificazionePMO(CFI-TS)'!ZD34,$J31+$I31))</f>
        <v>0</v>
      </c>
      <c r="AN61" s="374">
        <f>IF(AN$3=1,AM61,IF(AN$2&lt;=$F$1,'PianificazionePMO(CFI-TS)'!QY34+'PianificazionePMO(CFI-TS)'!VB34+'PianificazionePMO(CFI-TS)'!ZE34,$J31+$I31))</f>
        <v>0</v>
      </c>
      <c r="AO61" s="374">
        <f>IF(AO$3=1,AN61,IF(AO$2&lt;=$F$1,'PianificazionePMO(CFI-TS)'!QZ34+'PianificazionePMO(CFI-TS)'!VC34+'PianificazionePMO(CFI-TS)'!ZF34,$J31+$I31))</f>
        <v>0</v>
      </c>
      <c r="AP61" s="374">
        <f>IF(AP$3=1,AO61,IF(AP$2&lt;=$F$1,'PianificazionePMO(CFI-TS)'!RA34+'PianificazionePMO(CFI-TS)'!VD34+'PianificazionePMO(CFI-TS)'!ZG34,$J31+$I31))</f>
        <v>0</v>
      </c>
      <c r="AQ61" s="374">
        <f>IF(AQ$3=1,AP61,IF(AQ$2&lt;=$F$1,'PianificazionePMO(CFI-TS)'!RB34+'PianificazionePMO(CFI-TS)'!VE34+'PianificazionePMO(CFI-TS)'!ZH34,$J31+$I31))</f>
        <v>0</v>
      </c>
      <c r="AR61" s="374">
        <f>IF(AR$3=1,AQ61,IF(AR$2&lt;=$F$1,'PianificazionePMO(CFI-TS)'!RC34+'PianificazionePMO(CFI-TS)'!VF34+'PianificazionePMO(CFI-TS)'!ZI34,$J31+$I31))</f>
        <v>0</v>
      </c>
      <c r="AS61" s="374">
        <f>IF(AS$3=1,AR61,IF(AS$2&lt;=$F$1,'PianificazionePMO(CFI-TS)'!RD34+'PianificazionePMO(CFI-TS)'!VG34+'PianificazionePMO(CFI-TS)'!ZJ34,$J31+$I31))</f>
        <v>0</v>
      </c>
      <c r="AT61" s="374">
        <f>IF(AT$3=1,AS61,IF(AT$2&lt;=$F$1,'PianificazionePMO(CFI-TS)'!RE34+'PianificazionePMO(CFI-TS)'!VH34+'PianificazionePMO(CFI-TS)'!ZK34,$J31+$I31))</f>
        <v>0</v>
      </c>
      <c r="AU61" s="374">
        <f>IF(AU$3=1,AT61,IF(AU$2&lt;=$F$1,'PianificazionePMO(CFI-TS)'!RF34+'PianificazionePMO(CFI-TS)'!VI34+'PianificazionePMO(CFI-TS)'!ZL34,$J31+$I31))</f>
        <v>0</v>
      </c>
      <c r="AV61" s="374">
        <f>IF(AV$3=1,AU61,IF(AV$2&lt;=$F$1,'PianificazionePMO(CFI-TS)'!RG34+'PianificazionePMO(CFI-TS)'!VJ34+'PianificazionePMO(CFI-TS)'!ZM34,$J31+$I31))</f>
        <v>0</v>
      </c>
      <c r="AW61" s="374">
        <f>IF(AW$3=1,AV61,IF(AW$2&lt;=$F$1,'PianificazionePMO(CFI-TS)'!RH34+'PianificazionePMO(CFI-TS)'!VK34+'PianificazionePMO(CFI-TS)'!ZN34,$J31+$I31))</f>
        <v>0</v>
      </c>
      <c r="AX61" s="374">
        <f>IF(AX$3=1,AW61,IF(AX$2&lt;=$F$1,'PianificazionePMO(CFI-TS)'!RI34+'PianificazionePMO(CFI-TS)'!VL34+'PianificazionePMO(CFI-TS)'!ZO34,$J31+$I31))</f>
        <v>0</v>
      </c>
      <c r="AY61" s="374">
        <f>IF(AY$3=1,AX61,IF(AY$2&lt;=$F$1,'PianificazionePMO(CFI-TS)'!RJ34+'PianificazionePMO(CFI-TS)'!VM34+'PianificazionePMO(CFI-TS)'!ZP34,$J31+$I31))</f>
        <v>0</v>
      </c>
      <c r="AZ61" s="374">
        <f>IF(AZ$3=1,AY61,IF(AZ$2&lt;=$F$1,'PianificazionePMO(CFI-TS)'!RK34+'PianificazionePMO(CFI-TS)'!VN34+'PianificazionePMO(CFI-TS)'!ZQ34,$J31+$I31))</f>
        <v>0</v>
      </c>
      <c r="BA61" s="374">
        <f>IF(BA$3=1,AZ61,IF(BA$2&lt;=$F$1,'PianificazionePMO(CFI-TS)'!RL34+'PianificazionePMO(CFI-TS)'!VO34+'PianificazionePMO(CFI-TS)'!ZR34,$J31+$I31))</f>
        <v>0</v>
      </c>
      <c r="BB61" s="374">
        <f>IF(BB$3=1,BA61,IF(BB$2&lt;=$F$1,'PianificazionePMO(CFI-TS)'!RM34+'PianificazionePMO(CFI-TS)'!VP34+'PianificazionePMO(CFI-TS)'!ZS34,$J31+$I31))</f>
        <v>0</v>
      </c>
      <c r="BC61" s="374">
        <f>IF(BC$3=1,BB61,IF(BC$2&lt;=$F$1,'PianificazionePMO(CFI-TS)'!RN34+'PianificazionePMO(CFI-TS)'!VQ34+'PianificazionePMO(CFI-TS)'!ZT34,$J31+$I31))</f>
        <v>0</v>
      </c>
      <c r="BD61" s="374">
        <f>IF(BD$3=1,BC61,IF(BD$2&lt;=$F$1,'PianificazionePMO(CFI-TS)'!RO34+'PianificazionePMO(CFI-TS)'!VR34+'PianificazionePMO(CFI-TS)'!ZU34,$J31+$I31))</f>
        <v>0</v>
      </c>
      <c r="BE61" s="374">
        <f>IF(BE$3=1,BD61,IF(BE$2&lt;=$F$1,'PianificazionePMO(CFI-TS)'!RP34+'PianificazionePMO(CFI-TS)'!VS34+'PianificazionePMO(CFI-TS)'!ZV34,$J31+$I31))</f>
        <v>0</v>
      </c>
      <c r="BF61" s="374">
        <f>IF(BF$3=1,BE61,IF(BF$2&lt;=$F$1,'PianificazionePMO(CFI-TS)'!RQ34+'PianificazionePMO(CFI-TS)'!VT34+'PianificazionePMO(CFI-TS)'!ZW34,$J31+$I31))</f>
        <v>0</v>
      </c>
      <c r="BG61" s="374">
        <f>IF(BG$3=1,BF61,IF(BG$2&lt;=$F$1,'PianificazionePMO(CFI-TS)'!RR34+'PianificazionePMO(CFI-TS)'!VU34+'PianificazionePMO(CFI-TS)'!ZX34,$J31+$I31))</f>
        <v>0</v>
      </c>
      <c r="BH61" s="374">
        <f>IF(BH$3=1,BG61,IF(BH$2&lt;=$F$1,'PianificazionePMO(CFI-TS)'!RS34+'PianificazionePMO(CFI-TS)'!VV34+'PianificazionePMO(CFI-TS)'!ZY34,$J31+$I31))</f>
        <v>0</v>
      </c>
      <c r="BI61" s="374">
        <f>IF(BI$3=1,BH61,IF(BI$2&lt;=$F$1,'PianificazionePMO(CFI-TS)'!RT34+'PianificazionePMO(CFI-TS)'!VW34+'PianificazionePMO(CFI-TS)'!ZZ34,BH61+$I61))</f>
        <v>0</v>
      </c>
      <c r="BJ61" s="374">
        <f>IF(BJ$3=1,BI61,IF(BJ$2&lt;=$F$1,'PianificazionePMO(CFI-TS)'!RU34+'PianificazionePMO(CFI-TS)'!VX34+'PianificazionePMO(CFI-TS)'!AAA34,BI61+$I61))</f>
        <v>0</v>
      </c>
      <c r="BK61" s="374">
        <f>IF(BK$3=1,BJ61,IF(BK$2&lt;=$F$1,'PianificazionePMO(CFI-TS)'!RV34+'PianificazionePMO(CFI-TS)'!VY34+'PianificazionePMO(CFI-TS)'!AAB34,BJ61+$I61))</f>
        <v>0</v>
      </c>
      <c r="BL61" s="374">
        <f>IF(BL$3=1,BK61,IF(BL$2&lt;=$F$1,'PianificazionePMO(CFI-TS)'!RW34+'PianificazionePMO(CFI-TS)'!VZ34+'PianificazionePMO(CFI-TS)'!AAC34,BK61+$I61))</f>
        <v>0</v>
      </c>
      <c r="BM61" s="374">
        <f>IF(BM$3=1,BL61,IF(BM$2&lt;=$F$1,'PianificazionePMO(CFI-TS)'!RX34+'PianificazionePMO(CFI-TS)'!WA34+'PianificazionePMO(CFI-TS)'!AAD34,BL61+$I61))</f>
        <v>0</v>
      </c>
      <c r="BN61" s="374">
        <f>IF(BN$3=1,BM61,IF(BN$2&lt;=$F$1,'PianificazionePMO(CFI-TS)'!RY34+'PianificazionePMO(CFI-TS)'!WB34+'PianificazionePMO(CFI-TS)'!AAE34,BM61+$I61))</f>
        <v>0</v>
      </c>
      <c r="BO61" s="374">
        <f>IF(BO$3=1,BN61,IF(BO$2&lt;=$F$1,'PianificazionePMO(CFI-TS)'!RZ34+'PianificazionePMO(CFI-TS)'!WC34+'PianificazionePMO(CFI-TS)'!AAF34,BN61+$I61))</f>
        <v>0</v>
      </c>
      <c r="BP61" s="374">
        <f>IF(BP$3=1,BO61,IF(BP$2&lt;=$F$1,'PianificazionePMO(CFI-TS)'!SA34+'PianificazionePMO(CFI-TS)'!WD34+'PianificazionePMO(CFI-TS)'!AAG34,BO61+$I61))</f>
        <v>0</v>
      </c>
      <c r="BQ61" s="374">
        <f>IF(BQ$3=1,BP61,IF(BQ$2&lt;=$F$1,'PianificazionePMO(CFI-TS)'!SB34+'PianificazionePMO(CFI-TS)'!WE34+'PianificazionePMO(CFI-TS)'!AAH34,BP61+$I61))</f>
        <v>0</v>
      </c>
      <c r="BR61" s="374">
        <f>IF(BR$3=1,BQ61,IF(BR$2&lt;=$F$1,'PianificazionePMO(CFI-TS)'!SC34+'PianificazionePMO(CFI-TS)'!WF34+'PianificazionePMO(CFI-TS)'!AAI34,BQ61+$I61))</f>
        <v>0</v>
      </c>
      <c r="BS61" s="374">
        <f>IF(BS$3=1,BR61,IF(BS$2&lt;=$F$1,'PianificazionePMO(CFI-TS)'!SD34+'PianificazionePMO(CFI-TS)'!WG34+'PianificazionePMO(CFI-TS)'!AAJ34,BR61+$I61))</f>
        <v>0</v>
      </c>
      <c r="BT61" s="374">
        <f>IF(BT$3=1,BS61,IF(BT$2&lt;=$F$1,'PianificazionePMO(CFI-TS)'!SE34+'PianificazionePMO(CFI-TS)'!WH34+'PianificazionePMO(CFI-TS)'!AAK34,BS61+$I61))</f>
        <v>0</v>
      </c>
      <c r="BU61" s="374">
        <f>IF(BU$3=1,BT61,IF(BU$2&lt;=$F$1,'PianificazionePMO(CFI-TS)'!SF34+'PianificazionePMO(CFI-TS)'!WI34+'PianificazionePMO(CFI-TS)'!AAL34,BT61+$I61))</f>
        <v>0</v>
      </c>
      <c r="BV61" s="374">
        <f>IF(BV$3=1,BU61,IF(BV$2&lt;=$F$1,'PianificazionePMO(CFI-TS)'!SG34+'PianificazionePMO(CFI-TS)'!WJ34+'PianificazionePMO(CFI-TS)'!AAM34,BU61+$I61))</f>
        <v>0</v>
      </c>
      <c r="BW61" s="374">
        <f>IF(BW$3=1,BV61,IF(BW$2&lt;=$F$1,'PianificazionePMO(CFI-TS)'!SH34+'PianificazionePMO(CFI-TS)'!WK34+'PianificazionePMO(CFI-TS)'!AAN34,BV61+$I61))</f>
        <v>0</v>
      </c>
      <c r="BX61" s="374">
        <f>IF(BX$3=1,BW61,IF(BX$2&lt;=$F$1,'PianificazionePMO(CFI-TS)'!SI34+'PianificazionePMO(CFI-TS)'!WL34+'PianificazionePMO(CFI-TS)'!AAO34,BW61+$I61))</f>
        <v>0</v>
      </c>
      <c r="BY61" s="374">
        <f>IF(BY$3=1,BX61,IF(BY$2&lt;=$F$1,'PianificazionePMO(CFI-TS)'!SJ34+'PianificazionePMO(CFI-TS)'!WM34+'PianificazionePMO(CFI-TS)'!AAP34,BX61+$I61))</f>
        <v>0</v>
      </c>
      <c r="BZ61" s="374">
        <f>IF(BZ$3=1,BY61,IF(BZ$2&lt;=$F$1,'PianificazionePMO(CFI-TS)'!SK34+'PianificazionePMO(CFI-TS)'!WN34+'PianificazionePMO(CFI-TS)'!AAQ34,BY61+$I61))</f>
        <v>0</v>
      </c>
      <c r="CA61" s="374">
        <f>IF(CA$3=1,BZ61,IF(CA$2&lt;=$F$1,'PianificazionePMO(CFI-TS)'!SL34+'PianificazionePMO(CFI-TS)'!WO34+'PianificazionePMO(CFI-TS)'!AAR34,BZ61+$I61))</f>
        <v>0</v>
      </c>
      <c r="CB61" s="374">
        <f>IF(CB$3=1,CA61,IF(CB$2&lt;=$F$1,'PianificazionePMO(CFI-TS)'!SM34+'PianificazionePMO(CFI-TS)'!WP34+'PianificazionePMO(CFI-TS)'!AAS34,CA61+$I61))</f>
        <v>0</v>
      </c>
      <c r="CC61" s="374">
        <f>IF(CC$3=1,CB61,IF(CC$2&lt;=$F$1,'PianificazionePMO(CFI-TS)'!SN34+'PianificazionePMO(CFI-TS)'!WQ34+'PianificazionePMO(CFI-TS)'!AAT34,CB61+$I61))</f>
        <v>0</v>
      </c>
      <c r="CD61" s="374">
        <f>IF(CD$3=1,CC61,IF(CD$2&lt;=$F$1,'PianificazionePMO(CFI-TS)'!SO34+'PianificazionePMO(CFI-TS)'!WR34+'PianificazionePMO(CFI-TS)'!AAU34,CC61+$I61))</f>
        <v>0</v>
      </c>
      <c r="CE61" s="374">
        <f>IF(CE$3=1,CD61,IF(CE$2&lt;=$F$1,'PianificazionePMO(CFI-TS)'!SP34+'PianificazionePMO(CFI-TS)'!WS34+'PianificazionePMO(CFI-TS)'!AAV34,CD61+$I61))</f>
        <v>0</v>
      </c>
      <c r="CF61" s="374">
        <f>IF(CF$3=1,CE61,IF(CF$2&lt;=$F$1,'PianificazionePMO(CFI-TS)'!SQ34+'PianificazionePMO(CFI-TS)'!WT34+'PianificazionePMO(CFI-TS)'!AAW34,CE61+$I61))</f>
        <v>0</v>
      </c>
      <c r="CG61" s="374">
        <f>IF(CG$3=1,CF61,IF(CG$2&lt;=$F$1,'PianificazionePMO(CFI-TS)'!SR34+'PianificazionePMO(CFI-TS)'!WU34+'PianificazionePMO(CFI-TS)'!AAX34,CF61+$I61))</f>
        <v>0</v>
      </c>
      <c r="CH61" s="374">
        <f>IF(CH$3=1,CG61,IF(CH$2&lt;=$F$1,'PianificazionePMO(CFI-TS)'!SS34+'PianificazionePMO(CFI-TS)'!WV34+'PianificazionePMO(CFI-TS)'!AAY34,CG61+$I61))</f>
        <v>0</v>
      </c>
      <c r="CI61" s="374">
        <f>IF(CI$3=1,CH61,IF(CI$2&lt;=$F$1,'PianificazionePMO(CFI-TS)'!ST34+'PianificazionePMO(CFI-TS)'!WW34+'PianificazionePMO(CFI-TS)'!AAZ34,CH61+$I61))</f>
        <v>0</v>
      </c>
      <c r="CJ61" s="374">
        <f>IF(CJ$3=1,CI61,IF(CJ$2&lt;=$F$1,'PianificazionePMO(CFI-TS)'!SU34+'PianificazionePMO(CFI-TS)'!WX34+'PianificazionePMO(CFI-TS)'!ABA34,CI61+$I61))</f>
        <v>0</v>
      </c>
      <c r="CK61" s="374">
        <f>IF(CK$3=1,CJ61,IF(CK$2&lt;=$F$1,'PianificazionePMO(CFI-TS)'!SV34+'PianificazionePMO(CFI-TS)'!WY34+'PianificazionePMO(CFI-TS)'!ABB34,CJ61+$I61))</f>
        <v>0</v>
      </c>
      <c r="CL61" s="374">
        <f>IF(CL$3=1,CK61,IF(CL$2&lt;=$F$1,'PianificazionePMO(CFI-TS)'!SW34+'PianificazionePMO(CFI-TS)'!WZ34+'PianificazionePMO(CFI-TS)'!ABC34,CK61+$I61))</f>
        <v>0</v>
      </c>
      <c r="CM61" s="374">
        <f>IF(CM$3=1,CL61,IF(CM$2&lt;=$F$1,'PianificazionePMO(CFI-TS)'!SX34+'PianificazionePMO(CFI-TS)'!XA34+'PianificazionePMO(CFI-TS)'!ABD34,CL61+$I61))</f>
        <v>0</v>
      </c>
      <c r="CN61" s="374">
        <f>IF(CN$3=1,CM61,IF(CN$2&lt;=$F$1,'PianificazionePMO(CFI-TS)'!SY34+'PianificazionePMO(CFI-TS)'!XB34+'PianificazionePMO(CFI-TS)'!ABE34,CM61+$I61))</f>
        <v>0</v>
      </c>
      <c r="CO61" s="374">
        <f>IF(CO$3=1,CN61,IF(CO$2&lt;=$F$1,'PianificazionePMO(CFI-TS)'!SZ34+'PianificazionePMO(CFI-TS)'!XC34+'PianificazionePMO(CFI-TS)'!ABF34,CN61+$I61))</f>
        <v>0</v>
      </c>
      <c r="CP61" s="374">
        <f>IF(CP$3=1,CO61,IF(CP$2&lt;=$F$1,'PianificazionePMO(CFI-TS)'!TA34+'PianificazionePMO(CFI-TS)'!XD34+'PianificazionePMO(CFI-TS)'!ABG34,CO61+$I61))</f>
        <v>0</v>
      </c>
      <c r="CQ61" s="374">
        <f>IF(CQ$3=1,CP61,IF(CQ$2&lt;=$F$1,'PianificazionePMO(CFI-TS)'!TB34+'PianificazionePMO(CFI-TS)'!XE34+'PianificazionePMO(CFI-TS)'!ABH34,CP61+$I61))</f>
        <v>0</v>
      </c>
      <c r="CR61" s="374">
        <f>IF(CR$3=1,CQ61,IF(CR$2&lt;=$F$1,'PianificazionePMO(CFI-TS)'!TC34+'PianificazionePMO(CFI-TS)'!XF34+'PianificazionePMO(CFI-TS)'!ABI34,CQ61+$I61))</f>
        <v>0</v>
      </c>
      <c r="CS61" s="374">
        <f>IF(CS$3=1,CR61,IF(CS$2&lt;=$F$1,'PianificazionePMO(CFI-TS)'!TD34+'PianificazionePMO(CFI-TS)'!XG34+'PianificazionePMO(CFI-TS)'!ABJ34,CR61+$I61))</f>
        <v>0</v>
      </c>
      <c r="CT61" s="374">
        <f>IF(CT$3=1,CS61,IF(CT$2&lt;=$F$1,'PianificazionePMO(CFI-TS)'!TE34+'PianificazionePMO(CFI-TS)'!XH34+'PianificazionePMO(CFI-TS)'!ABK34,CS61+$I61))</f>
        <v>0</v>
      </c>
      <c r="CU61" s="374">
        <f>IF(CU$3=1,CT61,IF(CU$2&lt;=$F$1,'PianificazionePMO(CFI-TS)'!TF34+'PianificazionePMO(CFI-TS)'!XI34+'PianificazionePMO(CFI-TS)'!ABL34,CT61+$I61))</f>
        <v>0</v>
      </c>
      <c r="CV61" s="374">
        <f>IF(CV$3=1,CU61,IF(CV$2&lt;=$F$1,'PianificazionePMO(CFI-TS)'!TG34+'PianificazionePMO(CFI-TS)'!XJ34+'PianificazionePMO(CFI-TS)'!ABM34,CU61+$I61))</f>
        <v>0</v>
      </c>
      <c r="CW61" s="374">
        <f>IF(CW$3=1,CV61,IF(CW$2&lt;=$F$1,'PianificazionePMO(CFI-TS)'!TH34+'PianificazionePMO(CFI-TS)'!XK34+'PianificazionePMO(CFI-TS)'!ABN34,CV61+$I61))</f>
        <v>0</v>
      </c>
      <c r="CX61" s="374">
        <f>IF(CX$3=1,CW61,IF(CX$2&lt;=$F$1,'PianificazionePMO(CFI-TS)'!TI34+'PianificazionePMO(CFI-TS)'!XL34+'PianificazionePMO(CFI-TS)'!ABO34,CW61+$I61))</f>
        <v>0</v>
      </c>
      <c r="CY61" s="374">
        <f>IF(CY$3=1,CX61,IF(CY$2&lt;=$F$1,'PianificazionePMO(CFI-TS)'!TJ34+'PianificazionePMO(CFI-TS)'!XM34+'PianificazionePMO(CFI-TS)'!ABP34,CX61+$I61))</f>
        <v>0</v>
      </c>
      <c r="CZ61" s="374">
        <f>IF(CZ$3=1,CY61,IF(CZ$2&lt;=$F$1,'PianificazionePMO(CFI-TS)'!TK34+'PianificazionePMO(CFI-TS)'!XN34+'PianificazionePMO(CFI-TS)'!ABQ34,CY61+$I61))</f>
        <v>0</v>
      </c>
      <c r="DA61" s="374">
        <f>IF(DA$3=1,CZ61,IF(DA$2&lt;=$F$1,'PianificazionePMO(CFI-TS)'!TL34+'PianificazionePMO(CFI-TS)'!XO34+'PianificazionePMO(CFI-TS)'!ABR34,CZ61+$I61))</f>
        <v>0</v>
      </c>
      <c r="DB61" s="374">
        <f>IF(DB$3=1,DA61,IF(DB$2&lt;=$F$1,'PianificazionePMO(CFI-TS)'!TM34+'PianificazionePMO(CFI-TS)'!XP34+'PianificazionePMO(CFI-TS)'!ABS34,DA61+$I61))</f>
        <v>0</v>
      </c>
      <c r="DC61" s="374">
        <f>IF(DC$3=1,DB61,IF(DC$2&lt;=$F$1,'PianificazionePMO(CFI-TS)'!TN34+'PianificazionePMO(CFI-TS)'!XQ34+'PianificazionePMO(CFI-TS)'!ABT34,DB61+$I61))</f>
        <v>0</v>
      </c>
      <c r="DD61" s="374">
        <f>IF(DD$3=1,DC61,IF(DD$2&lt;=$F$1,'PianificazionePMO(CFI-TS)'!TO34+'PianificazionePMO(CFI-TS)'!XR34+'PianificazionePMO(CFI-TS)'!ABU34,DC61+$I61))</f>
        <v>0</v>
      </c>
      <c r="DE61" s="374">
        <f>IF(DE$3=1,DD61,IF(DE$2&lt;=$F$1,'PianificazionePMO(CFI-TS)'!TP34+'PianificazionePMO(CFI-TS)'!XS34+'PianificazionePMO(CFI-TS)'!ABV34,DD61+$I61))</f>
        <v>0</v>
      </c>
      <c r="DF61" s="374">
        <f>IF(DF$3=1,DE61,IF(DF$2&lt;=$F$1,'PianificazionePMO(CFI-TS)'!TQ34+'PianificazionePMO(CFI-TS)'!XT34+'PianificazionePMO(CFI-TS)'!ABW34,DE61+$I61))</f>
        <v>0</v>
      </c>
      <c r="DG61" s="374">
        <f>IF(DG$3=1,DF61,IF(DG$2&lt;=$F$1,'PianificazionePMO(CFI-TS)'!TR34+'PianificazionePMO(CFI-TS)'!XU34+'PianificazionePMO(CFI-TS)'!ABX34,DF61+$I61))</f>
        <v>0</v>
      </c>
      <c r="DH61" s="374">
        <f>IF(DH$3=1,DG61,IF(DH$2&lt;=$F$1,'PianificazionePMO(CFI-TS)'!TS34+'PianificazionePMO(CFI-TS)'!XV34+'PianificazionePMO(CFI-TS)'!ABY34,DG61+$I61))</f>
        <v>0</v>
      </c>
      <c r="DI61" s="374">
        <f>IF(DI$3=1,DH61,IF(DI$2&lt;=$F$1,'PianificazionePMO(CFI-TS)'!TT34+'PianificazionePMO(CFI-TS)'!XW34+'PianificazionePMO(CFI-TS)'!ABZ34,DH61+$I61))</f>
        <v>0</v>
      </c>
      <c r="DJ61" s="374">
        <f>IF(DJ$3=1,DI61,IF(DJ$2&lt;=$F$1,'PianificazionePMO(CFI-TS)'!TU34+'PianificazionePMO(CFI-TS)'!XX34+'PianificazionePMO(CFI-TS)'!ACA34,DI61+$I61))</f>
        <v>0</v>
      </c>
      <c r="DK61" s="374"/>
      <c r="DL61" s="374"/>
      <c r="DM61" s="374"/>
      <c r="DN61" s="371"/>
      <c r="DO61" s="371"/>
      <c r="DP61" s="371"/>
      <c r="DQ61" s="371"/>
      <c r="DR61" s="371"/>
      <c r="DS61" s="371"/>
      <c r="DT61" s="371"/>
      <c r="DU61" s="371"/>
      <c r="DV61" s="371"/>
      <c r="DW61" s="371"/>
      <c r="DX61" s="371"/>
      <c r="DY61" s="371"/>
      <c r="DZ61" s="371"/>
      <c r="EA61" s="371"/>
      <c r="EB61" s="371"/>
      <c r="EC61" s="371"/>
      <c r="ED61" s="371"/>
      <c r="EE61" s="371"/>
      <c r="EF61" s="371"/>
      <c r="EG61" s="371"/>
      <c r="EH61" s="371"/>
      <c r="EI61" s="371"/>
      <c r="EJ61" s="371"/>
      <c r="EK61" s="371"/>
      <c r="EL61" s="371"/>
      <c r="EM61" s="371"/>
      <c r="EN61" s="371"/>
      <c r="EO61" s="371"/>
      <c r="EP61" s="371"/>
      <c r="EQ61" s="371"/>
      <c r="ER61" s="371"/>
      <c r="ES61" s="371"/>
      <c r="ET61" s="371"/>
      <c r="EU61" s="371"/>
      <c r="EV61" s="371"/>
      <c r="EW61" s="371"/>
      <c r="EX61" s="371"/>
      <c r="EY61" s="371"/>
      <c r="EZ61" s="371"/>
      <c r="FA61" s="371"/>
      <c r="FB61" s="371"/>
      <c r="FC61" s="371"/>
      <c r="FD61" s="371"/>
      <c r="FE61" s="371"/>
      <c r="FF61" s="371"/>
      <c r="FG61" s="371"/>
      <c r="FH61" s="371"/>
      <c r="FI61" s="371"/>
      <c r="FJ61" s="371"/>
    </row>
    <row r="62" spans="1:166" outlineLevel="1">
      <c r="A62" s="825"/>
      <c r="B62" s="362">
        <f t="shared" si="21"/>
        <v>0</v>
      </c>
      <c r="C62" s="362">
        <f t="shared" si="22"/>
        <v>0</v>
      </c>
      <c r="D62" s="362">
        <f t="shared" si="23"/>
        <v>0</v>
      </c>
      <c r="E62" s="369"/>
      <c r="F62" s="370"/>
      <c r="G62" s="369"/>
      <c r="H62" s="378"/>
      <c r="N62" s="374">
        <f>IF(N$3=1,M62,IF(N$2&lt;=$F$1,'PianificazionePMO(CFI-TS)'!PY35+'PianificazionePMO(CFI-TS)'!UB35+'PianificazionePMO(CFI-TS)'!YE35,$J32+$I32))</f>
        <v>0</v>
      </c>
      <c r="O62" s="374">
        <f>IF(O$3=1,N62,IF(O$2&lt;=$F$1,'PianificazionePMO(CFI-TS)'!PZ35+'PianificazionePMO(CFI-TS)'!UC35+'PianificazionePMO(CFI-TS)'!YF35,$J32+$I32))</f>
        <v>0</v>
      </c>
      <c r="P62" s="374">
        <f>IF(P$3=1,O62,IF(P$2&lt;=$F$1,'PianificazionePMO(CFI-TS)'!QA35+'PianificazionePMO(CFI-TS)'!UD35+'PianificazionePMO(CFI-TS)'!YG35,$J32+$I32))</f>
        <v>0</v>
      </c>
      <c r="Q62" s="374">
        <f>IF(Q$3=1,P62,IF(Q$2&lt;=$F$1,'PianificazionePMO(CFI-TS)'!QB35+'PianificazionePMO(CFI-TS)'!UE35+'PianificazionePMO(CFI-TS)'!YH35,$J32+$I32))</f>
        <v>0</v>
      </c>
      <c r="R62" s="374">
        <f>IF(R$3=1,Q62,IF(R$2&lt;=$F$1,'PianificazionePMO(CFI-TS)'!QC35+'PianificazionePMO(CFI-TS)'!UF35+'PianificazionePMO(CFI-TS)'!YI35,$J32+$I32))</f>
        <v>0</v>
      </c>
      <c r="S62" s="374">
        <f>IF(S$3=1,R62,IF(S$2&lt;=$F$1,'PianificazionePMO(CFI-TS)'!QD35+'PianificazionePMO(CFI-TS)'!UG35+'PianificazionePMO(CFI-TS)'!YJ35,$J32+$I32))</f>
        <v>0</v>
      </c>
      <c r="T62" s="374">
        <f>IF(T$3=1,S62,IF(T$2&lt;=$F$1,'PianificazionePMO(CFI-TS)'!QE35+'PianificazionePMO(CFI-TS)'!UH35+'PianificazionePMO(CFI-TS)'!YK35,$J32+$I32))</f>
        <v>0</v>
      </c>
      <c r="U62" s="374">
        <f>IF(U$3=1,T62,IF(U$2&lt;=$F$1,'PianificazionePMO(CFI-TS)'!QF35+'PianificazionePMO(CFI-TS)'!UI35+'PianificazionePMO(CFI-TS)'!YL35,$J32+$I32))</f>
        <v>0</v>
      </c>
      <c r="V62" s="374">
        <f>IF(V$3=1,U62,IF(V$2&lt;=$F$1,'PianificazionePMO(CFI-TS)'!QG35+'PianificazionePMO(CFI-TS)'!UJ35+'PianificazionePMO(CFI-TS)'!YM35,$J32+$I32))</f>
        <v>0</v>
      </c>
      <c r="W62" s="374">
        <f>IF(W$3=1,V62,IF(W$2&lt;=$F$1,'PianificazionePMO(CFI-TS)'!QH35+'PianificazionePMO(CFI-TS)'!UK35+'PianificazionePMO(CFI-TS)'!YN35,$J32+$I32))</f>
        <v>0</v>
      </c>
      <c r="X62" s="374">
        <f>IF(X$3=1,W62,IF(X$2&lt;=$F$1,'PianificazionePMO(CFI-TS)'!QI35+'PianificazionePMO(CFI-TS)'!UL35+'PianificazionePMO(CFI-TS)'!YO35,$J32+$I32))</f>
        <v>0</v>
      </c>
      <c r="Y62" s="374">
        <f>IF(Y$3=1,X62,IF(Y$2&lt;=$F$1,'PianificazionePMO(CFI-TS)'!QJ35+'PianificazionePMO(CFI-TS)'!UM35+'PianificazionePMO(CFI-TS)'!YP35,$J32+$I32))</f>
        <v>0</v>
      </c>
      <c r="Z62" s="374">
        <f>IF(Z$3=1,Y62,IF(Z$2&lt;=$F$1,'PianificazionePMO(CFI-TS)'!QK35+'PianificazionePMO(CFI-TS)'!UN35+'PianificazionePMO(CFI-TS)'!YQ35,$J32+$I32))</f>
        <v>0</v>
      </c>
      <c r="AA62" s="374">
        <f>IF(AA$3=1,Z62,IF(AA$2&lt;=$F$1,'PianificazionePMO(CFI-TS)'!QL35+'PianificazionePMO(CFI-TS)'!UO35+'PianificazionePMO(CFI-TS)'!YR35,$J32+$I32))</f>
        <v>0</v>
      </c>
      <c r="AB62" s="374">
        <f>IF(AB$3=1,AA62,IF(AB$2&lt;=$F$1,'PianificazionePMO(CFI-TS)'!QM35+'PianificazionePMO(CFI-TS)'!UP35+'PianificazionePMO(CFI-TS)'!YS35,$J32+$I32))</f>
        <v>0</v>
      </c>
      <c r="AC62" s="374">
        <f>IF(AC$3=1,AB62,IF(AC$2&lt;=$F$1,'PianificazionePMO(CFI-TS)'!QN35+'PianificazionePMO(CFI-TS)'!UQ35+'PianificazionePMO(CFI-TS)'!YT35,$J32+$I32))</f>
        <v>0</v>
      </c>
      <c r="AD62" s="374">
        <f>IF(AD$3=1,AC62,IF(AD$2&lt;=$F$1,'PianificazionePMO(CFI-TS)'!QO35+'PianificazionePMO(CFI-TS)'!UR35+'PianificazionePMO(CFI-TS)'!YU35,$J32+$I32))</f>
        <v>0</v>
      </c>
      <c r="AE62" s="374">
        <f>IF(AE$3=1,AD62,IF(AE$2&lt;=$F$1,'PianificazionePMO(CFI-TS)'!QP35+'PianificazionePMO(CFI-TS)'!US35+'PianificazionePMO(CFI-TS)'!YV35,$J32+$I32))</f>
        <v>0</v>
      </c>
      <c r="AF62" s="374">
        <f>IF(AF$3=1,AE62,IF(AF$2&lt;=$F$1,'PianificazionePMO(CFI-TS)'!QQ35+'PianificazionePMO(CFI-TS)'!UT35+'PianificazionePMO(CFI-TS)'!YW35,$J32+$I32))</f>
        <v>0</v>
      </c>
      <c r="AG62" s="374">
        <f>IF(AG$3=1,AF62,IF(AG$2&lt;=$F$1,'PianificazionePMO(CFI-TS)'!QR35+'PianificazionePMO(CFI-TS)'!UU35+'PianificazionePMO(CFI-TS)'!YX35,$J32+$I32))</f>
        <v>0</v>
      </c>
      <c r="AH62" s="374">
        <f>IF(AH$3=1,AG62,IF(AH$2&lt;=$F$1,'PianificazionePMO(CFI-TS)'!QS35+'PianificazionePMO(CFI-TS)'!UV35+'PianificazionePMO(CFI-TS)'!YY35,$J32+$I32))</f>
        <v>0</v>
      </c>
      <c r="AI62" s="374">
        <f>IF(AI$3=1,AH62,IF(AI$2&lt;=$F$1,'PianificazionePMO(CFI-TS)'!QT35+'PianificazionePMO(CFI-TS)'!UW35+'PianificazionePMO(CFI-TS)'!YZ35,$J32+$I32))</f>
        <v>0</v>
      </c>
      <c r="AJ62" s="374">
        <f>IF(AJ$3=1,AI62,IF(AJ$2&lt;=$F$1,'PianificazionePMO(CFI-TS)'!QU35+'PianificazionePMO(CFI-TS)'!UX35+'PianificazionePMO(CFI-TS)'!ZA35,$J32+$I32))</f>
        <v>0</v>
      </c>
      <c r="AK62" s="374">
        <f>IF(AK$3=1,AJ62,IF(AK$2&lt;=$F$1,'PianificazionePMO(CFI-TS)'!QV35+'PianificazionePMO(CFI-TS)'!UY35+'PianificazionePMO(CFI-TS)'!ZB35,$J32+$I32))</f>
        <v>0</v>
      </c>
      <c r="AL62" s="374">
        <f>IF(AL$3=1,AK62,IF(AL$2&lt;=$F$1,'PianificazionePMO(CFI-TS)'!QW35+'PianificazionePMO(CFI-TS)'!UZ35+'PianificazionePMO(CFI-TS)'!ZC35,$J32+$I32))</f>
        <v>0</v>
      </c>
      <c r="AM62" s="374">
        <f>IF(AM$3=1,AL62,IF(AM$2&lt;=$F$1,'PianificazionePMO(CFI-TS)'!QX35+'PianificazionePMO(CFI-TS)'!VA35+'PianificazionePMO(CFI-TS)'!ZD35,$J32+$I32))</f>
        <v>0</v>
      </c>
      <c r="AN62" s="374">
        <f>IF(AN$3=1,AM62,IF(AN$2&lt;=$F$1,'PianificazionePMO(CFI-TS)'!QY35+'PianificazionePMO(CFI-TS)'!VB35+'PianificazionePMO(CFI-TS)'!ZE35,$J32+$I32))</f>
        <v>0</v>
      </c>
      <c r="AO62" s="374">
        <f>IF(AO$3=1,AN62,IF(AO$2&lt;=$F$1,'PianificazionePMO(CFI-TS)'!QZ35+'PianificazionePMO(CFI-TS)'!VC35+'PianificazionePMO(CFI-TS)'!ZF35,$J32+$I32))</f>
        <v>0</v>
      </c>
      <c r="AP62" s="374">
        <f>IF(AP$3=1,AO62,IF(AP$2&lt;=$F$1,'PianificazionePMO(CFI-TS)'!RA35+'PianificazionePMO(CFI-TS)'!VD35+'PianificazionePMO(CFI-TS)'!ZG35,$J32+$I32))</f>
        <v>0</v>
      </c>
      <c r="AQ62" s="374">
        <f>IF(AQ$3=1,AP62,IF(AQ$2&lt;=$F$1,'PianificazionePMO(CFI-TS)'!RB35+'PianificazionePMO(CFI-TS)'!VE35+'PianificazionePMO(CFI-TS)'!ZH35,$J32+$I32))</f>
        <v>0</v>
      </c>
      <c r="AR62" s="374">
        <f>IF(AR$3=1,AQ62,IF(AR$2&lt;=$F$1,'PianificazionePMO(CFI-TS)'!RC35+'PianificazionePMO(CFI-TS)'!VF35+'PianificazionePMO(CFI-TS)'!ZI35,$J32+$I32))</f>
        <v>0</v>
      </c>
      <c r="AS62" s="374">
        <f>IF(AS$3=1,AR62,IF(AS$2&lt;=$F$1,'PianificazionePMO(CFI-TS)'!RD35+'PianificazionePMO(CFI-TS)'!VG35+'PianificazionePMO(CFI-TS)'!ZJ35,$J32+$I32))</f>
        <v>0</v>
      </c>
      <c r="AT62" s="374">
        <f>IF(AT$3=1,AS62,IF(AT$2&lt;=$F$1,'PianificazionePMO(CFI-TS)'!RE35+'PianificazionePMO(CFI-TS)'!VH35+'PianificazionePMO(CFI-TS)'!ZK35,$J32+$I32))</f>
        <v>0</v>
      </c>
      <c r="AU62" s="374">
        <f>IF(AU$3=1,AT62,IF(AU$2&lt;=$F$1,'PianificazionePMO(CFI-TS)'!RF35+'PianificazionePMO(CFI-TS)'!VI35+'PianificazionePMO(CFI-TS)'!ZL35,$J32+$I32))</f>
        <v>0</v>
      </c>
      <c r="AV62" s="374">
        <f>IF(AV$3=1,AU62,IF(AV$2&lt;=$F$1,'PianificazionePMO(CFI-TS)'!RG35+'PianificazionePMO(CFI-TS)'!VJ35+'PianificazionePMO(CFI-TS)'!ZM35,$J32+$I32))</f>
        <v>0</v>
      </c>
      <c r="AW62" s="374">
        <f>IF(AW$3=1,AV62,IF(AW$2&lt;=$F$1,'PianificazionePMO(CFI-TS)'!RH35+'PianificazionePMO(CFI-TS)'!VK35+'PianificazionePMO(CFI-TS)'!ZN35,$J32+$I32))</f>
        <v>0</v>
      </c>
      <c r="AX62" s="374">
        <f>IF(AX$3=1,AW62,IF(AX$2&lt;=$F$1,'PianificazionePMO(CFI-TS)'!RI35+'PianificazionePMO(CFI-TS)'!VL35+'PianificazionePMO(CFI-TS)'!ZO35,$J32+$I32))</f>
        <v>0</v>
      </c>
      <c r="AY62" s="374">
        <f>IF(AY$3=1,AX62,IF(AY$2&lt;=$F$1,'PianificazionePMO(CFI-TS)'!RJ35+'PianificazionePMO(CFI-TS)'!VM35+'PianificazionePMO(CFI-TS)'!ZP35,$J32+$I32))</f>
        <v>0</v>
      </c>
      <c r="AZ62" s="374">
        <f>IF(AZ$3=1,AY62,IF(AZ$2&lt;=$F$1,'PianificazionePMO(CFI-TS)'!RK35+'PianificazionePMO(CFI-TS)'!VN35+'PianificazionePMO(CFI-TS)'!ZQ35,$J32+$I32))</f>
        <v>0</v>
      </c>
      <c r="BA62" s="374">
        <f>IF(BA$3=1,AZ62,IF(BA$2&lt;=$F$1,'PianificazionePMO(CFI-TS)'!RL35+'PianificazionePMO(CFI-TS)'!VO35+'PianificazionePMO(CFI-TS)'!ZR35,$J32+$I32))</f>
        <v>0</v>
      </c>
      <c r="BB62" s="374">
        <f>IF(BB$3=1,BA62,IF(BB$2&lt;=$F$1,'PianificazionePMO(CFI-TS)'!RM35+'PianificazionePMO(CFI-TS)'!VP35+'PianificazionePMO(CFI-TS)'!ZS35,$J32+$I32))</f>
        <v>0</v>
      </c>
      <c r="BC62" s="374">
        <f>IF(BC$3=1,BB62,IF(BC$2&lt;=$F$1,'PianificazionePMO(CFI-TS)'!RN35+'PianificazionePMO(CFI-TS)'!VQ35+'PianificazionePMO(CFI-TS)'!ZT35,$J32+$I32))</f>
        <v>0</v>
      </c>
      <c r="BD62" s="374">
        <f>IF(BD$3=1,BC62,IF(BD$2&lt;=$F$1,'PianificazionePMO(CFI-TS)'!RO35+'PianificazionePMO(CFI-TS)'!VR35+'PianificazionePMO(CFI-TS)'!ZU35,$J32+$I32))</f>
        <v>0</v>
      </c>
      <c r="BE62" s="374">
        <f>IF(BE$3=1,BD62,IF(BE$2&lt;=$F$1,'PianificazionePMO(CFI-TS)'!RP35+'PianificazionePMO(CFI-TS)'!VS35+'PianificazionePMO(CFI-TS)'!ZV35,$J32+$I32))</f>
        <v>0</v>
      </c>
      <c r="BF62" s="374">
        <f>IF(BF$3=1,BE62,IF(BF$2&lt;=$F$1,'PianificazionePMO(CFI-TS)'!RQ35+'PianificazionePMO(CFI-TS)'!VT35+'PianificazionePMO(CFI-TS)'!ZW35,$J32+$I32))</f>
        <v>0</v>
      </c>
      <c r="BG62" s="374">
        <f>IF(BG$3=1,BF62,IF(BG$2&lt;=$F$1,'PianificazionePMO(CFI-TS)'!RR35+'PianificazionePMO(CFI-TS)'!VU35+'PianificazionePMO(CFI-TS)'!ZX35,$J32+$I32))</f>
        <v>0</v>
      </c>
      <c r="BH62" s="374">
        <f>IF(BH$3=1,BG62,IF(BH$2&lt;=$F$1,'PianificazionePMO(CFI-TS)'!RS35+'PianificazionePMO(CFI-TS)'!VV35+'PianificazionePMO(CFI-TS)'!ZY35,$J32+$I32))</f>
        <v>0</v>
      </c>
      <c r="BI62" s="374">
        <f>IF(BI$3=1,BH62,IF(BI$2&lt;=$F$1,'PianificazionePMO(CFI-TS)'!RT35+'PianificazionePMO(CFI-TS)'!VW35+'PianificazionePMO(CFI-TS)'!ZZ35,BH62+$I62))</f>
        <v>0</v>
      </c>
      <c r="BJ62" s="374">
        <f>IF(BJ$3=1,BI62,IF(BJ$2&lt;=$F$1,'PianificazionePMO(CFI-TS)'!RU35+'PianificazionePMO(CFI-TS)'!VX35+'PianificazionePMO(CFI-TS)'!AAA35,BI62+$I62))</f>
        <v>0</v>
      </c>
      <c r="BK62" s="374">
        <f>IF(BK$3=1,BJ62,IF(BK$2&lt;=$F$1,'PianificazionePMO(CFI-TS)'!RV35+'PianificazionePMO(CFI-TS)'!VY35+'PianificazionePMO(CFI-TS)'!AAB35,BJ62+$I62))</f>
        <v>0</v>
      </c>
      <c r="BL62" s="374">
        <f>IF(BL$3=1,BK62,IF(BL$2&lt;=$F$1,'PianificazionePMO(CFI-TS)'!RW35+'PianificazionePMO(CFI-TS)'!VZ35+'PianificazionePMO(CFI-TS)'!AAC35,BK62+$I62))</f>
        <v>0</v>
      </c>
      <c r="BM62" s="374">
        <f>IF(BM$3=1,BL62,IF(BM$2&lt;=$F$1,'PianificazionePMO(CFI-TS)'!RX35+'PianificazionePMO(CFI-TS)'!WA35+'PianificazionePMO(CFI-TS)'!AAD35,BL62+$I62))</f>
        <v>0</v>
      </c>
      <c r="BN62" s="374">
        <f>IF(BN$3=1,BM62,IF(BN$2&lt;=$F$1,'PianificazionePMO(CFI-TS)'!RY35+'PianificazionePMO(CFI-TS)'!WB35+'PianificazionePMO(CFI-TS)'!AAE35,BM62+$I62))</f>
        <v>0</v>
      </c>
      <c r="BO62" s="374">
        <f>IF(BO$3=1,BN62,IF(BO$2&lt;=$F$1,'PianificazionePMO(CFI-TS)'!RZ35+'PianificazionePMO(CFI-TS)'!WC35+'PianificazionePMO(CFI-TS)'!AAF35,BN62+$I62))</f>
        <v>0</v>
      </c>
      <c r="BP62" s="374">
        <f>IF(BP$3=1,BO62,IF(BP$2&lt;=$F$1,'PianificazionePMO(CFI-TS)'!SA35+'PianificazionePMO(CFI-TS)'!WD35+'PianificazionePMO(CFI-TS)'!AAG35,BO62+$I62))</f>
        <v>0</v>
      </c>
      <c r="BQ62" s="374">
        <f>IF(BQ$3=1,BP62,IF(BQ$2&lt;=$F$1,'PianificazionePMO(CFI-TS)'!SB35+'PianificazionePMO(CFI-TS)'!WE35+'PianificazionePMO(CFI-TS)'!AAH35,BP62+$I62))</f>
        <v>0</v>
      </c>
      <c r="BR62" s="374">
        <f>IF(BR$3=1,BQ62,IF(BR$2&lt;=$F$1,'PianificazionePMO(CFI-TS)'!SC35+'PianificazionePMO(CFI-TS)'!WF35+'PianificazionePMO(CFI-TS)'!AAI35,BQ62+$I62))</f>
        <v>0</v>
      </c>
      <c r="BS62" s="374">
        <f>IF(BS$3=1,BR62,IF(BS$2&lt;=$F$1,'PianificazionePMO(CFI-TS)'!SD35+'PianificazionePMO(CFI-TS)'!WG35+'PianificazionePMO(CFI-TS)'!AAJ35,BR62+$I62))</f>
        <v>0</v>
      </c>
      <c r="BT62" s="374">
        <f>IF(BT$3=1,BS62,IF(BT$2&lt;=$F$1,'PianificazionePMO(CFI-TS)'!SE35+'PianificazionePMO(CFI-TS)'!WH35+'PianificazionePMO(CFI-TS)'!AAK35,BS62+$I62))</f>
        <v>0</v>
      </c>
      <c r="BU62" s="374">
        <f>IF(BU$3=1,BT62,IF(BU$2&lt;=$F$1,'PianificazionePMO(CFI-TS)'!SF35+'PianificazionePMO(CFI-TS)'!WI35+'PianificazionePMO(CFI-TS)'!AAL35,BT62+$I62))</f>
        <v>0</v>
      </c>
      <c r="BV62" s="374">
        <f>IF(BV$3=1,BU62,IF(BV$2&lt;=$F$1,'PianificazionePMO(CFI-TS)'!SG35+'PianificazionePMO(CFI-TS)'!WJ35+'PianificazionePMO(CFI-TS)'!AAM35,BU62+$I62))</f>
        <v>0</v>
      </c>
      <c r="BW62" s="374">
        <f>IF(BW$3=1,BV62,IF(BW$2&lt;=$F$1,'PianificazionePMO(CFI-TS)'!SH35+'PianificazionePMO(CFI-TS)'!WK35+'PianificazionePMO(CFI-TS)'!AAN35,BV62+$I62))</f>
        <v>0</v>
      </c>
      <c r="BX62" s="374">
        <f>IF(BX$3=1,BW62,IF(BX$2&lt;=$F$1,'PianificazionePMO(CFI-TS)'!SI35+'PianificazionePMO(CFI-TS)'!WL35+'PianificazionePMO(CFI-TS)'!AAO35,BW62+$I62))</f>
        <v>0</v>
      </c>
      <c r="BY62" s="374">
        <f>IF(BY$3=1,BX62,IF(BY$2&lt;=$F$1,'PianificazionePMO(CFI-TS)'!SJ35+'PianificazionePMO(CFI-TS)'!WM35+'PianificazionePMO(CFI-TS)'!AAP35,BX62+$I62))</f>
        <v>0</v>
      </c>
      <c r="BZ62" s="374">
        <f>IF(BZ$3=1,BY62,IF(BZ$2&lt;=$F$1,'PianificazionePMO(CFI-TS)'!SK35+'PianificazionePMO(CFI-TS)'!WN35+'PianificazionePMO(CFI-TS)'!AAQ35,BY62+$I62))</f>
        <v>0</v>
      </c>
      <c r="CA62" s="374">
        <f>IF(CA$3=1,BZ62,IF(CA$2&lt;=$F$1,'PianificazionePMO(CFI-TS)'!SL35+'PianificazionePMO(CFI-TS)'!WO35+'PianificazionePMO(CFI-TS)'!AAR35,BZ62+$I62))</f>
        <v>0</v>
      </c>
      <c r="CB62" s="374">
        <f>IF(CB$3=1,CA62,IF(CB$2&lt;=$F$1,'PianificazionePMO(CFI-TS)'!SM35+'PianificazionePMO(CFI-TS)'!WP35+'PianificazionePMO(CFI-TS)'!AAS35,CA62+$I62))</f>
        <v>0</v>
      </c>
      <c r="CC62" s="374">
        <f>IF(CC$3=1,CB62,IF(CC$2&lt;=$F$1,'PianificazionePMO(CFI-TS)'!SN35+'PianificazionePMO(CFI-TS)'!WQ35+'PianificazionePMO(CFI-TS)'!AAT35,CB62+$I62))</f>
        <v>0</v>
      </c>
      <c r="CD62" s="374">
        <f>IF(CD$3=1,CC62,IF(CD$2&lt;=$F$1,'PianificazionePMO(CFI-TS)'!SO35+'PianificazionePMO(CFI-TS)'!WR35+'PianificazionePMO(CFI-TS)'!AAU35,CC62+$I62))</f>
        <v>0</v>
      </c>
      <c r="CE62" s="374">
        <f>IF(CE$3=1,CD62,IF(CE$2&lt;=$F$1,'PianificazionePMO(CFI-TS)'!SP35+'PianificazionePMO(CFI-TS)'!WS35+'PianificazionePMO(CFI-TS)'!AAV35,CD62+$I62))</f>
        <v>0</v>
      </c>
      <c r="CF62" s="374">
        <f>IF(CF$3=1,CE62,IF(CF$2&lt;=$F$1,'PianificazionePMO(CFI-TS)'!SQ35+'PianificazionePMO(CFI-TS)'!WT35+'PianificazionePMO(CFI-TS)'!AAW35,CE62+$I62))</f>
        <v>0</v>
      </c>
      <c r="CG62" s="374">
        <f>IF(CG$3=1,CF62,IF(CG$2&lt;=$F$1,'PianificazionePMO(CFI-TS)'!SR35+'PianificazionePMO(CFI-TS)'!WU35+'PianificazionePMO(CFI-TS)'!AAX35,CF62+$I62))</f>
        <v>0</v>
      </c>
      <c r="CH62" s="374">
        <f>IF(CH$3=1,CG62,IF(CH$2&lt;=$F$1,'PianificazionePMO(CFI-TS)'!SS35+'PianificazionePMO(CFI-TS)'!WV35+'PianificazionePMO(CFI-TS)'!AAY35,CG62+$I62))</f>
        <v>0</v>
      </c>
      <c r="CI62" s="374">
        <f>IF(CI$3=1,CH62,IF(CI$2&lt;=$F$1,'PianificazionePMO(CFI-TS)'!ST35+'PianificazionePMO(CFI-TS)'!WW35+'PianificazionePMO(CFI-TS)'!AAZ35,CH62+$I62))</f>
        <v>0</v>
      </c>
      <c r="CJ62" s="374">
        <f>IF(CJ$3=1,CI62,IF(CJ$2&lt;=$F$1,'PianificazionePMO(CFI-TS)'!SU35+'PianificazionePMO(CFI-TS)'!WX35+'PianificazionePMO(CFI-TS)'!ABA35,CI62+$I62))</f>
        <v>0</v>
      </c>
      <c r="CK62" s="374">
        <f>IF(CK$3=1,CJ62,IF(CK$2&lt;=$F$1,'PianificazionePMO(CFI-TS)'!SV35+'PianificazionePMO(CFI-TS)'!WY35+'PianificazionePMO(CFI-TS)'!ABB35,CJ62+$I62))</f>
        <v>0</v>
      </c>
      <c r="CL62" s="374">
        <f>IF(CL$3=1,CK62,IF(CL$2&lt;=$F$1,'PianificazionePMO(CFI-TS)'!SW35+'PianificazionePMO(CFI-TS)'!WZ35+'PianificazionePMO(CFI-TS)'!ABC35,CK62+$I62))</f>
        <v>0</v>
      </c>
      <c r="CM62" s="374">
        <f>IF(CM$3=1,CL62,IF(CM$2&lt;=$F$1,'PianificazionePMO(CFI-TS)'!SX35+'PianificazionePMO(CFI-TS)'!XA35+'PianificazionePMO(CFI-TS)'!ABD35,CL62+$I62))</f>
        <v>0</v>
      </c>
      <c r="CN62" s="374">
        <f>IF(CN$3=1,CM62,IF(CN$2&lt;=$F$1,'PianificazionePMO(CFI-TS)'!SY35+'PianificazionePMO(CFI-TS)'!XB35+'PianificazionePMO(CFI-TS)'!ABE35,CM62+$I62))</f>
        <v>0</v>
      </c>
      <c r="CO62" s="374">
        <f>IF(CO$3=1,CN62,IF(CO$2&lt;=$F$1,'PianificazionePMO(CFI-TS)'!SZ35+'PianificazionePMO(CFI-TS)'!XC35+'PianificazionePMO(CFI-TS)'!ABF35,CN62+$I62))</f>
        <v>0</v>
      </c>
      <c r="CP62" s="374">
        <f>IF(CP$3=1,CO62,IF(CP$2&lt;=$F$1,'PianificazionePMO(CFI-TS)'!TA35+'PianificazionePMO(CFI-TS)'!XD35+'PianificazionePMO(CFI-TS)'!ABG35,CO62+$I62))</f>
        <v>0</v>
      </c>
      <c r="CQ62" s="374">
        <f>IF(CQ$3=1,CP62,IF(CQ$2&lt;=$F$1,'PianificazionePMO(CFI-TS)'!TB35+'PianificazionePMO(CFI-TS)'!XE35+'PianificazionePMO(CFI-TS)'!ABH35,CP62+$I62))</f>
        <v>0</v>
      </c>
      <c r="CR62" s="374">
        <f>IF(CR$3=1,CQ62,IF(CR$2&lt;=$F$1,'PianificazionePMO(CFI-TS)'!TC35+'PianificazionePMO(CFI-TS)'!XF35+'PianificazionePMO(CFI-TS)'!ABI35,CQ62+$I62))</f>
        <v>0</v>
      </c>
      <c r="CS62" s="374">
        <f>IF(CS$3=1,CR62,IF(CS$2&lt;=$F$1,'PianificazionePMO(CFI-TS)'!TD35+'PianificazionePMO(CFI-TS)'!XG35+'PianificazionePMO(CFI-TS)'!ABJ35,CR62+$I62))</f>
        <v>0</v>
      </c>
      <c r="CT62" s="374">
        <f>IF(CT$3=1,CS62,IF(CT$2&lt;=$F$1,'PianificazionePMO(CFI-TS)'!TE35+'PianificazionePMO(CFI-TS)'!XH35+'PianificazionePMO(CFI-TS)'!ABK35,CS62+$I62))</f>
        <v>0</v>
      </c>
      <c r="CU62" s="374">
        <f>IF(CU$3=1,CT62,IF(CU$2&lt;=$F$1,'PianificazionePMO(CFI-TS)'!TF35+'PianificazionePMO(CFI-TS)'!XI35+'PianificazionePMO(CFI-TS)'!ABL35,CT62+$I62))</f>
        <v>0</v>
      </c>
      <c r="CV62" s="374">
        <f>IF(CV$3=1,CU62,IF(CV$2&lt;=$F$1,'PianificazionePMO(CFI-TS)'!TG35+'PianificazionePMO(CFI-TS)'!XJ35+'PianificazionePMO(CFI-TS)'!ABM35,CU62+$I62))</f>
        <v>0</v>
      </c>
      <c r="CW62" s="374">
        <f>IF(CW$3=1,CV62,IF(CW$2&lt;=$F$1,'PianificazionePMO(CFI-TS)'!TH35+'PianificazionePMO(CFI-TS)'!XK35+'PianificazionePMO(CFI-TS)'!ABN35,CV62+$I62))</f>
        <v>0</v>
      </c>
      <c r="CX62" s="374">
        <f>IF(CX$3=1,CW62,IF(CX$2&lt;=$F$1,'PianificazionePMO(CFI-TS)'!TI35+'PianificazionePMO(CFI-TS)'!XL35+'PianificazionePMO(CFI-TS)'!ABO35,CW62+$I62))</f>
        <v>0</v>
      </c>
      <c r="CY62" s="374">
        <f>IF(CY$3=1,CX62,IF(CY$2&lt;=$F$1,'PianificazionePMO(CFI-TS)'!TJ35+'PianificazionePMO(CFI-TS)'!XM35+'PianificazionePMO(CFI-TS)'!ABP35,CX62+$I62))</f>
        <v>0</v>
      </c>
      <c r="CZ62" s="374">
        <f>IF(CZ$3=1,CY62,IF(CZ$2&lt;=$F$1,'PianificazionePMO(CFI-TS)'!TK35+'PianificazionePMO(CFI-TS)'!XN35+'PianificazionePMO(CFI-TS)'!ABQ35,CY62+$I62))</f>
        <v>0</v>
      </c>
      <c r="DA62" s="374">
        <f>IF(DA$3=1,CZ62,IF(DA$2&lt;=$F$1,'PianificazionePMO(CFI-TS)'!TL35+'PianificazionePMO(CFI-TS)'!XO35+'PianificazionePMO(CFI-TS)'!ABR35,CZ62+$I62))</f>
        <v>0</v>
      </c>
      <c r="DB62" s="374">
        <f>IF(DB$3=1,DA62,IF(DB$2&lt;=$F$1,'PianificazionePMO(CFI-TS)'!TM35+'PianificazionePMO(CFI-TS)'!XP35+'PianificazionePMO(CFI-TS)'!ABS35,DA62+$I62))</f>
        <v>0</v>
      </c>
      <c r="DC62" s="374">
        <f>IF(DC$3=1,DB62,IF(DC$2&lt;=$F$1,'PianificazionePMO(CFI-TS)'!TN35+'PianificazionePMO(CFI-TS)'!XQ35+'PianificazionePMO(CFI-TS)'!ABT35,DB62+$I62))</f>
        <v>0</v>
      </c>
      <c r="DD62" s="374">
        <f>IF(DD$3=1,DC62,IF(DD$2&lt;=$F$1,'PianificazionePMO(CFI-TS)'!TO35+'PianificazionePMO(CFI-TS)'!XR35+'PianificazionePMO(CFI-TS)'!ABU35,DC62+$I62))</f>
        <v>0</v>
      </c>
      <c r="DE62" s="374">
        <f>IF(DE$3=1,DD62,IF(DE$2&lt;=$F$1,'PianificazionePMO(CFI-TS)'!TP35+'PianificazionePMO(CFI-TS)'!XS35+'PianificazionePMO(CFI-TS)'!ABV35,DD62+$I62))</f>
        <v>0</v>
      </c>
      <c r="DF62" s="374">
        <f>IF(DF$3=1,DE62,IF(DF$2&lt;=$F$1,'PianificazionePMO(CFI-TS)'!TQ35+'PianificazionePMO(CFI-TS)'!XT35+'PianificazionePMO(CFI-TS)'!ABW35,DE62+$I62))</f>
        <v>0</v>
      </c>
      <c r="DG62" s="374">
        <f>IF(DG$3=1,DF62,IF(DG$2&lt;=$F$1,'PianificazionePMO(CFI-TS)'!TR35+'PianificazionePMO(CFI-TS)'!XU35+'PianificazionePMO(CFI-TS)'!ABX35,DF62+$I62))</f>
        <v>0</v>
      </c>
      <c r="DH62" s="374">
        <f>IF(DH$3=1,DG62,IF(DH$2&lt;=$F$1,'PianificazionePMO(CFI-TS)'!TS35+'PianificazionePMO(CFI-TS)'!XV35+'PianificazionePMO(CFI-TS)'!ABY35,DG62+$I62))</f>
        <v>0</v>
      </c>
      <c r="DI62" s="374">
        <f>IF(DI$3=1,DH62,IF(DI$2&lt;=$F$1,'PianificazionePMO(CFI-TS)'!TT35+'PianificazionePMO(CFI-TS)'!XW35+'PianificazionePMO(CFI-TS)'!ABZ35,DH62+$I62))</f>
        <v>0</v>
      </c>
      <c r="DJ62" s="374">
        <f>IF(DJ$3=1,DI62,IF(DJ$2&lt;=$F$1,'PianificazionePMO(CFI-TS)'!TU35+'PianificazionePMO(CFI-TS)'!XX35+'PianificazionePMO(CFI-TS)'!ACA35,DI62+$I62))</f>
        <v>0</v>
      </c>
      <c r="DK62" s="374"/>
      <c r="DL62" s="374"/>
      <c r="DM62" s="374"/>
      <c r="DN62" s="371"/>
      <c r="DO62" s="371"/>
      <c r="DP62" s="371"/>
      <c r="DQ62" s="371"/>
      <c r="DR62" s="371"/>
      <c r="DS62" s="371"/>
      <c r="DT62" s="371"/>
      <c r="DU62" s="371"/>
      <c r="DV62" s="371"/>
      <c r="DW62" s="371"/>
      <c r="DX62" s="371"/>
      <c r="DY62" s="371"/>
      <c r="DZ62" s="371"/>
      <c r="EA62" s="371"/>
      <c r="EB62" s="371"/>
      <c r="EC62" s="371"/>
      <c r="ED62" s="371"/>
      <c r="EE62" s="371"/>
      <c r="EF62" s="371"/>
      <c r="EG62" s="371"/>
      <c r="EH62" s="371"/>
      <c r="EI62" s="371"/>
      <c r="EJ62" s="371"/>
      <c r="EK62" s="371"/>
      <c r="EL62" s="371"/>
      <c r="EM62" s="371"/>
      <c r="EN62" s="371"/>
      <c r="EO62" s="371"/>
      <c r="EP62" s="371"/>
      <c r="EQ62" s="371"/>
      <c r="ER62" s="371"/>
      <c r="ES62" s="371"/>
      <c r="ET62" s="371"/>
      <c r="EU62" s="371"/>
      <c r="EV62" s="371"/>
      <c r="EW62" s="371"/>
      <c r="EX62" s="371"/>
      <c r="EY62" s="371"/>
      <c r="EZ62" s="371"/>
      <c r="FA62" s="371"/>
      <c r="FB62" s="371"/>
      <c r="FC62" s="371"/>
      <c r="FD62" s="371"/>
      <c r="FE62" s="371"/>
      <c r="FF62" s="371"/>
      <c r="FG62" s="371"/>
      <c r="FH62" s="371"/>
      <c r="FI62" s="371"/>
      <c r="FJ62" s="371"/>
    </row>
    <row r="63" spans="1:166">
      <c r="A63" s="372" t="s">
        <v>197</v>
      </c>
      <c r="B63" s="373"/>
      <c r="C63" s="373"/>
      <c r="D63" s="373"/>
      <c r="E63" s="533">
        <f>SUBTOTAL(9,E34:E62)</f>
        <v>141</v>
      </c>
      <c r="F63" s="533">
        <f t="shared" ref="F63:J63" si="28">SUBTOTAL(9,F34:F62)</f>
        <v>99</v>
      </c>
      <c r="G63" s="533">
        <f t="shared" si="28"/>
        <v>42</v>
      </c>
      <c r="H63" s="533">
        <f t="shared" si="28"/>
        <v>5.8235294117647056</v>
      </c>
      <c r="I63" s="533">
        <f t="shared" si="28"/>
        <v>2.625</v>
      </c>
      <c r="J63" s="533">
        <f t="shared" si="28"/>
        <v>-3.1985294117647061</v>
      </c>
      <c r="K63" s="391"/>
      <c r="L63" s="391"/>
      <c r="M63" s="397"/>
      <c r="N63" s="373">
        <f>SUBTOTAL(9,N34:N62)</f>
        <v>89</v>
      </c>
      <c r="O63" s="373">
        <f t="shared" ref="O63:BZ63" si="29">SUBTOTAL(9,O34:O62)</f>
        <v>92</v>
      </c>
      <c r="P63" s="373">
        <f t="shared" si="29"/>
        <v>92</v>
      </c>
      <c r="Q63" s="373">
        <f t="shared" si="29"/>
        <v>92</v>
      </c>
      <c r="R63" s="373">
        <f t="shared" si="29"/>
        <v>92</v>
      </c>
      <c r="S63" s="373">
        <f t="shared" si="29"/>
        <v>94</v>
      </c>
      <c r="T63" s="373">
        <f t="shared" si="29"/>
        <v>95</v>
      </c>
      <c r="U63" s="373">
        <f t="shared" si="29"/>
        <v>95</v>
      </c>
      <c r="V63" s="373">
        <f t="shared" si="29"/>
        <v>97</v>
      </c>
      <c r="W63" s="373">
        <f t="shared" si="29"/>
        <v>97</v>
      </c>
      <c r="X63" s="373">
        <f t="shared" si="29"/>
        <v>97</v>
      </c>
      <c r="Y63" s="373">
        <f t="shared" si="29"/>
        <v>97</v>
      </c>
      <c r="Z63" s="373">
        <f t="shared" si="29"/>
        <v>97</v>
      </c>
      <c r="AA63" s="373">
        <f t="shared" si="29"/>
        <v>96</v>
      </c>
      <c r="AB63" s="373">
        <f t="shared" si="29"/>
        <v>96</v>
      </c>
      <c r="AC63" s="373">
        <f t="shared" si="29"/>
        <v>96</v>
      </c>
      <c r="AD63" s="373">
        <f t="shared" si="29"/>
        <v>96</v>
      </c>
      <c r="AE63" s="373">
        <f t="shared" si="29"/>
        <v>96</v>
      </c>
      <c r="AF63" s="373">
        <f t="shared" si="29"/>
        <v>96</v>
      </c>
      <c r="AG63" s="373">
        <f t="shared" si="29"/>
        <v>96</v>
      </c>
      <c r="AH63" s="373">
        <f t="shared" si="29"/>
        <v>99</v>
      </c>
      <c r="AI63" s="373">
        <f t="shared" si="29"/>
        <v>99</v>
      </c>
      <c r="AJ63" s="373">
        <f t="shared" si="29"/>
        <v>99</v>
      </c>
      <c r="AK63" s="373">
        <f t="shared" si="29"/>
        <v>4.8235294117647056</v>
      </c>
      <c r="AL63" s="373">
        <f t="shared" si="29"/>
        <v>4.8235294117647056</v>
      </c>
      <c r="AM63" s="373">
        <f t="shared" si="29"/>
        <v>4.8235294117647056</v>
      </c>
      <c r="AN63" s="373">
        <f t="shared" si="29"/>
        <v>4.8235294117647056</v>
      </c>
      <c r="AO63" s="373">
        <f t="shared" si="29"/>
        <v>4.8235294117647056</v>
      </c>
      <c r="AP63" s="373">
        <f t="shared" si="29"/>
        <v>4.8235294117647056</v>
      </c>
      <c r="AQ63" s="373">
        <f t="shared" si="29"/>
        <v>4.8235294117647056</v>
      </c>
      <c r="AR63" s="373">
        <f t="shared" si="29"/>
        <v>4.8235294117647056</v>
      </c>
      <c r="AS63" s="373">
        <f t="shared" si="29"/>
        <v>4.8235294117647056</v>
      </c>
      <c r="AT63" s="373">
        <f t="shared" si="29"/>
        <v>4.8235294117647056</v>
      </c>
      <c r="AU63" s="373">
        <f t="shared" si="29"/>
        <v>4.8235294117647056</v>
      </c>
      <c r="AV63" s="373">
        <f t="shared" si="29"/>
        <v>4.8235294117647056</v>
      </c>
      <c r="AW63" s="373">
        <f t="shared" si="29"/>
        <v>4.8235294117647056</v>
      </c>
      <c r="AX63" s="373">
        <f t="shared" si="29"/>
        <v>4.8235294117647056</v>
      </c>
      <c r="AY63" s="373">
        <f t="shared" si="29"/>
        <v>4.8235294117647056</v>
      </c>
      <c r="AZ63" s="373">
        <f t="shared" si="29"/>
        <v>4.8235294117647056</v>
      </c>
      <c r="BA63" s="373">
        <f t="shared" si="29"/>
        <v>4.8235294117647056</v>
      </c>
      <c r="BB63" s="373">
        <f t="shared" si="29"/>
        <v>4.8235294117647056</v>
      </c>
      <c r="BC63" s="373">
        <f t="shared" si="29"/>
        <v>4.8235294117647056</v>
      </c>
      <c r="BD63" s="373">
        <f t="shared" si="29"/>
        <v>4.8235294117647056</v>
      </c>
      <c r="BE63" s="373">
        <f t="shared" si="29"/>
        <v>4.8235294117647056</v>
      </c>
      <c r="BF63" s="373">
        <f t="shared" si="29"/>
        <v>4.8235294117647056</v>
      </c>
      <c r="BG63" s="373">
        <f t="shared" si="29"/>
        <v>4.8235294117647056</v>
      </c>
      <c r="BH63" s="373">
        <f t="shared" si="29"/>
        <v>4.8235294117647056</v>
      </c>
      <c r="BI63" s="373">
        <f t="shared" si="29"/>
        <v>7.4485294117647056</v>
      </c>
      <c r="BJ63" s="373">
        <f t="shared" si="29"/>
        <v>10.073529411764707</v>
      </c>
      <c r="BK63" s="373">
        <f t="shared" si="29"/>
        <v>12.698529411764707</v>
      </c>
      <c r="BL63" s="373">
        <f t="shared" si="29"/>
        <v>15.323529411764707</v>
      </c>
      <c r="BM63" s="373">
        <f t="shared" si="29"/>
        <v>17.948529411764707</v>
      </c>
      <c r="BN63" s="373">
        <f t="shared" si="29"/>
        <v>17.948529411764707</v>
      </c>
      <c r="BO63" s="373">
        <f t="shared" si="29"/>
        <v>17.948529411764707</v>
      </c>
      <c r="BP63" s="373">
        <f t="shared" si="29"/>
        <v>20.573529411764707</v>
      </c>
      <c r="BQ63" s="373">
        <f t="shared" si="29"/>
        <v>23.198529411764707</v>
      </c>
      <c r="BR63" s="373">
        <f t="shared" si="29"/>
        <v>25.823529411764707</v>
      </c>
      <c r="BS63" s="373">
        <f t="shared" si="29"/>
        <v>28.448529411764707</v>
      </c>
      <c r="BT63" s="373">
        <f t="shared" si="29"/>
        <v>31.073529411764707</v>
      </c>
      <c r="BU63" s="373">
        <f t="shared" si="29"/>
        <v>31.073529411764707</v>
      </c>
      <c r="BV63" s="373">
        <f t="shared" si="29"/>
        <v>31.073529411764707</v>
      </c>
      <c r="BW63" s="373">
        <f t="shared" si="29"/>
        <v>33.69852941176471</v>
      </c>
      <c r="BX63" s="373">
        <f t="shared" si="29"/>
        <v>33.69852941176471</v>
      </c>
      <c r="BY63" s="373">
        <f t="shared" si="29"/>
        <v>33.69852941176471</v>
      </c>
      <c r="BZ63" s="373">
        <f t="shared" si="29"/>
        <v>36.32352941176471</v>
      </c>
      <c r="CA63" s="373">
        <f t="shared" ref="CA63:DM63" si="30">SUBTOTAL(9,CA34:CA62)</f>
        <v>38.94852941176471</v>
      </c>
      <c r="CB63" s="373">
        <f t="shared" si="30"/>
        <v>38.94852941176471</v>
      </c>
      <c r="CC63" s="373">
        <f t="shared" si="30"/>
        <v>38.94852941176471</v>
      </c>
      <c r="CD63" s="373">
        <f t="shared" si="30"/>
        <v>41.57352941176471</v>
      </c>
      <c r="CE63" s="373">
        <f t="shared" si="30"/>
        <v>44.19852941176471</v>
      </c>
      <c r="CF63" s="373">
        <f t="shared" si="30"/>
        <v>46.82352941176471</v>
      </c>
      <c r="CG63" s="373">
        <f t="shared" si="30"/>
        <v>49.44852941176471</v>
      </c>
      <c r="CH63" s="373">
        <f t="shared" si="30"/>
        <v>52.07352941176471</v>
      </c>
      <c r="CI63" s="373">
        <f t="shared" si="30"/>
        <v>52.07352941176471</v>
      </c>
      <c r="CJ63" s="373">
        <f t="shared" si="30"/>
        <v>52.07352941176471</v>
      </c>
      <c r="CK63" s="373">
        <f t="shared" si="30"/>
        <v>54.69852941176471</v>
      </c>
      <c r="CL63" s="373">
        <f t="shared" si="30"/>
        <v>57.32352941176471</v>
      </c>
      <c r="CM63" s="373">
        <f t="shared" si="30"/>
        <v>59.94852941176471</v>
      </c>
      <c r="CN63" s="373">
        <f t="shared" si="30"/>
        <v>62.57352941176471</v>
      </c>
      <c r="CO63" s="373">
        <f t="shared" si="30"/>
        <v>65.19852941176471</v>
      </c>
      <c r="CP63" s="373">
        <f t="shared" si="30"/>
        <v>65.19852941176471</v>
      </c>
      <c r="CQ63" s="373">
        <f t="shared" si="30"/>
        <v>65.19852941176471</v>
      </c>
      <c r="CR63" s="373">
        <f t="shared" si="30"/>
        <v>67.82352941176471</v>
      </c>
      <c r="CS63" s="373">
        <f t="shared" si="30"/>
        <v>70.44852941176471</v>
      </c>
      <c r="CT63" s="373">
        <f t="shared" si="30"/>
        <v>73.07352941176471</v>
      </c>
      <c r="CU63" s="373">
        <f t="shared" si="30"/>
        <v>75.69852941176471</v>
      </c>
      <c r="CV63" s="373">
        <f t="shared" si="30"/>
        <v>78.32352941176471</v>
      </c>
      <c r="CW63" s="373">
        <f t="shared" si="30"/>
        <v>78.32352941176471</v>
      </c>
      <c r="CX63" s="373">
        <f t="shared" si="30"/>
        <v>78.32352941176471</v>
      </c>
      <c r="CY63" s="373">
        <f t="shared" si="30"/>
        <v>80.94852941176471</v>
      </c>
      <c r="CZ63" s="373">
        <f t="shared" si="30"/>
        <v>83.57352941176471</v>
      </c>
      <c r="DA63" s="373">
        <f t="shared" si="30"/>
        <v>86.19852941176471</v>
      </c>
      <c r="DB63" s="373">
        <f t="shared" si="30"/>
        <v>88.82352941176471</v>
      </c>
      <c r="DC63" s="373">
        <f t="shared" si="30"/>
        <v>91.44852941176471</v>
      </c>
      <c r="DD63" s="373">
        <f t="shared" si="30"/>
        <v>91.44852941176471</v>
      </c>
      <c r="DE63" s="373">
        <f t="shared" si="30"/>
        <v>91.44852941176471</v>
      </c>
      <c r="DF63" s="373">
        <f t="shared" si="30"/>
        <v>94.07352941176471</v>
      </c>
      <c r="DG63" s="373">
        <f t="shared" si="30"/>
        <v>96.69852941176471</v>
      </c>
      <c r="DH63" s="373">
        <f t="shared" si="30"/>
        <v>99.32352941176471</v>
      </c>
      <c r="DI63" s="373">
        <f t="shared" si="30"/>
        <v>101.94852941176471</v>
      </c>
      <c r="DJ63" s="373">
        <f t="shared" si="30"/>
        <v>104.57352941176471</v>
      </c>
      <c r="DK63" s="373">
        <f t="shared" si="30"/>
        <v>0</v>
      </c>
      <c r="DL63" s="373">
        <f t="shared" si="30"/>
        <v>0</v>
      </c>
      <c r="DM63" s="373">
        <f t="shared" si="30"/>
        <v>0</v>
      </c>
    </row>
    <row r="64" spans="1:166" outlineLevel="1">
      <c r="A64" s="823" t="s">
        <v>161</v>
      </c>
      <c r="B64" s="362" t="str">
        <f t="shared" ref="B64:B77" si="31">$B4</f>
        <v>P59-Deploy &amp; Change CRMT</v>
      </c>
      <c r="C64" s="362" t="str">
        <f t="shared" ref="C64:C77" si="32">$C4</f>
        <v>AO004511</v>
      </c>
      <c r="D64" s="362" t="str">
        <f t="shared" ref="D64:D77" si="33">$D4</f>
        <v>Cross</v>
      </c>
      <c r="E64" s="369">
        <f>VLOOKUP(C64,'Lista PMO'!B:AB,27,FALSE)</f>
        <v>0</v>
      </c>
      <c r="F64" s="370">
        <f>VLOOKUP(C64,'Lista PMO'!$B$1:$BO$42,64,FALSE)</f>
        <v>0</v>
      </c>
      <c r="G64" s="369">
        <f t="shared" ref="G64" si="34">E64-F64</f>
        <v>0</v>
      </c>
      <c r="H64" s="378">
        <f>IFERROR(F64/(NETWORKDAYS($N$2,$F$1,hol!$A$1:$A$8)),0)</f>
        <v>0</v>
      </c>
      <c r="I64" s="378">
        <f>IFERROR(G64/((NETWORKDAYS($F$1+1,$L4,hol!$A$1:$A$9)+$J$1)),0)</f>
        <v>0</v>
      </c>
      <c r="J64" s="378">
        <f t="shared" ref="J64:J76" si="35">I64-H64</f>
        <v>0</v>
      </c>
      <c r="K64" s="389">
        <f>VLOOKUP(C64,'PianificazionePMO(CFI-ACN)'!$B$7:$I$34,7,FALSE)</f>
        <v>43271</v>
      </c>
      <c r="L64" s="389">
        <f>VLOOKUP(C64,'PianificazionePMO(CFI-ACN)'!$B$7:$I$34,8,FALSE)</f>
        <v>43315</v>
      </c>
      <c r="N64" s="374">
        <f>IF(N$3=1,M64,IF(N$2&lt;=$F$1,'PianificazionePMO(CFI-ACN)'!PY7+'PianificazionePMO(CFI-ACN)'!UB7+'PianificazionePMO(CFI-ACN)'!YE7,M64+$I64))</f>
        <v>0</v>
      </c>
      <c r="O64" s="374">
        <f>IF(O$3=1,N64,IF(O$2&lt;=$F$1,'PianificazionePMO(CFI-ACN)'!PZ7+'PianificazionePMO(CFI-ACN)'!UC7+'PianificazionePMO(CFI-ACN)'!YF7,N64+$I64))</f>
        <v>0</v>
      </c>
      <c r="P64" s="374">
        <f>IF(P$3=1,O64,IF(P$2&lt;=$F$1,'PianificazionePMO(CFI-ACN)'!QA7+'PianificazionePMO(CFI-ACN)'!UD7+'PianificazionePMO(CFI-ACN)'!YG7,O64+$I64))</f>
        <v>0</v>
      </c>
      <c r="Q64" s="374">
        <f>IF(Q$3=1,P64,IF(Q$2&lt;=$F$1,'PianificazionePMO(CFI-ACN)'!QB7+'PianificazionePMO(CFI-ACN)'!UE7+'PianificazionePMO(CFI-ACN)'!YH7,P64+$I64))</f>
        <v>0</v>
      </c>
      <c r="R64" s="374">
        <f>IF(R$3=1,Q64,IF(R$2&lt;=$F$1,'PianificazionePMO(CFI-ACN)'!QC7+'PianificazionePMO(CFI-ACN)'!UF7+'PianificazionePMO(CFI-ACN)'!YI7,Q64+$I64))</f>
        <v>0</v>
      </c>
      <c r="S64" s="374">
        <f>IF(S$3=1,R64,IF(S$2&lt;=$F$1,'PianificazionePMO(CFI-ACN)'!QD7+'PianificazionePMO(CFI-ACN)'!UG7+'PianificazionePMO(CFI-ACN)'!YJ7,R64+$I64))</f>
        <v>0</v>
      </c>
      <c r="T64" s="374">
        <f>IF(T$3=1,S64,IF(T$2&lt;=$F$1,'PianificazionePMO(CFI-ACN)'!QE7+'PianificazionePMO(CFI-ACN)'!UH7+'PianificazionePMO(CFI-ACN)'!YK7,S64+$I64))</f>
        <v>0</v>
      </c>
      <c r="U64" s="374">
        <f>IF(U$3=1,T64,IF(U$2&lt;=$F$1,'PianificazionePMO(CFI-ACN)'!QF7+'PianificazionePMO(CFI-ACN)'!UI7+'PianificazionePMO(CFI-ACN)'!YL7,T64+$I64))</f>
        <v>0</v>
      </c>
      <c r="V64" s="374">
        <f>IF(V$3=1,U64,IF(V$2&lt;=$F$1,'PianificazionePMO(CFI-ACN)'!QG7+'PianificazionePMO(CFI-ACN)'!UJ7+'PianificazionePMO(CFI-ACN)'!YM7,U64+$I64))</f>
        <v>0</v>
      </c>
      <c r="W64" s="374">
        <f>IF(W$3=1,V64,IF(W$2&lt;=$F$1,'PianificazionePMO(CFI-ACN)'!QH7+'PianificazionePMO(CFI-ACN)'!UK7+'PianificazionePMO(CFI-ACN)'!YN7,V64+$I64))</f>
        <v>0</v>
      </c>
      <c r="X64" s="374">
        <f>IF(X$3=1,W64,IF(X$2&lt;=$F$1,'PianificazionePMO(CFI-ACN)'!QI7+'PianificazionePMO(CFI-ACN)'!UL7+'PianificazionePMO(CFI-ACN)'!YO7,W64+$I64))</f>
        <v>0</v>
      </c>
      <c r="Y64" s="374">
        <f>IF(Y$3=1,X64,IF(Y$2&lt;=$F$1,'PianificazionePMO(CFI-ACN)'!QJ7+'PianificazionePMO(CFI-ACN)'!UM7+'PianificazionePMO(CFI-ACN)'!YP7,X64+$I64))</f>
        <v>0</v>
      </c>
      <c r="Z64" s="374">
        <f>IF(Z$3=1,Y64,IF(Z$2&lt;=$F$1,'PianificazionePMO(CFI-ACN)'!QK7+'PianificazionePMO(CFI-ACN)'!UN7+'PianificazionePMO(CFI-ACN)'!YQ7,Y64+$I64))</f>
        <v>0</v>
      </c>
      <c r="AA64" s="374">
        <f>IF(AA$3=1,Z64,IF(AA$2&lt;=$F$1,'PianificazionePMO(CFI-ACN)'!QL7+'PianificazionePMO(CFI-ACN)'!UO7+'PianificazionePMO(CFI-ACN)'!YR7,Z64+$I64))</f>
        <v>0</v>
      </c>
      <c r="AB64" s="374">
        <f>IF(AB$3=1,AA64,IF(AB$2&lt;=$F$1,'PianificazionePMO(CFI-ACN)'!QM7+'PianificazionePMO(CFI-ACN)'!UP7+'PianificazionePMO(CFI-ACN)'!YS7,AA64+$I64))</f>
        <v>0</v>
      </c>
      <c r="AC64" s="374">
        <f>IF(AC$3=1,AB64,IF(AC$2&lt;=$F$1,'PianificazionePMO(CFI-ACN)'!QN7+'PianificazionePMO(CFI-ACN)'!UQ7+'PianificazionePMO(CFI-ACN)'!YT7,AB64+$I64))</f>
        <v>0</v>
      </c>
      <c r="AD64" s="374">
        <f>IF(AD$3=1,AC64,IF(AD$2&lt;=$F$1,'PianificazionePMO(CFI-ACN)'!QO7+'PianificazionePMO(CFI-ACN)'!UR7+'PianificazionePMO(CFI-ACN)'!YU7,AC64+$I64))</f>
        <v>0</v>
      </c>
      <c r="AE64" s="374">
        <f>IF(AE$3=1,AD64,IF(AE$2&lt;=$F$1,'PianificazionePMO(CFI-ACN)'!QP7+'PianificazionePMO(CFI-ACN)'!US7+'PianificazionePMO(CFI-ACN)'!YV7,AD64+$I64))</f>
        <v>0</v>
      </c>
      <c r="AF64" s="374">
        <f>IF(AF$3=1,AE64,IF(AF$2&lt;=$F$1,'PianificazionePMO(CFI-ACN)'!QQ7+'PianificazionePMO(CFI-ACN)'!UT7+'PianificazionePMO(CFI-ACN)'!YW7,AE64+$I64))</f>
        <v>0</v>
      </c>
      <c r="AG64" s="374">
        <f>IF(AG$3=1,AF64,IF(AG$2&lt;=$F$1,'PianificazionePMO(CFI-ACN)'!QR7+'PianificazionePMO(CFI-ACN)'!UU7+'PianificazionePMO(CFI-ACN)'!YX7,AF64+$I64))</f>
        <v>0</v>
      </c>
      <c r="AH64" s="374">
        <f>IF(AH$3=1,AG64,IF(AH$2&lt;=$F$1,'PianificazionePMO(CFI-ACN)'!QS7+'PianificazionePMO(CFI-ACN)'!UV7+'PianificazionePMO(CFI-ACN)'!YY7,AG64+$I64))</f>
        <v>0</v>
      </c>
      <c r="AI64" s="374">
        <f>IF(AI$3=1,AH64,IF(AI$2&lt;=$F$1,'PianificazionePMO(CFI-ACN)'!QT7+'PianificazionePMO(CFI-ACN)'!UW7+'PianificazionePMO(CFI-ACN)'!YZ7,AH64+$I64))</f>
        <v>0</v>
      </c>
      <c r="AJ64" s="374">
        <f>IF(AJ$3=1,AI64,IF(AJ$2&lt;=$F$1,'PianificazionePMO(CFI-ACN)'!QU7+'PianificazionePMO(CFI-ACN)'!UX7+'PianificazionePMO(CFI-ACN)'!ZA7,AI64+$I64))</f>
        <v>0</v>
      </c>
      <c r="AK64" s="374">
        <f>IF(AK$3=1,AJ64,IF(AK$2&lt;=$F$1,'PianificazionePMO(CFI-ACN)'!QV7+'PianificazionePMO(CFI-ACN)'!UY7+'PianificazionePMO(CFI-ACN)'!ZB7,AJ64+$I64))</f>
        <v>0</v>
      </c>
      <c r="AL64" s="374">
        <f>IF(AL$3=1,AK64,IF(AL$2&lt;=$F$1,'PianificazionePMO(CFI-ACN)'!QW7+'PianificazionePMO(CFI-ACN)'!UZ7+'PianificazionePMO(CFI-ACN)'!ZC7,AK64+$I64))</f>
        <v>0</v>
      </c>
      <c r="AM64" s="374">
        <f>IF(AM$3=1,AL64,IF(AM$2&lt;=$F$1,'PianificazionePMO(CFI-ACN)'!QX7+'PianificazionePMO(CFI-ACN)'!VA7+'PianificazionePMO(CFI-ACN)'!ZD7,AL64+$I64))</f>
        <v>0</v>
      </c>
      <c r="AN64" s="374">
        <f>IF(AN$3=1,AM64,IF(AN$2&lt;=$F$1,'PianificazionePMO(CFI-ACN)'!QY7+'PianificazionePMO(CFI-ACN)'!VB7+'PianificazionePMO(CFI-ACN)'!ZE7,AM64+$I64))</f>
        <v>0</v>
      </c>
      <c r="AO64" s="374">
        <f>IF(AO$3=1,AN64,IF(AO$2&lt;=$F$1,'PianificazionePMO(CFI-ACN)'!QZ7+'PianificazionePMO(CFI-ACN)'!VC7+'PianificazionePMO(CFI-ACN)'!ZF7,AN64+$I64))</f>
        <v>0</v>
      </c>
      <c r="AP64" s="374">
        <f>IF(AP$3=1,AO64,IF(AP$2&lt;=$F$1,'PianificazionePMO(CFI-ACN)'!RA7+'PianificazionePMO(CFI-ACN)'!VD7+'PianificazionePMO(CFI-ACN)'!ZG7,AO64+$I64))</f>
        <v>0</v>
      </c>
      <c r="AQ64" s="374">
        <f>IF(AQ$3=1,AP64,IF(AQ$2&lt;=$F$1,'PianificazionePMO(CFI-ACN)'!RB7+'PianificazionePMO(CFI-ACN)'!VE7+'PianificazionePMO(CFI-ACN)'!ZH7,AP64+$I64))</f>
        <v>0</v>
      </c>
      <c r="AR64" s="374">
        <f>IF(AR$3=1,AQ64,IF(AR$2&lt;=$F$1,'PianificazionePMO(CFI-ACN)'!RC7+'PianificazionePMO(CFI-ACN)'!VF7+'PianificazionePMO(CFI-ACN)'!ZI7,AQ64+$I64))</f>
        <v>0</v>
      </c>
      <c r="AS64" s="374">
        <f>IF(AS$3=1,AR64,IF(AS$2&lt;=$F$1,'PianificazionePMO(CFI-ACN)'!RD7+'PianificazionePMO(CFI-ACN)'!VG7+'PianificazionePMO(CFI-ACN)'!ZJ7,AR64+$I64))</f>
        <v>0</v>
      </c>
      <c r="AT64" s="374">
        <f>IF(AT$3=1,AS64,IF(AT$2&lt;=$F$1,'PianificazionePMO(CFI-ACN)'!RE7+'PianificazionePMO(CFI-ACN)'!VH7+'PianificazionePMO(CFI-ACN)'!ZK7,AS64+$I64))</f>
        <v>0</v>
      </c>
      <c r="AU64" s="374">
        <f>IF(AU$3=1,AT64,IF(AU$2&lt;=$F$1,'PianificazionePMO(CFI-ACN)'!RF7+'PianificazionePMO(CFI-ACN)'!VI7+'PianificazionePMO(CFI-ACN)'!ZL7,AT64+$I64))</f>
        <v>0</v>
      </c>
      <c r="AV64" s="374">
        <f>IF(AV$3=1,AU64,IF(AV$2&lt;=$F$1,'PianificazionePMO(CFI-ACN)'!RG7+'PianificazionePMO(CFI-ACN)'!VJ7+'PianificazionePMO(CFI-ACN)'!ZM7,AU64+$I64))</f>
        <v>0</v>
      </c>
      <c r="AW64" s="374">
        <f>IF(AW$3=1,AV64,IF(AW$2&lt;=$F$1,'PianificazionePMO(CFI-ACN)'!RH7+'PianificazionePMO(CFI-ACN)'!VK7+'PianificazionePMO(CFI-ACN)'!ZN7,AV64+$I64))</f>
        <v>0</v>
      </c>
      <c r="AX64" s="374">
        <f>IF(AX$3=1,AW64,IF(AX$2&lt;=$F$1,'PianificazionePMO(CFI-ACN)'!RI7+'PianificazionePMO(CFI-ACN)'!VL7+'PianificazionePMO(CFI-ACN)'!ZO7,AW64+$I64))</f>
        <v>0</v>
      </c>
      <c r="AY64" s="374">
        <f>IF(AY$3=1,AX64,IF(AY$2&lt;=$F$1,'PianificazionePMO(CFI-ACN)'!RJ7+'PianificazionePMO(CFI-ACN)'!VM7+'PianificazionePMO(CFI-ACN)'!ZP7,AX64+$I64))</f>
        <v>0</v>
      </c>
      <c r="AZ64" s="374">
        <f>IF(AZ$3=1,AY64,IF(AZ$2&lt;=$F$1,'PianificazionePMO(CFI-ACN)'!RK7+'PianificazionePMO(CFI-ACN)'!VN7+'PianificazionePMO(CFI-ACN)'!ZQ7,AY64+$I64))</f>
        <v>0</v>
      </c>
      <c r="BA64" s="374">
        <f>IF(BA$3=1,AZ64,IF(BA$2&lt;=$F$1,'PianificazionePMO(CFI-ACN)'!RL7+'PianificazionePMO(CFI-ACN)'!VO7+'PianificazionePMO(CFI-ACN)'!ZR7,AZ64+$I64))</f>
        <v>0</v>
      </c>
      <c r="BB64" s="374">
        <f>IF(BB$3=1,BA64,IF(BB$2&lt;=$F$1,'PianificazionePMO(CFI-ACN)'!RM7+'PianificazionePMO(CFI-ACN)'!VP7+'PianificazionePMO(CFI-ACN)'!ZS7,BA64+$I64))</f>
        <v>0</v>
      </c>
      <c r="BC64" s="374">
        <f>IF(BC$3=1,BB64,IF(BC$2&lt;=$F$1,'PianificazionePMO(CFI-ACN)'!RN7+'PianificazionePMO(CFI-ACN)'!VQ7+'PianificazionePMO(CFI-ACN)'!ZT7,BB64+$I64))</f>
        <v>0</v>
      </c>
      <c r="BD64" s="374">
        <f>IF(BD$3=1,BC64,IF(BD$2&lt;=$F$1,'PianificazionePMO(CFI-ACN)'!RO7+'PianificazionePMO(CFI-ACN)'!VR7+'PianificazionePMO(CFI-ACN)'!ZU7,BC64+$I64))</f>
        <v>0</v>
      </c>
      <c r="BE64" s="374">
        <f>IF(BE$3=1,BD64,IF(BE$2&lt;=$F$1,'PianificazionePMO(CFI-ACN)'!RP7+'PianificazionePMO(CFI-ACN)'!VS7+'PianificazionePMO(CFI-ACN)'!ZV7,BD64+$I64))</f>
        <v>0</v>
      </c>
      <c r="BF64" s="374">
        <f>IF(BF$3=1,BE64,IF(BF$2&lt;=$F$1,'PianificazionePMO(CFI-ACN)'!RQ7+'PianificazionePMO(CFI-ACN)'!VT7+'PianificazionePMO(CFI-ACN)'!ZW7,BE64+$I64))</f>
        <v>0</v>
      </c>
      <c r="BG64" s="374">
        <f>IF(BG$3=1,BF64,IF(BG$2&lt;=$F$1,'PianificazionePMO(CFI-ACN)'!RR7+'PianificazionePMO(CFI-ACN)'!VU7+'PianificazionePMO(CFI-ACN)'!ZX7,BF64+$I64))</f>
        <v>0</v>
      </c>
      <c r="BH64" s="374">
        <f>IF(BH$3=1,BG64,IF(BH$2&lt;=$F$1,'PianificazionePMO(CFI-ACN)'!RS7+'PianificazionePMO(CFI-ACN)'!VV7+'PianificazionePMO(CFI-ACN)'!ZY7,BG64+$I64))</f>
        <v>0</v>
      </c>
      <c r="BI64" s="374">
        <f>IF(BI$3=1,BH64,IF(BI$2&lt;=$F$1,'PianificazionePMO(CFI-ACN)'!RT7+'PianificazionePMO(CFI-ACN)'!VW7+'PianificazionePMO(CFI-ACN)'!ZZ7,BH64+$I64))</f>
        <v>0</v>
      </c>
      <c r="BJ64" s="374">
        <f>IF(BJ$3=1,BI64,IF(BJ$2&lt;=$F$1,'PianificazionePMO(CFI-ACN)'!RU7+'PianificazionePMO(CFI-ACN)'!VX7+'PianificazionePMO(CFI-ACN)'!AAA7,BI64+$I64))</f>
        <v>0</v>
      </c>
      <c r="BK64" s="374">
        <f>IF(BK$3=1,BJ64,IF(BK$2&lt;=$F$1,'PianificazionePMO(CFI-ACN)'!RV7+'PianificazionePMO(CFI-ACN)'!VY7+'PianificazionePMO(CFI-ACN)'!AAB7,BJ64+$I64))</f>
        <v>0</v>
      </c>
      <c r="BL64" s="374">
        <f>IF(BL$3=1,BK64,IF(BL$2&lt;=$F$1,'PianificazionePMO(CFI-ACN)'!RW7+'PianificazionePMO(CFI-ACN)'!VZ7+'PianificazionePMO(CFI-ACN)'!AAC7,BK64+$I64))</f>
        <v>0</v>
      </c>
      <c r="BM64" s="374">
        <f>IF(BM$3=1,BL64,IF(BM$2&lt;=$F$1,'PianificazionePMO(CFI-ACN)'!RX7+'PianificazionePMO(CFI-ACN)'!WA7+'PianificazionePMO(CFI-ACN)'!AAD7,BL64+$I64))</f>
        <v>0</v>
      </c>
      <c r="BN64" s="374">
        <f>IF(BN$3=1,BM64,IF(BN$2&lt;=$F$1,'PianificazionePMO(CFI-ACN)'!RY7+'PianificazionePMO(CFI-ACN)'!WB7+'PianificazionePMO(CFI-ACN)'!AAE7,BM64+$I64))</f>
        <v>0</v>
      </c>
      <c r="BO64" s="374">
        <f>IF(BO$3=1,BN64,IF(BO$2&lt;=$F$1,'PianificazionePMO(CFI-ACN)'!RZ7+'PianificazionePMO(CFI-ACN)'!WC7+'PianificazionePMO(CFI-ACN)'!AAF7,BN64+$I64))</f>
        <v>0</v>
      </c>
      <c r="BP64" s="374">
        <f>IF(BP$3=1,BO64,IF(BP$2&lt;=$F$1,'PianificazionePMO(CFI-ACN)'!SA7+'PianificazionePMO(CFI-ACN)'!WD7+'PianificazionePMO(CFI-ACN)'!AAG7,BO64+$I64))</f>
        <v>0</v>
      </c>
      <c r="BQ64" s="374">
        <f>IF(BQ$3=1,BP64,IF(BQ$2&lt;=$F$1,'PianificazionePMO(CFI-ACN)'!SB7+'PianificazionePMO(CFI-ACN)'!WE7+'PianificazionePMO(CFI-ACN)'!AAH7,BP64+$I64))</f>
        <v>0</v>
      </c>
      <c r="BR64" s="374">
        <f>IF(BR$3=1,BQ64,IF(BR$2&lt;=$F$1,'PianificazionePMO(CFI-ACN)'!SC7+'PianificazionePMO(CFI-ACN)'!WF7+'PianificazionePMO(CFI-ACN)'!AAI7,BQ64+$I64))</f>
        <v>0</v>
      </c>
      <c r="BS64" s="374">
        <f>IF(BS$3=1,BR64,IF(BS$2&lt;=$F$1,'PianificazionePMO(CFI-ACN)'!SD7+'PianificazionePMO(CFI-ACN)'!WG7+'PianificazionePMO(CFI-ACN)'!AAJ7,BR64+$I64))</f>
        <v>0</v>
      </c>
      <c r="BT64" s="374">
        <f>IF(BT$3=1,BS64,IF(BT$2&lt;=$F$1,'PianificazionePMO(CFI-ACN)'!SE7+'PianificazionePMO(CFI-ACN)'!WH7+'PianificazionePMO(CFI-ACN)'!AAK7,BS64+$I64))</f>
        <v>0</v>
      </c>
      <c r="BU64" s="374">
        <f>IF(BU$3=1,BT64,IF(BU$2&lt;=$F$1,'PianificazionePMO(CFI-ACN)'!SF7+'PianificazionePMO(CFI-ACN)'!WI7+'PianificazionePMO(CFI-ACN)'!AAL7,BT64+$I64))</f>
        <v>0</v>
      </c>
      <c r="BV64" s="374">
        <f>IF(BV$3=1,BU64,IF(BV$2&lt;=$F$1,'PianificazionePMO(CFI-ACN)'!SG7+'PianificazionePMO(CFI-ACN)'!WJ7+'PianificazionePMO(CFI-ACN)'!AAM7,BU64+$I64))</f>
        <v>0</v>
      </c>
      <c r="BW64" s="374">
        <f>IF(BW$3=1,BV64,IF(BW$2&lt;=$F$1,'PianificazionePMO(CFI-ACN)'!SH7+'PianificazionePMO(CFI-ACN)'!WK7+'PianificazionePMO(CFI-ACN)'!AAN7,BV64+$I64))</f>
        <v>0</v>
      </c>
      <c r="BX64" s="374">
        <f>IF(BX$3=1,BW64,IF(BX$2&lt;=$F$1,'PianificazionePMO(CFI-ACN)'!SI7+'PianificazionePMO(CFI-ACN)'!WL7+'PianificazionePMO(CFI-ACN)'!AAO7,BW64+$I64))</f>
        <v>0</v>
      </c>
      <c r="BY64" s="374">
        <f>IF(BY$3=1,BX64,IF(BY$2&lt;=$F$1,'PianificazionePMO(CFI-ACN)'!SJ7+'PianificazionePMO(CFI-ACN)'!WM7+'PianificazionePMO(CFI-ACN)'!AAP7,BX64+$I64))</f>
        <v>0</v>
      </c>
      <c r="BZ64" s="374">
        <f>IF(BZ$3=1,BY64,IF(BZ$2&lt;=$F$1,'PianificazionePMO(CFI-ACN)'!SK7+'PianificazionePMO(CFI-ACN)'!WN7+'PianificazionePMO(CFI-ACN)'!AAQ7,BY64+$I64))</f>
        <v>0</v>
      </c>
      <c r="CA64" s="374">
        <f>IF(CA$3=1,BZ64,IF(CA$2&lt;=$F$1,'PianificazionePMO(CFI-ACN)'!SL7+'PianificazionePMO(CFI-ACN)'!WO7+'PianificazionePMO(CFI-ACN)'!AAR7,BZ64+$I64))</f>
        <v>0</v>
      </c>
      <c r="CB64" s="374">
        <f>IF(CB$3=1,CA64,IF(CB$2&lt;=$F$1,'PianificazionePMO(CFI-ACN)'!SM7+'PianificazionePMO(CFI-ACN)'!WP7+'PianificazionePMO(CFI-ACN)'!AAS7,CA64+$I64))</f>
        <v>0</v>
      </c>
      <c r="CC64" s="374">
        <f>IF(CC$3=1,CB64,IF(CC$2&lt;=$F$1,'PianificazionePMO(CFI-ACN)'!SN7+'PianificazionePMO(CFI-ACN)'!WQ7+'PianificazionePMO(CFI-ACN)'!AAT7,CB64+$I64))</f>
        <v>0</v>
      </c>
      <c r="CD64" s="374">
        <f>IF(CD$3=1,CC64,IF(CD$2&lt;=$F$1,'PianificazionePMO(CFI-ACN)'!SO7+'PianificazionePMO(CFI-ACN)'!WR7+'PianificazionePMO(CFI-ACN)'!AAU7,CC64+$I64))</f>
        <v>0</v>
      </c>
      <c r="CE64" s="374">
        <f>IF(CE$3=1,CD64,IF(CE$2&lt;=$F$1,'PianificazionePMO(CFI-ACN)'!SP7+'PianificazionePMO(CFI-ACN)'!WS7+'PianificazionePMO(CFI-ACN)'!AAV7,CD64+$I64))</f>
        <v>0</v>
      </c>
      <c r="CF64" s="374">
        <f>IF(CF$3=1,CE64,IF(CF$2&lt;=$F$1,'PianificazionePMO(CFI-ACN)'!SQ7+'PianificazionePMO(CFI-ACN)'!WT7+'PianificazionePMO(CFI-ACN)'!AAW7,CE64+$I64))</f>
        <v>0</v>
      </c>
      <c r="CG64" s="374">
        <f>IF(CG$3=1,CF64,IF(CG$2&lt;=$F$1,'PianificazionePMO(CFI-ACN)'!SR7+'PianificazionePMO(CFI-ACN)'!WU7+'PianificazionePMO(CFI-ACN)'!AAX7,CF64+$I64))</f>
        <v>0</v>
      </c>
      <c r="CH64" s="374">
        <f>IF(CH$3=1,CG64,IF(CH$2&lt;=$F$1,'PianificazionePMO(CFI-ACN)'!SS7+'PianificazionePMO(CFI-ACN)'!WV7+'PianificazionePMO(CFI-ACN)'!AAY7,CG64+$I64))</f>
        <v>0</v>
      </c>
      <c r="CI64" s="374">
        <f>IF(CI$3=1,CH64,IF(CI$2&lt;=$F$1,'PianificazionePMO(CFI-ACN)'!ST7+'PianificazionePMO(CFI-ACN)'!WW7+'PianificazionePMO(CFI-ACN)'!AAZ7,CH64+$I64))</f>
        <v>0</v>
      </c>
      <c r="CJ64" s="374">
        <f>IF(CJ$3=1,CI64,IF(CJ$2&lt;=$F$1,'PianificazionePMO(CFI-ACN)'!SU7+'PianificazionePMO(CFI-ACN)'!WX7+'PianificazionePMO(CFI-ACN)'!ABA7,CI64+$I64))</f>
        <v>0</v>
      </c>
      <c r="CK64" s="374">
        <f>IF(CK$3=1,CJ64,IF(CK$2&lt;=$F$1,'PianificazionePMO(CFI-ACN)'!SV7+'PianificazionePMO(CFI-ACN)'!WY7+'PianificazionePMO(CFI-ACN)'!ABB7,CJ64+$I64))</f>
        <v>0</v>
      </c>
      <c r="CL64" s="374">
        <f>IF(CL$3=1,CK64,IF(CL$2&lt;=$F$1,'PianificazionePMO(CFI-ACN)'!SW7+'PianificazionePMO(CFI-ACN)'!WZ7+'PianificazionePMO(CFI-ACN)'!ABC7,CK64+$I64))</f>
        <v>0</v>
      </c>
      <c r="CM64" s="374">
        <f>IF(CM$3=1,CL64,IF(CM$2&lt;=$F$1,'PianificazionePMO(CFI-ACN)'!SX7+'PianificazionePMO(CFI-ACN)'!XA7+'PianificazionePMO(CFI-ACN)'!ABD7,CL64+$I64))</f>
        <v>0</v>
      </c>
      <c r="CN64" s="374">
        <f>IF(CN$3=1,CM64,IF(CN$2&lt;=$F$1,'PianificazionePMO(CFI-ACN)'!SY7+'PianificazionePMO(CFI-ACN)'!XB7+'PianificazionePMO(CFI-ACN)'!ABE7,CM64+$I64))</f>
        <v>0</v>
      </c>
      <c r="CO64" s="374">
        <f>IF(CO$3=1,CN64,IF(CO$2&lt;=$F$1,'PianificazionePMO(CFI-ACN)'!SZ7+'PianificazionePMO(CFI-ACN)'!XC7+'PianificazionePMO(CFI-ACN)'!ABF7,CN64+$I64))</f>
        <v>0</v>
      </c>
      <c r="CP64" s="374">
        <f>IF(CP$3=1,CO64,IF(CP$2&lt;=$F$1,'PianificazionePMO(CFI-ACN)'!TA7+'PianificazionePMO(CFI-ACN)'!XD7+'PianificazionePMO(CFI-ACN)'!ABG7,CO64+$I64))</f>
        <v>0</v>
      </c>
      <c r="CQ64" s="374">
        <f>IF(CQ$3=1,CP64,IF(CQ$2&lt;=$F$1,'PianificazionePMO(CFI-ACN)'!TB7+'PianificazionePMO(CFI-ACN)'!XE7+'PianificazionePMO(CFI-ACN)'!ABH7,CP64+$I64))</f>
        <v>0</v>
      </c>
      <c r="CR64" s="374">
        <f>IF(CR$3=1,CQ64,IF(CR$2&lt;=$F$1,'PianificazionePMO(CFI-ACN)'!TC7+'PianificazionePMO(CFI-ACN)'!XF7+'PianificazionePMO(CFI-ACN)'!ABI7,CQ64+$I64))</f>
        <v>0</v>
      </c>
      <c r="CS64" s="374">
        <f>IF(CS$3=1,CR64,IF(CS$2&lt;=$F$1,'PianificazionePMO(CFI-ACN)'!TD7+'PianificazionePMO(CFI-ACN)'!XG7+'PianificazionePMO(CFI-ACN)'!ABJ7,CR64+$I64))</f>
        <v>0</v>
      </c>
      <c r="CT64" s="374">
        <f>IF(CT$3=1,CS64,IF(CT$2&lt;=$F$1,'PianificazionePMO(CFI-ACN)'!TE7+'PianificazionePMO(CFI-ACN)'!XH7+'PianificazionePMO(CFI-ACN)'!ABK7,CS64+$I64))</f>
        <v>0</v>
      </c>
      <c r="CU64" s="374">
        <f>IF(CU$3=1,CT64,IF(CU$2&lt;=$F$1,'PianificazionePMO(CFI-ACN)'!TF7+'PianificazionePMO(CFI-ACN)'!XI7+'PianificazionePMO(CFI-ACN)'!ABL7,CT64+$I64))</f>
        <v>0</v>
      </c>
      <c r="CV64" s="374">
        <f>IF(CV$3=1,CU64,IF(CV$2&lt;=$F$1,'PianificazionePMO(CFI-ACN)'!TG7+'PianificazionePMO(CFI-ACN)'!XJ7+'PianificazionePMO(CFI-ACN)'!ABM7,CU64+$I64))</f>
        <v>0</v>
      </c>
      <c r="CW64" s="374">
        <f>IF(CW$3=1,CV64,IF(CW$2&lt;=$F$1,'PianificazionePMO(CFI-ACN)'!TH7+'PianificazionePMO(CFI-ACN)'!XK7+'PianificazionePMO(CFI-ACN)'!ABN7,CV64+$I64))</f>
        <v>0</v>
      </c>
      <c r="CX64" s="374">
        <f>IF(CX$3=1,CW64,IF(CX$2&lt;=$F$1,'PianificazionePMO(CFI-ACN)'!TI7+'PianificazionePMO(CFI-ACN)'!XL7+'PianificazionePMO(CFI-ACN)'!ABO7,CW64+$I64))</f>
        <v>0</v>
      </c>
      <c r="CY64" s="374">
        <f>IF(CY$3=1,CX64,IF(CY$2&lt;=$F$1,'PianificazionePMO(CFI-ACN)'!TJ7+'PianificazionePMO(CFI-ACN)'!XM7+'PianificazionePMO(CFI-ACN)'!ABP7,CX64+$I64))</f>
        <v>0</v>
      </c>
      <c r="CZ64" s="374">
        <f>IF(CZ$3=1,CY64,IF(CZ$2&lt;=$F$1,'PianificazionePMO(CFI-ACN)'!TK7+'PianificazionePMO(CFI-ACN)'!XN7+'PianificazionePMO(CFI-ACN)'!ABQ7,CY64+$I64))</f>
        <v>0</v>
      </c>
      <c r="DA64" s="374">
        <f>IF(DA$3=1,CZ64,IF(DA$2&lt;=$F$1,'PianificazionePMO(CFI-ACN)'!TL7+'PianificazionePMO(CFI-ACN)'!XO7+'PianificazionePMO(CFI-ACN)'!ABR7,CZ64+$I64))</f>
        <v>0</v>
      </c>
      <c r="DB64" s="374">
        <f>IF(DB$3=1,DA64,IF(DB$2&lt;=$F$1,'PianificazionePMO(CFI-ACN)'!TM7+'PianificazionePMO(CFI-ACN)'!XP7+'PianificazionePMO(CFI-ACN)'!ABS7,DA64+$I64))</f>
        <v>0</v>
      </c>
      <c r="DC64" s="374">
        <f>IF(DC$3=1,DB64,IF(DC$2&lt;=$F$1,'PianificazionePMO(CFI-ACN)'!TN7+'PianificazionePMO(CFI-ACN)'!XQ7+'PianificazionePMO(CFI-ACN)'!ABT7,DB64+$I64))</f>
        <v>0</v>
      </c>
      <c r="DD64" s="374">
        <f>IF(DD$3=1,DC64,IF(DD$2&lt;=$F$1,'PianificazionePMO(CFI-ACN)'!TO7+'PianificazionePMO(CFI-ACN)'!XR7+'PianificazionePMO(CFI-ACN)'!ABU7,DC64+$I64))</f>
        <v>0</v>
      </c>
      <c r="DE64" s="374">
        <f>IF(DE$3=1,DD64,IF(DE$2&lt;=$F$1,'PianificazionePMO(CFI-ACN)'!TP7+'PianificazionePMO(CFI-ACN)'!XS7+'PianificazionePMO(CFI-ACN)'!ABV7,DD64+$I64))</f>
        <v>0</v>
      </c>
      <c r="DF64" s="374">
        <f>IF(DF$3=1,DE64,IF(DF$2&lt;=$F$1,'PianificazionePMO(CFI-ACN)'!TQ7+'PianificazionePMO(CFI-ACN)'!XT7+'PianificazionePMO(CFI-ACN)'!ABW7,DE64+$I64))</f>
        <v>0</v>
      </c>
      <c r="DG64" s="374">
        <f>IF(DG$3=1,DF64,IF(DG$2&lt;=$F$1,'PianificazionePMO(CFI-ACN)'!TR7+'PianificazionePMO(CFI-ACN)'!XU7+'PianificazionePMO(CFI-ACN)'!ABX7,DF64+$I64))</f>
        <v>0</v>
      </c>
      <c r="DH64" s="374">
        <f>IF(DH$3=1,DG64,IF(DH$2&lt;=$F$1,'PianificazionePMO(CFI-ACN)'!TS7+'PianificazionePMO(CFI-ACN)'!XV7+'PianificazionePMO(CFI-ACN)'!ABY7,DG64+$I64))</f>
        <v>0</v>
      </c>
      <c r="DI64" s="374">
        <f>IF(DI$3=1,DH64,IF(DI$2&lt;=$F$1,'PianificazionePMO(CFI-ACN)'!TT7+'PianificazionePMO(CFI-ACN)'!XW7+'PianificazionePMO(CFI-ACN)'!ABZ7,DH64+$I64))</f>
        <v>0</v>
      </c>
      <c r="DJ64" s="374">
        <f>IF(DJ$3=1,DI64,IF(DJ$2&lt;=$F$1,'PianificazionePMO(CFI-ACN)'!TU7+'PianificazionePMO(CFI-ACN)'!XX7+'PianificazionePMO(CFI-ACN)'!ACA7,DI64+$I64))</f>
        <v>0</v>
      </c>
      <c r="DK64" s="374"/>
      <c r="DL64" s="374"/>
      <c r="DM64" s="374"/>
      <c r="DN64" s="371"/>
      <c r="DO64" s="371"/>
      <c r="DP64" s="371"/>
      <c r="DQ64" s="371"/>
      <c r="DR64" s="371"/>
      <c r="DS64" s="371"/>
      <c r="DT64" s="371"/>
      <c r="DU64" s="371"/>
      <c r="DV64" s="371"/>
      <c r="DW64" s="371"/>
      <c r="DX64" s="371"/>
      <c r="DY64" s="371"/>
      <c r="DZ64" s="371"/>
      <c r="EA64" s="371"/>
      <c r="EB64" s="371"/>
      <c r="EC64" s="371"/>
      <c r="ED64" s="371"/>
      <c r="EE64" s="371"/>
      <c r="EF64" s="371"/>
      <c r="EG64" s="371"/>
      <c r="EH64" s="371"/>
      <c r="EI64" s="371"/>
      <c r="EJ64" s="371"/>
      <c r="EK64" s="371"/>
      <c r="EL64" s="371"/>
      <c r="EM64" s="371"/>
      <c r="EN64" s="371"/>
      <c r="EO64" s="371"/>
      <c r="EP64" s="371"/>
      <c r="EQ64" s="371"/>
      <c r="ER64" s="371"/>
      <c r="ES64" s="371"/>
      <c r="ET64" s="371"/>
      <c r="EU64" s="371"/>
      <c r="EV64" s="371"/>
      <c r="EW64" s="371"/>
      <c r="EX64" s="371"/>
      <c r="EY64" s="371"/>
      <c r="EZ64" s="371"/>
      <c r="FA64" s="371"/>
      <c r="FB64" s="371"/>
      <c r="FC64" s="371"/>
      <c r="FD64" s="371"/>
      <c r="FE64" s="371"/>
      <c r="FF64" s="371"/>
      <c r="FG64" s="371"/>
      <c r="FH64" s="371"/>
      <c r="FI64" s="371"/>
      <c r="FJ64" s="371"/>
    </row>
    <row r="65" spans="1:166" outlineLevel="1">
      <c r="A65" s="824"/>
      <c r="B65" s="362" t="str">
        <f t="shared" si="31"/>
        <v>P59-Deploy &amp; Change CRMT</v>
      </c>
      <c r="C65" s="362" t="str">
        <f t="shared" si="32"/>
        <v>AO004511_YYY103</v>
      </c>
      <c r="D65" s="362" t="str">
        <f t="shared" si="33"/>
        <v>Prima Attivazione</v>
      </c>
      <c r="E65" s="369">
        <f>VLOOKUP(C65,'Lista PMO'!B:AB,27,FALSE)</f>
        <v>23</v>
      </c>
      <c r="F65" s="370">
        <f>VLOOKUP(C65,'Lista PMO'!$B$1:$BO$42,64,FALSE)</f>
        <v>22</v>
      </c>
      <c r="G65" s="369">
        <f t="shared" ref="G65:G106" si="36">E65-F65</f>
        <v>1</v>
      </c>
      <c r="H65" s="378">
        <f>IFERROR(F65/(NETWORKDAYS($N$2,$F$1,hol!$A$1:$A$8)),0)</f>
        <v>1.2941176470588236</v>
      </c>
      <c r="I65" s="378">
        <f>IFERROR(G65/((NETWORKDAYS($F$1+1,$L5,hol!$A$1:$A$9)+$J$1)),0)</f>
        <v>6.25E-2</v>
      </c>
      <c r="J65" s="378">
        <f t="shared" si="35"/>
        <v>-1.2316176470588236</v>
      </c>
      <c r="K65" s="389">
        <f>VLOOKUP(C65,'PianificazionePMO(CFI-ACN)'!$B$7:$I$34,7,FALSE)</f>
        <v>43271</v>
      </c>
      <c r="L65" s="389">
        <f>VLOOKUP(C65,'PianificazionePMO(CFI-ACN)'!$B$7:$I$34,8,FALSE)</f>
        <v>43315</v>
      </c>
      <c r="N65" s="374">
        <f>IF(N$3=1,M65,IF(N$2&lt;=$F$1,'PianificazionePMO(CFI-ACN)'!PY8+'PianificazionePMO(CFI-ACN)'!UB8+'PianificazionePMO(CFI-ACN)'!YE8,M65+$I65))</f>
        <v>22</v>
      </c>
      <c r="O65" s="374">
        <f>IF(O$3=1,N65,IF(O$2&lt;=$F$1,'PianificazionePMO(CFI-ACN)'!PZ8+'PianificazionePMO(CFI-ACN)'!UC8+'PianificazionePMO(CFI-ACN)'!YF8,N65+$I65))</f>
        <v>22</v>
      </c>
      <c r="P65" s="374">
        <f>IF(P$3=1,O65,IF(P$2&lt;=$F$1,'PianificazionePMO(CFI-ACN)'!QA8+'PianificazionePMO(CFI-ACN)'!UD8+'PianificazionePMO(CFI-ACN)'!YG8,O65+$I65))</f>
        <v>22</v>
      </c>
      <c r="Q65" s="374">
        <f>IF(Q$3=1,P65,IF(Q$2&lt;=$F$1,'PianificazionePMO(CFI-ACN)'!QB8+'PianificazionePMO(CFI-ACN)'!UE8+'PianificazionePMO(CFI-ACN)'!YH8,P65+$I65))</f>
        <v>22</v>
      </c>
      <c r="R65" s="374">
        <f>IF(R$3=1,Q65,IF(R$2&lt;=$F$1,'PianificazionePMO(CFI-ACN)'!QC8+'PianificazionePMO(CFI-ACN)'!UF8+'PianificazionePMO(CFI-ACN)'!YI8,Q65+$I65))</f>
        <v>22</v>
      </c>
      <c r="S65" s="374">
        <f>IF(S$3=1,R65,IF(S$2&lt;=$F$1,'PianificazionePMO(CFI-ACN)'!QD8+'PianificazionePMO(CFI-ACN)'!UG8+'PianificazionePMO(CFI-ACN)'!YJ8,R65+$I65))</f>
        <v>22</v>
      </c>
      <c r="T65" s="374">
        <f>IF(T$3=1,S65,IF(T$2&lt;=$F$1,'PianificazionePMO(CFI-ACN)'!QE8+'PianificazionePMO(CFI-ACN)'!UH8+'PianificazionePMO(CFI-ACN)'!YK8,S65+$I65))</f>
        <v>22</v>
      </c>
      <c r="U65" s="374">
        <f>IF(U$3=1,T65,IF(U$2&lt;=$F$1,'PianificazionePMO(CFI-ACN)'!QF8+'PianificazionePMO(CFI-ACN)'!UI8+'PianificazionePMO(CFI-ACN)'!YL8,T65+$I65))</f>
        <v>22</v>
      </c>
      <c r="V65" s="374">
        <f>IF(V$3=1,U65,IF(V$2&lt;=$F$1,'PianificazionePMO(CFI-ACN)'!QG8+'PianificazionePMO(CFI-ACN)'!UJ8+'PianificazionePMO(CFI-ACN)'!YM8,U65+$I65))</f>
        <v>22</v>
      </c>
      <c r="W65" s="374">
        <f>IF(W$3=1,V65,IF(W$2&lt;=$F$1,'PianificazionePMO(CFI-ACN)'!QH8+'PianificazionePMO(CFI-ACN)'!UK8+'PianificazionePMO(CFI-ACN)'!YN8,V65+$I65))</f>
        <v>22</v>
      </c>
      <c r="X65" s="374">
        <f>IF(X$3=1,W65,IF(X$2&lt;=$F$1,'PianificazionePMO(CFI-ACN)'!QI8+'PianificazionePMO(CFI-ACN)'!UL8+'PianificazionePMO(CFI-ACN)'!YO8,W65+$I65))</f>
        <v>22</v>
      </c>
      <c r="Y65" s="374">
        <f>IF(Y$3=1,X65,IF(Y$2&lt;=$F$1,'PianificazionePMO(CFI-ACN)'!QJ8+'PianificazionePMO(CFI-ACN)'!UM8+'PianificazionePMO(CFI-ACN)'!YP8,X65+$I65))</f>
        <v>22</v>
      </c>
      <c r="Z65" s="374">
        <f>IF(Z$3=1,Y65,IF(Z$2&lt;=$F$1,'PianificazionePMO(CFI-ACN)'!QK8+'PianificazionePMO(CFI-ACN)'!UN8+'PianificazionePMO(CFI-ACN)'!YQ8,Y65+$I65))</f>
        <v>22</v>
      </c>
      <c r="AA65" s="374">
        <f>IF(AA$3=1,Z65,IF(AA$2&lt;=$F$1,'PianificazionePMO(CFI-ACN)'!QL8+'PianificazionePMO(CFI-ACN)'!UO8+'PianificazionePMO(CFI-ACN)'!YR8,Z65+$I65))</f>
        <v>22</v>
      </c>
      <c r="AB65" s="374">
        <f>IF(AB$3=1,AA65,IF(AB$2&lt;=$F$1,'PianificazionePMO(CFI-ACN)'!QM8+'PianificazionePMO(CFI-ACN)'!UP8+'PianificazionePMO(CFI-ACN)'!YS8,AA65+$I65))</f>
        <v>22</v>
      </c>
      <c r="AC65" s="374">
        <f>IF(AC$3=1,AB65,IF(AC$2&lt;=$F$1,'PianificazionePMO(CFI-ACN)'!QN8+'PianificazionePMO(CFI-ACN)'!UQ8+'PianificazionePMO(CFI-ACN)'!YT8,AB65+$I65))</f>
        <v>22</v>
      </c>
      <c r="AD65" s="374">
        <f>IF(AD$3=1,AC65,IF(AD$2&lt;=$F$1,'PianificazionePMO(CFI-ACN)'!QO8+'PianificazionePMO(CFI-ACN)'!UR8+'PianificazionePMO(CFI-ACN)'!YU8,AC65+$I65))</f>
        <v>22</v>
      </c>
      <c r="AE65" s="374">
        <f>IF(AE$3=1,AD65,IF(AE$2&lt;=$F$1,'PianificazionePMO(CFI-ACN)'!QP8+'PianificazionePMO(CFI-ACN)'!US8+'PianificazionePMO(CFI-ACN)'!YV8,AD65+$I65))</f>
        <v>22</v>
      </c>
      <c r="AF65" s="374">
        <f>IF(AF$3=1,AE65,IF(AF$2&lt;=$F$1,'PianificazionePMO(CFI-ACN)'!QQ8+'PianificazionePMO(CFI-ACN)'!UT8+'PianificazionePMO(CFI-ACN)'!YW8,AE65+$I65))</f>
        <v>22</v>
      </c>
      <c r="AG65" s="374">
        <f>IF(AG$3=1,AF65,IF(AG$2&lt;=$F$1,'PianificazionePMO(CFI-ACN)'!QR8+'PianificazionePMO(CFI-ACN)'!UU8+'PianificazionePMO(CFI-ACN)'!YX8,AF65+$I65))</f>
        <v>22</v>
      </c>
      <c r="AH65" s="374">
        <f>IF(AH$3=1,AG65,IF(AH$2&lt;=$F$1,'PianificazionePMO(CFI-ACN)'!QS8+'PianificazionePMO(CFI-ACN)'!UV8+'PianificazionePMO(CFI-ACN)'!YY8,AG65+$I65))</f>
        <v>22</v>
      </c>
      <c r="AI65" s="374">
        <f>IF(AI$3=1,AH65,IF(AI$2&lt;=$F$1,'PianificazionePMO(CFI-ACN)'!QT8+'PianificazionePMO(CFI-ACN)'!UW8+'PianificazionePMO(CFI-ACN)'!YZ8,AH65+$I65))</f>
        <v>22</v>
      </c>
      <c r="AJ65" s="374">
        <f>IF(AJ$3=1,AI65,IF(AJ$2&lt;=$F$1,'PianificazionePMO(CFI-ACN)'!QU8+'PianificazionePMO(CFI-ACN)'!UX8+'PianificazionePMO(CFI-ACN)'!ZA8,AI65+$I65))</f>
        <v>22</v>
      </c>
      <c r="AK65" s="374">
        <f>IF(AK$3=1,AJ65,IF(AK$2&lt;=$F$1,'PianificazionePMO(CFI-ACN)'!QV8+'PianificazionePMO(CFI-ACN)'!UY8+'PianificazionePMO(CFI-ACN)'!ZB8,AJ65+$I65))</f>
        <v>22.0625</v>
      </c>
      <c r="AL65" s="374">
        <f>IF(AL$3=1,AK65,IF(AL$2&lt;=$F$1,'PianificazionePMO(CFI-ACN)'!QW8+'PianificazionePMO(CFI-ACN)'!UZ8+'PianificazionePMO(CFI-ACN)'!ZC8,AK65+$I65))</f>
        <v>22.0625</v>
      </c>
      <c r="AM65" s="374">
        <f>IF(AM$3=1,AL65,IF(AM$2&lt;=$F$1,'PianificazionePMO(CFI-ACN)'!QX8+'PianificazionePMO(CFI-ACN)'!VA8+'PianificazionePMO(CFI-ACN)'!ZD8,AL65+$I65))</f>
        <v>22.0625</v>
      </c>
      <c r="AN65" s="374">
        <f>IF(AN$3=1,AM65,IF(AN$2&lt;=$F$1,'PianificazionePMO(CFI-ACN)'!QY8+'PianificazionePMO(CFI-ACN)'!VB8+'PianificazionePMO(CFI-ACN)'!ZE8,AM65+$I65))</f>
        <v>22.125</v>
      </c>
      <c r="AO65" s="374">
        <f>IF(AO$3=1,AN65,IF(AO$2&lt;=$F$1,'PianificazionePMO(CFI-ACN)'!QZ8+'PianificazionePMO(CFI-ACN)'!VC8+'PianificazionePMO(CFI-ACN)'!ZF8,AN65+$I65))</f>
        <v>22.125</v>
      </c>
      <c r="AP65" s="374">
        <f>IF(AP$3=1,AO65,IF(AP$2&lt;=$F$1,'PianificazionePMO(CFI-ACN)'!RA8+'PianificazionePMO(CFI-ACN)'!VD8+'PianificazionePMO(CFI-ACN)'!ZG8,AO65+$I65))</f>
        <v>22.1875</v>
      </c>
      <c r="AQ65" s="374">
        <f>IF(AQ$3=1,AP65,IF(AQ$2&lt;=$F$1,'PianificazionePMO(CFI-ACN)'!RB8+'PianificazionePMO(CFI-ACN)'!VE8+'PianificazionePMO(CFI-ACN)'!ZH8,AP65+$I65))</f>
        <v>22.25</v>
      </c>
      <c r="AR65" s="374">
        <f>IF(AR$3=1,AQ65,IF(AR$2&lt;=$F$1,'PianificazionePMO(CFI-ACN)'!RC8+'PianificazionePMO(CFI-ACN)'!VF8+'PianificazionePMO(CFI-ACN)'!ZI8,AQ65+$I65))</f>
        <v>22.3125</v>
      </c>
      <c r="AS65" s="374">
        <f>IF(AS$3=1,AR65,IF(AS$2&lt;=$F$1,'PianificazionePMO(CFI-ACN)'!RD8+'PianificazionePMO(CFI-ACN)'!VG8+'PianificazionePMO(CFI-ACN)'!ZJ8,AR65+$I65))</f>
        <v>22.3125</v>
      </c>
      <c r="AT65" s="374">
        <f>IF(AT$3=1,AS65,IF(AT$2&lt;=$F$1,'PianificazionePMO(CFI-ACN)'!RE8+'PianificazionePMO(CFI-ACN)'!VH8+'PianificazionePMO(CFI-ACN)'!ZK8,AS65+$I65))</f>
        <v>22.3125</v>
      </c>
      <c r="AU65" s="374">
        <f>IF(AU$3=1,AT65,IF(AU$2&lt;=$F$1,'PianificazionePMO(CFI-ACN)'!RF8+'PianificazionePMO(CFI-ACN)'!VI8+'PianificazionePMO(CFI-ACN)'!ZL8,AT65+$I65))</f>
        <v>22.375</v>
      </c>
      <c r="AV65" s="374">
        <f>IF(AV$3=1,AU65,IF(AV$2&lt;=$F$1,'PianificazionePMO(CFI-ACN)'!RG8+'PianificazionePMO(CFI-ACN)'!VJ8+'PianificazionePMO(CFI-ACN)'!ZM8,AU65+$I65))</f>
        <v>22.4375</v>
      </c>
      <c r="AW65" s="374">
        <f>IF(AW$3=1,AV65,IF(AW$2&lt;=$F$1,'PianificazionePMO(CFI-ACN)'!RH8+'PianificazionePMO(CFI-ACN)'!VK8+'PianificazionePMO(CFI-ACN)'!ZN8,AV65+$I65))</f>
        <v>22.5</v>
      </c>
      <c r="AX65" s="374">
        <f>IF(AX$3=1,AW65,IF(AX$2&lt;=$F$1,'PianificazionePMO(CFI-ACN)'!RI8+'PianificazionePMO(CFI-ACN)'!VL8+'PianificazionePMO(CFI-ACN)'!ZO8,AW65+$I65))</f>
        <v>22.5625</v>
      </c>
      <c r="AY65" s="374">
        <f>IF(AY$3=1,AX65,IF(AY$2&lt;=$F$1,'PianificazionePMO(CFI-ACN)'!RJ8+'PianificazionePMO(CFI-ACN)'!VM8+'PianificazionePMO(CFI-ACN)'!ZP8,AX65+$I65))</f>
        <v>22.625</v>
      </c>
      <c r="AZ65" s="374">
        <f>IF(AZ$3=1,AY65,IF(AZ$2&lt;=$F$1,'PianificazionePMO(CFI-ACN)'!RK8+'PianificazionePMO(CFI-ACN)'!VN8+'PianificazionePMO(CFI-ACN)'!ZQ8,AY65+$I65))</f>
        <v>22.625</v>
      </c>
      <c r="BA65" s="374">
        <f>IF(BA$3=1,AZ65,IF(BA$2&lt;=$F$1,'PianificazionePMO(CFI-ACN)'!RL8+'PianificazionePMO(CFI-ACN)'!VO8+'PianificazionePMO(CFI-ACN)'!ZR8,AZ65+$I65))</f>
        <v>22.625</v>
      </c>
      <c r="BB65" s="374">
        <f>IF(BB$3=1,BA65,IF(BB$2&lt;=$F$1,'PianificazionePMO(CFI-ACN)'!RM8+'PianificazionePMO(CFI-ACN)'!VP8+'PianificazionePMO(CFI-ACN)'!ZS8,BA65+$I65))</f>
        <v>22.6875</v>
      </c>
      <c r="BC65" s="374">
        <f>IF(BC$3=1,BB65,IF(BC$2&lt;=$F$1,'PianificazionePMO(CFI-ACN)'!RN8+'PianificazionePMO(CFI-ACN)'!VQ8+'PianificazionePMO(CFI-ACN)'!ZT8,BB65+$I65))</f>
        <v>22.75</v>
      </c>
      <c r="BD65" s="374">
        <f>IF(BD$3=1,BC65,IF(BD$2&lt;=$F$1,'PianificazionePMO(CFI-ACN)'!RO8+'PianificazionePMO(CFI-ACN)'!VR8+'PianificazionePMO(CFI-ACN)'!ZU8,BC65+$I65))</f>
        <v>22.8125</v>
      </c>
      <c r="BE65" s="374">
        <f>IF(BE$3=1,BD65,IF(BE$2&lt;=$F$1,'PianificazionePMO(CFI-ACN)'!RP8+'PianificazionePMO(CFI-ACN)'!VS8+'PianificazionePMO(CFI-ACN)'!ZV8,BD65+$I65))</f>
        <v>22.875</v>
      </c>
      <c r="BF65" s="374">
        <f>IF(BF$3=1,BE65,IF(BF$2&lt;=$F$1,'PianificazionePMO(CFI-ACN)'!RQ8+'PianificazionePMO(CFI-ACN)'!VT8+'PianificazionePMO(CFI-ACN)'!ZW8,BE65+$I65))</f>
        <v>22.9375</v>
      </c>
      <c r="BG65" s="374">
        <f>IF(BG$3=1,BF65,IF(BG$2&lt;=$F$1,'PianificazionePMO(CFI-ACN)'!RR8+'PianificazionePMO(CFI-ACN)'!VU8+'PianificazionePMO(CFI-ACN)'!ZX8,BF65+$I65))</f>
        <v>22.9375</v>
      </c>
      <c r="BH65" s="374">
        <f>IF(BH$3=1,BG65,IF(BH$2&lt;=$F$1,'PianificazionePMO(CFI-ACN)'!RS8+'PianificazionePMO(CFI-ACN)'!VV8+'PianificazionePMO(CFI-ACN)'!ZY8,BG65+$I65))</f>
        <v>22.9375</v>
      </c>
      <c r="BI65" s="374">
        <f>IF(BI$3=1,BH65,IF(BI$2&lt;=$F$1,'PianificazionePMO(CFI-ACN)'!RT8+'PianificazionePMO(CFI-ACN)'!VW8+'PianificazionePMO(CFI-ACN)'!ZZ8,BH65+$I65))</f>
        <v>23</v>
      </c>
      <c r="BJ65" s="374">
        <f>IF(BJ$3=1,BI65,IF(BJ$2&lt;=$F$1,'PianificazionePMO(CFI-ACN)'!RU8+'PianificazionePMO(CFI-ACN)'!VX8+'PianificazionePMO(CFI-ACN)'!AAA8,BI65+$I65))</f>
        <v>23.0625</v>
      </c>
      <c r="BK65" s="374">
        <f>IF(BK$3=1,BJ65,IF(BK$2&lt;=$F$1,'PianificazionePMO(CFI-ACN)'!RV8+'PianificazionePMO(CFI-ACN)'!VY8+'PianificazionePMO(CFI-ACN)'!AAB8,BJ65+$I65))</f>
        <v>23.125</v>
      </c>
      <c r="BL65" s="374">
        <f>IF(BL$3=1,BK65,IF(BL$2&lt;=$F$1,'PianificazionePMO(CFI-ACN)'!RW8+'PianificazionePMO(CFI-ACN)'!VZ8+'PianificazionePMO(CFI-ACN)'!AAC8,BK65+$I65))</f>
        <v>23.1875</v>
      </c>
      <c r="BM65" s="374">
        <f>IF(BM$3=1,BL65,IF(BM$2&lt;=$F$1,'PianificazionePMO(CFI-ACN)'!RX8+'PianificazionePMO(CFI-ACN)'!WA8+'PianificazionePMO(CFI-ACN)'!AAD8,BL65+$I65))</f>
        <v>23.25</v>
      </c>
      <c r="BN65" s="374">
        <f>IF(BN$3=1,BM65,IF(BN$2&lt;=$F$1,'PianificazionePMO(CFI-ACN)'!RY8+'PianificazionePMO(CFI-ACN)'!WB8+'PianificazionePMO(CFI-ACN)'!AAE8,BM65+$I65))</f>
        <v>23.25</v>
      </c>
      <c r="BO65" s="374">
        <f>IF(BO$3=1,BN65,IF(BO$2&lt;=$F$1,'PianificazionePMO(CFI-ACN)'!RZ8+'PianificazionePMO(CFI-ACN)'!WC8+'PianificazionePMO(CFI-ACN)'!AAF8,BN65+$I65))</f>
        <v>23.25</v>
      </c>
      <c r="BP65" s="374">
        <f>IF(BP$3=1,BO65,IF(BP$2&lt;=$F$1,'PianificazionePMO(CFI-ACN)'!SA8+'PianificazionePMO(CFI-ACN)'!WD8+'PianificazionePMO(CFI-ACN)'!AAG8,BO65+$I65))</f>
        <v>23.3125</v>
      </c>
      <c r="BQ65" s="374">
        <f>IF(BQ$3=1,BP65,IF(BQ$2&lt;=$F$1,'PianificazionePMO(CFI-ACN)'!SB8+'PianificazionePMO(CFI-ACN)'!WE8+'PianificazionePMO(CFI-ACN)'!AAH8,BP65+$I65))</f>
        <v>23.375</v>
      </c>
      <c r="BR65" s="374">
        <f>IF(BR$3=1,BQ65,IF(BR$2&lt;=$F$1,'PianificazionePMO(CFI-ACN)'!SC8+'PianificazionePMO(CFI-ACN)'!WF8+'PianificazionePMO(CFI-ACN)'!AAI8,BQ65+$I65))</f>
        <v>23.4375</v>
      </c>
      <c r="BS65" s="374">
        <f>IF(BS$3=1,BR65,IF(BS$2&lt;=$F$1,'PianificazionePMO(CFI-ACN)'!SD8+'PianificazionePMO(CFI-ACN)'!WG8+'PianificazionePMO(CFI-ACN)'!AAJ8,BR65+$I65))</f>
        <v>23.5</v>
      </c>
      <c r="BT65" s="374">
        <f>IF(BT$3=1,BS65,IF(BT$2&lt;=$F$1,'PianificazionePMO(CFI-ACN)'!SE8+'PianificazionePMO(CFI-ACN)'!WH8+'PianificazionePMO(CFI-ACN)'!AAK8,BS65+$I65))</f>
        <v>23.5625</v>
      </c>
      <c r="BU65" s="374">
        <f>IF(BU$3=1,BT65,IF(BU$2&lt;=$F$1,'PianificazionePMO(CFI-ACN)'!SF8+'PianificazionePMO(CFI-ACN)'!WI8+'PianificazionePMO(CFI-ACN)'!AAL8,BT65+$I65))</f>
        <v>23.5625</v>
      </c>
      <c r="BV65" s="374">
        <f>IF(BV$3=1,BU65,IF(BV$2&lt;=$F$1,'PianificazionePMO(CFI-ACN)'!SG8+'PianificazionePMO(CFI-ACN)'!WJ8+'PianificazionePMO(CFI-ACN)'!AAM8,BU65+$I65))</f>
        <v>23.5625</v>
      </c>
      <c r="BW65" s="374">
        <f>IF(BW$3=1,BV65,IF(BW$2&lt;=$F$1,'PianificazionePMO(CFI-ACN)'!SH8+'PianificazionePMO(CFI-ACN)'!WK8+'PianificazionePMO(CFI-ACN)'!AAN8,BV65+$I65))</f>
        <v>23.625</v>
      </c>
      <c r="BX65" s="374">
        <f>IF(BX$3=1,BW65,IF(BX$2&lt;=$F$1,'PianificazionePMO(CFI-ACN)'!SI8+'PianificazionePMO(CFI-ACN)'!WL8+'PianificazionePMO(CFI-ACN)'!AAO8,BW65+$I65))</f>
        <v>23.625</v>
      </c>
      <c r="BY65" s="374">
        <f>IF(BY$3=1,BX65,IF(BY$2&lt;=$F$1,'PianificazionePMO(CFI-ACN)'!SJ8+'PianificazionePMO(CFI-ACN)'!WM8+'PianificazionePMO(CFI-ACN)'!AAP8,BX65+$I65))</f>
        <v>23.625</v>
      </c>
      <c r="BZ65" s="374">
        <f>IF(BZ$3=1,BY65,IF(BZ$2&lt;=$F$1,'PianificazionePMO(CFI-ACN)'!SK8+'PianificazionePMO(CFI-ACN)'!WN8+'PianificazionePMO(CFI-ACN)'!AAQ8,BY65+$I65))</f>
        <v>23.6875</v>
      </c>
      <c r="CA65" s="374">
        <f>IF(CA$3=1,BZ65,IF(CA$2&lt;=$F$1,'PianificazionePMO(CFI-ACN)'!SL8+'PianificazionePMO(CFI-ACN)'!WO8+'PianificazionePMO(CFI-ACN)'!AAR8,BZ65+$I65))</f>
        <v>23.75</v>
      </c>
      <c r="CB65" s="374">
        <f>IF(CB$3=1,CA65,IF(CB$2&lt;=$F$1,'PianificazionePMO(CFI-ACN)'!SM8+'PianificazionePMO(CFI-ACN)'!WP8+'PianificazionePMO(CFI-ACN)'!AAS8,CA65+$I65))</f>
        <v>23.75</v>
      </c>
      <c r="CC65" s="374">
        <f>IF(CC$3=1,CB65,IF(CC$2&lt;=$F$1,'PianificazionePMO(CFI-ACN)'!SN8+'PianificazionePMO(CFI-ACN)'!WQ8+'PianificazionePMO(CFI-ACN)'!AAT8,CB65+$I65))</f>
        <v>23.75</v>
      </c>
      <c r="CD65" s="374">
        <f>IF(CD$3=1,CC65,IF(CD$2&lt;=$F$1,'PianificazionePMO(CFI-ACN)'!SO8+'PianificazionePMO(CFI-ACN)'!WR8+'PianificazionePMO(CFI-ACN)'!AAU8,CC65+$I65))</f>
        <v>23.8125</v>
      </c>
      <c r="CE65" s="374">
        <f>IF(CE$3=1,CD65,IF(CE$2&lt;=$F$1,'PianificazionePMO(CFI-ACN)'!SP8+'PianificazionePMO(CFI-ACN)'!WS8+'PianificazionePMO(CFI-ACN)'!AAV8,CD65+$I65))</f>
        <v>23.875</v>
      </c>
      <c r="CF65" s="374">
        <f>IF(CF$3=1,CE65,IF(CF$2&lt;=$F$1,'PianificazionePMO(CFI-ACN)'!SQ8+'PianificazionePMO(CFI-ACN)'!WT8+'PianificazionePMO(CFI-ACN)'!AAW8,CE65+$I65))</f>
        <v>23.9375</v>
      </c>
      <c r="CG65" s="374">
        <f>IF(CG$3=1,CF65,IF(CG$2&lt;=$F$1,'PianificazionePMO(CFI-ACN)'!SR8+'PianificazionePMO(CFI-ACN)'!WU8+'PianificazionePMO(CFI-ACN)'!AAX8,CF65+$I65))</f>
        <v>24</v>
      </c>
      <c r="CH65" s="374">
        <f>IF(CH$3=1,CG65,IF(CH$2&lt;=$F$1,'PianificazionePMO(CFI-ACN)'!SS8+'PianificazionePMO(CFI-ACN)'!WV8+'PianificazionePMO(CFI-ACN)'!AAY8,CG65+$I65))</f>
        <v>24.0625</v>
      </c>
      <c r="CI65" s="374">
        <f>IF(CI$3=1,CH65,IF(CI$2&lt;=$F$1,'PianificazionePMO(CFI-ACN)'!ST8+'PianificazionePMO(CFI-ACN)'!WW8+'PianificazionePMO(CFI-ACN)'!AAZ8,CH65+$I65))</f>
        <v>24.0625</v>
      </c>
      <c r="CJ65" s="374">
        <f>IF(CJ$3=1,CI65,IF(CJ$2&lt;=$F$1,'PianificazionePMO(CFI-ACN)'!SU8+'PianificazionePMO(CFI-ACN)'!WX8+'PianificazionePMO(CFI-ACN)'!ABA8,CI65+$I65))</f>
        <v>24.0625</v>
      </c>
      <c r="CK65" s="374">
        <f>IF(CK$3=1,CJ65,IF(CK$2&lt;=$F$1,'PianificazionePMO(CFI-ACN)'!SV8+'PianificazionePMO(CFI-ACN)'!WY8+'PianificazionePMO(CFI-ACN)'!ABB8,CJ65+$I65))</f>
        <v>24.125</v>
      </c>
      <c r="CL65" s="374">
        <f>IF(CL$3=1,CK65,IF(CL$2&lt;=$F$1,'PianificazionePMO(CFI-ACN)'!SW8+'PianificazionePMO(CFI-ACN)'!WZ8+'PianificazionePMO(CFI-ACN)'!ABC8,CK65+$I65))</f>
        <v>24.1875</v>
      </c>
      <c r="CM65" s="374">
        <f>IF(CM$3=1,CL65,IF(CM$2&lt;=$F$1,'PianificazionePMO(CFI-ACN)'!SX8+'PianificazionePMO(CFI-ACN)'!XA8+'PianificazionePMO(CFI-ACN)'!ABD8,CL65+$I65))</f>
        <v>24.25</v>
      </c>
      <c r="CN65" s="374">
        <f>IF(CN$3=1,CM65,IF(CN$2&lt;=$F$1,'PianificazionePMO(CFI-ACN)'!SY8+'PianificazionePMO(CFI-ACN)'!XB8+'PianificazionePMO(CFI-ACN)'!ABE8,CM65+$I65))</f>
        <v>24.3125</v>
      </c>
      <c r="CO65" s="374">
        <f>IF(CO$3=1,CN65,IF(CO$2&lt;=$F$1,'PianificazionePMO(CFI-ACN)'!SZ8+'PianificazionePMO(CFI-ACN)'!XC8+'PianificazionePMO(CFI-ACN)'!ABF8,CN65+$I65))</f>
        <v>24.375</v>
      </c>
      <c r="CP65" s="374">
        <f>IF(CP$3=1,CO65,IF(CP$2&lt;=$F$1,'PianificazionePMO(CFI-ACN)'!TA8+'PianificazionePMO(CFI-ACN)'!XD8+'PianificazionePMO(CFI-ACN)'!ABG8,CO65+$I65))</f>
        <v>24.375</v>
      </c>
      <c r="CQ65" s="374">
        <f>IF(CQ$3=1,CP65,IF(CQ$2&lt;=$F$1,'PianificazionePMO(CFI-ACN)'!TB8+'PianificazionePMO(CFI-ACN)'!XE8+'PianificazionePMO(CFI-ACN)'!ABH8,CP65+$I65))</f>
        <v>24.375</v>
      </c>
      <c r="CR65" s="374">
        <f>IF(CR$3=1,CQ65,IF(CR$2&lt;=$F$1,'PianificazionePMO(CFI-ACN)'!TC8+'PianificazionePMO(CFI-ACN)'!XF8+'PianificazionePMO(CFI-ACN)'!ABI8,CQ65+$I65))</f>
        <v>24.4375</v>
      </c>
      <c r="CS65" s="374">
        <f>IF(CS$3=1,CR65,IF(CS$2&lt;=$F$1,'PianificazionePMO(CFI-ACN)'!TD8+'PianificazionePMO(CFI-ACN)'!XG8+'PianificazionePMO(CFI-ACN)'!ABJ8,CR65+$I65))</f>
        <v>24.5</v>
      </c>
      <c r="CT65" s="374">
        <f>IF(CT$3=1,CS65,IF(CT$2&lt;=$F$1,'PianificazionePMO(CFI-ACN)'!TE8+'PianificazionePMO(CFI-ACN)'!XH8+'PianificazionePMO(CFI-ACN)'!ABK8,CS65+$I65))</f>
        <v>24.5625</v>
      </c>
      <c r="CU65" s="374">
        <f>IF(CU$3=1,CT65,IF(CU$2&lt;=$F$1,'PianificazionePMO(CFI-ACN)'!TF8+'PianificazionePMO(CFI-ACN)'!XI8+'PianificazionePMO(CFI-ACN)'!ABL8,CT65+$I65))</f>
        <v>24.625</v>
      </c>
      <c r="CV65" s="374">
        <f>IF(CV$3=1,CU65,IF(CV$2&lt;=$F$1,'PianificazionePMO(CFI-ACN)'!TG8+'PianificazionePMO(CFI-ACN)'!XJ8+'PianificazionePMO(CFI-ACN)'!ABM8,CU65+$I65))</f>
        <v>24.6875</v>
      </c>
      <c r="CW65" s="374">
        <f>IF(CW$3=1,CV65,IF(CW$2&lt;=$F$1,'PianificazionePMO(CFI-ACN)'!TH8+'PianificazionePMO(CFI-ACN)'!XK8+'PianificazionePMO(CFI-ACN)'!ABN8,CV65+$I65))</f>
        <v>24.6875</v>
      </c>
      <c r="CX65" s="374">
        <f>IF(CX$3=1,CW65,IF(CX$2&lt;=$F$1,'PianificazionePMO(CFI-ACN)'!TI8+'PianificazionePMO(CFI-ACN)'!XL8+'PianificazionePMO(CFI-ACN)'!ABO8,CW65+$I65))</f>
        <v>24.6875</v>
      </c>
      <c r="CY65" s="374">
        <f>IF(CY$3=1,CX65,IF(CY$2&lt;=$F$1,'PianificazionePMO(CFI-ACN)'!TJ8+'PianificazionePMO(CFI-ACN)'!XM8+'PianificazionePMO(CFI-ACN)'!ABP8,CX65+$I65))</f>
        <v>24.75</v>
      </c>
      <c r="CZ65" s="374">
        <f>IF(CZ$3=1,CY65,IF(CZ$2&lt;=$F$1,'PianificazionePMO(CFI-ACN)'!TK8+'PianificazionePMO(CFI-ACN)'!XN8+'PianificazionePMO(CFI-ACN)'!ABQ8,CY65+$I65))</f>
        <v>24.8125</v>
      </c>
      <c r="DA65" s="374">
        <f>IF(DA$3=1,CZ65,IF(DA$2&lt;=$F$1,'PianificazionePMO(CFI-ACN)'!TL8+'PianificazionePMO(CFI-ACN)'!XO8+'PianificazionePMO(CFI-ACN)'!ABR8,CZ65+$I65))</f>
        <v>24.875</v>
      </c>
      <c r="DB65" s="374">
        <f>IF(DB$3=1,DA65,IF(DB$2&lt;=$F$1,'PianificazionePMO(CFI-ACN)'!TM8+'PianificazionePMO(CFI-ACN)'!XP8+'PianificazionePMO(CFI-ACN)'!ABS8,DA65+$I65))</f>
        <v>24.9375</v>
      </c>
      <c r="DC65" s="374">
        <f>IF(DC$3=1,DB65,IF(DC$2&lt;=$F$1,'PianificazionePMO(CFI-ACN)'!TN8+'PianificazionePMO(CFI-ACN)'!XQ8+'PianificazionePMO(CFI-ACN)'!ABT8,DB65+$I65))</f>
        <v>25</v>
      </c>
      <c r="DD65" s="374">
        <f>IF(DD$3=1,DC65,IF(DD$2&lt;=$F$1,'PianificazionePMO(CFI-ACN)'!TO8+'PianificazionePMO(CFI-ACN)'!XR8+'PianificazionePMO(CFI-ACN)'!ABU8,DC65+$I65))</f>
        <v>25</v>
      </c>
      <c r="DE65" s="374">
        <f>IF(DE$3=1,DD65,IF(DE$2&lt;=$F$1,'PianificazionePMO(CFI-ACN)'!TP8+'PianificazionePMO(CFI-ACN)'!XS8+'PianificazionePMO(CFI-ACN)'!ABV8,DD65+$I65))</f>
        <v>25</v>
      </c>
      <c r="DF65" s="374">
        <f>IF(DF$3=1,DE65,IF(DF$2&lt;=$F$1,'PianificazionePMO(CFI-ACN)'!TQ8+'PianificazionePMO(CFI-ACN)'!XT8+'PianificazionePMO(CFI-ACN)'!ABW8,DE65+$I65))</f>
        <v>25.0625</v>
      </c>
      <c r="DG65" s="374">
        <f>IF(DG$3=1,DF65,IF(DG$2&lt;=$F$1,'PianificazionePMO(CFI-ACN)'!TR8+'PianificazionePMO(CFI-ACN)'!XU8+'PianificazionePMO(CFI-ACN)'!ABX8,DF65+$I65))</f>
        <v>25.125</v>
      </c>
      <c r="DH65" s="374">
        <f>IF(DH$3=1,DG65,IF(DH$2&lt;=$F$1,'PianificazionePMO(CFI-ACN)'!TS8+'PianificazionePMO(CFI-ACN)'!XV8+'PianificazionePMO(CFI-ACN)'!ABY8,DG65+$I65))</f>
        <v>25.1875</v>
      </c>
      <c r="DI65" s="374">
        <f>IF(DI$3=1,DH65,IF(DI$2&lt;=$F$1,'PianificazionePMO(CFI-ACN)'!TT8+'PianificazionePMO(CFI-ACN)'!XW8+'PianificazionePMO(CFI-ACN)'!ABZ8,DH65+$I65))</f>
        <v>25.25</v>
      </c>
      <c r="DJ65" s="374">
        <f>IF(DJ$3=1,DI65,IF(DJ$2&lt;=$F$1,'PianificazionePMO(CFI-ACN)'!TU8+'PianificazionePMO(CFI-ACN)'!XX8+'PianificazionePMO(CFI-ACN)'!ACA8,DI65+$I65))</f>
        <v>25.3125</v>
      </c>
      <c r="DK65" s="374"/>
      <c r="DL65" s="374"/>
      <c r="DM65" s="374"/>
      <c r="DN65" s="371"/>
      <c r="DO65" s="371"/>
      <c r="DP65" s="371"/>
      <c r="DQ65" s="371"/>
      <c r="DR65" s="371"/>
      <c r="DS65" s="371"/>
      <c r="DT65" s="371"/>
      <c r="DU65" s="371"/>
      <c r="DV65" s="371"/>
      <c r="DW65" s="371"/>
      <c r="DX65" s="371"/>
      <c r="DY65" s="371"/>
      <c r="DZ65" s="371"/>
      <c r="EA65" s="371"/>
      <c r="EB65" s="371"/>
      <c r="EC65" s="371"/>
      <c r="ED65" s="371"/>
      <c r="EE65" s="371"/>
      <c r="EF65" s="371"/>
      <c r="EG65" s="371"/>
      <c r="EH65" s="371"/>
      <c r="EI65" s="371"/>
      <c r="EJ65" s="371"/>
      <c r="EK65" s="371"/>
      <c r="EL65" s="371"/>
      <c r="EM65" s="371"/>
      <c r="EN65" s="371"/>
      <c r="EO65" s="371"/>
      <c r="EP65" s="371"/>
      <c r="EQ65" s="371"/>
      <c r="ER65" s="371"/>
      <c r="ES65" s="371"/>
      <c r="ET65" s="371"/>
      <c r="EU65" s="371"/>
      <c r="EV65" s="371"/>
      <c r="EW65" s="371"/>
      <c r="EX65" s="371"/>
      <c r="EY65" s="371"/>
      <c r="EZ65" s="371"/>
      <c r="FA65" s="371"/>
      <c r="FB65" s="371"/>
      <c r="FC65" s="371"/>
      <c r="FD65" s="371"/>
      <c r="FE65" s="371"/>
      <c r="FF65" s="371"/>
      <c r="FG65" s="371"/>
      <c r="FH65" s="371"/>
      <c r="FI65" s="371"/>
      <c r="FJ65" s="371"/>
    </row>
    <row r="66" spans="1:166" outlineLevel="1">
      <c r="A66" s="824"/>
      <c r="B66" s="362" t="str">
        <f t="shared" si="31"/>
        <v>P59-Deploy &amp; Change CRMT</v>
      </c>
      <c r="C66" s="362" t="str">
        <f t="shared" si="32"/>
        <v>AO004511_YYY104</v>
      </c>
      <c r="D66" s="362" t="str">
        <f t="shared" si="33"/>
        <v>Prima_Attivazione_combinata</v>
      </c>
      <c r="E66" s="369">
        <f>VLOOKUP(C66,'Lista PMO'!B:AB,27,FALSE)</f>
        <v>0</v>
      </c>
      <c r="F66" s="370">
        <f>VLOOKUP(C66,'Lista PMO'!$B$1:$BO$42,64,FALSE)</f>
        <v>0</v>
      </c>
      <c r="G66" s="369">
        <f t="shared" si="36"/>
        <v>0</v>
      </c>
      <c r="H66" s="378">
        <f>IFERROR(F66/(NETWORKDAYS($N$2,$F$1,hol!$A$1:$A$8)),0)</f>
        <v>0</v>
      </c>
      <c r="I66" s="378">
        <f>IFERROR(G66/((NETWORKDAYS($F$1+1,$L6,hol!$A$1:$A$9)+$J$1)),0)</f>
        <v>0</v>
      </c>
      <c r="J66" s="378">
        <f t="shared" si="35"/>
        <v>0</v>
      </c>
      <c r="K66" s="389">
        <f>VLOOKUP(C66,'PianificazionePMO(CFI-ACN)'!$B$7:$I$34,7,FALSE)</f>
        <v>43271</v>
      </c>
      <c r="L66" s="389">
        <f>VLOOKUP(C66,'PianificazionePMO(CFI-ACN)'!$B$7:$I$34,8,FALSE)</f>
        <v>43315</v>
      </c>
      <c r="N66" s="374">
        <f>IF(N$3=1,M66,IF(N$2&lt;=$F$1,'PianificazionePMO(CFI-ACN)'!PY9+'PianificazionePMO(CFI-ACN)'!UB9+'PianificazionePMO(CFI-ACN)'!YE9,M66+$I66))</f>
        <v>0</v>
      </c>
      <c r="O66" s="374">
        <f>IF(O$3=1,N66,IF(O$2&lt;=$F$1,'PianificazionePMO(CFI-ACN)'!PZ9+'PianificazionePMO(CFI-ACN)'!UC9+'PianificazionePMO(CFI-ACN)'!YF9,N66+$I66))</f>
        <v>0</v>
      </c>
      <c r="P66" s="374">
        <f>IF(P$3=1,O66,IF(P$2&lt;=$F$1,'PianificazionePMO(CFI-ACN)'!QA9+'PianificazionePMO(CFI-ACN)'!UD9+'PianificazionePMO(CFI-ACN)'!YG9,O66+$I66))</f>
        <v>0</v>
      </c>
      <c r="Q66" s="374">
        <f>IF(Q$3=1,P66,IF(Q$2&lt;=$F$1,'PianificazionePMO(CFI-ACN)'!QB9+'PianificazionePMO(CFI-ACN)'!UE9+'PianificazionePMO(CFI-ACN)'!YH9,P66+$I66))</f>
        <v>0</v>
      </c>
      <c r="R66" s="374">
        <f>IF(R$3=1,Q66,IF(R$2&lt;=$F$1,'PianificazionePMO(CFI-ACN)'!QC9+'PianificazionePMO(CFI-ACN)'!UF9+'PianificazionePMO(CFI-ACN)'!YI9,Q66+$I66))</f>
        <v>0</v>
      </c>
      <c r="S66" s="374">
        <f>IF(S$3=1,R66,IF(S$2&lt;=$F$1,'PianificazionePMO(CFI-ACN)'!QD9+'PianificazionePMO(CFI-ACN)'!UG9+'PianificazionePMO(CFI-ACN)'!YJ9,R66+$I66))</f>
        <v>0</v>
      </c>
      <c r="T66" s="374">
        <f>IF(T$3=1,S66,IF(T$2&lt;=$F$1,'PianificazionePMO(CFI-ACN)'!QE9+'PianificazionePMO(CFI-ACN)'!UH9+'PianificazionePMO(CFI-ACN)'!YK9,S66+$I66))</f>
        <v>0</v>
      </c>
      <c r="U66" s="374">
        <f>IF(U$3=1,T66,IF(U$2&lt;=$F$1,'PianificazionePMO(CFI-ACN)'!QF9+'PianificazionePMO(CFI-ACN)'!UI9+'PianificazionePMO(CFI-ACN)'!YL9,T66+$I66))</f>
        <v>0</v>
      </c>
      <c r="V66" s="374">
        <f>IF(V$3=1,U66,IF(V$2&lt;=$F$1,'PianificazionePMO(CFI-ACN)'!QG9+'PianificazionePMO(CFI-ACN)'!UJ9+'PianificazionePMO(CFI-ACN)'!YM9,U66+$I66))</f>
        <v>0</v>
      </c>
      <c r="W66" s="374">
        <f>IF(W$3=1,V66,IF(W$2&lt;=$F$1,'PianificazionePMO(CFI-ACN)'!QH9+'PianificazionePMO(CFI-ACN)'!UK9+'PianificazionePMO(CFI-ACN)'!YN9,V66+$I66))</f>
        <v>0</v>
      </c>
      <c r="X66" s="374">
        <f>IF(X$3=1,W66,IF(X$2&lt;=$F$1,'PianificazionePMO(CFI-ACN)'!QI9+'PianificazionePMO(CFI-ACN)'!UL9+'PianificazionePMO(CFI-ACN)'!YO9,W66+$I66))</f>
        <v>0</v>
      </c>
      <c r="Y66" s="374">
        <f>IF(Y$3=1,X66,IF(Y$2&lt;=$F$1,'PianificazionePMO(CFI-ACN)'!QJ9+'PianificazionePMO(CFI-ACN)'!UM9+'PianificazionePMO(CFI-ACN)'!YP9,X66+$I66))</f>
        <v>0</v>
      </c>
      <c r="Z66" s="374">
        <f>IF(Z$3=1,Y66,IF(Z$2&lt;=$F$1,'PianificazionePMO(CFI-ACN)'!QK9+'PianificazionePMO(CFI-ACN)'!UN9+'PianificazionePMO(CFI-ACN)'!YQ9,Y66+$I66))</f>
        <v>0</v>
      </c>
      <c r="AA66" s="374">
        <f>IF(AA$3=1,Z66,IF(AA$2&lt;=$F$1,'PianificazionePMO(CFI-ACN)'!QL9+'PianificazionePMO(CFI-ACN)'!UO9+'PianificazionePMO(CFI-ACN)'!YR9,Z66+$I66))</f>
        <v>0</v>
      </c>
      <c r="AB66" s="374">
        <f>IF(AB$3=1,AA66,IF(AB$2&lt;=$F$1,'PianificazionePMO(CFI-ACN)'!QM9+'PianificazionePMO(CFI-ACN)'!UP9+'PianificazionePMO(CFI-ACN)'!YS9,AA66+$I66))</f>
        <v>0</v>
      </c>
      <c r="AC66" s="374">
        <f>IF(AC$3=1,AB66,IF(AC$2&lt;=$F$1,'PianificazionePMO(CFI-ACN)'!QN9+'PianificazionePMO(CFI-ACN)'!UQ9+'PianificazionePMO(CFI-ACN)'!YT9,AB66+$I66))</f>
        <v>0</v>
      </c>
      <c r="AD66" s="374">
        <f>IF(AD$3=1,AC66,IF(AD$2&lt;=$F$1,'PianificazionePMO(CFI-ACN)'!QO9+'PianificazionePMO(CFI-ACN)'!UR9+'PianificazionePMO(CFI-ACN)'!YU9,AC66+$I66))</f>
        <v>0</v>
      </c>
      <c r="AE66" s="374">
        <f>IF(AE$3=1,AD66,IF(AE$2&lt;=$F$1,'PianificazionePMO(CFI-ACN)'!QP9+'PianificazionePMO(CFI-ACN)'!US9+'PianificazionePMO(CFI-ACN)'!YV9,AD66+$I66))</f>
        <v>0</v>
      </c>
      <c r="AF66" s="374">
        <f>IF(AF$3=1,AE66,IF(AF$2&lt;=$F$1,'PianificazionePMO(CFI-ACN)'!QQ9+'PianificazionePMO(CFI-ACN)'!UT9+'PianificazionePMO(CFI-ACN)'!YW9,AE66+$I66))</f>
        <v>0</v>
      </c>
      <c r="AG66" s="374">
        <f>IF(AG$3=1,AF66,IF(AG$2&lt;=$F$1,'PianificazionePMO(CFI-ACN)'!QR9+'PianificazionePMO(CFI-ACN)'!UU9+'PianificazionePMO(CFI-ACN)'!YX9,AF66+$I66))</f>
        <v>0</v>
      </c>
      <c r="AH66" s="374">
        <f>IF(AH$3=1,AG66,IF(AH$2&lt;=$F$1,'PianificazionePMO(CFI-ACN)'!QS9+'PianificazionePMO(CFI-ACN)'!UV9+'PianificazionePMO(CFI-ACN)'!YY9,AG66+$I66))</f>
        <v>0</v>
      </c>
      <c r="AI66" s="374">
        <f>IF(AI$3=1,AH66,IF(AI$2&lt;=$F$1,'PianificazionePMO(CFI-ACN)'!QT9+'PianificazionePMO(CFI-ACN)'!UW9+'PianificazionePMO(CFI-ACN)'!YZ9,AH66+$I66))</f>
        <v>0</v>
      </c>
      <c r="AJ66" s="374">
        <f>IF(AJ$3=1,AI66,IF(AJ$2&lt;=$F$1,'PianificazionePMO(CFI-ACN)'!QU9+'PianificazionePMO(CFI-ACN)'!UX9+'PianificazionePMO(CFI-ACN)'!ZA9,AI66+$I66))</f>
        <v>0</v>
      </c>
      <c r="AK66" s="374">
        <f>IF(AK$3=1,AJ66,IF(AK$2&lt;=$F$1,'PianificazionePMO(CFI-ACN)'!QV9+'PianificazionePMO(CFI-ACN)'!UY9+'PianificazionePMO(CFI-ACN)'!ZB9,AJ66+$I66))</f>
        <v>0</v>
      </c>
      <c r="AL66" s="374">
        <f>IF(AL$3=1,AK66,IF(AL$2&lt;=$F$1,'PianificazionePMO(CFI-ACN)'!QW9+'PianificazionePMO(CFI-ACN)'!UZ9+'PianificazionePMO(CFI-ACN)'!ZC9,AK66+$I66))</f>
        <v>0</v>
      </c>
      <c r="AM66" s="374">
        <f>IF(AM$3=1,AL66,IF(AM$2&lt;=$F$1,'PianificazionePMO(CFI-ACN)'!QX9+'PianificazionePMO(CFI-ACN)'!VA9+'PianificazionePMO(CFI-ACN)'!ZD9,AL66+$I66))</f>
        <v>0</v>
      </c>
      <c r="AN66" s="374">
        <f>IF(AN$3=1,AM66,IF(AN$2&lt;=$F$1,'PianificazionePMO(CFI-ACN)'!QY9+'PianificazionePMO(CFI-ACN)'!VB9+'PianificazionePMO(CFI-ACN)'!ZE9,AM66+$I66))</f>
        <v>0</v>
      </c>
      <c r="AO66" s="374">
        <f>IF(AO$3=1,AN66,IF(AO$2&lt;=$F$1,'PianificazionePMO(CFI-ACN)'!QZ9+'PianificazionePMO(CFI-ACN)'!VC9+'PianificazionePMO(CFI-ACN)'!ZF9,AN66+$I66))</f>
        <v>0</v>
      </c>
      <c r="AP66" s="374">
        <f>IF(AP$3=1,AO66,IF(AP$2&lt;=$F$1,'PianificazionePMO(CFI-ACN)'!RA9+'PianificazionePMO(CFI-ACN)'!VD9+'PianificazionePMO(CFI-ACN)'!ZG9,AO66+$I66))</f>
        <v>0</v>
      </c>
      <c r="AQ66" s="374">
        <f>IF(AQ$3=1,AP66,IF(AQ$2&lt;=$F$1,'PianificazionePMO(CFI-ACN)'!RB9+'PianificazionePMO(CFI-ACN)'!VE9+'PianificazionePMO(CFI-ACN)'!ZH9,AP66+$I66))</f>
        <v>0</v>
      </c>
      <c r="AR66" s="374">
        <f>IF(AR$3=1,AQ66,IF(AR$2&lt;=$F$1,'PianificazionePMO(CFI-ACN)'!RC9+'PianificazionePMO(CFI-ACN)'!VF9+'PianificazionePMO(CFI-ACN)'!ZI9,AQ66+$I66))</f>
        <v>0</v>
      </c>
      <c r="AS66" s="374">
        <f>IF(AS$3=1,AR66,IF(AS$2&lt;=$F$1,'PianificazionePMO(CFI-ACN)'!RD9+'PianificazionePMO(CFI-ACN)'!VG9+'PianificazionePMO(CFI-ACN)'!ZJ9,AR66+$I66))</f>
        <v>0</v>
      </c>
      <c r="AT66" s="374">
        <f>IF(AT$3=1,AS66,IF(AT$2&lt;=$F$1,'PianificazionePMO(CFI-ACN)'!RE9+'PianificazionePMO(CFI-ACN)'!VH9+'PianificazionePMO(CFI-ACN)'!ZK9,AS66+$I66))</f>
        <v>0</v>
      </c>
      <c r="AU66" s="374">
        <f>IF(AU$3=1,AT66,IF(AU$2&lt;=$F$1,'PianificazionePMO(CFI-ACN)'!RF9+'PianificazionePMO(CFI-ACN)'!VI9+'PianificazionePMO(CFI-ACN)'!ZL9,AT66+$I66))</f>
        <v>0</v>
      </c>
      <c r="AV66" s="374">
        <f>IF(AV$3=1,AU66,IF(AV$2&lt;=$F$1,'PianificazionePMO(CFI-ACN)'!RG9+'PianificazionePMO(CFI-ACN)'!VJ9+'PianificazionePMO(CFI-ACN)'!ZM9,AU66+$I66))</f>
        <v>0</v>
      </c>
      <c r="AW66" s="374">
        <f>IF(AW$3=1,AV66,IF(AW$2&lt;=$F$1,'PianificazionePMO(CFI-ACN)'!RH9+'PianificazionePMO(CFI-ACN)'!VK9+'PianificazionePMO(CFI-ACN)'!ZN9,AV66+$I66))</f>
        <v>0</v>
      </c>
      <c r="AX66" s="374">
        <f>IF(AX$3=1,AW66,IF(AX$2&lt;=$F$1,'PianificazionePMO(CFI-ACN)'!RI9+'PianificazionePMO(CFI-ACN)'!VL9+'PianificazionePMO(CFI-ACN)'!ZO9,AW66+$I66))</f>
        <v>0</v>
      </c>
      <c r="AY66" s="374">
        <f>IF(AY$3=1,AX66,IF(AY$2&lt;=$F$1,'PianificazionePMO(CFI-ACN)'!RJ9+'PianificazionePMO(CFI-ACN)'!VM9+'PianificazionePMO(CFI-ACN)'!ZP9,AX66+$I66))</f>
        <v>0</v>
      </c>
      <c r="AZ66" s="374">
        <f>IF(AZ$3=1,AY66,IF(AZ$2&lt;=$F$1,'PianificazionePMO(CFI-ACN)'!RK9+'PianificazionePMO(CFI-ACN)'!VN9+'PianificazionePMO(CFI-ACN)'!ZQ9,AY66+$I66))</f>
        <v>0</v>
      </c>
      <c r="BA66" s="374">
        <f>IF(BA$3=1,AZ66,IF(BA$2&lt;=$F$1,'PianificazionePMO(CFI-ACN)'!RL9+'PianificazionePMO(CFI-ACN)'!VO9+'PianificazionePMO(CFI-ACN)'!ZR9,AZ66+$I66))</f>
        <v>0</v>
      </c>
      <c r="BB66" s="374">
        <f>IF(BB$3=1,BA66,IF(BB$2&lt;=$F$1,'PianificazionePMO(CFI-ACN)'!RM9+'PianificazionePMO(CFI-ACN)'!VP9+'PianificazionePMO(CFI-ACN)'!ZS9,BA66+$I66))</f>
        <v>0</v>
      </c>
      <c r="BC66" s="374">
        <f>IF(BC$3=1,BB66,IF(BC$2&lt;=$F$1,'PianificazionePMO(CFI-ACN)'!RN9+'PianificazionePMO(CFI-ACN)'!VQ9+'PianificazionePMO(CFI-ACN)'!ZT9,BB66+$I66))</f>
        <v>0</v>
      </c>
      <c r="BD66" s="374">
        <f>IF(BD$3=1,BC66,IF(BD$2&lt;=$F$1,'PianificazionePMO(CFI-ACN)'!RO9+'PianificazionePMO(CFI-ACN)'!VR9+'PianificazionePMO(CFI-ACN)'!ZU9,BC66+$I66))</f>
        <v>0</v>
      </c>
      <c r="BE66" s="374">
        <f>IF(BE$3=1,BD66,IF(BE$2&lt;=$F$1,'PianificazionePMO(CFI-ACN)'!RP9+'PianificazionePMO(CFI-ACN)'!VS9+'PianificazionePMO(CFI-ACN)'!ZV9,BD66+$I66))</f>
        <v>0</v>
      </c>
      <c r="BF66" s="374">
        <f>IF(BF$3=1,BE66,IF(BF$2&lt;=$F$1,'PianificazionePMO(CFI-ACN)'!RQ9+'PianificazionePMO(CFI-ACN)'!VT9+'PianificazionePMO(CFI-ACN)'!ZW9,BE66+$I66))</f>
        <v>0</v>
      </c>
      <c r="BG66" s="374">
        <f>IF(BG$3=1,BF66,IF(BG$2&lt;=$F$1,'PianificazionePMO(CFI-ACN)'!RR9+'PianificazionePMO(CFI-ACN)'!VU9+'PianificazionePMO(CFI-ACN)'!ZX9,BF66+$I66))</f>
        <v>0</v>
      </c>
      <c r="BH66" s="374">
        <f>IF(BH$3=1,BG66,IF(BH$2&lt;=$F$1,'PianificazionePMO(CFI-ACN)'!RS9+'PianificazionePMO(CFI-ACN)'!VV9+'PianificazionePMO(CFI-ACN)'!ZY9,BG66+$I66))</f>
        <v>0</v>
      </c>
      <c r="BI66" s="374">
        <f>IF(BI$3=1,BH66,IF(BI$2&lt;=$F$1,'PianificazionePMO(CFI-ACN)'!RT9+'PianificazionePMO(CFI-ACN)'!VW9+'PianificazionePMO(CFI-ACN)'!ZZ9,BH66+$I66))</f>
        <v>0</v>
      </c>
      <c r="BJ66" s="374">
        <f>IF(BJ$3=1,BI66,IF(BJ$2&lt;=$F$1,'PianificazionePMO(CFI-ACN)'!RU9+'PianificazionePMO(CFI-ACN)'!VX9+'PianificazionePMO(CFI-ACN)'!AAA9,BI66+$I66))</f>
        <v>0</v>
      </c>
      <c r="BK66" s="374">
        <f>IF(BK$3=1,BJ66,IF(BK$2&lt;=$F$1,'PianificazionePMO(CFI-ACN)'!RV9+'PianificazionePMO(CFI-ACN)'!VY9+'PianificazionePMO(CFI-ACN)'!AAB9,BJ66+$I66))</f>
        <v>0</v>
      </c>
      <c r="BL66" s="374">
        <f>IF(BL$3=1,BK66,IF(BL$2&lt;=$F$1,'PianificazionePMO(CFI-ACN)'!RW9+'PianificazionePMO(CFI-ACN)'!VZ9+'PianificazionePMO(CFI-ACN)'!AAC9,BK66+$I66))</f>
        <v>0</v>
      </c>
      <c r="BM66" s="374">
        <f>IF(BM$3=1,BL66,IF(BM$2&lt;=$F$1,'PianificazionePMO(CFI-ACN)'!RX9+'PianificazionePMO(CFI-ACN)'!WA9+'PianificazionePMO(CFI-ACN)'!AAD9,BL66+$I66))</f>
        <v>0</v>
      </c>
      <c r="BN66" s="374">
        <f>IF(BN$3=1,BM66,IF(BN$2&lt;=$F$1,'PianificazionePMO(CFI-ACN)'!RY9+'PianificazionePMO(CFI-ACN)'!WB9+'PianificazionePMO(CFI-ACN)'!AAE9,BM66+$I66))</f>
        <v>0</v>
      </c>
      <c r="BO66" s="374">
        <f>IF(BO$3=1,BN66,IF(BO$2&lt;=$F$1,'PianificazionePMO(CFI-ACN)'!RZ9+'PianificazionePMO(CFI-ACN)'!WC9+'PianificazionePMO(CFI-ACN)'!AAF9,BN66+$I66))</f>
        <v>0</v>
      </c>
      <c r="BP66" s="374">
        <f>IF(BP$3=1,BO66,IF(BP$2&lt;=$F$1,'PianificazionePMO(CFI-ACN)'!SA9+'PianificazionePMO(CFI-ACN)'!WD9+'PianificazionePMO(CFI-ACN)'!AAG9,BO66+$I66))</f>
        <v>0</v>
      </c>
      <c r="BQ66" s="374">
        <f>IF(BQ$3=1,BP66,IF(BQ$2&lt;=$F$1,'PianificazionePMO(CFI-ACN)'!SB9+'PianificazionePMO(CFI-ACN)'!WE9+'PianificazionePMO(CFI-ACN)'!AAH9,BP66+$I66))</f>
        <v>0</v>
      </c>
      <c r="BR66" s="374">
        <f>IF(BR$3=1,BQ66,IF(BR$2&lt;=$F$1,'PianificazionePMO(CFI-ACN)'!SC9+'PianificazionePMO(CFI-ACN)'!WF9+'PianificazionePMO(CFI-ACN)'!AAI9,BQ66+$I66))</f>
        <v>0</v>
      </c>
      <c r="BS66" s="374">
        <f>IF(BS$3=1,BR66,IF(BS$2&lt;=$F$1,'PianificazionePMO(CFI-ACN)'!SD9+'PianificazionePMO(CFI-ACN)'!WG9+'PianificazionePMO(CFI-ACN)'!AAJ9,BR66+$I66))</f>
        <v>0</v>
      </c>
      <c r="BT66" s="374">
        <f>IF(BT$3=1,BS66,IF(BT$2&lt;=$F$1,'PianificazionePMO(CFI-ACN)'!SE9+'PianificazionePMO(CFI-ACN)'!WH9+'PianificazionePMO(CFI-ACN)'!AAK9,BS66+$I66))</f>
        <v>0</v>
      </c>
      <c r="BU66" s="374">
        <f>IF(BU$3=1,BT66,IF(BU$2&lt;=$F$1,'PianificazionePMO(CFI-ACN)'!SF9+'PianificazionePMO(CFI-ACN)'!WI9+'PianificazionePMO(CFI-ACN)'!AAL9,BT66+$I66))</f>
        <v>0</v>
      </c>
      <c r="BV66" s="374">
        <f>IF(BV$3=1,BU66,IF(BV$2&lt;=$F$1,'PianificazionePMO(CFI-ACN)'!SG9+'PianificazionePMO(CFI-ACN)'!WJ9+'PianificazionePMO(CFI-ACN)'!AAM9,BU66+$I66))</f>
        <v>0</v>
      </c>
      <c r="BW66" s="374">
        <f>IF(BW$3=1,BV66,IF(BW$2&lt;=$F$1,'PianificazionePMO(CFI-ACN)'!SH9+'PianificazionePMO(CFI-ACN)'!WK9+'PianificazionePMO(CFI-ACN)'!AAN9,BV66+$I66))</f>
        <v>0</v>
      </c>
      <c r="BX66" s="374">
        <f>IF(BX$3=1,BW66,IF(BX$2&lt;=$F$1,'PianificazionePMO(CFI-ACN)'!SI9+'PianificazionePMO(CFI-ACN)'!WL9+'PianificazionePMO(CFI-ACN)'!AAO9,BW66+$I66))</f>
        <v>0</v>
      </c>
      <c r="BY66" s="374">
        <f>IF(BY$3=1,BX66,IF(BY$2&lt;=$F$1,'PianificazionePMO(CFI-ACN)'!SJ9+'PianificazionePMO(CFI-ACN)'!WM9+'PianificazionePMO(CFI-ACN)'!AAP9,BX66+$I66))</f>
        <v>0</v>
      </c>
      <c r="BZ66" s="374">
        <f>IF(BZ$3=1,BY66,IF(BZ$2&lt;=$F$1,'PianificazionePMO(CFI-ACN)'!SK9+'PianificazionePMO(CFI-ACN)'!WN9+'PianificazionePMO(CFI-ACN)'!AAQ9,BY66+$I66))</f>
        <v>0</v>
      </c>
      <c r="CA66" s="374">
        <f>IF(CA$3=1,BZ66,IF(CA$2&lt;=$F$1,'PianificazionePMO(CFI-ACN)'!SL9+'PianificazionePMO(CFI-ACN)'!WO9+'PianificazionePMO(CFI-ACN)'!AAR9,BZ66+$I66))</f>
        <v>0</v>
      </c>
      <c r="CB66" s="374">
        <f>IF(CB$3=1,CA66,IF(CB$2&lt;=$F$1,'PianificazionePMO(CFI-ACN)'!SM9+'PianificazionePMO(CFI-ACN)'!WP9+'PianificazionePMO(CFI-ACN)'!AAS9,CA66+$I66))</f>
        <v>0</v>
      </c>
      <c r="CC66" s="374">
        <f>IF(CC$3=1,CB66,IF(CC$2&lt;=$F$1,'PianificazionePMO(CFI-ACN)'!SN9+'PianificazionePMO(CFI-ACN)'!WQ9+'PianificazionePMO(CFI-ACN)'!AAT9,CB66+$I66))</f>
        <v>0</v>
      </c>
      <c r="CD66" s="374">
        <f>IF(CD$3=1,CC66,IF(CD$2&lt;=$F$1,'PianificazionePMO(CFI-ACN)'!SO9+'PianificazionePMO(CFI-ACN)'!WR9+'PianificazionePMO(CFI-ACN)'!AAU9,CC66+$I66))</f>
        <v>0</v>
      </c>
      <c r="CE66" s="374">
        <f>IF(CE$3=1,CD66,IF(CE$2&lt;=$F$1,'PianificazionePMO(CFI-ACN)'!SP9+'PianificazionePMO(CFI-ACN)'!WS9+'PianificazionePMO(CFI-ACN)'!AAV9,CD66+$I66))</f>
        <v>0</v>
      </c>
      <c r="CF66" s="374">
        <f>IF(CF$3=1,CE66,IF(CF$2&lt;=$F$1,'PianificazionePMO(CFI-ACN)'!SQ9+'PianificazionePMO(CFI-ACN)'!WT9+'PianificazionePMO(CFI-ACN)'!AAW9,CE66+$I66))</f>
        <v>0</v>
      </c>
      <c r="CG66" s="374">
        <f>IF(CG$3=1,CF66,IF(CG$2&lt;=$F$1,'PianificazionePMO(CFI-ACN)'!SR9+'PianificazionePMO(CFI-ACN)'!WU9+'PianificazionePMO(CFI-ACN)'!AAX9,CF66+$I66))</f>
        <v>0</v>
      </c>
      <c r="CH66" s="374">
        <f>IF(CH$3=1,CG66,IF(CH$2&lt;=$F$1,'PianificazionePMO(CFI-ACN)'!SS9+'PianificazionePMO(CFI-ACN)'!WV9+'PianificazionePMO(CFI-ACN)'!AAY9,CG66+$I66))</f>
        <v>0</v>
      </c>
      <c r="CI66" s="374">
        <f>IF(CI$3=1,CH66,IF(CI$2&lt;=$F$1,'PianificazionePMO(CFI-ACN)'!ST9+'PianificazionePMO(CFI-ACN)'!WW9+'PianificazionePMO(CFI-ACN)'!AAZ9,CH66+$I66))</f>
        <v>0</v>
      </c>
      <c r="CJ66" s="374">
        <f>IF(CJ$3=1,CI66,IF(CJ$2&lt;=$F$1,'PianificazionePMO(CFI-ACN)'!SU9+'PianificazionePMO(CFI-ACN)'!WX9+'PianificazionePMO(CFI-ACN)'!ABA9,CI66+$I66))</f>
        <v>0</v>
      </c>
      <c r="CK66" s="374">
        <f>IF(CK$3=1,CJ66,IF(CK$2&lt;=$F$1,'PianificazionePMO(CFI-ACN)'!SV9+'PianificazionePMO(CFI-ACN)'!WY9+'PianificazionePMO(CFI-ACN)'!ABB9,CJ66+$I66))</f>
        <v>0</v>
      </c>
      <c r="CL66" s="374">
        <f>IF(CL$3=1,CK66,IF(CL$2&lt;=$F$1,'PianificazionePMO(CFI-ACN)'!SW9+'PianificazionePMO(CFI-ACN)'!WZ9+'PianificazionePMO(CFI-ACN)'!ABC9,CK66+$I66))</f>
        <v>0</v>
      </c>
      <c r="CM66" s="374">
        <f>IF(CM$3=1,CL66,IF(CM$2&lt;=$F$1,'PianificazionePMO(CFI-ACN)'!SX9+'PianificazionePMO(CFI-ACN)'!XA9+'PianificazionePMO(CFI-ACN)'!ABD9,CL66+$I66))</f>
        <v>0</v>
      </c>
      <c r="CN66" s="374">
        <f>IF(CN$3=1,CM66,IF(CN$2&lt;=$F$1,'PianificazionePMO(CFI-ACN)'!SY9+'PianificazionePMO(CFI-ACN)'!XB9+'PianificazionePMO(CFI-ACN)'!ABE9,CM66+$I66))</f>
        <v>0</v>
      </c>
      <c r="CO66" s="374">
        <f>IF(CO$3=1,CN66,IF(CO$2&lt;=$F$1,'PianificazionePMO(CFI-ACN)'!SZ9+'PianificazionePMO(CFI-ACN)'!XC9+'PianificazionePMO(CFI-ACN)'!ABF9,CN66+$I66))</f>
        <v>0</v>
      </c>
      <c r="CP66" s="374">
        <f>IF(CP$3=1,CO66,IF(CP$2&lt;=$F$1,'PianificazionePMO(CFI-ACN)'!TA9+'PianificazionePMO(CFI-ACN)'!XD9+'PianificazionePMO(CFI-ACN)'!ABG9,CO66+$I66))</f>
        <v>0</v>
      </c>
      <c r="CQ66" s="374">
        <f>IF(CQ$3=1,CP66,IF(CQ$2&lt;=$F$1,'PianificazionePMO(CFI-ACN)'!TB9+'PianificazionePMO(CFI-ACN)'!XE9+'PianificazionePMO(CFI-ACN)'!ABH9,CP66+$I66))</f>
        <v>0</v>
      </c>
      <c r="CR66" s="374">
        <f>IF(CR$3=1,CQ66,IF(CR$2&lt;=$F$1,'PianificazionePMO(CFI-ACN)'!TC9+'PianificazionePMO(CFI-ACN)'!XF9+'PianificazionePMO(CFI-ACN)'!ABI9,CQ66+$I66))</f>
        <v>0</v>
      </c>
      <c r="CS66" s="374">
        <f>IF(CS$3=1,CR66,IF(CS$2&lt;=$F$1,'PianificazionePMO(CFI-ACN)'!TD9+'PianificazionePMO(CFI-ACN)'!XG9+'PianificazionePMO(CFI-ACN)'!ABJ9,CR66+$I66))</f>
        <v>0</v>
      </c>
      <c r="CT66" s="374">
        <f>IF(CT$3=1,CS66,IF(CT$2&lt;=$F$1,'PianificazionePMO(CFI-ACN)'!TE9+'PianificazionePMO(CFI-ACN)'!XH9+'PianificazionePMO(CFI-ACN)'!ABK9,CS66+$I66))</f>
        <v>0</v>
      </c>
      <c r="CU66" s="374">
        <f>IF(CU$3=1,CT66,IF(CU$2&lt;=$F$1,'PianificazionePMO(CFI-ACN)'!TF9+'PianificazionePMO(CFI-ACN)'!XI9+'PianificazionePMO(CFI-ACN)'!ABL9,CT66+$I66))</f>
        <v>0</v>
      </c>
      <c r="CV66" s="374">
        <f>IF(CV$3=1,CU66,IF(CV$2&lt;=$F$1,'PianificazionePMO(CFI-ACN)'!TG9+'PianificazionePMO(CFI-ACN)'!XJ9+'PianificazionePMO(CFI-ACN)'!ABM9,CU66+$I66))</f>
        <v>0</v>
      </c>
      <c r="CW66" s="374">
        <f>IF(CW$3=1,CV66,IF(CW$2&lt;=$F$1,'PianificazionePMO(CFI-ACN)'!TH9+'PianificazionePMO(CFI-ACN)'!XK9+'PianificazionePMO(CFI-ACN)'!ABN9,CV66+$I66))</f>
        <v>0</v>
      </c>
      <c r="CX66" s="374">
        <f>IF(CX$3=1,CW66,IF(CX$2&lt;=$F$1,'PianificazionePMO(CFI-ACN)'!TI9+'PianificazionePMO(CFI-ACN)'!XL9+'PianificazionePMO(CFI-ACN)'!ABO9,CW66+$I66))</f>
        <v>0</v>
      </c>
      <c r="CY66" s="374">
        <f>IF(CY$3=1,CX66,IF(CY$2&lt;=$F$1,'PianificazionePMO(CFI-ACN)'!TJ9+'PianificazionePMO(CFI-ACN)'!XM9+'PianificazionePMO(CFI-ACN)'!ABP9,CX66+$I66))</f>
        <v>0</v>
      </c>
      <c r="CZ66" s="374">
        <f>IF(CZ$3=1,CY66,IF(CZ$2&lt;=$F$1,'PianificazionePMO(CFI-ACN)'!TK9+'PianificazionePMO(CFI-ACN)'!XN9+'PianificazionePMO(CFI-ACN)'!ABQ9,CY66+$I66))</f>
        <v>0</v>
      </c>
      <c r="DA66" s="374">
        <f>IF(DA$3=1,CZ66,IF(DA$2&lt;=$F$1,'PianificazionePMO(CFI-ACN)'!TL9+'PianificazionePMO(CFI-ACN)'!XO9+'PianificazionePMO(CFI-ACN)'!ABR9,CZ66+$I66))</f>
        <v>0</v>
      </c>
      <c r="DB66" s="374">
        <f>IF(DB$3=1,DA66,IF(DB$2&lt;=$F$1,'PianificazionePMO(CFI-ACN)'!TM9+'PianificazionePMO(CFI-ACN)'!XP9+'PianificazionePMO(CFI-ACN)'!ABS9,DA66+$I66))</f>
        <v>0</v>
      </c>
      <c r="DC66" s="374">
        <f>IF(DC$3=1,DB66,IF(DC$2&lt;=$F$1,'PianificazionePMO(CFI-ACN)'!TN9+'PianificazionePMO(CFI-ACN)'!XQ9+'PianificazionePMO(CFI-ACN)'!ABT9,DB66+$I66))</f>
        <v>0</v>
      </c>
      <c r="DD66" s="374">
        <f>IF(DD$3=1,DC66,IF(DD$2&lt;=$F$1,'PianificazionePMO(CFI-ACN)'!TO9+'PianificazionePMO(CFI-ACN)'!XR9+'PianificazionePMO(CFI-ACN)'!ABU9,DC66+$I66))</f>
        <v>0</v>
      </c>
      <c r="DE66" s="374">
        <f>IF(DE$3=1,DD66,IF(DE$2&lt;=$F$1,'PianificazionePMO(CFI-ACN)'!TP9+'PianificazionePMO(CFI-ACN)'!XS9+'PianificazionePMO(CFI-ACN)'!ABV9,DD66+$I66))</f>
        <v>0</v>
      </c>
      <c r="DF66" s="374">
        <f>IF(DF$3=1,DE66,IF(DF$2&lt;=$F$1,'PianificazionePMO(CFI-ACN)'!TQ9+'PianificazionePMO(CFI-ACN)'!XT9+'PianificazionePMO(CFI-ACN)'!ABW9,DE66+$I66))</f>
        <v>0</v>
      </c>
      <c r="DG66" s="374">
        <f>IF(DG$3=1,DF66,IF(DG$2&lt;=$F$1,'PianificazionePMO(CFI-ACN)'!TR9+'PianificazionePMO(CFI-ACN)'!XU9+'PianificazionePMO(CFI-ACN)'!ABX9,DF66+$I66))</f>
        <v>0</v>
      </c>
      <c r="DH66" s="374">
        <f>IF(DH$3=1,DG66,IF(DH$2&lt;=$F$1,'PianificazionePMO(CFI-ACN)'!TS9+'PianificazionePMO(CFI-ACN)'!XV9+'PianificazionePMO(CFI-ACN)'!ABY9,DG66+$I66))</f>
        <v>0</v>
      </c>
      <c r="DI66" s="374">
        <f>IF(DI$3=1,DH66,IF(DI$2&lt;=$F$1,'PianificazionePMO(CFI-ACN)'!TT9+'PianificazionePMO(CFI-ACN)'!XW9+'PianificazionePMO(CFI-ACN)'!ABZ9,DH66+$I66))</f>
        <v>0</v>
      </c>
      <c r="DJ66" s="374">
        <f>IF(DJ$3=1,DI66,IF(DJ$2&lt;=$F$1,'PianificazionePMO(CFI-ACN)'!TU9+'PianificazionePMO(CFI-ACN)'!XX9+'PianificazionePMO(CFI-ACN)'!ACA9,DI66+$I66))</f>
        <v>0</v>
      </c>
      <c r="DK66" s="374"/>
      <c r="DL66" s="374"/>
      <c r="DM66" s="374"/>
      <c r="DN66" s="371"/>
      <c r="DO66" s="371"/>
      <c r="DP66" s="371"/>
      <c r="DQ66" s="371"/>
      <c r="DR66" s="371"/>
      <c r="DS66" s="371"/>
      <c r="DT66" s="371"/>
      <c r="DU66" s="371"/>
      <c r="DV66" s="371"/>
      <c r="DW66" s="371"/>
      <c r="DX66" s="371"/>
      <c r="DY66" s="371"/>
      <c r="DZ66" s="371"/>
      <c r="EA66" s="371"/>
      <c r="EB66" s="371"/>
      <c r="EC66" s="371"/>
      <c r="ED66" s="371"/>
      <c r="EE66" s="371"/>
      <c r="EF66" s="371"/>
      <c r="EG66" s="371"/>
      <c r="EH66" s="371"/>
      <c r="EI66" s="371"/>
      <c r="EJ66" s="371"/>
      <c r="EK66" s="371"/>
      <c r="EL66" s="371"/>
      <c r="EM66" s="371"/>
      <c r="EN66" s="371"/>
      <c r="EO66" s="371"/>
      <c r="EP66" s="371"/>
      <c r="EQ66" s="371"/>
      <c r="ER66" s="371"/>
      <c r="ES66" s="371"/>
      <c r="ET66" s="371"/>
      <c r="EU66" s="371"/>
      <c r="EV66" s="371"/>
      <c r="EW66" s="371"/>
      <c r="EX66" s="371"/>
      <c r="EY66" s="371"/>
      <c r="EZ66" s="371"/>
      <c r="FA66" s="371"/>
      <c r="FB66" s="371"/>
      <c r="FC66" s="371"/>
      <c r="FD66" s="371"/>
      <c r="FE66" s="371"/>
      <c r="FF66" s="371"/>
      <c r="FG66" s="371"/>
      <c r="FH66" s="371"/>
      <c r="FI66" s="371"/>
      <c r="FJ66" s="371"/>
    </row>
    <row r="67" spans="1:166" outlineLevel="1">
      <c r="A67" s="824"/>
      <c r="B67" s="362" t="str">
        <f t="shared" si="31"/>
        <v>P59-Deploy &amp; Change CRMT</v>
      </c>
      <c r="C67" s="362" t="str">
        <f t="shared" si="32"/>
        <v>AO004511_YYY109</v>
      </c>
      <c r="D67" s="362" t="str">
        <f t="shared" si="33"/>
        <v>Ricontrattualizzazione</v>
      </c>
      <c r="E67" s="369">
        <f>VLOOKUP(C67,'Lista PMO'!B:AB,27,FALSE)</f>
        <v>0</v>
      </c>
      <c r="F67" s="370">
        <f>VLOOKUP(C67,'Lista PMO'!$B$1:$BO$42,64,FALSE)</f>
        <v>0</v>
      </c>
      <c r="G67" s="369">
        <f t="shared" si="36"/>
        <v>0</v>
      </c>
      <c r="H67" s="378">
        <f>IFERROR(F67/(NETWORKDAYS($N$2,$F$1,hol!$A$1:$A$8)),0)</f>
        <v>0</v>
      </c>
      <c r="I67" s="378">
        <f>IFERROR(G67/((NETWORKDAYS($F$1+1,$L7,hol!$A$1:$A$9)+$J$1)),0)</f>
        <v>0</v>
      </c>
      <c r="J67" s="378">
        <f t="shared" si="35"/>
        <v>0</v>
      </c>
      <c r="K67" s="389">
        <f>VLOOKUP(C67,'PianificazionePMO(CFI-ACN)'!$B$7:$I$34,7,FALSE)</f>
        <v>43271</v>
      </c>
      <c r="L67" s="389">
        <f>VLOOKUP(C67,'PianificazionePMO(CFI-ACN)'!$B$7:$I$34,8,FALSE)</f>
        <v>43315</v>
      </c>
      <c r="N67" s="374">
        <f>IF(N$3=1,M67,IF(N$2&lt;=$F$1,'PianificazionePMO(CFI-ACN)'!PY10+'PianificazionePMO(CFI-ACN)'!UB10+'PianificazionePMO(CFI-ACN)'!YE10,M67+$I67))</f>
        <v>0</v>
      </c>
      <c r="O67" s="374">
        <f>IF(O$3=1,N67,IF(O$2&lt;=$F$1,'PianificazionePMO(CFI-ACN)'!PZ10+'PianificazionePMO(CFI-ACN)'!UC10+'PianificazionePMO(CFI-ACN)'!YF10,N67+$I67))</f>
        <v>0</v>
      </c>
      <c r="P67" s="374">
        <f>IF(P$3=1,O67,IF(P$2&lt;=$F$1,'PianificazionePMO(CFI-ACN)'!QA10+'PianificazionePMO(CFI-ACN)'!UD10+'PianificazionePMO(CFI-ACN)'!YG10,O67+$I67))</f>
        <v>0</v>
      </c>
      <c r="Q67" s="374">
        <f>IF(Q$3=1,P67,IF(Q$2&lt;=$F$1,'PianificazionePMO(CFI-ACN)'!QB10+'PianificazionePMO(CFI-ACN)'!UE10+'PianificazionePMO(CFI-ACN)'!YH10,P67+$I67))</f>
        <v>0</v>
      </c>
      <c r="R67" s="374">
        <f>IF(R$3=1,Q67,IF(R$2&lt;=$F$1,'PianificazionePMO(CFI-ACN)'!QC10+'PianificazionePMO(CFI-ACN)'!UF10+'PianificazionePMO(CFI-ACN)'!YI10,Q67+$I67))</f>
        <v>0</v>
      </c>
      <c r="S67" s="374">
        <f>IF(S$3=1,R67,IF(S$2&lt;=$F$1,'PianificazionePMO(CFI-ACN)'!QD10+'PianificazionePMO(CFI-ACN)'!UG10+'PianificazionePMO(CFI-ACN)'!YJ10,R67+$I67))</f>
        <v>0</v>
      </c>
      <c r="T67" s="374">
        <f>IF(T$3=1,S67,IF(T$2&lt;=$F$1,'PianificazionePMO(CFI-ACN)'!QE10+'PianificazionePMO(CFI-ACN)'!UH10+'PianificazionePMO(CFI-ACN)'!YK10,S67+$I67))</f>
        <v>0</v>
      </c>
      <c r="U67" s="374">
        <f>IF(U$3=1,T67,IF(U$2&lt;=$F$1,'PianificazionePMO(CFI-ACN)'!QF10+'PianificazionePMO(CFI-ACN)'!UI10+'PianificazionePMO(CFI-ACN)'!YL10,T67+$I67))</f>
        <v>0</v>
      </c>
      <c r="V67" s="374">
        <f>IF(V$3=1,U67,IF(V$2&lt;=$F$1,'PianificazionePMO(CFI-ACN)'!QG10+'PianificazionePMO(CFI-ACN)'!UJ10+'PianificazionePMO(CFI-ACN)'!YM10,U67+$I67))</f>
        <v>0</v>
      </c>
      <c r="W67" s="374">
        <f>IF(W$3=1,V67,IF(W$2&lt;=$F$1,'PianificazionePMO(CFI-ACN)'!QH10+'PianificazionePMO(CFI-ACN)'!UK10+'PianificazionePMO(CFI-ACN)'!YN10,V67+$I67))</f>
        <v>0</v>
      </c>
      <c r="X67" s="374">
        <f>IF(X$3=1,W67,IF(X$2&lt;=$F$1,'PianificazionePMO(CFI-ACN)'!QI10+'PianificazionePMO(CFI-ACN)'!UL10+'PianificazionePMO(CFI-ACN)'!YO10,W67+$I67))</f>
        <v>0</v>
      </c>
      <c r="Y67" s="374">
        <f>IF(Y$3=1,X67,IF(Y$2&lt;=$F$1,'PianificazionePMO(CFI-ACN)'!QJ10+'PianificazionePMO(CFI-ACN)'!UM10+'PianificazionePMO(CFI-ACN)'!YP10,X67+$I67))</f>
        <v>0</v>
      </c>
      <c r="Z67" s="374">
        <f>IF(Z$3=1,Y67,IF(Z$2&lt;=$F$1,'PianificazionePMO(CFI-ACN)'!QK10+'PianificazionePMO(CFI-ACN)'!UN10+'PianificazionePMO(CFI-ACN)'!YQ10,Y67+$I67))</f>
        <v>0</v>
      </c>
      <c r="AA67" s="374">
        <f>IF(AA$3=1,Z67,IF(AA$2&lt;=$F$1,'PianificazionePMO(CFI-ACN)'!QL10+'PianificazionePMO(CFI-ACN)'!UO10+'PianificazionePMO(CFI-ACN)'!YR10,Z67+$I67))</f>
        <v>0</v>
      </c>
      <c r="AB67" s="374">
        <f>IF(AB$3=1,AA67,IF(AB$2&lt;=$F$1,'PianificazionePMO(CFI-ACN)'!QM10+'PianificazionePMO(CFI-ACN)'!UP10+'PianificazionePMO(CFI-ACN)'!YS10,AA67+$I67))</f>
        <v>0</v>
      </c>
      <c r="AC67" s="374">
        <f>IF(AC$3=1,AB67,IF(AC$2&lt;=$F$1,'PianificazionePMO(CFI-ACN)'!QN10+'PianificazionePMO(CFI-ACN)'!UQ10+'PianificazionePMO(CFI-ACN)'!YT10,AB67+$I67))</f>
        <v>0</v>
      </c>
      <c r="AD67" s="374">
        <f>IF(AD$3=1,AC67,IF(AD$2&lt;=$F$1,'PianificazionePMO(CFI-ACN)'!QO10+'PianificazionePMO(CFI-ACN)'!UR10+'PianificazionePMO(CFI-ACN)'!YU10,AC67+$I67))</f>
        <v>0</v>
      </c>
      <c r="AE67" s="374">
        <f>IF(AE$3=1,AD67,IF(AE$2&lt;=$F$1,'PianificazionePMO(CFI-ACN)'!QP10+'PianificazionePMO(CFI-ACN)'!US10+'PianificazionePMO(CFI-ACN)'!YV10,AD67+$I67))</f>
        <v>0</v>
      </c>
      <c r="AF67" s="374">
        <f>IF(AF$3=1,AE67,IF(AF$2&lt;=$F$1,'PianificazionePMO(CFI-ACN)'!QQ10+'PianificazionePMO(CFI-ACN)'!UT10+'PianificazionePMO(CFI-ACN)'!YW10,AE67+$I67))</f>
        <v>0</v>
      </c>
      <c r="AG67" s="374">
        <f>IF(AG$3=1,AF67,IF(AG$2&lt;=$F$1,'PianificazionePMO(CFI-ACN)'!QR10+'PianificazionePMO(CFI-ACN)'!UU10+'PianificazionePMO(CFI-ACN)'!YX10,AF67+$I67))</f>
        <v>0</v>
      </c>
      <c r="AH67" s="374">
        <f>IF(AH$3=1,AG67,IF(AH$2&lt;=$F$1,'PianificazionePMO(CFI-ACN)'!QS10+'PianificazionePMO(CFI-ACN)'!UV10+'PianificazionePMO(CFI-ACN)'!YY10,AG67+$I67))</f>
        <v>0</v>
      </c>
      <c r="AI67" s="374">
        <f>IF(AI$3=1,AH67,IF(AI$2&lt;=$F$1,'PianificazionePMO(CFI-ACN)'!QT10+'PianificazionePMO(CFI-ACN)'!UW10+'PianificazionePMO(CFI-ACN)'!YZ10,AH67+$I67))</f>
        <v>0</v>
      </c>
      <c r="AJ67" s="374">
        <f>IF(AJ$3=1,AI67,IF(AJ$2&lt;=$F$1,'PianificazionePMO(CFI-ACN)'!QU10+'PianificazionePMO(CFI-ACN)'!UX10+'PianificazionePMO(CFI-ACN)'!ZA10,AI67+$I67))</f>
        <v>0</v>
      </c>
      <c r="AK67" s="374">
        <f>IF(AK$3=1,AJ67,IF(AK$2&lt;=$F$1,'PianificazionePMO(CFI-ACN)'!QV10+'PianificazionePMO(CFI-ACN)'!UY10+'PianificazionePMO(CFI-ACN)'!ZB10,AJ67+$I67))</f>
        <v>0</v>
      </c>
      <c r="AL67" s="374">
        <f>IF(AL$3=1,AK67,IF(AL$2&lt;=$F$1,'PianificazionePMO(CFI-ACN)'!QW10+'PianificazionePMO(CFI-ACN)'!UZ10+'PianificazionePMO(CFI-ACN)'!ZC10,AK67+$I67))</f>
        <v>0</v>
      </c>
      <c r="AM67" s="374">
        <f>IF(AM$3=1,AL67,IF(AM$2&lt;=$F$1,'PianificazionePMO(CFI-ACN)'!QX10+'PianificazionePMO(CFI-ACN)'!VA10+'PianificazionePMO(CFI-ACN)'!ZD10,AL67+$I67))</f>
        <v>0</v>
      </c>
      <c r="AN67" s="374">
        <f>IF(AN$3=1,AM67,IF(AN$2&lt;=$F$1,'PianificazionePMO(CFI-ACN)'!QY10+'PianificazionePMO(CFI-ACN)'!VB10+'PianificazionePMO(CFI-ACN)'!ZE10,AM67+$I67))</f>
        <v>0</v>
      </c>
      <c r="AO67" s="374">
        <f>IF(AO$3=1,AN67,IF(AO$2&lt;=$F$1,'PianificazionePMO(CFI-ACN)'!QZ10+'PianificazionePMO(CFI-ACN)'!VC10+'PianificazionePMO(CFI-ACN)'!ZF10,AN67+$I67))</f>
        <v>0</v>
      </c>
      <c r="AP67" s="374">
        <f>IF(AP$3=1,AO67,IF(AP$2&lt;=$F$1,'PianificazionePMO(CFI-ACN)'!RA10+'PianificazionePMO(CFI-ACN)'!VD10+'PianificazionePMO(CFI-ACN)'!ZG10,AO67+$I67))</f>
        <v>0</v>
      </c>
      <c r="AQ67" s="374">
        <f>IF(AQ$3=1,AP67,IF(AQ$2&lt;=$F$1,'PianificazionePMO(CFI-ACN)'!RB10+'PianificazionePMO(CFI-ACN)'!VE10+'PianificazionePMO(CFI-ACN)'!ZH10,AP67+$I67))</f>
        <v>0</v>
      </c>
      <c r="AR67" s="374">
        <f>IF(AR$3=1,AQ67,IF(AR$2&lt;=$F$1,'PianificazionePMO(CFI-ACN)'!RC10+'PianificazionePMO(CFI-ACN)'!VF10+'PianificazionePMO(CFI-ACN)'!ZI10,AQ67+$I67))</f>
        <v>0</v>
      </c>
      <c r="AS67" s="374">
        <f>IF(AS$3=1,AR67,IF(AS$2&lt;=$F$1,'PianificazionePMO(CFI-ACN)'!RD10+'PianificazionePMO(CFI-ACN)'!VG10+'PianificazionePMO(CFI-ACN)'!ZJ10,AR67+$I67))</f>
        <v>0</v>
      </c>
      <c r="AT67" s="374">
        <f>IF(AT$3=1,AS67,IF(AT$2&lt;=$F$1,'PianificazionePMO(CFI-ACN)'!RE10+'PianificazionePMO(CFI-ACN)'!VH10+'PianificazionePMO(CFI-ACN)'!ZK10,AS67+$I67))</f>
        <v>0</v>
      </c>
      <c r="AU67" s="374">
        <f>IF(AU$3=1,AT67,IF(AU$2&lt;=$F$1,'PianificazionePMO(CFI-ACN)'!RF10+'PianificazionePMO(CFI-ACN)'!VI10+'PianificazionePMO(CFI-ACN)'!ZL10,AT67+$I67))</f>
        <v>0</v>
      </c>
      <c r="AV67" s="374">
        <f>IF(AV$3=1,AU67,IF(AV$2&lt;=$F$1,'PianificazionePMO(CFI-ACN)'!RG10+'PianificazionePMO(CFI-ACN)'!VJ10+'PianificazionePMO(CFI-ACN)'!ZM10,AU67+$I67))</f>
        <v>0</v>
      </c>
      <c r="AW67" s="374">
        <f>IF(AW$3=1,AV67,IF(AW$2&lt;=$F$1,'PianificazionePMO(CFI-ACN)'!RH10+'PianificazionePMO(CFI-ACN)'!VK10+'PianificazionePMO(CFI-ACN)'!ZN10,AV67+$I67))</f>
        <v>0</v>
      </c>
      <c r="AX67" s="374">
        <f>IF(AX$3=1,AW67,IF(AX$2&lt;=$F$1,'PianificazionePMO(CFI-ACN)'!RI10+'PianificazionePMO(CFI-ACN)'!VL10+'PianificazionePMO(CFI-ACN)'!ZO10,AW67+$I67))</f>
        <v>0</v>
      </c>
      <c r="AY67" s="374">
        <f>IF(AY$3=1,AX67,IF(AY$2&lt;=$F$1,'PianificazionePMO(CFI-ACN)'!RJ10+'PianificazionePMO(CFI-ACN)'!VM10+'PianificazionePMO(CFI-ACN)'!ZP10,AX67+$I67))</f>
        <v>0</v>
      </c>
      <c r="AZ67" s="374">
        <f>IF(AZ$3=1,AY67,IF(AZ$2&lt;=$F$1,'PianificazionePMO(CFI-ACN)'!RK10+'PianificazionePMO(CFI-ACN)'!VN10+'PianificazionePMO(CFI-ACN)'!ZQ10,AY67+$I67))</f>
        <v>0</v>
      </c>
      <c r="BA67" s="374">
        <f>IF(BA$3=1,AZ67,IF(BA$2&lt;=$F$1,'PianificazionePMO(CFI-ACN)'!RL10+'PianificazionePMO(CFI-ACN)'!VO10+'PianificazionePMO(CFI-ACN)'!ZR10,AZ67+$I67))</f>
        <v>0</v>
      </c>
      <c r="BB67" s="374">
        <f>IF(BB$3=1,BA67,IF(BB$2&lt;=$F$1,'PianificazionePMO(CFI-ACN)'!RM10+'PianificazionePMO(CFI-ACN)'!VP10+'PianificazionePMO(CFI-ACN)'!ZS10,BA67+$I67))</f>
        <v>0</v>
      </c>
      <c r="BC67" s="374">
        <f>IF(BC$3=1,BB67,IF(BC$2&lt;=$F$1,'PianificazionePMO(CFI-ACN)'!RN10+'PianificazionePMO(CFI-ACN)'!VQ10+'PianificazionePMO(CFI-ACN)'!ZT10,BB67+$I67))</f>
        <v>0</v>
      </c>
      <c r="BD67" s="374">
        <f>IF(BD$3=1,BC67,IF(BD$2&lt;=$F$1,'PianificazionePMO(CFI-ACN)'!RO10+'PianificazionePMO(CFI-ACN)'!VR10+'PianificazionePMO(CFI-ACN)'!ZU10,BC67+$I67))</f>
        <v>0</v>
      </c>
      <c r="BE67" s="374">
        <f>IF(BE$3=1,BD67,IF(BE$2&lt;=$F$1,'PianificazionePMO(CFI-ACN)'!RP10+'PianificazionePMO(CFI-ACN)'!VS10+'PianificazionePMO(CFI-ACN)'!ZV10,BD67+$I67))</f>
        <v>0</v>
      </c>
      <c r="BF67" s="374">
        <f>IF(BF$3=1,BE67,IF(BF$2&lt;=$F$1,'PianificazionePMO(CFI-ACN)'!RQ10+'PianificazionePMO(CFI-ACN)'!VT10+'PianificazionePMO(CFI-ACN)'!ZW10,BE67+$I67))</f>
        <v>0</v>
      </c>
      <c r="BG67" s="374">
        <f>IF(BG$3=1,BF67,IF(BG$2&lt;=$F$1,'PianificazionePMO(CFI-ACN)'!RR10+'PianificazionePMO(CFI-ACN)'!VU10+'PianificazionePMO(CFI-ACN)'!ZX10,BF67+$I67))</f>
        <v>0</v>
      </c>
      <c r="BH67" s="374">
        <f>IF(BH$3=1,BG67,IF(BH$2&lt;=$F$1,'PianificazionePMO(CFI-ACN)'!RS10+'PianificazionePMO(CFI-ACN)'!VV10+'PianificazionePMO(CFI-ACN)'!ZY10,BG67+$I67))</f>
        <v>0</v>
      </c>
      <c r="BI67" s="374">
        <f>IF(BI$3=1,BH67,IF(BI$2&lt;=$F$1,'PianificazionePMO(CFI-ACN)'!RT10+'PianificazionePMO(CFI-ACN)'!VW10+'PianificazionePMO(CFI-ACN)'!ZZ10,BH67+$I67))</f>
        <v>0</v>
      </c>
      <c r="BJ67" s="374">
        <f>IF(BJ$3=1,BI67,IF(BJ$2&lt;=$F$1,'PianificazionePMO(CFI-ACN)'!RU10+'PianificazionePMO(CFI-ACN)'!VX10+'PianificazionePMO(CFI-ACN)'!AAA10,BI67+$I67))</f>
        <v>0</v>
      </c>
      <c r="BK67" s="374">
        <f>IF(BK$3=1,BJ67,IF(BK$2&lt;=$F$1,'PianificazionePMO(CFI-ACN)'!RV10+'PianificazionePMO(CFI-ACN)'!VY10+'PianificazionePMO(CFI-ACN)'!AAB10,BJ67+$I67))</f>
        <v>0</v>
      </c>
      <c r="BL67" s="374">
        <f>IF(BL$3=1,BK67,IF(BL$2&lt;=$F$1,'PianificazionePMO(CFI-ACN)'!RW10+'PianificazionePMO(CFI-ACN)'!VZ10+'PianificazionePMO(CFI-ACN)'!AAC10,BK67+$I67))</f>
        <v>0</v>
      </c>
      <c r="BM67" s="374">
        <f>IF(BM$3=1,BL67,IF(BM$2&lt;=$F$1,'PianificazionePMO(CFI-ACN)'!RX10+'PianificazionePMO(CFI-ACN)'!WA10+'PianificazionePMO(CFI-ACN)'!AAD10,BL67+$I67))</f>
        <v>0</v>
      </c>
      <c r="BN67" s="374">
        <f>IF(BN$3=1,BM67,IF(BN$2&lt;=$F$1,'PianificazionePMO(CFI-ACN)'!RY10+'PianificazionePMO(CFI-ACN)'!WB10+'PianificazionePMO(CFI-ACN)'!AAE10,BM67+$I67))</f>
        <v>0</v>
      </c>
      <c r="BO67" s="374">
        <f>IF(BO$3=1,BN67,IF(BO$2&lt;=$F$1,'PianificazionePMO(CFI-ACN)'!RZ10+'PianificazionePMO(CFI-ACN)'!WC10+'PianificazionePMO(CFI-ACN)'!AAF10,BN67+$I67))</f>
        <v>0</v>
      </c>
      <c r="BP67" s="374">
        <f>IF(BP$3=1,BO67,IF(BP$2&lt;=$F$1,'PianificazionePMO(CFI-ACN)'!SA10+'PianificazionePMO(CFI-ACN)'!WD10+'PianificazionePMO(CFI-ACN)'!AAG10,BO67+$I67))</f>
        <v>0</v>
      </c>
      <c r="BQ67" s="374">
        <f>IF(BQ$3=1,BP67,IF(BQ$2&lt;=$F$1,'PianificazionePMO(CFI-ACN)'!SB10+'PianificazionePMO(CFI-ACN)'!WE10+'PianificazionePMO(CFI-ACN)'!AAH10,BP67+$I67))</f>
        <v>0</v>
      </c>
      <c r="BR67" s="374">
        <f>IF(BR$3=1,BQ67,IF(BR$2&lt;=$F$1,'PianificazionePMO(CFI-ACN)'!SC10+'PianificazionePMO(CFI-ACN)'!WF10+'PianificazionePMO(CFI-ACN)'!AAI10,BQ67+$I67))</f>
        <v>0</v>
      </c>
      <c r="BS67" s="374">
        <f>IF(BS$3=1,BR67,IF(BS$2&lt;=$F$1,'PianificazionePMO(CFI-ACN)'!SD10+'PianificazionePMO(CFI-ACN)'!WG10+'PianificazionePMO(CFI-ACN)'!AAJ10,BR67+$I67))</f>
        <v>0</v>
      </c>
      <c r="BT67" s="374">
        <f>IF(BT$3=1,BS67,IF(BT$2&lt;=$F$1,'PianificazionePMO(CFI-ACN)'!SE10+'PianificazionePMO(CFI-ACN)'!WH10+'PianificazionePMO(CFI-ACN)'!AAK10,BS67+$I67))</f>
        <v>0</v>
      </c>
      <c r="BU67" s="374">
        <f>IF(BU$3=1,BT67,IF(BU$2&lt;=$F$1,'PianificazionePMO(CFI-ACN)'!SF10+'PianificazionePMO(CFI-ACN)'!WI10+'PianificazionePMO(CFI-ACN)'!AAL10,BT67+$I67))</f>
        <v>0</v>
      </c>
      <c r="BV67" s="374">
        <f>IF(BV$3=1,BU67,IF(BV$2&lt;=$F$1,'PianificazionePMO(CFI-ACN)'!SG10+'PianificazionePMO(CFI-ACN)'!WJ10+'PianificazionePMO(CFI-ACN)'!AAM10,BU67+$I67))</f>
        <v>0</v>
      </c>
      <c r="BW67" s="374">
        <f>IF(BW$3=1,BV67,IF(BW$2&lt;=$F$1,'PianificazionePMO(CFI-ACN)'!SH10+'PianificazionePMO(CFI-ACN)'!WK10+'PianificazionePMO(CFI-ACN)'!AAN10,BV67+$I67))</f>
        <v>0</v>
      </c>
      <c r="BX67" s="374">
        <f>IF(BX$3=1,BW67,IF(BX$2&lt;=$F$1,'PianificazionePMO(CFI-ACN)'!SI10+'PianificazionePMO(CFI-ACN)'!WL10+'PianificazionePMO(CFI-ACN)'!AAO10,BW67+$I67))</f>
        <v>0</v>
      </c>
      <c r="BY67" s="374">
        <f>IF(BY$3=1,BX67,IF(BY$2&lt;=$F$1,'PianificazionePMO(CFI-ACN)'!SJ10+'PianificazionePMO(CFI-ACN)'!WM10+'PianificazionePMO(CFI-ACN)'!AAP10,BX67+$I67))</f>
        <v>0</v>
      </c>
      <c r="BZ67" s="374">
        <f>IF(BZ$3=1,BY67,IF(BZ$2&lt;=$F$1,'PianificazionePMO(CFI-ACN)'!SK10+'PianificazionePMO(CFI-ACN)'!WN10+'PianificazionePMO(CFI-ACN)'!AAQ10,BY67+$I67))</f>
        <v>0</v>
      </c>
      <c r="CA67" s="374">
        <f>IF(CA$3=1,BZ67,IF(CA$2&lt;=$F$1,'PianificazionePMO(CFI-ACN)'!SL10+'PianificazionePMO(CFI-ACN)'!WO10+'PianificazionePMO(CFI-ACN)'!AAR10,BZ67+$I67))</f>
        <v>0</v>
      </c>
      <c r="CB67" s="374">
        <f>IF(CB$3=1,CA67,IF(CB$2&lt;=$F$1,'PianificazionePMO(CFI-ACN)'!SM10+'PianificazionePMO(CFI-ACN)'!WP10+'PianificazionePMO(CFI-ACN)'!AAS10,CA67+$I67))</f>
        <v>0</v>
      </c>
      <c r="CC67" s="374">
        <f>IF(CC$3=1,CB67,IF(CC$2&lt;=$F$1,'PianificazionePMO(CFI-ACN)'!SN10+'PianificazionePMO(CFI-ACN)'!WQ10+'PianificazionePMO(CFI-ACN)'!AAT10,CB67+$I67))</f>
        <v>0</v>
      </c>
      <c r="CD67" s="374">
        <f>IF(CD$3=1,CC67,IF(CD$2&lt;=$F$1,'PianificazionePMO(CFI-ACN)'!SO10+'PianificazionePMO(CFI-ACN)'!WR10+'PianificazionePMO(CFI-ACN)'!AAU10,CC67+$I67))</f>
        <v>0</v>
      </c>
      <c r="CE67" s="374">
        <f>IF(CE$3=1,CD67,IF(CE$2&lt;=$F$1,'PianificazionePMO(CFI-ACN)'!SP10+'PianificazionePMO(CFI-ACN)'!WS10+'PianificazionePMO(CFI-ACN)'!AAV10,CD67+$I67))</f>
        <v>0</v>
      </c>
      <c r="CF67" s="374">
        <f>IF(CF$3=1,CE67,IF(CF$2&lt;=$F$1,'PianificazionePMO(CFI-ACN)'!SQ10+'PianificazionePMO(CFI-ACN)'!WT10+'PianificazionePMO(CFI-ACN)'!AAW10,CE67+$I67))</f>
        <v>0</v>
      </c>
      <c r="CG67" s="374">
        <f>IF(CG$3=1,CF67,IF(CG$2&lt;=$F$1,'PianificazionePMO(CFI-ACN)'!SR10+'PianificazionePMO(CFI-ACN)'!WU10+'PianificazionePMO(CFI-ACN)'!AAX10,CF67+$I67))</f>
        <v>0</v>
      </c>
      <c r="CH67" s="374">
        <f>IF(CH$3=1,CG67,IF(CH$2&lt;=$F$1,'PianificazionePMO(CFI-ACN)'!SS10+'PianificazionePMO(CFI-ACN)'!WV10+'PianificazionePMO(CFI-ACN)'!AAY10,CG67+$I67))</f>
        <v>0</v>
      </c>
      <c r="CI67" s="374">
        <f>IF(CI$3=1,CH67,IF(CI$2&lt;=$F$1,'PianificazionePMO(CFI-ACN)'!ST10+'PianificazionePMO(CFI-ACN)'!WW10+'PianificazionePMO(CFI-ACN)'!AAZ10,CH67+$I67))</f>
        <v>0</v>
      </c>
      <c r="CJ67" s="374">
        <f>IF(CJ$3=1,CI67,IF(CJ$2&lt;=$F$1,'PianificazionePMO(CFI-ACN)'!SU10+'PianificazionePMO(CFI-ACN)'!WX10+'PianificazionePMO(CFI-ACN)'!ABA10,CI67+$I67))</f>
        <v>0</v>
      </c>
      <c r="CK67" s="374">
        <f>IF(CK$3=1,CJ67,IF(CK$2&lt;=$F$1,'PianificazionePMO(CFI-ACN)'!SV10+'PianificazionePMO(CFI-ACN)'!WY10+'PianificazionePMO(CFI-ACN)'!ABB10,CJ67+$I67))</f>
        <v>0</v>
      </c>
      <c r="CL67" s="374">
        <f>IF(CL$3=1,CK67,IF(CL$2&lt;=$F$1,'PianificazionePMO(CFI-ACN)'!SW10+'PianificazionePMO(CFI-ACN)'!WZ10+'PianificazionePMO(CFI-ACN)'!ABC10,CK67+$I67))</f>
        <v>0</v>
      </c>
      <c r="CM67" s="374">
        <f>IF(CM$3=1,CL67,IF(CM$2&lt;=$F$1,'PianificazionePMO(CFI-ACN)'!SX10+'PianificazionePMO(CFI-ACN)'!XA10+'PianificazionePMO(CFI-ACN)'!ABD10,CL67+$I67))</f>
        <v>0</v>
      </c>
      <c r="CN67" s="374">
        <f>IF(CN$3=1,CM67,IF(CN$2&lt;=$F$1,'PianificazionePMO(CFI-ACN)'!SY10+'PianificazionePMO(CFI-ACN)'!XB10+'PianificazionePMO(CFI-ACN)'!ABE10,CM67+$I67))</f>
        <v>0</v>
      </c>
      <c r="CO67" s="374">
        <f>IF(CO$3=1,CN67,IF(CO$2&lt;=$F$1,'PianificazionePMO(CFI-ACN)'!SZ10+'PianificazionePMO(CFI-ACN)'!XC10+'PianificazionePMO(CFI-ACN)'!ABF10,CN67+$I67))</f>
        <v>0</v>
      </c>
      <c r="CP67" s="374">
        <f>IF(CP$3=1,CO67,IF(CP$2&lt;=$F$1,'PianificazionePMO(CFI-ACN)'!TA10+'PianificazionePMO(CFI-ACN)'!XD10+'PianificazionePMO(CFI-ACN)'!ABG10,CO67+$I67))</f>
        <v>0</v>
      </c>
      <c r="CQ67" s="374">
        <f>IF(CQ$3=1,CP67,IF(CQ$2&lt;=$F$1,'PianificazionePMO(CFI-ACN)'!TB10+'PianificazionePMO(CFI-ACN)'!XE10+'PianificazionePMO(CFI-ACN)'!ABH10,CP67+$I67))</f>
        <v>0</v>
      </c>
      <c r="CR67" s="374">
        <f>IF(CR$3=1,CQ67,IF(CR$2&lt;=$F$1,'PianificazionePMO(CFI-ACN)'!TC10+'PianificazionePMO(CFI-ACN)'!XF10+'PianificazionePMO(CFI-ACN)'!ABI10,CQ67+$I67))</f>
        <v>0</v>
      </c>
      <c r="CS67" s="374">
        <f>IF(CS$3=1,CR67,IF(CS$2&lt;=$F$1,'PianificazionePMO(CFI-ACN)'!TD10+'PianificazionePMO(CFI-ACN)'!XG10+'PianificazionePMO(CFI-ACN)'!ABJ10,CR67+$I67))</f>
        <v>0</v>
      </c>
      <c r="CT67" s="374">
        <f>IF(CT$3=1,CS67,IF(CT$2&lt;=$F$1,'PianificazionePMO(CFI-ACN)'!TE10+'PianificazionePMO(CFI-ACN)'!XH10+'PianificazionePMO(CFI-ACN)'!ABK10,CS67+$I67))</f>
        <v>0</v>
      </c>
      <c r="CU67" s="374">
        <f>IF(CU$3=1,CT67,IF(CU$2&lt;=$F$1,'PianificazionePMO(CFI-ACN)'!TF10+'PianificazionePMO(CFI-ACN)'!XI10+'PianificazionePMO(CFI-ACN)'!ABL10,CT67+$I67))</f>
        <v>0</v>
      </c>
      <c r="CV67" s="374">
        <f>IF(CV$3=1,CU67,IF(CV$2&lt;=$F$1,'PianificazionePMO(CFI-ACN)'!TG10+'PianificazionePMO(CFI-ACN)'!XJ10+'PianificazionePMO(CFI-ACN)'!ABM10,CU67+$I67))</f>
        <v>0</v>
      </c>
      <c r="CW67" s="374">
        <f>IF(CW$3=1,CV67,IF(CW$2&lt;=$F$1,'PianificazionePMO(CFI-ACN)'!TH10+'PianificazionePMO(CFI-ACN)'!XK10+'PianificazionePMO(CFI-ACN)'!ABN10,CV67+$I67))</f>
        <v>0</v>
      </c>
      <c r="CX67" s="374">
        <f>IF(CX$3=1,CW67,IF(CX$2&lt;=$F$1,'PianificazionePMO(CFI-ACN)'!TI10+'PianificazionePMO(CFI-ACN)'!XL10+'PianificazionePMO(CFI-ACN)'!ABO10,CW67+$I67))</f>
        <v>0</v>
      </c>
      <c r="CY67" s="374">
        <f>IF(CY$3=1,CX67,IF(CY$2&lt;=$F$1,'PianificazionePMO(CFI-ACN)'!TJ10+'PianificazionePMO(CFI-ACN)'!XM10+'PianificazionePMO(CFI-ACN)'!ABP10,CX67+$I67))</f>
        <v>0</v>
      </c>
      <c r="CZ67" s="374">
        <f>IF(CZ$3=1,CY67,IF(CZ$2&lt;=$F$1,'PianificazionePMO(CFI-ACN)'!TK10+'PianificazionePMO(CFI-ACN)'!XN10+'PianificazionePMO(CFI-ACN)'!ABQ10,CY67+$I67))</f>
        <v>0</v>
      </c>
      <c r="DA67" s="374">
        <f>IF(DA$3=1,CZ67,IF(DA$2&lt;=$F$1,'PianificazionePMO(CFI-ACN)'!TL10+'PianificazionePMO(CFI-ACN)'!XO10+'PianificazionePMO(CFI-ACN)'!ABR10,CZ67+$I67))</f>
        <v>0</v>
      </c>
      <c r="DB67" s="374">
        <f>IF(DB$3=1,DA67,IF(DB$2&lt;=$F$1,'PianificazionePMO(CFI-ACN)'!TM10+'PianificazionePMO(CFI-ACN)'!XP10+'PianificazionePMO(CFI-ACN)'!ABS10,DA67+$I67))</f>
        <v>0</v>
      </c>
      <c r="DC67" s="374">
        <f>IF(DC$3=1,DB67,IF(DC$2&lt;=$F$1,'PianificazionePMO(CFI-ACN)'!TN10+'PianificazionePMO(CFI-ACN)'!XQ10+'PianificazionePMO(CFI-ACN)'!ABT10,DB67+$I67))</f>
        <v>0</v>
      </c>
      <c r="DD67" s="374">
        <f>IF(DD$3=1,DC67,IF(DD$2&lt;=$F$1,'PianificazionePMO(CFI-ACN)'!TO10+'PianificazionePMO(CFI-ACN)'!XR10+'PianificazionePMO(CFI-ACN)'!ABU10,DC67+$I67))</f>
        <v>0</v>
      </c>
      <c r="DE67" s="374">
        <f>IF(DE$3=1,DD67,IF(DE$2&lt;=$F$1,'PianificazionePMO(CFI-ACN)'!TP10+'PianificazionePMO(CFI-ACN)'!XS10+'PianificazionePMO(CFI-ACN)'!ABV10,DD67+$I67))</f>
        <v>0</v>
      </c>
      <c r="DF67" s="374">
        <f>IF(DF$3=1,DE67,IF(DF$2&lt;=$F$1,'PianificazionePMO(CFI-ACN)'!TQ10+'PianificazionePMO(CFI-ACN)'!XT10+'PianificazionePMO(CFI-ACN)'!ABW10,DE67+$I67))</f>
        <v>0</v>
      </c>
      <c r="DG67" s="374">
        <f>IF(DG$3=1,DF67,IF(DG$2&lt;=$F$1,'PianificazionePMO(CFI-ACN)'!TR10+'PianificazionePMO(CFI-ACN)'!XU10+'PianificazionePMO(CFI-ACN)'!ABX10,DF67+$I67))</f>
        <v>0</v>
      </c>
      <c r="DH67" s="374">
        <f>IF(DH$3=1,DG67,IF(DH$2&lt;=$F$1,'PianificazionePMO(CFI-ACN)'!TS10+'PianificazionePMO(CFI-ACN)'!XV10+'PianificazionePMO(CFI-ACN)'!ABY10,DG67+$I67))</f>
        <v>0</v>
      </c>
      <c r="DI67" s="374">
        <f>IF(DI$3=1,DH67,IF(DI$2&lt;=$F$1,'PianificazionePMO(CFI-ACN)'!TT10+'PianificazionePMO(CFI-ACN)'!XW10+'PianificazionePMO(CFI-ACN)'!ABZ10,DH67+$I67))</f>
        <v>0</v>
      </c>
      <c r="DJ67" s="374">
        <f>IF(DJ$3=1,DI67,IF(DJ$2&lt;=$F$1,'PianificazionePMO(CFI-ACN)'!TU10+'PianificazionePMO(CFI-ACN)'!XX10+'PianificazionePMO(CFI-ACN)'!ACA10,DI67+$I67))</f>
        <v>0</v>
      </c>
      <c r="DK67" s="374"/>
      <c r="DL67" s="374"/>
      <c r="DM67" s="374"/>
      <c r="DN67" s="371"/>
      <c r="DO67" s="371"/>
      <c r="DP67" s="371"/>
      <c r="DQ67" s="371"/>
      <c r="DR67" s="371"/>
      <c r="DS67" s="371"/>
      <c r="DT67" s="371"/>
      <c r="DU67" s="371"/>
      <c r="DV67" s="371"/>
      <c r="DW67" s="371"/>
      <c r="DX67" s="371"/>
      <c r="DY67" s="371"/>
      <c r="DZ67" s="371"/>
      <c r="EA67" s="371"/>
      <c r="EB67" s="371"/>
      <c r="EC67" s="371"/>
      <c r="ED67" s="371"/>
      <c r="EE67" s="371"/>
      <c r="EF67" s="371"/>
      <c r="EG67" s="371"/>
      <c r="EH67" s="371"/>
      <c r="EI67" s="371"/>
      <c r="EJ67" s="371"/>
      <c r="EK67" s="371"/>
      <c r="EL67" s="371"/>
      <c r="EM67" s="371"/>
      <c r="EN67" s="371"/>
      <c r="EO67" s="371"/>
      <c r="EP67" s="371"/>
      <c r="EQ67" s="371"/>
      <c r="ER67" s="371"/>
      <c r="ES67" s="371"/>
      <c r="ET67" s="371"/>
      <c r="EU67" s="371"/>
      <c r="EV67" s="371"/>
      <c r="EW67" s="371"/>
      <c r="EX67" s="371"/>
      <c r="EY67" s="371"/>
      <c r="EZ67" s="371"/>
      <c r="FA67" s="371"/>
      <c r="FB67" s="371"/>
      <c r="FC67" s="371"/>
      <c r="FD67" s="371"/>
      <c r="FE67" s="371"/>
      <c r="FF67" s="371"/>
      <c r="FG67" s="371"/>
      <c r="FH67" s="371"/>
      <c r="FI67" s="371"/>
      <c r="FJ67" s="371"/>
    </row>
    <row r="68" spans="1:166" outlineLevel="1">
      <c r="A68" s="824"/>
      <c r="B68" s="362" t="str">
        <f t="shared" si="31"/>
        <v>P59-Deploy &amp; Change CRMT</v>
      </c>
      <c r="C68" s="362" t="str">
        <f t="shared" si="32"/>
        <v>AO004511_YYY121</v>
      </c>
      <c r="D68" s="362" t="str">
        <f t="shared" si="33"/>
        <v>Agent_Desktop</v>
      </c>
      <c r="E68" s="369">
        <f>VLOOKUP(C68,'Lista PMO'!B:AB,27,FALSE)</f>
        <v>11</v>
      </c>
      <c r="F68" s="370">
        <f>VLOOKUP(C68,'Lista PMO'!$B$1:$BO$42,64,FALSE)</f>
        <v>11</v>
      </c>
      <c r="G68" s="369">
        <f t="shared" si="36"/>
        <v>0</v>
      </c>
      <c r="H68" s="378">
        <f>IFERROR(F68/(NETWORKDAYS($N$2,$F$1,hol!$A$1:$A$8)),0)</f>
        <v>0.6470588235294118</v>
      </c>
      <c r="I68" s="378">
        <f>IFERROR(G68/((NETWORKDAYS($F$1+1,$L8,hol!$A$1:$A$9)+$J$1)),0)</f>
        <v>0</v>
      </c>
      <c r="J68" s="378">
        <f t="shared" si="35"/>
        <v>-0.6470588235294118</v>
      </c>
      <c r="K68" s="389">
        <f>VLOOKUP(C68,'PianificazionePMO(CFI-ACN)'!$B$7:$I$34,7,FALSE)</f>
        <v>43271</v>
      </c>
      <c r="L68" s="389">
        <f>VLOOKUP(C68,'PianificazionePMO(CFI-ACN)'!$B$7:$I$34,8,FALSE)</f>
        <v>43315</v>
      </c>
      <c r="N68" s="374">
        <f>IF(N$3=1,M68,IF(N$2&lt;=$F$1,'PianificazionePMO(CFI-ACN)'!PY11+'PianificazionePMO(CFI-ACN)'!UB11+'PianificazionePMO(CFI-ACN)'!YE11,M68+$I68))</f>
        <v>11</v>
      </c>
      <c r="O68" s="374">
        <f>IF(O$3=1,N68,IF(O$2&lt;=$F$1,'PianificazionePMO(CFI-ACN)'!PZ11+'PianificazionePMO(CFI-ACN)'!UC11+'PianificazionePMO(CFI-ACN)'!YF11,N68+$I68))</f>
        <v>11</v>
      </c>
      <c r="P68" s="374">
        <f>IF(P$3=1,O68,IF(P$2&lt;=$F$1,'PianificazionePMO(CFI-ACN)'!QA11+'PianificazionePMO(CFI-ACN)'!UD11+'PianificazionePMO(CFI-ACN)'!YG11,O68+$I68))</f>
        <v>11</v>
      </c>
      <c r="Q68" s="374">
        <f>IF(Q$3=1,P68,IF(Q$2&lt;=$F$1,'PianificazionePMO(CFI-ACN)'!QB11+'PianificazionePMO(CFI-ACN)'!UE11+'PianificazionePMO(CFI-ACN)'!YH11,P68+$I68))</f>
        <v>11</v>
      </c>
      <c r="R68" s="374">
        <f>IF(R$3=1,Q68,IF(R$2&lt;=$F$1,'PianificazionePMO(CFI-ACN)'!QC11+'PianificazionePMO(CFI-ACN)'!UF11+'PianificazionePMO(CFI-ACN)'!YI11,Q68+$I68))</f>
        <v>11</v>
      </c>
      <c r="S68" s="374">
        <f>IF(S$3=1,R68,IF(S$2&lt;=$F$1,'PianificazionePMO(CFI-ACN)'!QD11+'PianificazionePMO(CFI-ACN)'!UG11+'PianificazionePMO(CFI-ACN)'!YJ11,R68+$I68))</f>
        <v>11</v>
      </c>
      <c r="T68" s="374">
        <f>IF(T$3=1,S68,IF(T$2&lt;=$F$1,'PianificazionePMO(CFI-ACN)'!QE11+'PianificazionePMO(CFI-ACN)'!UH11+'PianificazionePMO(CFI-ACN)'!YK11,S68+$I68))</f>
        <v>11</v>
      </c>
      <c r="U68" s="374">
        <f>IF(U$3=1,T68,IF(U$2&lt;=$F$1,'PianificazionePMO(CFI-ACN)'!QF11+'PianificazionePMO(CFI-ACN)'!UI11+'PianificazionePMO(CFI-ACN)'!YL11,T68+$I68))</f>
        <v>11</v>
      </c>
      <c r="V68" s="374">
        <f>IF(V$3=1,U68,IF(V$2&lt;=$F$1,'PianificazionePMO(CFI-ACN)'!QG11+'PianificazionePMO(CFI-ACN)'!UJ11+'PianificazionePMO(CFI-ACN)'!YM11,U68+$I68))</f>
        <v>11</v>
      </c>
      <c r="W68" s="374">
        <f>IF(W$3=1,V68,IF(W$2&lt;=$F$1,'PianificazionePMO(CFI-ACN)'!QH11+'PianificazionePMO(CFI-ACN)'!UK11+'PianificazionePMO(CFI-ACN)'!YN11,V68+$I68))</f>
        <v>11</v>
      </c>
      <c r="X68" s="374">
        <f>IF(X$3=1,W68,IF(X$2&lt;=$F$1,'PianificazionePMO(CFI-ACN)'!QI11+'PianificazionePMO(CFI-ACN)'!UL11+'PianificazionePMO(CFI-ACN)'!YO11,W68+$I68))</f>
        <v>11</v>
      </c>
      <c r="Y68" s="374">
        <f>IF(Y$3=1,X68,IF(Y$2&lt;=$F$1,'PianificazionePMO(CFI-ACN)'!QJ11+'PianificazionePMO(CFI-ACN)'!UM11+'PianificazionePMO(CFI-ACN)'!YP11,X68+$I68))</f>
        <v>11</v>
      </c>
      <c r="Z68" s="374">
        <f>IF(Z$3=1,Y68,IF(Z$2&lt;=$F$1,'PianificazionePMO(CFI-ACN)'!QK11+'PianificazionePMO(CFI-ACN)'!UN11+'PianificazionePMO(CFI-ACN)'!YQ11,Y68+$I68))</f>
        <v>11</v>
      </c>
      <c r="AA68" s="374">
        <f>IF(AA$3=1,Z68,IF(AA$2&lt;=$F$1,'PianificazionePMO(CFI-ACN)'!QL11+'PianificazionePMO(CFI-ACN)'!UO11+'PianificazionePMO(CFI-ACN)'!YR11,Z68+$I68))</f>
        <v>11</v>
      </c>
      <c r="AB68" s="374">
        <f>IF(AB$3=1,AA68,IF(AB$2&lt;=$F$1,'PianificazionePMO(CFI-ACN)'!QM11+'PianificazionePMO(CFI-ACN)'!UP11+'PianificazionePMO(CFI-ACN)'!YS11,AA68+$I68))</f>
        <v>11</v>
      </c>
      <c r="AC68" s="374">
        <f>IF(AC$3=1,AB68,IF(AC$2&lt;=$F$1,'PianificazionePMO(CFI-ACN)'!QN11+'PianificazionePMO(CFI-ACN)'!UQ11+'PianificazionePMO(CFI-ACN)'!YT11,AB68+$I68))</f>
        <v>11</v>
      </c>
      <c r="AD68" s="374">
        <f>IF(AD$3=1,AC68,IF(AD$2&lt;=$F$1,'PianificazionePMO(CFI-ACN)'!QO11+'PianificazionePMO(CFI-ACN)'!UR11+'PianificazionePMO(CFI-ACN)'!YU11,AC68+$I68))</f>
        <v>11</v>
      </c>
      <c r="AE68" s="374">
        <f>IF(AE$3=1,AD68,IF(AE$2&lt;=$F$1,'PianificazionePMO(CFI-ACN)'!QP11+'PianificazionePMO(CFI-ACN)'!US11+'PianificazionePMO(CFI-ACN)'!YV11,AD68+$I68))</f>
        <v>11</v>
      </c>
      <c r="AF68" s="374">
        <f>IF(AF$3=1,AE68,IF(AF$2&lt;=$F$1,'PianificazionePMO(CFI-ACN)'!QQ11+'PianificazionePMO(CFI-ACN)'!UT11+'PianificazionePMO(CFI-ACN)'!YW11,AE68+$I68))</f>
        <v>11</v>
      </c>
      <c r="AG68" s="374">
        <f>IF(AG$3=1,AF68,IF(AG$2&lt;=$F$1,'PianificazionePMO(CFI-ACN)'!QR11+'PianificazionePMO(CFI-ACN)'!UU11+'PianificazionePMO(CFI-ACN)'!YX11,AF68+$I68))</f>
        <v>11</v>
      </c>
      <c r="AH68" s="374">
        <f>IF(AH$3=1,AG68,IF(AH$2&lt;=$F$1,'PianificazionePMO(CFI-ACN)'!QS11+'PianificazionePMO(CFI-ACN)'!UV11+'PianificazionePMO(CFI-ACN)'!YY11,AG68+$I68))</f>
        <v>11</v>
      </c>
      <c r="AI68" s="374">
        <f>IF(AI$3=1,AH68,IF(AI$2&lt;=$F$1,'PianificazionePMO(CFI-ACN)'!QT11+'PianificazionePMO(CFI-ACN)'!UW11+'PianificazionePMO(CFI-ACN)'!YZ11,AH68+$I68))</f>
        <v>11</v>
      </c>
      <c r="AJ68" s="374">
        <f>IF(AJ$3=1,AI68,IF(AJ$2&lt;=$F$1,'PianificazionePMO(CFI-ACN)'!QU11+'PianificazionePMO(CFI-ACN)'!UX11+'PianificazionePMO(CFI-ACN)'!ZA11,AI68+$I68))</f>
        <v>11</v>
      </c>
      <c r="AK68" s="374">
        <f>IF(AK$3=1,AJ68,IF(AK$2&lt;=$F$1,'PianificazionePMO(CFI-ACN)'!QV11+'PianificazionePMO(CFI-ACN)'!UY11+'PianificazionePMO(CFI-ACN)'!ZB11,AJ68+$I68))</f>
        <v>11</v>
      </c>
      <c r="AL68" s="374">
        <f>IF(AL$3=1,AK68,IF(AL$2&lt;=$F$1,'PianificazionePMO(CFI-ACN)'!QW11+'PianificazionePMO(CFI-ACN)'!UZ11+'PianificazionePMO(CFI-ACN)'!ZC11,AK68+$I68))</f>
        <v>11</v>
      </c>
      <c r="AM68" s="374">
        <f>IF(AM$3=1,AL68,IF(AM$2&lt;=$F$1,'PianificazionePMO(CFI-ACN)'!QX11+'PianificazionePMO(CFI-ACN)'!VA11+'PianificazionePMO(CFI-ACN)'!ZD11,AL68+$I68))</f>
        <v>11</v>
      </c>
      <c r="AN68" s="374">
        <f>IF(AN$3=1,AM68,IF(AN$2&lt;=$F$1,'PianificazionePMO(CFI-ACN)'!QY11+'PianificazionePMO(CFI-ACN)'!VB11+'PianificazionePMO(CFI-ACN)'!ZE11,AM68+$I68))</f>
        <v>11</v>
      </c>
      <c r="AO68" s="374">
        <f>IF(AO$3=1,AN68,IF(AO$2&lt;=$F$1,'PianificazionePMO(CFI-ACN)'!QZ11+'PianificazionePMO(CFI-ACN)'!VC11+'PianificazionePMO(CFI-ACN)'!ZF11,AN68+$I68))</f>
        <v>11</v>
      </c>
      <c r="AP68" s="374">
        <f>IF(AP$3=1,AO68,IF(AP$2&lt;=$F$1,'PianificazionePMO(CFI-ACN)'!RA11+'PianificazionePMO(CFI-ACN)'!VD11+'PianificazionePMO(CFI-ACN)'!ZG11,AO68+$I68))</f>
        <v>11</v>
      </c>
      <c r="AQ68" s="374">
        <f>IF(AQ$3=1,AP68,IF(AQ$2&lt;=$F$1,'PianificazionePMO(CFI-ACN)'!RB11+'PianificazionePMO(CFI-ACN)'!VE11+'PianificazionePMO(CFI-ACN)'!ZH11,AP68+$I68))</f>
        <v>11</v>
      </c>
      <c r="AR68" s="374">
        <f>IF(AR$3=1,AQ68,IF(AR$2&lt;=$F$1,'PianificazionePMO(CFI-ACN)'!RC11+'PianificazionePMO(CFI-ACN)'!VF11+'PianificazionePMO(CFI-ACN)'!ZI11,AQ68+$I68))</f>
        <v>11</v>
      </c>
      <c r="AS68" s="374">
        <f>IF(AS$3=1,AR68,IF(AS$2&lt;=$F$1,'PianificazionePMO(CFI-ACN)'!RD11+'PianificazionePMO(CFI-ACN)'!VG11+'PianificazionePMO(CFI-ACN)'!ZJ11,AR68+$I68))</f>
        <v>11</v>
      </c>
      <c r="AT68" s="374">
        <f>IF(AT$3=1,AS68,IF(AT$2&lt;=$F$1,'PianificazionePMO(CFI-ACN)'!RE11+'PianificazionePMO(CFI-ACN)'!VH11+'PianificazionePMO(CFI-ACN)'!ZK11,AS68+$I68))</f>
        <v>11</v>
      </c>
      <c r="AU68" s="374">
        <f>IF(AU$3=1,AT68,IF(AU$2&lt;=$F$1,'PianificazionePMO(CFI-ACN)'!RF11+'PianificazionePMO(CFI-ACN)'!VI11+'PianificazionePMO(CFI-ACN)'!ZL11,AT68+$I68))</f>
        <v>11</v>
      </c>
      <c r="AV68" s="374">
        <f>IF(AV$3=1,AU68,IF(AV$2&lt;=$F$1,'PianificazionePMO(CFI-ACN)'!RG11+'PianificazionePMO(CFI-ACN)'!VJ11+'PianificazionePMO(CFI-ACN)'!ZM11,AU68+$I68))</f>
        <v>11</v>
      </c>
      <c r="AW68" s="374">
        <f>IF(AW$3=1,AV68,IF(AW$2&lt;=$F$1,'PianificazionePMO(CFI-ACN)'!RH11+'PianificazionePMO(CFI-ACN)'!VK11+'PianificazionePMO(CFI-ACN)'!ZN11,AV68+$I68))</f>
        <v>11</v>
      </c>
      <c r="AX68" s="374">
        <f>IF(AX$3=1,AW68,IF(AX$2&lt;=$F$1,'PianificazionePMO(CFI-ACN)'!RI11+'PianificazionePMO(CFI-ACN)'!VL11+'PianificazionePMO(CFI-ACN)'!ZO11,AW68+$I68))</f>
        <v>11</v>
      </c>
      <c r="AY68" s="374">
        <f>IF(AY$3=1,AX68,IF(AY$2&lt;=$F$1,'PianificazionePMO(CFI-ACN)'!RJ11+'PianificazionePMO(CFI-ACN)'!VM11+'PianificazionePMO(CFI-ACN)'!ZP11,AX68+$I68))</f>
        <v>11</v>
      </c>
      <c r="AZ68" s="374">
        <f>IF(AZ$3=1,AY68,IF(AZ$2&lt;=$F$1,'PianificazionePMO(CFI-ACN)'!RK11+'PianificazionePMO(CFI-ACN)'!VN11+'PianificazionePMO(CFI-ACN)'!ZQ11,AY68+$I68))</f>
        <v>11</v>
      </c>
      <c r="BA68" s="374">
        <f>IF(BA$3=1,AZ68,IF(BA$2&lt;=$F$1,'PianificazionePMO(CFI-ACN)'!RL11+'PianificazionePMO(CFI-ACN)'!VO11+'PianificazionePMO(CFI-ACN)'!ZR11,AZ68+$I68))</f>
        <v>11</v>
      </c>
      <c r="BB68" s="374">
        <f>IF(BB$3=1,BA68,IF(BB$2&lt;=$F$1,'PianificazionePMO(CFI-ACN)'!RM11+'PianificazionePMO(CFI-ACN)'!VP11+'PianificazionePMO(CFI-ACN)'!ZS11,BA68+$I68))</f>
        <v>11</v>
      </c>
      <c r="BC68" s="374">
        <f>IF(BC$3=1,BB68,IF(BC$2&lt;=$F$1,'PianificazionePMO(CFI-ACN)'!RN11+'PianificazionePMO(CFI-ACN)'!VQ11+'PianificazionePMO(CFI-ACN)'!ZT11,BB68+$I68))</f>
        <v>11</v>
      </c>
      <c r="BD68" s="374">
        <f>IF(BD$3=1,BC68,IF(BD$2&lt;=$F$1,'PianificazionePMO(CFI-ACN)'!RO11+'PianificazionePMO(CFI-ACN)'!VR11+'PianificazionePMO(CFI-ACN)'!ZU11,BC68+$I68))</f>
        <v>11</v>
      </c>
      <c r="BE68" s="374">
        <f>IF(BE$3=1,BD68,IF(BE$2&lt;=$F$1,'PianificazionePMO(CFI-ACN)'!RP11+'PianificazionePMO(CFI-ACN)'!VS11+'PianificazionePMO(CFI-ACN)'!ZV11,BD68+$I68))</f>
        <v>11</v>
      </c>
      <c r="BF68" s="374">
        <f>IF(BF$3=1,BE68,IF(BF$2&lt;=$F$1,'PianificazionePMO(CFI-ACN)'!RQ11+'PianificazionePMO(CFI-ACN)'!VT11+'PianificazionePMO(CFI-ACN)'!ZW11,BE68+$I68))</f>
        <v>11</v>
      </c>
      <c r="BG68" s="374">
        <f>IF(BG$3=1,BF68,IF(BG$2&lt;=$F$1,'PianificazionePMO(CFI-ACN)'!RR11+'PianificazionePMO(CFI-ACN)'!VU11+'PianificazionePMO(CFI-ACN)'!ZX11,BF68+$I68))</f>
        <v>11</v>
      </c>
      <c r="BH68" s="374">
        <f>IF(BH$3=1,BG68,IF(BH$2&lt;=$F$1,'PianificazionePMO(CFI-ACN)'!RS11+'PianificazionePMO(CFI-ACN)'!VV11+'PianificazionePMO(CFI-ACN)'!ZY11,BG68+$I68))</f>
        <v>11</v>
      </c>
      <c r="BI68" s="374">
        <f>IF(BI$3=1,BH68,IF(BI$2&lt;=$F$1,'PianificazionePMO(CFI-ACN)'!RT11+'PianificazionePMO(CFI-ACN)'!VW11+'PianificazionePMO(CFI-ACN)'!ZZ11,BH68+$I68))</f>
        <v>11</v>
      </c>
      <c r="BJ68" s="374">
        <f>IF(BJ$3=1,BI68,IF(BJ$2&lt;=$F$1,'PianificazionePMO(CFI-ACN)'!RU11+'PianificazionePMO(CFI-ACN)'!VX11+'PianificazionePMO(CFI-ACN)'!AAA11,BI68+$I68))</f>
        <v>11</v>
      </c>
      <c r="BK68" s="374">
        <f>IF(BK$3=1,BJ68,IF(BK$2&lt;=$F$1,'PianificazionePMO(CFI-ACN)'!RV11+'PianificazionePMO(CFI-ACN)'!VY11+'PianificazionePMO(CFI-ACN)'!AAB11,BJ68+$I68))</f>
        <v>11</v>
      </c>
      <c r="BL68" s="374">
        <f>IF(BL$3=1,BK68,IF(BL$2&lt;=$F$1,'PianificazionePMO(CFI-ACN)'!RW11+'PianificazionePMO(CFI-ACN)'!VZ11+'PianificazionePMO(CFI-ACN)'!AAC11,BK68+$I68))</f>
        <v>11</v>
      </c>
      <c r="BM68" s="374">
        <f>IF(BM$3=1,BL68,IF(BM$2&lt;=$F$1,'PianificazionePMO(CFI-ACN)'!RX11+'PianificazionePMO(CFI-ACN)'!WA11+'PianificazionePMO(CFI-ACN)'!AAD11,BL68+$I68))</f>
        <v>11</v>
      </c>
      <c r="BN68" s="374">
        <f>IF(BN$3=1,BM68,IF(BN$2&lt;=$F$1,'PianificazionePMO(CFI-ACN)'!RY11+'PianificazionePMO(CFI-ACN)'!WB11+'PianificazionePMO(CFI-ACN)'!AAE11,BM68+$I68))</f>
        <v>11</v>
      </c>
      <c r="BO68" s="374">
        <f>IF(BO$3=1,BN68,IF(BO$2&lt;=$F$1,'PianificazionePMO(CFI-ACN)'!RZ11+'PianificazionePMO(CFI-ACN)'!WC11+'PianificazionePMO(CFI-ACN)'!AAF11,BN68+$I68))</f>
        <v>11</v>
      </c>
      <c r="BP68" s="374">
        <f>IF(BP$3=1,BO68,IF(BP$2&lt;=$F$1,'PianificazionePMO(CFI-ACN)'!SA11+'PianificazionePMO(CFI-ACN)'!WD11+'PianificazionePMO(CFI-ACN)'!AAG11,BO68+$I68))</f>
        <v>11</v>
      </c>
      <c r="BQ68" s="374">
        <f>IF(BQ$3=1,BP68,IF(BQ$2&lt;=$F$1,'PianificazionePMO(CFI-ACN)'!SB11+'PianificazionePMO(CFI-ACN)'!WE11+'PianificazionePMO(CFI-ACN)'!AAH11,BP68+$I68))</f>
        <v>11</v>
      </c>
      <c r="BR68" s="374">
        <f>IF(BR$3=1,BQ68,IF(BR$2&lt;=$F$1,'PianificazionePMO(CFI-ACN)'!SC11+'PianificazionePMO(CFI-ACN)'!WF11+'PianificazionePMO(CFI-ACN)'!AAI11,BQ68+$I68))</f>
        <v>11</v>
      </c>
      <c r="BS68" s="374">
        <f>IF(BS$3=1,BR68,IF(BS$2&lt;=$F$1,'PianificazionePMO(CFI-ACN)'!SD11+'PianificazionePMO(CFI-ACN)'!WG11+'PianificazionePMO(CFI-ACN)'!AAJ11,BR68+$I68))</f>
        <v>11</v>
      </c>
      <c r="BT68" s="374">
        <f>IF(BT$3=1,BS68,IF(BT$2&lt;=$F$1,'PianificazionePMO(CFI-ACN)'!SE11+'PianificazionePMO(CFI-ACN)'!WH11+'PianificazionePMO(CFI-ACN)'!AAK11,BS68+$I68))</f>
        <v>11</v>
      </c>
      <c r="BU68" s="374">
        <f>IF(BU$3=1,BT68,IF(BU$2&lt;=$F$1,'PianificazionePMO(CFI-ACN)'!SF11+'PianificazionePMO(CFI-ACN)'!WI11+'PianificazionePMO(CFI-ACN)'!AAL11,BT68+$I68))</f>
        <v>11</v>
      </c>
      <c r="BV68" s="374">
        <f>IF(BV$3=1,BU68,IF(BV$2&lt;=$F$1,'PianificazionePMO(CFI-ACN)'!SG11+'PianificazionePMO(CFI-ACN)'!WJ11+'PianificazionePMO(CFI-ACN)'!AAM11,BU68+$I68))</f>
        <v>11</v>
      </c>
      <c r="BW68" s="374">
        <f>IF(BW$3=1,BV68,IF(BW$2&lt;=$F$1,'PianificazionePMO(CFI-ACN)'!SH11+'PianificazionePMO(CFI-ACN)'!WK11+'PianificazionePMO(CFI-ACN)'!AAN11,BV68+$I68))</f>
        <v>11</v>
      </c>
      <c r="BX68" s="374">
        <f>IF(BX$3=1,BW68,IF(BX$2&lt;=$F$1,'PianificazionePMO(CFI-ACN)'!SI11+'PianificazionePMO(CFI-ACN)'!WL11+'PianificazionePMO(CFI-ACN)'!AAO11,BW68+$I68))</f>
        <v>11</v>
      </c>
      <c r="BY68" s="374">
        <f>IF(BY$3=1,BX68,IF(BY$2&lt;=$F$1,'PianificazionePMO(CFI-ACN)'!SJ11+'PianificazionePMO(CFI-ACN)'!WM11+'PianificazionePMO(CFI-ACN)'!AAP11,BX68+$I68))</f>
        <v>11</v>
      </c>
      <c r="BZ68" s="374">
        <f>IF(BZ$3=1,BY68,IF(BZ$2&lt;=$F$1,'PianificazionePMO(CFI-ACN)'!SK11+'PianificazionePMO(CFI-ACN)'!WN11+'PianificazionePMO(CFI-ACN)'!AAQ11,BY68+$I68))</f>
        <v>11</v>
      </c>
      <c r="CA68" s="374">
        <f>IF(CA$3=1,BZ68,IF(CA$2&lt;=$F$1,'PianificazionePMO(CFI-ACN)'!SL11+'PianificazionePMO(CFI-ACN)'!WO11+'PianificazionePMO(CFI-ACN)'!AAR11,BZ68+$I68))</f>
        <v>11</v>
      </c>
      <c r="CB68" s="374">
        <f>IF(CB$3=1,CA68,IF(CB$2&lt;=$F$1,'PianificazionePMO(CFI-ACN)'!SM11+'PianificazionePMO(CFI-ACN)'!WP11+'PianificazionePMO(CFI-ACN)'!AAS11,CA68+$I68))</f>
        <v>11</v>
      </c>
      <c r="CC68" s="374">
        <f>IF(CC$3=1,CB68,IF(CC$2&lt;=$F$1,'PianificazionePMO(CFI-ACN)'!SN11+'PianificazionePMO(CFI-ACN)'!WQ11+'PianificazionePMO(CFI-ACN)'!AAT11,CB68+$I68))</f>
        <v>11</v>
      </c>
      <c r="CD68" s="374">
        <f>IF(CD$3=1,CC68,IF(CD$2&lt;=$F$1,'PianificazionePMO(CFI-ACN)'!SO11+'PianificazionePMO(CFI-ACN)'!WR11+'PianificazionePMO(CFI-ACN)'!AAU11,CC68+$I68))</f>
        <v>11</v>
      </c>
      <c r="CE68" s="374">
        <f>IF(CE$3=1,CD68,IF(CE$2&lt;=$F$1,'PianificazionePMO(CFI-ACN)'!SP11+'PianificazionePMO(CFI-ACN)'!WS11+'PianificazionePMO(CFI-ACN)'!AAV11,CD68+$I68))</f>
        <v>11</v>
      </c>
      <c r="CF68" s="374">
        <f>IF(CF$3=1,CE68,IF(CF$2&lt;=$F$1,'PianificazionePMO(CFI-ACN)'!SQ11+'PianificazionePMO(CFI-ACN)'!WT11+'PianificazionePMO(CFI-ACN)'!AAW11,CE68+$I68))</f>
        <v>11</v>
      </c>
      <c r="CG68" s="374">
        <f>IF(CG$3=1,CF68,IF(CG$2&lt;=$F$1,'PianificazionePMO(CFI-ACN)'!SR11+'PianificazionePMO(CFI-ACN)'!WU11+'PianificazionePMO(CFI-ACN)'!AAX11,CF68+$I68))</f>
        <v>11</v>
      </c>
      <c r="CH68" s="374">
        <f>IF(CH$3=1,CG68,IF(CH$2&lt;=$F$1,'PianificazionePMO(CFI-ACN)'!SS11+'PianificazionePMO(CFI-ACN)'!WV11+'PianificazionePMO(CFI-ACN)'!AAY11,CG68+$I68))</f>
        <v>11</v>
      </c>
      <c r="CI68" s="374">
        <f>IF(CI$3=1,CH68,IF(CI$2&lt;=$F$1,'PianificazionePMO(CFI-ACN)'!ST11+'PianificazionePMO(CFI-ACN)'!WW11+'PianificazionePMO(CFI-ACN)'!AAZ11,CH68+$I68))</f>
        <v>11</v>
      </c>
      <c r="CJ68" s="374">
        <f>IF(CJ$3=1,CI68,IF(CJ$2&lt;=$F$1,'PianificazionePMO(CFI-ACN)'!SU11+'PianificazionePMO(CFI-ACN)'!WX11+'PianificazionePMO(CFI-ACN)'!ABA11,CI68+$I68))</f>
        <v>11</v>
      </c>
      <c r="CK68" s="374">
        <f>IF(CK$3=1,CJ68,IF(CK$2&lt;=$F$1,'PianificazionePMO(CFI-ACN)'!SV11+'PianificazionePMO(CFI-ACN)'!WY11+'PianificazionePMO(CFI-ACN)'!ABB11,CJ68+$I68))</f>
        <v>11</v>
      </c>
      <c r="CL68" s="374">
        <f>IF(CL$3=1,CK68,IF(CL$2&lt;=$F$1,'PianificazionePMO(CFI-ACN)'!SW11+'PianificazionePMO(CFI-ACN)'!WZ11+'PianificazionePMO(CFI-ACN)'!ABC11,CK68+$I68))</f>
        <v>11</v>
      </c>
      <c r="CM68" s="374">
        <f>IF(CM$3=1,CL68,IF(CM$2&lt;=$F$1,'PianificazionePMO(CFI-ACN)'!SX11+'PianificazionePMO(CFI-ACN)'!XA11+'PianificazionePMO(CFI-ACN)'!ABD11,CL68+$I68))</f>
        <v>11</v>
      </c>
      <c r="CN68" s="374">
        <f>IF(CN$3=1,CM68,IF(CN$2&lt;=$F$1,'PianificazionePMO(CFI-ACN)'!SY11+'PianificazionePMO(CFI-ACN)'!XB11+'PianificazionePMO(CFI-ACN)'!ABE11,CM68+$I68))</f>
        <v>11</v>
      </c>
      <c r="CO68" s="374">
        <f>IF(CO$3=1,CN68,IF(CO$2&lt;=$F$1,'PianificazionePMO(CFI-ACN)'!SZ11+'PianificazionePMO(CFI-ACN)'!XC11+'PianificazionePMO(CFI-ACN)'!ABF11,CN68+$I68))</f>
        <v>11</v>
      </c>
      <c r="CP68" s="374">
        <f>IF(CP$3=1,CO68,IF(CP$2&lt;=$F$1,'PianificazionePMO(CFI-ACN)'!TA11+'PianificazionePMO(CFI-ACN)'!XD11+'PianificazionePMO(CFI-ACN)'!ABG11,CO68+$I68))</f>
        <v>11</v>
      </c>
      <c r="CQ68" s="374">
        <f>IF(CQ$3=1,CP68,IF(CQ$2&lt;=$F$1,'PianificazionePMO(CFI-ACN)'!TB11+'PianificazionePMO(CFI-ACN)'!XE11+'PianificazionePMO(CFI-ACN)'!ABH11,CP68+$I68))</f>
        <v>11</v>
      </c>
      <c r="CR68" s="374">
        <f>IF(CR$3=1,CQ68,IF(CR$2&lt;=$F$1,'PianificazionePMO(CFI-ACN)'!TC11+'PianificazionePMO(CFI-ACN)'!XF11+'PianificazionePMO(CFI-ACN)'!ABI11,CQ68+$I68))</f>
        <v>11</v>
      </c>
      <c r="CS68" s="374">
        <f>IF(CS$3=1,CR68,IF(CS$2&lt;=$F$1,'PianificazionePMO(CFI-ACN)'!TD11+'PianificazionePMO(CFI-ACN)'!XG11+'PianificazionePMO(CFI-ACN)'!ABJ11,CR68+$I68))</f>
        <v>11</v>
      </c>
      <c r="CT68" s="374">
        <f>IF(CT$3=1,CS68,IF(CT$2&lt;=$F$1,'PianificazionePMO(CFI-ACN)'!TE11+'PianificazionePMO(CFI-ACN)'!XH11+'PianificazionePMO(CFI-ACN)'!ABK11,CS68+$I68))</f>
        <v>11</v>
      </c>
      <c r="CU68" s="374">
        <f>IF(CU$3=1,CT68,IF(CU$2&lt;=$F$1,'PianificazionePMO(CFI-ACN)'!TF11+'PianificazionePMO(CFI-ACN)'!XI11+'PianificazionePMO(CFI-ACN)'!ABL11,CT68+$I68))</f>
        <v>11</v>
      </c>
      <c r="CV68" s="374">
        <f>IF(CV$3=1,CU68,IF(CV$2&lt;=$F$1,'PianificazionePMO(CFI-ACN)'!TG11+'PianificazionePMO(CFI-ACN)'!XJ11+'PianificazionePMO(CFI-ACN)'!ABM11,CU68+$I68))</f>
        <v>11</v>
      </c>
      <c r="CW68" s="374">
        <f>IF(CW$3=1,CV68,IF(CW$2&lt;=$F$1,'PianificazionePMO(CFI-ACN)'!TH11+'PianificazionePMO(CFI-ACN)'!XK11+'PianificazionePMO(CFI-ACN)'!ABN11,CV68+$I68))</f>
        <v>11</v>
      </c>
      <c r="CX68" s="374">
        <f>IF(CX$3=1,CW68,IF(CX$2&lt;=$F$1,'PianificazionePMO(CFI-ACN)'!TI11+'PianificazionePMO(CFI-ACN)'!XL11+'PianificazionePMO(CFI-ACN)'!ABO11,CW68+$I68))</f>
        <v>11</v>
      </c>
      <c r="CY68" s="374">
        <f>IF(CY$3=1,CX68,IF(CY$2&lt;=$F$1,'PianificazionePMO(CFI-ACN)'!TJ11+'PianificazionePMO(CFI-ACN)'!XM11+'PianificazionePMO(CFI-ACN)'!ABP11,CX68+$I68))</f>
        <v>11</v>
      </c>
      <c r="CZ68" s="374">
        <f>IF(CZ$3=1,CY68,IF(CZ$2&lt;=$F$1,'PianificazionePMO(CFI-ACN)'!TK11+'PianificazionePMO(CFI-ACN)'!XN11+'PianificazionePMO(CFI-ACN)'!ABQ11,CY68+$I68))</f>
        <v>11</v>
      </c>
      <c r="DA68" s="374">
        <f>IF(DA$3=1,CZ68,IF(DA$2&lt;=$F$1,'PianificazionePMO(CFI-ACN)'!TL11+'PianificazionePMO(CFI-ACN)'!XO11+'PianificazionePMO(CFI-ACN)'!ABR11,CZ68+$I68))</f>
        <v>11</v>
      </c>
      <c r="DB68" s="374">
        <f>IF(DB$3=1,DA68,IF(DB$2&lt;=$F$1,'PianificazionePMO(CFI-ACN)'!TM11+'PianificazionePMO(CFI-ACN)'!XP11+'PianificazionePMO(CFI-ACN)'!ABS11,DA68+$I68))</f>
        <v>11</v>
      </c>
      <c r="DC68" s="374">
        <f>IF(DC$3=1,DB68,IF(DC$2&lt;=$F$1,'PianificazionePMO(CFI-ACN)'!TN11+'PianificazionePMO(CFI-ACN)'!XQ11+'PianificazionePMO(CFI-ACN)'!ABT11,DB68+$I68))</f>
        <v>11</v>
      </c>
      <c r="DD68" s="374">
        <f>IF(DD$3=1,DC68,IF(DD$2&lt;=$F$1,'PianificazionePMO(CFI-ACN)'!TO11+'PianificazionePMO(CFI-ACN)'!XR11+'PianificazionePMO(CFI-ACN)'!ABU11,DC68+$I68))</f>
        <v>11</v>
      </c>
      <c r="DE68" s="374">
        <f>IF(DE$3=1,DD68,IF(DE$2&lt;=$F$1,'PianificazionePMO(CFI-ACN)'!TP11+'PianificazionePMO(CFI-ACN)'!XS11+'PianificazionePMO(CFI-ACN)'!ABV11,DD68+$I68))</f>
        <v>11</v>
      </c>
      <c r="DF68" s="374">
        <f>IF(DF$3=1,DE68,IF(DF$2&lt;=$F$1,'PianificazionePMO(CFI-ACN)'!TQ11+'PianificazionePMO(CFI-ACN)'!XT11+'PianificazionePMO(CFI-ACN)'!ABW11,DE68+$I68))</f>
        <v>11</v>
      </c>
      <c r="DG68" s="374">
        <f>IF(DG$3=1,DF68,IF(DG$2&lt;=$F$1,'PianificazionePMO(CFI-ACN)'!TR11+'PianificazionePMO(CFI-ACN)'!XU11+'PianificazionePMO(CFI-ACN)'!ABX11,DF68+$I68))</f>
        <v>11</v>
      </c>
      <c r="DH68" s="374">
        <f>IF(DH$3=1,DG68,IF(DH$2&lt;=$F$1,'PianificazionePMO(CFI-ACN)'!TS11+'PianificazionePMO(CFI-ACN)'!XV11+'PianificazionePMO(CFI-ACN)'!ABY11,DG68+$I68))</f>
        <v>11</v>
      </c>
      <c r="DI68" s="374">
        <f>IF(DI$3=1,DH68,IF(DI$2&lt;=$F$1,'PianificazionePMO(CFI-ACN)'!TT11+'PianificazionePMO(CFI-ACN)'!XW11+'PianificazionePMO(CFI-ACN)'!ABZ11,DH68+$I68))</f>
        <v>11</v>
      </c>
      <c r="DJ68" s="374">
        <f>IF(DJ$3=1,DI68,IF(DJ$2&lt;=$F$1,'PianificazionePMO(CFI-ACN)'!TU11+'PianificazionePMO(CFI-ACN)'!XX11+'PianificazionePMO(CFI-ACN)'!ACA11,DI68+$I68))</f>
        <v>11</v>
      </c>
      <c r="DK68" s="374"/>
      <c r="DL68" s="374"/>
      <c r="DM68" s="374"/>
      <c r="DN68" s="371"/>
      <c r="DO68" s="371"/>
      <c r="DP68" s="371"/>
      <c r="DQ68" s="371"/>
      <c r="DR68" s="371"/>
      <c r="DS68" s="371"/>
      <c r="DT68" s="371"/>
      <c r="DU68" s="371"/>
      <c r="DV68" s="371"/>
      <c r="DW68" s="371"/>
      <c r="DX68" s="371"/>
      <c r="DY68" s="371"/>
      <c r="DZ68" s="371"/>
      <c r="EA68" s="371"/>
      <c r="EB68" s="371"/>
      <c r="EC68" s="371"/>
      <c r="ED68" s="371"/>
      <c r="EE68" s="371"/>
      <c r="EF68" s="371"/>
      <c r="EG68" s="371"/>
      <c r="EH68" s="371"/>
      <c r="EI68" s="371"/>
      <c r="EJ68" s="371"/>
      <c r="EK68" s="371"/>
      <c r="EL68" s="371"/>
      <c r="EM68" s="371"/>
      <c r="EN68" s="371"/>
      <c r="EO68" s="371"/>
      <c r="EP68" s="371"/>
      <c r="EQ68" s="371"/>
      <c r="ER68" s="371"/>
      <c r="ES68" s="371"/>
      <c r="ET68" s="371"/>
      <c r="EU68" s="371"/>
      <c r="EV68" s="371"/>
      <c r="EW68" s="371"/>
      <c r="EX68" s="371"/>
      <c r="EY68" s="371"/>
      <c r="EZ68" s="371"/>
      <c r="FA68" s="371"/>
      <c r="FB68" s="371"/>
      <c r="FC68" s="371"/>
      <c r="FD68" s="371"/>
      <c r="FE68" s="371"/>
      <c r="FF68" s="371"/>
      <c r="FG68" s="371"/>
      <c r="FH68" s="371"/>
      <c r="FI68" s="371"/>
      <c r="FJ68" s="371"/>
    </row>
    <row r="69" spans="1:166" outlineLevel="1">
      <c r="A69" s="824"/>
      <c r="B69" s="362" t="str">
        <f t="shared" si="31"/>
        <v>P59-Deploy &amp; Change CRMT</v>
      </c>
      <c r="C69" s="362" t="str">
        <f t="shared" si="32"/>
        <v>AO004511_YYY127</v>
      </c>
      <c r="D69" s="362" t="str">
        <f t="shared" si="33"/>
        <v>Gestione Consensi e Acquisizione Prospect</v>
      </c>
      <c r="E69" s="369">
        <f>VLOOKUP(C69,'Lista PMO'!B:AB,27,FALSE)</f>
        <v>2</v>
      </c>
      <c r="F69" s="370">
        <f>VLOOKUP(C69,'Lista PMO'!$B$1:$BO$42,64,FALSE)</f>
        <v>2</v>
      </c>
      <c r="G69" s="369">
        <f t="shared" si="36"/>
        <v>0</v>
      </c>
      <c r="H69" s="378">
        <f>IFERROR(F69/(NETWORKDAYS($N$2,$F$1,hol!$A$1:$A$8)),0)</f>
        <v>0.11764705882352941</v>
      </c>
      <c r="I69" s="378">
        <f>IFERROR(G69/((NETWORKDAYS($F$1+1,$L9,hol!$A$1:$A$9)+$J$1)),0)</f>
        <v>0</v>
      </c>
      <c r="J69" s="378">
        <f t="shared" si="35"/>
        <v>-0.11764705882352941</v>
      </c>
      <c r="K69" s="389">
        <f>VLOOKUP(C69,'PianificazionePMO(CFI-ACN)'!$B$7:$I$34,7,FALSE)</f>
        <v>43271</v>
      </c>
      <c r="L69" s="389">
        <f>VLOOKUP(C69,'PianificazionePMO(CFI-ACN)'!$B$7:$I$34,8,FALSE)</f>
        <v>43315</v>
      </c>
      <c r="N69" s="374">
        <f>IF(N$3=1,M69,IF(N$2&lt;=$F$1,'PianificazionePMO(CFI-ACN)'!PY12+'PianificazionePMO(CFI-ACN)'!UB12+'PianificazionePMO(CFI-ACN)'!YE12,M69+$I69))</f>
        <v>2</v>
      </c>
      <c r="O69" s="374">
        <f>IF(O$3=1,N69,IF(O$2&lt;=$F$1,'PianificazionePMO(CFI-ACN)'!PZ12+'PianificazionePMO(CFI-ACN)'!UC12+'PianificazionePMO(CFI-ACN)'!YF12,N69+$I69))</f>
        <v>2</v>
      </c>
      <c r="P69" s="374">
        <f>IF(P$3=1,O69,IF(P$2&lt;=$F$1,'PianificazionePMO(CFI-ACN)'!QA12+'PianificazionePMO(CFI-ACN)'!UD12+'PianificazionePMO(CFI-ACN)'!YG12,O69+$I69))</f>
        <v>2</v>
      </c>
      <c r="Q69" s="374">
        <f>IF(Q$3=1,P69,IF(Q$2&lt;=$F$1,'PianificazionePMO(CFI-ACN)'!QB12+'PianificazionePMO(CFI-ACN)'!UE12+'PianificazionePMO(CFI-ACN)'!YH12,P69+$I69))</f>
        <v>2</v>
      </c>
      <c r="R69" s="374">
        <f>IF(R$3=1,Q69,IF(R$2&lt;=$F$1,'PianificazionePMO(CFI-ACN)'!QC12+'PianificazionePMO(CFI-ACN)'!UF12+'PianificazionePMO(CFI-ACN)'!YI12,Q69+$I69))</f>
        <v>2</v>
      </c>
      <c r="S69" s="374">
        <f>IF(S$3=1,R69,IF(S$2&lt;=$F$1,'PianificazionePMO(CFI-ACN)'!QD12+'PianificazionePMO(CFI-ACN)'!UG12+'PianificazionePMO(CFI-ACN)'!YJ12,R69+$I69))</f>
        <v>2</v>
      </c>
      <c r="T69" s="374">
        <f>IF(T$3=1,S69,IF(T$2&lt;=$F$1,'PianificazionePMO(CFI-ACN)'!QE12+'PianificazionePMO(CFI-ACN)'!UH12+'PianificazionePMO(CFI-ACN)'!YK12,S69+$I69))</f>
        <v>2</v>
      </c>
      <c r="U69" s="374">
        <f>IF(U$3=1,T69,IF(U$2&lt;=$F$1,'PianificazionePMO(CFI-ACN)'!QF12+'PianificazionePMO(CFI-ACN)'!UI12+'PianificazionePMO(CFI-ACN)'!YL12,T69+$I69))</f>
        <v>2</v>
      </c>
      <c r="V69" s="374">
        <f>IF(V$3=1,U69,IF(V$2&lt;=$F$1,'PianificazionePMO(CFI-ACN)'!QG12+'PianificazionePMO(CFI-ACN)'!UJ12+'PianificazionePMO(CFI-ACN)'!YM12,U69+$I69))</f>
        <v>2</v>
      </c>
      <c r="W69" s="374">
        <f>IF(W$3=1,V69,IF(W$2&lt;=$F$1,'PianificazionePMO(CFI-ACN)'!QH12+'PianificazionePMO(CFI-ACN)'!UK12+'PianificazionePMO(CFI-ACN)'!YN12,V69+$I69))</f>
        <v>2</v>
      </c>
      <c r="X69" s="374">
        <f>IF(X$3=1,W69,IF(X$2&lt;=$F$1,'PianificazionePMO(CFI-ACN)'!QI12+'PianificazionePMO(CFI-ACN)'!UL12+'PianificazionePMO(CFI-ACN)'!YO12,W69+$I69))</f>
        <v>2</v>
      </c>
      <c r="Y69" s="374">
        <f>IF(Y$3=1,X69,IF(Y$2&lt;=$F$1,'PianificazionePMO(CFI-ACN)'!QJ12+'PianificazionePMO(CFI-ACN)'!UM12+'PianificazionePMO(CFI-ACN)'!YP12,X69+$I69))</f>
        <v>2</v>
      </c>
      <c r="Z69" s="374">
        <f>IF(Z$3=1,Y69,IF(Z$2&lt;=$F$1,'PianificazionePMO(CFI-ACN)'!QK12+'PianificazionePMO(CFI-ACN)'!UN12+'PianificazionePMO(CFI-ACN)'!YQ12,Y69+$I69))</f>
        <v>2</v>
      </c>
      <c r="AA69" s="374">
        <f>IF(AA$3=1,Z69,IF(AA$2&lt;=$F$1,'PianificazionePMO(CFI-ACN)'!QL12+'PianificazionePMO(CFI-ACN)'!UO12+'PianificazionePMO(CFI-ACN)'!YR12,Z69+$I69))</f>
        <v>2</v>
      </c>
      <c r="AB69" s="374">
        <f>IF(AB$3=1,AA69,IF(AB$2&lt;=$F$1,'PianificazionePMO(CFI-ACN)'!QM12+'PianificazionePMO(CFI-ACN)'!UP12+'PianificazionePMO(CFI-ACN)'!YS12,AA69+$I69))</f>
        <v>2</v>
      </c>
      <c r="AC69" s="374">
        <f>IF(AC$3=1,AB69,IF(AC$2&lt;=$F$1,'PianificazionePMO(CFI-ACN)'!QN12+'PianificazionePMO(CFI-ACN)'!UQ12+'PianificazionePMO(CFI-ACN)'!YT12,AB69+$I69))</f>
        <v>2</v>
      </c>
      <c r="AD69" s="374">
        <f>IF(AD$3=1,AC69,IF(AD$2&lt;=$F$1,'PianificazionePMO(CFI-ACN)'!QO12+'PianificazionePMO(CFI-ACN)'!UR12+'PianificazionePMO(CFI-ACN)'!YU12,AC69+$I69))</f>
        <v>2</v>
      </c>
      <c r="AE69" s="374">
        <f>IF(AE$3=1,AD69,IF(AE$2&lt;=$F$1,'PianificazionePMO(CFI-ACN)'!QP12+'PianificazionePMO(CFI-ACN)'!US12+'PianificazionePMO(CFI-ACN)'!YV12,AD69+$I69))</f>
        <v>2</v>
      </c>
      <c r="AF69" s="374">
        <f>IF(AF$3=1,AE69,IF(AF$2&lt;=$F$1,'PianificazionePMO(CFI-ACN)'!QQ12+'PianificazionePMO(CFI-ACN)'!UT12+'PianificazionePMO(CFI-ACN)'!YW12,AE69+$I69))</f>
        <v>2</v>
      </c>
      <c r="AG69" s="374">
        <f>IF(AG$3=1,AF69,IF(AG$2&lt;=$F$1,'PianificazionePMO(CFI-ACN)'!QR12+'PianificazionePMO(CFI-ACN)'!UU12+'PianificazionePMO(CFI-ACN)'!YX12,AF69+$I69))</f>
        <v>2</v>
      </c>
      <c r="AH69" s="374">
        <f>IF(AH$3=1,AG69,IF(AH$2&lt;=$F$1,'PianificazionePMO(CFI-ACN)'!QS12+'PianificazionePMO(CFI-ACN)'!UV12+'PianificazionePMO(CFI-ACN)'!YY12,AG69+$I69))</f>
        <v>2</v>
      </c>
      <c r="AI69" s="374">
        <f>IF(AI$3=1,AH69,IF(AI$2&lt;=$F$1,'PianificazionePMO(CFI-ACN)'!QT12+'PianificazionePMO(CFI-ACN)'!UW12+'PianificazionePMO(CFI-ACN)'!YZ12,AH69+$I69))</f>
        <v>2</v>
      </c>
      <c r="AJ69" s="374">
        <f>IF(AJ$3=1,AI69,IF(AJ$2&lt;=$F$1,'PianificazionePMO(CFI-ACN)'!QU12+'PianificazionePMO(CFI-ACN)'!UX12+'PianificazionePMO(CFI-ACN)'!ZA12,AI69+$I69))</f>
        <v>2</v>
      </c>
      <c r="AK69" s="374">
        <f>IF(AK$3=1,AJ69,IF(AK$2&lt;=$F$1,'PianificazionePMO(CFI-ACN)'!QV12+'PianificazionePMO(CFI-ACN)'!UY12+'PianificazionePMO(CFI-ACN)'!ZB12,AJ69+$I69))</f>
        <v>2</v>
      </c>
      <c r="AL69" s="374">
        <f>IF(AL$3=1,AK69,IF(AL$2&lt;=$F$1,'PianificazionePMO(CFI-ACN)'!QW12+'PianificazionePMO(CFI-ACN)'!UZ12+'PianificazionePMO(CFI-ACN)'!ZC12,AK69+$I69))</f>
        <v>2</v>
      </c>
      <c r="AM69" s="374">
        <f>IF(AM$3=1,AL69,IF(AM$2&lt;=$F$1,'PianificazionePMO(CFI-ACN)'!QX12+'PianificazionePMO(CFI-ACN)'!VA12+'PianificazionePMO(CFI-ACN)'!ZD12,AL69+$I69))</f>
        <v>2</v>
      </c>
      <c r="AN69" s="374">
        <f>IF(AN$3=1,AM69,IF(AN$2&lt;=$F$1,'PianificazionePMO(CFI-ACN)'!QY12+'PianificazionePMO(CFI-ACN)'!VB12+'PianificazionePMO(CFI-ACN)'!ZE12,AM69+$I69))</f>
        <v>2</v>
      </c>
      <c r="AO69" s="374">
        <f>IF(AO$3=1,AN69,IF(AO$2&lt;=$F$1,'PianificazionePMO(CFI-ACN)'!QZ12+'PianificazionePMO(CFI-ACN)'!VC12+'PianificazionePMO(CFI-ACN)'!ZF12,AN69+$I69))</f>
        <v>2</v>
      </c>
      <c r="AP69" s="374">
        <f>IF(AP$3=1,AO69,IF(AP$2&lt;=$F$1,'PianificazionePMO(CFI-ACN)'!RA12+'PianificazionePMO(CFI-ACN)'!VD12+'PianificazionePMO(CFI-ACN)'!ZG12,AO69+$I69))</f>
        <v>2</v>
      </c>
      <c r="AQ69" s="374">
        <f>IF(AQ$3=1,AP69,IF(AQ$2&lt;=$F$1,'PianificazionePMO(CFI-ACN)'!RB12+'PianificazionePMO(CFI-ACN)'!VE12+'PianificazionePMO(CFI-ACN)'!ZH12,AP69+$I69))</f>
        <v>2</v>
      </c>
      <c r="AR69" s="374">
        <f>IF(AR$3=1,AQ69,IF(AR$2&lt;=$F$1,'PianificazionePMO(CFI-ACN)'!RC12+'PianificazionePMO(CFI-ACN)'!VF12+'PianificazionePMO(CFI-ACN)'!ZI12,AQ69+$I69))</f>
        <v>2</v>
      </c>
      <c r="AS69" s="374">
        <f>IF(AS$3=1,AR69,IF(AS$2&lt;=$F$1,'PianificazionePMO(CFI-ACN)'!RD12+'PianificazionePMO(CFI-ACN)'!VG12+'PianificazionePMO(CFI-ACN)'!ZJ12,AR69+$I69))</f>
        <v>2</v>
      </c>
      <c r="AT69" s="374">
        <f>IF(AT$3=1,AS69,IF(AT$2&lt;=$F$1,'PianificazionePMO(CFI-ACN)'!RE12+'PianificazionePMO(CFI-ACN)'!VH12+'PianificazionePMO(CFI-ACN)'!ZK12,AS69+$I69))</f>
        <v>2</v>
      </c>
      <c r="AU69" s="374">
        <f>IF(AU$3=1,AT69,IF(AU$2&lt;=$F$1,'PianificazionePMO(CFI-ACN)'!RF12+'PianificazionePMO(CFI-ACN)'!VI12+'PianificazionePMO(CFI-ACN)'!ZL12,AT69+$I69))</f>
        <v>2</v>
      </c>
      <c r="AV69" s="374">
        <f>IF(AV$3=1,AU69,IF(AV$2&lt;=$F$1,'PianificazionePMO(CFI-ACN)'!RG12+'PianificazionePMO(CFI-ACN)'!VJ12+'PianificazionePMO(CFI-ACN)'!ZM12,AU69+$I69))</f>
        <v>2</v>
      </c>
      <c r="AW69" s="374">
        <f>IF(AW$3=1,AV69,IF(AW$2&lt;=$F$1,'PianificazionePMO(CFI-ACN)'!RH12+'PianificazionePMO(CFI-ACN)'!VK12+'PianificazionePMO(CFI-ACN)'!ZN12,AV69+$I69))</f>
        <v>2</v>
      </c>
      <c r="AX69" s="374">
        <f>IF(AX$3=1,AW69,IF(AX$2&lt;=$F$1,'PianificazionePMO(CFI-ACN)'!RI12+'PianificazionePMO(CFI-ACN)'!VL12+'PianificazionePMO(CFI-ACN)'!ZO12,AW69+$I69))</f>
        <v>2</v>
      </c>
      <c r="AY69" s="374">
        <f>IF(AY$3=1,AX69,IF(AY$2&lt;=$F$1,'PianificazionePMO(CFI-ACN)'!RJ12+'PianificazionePMO(CFI-ACN)'!VM12+'PianificazionePMO(CFI-ACN)'!ZP12,AX69+$I69))</f>
        <v>2</v>
      </c>
      <c r="AZ69" s="374">
        <f>IF(AZ$3=1,AY69,IF(AZ$2&lt;=$F$1,'PianificazionePMO(CFI-ACN)'!RK12+'PianificazionePMO(CFI-ACN)'!VN12+'PianificazionePMO(CFI-ACN)'!ZQ12,AY69+$I69))</f>
        <v>2</v>
      </c>
      <c r="BA69" s="374">
        <f>IF(BA$3=1,AZ69,IF(BA$2&lt;=$F$1,'PianificazionePMO(CFI-ACN)'!RL12+'PianificazionePMO(CFI-ACN)'!VO12+'PianificazionePMO(CFI-ACN)'!ZR12,AZ69+$I69))</f>
        <v>2</v>
      </c>
      <c r="BB69" s="374">
        <f>IF(BB$3=1,BA69,IF(BB$2&lt;=$F$1,'PianificazionePMO(CFI-ACN)'!RM12+'PianificazionePMO(CFI-ACN)'!VP12+'PianificazionePMO(CFI-ACN)'!ZS12,BA69+$I69))</f>
        <v>2</v>
      </c>
      <c r="BC69" s="374">
        <f>IF(BC$3=1,BB69,IF(BC$2&lt;=$F$1,'PianificazionePMO(CFI-ACN)'!RN12+'PianificazionePMO(CFI-ACN)'!VQ12+'PianificazionePMO(CFI-ACN)'!ZT12,BB69+$I69))</f>
        <v>2</v>
      </c>
      <c r="BD69" s="374">
        <f>IF(BD$3=1,BC69,IF(BD$2&lt;=$F$1,'PianificazionePMO(CFI-ACN)'!RO12+'PianificazionePMO(CFI-ACN)'!VR12+'PianificazionePMO(CFI-ACN)'!ZU12,BC69+$I69))</f>
        <v>2</v>
      </c>
      <c r="BE69" s="374">
        <f>IF(BE$3=1,BD69,IF(BE$2&lt;=$F$1,'PianificazionePMO(CFI-ACN)'!RP12+'PianificazionePMO(CFI-ACN)'!VS12+'PianificazionePMO(CFI-ACN)'!ZV12,BD69+$I69))</f>
        <v>2</v>
      </c>
      <c r="BF69" s="374">
        <f>IF(BF$3=1,BE69,IF(BF$2&lt;=$F$1,'PianificazionePMO(CFI-ACN)'!RQ12+'PianificazionePMO(CFI-ACN)'!VT12+'PianificazionePMO(CFI-ACN)'!ZW12,BE69+$I69))</f>
        <v>2</v>
      </c>
      <c r="BG69" s="374">
        <f>IF(BG$3=1,BF69,IF(BG$2&lt;=$F$1,'PianificazionePMO(CFI-ACN)'!RR12+'PianificazionePMO(CFI-ACN)'!VU12+'PianificazionePMO(CFI-ACN)'!ZX12,BF69+$I69))</f>
        <v>2</v>
      </c>
      <c r="BH69" s="374">
        <f>IF(BH$3=1,BG69,IF(BH$2&lt;=$F$1,'PianificazionePMO(CFI-ACN)'!RS12+'PianificazionePMO(CFI-ACN)'!VV12+'PianificazionePMO(CFI-ACN)'!ZY12,BG69+$I69))</f>
        <v>2</v>
      </c>
      <c r="BI69" s="374">
        <f>IF(BI$3=1,BH69,IF(BI$2&lt;=$F$1,'PianificazionePMO(CFI-ACN)'!RT12+'PianificazionePMO(CFI-ACN)'!VW12+'PianificazionePMO(CFI-ACN)'!ZZ12,BH69+$I69))</f>
        <v>2</v>
      </c>
      <c r="BJ69" s="374">
        <f>IF(BJ$3=1,BI69,IF(BJ$2&lt;=$F$1,'PianificazionePMO(CFI-ACN)'!RU12+'PianificazionePMO(CFI-ACN)'!VX12+'PianificazionePMO(CFI-ACN)'!AAA12,BI69+$I69))</f>
        <v>2</v>
      </c>
      <c r="BK69" s="374">
        <f>IF(BK$3=1,BJ69,IF(BK$2&lt;=$F$1,'PianificazionePMO(CFI-ACN)'!RV12+'PianificazionePMO(CFI-ACN)'!VY12+'PianificazionePMO(CFI-ACN)'!AAB12,BJ69+$I69))</f>
        <v>2</v>
      </c>
      <c r="BL69" s="374">
        <f>IF(BL$3=1,BK69,IF(BL$2&lt;=$F$1,'PianificazionePMO(CFI-ACN)'!RW12+'PianificazionePMO(CFI-ACN)'!VZ12+'PianificazionePMO(CFI-ACN)'!AAC12,BK69+$I69))</f>
        <v>2</v>
      </c>
      <c r="BM69" s="374">
        <f>IF(BM$3=1,BL69,IF(BM$2&lt;=$F$1,'PianificazionePMO(CFI-ACN)'!RX12+'PianificazionePMO(CFI-ACN)'!WA12+'PianificazionePMO(CFI-ACN)'!AAD12,BL69+$I69))</f>
        <v>2</v>
      </c>
      <c r="BN69" s="374">
        <f>IF(BN$3=1,BM69,IF(BN$2&lt;=$F$1,'PianificazionePMO(CFI-ACN)'!RY12+'PianificazionePMO(CFI-ACN)'!WB12+'PianificazionePMO(CFI-ACN)'!AAE12,BM69+$I69))</f>
        <v>2</v>
      </c>
      <c r="BO69" s="374">
        <f>IF(BO$3=1,BN69,IF(BO$2&lt;=$F$1,'PianificazionePMO(CFI-ACN)'!RZ12+'PianificazionePMO(CFI-ACN)'!WC12+'PianificazionePMO(CFI-ACN)'!AAF12,BN69+$I69))</f>
        <v>2</v>
      </c>
      <c r="BP69" s="374">
        <f>IF(BP$3=1,BO69,IF(BP$2&lt;=$F$1,'PianificazionePMO(CFI-ACN)'!SA12+'PianificazionePMO(CFI-ACN)'!WD12+'PianificazionePMO(CFI-ACN)'!AAG12,BO69+$I69))</f>
        <v>2</v>
      </c>
      <c r="BQ69" s="374">
        <f>IF(BQ$3=1,BP69,IF(BQ$2&lt;=$F$1,'PianificazionePMO(CFI-ACN)'!SB12+'PianificazionePMO(CFI-ACN)'!WE12+'PianificazionePMO(CFI-ACN)'!AAH12,BP69+$I69))</f>
        <v>2</v>
      </c>
      <c r="BR69" s="374">
        <f>IF(BR$3=1,BQ69,IF(BR$2&lt;=$F$1,'PianificazionePMO(CFI-ACN)'!SC12+'PianificazionePMO(CFI-ACN)'!WF12+'PianificazionePMO(CFI-ACN)'!AAI12,BQ69+$I69))</f>
        <v>2</v>
      </c>
      <c r="BS69" s="374">
        <f>IF(BS$3=1,BR69,IF(BS$2&lt;=$F$1,'PianificazionePMO(CFI-ACN)'!SD12+'PianificazionePMO(CFI-ACN)'!WG12+'PianificazionePMO(CFI-ACN)'!AAJ12,BR69+$I69))</f>
        <v>2</v>
      </c>
      <c r="BT69" s="374">
        <f>IF(BT$3=1,BS69,IF(BT$2&lt;=$F$1,'PianificazionePMO(CFI-ACN)'!SE12+'PianificazionePMO(CFI-ACN)'!WH12+'PianificazionePMO(CFI-ACN)'!AAK12,BS69+$I69))</f>
        <v>2</v>
      </c>
      <c r="BU69" s="374">
        <f>IF(BU$3=1,BT69,IF(BU$2&lt;=$F$1,'PianificazionePMO(CFI-ACN)'!SF12+'PianificazionePMO(CFI-ACN)'!WI12+'PianificazionePMO(CFI-ACN)'!AAL12,BT69+$I69))</f>
        <v>2</v>
      </c>
      <c r="BV69" s="374">
        <f>IF(BV$3=1,BU69,IF(BV$2&lt;=$F$1,'PianificazionePMO(CFI-ACN)'!SG12+'PianificazionePMO(CFI-ACN)'!WJ12+'PianificazionePMO(CFI-ACN)'!AAM12,BU69+$I69))</f>
        <v>2</v>
      </c>
      <c r="BW69" s="374">
        <f>IF(BW$3=1,BV69,IF(BW$2&lt;=$F$1,'PianificazionePMO(CFI-ACN)'!SH12+'PianificazionePMO(CFI-ACN)'!WK12+'PianificazionePMO(CFI-ACN)'!AAN12,BV69+$I69))</f>
        <v>2</v>
      </c>
      <c r="BX69" s="374">
        <f>IF(BX$3=1,BW69,IF(BX$2&lt;=$F$1,'PianificazionePMO(CFI-ACN)'!SI12+'PianificazionePMO(CFI-ACN)'!WL12+'PianificazionePMO(CFI-ACN)'!AAO12,BW69+$I69))</f>
        <v>2</v>
      </c>
      <c r="BY69" s="374">
        <f>IF(BY$3=1,BX69,IF(BY$2&lt;=$F$1,'PianificazionePMO(CFI-ACN)'!SJ12+'PianificazionePMO(CFI-ACN)'!WM12+'PianificazionePMO(CFI-ACN)'!AAP12,BX69+$I69))</f>
        <v>2</v>
      </c>
      <c r="BZ69" s="374">
        <f>IF(BZ$3=1,BY69,IF(BZ$2&lt;=$F$1,'PianificazionePMO(CFI-ACN)'!SK12+'PianificazionePMO(CFI-ACN)'!WN12+'PianificazionePMO(CFI-ACN)'!AAQ12,BY69+$I69))</f>
        <v>2</v>
      </c>
      <c r="CA69" s="374">
        <f>IF(CA$3=1,BZ69,IF(CA$2&lt;=$F$1,'PianificazionePMO(CFI-ACN)'!SL12+'PianificazionePMO(CFI-ACN)'!WO12+'PianificazionePMO(CFI-ACN)'!AAR12,BZ69+$I69))</f>
        <v>2</v>
      </c>
      <c r="CB69" s="374">
        <f>IF(CB$3=1,CA69,IF(CB$2&lt;=$F$1,'PianificazionePMO(CFI-ACN)'!SM12+'PianificazionePMO(CFI-ACN)'!WP12+'PianificazionePMO(CFI-ACN)'!AAS12,CA69+$I69))</f>
        <v>2</v>
      </c>
      <c r="CC69" s="374">
        <f>IF(CC$3=1,CB69,IF(CC$2&lt;=$F$1,'PianificazionePMO(CFI-ACN)'!SN12+'PianificazionePMO(CFI-ACN)'!WQ12+'PianificazionePMO(CFI-ACN)'!AAT12,CB69+$I69))</f>
        <v>2</v>
      </c>
      <c r="CD69" s="374">
        <f>IF(CD$3=1,CC69,IF(CD$2&lt;=$F$1,'PianificazionePMO(CFI-ACN)'!SO12+'PianificazionePMO(CFI-ACN)'!WR12+'PianificazionePMO(CFI-ACN)'!AAU12,CC69+$I69))</f>
        <v>2</v>
      </c>
      <c r="CE69" s="374">
        <f>IF(CE$3=1,CD69,IF(CE$2&lt;=$F$1,'PianificazionePMO(CFI-ACN)'!SP12+'PianificazionePMO(CFI-ACN)'!WS12+'PianificazionePMO(CFI-ACN)'!AAV12,CD69+$I69))</f>
        <v>2</v>
      </c>
      <c r="CF69" s="374">
        <f>IF(CF$3=1,CE69,IF(CF$2&lt;=$F$1,'PianificazionePMO(CFI-ACN)'!SQ12+'PianificazionePMO(CFI-ACN)'!WT12+'PianificazionePMO(CFI-ACN)'!AAW12,CE69+$I69))</f>
        <v>2</v>
      </c>
      <c r="CG69" s="374">
        <f>IF(CG$3=1,CF69,IF(CG$2&lt;=$F$1,'PianificazionePMO(CFI-ACN)'!SR12+'PianificazionePMO(CFI-ACN)'!WU12+'PianificazionePMO(CFI-ACN)'!AAX12,CF69+$I69))</f>
        <v>2</v>
      </c>
      <c r="CH69" s="374">
        <f>IF(CH$3=1,CG69,IF(CH$2&lt;=$F$1,'PianificazionePMO(CFI-ACN)'!SS12+'PianificazionePMO(CFI-ACN)'!WV12+'PianificazionePMO(CFI-ACN)'!AAY12,CG69+$I69))</f>
        <v>2</v>
      </c>
      <c r="CI69" s="374">
        <f>IF(CI$3=1,CH69,IF(CI$2&lt;=$F$1,'PianificazionePMO(CFI-ACN)'!ST12+'PianificazionePMO(CFI-ACN)'!WW12+'PianificazionePMO(CFI-ACN)'!AAZ12,CH69+$I69))</f>
        <v>2</v>
      </c>
      <c r="CJ69" s="374">
        <f>IF(CJ$3=1,CI69,IF(CJ$2&lt;=$F$1,'PianificazionePMO(CFI-ACN)'!SU12+'PianificazionePMO(CFI-ACN)'!WX12+'PianificazionePMO(CFI-ACN)'!ABA12,CI69+$I69))</f>
        <v>2</v>
      </c>
      <c r="CK69" s="374">
        <f>IF(CK$3=1,CJ69,IF(CK$2&lt;=$F$1,'PianificazionePMO(CFI-ACN)'!SV12+'PianificazionePMO(CFI-ACN)'!WY12+'PianificazionePMO(CFI-ACN)'!ABB12,CJ69+$I69))</f>
        <v>2</v>
      </c>
      <c r="CL69" s="374">
        <f>IF(CL$3=1,CK69,IF(CL$2&lt;=$F$1,'PianificazionePMO(CFI-ACN)'!SW12+'PianificazionePMO(CFI-ACN)'!WZ12+'PianificazionePMO(CFI-ACN)'!ABC12,CK69+$I69))</f>
        <v>2</v>
      </c>
      <c r="CM69" s="374">
        <f>IF(CM$3=1,CL69,IF(CM$2&lt;=$F$1,'PianificazionePMO(CFI-ACN)'!SX12+'PianificazionePMO(CFI-ACN)'!XA12+'PianificazionePMO(CFI-ACN)'!ABD12,CL69+$I69))</f>
        <v>2</v>
      </c>
      <c r="CN69" s="374">
        <f>IF(CN$3=1,CM69,IF(CN$2&lt;=$F$1,'PianificazionePMO(CFI-ACN)'!SY12+'PianificazionePMO(CFI-ACN)'!XB12+'PianificazionePMO(CFI-ACN)'!ABE12,CM69+$I69))</f>
        <v>2</v>
      </c>
      <c r="CO69" s="374">
        <f>IF(CO$3=1,CN69,IF(CO$2&lt;=$F$1,'PianificazionePMO(CFI-ACN)'!SZ12+'PianificazionePMO(CFI-ACN)'!XC12+'PianificazionePMO(CFI-ACN)'!ABF12,CN69+$I69))</f>
        <v>2</v>
      </c>
      <c r="CP69" s="374">
        <f>IF(CP$3=1,CO69,IF(CP$2&lt;=$F$1,'PianificazionePMO(CFI-ACN)'!TA12+'PianificazionePMO(CFI-ACN)'!XD12+'PianificazionePMO(CFI-ACN)'!ABG12,CO69+$I69))</f>
        <v>2</v>
      </c>
      <c r="CQ69" s="374">
        <f>IF(CQ$3=1,CP69,IF(CQ$2&lt;=$F$1,'PianificazionePMO(CFI-ACN)'!TB12+'PianificazionePMO(CFI-ACN)'!XE12+'PianificazionePMO(CFI-ACN)'!ABH12,CP69+$I69))</f>
        <v>2</v>
      </c>
      <c r="CR69" s="374">
        <f>IF(CR$3=1,CQ69,IF(CR$2&lt;=$F$1,'PianificazionePMO(CFI-ACN)'!TC12+'PianificazionePMO(CFI-ACN)'!XF12+'PianificazionePMO(CFI-ACN)'!ABI12,CQ69+$I69))</f>
        <v>2</v>
      </c>
      <c r="CS69" s="374">
        <f>IF(CS$3=1,CR69,IF(CS$2&lt;=$F$1,'PianificazionePMO(CFI-ACN)'!TD12+'PianificazionePMO(CFI-ACN)'!XG12+'PianificazionePMO(CFI-ACN)'!ABJ12,CR69+$I69))</f>
        <v>2</v>
      </c>
      <c r="CT69" s="374">
        <f>IF(CT$3=1,CS69,IF(CT$2&lt;=$F$1,'PianificazionePMO(CFI-ACN)'!TE12+'PianificazionePMO(CFI-ACN)'!XH12+'PianificazionePMO(CFI-ACN)'!ABK12,CS69+$I69))</f>
        <v>2</v>
      </c>
      <c r="CU69" s="374">
        <f>IF(CU$3=1,CT69,IF(CU$2&lt;=$F$1,'PianificazionePMO(CFI-ACN)'!TF12+'PianificazionePMO(CFI-ACN)'!XI12+'PianificazionePMO(CFI-ACN)'!ABL12,CT69+$I69))</f>
        <v>2</v>
      </c>
      <c r="CV69" s="374">
        <f>IF(CV$3=1,CU69,IF(CV$2&lt;=$F$1,'PianificazionePMO(CFI-ACN)'!TG12+'PianificazionePMO(CFI-ACN)'!XJ12+'PianificazionePMO(CFI-ACN)'!ABM12,CU69+$I69))</f>
        <v>2</v>
      </c>
      <c r="CW69" s="374">
        <f>IF(CW$3=1,CV69,IF(CW$2&lt;=$F$1,'PianificazionePMO(CFI-ACN)'!TH12+'PianificazionePMO(CFI-ACN)'!XK12+'PianificazionePMO(CFI-ACN)'!ABN12,CV69+$I69))</f>
        <v>2</v>
      </c>
      <c r="CX69" s="374">
        <f>IF(CX$3=1,CW69,IF(CX$2&lt;=$F$1,'PianificazionePMO(CFI-ACN)'!TI12+'PianificazionePMO(CFI-ACN)'!XL12+'PianificazionePMO(CFI-ACN)'!ABO12,CW69+$I69))</f>
        <v>2</v>
      </c>
      <c r="CY69" s="374">
        <f>IF(CY$3=1,CX69,IF(CY$2&lt;=$F$1,'PianificazionePMO(CFI-ACN)'!TJ12+'PianificazionePMO(CFI-ACN)'!XM12+'PianificazionePMO(CFI-ACN)'!ABP12,CX69+$I69))</f>
        <v>2</v>
      </c>
      <c r="CZ69" s="374">
        <f>IF(CZ$3=1,CY69,IF(CZ$2&lt;=$F$1,'PianificazionePMO(CFI-ACN)'!TK12+'PianificazionePMO(CFI-ACN)'!XN12+'PianificazionePMO(CFI-ACN)'!ABQ12,CY69+$I69))</f>
        <v>2</v>
      </c>
      <c r="DA69" s="374">
        <f>IF(DA$3=1,CZ69,IF(DA$2&lt;=$F$1,'PianificazionePMO(CFI-ACN)'!TL12+'PianificazionePMO(CFI-ACN)'!XO12+'PianificazionePMO(CFI-ACN)'!ABR12,CZ69+$I69))</f>
        <v>2</v>
      </c>
      <c r="DB69" s="374">
        <f>IF(DB$3=1,DA69,IF(DB$2&lt;=$F$1,'PianificazionePMO(CFI-ACN)'!TM12+'PianificazionePMO(CFI-ACN)'!XP12+'PianificazionePMO(CFI-ACN)'!ABS12,DA69+$I69))</f>
        <v>2</v>
      </c>
      <c r="DC69" s="374">
        <f>IF(DC$3=1,DB69,IF(DC$2&lt;=$F$1,'PianificazionePMO(CFI-ACN)'!TN12+'PianificazionePMO(CFI-ACN)'!XQ12+'PianificazionePMO(CFI-ACN)'!ABT12,DB69+$I69))</f>
        <v>2</v>
      </c>
      <c r="DD69" s="374">
        <f>IF(DD$3=1,DC69,IF(DD$2&lt;=$F$1,'PianificazionePMO(CFI-ACN)'!TO12+'PianificazionePMO(CFI-ACN)'!XR12+'PianificazionePMO(CFI-ACN)'!ABU12,DC69+$I69))</f>
        <v>2</v>
      </c>
      <c r="DE69" s="374">
        <f>IF(DE$3=1,DD69,IF(DE$2&lt;=$F$1,'PianificazionePMO(CFI-ACN)'!TP12+'PianificazionePMO(CFI-ACN)'!XS12+'PianificazionePMO(CFI-ACN)'!ABV12,DD69+$I69))</f>
        <v>2</v>
      </c>
      <c r="DF69" s="374">
        <f>IF(DF$3=1,DE69,IF(DF$2&lt;=$F$1,'PianificazionePMO(CFI-ACN)'!TQ12+'PianificazionePMO(CFI-ACN)'!XT12+'PianificazionePMO(CFI-ACN)'!ABW12,DE69+$I69))</f>
        <v>2</v>
      </c>
      <c r="DG69" s="374">
        <f>IF(DG$3=1,DF69,IF(DG$2&lt;=$F$1,'PianificazionePMO(CFI-ACN)'!TR12+'PianificazionePMO(CFI-ACN)'!XU12+'PianificazionePMO(CFI-ACN)'!ABX12,DF69+$I69))</f>
        <v>2</v>
      </c>
      <c r="DH69" s="374">
        <f>IF(DH$3=1,DG69,IF(DH$2&lt;=$F$1,'PianificazionePMO(CFI-ACN)'!TS12+'PianificazionePMO(CFI-ACN)'!XV12+'PianificazionePMO(CFI-ACN)'!ABY12,DG69+$I69))</f>
        <v>2</v>
      </c>
      <c r="DI69" s="374">
        <f>IF(DI$3=1,DH69,IF(DI$2&lt;=$F$1,'PianificazionePMO(CFI-ACN)'!TT12+'PianificazionePMO(CFI-ACN)'!XW12+'PianificazionePMO(CFI-ACN)'!ABZ12,DH69+$I69))</f>
        <v>2</v>
      </c>
      <c r="DJ69" s="374">
        <f>IF(DJ$3=1,DI69,IF(DJ$2&lt;=$F$1,'PianificazionePMO(CFI-ACN)'!TU12+'PianificazionePMO(CFI-ACN)'!XX12+'PianificazionePMO(CFI-ACN)'!ACA12,DI69+$I69))</f>
        <v>2</v>
      </c>
      <c r="DK69" s="374"/>
      <c r="DL69" s="374"/>
      <c r="DM69" s="374"/>
      <c r="DN69" s="371"/>
      <c r="DO69" s="371"/>
      <c r="DP69" s="371"/>
      <c r="DQ69" s="371"/>
      <c r="DR69" s="371"/>
      <c r="DS69" s="371"/>
      <c r="DT69" s="371"/>
      <c r="DU69" s="371"/>
      <c r="DV69" s="371"/>
      <c r="DW69" s="371"/>
      <c r="DX69" s="371"/>
      <c r="DY69" s="371"/>
      <c r="DZ69" s="371"/>
      <c r="EA69" s="371"/>
      <c r="EB69" s="371"/>
      <c r="EC69" s="371"/>
      <c r="ED69" s="371"/>
      <c r="EE69" s="371"/>
      <c r="EF69" s="371"/>
      <c r="EG69" s="371"/>
      <c r="EH69" s="371"/>
      <c r="EI69" s="371"/>
      <c r="EJ69" s="371"/>
      <c r="EK69" s="371"/>
      <c r="EL69" s="371"/>
      <c r="EM69" s="371"/>
      <c r="EN69" s="371"/>
      <c r="EO69" s="371"/>
      <c r="EP69" s="371"/>
      <c r="EQ69" s="371"/>
      <c r="ER69" s="371"/>
      <c r="ES69" s="371"/>
      <c r="ET69" s="371"/>
      <c r="EU69" s="371"/>
      <c r="EV69" s="371"/>
      <c r="EW69" s="371"/>
      <c r="EX69" s="371"/>
      <c r="EY69" s="371"/>
      <c r="EZ69" s="371"/>
      <c r="FA69" s="371"/>
      <c r="FB69" s="371"/>
      <c r="FC69" s="371"/>
      <c r="FD69" s="371"/>
      <c r="FE69" s="371"/>
      <c r="FF69" s="371"/>
      <c r="FG69" s="371"/>
      <c r="FH69" s="371"/>
      <c r="FI69" s="371"/>
      <c r="FJ69" s="371"/>
    </row>
    <row r="70" spans="1:166" outlineLevel="1">
      <c r="A70" s="824"/>
      <c r="B70" s="362" t="str">
        <f t="shared" si="31"/>
        <v>P59-Deploy &amp; Change CRMT</v>
      </c>
      <c r="C70" s="362" t="str">
        <f t="shared" si="32"/>
        <v>AO004511_YYY39</v>
      </c>
      <c r="D70" s="362" t="str">
        <f t="shared" si="33"/>
        <v>BOLLETTA_2.0</v>
      </c>
      <c r="E70" s="369">
        <f>VLOOKUP(C70,'Lista PMO'!B:AB,27,FALSE)</f>
        <v>0</v>
      </c>
      <c r="F70" s="370">
        <f>VLOOKUP(C70,'Lista PMO'!$B$1:$BO$42,64,FALSE)</f>
        <v>0</v>
      </c>
      <c r="G70" s="369">
        <f t="shared" si="36"/>
        <v>0</v>
      </c>
      <c r="H70" s="378">
        <f>IFERROR(F70/(NETWORKDAYS($N$2,$F$1,hol!$A$1:$A$8)),0)</f>
        <v>0</v>
      </c>
      <c r="I70" s="378">
        <f>IFERROR(G70/((NETWORKDAYS($F$1+1,$L10,hol!$A$1:$A$9)+$J$1)),0)</f>
        <v>0</v>
      </c>
      <c r="J70" s="378">
        <f t="shared" si="35"/>
        <v>0</v>
      </c>
      <c r="K70" s="389">
        <f>VLOOKUP(C70,'PianificazionePMO(CFI-ACN)'!$B$7:$I$34,7,FALSE)</f>
        <v>43271</v>
      </c>
      <c r="L70" s="389">
        <f>VLOOKUP(C70,'PianificazionePMO(CFI-ACN)'!$B$7:$I$34,8,FALSE)</f>
        <v>43315</v>
      </c>
      <c r="N70" s="374">
        <f>IF(N$3=1,M70,IF(N$2&lt;=$F$1,'PianificazionePMO(CFI-ACN)'!PY13+'PianificazionePMO(CFI-ACN)'!UB13+'PianificazionePMO(CFI-ACN)'!YE13,M70+$I70))</f>
        <v>0</v>
      </c>
      <c r="O70" s="374">
        <f>IF(O$3=1,N70,IF(O$2&lt;=$F$1,'PianificazionePMO(CFI-ACN)'!PZ13+'PianificazionePMO(CFI-ACN)'!UC13+'PianificazionePMO(CFI-ACN)'!YF13,N70+$I70))</f>
        <v>0</v>
      </c>
      <c r="P70" s="374">
        <f>IF(P$3=1,O70,IF(P$2&lt;=$F$1,'PianificazionePMO(CFI-ACN)'!QA13+'PianificazionePMO(CFI-ACN)'!UD13+'PianificazionePMO(CFI-ACN)'!YG13,O70+$I70))</f>
        <v>0</v>
      </c>
      <c r="Q70" s="374">
        <f>IF(Q$3=1,P70,IF(Q$2&lt;=$F$1,'PianificazionePMO(CFI-ACN)'!QB13+'PianificazionePMO(CFI-ACN)'!UE13+'PianificazionePMO(CFI-ACN)'!YH13,P70+$I70))</f>
        <v>0</v>
      </c>
      <c r="R70" s="374">
        <f>IF(R$3=1,Q70,IF(R$2&lt;=$F$1,'PianificazionePMO(CFI-ACN)'!QC13+'PianificazionePMO(CFI-ACN)'!UF13+'PianificazionePMO(CFI-ACN)'!YI13,Q70+$I70))</f>
        <v>0</v>
      </c>
      <c r="S70" s="374">
        <f>IF(S$3=1,R70,IF(S$2&lt;=$F$1,'PianificazionePMO(CFI-ACN)'!QD13+'PianificazionePMO(CFI-ACN)'!UG13+'PianificazionePMO(CFI-ACN)'!YJ13,R70+$I70))</f>
        <v>0</v>
      </c>
      <c r="T70" s="374">
        <f>IF(T$3=1,S70,IF(T$2&lt;=$F$1,'PianificazionePMO(CFI-ACN)'!QE13+'PianificazionePMO(CFI-ACN)'!UH13+'PianificazionePMO(CFI-ACN)'!YK13,S70+$I70))</f>
        <v>0</v>
      </c>
      <c r="U70" s="374">
        <f>IF(U$3=1,T70,IF(U$2&lt;=$F$1,'PianificazionePMO(CFI-ACN)'!QF13+'PianificazionePMO(CFI-ACN)'!UI13+'PianificazionePMO(CFI-ACN)'!YL13,T70+$I70))</f>
        <v>0</v>
      </c>
      <c r="V70" s="374">
        <f>IF(V$3=1,U70,IF(V$2&lt;=$F$1,'PianificazionePMO(CFI-ACN)'!QG13+'PianificazionePMO(CFI-ACN)'!UJ13+'PianificazionePMO(CFI-ACN)'!YM13,U70+$I70))</f>
        <v>0</v>
      </c>
      <c r="W70" s="374">
        <f>IF(W$3=1,V70,IF(W$2&lt;=$F$1,'PianificazionePMO(CFI-ACN)'!QH13+'PianificazionePMO(CFI-ACN)'!UK13+'PianificazionePMO(CFI-ACN)'!YN13,V70+$I70))</f>
        <v>0</v>
      </c>
      <c r="X70" s="374">
        <f>IF(X$3=1,W70,IF(X$2&lt;=$F$1,'PianificazionePMO(CFI-ACN)'!QI13+'PianificazionePMO(CFI-ACN)'!UL13+'PianificazionePMO(CFI-ACN)'!YO13,W70+$I70))</f>
        <v>0</v>
      </c>
      <c r="Y70" s="374">
        <f>IF(Y$3=1,X70,IF(Y$2&lt;=$F$1,'PianificazionePMO(CFI-ACN)'!QJ13+'PianificazionePMO(CFI-ACN)'!UM13+'PianificazionePMO(CFI-ACN)'!YP13,X70+$I70))</f>
        <v>0</v>
      </c>
      <c r="Z70" s="374">
        <f>IF(Z$3=1,Y70,IF(Z$2&lt;=$F$1,'PianificazionePMO(CFI-ACN)'!QK13+'PianificazionePMO(CFI-ACN)'!UN13+'PianificazionePMO(CFI-ACN)'!YQ13,Y70+$I70))</f>
        <v>0</v>
      </c>
      <c r="AA70" s="374">
        <f>IF(AA$3=1,Z70,IF(AA$2&lt;=$F$1,'PianificazionePMO(CFI-ACN)'!QL13+'PianificazionePMO(CFI-ACN)'!UO13+'PianificazionePMO(CFI-ACN)'!YR13,Z70+$I70))</f>
        <v>0</v>
      </c>
      <c r="AB70" s="374">
        <f>IF(AB$3=1,AA70,IF(AB$2&lt;=$F$1,'PianificazionePMO(CFI-ACN)'!QM13+'PianificazionePMO(CFI-ACN)'!UP13+'PianificazionePMO(CFI-ACN)'!YS13,AA70+$I70))</f>
        <v>0</v>
      </c>
      <c r="AC70" s="374">
        <f>IF(AC$3=1,AB70,IF(AC$2&lt;=$F$1,'PianificazionePMO(CFI-ACN)'!QN13+'PianificazionePMO(CFI-ACN)'!UQ13+'PianificazionePMO(CFI-ACN)'!YT13,AB70+$I70))</f>
        <v>0</v>
      </c>
      <c r="AD70" s="374">
        <f>IF(AD$3=1,AC70,IF(AD$2&lt;=$F$1,'PianificazionePMO(CFI-ACN)'!QO13+'PianificazionePMO(CFI-ACN)'!UR13+'PianificazionePMO(CFI-ACN)'!YU13,AC70+$I70))</f>
        <v>0</v>
      </c>
      <c r="AE70" s="374">
        <f>IF(AE$3=1,AD70,IF(AE$2&lt;=$F$1,'PianificazionePMO(CFI-ACN)'!QP13+'PianificazionePMO(CFI-ACN)'!US13+'PianificazionePMO(CFI-ACN)'!YV13,AD70+$I70))</f>
        <v>0</v>
      </c>
      <c r="AF70" s="374">
        <f>IF(AF$3=1,AE70,IF(AF$2&lt;=$F$1,'PianificazionePMO(CFI-ACN)'!QQ13+'PianificazionePMO(CFI-ACN)'!UT13+'PianificazionePMO(CFI-ACN)'!YW13,AE70+$I70))</f>
        <v>0</v>
      </c>
      <c r="AG70" s="374">
        <f>IF(AG$3=1,AF70,IF(AG$2&lt;=$F$1,'PianificazionePMO(CFI-ACN)'!QR13+'PianificazionePMO(CFI-ACN)'!UU13+'PianificazionePMO(CFI-ACN)'!YX13,AF70+$I70))</f>
        <v>0</v>
      </c>
      <c r="AH70" s="374">
        <f>IF(AH$3=1,AG70,IF(AH$2&lt;=$F$1,'PianificazionePMO(CFI-ACN)'!QS13+'PianificazionePMO(CFI-ACN)'!UV13+'PianificazionePMO(CFI-ACN)'!YY13,AG70+$I70))</f>
        <v>0</v>
      </c>
      <c r="AI70" s="374">
        <f>IF(AI$3=1,AH70,IF(AI$2&lt;=$F$1,'PianificazionePMO(CFI-ACN)'!QT13+'PianificazionePMO(CFI-ACN)'!UW13+'PianificazionePMO(CFI-ACN)'!YZ13,AH70+$I70))</f>
        <v>0</v>
      </c>
      <c r="AJ70" s="374">
        <f>IF(AJ$3=1,AI70,IF(AJ$2&lt;=$F$1,'PianificazionePMO(CFI-ACN)'!QU13+'PianificazionePMO(CFI-ACN)'!UX13+'PianificazionePMO(CFI-ACN)'!ZA13,AI70+$I70))</f>
        <v>0</v>
      </c>
      <c r="AK70" s="374">
        <f>IF(AK$3=1,AJ70,IF(AK$2&lt;=$F$1,'PianificazionePMO(CFI-ACN)'!QV13+'PianificazionePMO(CFI-ACN)'!UY13+'PianificazionePMO(CFI-ACN)'!ZB13,AJ70+$I70))</f>
        <v>0</v>
      </c>
      <c r="AL70" s="374">
        <f>IF(AL$3=1,AK70,IF(AL$2&lt;=$F$1,'PianificazionePMO(CFI-ACN)'!QW13+'PianificazionePMO(CFI-ACN)'!UZ13+'PianificazionePMO(CFI-ACN)'!ZC13,AK70+$I70))</f>
        <v>0</v>
      </c>
      <c r="AM70" s="374">
        <f>IF(AM$3=1,AL70,IF(AM$2&lt;=$F$1,'PianificazionePMO(CFI-ACN)'!QX13+'PianificazionePMO(CFI-ACN)'!VA13+'PianificazionePMO(CFI-ACN)'!ZD13,AL70+$I70))</f>
        <v>0</v>
      </c>
      <c r="AN70" s="374">
        <f>IF(AN$3=1,AM70,IF(AN$2&lt;=$F$1,'PianificazionePMO(CFI-ACN)'!QY13+'PianificazionePMO(CFI-ACN)'!VB13+'PianificazionePMO(CFI-ACN)'!ZE13,AM70+$I70))</f>
        <v>0</v>
      </c>
      <c r="AO70" s="374">
        <f>IF(AO$3=1,AN70,IF(AO$2&lt;=$F$1,'PianificazionePMO(CFI-ACN)'!QZ13+'PianificazionePMO(CFI-ACN)'!VC13+'PianificazionePMO(CFI-ACN)'!ZF13,AN70+$I70))</f>
        <v>0</v>
      </c>
      <c r="AP70" s="374">
        <f>IF(AP$3=1,AO70,IF(AP$2&lt;=$F$1,'PianificazionePMO(CFI-ACN)'!RA13+'PianificazionePMO(CFI-ACN)'!VD13+'PianificazionePMO(CFI-ACN)'!ZG13,AO70+$I70))</f>
        <v>0</v>
      </c>
      <c r="AQ70" s="374">
        <f>IF(AQ$3=1,AP70,IF(AQ$2&lt;=$F$1,'PianificazionePMO(CFI-ACN)'!RB13+'PianificazionePMO(CFI-ACN)'!VE13+'PianificazionePMO(CFI-ACN)'!ZH13,AP70+$I70))</f>
        <v>0</v>
      </c>
      <c r="AR70" s="374">
        <f>IF(AR$3=1,AQ70,IF(AR$2&lt;=$F$1,'PianificazionePMO(CFI-ACN)'!RC13+'PianificazionePMO(CFI-ACN)'!VF13+'PianificazionePMO(CFI-ACN)'!ZI13,AQ70+$I70))</f>
        <v>0</v>
      </c>
      <c r="AS70" s="374">
        <f>IF(AS$3=1,AR70,IF(AS$2&lt;=$F$1,'PianificazionePMO(CFI-ACN)'!RD13+'PianificazionePMO(CFI-ACN)'!VG13+'PianificazionePMO(CFI-ACN)'!ZJ13,AR70+$I70))</f>
        <v>0</v>
      </c>
      <c r="AT70" s="374">
        <f>IF(AT$3=1,AS70,IF(AT$2&lt;=$F$1,'PianificazionePMO(CFI-ACN)'!RE13+'PianificazionePMO(CFI-ACN)'!VH13+'PianificazionePMO(CFI-ACN)'!ZK13,AS70+$I70))</f>
        <v>0</v>
      </c>
      <c r="AU70" s="374">
        <f>IF(AU$3=1,AT70,IF(AU$2&lt;=$F$1,'PianificazionePMO(CFI-ACN)'!RF13+'PianificazionePMO(CFI-ACN)'!VI13+'PianificazionePMO(CFI-ACN)'!ZL13,AT70+$I70))</f>
        <v>0</v>
      </c>
      <c r="AV70" s="374">
        <f>IF(AV$3=1,AU70,IF(AV$2&lt;=$F$1,'PianificazionePMO(CFI-ACN)'!RG13+'PianificazionePMO(CFI-ACN)'!VJ13+'PianificazionePMO(CFI-ACN)'!ZM13,AU70+$I70))</f>
        <v>0</v>
      </c>
      <c r="AW70" s="374">
        <f>IF(AW$3=1,AV70,IF(AW$2&lt;=$F$1,'PianificazionePMO(CFI-ACN)'!RH13+'PianificazionePMO(CFI-ACN)'!VK13+'PianificazionePMO(CFI-ACN)'!ZN13,AV70+$I70))</f>
        <v>0</v>
      </c>
      <c r="AX70" s="374">
        <f>IF(AX$3=1,AW70,IF(AX$2&lt;=$F$1,'PianificazionePMO(CFI-ACN)'!RI13+'PianificazionePMO(CFI-ACN)'!VL13+'PianificazionePMO(CFI-ACN)'!ZO13,AW70+$I70))</f>
        <v>0</v>
      </c>
      <c r="AY70" s="374">
        <f>IF(AY$3=1,AX70,IF(AY$2&lt;=$F$1,'PianificazionePMO(CFI-ACN)'!RJ13+'PianificazionePMO(CFI-ACN)'!VM13+'PianificazionePMO(CFI-ACN)'!ZP13,AX70+$I70))</f>
        <v>0</v>
      </c>
      <c r="AZ70" s="374">
        <f>IF(AZ$3=1,AY70,IF(AZ$2&lt;=$F$1,'PianificazionePMO(CFI-ACN)'!RK13+'PianificazionePMO(CFI-ACN)'!VN13+'PianificazionePMO(CFI-ACN)'!ZQ13,AY70+$I70))</f>
        <v>0</v>
      </c>
      <c r="BA70" s="374">
        <f>IF(BA$3=1,AZ70,IF(BA$2&lt;=$F$1,'PianificazionePMO(CFI-ACN)'!RL13+'PianificazionePMO(CFI-ACN)'!VO13+'PianificazionePMO(CFI-ACN)'!ZR13,AZ70+$I70))</f>
        <v>0</v>
      </c>
      <c r="BB70" s="374">
        <f>IF(BB$3=1,BA70,IF(BB$2&lt;=$F$1,'PianificazionePMO(CFI-ACN)'!RM13+'PianificazionePMO(CFI-ACN)'!VP13+'PianificazionePMO(CFI-ACN)'!ZS13,BA70+$I70))</f>
        <v>0</v>
      </c>
      <c r="BC70" s="374">
        <f>IF(BC$3=1,BB70,IF(BC$2&lt;=$F$1,'PianificazionePMO(CFI-ACN)'!RN13+'PianificazionePMO(CFI-ACN)'!VQ13+'PianificazionePMO(CFI-ACN)'!ZT13,BB70+$I70))</f>
        <v>0</v>
      </c>
      <c r="BD70" s="374">
        <f>IF(BD$3=1,BC70,IF(BD$2&lt;=$F$1,'PianificazionePMO(CFI-ACN)'!RO13+'PianificazionePMO(CFI-ACN)'!VR13+'PianificazionePMO(CFI-ACN)'!ZU13,BC70+$I70))</f>
        <v>0</v>
      </c>
      <c r="BE70" s="374">
        <f>IF(BE$3=1,BD70,IF(BE$2&lt;=$F$1,'PianificazionePMO(CFI-ACN)'!RP13+'PianificazionePMO(CFI-ACN)'!VS13+'PianificazionePMO(CFI-ACN)'!ZV13,BD70+$I70))</f>
        <v>0</v>
      </c>
      <c r="BF70" s="374">
        <f>IF(BF$3=1,BE70,IF(BF$2&lt;=$F$1,'PianificazionePMO(CFI-ACN)'!RQ13+'PianificazionePMO(CFI-ACN)'!VT13+'PianificazionePMO(CFI-ACN)'!ZW13,BE70+$I70))</f>
        <v>0</v>
      </c>
      <c r="BG70" s="374">
        <f>IF(BG$3=1,BF70,IF(BG$2&lt;=$F$1,'PianificazionePMO(CFI-ACN)'!RR13+'PianificazionePMO(CFI-ACN)'!VU13+'PianificazionePMO(CFI-ACN)'!ZX13,BF70+$I70))</f>
        <v>0</v>
      </c>
      <c r="BH70" s="374">
        <f>IF(BH$3=1,BG70,IF(BH$2&lt;=$F$1,'PianificazionePMO(CFI-ACN)'!RS13+'PianificazionePMO(CFI-ACN)'!VV13+'PianificazionePMO(CFI-ACN)'!ZY13,BG70+$I70))</f>
        <v>0</v>
      </c>
      <c r="BI70" s="374">
        <f>IF(BI$3=1,BH70,IF(BI$2&lt;=$F$1,'PianificazionePMO(CFI-ACN)'!RT13+'PianificazionePMO(CFI-ACN)'!VW13+'PianificazionePMO(CFI-ACN)'!ZZ13,BH70+$I70))</f>
        <v>0</v>
      </c>
      <c r="BJ70" s="374">
        <f>IF(BJ$3=1,BI70,IF(BJ$2&lt;=$F$1,'PianificazionePMO(CFI-ACN)'!RU13+'PianificazionePMO(CFI-ACN)'!VX13+'PianificazionePMO(CFI-ACN)'!AAA13,BI70+$I70))</f>
        <v>0</v>
      </c>
      <c r="BK70" s="374">
        <f>IF(BK$3=1,BJ70,IF(BK$2&lt;=$F$1,'PianificazionePMO(CFI-ACN)'!RV13+'PianificazionePMO(CFI-ACN)'!VY13+'PianificazionePMO(CFI-ACN)'!AAB13,BJ70+$I70))</f>
        <v>0</v>
      </c>
      <c r="BL70" s="374">
        <f>IF(BL$3=1,BK70,IF(BL$2&lt;=$F$1,'PianificazionePMO(CFI-ACN)'!RW13+'PianificazionePMO(CFI-ACN)'!VZ13+'PianificazionePMO(CFI-ACN)'!AAC13,BK70+$I70))</f>
        <v>0</v>
      </c>
      <c r="BM70" s="374">
        <f>IF(BM$3=1,BL70,IF(BM$2&lt;=$F$1,'PianificazionePMO(CFI-ACN)'!RX13+'PianificazionePMO(CFI-ACN)'!WA13+'PianificazionePMO(CFI-ACN)'!AAD13,BL70+$I70))</f>
        <v>0</v>
      </c>
      <c r="BN70" s="374">
        <f>IF(BN$3=1,BM70,IF(BN$2&lt;=$F$1,'PianificazionePMO(CFI-ACN)'!RY13+'PianificazionePMO(CFI-ACN)'!WB13+'PianificazionePMO(CFI-ACN)'!AAE13,BM70+$I70))</f>
        <v>0</v>
      </c>
      <c r="BO70" s="374">
        <f>IF(BO$3=1,BN70,IF(BO$2&lt;=$F$1,'PianificazionePMO(CFI-ACN)'!RZ13+'PianificazionePMO(CFI-ACN)'!WC13+'PianificazionePMO(CFI-ACN)'!AAF13,BN70+$I70))</f>
        <v>0</v>
      </c>
      <c r="BP70" s="374">
        <f>IF(BP$3=1,BO70,IF(BP$2&lt;=$F$1,'PianificazionePMO(CFI-ACN)'!SA13+'PianificazionePMO(CFI-ACN)'!WD13+'PianificazionePMO(CFI-ACN)'!AAG13,BO70+$I70))</f>
        <v>0</v>
      </c>
      <c r="BQ70" s="374">
        <f>IF(BQ$3=1,BP70,IF(BQ$2&lt;=$F$1,'PianificazionePMO(CFI-ACN)'!SB13+'PianificazionePMO(CFI-ACN)'!WE13+'PianificazionePMO(CFI-ACN)'!AAH13,BP70+$I70))</f>
        <v>0</v>
      </c>
      <c r="BR70" s="374">
        <f>IF(BR$3=1,BQ70,IF(BR$2&lt;=$F$1,'PianificazionePMO(CFI-ACN)'!SC13+'PianificazionePMO(CFI-ACN)'!WF13+'PianificazionePMO(CFI-ACN)'!AAI13,BQ70+$I70))</f>
        <v>0</v>
      </c>
      <c r="BS70" s="374">
        <f>IF(BS$3=1,BR70,IF(BS$2&lt;=$F$1,'PianificazionePMO(CFI-ACN)'!SD13+'PianificazionePMO(CFI-ACN)'!WG13+'PianificazionePMO(CFI-ACN)'!AAJ13,BR70+$I70))</f>
        <v>0</v>
      </c>
      <c r="BT70" s="374">
        <f>IF(BT$3=1,BS70,IF(BT$2&lt;=$F$1,'PianificazionePMO(CFI-ACN)'!SE13+'PianificazionePMO(CFI-ACN)'!WH13+'PianificazionePMO(CFI-ACN)'!AAK13,BS70+$I70))</f>
        <v>0</v>
      </c>
      <c r="BU70" s="374">
        <f>IF(BU$3=1,BT70,IF(BU$2&lt;=$F$1,'PianificazionePMO(CFI-ACN)'!SF13+'PianificazionePMO(CFI-ACN)'!WI13+'PianificazionePMO(CFI-ACN)'!AAL13,BT70+$I70))</f>
        <v>0</v>
      </c>
      <c r="BV70" s="374">
        <f>IF(BV$3=1,BU70,IF(BV$2&lt;=$F$1,'PianificazionePMO(CFI-ACN)'!SG13+'PianificazionePMO(CFI-ACN)'!WJ13+'PianificazionePMO(CFI-ACN)'!AAM13,BU70+$I70))</f>
        <v>0</v>
      </c>
      <c r="BW70" s="374">
        <f>IF(BW$3=1,BV70,IF(BW$2&lt;=$F$1,'PianificazionePMO(CFI-ACN)'!SH13+'PianificazionePMO(CFI-ACN)'!WK13+'PianificazionePMO(CFI-ACN)'!AAN13,BV70+$I70))</f>
        <v>0</v>
      </c>
      <c r="BX70" s="374">
        <f>IF(BX$3=1,BW70,IF(BX$2&lt;=$F$1,'PianificazionePMO(CFI-ACN)'!SI13+'PianificazionePMO(CFI-ACN)'!WL13+'PianificazionePMO(CFI-ACN)'!AAO13,BW70+$I70))</f>
        <v>0</v>
      </c>
      <c r="BY70" s="374">
        <f>IF(BY$3=1,BX70,IF(BY$2&lt;=$F$1,'PianificazionePMO(CFI-ACN)'!SJ13+'PianificazionePMO(CFI-ACN)'!WM13+'PianificazionePMO(CFI-ACN)'!AAP13,BX70+$I70))</f>
        <v>0</v>
      </c>
      <c r="BZ70" s="374">
        <f>IF(BZ$3=1,BY70,IF(BZ$2&lt;=$F$1,'PianificazionePMO(CFI-ACN)'!SK13+'PianificazionePMO(CFI-ACN)'!WN13+'PianificazionePMO(CFI-ACN)'!AAQ13,BY70+$I70))</f>
        <v>0</v>
      </c>
      <c r="CA70" s="374">
        <f>IF(CA$3=1,BZ70,IF(CA$2&lt;=$F$1,'PianificazionePMO(CFI-ACN)'!SL13+'PianificazionePMO(CFI-ACN)'!WO13+'PianificazionePMO(CFI-ACN)'!AAR13,BZ70+$I70))</f>
        <v>0</v>
      </c>
      <c r="CB70" s="374">
        <f>IF(CB$3=1,CA70,IF(CB$2&lt;=$F$1,'PianificazionePMO(CFI-ACN)'!SM13+'PianificazionePMO(CFI-ACN)'!WP13+'PianificazionePMO(CFI-ACN)'!AAS13,CA70+$I70))</f>
        <v>0</v>
      </c>
      <c r="CC70" s="374">
        <f>IF(CC$3=1,CB70,IF(CC$2&lt;=$F$1,'PianificazionePMO(CFI-ACN)'!SN13+'PianificazionePMO(CFI-ACN)'!WQ13+'PianificazionePMO(CFI-ACN)'!AAT13,CB70+$I70))</f>
        <v>0</v>
      </c>
      <c r="CD70" s="374">
        <f>IF(CD$3=1,CC70,IF(CD$2&lt;=$F$1,'PianificazionePMO(CFI-ACN)'!SO13+'PianificazionePMO(CFI-ACN)'!WR13+'PianificazionePMO(CFI-ACN)'!AAU13,CC70+$I70))</f>
        <v>0</v>
      </c>
      <c r="CE70" s="374">
        <f>IF(CE$3=1,CD70,IF(CE$2&lt;=$F$1,'PianificazionePMO(CFI-ACN)'!SP13+'PianificazionePMO(CFI-ACN)'!WS13+'PianificazionePMO(CFI-ACN)'!AAV13,CD70+$I70))</f>
        <v>0</v>
      </c>
      <c r="CF70" s="374">
        <f>IF(CF$3=1,CE70,IF(CF$2&lt;=$F$1,'PianificazionePMO(CFI-ACN)'!SQ13+'PianificazionePMO(CFI-ACN)'!WT13+'PianificazionePMO(CFI-ACN)'!AAW13,CE70+$I70))</f>
        <v>0</v>
      </c>
      <c r="CG70" s="374">
        <f>IF(CG$3=1,CF70,IF(CG$2&lt;=$F$1,'PianificazionePMO(CFI-ACN)'!SR13+'PianificazionePMO(CFI-ACN)'!WU13+'PianificazionePMO(CFI-ACN)'!AAX13,CF70+$I70))</f>
        <v>0</v>
      </c>
      <c r="CH70" s="374">
        <f>IF(CH$3=1,CG70,IF(CH$2&lt;=$F$1,'PianificazionePMO(CFI-ACN)'!SS13+'PianificazionePMO(CFI-ACN)'!WV13+'PianificazionePMO(CFI-ACN)'!AAY13,CG70+$I70))</f>
        <v>0</v>
      </c>
      <c r="CI70" s="374">
        <f>IF(CI$3=1,CH70,IF(CI$2&lt;=$F$1,'PianificazionePMO(CFI-ACN)'!ST13+'PianificazionePMO(CFI-ACN)'!WW13+'PianificazionePMO(CFI-ACN)'!AAZ13,CH70+$I70))</f>
        <v>0</v>
      </c>
      <c r="CJ70" s="374">
        <f>IF(CJ$3=1,CI70,IF(CJ$2&lt;=$F$1,'PianificazionePMO(CFI-ACN)'!SU13+'PianificazionePMO(CFI-ACN)'!WX13+'PianificazionePMO(CFI-ACN)'!ABA13,CI70+$I70))</f>
        <v>0</v>
      </c>
      <c r="CK70" s="374">
        <f>IF(CK$3=1,CJ70,IF(CK$2&lt;=$F$1,'PianificazionePMO(CFI-ACN)'!SV13+'PianificazionePMO(CFI-ACN)'!WY13+'PianificazionePMO(CFI-ACN)'!ABB13,CJ70+$I70))</f>
        <v>0</v>
      </c>
      <c r="CL70" s="374">
        <f>IF(CL$3=1,CK70,IF(CL$2&lt;=$F$1,'PianificazionePMO(CFI-ACN)'!SW13+'PianificazionePMO(CFI-ACN)'!WZ13+'PianificazionePMO(CFI-ACN)'!ABC13,CK70+$I70))</f>
        <v>0</v>
      </c>
      <c r="CM70" s="374">
        <f>IF(CM$3=1,CL70,IF(CM$2&lt;=$F$1,'PianificazionePMO(CFI-ACN)'!SX13+'PianificazionePMO(CFI-ACN)'!XA13+'PianificazionePMO(CFI-ACN)'!ABD13,CL70+$I70))</f>
        <v>0</v>
      </c>
      <c r="CN70" s="374">
        <f>IF(CN$3=1,CM70,IF(CN$2&lt;=$F$1,'PianificazionePMO(CFI-ACN)'!SY13+'PianificazionePMO(CFI-ACN)'!XB13+'PianificazionePMO(CFI-ACN)'!ABE13,CM70+$I70))</f>
        <v>0</v>
      </c>
      <c r="CO70" s="374">
        <f>IF(CO$3=1,CN70,IF(CO$2&lt;=$F$1,'PianificazionePMO(CFI-ACN)'!SZ13+'PianificazionePMO(CFI-ACN)'!XC13+'PianificazionePMO(CFI-ACN)'!ABF13,CN70+$I70))</f>
        <v>0</v>
      </c>
      <c r="CP70" s="374">
        <f>IF(CP$3=1,CO70,IF(CP$2&lt;=$F$1,'PianificazionePMO(CFI-ACN)'!TA13+'PianificazionePMO(CFI-ACN)'!XD13+'PianificazionePMO(CFI-ACN)'!ABG13,CO70+$I70))</f>
        <v>0</v>
      </c>
      <c r="CQ70" s="374">
        <f>IF(CQ$3=1,CP70,IF(CQ$2&lt;=$F$1,'PianificazionePMO(CFI-ACN)'!TB13+'PianificazionePMO(CFI-ACN)'!XE13+'PianificazionePMO(CFI-ACN)'!ABH13,CP70+$I70))</f>
        <v>0</v>
      </c>
      <c r="CR70" s="374">
        <f>IF(CR$3=1,CQ70,IF(CR$2&lt;=$F$1,'PianificazionePMO(CFI-ACN)'!TC13+'PianificazionePMO(CFI-ACN)'!XF13+'PianificazionePMO(CFI-ACN)'!ABI13,CQ70+$I70))</f>
        <v>0</v>
      </c>
      <c r="CS70" s="374">
        <f>IF(CS$3=1,CR70,IF(CS$2&lt;=$F$1,'PianificazionePMO(CFI-ACN)'!TD13+'PianificazionePMO(CFI-ACN)'!XG13+'PianificazionePMO(CFI-ACN)'!ABJ13,CR70+$I70))</f>
        <v>0</v>
      </c>
      <c r="CT70" s="374">
        <f>IF(CT$3=1,CS70,IF(CT$2&lt;=$F$1,'PianificazionePMO(CFI-ACN)'!TE13+'PianificazionePMO(CFI-ACN)'!XH13+'PianificazionePMO(CFI-ACN)'!ABK13,CS70+$I70))</f>
        <v>0</v>
      </c>
      <c r="CU70" s="374">
        <f>IF(CU$3=1,CT70,IF(CU$2&lt;=$F$1,'PianificazionePMO(CFI-ACN)'!TF13+'PianificazionePMO(CFI-ACN)'!XI13+'PianificazionePMO(CFI-ACN)'!ABL13,CT70+$I70))</f>
        <v>0</v>
      </c>
      <c r="CV70" s="374">
        <f>IF(CV$3=1,CU70,IF(CV$2&lt;=$F$1,'PianificazionePMO(CFI-ACN)'!TG13+'PianificazionePMO(CFI-ACN)'!XJ13+'PianificazionePMO(CFI-ACN)'!ABM13,CU70+$I70))</f>
        <v>0</v>
      </c>
      <c r="CW70" s="374">
        <f>IF(CW$3=1,CV70,IF(CW$2&lt;=$F$1,'PianificazionePMO(CFI-ACN)'!TH13+'PianificazionePMO(CFI-ACN)'!XK13+'PianificazionePMO(CFI-ACN)'!ABN13,CV70+$I70))</f>
        <v>0</v>
      </c>
      <c r="CX70" s="374">
        <f>IF(CX$3=1,CW70,IF(CX$2&lt;=$F$1,'PianificazionePMO(CFI-ACN)'!TI13+'PianificazionePMO(CFI-ACN)'!XL13+'PianificazionePMO(CFI-ACN)'!ABO13,CW70+$I70))</f>
        <v>0</v>
      </c>
      <c r="CY70" s="374">
        <f>IF(CY$3=1,CX70,IF(CY$2&lt;=$F$1,'PianificazionePMO(CFI-ACN)'!TJ13+'PianificazionePMO(CFI-ACN)'!XM13+'PianificazionePMO(CFI-ACN)'!ABP13,CX70+$I70))</f>
        <v>0</v>
      </c>
      <c r="CZ70" s="374">
        <f>IF(CZ$3=1,CY70,IF(CZ$2&lt;=$F$1,'PianificazionePMO(CFI-ACN)'!TK13+'PianificazionePMO(CFI-ACN)'!XN13+'PianificazionePMO(CFI-ACN)'!ABQ13,CY70+$I70))</f>
        <v>0</v>
      </c>
      <c r="DA70" s="374">
        <f>IF(DA$3=1,CZ70,IF(DA$2&lt;=$F$1,'PianificazionePMO(CFI-ACN)'!TL13+'PianificazionePMO(CFI-ACN)'!XO13+'PianificazionePMO(CFI-ACN)'!ABR13,CZ70+$I70))</f>
        <v>0</v>
      </c>
      <c r="DB70" s="374">
        <f>IF(DB$3=1,DA70,IF(DB$2&lt;=$F$1,'PianificazionePMO(CFI-ACN)'!TM13+'PianificazionePMO(CFI-ACN)'!XP13+'PianificazionePMO(CFI-ACN)'!ABS13,DA70+$I70))</f>
        <v>0</v>
      </c>
      <c r="DC70" s="374">
        <f>IF(DC$3=1,DB70,IF(DC$2&lt;=$F$1,'PianificazionePMO(CFI-ACN)'!TN13+'PianificazionePMO(CFI-ACN)'!XQ13+'PianificazionePMO(CFI-ACN)'!ABT13,DB70+$I70))</f>
        <v>0</v>
      </c>
      <c r="DD70" s="374">
        <f>IF(DD$3=1,DC70,IF(DD$2&lt;=$F$1,'PianificazionePMO(CFI-ACN)'!TO13+'PianificazionePMO(CFI-ACN)'!XR13+'PianificazionePMO(CFI-ACN)'!ABU13,DC70+$I70))</f>
        <v>0</v>
      </c>
      <c r="DE70" s="374">
        <f>IF(DE$3=1,DD70,IF(DE$2&lt;=$F$1,'PianificazionePMO(CFI-ACN)'!TP13+'PianificazionePMO(CFI-ACN)'!XS13+'PianificazionePMO(CFI-ACN)'!ABV13,DD70+$I70))</f>
        <v>0</v>
      </c>
      <c r="DF70" s="374">
        <f>IF(DF$3=1,DE70,IF(DF$2&lt;=$F$1,'PianificazionePMO(CFI-ACN)'!TQ13+'PianificazionePMO(CFI-ACN)'!XT13+'PianificazionePMO(CFI-ACN)'!ABW13,DE70+$I70))</f>
        <v>0</v>
      </c>
      <c r="DG70" s="374">
        <f>IF(DG$3=1,DF70,IF(DG$2&lt;=$F$1,'PianificazionePMO(CFI-ACN)'!TR13+'PianificazionePMO(CFI-ACN)'!XU13+'PianificazionePMO(CFI-ACN)'!ABX13,DF70+$I70))</f>
        <v>0</v>
      </c>
      <c r="DH70" s="374">
        <f>IF(DH$3=1,DG70,IF(DH$2&lt;=$F$1,'PianificazionePMO(CFI-ACN)'!TS13+'PianificazionePMO(CFI-ACN)'!XV13+'PianificazionePMO(CFI-ACN)'!ABY13,DG70+$I70))</f>
        <v>0</v>
      </c>
      <c r="DI70" s="374">
        <f>IF(DI$3=1,DH70,IF(DI$2&lt;=$F$1,'PianificazionePMO(CFI-ACN)'!TT13+'PianificazionePMO(CFI-ACN)'!XW13+'PianificazionePMO(CFI-ACN)'!ABZ13,DH70+$I70))</f>
        <v>0</v>
      </c>
      <c r="DJ70" s="374">
        <f>IF(DJ$3=1,DI70,IF(DJ$2&lt;=$F$1,'PianificazionePMO(CFI-ACN)'!TU13+'PianificazionePMO(CFI-ACN)'!XX13+'PianificazionePMO(CFI-ACN)'!ACA13,DI70+$I70))</f>
        <v>0</v>
      </c>
      <c r="DK70" s="374"/>
      <c r="DL70" s="374"/>
      <c r="DM70" s="374"/>
      <c r="DN70" s="371"/>
      <c r="DO70" s="371"/>
      <c r="DP70" s="371"/>
      <c r="DQ70" s="371"/>
      <c r="DR70" s="371"/>
      <c r="DS70" s="371"/>
      <c r="DT70" s="371"/>
      <c r="DU70" s="371"/>
      <c r="DV70" s="371"/>
      <c r="DW70" s="371"/>
      <c r="DX70" s="371"/>
      <c r="DY70" s="371"/>
      <c r="DZ70" s="371"/>
      <c r="EA70" s="371"/>
      <c r="EB70" s="371"/>
      <c r="EC70" s="371"/>
      <c r="ED70" s="371"/>
      <c r="EE70" s="371"/>
      <c r="EF70" s="371"/>
      <c r="EG70" s="371"/>
      <c r="EH70" s="371"/>
      <c r="EI70" s="371"/>
      <c r="EJ70" s="371"/>
      <c r="EK70" s="371"/>
      <c r="EL70" s="371"/>
      <c r="EM70" s="371"/>
      <c r="EN70" s="371"/>
      <c r="EO70" s="371"/>
      <c r="EP70" s="371"/>
      <c r="EQ70" s="371"/>
      <c r="ER70" s="371"/>
      <c r="ES70" s="371"/>
      <c r="ET70" s="371"/>
      <c r="EU70" s="371"/>
      <c r="EV70" s="371"/>
      <c r="EW70" s="371"/>
      <c r="EX70" s="371"/>
      <c r="EY70" s="371"/>
      <c r="EZ70" s="371"/>
      <c r="FA70" s="371"/>
      <c r="FB70" s="371"/>
      <c r="FC70" s="371"/>
      <c r="FD70" s="371"/>
      <c r="FE70" s="371"/>
      <c r="FF70" s="371"/>
      <c r="FG70" s="371"/>
      <c r="FH70" s="371"/>
      <c r="FI70" s="371"/>
      <c r="FJ70" s="371"/>
    </row>
    <row r="71" spans="1:166" outlineLevel="1">
      <c r="A71" s="824"/>
      <c r="B71" s="362" t="str">
        <f t="shared" si="31"/>
        <v>P59-Deploy &amp; Change CRMT</v>
      </c>
      <c r="C71" s="362" t="str">
        <f t="shared" si="32"/>
        <v>AO004511_YYY40</v>
      </c>
      <c r="D71" s="362" t="str">
        <f t="shared" si="33"/>
        <v>DIMOSTRATO_PAGAMENTO</v>
      </c>
      <c r="E71" s="369">
        <f>VLOOKUP(C71,'Lista PMO'!B:AB,27,FALSE)</f>
        <v>0</v>
      </c>
      <c r="F71" s="370">
        <f>VLOOKUP(C71,'Lista PMO'!$B$1:$BO$42,64,FALSE)</f>
        <v>0</v>
      </c>
      <c r="G71" s="369">
        <f t="shared" si="36"/>
        <v>0</v>
      </c>
      <c r="H71" s="378">
        <f>IFERROR(F71/(NETWORKDAYS($N$2,$F$1,hol!$A$1:$A$8)),0)</f>
        <v>0</v>
      </c>
      <c r="I71" s="378">
        <f>IFERROR(G71/((NETWORKDAYS($F$1+1,$L11,hol!$A$1:$A$9)+$J$1)),0)</f>
        <v>0</v>
      </c>
      <c r="J71" s="378">
        <f t="shared" si="35"/>
        <v>0</v>
      </c>
      <c r="K71" s="389">
        <f>VLOOKUP(C71,'PianificazionePMO(CFI-ACN)'!$B$7:$I$34,7,FALSE)</f>
        <v>43271</v>
      </c>
      <c r="L71" s="389">
        <f>VLOOKUP(C71,'PianificazionePMO(CFI-ACN)'!$B$7:$I$34,8,FALSE)</f>
        <v>43315</v>
      </c>
      <c r="N71" s="374">
        <f>IF(N$3=1,M71,IF(N$2&lt;=$F$1,'PianificazionePMO(CFI-ACN)'!PY14+'PianificazionePMO(CFI-ACN)'!UB14+'PianificazionePMO(CFI-ACN)'!YE14,M71+$I71))</f>
        <v>0</v>
      </c>
      <c r="O71" s="374">
        <f>IF(O$3=1,N71,IF(O$2&lt;=$F$1,'PianificazionePMO(CFI-ACN)'!PZ14+'PianificazionePMO(CFI-ACN)'!UC14+'PianificazionePMO(CFI-ACN)'!YF14,N71+$I71))</f>
        <v>0</v>
      </c>
      <c r="P71" s="374">
        <f>IF(P$3=1,O71,IF(P$2&lt;=$F$1,'PianificazionePMO(CFI-ACN)'!QA14+'PianificazionePMO(CFI-ACN)'!UD14+'PianificazionePMO(CFI-ACN)'!YG14,O71+$I71))</f>
        <v>0</v>
      </c>
      <c r="Q71" s="374">
        <f>IF(Q$3=1,P71,IF(Q$2&lt;=$F$1,'PianificazionePMO(CFI-ACN)'!QB14+'PianificazionePMO(CFI-ACN)'!UE14+'PianificazionePMO(CFI-ACN)'!YH14,P71+$I71))</f>
        <v>0</v>
      </c>
      <c r="R71" s="374">
        <f>IF(R$3=1,Q71,IF(R$2&lt;=$F$1,'PianificazionePMO(CFI-ACN)'!QC14+'PianificazionePMO(CFI-ACN)'!UF14+'PianificazionePMO(CFI-ACN)'!YI14,Q71+$I71))</f>
        <v>0</v>
      </c>
      <c r="S71" s="374">
        <f>IF(S$3=1,R71,IF(S$2&lt;=$F$1,'PianificazionePMO(CFI-ACN)'!QD14+'PianificazionePMO(CFI-ACN)'!UG14+'PianificazionePMO(CFI-ACN)'!YJ14,R71+$I71))</f>
        <v>0</v>
      </c>
      <c r="T71" s="374">
        <f>IF(T$3=1,S71,IF(T$2&lt;=$F$1,'PianificazionePMO(CFI-ACN)'!QE14+'PianificazionePMO(CFI-ACN)'!UH14+'PianificazionePMO(CFI-ACN)'!YK14,S71+$I71))</f>
        <v>0</v>
      </c>
      <c r="U71" s="374">
        <f>IF(U$3=1,T71,IF(U$2&lt;=$F$1,'PianificazionePMO(CFI-ACN)'!QF14+'PianificazionePMO(CFI-ACN)'!UI14+'PianificazionePMO(CFI-ACN)'!YL14,T71+$I71))</f>
        <v>0</v>
      </c>
      <c r="V71" s="374">
        <f>IF(V$3=1,U71,IF(V$2&lt;=$F$1,'PianificazionePMO(CFI-ACN)'!QG14+'PianificazionePMO(CFI-ACN)'!UJ14+'PianificazionePMO(CFI-ACN)'!YM14,U71+$I71))</f>
        <v>0</v>
      </c>
      <c r="W71" s="374">
        <f>IF(W$3=1,V71,IF(W$2&lt;=$F$1,'PianificazionePMO(CFI-ACN)'!QH14+'PianificazionePMO(CFI-ACN)'!UK14+'PianificazionePMO(CFI-ACN)'!YN14,V71+$I71))</f>
        <v>0</v>
      </c>
      <c r="X71" s="374">
        <f>IF(X$3=1,W71,IF(X$2&lt;=$F$1,'PianificazionePMO(CFI-ACN)'!QI14+'PianificazionePMO(CFI-ACN)'!UL14+'PianificazionePMO(CFI-ACN)'!YO14,W71+$I71))</f>
        <v>0</v>
      </c>
      <c r="Y71" s="374">
        <f>IF(Y$3=1,X71,IF(Y$2&lt;=$F$1,'PianificazionePMO(CFI-ACN)'!QJ14+'PianificazionePMO(CFI-ACN)'!UM14+'PianificazionePMO(CFI-ACN)'!YP14,X71+$I71))</f>
        <v>0</v>
      </c>
      <c r="Z71" s="374">
        <f>IF(Z$3=1,Y71,IF(Z$2&lt;=$F$1,'PianificazionePMO(CFI-ACN)'!QK14+'PianificazionePMO(CFI-ACN)'!UN14+'PianificazionePMO(CFI-ACN)'!YQ14,Y71+$I71))</f>
        <v>0</v>
      </c>
      <c r="AA71" s="374">
        <f>IF(AA$3=1,Z71,IF(AA$2&lt;=$F$1,'PianificazionePMO(CFI-ACN)'!QL14+'PianificazionePMO(CFI-ACN)'!UO14+'PianificazionePMO(CFI-ACN)'!YR14,Z71+$I71))</f>
        <v>0</v>
      </c>
      <c r="AB71" s="374">
        <f>IF(AB$3=1,AA71,IF(AB$2&lt;=$F$1,'PianificazionePMO(CFI-ACN)'!QM14+'PianificazionePMO(CFI-ACN)'!UP14+'PianificazionePMO(CFI-ACN)'!YS14,AA71+$I71))</f>
        <v>0</v>
      </c>
      <c r="AC71" s="374">
        <f>IF(AC$3=1,AB71,IF(AC$2&lt;=$F$1,'PianificazionePMO(CFI-ACN)'!QN14+'PianificazionePMO(CFI-ACN)'!UQ14+'PianificazionePMO(CFI-ACN)'!YT14,AB71+$I71))</f>
        <v>0</v>
      </c>
      <c r="AD71" s="374">
        <f>IF(AD$3=1,AC71,IF(AD$2&lt;=$F$1,'PianificazionePMO(CFI-ACN)'!QO14+'PianificazionePMO(CFI-ACN)'!UR14+'PianificazionePMO(CFI-ACN)'!YU14,AC71+$I71))</f>
        <v>0</v>
      </c>
      <c r="AE71" s="374">
        <f>IF(AE$3=1,AD71,IF(AE$2&lt;=$F$1,'PianificazionePMO(CFI-ACN)'!QP14+'PianificazionePMO(CFI-ACN)'!US14+'PianificazionePMO(CFI-ACN)'!YV14,AD71+$I71))</f>
        <v>0</v>
      </c>
      <c r="AF71" s="374">
        <f>IF(AF$3=1,AE71,IF(AF$2&lt;=$F$1,'PianificazionePMO(CFI-ACN)'!QQ14+'PianificazionePMO(CFI-ACN)'!UT14+'PianificazionePMO(CFI-ACN)'!YW14,AE71+$I71))</f>
        <v>0</v>
      </c>
      <c r="AG71" s="374">
        <f>IF(AG$3=1,AF71,IF(AG$2&lt;=$F$1,'PianificazionePMO(CFI-ACN)'!QR14+'PianificazionePMO(CFI-ACN)'!UU14+'PianificazionePMO(CFI-ACN)'!YX14,AF71+$I71))</f>
        <v>0</v>
      </c>
      <c r="AH71" s="374">
        <f>IF(AH$3=1,AG71,IF(AH$2&lt;=$F$1,'PianificazionePMO(CFI-ACN)'!QS14+'PianificazionePMO(CFI-ACN)'!UV14+'PianificazionePMO(CFI-ACN)'!YY14,AG71+$I71))</f>
        <v>0</v>
      </c>
      <c r="AI71" s="374">
        <f>IF(AI$3=1,AH71,IF(AI$2&lt;=$F$1,'PianificazionePMO(CFI-ACN)'!QT14+'PianificazionePMO(CFI-ACN)'!UW14+'PianificazionePMO(CFI-ACN)'!YZ14,AH71+$I71))</f>
        <v>0</v>
      </c>
      <c r="AJ71" s="374">
        <f>IF(AJ$3=1,AI71,IF(AJ$2&lt;=$F$1,'PianificazionePMO(CFI-ACN)'!QU14+'PianificazionePMO(CFI-ACN)'!UX14+'PianificazionePMO(CFI-ACN)'!ZA14,AI71+$I71))</f>
        <v>0</v>
      </c>
      <c r="AK71" s="374">
        <f>IF(AK$3=1,AJ71,IF(AK$2&lt;=$F$1,'PianificazionePMO(CFI-ACN)'!QV14+'PianificazionePMO(CFI-ACN)'!UY14+'PianificazionePMO(CFI-ACN)'!ZB14,AJ71+$I71))</f>
        <v>0</v>
      </c>
      <c r="AL71" s="374">
        <f>IF(AL$3=1,AK71,IF(AL$2&lt;=$F$1,'PianificazionePMO(CFI-ACN)'!QW14+'PianificazionePMO(CFI-ACN)'!UZ14+'PianificazionePMO(CFI-ACN)'!ZC14,AK71+$I71))</f>
        <v>0</v>
      </c>
      <c r="AM71" s="374">
        <f>IF(AM$3=1,AL71,IF(AM$2&lt;=$F$1,'PianificazionePMO(CFI-ACN)'!QX14+'PianificazionePMO(CFI-ACN)'!VA14+'PianificazionePMO(CFI-ACN)'!ZD14,AL71+$I71))</f>
        <v>0</v>
      </c>
      <c r="AN71" s="374">
        <f>IF(AN$3=1,AM71,IF(AN$2&lt;=$F$1,'PianificazionePMO(CFI-ACN)'!QY14+'PianificazionePMO(CFI-ACN)'!VB14+'PianificazionePMO(CFI-ACN)'!ZE14,AM71+$I71))</f>
        <v>0</v>
      </c>
      <c r="AO71" s="374">
        <f>IF(AO$3=1,AN71,IF(AO$2&lt;=$F$1,'PianificazionePMO(CFI-ACN)'!QZ14+'PianificazionePMO(CFI-ACN)'!VC14+'PianificazionePMO(CFI-ACN)'!ZF14,AN71+$I71))</f>
        <v>0</v>
      </c>
      <c r="AP71" s="374">
        <f>IF(AP$3=1,AO71,IF(AP$2&lt;=$F$1,'PianificazionePMO(CFI-ACN)'!RA14+'PianificazionePMO(CFI-ACN)'!VD14+'PianificazionePMO(CFI-ACN)'!ZG14,AO71+$I71))</f>
        <v>0</v>
      </c>
      <c r="AQ71" s="374">
        <f>IF(AQ$3=1,AP71,IF(AQ$2&lt;=$F$1,'PianificazionePMO(CFI-ACN)'!RB14+'PianificazionePMO(CFI-ACN)'!VE14+'PianificazionePMO(CFI-ACN)'!ZH14,AP71+$I71))</f>
        <v>0</v>
      </c>
      <c r="AR71" s="374">
        <f>IF(AR$3=1,AQ71,IF(AR$2&lt;=$F$1,'PianificazionePMO(CFI-ACN)'!RC14+'PianificazionePMO(CFI-ACN)'!VF14+'PianificazionePMO(CFI-ACN)'!ZI14,AQ71+$I71))</f>
        <v>0</v>
      </c>
      <c r="AS71" s="374">
        <f>IF(AS$3=1,AR71,IF(AS$2&lt;=$F$1,'PianificazionePMO(CFI-ACN)'!RD14+'PianificazionePMO(CFI-ACN)'!VG14+'PianificazionePMO(CFI-ACN)'!ZJ14,AR71+$I71))</f>
        <v>0</v>
      </c>
      <c r="AT71" s="374">
        <f>IF(AT$3=1,AS71,IF(AT$2&lt;=$F$1,'PianificazionePMO(CFI-ACN)'!RE14+'PianificazionePMO(CFI-ACN)'!VH14+'PianificazionePMO(CFI-ACN)'!ZK14,AS71+$I71))</f>
        <v>0</v>
      </c>
      <c r="AU71" s="374">
        <f>IF(AU$3=1,AT71,IF(AU$2&lt;=$F$1,'PianificazionePMO(CFI-ACN)'!RF14+'PianificazionePMO(CFI-ACN)'!VI14+'PianificazionePMO(CFI-ACN)'!ZL14,AT71+$I71))</f>
        <v>0</v>
      </c>
      <c r="AV71" s="374">
        <f>IF(AV$3=1,AU71,IF(AV$2&lt;=$F$1,'PianificazionePMO(CFI-ACN)'!RG14+'PianificazionePMO(CFI-ACN)'!VJ14+'PianificazionePMO(CFI-ACN)'!ZM14,AU71+$I71))</f>
        <v>0</v>
      </c>
      <c r="AW71" s="374">
        <f>IF(AW$3=1,AV71,IF(AW$2&lt;=$F$1,'PianificazionePMO(CFI-ACN)'!RH14+'PianificazionePMO(CFI-ACN)'!VK14+'PianificazionePMO(CFI-ACN)'!ZN14,AV71+$I71))</f>
        <v>0</v>
      </c>
      <c r="AX71" s="374">
        <f>IF(AX$3=1,AW71,IF(AX$2&lt;=$F$1,'PianificazionePMO(CFI-ACN)'!RI14+'PianificazionePMO(CFI-ACN)'!VL14+'PianificazionePMO(CFI-ACN)'!ZO14,AW71+$I71))</f>
        <v>0</v>
      </c>
      <c r="AY71" s="374">
        <f>IF(AY$3=1,AX71,IF(AY$2&lt;=$F$1,'PianificazionePMO(CFI-ACN)'!RJ14+'PianificazionePMO(CFI-ACN)'!VM14+'PianificazionePMO(CFI-ACN)'!ZP14,AX71+$I71))</f>
        <v>0</v>
      </c>
      <c r="AZ71" s="374">
        <f>IF(AZ$3=1,AY71,IF(AZ$2&lt;=$F$1,'PianificazionePMO(CFI-ACN)'!RK14+'PianificazionePMO(CFI-ACN)'!VN14+'PianificazionePMO(CFI-ACN)'!ZQ14,AY71+$I71))</f>
        <v>0</v>
      </c>
      <c r="BA71" s="374">
        <f>IF(BA$3=1,AZ71,IF(BA$2&lt;=$F$1,'PianificazionePMO(CFI-ACN)'!RL14+'PianificazionePMO(CFI-ACN)'!VO14+'PianificazionePMO(CFI-ACN)'!ZR14,AZ71+$I71))</f>
        <v>0</v>
      </c>
      <c r="BB71" s="374">
        <f>IF(BB$3=1,BA71,IF(BB$2&lt;=$F$1,'PianificazionePMO(CFI-ACN)'!RM14+'PianificazionePMO(CFI-ACN)'!VP14+'PianificazionePMO(CFI-ACN)'!ZS14,BA71+$I71))</f>
        <v>0</v>
      </c>
      <c r="BC71" s="374">
        <f>IF(BC$3=1,BB71,IF(BC$2&lt;=$F$1,'PianificazionePMO(CFI-ACN)'!RN14+'PianificazionePMO(CFI-ACN)'!VQ14+'PianificazionePMO(CFI-ACN)'!ZT14,BB71+$I71))</f>
        <v>0</v>
      </c>
      <c r="BD71" s="374">
        <f>IF(BD$3=1,BC71,IF(BD$2&lt;=$F$1,'PianificazionePMO(CFI-ACN)'!RO14+'PianificazionePMO(CFI-ACN)'!VR14+'PianificazionePMO(CFI-ACN)'!ZU14,BC71+$I71))</f>
        <v>0</v>
      </c>
      <c r="BE71" s="374">
        <f>IF(BE$3=1,BD71,IF(BE$2&lt;=$F$1,'PianificazionePMO(CFI-ACN)'!RP14+'PianificazionePMO(CFI-ACN)'!VS14+'PianificazionePMO(CFI-ACN)'!ZV14,BD71+$I71))</f>
        <v>0</v>
      </c>
      <c r="BF71" s="374">
        <f>IF(BF$3=1,BE71,IF(BF$2&lt;=$F$1,'PianificazionePMO(CFI-ACN)'!RQ14+'PianificazionePMO(CFI-ACN)'!VT14+'PianificazionePMO(CFI-ACN)'!ZW14,BE71+$I71))</f>
        <v>0</v>
      </c>
      <c r="BG71" s="374">
        <f>IF(BG$3=1,BF71,IF(BG$2&lt;=$F$1,'PianificazionePMO(CFI-ACN)'!RR14+'PianificazionePMO(CFI-ACN)'!VU14+'PianificazionePMO(CFI-ACN)'!ZX14,BF71+$I71))</f>
        <v>0</v>
      </c>
      <c r="BH71" s="374">
        <f>IF(BH$3=1,BG71,IF(BH$2&lt;=$F$1,'PianificazionePMO(CFI-ACN)'!RS14+'PianificazionePMO(CFI-ACN)'!VV14+'PianificazionePMO(CFI-ACN)'!ZY14,BG71+$I71))</f>
        <v>0</v>
      </c>
      <c r="BI71" s="374">
        <f>IF(BI$3=1,BH71,IF(BI$2&lt;=$F$1,'PianificazionePMO(CFI-ACN)'!RT14+'PianificazionePMO(CFI-ACN)'!VW14+'PianificazionePMO(CFI-ACN)'!ZZ14,BH71+$I71))</f>
        <v>0</v>
      </c>
      <c r="BJ71" s="374">
        <f>IF(BJ$3=1,BI71,IF(BJ$2&lt;=$F$1,'PianificazionePMO(CFI-ACN)'!RU14+'PianificazionePMO(CFI-ACN)'!VX14+'PianificazionePMO(CFI-ACN)'!AAA14,BI71+$I71))</f>
        <v>0</v>
      </c>
      <c r="BK71" s="374">
        <f>IF(BK$3=1,BJ71,IF(BK$2&lt;=$F$1,'PianificazionePMO(CFI-ACN)'!RV14+'PianificazionePMO(CFI-ACN)'!VY14+'PianificazionePMO(CFI-ACN)'!AAB14,BJ71+$I71))</f>
        <v>0</v>
      </c>
      <c r="BL71" s="374">
        <f>IF(BL$3=1,BK71,IF(BL$2&lt;=$F$1,'PianificazionePMO(CFI-ACN)'!RW14+'PianificazionePMO(CFI-ACN)'!VZ14+'PianificazionePMO(CFI-ACN)'!AAC14,BK71+$I71))</f>
        <v>0</v>
      </c>
      <c r="BM71" s="374">
        <f>IF(BM$3=1,BL71,IF(BM$2&lt;=$F$1,'PianificazionePMO(CFI-ACN)'!RX14+'PianificazionePMO(CFI-ACN)'!WA14+'PianificazionePMO(CFI-ACN)'!AAD14,BL71+$I71))</f>
        <v>0</v>
      </c>
      <c r="BN71" s="374">
        <f>IF(BN$3=1,BM71,IF(BN$2&lt;=$F$1,'PianificazionePMO(CFI-ACN)'!RY14+'PianificazionePMO(CFI-ACN)'!WB14+'PianificazionePMO(CFI-ACN)'!AAE14,BM71+$I71))</f>
        <v>0</v>
      </c>
      <c r="BO71" s="374">
        <f>IF(BO$3=1,BN71,IF(BO$2&lt;=$F$1,'PianificazionePMO(CFI-ACN)'!RZ14+'PianificazionePMO(CFI-ACN)'!WC14+'PianificazionePMO(CFI-ACN)'!AAF14,BN71+$I71))</f>
        <v>0</v>
      </c>
      <c r="BP71" s="374">
        <f>IF(BP$3=1,BO71,IF(BP$2&lt;=$F$1,'PianificazionePMO(CFI-ACN)'!SA14+'PianificazionePMO(CFI-ACN)'!WD14+'PianificazionePMO(CFI-ACN)'!AAG14,BO71+$I71))</f>
        <v>0</v>
      </c>
      <c r="BQ71" s="374">
        <f>IF(BQ$3=1,BP71,IF(BQ$2&lt;=$F$1,'PianificazionePMO(CFI-ACN)'!SB14+'PianificazionePMO(CFI-ACN)'!WE14+'PianificazionePMO(CFI-ACN)'!AAH14,BP71+$I71))</f>
        <v>0</v>
      </c>
      <c r="BR71" s="374">
        <f>IF(BR$3=1,BQ71,IF(BR$2&lt;=$F$1,'PianificazionePMO(CFI-ACN)'!SC14+'PianificazionePMO(CFI-ACN)'!WF14+'PianificazionePMO(CFI-ACN)'!AAI14,BQ71+$I71))</f>
        <v>0</v>
      </c>
      <c r="BS71" s="374">
        <f>IF(BS$3=1,BR71,IF(BS$2&lt;=$F$1,'PianificazionePMO(CFI-ACN)'!SD14+'PianificazionePMO(CFI-ACN)'!WG14+'PianificazionePMO(CFI-ACN)'!AAJ14,BR71+$I71))</f>
        <v>0</v>
      </c>
      <c r="BT71" s="374">
        <f>IF(BT$3=1,BS71,IF(BT$2&lt;=$F$1,'PianificazionePMO(CFI-ACN)'!SE14+'PianificazionePMO(CFI-ACN)'!WH14+'PianificazionePMO(CFI-ACN)'!AAK14,BS71+$I71))</f>
        <v>0</v>
      </c>
      <c r="BU71" s="374">
        <f>IF(BU$3=1,BT71,IF(BU$2&lt;=$F$1,'PianificazionePMO(CFI-ACN)'!SF14+'PianificazionePMO(CFI-ACN)'!WI14+'PianificazionePMO(CFI-ACN)'!AAL14,BT71+$I71))</f>
        <v>0</v>
      </c>
      <c r="BV71" s="374">
        <f>IF(BV$3=1,BU71,IF(BV$2&lt;=$F$1,'PianificazionePMO(CFI-ACN)'!SG14+'PianificazionePMO(CFI-ACN)'!WJ14+'PianificazionePMO(CFI-ACN)'!AAM14,BU71+$I71))</f>
        <v>0</v>
      </c>
      <c r="BW71" s="374">
        <f>IF(BW$3=1,BV71,IF(BW$2&lt;=$F$1,'PianificazionePMO(CFI-ACN)'!SH14+'PianificazionePMO(CFI-ACN)'!WK14+'PianificazionePMO(CFI-ACN)'!AAN14,BV71+$I71))</f>
        <v>0</v>
      </c>
      <c r="BX71" s="374">
        <f>IF(BX$3=1,BW71,IF(BX$2&lt;=$F$1,'PianificazionePMO(CFI-ACN)'!SI14+'PianificazionePMO(CFI-ACN)'!WL14+'PianificazionePMO(CFI-ACN)'!AAO14,BW71+$I71))</f>
        <v>0</v>
      </c>
      <c r="BY71" s="374">
        <f>IF(BY$3=1,BX71,IF(BY$2&lt;=$F$1,'PianificazionePMO(CFI-ACN)'!SJ14+'PianificazionePMO(CFI-ACN)'!WM14+'PianificazionePMO(CFI-ACN)'!AAP14,BX71+$I71))</f>
        <v>0</v>
      </c>
      <c r="BZ71" s="374">
        <f>IF(BZ$3=1,BY71,IF(BZ$2&lt;=$F$1,'PianificazionePMO(CFI-ACN)'!SK14+'PianificazionePMO(CFI-ACN)'!WN14+'PianificazionePMO(CFI-ACN)'!AAQ14,BY71+$I71))</f>
        <v>0</v>
      </c>
      <c r="CA71" s="374">
        <f>IF(CA$3=1,BZ71,IF(CA$2&lt;=$F$1,'PianificazionePMO(CFI-ACN)'!SL14+'PianificazionePMO(CFI-ACN)'!WO14+'PianificazionePMO(CFI-ACN)'!AAR14,BZ71+$I71))</f>
        <v>0</v>
      </c>
      <c r="CB71" s="374">
        <f>IF(CB$3=1,CA71,IF(CB$2&lt;=$F$1,'PianificazionePMO(CFI-ACN)'!SM14+'PianificazionePMO(CFI-ACN)'!WP14+'PianificazionePMO(CFI-ACN)'!AAS14,CA71+$I71))</f>
        <v>0</v>
      </c>
      <c r="CC71" s="374">
        <f>IF(CC$3=1,CB71,IF(CC$2&lt;=$F$1,'PianificazionePMO(CFI-ACN)'!SN14+'PianificazionePMO(CFI-ACN)'!WQ14+'PianificazionePMO(CFI-ACN)'!AAT14,CB71+$I71))</f>
        <v>0</v>
      </c>
      <c r="CD71" s="374">
        <f>IF(CD$3=1,CC71,IF(CD$2&lt;=$F$1,'PianificazionePMO(CFI-ACN)'!SO14+'PianificazionePMO(CFI-ACN)'!WR14+'PianificazionePMO(CFI-ACN)'!AAU14,CC71+$I71))</f>
        <v>0</v>
      </c>
      <c r="CE71" s="374">
        <f>IF(CE$3=1,CD71,IF(CE$2&lt;=$F$1,'PianificazionePMO(CFI-ACN)'!SP14+'PianificazionePMO(CFI-ACN)'!WS14+'PianificazionePMO(CFI-ACN)'!AAV14,CD71+$I71))</f>
        <v>0</v>
      </c>
      <c r="CF71" s="374">
        <f>IF(CF$3=1,CE71,IF(CF$2&lt;=$F$1,'PianificazionePMO(CFI-ACN)'!SQ14+'PianificazionePMO(CFI-ACN)'!WT14+'PianificazionePMO(CFI-ACN)'!AAW14,CE71+$I71))</f>
        <v>0</v>
      </c>
      <c r="CG71" s="374">
        <f>IF(CG$3=1,CF71,IF(CG$2&lt;=$F$1,'PianificazionePMO(CFI-ACN)'!SR14+'PianificazionePMO(CFI-ACN)'!WU14+'PianificazionePMO(CFI-ACN)'!AAX14,CF71+$I71))</f>
        <v>0</v>
      </c>
      <c r="CH71" s="374">
        <f>IF(CH$3=1,CG71,IF(CH$2&lt;=$F$1,'PianificazionePMO(CFI-ACN)'!SS14+'PianificazionePMO(CFI-ACN)'!WV14+'PianificazionePMO(CFI-ACN)'!AAY14,CG71+$I71))</f>
        <v>0</v>
      </c>
      <c r="CI71" s="374">
        <f>IF(CI$3=1,CH71,IF(CI$2&lt;=$F$1,'PianificazionePMO(CFI-ACN)'!ST14+'PianificazionePMO(CFI-ACN)'!WW14+'PianificazionePMO(CFI-ACN)'!AAZ14,CH71+$I71))</f>
        <v>0</v>
      </c>
      <c r="CJ71" s="374">
        <f>IF(CJ$3=1,CI71,IF(CJ$2&lt;=$F$1,'PianificazionePMO(CFI-ACN)'!SU14+'PianificazionePMO(CFI-ACN)'!WX14+'PianificazionePMO(CFI-ACN)'!ABA14,CI71+$I71))</f>
        <v>0</v>
      </c>
      <c r="CK71" s="374">
        <f>IF(CK$3=1,CJ71,IF(CK$2&lt;=$F$1,'PianificazionePMO(CFI-ACN)'!SV14+'PianificazionePMO(CFI-ACN)'!WY14+'PianificazionePMO(CFI-ACN)'!ABB14,CJ71+$I71))</f>
        <v>0</v>
      </c>
      <c r="CL71" s="374">
        <f>IF(CL$3=1,CK71,IF(CL$2&lt;=$F$1,'PianificazionePMO(CFI-ACN)'!SW14+'PianificazionePMO(CFI-ACN)'!WZ14+'PianificazionePMO(CFI-ACN)'!ABC14,CK71+$I71))</f>
        <v>0</v>
      </c>
      <c r="CM71" s="374">
        <f>IF(CM$3=1,CL71,IF(CM$2&lt;=$F$1,'PianificazionePMO(CFI-ACN)'!SX14+'PianificazionePMO(CFI-ACN)'!XA14+'PianificazionePMO(CFI-ACN)'!ABD14,CL71+$I71))</f>
        <v>0</v>
      </c>
      <c r="CN71" s="374">
        <f>IF(CN$3=1,CM71,IF(CN$2&lt;=$F$1,'PianificazionePMO(CFI-ACN)'!SY14+'PianificazionePMO(CFI-ACN)'!XB14+'PianificazionePMO(CFI-ACN)'!ABE14,CM71+$I71))</f>
        <v>0</v>
      </c>
      <c r="CO71" s="374">
        <f>IF(CO$3=1,CN71,IF(CO$2&lt;=$F$1,'PianificazionePMO(CFI-ACN)'!SZ14+'PianificazionePMO(CFI-ACN)'!XC14+'PianificazionePMO(CFI-ACN)'!ABF14,CN71+$I71))</f>
        <v>0</v>
      </c>
      <c r="CP71" s="374">
        <f>IF(CP$3=1,CO71,IF(CP$2&lt;=$F$1,'PianificazionePMO(CFI-ACN)'!TA14+'PianificazionePMO(CFI-ACN)'!XD14+'PianificazionePMO(CFI-ACN)'!ABG14,CO71+$I71))</f>
        <v>0</v>
      </c>
      <c r="CQ71" s="374">
        <f>IF(CQ$3=1,CP71,IF(CQ$2&lt;=$F$1,'PianificazionePMO(CFI-ACN)'!TB14+'PianificazionePMO(CFI-ACN)'!XE14+'PianificazionePMO(CFI-ACN)'!ABH14,CP71+$I71))</f>
        <v>0</v>
      </c>
      <c r="CR71" s="374">
        <f>IF(CR$3=1,CQ71,IF(CR$2&lt;=$F$1,'PianificazionePMO(CFI-ACN)'!TC14+'PianificazionePMO(CFI-ACN)'!XF14+'PianificazionePMO(CFI-ACN)'!ABI14,CQ71+$I71))</f>
        <v>0</v>
      </c>
      <c r="CS71" s="374">
        <f>IF(CS$3=1,CR71,IF(CS$2&lt;=$F$1,'PianificazionePMO(CFI-ACN)'!TD14+'PianificazionePMO(CFI-ACN)'!XG14+'PianificazionePMO(CFI-ACN)'!ABJ14,CR71+$I71))</f>
        <v>0</v>
      </c>
      <c r="CT71" s="374">
        <f>IF(CT$3=1,CS71,IF(CT$2&lt;=$F$1,'PianificazionePMO(CFI-ACN)'!TE14+'PianificazionePMO(CFI-ACN)'!XH14+'PianificazionePMO(CFI-ACN)'!ABK14,CS71+$I71))</f>
        <v>0</v>
      </c>
      <c r="CU71" s="374">
        <f>IF(CU$3=1,CT71,IF(CU$2&lt;=$F$1,'PianificazionePMO(CFI-ACN)'!TF14+'PianificazionePMO(CFI-ACN)'!XI14+'PianificazionePMO(CFI-ACN)'!ABL14,CT71+$I71))</f>
        <v>0</v>
      </c>
      <c r="CV71" s="374">
        <f>IF(CV$3=1,CU71,IF(CV$2&lt;=$F$1,'PianificazionePMO(CFI-ACN)'!TG14+'PianificazionePMO(CFI-ACN)'!XJ14+'PianificazionePMO(CFI-ACN)'!ABM14,CU71+$I71))</f>
        <v>0</v>
      </c>
      <c r="CW71" s="374">
        <f>IF(CW$3=1,CV71,IF(CW$2&lt;=$F$1,'PianificazionePMO(CFI-ACN)'!TH14+'PianificazionePMO(CFI-ACN)'!XK14+'PianificazionePMO(CFI-ACN)'!ABN14,CV71+$I71))</f>
        <v>0</v>
      </c>
      <c r="CX71" s="374">
        <f>IF(CX$3=1,CW71,IF(CX$2&lt;=$F$1,'PianificazionePMO(CFI-ACN)'!TI14+'PianificazionePMO(CFI-ACN)'!XL14+'PianificazionePMO(CFI-ACN)'!ABO14,CW71+$I71))</f>
        <v>0</v>
      </c>
      <c r="CY71" s="374">
        <f>IF(CY$3=1,CX71,IF(CY$2&lt;=$F$1,'PianificazionePMO(CFI-ACN)'!TJ14+'PianificazionePMO(CFI-ACN)'!XM14+'PianificazionePMO(CFI-ACN)'!ABP14,CX71+$I71))</f>
        <v>0</v>
      </c>
      <c r="CZ71" s="374">
        <f>IF(CZ$3=1,CY71,IF(CZ$2&lt;=$F$1,'PianificazionePMO(CFI-ACN)'!TK14+'PianificazionePMO(CFI-ACN)'!XN14+'PianificazionePMO(CFI-ACN)'!ABQ14,CY71+$I71))</f>
        <v>0</v>
      </c>
      <c r="DA71" s="374">
        <f>IF(DA$3=1,CZ71,IF(DA$2&lt;=$F$1,'PianificazionePMO(CFI-ACN)'!TL14+'PianificazionePMO(CFI-ACN)'!XO14+'PianificazionePMO(CFI-ACN)'!ABR14,CZ71+$I71))</f>
        <v>0</v>
      </c>
      <c r="DB71" s="374">
        <f>IF(DB$3=1,DA71,IF(DB$2&lt;=$F$1,'PianificazionePMO(CFI-ACN)'!TM14+'PianificazionePMO(CFI-ACN)'!XP14+'PianificazionePMO(CFI-ACN)'!ABS14,DA71+$I71))</f>
        <v>0</v>
      </c>
      <c r="DC71" s="374">
        <f>IF(DC$3=1,DB71,IF(DC$2&lt;=$F$1,'PianificazionePMO(CFI-ACN)'!TN14+'PianificazionePMO(CFI-ACN)'!XQ14+'PianificazionePMO(CFI-ACN)'!ABT14,DB71+$I71))</f>
        <v>0</v>
      </c>
      <c r="DD71" s="374">
        <f>IF(DD$3=1,DC71,IF(DD$2&lt;=$F$1,'PianificazionePMO(CFI-ACN)'!TO14+'PianificazionePMO(CFI-ACN)'!XR14+'PianificazionePMO(CFI-ACN)'!ABU14,DC71+$I71))</f>
        <v>0</v>
      </c>
      <c r="DE71" s="374">
        <f>IF(DE$3=1,DD71,IF(DE$2&lt;=$F$1,'PianificazionePMO(CFI-ACN)'!TP14+'PianificazionePMO(CFI-ACN)'!XS14+'PianificazionePMO(CFI-ACN)'!ABV14,DD71+$I71))</f>
        <v>0</v>
      </c>
      <c r="DF71" s="374">
        <f>IF(DF$3=1,DE71,IF(DF$2&lt;=$F$1,'PianificazionePMO(CFI-ACN)'!TQ14+'PianificazionePMO(CFI-ACN)'!XT14+'PianificazionePMO(CFI-ACN)'!ABW14,DE71+$I71))</f>
        <v>0</v>
      </c>
      <c r="DG71" s="374">
        <f>IF(DG$3=1,DF71,IF(DG$2&lt;=$F$1,'PianificazionePMO(CFI-ACN)'!TR14+'PianificazionePMO(CFI-ACN)'!XU14+'PianificazionePMO(CFI-ACN)'!ABX14,DF71+$I71))</f>
        <v>0</v>
      </c>
      <c r="DH71" s="374">
        <f>IF(DH$3=1,DG71,IF(DH$2&lt;=$F$1,'PianificazionePMO(CFI-ACN)'!TS14+'PianificazionePMO(CFI-ACN)'!XV14+'PianificazionePMO(CFI-ACN)'!ABY14,DG71+$I71))</f>
        <v>0</v>
      </c>
      <c r="DI71" s="374">
        <f>IF(DI$3=1,DH71,IF(DI$2&lt;=$F$1,'PianificazionePMO(CFI-ACN)'!TT14+'PianificazionePMO(CFI-ACN)'!XW14+'PianificazionePMO(CFI-ACN)'!ABZ14,DH71+$I71))</f>
        <v>0</v>
      </c>
      <c r="DJ71" s="374">
        <f>IF(DJ$3=1,DI71,IF(DJ$2&lt;=$F$1,'PianificazionePMO(CFI-ACN)'!TU14+'PianificazionePMO(CFI-ACN)'!XX14+'PianificazionePMO(CFI-ACN)'!ACA14,DI71+$I71))</f>
        <v>0</v>
      </c>
      <c r="DK71" s="374"/>
      <c r="DL71" s="374"/>
      <c r="DM71" s="374"/>
      <c r="DN71" s="371"/>
      <c r="DO71" s="371"/>
      <c r="DP71" s="371"/>
      <c r="DQ71" s="371"/>
      <c r="DR71" s="371"/>
      <c r="DS71" s="371"/>
      <c r="DT71" s="371"/>
      <c r="DU71" s="371"/>
      <c r="DV71" s="371"/>
      <c r="DW71" s="371"/>
      <c r="DX71" s="371"/>
      <c r="DY71" s="371"/>
      <c r="DZ71" s="371"/>
      <c r="EA71" s="371"/>
      <c r="EB71" s="371"/>
      <c r="EC71" s="371"/>
      <c r="ED71" s="371"/>
      <c r="EE71" s="371"/>
      <c r="EF71" s="371"/>
      <c r="EG71" s="371"/>
      <c r="EH71" s="371"/>
      <c r="EI71" s="371"/>
      <c r="EJ71" s="371"/>
      <c r="EK71" s="371"/>
      <c r="EL71" s="371"/>
      <c r="EM71" s="371"/>
      <c r="EN71" s="371"/>
      <c r="EO71" s="371"/>
      <c r="EP71" s="371"/>
      <c r="EQ71" s="371"/>
      <c r="ER71" s="371"/>
      <c r="ES71" s="371"/>
      <c r="ET71" s="371"/>
      <c r="EU71" s="371"/>
      <c r="EV71" s="371"/>
      <c r="EW71" s="371"/>
      <c r="EX71" s="371"/>
      <c r="EY71" s="371"/>
      <c r="EZ71" s="371"/>
      <c r="FA71" s="371"/>
      <c r="FB71" s="371"/>
      <c r="FC71" s="371"/>
      <c r="FD71" s="371"/>
      <c r="FE71" s="371"/>
      <c r="FF71" s="371"/>
      <c r="FG71" s="371"/>
      <c r="FH71" s="371"/>
      <c r="FI71" s="371"/>
      <c r="FJ71" s="371"/>
    </row>
    <row r="72" spans="1:166" outlineLevel="1">
      <c r="A72" s="824"/>
      <c r="B72" s="362" t="str">
        <f t="shared" si="31"/>
        <v>P59-Deploy &amp; Change CRMT</v>
      </c>
      <c r="C72" s="362" t="str">
        <f t="shared" si="32"/>
        <v>AO004511_YYY50</v>
      </c>
      <c r="D72" s="362" t="str">
        <f t="shared" si="33"/>
        <v>Gestione VAS</v>
      </c>
      <c r="E72" s="369">
        <f>VLOOKUP(C72,'Lista PMO'!B:AB,27,FALSE)</f>
        <v>0</v>
      </c>
      <c r="F72" s="370">
        <f>VLOOKUP(C72,'Lista PMO'!$B$1:$BO$42,64,FALSE)</f>
        <v>0</v>
      </c>
      <c r="G72" s="369">
        <f t="shared" si="36"/>
        <v>0</v>
      </c>
      <c r="H72" s="378">
        <f>IFERROR(F72/(NETWORKDAYS($N$2,$F$1,hol!$A$1:$A$8)),0)</f>
        <v>0</v>
      </c>
      <c r="I72" s="378">
        <f>IFERROR(G72/((NETWORKDAYS($F$1+1,$L12,hol!$A$1:$A$9)+$J$1)),0)</f>
        <v>0</v>
      </c>
      <c r="J72" s="378">
        <f t="shared" si="35"/>
        <v>0</v>
      </c>
      <c r="K72" s="389">
        <f>VLOOKUP(C72,'PianificazionePMO(CFI-ACN)'!$B$7:$I$34,7,FALSE)</f>
        <v>43271</v>
      </c>
      <c r="L72" s="389">
        <f>VLOOKUP(C72,'PianificazionePMO(CFI-ACN)'!$B$7:$I$34,8,FALSE)</f>
        <v>43315</v>
      </c>
      <c r="N72" s="374">
        <f>IF(N$3=1,M72,IF(N$2&lt;=$F$1,'PianificazionePMO(CFI-ACN)'!PY15+'PianificazionePMO(CFI-ACN)'!UB15+'PianificazionePMO(CFI-ACN)'!YE15,M72+$I72))</f>
        <v>0</v>
      </c>
      <c r="O72" s="374">
        <f>IF(O$3=1,N72,IF(O$2&lt;=$F$1,'PianificazionePMO(CFI-ACN)'!PZ15+'PianificazionePMO(CFI-ACN)'!UC15+'PianificazionePMO(CFI-ACN)'!YF15,N72+$I72))</f>
        <v>0</v>
      </c>
      <c r="P72" s="374">
        <f>IF(P$3=1,O72,IF(P$2&lt;=$F$1,'PianificazionePMO(CFI-ACN)'!QA15+'PianificazionePMO(CFI-ACN)'!UD15+'PianificazionePMO(CFI-ACN)'!YG15,O72+$I72))</f>
        <v>0</v>
      </c>
      <c r="Q72" s="374">
        <f>IF(Q$3=1,P72,IF(Q$2&lt;=$F$1,'PianificazionePMO(CFI-ACN)'!QB15+'PianificazionePMO(CFI-ACN)'!UE15+'PianificazionePMO(CFI-ACN)'!YH15,P72+$I72))</f>
        <v>0</v>
      </c>
      <c r="R72" s="374">
        <f>IF(R$3=1,Q72,IF(R$2&lt;=$F$1,'PianificazionePMO(CFI-ACN)'!QC15+'PianificazionePMO(CFI-ACN)'!UF15+'PianificazionePMO(CFI-ACN)'!YI15,Q72+$I72))</f>
        <v>0</v>
      </c>
      <c r="S72" s="374">
        <f>IF(S$3=1,R72,IF(S$2&lt;=$F$1,'PianificazionePMO(CFI-ACN)'!QD15+'PianificazionePMO(CFI-ACN)'!UG15+'PianificazionePMO(CFI-ACN)'!YJ15,R72+$I72))</f>
        <v>0</v>
      </c>
      <c r="T72" s="374">
        <f>IF(T$3=1,S72,IF(T$2&lt;=$F$1,'PianificazionePMO(CFI-ACN)'!QE15+'PianificazionePMO(CFI-ACN)'!UH15+'PianificazionePMO(CFI-ACN)'!YK15,S72+$I72))</f>
        <v>0</v>
      </c>
      <c r="U72" s="374">
        <f>IF(U$3=1,T72,IF(U$2&lt;=$F$1,'PianificazionePMO(CFI-ACN)'!QF15+'PianificazionePMO(CFI-ACN)'!UI15+'PianificazionePMO(CFI-ACN)'!YL15,T72+$I72))</f>
        <v>0</v>
      </c>
      <c r="V72" s="374">
        <f>IF(V$3=1,U72,IF(V$2&lt;=$F$1,'PianificazionePMO(CFI-ACN)'!QG15+'PianificazionePMO(CFI-ACN)'!UJ15+'PianificazionePMO(CFI-ACN)'!YM15,U72+$I72))</f>
        <v>0</v>
      </c>
      <c r="W72" s="374">
        <f>IF(W$3=1,V72,IF(W$2&lt;=$F$1,'PianificazionePMO(CFI-ACN)'!QH15+'PianificazionePMO(CFI-ACN)'!UK15+'PianificazionePMO(CFI-ACN)'!YN15,V72+$I72))</f>
        <v>0</v>
      </c>
      <c r="X72" s="374">
        <f>IF(X$3=1,W72,IF(X$2&lt;=$F$1,'PianificazionePMO(CFI-ACN)'!QI15+'PianificazionePMO(CFI-ACN)'!UL15+'PianificazionePMO(CFI-ACN)'!YO15,W72+$I72))</f>
        <v>0</v>
      </c>
      <c r="Y72" s="374">
        <f>IF(Y$3=1,X72,IF(Y$2&lt;=$F$1,'PianificazionePMO(CFI-ACN)'!QJ15+'PianificazionePMO(CFI-ACN)'!UM15+'PianificazionePMO(CFI-ACN)'!YP15,X72+$I72))</f>
        <v>0</v>
      </c>
      <c r="Z72" s="374">
        <f>IF(Z$3=1,Y72,IF(Z$2&lt;=$F$1,'PianificazionePMO(CFI-ACN)'!QK15+'PianificazionePMO(CFI-ACN)'!UN15+'PianificazionePMO(CFI-ACN)'!YQ15,Y72+$I72))</f>
        <v>0</v>
      </c>
      <c r="AA72" s="374">
        <f>IF(AA$3=1,Z72,IF(AA$2&lt;=$F$1,'PianificazionePMO(CFI-ACN)'!QL15+'PianificazionePMO(CFI-ACN)'!UO15+'PianificazionePMO(CFI-ACN)'!YR15,Z72+$I72))</f>
        <v>0</v>
      </c>
      <c r="AB72" s="374">
        <f>IF(AB$3=1,AA72,IF(AB$2&lt;=$F$1,'PianificazionePMO(CFI-ACN)'!QM15+'PianificazionePMO(CFI-ACN)'!UP15+'PianificazionePMO(CFI-ACN)'!YS15,AA72+$I72))</f>
        <v>0</v>
      </c>
      <c r="AC72" s="374">
        <f>IF(AC$3=1,AB72,IF(AC$2&lt;=$F$1,'PianificazionePMO(CFI-ACN)'!QN15+'PianificazionePMO(CFI-ACN)'!UQ15+'PianificazionePMO(CFI-ACN)'!YT15,AB72+$I72))</f>
        <v>0</v>
      </c>
      <c r="AD72" s="374">
        <f>IF(AD$3=1,AC72,IF(AD$2&lt;=$F$1,'PianificazionePMO(CFI-ACN)'!QO15+'PianificazionePMO(CFI-ACN)'!UR15+'PianificazionePMO(CFI-ACN)'!YU15,AC72+$I72))</f>
        <v>0</v>
      </c>
      <c r="AE72" s="374">
        <f>IF(AE$3=1,AD72,IF(AE$2&lt;=$F$1,'PianificazionePMO(CFI-ACN)'!QP15+'PianificazionePMO(CFI-ACN)'!US15+'PianificazionePMO(CFI-ACN)'!YV15,AD72+$I72))</f>
        <v>0</v>
      </c>
      <c r="AF72" s="374">
        <f>IF(AF$3=1,AE72,IF(AF$2&lt;=$F$1,'PianificazionePMO(CFI-ACN)'!QQ15+'PianificazionePMO(CFI-ACN)'!UT15+'PianificazionePMO(CFI-ACN)'!YW15,AE72+$I72))</f>
        <v>0</v>
      </c>
      <c r="AG72" s="374">
        <f>IF(AG$3=1,AF72,IF(AG$2&lt;=$F$1,'PianificazionePMO(CFI-ACN)'!QR15+'PianificazionePMO(CFI-ACN)'!UU15+'PianificazionePMO(CFI-ACN)'!YX15,AF72+$I72))</f>
        <v>0</v>
      </c>
      <c r="AH72" s="374">
        <f>IF(AH$3=1,AG72,IF(AH$2&lt;=$F$1,'PianificazionePMO(CFI-ACN)'!QS15+'PianificazionePMO(CFI-ACN)'!UV15+'PianificazionePMO(CFI-ACN)'!YY15,AG72+$I72))</f>
        <v>0</v>
      </c>
      <c r="AI72" s="374">
        <f>IF(AI$3=1,AH72,IF(AI$2&lt;=$F$1,'PianificazionePMO(CFI-ACN)'!QT15+'PianificazionePMO(CFI-ACN)'!UW15+'PianificazionePMO(CFI-ACN)'!YZ15,AH72+$I72))</f>
        <v>0</v>
      </c>
      <c r="AJ72" s="374">
        <f>IF(AJ$3=1,AI72,IF(AJ$2&lt;=$F$1,'PianificazionePMO(CFI-ACN)'!QU15+'PianificazionePMO(CFI-ACN)'!UX15+'PianificazionePMO(CFI-ACN)'!ZA15,AI72+$I72))</f>
        <v>0</v>
      </c>
      <c r="AK72" s="374">
        <f>IF(AK$3=1,AJ72,IF(AK$2&lt;=$F$1,'PianificazionePMO(CFI-ACN)'!QV15+'PianificazionePMO(CFI-ACN)'!UY15+'PianificazionePMO(CFI-ACN)'!ZB15,AJ72+$I72))</f>
        <v>0</v>
      </c>
      <c r="AL72" s="374">
        <f>IF(AL$3=1,AK72,IF(AL$2&lt;=$F$1,'PianificazionePMO(CFI-ACN)'!QW15+'PianificazionePMO(CFI-ACN)'!UZ15+'PianificazionePMO(CFI-ACN)'!ZC15,AK72+$I72))</f>
        <v>0</v>
      </c>
      <c r="AM72" s="374">
        <f>IF(AM$3=1,AL72,IF(AM$2&lt;=$F$1,'PianificazionePMO(CFI-ACN)'!QX15+'PianificazionePMO(CFI-ACN)'!VA15+'PianificazionePMO(CFI-ACN)'!ZD15,AL72+$I72))</f>
        <v>0</v>
      </c>
      <c r="AN72" s="374">
        <f>IF(AN$3=1,AM72,IF(AN$2&lt;=$F$1,'PianificazionePMO(CFI-ACN)'!QY15+'PianificazionePMO(CFI-ACN)'!VB15+'PianificazionePMO(CFI-ACN)'!ZE15,AM72+$I72))</f>
        <v>0</v>
      </c>
      <c r="AO72" s="374">
        <f>IF(AO$3=1,AN72,IF(AO$2&lt;=$F$1,'PianificazionePMO(CFI-ACN)'!QZ15+'PianificazionePMO(CFI-ACN)'!VC15+'PianificazionePMO(CFI-ACN)'!ZF15,AN72+$I72))</f>
        <v>0</v>
      </c>
      <c r="AP72" s="374">
        <f>IF(AP$3=1,AO72,IF(AP$2&lt;=$F$1,'PianificazionePMO(CFI-ACN)'!RA15+'PianificazionePMO(CFI-ACN)'!VD15+'PianificazionePMO(CFI-ACN)'!ZG15,AO72+$I72))</f>
        <v>0</v>
      </c>
      <c r="AQ72" s="374">
        <f>IF(AQ$3=1,AP72,IF(AQ$2&lt;=$F$1,'PianificazionePMO(CFI-ACN)'!RB15+'PianificazionePMO(CFI-ACN)'!VE15+'PianificazionePMO(CFI-ACN)'!ZH15,AP72+$I72))</f>
        <v>0</v>
      </c>
      <c r="AR72" s="374">
        <f>IF(AR$3=1,AQ72,IF(AR$2&lt;=$F$1,'PianificazionePMO(CFI-ACN)'!RC15+'PianificazionePMO(CFI-ACN)'!VF15+'PianificazionePMO(CFI-ACN)'!ZI15,AQ72+$I72))</f>
        <v>0</v>
      </c>
      <c r="AS72" s="374">
        <f>IF(AS$3=1,AR72,IF(AS$2&lt;=$F$1,'PianificazionePMO(CFI-ACN)'!RD15+'PianificazionePMO(CFI-ACN)'!VG15+'PianificazionePMO(CFI-ACN)'!ZJ15,AR72+$I72))</f>
        <v>0</v>
      </c>
      <c r="AT72" s="374">
        <f>IF(AT$3=1,AS72,IF(AT$2&lt;=$F$1,'PianificazionePMO(CFI-ACN)'!RE15+'PianificazionePMO(CFI-ACN)'!VH15+'PianificazionePMO(CFI-ACN)'!ZK15,AS72+$I72))</f>
        <v>0</v>
      </c>
      <c r="AU72" s="374">
        <f>IF(AU$3=1,AT72,IF(AU$2&lt;=$F$1,'PianificazionePMO(CFI-ACN)'!RF15+'PianificazionePMO(CFI-ACN)'!VI15+'PianificazionePMO(CFI-ACN)'!ZL15,AT72+$I72))</f>
        <v>0</v>
      </c>
      <c r="AV72" s="374">
        <f>IF(AV$3=1,AU72,IF(AV$2&lt;=$F$1,'PianificazionePMO(CFI-ACN)'!RG15+'PianificazionePMO(CFI-ACN)'!VJ15+'PianificazionePMO(CFI-ACN)'!ZM15,AU72+$I72))</f>
        <v>0</v>
      </c>
      <c r="AW72" s="374">
        <f>IF(AW$3=1,AV72,IF(AW$2&lt;=$F$1,'PianificazionePMO(CFI-ACN)'!RH15+'PianificazionePMO(CFI-ACN)'!VK15+'PianificazionePMO(CFI-ACN)'!ZN15,AV72+$I72))</f>
        <v>0</v>
      </c>
      <c r="AX72" s="374">
        <f>IF(AX$3=1,AW72,IF(AX$2&lt;=$F$1,'PianificazionePMO(CFI-ACN)'!RI15+'PianificazionePMO(CFI-ACN)'!VL15+'PianificazionePMO(CFI-ACN)'!ZO15,AW72+$I72))</f>
        <v>0</v>
      </c>
      <c r="AY72" s="374">
        <f>IF(AY$3=1,AX72,IF(AY$2&lt;=$F$1,'PianificazionePMO(CFI-ACN)'!RJ15+'PianificazionePMO(CFI-ACN)'!VM15+'PianificazionePMO(CFI-ACN)'!ZP15,AX72+$I72))</f>
        <v>0</v>
      </c>
      <c r="AZ72" s="374">
        <f>IF(AZ$3=1,AY72,IF(AZ$2&lt;=$F$1,'PianificazionePMO(CFI-ACN)'!RK15+'PianificazionePMO(CFI-ACN)'!VN15+'PianificazionePMO(CFI-ACN)'!ZQ15,AY72+$I72))</f>
        <v>0</v>
      </c>
      <c r="BA72" s="374">
        <f>IF(BA$3=1,AZ72,IF(BA$2&lt;=$F$1,'PianificazionePMO(CFI-ACN)'!RL15+'PianificazionePMO(CFI-ACN)'!VO15+'PianificazionePMO(CFI-ACN)'!ZR15,AZ72+$I72))</f>
        <v>0</v>
      </c>
      <c r="BB72" s="374">
        <f>IF(BB$3=1,BA72,IF(BB$2&lt;=$F$1,'PianificazionePMO(CFI-ACN)'!RM15+'PianificazionePMO(CFI-ACN)'!VP15+'PianificazionePMO(CFI-ACN)'!ZS15,BA72+$I72))</f>
        <v>0</v>
      </c>
      <c r="BC72" s="374">
        <f>IF(BC$3=1,BB72,IF(BC$2&lt;=$F$1,'PianificazionePMO(CFI-ACN)'!RN15+'PianificazionePMO(CFI-ACN)'!VQ15+'PianificazionePMO(CFI-ACN)'!ZT15,BB72+$I72))</f>
        <v>0</v>
      </c>
      <c r="BD72" s="374">
        <f>IF(BD$3=1,BC72,IF(BD$2&lt;=$F$1,'PianificazionePMO(CFI-ACN)'!RO15+'PianificazionePMO(CFI-ACN)'!VR15+'PianificazionePMO(CFI-ACN)'!ZU15,BC72+$I72))</f>
        <v>0</v>
      </c>
      <c r="BE72" s="374">
        <f>IF(BE$3=1,BD72,IF(BE$2&lt;=$F$1,'PianificazionePMO(CFI-ACN)'!RP15+'PianificazionePMO(CFI-ACN)'!VS15+'PianificazionePMO(CFI-ACN)'!ZV15,BD72+$I72))</f>
        <v>0</v>
      </c>
      <c r="BF72" s="374">
        <f>IF(BF$3=1,BE72,IF(BF$2&lt;=$F$1,'PianificazionePMO(CFI-ACN)'!RQ15+'PianificazionePMO(CFI-ACN)'!VT15+'PianificazionePMO(CFI-ACN)'!ZW15,BE72+$I72))</f>
        <v>0</v>
      </c>
      <c r="BG72" s="374">
        <f>IF(BG$3=1,BF72,IF(BG$2&lt;=$F$1,'PianificazionePMO(CFI-ACN)'!RR15+'PianificazionePMO(CFI-ACN)'!VU15+'PianificazionePMO(CFI-ACN)'!ZX15,BF72+$I72))</f>
        <v>0</v>
      </c>
      <c r="BH72" s="374">
        <f>IF(BH$3=1,BG72,IF(BH$2&lt;=$F$1,'PianificazionePMO(CFI-ACN)'!RS15+'PianificazionePMO(CFI-ACN)'!VV15+'PianificazionePMO(CFI-ACN)'!ZY15,BG72+$I72))</f>
        <v>0</v>
      </c>
      <c r="BI72" s="374">
        <f>IF(BI$3=1,BH72,IF(BI$2&lt;=$F$1,'PianificazionePMO(CFI-ACN)'!RT15+'PianificazionePMO(CFI-ACN)'!VW15+'PianificazionePMO(CFI-ACN)'!ZZ15,BH72+$I72))</f>
        <v>0</v>
      </c>
      <c r="BJ72" s="374">
        <f>IF(BJ$3=1,BI72,IF(BJ$2&lt;=$F$1,'PianificazionePMO(CFI-ACN)'!RU15+'PianificazionePMO(CFI-ACN)'!VX15+'PianificazionePMO(CFI-ACN)'!AAA15,BI72+$I72))</f>
        <v>0</v>
      </c>
      <c r="BK72" s="374">
        <f>IF(BK$3=1,BJ72,IF(BK$2&lt;=$F$1,'PianificazionePMO(CFI-ACN)'!RV15+'PianificazionePMO(CFI-ACN)'!VY15+'PianificazionePMO(CFI-ACN)'!AAB15,BJ72+$I72))</f>
        <v>0</v>
      </c>
      <c r="BL72" s="374">
        <f>IF(BL$3=1,BK72,IF(BL$2&lt;=$F$1,'PianificazionePMO(CFI-ACN)'!RW15+'PianificazionePMO(CFI-ACN)'!VZ15+'PianificazionePMO(CFI-ACN)'!AAC15,BK72+$I72))</f>
        <v>0</v>
      </c>
      <c r="BM72" s="374">
        <f>IF(BM$3=1,BL72,IF(BM$2&lt;=$F$1,'PianificazionePMO(CFI-ACN)'!RX15+'PianificazionePMO(CFI-ACN)'!WA15+'PianificazionePMO(CFI-ACN)'!AAD15,BL72+$I72))</f>
        <v>0</v>
      </c>
      <c r="BN72" s="374">
        <f>IF(BN$3=1,BM72,IF(BN$2&lt;=$F$1,'PianificazionePMO(CFI-ACN)'!RY15+'PianificazionePMO(CFI-ACN)'!WB15+'PianificazionePMO(CFI-ACN)'!AAE15,BM72+$I72))</f>
        <v>0</v>
      </c>
      <c r="BO72" s="374">
        <f>IF(BO$3=1,BN72,IF(BO$2&lt;=$F$1,'PianificazionePMO(CFI-ACN)'!RZ15+'PianificazionePMO(CFI-ACN)'!WC15+'PianificazionePMO(CFI-ACN)'!AAF15,BN72+$I72))</f>
        <v>0</v>
      </c>
      <c r="BP72" s="374">
        <f>IF(BP$3=1,BO72,IF(BP$2&lt;=$F$1,'PianificazionePMO(CFI-ACN)'!SA15+'PianificazionePMO(CFI-ACN)'!WD15+'PianificazionePMO(CFI-ACN)'!AAG15,BO72+$I72))</f>
        <v>0</v>
      </c>
      <c r="BQ72" s="374">
        <f>IF(BQ$3=1,BP72,IF(BQ$2&lt;=$F$1,'PianificazionePMO(CFI-ACN)'!SB15+'PianificazionePMO(CFI-ACN)'!WE15+'PianificazionePMO(CFI-ACN)'!AAH15,BP72+$I72))</f>
        <v>0</v>
      </c>
      <c r="BR72" s="374">
        <f>IF(BR$3=1,BQ72,IF(BR$2&lt;=$F$1,'PianificazionePMO(CFI-ACN)'!SC15+'PianificazionePMO(CFI-ACN)'!WF15+'PianificazionePMO(CFI-ACN)'!AAI15,BQ72+$I72))</f>
        <v>0</v>
      </c>
      <c r="BS72" s="374">
        <f>IF(BS$3=1,BR72,IF(BS$2&lt;=$F$1,'PianificazionePMO(CFI-ACN)'!SD15+'PianificazionePMO(CFI-ACN)'!WG15+'PianificazionePMO(CFI-ACN)'!AAJ15,BR72+$I72))</f>
        <v>0</v>
      </c>
      <c r="BT72" s="374">
        <f>IF(BT$3=1,BS72,IF(BT$2&lt;=$F$1,'PianificazionePMO(CFI-ACN)'!SE15+'PianificazionePMO(CFI-ACN)'!WH15+'PianificazionePMO(CFI-ACN)'!AAK15,BS72+$I72))</f>
        <v>0</v>
      </c>
      <c r="BU72" s="374">
        <f>IF(BU$3=1,BT72,IF(BU$2&lt;=$F$1,'PianificazionePMO(CFI-ACN)'!SF15+'PianificazionePMO(CFI-ACN)'!WI15+'PianificazionePMO(CFI-ACN)'!AAL15,BT72+$I72))</f>
        <v>0</v>
      </c>
      <c r="BV72" s="374">
        <f>IF(BV$3=1,BU72,IF(BV$2&lt;=$F$1,'PianificazionePMO(CFI-ACN)'!SG15+'PianificazionePMO(CFI-ACN)'!WJ15+'PianificazionePMO(CFI-ACN)'!AAM15,BU72+$I72))</f>
        <v>0</v>
      </c>
      <c r="BW72" s="374">
        <f>IF(BW$3=1,BV72,IF(BW$2&lt;=$F$1,'PianificazionePMO(CFI-ACN)'!SH15+'PianificazionePMO(CFI-ACN)'!WK15+'PianificazionePMO(CFI-ACN)'!AAN15,BV72+$I72))</f>
        <v>0</v>
      </c>
      <c r="BX72" s="374">
        <f>IF(BX$3=1,BW72,IF(BX$2&lt;=$F$1,'PianificazionePMO(CFI-ACN)'!SI15+'PianificazionePMO(CFI-ACN)'!WL15+'PianificazionePMO(CFI-ACN)'!AAO15,BW72+$I72))</f>
        <v>0</v>
      </c>
      <c r="BY72" s="374">
        <f>IF(BY$3=1,BX72,IF(BY$2&lt;=$F$1,'PianificazionePMO(CFI-ACN)'!SJ15+'PianificazionePMO(CFI-ACN)'!WM15+'PianificazionePMO(CFI-ACN)'!AAP15,BX72+$I72))</f>
        <v>0</v>
      </c>
      <c r="BZ72" s="374">
        <f>IF(BZ$3=1,BY72,IF(BZ$2&lt;=$F$1,'PianificazionePMO(CFI-ACN)'!SK15+'PianificazionePMO(CFI-ACN)'!WN15+'PianificazionePMO(CFI-ACN)'!AAQ15,BY72+$I72))</f>
        <v>0</v>
      </c>
      <c r="CA72" s="374">
        <f>IF(CA$3=1,BZ72,IF(CA$2&lt;=$F$1,'PianificazionePMO(CFI-ACN)'!SL15+'PianificazionePMO(CFI-ACN)'!WO15+'PianificazionePMO(CFI-ACN)'!AAR15,BZ72+$I72))</f>
        <v>0</v>
      </c>
      <c r="CB72" s="374">
        <f>IF(CB$3=1,CA72,IF(CB$2&lt;=$F$1,'PianificazionePMO(CFI-ACN)'!SM15+'PianificazionePMO(CFI-ACN)'!WP15+'PianificazionePMO(CFI-ACN)'!AAS15,CA72+$I72))</f>
        <v>0</v>
      </c>
      <c r="CC72" s="374">
        <f>IF(CC$3=1,CB72,IF(CC$2&lt;=$F$1,'PianificazionePMO(CFI-ACN)'!SN15+'PianificazionePMO(CFI-ACN)'!WQ15+'PianificazionePMO(CFI-ACN)'!AAT15,CB72+$I72))</f>
        <v>0</v>
      </c>
      <c r="CD72" s="374">
        <f>IF(CD$3=1,CC72,IF(CD$2&lt;=$F$1,'PianificazionePMO(CFI-ACN)'!SO15+'PianificazionePMO(CFI-ACN)'!WR15+'PianificazionePMO(CFI-ACN)'!AAU15,CC72+$I72))</f>
        <v>0</v>
      </c>
      <c r="CE72" s="374">
        <f>IF(CE$3=1,CD72,IF(CE$2&lt;=$F$1,'PianificazionePMO(CFI-ACN)'!SP15+'PianificazionePMO(CFI-ACN)'!WS15+'PianificazionePMO(CFI-ACN)'!AAV15,CD72+$I72))</f>
        <v>0</v>
      </c>
      <c r="CF72" s="374">
        <f>IF(CF$3=1,CE72,IF(CF$2&lt;=$F$1,'PianificazionePMO(CFI-ACN)'!SQ15+'PianificazionePMO(CFI-ACN)'!WT15+'PianificazionePMO(CFI-ACN)'!AAW15,CE72+$I72))</f>
        <v>0</v>
      </c>
      <c r="CG72" s="374">
        <f>IF(CG$3=1,CF72,IF(CG$2&lt;=$F$1,'PianificazionePMO(CFI-ACN)'!SR15+'PianificazionePMO(CFI-ACN)'!WU15+'PianificazionePMO(CFI-ACN)'!AAX15,CF72+$I72))</f>
        <v>0</v>
      </c>
      <c r="CH72" s="374">
        <f>IF(CH$3=1,CG72,IF(CH$2&lt;=$F$1,'PianificazionePMO(CFI-ACN)'!SS15+'PianificazionePMO(CFI-ACN)'!WV15+'PianificazionePMO(CFI-ACN)'!AAY15,CG72+$I72))</f>
        <v>0</v>
      </c>
      <c r="CI72" s="374">
        <f>IF(CI$3=1,CH72,IF(CI$2&lt;=$F$1,'PianificazionePMO(CFI-ACN)'!ST15+'PianificazionePMO(CFI-ACN)'!WW15+'PianificazionePMO(CFI-ACN)'!AAZ15,CH72+$I72))</f>
        <v>0</v>
      </c>
      <c r="CJ72" s="374">
        <f>IF(CJ$3=1,CI72,IF(CJ$2&lt;=$F$1,'PianificazionePMO(CFI-ACN)'!SU15+'PianificazionePMO(CFI-ACN)'!WX15+'PianificazionePMO(CFI-ACN)'!ABA15,CI72+$I72))</f>
        <v>0</v>
      </c>
      <c r="CK72" s="374">
        <f>IF(CK$3=1,CJ72,IF(CK$2&lt;=$F$1,'PianificazionePMO(CFI-ACN)'!SV15+'PianificazionePMO(CFI-ACN)'!WY15+'PianificazionePMO(CFI-ACN)'!ABB15,CJ72+$I72))</f>
        <v>0</v>
      </c>
      <c r="CL72" s="374">
        <f>IF(CL$3=1,CK72,IF(CL$2&lt;=$F$1,'PianificazionePMO(CFI-ACN)'!SW15+'PianificazionePMO(CFI-ACN)'!WZ15+'PianificazionePMO(CFI-ACN)'!ABC15,CK72+$I72))</f>
        <v>0</v>
      </c>
      <c r="CM72" s="374">
        <f>IF(CM$3=1,CL72,IF(CM$2&lt;=$F$1,'PianificazionePMO(CFI-ACN)'!SX15+'PianificazionePMO(CFI-ACN)'!XA15+'PianificazionePMO(CFI-ACN)'!ABD15,CL72+$I72))</f>
        <v>0</v>
      </c>
      <c r="CN72" s="374">
        <f>IF(CN$3=1,CM72,IF(CN$2&lt;=$F$1,'PianificazionePMO(CFI-ACN)'!SY15+'PianificazionePMO(CFI-ACN)'!XB15+'PianificazionePMO(CFI-ACN)'!ABE15,CM72+$I72))</f>
        <v>0</v>
      </c>
      <c r="CO72" s="374">
        <f>IF(CO$3=1,CN72,IF(CO$2&lt;=$F$1,'PianificazionePMO(CFI-ACN)'!SZ15+'PianificazionePMO(CFI-ACN)'!XC15+'PianificazionePMO(CFI-ACN)'!ABF15,CN72+$I72))</f>
        <v>0</v>
      </c>
      <c r="CP72" s="374">
        <f>IF(CP$3=1,CO72,IF(CP$2&lt;=$F$1,'PianificazionePMO(CFI-ACN)'!TA15+'PianificazionePMO(CFI-ACN)'!XD15+'PianificazionePMO(CFI-ACN)'!ABG15,CO72+$I72))</f>
        <v>0</v>
      </c>
      <c r="CQ72" s="374">
        <f>IF(CQ$3=1,CP72,IF(CQ$2&lt;=$F$1,'PianificazionePMO(CFI-ACN)'!TB15+'PianificazionePMO(CFI-ACN)'!XE15+'PianificazionePMO(CFI-ACN)'!ABH15,CP72+$I72))</f>
        <v>0</v>
      </c>
      <c r="CR72" s="374">
        <f>IF(CR$3=1,CQ72,IF(CR$2&lt;=$F$1,'PianificazionePMO(CFI-ACN)'!TC15+'PianificazionePMO(CFI-ACN)'!XF15+'PianificazionePMO(CFI-ACN)'!ABI15,CQ72+$I72))</f>
        <v>0</v>
      </c>
      <c r="CS72" s="374">
        <f>IF(CS$3=1,CR72,IF(CS$2&lt;=$F$1,'PianificazionePMO(CFI-ACN)'!TD15+'PianificazionePMO(CFI-ACN)'!XG15+'PianificazionePMO(CFI-ACN)'!ABJ15,CR72+$I72))</f>
        <v>0</v>
      </c>
      <c r="CT72" s="374">
        <f>IF(CT$3=1,CS72,IF(CT$2&lt;=$F$1,'PianificazionePMO(CFI-ACN)'!TE15+'PianificazionePMO(CFI-ACN)'!XH15+'PianificazionePMO(CFI-ACN)'!ABK15,CS72+$I72))</f>
        <v>0</v>
      </c>
      <c r="CU72" s="374">
        <f>IF(CU$3=1,CT72,IF(CU$2&lt;=$F$1,'PianificazionePMO(CFI-ACN)'!TF15+'PianificazionePMO(CFI-ACN)'!XI15+'PianificazionePMO(CFI-ACN)'!ABL15,CT72+$I72))</f>
        <v>0</v>
      </c>
      <c r="CV72" s="374">
        <f>IF(CV$3=1,CU72,IF(CV$2&lt;=$F$1,'PianificazionePMO(CFI-ACN)'!TG15+'PianificazionePMO(CFI-ACN)'!XJ15+'PianificazionePMO(CFI-ACN)'!ABM15,CU72+$I72))</f>
        <v>0</v>
      </c>
      <c r="CW72" s="374">
        <f>IF(CW$3=1,CV72,IF(CW$2&lt;=$F$1,'PianificazionePMO(CFI-ACN)'!TH15+'PianificazionePMO(CFI-ACN)'!XK15+'PianificazionePMO(CFI-ACN)'!ABN15,CV72+$I72))</f>
        <v>0</v>
      </c>
      <c r="CX72" s="374">
        <f>IF(CX$3=1,CW72,IF(CX$2&lt;=$F$1,'PianificazionePMO(CFI-ACN)'!TI15+'PianificazionePMO(CFI-ACN)'!XL15+'PianificazionePMO(CFI-ACN)'!ABO15,CW72+$I72))</f>
        <v>0</v>
      </c>
      <c r="CY72" s="374">
        <f>IF(CY$3=1,CX72,IF(CY$2&lt;=$F$1,'PianificazionePMO(CFI-ACN)'!TJ15+'PianificazionePMO(CFI-ACN)'!XM15+'PianificazionePMO(CFI-ACN)'!ABP15,CX72+$I72))</f>
        <v>0</v>
      </c>
      <c r="CZ72" s="374">
        <f>IF(CZ$3=1,CY72,IF(CZ$2&lt;=$F$1,'PianificazionePMO(CFI-ACN)'!TK15+'PianificazionePMO(CFI-ACN)'!XN15+'PianificazionePMO(CFI-ACN)'!ABQ15,CY72+$I72))</f>
        <v>0</v>
      </c>
      <c r="DA72" s="374">
        <f>IF(DA$3=1,CZ72,IF(DA$2&lt;=$F$1,'PianificazionePMO(CFI-ACN)'!TL15+'PianificazionePMO(CFI-ACN)'!XO15+'PianificazionePMO(CFI-ACN)'!ABR15,CZ72+$I72))</f>
        <v>0</v>
      </c>
      <c r="DB72" s="374">
        <f>IF(DB$3=1,DA72,IF(DB$2&lt;=$F$1,'PianificazionePMO(CFI-ACN)'!TM15+'PianificazionePMO(CFI-ACN)'!XP15+'PianificazionePMO(CFI-ACN)'!ABS15,DA72+$I72))</f>
        <v>0</v>
      </c>
      <c r="DC72" s="374">
        <f>IF(DC$3=1,DB72,IF(DC$2&lt;=$F$1,'PianificazionePMO(CFI-ACN)'!TN15+'PianificazionePMO(CFI-ACN)'!XQ15+'PianificazionePMO(CFI-ACN)'!ABT15,DB72+$I72))</f>
        <v>0</v>
      </c>
      <c r="DD72" s="374">
        <f>IF(DD$3=1,DC72,IF(DD$2&lt;=$F$1,'PianificazionePMO(CFI-ACN)'!TO15+'PianificazionePMO(CFI-ACN)'!XR15+'PianificazionePMO(CFI-ACN)'!ABU15,DC72+$I72))</f>
        <v>0</v>
      </c>
      <c r="DE72" s="374">
        <f>IF(DE$3=1,DD72,IF(DE$2&lt;=$F$1,'PianificazionePMO(CFI-ACN)'!TP15+'PianificazionePMO(CFI-ACN)'!XS15+'PianificazionePMO(CFI-ACN)'!ABV15,DD72+$I72))</f>
        <v>0</v>
      </c>
      <c r="DF72" s="374">
        <f>IF(DF$3=1,DE72,IF(DF$2&lt;=$F$1,'PianificazionePMO(CFI-ACN)'!TQ15+'PianificazionePMO(CFI-ACN)'!XT15+'PianificazionePMO(CFI-ACN)'!ABW15,DE72+$I72))</f>
        <v>0</v>
      </c>
      <c r="DG72" s="374">
        <f>IF(DG$3=1,DF72,IF(DG$2&lt;=$F$1,'PianificazionePMO(CFI-ACN)'!TR15+'PianificazionePMO(CFI-ACN)'!XU15+'PianificazionePMO(CFI-ACN)'!ABX15,DF72+$I72))</f>
        <v>0</v>
      </c>
      <c r="DH72" s="374">
        <f>IF(DH$3=1,DG72,IF(DH$2&lt;=$F$1,'PianificazionePMO(CFI-ACN)'!TS15+'PianificazionePMO(CFI-ACN)'!XV15+'PianificazionePMO(CFI-ACN)'!ABY15,DG72+$I72))</f>
        <v>0</v>
      </c>
      <c r="DI72" s="374">
        <f>IF(DI$3=1,DH72,IF(DI$2&lt;=$F$1,'PianificazionePMO(CFI-ACN)'!TT15+'PianificazionePMO(CFI-ACN)'!XW15+'PianificazionePMO(CFI-ACN)'!ABZ15,DH72+$I72))</f>
        <v>0</v>
      </c>
      <c r="DJ72" s="374">
        <f>IF(DJ$3=1,DI72,IF(DJ$2&lt;=$F$1,'PianificazionePMO(CFI-ACN)'!TU15+'PianificazionePMO(CFI-ACN)'!XX15+'PianificazionePMO(CFI-ACN)'!ACA15,DI72+$I72))</f>
        <v>0</v>
      </c>
      <c r="DK72" s="374"/>
      <c r="DL72" s="374"/>
      <c r="DM72" s="374"/>
      <c r="DN72" s="371"/>
      <c r="DO72" s="371"/>
      <c r="DP72" s="371"/>
      <c r="DQ72" s="371"/>
      <c r="DR72" s="371"/>
      <c r="DS72" s="371"/>
      <c r="DT72" s="371"/>
      <c r="DU72" s="371"/>
      <c r="DV72" s="371"/>
      <c r="DW72" s="371"/>
      <c r="DX72" s="371"/>
      <c r="DY72" s="371"/>
      <c r="DZ72" s="371"/>
      <c r="EA72" s="371"/>
      <c r="EB72" s="371"/>
      <c r="EC72" s="371"/>
      <c r="ED72" s="371"/>
      <c r="EE72" s="371"/>
      <c r="EF72" s="371"/>
      <c r="EG72" s="371"/>
      <c r="EH72" s="371"/>
      <c r="EI72" s="371"/>
      <c r="EJ72" s="371"/>
      <c r="EK72" s="371"/>
      <c r="EL72" s="371"/>
      <c r="EM72" s="371"/>
      <c r="EN72" s="371"/>
      <c r="EO72" s="371"/>
      <c r="EP72" s="371"/>
      <c r="EQ72" s="371"/>
      <c r="ER72" s="371"/>
      <c r="ES72" s="371"/>
      <c r="ET72" s="371"/>
      <c r="EU72" s="371"/>
      <c r="EV72" s="371"/>
      <c r="EW72" s="371"/>
      <c r="EX72" s="371"/>
      <c r="EY72" s="371"/>
      <c r="EZ72" s="371"/>
      <c r="FA72" s="371"/>
      <c r="FB72" s="371"/>
      <c r="FC72" s="371"/>
      <c r="FD72" s="371"/>
      <c r="FE72" s="371"/>
      <c r="FF72" s="371"/>
      <c r="FG72" s="371"/>
      <c r="FH72" s="371"/>
      <c r="FI72" s="371"/>
      <c r="FJ72" s="371"/>
    </row>
    <row r="73" spans="1:166" outlineLevel="1">
      <c r="A73" s="824"/>
      <c r="B73" s="362" t="str">
        <f t="shared" si="31"/>
        <v>P59-Deploy &amp; Change CRMT</v>
      </c>
      <c r="C73" s="362" t="str">
        <f t="shared" si="32"/>
        <v>AO004511_YYY64</v>
      </c>
      <c r="D73" s="362" t="str">
        <f t="shared" si="33"/>
        <v>Piano di Rientro</v>
      </c>
      <c r="E73" s="369">
        <f>VLOOKUP(C73,'Lista PMO'!B:AB,27,FALSE)</f>
        <v>6</v>
      </c>
      <c r="F73" s="370">
        <f>VLOOKUP(C73,'Lista PMO'!$B$1:$BO$42,64,FALSE)</f>
        <v>6</v>
      </c>
      <c r="G73" s="369">
        <f t="shared" si="36"/>
        <v>0</v>
      </c>
      <c r="H73" s="378">
        <f>IFERROR(F73/(NETWORKDAYS($N$2,$F$1,hol!$A$1:$A$8)),0)</f>
        <v>0.35294117647058826</v>
      </c>
      <c r="I73" s="378">
        <f>IFERROR(G73/((NETWORKDAYS($F$1+1,$L13,hol!$A$1:$A$9)+$J$1)),0)</f>
        <v>0</v>
      </c>
      <c r="J73" s="378">
        <f t="shared" si="35"/>
        <v>-0.35294117647058826</v>
      </c>
      <c r="K73" s="389">
        <f>VLOOKUP(C73,'PianificazionePMO(CFI-ACN)'!$B$7:$I$34,7,FALSE)</f>
        <v>43271</v>
      </c>
      <c r="L73" s="389">
        <f>VLOOKUP(C73,'PianificazionePMO(CFI-ACN)'!$B$7:$I$34,8,FALSE)</f>
        <v>43315</v>
      </c>
      <c r="N73" s="374">
        <f>IF(N$3=1,M73,IF(N$2&lt;=$F$1,'PianificazionePMO(CFI-ACN)'!PY16+'PianificazionePMO(CFI-ACN)'!UB16+'PianificazionePMO(CFI-ACN)'!YE16,M73+$I73))</f>
        <v>6</v>
      </c>
      <c r="O73" s="374">
        <f>IF(O$3=1,N73,IF(O$2&lt;=$F$1,'PianificazionePMO(CFI-ACN)'!PZ16+'PianificazionePMO(CFI-ACN)'!UC16+'PianificazionePMO(CFI-ACN)'!YF16,N73+$I73))</f>
        <v>6</v>
      </c>
      <c r="P73" s="374">
        <f>IF(P$3=1,O73,IF(P$2&lt;=$F$1,'PianificazionePMO(CFI-ACN)'!QA16+'PianificazionePMO(CFI-ACN)'!UD16+'PianificazionePMO(CFI-ACN)'!YG16,O73+$I73))</f>
        <v>6</v>
      </c>
      <c r="Q73" s="374">
        <f>IF(Q$3=1,P73,IF(Q$2&lt;=$F$1,'PianificazionePMO(CFI-ACN)'!QB16+'PianificazionePMO(CFI-ACN)'!UE16+'PianificazionePMO(CFI-ACN)'!YH16,P73+$I73))</f>
        <v>6</v>
      </c>
      <c r="R73" s="374">
        <f>IF(R$3=1,Q73,IF(R$2&lt;=$F$1,'PianificazionePMO(CFI-ACN)'!QC16+'PianificazionePMO(CFI-ACN)'!UF16+'PianificazionePMO(CFI-ACN)'!YI16,Q73+$I73))</f>
        <v>6</v>
      </c>
      <c r="S73" s="374">
        <f>IF(S$3=1,R73,IF(S$2&lt;=$F$1,'PianificazionePMO(CFI-ACN)'!QD16+'PianificazionePMO(CFI-ACN)'!UG16+'PianificazionePMO(CFI-ACN)'!YJ16,R73+$I73))</f>
        <v>6</v>
      </c>
      <c r="T73" s="374">
        <f>IF(T$3=1,S73,IF(T$2&lt;=$F$1,'PianificazionePMO(CFI-ACN)'!QE16+'PianificazionePMO(CFI-ACN)'!UH16+'PianificazionePMO(CFI-ACN)'!YK16,S73+$I73))</f>
        <v>6</v>
      </c>
      <c r="U73" s="374">
        <f>IF(U$3=1,T73,IF(U$2&lt;=$F$1,'PianificazionePMO(CFI-ACN)'!QF16+'PianificazionePMO(CFI-ACN)'!UI16+'PianificazionePMO(CFI-ACN)'!YL16,T73+$I73))</f>
        <v>6</v>
      </c>
      <c r="V73" s="374">
        <f>IF(V$3=1,U73,IF(V$2&lt;=$F$1,'PianificazionePMO(CFI-ACN)'!QG16+'PianificazionePMO(CFI-ACN)'!UJ16+'PianificazionePMO(CFI-ACN)'!YM16,U73+$I73))</f>
        <v>6</v>
      </c>
      <c r="W73" s="374">
        <f>IF(W$3=1,V73,IF(W$2&lt;=$F$1,'PianificazionePMO(CFI-ACN)'!QH16+'PianificazionePMO(CFI-ACN)'!UK16+'PianificazionePMO(CFI-ACN)'!YN16,V73+$I73))</f>
        <v>6</v>
      </c>
      <c r="X73" s="374">
        <f>IF(X$3=1,W73,IF(X$2&lt;=$F$1,'PianificazionePMO(CFI-ACN)'!QI16+'PianificazionePMO(CFI-ACN)'!UL16+'PianificazionePMO(CFI-ACN)'!YO16,W73+$I73))</f>
        <v>6</v>
      </c>
      <c r="Y73" s="374">
        <f>IF(Y$3=1,X73,IF(Y$2&lt;=$F$1,'PianificazionePMO(CFI-ACN)'!QJ16+'PianificazionePMO(CFI-ACN)'!UM16+'PianificazionePMO(CFI-ACN)'!YP16,X73+$I73))</f>
        <v>6</v>
      </c>
      <c r="Z73" s="374">
        <f>IF(Z$3=1,Y73,IF(Z$2&lt;=$F$1,'PianificazionePMO(CFI-ACN)'!QK16+'PianificazionePMO(CFI-ACN)'!UN16+'PianificazionePMO(CFI-ACN)'!YQ16,Y73+$I73))</f>
        <v>6</v>
      </c>
      <c r="AA73" s="374">
        <f>IF(AA$3=1,Z73,IF(AA$2&lt;=$F$1,'PianificazionePMO(CFI-ACN)'!QL16+'PianificazionePMO(CFI-ACN)'!UO16+'PianificazionePMO(CFI-ACN)'!YR16,Z73+$I73))</f>
        <v>6</v>
      </c>
      <c r="AB73" s="374">
        <f>IF(AB$3=1,AA73,IF(AB$2&lt;=$F$1,'PianificazionePMO(CFI-ACN)'!QM16+'PianificazionePMO(CFI-ACN)'!UP16+'PianificazionePMO(CFI-ACN)'!YS16,AA73+$I73))</f>
        <v>6</v>
      </c>
      <c r="AC73" s="374">
        <f>IF(AC$3=1,AB73,IF(AC$2&lt;=$F$1,'PianificazionePMO(CFI-ACN)'!QN16+'PianificazionePMO(CFI-ACN)'!UQ16+'PianificazionePMO(CFI-ACN)'!YT16,AB73+$I73))</f>
        <v>6</v>
      </c>
      <c r="AD73" s="374">
        <f>IF(AD$3=1,AC73,IF(AD$2&lt;=$F$1,'PianificazionePMO(CFI-ACN)'!QO16+'PianificazionePMO(CFI-ACN)'!UR16+'PianificazionePMO(CFI-ACN)'!YU16,AC73+$I73))</f>
        <v>6</v>
      </c>
      <c r="AE73" s="374">
        <f>IF(AE$3=1,AD73,IF(AE$2&lt;=$F$1,'PianificazionePMO(CFI-ACN)'!QP16+'PianificazionePMO(CFI-ACN)'!US16+'PianificazionePMO(CFI-ACN)'!YV16,AD73+$I73))</f>
        <v>6</v>
      </c>
      <c r="AF73" s="374">
        <f>IF(AF$3=1,AE73,IF(AF$2&lt;=$F$1,'PianificazionePMO(CFI-ACN)'!QQ16+'PianificazionePMO(CFI-ACN)'!UT16+'PianificazionePMO(CFI-ACN)'!YW16,AE73+$I73))</f>
        <v>6</v>
      </c>
      <c r="AG73" s="374">
        <f>IF(AG$3=1,AF73,IF(AG$2&lt;=$F$1,'PianificazionePMO(CFI-ACN)'!QR16+'PianificazionePMO(CFI-ACN)'!UU16+'PianificazionePMO(CFI-ACN)'!YX16,AF73+$I73))</f>
        <v>6</v>
      </c>
      <c r="AH73" s="374">
        <f>IF(AH$3=1,AG73,IF(AH$2&lt;=$F$1,'PianificazionePMO(CFI-ACN)'!QS16+'PianificazionePMO(CFI-ACN)'!UV16+'PianificazionePMO(CFI-ACN)'!YY16,AG73+$I73))</f>
        <v>6</v>
      </c>
      <c r="AI73" s="374">
        <f>IF(AI$3=1,AH73,IF(AI$2&lt;=$F$1,'PianificazionePMO(CFI-ACN)'!QT16+'PianificazionePMO(CFI-ACN)'!UW16+'PianificazionePMO(CFI-ACN)'!YZ16,AH73+$I73))</f>
        <v>6</v>
      </c>
      <c r="AJ73" s="374">
        <f>IF(AJ$3=1,AI73,IF(AJ$2&lt;=$F$1,'PianificazionePMO(CFI-ACN)'!QU16+'PianificazionePMO(CFI-ACN)'!UX16+'PianificazionePMO(CFI-ACN)'!ZA16,AI73+$I73))</f>
        <v>6</v>
      </c>
      <c r="AK73" s="374">
        <f>IF(AK$3=1,AJ73,IF(AK$2&lt;=$F$1,'PianificazionePMO(CFI-ACN)'!QV16+'PianificazionePMO(CFI-ACN)'!UY16+'PianificazionePMO(CFI-ACN)'!ZB16,AJ73+$I73))</f>
        <v>6</v>
      </c>
      <c r="AL73" s="374">
        <f>IF(AL$3=1,AK73,IF(AL$2&lt;=$F$1,'PianificazionePMO(CFI-ACN)'!QW16+'PianificazionePMO(CFI-ACN)'!UZ16+'PianificazionePMO(CFI-ACN)'!ZC16,AK73+$I73))</f>
        <v>6</v>
      </c>
      <c r="AM73" s="374">
        <f>IF(AM$3=1,AL73,IF(AM$2&lt;=$F$1,'PianificazionePMO(CFI-ACN)'!QX16+'PianificazionePMO(CFI-ACN)'!VA16+'PianificazionePMO(CFI-ACN)'!ZD16,AL73+$I73))</f>
        <v>6</v>
      </c>
      <c r="AN73" s="374">
        <f>IF(AN$3=1,AM73,IF(AN$2&lt;=$F$1,'PianificazionePMO(CFI-ACN)'!QY16+'PianificazionePMO(CFI-ACN)'!VB16+'PianificazionePMO(CFI-ACN)'!ZE16,AM73+$I73))</f>
        <v>6</v>
      </c>
      <c r="AO73" s="374">
        <f>IF(AO$3=1,AN73,IF(AO$2&lt;=$F$1,'PianificazionePMO(CFI-ACN)'!QZ16+'PianificazionePMO(CFI-ACN)'!VC16+'PianificazionePMO(CFI-ACN)'!ZF16,AN73+$I73))</f>
        <v>6</v>
      </c>
      <c r="AP73" s="374">
        <f>IF(AP$3=1,AO73,IF(AP$2&lt;=$F$1,'PianificazionePMO(CFI-ACN)'!RA16+'PianificazionePMO(CFI-ACN)'!VD16+'PianificazionePMO(CFI-ACN)'!ZG16,AO73+$I73))</f>
        <v>6</v>
      </c>
      <c r="AQ73" s="374">
        <f>IF(AQ$3=1,AP73,IF(AQ$2&lt;=$F$1,'PianificazionePMO(CFI-ACN)'!RB16+'PianificazionePMO(CFI-ACN)'!VE16+'PianificazionePMO(CFI-ACN)'!ZH16,AP73+$I73))</f>
        <v>6</v>
      </c>
      <c r="AR73" s="374">
        <f>IF(AR$3=1,AQ73,IF(AR$2&lt;=$F$1,'PianificazionePMO(CFI-ACN)'!RC16+'PianificazionePMO(CFI-ACN)'!VF16+'PianificazionePMO(CFI-ACN)'!ZI16,AQ73+$I73))</f>
        <v>6</v>
      </c>
      <c r="AS73" s="374">
        <f>IF(AS$3=1,AR73,IF(AS$2&lt;=$F$1,'PianificazionePMO(CFI-ACN)'!RD16+'PianificazionePMO(CFI-ACN)'!VG16+'PianificazionePMO(CFI-ACN)'!ZJ16,AR73+$I73))</f>
        <v>6</v>
      </c>
      <c r="AT73" s="374">
        <f>IF(AT$3=1,AS73,IF(AT$2&lt;=$F$1,'PianificazionePMO(CFI-ACN)'!RE16+'PianificazionePMO(CFI-ACN)'!VH16+'PianificazionePMO(CFI-ACN)'!ZK16,AS73+$I73))</f>
        <v>6</v>
      </c>
      <c r="AU73" s="374">
        <f>IF(AU$3=1,AT73,IF(AU$2&lt;=$F$1,'PianificazionePMO(CFI-ACN)'!RF16+'PianificazionePMO(CFI-ACN)'!VI16+'PianificazionePMO(CFI-ACN)'!ZL16,AT73+$I73))</f>
        <v>6</v>
      </c>
      <c r="AV73" s="374">
        <f>IF(AV$3=1,AU73,IF(AV$2&lt;=$F$1,'PianificazionePMO(CFI-ACN)'!RG16+'PianificazionePMO(CFI-ACN)'!VJ16+'PianificazionePMO(CFI-ACN)'!ZM16,AU73+$I73))</f>
        <v>6</v>
      </c>
      <c r="AW73" s="374">
        <f>IF(AW$3=1,AV73,IF(AW$2&lt;=$F$1,'PianificazionePMO(CFI-ACN)'!RH16+'PianificazionePMO(CFI-ACN)'!VK16+'PianificazionePMO(CFI-ACN)'!ZN16,AV73+$I73))</f>
        <v>6</v>
      </c>
      <c r="AX73" s="374">
        <f>IF(AX$3=1,AW73,IF(AX$2&lt;=$F$1,'PianificazionePMO(CFI-ACN)'!RI16+'PianificazionePMO(CFI-ACN)'!VL16+'PianificazionePMO(CFI-ACN)'!ZO16,AW73+$I73))</f>
        <v>6</v>
      </c>
      <c r="AY73" s="374">
        <f>IF(AY$3=1,AX73,IF(AY$2&lt;=$F$1,'PianificazionePMO(CFI-ACN)'!RJ16+'PianificazionePMO(CFI-ACN)'!VM16+'PianificazionePMO(CFI-ACN)'!ZP16,AX73+$I73))</f>
        <v>6</v>
      </c>
      <c r="AZ73" s="374">
        <f>IF(AZ$3=1,AY73,IF(AZ$2&lt;=$F$1,'PianificazionePMO(CFI-ACN)'!RK16+'PianificazionePMO(CFI-ACN)'!VN16+'PianificazionePMO(CFI-ACN)'!ZQ16,AY73+$I73))</f>
        <v>6</v>
      </c>
      <c r="BA73" s="374">
        <f>IF(BA$3=1,AZ73,IF(BA$2&lt;=$F$1,'PianificazionePMO(CFI-ACN)'!RL16+'PianificazionePMO(CFI-ACN)'!VO16+'PianificazionePMO(CFI-ACN)'!ZR16,AZ73+$I73))</f>
        <v>6</v>
      </c>
      <c r="BB73" s="374">
        <f>IF(BB$3=1,BA73,IF(BB$2&lt;=$F$1,'PianificazionePMO(CFI-ACN)'!RM16+'PianificazionePMO(CFI-ACN)'!VP16+'PianificazionePMO(CFI-ACN)'!ZS16,BA73+$I73))</f>
        <v>6</v>
      </c>
      <c r="BC73" s="374">
        <f>IF(BC$3=1,BB73,IF(BC$2&lt;=$F$1,'PianificazionePMO(CFI-ACN)'!RN16+'PianificazionePMO(CFI-ACN)'!VQ16+'PianificazionePMO(CFI-ACN)'!ZT16,BB73+$I73))</f>
        <v>6</v>
      </c>
      <c r="BD73" s="374">
        <f>IF(BD$3=1,BC73,IF(BD$2&lt;=$F$1,'PianificazionePMO(CFI-ACN)'!RO16+'PianificazionePMO(CFI-ACN)'!VR16+'PianificazionePMO(CFI-ACN)'!ZU16,BC73+$I73))</f>
        <v>6</v>
      </c>
      <c r="BE73" s="374">
        <f>IF(BE$3=1,BD73,IF(BE$2&lt;=$F$1,'PianificazionePMO(CFI-ACN)'!RP16+'PianificazionePMO(CFI-ACN)'!VS16+'PianificazionePMO(CFI-ACN)'!ZV16,BD73+$I73))</f>
        <v>6</v>
      </c>
      <c r="BF73" s="374">
        <f>IF(BF$3=1,BE73,IF(BF$2&lt;=$F$1,'PianificazionePMO(CFI-ACN)'!RQ16+'PianificazionePMO(CFI-ACN)'!VT16+'PianificazionePMO(CFI-ACN)'!ZW16,BE73+$I73))</f>
        <v>6</v>
      </c>
      <c r="BG73" s="374">
        <f>IF(BG$3=1,BF73,IF(BG$2&lt;=$F$1,'PianificazionePMO(CFI-ACN)'!RR16+'PianificazionePMO(CFI-ACN)'!VU16+'PianificazionePMO(CFI-ACN)'!ZX16,BF73+$I73))</f>
        <v>6</v>
      </c>
      <c r="BH73" s="374">
        <f>IF(BH$3=1,BG73,IF(BH$2&lt;=$F$1,'PianificazionePMO(CFI-ACN)'!RS16+'PianificazionePMO(CFI-ACN)'!VV16+'PianificazionePMO(CFI-ACN)'!ZY16,BG73+$I73))</f>
        <v>6</v>
      </c>
      <c r="BI73" s="374">
        <f>IF(BI$3=1,BH73,IF(BI$2&lt;=$F$1,'PianificazionePMO(CFI-ACN)'!RT16+'PianificazionePMO(CFI-ACN)'!VW16+'PianificazionePMO(CFI-ACN)'!ZZ16,BH73+$I73))</f>
        <v>6</v>
      </c>
      <c r="BJ73" s="374">
        <f>IF(BJ$3=1,BI73,IF(BJ$2&lt;=$F$1,'PianificazionePMO(CFI-ACN)'!RU16+'PianificazionePMO(CFI-ACN)'!VX16+'PianificazionePMO(CFI-ACN)'!AAA16,BI73+$I73))</f>
        <v>6</v>
      </c>
      <c r="BK73" s="374">
        <f>IF(BK$3=1,BJ73,IF(BK$2&lt;=$F$1,'PianificazionePMO(CFI-ACN)'!RV16+'PianificazionePMO(CFI-ACN)'!VY16+'PianificazionePMO(CFI-ACN)'!AAB16,BJ73+$I73))</f>
        <v>6</v>
      </c>
      <c r="BL73" s="374">
        <f>IF(BL$3=1,BK73,IF(BL$2&lt;=$F$1,'PianificazionePMO(CFI-ACN)'!RW16+'PianificazionePMO(CFI-ACN)'!VZ16+'PianificazionePMO(CFI-ACN)'!AAC16,BK73+$I73))</f>
        <v>6</v>
      </c>
      <c r="BM73" s="374">
        <f>IF(BM$3=1,BL73,IF(BM$2&lt;=$F$1,'PianificazionePMO(CFI-ACN)'!RX16+'PianificazionePMO(CFI-ACN)'!WA16+'PianificazionePMO(CFI-ACN)'!AAD16,BL73+$I73))</f>
        <v>6</v>
      </c>
      <c r="BN73" s="374">
        <f>IF(BN$3=1,BM73,IF(BN$2&lt;=$F$1,'PianificazionePMO(CFI-ACN)'!RY16+'PianificazionePMO(CFI-ACN)'!WB16+'PianificazionePMO(CFI-ACN)'!AAE16,BM73+$I73))</f>
        <v>6</v>
      </c>
      <c r="BO73" s="374">
        <f>IF(BO$3=1,BN73,IF(BO$2&lt;=$F$1,'PianificazionePMO(CFI-ACN)'!RZ16+'PianificazionePMO(CFI-ACN)'!WC16+'PianificazionePMO(CFI-ACN)'!AAF16,BN73+$I73))</f>
        <v>6</v>
      </c>
      <c r="BP73" s="374">
        <f>IF(BP$3=1,BO73,IF(BP$2&lt;=$F$1,'PianificazionePMO(CFI-ACN)'!SA16+'PianificazionePMO(CFI-ACN)'!WD16+'PianificazionePMO(CFI-ACN)'!AAG16,BO73+$I73))</f>
        <v>6</v>
      </c>
      <c r="BQ73" s="374">
        <f>IF(BQ$3=1,BP73,IF(BQ$2&lt;=$F$1,'PianificazionePMO(CFI-ACN)'!SB16+'PianificazionePMO(CFI-ACN)'!WE16+'PianificazionePMO(CFI-ACN)'!AAH16,BP73+$I73))</f>
        <v>6</v>
      </c>
      <c r="BR73" s="374">
        <f>IF(BR$3=1,BQ73,IF(BR$2&lt;=$F$1,'PianificazionePMO(CFI-ACN)'!SC16+'PianificazionePMO(CFI-ACN)'!WF16+'PianificazionePMO(CFI-ACN)'!AAI16,BQ73+$I73))</f>
        <v>6</v>
      </c>
      <c r="BS73" s="374">
        <f>IF(BS$3=1,BR73,IF(BS$2&lt;=$F$1,'PianificazionePMO(CFI-ACN)'!SD16+'PianificazionePMO(CFI-ACN)'!WG16+'PianificazionePMO(CFI-ACN)'!AAJ16,BR73+$I73))</f>
        <v>6</v>
      </c>
      <c r="BT73" s="374">
        <f>IF(BT$3=1,BS73,IF(BT$2&lt;=$F$1,'PianificazionePMO(CFI-ACN)'!SE16+'PianificazionePMO(CFI-ACN)'!WH16+'PianificazionePMO(CFI-ACN)'!AAK16,BS73+$I73))</f>
        <v>6</v>
      </c>
      <c r="BU73" s="374">
        <f>IF(BU$3=1,BT73,IF(BU$2&lt;=$F$1,'PianificazionePMO(CFI-ACN)'!SF16+'PianificazionePMO(CFI-ACN)'!WI16+'PianificazionePMO(CFI-ACN)'!AAL16,BT73+$I73))</f>
        <v>6</v>
      </c>
      <c r="BV73" s="374">
        <f>IF(BV$3=1,BU73,IF(BV$2&lt;=$F$1,'PianificazionePMO(CFI-ACN)'!SG16+'PianificazionePMO(CFI-ACN)'!WJ16+'PianificazionePMO(CFI-ACN)'!AAM16,BU73+$I73))</f>
        <v>6</v>
      </c>
      <c r="BW73" s="374">
        <f>IF(BW$3=1,BV73,IF(BW$2&lt;=$F$1,'PianificazionePMO(CFI-ACN)'!SH16+'PianificazionePMO(CFI-ACN)'!WK16+'PianificazionePMO(CFI-ACN)'!AAN16,BV73+$I73))</f>
        <v>6</v>
      </c>
      <c r="BX73" s="374">
        <f>IF(BX$3=1,BW73,IF(BX$2&lt;=$F$1,'PianificazionePMO(CFI-ACN)'!SI16+'PianificazionePMO(CFI-ACN)'!WL16+'PianificazionePMO(CFI-ACN)'!AAO16,BW73+$I73))</f>
        <v>6</v>
      </c>
      <c r="BY73" s="374">
        <f>IF(BY$3=1,BX73,IF(BY$2&lt;=$F$1,'PianificazionePMO(CFI-ACN)'!SJ16+'PianificazionePMO(CFI-ACN)'!WM16+'PianificazionePMO(CFI-ACN)'!AAP16,BX73+$I73))</f>
        <v>6</v>
      </c>
      <c r="BZ73" s="374">
        <f>IF(BZ$3=1,BY73,IF(BZ$2&lt;=$F$1,'PianificazionePMO(CFI-ACN)'!SK16+'PianificazionePMO(CFI-ACN)'!WN16+'PianificazionePMO(CFI-ACN)'!AAQ16,BY73+$I73))</f>
        <v>6</v>
      </c>
      <c r="CA73" s="374">
        <f>IF(CA$3=1,BZ73,IF(CA$2&lt;=$F$1,'PianificazionePMO(CFI-ACN)'!SL16+'PianificazionePMO(CFI-ACN)'!WO16+'PianificazionePMO(CFI-ACN)'!AAR16,BZ73+$I73))</f>
        <v>6</v>
      </c>
      <c r="CB73" s="374">
        <f>IF(CB$3=1,CA73,IF(CB$2&lt;=$F$1,'PianificazionePMO(CFI-ACN)'!SM16+'PianificazionePMO(CFI-ACN)'!WP16+'PianificazionePMO(CFI-ACN)'!AAS16,CA73+$I73))</f>
        <v>6</v>
      </c>
      <c r="CC73" s="374">
        <f>IF(CC$3=1,CB73,IF(CC$2&lt;=$F$1,'PianificazionePMO(CFI-ACN)'!SN16+'PianificazionePMO(CFI-ACN)'!WQ16+'PianificazionePMO(CFI-ACN)'!AAT16,CB73+$I73))</f>
        <v>6</v>
      </c>
      <c r="CD73" s="374">
        <f>IF(CD$3=1,CC73,IF(CD$2&lt;=$F$1,'PianificazionePMO(CFI-ACN)'!SO16+'PianificazionePMO(CFI-ACN)'!WR16+'PianificazionePMO(CFI-ACN)'!AAU16,CC73+$I73))</f>
        <v>6</v>
      </c>
      <c r="CE73" s="374">
        <f>IF(CE$3=1,CD73,IF(CE$2&lt;=$F$1,'PianificazionePMO(CFI-ACN)'!SP16+'PianificazionePMO(CFI-ACN)'!WS16+'PianificazionePMO(CFI-ACN)'!AAV16,CD73+$I73))</f>
        <v>6</v>
      </c>
      <c r="CF73" s="374">
        <f>IF(CF$3=1,CE73,IF(CF$2&lt;=$F$1,'PianificazionePMO(CFI-ACN)'!SQ16+'PianificazionePMO(CFI-ACN)'!WT16+'PianificazionePMO(CFI-ACN)'!AAW16,CE73+$I73))</f>
        <v>6</v>
      </c>
      <c r="CG73" s="374">
        <f>IF(CG$3=1,CF73,IF(CG$2&lt;=$F$1,'PianificazionePMO(CFI-ACN)'!SR16+'PianificazionePMO(CFI-ACN)'!WU16+'PianificazionePMO(CFI-ACN)'!AAX16,CF73+$I73))</f>
        <v>6</v>
      </c>
      <c r="CH73" s="374">
        <f>IF(CH$3=1,CG73,IF(CH$2&lt;=$F$1,'PianificazionePMO(CFI-ACN)'!SS16+'PianificazionePMO(CFI-ACN)'!WV16+'PianificazionePMO(CFI-ACN)'!AAY16,CG73+$I73))</f>
        <v>6</v>
      </c>
      <c r="CI73" s="374">
        <f>IF(CI$3=1,CH73,IF(CI$2&lt;=$F$1,'PianificazionePMO(CFI-ACN)'!ST16+'PianificazionePMO(CFI-ACN)'!WW16+'PianificazionePMO(CFI-ACN)'!AAZ16,CH73+$I73))</f>
        <v>6</v>
      </c>
      <c r="CJ73" s="374">
        <f>IF(CJ$3=1,CI73,IF(CJ$2&lt;=$F$1,'PianificazionePMO(CFI-ACN)'!SU16+'PianificazionePMO(CFI-ACN)'!WX16+'PianificazionePMO(CFI-ACN)'!ABA16,CI73+$I73))</f>
        <v>6</v>
      </c>
      <c r="CK73" s="374">
        <f>IF(CK$3=1,CJ73,IF(CK$2&lt;=$F$1,'PianificazionePMO(CFI-ACN)'!SV16+'PianificazionePMO(CFI-ACN)'!WY16+'PianificazionePMO(CFI-ACN)'!ABB16,CJ73+$I73))</f>
        <v>6</v>
      </c>
      <c r="CL73" s="374">
        <f>IF(CL$3=1,CK73,IF(CL$2&lt;=$F$1,'PianificazionePMO(CFI-ACN)'!SW16+'PianificazionePMO(CFI-ACN)'!WZ16+'PianificazionePMO(CFI-ACN)'!ABC16,CK73+$I73))</f>
        <v>6</v>
      </c>
      <c r="CM73" s="374">
        <f>IF(CM$3=1,CL73,IF(CM$2&lt;=$F$1,'PianificazionePMO(CFI-ACN)'!SX16+'PianificazionePMO(CFI-ACN)'!XA16+'PianificazionePMO(CFI-ACN)'!ABD16,CL73+$I73))</f>
        <v>6</v>
      </c>
      <c r="CN73" s="374">
        <f>IF(CN$3=1,CM73,IF(CN$2&lt;=$F$1,'PianificazionePMO(CFI-ACN)'!SY16+'PianificazionePMO(CFI-ACN)'!XB16+'PianificazionePMO(CFI-ACN)'!ABE16,CM73+$I73))</f>
        <v>6</v>
      </c>
      <c r="CO73" s="374">
        <f>IF(CO$3=1,CN73,IF(CO$2&lt;=$F$1,'PianificazionePMO(CFI-ACN)'!SZ16+'PianificazionePMO(CFI-ACN)'!XC16+'PianificazionePMO(CFI-ACN)'!ABF16,CN73+$I73))</f>
        <v>6</v>
      </c>
      <c r="CP73" s="374">
        <f>IF(CP$3=1,CO73,IF(CP$2&lt;=$F$1,'PianificazionePMO(CFI-ACN)'!TA16+'PianificazionePMO(CFI-ACN)'!XD16+'PianificazionePMO(CFI-ACN)'!ABG16,CO73+$I73))</f>
        <v>6</v>
      </c>
      <c r="CQ73" s="374">
        <f>IF(CQ$3=1,CP73,IF(CQ$2&lt;=$F$1,'PianificazionePMO(CFI-ACN)'!TB16+'PianificazionePMO(CFI-ACN)'!XE16+'PianificazionePMO(CFI-ACN)'!ABH16,CP73+$I73))</f>
        <v>6</v>
      </c>
      <c r="CR73" s="374">
        <f>IF(CR$3=1,CQ73,IF(CR$2&lt;=$F$1,'PianificazionePMO(CFI-ACN)'!TC16+'PianificazionePMO(CFI-ACN)'!XF16+'PianificazionePMO(CFI-ACN)'!ABI16,CQ73+$I73))</f>
        <v>6</v>
      </c>
      <c r="CS73" s="374">
        <f>IF(CS$3=1,CR73,IF(CS$2&lt;=$F$1,'PianificazionePMO(CFI-ACN)'!TD16+'PianificazionePMO(CFI-ACN)'!XG16+'PianificazionePMO(CFI-ACN)'!ABJ16,CR73+$I73))</f>
        <v>6</v>
      </c>
      <c r="CT73" s="374">
        <f>IF(CT$3=1,CS73,IF(CT$2&lt;=$F$1,'PianificazionePMO(CFI-ACN)'!TE16+'PianificazionePMO(CFI-ACN)'!XH16+'PianificazionePMO(CFI-ACN)'!ABK16,CS73+$I73))</f>
        <v>6</v>
      </c>
      <c r="CU73" s="374">
        <f>IF(CU$3=1,CT73,IF(CU$2&lt;=$F$1,'PianificazionePMO(CFI-ACN)'!TF16+'PianificazionePMO(CFI-ACN)'!XI16+'PianificazionePMO(CFI-ACN)'!ABL16,CT73+$I73))</f>
        <v>6</v>
      </c>
      <c r="CV73" s="374">
        <f>IF(CV$3=1,CU73,IF(CV$2&lt;=$F$1,'PianificazionePMO(CFI-ACN)'!TG16+'PianificazionePMO(CFI-ACN)'!XJ16+'PianificazionePMO(CFI-ACN)'!ABM16,CU73+$I73))</f>
        <v>6</v>
      </c>
      <c r="CW73" s="374">
        <f>IF(CW$3=1,CV73,IF(CW$2&lt;=$F$1,'PianificazionePMO(CFI-ACN)'!TH16+'PianificazionePMO(CFI-ACN)'!XK16+'PianificazionePMO(CFI-ACN)'!ABN16,CV73+$I73))</f>
        <v>6</v>
      </c>
      <c r="CX73" s="374">
        <f>IF(CX$3=1,CW73,IF(CX$2&lt;=$F$1,'PianificazionePMO(CFI-ACN)'!TI16+'PianificazionePMO(CFI-ACN)'!XL16+'PianificazionePMO(CFI-ACN)'!ABO16,CW73+$I73))</f>
        <v>6</v>
      </c>
      <c r="CY73" s="374">
        <f>IF(CY$3=1,CX73,IF(CY$2&lt;=$F$1,'PianificazionePMO(CFI-ACN)'!TJ16+'PianificazionePMO(CFI-ACN)'!XM16+'PianificazionePMO(CFI-ACN)'!ABP16,CX73+$I73))</f>
        <v>6</v>
      </c>
      <c r="CZ73" s="374">
        <f>IF(CZ$3=1,CY73,IF(CZ$2&lt;=$F$1,'PianificazionePMO(CFI-ACN)'!TK16+'PianificazionePMO(CFI-ACN)'!XN16+'PianificazionePMO(CFI-ACN)'!ABQ16,CY73+$I73))</f>
        <v>6</v>
      </c>
      <c r="DA73" s="374">
        <f>IF(DA$3=1,CZ73,IF(DA$2&lt;=$F$1,'PianificazionePMO(CFI-ACN)'!TL16+'PianificazionePMO(CFI-ACN)'!XO16+'PianificazionePMO(CFI-ACN)'!ABR16,CZ73+$I73))</f>
        <v>6</v>
      </c>
      <c r="DB73" s="374">
        <f>IF(DB$3=1,DA73,IF(DB$2&lt;=$F$1,'PianificazionePMO(CFI-ACN)'!TM16+'PianificazionePMO(CFI-ACN)'!XP16+'PianificazionePMO(CFI-ACN)'!ABS16,DA73+$I73))</f>
        <v>6</v>
      </c>
      <c r="DC73" s="374">
        <f>IF(DC$3=1,DB73,IF(DC$2&lt;=$F$1,'PianificazionePMO(CFI-ACN)'!TN16+'PianificazionePMO(CFI-ACN)'!XQ16+'PianificazionePMO(CFI-ACN)'!ABT16,DB73+$I73))</f>
        <v>6</v>
      </c>
      <c r="DD73" s="374">
        <f>IF(DD$3=1,DC73,IF(DD$2&lt;=$F$1,'PianificazionePMO(CFI-ACN)'!TO16+'PianificazionePMO(CFI-ACN)'!XR16+'PianificazionePMO(CFI-ACN)'!ABU16,DC73+$I73))</f>
        <v>6</v>
      </c>
      <c r="DE73" s="374">
        <f>IF(DE$3=1,DD73,IF(DE$2&lt;=$F$1,'PianificazionePMO(CFI-ACN)'!TP16+'PianificazionePMO(CFI-ACN)'!XS16+'PianificazionePMO(CFI-ACN)'!ABV16,DD73+$I73))</f>
        <v>6</v>
      </c>
      <c r="DF73" s="374">
        <f>IF(DF$3=1,DE73,IF(DF$2&lt;=$F$1,'PianificazionePMO(CFI-ACN)'!TQ16+'PianificazionePMO(CFI-ACN)'!XT16+'PianificazionePMO(CFI-ACN)'!ABW16,DE73+$I73))</f>
        <v>6</v>
      </c>
      <c r="DG73" s="374">
        <f>IF(DG$3=1,DF73,IF(DG$2&lt;=$F$1,'PianificazionePMO(CFI-ACN)'!TR16+'PianificazionePMO(CFI-ACN)'!XU16+'PianificazionePMO(CFI-ACN)'!ABX16,DF73+$I73))</f>
        <v>6</v>
      </c>
      <c r="DH73" s="374">
        <f>IF(DH$3=1,DG73,IF(DH$2&lt;=$F$1,'PianificazionePMO(CFI-ACN)'!TS16+'PianificazionePMO(CFI-ACN)'!XV16+'PianificazionePMO(CFI-ACN)'!ABY16,DG73+$I73))</f>
        <v>6</v>
      </c>
      <c r="DI73" s="374">
        <f>IF(DI$3=1,DH73,IF(DI$2&lt;=$F$1,'PianificazionePMO(CFI-ACN)'!TT16+'PianificazionePMO(CFI-ACN)'!XW16+'PianificazionePMO(CFI-ACN)'!ABZ16,DH73+$I73))</f>
        <v>6</v>
      </c>
      <c r="DJ73" s="374">
        <f>IF(DJ$3=1,DI73,IF(DJ$2&lt;=$F$1,'PianificazionePMO(CFI-ACN)'!TU16+'PianificazionePMO(CFI-ACN)'!XX16+'PianificazionePMO(CFI-ACN)'!ACA16,DI73+$I73))</f>
        <v>6</v>
      </c>
      <c r="DK73" s="374"/>
      <c r="DL73" s="374"/>
      <c r="DM73" s="374"/>
      <c r="DN73" s="371"/>
      <c r="DO73" s="371"/>
      <c r="DP73" s="371"/>
      <c r="DQ73" s="371"/>
      <c r="DR73" s="371"/>
      <c r="DS73" s="371"/>
      <c r="DT73" s="371"/>
      <c r="DU73" s="371"/>
      <c r="DV73" s="371"/>
      <c r="DW73" s="371"/>
      <c r="DX73" s="371"/>
      <c r="DY73" s="371"/>
      <c r="DZ73" s="371"/>
      <c r="EA73" s="371"/>
      <c r="EB73" s="371"/>
      <c r="EC73" s="371"/>
      <c r="ED73" s="371"/>
      <c r="EE73" s="371"/>
      <c r="EF73" s="371"/>
      <c r="EG73" s="371"/>
      <c r="EH73" s="371"/>
      <c r="EI73" s="371"/>
      <c r="EJ73" s="371"/>
      <c r="EK73" s="371"/>
      <c r="EL73" s="371"/>
      <c r="EM73" s="371"/>
      <c r="EN73" s="371"/>
      <c r="EO73" s="371"/>
      <c r="EP73" s="371"/>
      <c r="EQ73" s="371"/>
      <c r="ER73" s="371"/>
      <c r="ES73" s="371"/>
      <c r="ET73" s="371"/>
      <c r="EU73" s="371"/>
      <c r="EV73" s="371"/>
      <c r="EW73" s="371"/>
      <c r="EX73" s="371"/>
      <c r="EY73" s="371"/>
      <c r="EZ73" s="371"/>
      <c r="FA73" s="371"/>
      <c r="FB73" s="371"/>
      <c r="FC73" s="371"/>
      <c r="FD73" s="371"/>
      <c r="FE73" s="371"/>
      <c r="FF73" s="371"/>
      <c r="FG73" s="371"/>
      <c r="FH73" s="371"/>
      <c r="FI73" s="371"/>
      <c r="FJ73" s="371"/>
    </row>
    <row r="74" spans="1:166" outlineLevel="1">
      <c r="A74" s="824"/>
      <c r="B74" s="362" t="str">
        <f t="shared" si="31"/>
        <v>P59-Deploy &amp; Change CRMT</v>
      </c>
      <c r="C74" s="362" t="str">
        <f t="shared" si="32"/>
        <v>AO004511_YYY66</v>
      </c>
      <c r="D74" s="362" t="str">
        <f t="shared" si="33"/>
        <v>Copia_Documenti</v>
      </c>
      <c r="E74" s="369">
        <f>VLOOKUP(C74,'Lista PMO'!B:AB,27,FALSE)</f>
        <v>0</v>
      </c>
      <c r="F74" s="370">
        <f>VLOOKUP(C74,'Lista PMO'!$B$1:$BO$42,64,FALSE)</f>
        <v>0</v>
      </c>
      <c r="G74" s="369">
        <f t="shared" si="36"/>
        <v>0</v>
      </c>
      <c r="H74" s="378">
        <f>IFERROR(F74/(NETWORKDAYS($N$2,$F$1,hol!$A$1:$A$8)),0)</f>
        <v>0</v>
      </c>
      <c r="I74" s="378">
        <f>IFERROR(G74/((NETWORKDAYS($F$1+1,$L14,hol!$A$1:$A$9)+$J$1)),0)</f>
        <v>0</v>
      </c>
      <c r="J74" s="378">
        <f t="shared" si="35"/>
        <v>0</v>
      </c>
      <c r="K74" s="389">
        <f>VLOOKUP(C74,'PianificazionePMO(CFI-ACN)'!$B$7:$I$34,7,FALSE)</f>
        <v>43271</v>
      </c>
      <c r="L74" s="389">
        <f>VLOOKUP(C74,'PianificazionePMO(CFI-ACN)'!$B$7:$I$34,8,FALSE)</f>
        <v>43315</v>
      </c>
      <c r="N74" s="374">
        <f>IF(N$3=1,M74,IF(N$2&lt;=$F$1,'PianificazionePMO(CFI-ACN)'!PY17+'PianificazionePMO(CFI-ACN)'!UB17+'PianificazionePMO(CFI-ACN)'!YE17,M74+$I74))</f>
        <v>0</v>
      </c>
      <c r="O74" s="374">
        <f>IF(O$3=1,N74,IF(O$2&lt;=$F$1,'PianificazionePMO(CFI-ACN)'!PZ17+'PianificazionePMO(CFI-ACN)'!UC17+'PianificazionePMO(CFI-ACN)'!YF17,N74+$I74))</f>
        <v>0</v>
      </c>
      <c r="P74" s="374">
        <f>IF(P$3=1,O74,IF(P$2&lt;=$F$1,'PianificazionePMO(CFI-ACN)'!QA17+'PianificazionePMO(CFI-ACN)'!UD17+'PianificazionePMO(CFI-ACN)'!YG17,O74+$I74))</f>
        <v>0</v>
      </c>
      <c r="Q74" s="374">
        <f>IF(Q$3=1,P74,IF(Q$2&lt;=$F$1,'PianificazionePMO(CFI-ACN)'!QB17+'PianificazionePMO(CFI-ACN)'!UE17+'PianificazionePMO(CFI-ACN)'!YH17,P74+$I74))</f>
        <v>0</v>
      </c>
      <c r="R74" s="374">
        <f>IF(R$3=1,Q74,IF(R$2&lt;=$F$1,'PianificazionePMO(CFI-ACN)'!QC17+'PianificazionePMO(CFI-ACN)'!UF17+'PianificazionePMO(CFI-ACN)'!YI17,Q74+$I74))</f>
        <v>0</v>
      </c>
      <c r="S74" s="374">
        <f>IF(S$3=1,R74,IF(S$2&lt;=$F$1,'PianificazionePMO(CFI-ACN)'!QD17+'PianificazionePMO(CFI-ACN)'!UG17+'PianificazionePMO(CFI-ACN)'!YJ17,R74+$I74))</f>
        <v>0</v>
      </c>
      <c r="T74" s="374">
        <f>IF(T$3=1,S74,IF(T$2&lt;=$F$1,'PianificazionePMO(CFI-ACN)'!QE17+'PianificazionePMO(CFI-ACN)'!UH17+'PianificazionePMO(CFI-ACN)'!YK17,S74+$I74))</f>
        <v>0</v>
      </c>
      <c r="U74" s="374">
        <f>IF(U$3=1,T74,IF(U$2&lt;=$F$1,'PianificazionePMO(CFI-ACN)'!QF17+'PianificazionePMO(CFI-ACN)'!UI17+'PianificazionePMO(CFI-ACN)'!YL17,T74+$I74))</f>
        <v>0</v>
      </c>
      <c r="V74" s="374">
        <f>IF(V$3=1,U74,IF(V$2&lt;=$F$1,'PianificazionePMO(CFI-ACN)'!QG17+'PianificazionePMO(CFI-ACN)'!UJ17+'PianificazionePMO(CFI-ACN)'!YM17,U74+$I74))</f>
        <v>0</v>
      </c>
      <c r="W74" s="374">
        <f>IF(W$3=1,V74,IF(W$2&lt;=$F$1,'PianificazionePMO(CFI-ACN)'!QH17+'PianificazionePMO(CFI-ACN)'!UK17+'PianificazionePMO(CFI-ACN)'!YN17,V74+$I74))</f>
        <v>0</v>
      </c>
      <c r="X74" s="374">
        <f>IF(X$3=1,W74,IF(X$2&lt;=$F$1,'PianificazionePMO(CFI-ACN)'!QI17+'PianificazionePMO(CFI-ACN)'!UL17+'PianificazionePMO(CFI-ACN)'!YO17,W74+$I74))</f>
        <v>0</v>
      </c>
      <c r="Y74" s="374">
        <f>IF(Y$3=1,X74,IF(Y$2&lt;=$F$1,'PianificazionePMO(CFI-ACN)'!QJ17+'PianificazionePMO(CFI-ACN)'!UM17+'PianificazionePMO(CFI-ACN)'!YP17,X74+$I74))</f>
        <v>0</v>
      </c>
      <c r="Z74" s="374">
        <f>IF(Z$3=1,Y74,IF(Z$2&lt;=$F$1,'PianificazionePMO(CFI-ACN)'!QK17+'PianificazionePMO(CFI-ACN)'!UN17+'PianificazionePMO(CFI-ACN)'!YQ17,Y74+$I74))</f>
        <v>0</v>
      </c>
      <c r="AA74" s="374">
        <f>IF(AA$3=1,Z74,IF(AA$2&lt;=$F$1,'PianificazionePMO(CFI-ACN)'!QL17+'PianificazionePMO(CFI-ACN)'!UO17+'PianificazionePMO(CFI-ACN)'!YR17,Z74+$I74))</f>
        <v>0</v>
      </c>
      <c r="AB74" s="374">
        <f>IF(AB$3=1,AA74,IF(AB$2&lt;=$F$1,'PianificazionePMO(CFI-ACN)'!QM17+'PianificazionePMO(CFI-ACN)'!UP17+'PianificazionePMO(CFI-ACN)'!YS17,AA74+$I74))</f>
        <v>0</v>
      </c>
      <c r="AC74" s="374">
        <f>IF(AC$3=1,AB74,IF(AC$2&lt;=$F$1,'PianificazionePMO(CFI-ACN)'!QN17+'PianificazionePMO(CFI-ACN)'!UQ17+'PianificazionePMO(CFI-ACN)'!YT17,AB74+$I74))</f>
        <v>0</v>
      </c>
      <c r="AD74" s="374">
        <f>IF(AD$3=1,AC74,IF(AD$2&lt;=$F$1,'PianificazionePMO(CFI-ACN)'!QO17+'PianificazionePMO(CFI-ACN)'!UR17+'PianificazionePMO(CFI-ACN)'!YU17,AC74+$I74))</f>
        <v>0</v>
      </c>
      <c r="AE74" s="374">
        <f>IF(AE$3=1,AD74,IF(AE$2&lt;=$F$1,'PianificazionePMO(CFI-ACN)'!QP17+'PianificazionePMO(CFI-ACN)'!US17+'PianificazionePMO(CFI-ACN)'!YV17,AD74+$I74))</f>
        <v>0</v>
      </c>
      <c r="AF74" s="374">
        <f>IF(AF$3=1,AE74,IF(AF$2&lt;=$F$1,'PianificazionePMO(CFI-ACN)'!QQ17+'PianificazionePMO(CFI-ACN)'!UT17+'PianificazionePMO(CFI-ACN)'!YW17,AE74+$I74))</f>
        <v>0</v>
      </c>
      <c r="AG74" s="374">
        <f>IF(AG$3=1,AF74,IF(AG$2&lt;=$F$1,'PianificazionePMO(CFI-ACN)'!QR17+'PianificazionePMO(CFI-ACN)'!UU17+'PianificazionePMO(CFI-ACN)'!YX17,AF74+$I74))</f>
        <v>0</v>
      </c>
      <c r="AH74" s="374">
        <f>IF(AH$3=1,AG74,IF(AH$2&lt;=$F$1,'PianificazionePMO(CFI-ACN)'!QS17+'PianificazionePMO(CFI-ACN)'!UV17+'PianificazionePMO(CFI-ACN)'!YY17,AG74+$I74))</f>
        <v>0</v>
      </c>
      <c r="AI74" s="374">
        <f>IF(AI$3=1,AH74,IF(AI$2&lt;=$F$1,'PianificazionePMO(CFI-ACN)'!QT17+'PianificazionePMO(CFI-ACN)'!UW17+'PianificazionePMO(CFI-ACN)'!YZ17,AH74+$I74))</f>
        <v>0</v>
      </c>
      <c r="AJ74" s="374">
        <f>IF(AJ$3=1,AI74,IF(AJ$2&lt;=$F$1,'PianificazionePMO(CFI-ACN)'!QU17+'PianificazionePMO(CFI-ACN)'!UX17+'PianificazionePMO(CFI-ACN)'!ZA17,AI74+$I74))</f>
        <v>0</v>
      </c>
      <c r="AK74" s="374">
        <f>IF(AK$3=1,AJ74,IF(AK$2&lt;=$F$1,'PianificazionePMO(CFI-ACN)'!QV17+'PianificazionePMO(CFI-ACN)'!UY17+'PianificazionePMO(CFI-ACN)'!ZB17,AJ74+$I74))</f>
        <v>0</v>
      </c>
      <c r="AL74" s="374">
        <f>IF(AL$3=1,AK74,IF(AL$2&lt;=$F$1,'PianificazionePMO(CFI-ACN)'!QW17+'PianificazionePMO(CFI-ACN)'!UZ17+'PianificazionePMO(CFI-ACN)'!ZC17,AK74+$I74))</f>
        <v>0</v>
      </c>
      <c r="AM74" s="374">
        <f>IF(AM$3=1,AL74,IF(AM$2&lt;=$F$1,'PianificazionePMO(CFI-ACN)'!QX17+'PianificazionePMO(CFI-ACN)'!VA17+'PianificazionePMO(CFI-ACN)'!ZD17,AL74+$I74))</f>
        <v>0</v>
      </c>
      <c r="AN74" s="374">
        <f>IF(AN$3=1,AM74,IF(AN$2&lt;=$F$1,'PianificazionePMO(CFI-ACN)'!QY17+'PianificazionePMO(CFI-ACN)'!VB17+'PianificazionePMO(CFI-ACN)'!ZE17,AM74+$I74))</f>
        <v>0</v>
      </c>
      <c r="AO74" s="374">
        <f>IF(AO$3=1,AN74,IF(AO$2&lt;=$F$1,'PianificazionePMO(CFI-ACN)'!QZ17+'PianificazionePMO(CFI-ACN)'!VC17+'PianificazionePMO(CFI-ACN)'!ZF17,AN74+$I74))</f>
        <v>0</v>
      </c>
      <c r="AP74" s="374">
        <f>IF(AP$3=1,AO74,IF(AP$2&lt;=$F$1,'PianificazionePMO(CFI-ACN)'!RA17+'PianificazionePMO(CFI-ACN)'!VD17+'PianificazionePMO(CFI-ACN)'!ZG17,AO74+$I74))</f>
        <v>0</v>
      </c>
      <c r="AQ74" s="374">
        <f>IF(AQ$3=1,AP74,IF(AQ$2&lt;=$F$1,'PianificazionePMO(CFI-ACN)'!RB17+'PianificazionePMO(CFI-ACN)'!VE17+'PianificazionePMO(CFI-ACN)'!ZH17,AP74+$I74))</f>
        <v>0</v>
      </c>
      <c r="AR74" s="374">
        <f>IF(AR$3=1,AQ74,IF(AR$2&lt;=$F$1,'PianificazionePMO(CFI-ACN)'!RC17+'PianificazionePMO(CFI-ACN)'!VF17+'PianificazionePMO(CFI-ACN)'!ZI17,AQ74+$I74))</f>
        <v>0</v>
      </c>
      <c r="AS74" s="374">
        <f>IF(AS$3=1,AR74,IF(AS$2&lt;=$F$1,'PianificazionePMO(CFI-ACN)'!RD17+'PianificazionePMO(CFI-ACN)'!VG17+'PianificazionePMO(CFI-ACN)'!ZJ17,AR74+$I74))</f>
        <v>0</v>
      </c>
      <c r="AT74" s="374">
        <f>IF(AT$3=1,AS74,IF(AT$2&lt;=$F$1,'PianificazionePMO(CFI-ACN)'!RE17+'PianificazionePMO(CFI-ACN)'!VH17+'PianificazionePMO(CFI-ACN)'!ZK17,AS74+$I74))</f>
        <v>0</v>
      </c>
      <c r="AU74" s="374">
        <f>IF(AU$3=1,AT74,IF(AU$2&lt;=$F$1,'PianificazionePMO(CFI-ACN)'!RF17+'PianificazionePMO(CFI-ACN)'!VI17+'PianificazionePMO(CFI-ACN)'!ZL17,AT74+$I74))</f>
        <v>0</v>
      </c>
      <c r="AV74" s="374">
        <f>IF(AV$3=1,AU74,IF(AV$2&lt;=$F$1,'PianificazionePMO(CFI-ACN)'!RG17+'PianificazionePMO(CFI-ACN)'!VJ17+'PianificazionePMO(CFI-ACN)'!ZM17,AU74+$I74))</f>
        <v>0</v>
      </c>
      <c r="AW74" s="374">
        <f>IF(AW$3=1,AV74,IF(AW$2&lt;=$F$1,'PianificazionePMO(CFI-ACN)'!RH17+'PianificazionePMO(CFI-ACN)'!VK17+'PianificazionePMO(CFI-ACN)'!ZN17,AV74+$I74))</f>
        <v>0</v>
      </c>
      <c r="AX74" s="374">
        <f>IF(AX$3=1,AW74,IF(AX$2&lt;=$F$1,'PianificazionePMO(CFI-ACN)'!RI17+'PianificazionePMO(CFI-ACN)'!VL17+'PianificazionePMO(CFI-ACN)'!ZO17,AW74+$I74))</f>
        <v>0</v>
      </c>
      <c r="AY74" s="374">
        <f>IF(AY$3=1,AX74,IF(AY$2&lt;=$F$1,'PianificazionePMO(CFI-ACN)'!RJ17+'PianificazionePMO(CFI-ACN)'!VM17+'PianificazionePMO(CFI-ACN)'!ZP17,AX74+$I74))</f>
        <v>0</v>
      </c>
      <c r="AZ74" s="374">
        <f>IF(AZ$3=1,AY74,IF(AZ$2&lt;=$F$1,'PianificazionePMO(CFI-ACN)'!RK17+'PianificazionePMO(CFI-ACN)'!VN17+'PianificazionePMO(CFI-ACN)'!ZQ17,AY74+$I74))</f>
        <v>0</v>
      </c>
      <c r="BA74" s="374">
        <f>IF(BA$3=1,AZ74,IF(BA$2&lt;=$F$1,'PianificazionePMO(CFI-ACN)'!RL17+'PianificazionePMO(CFI-ACN)'!VO17+'PianificazionePMO(CFI-ACN)'!ZR17,AZ74+$I74))</f>
        <v>0</v>
      </c>
      <c r="BB74" s="374">
        <f>IF(BB$3=1,BA74,IF(BB$2&lt;=$F$1,'PianificazionePMO(CFI-ACN)'!RM17+'PianificazionePMO(CFI-ACN)'!VP17+'PianificazionePMO(CFI-ACN)'!ZS17,BA74+$I74))</f>
        <v>0</v>
      </c>
      <c r="BC74" s="374">
        <f>IF(BC$3=1,BB74,IF(BC$2&lt;=$F$1,'PianificazionePMO(CFI-ACN)'!RN17+'PianificazionePMO(CFI-ACN)'!VQ17+'PianificazionePMO(CFI-ACN)'!ZT17,BB74+$I74))</f>
        <v>0</v>
      </c>
      <c r="BD74" s="374">
        <f>IF(BD$3=1,BC74,IF(BD$2&lt;=$F$1,'PianificazionePMO(CFI-ACN)'!RO17+'PianificazionePMO(CFI-ACN)'!VR17+'PianificazionePMO(CFI-ACN)'!ZU17,BC74+$I74))</f>
        <v>0</v>
      </c>
      <c r="BE74" s="374">
        <f>IF(BE$3=1,BD74,IF(BE$2&lt;=$F$1,'PianificazionePMO(CFI-ACN)'!RP17+'PianificazionePMO(CFI-ACN)'!VS17+'PianificazionePMO(CFI-ACN)'!ZV17,BD74+$I74))</f>
        <v>0</v>
      </c>
      <c r="BF74" s="374">
        <f>IF(BF$3=1,BE74,IF(BF$2&lt;=$F$1,'PianificazionePMO(CFI-ACN)'!RQ17+'PianificazionePMO(CFI-ACN)'!VT17+'PianificazionePMO(CFI-ACN)'!ZW17,BE74+$I74))</f>
        <v>0</v>
      </c>
      <c r="BG74" s="374">
        <f>IF(BG$3=1,BF74,IF(BG$2&lt;=$F$1,'PianificazionePMO(CFI-ACN)'!RR17+'PianificazionePMO(CFI-ACN)'!VU17+'PianificazionePMO(CFI-ACN)'!ZX17,BF74+$I74))</f>
        <v>0</v>
      </c>
      <c r="BH74" s="374">
        <f>IF(BH$3=1,BG74,IF(BH$2&lt;=$F$1,'PianificazionePMO(CFI-ACN)'!RS17+'PianificazionePMO(CFI-ACN)'!VV17+'PianificazionePMO(CFI-ACN)'!ZY17,BG74+$I74))</f>
        <v>0</v>
      </c>
      <c r="BI74" s="374">
        <f>IF(BI$3=1,BH74,IF(BI$2&lt;=$F$1,'PianificazionePMO(CFI-ACN)'!RT17+'PianificazionePMO(CFI-ACN)'!VW17+'PianificazionePMO(CFI-ACN)'!ZZ17,BH74+$I74))</f>
        <v>0</v>
      </c>
      <c r="BJ74" s="374">
        <f>IF(BJ$3=1,BI74,IF(BJ$2&lt;=$F$1,'PianificazionePMO(CFI-ACN)'!RU17+'PianificazionePMO(CFI-ACN)'!VX17+'PianificazionePMO(CFI-ACN)'!AAA17,BI74+$I74))</f>
        <v>0</v>
      </c>
      <c r="BK74" s="374">
        <f>IF(BK$3=1,BJ74,IF(BK$2&lt;=$F$1,'PianificazionePMO(CFI-ACN)'!RV17+'PianificazionePMO(CFI-ACN)'!VY17+'PianificazionePMO(CFI-ACN)'!AAB17,BJ74+$I74))</f>
        <v>0</v>
      </c>
      <c r="BL74" s="374">
        <f>IF(BL$3=1,BK74,IF(BL$2&lt;=$F$1,'PianificazionePMO(CFI-ACN)'!RW17+'PianificazionePMO(CFI-ACN)'!VZ17+'PianificazionePMO(CFI-ACN)'!AAC17,BK74+$I74))</f>
        <v>0</v>
      </c>
      <c r="BM74" s="374">
        <f>IF(BM$3=1,BL74,IF(BM$2&lt;=$F$1,'PianificazionePMO(CFI-ACN)'!RX17+'PianificazionePMO(CFI-ACN)'!WA17+'PianificazionePMO(CFI-ACN)'!AAD17,BL74+$I74))</f>
        <v>0</v>
      </c>
      <c r="BN74" s="374">
        <f>IF(BN$3=1,BM74,IF(BN$2&lt;=$F$1,'PianificazionePMO(CFI-ACN)'!RY17+'PianificazionePMO(CFI-ACN)'!WB17+'PianificazionePMO(CFI-ACN)'!AAE17,BM74+$I74))</f>
        <v>0</v>
      </c>
      <c r="BO74" s="374">
        <f>IF(BO$3=1,BN74,IF(BO$2&lt;=$F$1,'PianificazionePMO(CFI-ACN)'!RZ17+'PianificazionePMO(CFI-ACN)'!WC17+'PianificazionePMO(CFI-ACN)'!AAF17,BN74+$I74))</f>
        <v>0</v>
      </c>
      <c r="BP74" s="374">
        <f>IF(BP$3=1,BO74,IF(BP$2&lt;=$F$1,'PianificazionePMO(CFI-ACN)'!SA17+'PianificazionePMO(CFI-ACN)'!WD17+'PianificazionePMO(CFI-ACN)'!AAG17,BO74+$I74))</f>
        <v>0</v>
      </c>
      <c r="BQ74" s="374">
        <f>IF(BQ$3=1,BP74,IF(BQ$2&lt;=$F$1,'PianificazionePMO(CFI-ACN)'!SB17+'PianificazionePMO(CFI-ACN)'!WE17+'PianificazionePMO(CFI-ACN)'!AAH17,BP74+$I74))</f>
        <v>0</v>
      </c>
      <c r="BR74" s="374">
        <f>IF(BR$3=1,BQ74,IF(BR$2&lt;=$F$1,'PianificazionePMO(CFI-ACN)'!SC17+'PianificazionePMO(CFI-ACN)'!WF17+'PianificazionePMO(CFI-ACN)'!AAI17,BQ74+$I74))</f>
        <v>0</v>
      </c>
      <c r="BS74" s="374">
        <f>IF(BS$3=1,BR74,IF(BS$2&lt;=$F$1,'PianificazionePMO(CFI-ACN)'!SD17+'PianificazionePMO(CFI-ACN)'!WG17+'PianificazionePMO(CFI-ACN)'!AAJ17,BR74+$I74))</f>
        <v>0</v>
      </c>
      <c r="BT74" s="374">
        <f>IF(BT$3=1,BS74,IF(BT$2&lt;=$F$1,'PianificazionePMO(CFI-ACN)'!SE17+'PianificazionePMO(CFI-ACN)'!WH17+'PianificazionePMO(CFI-ACN)'!AAK17,BS74+$I74))</f>
        <v>0</v>
      </c>
      <c r="BU74" s="374">
        <f>IF(BU$3=1,BT74,IF(BU$2&lt;=$F$1,'PianificazionePMO(CFI-ACN)'!SF17+'PianificazionePMO(CFI-ACN)'!WI17+'PianificazionePMO(CFI-ACN)'!AAL17,BT74+$I74))</f>
        <v>0</v>
      </c>
      <c r="BV74" s="374">
        <f>IF(BV$3=1,BU74,IF(BV$2&lt;=$F$1,'PianificazionePMO(CFI-ACN)'!SG17+'PianificazionePMO(CFI-ACN)'!WJ17+'PianificazionePMO(CFI-ACN)'!AAM17,BU74+$I74))</f>
        <v>0</v>
      </c>
      <c r="BW74" s="374">
        <f>IF(BW$3=1,BV74,IF(BW$2&lt;=$F$1,'PianificazionePMO(CFI-ACN)'!SH17+'PianificazionePMO(CFI-ACN)'!WK17+'PianificazionePMO(CFI-ACN)'!AAN17,BV74+$I74))</f>
        <v>0</v>
      </c>
      <c r="BX74" s="374">
        <f>IF(BX$3=1,BW74,IF(BX$2&lt;=$F$1,'PianificazionePMO(CFI-ACN)'!SI17+'PianificazionePMO(CFI-ACN)'!WL17+'PianificazionePMO(CFI-ACN)'!AAO17,BW74+$I74))</f>
        <v>0</v>
      </c>
      <c r="BY74" s="374">
        <f>IF(BY$3=1,BX74,IF(BY$2&lt;=$F$1,'PianificazionePMO(CFI-ACN)'!SJ17+'PianificazionePMO(CFI-ACN)'!WM17+'PianificazionePMO(CFI-ACN)'!AAP17,BX74+$I74))</f>
        <v>0</v>
      </c>
      <c r="BZ74" s="374">
        <f>IF(BZ$3=1,BY74,IF(BZ$2&lt;=$F$1,'PianificazionePMO(CFI-ACN)'!SK17+'PianificazionePMO(CFI-ACN)'!WN17+'PianificazionePMO(CFI-ACN)'!AAQ17,BY74+$I74))</f>
        <v>0</v>
      </c>
      <c r="CA74" s="374">
        <f>IF(CA$3=1,BZ74,IF(CA$2&lt;=$F$1,'PianificazionePMO(CFI-ACN)'!SL17+'PianificazionePMO(CFI-ACN)'!WO17+'PianificazionePMO(CFI-ACN)'!AAR17,BZ74+$I74))</f>
        <v>0</v>
      </c>
      <c r="CB74" s="374">
        <f>IF(CB$3=1,CA74,IF(CB$2&lt;=$F$1,'PianificazionePMO(CFI-ACN)'!SM17+'PianificazionePMO(CFI-ACN)'!WP17+'PianificazionePMO(CFI-ACN)'!AAS17,CA74+$I74))</f>
        <v>0</v>
      </c>
      <c r="CC74" s="374">
        <f>IF(CC$3=1,CB74,IF(CC$2&lt;=$F$1,'PianificazionePMO(CFI-ACN)'!SN17+'PianificazionePMO(CFI-ACN)'!WQ17+'PianificazionePMO(CFI-ACN)'!AAT17,CB74+$I74))</f>
        <v>0</v>
      </c>
      <c r="CD74" s="374">
        <f>IF(CD$3=1,CC74,IF(CD$2&lt;=$F$1,'PianificazionePMO(CFI-ACN)'!SO17+'PianificazionePMO(CFI-ACN)'!WR17+'PianificazionePMO(CFI-ACN)'!AAU17,CC74+$I74))</f>
        <v>0</v>
      </c>
      <c r="CE74" s="374">
        <f>IF(CE$3=1,CD74,IF(CE$2&lt;=$F$1,'PianificazionePMO(CFI-ACN)'!SP17+'PianificazionePMO(CFI-ACN)'!WS17+'PianificazionePMO(CFI-ACN)'!AAV17,CD74+$I74))</f>
        <v>0</v>
      </c>
      <c r="CF74" s="374">
        <f>IF(CF$3=1,CE74,IF(CF$2&lt;=$F$1,'PianificazionePMO(CFI-ACN)'!SQ17+'PianificazionePMO(CFI-ACN)'!WT17+'PianificazionePMO(CFI-ACN)'!AAW17,CE74+$I74))</f>
        <v>0</v>
      </c>
      <c r="CG74" s="374">
        <f>IF(CG$3=1,CF74,IF(CG$2&lt;=$F$1,'PianificazionePMO(CFI-ACN)'!SR17+'PianificazionePMO(CFI-ACN)'!WU17+'PianificazionePMO(CFI-ACN)'!AAX17,CF74+$I74))</f>
        <v>0</v>
      </c>
      <c r="CH74" s="374">
        <f>IF(CH$3=1,CG74,IF(CH$2&lt;=$F$1,'PianificazionePMO(CFI-ACN)'!SS17+'PianificazionePMO(CFI-ACN)'!WV17+'PianificazionePMO(CFI-ACN)'!AAY17,CG74+$I74))</f>
        <v>0</v>
      </c>
      <c r="CI74" s="374">
        <f>IF(CI$3=1,CH74,IF(CI$2&lt;=$F$1,'PianificazionePMO(CFI-ACN)'!ST17+'PianificazionePMO(CFI-ACN)'!WW17+'PianificazionePMO(CFI-ACN)'!AAZ17,CH74+$I74))</f>
        <v>0</v>
      </c>
      <c r="CJ74" s="374">
        <f>IF(CJ$3=1,CI74,IF(CJ$2&lt;=$F$1,'PianificazionePMO(CFI-ACN)'!SU17+'PianificazionePMO(CFI-ACN)'!WX17+'PianificazionePMO(CFI-ACN)'!ABA17,CI74+$I74))</f>
        <v>0</v>
      </c>
      <c r="CK74" s="374">
        <f>IF(CK$3=1,CJ74,IF(CK$2&lt;=$F$1,'PianificazionePMO(CFI-ACN)'!SV17+'PianificazionePMO(CFI-ACN)'!WY17+'PianificazionePMO(CFI-ACN)'!ABB17,CJ74+$I74))</f>
        <v>0</v>
      </c>
      <c r="CL74" s="374">
        <f>IF(CL$3=1,CK74,IF(CL$2&lt;=$F$1,'PianificazionePMO(CFI-ACN)'!SW17+'PianificazionePMO(CFI-ACN)'!WZ17+'PianificazionePMO(CFI-ACN)'!ABC17,CK74+$I74))</f>
        <v>0</v>
      </c>
      <c r="CM74" s="374">
        <f>IF(CM$3=1,CL74,IF(CM$2&lt;=$F$1,'PianificazionePMO(CFI-ACN)'!SX17+'PianificazionePMO(CFI-ACN)'!XA17+'PianificazionePMO(CFI-ACN)'!ABD17,CL74+$I74))</f>
        <v>0</v>
      </c>
      <c r="CN74" s="374">
        <f>IF(CN$3=1,CM74,IF(CN$2&lt;=$F$1,'PianificazionePMO(CFI-ACN)'!SY17+'PianificazionePMO(CFI-ACN)'!XB17+'PianificazionePMO(CFI-ACN)'!ABE17,CM74+$I74))</f>
        <v>0</v>
      </c>
      <c r="CO74" s="374">
        <f>IF(CO$3=1,CN74,IF(CO$2&lt;=$F$1,'PianificazionePMO(CFI-ACN)'!SZ17+'PianificazionePMO(CFI-ACN)'!XC17+'PianificazionePMO(CFI-ACN)'!ABF17,CN74+$I74))</f>
        <v>0</v>
      </c>
      <c r="CP74" s="374">
        <f>IF(CP$3=1,CO74,IF(CP$2&lt;=$F$1,'PianificazionePMO(CFI-ACN)'!TA17+'PianificazionePMO(CFI-ACN)'!XD17+'PianificazionePMO(CFI-ACN)'!ABG17,CO74+$I74))</f>
        <v>0</v>
      </c>
      <c r="CQ74" s="374">
        <f>IF(CQ$3=1,CP74,IF(CQ$2&lt;=$F$1,'PianificazionePMO(CFI-ACN)'!TB17+'PianificazionePMO(CFI-ACN)'!XE17+'PianificazionePMO(CFI-ACN)'!ABH17,CP74+$I74))</f>
        <v>0</v>
      </c>
      <c r="CR74" s="374">
        <f>IF(CR$3=1,CQ74,IF(CR$2&lt;=$F$1,'PianificazionePMO(CFI-ACN)'!TC17+'PianificazionePMO(CFI-ACN)'!XF17+'PianificazionePMO(CFI-ACN)'!ABI17,CQ74+$I74))</f>
        <v>0</v>
      </c>
      <c r="CS74" s="374">
        <f>IF(CS$3=1,CR74,IF(CS$2&lt;=$F$1,'PianificazionePMO(CFI-ACN)'!TD17+'PianificazionePMO(CFI-ACN)'!XG17+'PianificazionePMO(CFI-ACN)'!ABJ17,CR74+$I74))</f>
        <v>0</v>
      </c>
      <c r="CT74" s="374">
        <f>IF(CT$3=1,CS74,IF(CT$2&lt;=$F$1,'PianificazionePMO(CFI-ACN)'!TE17+'PianificazionePMO(CFI-ACN)'!XH17+'PianificazionePMO(CFI-ACN)'!ABK17,CS74+$I74))</f>
        <v>0</v>
      </c>
      <c r="CU74" s="374">
        <f>IF(CU$3=1,CT74,IF(CU$2&lt;=$F$1,'PianificazionePMO(CFI-ACN)'!TF17+'PianificazionePMO(CFI-ACN)'!XI17+'PianificazionePMO(CFI-ACN)'!ABL17,CT74+$I74))</f>
        <v>0</v>
      </c>
      <c r="CV74" s="374">
        <f>IF(CV$3=1,CU74,IF(CV$2&lt;=$F$1,'PianificazionePMO(CFI-ACN)'!TG17+'PianificazionePMO(CFI-ACN)'!XJ17+'PianificazionePMO(CFI-ACN)'!ABM17,CU74+$I74))</f>
        <v>0</v>
      </c>
      <c r="CW74" s="374">
        <f>IF(CW$3=1,CV74,IF(CW$2&lt;=$F$1,'PianificazionePMO(CFI-ACN)'!TH17+'PianificazionePMO(CFI-ACN)'!XK17+'PianificazionePMO(CFI-ACN)'!ABN17,CV74+$I74))</f>
        <v>0</v>
      </c>
      <c r="CX74" s="374">
        <f>IF(CX$3=1,CW74,IF(CX$2&lt;=$F$1,'PianificazionePMO(CFI-ACN)'!TI17+'PianificazionePMO(CFI-ACN)'!XL17+'PianificazionePMO(CFI-ACN)'!ABO17,CW74+$I74))</f>
        <v>0</v>
      </c>
      <c r="CY74" s="374">
        <f>IF(CY$3=1,CX74,IF(CY$2&lt;=$F$1,'PianificazionePMO(CFI-ACN)'!TJ17+'PianificazionePMO(CFI-ACN)'!XM17+'PianificazionePMO(CFI-ACN)'!ABP17,CX74+$I74))</f>
        <v>0</v>
      </c>
      <c r="CZ74" s="374">
        <f>IF(CZ$3=1,CY74,IF(CZ$2&lt;=$F$1,'PianificazionePMO(CFI-ACN)'!TK17+'PianificazionePMO(CFI-ACN)'!XN17+'PianificazionePMO(CFI-ACN)'!ABQ17,CY74+$I74))</f>
        <v>0</v>
      </c>
      <c r="DA74" s="374">
        <f>IF(DA$3=1,CZ74,IF(DA$2&lt;=$F$1,'PianificazionePMO(CFI-ACN)'!TL17+'PianificazionePMO(CFI-ACN)'!XO17+'PianificazionePMO(CFI-ACN)'!ABR17,CZ74+$I74))</f>
        <v>0</v>
      </c>
      <c r="DB74" s="374">
        <f>IF(DB$3=1,DA74,IF(DB$2&lt;=$F$1,'PianificazionePMO(CFI-ACN)'!TM17+'PianificazionePMO(CFI-ACN)'!XP17+'PianificazionePMO(CFI-ACN)'!ABS17,DA74+$I74))</f>
        <v>0</v>
      </c>
      <c r="DC74" s="374">
        <f>IF(DC$3=1,DB74,IF(DC$2&lt;=$F$1,'PianificazionePMO(CFI-ACN)'!TN17+'PianificazionePMO(CFI-ACN)'!XQ17+'PianificazionePMO(CFI-ACN)'!ABT17,DB74+$I74))</f>
        <v>0</v>
      </c>
      <c r="DD74" s="374">
        <f>IF(DD$3=1,DC74,IF(DD$2&lt;=$F$1,'PianificazionePMO(CFI-ACN)'!TO17+'PianificazionePMO(CFI-ACN)'!XR17+'PianificazionePMO(CFI-ACN)'!ABU17,DC74+$I74))</f>
        <v>0</v>
      </c>
      <c r="DE74" s="374">
        <f>IF(DE$3=1,DD74,IF(DE$2&lt;=$F$1,'PianificazionePMO(CFI-ACN)'!TP17+'PianificazionePMO(CFI-ACN)'!XS17+'PianificazionePMO(CFI-ACN)'!ABV17,DD74+$I74))</f>
        <v>0</v>
      </c>
      <c r="DF74" s="374">
        <f>IF(DF$3=1,DE74,IF(DF$2&lt;=$F$1,'PianificazionePMO(CFI-ACN)'!TQ17+'PianificazionePMO(CFI-ACN)'!XT17+'PianificazionePMO(CFI-ACN)'!ABW17,DE74+$I74))</f>
        <v>0</v>
      </c>
      <c r="DG74" s="374">
        <f>IF(DG$3=1,DF74,IF(DG$2&lt;=$F$1,'PianificazionePMO(CFI-ACN)'!TR17+'PianificazionePMO(CFI-ACN)'!XU17+'PianificazionePMO(CFI-ACN)'!ABX17,DF74+$I74))</f>
        <v>0</v>
      </c>
      <c r="DH74" s="374">
        <f>IF(DH$3=1,DG74,IF(DH$2&lt;=$F$1,'PianificazionePMO(CFI-ACN)'!TS17+'PianificazionePMO(CFI-ACN)'!XV17+'PianificazionePMO(CFI-ACN)'!ABY17,DG74+$I74))</f>
        <v>0</v>
      </c>
      <c r="DI74" s="374">
        <f>IF(DI$3=1,DH74,IF(DI$2&lt;=$F$1,'PianificazionePMO(CFI-ACN)'!TT17+'PianificazionePMO(CFI-ACN)'!XW17+'PianificazionePMO(CFI-ACN)'!ABZ17,DH74+$I74))</f>
        <v>0</v>
      </c>
      <c r="DJ74" s="374">
        <f>IF(DJ$3=1,DI74,IF(DJ$2&lt;=$F$1,'PianificazionePMO(CFI-ACN)'!TU17+'PianificazionePMO(CFI-ACN)'!XX17+'PianificazionePMO(CFI-ACN)'!ACA17,DI74+$I74))</f>
        <v>0</v>
      </c>
      <c r="DK74" s="374"/>
      <c r="DL74" s="374"/>
      <c r="DM74" s="374"/>
      <c r="DN74" s="371"/>
      <c r="DO74" s="371"/>
      <c r="DP74" s="371"/>
      <c r="DQ74" s="371"/>
      <c r="DR74" s="371"/>
      <c r="DS74" s="371"/>
      <c r="DT74" s="371"/>
      <c r="DU74" s="371"/>
      <c r="DV74" s="371"/>
      <c r="DW74" s="371"/>
      <c r="DX74" s="371"/>
      <c r="DY74" s="371"/>
      <c r="DZ74" s="371"/>
      <c r="EA74" s="371"/>
      <c r="EB74" s="371"/>
      <c r="EC74" s="371"/>
      <c r="ED74" s="371"/>
      <c r="EE74" s="371"/>
      <c r="EF74" s="371"/>
      <c r="EG74" s="371"/>
      <c r="EH74" s="371"/>
      <c r="EI74" s="371"/>
      <c r="EJ74" s="371"/>
      <c r="EK74" s="371"/>
      <c r="EL74" s="371"/>
      <c r="EM74" s="371"/>
      <c r="EN74" s="371"/>
      <c r="EO74" s="371"/>
      <c r="EP74" s="371"/>
      <c r="EQ74" s="371"/>
      <c r="ER74" s="371"/>
      <c r="ES74" s="371"/>
      <c r="ET74" s="371"/>
      <c r="EU74" s="371"/>
      <c r="EV74" s="371"/>
      <c r="EW74" s="371"/>
      <c r="EX74" s="371"/>
      <c r="EY74" s="371"/>
      <c r="EZ74" s="371"/>
      <c r="FA74" s="371"/>
      <c r="FB74" s="371"/>
      <c r="FC74" s="371"/>
      <c r="FD74" s="371"/>
      <c r="FE74" s="371"/>
      <c r="FF74" s="371"/>
      <c r="FG74" s="371"/>
      <c r="FH74" s="371"/>
      <c r="FI74" s="371"/>
      <c r="FJ74" s="371"/>
    </row>
    <row r="75" spans="1:166" outlineLevel="1">
      <c r="A75" s="824"/>
      <c r="B75" s="362" t="str">
        <f t="shared" si="31"/>
        <v>P59-Deploy &amp; Change CRMT</v>
      </c>
      <c r="C75" s="362" t="str">
        <f t="shared" si="32"/>
        <v>AO004511_YYY68</v>
      </c>
      <c r="D75" s="362" t="str">
        <f t="shared" si="33"/>
        <v>Subentro</v>
      </c>
      <c r="E75" s="369">
        <f>VLOOKUP(C75,'Lista PMO'!B:AB,27,FALSE)</f>
        <v>0</v>
      </c>
      <c r="F75" s="370">
        <f>VLOOKUP(C75,'Lista PMO'!$B$1:$BO$42,64,FALSE)</f>
        <v>0</v>
      </c>
      <c r="G75" s="369">
        <f t="shared" si="36"/>
        <v>0</v>
      </c>
      <c r="H75" s="378">
        <f>IFERROR(F75/(NETWORKDAYS($N$2,$F$1,hol!$A$1:$A$8)),0)</f>
        <v>0</v>
      </c>
      <c r="I75" s="378">
        <f>IFERROR(G75/((NETWORKDAYS($F$1+1,$L15,hol!$A$1:$A$9)+$J$1)),0)</f>
        <v>0</v>
      </c>
      <c r="J75" s="378">
        <f t="shared" si="35"/>
        <v>0</v>
      </c>
      <c r="K75" s="389">
        <f>VLOOKUP(C75,'PianificazionePMO(CFI-ACN)'!$B$7:$I$34,7,FALSE)</f>
        <v>43271</v>
      </c>
      <c r="L75" s="389">
        <f>VLOOKUP(C75,'PianificazionePMO(CFI-ACN)'!$B$7:$I$34,8,FALSE)</f>
        <v>43315</v>
      </c>
      <c r="N75" s="374">
        <f>IF(N$3=1,M75,IF(N$2&lt;=$F$1,'PianificazionePMO(CFI-ACN)'!PY18+'PianificazionePMO(CFI-ACN)'!UB18+'PianificazionePMO(CFI-ACN)'!YE18,M75+$I75))</f>
        <v>0</v>
      </c>
      <c r="O75" s="374">
        <f>IF(O$3=1,N75,IF(O$2&lt;=$F$1,'PianificazionePMO(CFI-ACN)'!PZ18+'PianificazionePMO(CFI-ACN)'!UC18+'PianificazionePMO(CFI-ACN)'!YF18,N75+$I75))</f>
        <v>0</v>
      </c>
      <c r="P75" s="374">
        <f>IF(P$3=1,O75,IF(P$2&lt;=$F$1,'PianificazionePMO(CFI-ACN)'!QA18+'PianificazionePMO(CFI-ACN)'!UD18+'PianificazionePMO(CFI-ACN)'!YG18,O75+$I75))</f>
        <v>0</v>
      </c>
      <c r="Q75" s="374">
        <f>IF(Q$3=1,P75,IF(Q$2&lt;=$F$1,'PianificazionePMO(CFI-ACN)'!QB18+'PianificazionePMO(CFI-ACN)'!UE18+'PianificazionePMO(CFI-ACN)'!YH18,P75+$I75))</f>
        <v>0</v>
      </c>
      <c r="R75" s="374">
        <f>IF(R$3=1,Q75,IF(R$2&lt;=$F$1,'PianificazionePMO(CFI-ACN)'!QC18+'PianificazionePMO(CFI-ACN)'!UF18+'PianificazionePMO(CFI-ACN)'!YI18,Q75+$I75))</f>
        <v>0</v>
      </c>
      <c r="S75" s="374">
        <f>IF(S$3=1,R75,IF(S$2&lt;=$F$1,'PianificazionePMO(CFI-ACN)'!QD18+'PianificazionePMO(CFI-ACN)'!UG18+'PianificazionePMO(CFI-ACN)'!YJ18,R75+$I75))</f>
        <v>0</v>
      </c>
      <c r="T75" s="374">
        <f>IF(T$3=1,S75,IF(T$2&lt;=$F$1,'PianificazionePMO(CFI-ACN)'!QE18+'PianificazionePMO(CFI-ACN)'!UH18+'PianificazionePMO(CFI-ACN)'!YK18,S75+$I75))</f>
        <v>0</v>
      </c>
      <c r="U75" s="374">
        <f>IF(U$3=1,T75,IF(U$2&lt;=$F$1,'PianificazionePMO(CFI-ACN)'!QF18+'PianificazionePMO(CFI-ACN)'!UI18+'PianificazionePMO(CFI-ACN)'!YL18,T75+$I75))</f>
        <v>0</v>
      </c>
      <c r="V75" s="374">
        <f>IF(V$3=1,U75,IF(V$2&lt;=$F$1,'PianificazionePMO(CFI-ACN)'!QG18+'PianificazionePMO(CFI-ACN)'!UJ18+'PianificazionePMO(CFI-ACN)'!YM18,U75+$I75))</f>
        <v>0</v>
      </c>
      <c r="W75" s="374">
        <f>IF(W$3=1,V75,IF(W$2&lt;=$F$1,'PianificazionePMO(CFI-ACN)'!QH18+'PianificazionePMO(CFI-ACN)'!UK18+'PianificazionePMO(CFI-ACN)'!YN18,V75+$I75))</f>
        <v>0</v>
      </c>
      <c r="X75" s="374">
        <f>IF(X$3=1,W75,IF(X$2&lt;=$F$1,'PianificazionePMO(CFI-ACN)'!QI18+'PianificazionePMO(CFI-ACN)'!UL18+'PianificazionePMO(CFI-ACN)'!YO18,W75+$I75))</f>
        <v>0</v>
      </c>
      <c r="Y75" s="374">
        <f>IF(Y$3=1,X75,IF(Y$2&lt;=$F$1,'PianificazionePMO(CFI-ACN)'!QJ18+'PianificazionePMO(CFI-ACN)'!UM18+'PianificazionePMO(CFI-ACN)'!YP18,X75+$I75))</f>
        <v>0</v>
      </c>
      <c r="Z75" s="374">
        <f>IF(Z$3=1,Y75,IF(Z$2&lt;=$F$1,'PianificazionePMO(CFI-ACN)'!QK18+'PianificazionePMO(CFI-ACN)'!UN18+'PianificazionePMO(CFI-ACN)'!YQ18,Y75+$I75))</f>
        <v>0</v>
      </c>
      <c r="AA75" s="374">
        <f>IF(AA$3=1,Z75,IF(AA$2&lt;=$F$1,'PianificazionePMO(CFI-ACN)'!QL18+'PianificazionePMO(CFI-ACN)'!UO18+'PianificazionePMO(CFI-ACN)'!YR18,Z75+$I75))</f>
        <v>0</v>
      </c>
      <c r="AB75" s="374">
        <f>IF(AB$3=1,AA75,IF(AB$2&lt;=$F$1,'PianificazionePMO(CFI-ACN)'!QM18+'PianificazionePMO(CFI-ACN)'!UP18+'PianificazionePMO(CFI-ACN)'!YS18,AA75+$I75))</f>
        <v>0</v>
      </c>
      <c r="AC75" s="374">
        <f>IF(AC$3=1,AB75,IF(AC$2&lt;=$F$1,'PianificazionePMO(CFI-ACN)'!QN18+'PianificazionePMO(CFI-ACN)'!UQ18+'PianificazionePMO(CFI-ACN)'!YT18,AB75+$I75))</f>
        <v>0</v>
      </c>
      <c r="AD75" s="374">
        <f>IF(AD$3=1,AC75,IF(AD$2&lt;=$F$1,'PianificazionePMO(CFI-ACN)'!QO18+'PianificazionePMO(CFI-ACN)'!UR18+'PianificazionePMO(CFI-ACN)'!YU18,AC75+$I75))</f>
        <v>0</v>
      </c>
      <c r="AE75" s="374">
        <f>IF(AE$3=1,AD75,IF(AE$2&lt;=$F$1,'PianificazionePMO(CFI-ACN)'!QP18+'PianificazionePMO(CFI-ACN)'!US18+'PianificazionePMO(CFI-ACN)'!YV18,AD75+$I75))</f>
        <v>0</v>
      </c>
      <c r="AF75" s="374">
        <f>IF(AF$3=1,AE75,IF(AF$2&lt;=$F$1,'PianificazionePMO(CFI-ACN)'!QQ18+'PianificazionePMO(CFI-ACN)'!UT18+'PianificazionePMO(CFI-ACN)'!YW18,AE75+$I75))</f>
        <v>0</v>
      </c>
      <c r="AG75" s="374">
        <f>IF(AG$3=1,AF75,IF(AG$2&lt;=$F$1,'PianificazionePMO(CFI-ACN)'!QR18+'PianificazionePMO(CFI-ACN)'!UU18+'PianificazionePMO(CFI-ACN)'!YX18,AF75+$I75))</f>
        <v>0</v>
      </c>
      <c r="AH75" s="374">
        <f>IF(AH$3=1,AG75,IF(AH$2&lt;=$F$1,'PianificazionePMO(CFI-ACN)'!QS18+'PianificazionePMO(CFI-ACN)'!UV18+'PianificazionePMO(CFI-ACN)'!YY18,AG75+$I75))</f>
        <v>0</v>
      </c>
      <c r="AI75" s="374">
        <f>IF(AI$3=1,AH75,IF(AI$2&lt;=$F$1,'PianificazionePMO(CFI-ACN)'!QT18+'PianificazionePMO(CFI-ACN)'!UW18+'PianificazionePMO(CFI-ACN)'!YZ18,AH75+$I75))</f>
        <v>0</v>
      </c>
      <c r="AJ75" s="374">
        <f>IF(AJ$3=1,AI75,IF(AJ$2&lt;=$F$1,'PianificazionePMO(CFI-ACN)'!QU18+'PianificazionePMO(CFI-ACN)'!UX18+'PianificazionePMO(CFI-ACN)'!ZA18,AI75+$I75))</f>
        <v>0</v>
      </c>
      <c r="AK75" s="374">
        <f>IF(AK$3=1,AJ75,IF(AK$2&lt;=$F$1,'PianificazionePMO(CFI-ACN)'!QV18+'PianificazionePMO(CFI-ACN)'!UY18+'PianificazionePMO(CFI-ACN)'!ZB18,AJ75+$I75))</f>
        <v>0</v>
      </c>
      <c r="AL75" s="374">
        <f>IF(AL$3=1,AK75,IF(AL$2&lt;=$F$1,'PianificazionePMO(CFI-ACN)'!QW18+'PianificazionePMO(CFI-ACN)'!UZ18+'PianificazionePMO(CFI-ACN)'!ZC18,AK75+$I75))</f>
        <v>0</v>
      </c>
      <c r="AM75" s="374">
        <f>IF(AM$3=1,AL75,IF(AM$2&lt;=$F$1,'PianificazionePMO(CFI-ACN)'!QX18+'PianificazionePMO(CFI-ACN)'!VA18+'PianificazionePMO(CFI-ACN)'!ZD18,AL75+$I75))</f>
        <v>0</v>
      </c>
      <c r="AN75" s="374">
        <f>IF(AN$3=1,AM75,IF(AN$2&lt;=$F$1,'PianificazionePMO(CFI-ACN)'!QY18+'PianificazionePMO(CFI-ACN)'!VB18+'PianificazionePMO(CFI-ACN)'!ZE18,AM75+$I75))</f>
        <v>0</v>
      </c>
      <c r="AO75" s="374">
        <f>IF(AO$3=1,AN75,IF(AO$2&lt;=$F$1,'PianificazionePMO(CFI-ACN)'!QZ18+'PianificazionePMO(CFI-ACN)'!VC18+'PianificazionePMO(CFI-ACN)'!ZF18,AN75+$I75))</f>
        <v>0</v>
      </c>
      <c r="AP75" s="374">
        <f>IF(AP$3=1,AO75,IF(AP$2&lt;=$F$1,'PianificazionePMO(CFI-ACN)'!RA18+'PianificazionePMO(CFI-ACN)'!VD18+'PianificazionePMO(CFI-ACN)'!ZG18,AO75+$I75))</f>
        <v>0</v>
      </c>
      <c r="AQ75" s="374">
        <f>IF(AQ$3=1,AP75,IF(AQ$2&lt;=$F$1,'PianificazionePMO(CFI-ACN)'!RB18+'PianificazionePMO(CFI-ACN)'!VE18+'PianificazionePMO(CFI-ACN)'!ZH18,AP75+$I75))</f>
        <v>0</v>
      </c>
      <c r="AR75" s="374">
        <f>IF(AR$3=1,AQ75,IF(AR$2&lt;=$F$1,'PianificazionePMO(CFI-ACN)'!RC18+'PianificazionePMO(CFI-ACN)'!VF18+'PianificazionePMO(CFI-ACN)'!ZI18,AQ75+$I75))</f>
        <v>0</v>
      </c>
      <c r="AS75" s="374">
        <f>IF(AS$3=1,AR75,IF(AS$2&lt;=$F$1,'PianificazionePMO(CFI-ACN)'!RD18+'PianificazionePMO(CFI-ACN)'!VG18+'PianificazionePMO(CFI-ACN)'!ZJ18,AR75+$I75))</f>
        <v>0</v>
      </c>
      <c r="AT75" s="374">
        <f>IF(AT$3=1,AS75,IF(AT$2&lt;=$F$1,'PianificazionePMO(CFI-ACN)'!RE18+'PianificazionePMO(CFI-ACN)'!VH18+'PianificazionePMO(CFI-ACN)'!ZK18,AS75+$I75))</f>
        <v>0</v>
      </c>
      <c r="AU75" s="374">
        <f>IF(AU$3=1,AT75,IF(AU$2&lt;=$F$1,'PianificazionePMO(CFI-ACN)'!RF18+'PianificazionePMO(CFI-ACN)'!VI18+'PianificazionePMO(CFI-ACN)'!ZL18,AT75+$I75))</f>
        <v>0</v>
      </c>
      <c r="AV75" s="374">
        <f>IF(AV$3=1,AU75,IF(AV$2&lt;=$F$1,'PianificazionePMO(CFI-ACN)'!RG18+'PianificazionePMO(CFI-ACN)'!VJ18+'PianificazionePMO(CFI-ACN)'!ZM18,AU75+$I75))</f>
        <v>0</v>
      </c>
      <c r="AW75" s="374">
        <f>IF(AW$3=1,AV75,IF(AW$2&lt;=$F$1,'PianificazionePMO(CFI-ACN)'!RH18+'PianificazionePMO(CFI-ACN)'!VK18+'PianificazionePMO(CFI-ACN)'!ZN18,AV75+$I75))</f>
        <v>0</v>
      </c>
      <c r="AX75" s="374">
        <f>IF(AX$3=1,AW75,IF(AX$2&lt;=$F$1,'PianificazionePMO(CFI-ACN)'!RI18+'PianificazionePMO(CFI-ACN)'!VL18+'PianificazionePMO(CFI-ACN)'!ZO18,AW75+$I75))</f>
        <v>0</v>
      </c>
      <c r="AY75" s="374">
        <f>IF(AY$3=1,AX75,IF(AY$2&lt;=$F$1,'PianificazionePMO(CFI-ACN)'!RJ18+'PianificazionePMO(CFI-ACN)'!VM18+'PianificazionePMO(CFI-ACN)'!ZP18,AX75+$I75))</f>
        <v>0</v>
      </c>
      <c r="AZ75" s="374">
        <f>IF(AZ$3=1,AY75,IF(AZ$2&lt;=$F$1,'PianificazionePMO(CFI-ACN)'!RK18+'PianificazionePMO(CFI-ACN)'!VN18+'PianificazionePMO(CFI-ACN)'!ZQ18,AY75+$I75))</f>
        <v>0</v>
      </c>
      <c r="BA75" s="374">
        <f>IF(BA$3=1,AZ75,IF(BA$2&lt;=$F$1,'PianificazionePMO(CFI-ACN)'!RL18+'PianificazionePMO(CFI-ACN)'!VO18+'PianificazionePMO(CFI-ACN)'!ZR18,AZ75+$I75))</f>
        <v>0</v>
      </c>
      <c r="BB75" s="374">
        <f>IF(BB$3=1,BA75,IF(BB$2&lt;=$F$1,'PianificazionePMO(CFI-ACN)'!RM18+'PianificazionePMO(CFI-ACN)'!VP18+'PianificazionePMO(CFI-ACN)'!ZS18,BA75+$I75))</f>
        <v>0</v>
      </c>
      <c r="BC75" s="374">
        <f>IF(BC$3=1,BB75,IF(BC$2&lt;=$F$1,'PianificazionePMO(CFI-ACN)'!RN18+'PianificazionePMO(CFI-ACN)'!VQ18+'PianificazionePMO(CFI-ACN)'!ZT18,BB75+$I75))</f>
        <v>0</v>
      </c>
      <c r="BD75" s="374">
        <f>IF(BD$3=1,BC75,IF(BD$2&lt;=$F$1,'PianificazionePMO(CFI-ACN)'!RO18+'PianificazionePMO(CFI-ACN)'!VR18+'PianificazionePMO(CFI-ACN)'!ZU18,BC75+$I75))</f>
        <v>0</v>
      </c>
      <c r="BE75" s="374">
        <f>IF(BE$3=1,BD75,IF(BE$2&lt;=$F$1,'PianificazionePMO(CFI-ACN)'!RP18+'PianificazionePMO(CFI-ACN)'!VS18+'PianificazionePMO(CFI-ACN)'!ZV18,BD75+$I75))</f>
        <v>0</v>
      </c>
      <c r="BF75" s="374">
        <f>IF(BF$3=1,BE75,IF(BF$2&lt;=$F$1,'PianificazionePMO(CFI-ACN)'!RQ18+'PianificazionePMO(CFI-ACN)'!VT18+'PianificazionePMO(CFI-ACN)'!ZW18,BE75+$I75))</f>
        <v>0</v>
      </c>
      <c r="BG75" s="374">
        <f>IF(BG$3=1,BF75,IF(BG$2&lt;=$F$1,'PianificazionePMO(CFI-ACN)'!RR18+'PianificazionePMO(CFI-ACN)'!VU18+'PianificazionePMO(CFI-ACN)'!ZX18,BF75+$I75))</f>
        <v>0</v>
      </c>
      <c r="BH75" s="374">
        <f>IF(BH$3=1,BG75,IF(BH$2&lt;=$F$1,'PianificazionePMO(CFI-ACN)'!RS18+'PianificazionePMO(CFI-ACN)'!VV18+'PianificazionePMO(CFI-ACN)'!ZY18,BG75+$I75))</f>
        <v>0</v>
      </c>
      <c r="BI75" s="374">
        <f>IF(BI$3=1,BH75,IF(BI$2&lt;=$F$1,'PianificazionePMO(CFI-ACN)'!RT18+'PianificazionePMO(CFI-ACN)'!VW18+'PianificazionePMO(CFI-ACN)'!ZZ18,BH75+$I75))</f>
        <v>0</v>
      </c>
      <c r="BJ75" s="374">
        <f>IF(BJ$3=1,BI75,IF(BJ$2&lt;=$F$1,'PianificazionePMO(CFI-ACN)'!RU18+'PianificazionePMO(CFI-ACN)'!VX18+'PianificazionePMO(CFI-ACN)'!AAA18,BI75+$I75))</f>
        <v>0</v>
      </c>
      <c r="BK75" s="374">
        <f>IF(BK$3=1,BJ75,IF(BK$2&lt;=$F$1,'PianificazionePMO(CFI-ACN)'!RV18+'PianificazionePMO(CFI-ACN)'!VY18+'PianificazionePMO(CFI-ACN)'!AAB18,BJ75+$I75))</f>
        <v>0</v>
      </c>
      <c r="BL75" s="374">
        <f>IF(BL$3=1,BK75,IF(BL$2&lt;=$F$1,'PianificazionePMO(CFI-ACN)'!RW18+'PianificazionePMO(CFI-ACN)'!VZ18+'PianificazionePMO(CFI-ACN)'!AAC18,BK75+$I75))</f>
        <v>0</v>
      </c>
      <c r="BM75" s="374">
        <f>IF(BM$3=1,BL75,IF(BM$2&lt;=$F$1,'PianificazionePMO(CFI-ACN)'!RX18+'PianificazionePMO(CFI-ACN)'!WA18+'PianificazionePMO(CFI-ACN)'!AAD18,BL75+$I75))</f>
        <v>0</v>
      </c>
      <c r="BN75" s="374">
        <f>IF(BN$3=1,BM75,IF(BN$2&lt;=$F$1,'PianificazionePMO(CFI-ACN)'!RY18+'PianificazionePMO(CFI-ACN)'!WB18+'PianificazionePMO(CFI-ACN)'!AAE18,BM75+$I75))</f>
        <v>0</v>
      </c>
      <c r="BO75" s="374">
        <f>IF(BO$3=1,BN75,IF(BO$2&lt;=$F$1,'PianificazionePMO(CFI-ACN)'!RZ18+'PianificazionePMO(CFI-ACN)'!WC18+'PianificazionePMO(CFI-ACN)'!AAF18,BN75+$I75))</f>
        <v>0</v>
      </c>
      <c r="BP75" s="374">
        <f>IF(BP$3=1,BO75,IF(BP$2&lt;=$F$1,'PianificazionePMO(CFI-ACN)'!SA18+'PianificazionePMO(CFI-ACN)'!WD18+'PianificazionePMO(CFI-ACN)'!AAG18,BO75+$I75))</f>
        <v>0</v>
      </c>
      <c r="BQ75" s="374">
        <f>IF(BQ$3=1,BP75,IF(BQ$2&lt;=$F$1,'PianificazionePMO(CFI-ACN)'!SB18+'PianificazionePMO(CFI-ACN)'!WE18+'PianificazionePMO(CFI-ACN)'!AAH18,BP75+$I75))</f>
        <v>0</v>
      </c>
      <c r="BR75" s="374">
        <f>IF(BR$3=1,BQ75,IF(BR$2&lt;=$F$1,'PianificazionePMO(CFI-ACN)'!SC18+'PianificazionePMO(CFI-ACN)'!WF18+'PianificazionePMO(CFI-ACN)'!AAI18,BQ75+$I75))</f>
        <v>0</v>
      </c>
      <c r="BS75" s="374">
        <f>IF(BS$3=1,BR75,IF(BS$2&lt;=$F$1,'PianificazionePMO(CFI-ACN)'!SD18+'PianificazionePMO(CFI-ACN)'!WG18+'PianificazionePMO(CFI-ACN)'!AAJ18,BR75+$I75))</f>
        <v>0</v>
      </c>
      <c r="BT75" s="374">
        <f>IF(BT$3=1,BS75,IF(BT$2&lt;=$F$1,'PianificazionePMO(CFI-ACN)'!SE18+'PianificazionePMO(CFI-ACN)'!WH18+'PianificazionePMO(CFI-ACN)'!AAK18,BS75+$I75))</f>
        <v>0</v>
      </c>
      <c r="BU75" s="374">
        <f>IF(BU$3=1,BT75,IF(BU$2&lt;=$F$1,'PianificazionePMO(CFI-ACN)'!SF18+'PianificazionePMO(CFI-ACN)'!WI18+'PianificazionePMO(CFI-ACN)'!AAL18,BT75+$I75))</f>
        <v>0</v>
      </c>
      <c r="BV75" s="374">
        <f>IF(BV$3=1,BU75,IF(BV$2&lt;=$F$1,'PianificazionePMO(CFI-ACN)'!SG18+'PianificazionePMO(CFI-ACN)'!WJ18+'PianificazionePMO(CFI-ACN)'!AAM18,BU75+$I75))</f>
        <v>0</v>
      </c>
      <c r="BW75" s="374">
        <f>IF(BW$3=1,BV75,IF(BW$2&lt;=$F$1,'PianificazionePMO(CFI-ACN)'!SH18+'PianificazionePMO(CFI-ACN)'!WK18+'PianificazionePMO(CFI-ACN)'!AAN18,BV75+$I75))</f>
        <v>0</v>
      </c>
      <c r="BX75" s="374">
        <f>IF(BX$3=1,BW75,IF(BX$2&lt;=$F$1,'PianificazionePMO(CFI-ACN)'!SI18+'PianificazionePMO(CFI-ACN)'!WL18+'PianificazionePMO(CFI-ACN)'!AAO18,BW75+$I75))</f>
        <v>0</v>
      </c>
      <c r="BY75" s="374">
        <f>IF(BY$3=1,BX75,IF(BY$2&lt;=$F$1,'PianificazionePMO(CFI-ACN)'!SJ18+'PianificazionePMO(CFI-ACN)'!WM18+'PianificazionePMO(CFI-ACN)'!AAP18,BX75+$I75))</f>
        <v>0</v>
      </c>
      <c r="BZ75" s="374">
        <f>IF(BZ$3=1,BY75,IF(BZ$2&lt;=$F$1,'PianificazionePMO(CFI-ACN)'!SK18+'PianificazionePMO(CFI-ACN)'!WN18+'PianificazionePMO(CFI-ACN)'!AAQ18,BY75+$I75))</f>
        <v>0</v>
      </c>
      <c r="CA75" s="374">
        <f>IF(CA$3=1,BZ75,IF(CA$2&lt;=$F$1,'PianificazionePMO(CFI-ACN)'!SL18+'PianificazionePMO(CFI-ACN)'!WO18+'PianificazionePMO(CFI-ACN)'!AAR18,BZ75+$I75))</f>
        <v>0</v>
      </c>
      <c r="CB75" s="374">
        <f>IF(CB$3=1,CA75,IF(CB$2&lt;=$F$1,'PianificazionePMO(CFI-ACN)'!SM18+'PianificazionePMO(CFI-ACN)'!WP18+'PianificazionePMO(CFI-ACN)'!AAS18,CA75+$I75))</f>
        <v>0</v>
      </c>
      <c r="CC75" s="374">
        <f>IF(CC$3=1,CB75,IF(CC$2&lt;=$F$1,'PianificazionePMO(CFI-ACN)'!SN18+'PianificazionePMO(CFI-ACN)'!WQ18+'PianificazionePMO(CFI-ACN)'!AAT18,CB75+$I75))</f>
        <v>0</v>
      </c>
      <c r="CD75" s="374">
        <f>IF(CD$3=1,CC75,IF(CD$2&lt;=$F$1,'PianificazionePMO(CFI-ACN)'!SO18+'PianificazionePMO(CFI-ACN)'!WR18+'PianificazionePMO(CFI-ACN)'!AAU18,CC75+$I75))</f>
        <v>0</v>
      </c>
      <c r="CE75" s="374">
        <f>IF(CE$3=1,CD75,IF(CE$2&lt;=$F$1,'PianificazionePMO(CFI-ACN)'!SP18+'PianificazionePMO(CFI-ACN)'!WS18+'PianificazionePMO(CFI-ACN)'!AAV18,CD75+$I75))</f>
        <v>0</v>
      </c>
      <c r="CF75" s="374">
        <f>IF(CF$3=1,CE75,IF(CF$2&lt;=$F$1,'PianificazionePMO(CFI-ACN)'!SQ18+'PianificazionePMO(CFI-ACN)'!WT18+'PianificazionePMO(CFI-ACN)'!AAW18,CE75+$I75))</f>
        <v>0</v>
      </c>
      <c r="CG75" s="374">
        <f>IF(CG$3=1,CF75,IF(CG$2&lt;=$F$1,'PianificazionePMO(CFI-ACN)'!SR18+'PianificazionePMO(CFI-ACN)'!WU18+'PianificazionePMO(CFI-ACN)'!AAX18,CF75+$I75))</f>
        <v>0</v>
      </c>
      <c r="CH75" s="374">
        <f>IF(CH$3=1,CG75,IF(CH$2&lt;=$F$1,'PianificazionePMO(CFI-ACN)'!SS18+'PianificazionePMO(CFI-ACN)'!WV18+'PianificazionePMO(CFI-ACN)'!AAY18,CG75+$I75))</f>
        <v>0</v>
      </c>
      <c r="CI75" s="374">
        <f>IF(CI$3=1,CH75,IF(CI$2&lt;=$F$1,'PianificazionePMO(CFI-ACN)'!ST18+'PianificazionePMO(CFI-ACN)'!WW18+'PianificazionePMO(CFI-ACN)'!AAZ18,CH75+$I75))</f>
        <v>0</v>
      </c>
      <c r="CJ75" s="374">
        <f>IF(CJ$3=1,CI75,IF(CJ$2&lt;=$F$1,'PianificazionePMO(CFI-ACN)'!SU18+'PianificazionePMO(CFI-ACN)'!WX18+'PianificazionePMO(CFI-ACN)'!ABA18,CI75+$I75))</f>
        <v>0</v>
      </c>
      <c r="CK75" s="374">
        <f>IF(CK$3=1,CJ75,IF(CK$2&lt;=$F$1,'PianificazionePMO(CFI-ACN)'!SV18+'PianificazionePMO(CFI-ACN)'!WY18+'PianificazionePMO(CFI-ACN)'!ABB18,CJ75+$I75))</f>
        <v>0</v>
      </c>
      <c r="CL75" s="374">
        <f>IF(CL$3=1,CK75,IF(CL$2&lt;=$F$1,'PianificazionePMO(CFI-ACN)'!SW18+'PianificazionePMO(CFI-ACN)'!WZ18+'PianificazionePMO(CFI-ACN)'!ABC18,CK75+$I75))</f>
        <v>0</v>
      </c>
      <c r="CM75" s="374">
        <f>IF(CM$3=1,CL75,IF(CM$2&lt;=$F$1,'PianificazionePMO(CFI-ACN)'!SX18+'PianificazionePMO(CFI-ACN)'!XA18+'PianificazionePMO(CFI-ACN)'!ABD18,CL75+$I75))</f>
        <v>0</v>
      </c>
      <c r="CN75" s="374">
        <f>IF(CN$3=1,CM75,IF(CN$2&lt;=$F$1,'PianificazionePMO(CFI-ACN)'!SY18+'PianificazionePMO(CFI-ACN)'!XB18+'PianificazionePMO(CFI-ACN)'!ABE18,CM75+$I75))</f>
        <v>0</v>
      </c>
      <c r="CO75" s="374">
        <f>IF(CO$3=1,CN75,IF(CO$2&lt;=$F$1,'PianificazionePMO(CFI-ACN)'!SZ18+'PianificazionePMO(CFI-ACN)'!XC18+'PianificazionePMO(CFI-ACN)'!ABF18,CN75+$I75))</f>
        <v>0</v>
      </c>
      <c r="CP75" s="374">
        <f>IF(CP$3=1,CO75,IF(CP$2&lt;=$F$1,'PianificazionePMO(CFI-ACN)'!TA18+'PianificazionePMO(CFI-ACN)'!XD18+'PianificazionePMO(CFI-ACN)'!ABG18,CO75+$I75))</f>
        <v>0</v>
      </c>
      <c r="CQ75" s="374">
        <f>IF(CQ$3=1,CP75,IF(CQ$2&lt;=$F$1,'PianificazionePMO(CFI-ACN)'!TB18+'PianificazionePMO(CFI-ACN)'!XE18+'PianificazionePMO(CFI-ACN)'!ABH18,CP75+$I75))</f>
        <v>0</v>
      </c>
      <c r="CR75" s="374">
        <f>IF(CR$3=1,CQ75,IF(CR$2&lt;=$F$1,'PianificazionePMO(CFI-ACN)'!TC18+'PianificazionePMO(CFI-ACN)'!XF18+'PianificazionePMO(CFI-ACN)'!ABI18,CQ75+$I75))</f>
        <v>0</v>
      </c>
      <c r="CS75" s="374">
        <f>IF(CS$3=1,CR75,IF(CS$2&lt;=$F$1,'PianificazionePMO(CFI-ACN)'!TD18+'PianificazionePMO(CFI-ACN)'!XG18+'PianificazionePMO(CFI-ACN)'!ABJ18,CR75+$I75))</f>
        <v>0</v>
      </c>
      <c r="CT75" s="374">
        <f>IF(CT$3=1,CS75,IF(CT$2&lt;=$F$1,'PianificazionePMO(CFI-ACN)'!TE18+'PianificazionePMO(CFI-ACN)'!XH18+'PianificazionePMO(CFI-ACN)'!ABK18,CS75+$I75))</f>
        <v>0</v>
      </c>
      <c r="CU75" s="374">
        <f>IF(CU$3=1,CT75,IF(CU$2&lt;=$F$1,'PianificazionePMO(CFI-ACN)'!TF18+'PianificazionePMO(CFI-ACN)'!XI18+'PianificazionePMO(CFI-ACN)'!ABL18,CT75+$I75))</f>
        <v>0</v>
      </c>
      <c r="CV75" s="374">
        <f>IF(CV$3=1,CU75,IF(CV$2&lt;=$F$1,'PianificazionePMO(CFI-ACN)'!TG18+'PianificazionePMO(CFI-ACN)'!XJ18+'PianificazionePMO(CFI-ACN)'!ABM18,CU75+$I75))</f>
        <v>0</v>
      </c>
      <c r="CW75" s="374">
        <f>IF(CW$3=1,CV75,IF(CW$2&lt;=$F$1,'PianificazionePMO(CFI-ACN)'!TH18+'PianificazionePMO(CFI-ACN)'!XK18+'PianificazionePMO(CFI-ACN)'!ABN18,CV75+$I75))</f>
        <v>0</v>
      </c>
      <c r="CX75" s="374">
        <f>IF(CX$3=1,CW75,IF(CX$2&lt;=$F$1,'PianificazionePMO(CFI-ACN)'!TI18+'PianificazionePMO(CFI-ACN)'!XL18+'PianificazionePMO(CFI-ACN)'!ABO18,CW75+$I75))</f>
        <v>0</v>
      </c>
      <c r="CY75" s="374">
        <f>IF(CY$3=1,CX75,IF(CY$2&lt;=$F$1,'PianificazionePMO(CFI-ACN)'!TJ18+'PianificazionePMO(CFI-ACN)'!XM18+'PianificazionePMO(CFI-ACN)'!ABP18,CX75+$I75))</f>
        <v>0</v>
      </c>
      <c r="CZ75" s="374">
        <f>IF(CZ$3=1,CY75,IF(CZ$2&lt;=$F$1,'PianificazionePMO(CFI-ACN)'!TK18+'PianificazionePMO(CFI-ACN)'!XN18+'PianificazionePMO(CFI-ACN)'!ABQ18,CY75+$I75))</f>
        <v>0</v>
      </c>
      <c r="DA75" s="374">
        <f>IF(DA$3=1,CZ75,IF(DA$2&lt;=$F$1,'PianificazionePMO(CFI-ACN)'!TL18+'PianificazionePMO(CFI-ACN)'!XO18+'PianificazionePMO(CFI-ACN)'!ABR18,CZ75+$I75))</f>
        <v>0</v>
      </c>
      <c r="DB75" s="374">
        <f>IF(DB$3=1,DA75,IF(DB$2&lt;=$F$1,'PianificazionePMO(CFI-ACN)'!TM18+'PianificazionePMO(CFI-ACN)'!XP18+'PianificazionePMO(CFI-ACN)'!ABS18,DA75+$I75))</f>
        <v>0</v>
      </c>
      <c r="DC75" s="374">
        <f>IF(DC$3=1,DB75,IF(DC$2&lt;=$F$1,'PianificazionePMO(CFI-ACN)'!TN18+'PianificazionePMO(CFI-ACN)'!XQ18+'PianificazionePMO(CFI-ACN)'!ABT18,DB75+$I75))</f>
        <v>0</v>
      </c>
      <c r="DD75" s="374">
        <f>IF(DD$3=1,DC75,IF(DD$2&lt;=$F$1,'PianificazionePMO(CFI-ACN)'!TO18+'PianificazionePMO(CFI-ACN)'!XR18+'PianificazionePMO(CFI-ACN)'!ABU18,DC75+$I75))</f>
        <v>0</v>
      </c>
      <c r="DE75" s="374">
        <f>IF(DE$3=1,DD75,IF(DE$2&lt;=$F$1,'PianificazionePMO(CFI-ACN)'!TP18+'PianificazionePMO(CFI-ACN)'!XS18+'PianificazionePMO(CFI-ACN)'!ABV18,DD75+$I75))</f>
        <v>0</v>
      </c>
      <c r="DF75" s="374">
        <f>IF(DF$3=1,DE75,IF(DF$2&lt;=$F$1,'PianificazionePMO(CFI-ACN)'!TQ18+'PianificazionePMO(CFI-ACN)'!XT18+'PianificazionePMO(CFI-ACN)'!ABW18,DE75+$I75))</f>
        <v>0</v>
      </c>
      <c r="DG75" s="374">
        <f>IF(DG$3=1,DF75,IF(DG$2&lt;=$F$1,'PianificazionePMO(CFI-ACN)'!TR18+'PianificazionePMO(CFI-ACN)'!XU18+'PianificazionePMO(CFI-ACN)'!ABX18,DF75+$I75))</f>
        <v>0</v>
      </c>
      <c r="DH75" s="374">
        <f>IF(DH$3=1,DG75,IF(DH$2&lt;=$F$1,'PianificazionePMO(CFI-ACN)'!TS18+'PianificazionePMO(CFI-ACN)'!XV18+'PianificazionePMO(CFI-ACN)'!ABY18,DG75+$I75))</f>
        <v>0</v>
      </c>
      <c r="DI75" s="374">
        <f>IF(DI$3=1,DH75,IF(DI$2&lt;=$F$1,'PianificazionePMO(CFI-ACN)'!TT18+'PianificazionePMO(CFI-ACN)'!XW18+'PianificazionePMO(CFI-ACN)'!ABZ18,DH75+$I75))</f>
        <v>0</v>
      </c>
      <c r="DJ75" s="374">
        <f>IF(DJ$3=1,DI75,IF(DJ$2&lt;=$F$1,'PianificazionePMO(CFI-ACN)'!TU18+'PianificazionePMO(CFI-ACN)'!XX18+'PianificazionePMO(CFI-ACN)'!ACA18,DI75+$I75))</f>
        <v>0</v>
      </c>
      <c r="DK75" s="374"/>
      <c r="DL75" s="374"/>
      <c r="DM75" s="374"/>
      <c r="DN75" s="371"/>
      <c r="DO75" s="371"/>
      <c r="DP75" s="371"/>
      <c r="DQ75" s="371"/>
      <c r="DR75" s="371"/>
      <c r="DS75" s="371"/>
      <c r="DT75" s="371"/>
      <c r="DU75" s="371"/>
      <c r="DV75" s="371"/>
      <c r="DW75" s="371"/>
      <c r="DX75" s="371"/>
      <c r="DY75" s="371"/>
      <c r="DZ75" s="371"/>
      <c r="EA75" s="371"/>
      <c r="EB75" s="371"/>
      <c r="EC75" s="371"/>
      <c r="ED75" s="371"/>
      <c r="EE75" s="371"/>
      <c r="EF75" s="371"/>
      <c r="EG75" s="371"/>
      <c r="EH75" s="371"/>
      <c r="EI75" s="371"/>
      <c r="EJ75" s="371"/>
      <c r="EK75" s="371"/>
      <c r="EL75" s="371"/>
      <c r="EM75" s="371"/>
      <c r="EN75" s="371"/>
      <c r="EO75" s="371"/>
      <c r="EP75" s="371"/>
      <c r="EQ75" s="371"/>
      <c r="ER75" s="371"/>
      <c r="ES75" s="371"/>
      <c r="ET75" s="371"/>
      <c r="EU75" s="371"/>
      <c r="EV75" s="371"/>
      <c r="EW75" s="371"/>
      <c r="EX75" s="371"/>
      <c r="EY75" s="371"/>
      <c r="EZ75" s="371"/>
      <c r="FA75" s="371"/>
      <c r="FB75" s="371"/>
      <c r="FC75" s="371"/>
      <c r="FD75" s="371"/>
      <c r="FE75" s="371"/>
      <c r="FF75" s="371"/>
      <c r="FG75" s="371"/>
      <c r="FH75" s="371"/>
      <c r="FI75" s="371"/>
      <c r="FJ75" s="371"/>
    </row>
    <row r="76" spans="1:166" outlineLevel="1">
      <c r="A76" s="824"/>
      <c r="B76" s="362" t="str">
        <f t="shared" si="31"/>
        <v>P59-Deploy &amp; Change CRMT</v>
      </c>
      <c r="C76" s="362" t="str">
        <f t="shared" si="32"/>
        <v>AO004511_YYY69</v>
      </c>
      <c r="D76" s="362" t="str">
        <f t="shared" si="33"/>
        <v>Subentro_Combinato</v>
      </c>
      <c r="E76" s="369">
        <f>VLOOKUP(C76,'Lista PMO'!B:AB,27,FALSE)</f>
        <v>0</v>
      </c>
      <c r="F76" s="370">
        <f>VLOOKUP(C76,'Lista PMO'!$B$1:$BO$42,64,FALSE)</f>
        <v>0</v>
      </c>
      <c r="G76" s="369">
        <f t="shared" si="36"/>
        <v>0</v>
      </c>
      <c r="H76" s="378">
        <f>IFERROR(F76/(NETWORKDAYS($N$2,$F$1,hol!$A$1:$A$8)),0)</f>
        <v>0</v>
      </c>
      <c r="I76" s="378">
        <f>IFERROR(G76/((NETWORKDAYS($F$1+1,$L16,hol!$A$1:$A$9)+$J$1)),0)</f>
        <v>0</v>
      </c>
      <c r="J76" s="378">
        <f t="shared" si="35"/>
        <v>0</v>
      </c>
      <c r="K76" s="389">
        <f>VLOOKUP(C76,'PianificazionePMO(CFI-ACN)'!$B$7:$I$34,7,FALSE)</f>
        <v>43271</v>
      </c>
      <c r="L76" s="389">
        <f>VLOOKUP(C76,'PianificazionePMO(CFI-ACN)'!$B$7:$I$34,8,FALSE)</f>
        <v>43315</v>
      </c>
      <c r="N76" s="374">
        <f>IF(N$3=1,M76,IF(N$2&lt;=$F$1,'PianificazionePMO(CFI-ACN)'!PY19+'PianificazionePMO(CFI-ACN)'!UB19+'PianificazionePMO(CFI-ACN)'!YE19,M76+$I76))</f>
        <v>0</v>
      </c>
      <c r="O76" s="374">
        <f>IF(O$3=1,N76,IF(O$2&lt;=$F$1,'PianificazionePMO(CFI-ACN)'!PZ19+'PianificazionePMO(CFI-ACN)'!UC19+'PianificazionePMO(CFI-ACN)'!YF19,N76+$I76))</f>
        <v>0</v>
      </c>
      <c r="P76" s="374">
        <f>IF(P$3=1,O76,IF(P$2&lt;=$F$1,'PianificazionePMO(CFI-ACN)'!QA19+'PianificazionePMO(CFI-ACN)'!UD19+'PianificazionePMO(CFI-ACN)'!YG19,O76+$I76))</f>
        <v>0</v>
      </c>
      <c r="Q76" s="374">
        <f>IF(Q$3=1,P76,IF(Q$2&lt;=$F$1,'PianificazionePMO(CFI-ACN)'!QB19+'PianificazionePMO(CFI-ACN)'!UE19+'PianificazionePMO(CFI-ACN)'!YH19,P76+$I76))</f>
        <v>0</v>
      </c>
      <c r="R76" s="374">
        <f>IF(R$3=1,Q76,IF(R$2&lt;=$F$1,'PianificazionePMO(CFI-ACN)'!QC19+'PianificazionePMO(CFI-ACN)'!UF19+'PianificazionePMO(CFI-ACN)'!YI19,Q76+$I76))</f>
        <v>0</v>
      </c>
      <c r="S76" s="374">
        <f>IF(S$3=1,R76,IF(S$2&lt;=$F$1,'PianificazionePMO(CFI-ACN)'!QD19+'PianificazionePMO(CFI-ACN)'!UG19+'PianificazionePMO(CFI-ACN)'!YJ19,R76+$I76))</f>
        <v>0</v>
      </c>
      <c r="T76" s="374">
        <f>IF(T$3=1,S76,IF(T$2&lt;=$F$1,'PianificazionePMO(CFI-ACN)'!QE19+'PianificazionePMO(CFI-ACN)'!UH19+'PianificazionePMO(CFI-ACN)'!YK19,S76+$I76))</f>
        <v>0</v>
      </c>
      <c r="U76" s="374">
        <f>IF(U$3=1,T76,IF(U$2&lt;=$F$1,'PianificazionePMO(CFI-ACN)'!QF19+'PianificazionePMO(CFI-ACN)'!UI19+'PianificazionePMO(CFI-ACN)'!YL19,T76+$I76))</f>
        <v>0</v>
      </c>
      <c r="V76" s="374">
        <f>IF(V$3=1,U76,IF(V$2&lt;=$F$1,'PianificazionePMO(CFI-ACN)'!QG19+'PianificazionePMO(CFI-ACN)'!UJ19+'PianificazionePMO(CFI-ACN)'!YM19,U76+$I76))</f>
        <v>0</v>
      </c>
      <c r="W76" s="374">
        <f>IF(W$3=1,V76,IF(W$2&lt;=$F$1,'PianificazionePMO(CFI-ACN)'!QH19+'PianificazionePMO(CFI-ACN)'!UK19+'PianificazionePMO(CFI-ACN)'!YN19,V76+$I76))</f>
        <v>0</v>
      </c>
      <c r="X76" s="374">
        <f>IF(X$3=1,W76,IF(X$2&lt;=$F$1,'PianificazionePMO(CFI-ACN)'!QI19+'PianificazionePMO(CFI-ACN)'!UL19+'PianificazionePMO(CFI-ACN)'!YO19,W76+$I76))</f>
        <v>0</v>
      </c>
      <c r="Y76" s="374">
        <f>IF(Y$3=1,X76,IF(Y$2&lt;=$F$1,'PianificazionePMO(CFI-ACN)'!QJ19+'PianificazionePMO(CFI-ACN)'!UM19+'PianificazionePMO(CFI-ACN)'!YP19,X76+$I76))</f>
        <v>0</v>
      </c>
      <c r="Z76" s="374">
        <f>IF(Z$3=1,Y76,IF(Z$2&lt;=$F$1,'PianificazionePMO(CFI-ACN)'!QK19+'PianificazionePMO(CFI-ACN)'!UN19+'PianificazionePMO(CFI-ACN)'!YQ19,Y76+$I76))</f>
        <v>0</v>
      </c>
      <c r="AA76" s="374">
        <f>IF(AA$3=1,Z76,IF(AA$2&lt;=$F$1,'PianificazionePMO(CFI-ACN)'!QL19+'PianificazionePMO(CFI-ACN)'!UO19+'PianificazionePMO(CFI-ACN)'!YR19,Z76+$I76))</f>
        <v>0</v>
      </c>
      <c r="AB76" s="374">
        <f>IF(AB$3=1,AA76,IF(AB$2&lt;=$F$1,'PianificazionePMO(CFI-ACN)'!QM19+'PianificazionePMO(CFI-ACN)'!UP19+'PianificazionePMO(CFI-ACN)'!YS19,AA76+$I76))</f>
        <v>0</v>
      </c>
      <c r="AC76" s="374">
        <f>IF(AC$3=1,AB76,IF(AC$2&lt;=$F$1,'PianificazionePMO(CFI-ACN)'!QN19+'PianificazionePMO(CFI-ACN)'!UQ19+'PianificazionePMO(CFI-ACN)'!YT19,AB76+$I76))</f>
        <v>0</v>
      </c>
      <c r="AD76" s="374">
        <f>IF(AD$3=1,AC76,IF(AD$2&lt;=$F$1,'PianificazionePMO(CFI-ACN)'!QO19+'PianificazionePMO(CFI-ACN)'!UR19+'PianificazionePMO(CFI-ACN)'!YU19,AC76+$I76))</f>
        <v>0</v>
      </c>
      <c r="AE76" s="374">
        <f>IF(AE$3=1,AD76,IF(AE$2&lt;=$F$1,'PianificazionePMO(CFI-ACN)'!QP19+'PianificazionePMO(CFI-ACN)'!US19+'PianificazionePMO(CFI-ACN)'!YV19,AD76+$I76))</f>
        <v>0</v>
      </c>
      <c r="AF76" s="374">
        <f>IF(AF$3=1,AE76,IF(AF$2&lt;=$F$1,'PianificazionePMO(CFI-ACN)'!QQ19+'PianificazionePMO(CFI-ACN)'!UT19+'PianificazionePMO(CFI-ACN)'!YW19,AE76+$I76))</f>
        <v>0</v>
      </c>
      <c r="AG76" s="374">
        <f>IF(AG$3=1,AF76,IF(AG$2&lt;=$F$1,'PianificazionePMO(CFI-ACN)'!QR19+'PianificazionePMO(CFI-ACN)'!UU19+'PianificazionePMO(CFI-ACN)'!YX19,AF76+$I76))</f>
        <v>0</v>
      </c>
      <c r="AH76" s="374">
        <f>IF(AH$3=1,AG76,IF(AH$2&lt;=$F$1,'PianificazionePMO(CFI-ACN)'!QS19+'PianificazionePMO(CFI-ACN)'!UV19+'PianificazionePMO(CFI-ACN)'!YY19,AG76+$I76))</f>
        <v>0</v>
      </c>
      <c r="AI76" s="374">
        <f>IF(AI$3=1,AH76,IF(AI$2&lt;=$F$1,'PianificazionePMO(CFI-ACN)'!QT19+'PianificazionePMO(CFI-ACN)'!UW19+'PianificazionePMO(CFI-ACN)'!YZ19,AH76+$I76))</f>
        <v>0</v>
      </c>
      <c r="AJ76" s="374">
        <f>IF(AJ$3=1,AI76,IF(AJ$2&lt;=$F$1,'PianificazionePMO(CFI-ACN)'!QU19+'PianificazionePMO(CFI-ACN)'!UX19+'PianificazionePMO(CFI-ACN)'!ZA19,AI76+$I76))</f>
        <v>0</v>
      </c>
      <c r="AK76" s="374">
        <f>IF(AK$3=1,AJ76,IF(AK$2&lt;=$F$1,'PianificazionePMO(CFI-ACN)'!QV19+'PianificazionePMO(CFI-ACN)'!UY19+'PianificazionePMO(CFI-ACN)'!ZB19,AJ76+$I76))</f>
        <v>0</v>
      </c>
      <c r="AL76" s="374">
        <f>IF(AL$3=1,AK76,IF(AL$2&lt;=$F$1,'PianificazionePMO(CFI-ACN)'!QW19+'PianificazionePMO(CFI-ACN)'!UZ19+'PianificazionePMO(CFI-ACN)'!ZC19,AK76+$I76))</f>
        <v>0</v>
      </c>
      <c r="AM76" s="374">
        <f>IF(AM$3=1,AL76,IF(AM$2&lt;=$F$1,'PianificazionePMO(CFI-ACN)'!QX19+'PianificazionePMO(CFI-ACN)'!VA19+'PianificazionePMO(CFI-ACN)'!ZD19,AL76+$I76))</f>
        <v>0</v>
      </c>
      <c r="AN76" s="374">
        <f>IF(AN$3=1,AM76,IF(AN$2&lt;=$F$1,'PianificazionePMO(CFI-ACN)'!QY19+'PianificazionePMO(CFI-ACN)'!VB19+'PianificazionePMO(CFI-ACN)'!ZE19,AM76+$I76))</f>
        <v>0</v>
      </c>
      <c r="AO76" s="374">
        <f>IF(AO$3=1,AN76,IF(AO$2&lt;=$F$1,'PianificazionePMO(CFI-ACN)'!QZ19+'PianificazionePMO(CFI-ACN)'!VC19+'PianificazionePMO(CFI-ACN)'!ZF19,AN76+$I76))</f>
        <v>0</v>
      </c>
      <c r="AP76" s="374">
        <f>IF(AP$3=1,AO76,IF(AP$2&lt;=$F$1,'PianificazionePMO(CFI-ACN)'!RA19+'PianificazionePMO(CFI-ACN)'!VD19+'PianificazionePMO(CFI-ACN)'!ZG19,AO76+$I76))</f>
        <v>0</v>
      </c>
      <c r="AQ76" s="374">
        <f>IF(AQ$3=1,AP76,IF(AQ$2&lt;=$F$1,'PianificazionePMO(CFI-ACN)'!RB19+'PianificazionePMO(CFI-ACN)'!VE19+'PianificazionePMO(CFI-ACN)'!ZH19,AP76+$I76))</f>
        <v>0</v>
      </c>
      <c r="AR76" s="374">
        <f>IF(AR$3=1,AQ76,IF(AR$2&lt;=$F$1,'PianificazionePMO(CFI-ACN)'!RC19+'PianificazionePMO(CFI-ACN)'!VF19+'PianificazionePMO(CFI-ACN)'!ZI19,AQ76+$I76))</f>
        <v>0</v>
      </c>
      <c r="AS76" s="374">
        <f>IF(AS$3=1,AR76,IF(AS$2&lt;=$F$1,'PianificazionePMO(CFI-ACN)'!RD19+'PianificazionePMO(CFI-ACN)'!VG19+'PianificazionePMO(CFI-ACN)'!ZJ19,AR76+$I76))</f>
        <v>0</v>
      </c>
      <c r="AT76" s="374">
        <f>IF(AT$3=1,AS76,IF(AT$2&lt;=$F$1,'PianificazionePMO(CFI-ACN)'!RE19+'PianificazionePMO(CFI-ACN)'!VH19+'PianificazionePMO(CFI-ACN)'!ZK19,AS76+$I76))</f>
        <v>0</v>
      </c>
      <c r="AU76" s="374">
        <f>IF(AU$3=1,AT76,IF(AU$2&lt;=$F$1,'PianificazionePMO(CFI-ACN)'!RF19+'PianificazionePMO(CFI-ACN)'!VI19+'PianificazionePMO(CFI-ACN)'!ZL19,AT76+$I76))</f>
        <v>0</v>
      </c>
      <c r="AV76" s="374">
        <f>IF(AV$3=1,AU76,IF(AV$2&lt;=$F$1,'PianificazionePMO(CFI-ACN)'!RG19+'PianificazionePMO(CFI-ACN)'!VJ19+'PianificazionePMO(CFI-ACN)'!ZM19,AU76+$I76))</f>
        <v>0</v>
      </c>
      <c r="AW76" s="374">
        <f>IF(AW$3=1,AV76,IF(AW$2&lt;=$F$1,'PianificazionePMO(CFI-ACN)'!RH19+'PianificazionePMO(CFI-ACN)'!VK19+'PianificazionePMO(CFI-ACN)'!ZN19,AV76+$I76))</f>
        <v>0</v>
      </c>
      <c r="AX76" s="374">
        <f>IF(AX$3=1,AW76,IF(AX$2&lt;=$F$1,'PianificazionePMO(CFI-ACN)'!RI19+'PianificazionePMO(CFI-ACN)'!VL19+'PianificazionePMO(CFI-ACN)'!ZO19,AW76+$I76))</f>
        <v>0</v>
      </c>
      <c r="AY76" s="374">
        <f>IF(AY$3=1,AX76,IF(AY$2&lt;=$F$1,'PianificazionePMO(CFI-ACN)'!RJ19+'PianificazionePMO(CFI-ACN)'!VM19+'PianificazionePMO(CFI-ACN)'!ZP19,AX76+$I76))</f>
        <v>0</v>
      </c>
      <c r="AZ76" s="374">
        <f>IF(AZ$3=1,AY76,IF(AZ$2&lt;=$F$1,'PianificazionePMO(CFI-ACN)'!RK19+'PianificazionePMO(CFI-ACN)'!VN19+'PianificazionePMO(CFI-ACN)'!ZQ19,AY76+$I76))</f>
        <v>0</v>
      </c>
      <c r="BA76" s="374">
        <f>IF(BA$3=1,AZ76,IF(BA$2&lt;=$F$1,'PianificazionePMO(CFI-ACN)'!RL19+'PianificazionePMO(CFI-ACN)'!VO19+'PianificazionePMO(CFI-ACN)'!ZR19,AZ76+$I76))</f>
        <v>0</v>
      </c>
      <c r="BB76" s="374">
        <f>IF(BB$3=1,BA76,IF(BB$2&lt;=$F$1,'PianificazionePMO(CFI-ACN)'!RM19+'PianificazionePMO(CFI-ACN)'!VP19+'PianificazionePMO(CFI-ACN)'!ZS19,BA76+$I76))</f>
        <v>0</v>
      </c>
      <c r="BC76" s="374">
        <f>IF(BC$3=1,BB76,IF(BC$2&lt;=$F$1,'PianificazionePMO(CFI-ACN)'!RN19+'PianificazionePMO(CFI-ACN)'!VQ19+'PianificazionePMO(CFI-ACN)'!ZT19,BB76+$I76))</f>
        <v>0</v>
      </c>
      <c r="BD76" s="374">
        <f>IF(BD$3=1,BC76,IF(BD$2&lt;=$F$1,'PianificazionePMO(CFI-ACN)'!RO19+'PianificazionePMO(CFI-ACN)'!VR19+'PianificazionePMO(CFI-ACN)'!ZU19,BC76+$I76))</f>
        <v>0</v>
      </c>
      <c r="BE76" s="374">
        <f>IF(BE$3=1,BD76,IF(BE$2&lt;=$F$1,'PianificazionePMO(CFI-ACN)'!RP19+'PianificazionePMO(CFI-ACN)'!VS19+'PianificazionePMO(CFI-ACN)'!ZV19,BD76+$I76))</f>
        <v>0</v>
      </c>
      <c r="BF76" s="374">
        <f>IF(BF$3=1,BE76,IF(BF$2&lt;=$F$1,'PianificazionePMO(CFI-ACN)'!RQ19+'PianificazionePMO(CFI-ACN)'!VT19+'PianificazionePMO(CFI-ACN)'!ZW19,BE76+$I76))</f>
        <v>0</v>
      </c>
      <c r="BG76" s="374">
        <f>IF(BG$3=1,BF76,IF(BG$2&lt;=$F$1,'PianificazionePMO(CFI-ACN)'!RR19+'PianificazionePMO(CFI-ACN)'!VU19+'PianificazionePMO(CFI-ACN)'!ZX19,BF76+$I76))</f>
        <v>0</v>
      </c>
      <c r="BH76" s="374">
        <f>IF(BH$3=1,BG76,IF(BH$2&lt;=$F$1,'PianificazionePMO(CFI-ACN)'!RS19+'PianificazionePMO(CFI-ACN)'!VV19+'PianificazionePMO(CFI-ACN)'!ZY19,BG76+$I76))</f>
        <v>0</v>
      </c>
      <c r="BI76" s="374">
        <f>IF(BI$3=1,BH76,IF(BI$2&lt;=$F$1,'PianificazionePMO(CFI-ACN)'!RT19+'PianificazionePMO(CFI-ACN)'!VW19+'PianificazionePMO(CFI-ACN)'!ZZ19,BH76+$I76))</f>
        <v>0</v>
      </c>
      <c r="BJ76" s="374">
        <f>IF(BJ$3=1,BI76,IF(BJ$2&lt;=$F$1,'PianificazionePMO(CFI-ACN)'!RU19+'PianificazionePMO(CFI-ACN)'!VX19+'PianificazionePMO(CFI-ACN)'!AAA19,BI76+$I76))</f>
        <v>0</v>
      </c>
      <c r="BK76" s="374">
        <f>IF(BK$3=1,BJ76,IF(BK$2&lt;=$F$1,'PianificazionePMO(CFI-ACN)'!RV19+'PianificazionePMO(CFI-ACN)'!VY19+'PianificazionePMO(CFI-ACN)'!AAB19,BJ76+$I76))</f>
        <v>0</v>
      </c>
      <c r="BL76" s="374">
        <f>IF(BL$3=1,BK76,IF(BL$2&lt;=$F$1,'PianificazionePMO(CFI-ACN)'!RW19+'PianificazionePMO(CFI-ACN)'!VZ19+'PianificazionePMO(CFI-ACN)'!AAC19,BK76+$I76))</f>
        <v>0</v>
      </c>
      <c r="BM76" s="374">
        <f>IF(BM$3=1,BL76,IF(BM$2&lt;=$F$1,'PianificazionePMO(CFI-ACN)'!RX19+'PianificazionePMO(CFI-ACN)'!WA19+'PianificazionePMO(CFI-ACN)'!AAD19,BL76+$I76))</f>
        <v>0</v>
      </c>
      <c r="BN76" s="374">
        <f>IF(BN$3=1,BM76,IF(BN$2&lt;=$F$1,'PianificazionePMO(CFI-ACN)'!RY19+'PianificazionePMO(CFI-ACN)'!WB19+'PianificazionePMO(CFI-ACN)'!AAE19,BM76+$I76))</f>
        <v>0</v>
      </c>
      <c r="BO76" s="374">
        <f>IF(BO$3=1,BN76,IF(BO$2&lt;=$F$1,'PianificazionePMO(CFI-ACN)'!RZ19+'PianificazionePMO(CFI-ACN)'!WC19+'PianificazionePMO(CFI-ACN)'!AAF19,BN76+$I76))</f>
        <v>0</v>
      </c>
      <c r="BP76" s="374">
        <f>IF(BP$3=1,BO76,IF(BP$2&lt;=$F$1,'PianificazionePMO(CFI-ACN)'!SA19+'PianificazionePMO(CFI-ACN)'!WD19+'PianificazionePMO(CFI-ACN)'!AAG19,BO76+$I76))</f>
        <v>0</v>
      </c>
      <c r="BQ76" s="374">
        <f>IF(BQ$3=1,BP76,IF(BQ$2&lt;=$F$1,'PianificazionePMO(CFI-ACN)'!SB19+'PianificazionePMO(CFI-ACN)'!WE19+'PianificazionePMO(CFI-ACN)'!AAH19,BP76+$I76))</f>
        <v>0</v>
      </c>
      <c r="BR76" s="374">
        <f>IF(BR$3=1,BQ76,IF(BR$2&lt;=$F$1,'PianificazionePMO(CFI-ACN)'!SC19+'PianificazionePMO(CFI-ACN)'!WF19+'PianificazionePMO(CFI-ACN)'!AAI19,BQ76+$I76))</f>
        <v>0</v>
      </c>
      <c r="BS76" s="374">
        <f>IF(BS$3=1,BR76,IF(BS$2&lt;=$F$1,'PianificazionePMO(CFI-ACN)'!SD19+'PianificazionePMO(CFI-ACN)'!WG19+'PianificazionePMO(CFI-ACN)'!AAJ19,BR76+$I76))</f>
        <v>0</v>
      </c>
      <c r="BT76" s="374">
        <f>IF(BT$3=1,BS76,IF(BT$2&lt;=$F$1,'PianificazionePMO(CFI-ACN)'!SE19+'PianificazionePMO(CFI-ACN)'!WH19+'PianificazionePMO(CFI-ACN)'!AAK19,BS76+$I76))</f>
        <v>0</v>
      </c>
      <c r="BU76" s="374">
        <f>IF(BU$3=1,BT76,IF(BU$2&lt;=$F$1,'PianificazionePMO(CFI-ACN)'!SF19+'PianificazionePMO(CFI-ACN)'!WI19+'PianificazionePMO(CFI-ACN)'!AAL19,BT76+$I76))</f>
        <v>0</v>
      </c>
      <c r="BV76" s="374">
        <f>IF(BV$3=1,BU76,IF(BV$2&lt;=$F$1,'PianificazionePMO(CFI-ACN)'!SG19+'PianificazionePMO(CFI-ACN)'!WJ19+'PianificazionePMO(CFI-ACN)'!AAM19,BU76+$I76))</f>
        <v>0</v>
      </c>
      <c r="BW76" s="374">
        <f>IF(BW$3=1,BV76,IF(BW$2&lt;=$F$1,'PianificazionePMO(CFI-ACN)'!SH19+'PianificazionePMO(CFI-ACN)'!WK19+'PianificazionePMO(CFI-ACN)'!AAN19,BV76+$I76))</f>
        <v>0</v>
      </c>
      <c r="BX76" s="374">
        <f>IF(BX$3=1,BW76,IF(BX$2&lt;=$F$1,'PianificazionePMO(CFI-ACN)'!SI19+'PianificazionePMO(CFI-ACN)'!WL19+'PianificazionePMO(CFI-ACN)'!AAO19,BW76+$I76))</f>
        <v>0</v>
      </c>
      <c r="BY76" s="374">
        <f>IF(BY$3=1,BX76,IF(BY$2&lt;=$F$1,'PianificazionePMO(CFI-ACN)'!SJ19+'PianificazionePMO(CFI-ACN)'!WM19+'PianificazionePMO(CFI-ACN)'!AAP19,BX76+$I76))</f>
        <v>0</v>
      </c>
      <c r="BZ76" s="374">
        <f>IF(BZ$3=1,BY76,IF(BZ$2&lt;=$F$1,'PianificazionePMO(CFI-ACN)'!SK19+'PianificazionePMO(CFI-ACN)'!WN19+'PianificazionePMO(CFI-ACN)'!AAQ19,BY76+$I76))</f>
        <v>0</v>
      </c>
      <c r="CA76" s="374">
        <f>IF(CA$3=1,BZ76,IF(CA$2&lt;=$F$1,'PianificazionePMO(CFI-ACN)'!SL19+'PianificazionePMO(CFI-ACN)'!WO19+'PianificazionePMO(CFI-ACN)'!AAR19,BZ76+$I76))</f>
        <v>0</v>
      </c>
      <c r="CB76" s="374">
        <f>IF(CB$3=1,CA76,IF(CB$2&lt;=$F$1,'PianificazionePMO(CFI-ACN)'!SM19+'PianificazionePMO(CFI-ACN)'!WP19+'PianificazionePMO(CFI-ACN)'!AAS19,CA76+$I76))</f>
        <v>0</v>
      </c>
      <c r="CC76" s="374">
        <f>IF(CC$3=1,CB76,IF(CC$2&lt;=$F$1,'PianificazionePMO(CFI-ACN)'!SN19+'PianificazionePMO(CFI-ACN)'!WQ19+'PianificazionePMO(CFI-ACN)'!AAT19,CB76+$I76))</f>
        <v>0</v>
      </c>
      <c r="CD76" s="374">
        <f>IF(CD$3=1,CC76,IF(CD$2&lt;=$F$1,'PianificazionePMO(CFI-ACN)'!SO19+'PianificazionePMO(CFI-ACN)'!WR19+'PianificazionePMO(CFI-ACN)'!AAU19,CC76+$I76))</f>
        <v>0</v>
      </c>
      <c r="CE76" s="374">
        <f>IF(CE$3=1,CD76,IF(CE$2&lt;=$F$1,'PianificazionePMO(CFI-ACN)'!SP19+'PianificazionePMO(CFI-ACN)'!WS19+'PianificazionePMO(CFI-ACN)'!AAV19,CD76+$I76))</f>
        <v>0</v>
      </c>
      <c r="CF76" s="374">
        <f>IF(CF$3=1,CE76,IF(CF$2&lt;=$F$1,'PianificazionePMO(CFI-ACN)'!SQ19+'PianificazionePMO(CFI-ACN)'!WT19+'PianificazionePMO(CFI-ACN)'!AAW19,CE76+$I76))</f>
        <v>0</v>
      </c>
      <c r="CG76" s="374">
        <f>IF(CG$3=1,CF76,IF(CG$2&lt;=$F$1,'PianificazionePMO(CFI-ACN)'!SR19+'PianificazionePMO(CFI-ACN)'!WU19+'PianificazionePMO(CFI-ACN)'!AAX19,CF76+$I76))</f>
        <v>0</v>
      </c>
      <c r="CH76" s="374">
        <f>IF(CH$3=1,CG76,IF(CH$2&lt;=$F$1,'PianificazionePMO(CFI-ACN)'!SS19+'PianificazionePMO(CFI-ACN)'!WV19+'PianificazionePMO(CFI-ACN)'!AAY19,CG76+$I76))</f>
        <v>0</v>
      </c>
      <c r="CI76" s="374">
        <f>IF(CI$3=1,CH76,IF(CI$2&lt;=$F$1,'PianificazionePMO(CFI-ACN)'!ST19+'PianificazionePMO(CFI-ACN)'!WW19+'PianificazionePMO(CFI-ACN)'!AAZ19,CH76+$I76))</f>
        <v>0</v>
      </c>
      <c r="CJ76" s="374">
        <f>IF(CJ$3=1,CI76,IF(CJ$2&lt;=$F$1,'PianificazionePMO(CFI-ACN)'!SU19+'PianificazionePMO(CFI-ACN)'!WX19+'PianificazionePMO(CFI-ACN)'!ABA19,CI76+$I76))</f>
        <v>0</v>
      </c>
      <c r="CK76" s="374">
        <f>IF(CK$3=1,CJ76,IF(CK$2&lt;=$F$1,'PianificazionePMO(CFI-ACN)'!SV19+'PianificazionePMO(CFI-ACN)'!WY19+'PianificazionePMO(CFI-ACN)'!ABB19,CJ76+$I76))</f>
        <v>0</v>
      </c>
      <c r="CL76" s="374">
        <f>IF(CL$3=1,CK76,IF(CL$2&lt;=$F$1,'PianificazionePMO(CFI-ACN)'!SW19+'PianificazionePMO(CFI-ACN)'!WZ19+'PianificazionePMO(CFI-ACN)'!ABC19,CK76+$I76))</f>
        <v>0</v>
      </c>
      <c r="CM76" s="374">
        <f>IF(CM$3=1,CL76,IF(CM$2&lt;=$F$1,'PianificazionePMO(CFI-ACN)'!SX19+'PianificazionePMO(CFI-ACN)'!XA19+'PianificazionePMO(CFI-ACN)'!ABD19,CL76+$I76))</f>
        <v>0</v>
      </c>
      <c r="CN76" s="374">
        <f>IF(CN$3=1,CM76,IF(CN$2&lt;=$F$1,'PianificazionePMO(CFI-ACN)'!SY19+'PianificazionePMO(CFI-ACN)'!XB19+'PianificazionePMO(CFI-ACN)'!ABE19,CM76+$I76))</f>
        <v>0</v>
      </c>
      <c r="CO76" s="374">
        <f>IF(CO$3=1,CN76,IF(CO$2&lt;=$F$1,'PianificazionePMO(CFI-ACN)'!SZ19+'PianificazionePMO(CFI-ACN)'!XC19+'PianificazionePMO(CFI-ACN)'!ABF19,CN76+$I76))</f>
        <v>0</v>
      </c>
      <c r="CP76" s="374">
        <f>IF(CP$3=1,CO76,IF(CP$2&lt;=$F$1,'PianificazionePMO(CFI-ACN)'!TA19+'PianificazionePMO(CFI-ACN)'!XD19+'PianificazionePMO(CFI-ACN)'!ABG19,CO76+$I76))</f>
        <v>0</v>
      </c>
      <c r="CQ76" s="374">
        <f>IF(CQ$3=1,CP76,IF(CQ$2&lt;=$F$1,'PianificazionePMO(CFI-ACN)'!TB19+'PianificazionePMO(CFI-ACN)'!XE19+'PianificazionePMO(CFI-ACN)'!ABH19,CP76+$I76))</f>
        <v>0</v>
      </c>
      <c r="CR76" s="374">
        <f>IF(CR$3=1,CQ76,IF(CR$2&lt;=$F$1,'PianificazionePMO(CFI-ACN)'!TC19+'PianificazionePMO(CFI-ACN)'!XF19+'PianificazionePMO(CFI-ACN)'!ABI19,CQ76+$I76))</f>
        <v>0</v>
      </c>
      <c r="CS76" s="374">
        <f>IF(CS$3=1,CR76,IF(CS$2&lt;=$F$1,'PianificazionePMO(CFI-ACN)'!TD19+'PianificazionePMO(CFI-ACN)'!XG19+'PianificazionePMO(CFI-ACN)'!ABJ19,CR76+$I76))</f>
        <v>0</v>
      </c>
      <c r="CT76" s="374">
        <f>IF(CT$3=1,CS76,IF(CT$2&lt;=$F$1,'PianificazionePMO(CFI-ACN)'!TE19+'PianificazionePMO(CFI-ACN)'!XH19+'PianificazionePMO(CFI-ACN)'!ABK19,CS76+$I76))</f>
        <v>0</v>
      </c>
      <c r="CU76" s="374">
        <f>IF(CU$3=1,CT76,IF(CU$2&lt;=$F$1,'PianificazionePMO(CFI-ACN)'!TF19+'PianificazionePMO(CFI-ACN)'!XI19+'PianificazionePMO(CFI-ACN)'!ABL19,CT76+$I76))</f>
        <v>0</v>
      </c>
      <c r="CV76" s="374">
        <f>IF(CV$3=1,CU76,IF(CV$2&lt;=$F$1,'PianificazionePMO(CFI-ACN)'!TG19+'PianificazionePMO(CFI-ACN)'!XJ19+'PianificazionePMO(CFI-ACN)'!ABM19,CU76+$I76))</f>
        <v>0</v>
      </c>
      <c r="CW76" s="374">
        <f>IF(CW$3=1,CV76,IF(CW$2&lt;=$F$1,'PianificazionePMO(CFI-ACN)'!TH19+'PianificazionePMO(CFI-ACN)'!XK19+'PianificazionePMO(CFI-ACN)'!ABN19,CV76+$I76))</f>
        <v>0</v>
      </c>
      <c r="CX76" s="374">
        <f>IF(CX$3=1,CW76,IF(CX$2&lt;=$F$1,'PianificazionePMO(CFI-ACN)'!TI19+'PianificazionePMO(CFI-ACN)'!XL19+'PianificazionePMO(CFI-ACN)'!ABO19,CW76+$I76))</f>
        <v>0</v>
      </c>
      <c r="CY76" s="374">
        <f>IF(CY$3=1,CX76,IF(CY$2&lt;=$F$1,'PianificazionePMO(CFI-ACN)'!TJ19+'PianificazionePMO(CFI-ACN)'!XM19+'PianificazionePMO(CFI-ACN)'!ABP19,CX76+$I76))</f>
        <v>0</v>
      </c>
      <c r="CZ76" s="374">
        <f>IF(CZ$3=1,CY76,IF(CZ$2&lt;=$F$1,'PianificazionePMO(CFI-ACN)'!TK19+'PianificazionePMO(CFI-ACN)'!XN19+'PianificazionePMO(CFI-ACN)'!ABQ19,CY76+$I76))</f>
        <v>0</v>
      </c>
      <c r="DA76" s="374">
        <f>IF(DA$3=1,CZ76,IF(DA$2&lt;=$F$1,'PianificazionePMO(CFI-ACN)'!TL19+'PianificazionePMO(CFI-ACN)'!XO19+'PianificazionePMO(CFI-ACN)'!ABR19,CZ76+$I76))</f>
        <v>0</v>
      </c>
      <c r="DB76" s="374">
        <f>IF(DB$3=1,DA76,IF(DB$2&lt;=$F$1,'PianificazionePMO(CFI-ACN)'!TM19+'PianificazionePMO(CFI-ACN)'!XP19+'PianificazionePMO(CFI-ACN)'!ABS19,DA76+$I76))</f>
        <v>0</v>
      </c>
      <c r="DC76" s="374">
        <f>IF(DC$3=1,DB76,IF(DC$2&lt;=$F$1,'PianificazionePMO(CFI-ACN)'!TN19+'PianificazionePMO(CFI-ACN)'!XQ19+'PianificazionePMO(CFI-ACN)'!ABT19,DB76+$I76))</f>
        <v>0</v>
      </c>
      <c r="DD76" s="374">
        <f>IF(DD$3=1,DC76,IF(DD$2&lt;=$F$1,'PianificazionePMO(CFI-ACN)'!TO19+'PianificazionePMO(CFI-ACN)'!XR19+'PianificazionePMO(CFI-ACN)'!ABU19,DC76+$I76))</f>
        <v>0</v>
      </c>
      <c r="DE76" s="374">
        <f>IF(DE$3=1,DD76,IF(DE$2&lt;=$F$1,'PianificazionePMO(CFI-ACN)'!TP19+'PianificazionePMO(CFI-ACN)'!XS19+'PianificazionePMO(CFI-ACN)'!ABV19,DD76+$I76))</f>
        <v>0</v>
      </c>
      <c r="DF76" s="374">
        <f>IF(DF$3=1,DE76,IF(DF$2&lt;=$F$1,'PianificazionePMO(CFI-ACN)'!TQ19+'PianificazionePMO(CFI-ACN)'!XT19+'PianificazionePMO(CFI-ACN)'!ABW19,DE76+$I76))</f>
        <v>0</v>
      </c>
      <c r="DG76" s="374">
        <f>IF(DG$3=1,DF76,IF(DG$2&lt;=$F$1,'PianificazionePMO(CFI-ACN)'!TR19+'PianificazionePMO(CFI-ACN)'!XU19+'PianificazionePMO(CFI-ACN)'!ABX19,DF76+$I76))</f>
        <v>0</v>
      </c>
      <c r="DH76" s="374">
        <f>IF(DH$3=1,DG76,IF(DH$2&lt;=$F$1,'PianificazionePMO(CFI-ACN)'!TS19+'PianificazionePMO(CFI-ACN)'!XV19+'PianificazionePMO(CFI-ACN)'!ABY19,DG76+$I76))</f>
        <v>0</v>
      </c>
      <c r="DI76" s="374">
        <f>IF(DI$3=1,DH76,IF(DI$2&lt;=$F$1,'PianificazionePMO(CFI-ACN)'!TT19+'PianificazionePMO(CFI-ACN)'!XW19+'PianificazionePMO(CFI-ACN)'!ABZ19,DH76+$I76))</f>
        <v>0</v>
      </c>
      <c r="DJ76" s="374">
        <f>IF(DJ$3=1,DI76,IF(DJ$2&lt;=$F$1,'PianificazionePMO(CFI-ACN)'!TU19+'PianificazionePMO(CFI-ACN)'!XX19+'PianificazionePMO(CFI-ACN)'!ACA19,DI76+$I76))</f>
        <v>0</v>
      </c>
      <c r="DK76" s="374"/>
      <c r="DL76" s="374"/>
      <c r="DM76" s="374"/>
      <c r="DN76" s="371"/>
      <c r="DO76" s="371"/>
      <c r="DP76" s="371"/>
      <c r="DQ76" s="371"/>
      <c r="DR76" s="371"/>
      <c r="DS76" s="371"/>
      <c r="DT76" s="371"/>
      <c r="DU76" s="371"/>
      <c r="DV76" s="371"/>
      <c r="DW76" s="371"/>
      <c r="DX76" s="371"/>
      <c r="DY76" s="371"/>
      <c r="DZ76" s="371"/>
      <c r="EA76" s="371"/>
      <c r="EB76" s="371"/>
      <c r="EC76" s="371"/>
      <c r="ED76" s="371"/>
      <c r="EE76" s="371"/>
      <c r="EF76" s="371"/>
      <c r="EG76" s="371"/>
      <c r="EH76" s="371"/>
      <c r="EI76" s="371"/>
      <c r="EJ76" s="371"/>
      <c r="EK76" s="371"/>
      <c r="EL76" s="371"/>
      <c r="EM76" s="371"/>
      <c r="EN76" s="371"/>
      <c r="EO76" s="371"/>
      <c r="EP76" s="371"/>
      <c r="EQ76" s="371"/>
      <c r="ER76" s="371"/>
      <c r="ES76" s="371"/>
      <c r="ET76" s="371"/>
      <c r="EU76" s="371"/>
      <c r="EV76" s="371"/>
      <c r="EW76" s="371"/>
      <c r="EX76" s="371"/>
      <c r="EY76" s="371"/>
      <c r="EZ76" s="371"/>
      <c r="FA76" s="371"/>
      <c r="FB76" s="371"/>
      <c r="FC76" s="371"/>
      <c r="FD76" s="371"/>
      <c r="FE76" s="371"/>
      <c r="FF76" s="371"/>
      <c r="FG76" s="371"/>
      <c r="FH76" s="371"/>
      <c r="FI76" s="371"/>
      <c r="FJ76" s="371"/>
    </row>
    <row r="77" spans="1:166" outlineLevel="1">
      <c r="A77" s="824"/>
      <c r="B77" s="362" t="str">
        <f t="shared" si="31"/>
        <v>P59-Deploy &amp; Change CRMT</v>
      </c>
      <c r="C77" s="362" t="str">
        <f t="shared" si="32"/>
        <v>AO004511_YYY70</v>
      </c>
      <c r="D77" s="362" t="str">
        <f t="shared" si="33"/>
        <v>SWA</v>
      </c>
      <c r="E77" s="369">
        <f>VLOOKUP(C77,'Lista PMO'!B:AB,27,FALSE)</f>
        <v>0</v>
      </c>
      <c r="F77" s="370">
        <f>VLOOKUP(C77,'Lista PMO'!$B$1:$BO$42,64,FALSE)</f>
        <v>0</v>
      </c>
      <c r="G77" s="369">
        <f t="shared" ref="G77" si="37">E77-F77</f>
        <v>0</v>
      </c>
      <c r="H77" s="378">
        <f>IFERROR(F77/(NETWORKDAYS($N$2,$F$1,hol!$A$1:$A$8)),0)</f>
        <v>0</v>
      </c>
      <c r="I77" s="378">
        <f>IFERROR(G77/((NETWORKDAYS($F$1+1,$L17,hol!$A$1:$A$9)+$J$1)),0)</f>
        <v>0</v>
      </c>
      <c r="J77" s="378">
        <f t="shared" ref="J77" si="38">I77-H77</f>
        <v>0</v>
      </c>
      <c r="K77" s="389">
        <f>VLOOKUP(C77,'PianificazionePMO(CFI-ACN)'!$B$7:$I$34,7,FALSE)</f>
        <v>43271</v>
      </c>
      <c r="L77" s="389">
        <f>VLOOKUP(C77,'PianificazionePMO(CFI-ACN)'!$B$7:$I$34,8,FALSE)</f>
        <v>43315</v>
      </c>
      <c r="N77" s="374">
        <f>IF(N$3=1,M77,IF(N$2&lt;=$F$1,'PianificazionePMO(CFI-ACN)'!PY20+'PianificazionePMO(CFI-ACN)'!UB20+'PianificazionePMO(CFI-ACN)'!YE20,M77+$I77))</f>
        <v>0</v>
      </c>
      <c r="O77" s="374">
        <f>IF(O$3=1,N77,IF(O$2&lt;=$F$1,'PianificazionePMO(CFI-ACN)'!PZ20+'PianificazionePMO(CFI-ACN)'!UC20+'PianificazionePMO(CFI-ACN)'!YF20,N77+$I77))</f>
        <v>0</v>
      </c>
      <c r="P77" s="374">
        <f>IF(P$3=1,O77,IF(P$2&lt;=$F$1,'PianificazionePMO(CFI-ACN)'!QA20+'PianificazionePMO(CFI-ACN)'!UD20+'PianificazionePMO(CFI-ACN)'!YG20,O77+$I77))</f>
        <v>0</v>
      </c>
      <c r="Q77" s="374">
        <f>IF(Q$3=1,P77,IF(Q$2&lt;=$F$1,'PianificazionePMO(CFI-ACN)'!QB20+'PianificazionePMO(CFI-ACN)'!UE20+'PianificazionePMO(CFI-ACN)'!YH20,P77+$I77))</f>
        <v>0</v>
      </c>
      <c r="R77" s="374">
        <f>IF(R$3=1,Q77,IF(R$2&lt;=$F$1,'PianificazionePMO(CFI-ACN)'!QC20+'PianificazionePMO(CFI-ACN)'!UF20+'PianificazionePMO(CFI-ACN)'!YI20,Q77+$I77))</f>
        <v>0</v>
      </c>
      <c r="S77" s="374">
        <f>IF(S$3=1,R77,IF(S$2&lt;=$F$1,'PianificazionePMO(CFI-ACN)'!QD20+'PianificazionePMO(CFI-ACN)'!UG20+'PianificazionePMO(CFI-ACN)'!YJ20,R77+$I77))</f>
        <v>0</v>
      </c>
      <c r="T77" s="374">
        <f>IF(T$3=1,S77,IF(T$2&lt;=$F$1,'PianificazionePMO(CFI-ACN)'!QE20+'PianificazionePMO(CFI-ACN)'!UH20+'PianificazionePMO(CFI-ACN)'!YK20,S77+$I77))</f>
        <v>0</v>
      </c>
      <c r="U77" s="374">
        <f>IF(U$3=1,T77,IF(U$2&lt;=$F$1,'PianificazionePMO(CFI-ACN)'!QF20+'PianificazionePMO(CFI-ACN)'!UI20+'PianificazionePMO(CFI-ACN)'!YL20,T77+$I77))</f>
        <v>0</v>
      </c>
      <c r="V77" s="374">
        <f>IF(V$3=1,U77,IF(V$2&lt;=$F$1,'PianificazionePMO(CFI-ACN)'!QG20+'PianificazionePMO(CFI-ACN)'!UJ20+'PianificazionePMO(CFI-ACN)'!YM20,U77+$I77))</f>
        <v>0</v>
      </c>
      <c r="W77" s="374">
        <f>IF(W$3=1,V77,IF(W$2&lt;=$F$1,'PianificazionePMO(CFI-ACN)'!QH20+'PianificazionePMO(CFI-ACN)'!UK20+'PianificazionePMO(CFI-ACN)'!YN20,V77+$I77))</f>
        <v>0</v>
      </c>
      <c r="X77" s="374">
        <f>IF(X$3=1,W77,IF(X$2&lt;=$F$1,'PianificazionePMO(CFI-ACN)'!QI20+'PianificazionePMO(CFI-ACN)'!UL20+'PianificazionePMO(CFI-ACN)'!YO20,W77+$I77))</f>
        <v>0</v>
      </c>
      <c r="Y77" s="374">
        <f>IF(Y$3=1,X77,IF(Y$2&lt;=$F$1,'PianificazionePMO(CFI-ACN)'!QJ20+'PianificazionePMO(CFI-ACN)'!UM20+'PianificazionePMO(CFI-ACN)'!YP20,X77+$I77))</f>
        <v>0</v>
      </c>
      <c r="Z77" s="374">
        <f>IF(Z$3=1,Y77,IF(Z$2&lt;=$F$1,'PianificazionePMO(CFI-ACN)'!QK20+'PianificazionePMO(CFI-ACN)'!UN20+'PianificazionePMO(CFI-ACN)'!YQ20,Y77+$I77))</f>
        <v>0</v>
      </c>
      <c r="AA77" s="374">
        <f>IF(AA$3=1,Z77,IF(AA$2&lt;=$F$1,'PianificazionePMO(CFI-ACN)'!QL20+'PianificazionePMO(CFI-ACN)'!UO20+'PianificazionePMO(CFI-ACN)'!YR20,Z77+$I77))</f>
        <v>0</v>
      </c>
      <c r="AB77" s="374">
        <f>IF(AB$3=1,AA77,IF(AB$2&lt;=$F$1,'PianificazionePMO(CFI-ACN)'!QM20+'PianificazionePMO(CFI-ACN)'!UP20+'PianificazionePMO(CFI-ACN)'!YS20,AA77+$I77))</f>
        <v>0</v>
      </c>
      <c r="AC77" s="374">
        <f>IF(AC$3=1,AB77,IF(AC$2&lt;=$F$1,'PianificazionePMO(CFI-ACN)'!QN20+'PianificazionePMO(CFI-ACN)'!UQ20+'PianificazionePMO(CFI-ACN)'!YT20,AB77+$I77))</f>
        <v>0</v>
      </c>
      <c r="AD77" s="374">
        <f>IF(AD$3=1,AC77,IF(AD$2&lt;=$F$1,'PianificazionePMO(CFI-ACN)'!QO20+'PianificazionePMO(CFI-ACN)'!UR20+'PianificazionePMO(CFI-ACN)'!YU20,AC77+$I77))</f>
        <v>0</v>
      </c>
      <c r="AE77" s="374">
        <f>IF(AE$3=1,AD77,IF(AE$2&lt;=$F$1,'PianificazionePMO(CFI-ACN)'!QP20+'PianificazionePMO(CFI-ACN)'!US20+'PianificazionePMO(CFI-ACN)'!YV20,AD77+$I77))</f>
        <v>0</v>
      </c>
      <c r="AF77" s="374">
        <f>IF(AF$3=1,AE77,IF(AF$2&lt;=$F$1,'PianificazionePMO(CFI-ACN)'!QQ20+'PianificazionePMO(CFI-ACN)'!UT20+'PianificazionePMO(CFI-ACN)'!YW20,AE77+$I77))</f>
        <v>0</v>
      </c>
      <c r="AG77" s="374">
        <f>IF(AG$3=1,AF77,IF(AG$2&lt;=$F$1,'PianificazionePMO(CFI-ACN)'!QR20+'PianificazionePMO(CFI-ACN)'!UU20+'PianificazionePMO(CFI-ACN)'!YX20,AF77+$I77))</f>
        <v>0</v>
      </c>
      <c r="AH77" s="374">
        <f>IF(AH$3=1,AG77,IF(AH$2&lt;=$F$1,'PianificazionePMO(CFI-ACN)'!QS20+'PianificazionePMO(CFI-ACN)'!UV20+'PianificazionePMO(CFI-ACN)'!YY20,AG77+$I77))</f>
        <v>0</v>
      </c>
      <c r="AI77" s="374">
        <f>IF(AI$3=1,AH77,IF(AI$2&lt;=$F$1,'PianificazionePMO(CFI-ACN)'!QT20+'PianificazionePMO(CFI-ACN)'!UW20+'PianificazionePMO(CFI-ACN)'!YZ20,AH77+$I77))</f>
        <v>0</v>
      </c>
      <c r="AJ77" s="374">
        <f>IF(AJ$3=1,AI77,IF(AJ$2&lt;=$F$1,'PianificazionePMO(CFI-ACN)'!QU20+'PianificazionePMO(CFI-ACN)'!UX20+'PianificazionePMO(CFI-ACN)'!ZA20,AI77+$I77))</f>
        <v>0</v>
      </c>
      <c r="AK77" s="374">
        <f>IF(AK$3=1,AJ77,IF(AK$2&lt;=$F$1,'PianificazionePMO(CFI-ACN)'!QV20+'PianificazionePMO(CFI-ACN)'!UY20+'PianificazionePMO(CFI-ACN)'!ZB20,AJ77+$I77))</f>
        <v>0</v>
      </c>
      <c r="AL77" s="374">
        <f>IF(AL$3=1,AK77,IF(AL$2&lt;=$F$1,'PianificazionePMO(CFI-ACN)'!QW20+'PianificazionePMO(CFI-ACN)'!UZ20+'PianificazionePMO(CFI-ACN)'!ZC20,AK77+$I77))</f>
        <v>0</v>
      </c>
      <c r="AM77" s="374">
        <f>IF(AM$3=1,AL77,IF(AM$2&lt;=$F$1,'PianificazionePMO(CFI-ACN)'!QX20+'PianificazionePMO(CFI-ACN)'!VA20+'PianificazionePMO(CFI-ACN)'!ZD20,AL77+$I77))</f>
        <v>0</v>
      </c>
      <c r="AN77" s="374">
        <f>IF(AN$3=1,AM77,IF(AN$2&lt;=$F$1,'PianificazionePMO(CFI-ACN)'!QY20+'PianificazionePMO(CFI-ACN)'!VB20+'PianificazionePMO(CFI-ACN)'!ZE20,AM77+$I77))</f>
        <v>0</v>
      </c>
      <c r="AO77" s="374">
        <f>IF(AO$3=1,AN77,IF(AO$2&lt;=$F$1,'PianificazionePMO(CFI-ACN)'!QZ20+'PianificazionePMO(CFI-ACN)'!VC20+'PianificazionePMO(CFI-ACN)'!ZF20,AN77+$I77))</f>
        <v>0</v>
      </c>
      <c r="AP77" s="374">
        <f>IF(AP$3=1,AO77,IF(AP$2&lt;=$F$1,'PianificazionePMO(CFI-ACN)'!RA20+'PianificazionePMO(CFI-ACN)'!VD20+'PianificazionePMO(CFI-ACN)'!ZG20,AO77+$I77))</f>
        <v>0</v>
      </c>
      <c r="AQ77" s="374">
        <f>IF(AQ$3=1,AP77,IF(AQ$2&lt;=$F$1,'PianificazionePMO(CFI-ACN)'!RB20+'PianificazionePMO(CFI-ACN)'!VE20+'PianificazionePMO(CFI-ACN)'!ZH20,AP77+$I77))</f>
        <v>0</v>
      </c>
      <c r="AR77" s="374">
        <f>IF(AR$3=1,AQ77,IF(AR$2&lt;=$F$1,'PianificazionePMO(CFI-ACN)'!RC20+'PianificazionePMO(CFI-ACN)'!VF20+'PianificazionePMO(CFI-ACN)'!ZI20,AQ77+$I77))</f>
        <v>0</v>
      </c>
      <c r="AS77" s="374">
        <f>IF(AS$3=1,AR77,IF(AS$2&lt;=$F$1,'PianificazionePMO(CFI-ACN)'!RD20+'PianificazionePMO(CFI-ACN)'!VG20+'PianificazionePMO(CFI-ACN)'!ZJ20,AR77+$I77))</f>
        <v>0</v>
      </c>
      <c r="AT77" s="374">
        <f>IF(AT$3=1,AS77,IF(AT$2&lt;=$F$1,'PianificazionePMO(CFI-ACN)'!RE20+'PianificazionePMO(CFI-ACN)'!VH20+'PianificazionePMO(CFI-ACN)'!ZK20,AS77+$I77))</f>
        <v>0</v>
      </c>
      <c r="AU77" s="374">
        <f>IF(AU$3=1,AT77,IF(AU$2&lt;=$F$1,'PianificazionePMO(CFI-ACN)'!RF20+'PianificazionePMO(CFI-ACN)'!VI20+'PianificazionePMO(CFI-ACN)'!ZL20,AT77+$I77))</f>
        <v>0</v>
      </c>
      <c r="AV77" s="374">
        <f>IF(AV$3=1,AU77,IF(AV$2&lt;=$F$1,'PianificazionePMO(CFI-ACN)'!RG20+'PianificazionePMO(CFI-ACN)'!VJ20+'PianificazionePMO(CFI-ACN)'!ZM20,AU77+$I77))</f>
        <v>0</v>
      </c>
      <c r="AW77" s="374">
        <f>IF(AW$3=1,AV77,IF(AW$2&lt;=$F$1,'PianificazionePMO(CFI-ACN)'!RH20+'PianificazionePMO(CFI-ACN)'!VK20+'PianificazionePMO(CFI-ACN)'!ZN20,AV77+$I77))</f>
        <v>0</v>
      </c>
      <c r="AX77" s="374">
        <f>IF(AX$3=1,AW77,IF(AX$2&lt;=$F$1,'PianificazionePMO(CFI-ACN)'!RI20+'PianificazionePMO(CFI-ACN)'!VL20+'PianificazionePMO(CFI-ACN)'!ZO20,AW77+$I77))</f>
        <v>0</v>
      </c>
      <c r="AY77" s="374">
        <f>IF(AY$3=1,AX77,IF(AY$2&lt;=$F$1,'PianificazionePMO(CFI-ACN)'!RJ20+'PianificazionePMO(CFI-ACN)'!VM20+'PianificazionePMO(CFI-ACN)'!ZP20,AX77+$I77))</f>
        <v>0</v>
      </c>
      <c r="AZ77" s="374">
        <f>IF(AZ$3=1,AY77,IF(AZ$2&lt;=$F$1,'PianificazionePMO(CFI-ACN)'!RK20+'PianificazionePMO(CFI-ACN)'!VN20+'PianificazionePMO(CFI-ACN)'!ZQ20,AY77+$I77))</f>
        <v>0</v>
      </c>
      <c r="BA77" s="374">
        <f>IF(BA$3=1,AZ77,IF(BA$2&lt;=$F$1,'PianificazionePMO(CFI-ACN)'!RL20+'PianificazionePMO(CFI-ACN)'!VO20+'PianificazionePMO(CFI-ACN)'!ZR20,AZ77+$I77))</f>
        <v>0</v>
      </c>
      <c r="BB77" s="374">
        <f>IF(BB$3=1,BA77,IF(BB$2&lt;=$F$1,'PianificazionePMO(CFI-ACN)'!RM20+'PianificazionePMO(CFI-ACN)'!VP20+'PianificazionePMO(CFI-ACN)'!ZS20,BA77+$I77))</f>
        <v>0</v>
      </c>
      <c r="BC77" s="374">
        <f>IF(BC$3=1,BB77,IF(BC$2&lt;=$F$1,'PianificazionePMO(CFI-ACN)'!RN20+'PianificazionePMO(CFI-ACN)'!VQ20+'PianificazionePMO(CFI-ACN)'!ZT20,BB77+$I77))</f>
        <v>0</v>
      </c>
      <c r="BD77" s="374">
        <f>IF(BD$3=1,BC77,IF(BD$2&lt;=$F$1,'PianificazionePMO(CFI-ACN)'!RO20+'PianificazionePMO(CFI-ACN)'!VR20+'PianificazionePMO(CFI-ACN)'!ZU20,BC77+$I77))</f>
        <v>0</v>
      </c>
      <c r="BE77" s="374">
        <f>IF(BE$3=1,BD77,IF(BE$2&lt;=$F$1,'PianificazionePMO(CFI-ACN)'!RP20+'PianificazionePMO(CFI-ACN)'!VS20+'PianificazionePMO(CFI-ACN)'!ZV20,BD77+$I77))</f>
        <v>0</v>
      </c>
      <c r="BF77" s="374">
        <f>IF(BF$3=1,BE77,IF(BF$2&lt;=$F$1,'PianificazionePMO(CFI-ACN)'!RQ20+'PianificazionePMO(CFI-ACN)'!VT20+'PianificazionePMO(CFI-ACN)'!ZW20,BE77+$I77))</f>
        <v>0</v>
      </c>
      <c r="BG77" s="374">
        <f>IF(BG$3=1,BF77,IF(BG$2&lt;=$F$1,'PianificazionePMO(CFI-ACN)'!RR20+'PianificazionePMO(CFI-ACN)'!VU20+'PianificazionePMO(CFI-ACN)'!ZX20,BF77+$I77))</f>
        <v>0</v>
      </c>
      <c r="BH77" s="374">
        <f>IF(BH$3=1,BG77,IF(BH$2&lt;=$F$1,'PianificazionePMO(CFI-ACN)'!RS20+'PianificazionePMO(CFI-ACN)'!VV20+'PianificazionePMO(CFI-ACN)'!ZY20,BG77+$I77))</f>
        <v>0</v>
      </c>
      <c r="BI77" s="374">
        <f>IF(BI$3=1,BH77,IF(BI$2&lt;=$F$1,'PianificazionePMO(CFI-ACN)'!RT20+'PianificazionePMO(CFI-ACN)'!VW20+'PianificazionePMO(CFI-ACN)'!ZZ20,BH77+$I77))</f>
        <v>0</v>
      </c>
      <c r="BJ77" s="374">
        <f>IF(BJ$3=1,BI77,IF(BJ$2&lt;=$F$1,'PianificazionePMO(CFI-ACN)'!RU20+'PianificazionePMO(CFI-ACN)'!VX20+'PianificazionePMO(CFI-ACN)'!AAA20,BI77+$I77))</f>
        <v>0</v>
      </c>
      <c r="BK77" s="374">
        <f>IF(BK$3=1,BJ77,IF(BK$2&lt;=$F$1,'PianificazionePMO(CFI-ACN)'!RV20+'PianificazionePMO(CFI-ACN)'!VY20+'PianificazionePMO(CFI-ACN)'!AAB20,BJ77+$I77))</f>
        <v>0</v>
      </c>
      <c r="BL77" s="374">
        <f>IF(BL$3=1,BK77,IF(BL$2&lt;=$F$1,'PianificazionePMO(CFI-ACN)'!RW20+'PianificazionePMO(CFI-ACN)'!VZ20+'PianificazionePMO(CFI-ACN)'!AAC20,BK77+$I77))</f>
        <v>0</v>
      </c>
      <c r="BM77" s="374">
        <f>IF(BM$3=1,BL77,IF(BM$2&lt;=$F$1,'PianificazionePMO(CFI-ACN)'!RX20+'PianificazionePMO(CFI-ACN)'!WA20+'PianificazionePMO(CFI-ACN)'!AAD20,BL77+$I77))</f>
        <v>0</v>
      </c>
      <c r="BN77" s="374">
        <f>IF(BN$3=1,BM77,IF(BN$2&lt;=$F$1,'PianificazionePMO(CFI-ACN)'!RY20+'PianificazionePMO(CFI-ACN)'!WB20+'PianificazionePMO(CFI-ACN)'!AAE20,BM77+$I77))</f>
        <v>0</v>
      </c>
      <c r="BO77" s="374">
        <f>IF(BO$3=1,BN77,IF(BO$2&lt;=$F$1,'PianificazionePMO(CFI-ACN)'!RZ20+'PianificazionePMO(CFI-ACN)'!WC20+'PianificazionePMO(CFI-ACN)'!AAF20,BN77+$I77))</f>
        <v>0</v>
      </c>
      <c r="BP77" s="374">
        <f>IF(BP$3=1,BO77,IF(BP$2&lt;=$F$1,'PianificazionePMO(CFI-ACN)'!SA20+'PianificazionePMO(CFI-ACN)'!WD20+'PianificazionePMO(CFI-ACN)'!AAG20,BO77+$I77))</f>
        <v>0</v>
      </c>
      <c r="BQ77" s="374">
        <f>IF(BQ$3=1,BP77,IF(BQ$2&lt;=$F$1,'PianificazionePMO(CFI-ACN)'!SB20+'PianificazionePMO(CFI-ACN)'!WE20+'PianificazionePMO(CFI-ACN)'!AAH20,BP77+$I77))</f>
        <v>0</v>
      </c>
      <c r="BR77" s="374">
        <f>IF(BR$3=1,BQ77,IF(BR$2&lt;=$F$1,'PianificazionePMO(CFI-ACN)'!SC20+'PianificazionePMO(CFI-ACN)'!WF20+'PianificazionePMO(CFI-ACN)'!AAI20,BQ77+$I77))</f>
        <v>0</v>
      </c>
      <c r="BS77" s="374">
        <f>IF(BS$3=1,BR77,IF(BS$2&lt;=$F$1,'PianificazionePMO(CFI-ACN)'!SD20+'PianificazionePMO(CFI-ACN)'!WG20+'PianificazionePMO(CFI-ACN)'!AAJ20,BR77+$I77))</f>
        <v>0</v>
      </c>
      <c r="BT77" s="374">
        <f>IF(BT$3=1,BS77,IF(BT$2&lt;=$F$1,'PianificazionePMO(CFI-ACN)'!SE20+'PianificazionePMO(CFI-ACN)'!WH20+'PianificazionePMO(CFI-ACN)'!AAK20,BS77+$I77))</f>
        <v>0</v>
      </c>
      <c r="BU77" s="374">
        <f>IF(BU$3=1,BT77,IF(BU$2&lt;=$F$1,'PianificazionePMO(CFI-ACN)'!SF20+'PianificazionePMO(CFI-ACN)'!WI20+'PianificazionePMO(CFI-ACN)'!AAL20,BT77+$I77))</f>
        <v>0</v>
      </c>
      <c r="BV77" s="374">
        <f>IF(BV$3=1,BU77,IF(BV$2&lt;=$F$1,'PianificazionePMO(CFI-ACN)'!SG20+'PianificazionePMO(CFI-ACN)'!WJ20+'PianificazionePMO(CFI-ACN)'!AAM20,BU77+$I77))</f>
        <v>0</v>
      </c>
      <c r="BW77" s="374">
        <f>IF(BW$3=1,BV77,IF(BW$2&lt;=$F$1,'PianificazionePMO(CFI-ACN)'!SH20+'PianificazionePMO(CFI-ACN)'!WK20+'PianificazionePMO(CFI-ACN)'!AAN20,BV77+$I77))</f>
        <v>0</v>
      </c>
      <c r="BX77" s="374">
        <f>IF(BX$3=1,BW77,IF(BX$2&lt;=$F$1,'PianificazionePMO(CFI-ACN)'!SI20+'PianificazionePMO(CFI-ACN)'!WL20+'PianificazionePMO(CFI-ACN)'!AAO20,BW77+$I77))</f>
        <v>0</v>
      </c>
      <c r="BY77" s="374">
        <f>IF(BY$3=1,BX77,IF(BY$2&lt;=$F$1,'PianificazionePMO(CFI-ACN)'!SJ20+'PianificazionePMO(CFI-ACN)'!WM20+'PianificazionePMO(CFI-ACN)'!AAP20,BX77+$I77))</f>
        <v>0</v>
      </c>
      <c r="BZ77" s="374">
        <f>IF(BZ$3=1,BY77,IF(BZ$2&lt;=$F$1,'PianificazionePMO(CFI-ACN)'!SK20+'PianificazionePMO(CFI-ACN)'!WN20+'PianificazionePMO(CFI-ACN)'!AAQ20,BY77+$I77))</f>
        <v>0</v>
      </c>
      <c r="CA77" s="374">
        <f>IF(CA$3=1,BZ77,IF(CA$2&lt;=$F$1,'PianificazionePMO(CFI-ACN)'!SL20+'PianificazionePMO(CFI-ACN)'!WO20+'PianificazionePMO(CFI-ACN)'!AAR20,BZ77+$I77))</f>
        <v>0</v>
      </c>
      <c r="CB77" s="374">
        <f>IF(CB$3=1,CA77,IF(CB$2&lt;=$F$1,'PianificazionePMO(CFI-ACN)'!SM20+'PianificazionePMO(CFI-ACN)'!WP20+'PianificazionePMO(CFI-ACN)'!AAS20,CA77+$I77))</f>
        <v>0</v>
      </c>
      <c r="CC77" s="374">
        <f>IF(CC$3=1,CB77,IF(CC$2&lt;=$F$1,'PianificazionePMO(CFI-ACN)'!SN20+'PianificazionePMO(CFI-ACN)'!WQ20+'PianificazionePMO(CFI-ACN)'!AAT20,CB77+$I77))</f>
        <v>0</v>
      </c>
      <c r="CD77" s="374">
        <f>IF(CD$3=1,CC77,IF(CD$2&lt;=$F$1,'PianificazionePMO(CFI-ACN)'!SO20+'PianificazionePMO(CFI-ACN)'!WR20+'PianificazionePMO(CFI-ACN)'!AAU20,CC77+$I77))</f>
        <v>0</v>
      </c>
      <c r="CE77" s="374">
        <f>IF(CE$3=1,CD77,IF(CE$2&lt;=$F$1,'PianificazionePMO(CFI-ACN)'!SP20+'PianificazionePMO(CFI-ACN)'!WS20+'PianificazionePMO(CFI-ACN)'!AAV20,CD77+$I77))</f>
        <v>0</v>
      </c>
      <c r="CF77" s="374">
        <f>IF(CF$3=1,CE77,IF(CF$2&lt;=$F$1,'PianificazionePMO(CFI-ACN)'!SQ20+'PianificazionePMO(CFI-ACN)'!WT20+'PianificazionePMO(CFI-ACN)'!AAW20,CE77+$I77))</f>
        <v>0</v>
      </c>
      <c r="CG77" s="374">
        <f>IF(CG$3=1,CF77,IF(CG$2&lt;=$F$1,'PianificazionePMO(CFI-ACN)'!SR20+'PianificazionePMO(CFI-ACN)'!WU20+'PianificazionePMO(CFI-ACN)'!AAX20,CF77+$I77))</f>
        <v>0</v>
      </c>
      <c r="CH77" s="374">
        <f>IF(CH$3=1,CG77,IF(CH$2&lt;=$F$1,'PianificazionePMO(CFI-ACN)'!SS20+'PianificazionePMO(CFI-ACN)'!WV20+'PianificazionePMO(CFI-ACN)'!AAY20,CG77+$I77))</f>
        <v>0</v>
      </c>
      <c r="CI77" s="374">
        <f>IF(CI$3=1,CH77,IF(CI$2&lt;=$F$1,'PianificazionePMO(CFI-ACN)'!ST20+'PianificazionePMO(CFI-ACN)'!WW20+'PianificazionePMO(CFI-ACN)'!AAZ20,CH77+$I77))</f>
        <v>0</v>
      </c>
      <c r="CJ77" s="374">
        <f>IF(CJ$3=1,CI77,IF(CJ$2&lt;=$F$1,'PianificazionePMO(CFI-ACN)'!SU20+'PianificazionePMO(CFI-ACN)'!WX20+'PianificazionePMO(CFI-ACN)'!ABA20,CI77+$I77))</f>
        <v>0</v>
      </c>
      <c r="CK77" s="374">
        <f>IF(CK$3=1,CJ77,IF(CK$2&lt;=$F$1,'PianificazionePMO(CFI-ACN)'!SV20+'PianificazionePMO(CFI-ACN)'!WY20+'PianificazionePMO(CFI-ACN)'!ABB20,CJ77+$I77))</f>
        <v>0</v>
      </c>
      <c r="CL77" s="374">
        <f>IF(CL$3=1,CK77,IF(CL$2&lt;=$F$1,'PianificazionePMO(CFI-ACN)'!SW20+'PianificazionePMO(CFI-ACN)'!WZ20+'PianificazionePMO(CFI-ACN)'!ABC20,CK77+$I77))</f>
        <v>0</v>
      </c>
      <c r="CM77" s="374">
        <f>IF(CM$3=1,CL77,IF(CM$2&lt;=$F$1,'PianificazionePMO(CFI-ACN)'!SX20+'PianificazionePMO(CFI-ACN)'!XA20+'PianificazionePMO(CFI-ACN)'!ABD20,CL77+$I77))</f>
        <v>0</v>
      </c>
      <c r="CN77" s="374">
        <f>IF(CN$3=1,CM77,IF(CN$2&lt;=$F$1,'PianificazionePMO(CFI-ACN)'!SY20+'PianificazionePMO(CFI-ACN)'!XB20+'PianificazionePMO(CFI-ACN)'!ABE20,CM77+$I77))</f>
        <v>0</v>
      </c>
      <c r="CO77" s="374">
        <f>IF(CO$3=1,CN77,IF(CO$2&lt;=$F$1,'PianificazionePMO(CFI-ACN)'!SZ20+'PianificazionePMO(CFI-ACN)'!XC20+'PianificazionePMO(CFI-ACN)'!ABF20,CN77+$I77))</f>
        <v>0</v>
      </c>
      <c r="CP77" s="374">
        <f>IF(CP$3=1,CO77,IF(CP$2&lt;=$F$1,'PianificazionePMO(CFI-ACN)'!TA20+'PianificazionePMO(CFI-ACN)'!XD20+'PianificazionePMO(CFI-ACN)'!ABG20,CO77+$I77))</f>
        <v>0</v>
      </c>
      <c r="CQ77" s="374">
        <f>IF(CQ$3=1,CP77,IF(CQ$2&lt;=$F$1,'PianificazionePMO(CFI-ACN)'!TB20+'PianificazionePMO(CFI-ACN)'!XE20+'PianificazionePMO(CFI-ACN)'!ABH20,CP77+$I77))</f>
        <v>0</v>
      </c>
      <c r="CR77" s="374">
        <f>IF(CR$3=1,CQ77,IF(CR$2&lt;=$F$1,'PianificazionePMO(CFI-ACN)'!TC20+'PianificazionePMO(CFI-ACN)'!XF20+'PianificazionePMO(CFI-ACN)'!ABI20,CQ77+$I77))</f>
        <v>0</v>
      </c>
      <c r="CS77" s="374">
        <f>IF(CS$3=1,CR77,IF(CS$2&lt;=$F$1,'PianificazionePMO(CFI-ACN)'!TD20+'PianificazionePMO(CFI-ACN)'!XG20+'PianificazionePMO(CFI-ACN)'!ABJ20,CR77+$I77))</f>
        <v>0</v>
      </c>
      <c r="CT77" s="374">
        <f>IF(CT$3=1,CS77,IF(CT$2&lt;=$F$1,'PianificazionePMO(CFI-ACN)'!TE20+'PianificazionePMO(CFI-ACN)'!XH20+'PianificazionePMO(CFI-ACN)'!ABK20,CS77+$I77))</f>
        <v>0</v>
      </c>
      <c r="CU77" s="374">
        <f>IF(CU$3=1,CT77,IF(CU$2&lt;=$F$1,'PianificazionePMO(CFI-ACN)'!TF20+'PianificazionePMO(CFI-ACN)'!XI20+'PianificazionePMO(CFI-ACN)'!ABL20,CT77+$I77))</f>
        <v>0</v>
      </c>
      <c r="CV77" s="374">
        <f>IF(CV$3=1,CU77,IF(CV$2&lt;=$F$1,'PianificazionePMO(CFI-ACN)'!TG20+'PianificazionePMO(CFI-ACN)'!XJ20+'PianificazionePMO(CFI-ACN)'!ABM20,CU77+$I77))</f>
        <v>0</v>
      </c>
      <c r="CW77" s="374">
        <f>IF(CW$3=1,CV77,IF(CW$2&lt;=$F$1,'PianificazionePMO(CFI-ACN)'!TH20+'PianificazionePMO(CFI-ACN)'!XK20+'PianificazionePMO(CFI-ACN)'!ABN20,CV77+$I77))</f>
        <v>0</v>
      </c>
      <c r="CX77" s="374">
        <f>IF(CX$3=1,CW77,IF(CX$2&lt;=$F$1,'PianificazionePMO(CFI-ACN)'!TI20+'PianificazionePMO(CFI-ACN)'!XL20+'PianificazionePMO(CFI-ACN)'!ABO20,CW77+$I77))</f>
        <v>0</v>
      </c>
      <c r="CY77" s="374">
        <f>IF(CY$3=1,CX77,IF(CY$2&lt;=$F$1,'PianificazionePMO(CFI-ACN)'!TJ20+'PianificazionePMO(CFI-ACN)'!XM20+'PianificazionePMO(CFI-ACN)'!ABP20,CX77+$I77))</f>
        <v>0</v>
      </c>
      <c r="CZ77" s="374">
        <f>IF(CZ$3=1,CY77,IF(CZ$2&lt;=$F$1,'PianificazionePMO(CFI-ACN)'!TK20+'PianificazionePMO(CFI-ACN)'!XN20+'PianificazionePMO(CFI-ACN)'!ABQ20,CY77+$I77))</f>
        <v>0</v>
      </c>
      <c r="DA77" s="374">
        <f>IF(DA$3=1,CZ77,IF(DA$2&lt;=$F$1,'PianificazionePMO(CFI-ACN)'!TL20+'PianificazionePMO(CFI-ACN)'!XO20+'PianificazionePMO(CFI-ACN)'!ABR20,CZ77+$I77))</f>
        <v>0</v>
      </c>
      <c r="DB77" s="374">
        <f>IF(DB$3=1,DA77,IF(DB$2&lt;=$F$1,'PianificazionePMO(CFI-ACN)'!TM20+'PianificazionePMO(CFI-ACN)'!XP20+'PianificazionePMO(CFI-ACN)'!ABS20,DA77+$I77))</f>
        <v>0</v>
      </c>
      <c r="DC77" s="374">
        <f>IF(DC$3=1,DB77,IF(DC$2&lt;=$F$1,'PianificazionePMO(CFI-ACN)'!TN20+'PianificazionePMO(CFI-ACN)'!XQ20+'PianificazionePMO(CFI-ACN)'!ABT20,DB77+$I77))</f>
        <v>0</v>
      </c>
      <c r="DD77" s="374">
        <f>IF(DD$3=1,DC77,IF(DD$2&lt;=$F$1,'PianificazionePMO(CFI-ACN)'!TO20+'PianificazionePMO(CFI-ACN)'!XR20+'PianificazionePMO(CFI-ACN)'!ABU20,DC77+$I77))</f>
        <v>0</v>
      </c>
      <c r="DE77" s="374">
        <f>IF(DE$3=1,DD77,IF(DE$2&lt;=$F$1,'PianificazionePMO(CFI-ACN)'!TP20+'PianificazionePMO(CFI-ACN)'!XS20+'PianificazionePMO(CFI-ACN)'!ABV20,DD77+$I77))</f>
        <v>0</v>
      </c>
      <c r="DF77" s="374">
        <f>IF(DF$3=1,DE77,IF(DF$2&lt;=$F$1,'PianificazionePMO(CFI-ACN)'!TQ20+'PianificazionePMO(CFI-ACN)'!XT20+'PianificazionePMO(CFI-ACN)'!ABW20,DE77+$I77))</f>
        <v>0</v>
      </c>
      <c r="DG77" s="374">
        <f>IF(DG$3=1,DF77,IF(DG$2&lt;=$F$1,'PianificazionePMO(CFI-ACN)'!TR20+'PianificazionePMO(CFI-ACN)'!XU20+'PianificazionePMO(CFI-ACN)'!ABX20,DF77+$I77))</f>
        <v>0</v>
      </c>
      <c r="DH77" s="374">
        <f>IF(DH$3=1,DG77,IF(DH$2&lt;=$F$1,'PianificazionePMO(CFI-ACN)'!TS20+'PianificazionePMO(CFI-ACN)'!XV20+'PianificazionePMO(CFI-ACN)'!ABY20,DG77+$I77))</f>
        <v>0</v>
      </c>
      <c r="DI77" s="374">
        <f>IF(DI$3=1,DH77,IF(DI$2&lt;=$F$1,'PianificazionePMO(CFI-ACN)'!TT20+'PianificazionePMO(CFI-ACN)'!XW20+'PianificazionePMO(CFI-ACN)'!ABZ20,DH77+$I77))</f>
        <v>0</v>
      </c>
      <c r="DJ77" s="374">
        <f>IF(DJ$3=1,DI77,IF(DJ$2&lt;=$F$1,'PianificazionePMO(CFI-ACN)'!TU20+'PianificazionePMO(CFI-ACN)'!XX20+'PianificazionePMO(CFI-ACN)'!ACA20,DI77+$I77))</f>
        <v>0</v>
      </c>
      <c r="DK77" s="374"/>
      <c r="DL77" s="374"/>
      <c r="DM77" s="374"/>
      <c r="DN77" s="371"/>
      <c r="DO77" s="371"/>
      <c r="DP77" s="371"/>
      <c r="DQ77" s="371"/>
      <c r="DR77" s="371"/>
      <c r="DS77" s="371"/>
      <c r="DT77" s="371"/>
      <c r="DU77" s="371"/>
      <c r="DV77" s="371"/>
      <c r="DW77" s="371"/>
      <c r="DX77" s="371"/>
      <c r="DY77" s="371"/>
      <c r="DZ77" s="371"/>
      <c r="EA77" s="371"/>
      <c r="EB77" s="371"/>
      <c r="EC77" s="371"/>
      <c r="ED77" s="371"/>
      <c r="EE77" s="371"/>
      <c r="EF77" s="371"/>
      <c r="EG77" s="371"/>
      <c r="EH77" s="371"/>
      <c r="EI77" s="371"/>
      <c r="EJ77" s="371"/>
      <c r="EK77" s="371"/>
      <c r="EL77" s="371"/>
      <c r="EM77" s="371"/>
      <c r="EN77" s="371"/>
      <c r="EO77" s="371"/>
      <c r="EP77" s="371"/>
      <c r="EQ77" s="371"/>
      <c r="ER77" s="371"/>
      <c r="ES77" s="371"/>
      <c r="ET77" s="371"/>
      <c r="EU77" s="371"/>
      <c r="EV77" s="371"/>
      <c r="EW77" s="371"/>
      <c r="EX77" s="371"/>
      <c r="EY77" s="371"/>
      <c r="EZ77" s="371"/>
      <c r="FA77" s="371"/>
      <c r="FB77" s="371"/>
      <c r="FC77" s="371"/>
      <c r="FD77" s="371"/>
      <c r="FE77" s="371"/>
      <c r="FF77" s="371"/>
      <c r="FG77" s="371"/>
      <c r="FH77" s="371"/>
      <c r="FI77" s="371"/>
      <c r="FJ77" s="371"/>
    </row>
    <row r="78" spans="1:166" outlineLevel="1">
      <c r="A78" s="824"/>
      <c r="B78" s="362" t="str">
        <f t="shared" ref="B78:B92" si="39">$B18</f>
        <v>P59-Deploy &amp; Change CRMT</v>
      </c>
      <c r="C78" s="362" t="str">
        <f t="shared" ref="C78:C92" si="40">$C18</f>
        <v>AO004511_YYY72</v>
      </c>
      <c r="D78" s="362" t="str">
        <f t="shared" ref="D78:D92" si="41">$D18</f>
        <v>VARIAZIONE_ANAGRAFICA_MOGE</v>
      </c>
      <c r="E78" s="369">
        <f>VLOOKUP(C78,'Lista PMO'!B:AB,27,FALSE)</f>
        <v>0</v>
      </c>
      <c r="F78" s="370">
        <f>VLOOKUP(C78,'Lista PMO'!$B$1:$BO$42,64,FALSE)</f>
        <v>0</v>
      </c>
      <c r="G78" s="369">
        <f t="shared" ref="G78:G79" si="42">E78-F78</f>
        <v>0</v>
      </c>
      <c r="H78" s="378">
        <f>IFERROR(F78/(NETWORKDAYS($N$2,$F$1,hol!$A$1:$A$8)),0)</f>
        <v>0</v>
      </c>
      <c r="I78" s="378">
        <f>IFERROR(G78/((NETWORKDAYS($F$1+1,$L18,hol!$A$1:$A$9)+$J$1)),0)</f>
        <v>0</v>
      </c>
      <c r="J78" s="378">
        <f t="shared" ref="J78:J79" si="43">I78-H78</f>
        <v>0</v>
      </c>
      <c r="K78" s="389">
        <f>VLOOKUP(C78,'PianificazionePMO(CFI-ACN)'!$B$7:$I$34,7,FALSE)</f>
        <v>43271</v>
      </c>
      <c r="L78" s="389">
        <f>VLOOKUP(C78,'PianificazionePMO(CFI-ACN)'!$B$7:$I$34,8,FALSE)</f>
        <v>43315</v>
      </c>
      <c r="N78" s="374">
        <f>IF(N$3=1,M78,IF(N$2&lt;=$F$1,'PianificazionePMO(CFI-ACN)'!PY21+'PianificazionePMO(CFI-ACN)'!UB21+'PianificazionePMO(CFI-ACN)'!YE21,M78+$I78))</f>
        <v>0</v>
      </c>
      <c r="O78" s="374">
        <f>IF(O$3=1,N78,IF(O$2&lt;=$F$1,'PianificazionePMO(CFI-ACN)'!PZ21+'PianificazionePMO(CFI-ACN)'!UC21+'PianificazionePMO(CFI-ACN)'!YF21,N78+$I78))</f>
        <v>0</v>
      </c>
      <c r="P78" s="374">
        <f>IF(P$3=1,O78,IF(P$2&lt;=$F$1,'PianificazionePMO(CFI-ACN)'!QA21+'PianificazionePMO(CFI-ACN)'!UD21+'PianificazionePMO(CFI-ACN)'!YG21,O78+$I78))</f>
        <v>0</v>
      </c>
      <c r="Q78" s="374">
        <f>IF(Q$3=1,P78,IF(Q$2&lt;=$F$1,'PianificazionePMO(CFI-ACN)'!QB21+'PianificazionePMO(CFI-ACN)'!UE21+'PianificazionePMO(CFI-ACN)'!YH21,P78+$I78))</f>
        <v>0</v>
      </c>
      <c r="R78" s="374">
        <f>IF(R$3=1,Q78,IF(R$2&lt;=$F$1,'PianificazionePMO(CFI-ACN)'!QC21+'PianificazionePMO(CFI-ACN)'!UF21+'PianificazionePMO(CFI-ACN)'!YI21,Q78+$I78))</f>
        <v>0</v>
      </c>
      <c r="S78" s="374">
        <f>IF(S$3=1,R78,IF(S$2&lt;=$F$1,'PianificazionePMO(CFI-ACN)'!QD21+'PianificazionePMO(CFI-ACN)'!UG21+'PianificazionePMO(CFI-ACN)'!YJ21,R78+$I78))</f>
        <v>0</v>
      </c>
      <c r="T78" s="374">
        <f>IF(T$3=1,S78,IF(T$2&lt;=$F$1,'PianificazionePMO(CFI-ACN)'!QE21+'PianificazionePMO(CFI-ACN)'!UH21+'PianificazionePMO(CFI-ACN)'!YK21,S78+$I78))</f>
        <v>0</v>
      </c>
      <c r="U78" s="374">
        <f>IF(U$3=1,T78,IF(U$2&lt;=$F$1,'PianificazionePMO(CFI-ACN)'!QF21+'PianificazionePMO(CFI-ACN)'!UI21+'PianificazionePMO(CFI-ACN)'!YL21,T78+$I78))</f>
        <v>0</v>
      </c>
      <c r="V78" s="374">
        <f>IF(V$3=1,U78,IF(V$2&lt;=$F$1,'PianificazionePMO(CFI-ACN)'!QG21+'PianificazionePMO(CFI-ACN)'!UJ21+'PianificazionePMO(CFI-ACN)'!YM21,U78+$I78))</f>
        <v>0</v>
      </c>
      <c r="W78" s="374">
        <f>IF(W$3=1,V78,IF(W$2&lt;=$F$1,'PianificazionePMO(CFI-ACN)'!QH21+'PianificazionePMO(CFI-ACN)'!UK21+'PianificazionePMO(CFI-ACN)'!YN21,V78+$I78))</f>
        <v>0</v>
      </c>
      <c r="X78" s="374">
        <f>IF(X$3=1,W78,IF(X$2&lt;=$F$1,'PianificazionePMO(CFI-ACN)'!QI21+'PianificazionePMO(CFI-ACN)'!UL21+'PianificazionePMO(CFI-ACN)'!YO21,W78+$I78))</f>
        <v>0</v>
      </c>
      <c r="Y78" s="374">
        <f>IF(Y$3=1,X78,IF(Y$2&lt;=$F$1,'PianificazionePMO(CFI-ACN)'!QJ21+'PianificazionePMO(CFI-ACN)'!UM21+'PianificazionePMO(CFI-ACN)'!YP21,X78+$I78))</f>
        <v>0</v>
      </c>
      <c r="Z78" s="374">
        <f>IF(Z$3=1,Y78,IF(Z$2&lt;=$F$1,'PianificazionePMO(CFI-ACN)'!QK21+'PianificazionePMO(CFI-ACN)'!UN21+'PianificazionePMO(CFI-ACN)'!YQ21,Y78+$I78))</f>
        <v>0</v>
      </c>
      <c r="AA78" s="374">
        <f>IF(AA$3=1,Z78,IF(AA$2&lt;=$F$1,'PianificazionePMO(CFI-ACN)'!QL21+'PianificazionePMO(CFI-ACN)'!UO21+'PianificazionePMO(CFI-ACN)'!YR21,Z78+$I78))</f>
        <v>0</v>
      </c>
      <c r="AB78" s="374">
        <f>IF(AB$3=1,AA78,IF(AB$2&lt;=$F$1,'PianificazionePMO(CFI-ACN)'!QM21+'PianificazionePMO(CFI-ACN)'!UP21+'PianificazionePMO(CFI-ACN)'!YS21,AA78+$I78))</f>
        <v>0</v>
      </c>
      <c r="AC78" s="374">
        <f>IF(AC$3=1,AB78,IF(AC$2&lt;=$F$1,'PianificazionePMO(CFI-ACN)'!QN21+'PianificazionePMO(CFI-ACN)'!UQ21+'PianificazionePMO(CFI-ACN)'!YT21,AB78+$I78))</f>
        <v>0</v>
      </c>
      <c r="AD78" s="374">
        <f>IF(AD$3=1,AC78,IF(AD$2&lt;=$F$1,'PianificazionePMO(CFI-ACN)'!QO21+'PianificazionePMO(CFI-ACN)'!UR21+'PianificazionePMO(CFI-ACN)'!YU21,AC78+$I78))</f>
        <v>0</v>
      </c>
      <c r="AE78" s="374">
        <f>IF(AE$3=1,AD78,IF(AE$2&lt;=$F$1,'PianificazionePMO(CFI-ACN)'!QP21+'PianificazionePMO(CFI-ACN)'!US21+'PianificazionePMO(CFI-ACN)'!YV21,AD78+$I78))</f>
        <v>0</v>
      </c>
      <c r="AF78" s="374">
        <f>IF(AF$3=1,AE78,IF(AF$2&lt;=$F$1,'PianificazionePMO(CFI-ACN)'!QQ21+'PianificazionePMO(CFI-ACN)'!UT21+'PianificazionePMO(CFI-ACN)'!YW21,AE78+$I78))</f>
        <v>0</v>
      </c>
      <c r="AG78" s="374">
        <f>IF(AG$3=1,AF78,IF(AG$2&lt;=$F$1,'PianificazionePMO(CFI-ACN)'!QR21+'PianificazionePMO(CFI-ACN)'!UU21+'PianificazionePMO(CFI-ACN)'!YX21,AF78+$I78))</f>
        <v>0</v>
      </c>
      <c r="AH78" s="374">
        <f>IF(AH$3=1,AG78,IF(AH$2&lt;=$F$1,'PianificazionePMO(CFI-ACN)'!QS21+'PianificazionePMO(CFI-ACN)'!UV21+'PianificazionePMO(CFI-ACN)'!YY21,AG78+$I78))</f>
        <v>0</v>
      </c>
      <c r="AI78" s="374">
        <f>IF(AI$3=1,AH78,IF(AI$2&lt;=$F$1,'PianificazionePMO(CFI-ACN)'!QT21+'PianificazionePMO(CFI-ACN)'!UW21+'PianificazionePMO(CFI-ACN)'!YZ21,AH78+$I78))</f>
        <v>0</v>
      </c>
      <c r="AJ78" s="374">
        <f>IF(AJ$3=1,AI78,IF(AJ$2&lt;=$F$1,'PianificazionePMO(CFI-ACN)'!QU21+'PianificazionePMO(CFI-ACN)'!UX21+'PianificazionePMO(CFI-ACN)'!ZA21,AI78+$I78))</f>
        <v>0</v>
      </c>
      <c r="AK78" s="374">
        <f>IF(AK$3=1,AJ78,IF(AK$2&lt;=$F$1,'PianificazionePMO(CFI-ACN)'!QV21+'PianificazionePMO(CFI-ACN)'!UY21+'PianificazionePMO(CFI-ACN)'!ZB21,AJ78+$I78))</f>
        <v>0</v>
      </c>
      <c r="AL78" s="374">
        <f>IF(AL$3=1,AK78,IF(AL$2&lt;=$F$1,'PianificazionePMO(CFI-ACN)'!QW21+'PianificazionePMO(CFI-ACN)'!UZ21+'PianificazionePMO(CFI-ACN)'!ZC21,AK78+$I78))</f>
        <v>0</v>
      </c>
      <c r="AM78" s="374">
        <f>IF(AM$3=1,AL78,IF(AM$2&lt;=$F$1,'PianificazionePMO(CFI-ACN)'!QX21+'PianificazionePMO(CFI-ACN)'!VA21+'PianificazionePMO(CFI-ACN)'!ZD21,AL78+$I78))</f>
        <v>0</v>
      </c>
      <c r="AN78" s="374">
        <f>IF(AN$3=1,AM78,IF(AN$2&lt;=$F$1,'PianificazionePMO(CFI-ACN)'!QY21+'PianificazionePMO(CFI-ACN)'!VB21+'PianificazionePMO(CFI-ACN)'!ZE21,AM78+$I78))</f>
        <v>0</v>
      </c>
      <c r="AO78" s="374">
        <f>IF(AO$3=1,AN78,IF(AO$2&lt;=$F$1,'PianificazionePMO(CFI-ACN)'!QZ21+'PianificazionePMO(CFI-ACN)'!VC21+'PianificazionePMO(CFI-ACN)'!ZF21,AN78+$I78))</f>
        <v>0</v>
      </c>
      <c r="AP78" s="374">
        <f>IF(AP$3=1,AO78,IF(AP$2&lt;=$F$1,'PianificazionePMO(CFI-ACN)'!RA21+'PianificazionePMO(CFI-ACN)'!VD21+'PianificazionePMO(CFI-ACN)'!ZG21,AO78+$I78))</f>
        <v>0</v>
      </c>
      <c r="AQ78" s="374">
        <f>IF(AQ$3=1,AP78,IF(AQ$2&lt;=$F$1,'PianificazionePMO(CFI-ACN)'!RB21+'PianificazionePMO(CFI-ACN)'!VE21+'PianificazionePMO(CFI-ACN)'!ZH21,AP78+$I78))</f>
        <v>0</v>
      </c>
      <c r="AR78" s="374">
        <f>IF(AR$3=1,AQ78,IF(AR$2&lt;=$F$1,'PianificazionePMO(CFI-ACN)'!RC21+'PianificazionePMO(CFI-ACN)'!VF21+'PianificazionePMO(CFI-ACN)'!ZI21,AQ78+$I78))</f>
        <v>0</v>
      </c>
      <c r="AS78" s="374">
        <f>IF(AS$3=1,AR78,IF(AS$2&lt;=$F$1,'PianificazionePMO(CFI-ACN)'!RD21+'PianificazionePMO(CFI-ACN)'!VG21+'PianificazionePMO(CFI-ACN)'!ZJ21,AR78+$I78))</f>
        <v>0</v>
      </c>
      <c r="AT78" s="374">
        <f>IF(AT$3=1,AS78,IF(AT$2&lt;=$F$1,'PianificazionePMO(CFI-ACN)'!RE21+'PianificazionePMO(CFI-ACN)'!VH21+'PianificazionePMO(CFI-ACN)'!ZK21,AS78+$I78))</f>
        <v>0</v>
      </c>
      <c r="AU78" s="374">
        <f>IF(AU$3=1,AT78,IF(AU$2&lt;=$F$1,'PianificazionePMO(CFI-ACN)'!RF21+'PianificazionePMO(CFI-ACN)'!VI21+'PianificazionePMO(CFI-ACN)'!ZL21,AT78+$I78))</f>
        <v>0</v>
      </c>
      <c r="AV78" s="374">
        <f>IF(AV$3=1,AU78,IF(AV$2&lt;=$F$1,'PianificazionePMO(CFI-ACN)'!RG21+'PianificazionePMO(CFI-ACN)'!VJ21+'PianificazionePMO(CFI-ACN)'!ZM21,AU78+$I78))</f>
        <v>0</v>
      </c>
      <c r="AW78" s="374">
        <f>IF(AW$3=1,AV78,IF(AW$2&lt;=$F$1,'PianificazionePMO(CFI-ACN)'!RH21+'PianificazionePMO(CFI-ACN)'!VK21+'PianificazionePMO(CFI-ACN)'!ZN21,AV78+$I78))</f>
        <v>0</v>
      </c>
      <c r="AX78" s="374">
        <f>IF(AX$3=1,AW78,IF(AX$2&lt;=$F$1,'PianificazionePMO(CFI-ACN)'!RI21+'PianificazionePMO(CFI-ACN)'!VL21+'PianificazionePMO(CFI-ACN)'!ZO21,AW78+$I78))</f>
        <v>0</v>
      </c>
      <c r="AY78" s="374">
        <f>IF(AY$3=1,AX78,IF(AY$2&lt;=$F$1,'PianificazionePMO(CFI-ACN)'!RJ21+'PianificazionePMO(CFI-ACN)'!VM21+'PianificazionePMO(CFI-ACN)'!ZP21,AX78+$I78))</f>
        <v>0</v>
      </c>
      <c r="AZ78" s="374">
        <f>IF(AZ$3=1,AY78,IF(AZ$2&lt;=$F$1,'PianificazionePMO(CFI-ACN)'!RK21+'PianificazionePMO(CFI-ACN)'!VN21+'PianificazionePMO(CFI-ACN)'!ZQ21,AY78+$I78))</f>
        <v>0</v>
      </c>
      <c r="BA78" s="374">
        <f>IF(BA$3=1,AZ78,IF(BA$2&lt;=$F$1,'PianificazionePMO(CFI-ACN)'!RL21+'PianificazionePMO(CFI-ACN)'!VO21+'PianificazionePMO(CFI-ACN)'!ZR21,AZ78+$I78))</f>
        <v>0</v>
      </c>
      <c r="BB78" s="374">
        <f>IF(BB$3=1,BA78,IF(BB$2&lt;=$F$1,'PianificazionePMO(CFI-ACN)'!RM21+'PianificazionePMO(CFI-ACN)'!VP21+'PianificazionePMO(CFI-ACN)'!ZS21,BA78+$I78))</f>
        <v>0</v>
      </c>
      <c r="BC78" s="374">
        <f>IF(BC$3=1,BB78,IF(BC$2&lt;=$F$1,'PianificazionePMO(CFI-ACN)'!RN21+'PianificazionePMO(CFI-ACN)'!VQ21+'PianificazionePMO(CFI-ACN)'!ZT21,BB78+$I78))</f>
        <v>0</v>
      </c>
      <c r="BD78" s="374">
        <f>IF(BD$3=1,BC78,IF(BD$2&lt;=$F$1,'PianificazionePMO(CFI-ACN)'!RO21+'PianificazionePMO(CFI-ACN)'!VR21+'PianificazionePMO(CFI-ACN)'!ZU21,BC78+$I78))</f>
        <v>0</v>
      </c>
      <c r="BE78" s="374">
        <f>IF(BE$3=1,BD78,IF(BE$2&lt;=$F$1,'PianificazionePMO(CFI-ACN)'!RP21+'PianificazionePMO(CFI-ACN)'!VS21+'PianificazionePMO(CFI-ACN)'!ZV21,BD78+$I78))</f>
        <v>0</v>
      </c>
      <c r="BF78" s="374">
        <f>IF(BF$3=1,BE78,IF(BF$2&lt;=$F$1,'PianificazionePMO(CFI-ACN)'!RQ21+'PianificazionePMO(CFI-ACN)'!VT21+'PianificazionePMO(CFI-ACN)'!ZW21,BE78+$I78))</f>
        <v>0</v>
      </c>
      <c r="BG78" s="374">
        <f>IF(BG$3=1,BF78,IF(BG$2&lt;=$F$1,'PianificazionePMO(CFI-ACN)'!RR21+'PianificazionePMO(CFI-ACN)'!VU21+'PianificazionePMO(CFI-ACN)'!ZX21,BF78+$I78))</f>
        <v>0</v>
      </c>
      <c r="BH78" s="374">
        <f>IF(BH$3=1,BG78,IF(BH$2&lt;=$F$1,'PianificazionePMO(CFI-ACN)'!RS21+'PianificazionePMO(CFI-ACN)'!VV21+'PianificazionePMO(CFI-ACN)'!ZY21,BG78+$I78))</f>
        <v>0</v>
      </c>
      <c r="BI78" s="374">
        <f>IF(BI$3=1,BH78,IF(BI$2&lt;=$F$1,'PianificazionePMO(CFI-ACN)'!RT21+'PianificazionePMO(CFI-ACN)'!VW21+'PianificazionePMO(CFI-ACN)'!ZZ21,BH78+$I78))</f>
        <v>0</v>
      </c>
      <c r="BJ78" s="374">
        <f>IF(BJ$3=1,BI78,IF(BJ$2&lt;=$F$1,'PianificazionePMO(CFI-ACN)'!RU21+'PianificazionePMO(CFI-ACN)'!VX21+'PianificazionePMO(CFI-ACN)'!AAA21,BI78+$I78))</f>
        <v>0</v>
      </c>
      <c r="BK78" s="374">
        <f>IF(BK$3=1,BJ78,IF(BK$2&lt;=$F$1,'PianificazionePMO(CFI-ACN)'!RV21+'PianificazionePMO(CFI-ACN)'!VY21+'PianificazionePMO(CFI-ACN)'!AAB21,BJ78+$I78))</f>
        <v>0</v>
      </c>
      <c r="BL78" s="374">
        <f>IF(BL$3=1,BK78,IF(BL$2&lt;=$F$1,'PianificazionePMO(CFI-ACN)'!RW21+'PianificazionePMO(CFI-ACN)'!VZ21+'PianificazionePMO(CFI-ACN)'!AAC21,BK78+$I78))</f>
        <v>0</v>
      </c>
      <c r="BM78" s="374">
        <f>IF(BM$3=1,BL78,IF(BM$2&lt;=$F$1,'PianificazionePMO(CFI-ACN)'!RX21+'PianificazionePMO(CFI-ACN)'!WA21+'PianificazionePMO(CFI-ACN)'!AAD21,BL78+$I78))</f>
        <v>0</v>
      </c>
      <c r="BN78" s="374">
        <f>IF(BN$3=1,BM78,IF(BN$2&lt;=$F$1,'PianificazionePMO(CFI-ACN)'!RY21+'PianificazionePMO(CFI-ACN)'!WB21+'PianificazionePMO(CFI-ACN)'!AAE21,BM78+$I78))</f>
        <v>0</v>
      </c>
      <c r="BO78" s="374">
        <f>IF(BO$3=1,BN78,IF(BO$2&lt;=$F$1,'PianificazionePMO(CFI-ACN)'!RZ21+'PianificazionePMO(CFI-ACN)'!WC21+'PianificazionePMO(CFI-ACN)'!AAF21,BN78+$I78))</f>
        <v>0</v>
      </c>
      <c r="BP78" s="374">
        <f>IF(BP$3=1,BO78,IF(BP$2&lt;=$F$1,'PianificazionePMO(CFI-ACN)'!SA21+'PianificazionePMO(CFI-ACN)'!WD21+'PianificazionePMO(CFI-ACN)'!AAG21,BO78+$I78))</f>
        <v>0</v>
      </c>
      <c r="BQ78" s="374">
        <f>IF(BQ$3=1,BP78,IF(BQ$2&lt;=$F$1,'PianificazionePMO(CFI-ACN)'!SB21+'PianificazionePMO(CFI-ACN)'!WE21+'PianificazionePMO(CFI-ACN)'!AAH21,BP78+$I78))</f>
        <v>0</v>
      </c>
      <c r="BR78" s="374">
        <f>IF(BR$3=1,BQ78,IF(BR$2&lt;=$F$1,'PianificazionePMO(CFI-ACN)'!SC21+'PianificazionePMO(CFI-ACN)'!WF21+'PianificazionePMO(CFI-ACN)'!AAI21,BQ78+$I78))</f>
        <v>0</v>
      </c>
      <c r="BS78" s="374">
        <f>IF(BS$3=1,BR78,IF(BS$2&lt;=$F$1,'PianificazionePMO(CFI-ACN)'!SD21+'PianificazionePMO(CFI-ACN)'!WG21+'PianificazionePMO(CFI-ACN)'!AAJ21,BR78+$I78))</f>
        <v>0</v>
      </c>
      <c r="BT78" s="374">
        <f>IF(BT$3=1,BS78,IF(BT$2&lt;=$F$1,'PianificazionePMO(CFI-ACN)'!SE21+'PianificazionePMO(CFI-ACN)'!WH21+'PianificazionePMO(CFI-ACN)'!AAK21,BS78+$I78))</f>
        <v>0</v>
      </c>
      <c r="BU78" s="374">
        <f>IF(BU$3=1,BT78,IF(BU$2&lt;=$F$1,'PianificazionePMO(CFI-ACN)'!SF21+'PianificazionePMO(CFI-ACN)'!WI21+'PianificazionePMO(CFI-ACN)'!AAL21,BT78+$I78))</f>
        <v>0</v>
      </c>
      <c r="BV78" s="374">
        <f>IF(BV$3=1,BU78,IF(BV$2&lt;=$F$1,'PianificazionePMO(CFI-ACN)'!SG21+'PianificazionePMO(CFI-ACN)'!WJ21+'PianificazionePMO(CFI-ACN)'!AAM21,BU78+$I78))</f>
        <v>0</v>
      </c>
      <c r="BW78" s="374">
        <f>IF(BW$3=1,BV78,IF(BW$2&lt;=$F$1,'PianificazionePMO(CFI-ACN)'!SH21+'PianificazionePMO(CFI-ACN)'!WK21+'PianificazionePMO(CFI-ACN)'!AAN21,BV78+$I78))</f>
        <v>0</v>
      </c>
      <c r="BX78" s="374">
        <f>IF(BX$3=1,BW78,IF(BX$2&lt;=$F$1,'PianificazionePMO(CFI-ACN)'!SI21+'PianificazionePMO(CFI-ACN)'!WL21+'PianificazionePMO(CFI-ACN)'!AAO21,BW78+$I78))</f>
        <v>0</v>
      </c>
      <c r="BY78" s="374">
        <f>IF(BY$3=1,BX78,IF(BY$2&lt;=$F$1,'PianificazionePMO(CFI-ACN)'!SJ21+'PianificazionePMO(CFI-ACN)'!WM21+'PianificazionePMO(CFI-ACN)'!AAP21,BX78+$I78))</f>
        <v>0</v>
      </c>
      <c r="BZ78" s="374">
        <f>IF(BZ$3=1,BY78,IF(BZ$2&lt;=$F$1,'PianificazionePMO(CFI-ACN)'!SK21+'PianificazionePMO(CFI-ACN)'!WN21+'PianificazionePMO(CFI-ACN)'!AAQ21,BY78+$I78))</f>
        <v>0</v>
      </c>
      <c r="CA78" s="374">
        <f>IF(CA$3=1,BZ78,IF(CA$2&lt;=$F$1,'PianificazionePMO(CFI-ACN)'!SL21+'PianificazionePMO(CFI-ACN)'!WO21+'PianificazionePMO(CFI-ACN)'!AAR21,BZ78+$I78))</f>
        <v>0</v>
      </c>
      <c r="CB78" s="374">
        <f>IF(CB$3=1,CA78,IF(CB$2&lt;=$F$1,'PianificazionePMO(CFI-ACN)'!SM21+'PianificazionePMO(CFI-ACN)'!WP21+'PianificazionePMO(CFI-ACN)'!AAS21,CA78+$I78))</f>
        <v>0</v>
      </c>
      <c r="CC78" s="374">
        <f>IF(CC$3=1,CB78,IF(CC$2&lt;=$F$1,'PianificazionePMO(CFI-ACN)'!SN21+'PianificazionePMO(CFI-ACN)'!WQ21+'PianificazionePMO(CFI-ACN)'!AAT21,CB78+$I78))</f>
        <v>0</v>
      </c>
      <c r="CD78" s="374">
        <f>IF(CD$3=1,CC78,IF(CD$2&lt;=$F$1,'PianificazionePMO(CFI-ACN)'!SO21+'PianificazionePMO(CFI-ACN)'!WR21+'PianificazionePMO(CFI-ACN)'!AAU21,CC78+$I78))</f>
        <v>0</v>
      </c>
      <c r="CE78" s="374">
        <f>IF(CE$3=1,CD78,IF(CE$2&lt;=$F$1,'PianificazionePMO(CFI-ACN)'!SP21+'PianificazionePMO(CFI-ACN)'!WS21+'PianificazionePMO(CFI-ACN)'!AAV21,CD78+$I78))</f>
        <v>0</v>
      </c>
      <c r="CF78" s="374">
        <f>IF(CF$3=1,CE78,IF(CF$2&lt;=$F$1,'PianificazionePMO(CFI-ACN)'!SQ21+'PianificazionePMO(CFI-ACN)'!WT21+'PianificazionePMO(CFI-ACN)'!AAW21,CE78+$I78))</f>
        <v>0</v>
      </c>
      <c r="CG78" s="374">
        <f>IF(CG$3=1,CF78,IF(CG$2&lt;=$F$1,'PianificazionePMO(CFI-ACN)'!SR21+'PianificazionePMO(CFI-ACN)'!WU21+'PianificazionePMO(CFI-ACN)'!AAX21,CF78+$I78))</f>
        <v>0</v>
      </c>
      <c r="CH78" s="374">
        <f>IF(CH$3=1,CG78,IF(CH$2&lt;=$F$1,'PianificazionePMO(CFI-ACN)'!SS21+'PianificazionePMO(CFI-ACN)'!WV21+'PianificazionePMO(CFI-ACN)'!AAY21,CG78+$I78))</f>
        <v>0</v>
      </c>
      <c r="CI78" s="374">
        <f>IF(CI$3=1,CH78,IF(CI$2&lt;=$F$1,'PianificazionePMO(CFI-ACN)'!ST21+'PianificazionePMO(CFI-ACN)'!WW21+'PianificazionePMO(CFI-ACN)'!AAZ21,CH78+$I78))</f>
        <v>0</v>
      </c>
      <c r="CJ78" s="374">
        <f>IF(CJ$3=1,CI78,IF(CJ$2&lt;=$F$1,'PianificazionePMO(CFI-ACN)'!SU21+'PianificazionePMO(CFI-ACN)'!WX21+'PianificazionePMO(CFI-ACN)'!ABA21,CI78+$I78))</f>
        <v>0</v>
      </c>
      <c r="CK78" s="374">
        <f>IF(CK$3=1,CJ78,IF(CK$2&lt;=$F$1,'PianificazionePMO(CFI-ACN)'!SV21+'PianificazionePMO(CFI-ACN)'!WY21+'PianificazionePMO(CFI-ACN)'!ABB21,CJ78+$I78))</f>
        <v>0</v>
      </c>
      <c r="CL78" s="374">
        <f>IF(CL$3=1,CK78,IF(CL$2&lt;=$F$1,'PianificazionePMO(CFI-ACN)'!SW21+'PianificazionePMO(CFI-ACN)'!WZ21+'PianificazionePMO(CFI-ACN)'!ABC21,CK78+$I78))</f>
        <v>0</v>
      </c>
      <c r="CM78" s="374">
        <f>IF(CM$3=1,CL78,IF(CM$2&lt;=$F$1,'PianificazionePMO(CFI-ACN)'!SX21+'PianificazionePMO(CFI-ACN)'!XA21+'PianificazionePMO(CFI-ACN)'!ABD21,CL78+$I78))</f>
        <v>0</v>
      </c>
      <c r="CN78" s="374">
        <f>IF(CN$3=1,CM78,IF(CN$2&lt;=$F$1,'PianificazionePMO(CFI-ACN)'!SY21+'PianificazionePMO(CFI-ACN)'!XB21+'PianificazionePMO(CFI-ACN)'!ABE21,CM78+$I78))</f>
        <v>0</v>
      </c>
      <c r="CO78" s="374">
        <f>IF(CO$3=1,CN78,IF(CO$2&lt;=$F$1,'PianificazionePMO(CFI-ACN)'!SZ21+'PianificazionePMO(CFI-ACN)'!XC21+'PianificazionePMO(CFI-ACN)'!ABF21,CN78+$I78))</f>
        <v>0</v>
      </c>
      <c r="CP78" s="374">
        <f>IF(CP$3=1,CO78,IF(CP$2&lt;=$F$1,'PianificazionePMO(CFI-ACN)'!TA21+'PianificazionePMO(CFI-ACN)'!XD21+'PianificazionePMO(CFI-ACN)'!ABG21,CO78+$I78))</f>
        <v>0</v>
      </c>
      <c r="CQ78" s="374">
        <f>IF(CQ$3=1,CP78,IF(CQ$2&lt;=$F$1,'PianificazionePMO(CFI-ACN)'!TB21+'PianificazionePMO(CFI-ACN)'!XE21+'PianificazionePMO(CFI-ACN)'!ABH21,CP78+$I78))</f>
        <v>0</v>
      </c>
      <c r="CR78" s="374">
        <f>IF(CR$3=1,CQ78,IF(CR$2&lt;=$F$1,'PianificazionePMO(CFI-ACN)'!TC21+'PianificazionePMO(CFI-ACN)'!XF21+'PianificazionePMO(CFI-ACN)'!ABI21,CQ78+$I78))</f>
        <v>0</v>
      </c>
      <c r="CS78" s="374">
        <f>IF(CS$3=1,CR78,IF(CS$2&lt;=$F$1,'PianificazionePMO(CFI-ACN)'!TD21+'PianificazionePMO(CFI-ACN)'!XG21+'PianificazionePMO(CFI-ACN)'!ABJ21,CR78+$I78))</f>
        <v>0</v>
      </c>
      <c r="CT78" s="374">
        <f>IF(CT$3=1,CS78,IF(CT$2&lt;=$F$1,'PianificazionePMO(CFI-ACN)'!TE21+'PianificazionePMO(CFI-ACN)'!XH21+'PianificazionePMO(CFI-ACN)'!ABK21,CS78+$I78))</f>
        <v>0</v>
      </c>
      <c r="CU78" s="374">
        <f>IF(CU$3=1,CT78,IF(CU$2&lt;=$F$1,'PianificazionePMO(CFI-ACN)'!TF21+'PianificazionePMO(CFI-ACN)'!XI21+'PianificazionePMO(CFI-ACN)'!ABL21,CT78+$I78))</f>
        <v>0</v>
      </c>
      <c r="CV78" s="374">
        <f>IF(CV$3=1,CU78,IF(CV$2&lt;=$F$1,'PianificazionePMO(CFI-ACN)'!TG21+'PianificazionePMO(CFI-ACN)'!XJ21+'PianificazionePMO(CFI-ACN)'!ABM21,CU78+$I78))</f>
        <v>0</v>
      </c>
      <c r="CW78" s="374">
        <f>IF(CW$3=1,CV78,IF(CW$2&lt;=$F$1,'PianificazionePMO(CFI-ACN)'!TH21+'PianificazionePMO(CFI-ACN)'!XK21+'PianificazionePMO(CFI-ACN)'!ABN21,CV78+$I78))</f>
        <v>0</v>
      </c>
      <c r="CX78" s="374">
        <f>IF(CX$3=1,CW78,IF(CX$2&lt;=$F$1,'PianificazionePMO(CFI-ACN)'!TI21+'PianificazionePMO(CFI-ACN)'!XL21+'PianificazionePMO(CFI-ACN)'!ABO21,CW78+$I78))</f>
        <v>0</v>
      </c>
      <c r="CY78" s="374">
        <f>IF(CY$3=1,CX78,IF(CY$2&lt;=$F$1,'PianificazionePMO(CFI-ACN)'!TJ21+'PianificazionePMO(CFI-ACN)'!XM21+'PianificazionePMO(CFI-ACN)'!ABP21,CX78+$I78))</f>
        <v>0</v>
      </c>
      <c r="CZ78" s="374">
        <f>IF(CZ$3=1,CY78,IF(CZ$2&lt;=$F$1,'PianificazionePMO(CFI-ACN)'!TK21+'PianificazionePMO(CFI-ACN)'!XN21+'PianificazionePMO(CFI-ACN)'!ABQ21,CY78+$I78))</f>
        <v>0</v>
      </c>
      <c r="DA78" s="374">
        <f>IF(DA$3=1,CZ78,IF(DA$2&lt;=$F$1,'PianificazionePMO(CFI-ACN)'!TL21+'PianificazionePMO(CFI-ACN)'!XO21+'PianificazionePMO(CFI-ACN)'!ABR21,CZ78+$I78))</f>
        <v>0</v>
      </c>
      <c r="DB78" s="374">
        <f>IF(DB$3=1,DA78,IF(DB$2&lt;=$F$1,'PianificazionePMO(CFI-ACN)'!TM21+'PianificazionePMO(CFI-ACN)'!XP21+'PianificazionePMO(CFI-ACN)'!ABS21,DA78+$I78))</f>
        <v>0</v>
      </c>
      <c r="DC78" s="374">
        <f>IF(DC$3=1,DB78,IF(DC$2&lt;=$F$1,'PianificazionePMO(CFI-ACN)'!TN21+'PianificazionePMO(CFI-ACN)'!XQ21+'PianificazionePMO(CFI-ACN)'!ABT21,DB78+$I78))</f>
        <v>0</v>
      </c>
      <c r="DD78" s="374">
        <f>IF(DD$3=1,DC78,IF(DD$2&lt;=$F$1,'PianificazionePMO(CFI-ACN)'!TO21+'PianificazionePMO(CFI-ACN)'!XR21+'PianificazionePMO(CFI-ACN)'!ABU21,DC78+$I78))</f>
        <v>0</v>
      </c>
      <c r="DE78" s="374">
        <f>IF(DE$3=1,DD78,IF(DE$2&lt;=$F$1,'PianificazionePMO(CFI-ACN)'!TP21+'PianificazionePMO(CFI-ACN)'!XS21+'PianificazionePMO(CFI-ACN)'!ABV21,DD78+$I78))</f>
        <v>0</v>
      </c>
      <c r="DF78" s="374">
        <f>IF(DF$3=1,DE78,IF(DF$2&lt;=$F$1,'PianificazionePMO(CFI-ACN)'!TQ21+'PianificazionePMO(CFI-ACN)'!XT21+'PianificazionePMO(CFI-ACN)'!ABW21,DE78+$I78))</f>
        <v>0</v>
      </c>
      <c r="DG78" s="374">
        <f>IF(DG$3=1,DF78,IF(DG$2&lt;=$F$1,'PianificazionePMO(CFI-ACN)'!TR21+'PianificazionePMO(CFI-ACN)'!XU21+'PianificazionePMO(CFI-ACN)'!ABX21,DF78+$I78))</f>
        <v>0</v>
      </c>
      <c r="DH78" s="374">
        <f>IF(DH$3=1,DG78,IF(DH$2&lt;=$F$1,'PianificazionePMO(CFI-ACN)'!TS21+'PianificazionePMO(CFI-ACN)'!XV21+'PianificazionePMO(CFI-ACN)'!ABY21,DG78+$I78))</f>
        <v>0</v>
      </c>
      <c r="DI78" s="374">
        <f>IF(DI$3=1,DH78,IF(DI$2&lt;=$F$1,'PianificazionePMO(CFI-ACN)'!TT21+'PianificazionePMO(CFI-ACN)'!XW21+'PianificazionePMO(CFI-ACN)'!ABZ21,DH78+$I78))</f>
        <v>0</v>
      </c>
      <c r="DJ78" s="374">
        <f>IF(DJ$3=1,DI78,IF(DJ$2&lt;=$F$1,'PianificazionePMO(CFI-ACN)'!TU21+'PianificazionePMO(CFI-ACN)'!XX21+'PianificazionePMO(CFI-ACN)'!ACA21,DI78+$I78))</f>
        <v>0</v>
      </c>
      <c r="DK78" s="374"/>
      <c r="DL78" s="374"/>
      <c r="DM78" s="374"/>
      <c r="DN78" s="371"/>
      <c r="DO78" s="371"/>
      <c r="DP78" s="371"/>
      <c r="DQ78" s="371"/>
      <c r="DR78" s="371"/>
      <c r="DS78" s="371"/>
      <c r="DT78" s="371"/>
      <c r="DU78" s="371"/>
      <c r="DV78" s="371"/>
      <c r="DW78" s="371"/>
      <c r="DX78" s="371"/>
      <c r="DY78" s="371"/>
      <c r="DZ78" s="371"/>
      <c r="EA78" s="371"/>
      <c r="EB78" s="371"/>
      <c r="EC78" s="371"/>
      <c r="ED78" s="371"/>
      <c r="EE78" s="371"/>
      <c r="EF78" s="371"/>
      <c r="EG78" s="371"/>
      <c r="EH78" s="371"/>
      <c r="EI78" s="371"/>
      <c r="EJ78" s="371"/>
      <c r="EK78" s="371"/>
      <c r="EL78" s="371"/>
      <c r="EM78" s="371"/>
      <c r="EN78" s="371"/>
      <c r="EO78" s="371"/>
      <c r="EP78" s="371"/>
      <c r="EQ78" s="371"/>
      <c r="ER78" s="371"/>
      <c r="ES78" s="371"/>
      <c r="ET78" s="371"/>
      <c r="EU78" s="371"/>
      <c r="EV78" s="371"/>
      <c r="EW78" s="371"/>
      <c r="EX78" s="371"/>
      <c r="EY78" s="371"/>
      <c r="EZ78" s="371"/>
      <c r="FA78" s="371"/>
      <c r="FB78" s="371"/>
      <c r="FC78" s="371"/>
      <c r="FD78" s="371"/>
      <c r="FE78" s="371"/>
      <c r="FF78" s="371"/>
      <c r="FG78" s="371"/>
      <c r="FH78" s="371"/>
      <c r="FI78" s="371"/>
      <c r="FJ78" s="371"/>
    </row>
    <row r="79" spans="1:166" outlineLevel="1">
      <c r="A79" s="824"/>
      <c r="B79" s="362" t="str">
        <f t="shared" si="39"/>
        <v>P59-Deploy &amp; Change CRMT</v>
      </c>
      <c r="C79" s="362" t="str">
        <f t="shared" si="40"/>
        <v>AO004511_YYY74</v>
      </c>
      <c r="D79" s="362" t="str">
        <f t="shared" si="41"/>
        <v>Variazione Indirizzo Fatturazione</v>
      </c>
      <c r="E79" s="369">
        <f>VLOOKUP(C79,'Lista PMO'!B:AB,27,FALSE)</f>
        <v>7</v>
      </c>
      <c r="F79" s="370">
        <f>VLOOKUP(C79,'Lista PMO'!$B$1:$BO$42,64,FALSE)</f>
        <v>6</v>
      </c>
      <c r="G79" s="369">
        <f t="shared" si="42"/>
        <v>1</v>
      </c>
      <c r="H79" s="378">
        <f>IFERROR(F79/(NETWORKDAYS($N$2,$F$1,hol!$A$1:$A$8)),0)</f>
        <v>0.35294117647058826</v>
      </c>
      <c r="I79" s="378">
        <f>IFERROR(G79/((NETWORKDAYS($F$1+1,$L19,hol!$A$1:$A$9)+$J$1)),0)</f>
        <v>6.25E-2</v>
      </c>
      <c r="J79" s="378">
        <f t="shared" si="43"/>
        <v>-0.29044117647058826</v>
      </c>
      <c r="K79" s="389">
        <f>VLOOKUP(C79,'PianificazionePMO(CFI-ACN)'!$B$7:$I$34,7,FALSE)</f>
        <v>43271</v>
      </c>
      <c r="L79" s="389">
        <f>VLOOKUP(C79,'PianificazionePMO(CFI-ACN)'!$B$7:$I$34,8,FALSE)</f>
        <v>43315</v>
      </c>
      <c r="N79" s="374">
        <f>IF(N$3=1,M79,IF(N$2&lt;=$F$1,'PianificazionePMO(CFI-ACN)'!PY22+'PianificazionePMO(CFI-ACN)'!UB22+'PianificazionePMO(CFI-ACN)'!YE22,M79+$I79))</f>
        <v>6</v>
      </c>
      <c r="O79" s="374">
        <f>IF(O$3=1,N79,IF(O$2&lt;=$F$1,'PianificazionePMO(CFI-ACN)'!PZ22+'PianificazionePMO(CFI-ACN)'!UC22+'PianificazionePMO(CFI-ACN)'!YF22,N79+$I79))</f>
        <v>6</v>
      </c>
      <c r="P79" s="374">
        <f>IF(P$3=1,O79,IF(P$2&lt;=$F$1,'PianificazionePMO(CFI-ACN)'!QA22+'PianificazionePMO(CFI-ACN)'!UD22+'PianificazionePMO(CFI-ACN)'!YG22,O79+$I79))</f>
        <v>6</v>
      </c>
      <c r="Q79" s="374">
        <f>IF(Q$3=1,P79,IF(Q$2&lt;=$F$1,'PianificazionePMO(CFI-ACN)'!QB22+'PianificazionePMO(CFI-ACN)'!UE22+'PianificazionePMO(CFI-ACN)'!YH22,P79+$I79))</f>
        <v>6</v>
      </c>
      <c r="R79" s="374">
        <f>IF(R$3=1,Q79,IF(R$2&lt;=$F$1,'PianificazionePMO(CFI-ACN)'!QC22+'PianificazionePMO(CFI-ACN)'!UF22+'PianificazionePMO(CFI-ACN)'!YI22,Q79+$I79))</f>
        <v>6</v>
      </c>
      <c r="S79" s="374">
        <f>IF(S$3=1,R79,IF(S$2&lt;=$F$1,'PianificazionePMO(CFI-ACN)'!QD22+'PianificazionePMO(CFI-ACN)'!UG22+'PianificazionePMO(CFI-ACN)'!YJ22,R79+$I79))</f>
        <v>6</v>
      </c>
      <c r="T79" s="374">
        <f>IF(T$3=1,S79,IF(T$2&lt;=$F$1,'PianificazionePMO(CFI-ACN)'!QE22+'PianificazionePMO(CFI-ACN)'!UH22+'PianificazionePMO(CFI-ACN)'!YK22,S79+$I79))</f>
        <v>6</v>
      </c>
      <c r="U79" s="374">
        <f>IF(U$3=1,T79,IF(U$2&lt;=$F$1,'PianificazionePMO(CFI-ACN)'!QF22+'PianificazionePMO(CFI-ACN)'!UI22+'PianificazionePMO(CFI-ACN)'!YL22,T79+$I79))</f>
        <v>6</v>
      </c>
      <c r="V79" s="374">
        <f>IF(V$3=1,U79,IF(V$2&lt;=$F$1,'PianificazionePMO(CFI-ACN)'!QG22+'PianificazionePMO(CFI-ACN)'!UJ22+'PianificazionePMO(CFI-ACN)'!YM22,U79+$I79))</f>
        <v>6</v>
      </c>
      <c r="W79" s="374">
        <f>IF(W$3=1,V79,IF(W$2&lt;=$F$1,'PianificazionePMO(CFI-ACN)'!QH22+'PianificazionePMO(CFI-ACN)'!UK22+'PianificazionePMO(CFI-ACN)'!YN22,V79+$I79))</f>
        <v>6</v>
      </c>
      <c r="X79" s="374">
        <f>IF(X$3=1,W79,IF(X$2&lt;=$F$1,'PianificazionePMO(CFI-ACN)'!QI22+'PianificazionePMO(CFI-ACN)'!UL22+'PianificazionePMO(CFI-ACN)'!YO22,W79+$I79))</f>
        <v>6</v>
      </c>
      <c r="Y79" s="374">
        <f>IF(Y$3=1,X79,IF(Y$2&lt;=$F$1,'PianificazionePMO(CFI-ACN)'!QJ22+'PianificazionePMO(CFI-ACN)'!UM22+'PianificazionePMO(CFI-ACN)'!YP22,X79+$I79))</f>
        <v>6</v>
      </c>
      <c r="Z79" s="374">
        <f>IF(Z$3=1,Y79,IF(Z$2&lt;=$F$1,'PianificazionePMO(CFI-ACN)'!QK22+'PianificazionePMO(CFI-ACN)'!UN22+'PianificazionePMO(CFI-ACN)'!YQ22,Y79+$I79))</f>
        <v>6</v>
      </c>
      <c r="AA79" s="374">
        <f>IF(AA$3=1,Z79,IF(AA$2&lt;=$F$1,'PianificazionePMO(CFI-ACN)'!QL22+'PianificazionePMO(CFI-ACN)'!UO22+'PianificazionePMO(CFI-ACN)'!YR22,Z79+$I79))</f>
        <v>6</v>
      </c>
      <c r="AB79" s="374">
        <f>IF(AB$3=1,AA79,IF(AB$2&lt;=$F$1,'PianificazionePMO(CFI-ACN)'!QM22+'PianificazionePMO(CFI-ACN)'!UP22+'PianificazionePMO(CFI-ACN)'!YS22,AA79+$I79))</f>
        <v>6</v>
      </c>
      <c r="AC79" s="374">
        <f>IF(AC$3=1,AB79,IF(AC$2&lt;=$F$1,'PianificazionePMO(CFI-ACN)'!QN22+'PianificazionePMO(CFI-ACN)'!UQ22+'PianificazionePMO(CFI-ACN)'!YT22,AB79+$I79))</f>
        <v>6</v>
      </c>
      <c r="AD79" s="374">
        <f>IF(AD$3=1,AC79,IF(AD$2&lt;=$F$1,'PianificazionePMO(CFI-ACN)'!QO22+'PianificazionePMO(CFI-ACN)'!UR22+'PianificazionePMO(CFI-ACN)'!YU22,AC79+$I79))</f>
        <v>6</v>
      </c>
      <c r="AE79" s="374">
        <f>IF(AE$3=1,AD79,IF(AE$2&lt;=$F$1,'PianificazionePMO(CFI-ACN)'!QP22+'PianificazionePMO(CFI-ACN)'!US22+'PianificazionePMO(CFI-ACN)'!YV22,AD79+$I79))</f>
        <v>6</v>
      </c>
      <c r="AF79" s="374">
        <f>IF(AF$3=1,AE79,IF(AF$2&lt;=$F$1,'PianificazionePMO(CFI-ACN)'!QQ22+'PianificazionePMO(CFI-ACN)'!UT22+'PianificazionePMO(CFI-ACN)'!YW22,AE79+$I79))</f>
        <v>6</v>
      </c>
      <c r="AG79" s="374">
        <f>IF(AG$3=1,AF79,IF(AG$2&lt;=$F$1,'PianificazionePMO(CFI-ACN)'!QR22+'PianificazionePMO(CFI-ACN)'!UU22+'PianificazionePMO(CFI-ACN)'!YX22,AF79+$I79))</f>
        <v>6</v>
      </c>
      <c r="AH79" s="374">
        <f>IF(AH$3=1,AG79,IF(AH$2&lt;=$F$1,'PianificazionePMO(CFI-ACN)'!QS22+'PianificazionePMO(CFI-ACN)'!UV22+'PianificazionePMO(CFI-ACN)'!YY22,AG79+$I79))</f>
        <v>6</v>
      </c>
      <c r="AI79" s="374">
        <f>IF(AI$3=1,AH79,IF(AI$2&lt;=$F$1,'PianificazionePMO(CFI-ACN)'!QT22+'PianificazionePMO(CFI-ACN)'!UW22+'PianificazionePMO(CFI-ACN)'!YZ22,AH79+$I79))</f>
        <v>6</v>
      </c>
      <c r="AJ79" s="374">
        <f>IF(AJ$3=1,AI79,IF(AJ$2&lt;=$F$1,'PianificazionePMO(CFI-ACN)'!QU22+'PianificazionePMO(CFI-ACN)'!UX22+'PianificazionePMO(CFI-ACN)'!ZA22,AI79+$I79))</f>
        <v>6</v>
      </c>
      <c r="AK79" s="374">
        <f>IF(AK$3=1,AJ79,IF(AK$2&lt;=$F$1,'PianificazionePMO(CFI-ACN)'!QV22+'PianificazionePMO(CFI-ACN)'!UY22+'PianificazionePMO(CFI-ACN)'!ZB22,AJ79+$I79))</f>
        <v>6.0625</v>
      </c>
      <c r="AL79" s="374">
        <f>IF(AL$3=1,AK79,IF(AL$2&lt;=$F$1,'PianificazionePMO(CFI-ACN)'!QW22+'PianificazionePMO(CFI-ACN)'!UZ22+'PianificazionePMO(CFI-ACN)'!ZC22,AK79+$I79))</f>
        <v>6.0625</v>
      </c>
      <c r="AM79" s="374">
        <f>IF(AM$3=1,AL79,IF(AM$2&lt;=$F$1,'PianificazionePMO(CFI-ACN)'!QX22+'PianificazionePMO(CFI-ACN)'!VA22+'PianificazionePMO(CFI-ACN)'!ZD22,AL79+$I79))</f>
        <v>6.0625</v>
      </c>
      <c r="AN79" s="374">
        <f>IF(AN$3=1,AM79,IF(AN$2&lt;=$F$1,'PianificazionePMO(CFI-ACN)'!QY22+'PianificazionePMO(CFI-ACN)'!VB22+'PianificazionePMO(CFI-ACN)'!ZE22,AM79+$I79))</f>
        <v>6.125</v>
      </c>
      <c r="AO79" s="374">
        <f>IF(AO$3=1,AN79,IF(AO$2&lt;=$F$1,'PianificazionePMO(CFI-ACN)'!QZ22+'PianificazionePMO(CFI-ACN)'!VC22+'PianificazionePMO(CFI-ACN)'!ZF22,AN79+$I79))</f>
        <v>6.125</v>
      </c>
      <c r="AP79" s="374">
        <f>IF(AP$3=1,AO79,IF(AP$2&lt;=$F$1,'PianificazionePMO(CFI-ACN)'!RA22+'PianificazionePMO(CFI-ACN)'!VD22+'PianificazionePMO(CFI-ACN)'!ZG22,AO79+$I79))</f>
        <v>6.1875</v>
      </c>
      <c r="AQ79" s="374">
        <f>IF(AQ$3=1,AP79,IF(AQ$2&lt;=$F$1,'PianificazionePMO(CFI-ACN)'!RB22+'PianificazionePMO(CFI-ACN)'!VE22+'PianificazionePMO(CFI-ACN)'!ZH22,AP79+$I79))</f>
        <v>6.25</v>
      </c>
      <c r="AR79" s="374">
        <f>IF(AR$3=1,AQ79,IF(AR$2&lt;=$F$1,'PianificazionePMO(CFI-ACN)'!RC22+'PianificazionePMO(CFI-ACN)'!VF22+'PianificazionePMO(CFI-ACN)'!ZI22,AQ79+$I79))</f>
        <v>6.3125</v>
      </c>
      <c r="AS79" s="374">
        <f>IF(AS$3=1,AR79,IF(AS$2&lt;=$F$1,'PianificazionePMO(CFI-ACN)'!RD22+'PianificazionePMO(CFI-ACN)'!VG22+'PianificazionePMO(CFI-ACN)'!ZJ22,AR79+$I79))</f>
        <v>6.3125</v>
      </c>
      <c r="AT79" s="374">
        <f>IF(AT$3=1,AS79,IF(AT$2&lt;=$F$1,'PianificazionePMO(CFI-ACN)'!RE22+'PianificazionePMO(CFI-ACN)'!VH22+'PianificazionePMO(CFI-ACN)'!ZK22,AS79+$I79))</f>
        <v>6.3125</v>
      </c>
      <c r="AU79" s="374">
        <f>IF(AU$3=1,AT79,IF(AU$2&lt;=$F$1,'PianificazionePMO(CFI-ACN)'!RF22+'PianificazionePMO(CFI-ACN)'!VI22+'PianificazionePMO(CFI-ACN)'!ZL22,AT79+$I79))</f>
        <v>6.375</v>
      </c>
      <c r="AV79" s="374">
        <f>IF(AV$3=1,AU79,IF(AV$2&lt;=$F$1,'PianificazionePMO(CFI-ACN)'!RG22+'PianificazionePMO(CFI-ACN)'!VJ22+'PianificazionePMO(CFI-ACN)'!ZM22,AU79+$I79))</f>
        <v>6.4375</v>
      </c>
      <c r="AW79" s="374">
        <f>IF(AW$3=1,AV79,IF(AW$2&lt;=$F$1,'PianificazionePMO(CFI-ACN)'!RH22+'PianificazionePMO(CFI-ACN)'!VK22+'PianificazionePMO(CFI-ACN)'!ZN22,AV79+$I79))</f>
        <v>6.5</v>
      </c>
      <c r="AX79" s="374">
        <f>IF(AX$3=1,AW79,IF(AX$2&lt;=$F$1,'PianificazionePMO(CFI-ACN)'!RI22+'PianificazionePMO(CFI-ACN)'!VL22+'PianificazionePMO(CFI-ACN)'!ZO22,AW79+$I79))</f>
        <v>6.5625</v>
      </c>
      <c r="AY79" s="374">
        <f>IF(AY$3=1,AX79,IF(AY$2&lt;=$F$1,'PianificazionePMO(CFI-ACN)'!RJ22+'PianificazionePMO(CFI-ACN)'!VM22+'PianificazionePMO(CFI-ACN)'!ZP22,AX79+$I79))</f>
        <v>6.625</v>
      </c>
      <c r="AZ79" s="374">
        <f>IF(AZ$3=1,AY79,IF(AZ$2&lt;=$F$1,'PianificazionePMO(CFI-ACN)'!RK22+'PianificazionePMO(CFI-ACN)'!VN22+'PianificazionePMO(CFI-ACN)'!ZQ22,AY79+$I79))</f>
        <v>6.625</v>
      </c>
      <c r="BA79" s="374">
        <f>IF(BA$3=1,AZ79,IF(BA$2&lt;=$F$1,'PianificazionePMO(CFI-ACN)'!RL22+'PianificazionePMO(CFI-ACN)'!VO22+'PianificazionePMO(CFI-ACN)'!ZR22,AZ79+$I79))</f>
        <v>6.625</v>
      </c>
      <c r="BB79" s="374">
        <f>IF(BB$3=1,BA79,IF(BB$2&lt;=$F$1,'PianificazionePMO(CFI-ACN)'!RM22+'PianificazionePMO(CFI-ACN)'!VP22+'PianificazionePMO(CFI-ACN)'!ZS22,BA79+$I79))</f>
        <v>6.6875</v>
      </c>
      <c r="BC79" s="374">
        <f>IF(BC$3=1,BB79,IF(BC$2&lt;=$F$1,'PianificazionePMO(CFI-ACN)'!RN22+'PianificazionePMO(CFI-ACN)'!VQ22+'PianificazionePMO(CFI-ACN)'!ZT22,BB79+$I79))</f>
        <v>6.75</v>
      </c>
      <c r="BD79" s="374">
        <f>IF(BD$3=1,BC79,IF(BD$2&lt;=$F$1,'PianificazionePMO(CFI-ACN)'!RO22+'PianificazionePMO(CFI-ACN)'!VR22+'PianificazionePMO(CFI-ACN)'!ZU22,BC79+$I79))</f>
        <v>6.8125</v>
      </c>
      <c r="BE79" s="374">
        <f>IF(BE$3=1,BD79,IF(BE$2&lt;=$F$1,'PianificazionePMO(CFI-ACN)'!RP22+'PianificazionePMO(CFI-ACN)'!VS22+'PianificazionePMO(CFI-ACN)'!ZV22,BD79+$I79))</f>
        <v>6.875</v>
      </c>
      <c r="BF79" s="374">
        <f>IF(BF$3=1,BE79,IF(BF$2&lt;=$F$1,'PianificazionePMO(CFI-ACN)'!RQ22+'PianificazionePMO(CFI-ACN)'!VT22+'PianificazionePMO(CFI-ACN)'!ZW22,BE79+$I79))</f>
        <v>6.9375</v>
      </c>
      <c r="BG79" s="374">
        <f>IF(BG$3=1,BF79,IF(BG$2&lt;=$F$1,'PianificazionePMO(CFI-ACN)'!RR22+'PianificazionePMO(CFI-ACN)'!VU22+'PianificazionePMO(CFI-ACN)'!ZX22,BF79+$I79))</f>
        <v>6.9375</v>
      </c>
      <c r="BH79" s="374">
        <f>IF(BH$3=1,BG79,IF(BH$2&lt;=$F$1,'PianificazionePMO(CFI-ACN)'!RS22+'PianificazionePMO(CFI-ACN)'!VV22+'PianificazionePMO(CFI-ACN)'!ZY22,BG79+$I79))</f>
        <v>6.9375</v>
      </c>
      <c r="BI79" s="374">
        <f>IF(BI$3=1,BH79,IF(BI$2&lt;=$F$1,'PianificazionePMO(CFI-ACN)'!RT22+'PianificazionePMO(CFI-ACN)'!VW22+'PianificazionePMO(CFI-ACN)'!ZZ22,BH79+$I79))</f>
        <v>7</v>
      </c>
      <c r="BJ79" s="374">
        <f>IF(BJ$3=1,BI79,IF(BJ$2&lt;=$F$1,'PianificazionePMO(CFI-ACN)'!RU22+'PianificazionePMO(CFI-ACN)'!VX22+'PianificazionePMO(CFI-ACN)'!AAA22,BI79+$I79))</f>
        <v>7.0625</v>
      </c>
      <c r="BK79" s="374">
        <f>IF(BK$3=1,BJ79,IF(BK$2&lt;=$F$1,'PianificazionePMO(CFI-ACN)'!RV22+'PianificazionePMO(CFI-ACN)'!VY22+'PianificazionePMO(CFI-ACN)'!AAB22,BJ79+$I79))</f>
        <v>7.125</v>
      </c>
      <c r="BL79" s="374">
        <f>IF(BL$3=1,BK79,IF(BL$2&lt;=$F$1,'PianificazionePMO(CFI-ACN)'!RW22+'PianificazionePMO(CFI-ACN)'!VZ22+'PianificazionePMO(CFI-ACN)'!AAC22,BK79+$I79))</f>
        <v>7.1875</v>
      </c>
      <c r="BM79" s="374">
        <f>IF(BM$3=1,BL79,IF(BM$2&lt;=$F$1,'PianificazionePMO(CFI-ACN)'!RX22+'PianificazionePMO(CFI-ACN)'!WA22+'PianificazionePMO(CFI-ACN)'!AAD22,BL79+$I79))</f>
        <v>7.25</v>
      </c>
      <c r="BN79" s="374">
        <f>IF(BN$3=1,BM79,IF(BN$2&lt;=$F$1,'PianificazionePMO(CFI-ACN)'!RY22+'PianificazionePMO(CFI-ACN)'!WB22+'PianificazionePMO(CFI-ACN)'!AAE22,BM79+$I79))</f>
        <v>7.25</v>
      </c>
      <c r="BO79" s="374">
        <f>IF(BO$3=1,BN79,IF(BO$2&lt;=$F$1,'PianificazionePMO(CFI-ACN)'!RZ22+'PianificazionePMO(CFI-ACN)'!WC22+'PianificazionePMO(CFI-ACN)'!AAF22,BN79+$I79))</f>
        <v>7.25</v>
      </c>
      <c r="BP79" s="374">
        <f>IF(BP$3=1,BO79,IF(BP$2&lt;=$F$1,'PianificazionePMO(CFI-ACN)'!SA22+'PianificazionePMO(CFI-ACN)'!WD22+'PianificazionePMO(CFI-ACN)'!AAG22,BO79+$I79))</f>
        <v>7.3125</v>
      </c>
      <c r="BQ79" s="374">
        <f>IF(BQ$3=1,BP79,IF(BQ$2&lt;=$F$1,'PianificazionePMO(CFI-ACN)'!SB22+'PianificazionePMO(CFI-ACN)'!WE22+'PianificazionePMO(CFI-ACN)'!AAH22,BP79+$I79))</f>
        <v>7.375</v>
      </c>
      <c r="BR79" s="374">
        <f>IF(BR$3=1,BQ79,IF(BR$2&lt;=$F$1,'PianificazionePMO(CFI-ACN)'!SC22+'PianificazionePMO(CFI-ACN)'!WF22+'PianificazionePMO(CFI-ACN)'!AAI22,BQ79+$I79))</f>
        <v>7.4375</v>
      </c>
      <c r="BS79" s="374">
        <f>IF(BS$3=1,BR79,IF(BS$2&lt;=$F$1,'PianificazionePMO(CFI-ACN)'!SD22+'PianificazionePMO(CFI-ACN)'!WG22+'PianificazionePMO(CFI-ACN)'!AAJ22,BR79+$I79))</f>
        <v>7.5</v>
      </c>
      <c r="BT79" s="374">
        <f>IF(BT$3=1,BS79,IF(BT$2&lt;=$F$1,'PianificazionePMO(CFI-ACN)'!SE22+'PianificazionePMO(CFI-ACN)'!WH22+'PianificazionePMO(CFI-ACN)'!AAK22,BS79+$I79))</f>
        <v>7.5625</v>
      </c>
      <c r="BU79" s="374">
        <f>IF(BU$3=1,BT79,IF(BU$2&lt;=$F$1,'PianificazionePMO(CFI-ACN)'!SF22+'PianificazionePMO(CFI-ACN)'!WI22+'PianificazionePMO(CFI-ACN)'!AAL22,BT79+$I79))</f>
        <v>7.5625</v>
      </c>
      <c r="BV79" s="374">
        <f>IF(BV$3=1,BU79,IF(BV$2&lt;=$F$1,'PianificazionePMO(CFI-ACN)'!SG22+'PianificazionePMO(CFI-ACN)'!WJ22+'PianificazionePMO(CFI-ACN)'!AAM22,BU79+$I79))</f>
        <v>7.5625</v>
      </c>
      <c r="BW79" s="374">
        <f>IF(BW$3=1,BV79,IF(BW$2&lt;=$F$1,'PianificazionePMO(CFI-ACN)'!SH22+'PianificazionePMO(CFI-ACN)'!WK22+'PianificazionePMO(CFI-ACN)'!AAN22,BV79+$I79))</f>
        <v>7.625</v>
      </c>
      <c r="BX79" s="374">
        <f>IF(BX$3=1,BW79,IF(BX$2&lt;=$F$1,'PianificazionePMO(CFI-ACN)'!SI22+'PianificazionePMO(CFI-ACN)'!WL22+'PianificazionePMO(CFI-ACN)'!AAO22,BW79+$I79))</f>
        <v>7.625</v>
      </c>
      <c r="BY79" s="374">
        <f>IF(BY$3=1,BX79,IF(BY$2&lt;=$F$1,'PianificazionePMO(CFI-ACN)'!SJ22+'PianificazionePMO(CFI-ACN)'!WM22+'PianificazionePMO(CFI-ACN)'!AAP22,BX79+$I79))</f>
        <v>7.625</v>
      </c>
      <c r="BZ79" s="374">
        <f>IF(BZ$3=1,BY79,IF(BZ$2&lt;=$F$1,'PianificazionePMO(CFI-ACN)'!SK22+'PianificazionePMO(CFI-ACN)'!WN22+'PianificazionePMO(CFI-ACN)'!AAQ22,BY79+$I79))</f>
        <v>7.6875</v>
      </c>
      <c r="CA79" s="374">
        <f>IF(CA$3=1,BZ79,IF(CA$2&lt;=$F$1,'PianificazionePMO(CFI-ACN)'!SL22+'PianificazionePMO(CFI-ACN)'!WO22+'PianificazionePMO(CFI-ACN)'!AAR22,BZ79+$I79))</f>
        <v>7.75</v>
      </c>
      <c r="CB79" s="374">
        <f>IF(CB$3=1,CA79,IF(CB$2&lt;=$F$1,'PianificazionePMO(CFI-ACN)'!SM22+'PianificazionePMO(CFI-ACN)'!WP22+'PianificazionePMO(CFI-ACN)'!AAS22,CA79+$I79))</f>
        <v>7.75</v>
      </c>
      <c r="CC79" s="374">
        <f>IF(CC$3=1,CB79,IF(CC$2&lt;=$F$1,'PianificazionePMO(CFI-ACN)'!SN22+'PianificazionePMO(CFI-ACN)'!WQ22+'PianificazionePMO(CFI-ACN)'!AAT22,CB79+$I79))</f>
        <v>7.75</v>
      </c>
      <c r="CD79" s="374">
        <f>IF(CD$3=1,CC79,IF(CD$2&lt;=$F$1,'PianificazionePMO(CFI-ACN)'!SO22+'PianificazionePMO(CFI-ACN)'!WR22+'PianificazionePMO(CFI-ACN)'!AAU22,CC79+$I79))</f>
        <v>7.8125</v>
      </c>
      <c r="CE79" s="374">
        <f>IF(CE$3=1,CD79,IF(CE$2&lt;=$F$1,'PianificazionePMO(CFI-ACN)'!SP22+'PianificazionePMO(CFI-ACN)'!WS22+'PianificazionePMO(CFI-ACN)'!AAV22,CD79+$I79))</f>
        <v>7.875</v>
      </c>
      <c r="CF79" s="374">
        <f>IF(CF$3=1,CE79,IF(CF$2&lt;=$F$1,'PianificazionePMO(CFI-ACN)'!SQ22+'PianificazionePMO(CFI-ACN)'!WT22+'PianificazionePMO(CFI-ACN)'!AAW22,CE79+$I79))</f>
        <v>7.9375</v>
      </c>
      <c r="CG79" s="374">
        <f>IF(CG$3=1,CF79,IF(CG$2&lt;=$F$1,'PianificazionePMO(CFI-ACN)'!SR22+'PianificazionePMO(CFI-ACN)'!WU22+'PianificazionePMO(CFI-ACN)'!AAX22,CF79+$I79))</f>
        <v>8</v>
      </c>
      <c r="CH79" s="374">
        <f>IF(CH$3=1,CG79,IF(CH$2&lt;=$F$1,'PianificazionePMO(CFI-ACN)'!SS22+'PianificazionePMO(CFI-ACN)'!WV22+'PianificazionePMO(CFI-ACN)'!AAY22,CG79+$I79))</f>
        <v>8.0625</v>
      </c>
      <c r="CI79" s="374">
        <f>IF(CI$3=1,CH79,IF(CI$2&lt;=$F$1,'PianificazionePMO(CFI-ACN)'!ST22+'PianificazionePMO(CFI-ACN)'!WW22+'PianificazionePMO(CFI-ACN)'!AAZ22,CH79+$I79))</f>
        <v>8.0625</v>
      </c>
      <c r="CJ79" s="374">
        <f>IF(CJ$3=1,CI79,IF(CJ$2&lt;=$F$1,'PianificazionePMO(CFI-ACN)'!SU22+'PianificazionePMO(CFI-ACN)'!WX22+'PianificazionePMO(CFI-ACN)'!ABA22,CI79+$I79))</f>
        <v>8.0625</v>
      </c>
      <c r="CK79" s="374">
        <f>IF(CK$3=1,CJ79,IF(CK$2&lt;=$F$1,'PianificazionePMO(CFI-ACN)'!SV22+'PianificazionePMO(CFI-ACN)'!WY22+'PianificazionePMO(CFI-ACN)'!ABB22,CJ79+$I79))</f>
        <v>8.125</v>
      </c>
      <c r="CL79" s="374">
        <f>IF(CL$3=1,CK79,IF(CL$2&lt;=$F$1,'PianificazionePMO(CFI-ACN)'!SW22+'PianificazionePMO(CFI-ACN)'!WZ22+'PianificazionePMO(CFI-ACN)'!ABC22,CK79+$I79))</f>
        <v>8.1875</v>
      </c>
      <c r="CM79" s="374">
        <f>IF(CM$3=1,CL79,IF(CM$2&lt;=$F$1,'PianificazionePMO(CFI-ACN)'!SX22+'PianificazionePMO(CFI-ACN)'!XA22+'PianificazionePMO(CFI-ACN)'!ABD22,CL79+$I79))</f>
        <v>8.25</v>
      </c>
      <c r="CN79" s="374">
        <f>IF(CN$3=1,CM79,IF(CN$2&lt;=$F$1,'PianificazionePMO(CFI-ACN)'!SY22+'PianificazionePMO(CFI-ACN)'!XB22+'PianificazionePMO(CFI-ACN)'!ABE22,CM79+$I79))</f>
        <v>8.3125</v>
      </c>
      <c r="CO79" s="374">
        <f>IF(CO$3=1,CN79,IF(CO$2&lt;=$F$1,'PianificazionePMO(CFI-ACN)'!SZ22+'PianificazionePMO(CFI-ACN)'!XC22+'PianificazionePMO(CFI-ACN)'!ABF22,CN79+$I79))</f>
        <v>8.375</v>
      </c>
      <c r="CP79" s="374">
        <f>IF(CP$3=1,CO79,IF(CP$2&lt;=$F$1,'PianificazionePMO(CFI-ACN)'!TA22+'PianificazionePMO(CFI-ACN)'!XD22+'PianificazionePMO(CFI-ACN)'!ABG22,CO79+$I79))</f>
        <v>8.375</v>
      </c>
      <c r="CQ79" s="374">
        <f>IF(CQ$3=1,CP79,IF(CQ$2&lt;=$F$1,'PianificazionePMO(CFI-ACN)'!TB22+'PianificazionePMO(CFI-ACN)'!XE22+'PianificazionePMO(CFI-ACN)'!ABH22,CP79+$I79))</f>
        <v>8.375</v>
      </c>
      <c r="CR79" s="374">
        <f>IF(CR$3=1,CQ79,IF(CR$2&lt;=$F$1,'PianificazionePMO(CFI-ACN)'!TC22+'PianificazionePMO(CFI-ACN)'!XF22+'PianificazionePMO(CFI-ACN)'!ABI22,CQ79+$I79))</f>
        <v>8.4375</v>
      </c>
      <c r="CS79" s="374">
        <f>IF(CS$3=1,CR79,IF(CS$2&lt;=$F$1,'PianificazionePMO(CFI-ACN)'!TD22+'PianificazionePMO(CFI-ACN)'!XG22+'PianificazionePMO(CFI-ACN)'!ABJ22,CR79+$I79))</f>
        <v>8.5</v>
      </c>
      <c r="CT79" s="374">
        <f>IF(CT$3=1,CS79,IF(CT$2&lt;=$F$1,'PianificazionePMO(CFI-ACN)'!TE22+'PianificazionePMO(CFI-ACN)'!XH22+'PianificazionePMO(CFI-ACN)'!ABK22,CS79+$I79))</f>
        <v>8.5625</v>
      </c>
      <c r="CU79" s="374">
        <f>IF(CU$3=1,CT79,IF(CU$2&lt;=$F$1,'PianificazionePMO(CFI-ACN)'!TF22+'PianificazionePMO(CFI-ACN)'!XI22+'PianificazionePMO(CFI-ACN)'!ABL22,CT79+$I79))</f>
        <v>8.625</v>
      </c>
      <c r="CV79" s="374">
        <f>IF(CV$3=1,CU79,IF(CV$2&lt;=$F$1,'PianificazionePMO(CFI-ACN)'!TG22+'PianificazionePMO(CFI-ACN)'!XJ22+'PianificazionePMO(CFI-ACN)'!ABM22,CU79+$I79))</f>
        <v>8.6875</v>
      </c>
      <c r="CW79" s="374">
        <f>IF(CW$3=1,CV79,IF(CW$2&lt;=$F$1,'PianificazionePMO(CFI-ACN)'!TH22+'PianificazionePMO(CFI-ACN)'!XK22+'PianificazionePMO(CFI-ACN)'!ABN22,CV79+$I79))</f>
        <v>8.6875</v>
      </c>
      <c r="CX79" s="374">
        <f>IF(CX$3=1,CW79,IF(CX$2&lt;=$F$1,'PianificazionePMO(CFI-ACN)'!TI22+'PianificazionePMO(CFI-ACN)'!XL22+'PianificazionePMO(CFI-ACN)'!ABO22,CW79+$I79))</f>
        <v>8.6875</v>
      </c>
      <c r="CY79" s="374">
        <f>IF(CY$3=1,CX79,IF(CY$2&lt;=$F$1,'PianificazionePMO(CFI-ACN)'!TJ22+'PianificazionePMO(CFI-ACN)'!XM22+'PianificazionePMO(CFI-ACN)'!ABP22,CX79+$I79))</f>
        <v>8.75</v>
      </c>
      <c r="CZ79" s="374">
        <f>IF(CZ$3=1,CY79,IF(CZ$2&lt;=$F$1,'PianificazionePMO(CFI-ACN)'!TK22+'PianificazionePMO(CFI-ACN)'!XN22+'PianificazionePMO(CFI-ACN)'!ABQ22,CY79+$I79))</f>
        <v>8.8125</v>
      </c>
      <c r="DA79" s="374">
        <f>IF(DA$3=1,CZ79,IF(DA$2&lt;=$F$1,'PianificazionePMO(CFI-ACN)'!TL22+'PianificazionePMO(CFI-ACN)'!XO22+'PianificazionePMO(CFI-ACN)'!ABR22,CZ79+$I79))</f>
        <v>8.875</v>
      </c>
      <c r="DB79" s="374">
        <f>IF(DB$3=1,DA79,IF(DB$2&lt;=$F$1,'PianificazionePMO(CFI-ACN)'!TM22+'PianificazionePMO(CFI-ACN)'!XP22+'PianificazionePMO(CFI-ACN)'!ABS22,DA79+$I79))</f>
        <v>8.9375</v>
      </c>
      <c r="DC79" s="374">
        <f>IF(DC$3=1,DB79,IF(DC$2&lt;=$F$1,'PianificazionePMO(CFI-ACN)'!TN22+'PianificazionePMO(CFI-ACN)'!XQ22+'PianificazionePMO(CFI-ACN)'!ABT22,DB79+$I79))</f>
        <v>9</v>
      </c>
      <c r="DD79" s="374">
        <f>IF(DD$3=1,DC79,IF(DD$2&lt;=$F$1,'PianificazionePMO(CFI-ACN)'!TO22+'PianificazionePMO(CFI-ACN)'!XR22+'PianificazionePMO(CFI-ACN)'!ABU22,DC79+$I79))</f>
        <v>9</v>
      </c>
      <c r="DE79" s="374">
        <f>IF(DE$3=1,DD79,IF(DE$2&lt;=$F$1,'PianificazionePMO(CFI-ACN)'!TP22+'PianificazionePMO(CFI-ACN)'!XS22+'PianificazionePMO(CFI-ACN)'!ABV22,DD79+$I79))</f>
        <v>9</v>
      </c>
      <c r="DF79" s="374">
        <f>IF(DF$3=1,DE79,IF(DF$2&lt;=$F$1,'PianificazionePMO(CFI-ACN)'!TQ22+'PianificazionePMO(CFI-ACN)'!XT22+'PianificazionePMO(CFI-ACN)'!ABW22,DE79+$I79))</f>
        <v>9.0625</v>
      </c>
      <c r="DG79" s="374">
        <f>IF(DG$3=1,DF79,IF(DG$2&lt;=$F$1,'PianificazionePMO(CFI-ACN)'!TR22+'PianificazionePMO(CFI-ACN)'!XU22+'PianificazionePMO(CFI-ACN)'!ABX22,DF79+$I79))</f>
        <v>9.125</v>
      </c>
      <c r="DH79" s="374">
        <f>IF(DH$3=1,DG79,IF(DH$2&lt;=$F$1,'PianificazionePMO(CFI-ACN)'!TS22+'PianificazionePMO(CFI-ACN)'!XV22+'PianificazionePMO(CFI-ACN)'!ABY22,DG79+$I79))</f>
        <v>9.1875</v>
      </c>
      <c r="DI79" s="374">
        <f>IF(DI$3=1,DH79,IF(DI$2&lt;=$F$1,'PianificazionePMO(CFI-ACN)'!TT22+'PianificazionePMO(CFI-ACN)'!XW22+'PianificazionePMO(CFI-ACN)'!ABZ22,DH79+$I79))</f>
        <v>9.25</v>
      </c>
      <c r="DJ79" s="374">
        <f>IF(DJ$3=1,DI79,IF(DJ$2&lt;=$F$1,'PianificazionePMO(CFI-ACN)'!TU22+'PianificazionePMO(CFI-ACN)'!XX22+'PianificazionePMO(CFI-ACN)'!ACA22,DI79+$I79))</f>
        <v>9.3125</v>
      </c>
      <c r="DK79" s="374"/>
      <c r="DL79" s="374"/>
      <c r="DM79" s="374"/>
      <c r="DN79" s="371"/>
      <c r="DO79" s="371"/>
      <c r="DP79" s="371"/>
      <c r="DQ79" s="371"/>
      <c r="DR79" s="371"/>
      <c r="DS79" s="371"/>
      <c r="DT79" s="371"/>
      <c r="DU79" s="371"/>
      <c r="DV79" s="371"/>
      <c r="DW79" s="371"/>
      <c r="DX79" s="371"/>
      <c r="DY79" s="371"/>
      <c r="DZ79" s="371"/>
      <c r="EA79" s="371"/>
      <c r="EB79" s="371"/>
      <c r="EC79" s="371"/>
      <c r="ED79" s="371"/>
      <c r="EE79" s="371"/>
      <c r="EF79" s="371"/>
      <c r="EG79" s="371"/>
      <c r="EH79" s="371"/>
      <c r="EI79" s="371"/>
      <c r="EJ79" s="371"/>
      <c r="EK79" s="371"/>
      <c r="EL79" s="371"/>
      <c r="EM79" s="371"/>
      <c r="EN79" s="371"/>
      <c r="EO79" s="371"/>
      <c r="EP79" s="371"/>
      <c r="EQ79" s="371"/>
      <c r="ER79" s="371"/>
      <c r="ES79" s="371"/>
      <c r="ET79" s="371"/>
      <c r="EU79" s="371"/>
      <c r="EV79" s="371"/>
      <c r="EW79" s="371"/>
      <c r="EX79" s="371"/>
      <c r="EY79" s="371"/>
      <c r="EZ79" s="371"/>
      <c r="FA79" s="371"/>
      <c r="FB79" s="371"/>
      <c r="FC79" s="371"/>
      <c r="FD79" s="371"/>
      <c r="FE79" s="371"/>
      <c r="FF79" s="371"/>
      <c r="FG79" s="371"/>
      <c r="FH79" s="371"/>
      <c r="FI79" s="371"/>
      <c r="FJ79" s="371"/>
    </row>
    <row r="80" spans="1:166" outlineLevel="1">
      <c r="A80" s="824"/>
      <c r="B80" s="362" t="str">
        <f t="shared" si="39"/>
        <v>P59-Deploy &amp; Change CRMT</v>
      </c>
      <c r="C80" s="362" t="str">
        <f t="shared" si="40"/>
        <v>AO004511_YYY77</v>
      </c>
      <c r="D80" s="362" t="str">
        <f t="shared" si="41"/>
        <v>VSA</v>
      </c>
      <c r="E80" s="369">
        <f>VLOOKUP(C80,'Lista PMO'!B:AB,27,FALSE)</f>
        <v>0</v>
      </c>
      <c r="F80" s="370">
        <f>VLOOKUP(C80,'Lista PMO'!$B$1:$BO$42,64,FALSE)</f>
        <v>0</v>
      </c>
      <c r="G80" s="369">
        <f t="shared" ref="G80" si="44">E80-F80</f>
        <v>0</v>
      </c>
      <c r="H80" s="378">
        <f>IFERROR(F80/(NETWORKDAYS($N$2,$F$1,hol!$A$1:$A$8)),0)</f>
        <v>0</v>
      </c>
      <c r="I80" s="378">
        <f>IFERROR(G80/((NETWORKDAYS($F$1+1,$L20,hol!$A$1:$A$9)+$J$1)),0)</f>
        <v>0</v>
      </c>
      <c r="J80" s="378">
        <f t="shared" ref="J80" si="45">I80-H80</f>
        <v>0</v>
      </c>
      <c r="K80" s="389">
        <f>VLOOKUP(C80,'PianificazionePMO(CFI-ACN)'!$B$7:$I$34,7,FALSE)</f>
        <v>43271</v>
      </c>
      <c r="L80" s="389">
        <f>VLOOKUP(C80,'PianificazionePMO(CFI-ACN)'!$B$7:$I$34,8,FALSE)</f>
        <v>43315</v>
      </c>
      <c r="N80" s="374">
        <f>IF(N$3=1,M80,IF(N$2&lt;=$F$1,'PianificazionePMO(CFI-ACN)'!PY23+'PianificazionePMO(CFI-ACN)'!UB23+'PianificazionePMO(CFI-ACN)'!YE23,M80+$I80))</f>
        <v>0</v>
      </c>
      <c r="O80" s="374">
        <f>IF(O$3=1,N80,IF(O$2&lt;=$F$1,'PianificazionePMO(CFI-ACN)'!PZ23+'PianificazionePMO(CFI-ACN)'!UC23+'PianificazionePMO(CFI-ACN)'!YF23,N80+$I80))</f>
        <v>0</v>
      </c>
      <c r="P80" s="374">
        <f>IF(P$3=1,O80,IF(P$2&lt;=$F$1,'PianificazionePMO(CFI-ACN)'!QA23+'PianificazionePMO(CFI-ACN)'!UD23+'PianificazionePMO(CFI-ACN)'!YG23,O80+$I80))</f>
        <v>0</v>
      </c>
      <c r="Q80" s="374">
        <f>IF(Q$3=1,P80,IF(Q$2&lt;=$F$1,'PianificazionePMO(CFI-ACN)'!QB23+'PianificazionePMO(CFI-ACN)'!UE23+'PianificazionePMO(CFI-ACN)'!YH23,P80+$I80))</f>
        <v>0</v>
      </c>
      <c r="R80" s="374">
        <f>IF(R$3=1,Q80,IF(R$2&lt;=$F$1,'PianificazionePMO(CFI-ACN)'!QC23+'PianificazionePMO(CFI-ACN)'!UF23+'PianificazionePMO(CFI-ACN)'!YI23,Q80+$I80))</f>
        <v>0</v>
      </c>
      <c r="S80" s="374">
        <f>IF(S$3=1,R80,IF(S$2&lt;=$F$1,'PianificazionePMO(CFI-ACN)'!QD23+'PianificazionePMO(CFI-ACN)'!UG23+'PianificazionePMO(CFI-ACN)'!YJ23,R80+$I80))</f>
        <v>0</v>
      </c>
      <c r="T80" s="374">
        <f>IF(T$3=1,S80,IF(T$2&lt;=$F$1,'PianificazionePMO(CFI-ACN)'!QE23+'PianificazionePMO(CFI-ACN)'!UH23+'PianificazionePMO(CFI-ACN)'!YK23,S80+$I80))</f>
        <v>0</v>
      </c>
      <c r="U80" s="374">
        <f>IF(U$3=1,T80,IF(U$2&lt;=$F$1,'PianificazionePMO(CFI-ACN)'!QF23+'PianificazionePMO(CFI-ACN)'!UI23+'PianificazionePMO(CFI-ACN)'!YL23,T80+$I80))</f>
        <v>0</v>
      </c>
      <c r="V80" s="374">
        <f>IF(V$3=1,U80,IF(V$2&lt;=$F$1,'PianificazionePMO(CFI-ACN)'!QG23+'PianificazionePMO(CFI-ACN)'!UJ23+'PianificazionePMO(CFI-ACN)'!YM23,U80+$I80))</f>
        <v>0</v>
      </c>
      <c r="W80" s="374">
        <f>IF(W$3=1,V80,IF(W$2&lt;=$F$1,'PianificazionePMO(CFI-ACN)'!QH23+'PianificazionePMO(CFI-ACN)'!UK23+'PianificazionePMO(CFI-ACN)'!YN23,V80+$I80))</f>
        <v>0</v>
      </c>
      <c r="X80" s="374">
        <f>IF(X$3=1,W80,IF(X$2&lt;=$F$1,'PianificazionePMO(CFI-ACN)'!QI23+'PianificazionePMO(CFI-ACN)'!UL23+'PianificazionePMO(CFI-ACN)'!YO23,W80+$I80))</f>
        <v>0</v>
      </c>
      <c r="Y80" s="374">
        <f>IF(Y$3=1,X80,IF(Y$2&lt;=$F$1,'PianificazionePMO(CFI-ACN)'!QJ23+'PianificazionePMO(CFI-ACN)'!UM23+'PianificazionePMO(CFI-ACN)'!YP23,X80+$I80))</f>
        <v>0</v>
      </c>
      <c r="Z80" s="374">
        <f>IF(Z$3=1,Y80,IF(Z$2&lt;=$F$1,'PianificazionePMO(CFI-ACN)'!QK23+'PianificazionePMO(CFI-ACN)'!UN23+'PianificazionePMO(CFI-ACN)'!YQ23,Y80+$I80))</f>
        <v>0</v>
      </c>
      <c r="AA80" s="374">
        <f>IF(AA$3=1,Z80,IF(AA$2&lt;=$F$1,'PianificazionePMO(CFI-ACN)'!QL23+'PianificazionePMO(CFI-ACN)'!UO23+'PianificazionePMO(CFI-ACN)'!YR23,Z80+$I80))</f>
        <v>0</v>
      </c>
      <c r="AB80" s="374">
        <f>IF(AB$3=1,AA80,IF(AB$2&lt;=$F$1,'PianificazionePMO(CFI-ACN)'!QM23+'PianificazionePMO(CFI-ACN)'!UP23+'PianificazionePMO(CFI-ACN)'!YS23,AA80+$I80))</f>
        <v>0</v>
      </c>
      <c r="AC80" s="374">
        <f>IF(AC$3=1,AB80,IF(AC$2&lt;=$F$1,'PianificazionePMO(CFI-ACN)'!QN23+'PianificazionePMO(CFI-ACN)'!UQ23+'PianificazionePMO(CFI-ACN)'!YT23,AB80+$I80))</f>
        <v>0</v>
      </c>
      <c r="AD80" s="374">
        <f>IF(AD$3=1,AC80,IF(AD$2&lt;=$F$1,'PianificazionePMO(CFI-ACN)'!QO23+'PianificazionePMO(CFI-ACN)'!UR23+'PianificazionePMO(CFI-ACN)'!YU23,AC80+$I80))</f>
        <v>0</v>
      </c>
      <c r="AE80" s="374">
        <f>IF(AE$3=1,AD80,IF(AE$2&lt;=$F$1,'PianificazionePMO(CFI-ACN)'!QP23+'PianificazionePMO(CFI-ACN)'!US23+'PianificazionePMO(CFI-ACN)'!YV23,AD80+$I80))</f>
        <v>0</v>
      </c>
      <c r="AF80" s="374">
        <f>IF(AF$3=1,AE80,IF(AF$2&lt;=$F$1,'PianificazionePMO(CFI-ACN)'!QQ23+'PianificazionePMO(CFI-ACN)'!UT23+'PianificazionePMO(CFI-ACN)'!YW23,AE80+$I80))</f>
        <v>0</v>
      </c>
      <c r="AG80" s="374">
        <f>IF(AG$3=1,AF80,IF(AG$2&lt;=$F$1,'PianificazionePMO(CFI-ACN)'!QR23+'PianificazionePMO(CFI-ACN)'!UU23+'PianificazionePMO(CFI-ACN)'!YX23,AF80+$I80))</f>
        <v>0</v>
      </c>
      <c r="AH80" s="374">
        <f>IF(AH$3=1,AG80,IF(AH$2&lt;=$F$1,'PianificazionePMO(CFI-ACN)'!QS23+'PianificazionePMO(CFI-ACN)'!UV23+'PianificazionePMO(CFI-ACN)'!YY23,AG80+$I80))</f>
        <v>0</v>
      </c>
      <c r="AI80" s="374">
        <f>IF(AI$3=1,AH80,IF(AI$2&lt;=$F$1,'PianificazionePMO(CFI-ACN)'!QT23+'PianificazionePMO(CFI-ACN)'!UW23+'PianificazionePMO(CFI-ACN)'!YZ23,AH80+$I80))</f>
        <v>0</v>
      </c>
      <c r="AJ80" s="374">
        <f>IF(AJ$3=1,AI80,IF(AJ$2&lt;=$F$1,'PianificazionePMO(CFI-ACN)'!QU23+'PianificazionePMO(CFI-ACN)'!UX23+'PianificazionePMO(CFI-ACN)'!ZA23,AI80+$I80))</f>
        <v>0</v>
      </c>
      <c r="AK80" s="374">
        <f>IF(AK$3=1,AJ80,IF(AK$2&lt;=$F$1,'PianificazionePMO(CFI-ACN)'!QV23+'PianificazionePMO(CFI-ACN)'!UY23+'PianificazionePMO(CFI-ACN)'!ZB23,AJ80+$I80))</f>
        <v>0</v>
      </c>
      <c r="AL80" s="374">
        <f>IF(AL$3=1,AK80,IF(AL$2&lt;=$F$1,'PianificazionePMO(CFI-ACN)'!QW23+'PianificazionePMO(CFI-ACN)'!UZ23+'PianificazionePMO(CFI-ACN)'!ZC23,AK80+$I80))</f>
        <v>0</v>
      </c>
      <c r="AM80" s="374">
        <f>IF(AM$3=1,AL80,IF(AM$2&lt;=$F$1,'PianificazionePMO(CFI-ACN)'!QX23+'PianificazionePMO(CFI-ACN)'!VA23+'PianificazionePMO(CFI-ACN)'!ZD23,AL80+$I80))</f>
        <v>0</v>
      </c>
      <c r="AN80" s="374">
        <f>IF(AN$3=1,AM80,IF(AN$2&lt;=$F$1,'PianificazionePMO(CFI-ACN)'!QY23+'PianificazionePMO(CFI-ACN)'!VB23+'PianificazionePMO(CFI-ACN)'!ZE23,AM80+$I80))</f>
        <v>0</v>
      </c>
      <c r="AO80" s="374">
        <f>IF(AO$3=1,AN80,IF(AO$2&lt;=$F$1,'PianificazionePMO(CFI-ACN)'!QZ23+'PianificazionePMO(CFI-ACN)'!VC23+'PianificazionePMO(CFI-ACN)'!ZF23,AN80+$I80))</f>
        <v>0</v>
      </c>
      <c r="AP80" s="374">
        <f>IF(AP$3=1,AO80,IF(AP$2&lt;=$F$1,'PianificazionePMO(CFI-ACN)'!RA23+'PianificazionePMO(CFI-ACN)'!VD23+'PianificazionePMO(CFI-ACN)'!ZG23,AO80+$I80))</f>
        <v>0</v>
      </c>
      <c r="AQ80" s="374">
        <f>IF(AQ$3=1,AP80,IF(AQ$2&lt;=$F$1,'PianificazionePMO(CFI-ACN)'!RB23+'PianificazionePMO(CFI-ACN)'!VE23+'PianificazionePMO(CFI-ACN)'!ZH23,AP80+$I80))</f>
        <v>0</v>
      </c>
      <c r="AR80" s="374">
        <f>IF(AR$3=1,AQ80,IF(AR$2&lt;=$F$1,'PianificazionePMO(CFI-ACN)'!RC23+'PianificazionePMO(CFI-ACN)'!VF23+'PianificazionePMO(CFI-ACN)'!ZI23,AQ80+$I80))</f>
        <v>0</v>
      </c>
      <c r="AS80" s="374">
        <f>IF(AS$3=1,AR80,IF(AS$2&lt;=$F$1,'PianificazionePMO(CFI-ACN)'!RD23+'PianificazionePMO(CFI-ACN)'!VG23+'PianificazionePMO(CFI-ACN)'!ZJ23,AR80+$I80))</f>
        <v>0</v>
      </c>
      <c r="AT80" s="374">
        <f>IF(AT$3=1,AS80,IF(AT$2&lt;=$F$1,'PianificazionePMO(CFI-ACN)'!RE23+'PianificazionePMO(CFI-ACN)'!VH23+'PianificazionePMO(CFI-ACN)'!ZK23,AS80+$I80))</f>
        <v>0</v>
      </c>
      <c r="AU80" s="374">
        <f>IF(AU$3=1,AT80,IF(AU$2&lt;=$F$1,'PianificazionePMO(CFI-ACN)'!RF23+'PianificazionePMO(CFI-ACN)'!VI23+'PianificazionePMO(CFI-ACN)'!ZL23,AT80+$I80))</f>
        <v>0</v>
      </c>
      <c r="AV80" s="374">
        <f>IF(AV$3=1,AU80,IF(AV$2&lt;=$F$1,'PianificazionePMO(CFI-ACN)'!RG23+'PianificazionePMO(CFI-ACN)'!VJ23+'PianificazionePMO(CFI-ACN)'!ZM23,AU80+$I80))</f>
        <v>0</v>
      </c>
      <c r="AW80" s="374">
        <f>IF(AW$3=1,AV80,IF(AW$2&lt;=$F$1,'PianificazionePMO(CFI-ACN)'!RH23+'PianificazionePMO(CFI-ACN)'!VK23+'PianificazionePMO(CFI-ACN)'!ZN23,AV80+$I80))</f>
        <v>0</v>
      </c>
      <c r="AX80" s="374">
        <f>IF(AX$3=1,AW80,IF(AX$2&lt;=$F$1,'PianificazionePMO(CFI-ACN)'!RI23+'PianificazionePMO(CFI-ACN)'!VL23+'PianificazionePMO(CFI-ACN)'!ZO23,AW80+$I80))</f>
        <v>0</v>
      </c>
      <c r="AY80" s="374">
        <f>IF(AY$3=1,AX80,IF(AY$2&lt;=$F$1,'PianificazionePMO(CFI-ACN)'!RJ23+'PianificazionePMO(CFI-ACN)'!VM23+'PianificazionePMO(CFI-ACN)'!ZP23,AX80+$I80))</f>
        <v>0</v>
      </c>
      <c r="AZ80" s="374">
        <f>IF(AZ$3=1,AY80,IF(AZ$2&lt;=$F$1,'PianificazionePMO(CFI-ACN)'!RK23+'PianificazionePMO(CFI-ACN)'!VN23+'PianificazionePMO(CFI-ACN)'!ZQ23,AY80+$I80))</f>
        <v>0</v>
      </c>
      <c r="BA80" s="374">
        <f>IF(BA$3=1,AZ80,IF(BA$2&lt;=$F$1,'PianificazionePMO(CFI-ACN)'!RL23+'PianificazionePMO(CFI-ACN)'!VO23+'PianificazionePMO(CFI-ACN)'!ZR23,AZ80+$I80))</f>
        <v>0</v>
      </c>
      <c r="BB80" s="374">
        <f>IF(BB$3=1,BA80,IF(BB$2&lt;=$F$1,'PianificazionePMO(CFI-ACN)'!RM23+'PianificazionePMO(CFI-ACN)'!VP23+'PianificazionePMO(CFI-ACN)'!ZS23,BA80+$I80))</f>
        <v>0</v>
      </c>
      <c r="BC80" s="374">
        <f>IF(BC$3=1,BB80,IF(BC$2&lt;=$F$1,'PianificazionePMO(CFI-ACN)'!RN23+'PianificazionePMO(CFI-ACN)'!VQ23+'PianificazionePMO(CFI-ACN)'!ZT23,BB80+$I80))</f>
        <v>0</v>
      </c>
      <c r="BD80" s="374">
        <f>IF(BD$3=1,BC80,IF(BD$2&lt;=$F$1,'PianificazionePMO(CFI-ACN)'!RO23+'PianificazionePMO(CFI-ACN)'!VR23+'PianificazionePMO(CFI-ACN)'!ZU23,BC80+$I80))</f>
        <v>0</v>
      </c>
      <c r="BE80" s="374">
        <f>IF(BE$3=1,BD80,IF(BE$2&lt;=$F$1,'PianificazionePMO(CFI-ACN)'!RP23+'PianificazionePMO(CFI-ACN)'!VS23+'PianificazionePMO(CFI-ACN)'!ZV23,BD80+$I80))</f>
        <v>0</v>
      </c>
      <c r="BF80" s="374">
        <f>IF(BF$3=1,BE80,IF(BF$2&lt;=$F$1,'PianificazionePMO(CFI-ACN)'!RQ23+'PianificazionePMO(CFI-ACN)'!VT23+'PianificazionePMO(CFI-ACN)'!ZW23,BE80+$I80))</f>
        <v>0</v>
      </c>
      <c r="BG80" s="374">
        <f>IF(BG$3=1,BF80,IF(BG$2&lt;=$F$1,'PianificazionePMO(CFI-ACN)'!RR23+'PianificazionePMO(CFI-ACN)'!VU23+'PianificazionePMO(CFI-ACN)'!ZX23,BF80+$I80))</f>
        <v>0</v>
      </c>
      <c r="BH80" s="374">
        <f>IF(BH$3=1,BG80,IF(BH$2&lt;=$F$1,'PianificazionePMO(CFI-ACN)'!RS23+'PianificazionePMO(CFI-ACN)'!VV23+'PianificazionePMO(CFI-ACN)'!ZY23,BG80+$I80))</f>
        <v>0</v>
      </c>
      <c r="BI80" s="374">
        <f>IF(BI$3=1,BH80,IF(BI$2&lt;=$F$1,'PianificazionePMO(CFI-ACN)'!RT23+'PianificazionePMO(CFI-ACN)'!VW23+'PianificazionePMO(CFI-ACN)'!ZZ23,BH80+$I80))</f>
        <v>0</v>
      </c>
      <c r="BJ80" s="374">
        <f>IF(BJ$3=1,BI80,IF(BJ$2&lt;=$F$1,'PianificazionePMO(CFI-ACN)'!RU23+'PianificazionePMO(CFI-ACN)'!VX23+'PianificazionePMO(CFI-ACN)'!AAA23,BI80+$I80))</f>
        <v>0</v>
      </c>
      <c r="BK80" s="374">
        <f>IF(BK$3=1,BJ80,IF(BK$2&lt;=$F$1,'PianificazionePMO(CFI-ACN)'!RV23+'PianificazionePMO(CFI-ACN)'!VY23+'PianificazionePMO(CFI-ACN)'!AAB23,BJ80+$I80))</f>
        <v>0</v>
      </c>
      <c r="BL80" s="374">
        <f>IF(BL$3=1,BK80,IF(BL$2&lt;=$F$1,'PianificazionePMO(CFI-ACN)'!RW23+'PianificazionePMO(CFI-ACN)'!VZ23+'PianificazionePMO(CFI-ACN)'!AAC23,BK80+$I80))</f>
        <v>0</v>
      </c>
      <c r="BM80" s="374">
        <f>IF(BM$3=1,BL80,IF(BM$2&lt;=$F$1,'PianificazionePMO(CFI-ACN)'!RX23+'PianificazionePMO(CFI-ACN)'!WA23+'PianificazionePMO(CFI-ACN)'!AAD23,BL80+$I80))</f>
        <v>0</v>
      </c>
      <c r="BN80" s="374">
        <f>IF(BN$3=1,BM80,IF(BN$2&lt;=$F$1,'PianificazionePMO(CFI-ACN)'!RY23+'PianificazionePMO(CFI-ACN)'!WB23+'PianificazionePMO(CFI-ACN)'!AAE23,BM80+$I80))</f>
        <v>0</v>
      </c>
      <c r="BO80" s="374">
        <f>IF(BO$3=1,BN80,IF(BO$2&lt;=$F$1,'PianificazionePMO(CFI-ACN)'!RZ23+'PianificazionePMO(CFI-ACN)'!WC23+'PianificazionePMO(CFI-ACN)'!AAF23,BN80+$I80))</f>
        <v>0</v>
      </c>
      <c r="BP80" s="374">
        <f>IF(BP$3=1,BO80,IF(BP$2&lt;=$F$1,'PianificazionePMO(CFI-ACN)'!SA23+'PianificazionePMO(CFI-ACN)'!WD23+'PianificazionePMO(CFI-ACN)'!AAG23,BO80+$I80))</f>
        <v>0</v>
      </c>
      <c r="BQ80" s="374">
        <f>IF(BQ$3=1,BP80,IF(BQ$2&lt;=$F$1,'PianificazionePMO(CFI-ACN)'!SB23+'PianificazionePMO(CFI-ACN)'!WE23+'PianificazionePMO(CFI-ACN)'!AAH23,BP80+$I80))</f>
        <v>0</v>
      </c>
      <c r="BR80" s="374">
        <f>IF(BR$3=1,BQ80,IF(BR$2&lt;=$F$1,'PianificazionePMO(CFI-ACN)'!SC23+'PianificazionePMO(CFI-ACN)'!WF23+'PianificazionePMO(CFI-ACN)'!AAI23,BQ80+$I80))</f>
        <v>0</v>
      </c>
      <c r="BS80" s="374">
        <f>IF(BS$3=1,BR80,IF(BS$2&lt;=$F$1,'PianificazionePMO(CFI-ACN)'!SD23+'PianificazionePMO(CFI-ACN)'!WG23+'PianificazionePMO(CFI-ACN)'!AAJ23,BR80+$I80))</f>
        <v>0</v>
      </c>
      <c r="BT80" s="374">
        <f>IF(BT$3=1,BS80,IF(BT$2&lt;=$F$1,'PianificazionePMO(CFI-ACN)'!SE23+'PianificazionePMO(CFI-ACN)'!WH23+'PianificazionePMO(CFI-ACN)'!AAK23,BS80+$I80))</f>
        <v>0</v>
      </c>
      <c r="BU80" s="374">
        <f>IF(BU$3=1,BT80,IF(BU$2&lt;=$F$1,'PianificazionePMO(CFI-ACN)'!SF23+'PianificazionePMO(CFI-ACN)'!WI23+'PianificazionePMO(CFI-ACN)'!AAL23,BT80+$I80))</f>
        <v>0</v>
      </c>
      <c r="BV80" s="374">
        <f>IF(BV$3=1,BU80,IF(BV$2&lt;=$F$1,'PianificazionePMO(CFI-ACN)'!SG23+'PianificazionePMO(CFI-ACN)'!WJ23+'PianificazionePMO(CFI-ACN)'!AAM23,BU80+$I80))</f>
        <v>0</v>
      </c>
      <c r="BW80" s="374">
        <f>IF(BW$3=1,BV80,IF(BW$2&lt;=$F$1,'PianificazionePMO(CFI-ACN)'!SH23+'PianificazionePMO(CFI-ACN)'!WK23+'PianificazionePMO(CFI-ACN)'!AAN23,BV80+$I80))</f>
        <v>0</v>
      </c>
      <c r="BX80" s="374">
        <f>IF(BX$3=1,BW80,IF(BX$2&lt;=$F$1,'PianificazionePMO(CFI-ACN)'!SI23+'PianificazionePMO(CFI-ACN)'!WL23+'PianificazionePMO(CFI-ACN)'!AAO23,BW80+$I80))</f>
        <v>0</v>
      </c>
      <c r="BY80" s="374">
        <f>IF(BY$3=1,BX80,IF(BY$2&lt;=$F$1,'PianificazionePMO(CFI-ACN)'!SJ23+'PianificazionePMO(CFI-ACN)'!WM23+'PianificazionePMO(CFI-ACN)'!AAP23,BX80+$I80))</f>
        <v>0</v>
      </c>
      <c r="BZ80" s="374">
        <f>IF(BZ$3=1,BY80,IF(BZ$2&lt;=$F$1,'PianificazionePMO(CFI-ACN)'!SK23+'PianificazionePMO(CFI-ACN)'!WN23+'PianificazionePMO(CFI-ACN)'!AAQ23,BY80+$I80))</f>
        <v>0</v>
      </c>
      <c r="CA80" s="374">
        <f>IF(CA$3=1,BZ80,IF(CA$2&lt;=$F$1,'PianificazionePMO(CFI-ACN)'!SL23+'PianificazionePMO(CFI-ACN)'!WO23+'PianificazionePMO(CFI-ACN)'!AAR23,BZ80+$I80))</f>
        <v>0</v>
      </c>
      <c r="CB80" s="374">
        <f>IF(CB$3=1,CA80,IF(CB$2&lt;=$F$1,'PianificazionePMO(CFI-ACN)'!SM23+'PianificazionePMO(CFI-ACN)'!WP23+'PianificazionePMO(CFI-ACN)'!AAS23,CA80+$I80))</f>
        <v>0</v>
      </c>
      <c r="CC80" s="374">
        <f>IF(CC$3=1,CB80,IF(CC$2&lt;=$F$1,'PianificazionePMO(CFI-ACN)'!SN23+'PianificazionePMO(CFI-ACN)'!WQ23+'PianificazionePMO(CFI-ACN)'!AAT23,CB80+$I80))</f>
        <v>0</v>
      </c>
      <c r="CD80" s="374">
        <f>IF(CD$3=1,CC80,IF(CD$2&lt;=$F$1,'PianificazionePMO(CFI-ACN)'!SO23+'PianificazionePMO(CFI-ACN)'!WR23+'PianificazionePMO(CFI-ACN)'!AAU23,CC80+$I80))</f>
        <v>0</v>
      </c>
      <c r="CE80" s="374">
        <f>IF(CE$3=1,CD80,IF(CE$2&lt;=$F$1,'PianificazionePMO(CFI-ACN)'!SP23+'PianificazionePMO(CFI-ACN)'!WS23+'PianificazionePMO(CFI-ACN)'!AAV23,CD80+$I80))</f>
        <v>0</v>
      </c>
      <c r="CF80" s="374">
        <f>IF(CF$3=1,CE80,IF(CF$2&lt;=$F$1,'PianificazionePMO(CFI-ACN)'!SQ23+'PianificazionePMO(CFI-ACN)'!WT23+'PianificazionePMO(CFI-ACN)'!AAW23,CE80+$I80))</f>
        <v>0</v>
      </c>
      <c r="CG80" s="374">
        <f>IF(CG$3=1,CF80,IF(CG$2&lt;=$F$1,'PianificazionePMO(CFI-ACN)'!SR23+'PianificazionePMO(CFI-ACN)'!WU23+'PianificazionePMO(CFI-ACN)'!AAX23,CF80+$I80))</f>
        <v>0</v>
      </c>
      <c r="CH80" s="374">
        <f>IF(CH$3=1,CG80,IF(CH$2&lt;=$F$1,'PianificazionePMO(CFI-ACN)'!SS23+'PianificazionePMO(CFI-ACN)'!WV23+'PianificazionePMO(CFI-ACN)'!AAY23,CG80+$I80))</f>
        <v>0</v>
      </c>
      <c r="CI80" s="374">
        <f>IF(CI$3=1,CH80,IF(CI$2&lt;=$F$1,'PianificazionePMO(CFI-ACN)'!ST23+'PianificazionePMO(CFI-ACN)'!WW23+'PianificazionePMO(CFI-ACN)'!AAZ23,CH80+$I80))</f>
        <v>0</v>
      </c>
      <c r="CJ80" s="374">
        <f>IF(CJ$3=1,CI80,IF(CJ$2&lt;=$F$1,'PianificazionePMO(CFI-ACN)'!SU23+'PianificazionePMO(CFI-ACN)'!WX23+'PianificazionePMO(CFI-ACN)'!ABA23,CI80+$I80))</f>
        <v>0</v>
      </c>
      <c r="CK80" s="374">
        <f>IF(CK$3=1,CJ80,IF(CK$2&lt;=$F$1,'PianificazionePMO(CFI-ACN)'!SV23+'PianificazionePMO(CFI-ACN)'!WY23+'PianificazionePMO(CFI-ACN)'!ABB23,CJ80+$I80))</f>
        <v>0</v>
      </c>
      <c r="CL80" s="374">
        <f>IF(CL$3=1,CK80,IF(CL$2&lt;=$F$1,'PianificazionePMO(CFI-ACN)'!SW23+'PianificazionePMO(CFI-ACN)'!WZ23+'PianificazionePMO(CFI-ACN)'!ABC23,CK80+$I80))</f>
        <v>0</v>
      </c>
      <c r="CM80" s="374">
        <f>IF(CM$3=1,CL80,IF(CM$2&lt;=$F$1,'PianificazionePMO(CFI-ACN)'!SX23+'PianificazionePMO(CFI-ACN)'!XA23+'PianificazionePMO(CFI-ACN)'!ABD23,CL80+$I80))</f>
        <v>0</v>
      </c>
      <c r="CN80" s="374">
        <f>IF(CN$3=1,CM80,IF(CN$2&lt;=$F$1,'PianificazionePMO(CFI-ACN)'!SY23+'PianificazionePMO(CFI-ACN)'!XB23+'PianificazionePMO(CFI-ACN)'!ABE23,CM80+$I80))</f>
        <v>0</v>
      </c>
      <c r="CO80" s="374">
        <f>IF(CO$3=1,CN80,IF(CO$2&lt;=$F$1,'PianificazionePMO(CFI-ACN)'!SZ23+'PianificazionePMO(CFI-ACN)'!XC23+'PianificazionePMO(CFI-ACN)'!ABF23,CN80+$I80))</f>
        <v>0</v>
      </c>
      <c r="CP80" s="374">
        <f>IF(CP$3=1,CO80,IF(CP$2&lt;=$F$1,'PianificazionePMO(CFI-ACN)'!TA23+'PianificazionePMO(CFI-ACN)'!XD23+'PianificazionePMO(CFI-ACN)'!ABG23,CO80+$I80))</f>
        <v>0</v>
      </c>
      <c r="CQ80" s="374">
        <f>IF(CQ$3=1,CP80,IF(CQ$2&lt;=$F$1,'PianificazionePMO(CFI-ACN)'!TB23+'PianificazionePMO(CFI-ACN)'!XE23+'PianificazionePMO(CFI-ACN)'!ABH23,CP80+$I80))</f>
        <v>0</v>
      </c>
      <c r="CR80" s="374">
        <f>IF(CR$3=1,CQ80,IF(CR$2&lt;=$F$1,'PianificazionePMO(CFI-ACN)'!TC23+'PianificazionePMO(CFI-ACN)'!XF23+'PianificazionePMO(CFI-ACN)'!ABI23,CQ80+$I80))</f>
        <v>0</v>
      </c>
      <c r="CS80" s="374">
        <f>IF(CS$3=1,CR80,IF(CS$2&lt;=$F$1,'PianificazionePMO(CFI-ACN)'!TD23+'PianificazionePMO(CFI-ACN)'!XG23+'PianificazionePMO(CFI-ACN)'!ABJ23,CR80+$I80))</f>
        <v>0</v>
      </c>
      <c r="CT80" s="374">
        <f>IF(CT$3=1,CS80,IF(CT$2&lt;=$F$1,'PianificazionePMO(CFI-ACN)'!TE23+'PianificazionePMO(CFI-ACN)'!XH23+'PianificazionePMO(CFI-ACN)'!ABK23,CS80+$I80))</f>
        <v>0</v>
      </c>
      <c r="CU80" s="374">
        <f>IF(CU$3=1,CT80,IF(CU$2&lt;=$F$1,'PianificazionePMO(CFI-ACN)'!TF23+'PianificazionePMO(CFI-ACN)'!XI23+'PianificazionePMO(CFI-ACN)'!ABL23,CT80+$I80))</f>
        <v>0</v>
      </c>
      <c r="CV80" s="374">
        <f>IF(CV$3=1,CU80,IF(CV$2&lt;=$F$1,'PianificazionePMO(CFI-ACN)'!TG23+'PianificazionePMO(CFI-ACN)'!XJ23+'PianificazionePMO(CFI-ACN)'!ABM23,CU80+$I80))</f>
        <v>0</v>
      </c>
      <c r="CW80" s="374">
        <f>IF(CW$3=1,CV80,IF(CW$2&lt;=$F$1,'PianificazionePMO(CFI-ACN)'!TH23+'PianificazionePMO(CFI-ACN)'!XK23+'PianificazionePMO(CFI-ACN)'!ABN23,CV80+$I80))</f>
        <v>0</v>
      </c>
      <c r="CX80" s="374">
        <f>IF(CX$3=1,CW80,IF(CX$2&lt;=$F$1,'PianificazionePMO(CFI-ACN)'!TI23+'PianificazionePMO(CFI-ACN)'!XL23+'PianificazionePMO(CFI-ACN)'!ABO23,CW80+$I80))</f>
        <v>0</v>
      </c>
      <c r="CY80" s="374">
        <f>IF(CY$3=1,CX80,IF(CY$2&lt;=$F$1,'PianificazionePMO(CFI-ACN)'!TJ23+'PianificazionePMO(CFI-ACN)'!XM23+'PianificazionePMO(CFI-ACN)'!ABP23,CX80+$I80))</f>
        <v>0</v>
      </c>
      <c r="CZ80" s="374">
        <f>IF(CZ$3=1,CY80,IF(CZ$2&lt;=$F$1,'PianificazionePMO(CFI-ACN)'!TK23+'PianificazionePMO(CFI-ACN)'!XN23+'PianificazionePMO(CFI-ACN)'!ABQ23,CY80+$I80))</f>
        <v>0</v>
      </c>
      <c r="DA80" s="374">
        <f>IF(DA$3=1,CZ80,IF(DA$2&lt;=$F$1,'PianificazionePMO(CFI-ACN)'!TL23+'PianificazionePMO(CFI-ACN)'!XO23+'PianificazionePMO(CFI-ACN)'!ABR23,CZ80+$I80))</f>
        <v>0</v>
      </c>
      <c r="DB80" s="374">
        <f>IF(DB$3=1,DA80,IF(DB$2&lt;=$F$1,'PianificazionePMO(CFI-ACN)'!TM23+'PianificazionePMO(CFI-ACN)'!XP23+'PianificazionePMO(CFI-ACN)'!ABS23,DA80+$I80))</f>
        <v>0</v>
      </c>
      <c r="DC80" s="374">
        <f>IF(DC$3=1,DB80,IF(DC$2&lt;=$F$1,'PianificazionePMO(CFI-ACN)'!TN23+'PianificazionePMO(CFI-ACN)'!XQ23+'PianificazionePMO(CFI-ACN)'!ABT23,DB80+$I80))</f>
        <v>0</v>
      </c>
      <c r="DD80" s="374">
        <f>IF(DD$3=1,DC80,IF(DD$2&lt;=$F$1,'PianificazionePMO(CFI-ACN)'!TO23+'PianificazionePMO(CFI-ACN)'!XR23+'PianificazionePMO(CFI-ACN)'!ABU23,DC80+$I80))</f>
        <v>0</v>
      </c>
      <c r="DE80" s="374">
        <f>IF(DE$3=1,DD80,IF(DE$2&lt;=$F$1,'PianificazionePMO(CFI-ACN)'!TP23+'PianificazionePMO(CFI-ACN)'!XS23+'PianificazionePMO(CFI-ACN)'!ABV23,DD80+$I80))</f>
        <v>0</v>
      </c>
      <c r="DF80" s="374">
        <f>IF(DF$3=1,DE80,IF(DF$2&lt;=$F$1,'PianificazionePMO(CFI-ACN)'!TQ23+'PianificazionePMO(CFI-ACN)'!XT23+'PianificazionePMO(CFI-ACN)'!ABW23,DE80+$I80))</f>
        <v>0</v>
      </c>
      <c r="DG80" s="374">
        <f>IF(DG$3=1,DF80,IF(DG$2&lt;=$F$1,'PianificazionePMO(CFI-ACN)'!TR23+'PianificazionePMO(CFI-ACN)'!XU23+'PianificazionePMO(CFI-ACN)'!ABX23,DF80+$I80))</f>
        <v>0</v>
      </c>
      <c r="DH80" s="374">
        <f>IF(DH$3=1,DG80,IF(DH$2&lt;=$F$1,'PianificazionePMO(CFI-ACN)'!TS23+'PianificazionePMO(CFI-ACN)'!XV23+'PianificazionePMO(CFI-ACN)'!ABY23,DG80+$I80))</f>
        <v>0</v>
      </c>
      <c r="DI80" s="374">
        <f>IF(DI$3=1,DH80,IF(DI$2&lt;=$F$1,'PianificazionePMO(CFI-ACN)'!TT23+'PianificazionePMO(CFI-ACN)'!XW23+'PianificazionePMO(CFI-ACN)'!ABZ23,DH80+$I80))</f>
        <v>0</v>
      </c>
      <c r="DJ80" s="374">
        <f>IF(DJ$3=1,DI80,IF(DJ$2&lt;=$F$1,'PianificazionePMO(CFI-ACN)'!TU23+'PianificazionePMO(CFI-ACN)'!XX23+'PianificazionePMO(CFI-ACN)'!ACA23,DI80+$I80))</f>
        <v>0</v>
      </c>
      <c r="DK80" s="374"/>
      <c r="DL80" s="374"/>
      <c r="DM80" s="374"/>
      <c r="DN80" s="371"/>
      <c r="DO80" s="371"/>
      <c r="DP80" s="371"/>
      <c r="DQ80" s="371"/>
      <c r="DR80" s="371"/>
      <c r="DS80" s="371"/>
      <c r="DT80" s="371"/>
      <c r="DU80" s="371"/>
      <c r="DV80" s="371"/>
      <c r="DW80" s="371"/>
      <c r="DX80" s="371"/>
      <c r="DY80" s="371"/>
      <c r="DZ80" s="371"/>
      <c r="EA80" s="371"/>
      <c r="EB80" s="371"/>
      <c r="EC80" s="371"/>
      <c r="ED80" s="371"/>
      <c r="EE80" s="371"/>
      <c r="EF80" s="371"/>
      <c r="EG80" s="371"/>
      <c r="EH80" s="371"/>
      <c r="EI80" s="371"/>
      <c r="EJ80" s="371"/>
      <c r="EK80" s="371"/>
      <c r="EL80" s="371"/>
      <c r="EM80" s="371"/>
      <c r="EN80" s="371"/>
      <c r="EO80" s="371"/>
      <c r="EP80" s="371"/>
      <c r="EQ80" s="371"/>
      <c r="ER80" s="371"/>
      <c r="ES80" s="371"/>
      <c r="ET80" s="371"/>
      <c r="EU80" s="371"/>
      <c r="EV80" s="371"/>
      <c r="EW80" s="371"/>
      <c r="EX80" s="371"/>
      <c r="EY80" s="371"/>
      <c r="EZ80" s="371"/>
      <c r="FA80" s="371"/>
      <c r="FB80" s="371"/>
      <c r="FC80" s="371"/>
      <c r="FD80" s="371"/>
      <c r="FE80" s="371"/>
      <c r="FF80" s="371"/>
      <c r="FG80" s="371"/>
      <c r="FH80" s="371"/>
      <c r="FI80" s="371"/>
      <c r="FJ80" s="371"/>
    </row>
    <row r="81" spans="1:166" outlineLevel="1">
      <c r="A81" s="824"/>
      <c r="B81" s="362">
        <f t="shared" si="39"/>
        <v>0</v>
      </c>
      <c r="C81" s="362">
        <f t="shared" si="40"/>
        <v>0</v>
      </c>
      <c r="D81" s="362">
        <f t="shared" si="41"/>
        <v>0</v>
      </c>
      <c r="E81" s="369"/>
      <c r="F81" s="370"/>
      <c r="G81" s="369"/>
      <c r="H81" s="378"/>
      <c r="N81" s="374">
        <f>IF(N$3=1,M81,IF(N$2&lt;=$F$1,'PianificazionePMO(CFI-ACN)'!PY24+'PianificazionePMO(CFI-ACN)'!UB24+'PianificazionePMO(CFI-ACN)'!YE24,M81+$I81))</f>
        <v>0</v>
      </c>
      <c r="O81" s="374">
        <f>IF(O$3=1,N81,IF(O$2&lt;=$F$1,'PianificazionePMO(CFI-ACN)'!PZ24+'PianificazionePMO(CFI-ACN)'!UC24+'PianificazionePMO(CFI-ACN)'!YF24,N81+$I81))</f>
        <v>0</v>
      </c>
      <c r="P81" s="374">
        <f>IF(P$3=1,O81,IF(P$2&lt;=$F$1,'PianificazionePMO(CFI-ACN)'!QA24+'PianificazionePMO(CFI-ACN)'!UD24+'PianificazionePMO(CFI-ACN)'!YG24,O81+$I81))</f>
        <v>0</v>
      </c>
      <c r="Q81" s="374">
        <f>IF(Q$3=1,P81,IF(Q$2&lt;=$F$1,'PianificazionePMO(CFI-ACN)'!QB24+'PianificazionePMO(CFI-ACN)'!UE24+'PianificazionePMO(CFI-ACN)'!YH24,P81+$I81))</f>
        <v>0</v>
      </c>
      <c r="R81" s="374">
        <f>IF(R$3=1,Q81,IF(R$2&lt;=$F$1,'PianificazionePMO(CFI-ACN)'!QC24+'PianificazionePMO(CFI-ACN)'!UF24+'PianificazionePMO(CFI-ACN)'!YI24,Q81+$I81))</f>
        <v>0</v>
      </c>
      <c r="S81" s="374">
        <f>IF(S$3=1,R81,IF(S$2&lt;=$F$1,'PianificazionePMO(CFI-ACN)'!QD24+'PianificazionePMO(CFI-ACN)'!UG24+'PianificazionePMO(CFI-ACN)'!YJ24,R81+$I81))</f>
        <v>0</v>
      </c>
      <c r="T81" s="374">
        <f>IF(T$3=1,S81,IF(T$2&lt;=$F$1,'PianificazionePMO(CFI-ACN)'!QE24+'PianificazionePMO(CFI-ACN)'!UH24+'PianificazionePMO(CFI-ACN)'!YK24,S81+$I81))</f>
        <v>0</v>
      </c>
      <c r="U81" s="374">
        <f>IF(U$3=1,T81,IF(U$2&lt;=$F$1,'PianificazionePMO(CFI-ACN)'!QF24+'PianificazionePMO(CFI-ACN)'!UI24+'PianificazionePMO(CFI-ACN)'!YL24,T81+$I81))</f>
        <v>0</v>
      </c>
      <c r="V81" s="374">
        <f>IF(V$3=1,U81,IF(V$2&lt;=$F$1,'PianificazionePMO(CFI-ACN)'!QG24+'PianificazionePMO(CFI-ACN)'!UJ24+'PianificazionePMO(CFI-ACN)'!YM24,U81+$I81))</f>
        <v>0</v>
      </c>
      <c r="W81" s="374">
        <f>IF(W$3=1,V81,IF(W$2&lt;=$F$1,'PianificazionePMO(CFI-ACN)'!QH24+'PianificazionePMO(CFI-ACN)'!UK24+'PianificazionePMO(CFI-ACN)'!YN24,V81+$I81))</f>
        <v>0</v>
      </c>
      <c r="X81" s="374">
        <f>IF(X$3=1,W81,IF(X$2&lt;=$F$1,'PianificazionePMO(CFI-ACN)'!QI24+'PianificazionePMO(CFI-ACN)'!UL24+'PianificazionePMO(CFI-ACN)'!YO24,W81+$I81))</f>
        <v>0</v>
      </c>
      <c r="Y81" s="374">
        <f>IF(Y$3=1,X81,IF(Y$2&lt;=$F$1,'PianificazionePMO(CFI-ACN)'!QJ24+'PianificazionePMO(CFI-ACN)'!UM24+'PianificazionePMO(CFI-ACN)'!YP24,X81+$I81))</f>
        <v>0</v>
      </c>
      <c r="Z81" s="374">
        <f>IF(Z$3=1,Y81,IF(Z$2&lt;=$F$1,'PianificazionePMO(CFI-ACN)'!QK24+'PianificazionePMO(CFI-ACN)'!UN24+'PianificazionePMO(CFI-ACN)'!YQ24,Y81+$I81))</f>
        <v>0</v>
      </c>
      <c r="AA81" s="374">
        <f>IF(AA$3=1,Z81,IF(AA$2&lt;=$F$1,'PianificazionePMO(CFI-ACN)'!QL24+'PianificazionePMO(CFI-ACN)'!UO24+'PianificazionePMO(CFI-ACN)'!YR24,Z81+$I81))</f>
        <v>0</v>
      </c>
      <c r="AB81" s="374">
        <f>IF(AB$3=1,AA81,IF(AB$2&lt;=$F$1,'PianificazionePMO(CFI-ACN)'!QM24+'PianificazionePMO(CFI-ACN)'!UP24+'PianificazionePMO(CFI-ACN)'!YS24,AA81+$I81))</f>
        <v>0</v>
      </c>
      <c r="AC81" s="374">
        <f>IF(AC$3=1,AB81,IF(AC$2&lt;=$F$1,'PianificazionePMO(CFI-ACN)'!QN24+'PianificazionePMO(CFI-ACN)'!UQ24+'PianificazionePMO(CFI-ACN)'!YT24,AB81+$I81))</f>
        <v>0</v>
      </c>
      <c r="AD81" s="374">
        <f>IF(AD$3=1,AC81,IF(AD$2&lt;=$F$1,'PianificazionePMO(CFI-ACN)'!QO24+'PianificazionePMO(CFI-ACN)'!UR24+'PianificazionePMO(CFI-ACN)'!YU24,AC81+$I81))</f>
        <v>0</v>
      </c>
      <c r="AE81" s="374">
        <f>IF(AE$3=1,AD81,IF(AE$2&lt;=$F$1,'PianificazionePMO(CFI-ACN)'!QP24+'PianificazionePMO(CFI-ACN)'!US24+'PianificazionePMO(CFI-ACN)'!YV24,AD81+$I81))</f>
        <v>0</v>
      </c>
      <c r="AF81" s="374">
        <f>IF(AF$3=1,AE81,IF(AF$2&lt;=$F$1,'PianificazionePMO(CFI-ACN)'!QQ24+'PianificazionePMO(CFI-ACN)'!UT24+'PianificazionePMO(CFI-ACN)'!YW24,AE81+$I81))</f>
        <v>0</v>
      </c>
      <c r="AG81" s="374">
        <f>IF(AG$3=1,AF81,IF(AG$2&lt;=$F$1,'PianificazionePMO(CFI-ACN)'!QR24+'PianificazionePMO(CFI-ACN)'!UU24+'PianificazionePMO(CFI-ACN)'!YX24,AF81+$I81))</f>
        <v>0</v>
      </c>
      <c r="AH81" s="374">
        <f>IF(AH$3=1,AG81,IF(AH$2&lt;=$F$1,'PianificazionePMO(CFI-ACN)'!QS24+'PianificazionePMO(CFI-ACN)'!UV24+'PianificazionePMO(CFI-ACN)'!YY24,AG81+$I81))</f>
        <v>0</v>
      </c>
      <c r="AI81" s="374">
        <f>IF(AI$3=1,AH81,IF(AI$2&lt;=$F$1,'PianificazionePMO(CFI-ACN)'!QT24+'PianificazionePMO(CFI-ACN)'!UW24+'PianificazionePMO(CFI-ACN)'!YZ24,AH81+$I81))</f>
        <v>0</v>
      </c>
      <c r="AJ81" s="374">
        <f>IF(AJ$3=1,AI81,IF(AJ$2&lt;=$F$1,'PianificazionePMO(CFI-ACN)'!QU24+'PianificazionePMO(CFI-ACN)'!UX24+'PianificazionePMO(CFI-ACN)'!ZA24,AI81+$I81))</f>
        <v>0</v>
      </c>
      <c r="AK81" s="374">
        <f>IF(AK$3=1,AJ81,IF(AK$2&lt;=$F$1,'PianificazionePMO(CFI-ACN)'!QV24+'PianificazionePMO(CFI-ACN)'!UY24+'PianificazionePMO(CFI-ACN)'!ZB24,AJ81+$I81))</f>
        <v>0</v>
      </c>
      <c r="AL81" s="374">
        <f>IF(AL$3=1,AK81,IF(AL$2&lt;=$F$1,'PianificazionePMO(CFI-ACN)'!QW24+'PianificazionePMO(CFI-ACN)'!UZ24+'PianificazionePMO(CFI-ACN)'!ZC24,AK81+$I81))</f>
        <v>0</v>
      </c>
      <c r="AM81" s="374">
        <f>IF(AM$3=1,AL81,IF(AM$2&lt;=$F$1,'PianificazionePMO(CFI-ACN)'!QX24+'PianificazionePMO(CFI-ACN)'!VA24+'PianificazionePMO(CFI-ACN)'!ZD24,AL81+$I81))</f>
        <v>0</v>
      </c>
      <c r="AN81" s="374">
        <f>IF(AN$3=1,AM81,IF(AN$2&lt;=$F$1,'PianificazionePMO(CFI-ACN)'!QY24+'PianificazionePMO(CFI-ACN)'!VB24+'PianificazionePMO(CFI-ACN)'!ZE24,AM81+$I81))</f>
        <v>0</v>
      </c>
      <c r="AO81" s="374">
        <f>IF(AO$3=1,AN81,IF(AO$2&lt;=$F$1,'PianificazionePMO(CFI-ACN)'!QZ24+'PianificazionePMO(CFI-ACN)'!VC24+'PianificazionePMO(CFI-ACN)'!ZF24,AN81+$I81))</f>
        <v>0</v>
      </c>
      <c r="AP81" s="374">
        <f>IF(AP$3=1,AO81,IF(AP$2&lt;=$F$1,'PianificazionePMO(CFI-ACN)'!RA24+'PianificazionePMO(CFI-ACN)'!VD24+'PianificazionePMO(CFI-ACN)'!ZG24,AO81+$I81))</f>
        <v>0</v>
      </c>
      <c r="AQ81" s="374">
        <f>IF(AQ$3=1,AP81,IF(AQ$2&lt;=$F$1,'PianificazionePMO(CFI-ACN)'!RB24+'PianificazionePMO(CFI-ACN)'!VE24+'PianificazionePMO(CFI-ACN)'!ZH24,AP81+$I81))</f>
        <v>0</v>
      </c>
      <c r="AR81" s="374">
        <f>IF(AR$3=1,AQ81,IF(AR$2&lt;=$F$1,'PianificazionePMO(CFI-ACN)'!RC24+'PianificazionePMO(CFI-ACN)'!VF24+'PianificazionePMO(CFI-ACN)'!ZI24,AQ81+$I81))</f>
        <v>0</v>
      </c>
      <c r="AS81" s="374">
        <f>IF(AS$3=1,AR81,IF(AS$2&lt;=$F$1,'PianificazionePMO(CFI-ACN)'!RD24+'PianificazionePMO(CFI-ACN)'!VG24+'PianificazionePMO(CFI-ACN)'!ZJ24,AR81+$I81))</f>
        <v>0</v>
      </c>
      <c r="AT81" s="374">
        <f>IF(AT$3=1,AS81,IF(AT$2&lt;=$F$1,'PianificazionePMO(CFI-ACN)'!RE24+'PianificazionePMO(CFI-ACN)'!VH24+'PianificazionePMO(CFI-ACN)'!ZK24,AS81+$I81))</f>
        <v>0</v>
      </c>
      <c r="AU81" s="374">
        <f>IF(AU$3=1,AT81,IF(AU$2&lt;=$F$1,'PianificazionePMO(CFI-ACN)'!RF24+'PianificazionePMO(CFI-ACN)'!VI24+'PianificazionePMO(CFI-ACN)'!ZL24,AT81+$I81))</f>
        <v>0</v>
      </c>
      <c r="AV81" s="374">
        <f>IF(AV$3=1,AU81,IF(AV$2&lt;=$F$1,'PianificazionePMO(CFI-ACN)'!RG24+'PianificazionePMO(CFI-ACN)'!VJ24+'PianificazionePMO(CFI-ACN)'!ZM24,AU81+$I81))</f>
        <v>0</v>
      </c>
      <c r="AW81" s="374">
        <f>IF(AW$3=1,AV81,IF(AW$2&lt;=$F$1,'PianificazionePMO(CFI-ACN)'!RH24+'PianificazionePMO(CFI-ACN)'!VK24+'PianificazionePMO(CFI-ACN)'!ZN24,AV81+$I81))</f>
        <v>0</v>
      </c>
      <c r="AX81" s="374">
        <f>IF(AX$3=1,AW81,IF(AX$2&lt;=$F$1,'PianificazionePMO(CFI-ACN)'!RI24+'PianificazionePMO(CFI-ACN)'!VL24+'PianificazionePMO(CFI-ACN)'!ZO24,AW81+$I81))</f>
        <v>0</v>
      </c>
      <c r="AY81" s="374">
        <f>IF(AY$3=1,AX81,IF(AY$2&lt;=$F$1,'PianificazionePMO(CFI-ACN)'!RJ24+'PianificazionePMO(CFI-ACN)'!VM24+'PianificazionePMO(CFI-ACN)'!ZP24,AX81+$I81))</f>
        <v>0</v>
      </c>
      <c r="AZ81" s="374">
        <f>IF(AZ$3=1,AY81,IF(AZ$2&lt;=$F$1,'PianificazionePMO(CFI-ACN)'!RK24+'PianificazionePMO(CFI-ACN)'!VN24+'PianificazionePMO(CFI-ACN)'!ZQ24,AY81+$I81))</f>
        <v>0</v>
      </c>
      <c r="BA81" s="374">
        <f>IF(BA$3=1,AZ81,IF(BA$2&lt;=$F$1,'PianificazionePMO(CFI-ACN)'!RL24+'PianificazionePMO(CFI-ACN)'!VO24+'PianificazionePMO(CFI-ACN)'!ZR24,AZ81+$I81))</f>
        <v>0</v>
      </c>
      <c r="BB81" s="374">
        <f>IF(BB$3=1,BA81,IF(BB$2&lt;=$F$1,'PianificazionePMO(CFI-ACN)'!RM24+'PianificazionePMO(CFI-ACN)'!VP24+'PianificazionePMO(CFI-ACN)'!ZS24,BA81+$I81))</f>
        <v>0</v>
      </c>
      <c r="BC81" s="374">
        <f>IF(BC$3=1,BB81,IF(BC$2&lt;=$F$1,'PianificazionePMO(CFI-ACN)'!RN24+'PianificazionePMO(CFI-ACN)'!VQ24+'PianificazionePMO(CFI-ACN)'!ZT24,BB81+$I81))</f>
        <v>0</v>
      </c>
      <c r="BD81" s="374">
        <f>IF(BD$3=1,BC81,IF(BD$2&lt;=$F$1,'PianificazionePMO(CFI-ACN)'!RO24+'PianificazionePMO(CFI-ACN)'!VR24+'PianificazionePMO(CFI-ACN)'!ZU24,BC81+$I81))</f>
        <v>0</v>
      </c>
      <c r="BE81" s="374">
        <f>IF(BE$3=1,BD81,IF(BE$2&lt;=$F$1,'PianificazionePMO(CFI-ACN)'!RP24+'PianificazionePMO(CFI-ACN)'!VS24+'PianificazionePMO(CFI-ACN)'!ZV24,BD81+$I81))</f>
        <v>0</v>
      </c>
      <c r="BF81" s="374">
        <f>IF(BF$3=1,BE81,IF(BF$2&lt;=$F$1,'PianificazionePMO(CFI-ACN)'!RQ24+'PianificazionePMO(CFI-ACN)'!VT24+'PianificazionePMO(CFI-ACN)'!ZW24,BE81+$I81))</f>
        <v>0</v>
      </c>
      <c r="BG81" s="374">
        <f>IF(BG$3=1,BF81,IF(BG$2&lt;=$F$1,'PianificazionePMO(CFI-ACN)'!RR24+'PianificazionePMO(CFI-ACN)'!VU24+'PianificazionePMO(CFI-ACN)'!ZX24,BF81+$I81))</f>
        <v>0</v>
      </c>
      <c r="BH81" s="374">
        <f>IF(BH$3=1,BG81,IF(BH$2&lt;=$F$1,'PianificazionePMO(CFI-ACN)'!RS24+'PianificazionePMO(CFI-ACN)'!VV24+'PianificazionePMO(CFI-ACN)'!ZY24,BG81+$I81))</f>
        <v>0</v>
      </c>
      <c r="BI81" s="374">
        <f>IF(BI$3=1,BH81,IF(BI$2&lt;=$F$1,'PianificazionePMO(CFI-ACN)'!RT24+'PianificazionePMO(CFI-ACN)'!VW24+'PianificazionePMO(CFI-ACN)'!ZZ24,BH81+$I81))</f>
        <v>0</v>
      </c>
      <c r="BJ81" s="374">
        <f>IF(BJ$3=1,BI81,IF(BJ$2&lt;=$F$1,'PianificazionePMO(CFI-ACN)'!RU24+'PianificazionePMO(CFI-ACN)'!VX24+'PianificazionePMO(CFI-ACN)'!AAA24,BI81+$I81))</f>
        <v>0</v>
      </c>
      <c r="BK81" s="374">
        <f>IF(BK$3=1,BJ81,IF(BK$2&lt;=$F$1,'PianificazionePMO(CFI-ACN)'!RV24+'PianificazionePMO(CFI-ACN)'!VY24+'PianificazionePMO(CFI-ACN)'!AAB24,BJ81+$I81))</f>
        <v>0</v>
      </c>
      <c r="BL81" s="374">
        <f>IF(BL$3=1,BK81,IF(BL$2&lt;=$F$1,'PianificazionePMO(CFI-ACN)'!RW24+'PianificazionePMO(CFI-ACN)'!VZ24+'PianificazionePMO(CFI-ACN)'!AAC24,BK81+$I81))</f>
        <v>0</v>
      </c>
      <c r="BM81" s="374">
        <f>IF(BM$3=1,BL81,IF(BM$2&lt;=$F$1,'PianificazionePMO(CFI-ACN)'!RX24+'PianificazionePMO(CFI-ACN)'!WA24+'PianificazionePMO(CFI-ACN)'!AAD24,BL81+$I81))</f>
        <v>0</v>
      </c>
      <c r="BN81" s="374">
        <f>IF(BN$3=1,BM81,IF(BN$2&lt;=$F$1,'PianificazionePMO(CFI-ACN)'!RY24+'PianificazionePMO(CFI-ACN)'!WB24+'PianificazionePMO(CFI-ACN)'!AAE24,BM81+$I81))</f>
        <v>0</v>
      </c>
      <c r="BO81" s="374">
        <f>IF(BO$3=1,BN81,IF(BO$2&lt;=$F$1,'PianificazionePMO(CFI-ACN)'!RZ24+'PianificazionePMO(CFI-ACN)'!WC24+'PianificazionePMO(CFI-ACN)'!AAF24,BN81+$I81))</f>
        <v>0</v>
      </c>
      <c r="BP81" s="374">
        <f>IF(BP$3=1,BO81,IF(BP$2&lt;=$F$1,'PianificazionePMO(CFI-ACN)'!SA24+'PianificazionePMO(CFI-ACN)'!WD24+'PianificazionePMO(CFI-ACN)'!AAG24,BO81+$I81))</f>
        <v>0</v>
      </c>
      <c r="BQ81" s="374">
        <f>IF(BQ$3=1,BP81,IF(BQ$2&lt;=$F$1,'PianificazionePMO(CFI-ACN)'!SB24+'PianificazionePMO(CFI-ACN)'!WE24+'PianificazionePMO(CFI-ACN)'!AAH24,BP81+$I81))</f>
        <v>0</v>
      </c>
      <c r="BR81" s="374">
        <f>IF(BR$3=1,BQ81,IF(BR$2&lt;=$F$1,'PianificazionePMO(CFI-ACN)'!SC24+'PianificazionePMO(CFI-ACN)'!WF24+'PianificazionePMO(CFI-ACN)'!AAI24,BQ81+$I81))</f>
        <v>0</v>
      </c>
      <c r="BS81" s="374">
        <f>IF(BS$3=1,BR81,IF(BS$2&lt;=$F$1,'PianificazionePMO(CFI-ACN)'!SD24+'PianificazionePMO(CFI-ACN)'!WG24+'PianificazionePMO(CFI-ACN)'!AAJ24,BR81+$I81))</f>
        <v>0</v>
      </c>
      <c r="BT81" s="374">
        <f>IF(BT$3=1,BS81,IF(BT$2&lt;=$F$1,'PianificazionePMO(CFI-ACN)'!SE24+'PianificazionePMO(CFI-ACN)'!WH24+'PianificazionePMO(CFI-ACN)'!AAK24,BS81+$I81))</f>
        <v>0</v>
      </c>
      <c r="BU81" s="374">
        <f>IF(BU$3=1,BT81,IF(BU$2&lt;=$F$1,'PianificazionePMO(CFI-ACN)'!SF24+'PianificazionePMO(CFI-ACN)'!WI24+'PianificazionePMO(CFI-ACN)'!AAL24,BT81+$I81))</f>
        <v>0</v>
      </c>
      <c r="BV81" s="374">
        <f>IF(BV$3=1,BU81,IF(BV$2&lt;=$F$1,'PianificazionePMO(CFI-ACN)'!SG24+'PianificazionePMO(CFI-ACN)'!WJ24+'PianificazionePMO(CFI-ACN)'!AAM24,BU81+$I81))</f>
        <v>0</v>
      </c>
      <c r="BW81" s="374">
        <f>IF(BW$3=1,BV81,IF(BW$2&lt;=$F$1,'PianificazionePMO(CFI-ACN)'!SH24+'PianificazionePMO(CFI-ACN)'!WK24+'PianificazionePMO(CFI-ACN)'!AAN24,BV81+$I81))</f>
        <v>0</v>
      </c>
      <c r="BX81" s="374">
        <f>IF(BX$3=1,BW81,IF(BX$2&lt;=$F$1,'PianificazionePMO(CFI-ACN)'!SI24+'PianificazionePMO(CFI-ACN)'!WL24+'PianificazionePMO(CFI-ACN)'!AAO24,BW81+$I81))</f>
        <v>0</v>
      </c>
      <c r="BY81" s="374">
        <f>IF(BY$3=1,BX81,IF(BY$2&lt;=$F$1,'PianificazionePMO(CFI-ACN)'!SJ24+'PianificazionePMO(CFI-ACN)'!WM24+'PianificazionePMO(CFI-ACN)'!AAP24,BX81+$I81))</f>
        <v>0</v>
      </c>
      <c r="BZ81" s="374">
        <f>IF(BZ$3=1,BY81,IF(BZ$2&lt;=$F$1,'PianificazionePMO(CFI-ACN)'!SK24+'PianificazionePMO(CFI-ACN)'!WN24+'PianificazionePMO(CFI-ACN)'!AAQ24,BY81+$I81))</f>
        <v>0</v>
      </c>
      <c r="CA81" s="374">
        <f>IF(CA$3=1,BZ81,IF(CA$2&lt;=$F$1,'PianificazionePMO(CFI-ACN)'!SL24+'PianificazionePMO(CFI-ACN)'!WO24+'PianificazionePMO(CFI-ACN)'!AAR24,BZ81+$I81))</f>
        <v>0</v>
      </c>
      <c r="CB81" s="374">
        <f>IF(CB$3=1,CA81,IF(CB$2&lt;=$F$1,'PianificazionePMO(CFI-ACN)'!SM24+'PianificazionePMO(CFI-ACN)'!WP24+'PianificazionePMO(CFI-ACN)'!AAS24,CA81+$I81))</f>
        <v>0</v>
      </c>
      <c r="CC81" s="374">
        <f>IF(CC$3=1,CB81,IF(CC$2&lt;=$F$1,'PianificazionePMO(CFI-ACN)'!SN24+'PianificazionePMO(CFI-ACN)'!WQ24+'PianificazionePMO(CFI-ACN)'!AAT24,CB81+$I81))</f>
        <v>0</v>
      </c>
      <c r="CD81" s="374">
        <f>IF(CD$3=1,CC81,IF(CD$2&lt;=$F$1,'PianificazionePMO(CFI-ACN)'!SO24+'PianificazionePMO(CFI-ACN)'!WR24+'PianificazionePMO(CFI-ACN)'!AAU24,CC81+$I81))</f>
        <v>0</v>
      </c>
      <c r="CE81" s="374">
        <f>IF(CE$3=1,CD81,IF(CE$2&lt;=$F$1,'PianificazionePMO(CFI-ACN)'!SP24+'PianificazionePMO(CFI-ACN)'!WS24+'PianificazionePMO(CFI-ACN)'!AAV24,CD81+$I81))</f>
        <v>0</v>
      </c>
      <c r="CF81" s="374">
        <f>IF(CF$3=1,CE81,IF(CF$2&lt;=$F$1,'PianificazionePMO(CFI-ACN)'!SQ24+'PianificazionePMO(CFI-ACN)'!WT24+'PianificazionePMO(CFI-ACN)'!AAW24,CE81+$I81))</f>
        <v>0</v>
      </c>
      <c r="CG81" s="374">
        <f>IF(CG$3=1,CF81,IF(CG$2&lt;=$F$1,'PianificazionePMO(CFI-ACN)'!SR24+'PianificazionePMO(CFI-ACN)'!WU24+'PianificazionePMO(CFI-ACN)'!AAX24,CF81+$I81))</f>
        <v>0</v>
      </c>
      <c r="CH81" s="374">
        <f>IF(CH$3=1,CG81,IF(CH$2&lt;=$F$1,'PianificazionePMO(CFI-ACN)'!SS24+'PianificazionePMO(CFI-ACN)'!WV24+'PianificazionePMO(CFI-ACN)'!AAY24,CG81+$I81))</f>
        <v>0</v>
      </c>
      <c r="CI81" s="374">
        <f>IF(CI$3=1,CH81,IF(CI$2&lt;=$F$1,'PianificazionePMO(CFI-ACN)'!ST24+'PianificazionePMO(CFI-ACN)'!WW24+'PianificazionePMO(CFI-ACN)'!AAZ24,CH81+$I81))</f>
        <v>0</v>
      </c>
      <c r="CJ81" s="374">
        <f>IF(CJ$3=1,CI81,IF(CJ$2&lt;=$F$1,'PianificazionePMO(CFI-ACN)'!SU24+'PianificazionePMO(CFI-ACN)'!WX24+'PianificazionePMO(CFI-ACN)'!ABA24,CI81+$I81))</f>
        <v>0</v>
      </c>
      <c r="CK81" s="374">
        <f>IF(CK$3=1,CJ81,IF(CK$2&lt;=$F$1,'PianificazionePMO(CFI-ACN)'!SV24+'PianificazionePMO(CFI-ACN)'!WY24+'PianificazionePMO(CFI-ACN)'!ABB24,CJ81+$I81))</f>
        <v>0</v>
      </c>
      <c r="CL81" s="374">
        <f>IF(CL$3=1,CK81,IF(CL$2&lt;=$F$1,'PianificazionePMO(CFI-ACN)'!SW24+'PianificazionePMO(CFI-ACN)'!WZ24+'PianificazionePMO(CFI-ACN)'!ABC24,CK81+$I81))</f>
        <v>0</v>
      </c>
      <c r="CM81" s="374">
        <f>IF(CM$3=1,CL81,IF(CM$2&lt;=$F$1,'PianificazionePMO(CFI-ACN)'!SX24+'PianificazionePMO(CFI-ACN)'!XA24+'PianificazionePMO(CFI-ACN)'!ABD24,CL81+$I81))</f>
        <v>0</v>
      </c>
      <c r="CN81" s="374">
        <f>IF(CN$3=1,CM81,IF(CN$2&lt;=$F$1,'PianificazionePMO(CFI-ACN)'!SY24+'PianificazionePMO(CFI-ACN)'!XB24+'PianificazionePMO(CFI-ACN)'!ABE24,CM81+$I81))</f>
        <v>0</v>
      </c>
      <c r="CO81" s="374">
        <f>IF(CO$3=1,CN81,IF(CO$2&lt;=$F$1,'PianificazionePMO(CFI-ACN)'!SZ24+'PianificazionePMO(CFI-ACN)'!XC24+'PianificazionePMO(CFI-ACN)'!ABF24,CN81+$I81))</f>
        <v>0</v>
      </c>
      <c r="CP81" s="374">
        <f>IF(CP$3=1,CO81,IF(CP$2&lt;=$F$1,'PianificazionePMO(CFI-ACN)'!TA24+'PianificazionePMO(CFI-ACN)'!XD24+'PianificazionePMO(CFI-ACN)'!ABG24,CO81+$I81))</f>
        <v>0</v>
      </c>
      <c r="CQ81" s="374">
        <f>IF(CQ$3=1,CP81,IF(CQ$2&lt;=$F$1,'PianificazionePMO(CFI-ACN)'!TB24+'PianificazionePMO(CFI-ACN)'!XE24+'PianificazionePMO(CFI-ACN)'!ABH24,CP81+$I81))</f>
        <v>0</v>
      </c>
      <c r="CR81" s="374">
        <f>IF(CR$3=1,CQ81,IF(CR$2&lt;=$F$1,'PianificazionePMO(CFI-ACN)'!TC24+'PianificazionePMO(CFI-ACN)'!XF24+'PianificazionePMO(CFI-ACN)'!ABI24,CQ81+$I81))</f>
        <v>0</v>
      </c>
      <c r="CS81" s="374">
        <f>IF(CS$3=1,CR81,IF(CS$2&lt;=$F$1,'PianificazionePMO(CFI-ACN)'!TD24+'PianificazionePMO(CFI-ACN)'!XG24+'PianificazionePMO(CFI-ACN)'!ABJ24,CR81+$I81))</f>
        <v>0</v>
      </c>
      <c r="CT81" s="374">
        <f>IF(CT$3=1,CS81,IF(CT$2&lt;=$F$1,'PianificazionePMO(CFI-ACN)'!TE24+'PianificazionePMO(CFI-ACN)'!XH24+'PianificazionePMO(CFI-ACN)'!ABK24,CS81+$I81))</f>
        <v>0</v>
      </c>
      <c r="CU81" s="374">
        <f>IF(CU$3=1,CT81,IF(CU$2&lt;=$F$1,'PianificazionePMO(CFI-ACN)'!TF24+'PianificazionePMO(CFI-ACN)'!XI24+'PianificazionePMO(CFI-ACN)'!ABL24,CT81+$I81))</f>
        <v>0</v>
      </c>
      <c r="CV81" s="374">
        <f>IF(CV$3=1,CU81,IF(CV$2&lt;=$F$1,'PianificazionePMO(CFI-ACN)'!TG24+'PianificazionePMO(CFI-ACN)'!XJ24+'PianificazionePMO(CFI-ACN)'!ABM24,CU81+$I81))</f>
        <v>0</v>
      </c>
      <c r="CW81" s="374">
        <f>IF(CW$3=1,CV81,IF(CW$2&lt;=$F$1,'PianificazionePMO(CFI-ACN)'!TH24+'PianificazionePMO(CFI-ACN)'!XK24+'PianificazionePMO(CFI-ACN)'!ABN24,CV81+$I81))</f>
        <v>0</v>
      </c>
      <c r="CX81" s="374">
        <f>IF(CX$3=1,CW81,IF(CX$2&lt;=$F$1,'PianificazionePMO(CFI-ACN)'!TI24+'PianificazionePMO(CFI-ACN)'!XL24+'PianificazionePMO(CFI-ACN)'!ABO24,CW81+$I81))</f>
        <v>0</v>
      </c>
      <c r="CY81" s="374">
        <f>IF(CY$3=1,CX81,IF(CY$2&lt;=$F$1,'PianificazionePMO(CFI-ACN)'!TJ24+'PianificazionePMO(CFI-ACN)'!XM24+'PianificazionePMO(CFI-ACN)'!ABP24,CX81+$I81))</f>
        <v>0</v>
      </c>
      <c r="CZ81" s="374">
        <f>IF(CZ$3=1,CY81,IF(CZ$2&lt;=$F$1,'PianificazionePMO(CFI-ACN)'!TK24+'PianificazionePMO(CFI-ACN)'!XN24+'PianificazionePMO(CFI-ACN)'!ABQ24,CY81+$I81))</f>
        <v>0</v>
      </c>
      <c r="DA81" s="374">
        <f>IF(DA$3=1,CZ81,IF(DA$2&lt;=$F$1,'PianificazionePMO(CFI-ACN)'!TL24+'PianificazionePMO(CFI-ACN)'!XO24+'PianificazionePMO(CFI-ACN)'!ABR24,CZ81+$I81))</f>
        <v>0</v>
      </c>
      <c r="DB81" s="374">
        <f>IF(DB$3=1,DA81,IF(DB$2&lt;=$F$1,'PianificazionePMO(CFI-ACN)'!TM24+'PianificazionePMO(CFI-ACN)'!XP24+'PianificazionePMO(CFI-ACN)'!ABS24,DA81+$I81))</f>
        <v>0</v>
      </c>
      <c r="DC81" s="374">
        <f>IF(DC$3=1,DB81,IF(DC$2&lt;=$F$1,'PianificazionePMO(CFI-ACN)'!TN24+'PianificazionePMO(CFI-ACN)'!XQ24+'PianificazionePMO(CFI-ACN)'!ABT24,DB81+$I81))</f>
        <v>0</v>
      </c>
      <c r="DD81" s="374">
        <f>IF(DD$3=1,DC81,IF(DD$2&lt;=$F$1,'PianificazionePMO(CFI-ACN)'!TO24+'PianificazionePMO(CFI-ACN)'!XR24+'PianificazionePMO(CFI-ACN)'!ABU24,DC81+$I81))</f>
        <v>0</v>
      </c>
      <c r="DE81" s="374">
        <f>IF(DE$3=1,DD81,IF(DE$2&lt;=$F$1,'PianificazionePMO(CFI-ACN)'!TP24+'PianificazionePMO(CFI-ACN)'!XS24+'PianificazionePMO(CFI-ACN)'!ABV24,DD81+$I81))</f>
        <v>0</v>
      </c>
      <c r="DF81" s="374">
        <f>IF(DF$3=1,DE81,IF(DF$2&lt;=$F$1,'PianificazionePMO(CFI-ACN)'!TQ24+'PianificazionePMO(CFI-ACN)'!XT24+'PianificazionePMO(CFI-ACN)'!ABW24,DE81+$I81))</f>
        <v>0</v>
      </c>
      <c r="DG81" s="374">
        <f>IF(DG$3=1,DF81,IF(DG$2&lt;=$F$1,'PianificazionePMO(CFI-ACN)'!TR24+'PianificazionePMO(CFI-ACN)'!XU24+'PianificazionePMO(CFI-ACN)'!ABX24,DF81+$I81))</f>
        <v>0</v>
      </c>
      <c r="DH81" s="374">
        <f>IF(DH$3=1,DG81,IF(DH$2&lt;=$F$1,'PianificazionePMO(CFI-ACN)'!TS24+'PianificazionePMO(CFI-ACN)'!XV24+'PianificazionePMO(CFI-ACN)'!ABY24,DG81+$I81))</f>
        <v>0</v>
      </c>
      <c r="DI81" s="374">
        <f>IF(DI$3=1,DH81,IF(DI$2&lt;=$F$1,'PianificazionePMO(CFI-ACN)'!TT24+'PianificazionePMO(CFI-ACN)'!XW24+'PianificazionePMO(CFI-ACN)'!ABZ24,DH81+$I81))</f>
        <v>0</v>
      </c>
      <c r="DJ81" s="374">
        <f>IF(DJ$3=1,DI81,IF(DJ$2&lt;=$F$1,'PianificazionePMO(CFI-ACN)'!TU24+'PianificazionePMO(CFI-ACN)'!XX24+'PianificazionePMO(CFI-ACN)'!ACA24,DI81+$I81))</f>
        <v>0</v>
      </c>
      <c r="DK81" s="374"/>
      <c r="DL81" s="374"/>
      <c r="DM81" s="374"/>
      <c r="DN81" s="371"/>
      <c r="DO81" s="371"/>
      <c r="DP81" s="371"/>
      <c r="DQ81" s="371"/>
      <c r="DR81" s="371"/>
      <c r="DS81" s="371"/>
      <c r="DT81" s="371"/>
      <c r="DU81" s="371"/>
      <c r="DV81" s="371"/>
      <c r="DW81" s="371"/>
      <c r="DX81" s="371"/>
      <c r="DY81" s="371"/>
      <c r="DZ81" s="371"/>
      <c r="EA81" s="371"/>
      <c r="EB81" s="371"/>
      <c r="EC81" s="371"/>
      <c r="ED81" s="371"/>
      <c r="EE81" s="371"/>
      <c r="EF81" s="371"/>
      <c r="EG81" s="371"/>
      <c r="EH81" s="371"/>
      <c r="EI81" s="371"/>
      <c r="EJ81" s="371"/>
      <c r="EK81" s="371"/>
      <c r="EL81" s="371"/>
      <c r="EM81" s="371"/>
      <c r="EN81" s="371"/>
      <c r="EO81" s="371"/>
      <c r="EP81" s="371"/>
      <c r="EQ81" s="371"/>
      <c r="ER81" s="371"/>
      <c r="ES81" s="371"/>
      <c r="ET81" s="371"/>
      <c r="EU81" s="371"/>
      <c r="EV81" s="371"/>
      <c r="EW81" s="371"/>
      <c r="EX81" s="371"/>
      <c r="EY81" s="371"/>
      <c r="EZ81" s="371"/>
      <c r="FA81" s="371"/>
      <c r="FB81" s="371"/>
      <c r="FC81" s="371"/>
      <c r="FD81" s="371"/>
      <c r="FE81" s="371"/>
      <c r="FF81" s="371"/>
      <c r="FG81" s="371"/>
      <c r="FH81" s="371"/>
      <c r="FI81" s="371"/>
      <c r="FJ81" s="371"/>
    </row>
    <row r="82" spans="1:166" outlineLevel="1">
      <c r="A82" s="824"/>
      <c r="B82" s="362">
        <f t="shared" si="39"/>
        <v>0</v>
      </c>
      <c r="C82" s="362">
        <f t="shared" si="40"/>
        <v>0</v>
      </c>
      <c r="D82" s="362">
        <f t="shared" si="41"/>
        <v>0</v>
      </c>
      <c r="E82" s="369"/>
      <c r="F82" s="370"/>
      <c r="G82" s="369"/>
      <c r="H82" s="378"/>
      <c r="N82" s="374">
        <f>IF(N$3=1,M82,IF(N$2&lt;=$F$1,'PianificazionePMO(CFI-ACN)'!PY25+'PianificazionePMO(CFI-ACN)'!UB25+'PianificazionePMO(CFI-ACN)'!YE25,M82+$I82))</f>
        <v>0</v>
      </c>
      <c r="O82" s="374">
        <f>IF(O$3=1,N82,IF(O$2&lt;=$F$1,'PianificazionePMO(CFI-ACN)'!PZ25+'PianificazionePMO(CFI-ACN)'!UC25+'PianificazionePMO(CFI-ACN)'!YF25,N82+$I82))</f>
        <v>0</v>
      </c>
      <c r="P82" s="374">
        <f>IF(P$3=1,O82,IF(P$2&lt;=$F$1,'PianificazionePMO(CFI-ACN)'!QA25+'PianificazionePMO(CFI-ACN)'!UD25+'PianificazionePMO(CFI-ACN)'!YG25,O82+$I82))</f>
        <v>0</v>
      </c>
      <c r="Q82" s="374">
        <f>IF(Q$3=1,P82,IF(Q$2&lt;=$F$1,'PianificazionePMO(CFI-ACN)'!QB25+'PianificazionePMO(CFI-ACN)'!UE25+'PianificazionePMO(CFI-ACN)'!YH25,P82+$I82))</f>
        <v>0</v>
      </c>
      <c r="R82" s="374">
        <f>IF(R$3=1,Q82,IF(R$2&lt;=$F$1,'PianificazionePMO(CFI-ACN)'!QC25+'PianificazionePMO(CFI-ACN)'!UF25+'PianificazionePMO(CFI-ACN)'!YI25,Q82+$I82))</f>
        <v>0</v>
      </c>
      <c r="S82" s="374">
        <f>IF(S$3=1,R82,IF(S$2&lt;=$F$1,'PianificazionePMO(CFI-ACN)'!QD25+'PianificazionePMO(CFI-ACN)'!UG25+'PianificazionePMO(CFI-ACN)'!YJ25,R82+$I82))</f>
        <v>0</v>
      </c>
      <c r="T82" s="374">
        <f>IF(T$3=1,S82,IF(T$2&lt;=$F$1,'PianificazionePMO(CFI-ACN)'!QE25+'PianificazionePMO(CFI-ACN)'!UH25+'PianificazionePMO(CFI-ACN)'!YK25,S82+$I82))</f>
        <v>0</v>
      </c>
      <c r="U82" s="374">
        <f>IF(U$3=1,T82,IF(U$2&lt;=$F$1,'PianificazionePMO(CFI-ACN)'!QF25+'PianificazionePMO(CFI-ACN)'!UI25+'PianificazionePMO(CFI-ACN)'!YL25,T82+$I82))</f>
        <v>0</v>
      </c>
      <c r="V82" s="374">
        <f>IF(V$3=1,U82,IF(V$2&lt;=$F$1,'PianificazionePMO(CFI-ACN)'!QG25+'PianificazionePMO(CFI-ACN)'!UJ25+'PianificazionePMO(CFI-ACN)'!YM25,U82+$I82))</f>
        <v>0</v>
      </c>
      <c r="W82" s="374">
        <f>IF(W$3=1,V82,IF(W$2&lt;=$F$1,'PianificazionePMO(CFI-ACN)'!QH25+'PianificazionePMO(CFI-ACN)'!UK25+'PianificazionePMO(CFI-ACN)'!YN25,V82+$I82))</f>
        <v>0</v>
      </c>
      <c r="X82" s="374">
        <f>IF(X$3=1,W82,IF(X$2&lt;=$F$1,'PianificazionePMO(CFI-ACN)'!QI25+'PianificazionePMO(CFI-ACN)'!UL25+'PianificazionePMO(CFI-ACN)'!YO25,W82+$I82))</f>
        <v>0</v>
      </c>
      <c r="Y82" s="374">
        <f>IF(Y$3=1,X82,IF(Y$2&lt;=$F$1,'PianificazionePMO(CFI-ACN)'!QJ25+'PianificazionePMO(CFI-ACN)'!UM25+'PianificazionePMO(CFI-ACN)'!YP25,X82+$I82))</f>
        <v>0</v>
      </c>
      <c r="Z82" s="374">
        <f>IF(Z$3=1,Y82,IF(Z$2&lt;=$F$1,'PianificazionePMO(CFI-ACN)'!QK25+'PianificazionePMO(CFI-ACN)'!UN25+'PianificazionePMO(CFI-ACN)'!YQ25,Y82+$I82))</f>
        <v>0</v>
      </c>
      <c r="AA82" s="374">
        <f>IF(AA$3=1,Z82,IF(AA$2&lt;=$F$1,'PianificazionePMO(CFI-ACN)'!QL25+'PianificazionePMO(CFI-ACN)'!UO25+'PianificazionePMO(CFI-ACN)'!YR25,Z82+$I82))</f>
        <v>0</v>
      </c>
      <c r="AB82" s="374">
        <f>IF(AB$3=1,AA82,IF(AB$2&lt;=$F$1,'PianificazionePMO(CFI-ACN)'!QM25+'PianificazionePMO(CFI-ACN)'!UP25+'PianificazionePMO(CFI-ACN)'!YS25,AA82+$I82))</f>
        <v>0</v>
      </c>
      <c r="AC82" s="374">
        <f>IF(AC$3=1,AB82,IF(AC$2&lt;=$F$1,'PianificazionePMO(CFI-ACN)'!QN25+'PianificazionePMO(CFI-ACN)'!UQ25+'PianificazionePMO(CFI-ACN)'!YT25,AB82+$I82))</f>
        <v>0</v>
      </c>
      <c r="AD82" s="374">
        <f>IF(AD$3=1,AC82,IF(AD$2&lt;=$F$1,'PianificazionePMO(CFI-ACN)'!QO25+'PianificazionePMO(CFI-ACN)'!UR25+'PianificazionePMO(CFI-ACN)'!YU25,AC82+$I82))</f>
        <v>0</v>
      </c>
      <c r="AE82" s="374">
        <f>IF(AE$3=1,AD82,IF(AE$2&lt;=$F$1,'PianificazionePMO(CFI-ACN)'!QP25+'PianificazionePMO(CFI-ACN)'!US25+'PianificazionePMO(CFI-ACN)'!YV25,AD82+$I82))</f>
        <v>0</v>
      </c>
      <c r="AF82" s="374">
        <f>IF(AF$3=1,AE82,IF(AF$2&lt;=$F$1,'PianificazionePMO(CFI-ACN)'!QQ25+'PianificazionePMO(CFI-ACN)'!UT25+'PianificazionePMO(CFI-ACN)'!YW25,AE82+$I82))</f>
        <v>0</v>
      </c>
      <c r="AG82" s="374">
        <f>IF(AG$3=1,AF82,IF(AG$2&lt;=$F$1,'PianificazionePMO(CFI-ACN)'!QR25+'PianificazionePMO(CFI-ACN)'!UU25+'PianificazionePMO(CFI-ACN)'!YX25,AF82+$I82))</f>
        <v>0</v>
      </c>
      <c r="AH82" s="374">
        <f>IF(AH$3=1,AG82,IF(AH$2&lt;=$F$1,'PianificazionePMO(CFI-ACN)'!QS25+'PianificazionePMO(CFI-ACN)'!UV25+'PianificazionePMO(CFI-ACN)'!YY25,AG82+$I82))</f>
        <v>0</v>
      </c>
      <c r="AI82" s="374">
        <f>IF(AI$3=1,AH82,IF(AI$2&lt;=$F$1,'PianificazionePMO(CFI-ACN)'!QT25+'PianificazionePMO(CFI-ACN)'!UW25+'PianificazionePMO(CFI-ACN)'!YZ25,AH82+$I82))</f>
        <v>0</v>
      </c>
      <c r="AJ82" s="374">
        <f>IF(AJ$3=1,AI82,IF(AJ$2&lt;=$F$1,'PianificazionePMO(CFI-ACN)'!QU25+'PianificazionePMO(CFI-ACN)'!UX25+'PianificazionePMO(CFI-ACN)'!ZA25,AI82+$I82))</f>
        <v>0</v>
      </c>
      <c r="AK82" s="374">
        <f>IF(AK$3=1,AJ82,IF(AK$2&lt;=$F$1,'PianificazionePMO(CFI-ACN)'!QV25+'PianificazionePMO(CFI-ACN)'!UY25+'PianificazionePMO(CFI-ACN)'!ZB25,AJ82+$I82))</f>
        <v>0</v>
      </c>
      <c r="AL82" s="374">
        <f>IF(AL$3=1,AK82,IF(AL$2&lt;=$F$1,'PianificazionePMO(CFI-ACN)'!QW25+'PianificazionePMO(CFI-ACN)'!UZ25+'PianificazionePMO(CFI-ACN)'!ZC25,AK82+$I82))</f>
        <v>0</v>
      </c>
      <c r="AM82" s="374">
        <f>IF(AM$3=1,AL82,IF(AM$2&lt;=$F$1,'PianificazionePMO(CFI-ACN)'!QX25+'PianificazionePMO(CFI-ACN)'!VA25+'PianificazionePMO(CFI-ACN)'!ZD25,AL82+$I82))</f>
        <v>0</v>
      </c>
      <c r="AN82" s="374">
        <f>IF(AN$3=1,AM82,IF(AN$2&lt;=$F$1,'PianificazionePMO(CFI-ACN)'!QY25+'PianificazionePMO(CFI-ACN)'!VB25+'PianificazionePMO(CFI-ACN)'!ZE25,AM82+$I82))</f>
        <v>0</v>
      </c>
      <c r="AO82" s="374">
        <f>IF(AO$3=1,AN82,IF(AO$2&lt;=$F$1,'PianificazionePMO(CFI-ACN)'!QZ25+'PianificazionePMO(CFI-ACN)'!VC25+'PianificazionePMO(CFI-ACN)'!ZF25,AN82+$I82))</f>
        <v>0</v>
      </c>
      <c r="AP82" s="374">
        <f>IF(AP$3=1,AO82,IF(AP$2&lt;=$F$1,'PianificazionePMO(CFI-ACN)'!RA25+'PianificazionePMO(CFI-ACN)'!VD25+'PianificazionePMO(CFI-ACN)'!ZG25,AO82+$I82))</f>
        <v>0</v>
      </c>
      <c r="AQ82" s="374">
        <f>IF(AQ$3=1,AP82,IF(AQ$2&lt;=$F$1,'PianificazionePMO(CFI-ACN)'!RB25+'PianificazionePMO(CFI-ACN)'!VE25+'PianificazionePMO(CFI-ACN)'!ZH25,AP82+$I82))</f>
        <v>0</v>
      </c>
      <c r="AR82" s="374">
        <f>IF(AR$3=1,AQ82,IF(AR$2&lt;=$F$1,'PianificazionePMO(CFI-ACN)'!RC25+'PianificazionePMO(CFI-ACN)'!VF25+'PianificazionePMO(CFI-ACN)'!ZI25,AQ82+$I82))</f>
        <v>0</v>
      </c>
      <c r="AS82" s="374">
        <f>IF(AS$3=1,AR82,IF(AS$2&lt;=$F$1,'PianificazionePMO(CFI-ACN)'!RD25+'PianificazionePMO(CFI-ACN)'!VG25+'PianificazionePMO(CFI-ACN)'!ZJ25,AR82+$I82))</f>
        <v>0</v>
      </c>
      <c r="AT82" s="374">
        <f>IF(AT$3=1,AS82,IF(AT$2&lt;=$F$1,'PianificazionePMO(CFI-ACN)'!RE25+'PianificazionePMO(CFI-ACN)'!VH25+'PianificazionePMO(CFI-ACN)'!ZK25,AS82+$I82))</f>
        <v>0</v>
      </c>
      <c r="AU82" s="374">
        <f>IF(AU$3=1,AT82,IF(AU$2&lt;=$F$1,'PianificazionePMO(CFI-ACN)'!RF25+'PianificazionePMO(CFI-ACN)'!VI25+'PianificazionePMO(CFI-ACN)'!ZL25,AT82+$I82))</f>
        <v>0</v>
      </c>
      <c r="AV82" s="374">
        <f>IF(AV$3=1,AU82,IF(AV$2&lt;=$F$1,'PianificazionePMO(CFI-ACN)'!RG25+'PianificazionePMO(CFI-ACN)'!VJ25+'PianificazionePMO(CFI-ACN)'!ZM25,AU82+$I82))</f>
        <v>0</v>
      </c>
      <c r="AW82" s="374">
        <f>IF(AW$3=1,AV82,IF(AW$2&lt;=$F$1,'PianificazionePMO(CFI-ACN)'!RH25+'PianificazionePMO(CFI-ACN)'!VK25+'PianificazionePMO(CFI-ACN)'!ZN25,AV82+$I82))</f>
        <v>0</v>
      </c>
      <c r="AX82" s="374">
        <f>IF(AX$3=1,AW82,IF(AX$2&lt;=$F$1,'PianificazionePMO(CFI-ACN)'!RI25+'PianificazionePMO(CFI-ACN)'!VL25+'PianificazionePMO(CFI-ACN)'!ZO25,AW82+$I82))</f>
        <v>0</v>
      </c>
      <c r="AY82" s="374">
        <f>IF(AY$3=1,AX82,IF(AY$2&lt;=$F$1,'PianificazionePMO(CFI-ACN)'!RJ25+'PianificazionePMO(CFI-ACN)'!VM25+'PianificazionePMO(CFI-ACN)'!ZP25,AX82+$I82))</f>
        <v>0</v>
      </c>
      <c r="AZ82" s="374">
        <f>IF(AZ$3=1,AY82,IF(AZ$2&lt;=$F$1,'PianificazionePMO(CFI-ACN)'!RK25+'PianificazionePMO(CFI-ACN)'!VN25+'PianificazionePMO(CFI-ACN)'!ZQ25,AY82+$I82))</f>
        <v>0</v>
      </c>
      <c r="BA82" s="374">
        <f>IF(BA$3=1,AZ82,IF(BA$2&lt;=$F$1,'PianificazionePMO(CFI-ACN)'!RL25+'PianificazionePMO(CFI-ACN)'!VO25+'PianificazionePMO(CFI-ACN)'!ZR25,AZ82+$I82))</f>
        <v>0</v>
      </c>
      <c r="BB82" s="374">
        <f>IF(BB$3=1,BA82,IF(BB$2&lt;=$F$1,'PianificazionePMO(CFI-ACN)'!RM25+'PianificazionePMO(CFI-ACN)'!VP25+'PianificazionePMO(CFI-ACN)'!ZS25,BA82+$I82))</f>
        <v>0</v>
      </c>
      <c r="BC82" s="374">
        <f>IF(BC$3=1,BB82,IF(BC$2&lt;=$F$1,'PianificazionePMO(CFI-ACN)'!RN25+'PianificazionePMO(CFI-ACN)'!VQ25+'PianificazionePMO(CFI-ACN)'!ZT25,BB82+$I82))</f>
        <v>0</v>
      </c>
      <c r="BD82" s="374">
        <f>IF(BD$3=1,BC82,IF(BD$2&lt;=$F$1,'PianificazionePMO(CFI-ACN)'!RO25+'PianificazionePMO(CFI-ACN)'!VR25+'PianificazionePMO(CFI-ACN)'!ZU25,BC82+$I82))</f>
        <v>0</v>
      </c>
      <c r="BE82" s="374">
        <f>IF(BE$3=1,BD82,IF(BE$2&lt;=$F$1,'PianificazionePMO(CFI-ACN)'!RP25+'PianificazionePMO(CFI-ACN)'!VS25+'PianificazionePMO(CFI-ACN)'!ZV25,BD82+$I82))</f>
        <v>0</v>
      </c>
      <c r="BF82" s="374">
        <f>IF(BF$3=1,BE82,IF(BF$2&lt;=$F$1,'PianificazionePMO(CFI-ACN)'!RQ25+'PianificazionePMO(CFI-ACN)'!VT25+'PianificazionePMO(CFI-ACN)'!ZW25,BE82+$I82))</f>
        <v>0</v>
      </c>
      <c r="BG82" s="374">
        <f>IF(BG$3=1,BF82,IF(BG$2&lt;=$F$1,'PianificazionePMO(CFI-ACN)'!RR25+'PianificazionePMO(CFI-ACN)'!VU25+'PianificazionePMO(CFI-ACN)'!ZX25,BF82+$I82))</f>
        <v>0</v>
      </c>
      <c r="BH82" s="374">
        <f>IF(BH$3=1,BG82,IF(BH$2&lt;=$F$1,'PianificazionePMO(CFI-ACN)'!RS25+'PianificazionePMO(CFI-ACN)'!VV25+'PianificazionePMO(CFI-ACN)'!ZY25,BG82+$I82))</f>
        <v>0</v>
      </c>
      <c r="BI82" s="374">
        <f>IF(BI$3=1,BH82,IF(BI$2&lt;=$F$1,'PianificazionePMO(CFI-ACN)'!RT25+'PianificazionePMO(CFI-ACN)'!VW25+'PianificazionePMO(CFI-ACN)'!ZZ25,BH82+$I82))</f>
        <v>0</v>
      </c>
      <c r="BJ82" s="374">
        <f>IF(BJ$3=1,BI82,IF(BJ$2&lt;=$F$1,'PianificazionePMO(CFI-ACN)'!RU25+'PianificazionePMO(CFI-ACN)'!VX25+'PianificazionePMO(CFI-ACN)'!AAA25,BI82+$I82))</f>
        <v>0</v>
      </c>
      <c r="BK82" s="374">
        <f>IF(BK$3=1,BJ82,IF(BK$2&lt;=$F$1,'PianificazionePMO(CFI-ACN)'!RV25+'PianificazionePMO(CFI-ACN)'!VY25+'PianificazionePMO(CFI-ACN)'!AAB25,BJ82+$I82))</f>
        <v>0</v>
      </c>
      <c r="BL82" s="374">
        <f>IF(BL$3=1,BK82,IF(BL$2&lt;=$F$1,'PianificazionePMO(CFI-ACN)'!RW25+'PianificazionePMO(CFI-ACN)'!VZ25+'PianificazionePMO(CFI-ACN)'!AAC25,BK82+$I82))</f>
        <v>0</v>
      </c>
      <c r="BM82" s="374">
        <f>IF(BM$3=1,BL82,IF(BM$2&lt;=$F$1,'PianificazionePMO(CFI-ACN)'!RX25+'PianificazionePMO(CFI-ACN)'!WA25+'PianificazionePMO(CFI-ACN)'!AAD25,BL82+$I82))</f>
        <v>0</v>
      </c>
      <c r="BN82" s="374">
        <f>IF(BN$3=1,BM82,IF(BN$2&lt;=$F$1,'PianificazionePMO(CFI-ACN)'!RY25+'PianificazionePMO(CFI-ACN)'!WB25+'PianificazionePMO(CFI-ACN)'!AAE25,BM82+$I82))</f>
        <v>0</v>
      </c>
      <c r="BO82" s="374">
        <f>IF(BO$3=1,BN82,IF(BO$2&lt;=$F$1,'PianificazionePMO(CFI-ACN)'!RZ25+'PianificazionePMO(CFI-ACN)'!WC25+'PianificazionePMO(CFI-ACN)'!AAF25,BN82+$I82))</f>
        <v>0</v>
      </c>
      <c r="BP82" s="374">
        <f>IF(BP$3=1,BO82,IF(BP$2&lt;=$F$1,'PianificazionePMO(CFI-ACN)'!SA25+'PianificazionePMO(CFI-ACN)'!WD25+'PianificazionePMO(CFI-ACN)'!AAG25,BO82+$I82))</f>
        <v>0</v>
      </c>
      <c r="BQ82" s="374">
        <f>IF(BQ$3=1,BP82,IF(BQ$2&lt;=$F$1,'PianificazionePMO(CFI-ACN)'!SB25+'PianificazionePMO(CFI-ACN)'!WE25+'PianificazionePMO(CFI-ACN)'!AAH25,BP82+$I82))</f>
        <v>0</v>
      </c>
      <c r="BR82" s="374">
        <f>IF(BR$3=1,BQ82,IF(BR$2&lt;=$F$1,'PianificazionePMO(CFI-ACN)'!SC25+'PianificazionePMO(CFI-ACN)'!WF25+'PianificazionePMO(CFI-ACN)'!AAI25,BQ82+$I82))</f>
        <v>0</v>
      </c>
      <c r="BS82" s="374">
        <f>IF(BS$3=1,BR82,IF(BS$2&lt;=$F$1,'PianificazionePMO(CFI-ACN)'!SD25+'PianificazionePMO(CFI-ACN)'!WG25+'PianificazionePMO(CFI-ACN)'!AAJ25,BR82+$I82))</f>
        <v>0</v>
      </c>
      <c r="BT82" s="374">
        <f>IF(BT$3=1,BS82,IF(BT$2&lt;=$F$1,'PianificazionePMO(CFI-ACN)'!SE25+'PianificazionePMO(CFI-ACN)'!WH25+'PianificazionePMO(CFI-ACN)'!AAK25,BS82+$I82))</f>
        <v>0</v>
      </c>
      <c r="BU82" s="374">
        <f>IF(BU$3=1,BT82,IF(BU$2&lt;=$F$1,'PianificazionePMO(CFI-ACN)'!SF25+'PianificazionePMO(CFI-ACN)'!WI25+'PianificazionePMO(CFI-ACN)'!AAL25,BT82+$I82))</f>
        <v>0</v>
      </c>
      <c r="BV82" s="374">
        <f>IF(BV$3=1,BU82,IF(BV$2&lt;=$F$1,'PianificazionePMO(CFI-ACN)'!SG25+'PianificazionePMO(CFI-ACN)'!WJ25+'PianificazionePMO(CFI-ACN)'!AAM25,BU82+$I82))</f>
        <v>0</v>
      </c>
      <c r="BW82" s="374">
        <f>IF(BW$3=1,BV82,IF(BW$2&lt;=$F$1,'PianificazionePMO(CFI-ACN)'!SH25+'PianificazionePMO(CFI-ACN)'!WK25+'PianificazionePMO(CFI-ACN)'!AAN25,BV82+$I82))</f>
        <v>0</v>
      </c>
      <c r="BX82" s="374">
        <f>IF(BX$3=1,BW82,IF(BX$2&lt;=$F$1,'PianificazionePMO(CFI-ACN)'!SI25+'PianificazionePMO(CFI-ACN)'!WL25+'PianificazionePMO(CFI-ACN)'!AAO25,BW82+$I82))</f>
        <v>0</v>
      </c>
      <c r="BY82" s="374">
        <f>IF(BY$3=1,BX82,IF(BY$2&lt;=$F$1,'PianificazionePMO(CFI-ACN)'!SJ25+'PianificazionePMO(CFI-ACN)'!WM25+'PianificazionePMO(CFI-ACN)'!AAP25,BX82+$I82))</f>
        <v>0</v>
      </c>
      <c r="BZ82" s="374">
        <f>IF(BZ$3=1,BY82,IF(BZ$2&lt;=$F$1,'PianificazionePMO(CFI-ACN)'!SK25+'PianificazionePMO(CFI-ACN)'!WN25+'PianificazionePMO(CFI-ACN)'!AAQ25,BY82+$I82))</f>
        <v>0</v>
      </c>
      <c r="CA82" s="374">
        <f>IF(CA$3=1,BZ82,IF(CA$2&lt;=$F$1,'PianificazionePMO(CFI-ACN)'!SL25+'PianificazionePMO(CFI-ACN)'!WO25+'PianificazionePMO(CFI-ACN)'!AAR25,BZ82+$I82))</f>
        <v>0</v>
      </c>
      <c r="CB82" s="374">
        <f>IF(CB$3=1,CA82,IF(CB$2&lt;=$F$1,'PianificazionePMO(CFI-ACN)'!SM25+'PianificazionePMO(CFI-ACN)'!WP25+'PianificazionePMO(CFI-ACN)'!AAS25,CA82+$I82))</f>
        <v>0</v>
      </c>
      <c r="CC82" s="374">
        <f>IF(CC$3=1,CB82,IF(CC$2&lt;=$F$1,'PianificazionePMO(CFI-ACN)'!SN25+'PianificazionePMO(CFI-ACN)'!WQ25+'PianificazionePMO(CFI-ACN)'!AAT25,CB82+$I82))</f>
        <v>0</v>
      </c>
      <c r="CD82" s="374">
        <f>IF(CD$3=1,CC82,IF(CD$2&lt;=$F$1,'PianificazionePMO(CFI-ACN)'!SO25+'PianificazionePMO(CFI-ACN)'!WR25+'PianificazionePMO(CFI-ACN)'!AAU25,CC82+$I82))</f>
        <v>0</v>
      </c>
      <c r="CE82" s="374">
        <f>IF(CE$3=1,CD82,IF(CE$2&lt;=$F$1,'PianificazionePMO(CFI-ACN)'!SP25+'PianificazionePMO(CFI-ACN)'!WS25+'PianificazionePMO(CFI-ACN)'!AAV25,CD82+$I82))</f>
        <v>0</v>
      </c>
      <c r="CF82" s="374">
        <f>IF(CF$3=1,CE82,IF(CF$2&lt;=$F$1,'PianificazionePMO(CFI-ACN)'!SQ25+'PianificazionePMO(CFI-ACN)'!WT25+'PianificazionePMO(CFI-ACN)'!AAW25,CE82+$I82))</f>
        <v>0</v>
      </c>
      <c r="CG82" s="374">
        <f>IF(CG$3=1,CF82,IF(CG$2&lt;=$F$1,'PianificazionePMO(CFI-ACN)'!SR25+'PianificazionePMO(CFI-ACN)'!WU25+'PianificazionePMO(CFI-ACN)'!AAX25,CF82+$I82))</f>
        <v>0</v>
      </c>
      <c r="CH82" s="374">
        <f>IF(CH$3=1,CG82,IF(CH$2&lt;=$F$1,'PianificazionePMO(CFI-ACN)'!SS25+'PianificazionePMO(CFI-ACN)'!WV25+'PianificazionePMO(CFI-ACN)'!AAY25,CG82+$I82))</f>
        <v>0</v>
      </c>
      <c r="CI82" s="374">
        <f>IF(CI$3=1,CH82,IF(CI$2&lt;=$F$1,'PianificazionePMO(CFI-ACN)'!ST25+'PianificazionePMO(CFI-ACN)'!WW25+'PianificazionePMO(CFI-ACN)'!AAZ25,CH82+$I82))</f>
        <v>0</v>
      </c>
      <c r="CJ82" s="374">
        <f>IF(CJ$3=1,CI82,IF(CJ$2&lt;=$F$1,'PianificazionePMO(CFI-ACN)'!SU25+'PianificazionePMO(CFI-ACN)'!WX25+'PianificazionePMO(CFI-ACN)'!ABA25,CI82+$I82))</f>
        <v>0</v>
      </c>
      <c r="CK82" s="374">
        <f>IF(CK$3=1,CJ82,IF(CK$2&lt;=$F$1,'PianificazionePMO(CFI-ACN)'!SV25+'PianificazionePMO(CFI-ACN)'!WY25+'PianificazionePMO(CFI-ACN)'!ABB25,CJ82+$I82))</f>
        <v>0</v>
      </c>
      <c r="CL82" s="374">
        <f>IF(CL$3=1,CK82,IF(CL$2&lt;=$F$1,'PianificazionePMO(CFI-ACN)'!SW25+'PianificazionePMO(CFI-ACN)'!WZ25+'PianificazionePMO(CFI-ACN)'!ABC25,CK82+$I82))</f>
        <v>0</v>
      </c>
      <c r="CM82" s="374">
        <f>IF(CM$3=1,CL82,IF(CM$2&lt;=$F$1,'PianificazionePMO(CFI-ACN)'!SX25+'PianificazionePMO(CFI-ACN)'!XA25+'PianificazionePMO(CFI-ACN)'!ABD25,CL82+$I82))</f>
        <v>0</v>
      </c>
      <c r="CN82" s="374">
        <f>IF(CN$3=1,CM82,IF(CN$2&lt;=$F$1,'PianificazionePMO(CFI-ACN)'!SY25+'PianificazionePMO(CFI-ACN)'!XB25+'PianificazionePMO(CFI-ACN)'!ABE25,CM82+$I82))</f>
        <v>0</v>
      </c>
      <c r="CO82" s="374">
        <f>IF(CO$3=1,CN82,IF(CO$2&lt;=$F$1,'PianificazionePMO(CFI-ACN)'!SZ25+'PianificazionePMO(CFI-ACN)'!XC25+'PianificazionePMO(CFI-ACN)'!ABF25,CN82+$I82))</f>
        <v>0</v>
      </c>
      <c r="CP82" s="374">
        <f>IF(CP$3=1,CO82,IF(CP$2&lt;=$F$1,'PianificazionePMO(CFI-ACN)'!TA25+'PianificazionePMO(CFI-ACN)'!XD25+'PianificazionePMO(CFI-ACN)'!ABG25,CO82+$I82))</f>
        <v>0</v>
      </c>
      <c r="CQ82" s="374">
        <f>IF(CQ$3=1,CP82,IF(CQ$2&lt;=$F$1,'PianificazionePMO(CFI-ACN)'!TB25+'PianificazionePMO(CFI-ACN)'!XE25+'PianificazionePMO(CFI-ACN)'!ABH25,CP82+$I82))</f>
        <v>0</v>
      </c>
      <c r="CR82" s="374">
        <f>IF(CR$3=1,CQ82,IF(CR$2&lt;=$F$1,'PianificazionePMO(CFI-ACN)'!TC25+'PianificazionePMO(CFI-ACN)'!XF25+'PianificazionePMO(CFI-ACN)'!ABI25,CQ82+$I82))</f>
        <v>0</v>
      </c>
      <c r="CS82" s="374">
        <f>IF(CS$3=1,CR82,IF(CS$2&lt;=$F$1,'PianificazionePMO(CFI-ACN)'!TD25+'PianificazionePMO(CFI-ACN)'!XG25+'PianificazionePMO(CFI-ACN)'!ABJ25,CR82+$I82))</f>
        <v>0</v>
      </c>
      <c r="CT82" s="374">
        <f>IF(CT$3=1,CS82,IF(CT$2&lt;=$F$1,'PianificazionePMO(CFI-ACN)'!TE25+'PianificazionePMO(CFI-ACN)'!XH25+'PianificazionePMO(CFI-ACN)'!ABK25,CS82+$I82))</f>
        <v>0</v>
      </c>
      <c r="CU82" s="374">
        <f>IF(CU$3=1,CT82,IF(CU$2&lt;=$F$1,'PianificazionePMO(CFI-ACN)'!TF25+'PianificazionePMO(CFI-ACN)'!XI25+'PianificazionePMO(CFI-ACN)'!ABL25,CT82+$I82))</f>
        <v>0</v>
      </c>
      <c r="CV82" s="374">
        <f>IF(CV$3=1,CU82,IF(CV$2&lt;=$F$1,'PianificazionePMO(CFI-ACN)'!TG25+'PianificazionePMO(CFI-ACN)'!XJ25+'PianificazionePMO(CFI-ACN)'!ABM25,CU82+$I82))</f>
        <v>0</v>
      </c>
      <c r="CW82" s="374">
        <f>IF(CW$3=1,CV82,IF(CW$2&lt;=$F$1,'PianificazionePMO(CFI-ACN)'!TH25+'PianificazionePMO(CFI-ACN)'!XK25+'PianificazionePMO(CFI-ACN)'!ABN25,CV82+$I82))</f>
        <v>0</v>
      </c>
      <c r="CX82" s="374">
        <f>IF(CX$3=1,CW82,IF(CX$2&lt;=$F$1,'PianificazionePMO(CFI-ACN)'!TI25+'PianificazionePMO(CFI-ACN)'!XL25+'PianificazionePMO(CFI-ACN)'!ABO25,CW82+$I82))</f>
        <v>0</v>
      </c>
      <c r="CY82" s="374">
        <f>IF(CY$3=1,CX82,IF(CY$2&lt;=$F$1,'PianificazionePMO(CFI-ACN)'!TJ25+'PianificazionePMO(CFI-ACN)'!XM25+'PianificazionePMO(CFI-ACN)'!ABP25,CX82+$I82))</f>
        <v>0</v>
      </c>
      <c r="CZ82" s="374">
        <f>IF(CZ$3=1,CY82,IF(CZ$2&lt;=$F$1,'PianificazionePMO(CFI-ACN)'!TK25+'PianificazionePMO(CFI-ACN)'!XN25+'PianificazionePMO(CFI-ACN)'!ABQ25,CY82+$I82))</f>
        <v>0</v>
      </c>
      <c r="DA82" s="374">
        <f>IF(DA$3=1,CZ82,IF(DA$2&lt;=$F$1,'PianificazionePMO(CFI-ACN)'!TL25+'PianificazionePMO(CFI-ACN)'!XO25+'PianificazionePMO(CFI-ACN)'!ABR25,CZ82+$I82))</f>
        <v>0</v>
      </c>
      <c r="DB82" s="374">
        <f>IF(DB$3=1,DA82,IF(DB$2&lt;=$F$1,'PianificazionePMO(CFI-ACN)'!TM25+'PianificazionePMO(CFI-ACN)'!XP25+'PianificazionePMO(CFI-ACN)'!ABS25,DA82+$I82))</f>
        <v>0</v>
      </c>
      <c r="DC82" s="374">
        <f>IF(DC$3=1,DB82,IF(DC$2&lt;=$F$1,'PianificazionePMO(CFI-ACN)'!TN25+'PianificazionePMO(CFI-ACN)'!XQ25+'PianificazionePMO(CFI-ACN)'!ABT25,DB82+$I82))</f>
        <v>0</v>
      </c>
      <c r="DD82" s="374">
        <f>IF(DD$3=1,DC82,IF(DD$2&lt;=$F$1,'PianificazionePMO(CFI-ACN)'!TO25+'PianificazionePMO(CFI-ACN)'!XR25+'PianificazionePMO(CFI-ACN)'!ABU25,DC82+$I82))</f>
        <v>0</v>
      </c>
      <c r="DE82" s="374">
        <f>IF(DE$3=1,DD82,IF(DE$2&lt;=$F$1,'PianificazionePMO(CFI-ACN)'!TP25+'PianificazionePMO(CFI-ACN)'!XS25+'PianificazionePMO(CFI-ACN)'!ABV25,DD82+$I82))</f>
        <v>0</v>
      </c>
      <c r="DF82" s="374">
        <f>IF(DF$3=1,DE82,IF(DF$2&lt;=$F$1,'PianificazionePMO(CFI-ACN)'!TQ25+'PianificazionePMO(CFI-ACN)'!XT25+'PianificazionePMO(CFI-ACN)'!ABW25,DE82+$I82))</f>
        <v>0</v>
      </c>
      <c r="DG82" s="374">
        <f>IF(DG$3=1,DF82,IF(DG$2&lt;=$F$1,'PianificazionePMO(CFI-ACN)'!TR25+'PianificazionePMO(CFI-ACN)'!XU25+'PianificazionePMO(CFI-ACN)'!ABX25,DF82+$I82))</f>
        <v>0</v>
      </c>
      <c r="DH82" s="374">
        <f>IF(DH$3=1,DG82,IF(DH$2&lt;=$F$1,'PianificazionePMO(CFI-ACN)'!TS25+'PianificazionePMO(CFI-ACN)'!XV25+'PianificazionePMO(CFI-ACN)'!ABY25,DG82+$I82))</f>
        <v>0</v>
      </c>
      <c r="DI82" s="374">
        <f>IF(DI$3=1,DH82,IF(DI$2&lt;=$F$1,'PianificazionePMO(CFI-ACN)'!TT25+'PianificazionePMO(CFI-ACN)'!XW25+'PianificazionePMO(CFI-ACN)'!ABZ25,DH82+$I82))</f>
        <v>0</v>
      </c>
      <c r="DJ82" s="374">
        <f>IF(DJ$3=1,DI82,IF(DJ$2&lt;=$F$1,'PianificazionePMO(CFI-ACN)'!TU25+'PianificazionePMO(CFI-ACN)'!XX25+'PianificazionePMO(CFI-ACN)'!ACA25,DI82+$I82))</f>
        <v>0</v>
      </c>
      <c r="DK82" s="374"/>
      <c r="DL82" s="374"/>
      <c r="DM82" s="374"/>
      <c r="DN82" s="371"/>
      <c r="DO82" s="371"/>
      <c r="DP82" s="371"/>
      <c r="DQ82" s="371"/>
      <c r="DR82" s="371"/>
      <c r="DS82" s="371"/>
      <c r="DT82" s="371"/>
      <c r="DU82" s="371"/>
      <c r="DV82" s="371"/>
      <c r="DW82" s="371"/>
      <c r="DX82" s="371"/>
      <c r="DY82" s="371"/>
      <c r="DZ82" s="371"/>
      <c r="EA82" s="371"/>
      <c r="EB82" s="371"/>
      <c r="EC82" s="371"/>
      <c r="ED82" s="371"/>
      <c r="EE82" s="371"/>
      <c r="EF82" s="371"/>
      <c r="EG82" s="371"/>
      <c r="EH82" s="371"/>
      <c r="EI82" s="371"/>
      <c r="EJ82" s="371"/>
      <c r="EK82" s="371"/>
      <c r="EL82" s="371"/>
      <c r="EM82" s="371"/>
      <c r="EN82" s="371"/>
      <c r="EO82" s="371"/>
      <c r="EP82" s="371"/>
      <c r="EQ82" s="371"/>
      <c r="ER82" s="371"/>
      <c r="ES82" s="371"/>
      <c r="ET82" s="371"/>
      <c r="EU82" s="371"/>
      <c r="EV82" s="371"/>
      <c r="EW82" s="371"/>
      <c r="EX82" s="371"/>
      <c r="EY82" s="371"/>
      <c r="EZ82" s="371"/>
      <c r="FA82" s="371"/>
      <c r="FB82" s="371"/>
      <c r="FC82" s="371"/>
      <c r="FD82" s="371"/>
      <c r="FE82" s="371"/>
      <c r="FF82" s="371"/>
      <c r="FG82" s="371"/>
      <c r="FH82" s="371"/>
      <c r="FI82" s="371"/>
      <c r="FJ82" s="371"/>
    </row>
    <row r="83" spans="1:166" outlineLevel="1">
      <c r="A83" s="824"/>
      <c r="B83" s="362">
        <f t="shared" si="39"/>
        <v>0</v>
      </c>
      <c r="C83" s="362">
        <f t="shared" si="40"/>
        <v>0</v>
      </c>
      <c r="D83" s="362">
        <f t="shared" si="41"/>
        <v>0</v>
      </c>
      <c r="E83" s="369"/>
      <c r="F83" s="370"/>
      <c r="G83" s="369"/>
      <c r="H83" s="378"/>
      <c r="N83" s="374">
        <f>IF(N$3=1,M83,IF(N$2&lt;=$F$1,'PianificazionePMO(CFI-ACN)'!PY26+'PianificazionePMO(CFI-ACN)'!UB26+'PianificazionePMO(CFI-ACN)'!YE26,M83+$I83))</f>
        <v>0</v>
      </c>
      <c r="O83" s="374">
        <f>IF(O$3=1,N83,IF(O$2&lt;=$F$1,'PianificazionePMO(CFI-ACN)'!PZ26+'PianificazionePMO(CFI-ACN)'!UC26+'PianificazionePMO(CFI-ACN)'!YF26,N83+$I83))</f>
        <v>0</v>
      </c>
      <c r="P83" s="374">
        <f>IF(P$3=1,O83,IF(P$2&lt;=$F$1,'PianificazionePMO(CFI-ACN)'!QA26+'PianificazionePMO(CFI-ACN)'!UD26+'PianificazionePMO(CFI-ACN)'!YG26,O83+$I83))</f>
        <v>0</v>
      </c>
      <c r="Q83" s="374">
        <f>IF(Q$3=1,P83,IF(Q$2&lt;=$F$1,'PianificazionePMO(CFI-ACN)'!QB26+'PianificazionePMO(CFI-ACN)'!UE26+'PianificazionePMO(CFI-ACN)'!YH26,P83+$I83))</f>
        <v>0</v>
      </c>
      <c r="R83" s="374">
        <f>IF(R$3=1,Q83,IF(R$2&lt;=$F$1,'PianificazionePMO(CFI-ACN)'!QC26+'PianificazionePMO(CFI-ACN)'!UF26+'PianificazionePMO(CFI-ACN)'!YI26,Q83+$I83))</f>
        <v>0</v>
      </c>
      <c r="S83" s="374">
        <f>IF(S$3=1,R83,IF(S$2&lt;=$F$1,'PianificazionePMO(CFI-ACN)'!QD26+'PianificazionePMO(CFI-ACN)'!UG26+'PianificazionePMO(CFI-ACN)'!YJ26,R83+$I83))</f>
        <v>0</v>
      </c>
      <c r="T83" s="374">
        <f>IF(T$3=1,S83,IF(T$2&lt;=$F$1,'PianificazionePMO(CFI-ACN)'!QE26+'PianificazionePMO(CFI-ACN)'!UH26+'PianificazionePMO(CFI-ACN)'!YK26,S83+$I83))</f>
        <v>0</v>
      </c>
      <c r="U83" s="374">
        <f>IF(U$3=1,T83,IF(U$2&lt;=$F$1,'PianificazionePMO(CFI-ACN)'!QF26+'PianificazionePMO(CFI-ACN)'!UI26+'PianificazionePMO(CFI-ACN)'!YL26,T83+$I83))</f>
        <v>0</v>
      </c>
      <c r="V83" s="374">
        <f>IF(V$3=1,U83,IF(V$2&lt;=$F$1,'PianificazionePMO(CFI-ACN)'!QG26+'PianificazionePMO(CFI-ACN)'!UJ26+'PianificazionePMO(CFI-ACN)'!YM26,U83+$I83))</f>
        <v>0</v>
      </c>
      <c r="W83" s="374">
        <f>IF(W$3=1,V83,IF(W$2&lt;=$F$1,'PianificazionePMO(CFI-ACN)'!QH26+'PianificazionePMO(CFI-ACN)'!UK26+'PianificazionePMO(CFI-ACN)'!YN26,V83+$I83))</f>
        <v>0</v>
      </c>
      <c r="X83" s="374">
        <f>IF(X$3=1,W83,IF(X$2&lt;=$F$1,'PianificazionePMO(CFI-ACN)'!QI26+'PianificazionePMO(CFI-ACN)'!UL26+'PianificazionePMO(CFI-ACN)'!YO26,W83+$I83))</f>
        <v>0</v>
      </c>
      <c r="Y83" s="374">
        <f>IF(Y$3=1,X83,IF(Y$2&lt;=$F$1,'PianificazionePMO(CFI-ACN)'!QJ26+'PianificazionePMO(CFI-ACN)'!UM26+'PianificazionePMO(CFI-ACN)'!YP26,X83+$I83))</f>
        <v>0</v>
      </c>
      <c r="Z83" s="374">
        <f>IF(Z$3=1,Y83,IF(Z$2&lt;=$F$1,'PianificazionePMO(CFI-ACN)'!QK26+'PianificazionePMO(CFI-ACN)'!UN26+'PianificazionePMO(CFI-ACN)'!YQ26,Y83+$I83))</f>
        <v>0</v>
      </c>
      <c r="AA83" s="374">
        <f>IF(AA$3=1,Z83,IF(AA$2&lt;=$F$1,'PianificazionePMO(CFI-ACN)'!QL26+'PianificazionePMO(CFI-ACN)'!UO26+'PianificazionePMO(CFI-ACN)'!YR26,Z83+$I83))</f>
        <v>0</v>
      </c>
      <c r="AB83" s="374">
        <f>IF(AB$3=1,AA83,IF(AB$2&lt;=$F$1,'PianificazionePMO(CFI-ACN)'!QM26+'PianificazionePMO(CFI-ACN)'!UP26+'PianificazionePMO(CFI-ACN)'!YS26,AA83+$I83))</f>
        <v>0</v>
      </c>
      <c r="AC83" s="374">
        <f>IF(AC$3=1,AB83,IF(AC$2&lt;=$F$1,'PianificazionePMO(CFI-ACN)'!QN26+'PianificazionePMO(CFI-ACN)'!UQ26+'PianificazionePMO(CFI-ACN)'!YT26,AB83+$I83))</f>
        <v>0</v>
      </c>
      <c r="AD83" s="374">
        <f>IF(AD$3=1,AC83,IF(AD$2&lt;=$F$1,'PianificazionePMO(CFI-ACN)'!QO26+'PianificazionePMO(CFI-ACN)'!UR26+'PianificazionePMO(CFI-ACN)'!YU26,AC83+$I83))</f>
        <v>0</v>
      </c>
      <c r="AE83" s="374">
        <f>IF(AE$3=1,AD83,IF(AE$2&lt;=$F$1,'PianificazionePMO(CFI-ACN)'!QP26+'PianificazionePMO(CFI-ACN)'!US26+'PianificazionePMO(CFI-ACN)'!YV26,AD83+$I83))</f>
        <v>0</v>
      </c>
      <c r="AF83" s="374">
        <f>IF(AF$3=1,AE83,IF(AF$2&lt;=$F$1,'PianificazionePMO(CFI-ACN)'!QQ26+'PianificazionePMO(CFI-ACN)'!UT26+'PianificazionePMO(CFI-ACN)'!YW26,AE83+$I83))</f>
        <v>0</v>
      </c>
      <c r="AG83" s="374">
        <f>IF(AG$3=1,AF83,IF(AG$2&lt;=$F$1,'PianificazionePMO(CFI-ACN)'!QR26+'PianificazionePMO(CFI-ACN)'!UU26+'PianificazionePMO(CFI-ACN)'!YX26,AF83+$I83))</f>
        <v>0</v>
      </c>
      <c r="AH83" s="374">
        <f>IF(AH$3=1,AG83,IF(AH$2&lt;=$F$1,'PianificazionePMO(CFI-ACN)'!QS26+'PianificazionePMO(CFI-ACN)'!UV26+'PianificazionePMO(CFI-ACN)'!YY26,AG83+$I83))</f>
        <v>0</v>
      </c>
      <c r="AI83" s="374">
        <f>IF(AI$3=1,AH83,IF(AI$2&lt;=$F$1,'PianificazionePMO(CFI-ACN)'!QT26+'PianificazionePMO(CFI-ACN)'!UW26+'PianificazionePMO(CFI-ACN)'!YZ26,AH83+$I83))</f>
        <v>0</v>
      </c>
      <c r="AJ83" s="374">
        <f>IF(AJ$3=1,AI83,IF(AJ$2&lt;=$F$1,'PianificazionePMO(CFI-ACN)'!QU26+'PianificazionePMO(CFI-ACN)'!UX26+'PianificazionePMO(CFI-ACN)'!ZA26,AI83+$I83))</f>
        <v>0</v>
      </c>
      <c r="AK83" s="374">
        <f>IF(AK$3=1,AJ83,IF(AK$2&lt;=$F$1,'PianificazionePMO(CFI-ACN)'!QV26+'PianificazionePMO(CFI-ACN)'!UY26+'PianificazionePMO(CFI-ACN)'!ZB26,AJ83+$I83))</f>
        <v>0</v>
      </c>
      <c r="AL83" s="374">
        <f>IF(AL$3=1,AK83,IF(AL$2&lt;=$F$1,'PianificazionePMO(CFI-ACN)'!QW26+'PianificazionePMO(CFI-ACN)'!UZ26+'PianificazionePMO(CFI-ACN)'!ZC26,AK83+$I83))</f>
        <v>0</v>
      </c>
      <c r="AM83" s="374">
        <f>IF(AM$3=1,AL83,IF(AM$2&lt;=$F$1,'PianificazionePMO(CFI-ACN)'!QX26+'PianificazionePMO(CFI-ACN)'!VA26+'PianificazionePMO(CFI-ACN)'!ZD26,AL83+$I83))</f>
        <v>0</v>
      </c>
      <c r="AN83" s="374">
        <f>IF(AN$3=1,AM83,IF(AN$2&lt;=$F$1,'PianificazionePMO(CFI-ACN)'!QY26+'PianificazionePMO(CFI-ACN)'!VB26+'PianificazionePMO(CFI-ACN)'!ZE26,AM83+$I83))</f>
        <v>0</v>
      </c>
      <c r="AO83" s="374">
        <f>IF(AO$3=1,AN83,IF(AO$2&lt;=$F$1,'PianificazionePMO(CFI-ACN)'!QZ26+'PianificazionePMO(CFI-ACN)'!VC26+'PianificazionePMO(CFI-ACN)'!ZF26,AN83+$I83))</f>
        <v>0</v>
      </c>
      <c r="AP83" s="374">
        <f>IF(AP$3=1,AO83,IF(AP$2&lt;=$F$1,'PianificazionePMO(CFI-ACN)'!RA26+'PianificazionePMO(CFI-ACN)'!VD26+'PianificazionePMO(CFI-ACN)'!ZG26,AO83+$I83))</f>
        <v>0</v>
      </c>
      <c r="AQ83" s="374">
        <f>IF(AQ$3=1,AP83,IF(AQ$2&lt;=$F$1,'PianificazionePMO(CFI-ACN)'!RB26+'PianificazionePMO(CFI-ACN)'!VE26+'PianificazionePMO(CFI-ACN)'!ZH26,AP83+$I83))</f>
        <v>0</v>
      </c>
      <c r="AR83" s="374">
        <f>IF(AR$3=1,AQ83,IF(AR$2&lt;=$F$1,'PianificazionePMO(CFI-ACN)'!RC26+'PianificazionePMO(CFI-ACN)'!VF26+'PianificazionePMO(CFI-ACN)'!ZI26,AQ83+$I83))</f>
        <v>0</v>
      </c>
      <c r="AS83" s="374">
        <f>IF(AS$3=1,AR83,IF(AS$2&lt;=$F$1,'PianificazionePMO(CFI-ACN)'!RD26+'PianificazionePMO(CFI-ACN)'!VG26+'PianificazionePMO(CFI-ACN)'!ZJ26,AR83+$I83))</f>
        <v>0</v>
      </c>
      <c r="AT83" s="374">
        <f>IF(AT$3=1,AS83,IF(AT$2&lt;=$F$1,'PianificazionePMO(CFI-ACN)'!RE26+'PianificazionePMO(CFI-ACN)'!VH26+'PianificazionePMO(CFI-ACN)'!ZK26,AS83+$I83))</f>
        <v>0</v>
      </c>
      <c r="AU83" s="374">
        <f>IF(AU$3=1,AT83,IF(AU$2&lt;=$F$1,'PianificazionePMO(CFI-ACN)'!RF26+'PianificazionePMO(CFI-ACN)'!VI26+'PianificazionePMO(CFI-ACN)'!ZL26,AT83+$I83))</f>
        <v>0</v>
      </c>
      <c r="AV83" s="374">
        <f>IF(AV$3=1,AU83,IF(AV$2&lt;=$F$1,'PianificazionePMO(CFI-ACN)'!RG26+'PianificazionePMO(CFI-ACN)'!VJ26+'PianificazionePMO(CFI-ACN)'!ZM26,AU83+$I83))</f>
        <v>0</v>
      </c>
      <c r="AW83" s="374">
        <f>IF(AW$3=1,AV83,IF(AW$2&lt;=$F$1,'PianificazionePMO(CFI-ACN)'!RH26+'PianificazionePMO(CFI-ACN)'!VK26+'PianificazionePMO(CFI-ACN)'!ZN26,AV83+$I83))</f>
        <v>0</v>
      </c>
      <c r="AX83" s="374">
        <f>IF(AX$3=1,AW83,IF(AX$2&lt;=$F$1,'PianificazionePMO(CFI-ACN)'!RI26+'PianificazionePMO(CFI-ACN)'!VL26+'PianificazionePMO(CFI-ACN)'!ZO26,AW83+$I83))</f>
        <v>0</v>
      </c>
      <c r="AY83" s="374">
        <f>IF(AY$3=1,AX83,IF(AY$2&lt;=$F$1,'PianificazionePMO(CFI-ACN)'!RJ26+'PianificazionePMO(CFI-ACN)'!VM26+'PianificazionePMO(CFI-ACN)'!ZP26,AX83+$I83))</f>
        <v>0</v>
      </c>
      <c r="AZ83" s="374">
        <f>IF(AZ$3=1,AY83,IF(AZ$2&lt;=$F$1,'PianificazionePMO(CFI-ACN)'!RK26+'PianificazionePMO(CFI-ACN)'!VN26+'PianificazionePMO(CFI-ACN)'!ZQ26,AY83+$I83))</f>
        <v>0</v>
      </c>
      <c r="BA83" s="374">
        <f>IF(BA$3=1,AZ83,IF(BA$2&lt;=$F$1,'PianificazionePMO(CFI-ACN)'!RL26+'PianificazionePMO(CFI-ACN)'!VO26+'PianificazionePMO(CFI-ACN)'!ZR26,AZ83+$I83))</f>
        <v>0</v>
      </c>
      <c r="BB83" s="374">
        <f>IF(BB$3=1,BA83,IF(BB$2&lt;=$F$1,'PianificazionePMO(CFI-ACN)'!RM26+'PianificazionePMO(CFI-ACN)'!VP26+'PianificazionePMO(CFI-ACN)'!ZS26,BA83+$I83))</f>
        <v>0</v>
      </c>
      <c r="BC83" s="374">
        <f>IF(BC$3=1,BB83,IF(BC$2&lt;=$F$1,'PianificazionePMO(CFI-ACN)'!RN26+'PianificazionePMO(CFI-ACN)'!VQ26+'PianificazionePMO(CFI-ACN)'!ZT26,BB83+$I83))</f>
        <v>0</v>
      </c>
      <c r="BD83" s="374">
        <f>IF(BD$3=1,BC83,IF(BD$2&lt;=$F$1,'PianificazionePMO(CFI-ACN)'!RO26+'PianificazionePMO(CFI-ACN)'!VR26+'PianificazionePMO(CFI-ACN)'!ZU26,BC83+$I83))</f>
        <v>0</v>
      </c>
      <c r="BE83" s="374">
        <f>IF(BE$3=1,BD83,IF(BE$2&lt;=$F$1,'PianificazionePMO(CFI-ACN)'!RP26+'PianificazionePMO(CFI-ACN)'!VS26+'PianificazionePMO(CFI-ACN)'!ZV26,BD83+$I83))</f>
        <v>0</v>
      </c>
      <c r="BF83" s="374">
        <f>IF(BF$3=1,BE83,IF(BF$2&lt;=$F$1,'PianificazionePMO(CFI-ACN)'!RQ26+'PianificazionePMO(CFI-ACN)'!VT26+'PianificazionePMO(CFI-ACN)'!ZW26,BE83+$I83))</f>
        <v>0</v>
      </c>
      <c r="BG83" s="374">
        <f>IF(BG$3=1,BF83,IF(BG$2&lt;=$F$1,'PianificazionePMO(CFI-ACN)'!RR26+'PianificazionePMO(CFI-ACN)'!VU26+'PianificazionePMO(CFI-ACN)'!ZX26,BF83+$I83))</f>
        <v>0</v>
      </c>
      <c r="BH83" s="374">
        <f>IF(BH$3=1,BG83,IF(BH$2&lt;=$F$1,'PianificazionePMO(CFI-ACN)'!RS26+'PianificazionePMO(CFI-ACN)'!VV26+'PianificazionePMO(CFI-ACN)'!ZY26,BG83+$I83))</f>
        <v>0</v>
      </c>
      <c r="BI83" s="374">
        <f>IF(BI$3=1,BH83,IF(BI$2&lt;=$F$1,'PianificazionePMO(CFI-ACN)'!RT26+'PianificazionePMO(CFI-ACN)'!VW26+'PianificazionePMO(CFI-ACN)'!ZZ26,BH83+$I83))</f>
        <v>0</v>
      </c>
      <c r="BJ83" s="374">
        <f>IF(BJ$3=1,BI83,IF(BJ$2&lt;=$F$1,'PianificazionePMO(CFI-ACN)'!RU26+'PianificazionePMO(CFI-ACN)'!VX26+'PianificazionePMO(CFI-ACN)'!AAA26,BI83+$I83))</f>
        <v>0</v>
      </c>
      <c r="BK83" s="374">
        <f>IF(BK$3=1,BJ83,IF(BK$2&lt;=$F$1,'PianificazionePMO(CFI-ACN)'!RV26+'PianificazionePMO(CFI-ACN)'!VY26+'PianificazionePMO(CFI-ACN)'!AAB26,BJ83+$I83))</f>
        <v>0</v>
      </c>
      <c r="BL83" s="374">
        <f>IF(BL$3=1,BK83,IF(BL$2&lt;=$F$1,'PianificazionePMO(CFI-ACN)'!RW26+'PianificazionePMO(CFI-ACN)'!VZ26+'PianificazionePMO(CFI-ACN)'!AAC26,BK83+$I83))</f>
        <v>0</v>
      </c>
      <c r="BM83" s="374">
        <f>IF(BM$3=1,BL83,IF(BM$2&lt;=$F$1,'PianificazionePMO(CFI-ACN)'!RX26+'PianificazionePMO(CFI-ACN)'!WA26+'PianificazionePMO(CFI-ACN)'!AAD26,BL83+$I83))</f>
        <v>0</v>
      </c>
      <c r="BN83" s="374">
        <f>IF(BN$3=1,BM83,IF(BN$2&lt;=$F$1,'PianificazionePMO(CFI-ACN)'!RY26+'PianificazionePMO(CFI-ACN)'!WB26+'PianificazionePMO(CFI-ACN)'!AAE26,BM83+$I83))</f>
        <v>0</v>
      </c>
      <c r="BO83" s="374">
        <f>IF(BO$3=1,BN83,IF(BO$2&lt;=$F$1,'PianificazionePMO(CFI-ACN)'!RZ26+'PianificazionePMO(CFI-ACN)'!WC26+'PianificazionePMO(CFI-ACN)'!AAF26,BN83+$I83))</f>
        <v>0</v>
      </c>
      <c r="BP83" s="374">
        <f>IF(BP$3=1,BO83,IF(BP$2&lt;=$F$1,'PianificazionePMO(CFI-ACN)'!SA26+'PianificazionePMO(CFI-ACN)'!WD26+'PianificazionePMO(CFI-ACN)'!AAG26,BO83+$I83))</f>
        <v>0</v>
      </c>
      <c r="BQ83" s="374">
        <f>IF(BQ$3=1,BP83,IF(BQ$2&lt;=$F$1,'PianificazionePMO(CFI-ACN)'!SB26+'PianificazionePMO(CFI-ACN)'!WE26+'PianificazionePMO(CFI-ACN)'!AAH26,BP83+$I83))</f>
        <v>0</v>
      </c>
      <c r="BR83" s="374">
        <f>IF(BR$3=1,BQ83,IF(BR$2&lt;=$F$1,'PianificazionePMO(CFI-ACN)'!SC26+'PianificazionePMO(CFI-ACN)'!WF26+'PianificazionePMO(CFI-ACN)'!AAI26,BQ83+$I83))</f>
        <v>0</v>
      </c>
      <c r="BS83" s="374">
        <f>IF(BS$3=1,BR83,IF(BS$2&lt;=$F$1,'PianificazionePMO(CFI-ACN)'!SD26+'PianificazionePMO(CFI-ACN)'!WG26+'PianificazionePMO(CFI-ACN)'!AAJ26,BR83+$I83))</f>
        <v>0</v>
      </c>
      <c r="BT83" s="374">
        <f>IF(BT$3=1,BS83,IF(BT$2&lt;=$F$1,'PianificazionePMO(CFI-ACN)'!SE26+'PianificazionePMO(CFI-ACN)'!WH26+'PianificazionePMO(CFI-ACN)'!AAK26,BS83+$I83))</f>
        <v>0</v>
      </c>
      <c r="BU83" s="374">
        <f>IF(BU$3=1,BT83,IF(BU$2&lt;=$F$1,'PianificazionePMO(CFI-ACN)'!SF26+'PianificazionePMO(CFI-ACN)'!WI26+'PianificazionePMO(CFI-ACN)'!AAL26,BT83+$I83))</f>
        <v>0</v>
      </c>
      <c r="BV83" s="374">
        <f>IF(BV$3=1,BU83,IF(BV$2&lt;=$F$1,'PianificazionePMO(CFI-ACN)'!SG26+'PianificazionePMO(CFI-ACN)'!WJ26+'PianificazionePMO(CFI-ACN)'!AAM26,BU83+$I83))</f>
        <v>0</v>
      </c>
      <c r="BW83" s="374">
        <f>IF(BW$3=1,BV83,IF(BW$2&lt;=$F$1,'PianificazionePMO(CFI-ACN)'!SH26+'PianificazionePMO(CFI-ACN)'!WK26+'PianificazionePMO(CFI-ACN)'!AAN26,BV83+$I83))</f>
        <v>0</v>
      </c>
      <c r="BX83" s="374">
        <f>IF(BX$3=1,BW83,IF(BX$2&lt;=$F$1,'PianificazionePMO(CFI-ACN)'!SI26+'PianificazionePMO(CFI-ACN)'!WL26+'PianificazionePMO(CFI-ACN)'!AAO26,BW83+$I83))</f>
        <v>0</v>
      </c>
      <c r="BY83" s="374">
        <f>IF(BY$3=1,BX83,IF(BY$2&lt;=$F$1,'PianificazionePMO(CFI-ACN)'!SJ26+'PianificazionePMO(CFI-ACN)'!WM26+'PianificazionePMO(CFI-ACN)'!AAP26,BX83+$I83))</f>
        <v>0</v>
      </c>
      <c r="BZ83" s="374">
        <f>IF(BZ$3=1,BY83,IF(BZ$2&lt;=$F$1,'PianificazionePMO(CFI-ACN)'!SK26+'PianificazionePMO(CFI-ACN)'!WN26+'PianificazionePMO(CFI-ACN)'!AAQ26,BY83+$I83))</f>
        <v>0</v>
      </c>
      <c r="CA83" s="374">
        <f>IF(CA$3=1,BZ83,IF(CA$2&lt;=$F$1,'PianificazionePMO(CFI-ACN)'!SL26+'PianificazionePMO(CFI-ACN)'!WO26+'PianificazionePMO(CFI-ACN)'!AAR26,BZ83+$I83))</f>
        <v>0</v>
      </c>
      <c r="CB83" s="374">
        <f>IF(CB$3=1,CA83,IF(CB$2&lt;=$F$1,'PianificazionePMO(CFI-ACN)'!SM26+'PianificazionePMO(CFI-ACN)'!WP26+'PianificazionePMO(CFI-ACN)'!AAS26,CA83+$I83))</f>
        <v>0</v>
      </c>
      <c r="CC83" s="374">
        <f>IF(CC$3=1,CB83,IF(CC$2&lt;=$F$1,'PianificazionePMO(CFI-ACN)'!SN26+'PianificazionePMO(CFI-ACN)'!WQ26+'PianificazionePMO(CFI-ACN)'!AAT26,CB83+$I83))</f>
        <v>0</v>
      </c>
      <c r="CD83" s="374">
        <f>IF(CD$3=1,CC83,IF(CD$2&lt;=$F$1,'PianificazionePMO(CFI-ACN)'!SO26+'PianificazionePMO(CFI-ACN)'!WR26+'PianificazionePMO(CFI-ACN)'!AAU26,CC83+$I83))</f>
        <v>0</v>
      </c>
      <c r="CE83" s="374">
        <f>IF(CE$3=1,CD83,IF(CE$2&lt;=$F$1,'PianificazionePMO(CFI-ACN)'!SP26+'PianificazionePMO(CFI-ACN)'!WS26+'PianificazionePMO(CFI-ACN)'!AAV26,CD83+$I83))</f>
        <v>0</v>
      </c>
      <c r="CF83" s="374">
        <f>IF(CF$3=1,CE83,IF(CF$2&lt;=$F$1,'PianificazionePMO(CFI-ACN)'!SQ26+'PianificazionePMO(CFI-ACN)'!WT26+'PianificazionePMO(CFI-ACN)'!AAW26,CE83+$I83))</f>
        <v>0</v>
      </c>
      <c r="CG83" s="374">
        <f>IF(CG$3=1,CF83,IF(CG$2&lt;=$F$1,'PianificazionePMO(CFI-ACN)'!SR26+'PianificazionePMO(CFI-ACN)'!WU26+'PianificazionePMO(CFI-ACN)'!AAX26,CF83+$I83))</f>
        <v>0</v>
      </c>
      <c r="CH83" s="374">
        <f>IF(CH$3=1,CG83,IF(CH$2&lt;=$F$1,'PianificazionePMO(CFI-ACN)'!SS26+'PianificazionePMO(CFI-ACN)'!WV26+'PianificazionePMO(CFI-ACN)'!AAY26,CG83+$I83))</f>
        <v>0</v>
      </c>
      <c r="CI83" s="374">
        <f>IF(CI$3=1,CH83,IF(CI$2&lt;=$F$1,'PianificazionePMO(CFI-ACN)'!ST26+'PianificazionePMO(CFI-ACN)'!WW26+'PianificazionePMO(CFI-ACN)'!AAZ26,CH83+$I83))</f>
        <v>0</v>
      </c>
      <c r="CJ83" s="374">
        <f>IF(CJ$3=1,CI83,IF(CJ$2&lt;=$F$1,'PianificazionePMO(CFI-ACN)'!SU26+'PianificazionePMO(CFI-ACN)'!WX26+'PianificazionePMO(CFI-ACN)'!ABA26,CI83+$I83))</f>
        <v>0</v>
      </c>
      <c r="CK83" s="374">
        <f>IF(CK$3=1,CJ83,IF(CK$2&lt;=$F$1,'PianificazionePMO(CFI-ACN)'!SV26+'PianificazionePMO(CFI-ACN)'!WY26+'PianificazionePMO(CFI-ACN)'!ABB26,CJ83+$I83))</f>
        <v>0</v>
      </c>
      <c r="CL83" s="374">
        <f>IF(CL$3=1,CK83,IF(CL$2&lt;=$F$1,'PianificazionePMO(CFI-ACN)'!SW26+'PianificazionePMO(CFI-ACN)'!WZ26+'PianificazionePMO(CFI-ACN)'!ABC26,CK83+$I83))</f>
        <v>0</v>
      </c>
      <c r="CM83" s="374">
        <f>IF(CM$3=1,CL83,IF(CM$2&lt;=$F$1,'PianificazionePMO(CFI-ACN)'!SX26+'PianificazionePMO(CFI-ACN)'!XA26+'PianificazionePMO(CFI-ACN)'!ABD26,CL83+$I83))</f>
        <v>0</v>
      </c>
      <c r="CN83" s="374">
        <f>IF(CN$3=1,CM83,IF(CN$2&lt;=$F$1,'PianificazionePMO(CFI-ACN)'!SY26+'PianificazionePMO(CFI-ACN)'!XB26+'PianificazionePMO(CFI-ACN)'!ABE26,CM83+$I83))</f>
        <v>0</v>
      </c>
      <c r="CO83" s="374">
        <f>IF(CO$3=1,CN83,IF(CO$2&lt;=$F$1,'PianificazionePMO(CFI-ACN)'!SZ26+'PianificazionePMO(CFI-ACN)'!XC26+'PianificazionePMO(CFI-ACN)'!ABF26,CN83+$I83))</f>
        <v>0</v>
      </c>
      <c r="CP83" s="374">
        <f>IF(CP$3=1,CO83,IF(CP$2&lt;=$F$1,'PianificazionePMO(CFI-ACN)'!TA26+'PianificazionePMO(CFI-ACN)'!XD26+'PianificazionePMO(CFI-ACN)'!ABG26,CO83+$I83))</f>
        <v>0</v>
      </c>
      <c r="CQ83" s="374">
        <f>IF(CQ$3=1,CP83,IF(CQ$2&lt;=$F$1,'PianificazionePMO(CFI-ACN)'!TB26+'PianificazionePMO(CFI-ACN)'!XE26+'PianificazionePMO(CFI-ACN)'!ABH26,CP83+$I83))</f>
        <v>0</v>
      </c>
      <c r="CR83" s="374">
        <f>IF(CR$3=1,CQ83,IF(CR$2&lt;=$F$1,'PianificazionePMO(CFI-ACN)'!TC26+'PianificazionePMO(CFI-ACN)'!XF26+'PianificazionePMO(CFI-ACN)'!ABI26,CQ83+$I83))</f>
        <v>0</v>
      </c>
      <c r="CS83" s="374">
        <f>IF(CS$3=1,CR83,IF(CS$2&lt;=$F$1,'PianificazionePMO(CFI-ACN)'!TD26+'PianificazionePMO(CFI-ACN)'!XG26+'PianificazionePMO(CFI-ACN)'!ABJ26,CR83+$I83))</f>
        <v>0</v>
      </c>
      <c r="CT83" s="374">
        <f>IF(CT$3=1,CS83,IF(CT$2&lt;=$F$1,'PianificazionePMO(CFI-ACN)'!TE26+'PianificazionePMO(CFI-ACN)'!XH26+'PianificazionePMO(CFI-ACN)'!ABK26,CS83+$I83))</f>
        <v>0</v>
      </c>
      <c r="CU83" s="374">
        <f>IF(CU$3=1,CT83,IF(CU$2&lt;=$F$1,'PianificazionePMO(CFI-ACN)'!TF26+'PianificazionePMO(CFI-ACN)'!XI26+'PianificazionePMO(CFI-ACN)'!ABL26,CT83+$I83))</f>
        <v>0</v>
      </c>
      <c r="CV83" s="374">
        <f>IF(CV$3=1,CU83,IF(CV$2&lt;=$F$1,'PianificazionePMO(CFI-ACN)'!TG26+'PianificazionePMO(CFI-ACN)'!XJ26+'PianificazionePMO(CFI-ACN)'!ABM26,CU83+$I83))</f>
        <v>0</v>
      </c>
      <c r="CW83" s="374">
        <f>IF(CW$3=1,CV83,IF(CW$2&lt;=$F$1,'PianificazionePMO(CFI-ACN)'!TH26+'PianificazionePMO(CFI-ACN)'!XK26+'PianificazionePMO(CFI-ACN)'!ABN26,CV83+$I83))</f>
        <v>0</v>
      </c>
      <c r="CX83" s="374">
        <f>IF(CX$3=1,CW83,IF(CX$2&lt;=$F$1,'PianificazionePMO(CFI-ACN)'!TI26+'PianificazionePMO(CFI-ACN)'!XL26+'PianificazionePMO(CFI-ACN)'!ABO26,CW83+$I83))</f>
        <v>0</v>
      </c>
      <c r="CY83" s="374">
        <f>IF(CY$3=1,CX83,IF(CY$2&lt;=$F$1,'PianificazionePMO(CFI-ACN)'!TJ26+'PianificazionePMO(CFI-ACN)'!XM26+'PianificazionePMO(CFI-ACN)'!ABP26,CX83+$I83))</f>
        <v>0</v>
      </c>
      <c r="CZ83" s="374">
        <f>IF(CZ$3=1,CY83,IF(CZ$2&lt;=$F$1,'PianificazionePMO(CFI-ACN)'!TK26+'PianificazionePMO(CFI-ACN)'!XN26+'PianificazionePMO(CFI-ACN)'!ABQ26,CY83+$I83))</f>
        <v>0</v>
      </c>
      <c r="DA83" s="374">
        <f>IF(DA$3=1,CZ83,IF(DA$2&lt;=$F$1,'PianificazionePMO(CFI-ACN)'!TL26+'PianificazionePMO(CFI-ACN)'!XO26+'PianificazionePMO(CFI-ACN)'!ABR26,CZ83+$I83))</f>
        <v>0</v>
      </c>
      <c r="DB83" s="374">
        <f>IF(DB$3=1,DA83,IF(DB$2&lt;=$F$1,'PianificazionePMO(CFI-ACN)'!TM26+'PianificazionePMO(CFI-ACN)'!XP26+'PianificazionePMO(CFI-ACN)'!ABS26,DA83+$I83))</f>
        <v>0</v>
      </c>
      <c r="DC83" s="374">
        <f>IF(DC$3=1,DB83,IF(DC$2&lt;=$F$1,'PianificazionePMO(CFI-ACN)'!TN26+'PianificazionePMO(CFI-ACN)'!XQ26+'PianificazionePMO(CFI-ACN)'!ABT26,DB83+$I83))</f>
        <v>0</v>
      </c>
      <c r="DD83" s="374">
        <f>IF(DD$3=1,DC83,IF(DD$2&lt;=$F$1,'PianificazionePMO(CFI-ACN)'!TO26+'PianificazionePMO(CFI-ACN)'!XR26+'PianificazionePMO(CFI-ACN)'!ABU26,DC83+$I83))</f>
        <v>0</v>
      </c>
      <c r="DE83" s="374">
        <f>IF(DE$3=1,DD83,IF(DE$2&lt;=$F$1,'PianificazionePMO(CFI-ACN)'!TP26+'PianificazionePMO(CFI-ACN)'!XS26+'PianificazionePMO(CFI-ACN)'!ABV26,DD83+$I83))</f>
        <v>0</v>
      </c>
      <c r="DF83" s="374">
        <f>IF(DF$3=1,DE83,IF(DF$2&lt;=$F$1,'PianificazionePMO(CFI-ACN)'!TQ26+'PianificazionePMO(CFI-ACN)'!XT26+'PianificazionePMO(CFI-ACN)'!ABW26,DE83+$I83))</f>
        <v>0</v>
      </c>
      <c r="DG83" s="374">
        <f>IF(DG$3=1,DF83,IF(DG$2&lt;=$F$1,'PianificazionePMO(CFI-ACN)'!TR26+'PianificazionePMO(CFI-ACN)'!XU26+'PianificazionePMO(CFI-ACN)'!ABX26,DF83+$I83))</f>
        <v>0</v>
      </c>
      <c r="DH83" s="374">
        <f>IF(DH$3=1,DG83,IF(DH$2&lt;=$F$1,'PianificazionePMO(CFI-ACN)'!TS26+'PianificazionePMO(CFI-ACN)'!XV26+'PianificazionePMO(CFI-ACN)'!ABY26,DG83+$I83))</f>
        <v>0</v>
      </c>
      <c r="DI83" s="374">
        <f>IF(DI$3=1,DH83,IF(DI$2&lt;=$F$1,'PianificazionePMO(CFI-ACN)'!TT26+'PianificazionePMO(CFI-ACN)'!XW26+'PianificazionePMO(CFI-ACN)'!ABZ26,DH83+$I83))</f>
        <v>0</v>
      </c>
      <c r="DJ83" s="374">
        <f>IF(DJ$3=1,DI83,IF(DJ$2&lt;=$F$1,'PianificazionePMO(CFI-ACN)'!TU26+'PianificazionePMO(CFI-ACN)'!XX26+'PianificazionePMO(CFI-ACN)'!ACA26,DI83+$I83))</f>
        <v>0</v>
      </c>
      <c r="DK83" s="374"/>
      <c r="DL83" s="374"/>
      <c r="DM83" s="374"/>
      <c r="DN83" s="371"/>
      <c r="DO83" s="371"/>
      <c r="DP83" s="371"/>
      <c r="DQ83" s="371"/>
      <c r="DR83" s="371"/>
      <c r="DS83" s="371"/>
      <c r="DT83" s="371"/>
      <c r="DU83" s="371"/>
      <c r="DV83" s="371"/>
      <c r="DW83" s="371"/>
      <c r="DX83" s="371"/>
      <c r="DY83" s="371"/>
      <c r="DZ83" s="371"/>
      <c r="EA83" s="371"/>
      <c r="EB83" s="371"/>
      <c r="EC83" s="371"/>
      <c r="ED83" s="371"/>
      <c r="EE83" s="371"/>
      <c r="EF83" s="371"/>
      <c r="EG83" s="371"/>
      <c r="EH83" s="371"/>
      <c r="EI83" s="371"/>
      <c r="EJ83" s="371"/>
      <c r="EK83" s="371"/>
      <c r="EL83" s="371"/>
      <c r="EM83" s="371"/>
      <c r="EN83" s="371"/>
      <c r="EO83" s="371"/>
      <c r="EP83" s="371"/>
      <c r="EQ83" s="371"/>
      <c r="ER83" s="371"/>
      <c r="ES83" s="371"/>
      <c r="ET83" s="371"/>
      <c r="EU83" s="371"/>
      <c r="EV83" s="371"/>
      <c r="EW83" s="371"/>
      <c r="EX83" s="371"/>
      <c r="EY83" s="371"/>
      <c r="EZ83" s="371"/>
      <c r="FA83" s="371"/>
      <c r="FB83" s="371"/>
      <c r="FC83" s="371"/>
      <c r="FD83" s="371"/>
      <c r="FE83" s="371"/>
      <c r="FF83" s="371"/>
      <c r="FG83" s="371"/>
      <c r="FH83" s="371"/>
      <c r="FI83" s="371"/>
      <c r="FJ83" s="371"/>
    </row>
    <row r="84" spans="1:166" outlineLevel="1">
      <c r="A84" s="824"/>
      <c r="B84" s="362">
        <f t="shared" si="39"/>
        <v>0</v>
      </c>
      <c r="C84" s="362">
        <f t="shared" si="40"/>
        <v>0</v>
      </c>
      <c r="D84" s="362">
        <f t="shared" si="41"/>
        <v>0</v>
      </c>
      <c r="E84" s="369"/>
      <c r="F84" s="370"/>
      <c r="G84" s="369"/>
      <c r="H84" s="378"/>
      <c r="N84" s="374">
        <f>IF(N$3=1,M84,IF(N$2&lt;=$F$1,'PianificazionePMO(CFI-ACN)'!PY27+'PianificazionePMO(CFI-ACN)'!UB27+'PianificazionePMO(CFI-ACN)'!YE27,M84+$I84))</f>
        <v>0</v>
      </c>
      <c r="O84" s="374">
        <f>IF(O$3=1,N84,IF(O$2&lt;=$F$1,'PianificazionePMO(CFI-ACN)'!PZ27+'PianificazionePMO(CFI-ACN)'!UC27+'PianificazionePMO(CFI-ACN)'!YF27,N84+$I84))</f>
        <v>0</v>
      </c>
      <c r="P84" s="374">
        <f>IF(P$3=1,O84,IF(P$2&lt;=$F$1,'PianificazionePMO(CFI-ACN)'!QA27+'PianificazionePMO(CFI-ACN)'!UD27+'PianificazionePMO(CFI-ACN)'!YG27,O84+$I84))</f>
        <v>0</v>
      </c>
      <c r="Q84" s="374">
        <f>IF(Q$3=1,P84,IF(Q$2&lt;=$F$1,'PianificazionePMO(CFI-ACN)'!QB27+'PianificazionePMO(CFI-ACN)'!UE27+'PianificazionePMO(CFI-ACN)'!YH27,P84+$I84))</f>
        <v>0</v>
      </c>
      <c r="R84" s="374">
        <f>IF(R$3=1,Q84,IF(R$2&lt;=$F$1,'PianificazionePMO(CFI-ACN)'!QC27+'PianificazionePMO(CFI-ACN)'!UF27+'PianificazionePMO(CFI-ACN)'!YI27,Q84+$I84))</f>
        <v>0</v>
      </c>
      <c r="S84" s="374">
        <f>IF(S$3=1,R84,IF(S$2&lt;=$F$1,'PianificazionePMO(CFI-ACN)'!QD27+'PianificazionePMO(CFI-ACN)'!UG27+'PianificazionePMO(CFI-ACN)'!YJ27,R84+$I84))</f>
        <v>0</v>
      </c>
      <c r="T84" s="374">
        <f>IF(T$3=1,S84,IF(T$2&lt;=$F$1,'PianificazionePMO(CFI-ACN)'!QE27+'PianificazionePMO(CFI-ACN)'!UH27+'PianificazionePMO(CFI-ACN)'!YK27,S84+$I84))</f>
        <v>0</v>
      </c>
      <c r="U84" s="374">
        <f>IF(U$3=1,T84,IF(U$2&lt;=$F$1,'PianificazionePMO(CFI-ACN)'!QF27+'PianificazionePMO(CFI-ACN)'!UI27+'PianificazionePMO(CFI-ACN)'!YL27,T84+$I84))</f>
        <v>0</v>
      </c>
      <c r="V84" s="374">
        <f>IF(V$3=1,U84,IF(V$2&lt;=$F$1,'PianificazionePMO(CFI-ACN)'!QG27+'PianificazionePMO(CFI-ACN)'!UJ27+'PianificazionePMO(CFI-ACN)'!YM27,U84+$I84))</f>
        <v>0</v>
      </c>
      <c r="W84" s="374">
        <f>IF(W$3=1,V84,IF(W$2&lt;=$F$1,'PianificazionePMO(CFI-ACN)'!QH27+'PianificazionePMO(CFI-ACN)'!UK27+'PianificazionePMO(CFI-ACN)'!YN27,V84+$I84))</f>
        <v>0</v>
      </c>
      <c r="X84" s="374">
        <f>IF(X$3=1,W84,IF(X$2&lt;=$F$1,'PianificazionePMO(CFI-ACN)'!QI27+'PianificazionePMO(CFI-ACN)'!UL27+'PianificazionePMO(CFI-ACN)'!YO27,W84+$I84))</f>
        <v>0</v>
      </c>
      <c r="Y84" s="374">
        <f>IF(Y$3=1,X84,IF(Y$2&lt;=$F$1,'PianificazionePMO(CFI-ACN)'!QJ27+'PianificazionePMO(CFI-ACN)'!UM27+'PianificazionePMO(CFI-ACN)'!YP27,X84+$I84))</f>
        <v>0</v>
      </c>
      <c r="Z84" s="374">
        <f>IF(Z$3=1,Y84,IF(Z$2&lt;=$F$1,'PianificazionePMO(CFI-ACN)'!QK27+'PianificazionePMO(CFI-ACN)'!UN27+'PianificazionePMO(CFI-ACN)'!YQ27,Y84+$I84))</f>
        <v>0</v>
      </c>
      <c r="AA84" s="374">
        <f>IF(AA$3=1,Z84,IF(AA$2&lt;=$F$1,'PianificazionePMO(CFI-ACN)'!QL27+'PianificazionePMO(CFI-ACN)'!UO27+'PianificazionePMO(CFI-ACN)'!YR27,Z84+$I84))</f>
        <v>0</v>
      </c>
      <c r="AB84" s="374">
        <f>IF(AB$3=1,AA84,IF(AB$2&lt;=$F$1,'PianificazionePMO(CFI-ACN)'!QM27+'PianificazionePMO(CFI-ACN)'!UP27+'PianificazionePMO(CFI-ACN)'!YS27,AA84+$I84))</f>
        <v>0</v>
      </c>
      <c r="AC84" s="374">
        <f>IF(AC$3=1,AB84,IF(AC$2&lt;=$F$1,'PianificazionePMO(CFI-ACN)'!QN27+'PianificazionePMO(CFI-ACN)'!UQ27+'PianificazionePMO(CFI-ACN)'!YT27,AB84+$I84))</f>
        <v>0</v>
      </c>
      <c r="AD84" s="374">
        <f>IF(AD$3=1,AC84,IF(AD$2&lt;=$F$1,'PianificazionePMO(CFI-ACN)'!QO27+'PianificazionePMO(CFI-ACN)'!UR27+'PianificazionePMO(CFI-ACN)'!YU27,AC84+$I84))</f>
        <v>0</v>
      </c>
      <c r="AE84" s="374">
        <f>IF(AE$3=1,AD84,IF(AE$2&lt;=$F$1,'PianificazionePMO(CFI-ACN)'!QP27+'PianificazionePMO(CFI-ACN)'!US27+'PianificazionePMO(CFI-ACN)'!YV27,AD84+$I84))</f>
        <v>0</v>
      </c>
      <c r="AF84" s="374">
        <f>IF(AF$3=1,AE84,IF(AF$2&lt;=$F$1,'PianificazionePMO(CFI-ACN)'!QQ27+'PianificazionePMO(CFI-ACN)'!UT27+'PianificazionePMO(CFI-ACN)'!YW27,AE84+$I84))</f>
        <v>0</v>
      </c>
      <c r="AG84" s="374">
        <f>IF(AG$3=1,AF84,IF(AG$2&lt;=$F$1,'PianificazionePMO(CFI-ACN)'!QR27+'PianificazionePMO(CFI-ACN)'!UU27+'PianificazionePMO(CFI-ACN)'!YX27,AF84+$I84))</f>
        <v>0</v>
      </c>
      <c r="AH84" s="374">
        <f>IF(AH$3=1,AG84,IF(AH$2&lt;=$F$1,'PianificazionePMO(CFI-ACN)'!QS27+'PianificazionePMO(CFI-ACN)'!UV27+'PianificazionePMO(CFI-ACN)'!YY27,AG84+$I84))</f>
        <v>0</v>
      </c>
      <c r="AI84" s="374">
        <f>IF(AI$3=1,AH84,IF(AI$2&lt;=$F$1,'PianificazionePMO(CFI-ACN)'!QT27+'PianificazionePMO(CFI-ACN)'!UW27+'PianificazionePMO(CFI-ACN)'!YZ27,AH84+$I84))</f>
        <v>0</v>
      </c>
      <c r="AJ84" s="374">
        <f>IF(AJ$3=1,AI84,IF(AJ$2&lt;=$F$1,'PianificazionePMO(CFI-ACN)'!QU27+'PianificazionePMO(CFI-ACN)'!UX27+'PianificazionePMO(CFI-ACN)'!ZA27,AI84+$I84))</f>
        <v>0</v>
      </c>
      <c r="AK84" s="374">
        <f>IF(AK$3=1,AJ84,IF(AK$2&lt;=$F$1,'PianificazionePMO(CFI-ACN)'!QV27+'PianificazionePMO(CFI-ACN)'!UY27+'PianificazionePMO(CFI-ACN)'!ZB27,AJ84+$I84))</f>
        <v>0</v>
      </c>
      <c r="AL84" s="374">
        <f>IF(AL$3=1,AK84,IF(AL$2&lt;=$F$1,'PianificazionePMO(CFI-ACN)'!QW27+'PianificazionePMO(CFI-ACN)'!UZ27+'PianificazionePMO(CFI-ACN)'!ZC27,AK84+$I84))</f>
        <v>0</v>
      </c>
      <c r="AM84" s="374">
        <f>IF(AM$3=1,AL84,IF(AM$2&lt;=$F$1,'PianificazionePMO(CFI-ACN)'!QX27+'PianificazionePMO(CFI-ACN)'!VA27+'PianificazionePMO(CFI-ACN)'!ZD27,AL84+$I84))</f>
        <v>0</v>
      </c>
      <c r="AN84" s="374">
        <f>IF(AN$3=1,AM84,IF(AN$2&lt;=$F$1,'PianificazionePMO(CFI-ACN)'!QY27+'PianificazionePMO(CFI-ACN)'!VB27+'PianificazionePMO(CFI-ACN)'!ZE27,AM84+$I84))</f>
        <v>0</v>
      </c>
      <c r="AO84" s="374">
        <f>IF(AO$3=1,AN84,IF(AO$2&lt;=$F$1,'PianificazionePMO(CFI-ACN)'!QZ27+'PianificazionePMO(CFI-ACN)'!VC27+'PianificazionePMO(CFI-ACN)'!ZF27,AN84+$I84))</f>
        <v>0</v>
      </c>
      <c r="AP84" s="374">
        <f>IF(AP$3=1,AO84,IF(AP$2&lt;=$F$1,'PianificazionePMO(CFI-ACN)'!RA27+'PianificazionePMO(CFI-ACN)'!VD27+'PianificazionePMO(CFI-ACN)'!ZG27,AO84+$I84))</f>
        <v>0</v>
      </c>
      <c r="AQ84" s="374">
        <f>IF(AQ$3=1,AP84,IF(AQ$2&lt;=$F$1,'PianificazionePMO(CFI-ACN)'!RB27+'PianificazionePMO(CFI-ACN)'!VE27+'PianificazionePMO(CFI-ACN)'!ZH27,AP84+$I84))</f>
        <v>0</v>
      </c>
      <c r="AR84" s="374">
        <f>IF(AR$3=1,AQ84,IF(AR$2&lt;=$F$1,'PianificazionePMO(CFI-ACN)'!RC27+'PianificazionePMO(CFI-ACN)'!VF27+'PianificazionePMO(CFI-ACN)'!ZI27,AQ84+$I84))</f>
        <v>0</v>
      </c>
      <c r="AS84" s="374">
        <f>IF(AS$3=1,AR84,IF(AS$2&lt;=$F$1,'PianificazionePMO(CFI-ACN)'!RD27+'PianificazionePMO(CFI-ACN)'!VG27+'PianificazionePMO(CFI-ACN)'!ZJ27,AR84+$I84))</f>
        <v>0</v>
      </c>
      <c r="AT84" s="374">
        <f>IF(AT$3=1,AS84,IF(AT$2&lt;=$F$1,'PianificazionePMO(CFI-ACN)'!RE27+'PianificazionePMO(CFI-ACN)'!VH27+'PianificazionePMO(CFI-ACN)'!ZK27,AS84+$I84))</f>
        <v>0</v>
      </c>
      <c r="AU84" s="374">
        <f>IF(AU$3=1,AT84,IF(AU$2&lt;=$F$1,'PianificazionePMO(CFI-ACN)'!RF27+'PianificazionePMO(CFI-ACN)'!VI27+'PianificazionePMO(CFI-ACN)'!ZL27,AT84+$I84))</f>
        <v>0</v>
      </c>
      <c r="AV84" s="374">
        <f>IF(AV$3=1,AU84,IF(AV$2&lt;=$F$1,'PianificazionePMO(CFI-ACN)'!RG27+'PianificazionePMO(CFI-ACN)'!VJ27+'PianificazionePMO(CFI-ACN)'!ZM27,AU84+$I84))</f>
        <v>0</v>
      </c>
      <c r="AW84" s="374">
        <f>IF(AW$3=1,AV84,IF(AW$2&lt;=$F$1,'PianificazionePMO(CFI-ACN)'!RH27+'PianificazionePMO(CFI-ACN)'!VK27+'PianificazionePMO(CFI-ACN)'!ZN27,AV84+$I84))</f>
        <v>0</v>
      </c>
      <c r="AX84" s="374">
        <f>IF(AX$3=1,AW84,IF(AX$2&lt;=$F$1,'PianificazionePMO(CFI-ACN)'!RI27+'PianificazionePMO(CFI-ACN)'!VL27+'PianificazionePMO(CFI-ACN)'!ZO27,AW84+$I84))</f>
        <v>0</v>
      </c>
      <c r="AY84" s="374">
        <f>IF(AY$3=1,AX84,IF(AY$2&lt;=$F$1,'PianificazionePMO(CFI-ACN)'!RJ27+'PianificazionePMO(CFI-ACN)'!VM27+'PianificazionePMO(CFI-ACN)'!ZP27,AX84+$I84))</f>
        <v>0</v>
      </c>
      <c r="AZ84" s="374">
        <f>IF(AZ$3=1,AY84,IF(AZ$2&lt;=$F$1,'PianificazionePMO(CFI-ACN)'!RK27+'PianificazionePMO(CFI-ACN)'!VN27+'PianificazionePMO(CFI-ACN)'!ZQ27,AY84+$I84))</f>
        <v>0</v>
      </c>
      <c r="BA84" s="374">
        <f>IF(BA$3=1,AZ84,IF(BA$2&lt;=$F$1,'PianificazionePMO(CFI-ACN)'!RL27+'PianificazionePMO(CFI-ACN)'!VO27+'PianificazionePMO(CFI-ACN)'!ZR27,AZ84+$I84))</f>
        <v>0</v>
      </c>
      <c r="BB84" s="374">
        <f>IF(BB$3=1,BA84,IF(BB$2&lt;=$F$1,'PianificazionePMO(CFI-ACN)'!RM27+'PianificazionePMO(CFI-ACN)'!VP27+'PianificazionePMO(CFI-ACN)'!ZS27,BA84+$I84))</f>
        <v>0</v>
      </c>
      <c r="BC84" s="374">
        <f>IF(BC$3=1,BB84,IF(BC$2&lt;=$F$1,'PianificazionePMO(CFI-ACN)'!RN27+'PianificazionePMO(CFI-ACN)'!VQ27+'PianificazionePMO(CFI-ACN)'!ZT27,BB84+$I84))</f>
        <v>0</v>
      </c>
      <c r="BD84" s="374">
        <f>IF(BD$3=1,BC84,IF(BD$2&lt;=$F$1,'PianificazionePMO(CFI-ACN)'!RO27+'PianificazionePMO(CFI-ACN)'!VR27+'PianificazionePMO(CFI-ACN)'!ZU27,BC84+$I84))</f>
        <v>0</v>
      </c>
      <c r="BE84" s="374">
        <f>IF(BE$3=1,BD84,IF(BE$2&lt;=$F$1,'PianificazionePMO(CFI-ACN)'!RP27+'PianificazionePMO(CFI-ACN)'!VS27+'PianificazionePMO(CFI-ACN)'!ZV27,BD84+$I84))</f>
        <v>0</v>
      </c>
      <c r="BF84" s="374">
        <f>IF(BF$3=1,BE84,IF(BF$2&lt;=$F$1,'PianificazionePMO(CFI-ACN)'!RQ27+'PianificazionePMO(CFI-ACN)'!VT27+'PianificazionePMO(CFI-ACN)'!ZW27,BE84+$I84))</f>
        <v>0</v>
      </c>
      <c r="BG84" s="374">
        <f>IF(BG$3=1,BF84,IF(BG$2&lt;=$F$1,'PianificazionePMO(CFI-ACN)'!RR27+'PianificazionePMO(CFI-ACN)'!VU27+'PianificazionePMO(CFI-ACN)'!ZX27,BF84+$I84))</f>
        <v>0</v>
      </c>
      <c r="BH84" s="374">
        <f>IF(BH$3=1,BG84,IF(BH$2&lt;=$F$1,'PianificazionePMO(CFI-ACN)'!RS27+'PianificazionePMO(CFI-ACN)'!VV27+'PianificazionePMO(CFI-ACN)'!ZY27,BG84+$I84))</f>
        <v>0</v>
      </c>
      <c r="BI84" s="374">
        <f>IF(BI$3=1,BH84,IF(BI$2&lt;=$F$1,'PianificazionePMO(CFI-ACN)'!RT27+'PianificazionePMO(CFI-ACN)'!VW27+'PianificazionePMO(CFI-ACN)'!ZZ27,BH84+$I84))</f>
        <v>0</v>
      </c>
      <c r="BJ84" s="374">
        <f>IF(BJ$3=1,BI84,IF(BJ$2&lt;=$F$1,'PianificazionePMO(CFI-ACN)'!RU27+'PianificazionePMO(CFI-ACN)'!VX27+'PianificazionePMO(CFI-ACN)'!AAA27,BI84+$I84))</f>
        <v>0</v>
      </c>
      <c r="BK84" s="374">
        <f>IF(BK$3=1,BJ84,IF(BK$2&lt;=$F$1,'PianificazionePMO(CFI-ACN)'!RV27+'PianificazionePMO(CFI-ACN)'!VY27+'PianificazionePMO(CFI-ACN)'!AAB27,BJ84+$I84))</f>
        <v>0</v>
      </c>
      <c r="BL84" s="374">
        <f>IF(BL$3=1,BK84,IF(BL$2&lt;=$F$1,'PianificazionePMO(CFI-ACN)'!RW27+'PianificazionePMO(CFI-ACN)'!VZ27+'PianificazionePMO(CFI-ACN)'!AAC27,BK84+$I84))</f>
        <v>0</v>
      </c>
      <c r="BM84" s="374">
        <f>IF(BM$3=1,BL84,IF(BM$2&lt;=$F$1,'PianificazionePMO(CFI-ACN)'!RX27+'PianificazionePMO(CFI-ACN)'!WA27+'PianificazionePMO(CFI-ACN)'!AAD27,BL84+$I84))</f>
        <v>0</v>
      </c>
      <c r="BN84" s="374">
        <f>IF(BN$3=1,BM84,IF(BN$2&lt;=$F$1,'PianificazionePMO(CFI-ACN)'!RY27+'PianificazionePMO(CFI-ACN)'!WB27+'PianificazionePMO(CFI-ACN)'!AAE27,BM84+$I84))</f>
        <v>0</v>
      </c>
      <c r="BO84" s="374">
        <f>IF(BO$3=1,BN84,IF(BO$2&lt;=$F$1,'PianificazionePMO(CFI-ACN)'!RZ27+'PianificazionePMO(CFI-ACN)'!WC27+'PianificazionePMO(CFI-ACN)'!AAF27,BN84+$I84))</f>
        <v>0</v>
      </c>
      <c r="BP84" s="374">
        <f>IF(BP$3=1,BO84,IF(BP$2&lt;=$F$1,'PianificazionePMO(CFI-ACN)'!SA27+'PianificazionePMO(CFI-ACN)'!WD27+'PianificazionePMO(CFI-ACN)'!AAG27,BO84+$I84))</f>
        <v>0</v>
      </c>
      <c r="BQ84" s="374">
        <f>IF(BQ$3=1,BP84,IF(BQ$2&lt;=$F$1,'PianificazionePMO(CFI-ACN)'!SB27+'PianificazionePMO(CFI-ACN)'!WE27+'PianificazionePMO(CFI-ACN)'!AAH27,BP84+$I84))</f>
        <v>0</v>
      </c>
      <c r="BR84" s="374">
        <f>IF(BR$3=1,BQ84,IF(BR$2&lt;=$F$1,'PianificazionePMO(CFI-ACN)'!SC27+'PianificazionePMO(CFI-ACN)'!WF27+'PianificazionePMO(CFI-ACN)'!AAI27,BQ84+$I84))</f>
        <v>0</v>
      </c>
      <c r="BS84" s="374">
        <f>IF(BS$3=1,BR84,IF(BS$2&lt;=$F$1,'PianificazionePMO(CFI-ACN)'!SD27+'PianificazionePMO(CFI-ACN)'!WG27+'PianificazionePMO(CFI-ACN)'!AAJ27,BR84+$I84))</f>
        <v>0</v>
      </c>
      <c r="BT84" s="374">
        <f>IF(BT$3=1,BS84,IF(BT$2&lt;=$F$1,'PianificazionePMO(CFI-ACN)'!SE27+'PianificazionePMO(CFI-ACN)'!WH27+'PianificazionePMO(CFI-ACN)'!AAK27,BS84+$I84))</f>
        <v>0</v>
      </c>
      <c r="BU84" s="374">
        <f>IF(BU$3=1,BT84,IF(BU$2&lt;=$F$1,'PianificazionePMO(CFI-ACN)'!SF27+'PianificazionePMO(CFI-ACN)'!WI27+'PianificazionePMO(CFI-ACN)'!AAL27,BT84+$I84))</f>
        <v>0</v>
      </c>
      <c r="BV84" s="374">
        <f>IF(BV$3=1,BU84,IF(BV$2&lt;=$F$1,'PianificazionePMO(CFI-ACN)'!SG27+'PianificazionePMO(CFI-ACN)'!WJ27+'PianificazionePMO(CFI-ACN)'!AAM27,BU84+$I84))</f>
        <v>0</v>
      </c>
      <c r="BW84" s="374">
        <f>IF(BW$3=1,BV84,IF(BW$2&lt;=$F$1,'PianificazionePMO(CFI-ACN)'!SH27+'PianificazionePMO(CFI-ACN)'!WK27+'PianificazionePMO(CFI-ACN)'!AAN27,BV84+$I84))</f>
        <v>0</v>
      </c>
      <c r="BX84" s="374">
        <f>IF(BX$3=1,BW84,IF(BX$2&lt;=$F$1,'PianificazionePMO(CFI-ACN)'!SI27+'PianificazionePMO(CFI-ACN)'!WL27+'PianificazionePMO(CFI-ACN)'!AAO27,BW84+$I84))</f>
        <v>0</v>
      </c>
      <c r="BY84" s="374">
        <f>IF(BY$3=1,BX84,IF(BY$2&lt;=$F$1,'PianificazionePMO(CFI-ACN)'!SJ27+'PianificazionePMO(CFI-ACN)'!WM27+'PianificazionePMO(CFI-ACN)'!AAP27,BX84+$I84))</f>
        <v>0</v>
      </c>
      <c r="BZ84" s="374">
        <f>IF(BZ$3=1,BY84,IF(BZ$2&lt;=$F$1,'PianificazionePMO(CFI-ACN)'!SK27+'PianificazionePMO(CFI-ACN)'!WN27+'PianificazionePMO(CFI-ACN)'!AAQ27,BY84+$I84))</f>
        <v>0</v>
      </c>
      <c r="CA84" s="374">
        <f>IF(CA$3=1,BZ84,IF(CA$2&lt;=$F$1,'PianificazionePMO(CFI-ACN)'!SL27+'PianificazionePMO(CFI-ACN)'!WO27+'PianificazionePMO(CFI-ACN)'!AAR27,BZ84+$I84))</f>
        <v>0</v>
      </c>
      <c r="CB84" s="374">
        <f>IF(CB$3=1,CA84,IF(CB$2&lt;=$F$1,'PianificazionePMO(CFI-ACN)'!SM27+'PianificazionePMO(CFI-ACN)'!WP27+'PianificazionePMO(CFI-ACN)'!AAS27,CA84+$I84))</f>
        <v>0</v>
      </c>
      <c r="CC84" s="374">
        <f>IF(CC$3=1,CB84,IF(CC$2&lt;=$F$1,'PianificazionePMO(CFI-ACN)'!SN27+'PianificazionePMO(CFI-ACN)'!WQ27+'PianificazionePMO(CFI-ACN)'!AAT27,CB84+$I84))</f>
        <v>0</v>
      </c>
      <c r="CD84" s="374">
        <f>IF(CD$3=1,CC84,IF(CD$2&lt;=$F$1,'PianificazionePMO(CFI-ACN)'!SO27+'PianificazionePMO(CFI-ACN)'!WR27+'PianificazionePMO(CFI-ACN)'!AAU27,CC84+$I84))</f>
        <v>0</v>
      </c>
      <c r="CE84" s="374">
        <f>IF(CE$3=1,CD84,IF(CE$2&lt;=$F$1,'PianificazionePMO(CFI-ACN)'!SP27+'PianificazionePMO(CFI-ACN)'!WS27+'PianificazionePMO(CFI-ACN)'!AAV27,CD84+$I84))</f>
        <v>0</v>
      </c>
      <c r="CF84" s="374">
        <f>IF(CF$3=1,CE84,IF(CF$2&lt;=$F$1,'PianificazionePMO(CFI-ACN)'!SQ27+'PianificazionePMO(CFI-ACN)'!WT27+'PianificazionePMO(CFI-ACN)'!AAW27,CE84+$I84))</f>
        <v>0</v>
      </c>
      <c r="CG84" s="374">
        <f>IF(CG$3=1,CF84,IF(CG$2&lt;=$F$1,'PianificazionePMO(CFI-ACN)'!SR27+'PianificazionePMO(CFI-ACN)'!WU27+'PianificazionePMO(CFI-ACN)'!AAX27,CF84+$I84))</f>
        <v>0</v>
      </c>
      <c r="CH84" s="374">
        <f>IF(CH$3=1,CG84,IF(CH$2&lt;=$F$1,'PianificazionePMO(CFI-ACN)'!SS27+'PianificazionePMO(CFI-ACN)'!WV27+'PianificazionePMO(CFI-ACN)'!AAY27,CG84+$I84))</f>
        <v>0</v>
      </c>
      <c r="CI84" s="374">
        <f>IF(CI$3=1,CH84,IF(CI$2&lt;=$F$1,'PianificazionePMO(CFI-ACN)'!ST27+'PianificazionePMO(CFI-ACN)'!WW27+'PianificazionePMO(CFI-ACN)'!AAZ27,CH84+$I84))</f>
        <v>0</v>
      </c>
      <c r="CJ84" s="374">
        <f>IF(CJ$3=1,CI84,IF(CJ$2&lt;=$F$1,'PianificazionePMO(CFI-ACN)'!SU27+'PianificazionePMO(CFI-ACN)'!WX27+'PianificazionePMO(CFI-ACN)'!ABA27,CI84+$I84))</f>
        <v>0</v>
      </c>
      <c r="CK84" s="374">
        <f>IF(CK$3=1,CJ84,IF(CK$2&lt;=$F$1,'PianificazionePMO(CFI-ACN)'!SV27+'PianificazionePMO(CFI-ACN)'!WY27+'PianificazionePMO(CFI-ACN)'!ABB27,CJ84+$I84))</f>
        <v>0</v>
      </c>
      <c r="CL84" s="374">
        <f>IF(CL$3=1,CK84,IF(CL$2&lt;=$F$1,'PianificazionePMO(CFI-ACN)'!SW27+'PianificazionePMO(CFI-ACN)'!WZ27+'PianificazionePMO(CFI-ACN)'!ABC27,CK84+$I84))</f>
        <v>0</v>
      </c>
      <c r="CM84" s="374">
        <f>IF(CM$3=1,CL84,IF(CM$2&lt;=$F$1,'PianificazionePMO(CFI-ACN)'!SX27+'PianificazionePMO(CFI-ACN)'!XA27+'PianificazionePMO(CFI-ACN)'!ABD27,CL84+$I84))</f>
        <v>0</v>
      </c>
      <c r="CN84" s="374">
        <f>IF(CN$3=1,CM84,IF(CN$2&lt;=$F$1,'PianificazionePMO(CFI-ACN)'!SY27+'PianificazionePMO(CFI-ACN)'!XB27+'PianificazionePMO(CFI-ACN)'!ABE27,CM84+$I84))</f>
        <v>0</v>
      </c>
      <c r="CO84" s="374">
        <f>IF(CO$3=1,CN84,IF(CO$2&lt;=$F$1,'PianificazionePMO(CFI-ACN)'!SZ27+'PianificazionePMO(CFI-ACN)'!XC27+'PianificazionePMO(CFI-ACN)'!ABF27,CN84+$I84))</f>
        <v>0</v>
      </c>
      <c r="CP84" s="374">
        <f>IF(CP$3=1,CO84,IF(CP$2&lt;=$F$1,'PianificazionePMO(CFI-ACN)'!TA27+'PianificazionePMO(CFI-ACN)'!XD27+'PianificazionePMO(CFI-ACN)'!ABG27,CO84+$I84))</f>
        <v>0</v>
      </c>
      <c r="CQ84" s="374">
        <f>IF(CQ$3=1,CP84,IF(CQ$2&lt;=$F$1,'PianificazionePMO(CFI-ACN)'!TB27+'PianificazionePMO(CFI-ACN)'!XE27+'PianificazionePMO(CFI-ACN)'!ABH27,CP84+$I84))</f>
        <v>0</v>
      </c>
      <c r="CR84" s="374">
        <f>IF(CR$3=1,CQ84,IF(CR$2&lt;=$F$1,'PianificazionePMO(CFI-ACN)'!TC27+'PianificazionePMO(CFI-ACN)'!XF27+'PianificazionePMO(CFI-ACN)'!ABI27,CQ84+$I84))</f>
        <v>0</v>
      </c>
      <c r="CS84" s="374">
        <f>IF(CS$3=1,CR84,IF(CS$2&lt;=$F$1,'PianificazionePMO(CFI-ACN)'!TD27+'PianificazionePMO(CFI-ACN)'!XG27+'PianificazionePMO(CFI-ACN)'!ABJ27,CR84+$I84))</f>
        <v>0</v>
      </c>
      <c r="CT84" s="374">
        <f>IF(CT$3=1,CS84,IF(CT$2&lt;=$F$1,'PianificazionePMO(CFI-ACN)'!TE27+'PianificazionePMO(CFI-ACN)'!XH27+'PianificazionePMO(CFI-ACN)'!ABK27,CS84+$I84))</f>
        <v>0</v>
      </c>
      <c r="CU84" s="374">
        <f>IF(CU$3=1,CT84,IF(CU$2&lt;=$F$1,'PianificazionePMO(CFI-ACN)'!TF27+'PianificazionePMO(CFI-ACN)'!XI27+'PianificazionePMO(CFI-ACN)'!ABL27,CT84+$I84))</f>
        <v>0</v>
      </c>
      <c r="CV84" s="374">
        <f>IF(CV$3=1,CU84,IF(CV$2&lt;=$F$1,'PianificazionePMO(CFI-ACN)'!TG27+'PianificazionePMO(CFI-ACN)'!XJ27+'PianificazionePMO(CFI-ACN)'!ABM27,CU84+$I84))</f>
        <v>0</v>
      </c>
      <c r="CW84" s="374">
        <f>IF(CW$3=1,CV84,IF(CW$2&lt;=$F$1,'PianificazionePMO(CFI-ACN)'!TH27+'PianificazionePMO(CFI-ACN)'!XK27+'PianificazionePMO(CFI-ACN)'!ABN27,CV84+$I84))</f>
        <v>0</v>
      </c>
      <c r="CX84" s="374">
        <f>IF(CX$3=1,CW84,IF(CX$2&lt;=$F$1,'PianificazionePMO(CFI-ACN)'!TI27+'PianificazionePMO(CFI-ACN)'!XL27+'PianificazionePMO(CFI-ACN)'!ABO27,CW84+$I84))</f>
        <v>0</v>
      </c>
      <c r="CY84" s="374">
        <f>IF(CY$3=1,CX84,IF(CY$2&lt;=$F$1,'PianificazionePMO(CFI-ACN)'!TJ27+'PianificazionePMO(CFI-ACN)'!XM27+'PianificazionePMO(CFI-ACN)'!ABP27,CX84+$I84))</f>
        <v>0</v>
      </c>
      <c r="CZ84" s="374">
        <f>IF(CZ$3=1,CY84,IF(CZ$2&lt;=$F$1,'PianificazionePMO(CFI-ACN)'!TK27+'PianificazionePMO(CFI-ACN)'!XN27+'PianificazionePMO(CFI-ACN)'!ABQ27,CY84+$I84))</f>
        <v>0</v>
      </c>
      <c r="DA84" s="374">
        <f>IF(DA$3=1,CZ84,IF(DA$2&lt;=$F$1,'PianificazionePMO(CFI-ACN)'!TL27+'PianificazionePMO(CFI-ACN)'!XO27+'PianificazionePMO(CFI-ACN)'!ABR27,CZ84+$I84))</f>
        <v>0</v>
      </c>
      <c r="DB84" s="374">
        <f>IF(DB$3=1,DA84,IF(DB$2&lt;=$F$1,'PianificazionePMO(CFI-ACN)'!TM27+'PianificazionePMO(CFI-ACN)'!XP27+'PianificazionePMO(CFI-ACN)'!ABS27,DA84+$I84))</f>
        <v>0</v>
      </c>
      <c r="DC84" s="374">
        <f>IF(DC$3=1,DB84,IF(DC$2&lt;=$F$1,'PianificazionePMO(CFI-ACN)'!TN27+'PianificazionePMO(CFI-ACN)'!XQ27+'PianificazionePMO(CFI-ACN)'!ABT27,DB84+$I84))</f>
        <v>0</v>
      </c>
      <c r="DD84" s="374">
        <f>IF(DD$3=1,DC84,IF(DD$2&lt;=$F$1,'PianificazionePMO(CFI-ACN)'!TO27+'PianificazionePMO(CFI-ACN)'!XR27+'PianificazionePMO(CFI-ACN)'!ABU27,DC84+$I84))</f>
        <v>0</v>
      </c>
      <c r="DE84" s="374">
        <f>IF(DE$3=1,DD84,IF(DE$2&lt;=$F$1,'PianificazionePMO(CFI-ACN)'!TP27+'PianificazionePMO(CFI-ACN)'!XS27+'PianificazionePMO(CFI-ACN)'!ABV27,DD84+$I84))</f>
        <v>0</v>
      </c>
      <c r="DF84" s="374">
        <f>IF(DF$3=1,DE84,IF(DF$2&lt;=$F$1,'PianificazionePMO(CFI-ACN)'!TQ27+'PianificazionePMO(CFI-ACN)'!XT27+'PianificazionePMO(CFI-ACN)'!ABW27,DE84+$I84))</f>
        <v>0</v>
      </c>
      <c r="DG84" s="374">
        <f>IF(DG$3=1,DF84,IF(DG$2&lt;=$F$1,'PianificazionePMO(CFI-ACN)'!TR27+'PianificazionePMO(CFI-ACN)'!XU27+'PianificazionePMO(CFI-ACN)'!ABX27,DF84+$I84))</f>
        <v>0</v>
      </c>
      <c r="DH84" s="374">
        <f>IF(DH$3=1,DG84,IF(DH$2&lt;=$F$1,'PianificazionePMO(CFI-ACN)'!TS27+'PianificazionePMO(CFI-ACN)'!XV27+'PianificazionePMO(CFI-ACN)'!ABY27,DG84+$I84))</f>
        <v>0</v>
      </c>
      <c r="DI84" s="374">
        <f>IF(DI$3=1,DH84,IF(DI$2&lt;=$F$1,'PianificazionePMO(CFI-ACN)'!TT27+'PianificazionePMO(CFI-ACN)'!XW27+'PianificazionePMO(CFI-ACN)'!ABZ27,DH84+$I84))</f>
        <v>0</v>
      </c>
      <c r="DJ84" s="374">
        <f>IF(DJ$3=1,DI84,IF(DJ$2&lt;=$F$1,'PianificazionePMO(CFI-ACN)'!TU27+'PianificazionePMO(CFI-ACN)'!XX27+'PianificazionePMO(CFI-ACN)'!ACA27,DI84+$I84))</f>
        <v>0</v>
      </c>
      <c r="DK84" s="374"/>
      <c r="DL84" s="374"/>
      <c r="DM84" s="374"/>
      <c r="DN84" s="371"/>
      <c r="DO84" s="371"/>
      <c r="DP84" s="371"/>
      <c r="DQ84" s="371"/>
      <c r="DR84" s="371"/>
      <c r="DS84" s="371"/>
      <c r="DT84" s="371"/>
      <c r="DU84" s="371"/>
      <c r="DV84" s="371"/>
      <c r="DW84" s="371"/>
      <c r="DX84" s="371"/>
      <c r="DY84" s="371"/>
      <c r="DZ84" s="371"/>
      <c r="EA84" s="371"/>
      <c r="EB84" s="371"/>
      <c r="EC84" s="371"/>
      <c r="ED84" s="371"/>
      <c r="EE84" s="371"/>
      <c r="EF84" s="371"/>
      <c r="EG84" s="371"/>
      <c r="EH84" s="371"/>
      <c r="EI84" s="371"/>
      <c r="EJ84" s="371"/>
      <c r="EK84" s="371"/>
      <c r="EL84" s="371"/>
      <c r="EM84" s="371"/>
      <c r="EN84" s="371"/>
      <c r="EO84" s="371"/>
      <c r="EP84" s="371"/>
      <c r="EQ84" s="371"/>
      <c r="ER84" s="371"/>
      <c r="ES84" s="371"/>
      <c r="ET84" s="371"/>
      <c r="EU84" s="371"/>
      <c r="EV84" s="371"/>
      <c r="EW84" s="371"/>
      <c r="EX84" s="371"/>
      <c r="EY84" s="371"/>
      <c r="EZ84" s="371"/>
      <c r="FA84" s="371"/>
      <c r="FB84" s="371"/>
      <c r="FC84" s="371"/>
      <c r="FD84" s="371"/>
      <c r="FE84" s="371"/>
      <c r="FF84" s="371"/>
      <c r="FG84" s="371"/>
      <c r="FH84" s="371"/>
      <c r="FI84" s="371"/>
      <c r="FJ84" s="371"/>
    </row>
    <row r="85" spans="1:166" outlineLevel="1">
      <c r="A85" s="824"/>
      <c r="B85" s="362">
        <f t="shared" si="39"/>
        <v>0</v>
      </c>
      <c r="C85" s="362">
        <f t="shared" si="40"/>
        <v>0</v>
      </c>
      <c r="D85" s="362">
        <f t="shared" si="41"/>
        <v>0</v>
      </c>
      <c r="E85" s="369"/>
      <c r="F85" s="370"/>
      <c r="G85" s="369"/>
      <c r="H85" s="378"/>
      <c r="N85" s="374">
        <f>IF(N$3=1,M85,IF(N$2&lt;=$F$1,'PianificazionePMO(CFI-ACN)'!PY28+'PianificazionePMO(CFI-ACN)'!UB28+'PianificazionePMO(CFI-ACN)'!YE28,M85+$I85))</f>
        <v>0</v>
      </c>
      <c r="O85" s="374">
        <f>IF(O$3=1,N85,IF(O$2&lt;=$F$1,'PianificazionePMO(CFI-ACN)'!PZ28+'PianificazionePMO(CFI-ACN)'!UC28+'PianificazionePMO(CFI-ACN)'!YF28,N85+$I85))</f>
        <v>0</v>
      </c>
      <c r="P85" s="374">
        <f>IF(P$3=1,O85,IF(P$2&lt;=$F$1,'PianificazionePMO(CFI-ACN)'!QA28+'PianificazionePMO(CFI-ACN)'!UD28+'PianificazionePMO(CFI-ACN)'!YG28,O85+$I85))</f>
        <v>0</v>
      </c>
      <c r="Q85" s="374">
        <f>IF(Q$3=1,P85,IF(Q$2&lt;=$F$1,'PianificazionePMO(CFI-ACN)'!QB28+'PianificazionePMO(CFI-ACN)'!UE28+'PianificazionePMO(CFI-ACN)'!YH28,P85+$I85))</f>
        <v>0</v>
      </c>
      <c r="R85" s="374">
        <f>IF(R$3=1,Q85,IF(R$2&lt;=$F$1,'PianificazionePMO(CFI-ACN)'!QC28+'PianificazionePMO(CFI-ACN)'!UF28+'PianificazionePMO(CFI-ACN)'!YI28,Q85+$I85))</f>
        <v>0</v>
      </c>
      <c r="S85" s="374">
        <f>IF(S$3=1,R85,IF(S$2&lt;=$F$1,'PianificazionePMO(CFI-ACN)'!QD28+'PianificazionePMO(CFI-ACN)'!UG28+'PianificazionePMO(CFI-ACN)'!YJ28,R85+$I85))</f>
        <v>0</v>
      </c>
      <c r="T85" s="374">
        <f>IF(T$3=1,S85,IF(T$2&lt;=$F$1,'PianificazionePMO(CFI-ACN)'!QE28+'PianificazionePMO(CFI-ACN)'!UH28+'PianificazionePMO(CFI-ACN)'!YK28,S85+$I85))</f>
        <v>0</v>
      </c>
      <c r="U85" s="374">
        <f>IF(U$3=1,T85,IF(U$2&lt;=$F$1,'PianificazionePMO(CFI-ACN)'!QF28+'PianificazionePMO(CFI-ACN)'!UI28+'PianificazionePMO(CFI-ACN)'!YL28,T85+$I85))</f>
        <v>0</v>
      </c>
      <c r="V85" s="374">
        <f>IF(V$3=1,U85,IF(V$2&lt;=$F$1,'PianificazionePMO(CFI-ACN)'!QG28+'PianificazionePMO(CFI-ACN)'!UJ28+'PianificazionePMO(CFI-ACN)'!YM28,U85+$I85))</f>
        <v>0</v>
      </c>
      <c r="W85" s="374">
        <f>IF(W$3=1,V85,IF(W$2&lt;=$F$1,'PianificazionePMO(CFI-ACN)'!QH28+'PianificazionePMO(CFI-ACN)'!UK28+'PianificazionePMO(CFI-ACN)'!YN28,V85+$I85))</f>
        <v>0</v>
      </c>
      <c r="X85" s="374">
        <f>IF(X$3=1,W85,IF(X$2&lt;=$F$1,'PianificazionePMO(CFI-ACN)'!QI28+'PianificazionePMO(CFI-ACN)'!UL28+'PianificazionePMO(CFI-ACN)'!YO28,W85+$I85))</f>
        <v>0</v>
      </c>
      <c r="Y85" s="374">
        <f>IF(Y$3=1,X85,IF(Y$2&lt;=$F$1,'PianificazionePMO(CFI-ACN)'!QJ28+'PianificazionePMO(CFI-ACN)'!UM28+'PianificazionePMO(CFI-ACN)'!YP28,X85+$I85))</f>
        <v>0</v>
      </c>
      <c r="Z85" s="374">
        <f>IF(Z$3=1,Y85,IF(Z$2&lt;=$F$1,'PianificazionePMO(CFI-ACN)'!QK28+'PianificazionePMO(CFI-ACN)'!UN28+'PianificazionePMO(CFI-ACN)'!YQ28,Y85+$I85))</f>
        <v>0</v>
      </c>
      <c r="AA85" s="374">
        <f>IF(AA$3=1,Z85,IF(AA$2&lt;=$F$1,'PianificazionePMO(CFI-ACN)'!QL28+'PianificazionePMO(CFI-ACN)'!UO28+'PianificazionePMO(CFI-ACN)'!YR28,Z85+$I85))</f>
        <v>0</v>
      </c>
      <c r="AB85" s="374">
        <f>IF(AB$3=1,AA85,IF(AB$2&lt;=$F$1,'PianificazionePMO(CFI-ACN)'!QM28+'PianificazionePMO(CFI-ACN)'!UP28+'PianificazionePMO(CFI-ACN)'!YS28,AA85+$I85))</f>
        <v>0</v>
      </c>
      <c r="AC85" s="374">
        <f>IF(AC$3=1,AB85,IF(AC$2&lt;=$F$1,'PianificazionePMO(CFI-ACN)'!QN28+'PianificazionePMO(CFI-ACN)'!UQ28+'PianificazionePMO(CFI-ACN)'!YT28,AB85+$I85))</f>
        <v>0</v>
      </c>
      <c r="AD85" s="374">
        <f>IF(AD$3=1,AC85,IF(AD$2&lt;=$F$1,'PianificazionePMO(CFI-ACN)'!QO28+'PianificazionePMO(CFI-ACN)'!UR28+'PianificazionePMO(CFI-ACN)'!YU28,AC85+$I85))</f>
        <v>0</v>
      </c>
      <c r="AE85" s="374">
        <f>IF(AE$3=1,AD85,IF(AE$2&lt;=$F$1,'PianificazionePMO(CFI-ACN)'!QP28+'PianificazionePMO(CFI-ACN)'!US28+'PianificazionePMO(CFI-ACN)'!YV28,AD85+$I85))</f>
        <v>0</v>
      </c>
      <c r="AF85" s="374">
        <f>IF(AF$3=1,AE85,IF(AF$2&lt;=$F$1,'PianificazionePMO(CFI-ACN)'!QQ28+'PianificazionePMO(CFI-ACN)'!UT28+'PianificazionePMO(CFI-ACN)'!YW28,AE85+$I85))</f>
        <v>0</v>
      </c>
      <c r="AG85" s="374">
        <f>IF(AG$3=1,AF85,IF(AG$2&lt;=$F$1,'PianificazionePMO(CFI-ACN)'!QR28+'PianificazionePMO(CFI-ACN)'!UU28+'PianificazionePMO(CFI-ACN)'!YX28,AF85+$I85))</f>
        <v>0</v>
      </c>
      <c r="AH85" s="374">
        <f>IF(AH$3=1,AG85,IF(AH$2&lt;=$F$1,'PianificazionePMO(CFI-ACN)'!QS28+'PianificazionePMO(CFI-ACN)'!UV28+'PianificazionePMO(CFI-ACN)'!YY28,AG85+$I85))</f>
        <v>0</v>
      </c>
      <c r="AI85" s="374">
        <f>IF(AI$3=1,AH85,IF(AI$2&lt;=$F$1,'PianificazionePMO(CFI-ACN)'!QT28+'PianificazionePMO(CFI-ACN)'!UW28+'PianificazionePMO(CFI-ACN)'!YZ28,AH85+$I85))</f>
        <v>0</v>
      </c>
      <c r="AJ85" s="374">
        <f>IF(AJ$3=1,AI85,IF(AJ$2&lt;=$F$1,'PianificazionePMO(CFI-ACN)'!QU28+'PianificazionePMO(CFI-ACN)'!UX28+'PianificazionePMO(CFI-ACN)'!ZA28,AI85+$I85))</f>
        <v>0</v>
      </c>
      <c r="AK85" s="374">
        <f>IF(AK$3=1,AJ85,IF(AK$2&lt;=$F$1,'PianificazionePMO(CFI-ACN)'!QV28+'PianificazionePMO(CFI-ACN)'!UY28+'PianificazionePMO(CFI-ACN)'!ZB28,AJ85+$I85))</f>
        <v>0</v>
      </c>
      <c r="AL85" s="374">
        <f>IF(AL$3=1,AK85,IF(AL$2&lt;=$F$1,'PianificazionePMO(CFI-ACN)'!QW28+'PianificazionePMO(CFI-ACN)'!UZ28+'PianificazionePMO(CFI-ACN)'!ZC28,AK85+$I85))</f>
        <v>0</v>
      </c>
      <c r="AM85" s="374">
        <f>IF(AM$3=1,AL85,IF(AM$2&lt;=$F$1,'PianificazionePMO(CFI-ACN)'!QX28+'PianificazionePMO(CFI-ACN)'!VA28+'PianificazionePMO(CFI-ACN)'!ZD28,AL85+$I85))</f>
        <v>0</v>
      </c>
      <c r="AN85" s="374">
        <f>IF(AN$3=1,AM85,IF(AN$2&lt;=$F$1,'PianificazionePMO(CFI-ACN)'!QY28+'PianificazionePMO(CFI-ACN)'!VB28+'PianificazionePMO(CFI-ACN)'!ZE28,AM85+$I85))</f>
        <v>0</v>
      </c>
      <c r="AO85" s="374">
        <f>IF(AO$3=1,AN85,IF(AO$2&lt;=$F$1,'PianificazionePMO(CFI-ACN)'!QZ28+'PianificazionePMO(CFI-ACN)'!VC28+'PianificazionePMO(CFI-ACN)'!ZF28,AN85+$I85))</f>
        <v>0</v>
      </c>
      <c r="AP85" s="374">
        <f>IF(AP$3=1,AO85,IF(AP$2&lt;=$F$1,'PianificazionePMO(CFI-ACN)'!RA28+'PianificazionePMO(CFI-ACN)'!VD28+'PianificazionePMO(CFI-ACN)'!ZG28,AO85+$I85))</f>
        <v>0</v>
      </c>
      <c r="AQ85" s="374">
        <f>IF(AQ$3=1,AP85,IF(AQ$2&lt;=$F$1,'PianificazionePMO(CFI-ACN)'!RB28+'PianificazionePMO(CFI-ACN)'!VE28+'PianificazionePMO(CFI-ACN)'!ZH28,AP85+$I85))</f>
        <v>0</v>
      </c>
      <c r="AR85" s="374">
        <f>IF(AR$3=1,AQ85,IF(AR$2&lt;=$F$1,'PianificazionePMO(CFI-ACN)'!RC28+'PianificazionePMO(CFI-ACN)'!VF28+'PianificazionePMO(CFI-ACN)'!ZI28,AQ85+$I85))</f>
        <v>0</v>
      </c>
      <c r="AS85" s="374">
        <f>IF(AS$3=1,AR85,IF(AS$2&lt;=$F$1,'PianificazionePMO(CFI-ACN)'!RD28+'PianificazionePMO(CFI-ACN)'!VG28+'PianificazionePMO(CFI-ACN)'!ZJ28,AR85+$I85))</f>
        <v>0</v>
      </c>
      <c r="AT85" s="374">
        <f>IF(AT$3=1,AS85,IF(AT$2&lt;=$F$1,'PianificazionePMO(CFI-ACN)'!RE28+'PianificazionePMO(CFI-ACN)'!VH28+'PianificazionePMO(CFI-ACN)'!ZK28,AS85+$I85))</f>
        <v>0</v>
      </c>
      <c r="AU85" s="374">
        <f>IF(AU$3=1,AT85,IF(AU$2&lt;=$F$1,'PianificazionePMO(CFI-ACN)'!RF28+'PianificazionePMO(CFI-ACN)'!VI28+'PianificazionePMO(CFI-ACN)'!ZL28,AT85+$I85))</f>
        <v>0</v>
      </c>
      <c r="AV85" s="374">
        <f>IF(AV$3=1,AU85,IF(AV$2&lt;=$F$1,'PianificazionePMO(CFI-ACN)'!RG28+'PianificazionePMO(CFI-ACN)'!VJ28+'PianificazionePMO(CFI-ACN)'!ZM28,AU85+$I85))</f>
        <v>0</v>
      </c>
      <c r="AW85" s="374">
        <f>IF(AW$3=1,AV85,IF(AW$2&lt;=$F$1,'PianificazionePMO(CFI-ACN)'!RH28+'PianificazionePMO(CFI-ACN)'!VK28+'PianificazionePMO(CFI-ACN)'!ZN28,AV85+$I85))</f>
        <v>0</v>
      </c>
      <c r="AX85" s="374">
        <f>IF(AX$3=1,AW85,IF(AX$2&lt;=$F$1,'PianificazionePMO(CFI-ACN)'!RI28+'PianificazionePMO(CFI-ACN)'!VL28+'PianificazionePMO(CFI-ACN)'!ZO28,AW85+$I85))</f>
        <v>0</v>
      </c>
      <c r="AY85" s="374">
        <f>IF(AY$3=1,AX85,IF(AY$2&lt;=$F$1,'PianificazionePMO(CFI-ACN)'!RJ28+'PianificazionePMO(CFI-ACN)'!VM28+'PianificazionePMO(CFI-ACN)'!ZP28,AX85+$I85))</f>
        <v>0</v>
      </c>
      <c r="AZ85" s="374">
        <f>IF(AZ$3=1,AY85,IF(AZ$2&lt;=$F$1,'PianificazionePMO(CFI-ACN)'!RK28+'PianificazionePMO(CFI-ACN)'!VN28+'PianificazionePMO(CFI-ACN)'!ZQ28,AY85+$I85))</f>
        <v>0</v>
      </c>
      <c r="BA85" s="374">
        <f>IF(BA$3=1,AZ85,IF(BA$2&lt;=$F$1,'PianificazionePMO(CFI-ACN)'!RL28+'PianificazionePMO(CFI-ACN)'!VO28+'PianificazionePMO(CFI-ACN)'!ZR28,AZ85+$I85))</f>
        <v>0</v>
      </c>
      <c r="BB85" s="374">
        <f>IF(BB$3=1,BA85,IF(BB$2&lt;=$F$1,'PianificazionePMO(CFI-ACN)'!RM28+'PianificazionePMO(CFI-ACN)'!VP28+'PianificazionePMO(CFI-ACN)'!ZS28,BA85+$I85))</f>
        <v>0</v>
      </c>
      <c r="BC85" s="374">
        <f>IF(BC$3=1,BB85,IF(BC$2&lt;=$F$1,'PianificazionePMO(CFI-ACN)'!RN28+'PianificazionePMO(CFI-ACN)'!VQ28+'PianificazionePMO(CFI-ACN)'!ZT28,BB85+$I85))</f>
        <v>0</v>
      </c>
      <c r="BD85" s="374">
        <f>IF(BD$3=1,BC85,IF(BD$2&lt;=$F$1,'PianificazionePMO(CFI-ACN)'!RO28+'PianificazionePMO(CFI-ACN)'!VR28+'PianificazionePMO(CFI-ACN)'!ZU28,BC85+$I85))</f>
        <v>0</v>
      </c>
      <c r="BE85" s="374">
        <f>IF(BE$3=1,BD85,IF(BE$2&lt;=$F$1,'PianificazionePMO(CFI-ACN)'!RP28+'PianificazionePMO(CFI-ACN)'!VS28+'PianificazionePMO(CFI-ACN)'!ZV28,BD85+$I85))</f>
        <v>0</v>
      </c>
      <c r="BF85" s="374">
        <f>IF(BF$3=1,BE85,IF(BF$2&lt;=$F$1,'PianificazionePMO(CFI-ACN)'!RQ28+'PianificazionePMO(CFI-ACN)'!VT28+'PianificazionePMO(CFI-ACN)'!ZW28,BE85+$I85))</f>
        <v>0</v>
      </c>
      <c r="BG85" s="374">
        <f>IF(BG$3=1,BF85,IF(BG$2&lt;=$F$1,'PianificazionePMO(CFI-ACN)'!RR28+'PianificazionePMO(CFI-ACN)'!VU28+'PianificazionePMO(CFI-ACN)'!ZX28,BF85+$I85))</f>
        <v>0</v>
      </c>
      <c r="BH85" s="374">
        <f>IF(BH$3=1,BG85,IF(BH$2&lt;=$F$1,'PianificazionePMO(CFI-ACN)'!RS28+'PianificazionePMO(CFI-ACN)'!VV28+'PianificazionePMO(CFI-ACN)'!ZY28,BG85+$I85))</f>
        <v>0</v>
      </c>
      <c r="BI85" s="374">
        <f>IF(BI$3=1,BH85,IF(BI$2&lt;=$F$1,'PianificazionePMO(CFI-ACN)'!RT28+'PianificazionePMO(CFI-ACN)'!VW28+'PianificazionePMO(CFI-ACN)'!ZZ28,BH85+$I85))</f>
        <v>0</v>
      </c>
      <c r="BJ85" s="374">
        <f>IF(BJ$3=1,BI85,IF(BJ$2&lt;=$F$1,'PianificazionePMO(CFI-ACN)'!RU28+'PianificazionePMO(CFI-ACN)'!VX28+'PianificazionePMO(CFI-ACN)'!AAA28,BI85+$I85))</f>
        <v>0</v>
      </c>
      <c r="BK85" s="374">
        <f>IF(BK$3=1,BJ85,IF(BK$2&lt;=$F$1,'PianificazionePMO(CFI-ACN)'!RV28+'PianificazionePMO(CFI-ACN)'!VY28+'PianificazionePMO(CFI-ACN)'!AAB28,BJ85+$I85))</f>
        <v>0</v>
      </c>
      <c r="BL85" s="374">
        <f>IF(BL$3=1,BK85,IF(BL$2&lt;=$F$1,'PianificazionePMO(CFI-ACN)'!RW28+'PianificazionePMO(CFI-ACN)'!VZ28+'PianificazionePMO(CFI-ACN)'!AAC28,BK85+$I85))</f>
        <v>0</v>
      </c>
      <c r="BM85" s="374">
        <f>IF(BM$3=1,BL85,IF(BM$2&lt;=$F$1,'PianificazionePMO(CFI-ACN)'!RX28+'PianificazionePMO(CFI-ACN)'!WA28+'PianificazionePMO(CFI-ACN)'!AAD28,BL85+$I85))</f>
        <v>0</v>
      </c>
      <c r="BN85" s="374">
        <f>IF(BN$3=1,BM85,IF(BN$2&lt;=$F$1,'PianificazionePMO(CFI-ACN)'!RY28+'PianificazionePMO(CFI-ACN)'!WB28+'PianificazionePMO(CFI-ACN)'!AAE28,BM85+$I85))</f>
        <v>0</v>
      </c>
      <c r="BO85" s="374">
        <f>IF(BO$3=1,BN85,IF(BO$2&lt;=$F$1,'PianificazionePMO(CFI-ACN)'!RZ28+'PianificazionePMO(CFI-ACN)'!WC28+'PianificazionePMO(CFI-ACN)'!AAF28,BN85+$I85))</f>
        <v>0</v>
      </c>
      <c r="BP85" s="374">
        <f>IF(BP$3=1,BO85,IF(BP$2&lt;=$F$1,'PianificazionePMO(CFI-ACN)'!SA28+'PianificazionePMO(CFI-ACN)'!WD28+'PianificazionePMO(CFI-ACN)'!AAG28,BO85+$I85))</f>
        <v>0</v>
      </c>
      <c r="BQ85" s="374">
        <f>IF(BQ$3=1,BP85,IF(BQ$2&lt;=$F$1,'PianificazionePMO(CFI-ACN)'!SB28+'PianificazionePMO(CFI-ACN)'!WE28+'PianificazionePMO(CFI-ACN)'!AAH28,BP85+$I85))</f>
        <v>0</v>
      </c>
      <c r="BR85" s="374">
        <f>IF(BR$3=1,BQ85,IF(BR$2&lt;=$F$1,'PianificazionePMO(CFI-ACN)'!SC28+'PianificazionePMO(CFI-ACN)'!WF28+'PianificazionePMO(CFI-ACN)'!AAI28,BQ85+$I85))</f>
        <v>0</v>
      </c>
      <c r="BS85" s="374">
        <f>IF(BS$3=1,BR85,IF(BS$2&lt;=$F$1,'PianificazionePMO(CFI-ACN)'!SD28+'PianificazionePMO(CFI-ACN)'!WG28+'PianificazionePMO(CFI-ACN)'!AAJ28,BR85+$I85))</f>
        <v>0</v>
      </c>
      <c r="BT85" s="374">
        <f>IF(BT$3=1,BS85,IF(BT$2&lt;=$F$1,'PianificazionePMO(CFI-ACN)'!SE28+'PianificazionePMO(CFI-ACN)'!WH28+'PianificazionePMO(CFI-ACN)'!AAK28,BS85+$I85))</f>
        <v>0</v>
      </c>
      <c r="BU85" s="374">
        <f>IF(BU$3=1,BT85,IF(BU$2&lt;=$F$1,'PianificazionePMO(CFI-ACN)'!SF28+'PianificazionePMO(CFI-ACN)'!WI28+'PianificazionePMO(CFI-ACN)'!AAL28,BT85+$I85))</f>
        <v>0</v>
      </c>
      <c r="BV85" s="374">
        <f>IF(BV$3=1,BU85,IF(BV$2&lt;=$F$1,'PianificazionePMO(CFI-ACN)'!SG28+'PianificazionePMO(CFI-ACN)'!WJ28+'PianificazionePMO(CFI-ACN)'!AAM28,BU85+$I85))</f>
        <v>0</v>
      </c>
      <c r="BW85" s="374">
        <f>IF(BW$3=1,BV85,IF(BW$2&lt;=$F$1,'PianificazionePMO(CFI-ACN)'!SH28+'PianificazionePMO(CFI-ACN)'!WK28+'PianificazionePMO(CFI-ACN)'!AAN28,BV85+$I85))</f>
        <v>0</v>
      </c>
      <c r="BX85" s="374">
        <f>IF(BX$3=1,BW85,IF(BX$2&lt;=$F$1,'PianificazionePMO(CFI-ACN)'!SI28+'PianificazionePMO(CFI-ACN)'!WL28+'PianificazionePMO(CFI-ACN)'!AAO28,BW85+$I85))</f>
        <v>0</v>
      </c>
      <c r="BY85" s="374">
        <f>IF(BY$3=1,BX85,IF(BY$2&lt;=$F$1,'PianificazionePMO(CFI-ACN)'!SJ28+'PianificazionePMO(CFI-ACN)'!WM28+'PianificazionePMO(CFI-ACN)'!AAP28,BX85+$I85))</f>
        <v>0</v>
      </c>
      <c r="BZ85" s="374">
        <f>IF(BZ$3=1,BY85,IF(BZ$2&lt;=$F$1,'PianificazionePMO(CFI-ACN)'!SK28+'PianificazionePMO(CFI-ACN)'!WN28+'PianificazionePMO(CFI-ACN)'!AAQ28,BY85+$I85))</f>
        <v>0</v>
      </c>
      <c r="CA85" s="374">
        <f>IF(CA$3=1,BZ85,IF(CA$2&lt;=$F$1,'PianificazionePMO(CFI-ACN)'!SL28+'PianificazionePMO(CFI-ACN)'!WO28+'PianificazionePMO(CFI-ACN)'!AAR28,BZ85+$I85))</f>
        <v>0</v>
      </c>
      <c r="CB85" s="374">
        <f>IF(CB$3=1,CA85,IF(CB$2&lt;=$F$1,'PianificazionePMO(CFI-ACN)'!SM28+'PianificazionePMO(CFI-ACN)'!WP28+'PianificazionePMO(CFI-ACN)'!AAS28,CA85+$I85))</f>
        <v>0</v>
      </c>
      <c r="CC85" s="374">
        <f>IF(CC$3=1,CB85,IF(CC$2&lt;=$F$1,'PianificazionePMO(CFI-ACN)'!SN28+'PianificazionePMO(CFI-ACN)'!WQ28+'PianificazionePMO(CFI-ACN)'!AAT28,CB85+$I85))</f>
        <v>0</v>
      </c>
      <c r="CD85" s="374">
        <f>IF(CD$3=1,CC85,IF(CD$2&lt;=$F$1,'PianificazionePMO(CFI-ACN)'!SO28+'PianificazionePMO(CFI-ACN)'!WR28+'PianificazionePMO(CFI-ACN)'!AAU28,CC85+$I85))</f>
        <v>0</v>
      </c>
      <c r="CE85" s="374">
        <f>IF(CE$3=1,CD85,IF(CE$2&lt;=$F$1,'PianificazionePMO(CFI-ACN)'!SP28+'PianificazionePMO(CFI-ACN)'!WS28+'PianificazionePMO(CFI-ACN)'!AAV28,CD85+$I85))</f>
        <v>0</v>
      </c>
      <c r="CF85" s="374">
        <f>IF(CF$3=1,CE85,IF(CF$2&lt;=$F$1,'PianificazionePMO(CFI-ACN)'!SQ28+'PianificazionePMO(CFI-ACN)'!WT28+'PianificazionePMO(CFI-ACN)'!AAW28,CE85+$I85))</f>
        <v>0</v>
      </c>
      <c r="CG85" s="374">
        <f>IF(CG$3=1,CF85,IF(CG$2&lt;=$F$1,'PianificazionePMO(CFI-ACN)'!SR28+'PianificazionePMO(CFI-ACN)'!WU28+'PianificazionePMO(CFI-ACN)'!AAX28,CF85+$I85))</f>
        <v>0</v>
      </c>
      <c r="CH85" s="374">
        <f>IF(CH$3=1,CG85,IF(CH$2&lt;=$F$1,'PianificazionePMO(CFI-ACN)'!SS28+'PianificazionePMO(CFI-ACN)'!WV28+'PianificazionePMO(CFI-ACN)'!AAY28,CG85+$I85))</f>
        <v>0</v>
      </c>
      <c r="CI85" s="374">
        <f>IF(CI$3=1,CH85,IF(CI$2&lt;=$F$1,'PianificazionePMO(CFI-ACN)'!ST28+'PianificazionePMO(CFI-ACN)'!WW28+'PianificazionePMO(CFI-ACN)'!AAZ28,CH85+$I85))</f>
        <v>0</v>
      </c>
      <c r="CJ85" s="374">
        <f>IF(CJ$3=1,CI85,IF(CJ$2&lt;=$F$1,'PianificazionePMO(CFI-ACN)'!SU28+'PianificazionePMO(CFI-ACN)'!WX28+'PianificazionePMO(CFI-ACN)'!ABA28,CI85+$I85))</f>
        <v>0</v>
      </c>
      <c r="CK85" s="374">
        <f>IF(CK$3=1,CJ85,IF(CK$2&lt;=$F$1,'PianificazionePMO(CFI-ACN)'!SV28+'PianificazionePMO(CFI-ACN)'!WY28+'PianificazionePMO(CFI-ACN)'!ABB28,CJ85+$I85))</f>
        <v>0</v>
      </c>
      <c r="CL85" s="374">
        <f>IF(CL$3=1,CK85,IF(CL$2&lt;=$F$1,'PianificazionePMO(CFI-ACN)'!SW28+'PianificazionePMO(CFI-ACN)'!WZ28+'PianificazionePMO(CFI-ACN)'!ABC28,CK85+$I85))</f>
        <v>0</v>
      </c>
      <c r="CM85" s="374">
        <f>IF(CM$3=1,CL85,IF(CM$2&lt;=$F$1,'PianificazionePMO(CFI-ACN)'!SX28+'PianificazionePMO(CFI-ACN)'!XA28+'PianificazionePMO(CFI-ACN)'!ABD28,CL85+$I85))</f>
        <v>0</v>
      </c>
      <c r="CN85" s="374">
        <f>IF(CN$3=1,CM85,IF(CN$2&lt;=$F$1,'PianificazionePMO(CFI-ACN)'!SY28+'PianificazionePMO(CFI-ACN)'!XB28+'PianificazionePMO(CFI-ACN)'!ABE28,CM85+$I85))</f>
        <v>0</v>
      </c>
      <c r="CO85" s="374">
        <f>IF(CO$3=1,CN85,IF(CO$2&lt;=$F$1,'PianificazionePMO(CFI-ACN)'!SZ28+'PianificazionePMO(CFI-ACN)'!XC28+'PianificazionePMO(CFI-ACN)'!ABF28,CN85+$I85))</f>
        <v>0</v>
      </c>
      <c r="CP85" s="374">
        <f>IF(CP$3=1,CO85,IF(CP$2&lt;=$F$1,'PianificazionePMO(CFI-ACN)'!TA28+'PianificazionePMO(CFI-ACN)'!XD28+'PianificazionePMO(CFI-ACN)'!ABG28,CO85+$I85))</f>
        <v>0</v>
      </c>
      <c r="CQ85" s="374">
        <f>IF(CQ$3=1,CP85,IF(CQ$2&lt;=$F$1,'PianificazionePMO(CFI-ACN)'!TB28+'PianificazionePMO(CFI-ACN)'!XE28+'PianificazionePMO(CFI-ACN)'!ABH28,CP85+$I85))</f>
        <v>0</v>
      </c>
      <c r="CR85" s="374">
        <f>IF(CR$3=1,CQ85,IF(CR$2&lt;=$F$1,'PianificazionePMO(CFI-ACN)'!TC28+'PianificazionePMO(CFI-ACN)'!XF28+'PianificazionePMO(CFI-ACN)'!ABI28,CQ85+$I85))</f>
        <v>0</v>
      </c>
      <c r="CS85" s="374">
        <f>IF(CS$3=1,CR85,IF(CS$2&lt;=$F$1,'PianificazionePMO(CFI-ACN)'!TD28+'PianificazionePMO(CFI-ACN)'!XG28+'PianificazionePMO(CFI-ACN)'!ABJ28,CR85+$I85))</f>
        <v>0</v>
      </c>
      <c r="CT85" s="374">
        <f>IF(CT$3=1,CS85,IF(CT$2&lt;=$F$1,'PianificazionePMO(CFI-ACN)'!TE28+'PianificazionePMO(CFI-ACN)'!XH28+'PianificazionePMO(CFI-ACN)'!ABK28,CS85+$I85))</f>
        <v>0</v>
      </c>
      <c r="CU85" s="374">
        <f>IF(CU$3=1,CT85,IF(CU$2&lt;=$F$1,'PianificazionePMO(CFI-ACN)'!TF28+'PianificazionePMO(CFI-ACN)'!XI28+'PianificazionePMO(CFI-ACN)'!ABL28,CT85+$I85))</f>
        <v>0</v>
      </c>
      <c r="CV85" s="374">
        <f>IF(CV$3=1,CU85,IF(CV$2&lt;=$F$1,'PianificazionePMO(CFI-ACN)'!TG28+'PianificazionePMO(CFI-ACN)'!XJ28+'PianificazionePMO(CFI-ACN)'!ABM28,CU85+$I85))</f>
        <v>0</v>
      </c>
      <c r="CW85" s="374">
        <f>IF(CW$3=1,CV85,IF(CW$2&lt;=$F$1,'PianificazionePMO(CFI-ACN)'!TH28+'PianificazionePMO(CFI-ACN)'!XK28+'PianificazionePMO(CFI-ACN)'!ABN28,CV85+$I85))</f>
        <v>0</v>
      </c>
      <c r="CX85" s="374">
        <f>IF(CX$3=1,CW85,IF(CX$2&lt;=$F$1,'PianificazionePMO(CFI-ACN)'!TI28+'PianificazionePMO(CFI-ACN)'!XL28+'PianificazionePMO(CFI-ACN)'!ABO28,CW85+$I85))</f>
        <v>0</v>
      </c>
      <c r="CY85" s="374">
        <f>IF(CY$3=1,CX85,IF(CY$2&lt;=$F$1,'PianificazionePMO(CFI-ACN)'!TJ28+'PianificazionePMO(CFI-ACN)'!XM28+'PianificazionePMO(CFI-ACN)'!ABP28,CX85+$I85))</f>
        <v>0</v>
      </c>
      <c r="CZ85" s="374">
        <f>IF(CZ$3=1,CY85,IF(CZ$2&lt;=$F$1,'PianificazionePMO(CFI-ACN)'!TK28+'PianificazionePMO(CFI-ACN)'!XN28+'PianificazionePMO(CFI-ACN)'!ABQ28,CY85+$I85))</f>
        <v>0</v>
      </c>
      <c r="DA85" s="374">
        <f>IF(DA$3=1,CZ85,IF(DA$2&lt;=$F$1,'PianificazionePMO(CFI-ACN)'!TL28+'PianificazionePMO(CFI-ACN)'!XO28+'PianificazionePMO(CFI-ACN)'!ABR28,CZ85+$I85))</f>
        <v>0</v>
      </c>
      <c r="DB85" s="374">
        <f>IF(DB$3=1,DA85,IF(DB$2&lt;=$F$1,'PianificazionePMO(CFI-ACN)'!TM28+'PianificazionePMO(CFI-ACN)'!XP28+'PianificazionePMO(CFI-ACN)'!ABS28,DA85+$I85))</f>
        <v>0</v>
      </c>
      <c r="DC85" s="374">
        <f>IF(DC$3=1,DB85,IF(DC$2&lt;=$F$1,'PianificazionePMO(CFI-ACN)'!TN28+'PianificazionePMO(CFI-ACN)'!XQ28+'PianificazionePMO(CFI-ACN)'!ABT28,DB85+$I85))</f>
        <v>0</v>
      </c>
      <c r="DD85" s="374">
        <f>IF(DD$3=1,DC85,IF(DD$2&lt;=$F$1,'PianificazionePMO(CFI-ACN)'!TO28+'PianificazionePMO(CFI-ACN)'!XR28+'PianificazionePMO(CFI-ACN)'!ABU28,DC85+$I85))</f>
        <v>0</v>
      </c>
      <c r="DE85" s="374">
        <f>IF(DE$3=1,DD85,IF(DE$2&lt;=$F$1,'PianificazionePMO(CFI-ACN)'!TP28+'PianificazionePMO(CFI-ACN)'!XS28+'PianificazionePMO(CFI-ACN)'!ABV28,DD85+$I85))</f>
        <v>0</v>
      </c>
      <c r="DF85" s="374">
        <f>IF(DF$3=1,DE85,IF(DF$2&lt;=$F$1,'PianificazionePMO(CFI-ACN)'!TQ28+'PianificazionePMO(CFI-ACN)'!XT28+'PianificazionePMO(CFI-ACN)'!ABW28,DE85+$I85))</f>
        <v>0</v>
      </c>
      <c r="DG85" s="374">
        <f>IF(DG$3=1,DF85,IF(DG$2&lt;=$F$1,'PianificazionePMO(CFI-ACN)'!TR28+'PianificazionePMO(CFI-ACN)'!XU28+'PianificazionePMO(CFI-ACN)'!ABX28,DF85+$I85))</f>
        <v>0</v>
      </c>
      <c r="DH85" s="374">
        <f>IF(DH$3=1,DG85,IF(DH$2&lt;=$F$1,'PianificazionePMO(CFI-ACN)'!TS28+'PianificazionePMO(CFI-ACN)'!XV28+'PianificazionePMO(CFI-ACN)'!ABY28,DG85+$I85))</f>
        <v>0</v>
      </c>
      <c r="DI85" s="374">
        <f>IF(DI$3=1,DH85,IF(DI$2&lt;=$F$1,'PianificazionePMO(CFI-ACN)'!TT28+'PianificazionePMO(CFI-ACN)'!XW28+'PianificazionePMO(CFI-ACN)'!ABZ28,DH85+$I85))</f>
        <v>0</v>
      </c>
      <c r="DJ85" s="374">
        <f>IF(DJ$3=1,DI85,IF(DJ$2&lt;=$F$1,'PianificazionePMO(CFI-ACN)'!TU28+'PianificazionePMO(CFI-ACN)'!XX28+'PianificazionePMO(CFI-ACN)'!ACA28,DI85+$I85))</f>
        <v>0</v>
      </c>
      <c r="DK85" s="374"/>
      <c r="DL85" s="374"/>
      <c r="DM85" s="374"/>
      <c r="DN85" s="371"/>
      <c r="DO85" s="371"/>
      <c r="DP85" s="371"/>
      <c r="DQ85" s="371"/>
      <c r="DR85" s="371"/>
      <c r="DS85" s="371"/>
      <c r="DT85" s="371"/>
      <c r="DU85" s="371"/>
      <c r="DV85" s="371"/>
      <c r="DW85" s="371"/>
      <c r="DX85" s="371"/>
      <c r="DY85" s="371"/>
      <c r="DZ85" s="371"/>
      <c r="EA85" s="371"/>
      <c r="EB85" s="371"/>
      <c r="EC85" s="371"/>
      <c r="ED85" s="371"/>
      <c r="EE85" s="371"/>
      <c r="EF85" s="371"/>
      <c r="EG85" s="371"/>
      <c r="EH85" s="371"/>
      <c r="EI85" s="371"/>
      <c r="EJ85" s="371"/>
      <c r="EK85" s="371"/>
      <c r="EL85" s="371"/>
      <c r="EM85" s="371"/>
      <c r="EN85" s="371"/>
      <c r="EO85" s="371"/>
      <c r="EP85" s="371"/>
      <c r="EQ85" s="371"/>
      <c r="ER85" s="371"/>
      <c r="ES85" s="371"/>
      <c r="ET85" s="371"/>
      <c r="EU85" s="371"/>
      <c r="EV85" s="371"/>
      <c r="EW85" s="371"/>
      <c r="EX85" s="371"/>
      <c r="EY85" s="371"/>
      <c r="EZ85" s="371"/>
      <c r="FA85" s="371"/>
      <c r="FB85" s="371"/>
      <c r="FC85" s="371"/>
      <c r="FD85" s="371"/>
      <c r="FE85" s="371"/>
      <c r="FF85" s="371"/>
      <c r="FG85" s="371"/>
      <c r="FH85" s="371"/>
      <c r="FI85" s="371"/>
      <c r="FJ85" s="371"/>
    </row>
    <row r="86" spans="1:166" outlineLevel="1">
      <c r="A86" s="824"/>
      <c r="B86" s="362">
        <f t="shared" si="39"/>
        <v>0</v>
      </c>
      <c r="C86" s="362">
        <f t="shared" si="40"/>
        <v>0</v>
      </c>
      <c r="D86" s="362">
        <f t="shared" si="41"/>
        <v>0</v>
      </c>
      <c r="E86" s="369"/>
      <c r="F86" s="370"/>
      <c r="G86" s="369"/>
      <c r="H86" s="378"/>
      <c r="N86" s="374">
        <f>IF(N$3=1,M86,IF(N$2&lt;=$F$1,'PianificazionePMO(CFI-ACN)'!PY29+'PianificazionePMO(CFI-ACN)'!UB29+'PianificazionePMO(CFI-ACN)'!YE29,M86+$I86))</f>
        <v>0</v>
      </c>
      <c r="O86" s="374">
        <f>IF(O$3=1,N86,IF(O$2&lt;=$F$1,'PianificazionePMO(CFI-ACN)'!PZ29+'PianificazionePMO(CFI-ACN)'!UC29+'PianificazionePMO(CFI-ACN)'!YF29,N86+$I86))</f>
        <v>0</v>
      </c>
      <c r="P86" s="374">
        <f>IF(P$3=1,O86,IF(P$2&lt;=$F$1,'PianificazionePMO(CFI-ACN)'!QA29+'PianificazionePMO(CFI-ACN)'!UD29+'PianificazionePMO(CFI-ACN)'!YG29,O86+$I86))</f>
        <v>0</v>
      </c>
      <c r="Q86" s="374">
        <f>IF(Q$3=1,P86,IF(Q$2&lt;=$F$1,'PianificazionePMO(CFI-ACN)'!QB29+'PianificazionePMO(CFI-ACN)'!UE29+'PianificazionePMO(CFI-ACN)'!YH29,P86+$I86))</f>
        <v>0</v>
      </c>
      <c r="R86" s="374">
        <f>IF(R$3=1,Q86,IF(R$2&lt;=$F$1,'PianificazionePMO(CFI-ACN)'!QC29+'PianificazionePMO(CFI-ACN)'!UF29+'PianificazionePMO(CFI-ACN)'!YI29,Q86+$I86))</f>
        <v>0</v>
      </c>
      <c r="S86" s="374">
        <f>IF(S$3=1,R86,IF(S$2&lt;=$F$1,'PianificazionePMO(CFI-ACN)'!QD29+'PianificazionePMO(CFI-ACN)'!UG29+'PianificazionePMO(CFI-ACN)'!YJ29,R86+$I86))</f>
        <v>0</v>
      </c>
      <c r="T86" s="374">
        <f>IF(T$3=1,S86,IF(T$2&lt;=$F$1,'PianificazionePMO(CFI-ACN)'!QE29+'PianificazionePMO(CFI-ACN)'!UH29+'PianificazionePMO(CFI-ACN)'!YK29,S86+$I86))</f>
        <v>0</v>
      </c>
      <c r="U86" s="374">
        <f>IF(U$3=1,T86,IF(U$2&lt;=$F$1,'PianificazionePMO(CFI-ACN)'!QF29+'PianificazionePMO(CFI-ACN)'!UI29+'PianificazionePMO(CFI-ACN)'!YL29,T86+$I86))</f>
        <v>0</v>
      </c>
      <c r="V86" s="374">
        <f>IF(V$3=1,U86,IF(V$2&lt;=$F$1,'PianificazionePMO(CFI-ACN)'!QG29+'PianificazionePMO(CFI-ACN)'!UJ29+'PianificazionePMO(CFI-ACN)'!YM29,U86+$I86))</f>
        <v>0</v>
      </c>
      <c r="W86" s="374">
        <f>IF(W$3=1,V86,IF(W$2&lt;=$F$1,'PianificazionePMO(CFI-ACN)'!QH29+'PianificazionePMO(CFI-ACN)'!UK29+'PianificazionePMO(CFI-ACN)'!YN29,V86+$I86))</f>
        <v>0</v>
      </c>
      <c r="X86" s="374">
        <f>IF(X$3=1,W86,IF(X$2&lt;=$F$1,'PianificazionePMO(CFI-ACN)'!QI29+'PianificazionePMO(CFI-ACN)'!UL29+'PianificazionePMO(CFI-ACN)'!YO29,W86+$I86))</f>
        <v>0</v>
      </c>
      <c r="Y86" s="374">
        <f>IF(Y$3=1,X86,IF(Y$2&lt;=$F$1,'PianificazionePMO(CFI-ACN)'!QJ29+'PianificazionePMO(CFI-ACN)'!UM29+'PianificazionePMO(CFI-ACN)'!YP29,X86+$I86))</f>
        <v>0</v>
      </c>
      <c r="Z86" s="374">
        <f>IF(Z$3=1,Y86,IF(Z$2&lt;=$F$1,'PianificazionePMO(CFI-ACN)'!QK29+'PianificazionePMO(CFI-ACN)'!UN29+'PianificazionePMO(CFI-ACN)'!YQ29,Y86+$I86))</f>
        <v>0</v>
      </c>
      <c r="AA86" s="374">
        <f>IF(AA$3=1,Z86,IF(AA$2&lt;=$F$1,'PianificazionePMO(CFI-ACN)'!QL29+'PianificazionePMO(CFI-ACN)'!UO29+'PianificazionePMO(CFI-ACN)'!YR29,Z86+$I86))</f>
        <v>0</v>
      </c>
      <c r="AB86" s="374">
        <f>IF(AB$3=1,AA86,IF(AB$2&lt;=$F$1,'PianificazionePMO(CFI-ACN)'!QM29+'PianificazionePMO(CFI-ACN)'!UP29+'PianificazionePMO(CFI-ACN)'!YS29,AA86+$I86))</f>
        <v>0</v>
      </c>
      <c r="AC86" s="374">
        <f>IF(AC$3=1,AB86,IF(AC$2&lt;=$F$1,'PianificazionePMO(CFI-ACN)'!QN29+'PianificazionePMO(CFI-ACN)'!UQ29+'PianificazionePMO(CFI-ACN)'!YT29,AB86+$I86))</f>
        <v>0</v>
      </c>
      <c r="AD86" s="374">
        <f>IF(AD$3=1,AC86,IF(AD$2&lt;=$F$1,'PianificazionePMO(CFI-ACN)'!QO29+'PianificazionePMO(CFI-ACN)'!UR29+'PianificazionePMO(CFI-ACN)'!YU29,AC86+$I86))</f>
        <v>0</v>
      </c>
      <c r="AE86" s="374">
        <f>IF(AE$3=1,AD86,IF(AE$2&lt;=$F$1,'PianificazionePMO(CFI-ACN)'!QP29+'PianificazionePMO(CFI-ACN)'!US29+'PianificazionePMO(CFI-ACN)'!YV29,AD86+$I86))</f>
        <v>0</v>
      </c>
      <c r="AF86" s="374">
        <f>IF(AF$3=1,AE86,IF(AF$2&lt;=$F$1,'PianificazionePMO(CFI-ACN)'!QQ29+'PianificazionePMO(CFI-ACN)'!UT29+'PianificazionePMO(CFI-ACN)'!YW29,AE86+$I86))</f>
        <v>0</v>
      </c>
      <c r="AG86" s="374">
        <f>IF(AG$3=1,AF86,IF(AG$2&lt;=$F$1,'PianificazionePMO(CFI-ACN)'!QR29+'PianificazionePMO(CFI-ACN)'!UU29+'PianificazionePMO(CFI-ACN)'!YX29,AF86+$I86))</f>
        <v>0</v>
      </c>
      <c r="AH86" s="374">
        <f>IF(AH$3=1,AG86,IF(AH$2&lt;=$F$1,'PianificazionePMO(CFI-ACN)'!QS29+'PianificazionePMO(CFI-ACN)'!UV29+'PianificazionePMO(CFI-ACN)'!YY29,AG86+$I86))</f>
        <v>0</v>
      </c>
      <c r="AI86" s="374">
        <f>IF(AI$3=1,AH86,IF(AI$2&lt;=$F$1,'PianificazionePMO(CFI-ACN)'!QT29+'PianificazionePMO(CFI-ACN)'!UW29+'PianificazionePMO(CFI-ACN)'!YZ29,AH86+$I86))</f>
        <v>0</v>
      </c>
      <c r="AJ86" s="374">
        <f>IF(AJ$3=1,AI86,IF(AJ$2&lt;=$F$1,'PianificazionePMO(CFI-ACN)'!QU29+'PianificazionePMO(CFI-ACN)'!UX29+'PianificazionePMO(CFI-ACN)'!ZA29,AI86+$I86))</f>
        <v>0</v>
      </c>
      <c r="AK86" s="374">
        <f>IF(AK$3=1,AJ86,IF(AK$2&lt;=$F$1,'PianificazionePMO(CFI-ACN)'!QV29+'PianificazionePMO(CFI-ACN)'!UY29+'PianificazionePMO(CFI-ACN)'!ZB29,AJ86+$I86))</f>
        <v>0</v>
      </c>
      <c r="AL86" s="374">
        <f>IF(AL$3=1,AK86,IF(AL$2&lt;=$F$1,'PianificazionePMO(CFI-ACN)'!QW29+'PianificazionePMO(CFI-ACN)'!UZ29+'PianificazionePMO(CFI-ACN)'!ZC29,AK86+$I86))</f>
        <v>0</v>
      </c>
      <c r="AM86" s="374">
        <f>IF(AM$3=1,AL86,IF(AM$2&lt;=$F$1,'PianificazionePMO(CFI-ACN)'!QX29+'PianificazionePMO(CFI-ACN)'!VA29+'PianificazionePMO(CFI-ACN)'!ZD29,AL86+$I86))</f>
        <v>0</v>
      </c>
      <c r="AN86" s="374">
        <f>IF(AN$3=1,AM86,IF(AN$2&lt;=$F$1,'PianificazionePMO(CFI-ACN)'!QY29+'PianificazionePMO(CFI-ACN)'!VB29+'PianificazionePMO(CFI-ACN)'!ZE29,AM86+$I86))</f>
        <v>0</v>
      </c>
      <c r="AO86" s="374">
        <f>IF(AO$3=1,AN86,IF(AO$2&lt;=$F$1,'PianificazionePMO(CFI-ACN)'!QZ29+'PianificazionePMO(CFI-ACN)'!VC29+'PianificazionePMO(CFI-ACN)'!ZF29,AN86+$I86))</f>
        <v>0</v>
      </c>
      <c r="AP86" s="374">
        <f>IF(AP$3=1,AO86,IF(AP$2&lt;=$F$1,'PianificazionePMO(CFI-ACN)'!RA29+'PianificazionePMO(CFI-ACN)'!VD29+'PianificazionePMO(CFI-ACN)'!ZG29,AO86+$I86))</f>
        <v>0</v>
      </c>
      <c r="AQ86" s="374">
        <f>IF(AQ$3=1,AP86,IF(AQ$2&lt;=$F$1,'PianificazionePMO(CFI-ACN)'!RB29+'PianificazionePMO(CFI-ACN)'!VE29+'PianificazionePMO(CFI-ACN)'!ZH29,AP86+$I86))</f>
        <v>0</v>
      </c>
      <c r="AR86" s="374">
        <f>IF(AR$3=1,AQ86,IF(AR$2&lt;=$F$1,'PianificazionePMO(CFI-ACN)'!RC29+'PianificazionePMO(CFI-ACN)'!VF29+'PianificazionePMO(CFI-ACN)'!ZI29,AQ86+$I86))</f>
        <v>0</v>
      </c>
      <c r="AS86" s="374">
        <f>IF(AS$3=1,AR86,IF(AS$2&lt;=$F$1,'PianificazionePMO(CFI-ACN)'!RD29+'PianificazionePMO(CFI-ACN)'!VG29+'PianificazionePMO(CFI-ACN)'!ZJ29,AR86+$I86))</f>
        <v>0</v>
      </c>
      <c r="AT86" s="374">
        <f>IF(AT$3=1,AS86,IF(AT$2&lt;=$F$1,'PianificazionePMO(CFI-ACN)'!RE29+'PianificazionePMO(CFI-ACN)'!VH29+'PianificazionePMO(CFI-ACN)'!ZK29,AS86+$I86))</f>
        <v>0</v>
      </c>
      <c r="AU86" s="374">
        <f>IF(AU$3=1,AT86,IF(AU$2&lt;=$F$1,'PianificazionePMO(CFI-ACN)'!RF29+'PianificazionePMO(CFI-ACN)'!VI29+'PianificazionePMO(CFI-ACN)'!ZL29,AT86+$I86))</f>
        <v>0</v>
      </c>
      <c r="AV86" s="374">
        <f>IF(AV$3=1,AU86,IF(AV$2&lt;=$F$1,'PianificazionePMO(CFI-ACN)'!RG29+'PianificazionePMO(CFI-ACN)'!VJ29+'PianificazionePMO(CFI-ACN)'!ZM29,AU86+$I86))</f>
        <v>0</v>
      </c>
      <c r="AW86" s="374">
        <f>IF(AW$3=1,AV86,IF(AW$2&lt;=$F$1,'PianificazionePMO(CFI-ACN)'!RH29+'PianificazionePMO(CFI-ACN)'!VK29+'PianificazionePMO(CFI-ACN)'!ZN29,AV86+$I86))</f>
        <v>0</v>
      </c>
      <c r="AX86" s="374">
        <f>IF(AX$3=1,AW86,IF(AX$2&lt;=$F$1,'PianificazionePMO(CFI-ACN)'!RI29+'PianificazionePMO(CFI-ACN)'!VL29+'PianificazionePMO(CFI-ACN)'!ZO29,AW86+$I86))</f>
        <v>0</v>
      </c>
      <c r="AY86" s="374">
        <f>IF(AY$3=1,AX86,IF(AY$2&lt;=$F$1,'PianificazionePMO(CFI-ACN)'!RJ29+'PianificazionePMO(CFI-ACN)'!VM29+'PianificazionePMO(CFI-ACN)'!ZP29,AX86+$I86))</f>
        <v>0</v>
      </c>
      <c r="AZ86" s="374">
        <f>IF(AZ$3=1,AY86,IF(AZ$2&lt;=$F$1,'PianificazionePMO(CFI-ACN)'!RK29+'PianificazionePMO(CFI-ACN)'!VN29+'PianificazionePMO(CFI-ACN)'!ZQ29,AY86+$I86))</f>
        <v>0</v>
      </c>
      <c r="BA86" s="374">
        <f>IF(BA$3=1,AZ86,IF(BA$2&lt;=$F$1,'PianificazionePMO(CFI-ACN)'!RL29+'PianificazionePMO(CFI-ACN)'!VO29+'PianificazionePMO(CFI-ACN)'!ZR29,AZ86+$I86))</f>
        <v>0</v>
      </c>
      <c r="BB86" s="374">
        <f>IF(BB$3=1,BA86,IF(BB$2&lt;=$F$1,'PianificazionePMO(CFI-ACN)'!RM29+'PianificazionePMO(CFI-ACN)'!VP29+'PianificazionePMO(CFI-ACN)'!ZS29,BA86+$I86))</f>
        <v>0</v>
      </c>
      <c r="BC86" s="374">
        <f>IF(BC$3=1,BB86,IF(BC$2&lt;=$F$1,'PianificazionePMO(CFI-ACN)'!RN29+'PianificazionePMO(CFI-ACN)'!VQ29+'PianificazionePMO(CFI-ACN)'!ZT29,BB86+$I86))</f>
        <v>0</v>
      </c>
      <c r="BD86" s="374">
        <f>IF(BD$3=1,BC86,IF(BD$2&lt;=$F$1,'PianificazionePMO(CFI-ACN)'!RO29+'PianificazionePMO(CFI-ACN)'!VR29+'PianificazionePMO(CFI-ACN)'!ZU29,BC86+$I86))</f>
        <v>0</v>
      </c>
      <c r="BE86" s="374">
        <f>IF(BE$3=1,BD86,IF(BE$2&lt;=$F$1,'PianificazionePMO(CFI-ACN)'!RP29+'PianificazionePMO(CFI-ACN)'!VS29+'PianificazionePMO(CFI-ACN)'!ZV29,BD86+$I86))</f>
        <v>0</v>
      </c>
      <c r="BF86" s="374">
        <f>IF(BF$3=1,BE86,IF(BF$2&lt;=$F$1,'PianificazionePMO(CFI-ACN)'!RQ29+'PianificazionePMO(CFI-ACN)'!VT29+'PianificazionePMO(CFI-ACN)'!ZW29,BE86+$I86))</f>
        <v>0</v>
      </c>
      <c r="BG86" s="374">
        <f>IF(BG$3=1,BF86,IF(BG$2&lt;=$F$1,'PianificazionePMO(CFI-ACN)'!RR29+'PianificazionePMO(CFI-ACN)'!VU29+'PianificazionePMO(CFI-ACN)'!ZX29,BF86+$I86))</f>
        <v>0</v>
      </c>
      <c r="BH86" s="374">
        <f>IF(BH$3=1,BG86,IF(BH$2&lt;=$F$1,'PianificazionePMO(CFI-ACN)'!RS29+'PianificazionePMO(CFI-ACN)'!VV29+'PianificazionePMO(CFI-ACN)'!ZY29,BG86+$I86))</f>
        <v>0</v>
      </c>
      <c r="BI86" s="374">
        <f>IF(BI$3=1,BH86,IF(BI$2&lt;=$F$1,'PianificazionePMO(CFI-ACN)'!RT29+'PianificazionePMO(CFI-ACN)'!VW29+'PianificazionePMO(CFI-ACN)'!ZZ29,BH86+$I86))</f>
        <v>0</v>
      </c>
      <c r="BJ86" s="374">
        <f>IF(BJ$3=1,BI86,IF(BJ$2&lt;=$F$1,'PianificazionePMO(CFI-ACN)'!RU29+'PianificazionePMO(CFI-ACN)'!VX29+'PianificazionePMO(CFI-ACN)'!AAA29,BI86+$I86))</f>
        <v>0</v>
      </c>
      <c r="BK86" s="374">
        <f>IF(BK$3=1,BJ86,IF(BK$2&lt;=$F$1,'PianificazionePMO(CFI-ACN)'!RV29+'PianificazionePMO(CFI-ACN)'!VY29+'PianificazionePMO(CFI-ACN)'!AAB29,BJ86+$I86))</f>
        <v>0</v>
      </c>
      <c r="BL86" s="374">
        <f>IF(BL$3=1,BK86,IF(BL$2&lt;=$F$1,'PianificazionePMO(CFI-ACN)'!RW29+'PianificazionePMO(CFI-ACN)'!VZ29+'PianificazionePMO(CFI-ACN)'!AAC29,BK86+$I86))</f>
        <v>0</v>
      </c>
      <c r="BM86" s="374">
        <f>IF(BM$3=1,BL86,IF(BM$2&lt;=$F$1,'PianificazionePMO(CFI-ACN)'!RX29+'PianificazionePMO(CFI-ACN)'!WA29+'PianificazionePMO(CFI-ACN)'!AAD29,BL86+$I86))</f>
        <v>0</v>
      </c>
      <c r="BN86" s="374">
        <f>IF(BN$3=1,BM86,IF(BN$2&lt;=$F$1,'PianificazionePMO(CFI-ACN)'!RY29+'PianificazionePMO(CFI-ACN)'!WB29+'PianificazionePMO(CFI-ACN)'!AAE29,BM86+$I86))</f>
        <v>0</v>
      </c>
      <c r="BO86" s="374">
        <f>IF(BO$3=1,BN86,IF(BO$2&lt;=$F$1,'PianificazionePMO(CFI-ACN)'!RZ29+'PianificazionePMO(CFI-ACN)'!WC29+'PianificazionePMO(CFI-ACN)'!AAF29,BN86+$I86))</f>
        <v>0</v>
      </c>
      <c r="BP86" s="374">
        <f>IF(BP$3=1,BO86,IF(BP$2&lt;=$F$1,'PianificazionePMO(CFI-ACN)'!SA29+'PianificazionePMO(CFI-ACN)'!WD29+'PianificazionePMO(CFI-ACN)'!AAG29,BO86+$I86))</f>
        <v>0</v>
      </c>
      <c r="BQ86" s="374">
        <f>IF(BQ$3=1,BP86,IF(BQ$2&lt;=$F$1,'PianificazionePMO(CFI-ACN)'!SB29+'PianificazionePMO(CFI-ACN)'!WE29+'PianificazionePMO(CFI-ACN)'!AAH29,BP86+$I86))</f>
        <v>0</v>
      </c>
      <c r="BR86" s="374">
        <f>IF(BR$3=1,BQ86,IF(BR$2&lt;=$F$1,'PianificazionePMO(CFI-ACN)'!SC29+'PianificazionePMO(CFI-ACN)'!WF29+'PianificazionePMO(CFI-ACN)'!AAI29,BQ86+$I86))</f>
        <v>0</v>
      </c>
      <c r="BS86" s="374">
        <f>IF(BS$3=1,BR86,IF(BS$2&lt;=$F$1,'PianificazionePMO(CFI-ACN)'!SD29+'PianificazionePMO(CFI-ACN)'!WG29+'PianificazionePMO(CFI-ACN)'!AAJ29,BR86+$I86))</f>
        <v>0</v>
      </c>
      <c r="BT86" s="374">
        <f>IF(BT$3=1,BS86,IF(BT$2&lt;=$F$1,'PianificazionePMO(CFI-ACN)'!SE29+'PianificazionePMO(CFI-ACN)'!WH29+'PianificazionePMO(CFI-ACN)'!AAK29,BS86+$I86))</f>
        <v>0</v>
      </c>
      <c r="BU86" s="374">
        <f>IF(BU$3=1,BT86,IF(BU$2&lt;=$F$1,'PianificazionePMO(CFI-ACN)'!SF29+'PianificazionePMO(CFI-ACN)'!WI29+'PianificazionePMO(CFI-ACN)'!AAL29,BT86+$I86))</f>
        <v>0</v>
      </c>
      <c r="BV86" s="374">
        <f>IF(BV$3=1,BU86,IF(BV$2&lt;=$F$1,'PianificazionePMO(CFI-ACN)'!SG29+'PianificazionePMO(CFI-ACN)'!WJ29+'PianificazionePMO(CFI-ACN)'!AAM29,BU86+$I86))</f>
        <v>0</v>
      </c>
      <c r="BW86" s="374">
        <f>IF(BW$3=1,BV86,IF(BW$2&lt;=$F$1,'PianificazionePMO(CFI-ACN)'!SH29+'PianificazionePMO(CFI-ACN)'!WK29+'PianificazionePMO(CFI-ACN)'!AAN29,BV86+$I86))</f>
        <v>0</v>
      </c>
      <c r="BX86" s="374">
        <f>IF(BX$3=1,BW86,IF(BX$2&lt;=$F$1,'PianificazionePMO(CFI-ACN)'!SI29+'PianificazionePMO(CFI-ACN)'!WL29+'PianificazionePMO(CFI-ACN)'!AAO29,BW86+$I86))</f>
        <v>0</v>
      </c>
      <c r="BY86" s="374">
        <f>IF(BY$3=1,BX86,IF(BY$2&lt;=$F$1,'PianificazionePMO(CFI-ACN)'!SJ29+'PianificazionePMO(CFI-ACN)'!WM29+'PianificazionePMO(CFI-ACN)'!AAP29,BX86+$I86))</f>
        <v>0</v>
      </c>
      <c r="BZ86" s="374">
        <f>IF(BZ$3=1,BY86,IF(BZ$2&lt;=$F$1,'PianificazionePMO(CFI-ACN)'!SK29+'PianificazionePMO(CFI-ACN)'!WN29+'PianificazionePMO(CFI-ACN)'!AAQ29,BY86+$I86))</f>
        <v>0</v>
      </c>
      <c r="CA86" s="374">
        <f>IF(CA$3=1,BZ86,IF(CA$2&lt;=$F$1,'PianificazionePMO(CFI-ACN)'!SL29+'PianificazionePMO(CFI-ACN)'!WO29+'PianificazionePMO(CFI-ACN)'!AAR29,BZ86+$I86))</f>
        <v>0</v>
      </c>
      <c r="CB86" s="374">
        <f>IF(CB$3=1,CA86,IF(CB$2&lt;=$F$1,'PianificazionePMO(CFI-ACN)'!SM29+'PianificazionePMO(CFI-ACN)'!WP29+'PianificazionePMO(CFI-ACN)'!AAS29,CA86+$I86))</f>
        <v>0</v>
      </c>
      <c r="CC86" s="374">
        <f>IF(CC$3=1,CB86,IF(CC$2&lt;=$F$1,'PianificazionePMO(CFI-ACN)'!SN29+'PianificazionePMO(CFI-ACN)'!WQ29+'PianificazionePMO(CFI-ACN)'!AAT29,CB86+$I86))</f>
        <v>0</v>
      </c>
      <c r="CD86" s="374">
        <f>IF(CD$3=1,CC86,IF(CD$2&lt;=$F$1,'PianificazionePMO(CFI-ACN)'!SO29+'PianificazionePMO(CFI-ACN)'!WR29+'PianificazionePMO(CFI-ACN)'!AAU29,CC86+$I86))</f>
        <v>0</v>
      </c>
      <c r="CE86" s="374">
        <f>IF(CE$3=1,CD86,IF(CE$2&lt;=$F$1,'PianificazionePMO(CFI-ACN)'!SP29+'PianificazionePMO(CFI-ACN)'!WS29+'PianificazionePMO(CFI-ACN)'!AAV29,CD86+$I86))</f>
        <v>0</v>
      </c>
      <c r="CF86" s="374">
        <f>IF(CF$3=1,CE86,IF(CF$2&lt;=$F$1,'PianificazionePMO(CFI-ACN)'!SQ29+'PianificazionePMO(CFI-ACN)'!WT29+'PianificazionePMO(CFI-ACN)'!AAW29,CE86+$I86))</f>
        <v>0</v>
      </c>
      <c r="CG86" s="374">
        <f>IF(CG$3=1,CF86,IF(CG$2&lt;=$F$1,'PianificazionePMO(CFI-ACN)'!SR29+'PianificazionePMO(CFI-ACN)'!WU29+'PianificazionePMO(CFI-ACN)'!AAX29,CF86+$I86))</f>
        <v>0</v>
      </c>
      <c r="CH86" s="374">
        <f>IF(CH$3=1,CG86,IF(CH$2&lt;=$F$1,'PianificazionePMO(CFI-ACN)'!SS29+'PianificazionePMO(CFI-ACN)'!WV29+'PianificazionePMO(CFI-ACN)'!AAY29,CG86+$I86))</f>
        <v>0</v>
      </c>
      <c r="CI86" s="374">
        <f>IF(CI$3=1,CH86,IF(CI$2&lt;=$F$1,'PianificazionePMO(CFI-ACN)'!ST29+'PianificazionePMO(CFI-ACN)'!WW29+'PianificazionePMO(CFI-ACN)'!AAZ29,CH86+$I86))</f>
        <v>0</v>
      </c>
      <c r="CJ86" s="374">
        <f>IF(CJ$3=1,CI86,IF(CJ$2&lt;=$F$1,'PianificazionePMO(CFI-ACN)'!SU29+'PianificazionePMO(CFI-ACN)'!WX29+'PianificazionePMO(CFI-ACN)'!ABA29,CI86+$I86))</f>
        <v>0</v>
      </c>
      <c r="CK86" s="374">
        <f>IF(CK$3=1,CJ86,IF(CK$2&lt;=$F$1,'PianificazionePMO(CFI-ACN)'!SV29+'PianificazionePMO(CFI-ACN)'!WY29+'PianificazionePMO(CFI-ACN)'!ABB29,CJ86+$I86))</f>
        <v>0</v>
      </c>
      <c r="CL86" s="374">
        <f>IF(CL$3=1,CK86,IF(CL$2&lt;=$F$1,'PianificazionePMO(CFI-ACN)'!SW29+'PianificazionePMO(CFI-ACN)'!WZ29+'PianificazionePMO(CFI-ACN)'!ABC29,CK86+$I86))</f>
        <v>0</v>
      </c>
      <c r="CM86" s="374">
        <f>IF(CM$3=1,CL86,IF(CM$2&lt;=$F$1,'PianificazionePMO(CFI-ACN)'!SX29+'PianificazionePMO(CFI-ACN)'!XA29+'PianificazionePMO(CFI-ACN)'!ABD29,CL86+$I86))</f>
        <v>0</v>
      </c>
      <c r="CN86" s="374">
        <f>IF(CN$3=1,CM86,IF(CN$2&lt;=$F$1,'PianificazionePMO(CFI-ACN)'!SY29+'PianificazionePMO(CFI-ACN)'!XB29+'PianificazionePMO(CFI-ACN)'!ABE29,CM86+$I86))</f>
        <v>0</v>
      </c>
      <c r="CO86" s="374">
        <f>IF(CO$3=1,CN86,IF(CO$2&lt;=$F$1,'PianificazionePMO(CFI-ACN)'!SZ29+'PianificazionePMO(CFI-ACN)'!XC29+'PianificazionePMO(CFI-ACN)'!ABF29,CN86+$I86))</f>
        <v>0</v>
      </c>
      <c r="CP86" s="374">
        <f>IF(CP$3=1,CO86,IF(CP$2&lt;=$F$1,'PianificazionePMO(CFI-ACN)'!TA29+'PianificazionePMO(CFI-ACN)'!XD29+'PianificazionePMO(CFI-ACN)'!ABG29,CO86+$I86))</f>
        <v>0</v>
      </c>
      <c r="CQ86" s="374">
        <f>IF(CQ$3=1,CP86,IF(CQ$2&lt;=$F$1,'PianificazionePMO(CFI-ACN)'!TB29+'PianificazionePMO(CFI-ACN)'!XE29+'PianificazionePMO(CFI-ACN)'!ABH29,CP86+$I86))</f>
        <v>0</v>
      </c>
      <c r="CR86" s="374">
        <f>IF(CR$3=1,CQ86,IF(CR$2&lt;=$F$1,'PianificazionePMO(CFI-ACN)'!TC29+'PianificazionePMO(CFI-ACN)'!XF29+'PianificazionePMO(CFI-ACN)'!ABI29,CQ86+$I86))</f>
        <v>0</v>
      </c>
      <c r="CS86" s="374">
        <f>IF(CS$3=1,CR86,IF(CS$2&lt;=$F$1,'PianificazionePMO(CFI-ACN)'!TD29+'PianificazionePMO(CFI-ACN)'!XG29+'PianificazionePMO(CFI-ACN)'!ABJ29,CR86+$I86))</f>
        <v>0</v>
      </c>
      <c r="CT86" s="374">
        <f>IF(CT$3=1,CS86,IF(CT$2&lt;=$F$1,'PianificazionePMO(CFI-ACN)'!TE29+'PianificazionePMO(CFI-ACN)'!XH29+'PianificazionePMO(CFI-ACN)'!ABK29,CS86+$I86))</f>
        <v>0</v>
      </c>
      <c r="CU86" s="374">
        <f>IF(CU$3=1,CT86,IF(CU$2&lt;=$F$1,'PianificazionePMO(CFI-ACN)'!TF29+'PianificazionePMO(CFI-ACN)'!XI29+'PianificazionePMO(CFI-ACN)'!ABL29,CT86+$I86))</f>
        <v>0</v>
      </c>
      <c r="CV86" s="374">
        <f>IF(CV$3=1,CU86,IF(CV$2&lt;=$F$1,'PianificazionePMO(CFI-ACN)'!TG29+'PianificazionePMO(CFI-ACN)'!XJ29+'PianificazionePMO(CFI-ACN)'!ABM29,CU86+$I86))</f>
        <v>0</v>
      </c>
      <c r="CW86" s="374">
        <f>IF(CW$3=1,CV86,IF(CW$2&lt;=$F$1,'PianificazionePMO(CFI-ACN)'!TH29+'PianificazionePMO(CFI-ACN)'!XK29+'PianificazionePMO(CFI-ACN)'!ABN29,CV86+$I86))</f>
        <v>0</v>
      </c>
      <c r="CX86" s="374">
        <f>IF(CX$3=1,CW86,IF(CX$2&lt;=$F$1,'PianificazionePMO(CFI-ACN)'!TI29+'PianificazionePMO(CFI-ACN)'!XL29+'PianificazionePMO(CFI-ACN)'!ABO29,CW86+$I86))</f>
        <v>0</v>
      </c>
      <c r="CY86" s="374">
        <f>IF(CY$3=1,CX86,IF(CY$2&lt;=$F$1,'PianificazionePMO(CFI-ACN)'!TJ29+'PianificazionePMO(CFI-ACN)'!XM29+'PianificazionePMO(CFI-ACN)'!ABP29,CX86+$I86))</f>
        <v>0</v>
      </c>
      <c r="CZ86" s="374">
        <f>IF(CZ$3=1,CY86,IF(CZ$2&lt;=$F$1,'PianificazionePMO(CFI-ACN)'!TK29+'PianificazionePMO(CFI-ACN)'!XN29+'PianificazionePMO(CFI-ACN)'!ABQ29,CY86+$I86))</f>
        <v>0</v>
      </c>
      <c r="DA86" s="374">
        <f>IF(DA$3=1,CZ86,IF(DA$2&lt;=$F$1,'PianificazionePMO(CFI-ACN)'!TL29+'PianificazionePMO(CFI-ACN)'!XO29+'PianificazionePMO(CFI-ACN)'!ABR29,CZ86+$I86))</f>
        <v>0</v>
      </c>
      <c r="DB86" s="374">
        <f>IF(DB$3=1,DA86,IF(DB$2&lt;=$F$1,'PianificazionePMO(CFI-ACN)'!TM29+'PianificazionePMO(CFI-ACN)'!XP29+'PianificazionePMO(CFI-ACN)'!ABS29,DA86+$I86))</f>
        <v>0</v>
      </c>
      <c r="DC86" s="374">
        <f>IF(DC$3=1,DB86,IF(DC$2&lt;=$F$1,'PianificazionePMO(CFI-ACN)'!TN29+'PianificazionePMO(CFI-ACN)'!XQ29+'PianificazionePMO(CFI-ACN)'!ABT29,DB86+$I86))</f>
        <v>0</v>
      </c>
      <c r="DD86" s="374">
        <f>IF(DD$3=1,DC86,IF(DD$2&lt;=$F$1,'PianificazionePMO(CFI-ACN)'!TO29+'PianificazionePMO(CFI-ACN)'!XR29+'PianificazionePMO(CFI-ACN)'!ABU29,DC86+$I86))</f>
        <v>0</v>
      </c>
      <c r="DE86" s="374">
        <f>IF(DE$3=1,DD86,IF(DE$2&lt;=$F$1,'PianificazionePMO(CFI-ACN)'!TP29+'PianificazionePMO(CFI-ACN)'!XS29+'PianificazionePMO(CFI-ACN)'!ABV29,DD86+$I86))</f>
        <v>0</v>
      </c>
      <c r="DF86" s="374">
        <f>IF(DF$3=1,DE86,IF(DF$2&lt;=$F$1,'PianificazionePMO(CFI-ACN)'!TQ29+'PianificazionePMO(CFI-ACN)'!XT29+'PianificazionePMO(CFI-ACN)'!ABW29,DE86+$I86))</f>
        <v>0</v>
      </c>
      <c r="DG86" s="374">
        <f>IF(DG$3=1,DF86,IF(DG$2&lt;=$F$1,'PianificazionePMO(CFI-ACN)'!TR29+'PianificazionePMO(CFI-ACN)'!XU29+'PianificazionePMO(CFI-ACN)'!ABX29,DF86+$I86))</f>
        <v>0</v>
      </c>
      <c r="DH86" s="374">
        <f>IF(DH$3=1,DG86,IF(DH$2&lt;=$F$1,'PianificazionePMO(CFI-ACN)'!TS29+'PianificazionePMO(CFI-ACN)'!XV29+'PianificazionePMO(CFI-ACN)'!ABY29,DG86+$I86))</f>
        <v>0</v>
      </c>
      <c r="DI86" s="374">
        <f>IF(DI$3=1,DH86,IF(DI$2&lt;=$F$1,'PianificazionePMO(CFI-ACN)'!TT29+'PianificazionePMO(CFI-ACN)'!XW29+'PianificazionePMO(CFI-ACN)'!ABZ29,DH86+$I86))</f>
        <v>0</v>
      </c>
      <c r="DJ86" s="374">
        <f>IF(DJ$3=1,DI86,IF(DJ$2&lt;=$F$1,'PianificazionePMO(CFI-ACN)'!TU29+'PianificazionePMO(CFI-ACN)'!XX29+'PianificazionePMO(CFI-ACN)'!ACA29,DI86+$I86))</f>
        <v>0</v>
      </c>
      <c r="DK86" s="374"/>
      <c r="DL86" s="374"/>
      <c r="DM86" s="374"/>
      <c r="DN86" s="371"/>
      <c r="DO86" s="371"/>
      <c r="DP86" s="371"/>
      <c r="DQ86" s="371"/>
      <c r="DR86" s="371"/>
      <c r="DS86" s="371"/>
      <c r="DT86" s="371"/>
      <c r="DU86" s="371"/>
      <c r="DV86" s="371"/>
      <c r="DW86" s="371"/>
      <c r="DX86" s="371"/>
      <c r="DY86" s="371"/>
      <c r="DZ86" s="371"/>
      <c r="EA86" s="371"/>
      <c r="EB86" s="371"/>
      <c r="EC86" s="371"/>
      <c r="ED86" s="371"/>
      <c r="EE86" s="371"/>
      <c r="EF86" s="371"/>
      <c r="EG86" s="371"/>
      <c r="EH86" s="371"/>
      <c r="EI86" s="371"/>
      <c r="EJ86" s="371"/>
      <c r="EK86" s="371"/>
      <c r="EL86" s="371"/>
      <c r="EM86" s="371"/>
      <c r="EN86" s="371"/>
      <c r="EO86" s="371"/>
      <c r="EP86" s="371"/>
      <c r="EQ86" s="371"/>
      <c r="ER86" s="371"/>
      <c r="ES86" s="371"/>
      <c r="ET86" s="371"/>
      <c r="EU86" s="371"/>
      <c r="EV86" s="371"/>
      <c r="EW86" s="371"/>
      <c r="EX86" s="371"/>
      <c r="EY86" s="371"/>
      <c r="EZ86" s="371"/>
      <c r="FA86" s="371"/>
      <c r="FB86" s="371"/>
      <c r="FC86" s="371"/>
      <c r="FD86" s="371"/>
      <c r="FE86" s="371"/>
      <c r="FF86" s="371"/>
      <c r="FG86" s="371"/>
      <c r="FH86" s="371"/>
      <c r="FI86" s="371"/>
      <c r="FJ86" s="371"/>
    </row>
    <row r="87" spans="1:166" outlineLevel="1">
      <c r="A87" s="824"/>
      <c r="B87" s="362">
        <f t="shared" si="39"/>
        <v>0</v>
      </c>
      <c r="C87" s="362">
        <f t="shared" si="40"/>
        <v>0</v>
      </c>
      <c r="D87" s="362">
        <f t="shared" si="41"/>
        <v>0</v>
      </c>
      <c r="E87" s="369"/>
      <c r="F87" s="370"/>
      <c r="G87" s="369"/>
      <c r="H87" s="378"/>
      <c r="N87" s="374">
        <f>IF(N$3=1,M87,IF(N$2&lt;=$F$1,'PianificazionePMO(CFI-ACN)'!PY30+'PianificazionePMO(CFI-ACN)'!UB30+'PianificazionePMO(CFI-ACN)'!YE30,M87+$I87))</f>
        <v>0</v>
      </c>
      <c r="O87" s="374">
        <f>IF(O$3=1,N87,IF(O$2&lt;=$F$1,'PianificazionePMO(CFI-ACN)'!PZ30+'PianificazionePMO(CFI-ACN)'!UC30+'PianificazionePMO(CFI-ACN)'!YF30,N87+$I87))</f>
        <v>0</v>
      </c>
      <c r="P87" s="374">
        <f>IF(P$3=1,O87,IF(P$2&lt;=$F$1,'PianificazionePMO(CFI-ACN)'!QA30+'PianificazionePMO(CFI-ACN)'!UD30+'PianificazionePMO(CFI-ACN)'!YG30,O87+$I87))</f>
        <v>0</v>
      </c>
      <c r="Q87" s="374">
        <f>IF(Q$3=1,P87,IF(Q$2&lt;=$F$1,'PianificazionePMO(CFI-ACN)'!QB30+'PianificazionePMO(CFI-ACN)'!UE30+'PianificazionePMO(CFI-ACN)'!YH30,P87+$I87))</f>
        <v>0</v>
      </c>
      <c r="R87" s="374">
        <f>IF(R$3=1,Q87,IF(R$2&lt;=$F$1,'PianificazionePMO(CFI-ACN)'!QC30+'PianificazionePMO(CFI-ACN)'!UF30+'PianificazionePMO(CFI-ACN)'!YI30,Q87+$I87))</f>
        <v>0</v>
      </c>
      <c r="S87" s="374">
        <f>IF(S$3=1,R87,IF(S$2&lt;=$F$1,'PianificazionePMO(CFI-ACN)'!QD30+'PianificazionePMO(CFI-ACN)'!UG30+'PianificazionePMO(CFI-ACN)'!YJ30,R87+$I87))</f>
        <v>0</v>
      </c>
      <c r="T87" s="374">
        <f>IF(T$3=1,S87,IF(T$2&lt;=$F$1,'PianificazionePMO(CFI-ACN)'!QE30+'PianificazionePMO(CFI-ACN)'!UH30+'PianificazionePMO(CFI-ACN)'!YK30,S87+$I87))</f>
        <v>0</v>
      </c>
      <c r="U87" s="374">
        <f>IF(U$3=1,T87,IF(U$2&lt;=$F$1,'PianificazionePMO(CFI-ACN)'!QF30+'PianificazionePMO(CFI-ACN)'!UI30+'PianificazionePMO(CFI-ACN)'!YL30,T87+$I87))</f>
        <v>0</v>
      </c>
      <c r="V87" s="374">
        <f>IF(V$3=1,U87,IF(V$2&lt;=$F$1,'PianificazionePMO(CFI-ACN)'!QG30+'PianificazionePMO(CFI-ACN)'!UJ30+'PianificazionePMO(CFI-ACN)'!YM30,U87+$I87))</f>
        <v>0</v>
      </c>
      <c r="W87" s="374">
        <f>IF(W$3=1,V87,IF(W$2&lt;=$F$1,'PianificazionePMO(CFI-ACN)'!QH30+'PianificazionePMO(CFI-ACN)'!UK30+'PianificazionePMO(CFI-ACN)'!YN30,V87+$I87))</f>
        <v>0</v>
      </c>
      <c r="X87" s="374">
        <f>IF(X$3=1,W87,IF(X$2&lt;=$F$1,'PianificazionePMO(CFI-ACN)'!QI30+'PianificazionePMO(CFI-ACN)'!UL30+'PianificazionePMO(CFI-ACN)'!YO30,W87+$I87))</f>
        <v>0</v>
      </c>
      <c r="Y87" s="374">
        <f>IF(Y$3=1,X87,IF(Y$2&lt;=$F$1,'PianificazionePMO(CFI-ACN)'!QJ30+'PianificazionePMO(CFI-ACN)'!UM30+'PianificazionePMO(CFI-ACN)'!YP30,X87+$I87))</f>
        <v>0</v>
      </c>
      <c r="Z87" s="374">
        <f>IF(Z$3=1,Y87,IF(Z$2&lt;=$F$1,'PianificazionePMO(CFI-ACN)'!QK30+'PianificazionePMO(CFI-ACN)'!UN30+'PianificazionePMO(CFI-ACN)'!YQ30,Y87+$I87))</f>
        <v>0</v>
      </c>
      <c r="AA87" s="374">
        <f>IF(AA$3=1,Z87,IF(AA$2&lt;=$F$1,'PianificazionePMO(CFI-ACN)'!QL30+'PianificazionePMO(CFI-ACN)'!UO30+'PianificazionePMO(CFI-ACN)'!YR30,Z87+$I87))</f>
        <v>0</v>
      </c>
      <c r="AB87" s="374">
        <f>IF(AB$3=1,AA87,IF(AB$2&lt;=$F$1,'PianificazionePMO(CFI-ACN)'!QM30+'PianificazionePMO(CFI-ACN)'!UP30+'PianificazionePMO(CFI-ACN)'!YS30,AA87+$I87))</f>
        <v>0</v>
      </c>
      <c r="AC87" s="374">
        <f>IF(AC$3=1,AB87,IF(AC$2&lt;=$F$1,'PianificazionePMO(CFI-ACN)'!QN30+'PianificazionePMO(CFI-ACN)'!UQ30+'PianificazionePMO(CFI-ACN)'!YT30,AB87+$I87))</f>
        <v>0</v>
      </c>
      <c r="AD87" s="374">
        <f>IF(AD$3=1,AC87,IF(AD$2&lt;=$F$1,'PianificazionePMO(CFI-ACN)'!QO30+'PianificazionePMO(CFI-ACN)'!UR30+'PianificazionePMO(CFI-ACN)'!YU30,AC87+$I87))</f>
        <v>0</v>
      </c>
      <c r="AE87" s="374">
        <f>IF(AE$3=1,AD87,IF(AE$2&lt;=$F$1,'PianificazionePMO(CFI-ACN)'!QP30+'PianificazionePMO(CFI-ACN)'!US30+'PianificazionePMO(CFI-ACN)'!YV30,AD87+$I87))</f>
        <v>0</v>
      </c>
      <c r="AF87" s="374">
        <f>IF(AF$3=1,AE87,IF(AF$2&lt;=$F$1,'PianificazionePMO(CFI-ACN)'!QQ30+'PianificazionePMO(CFI-ACN)'!UT30+'PianificazionePMO(CFI-ACN)'!YW30,AE87+$I87))</f>
        <v>0</v>
      </c>
      <c r="AG87" s="374">
        <f>IF(AG$3=1,AF87,IF(AG$2&lt;=$F$1,'PianificazionePMO(CFI-ACN)'!QR30+'PianificazionePMO(CFI-ACN)'!UU30+'PianificazionePMO(CFI-ACN)'!YX30,AF87+$I87))</f>
        <v>0</v>
      </c>
      <c r="AH87" s="374">
        <f>IF(AH$3=1,AG87,IF(AH$2&lt;=$F$1,'PianificazionePMO(CFI-ACN)'!QS30+'PianificazionePMO(CFI-ACN)'!UV30+'PianificazionePMO(CFI-ACN)'!YY30,AG87+$I87))</f>
        <v>0</v>
      </c>
      <c r="AI87" s="374">
        <f>IF(AI$3=1,AH87,IF(AI$2&lt;=$F$1,'PianificazionePMO(CFI-ACN)'!QT30+'PianificazionePMO(CFI-ACN)'!UW30+'PianificazionePMO(CFI-ACN)'!YZ30,AH87+$I87))</f>
        <v>0</v>
      </c>
      <c r="AJ87" s="374">
        <f>IF(AJ$3=1,AI87,IF(AJ$2&lt;=$F$1,'PianificazionePMO(CFI-ACN)'!QU30+'PianificazionePMO(CFI-ACN)'!UX30+'PianificazionePMO(CFI-ACN)'!ZA30,AI87+$I87))</f>
        <v>0</v>
      </c>
      <c r="AK87" s="374">
        <f>IF(AK$3=1,AJ87,IF(AK$2&lt;=$F$1,'PianificazionePMO(CFI-ACN)'!QV30+'PianificazionePMO(CFI-ACN)'!UY30+'PianificazionePMO(CFI-ACN)'!ZB30,AJ87+$I87))</f>
        <v>0</v>
      </c>
      <c r="AL87" s="374">
        <f>IF(AL$3=1,AK87,IF(AL$2&lt;=$F$1,'PianificazionePMO(CFI-ACN)'!QW30+'PianificazionePMO(CFI-ACN)'!UZ30+'PianificazionePMO(CFI-ACN)'!ZC30,AK87+$I87))</f>
        <v>0</v>
      </c>
      <c r="AM87" s="374">
        <f>IF(AM$3=1,AL87,IF(AM$2&lt;=$F$1,'PianificazionePMO(CFI-ACN)'!QX30+'PianificazionePMO(CFI-ACN)'!VA30+'PianificazionePMO(CFI-ACN)'!ZD30,AL87+$I87))</f>
        <v>0</v>
      </c>
      <c r="AN87" s="374">
        <f>IF(AN$3=1,AM87,IF(AN$2&lt;=$F$1,'PianificazionePMO(CFI-ACN)'!QY30+'PianificazionePMO(CFI-ACN)'!VB30+'PianificazionePMO(CFI-ACN)'!ZE30,AM87+$I87))</f>
        <v>0</v>
      </c>
      <c r="AO87" s="374">
        <f>IF(AO$3=1,AN87,IF(AO$2&lt;=$F$1,'PianificazionePMO(CFI-ACN)'!QZ30+'PianificazionePMO(CFI-ACN)'!VC30+'PianificazionePMO(CFI-ACN)'!ZF30,AN87+$I87))</f>
        <v>0</v>
      </c>
      <c r="AP87" s="374">
        <f>IF(AP$3=1,AO87,IF(AP$2&lt;=$F$1,'PianificazionePMO(CFI-ACN)'!RA30+'PianificazionePMO(CFI-ACN)'!VD30+'PianificazionePMO(CFI-ACN)'!ZG30,AO87+$I87))</f>
        <v>0</v>
      </c>
      <c r="AQ87" s="374">
        <f>IF(AQ$3=1,AP87,IF(AQ$2&lt;=$F$1,'PianificazionePMO(CFI-ACN)'!RB30+'PianificazionePMO(CFI-ACN)'!VE30+'PianificazionePMO(CFI-ACN)'!ZH30,AP87+$I87))</f>
        <v>0</v>
      </c>
      <c r="AR87" s="374">
        <f>IF(AR$3=1,AQ87,IF(AR$2&lt;=$F$1,'PianificazionePMO(CFI-ACN)'!RC30+'PianificazionePMO(CFI-ACN)'!VF30+'PianificazionePMO(CFI-ACN)'!ZI30,AQ87+$I87))</f>
        <v>0</v>
      </c>
      <c r="AS87" s="374">
        <f>IF(AS$3=1,AR87,IF(AS$2&lt;=$F$1,'PianificazionePMO(CFI-ACN)'!RD30+'PianificazionePMO(CFI-ACN)'!VG30+'PianificazionePMO(CFI-ACN)'!ZJ30,AR87+$I87))</f>
        <v>0</v>
      </c>
      <c r="AT87" s="374">
        <f>IF(AT$3=1,AS87,IF(AT$2&lt;=$F$1,'PianificazionePMO(CFI-ACN)'!RE30+'PianificazionePMO(CFI-ACN)'!VH30+'PianificazionePMO(CFI-ACN)'!ZK30,AS87+$I87))</f>
        <v>0</v>
      </c>
      <c r="AU87" s="374">
        <f>IF(AU$3=1,AT87,IF(AU$2&lt;=$F$1,'PianificazionePMO(CFI-ACN)'!RF30+'PianificazionePMO(CFI-ACN)'!VI30+'PianificazionePMO(CFI-ACN)'!ZL30,AT87+$I87))</f>
        <v>0</v>
      </c>
      <c r="AV87" s="374">
        <f>IF(AV$3=1,AU87,IF(AV$2&lt;=$F$1,'PianificazionePMO(CFI-ACN)'!RG30+'PianificazionePMO(CFI-ACN)'!VJ30+'PianificazionePMO(CFI-ACN)'!ZM30,AU87+$I87))</f>
        <v>0</v>
      </c>
      <c r="AW87" s="374">
        <f>IF(AW$3=1,AV87,IF(AW$2&lt;=$F$1,'PianificazionePMO(CFI-ACN)'!RH30+'PianificazionePMO(CFI-ACN)'!VK30+'PianificazionePMO(CFI-ACN)'!ZN30,AV87+$I87))</f>
        <v>0</v>
      </c>
      <c r="AX87" s="374">
        <f>IF(AX$3=1,AW87,IF(AX$2&lt;=$F$1,'PianificazionePMO(CFI-ACN)'!RI30+'PianificazionePMO(CFI-ACN)'!VL30+'PianificazionePMO(CFI-ACN)'!ZO30,AW87+$I87))</f>
        <v>0</v>
      </c>
      <c r="AY87" s="374">
        <f>IF(AY$3=1,AX87,IF(AY$2&lt;=$F$1,'PianificazionePMO(CFI-ACN)'!RJ30+'PianificazionePMO(CFI-ACN)'!VM30+'PianificazionePMO(CFI-ACN)'!ZP30,AX87+$I87))</f>
        <v>0</v>
      </c>
      <c r="AZ87" s="374">
        <f>IF(AZ$3=1,AY87,IF(AZ$2&lt;=$F$1,'PianificazionePMO(CFI-ACN)'!RK30+'PianificazionePMO(CFI-ACN)'!VN30+'PianificazionePMO(CFI-ACN)'!ZQ30,AY87+$I87))</f>
        <v>0</v>
      </c>
      <c r="BA87" s="374">
        <f>IF(BA$3=1,AZ87,IF(BA$2&lt;=$F$1,'PianificazionePMO(CFI-ACN)'!RL30+'PianificazionePMO(CFI-ACN)'!VO30+'PianificazionePMO(CFI-ACN)'!ZR30,AZ87+$I87))</f>
        <v>0</v>
      </c>
      <c r="BB87" s="374">
        <f>IF(BB$3=1,BA87,IF(BB$2&lt;=$F$1,'PianificazionePMO(CFI-ACN)'!RM30+'PianificazionePMO(CFI-ACN)'!VP30+'PianificazionePMO(CFI-ACN)'!ZS30,BA87+$I87))</f>
        <v>0</v>
      </c>
      <c r="BC87" s="374">
        <f>IF(BC$3=1,BB87,IF(BC$2&lt;=$F$1,'PianificazionePMO(CFI-ACN)'!RN30+'PianificazionePMO(CFI-ACN)'!VQ30+'PianificazionePMO(CFI-ACN)'!ZT30,BB87+$I87))</f>
        <v>0</v>
      </c>
      <c r="BD87" s="374">
        <f>IF(BD$3=1,BC87,IF(BD$2&lt;=$F$1,'PianificazionePMO(CFI-ACN)'!RO30+'PianificazionePMO(CFI-ACN)'!VR30+'PianificazionePMO(CFI-ACN)'!ZU30,BC87+$I87))</f>
        <v>0</v>
      </c>
      <c r="BE87" s="374">
        <f>IF(BE$3=1,BD87,IF(BE$2&lt;=$F$1,'PianificazionePMO(CFI-ACN)'!RP30+'PianificazionePMO(CFI-ACN)'!VS30+'PianificazionePMO(CFI-ACN)'!ZV30,BD87+$I87))</f>
        <v>0</v>
      </c>
      <c r="BF87" s="374">
        <f>IF(BF$3=1,BE87,IF(BF$2&lt;=$F$1,'PianificazionePMO(CFI-ACN)'!RQ30+'PianificazionePMO(CFI-ACN)'!VT30+'PianificazionePMO(CFI-ACN)'!ZW30,BE87+$I87))</f>
        <v>0</v>
      </c>
      <c r="BG87" s="374">
        <f>IF(BG$3=1,BF87,IF(BG$2&lt;=$F$1,'PianificazionePMO(CFI-ACN)'!RR30+'PianificazionePMO(CFI-ACN)'!VU30+'PianificazionePMO(CFI-ACN)'!ZX30,BF87+$I87))</f>
        <v>0</v>
      </c>
      <c r="BH87" s="374">
        <f>IF(BH$3=1,BG87,IF(BH$2&lt;=$F$1,'PianificazionePMO(CFI-ACN)'!RS30+'PianificazionePMO(CFI-ACN)'!VV30+'PianificazionePMO(CFI-ACN)'!ZY30,BG87+$I87))</f>
        <v>0</v>
      </c>
      <c r="BI87" s="374">
        <f>IF(BI$3=1,BH87,IF(BI$2&lt;=$F$1,'PianificazionePMO(CFI-ACN)'!RT30+'PianificazionePMO(CFI-ACN)'!VW30+'PianificazionePMO(CFI-ACN)'!ZZ30,BH87+$I87))</f>
        <v>0</v>
      </c>
      <c r="BJ87" s="374">
        <f>IF(BJ$3=1,BI87,IF(BJ$2&lt;=$F$1,'PianificazionePMO(CFI-ACN)'!RU30+'PianificazionePMO(CFI-ACN)'!VX30+'PianificazionePMO(CFI-ACN)'!AAA30,BI87+$I87))</f>
        <v>0</v>
      </c>
      <c r="BK87" s="374">
        <f>IF(BK$3=1,BJ87,IF(BK$2&lt;=$F$1,'PianificazionePMO(CFI-ACN)'!RV30+'PianificazionePMO(CFI-ACN)'!VY30+'PianificazionePMO(CFI-ACN)'!AAB30,BJ87+$I87))</f>
        <v>0</v>
      </c>
      <c r="BL87" s="374">
        <f>IF(BL$3=1,BK87,IF(BL$2&lt;=$F$1,'PianificazionePMO(CFI-ACN)'!RW30+'PianificazionePMO(CFI-ACN)'!VZ30+'PianificazionePMO(CFI-ACN)'!AAC30,BK87+$I87))</f>
        <v>0</v>
      </c>
      <c r="BM87" s="374">
        <f>IF(BM$3=1,BL87,IF(BM$2&lt;=$F$1,'PianificazionePMO(CFI-ACN)'!RX30+'PianificazionePMO(CFI-ACN)'!WA30+'PianificazionePMO(CFI-ACN)'!AAD30,BL87+$I87))</f>
        <v>0</v>
      </c>
      <c r="BN87" s="374">
        <f>IF(BN$3=1,BM87,IF(BN$2&lt;=$F$1,'PianificazionePMO(CFI-ACN)'!RY30+'PianificazionePMO(CFI-ACN)'!WB30+'PianificazionePMO(CFI-ACN)'!AAE30,BM87+$I87))</f>
        <v>0</v>
      </c>
      <c r="BO87" s="374">
        <f>IF(BO$3=1,BN87,IF(BO$2&lt;=$F$1,'PianificazionePMO(CFI-ACN)'!RZ30+'PianificazionePMO(CFI-ACN)'!WC30+'PianificazionePMO(CFI-ACN)'!AAF30,BN87+$I87))</f>
        <v>0</v>
      </c>
      <c r="BP87" s="374">
        <f>IF(BP$3=1,BO87,IF(BP$2&lt;=$F$1,'PianificazionePMO(CFI-ACN)'!SA30+'PianificazionePMO(CFI-ACN)'!WD30+'PianificazionePMO(CFI-ACN)'!AAG30,BO87+$I87))</f>
        <v>0</v>
      </c>
      <c r="BQ87" s="374">
        <f>IF(BQ$3=1,BP87,IF(BQ$2&lt;=$F$1,'PianificazionePMO(CFI-ACN)'!SB30+'PianificazionePMO(CFI-ACN)'!WE30+'PianificazionePMO(CFI-ACN)'!AAH30,BP87+$I87))</f>
        <v>0</v>
      </c>
      <c r="BR87" s="374">
        <f>IF(BR$3=1,BQ87,IF(BR$2&lt;=$F$1,'PianificazionePMO(CFI-ACN)'!SC30+'PianificazionePMO(CFI-ACN)'!WF30+'PianificazionePMO(CFI-ACN)'!AAI30,BQ87+$I87))</f>
        <v>0</v>
      </c>
      <c r="BS87" s="374">
        <f>IF(BS$3=1,BR87,IF(BS$2&lt;=$F$1,'PianificazionePMO(CFI-ACN)'!SD30+'PianificazionePMO(CFI-ACN)'!WG30+'PianificazionePMO(CFI-ACN)'!AAJ30,BR87+$I87))</f>
        <v>0</v>
      </c>
      <c r="BT87" s="374">
        <f>IF(BT$3=1,BS87,IF(BT$2&lt;=$F$1,'PianificazionePMO(CFI-ACN)'!SE30+'PianificazionePMO(CFI-ACN)'!WH30+'PianificazionePMO(CFI-ACN)'!AAK30,BS87+$I87))</f>
        <v>0</v>
      </c>
      <c r="BU87" s="374">
        <f>IF(BU$3=1,BT87,IF(BU$2&lt;=$F$1,'PianificazionePMO(CFI-ACN)'!SF30+'PianificazionePMO(CFI-ACN)'!WI30+'PianificazionePMO(CFI-ACN)'!AAL30,BT87+$I87))</f>
        <v>0</v>
      </c>
      <c r="BV87" s="374">
        <f>IF(BV$3=1,BU87,IF(BV$2&lt;=$F$1,'PianificazionePMO(CFI-ACN)'!SG30+'PianificazionePMO(CFI-ACN)'!WJ30+'PianificazionePMO(CFI-ACN)'!AAM30,BU87+$I87))</f>
        <v>0</v>
      </c>
      <c r="BW87" s="374">
        <f>IF(BW$3=1,BV87,IF(BW$2&lt;=$F$1,'PianificazionePMO(CFI-ACN)'!SH30+'PianificazionePMO(CFI-ACN)'!WK30+'PianificazionePMO(CFI-ACN)'!AAN30,BV87+$I87))</f>
        <v>0</v>
      </c>
      <c r="BX87" s="374">
        <f>IF(BX$3=1,BW87,IF(BX$2&lt;=$F$1,'PianificazionePMO(CFI-ACN)'!SI30+'PianificazionePMO(CFI-ACN)'!WL30+'PianificazionePMO(CFI-ACN)'!AAO30,BW87+$I87))</f>
        <v>0</v>
      </c>
      <c r="BY87" s="374">
        <f>IF(BY$3=1,BX87,IF(BY$2&lt;=$F$1,'PianificazionePMO(CFI-ACN)'!SJ30+'PianificazionePMO(CFI-ACN)'!WM30+'PianificazionePMO(CFI-ACN)'!AAP30,BX87+$I87))</f>
        <v>0</v>
      </c>
      <c r="BZ87" s="374">
        <f>IF(BZ$3=1,BY87,IF(BZ$2&lt;=$F$1,'PianificazionePMO(CFI-ACN)'!SK30+'PianificazionePMO(CFI-ACN)'!WN30+'PianificazionePMO(CFI-ACN)'!AAQ30,BY87+$I87))</f>
        <v>0</v>
      </c>
      <c r="CA87" s="374">
        <f>IF(CA$3=1,BZ87,IF(CA$2&lt;=$F$1,'PianificazionePMO(CFI-ACN)'!SL30+'PianificazionePMO(CFI-ACN)'!WO30+'PianificazionePMO(CFI-ACN)'!AAR30,BZ87+$I87))</f>
        <v>0</v>
      </c>
      <c r="CB87" s="374">
        <f>IF(CB$3=1,CA87,IF(CB$2&lt;=$F$1,'PianificazionePMO(CFI-ACN)'!SM30+'PianificazionePMO(CFI-ACN)'!WP30+'PianificazionePMO(CFI-ACN)'!AAS30,CA87+$I87))</f>
        <v>0</v>
      </c>
      <c r="CC87" s="374">
        <f>IF(CC$3=1,CB87,IF(CC$2&lt;=$F$1,'PianificazionePMO(CFI-ACN)'!SN30+'PianificazionePMO(CFI-ACN)'!WQ30+'PianificazionePMO(CFI-ACN)'!AAT30,CB87+$I87))</f>
        <v>0</v>
      </c>
      <c r="CD87" s="374">
        <f>IF(CD$3=1,CC87,IF(CD$2&lt;=$F$1,'PianificazionePMO(CFI-ACN)'!SO30+'PianificazionePMO(CFI-ACN)'!WR30+'PianificazionePMO(CFI-ACN)'!AAU30,CC87+$I87))</f>
        <v>0</v>
      </c>
      <c r="CE87" s="374">
        <f>IF(CE$3=1,CD87,IF(CE$2&lt;=$F$1,'PianificazionePMO(CFI-ACN)'!SP30+'PianificazionePMO(CFI-ACN)'!WS30+'PianificazionePMO(CFI-ACN)'!AAV30,CD87+$I87))</f>
        <v>0</v>
      </c>
      <c r="CF87" s="374">
        <f>IF(CF$3=1,CE87,IF(CF$2&lt;=$F$1,'PianificazionePMO(CFI-ACN)'!SQ30+'PianificazionePMO(CFI-ACN)'!WT30+'PianificazionePMO(CFI-ACN)'!AAW30,CE87+$I87))</f>
        <v>0</v>
      </c>
      <c r="CG87" s="374">
        <f>IF(CG$3=1,CF87,IF(CG$2&lt;=$F$1,'PianificazionePMO(CFI-ACN)'!SR30+'PianificazionePMO(CFI-ACN)'!WU30+'PianificazionePMO(CFI-ACN)'!AAX30,CF87+$I87))</f>
        <v>0</v>
      </c>
      <c r="CH87" s="374">
        <f>IF(CH$3=1,CG87,IF(CH$2&lt;=$F$1,'PianificazionePMO(CFI-ACN)'!SS30+'PianificazionePMO(CFI-ACN)'!WV30+'PianificazionePMO(CFI-ACN)'!AAY30,CG87+$I87))</f>
        <v>0</v>
      </c>
      <c r="CI87" s="374">
        <f>IF(CI$3=1,CH87,IF(CI$2&lt;=$F$1,'PianificazionePMO(CFI-ACN)'!ST30+'PianificazionePMO(CFI-ACN)'!WW30+'PianificazionePMO(CFI-ACN)'!AAZ30,CH87+$I87))</f>
        <v>0</v>
      </c>
      <c r="CJ87" s="374">
        <f>IF(CJ$3=1,CI87,IF(CJ$2&lt;=$F$1,'PianificazionePMO(CFI-ACN)'!SU30+'PianificazionePMO(CFI-ACN)'!WX30+'PianificazionePMO(CFI-ACN)'!ABA30,CI87+$I87))</f>
        <v>0</v>
      </c>
      <c r="CK87" s="374">
        <f>IF(CK$3=1,CJ87,IF(CK$2&lt;=$F$1,'PianificazionePMO(CFI-ACN)'!SV30+'PianificazionePMO(CFI-ACN)'!WY30+'PianificazionePMO(CFI-ACN)'!ABB30,CJ87+$I87))</f>
        <v>0</v>
      </c>
      <c r="CL87" s="374">
        <f>IF(CL$3=1,CK87,IF(CL$2&lt;=$F$1,'PianificazionePMO(CFI-ACN)'!SW30+'PianificazionePMO(CFI-ACN)'!WZ30+'PianificazionePMO(CFI-ACN)'!ABC30,CK87+$I87))</f>
        <v>0</v>
      </c>
      <c r="CM87" s="374">
        <f>IF(CM$3=1,CL87,IF(CM$2&lt;=$F$1,'PianificazionePMO(CFI-ACN)'!SX30+'PianificazionePMO(CFI-ACN)'!XA30+'PianificazionePMO(CFI-ACN)'!ABD30,CL87+$I87))</f>
        <v>0</v>
      </c>
      <c r="CN87" s="374">
        <f>IF(CN$3=1,CM87,IF(CN$2&lt;=$F$1,'PianificazionePMO(CFI-ACN)'!SY30+'PianificazionePMO(CFI-ACN)'!XB30+'PianificazionePMO(CFI-ACN)'!ABE30,CM87+$I87))</f>
        <v>0</v>
      </c>
      <c r="CO87" s="374">
        <f>IF(CO$3=1,CN87,IF(CO$2&lt;=$F$1,'PianificazionePMO(CFI-ACN)'!SZ30+'PianificazionePMO(CFI-ACN)'!XC30+'PianificazionePMO(CFI-ACN)'!ABF30,CN87+$I87))</f>
        <v>0</v>
      </c>
      <c r="CP87" s="374">
        <f>IF(CP$3=1,CO87,IF(CP$2&lt;=$F$1,'PianificazionePMO(CFI-ACN)'!TA30+'PianificazionePMO(CFI-ACN)'!XD30+'PianificazionePMO(CFI-ACN)'!ABG30,CO87+$I87))</f>
        <v>0</v>
      </c>
      <c r="CQ87" s="374">
        <f>IF(CQ$3=1,CP87,IF(CQ$2&lt;=$F$1,'PianificazionePMO(CFI-ACN)'!TB30+'PianificazionePMO(CFI-ACN)'!XE30+'PianificazionePMO(CFI-ACN)'!ABH30,CP87+$I87))</f>
        <v>0</v>
      </c>
      <c r="CR87" s="374">
        <f>IF(CR$3=1,CQ87,IF(CR$2&lt;=$F$1,'PianificazionePMO(CFI-ACN)'!TC30+'PianificazionePMO(CFI-ACN)'!XF30+'PianificazionePMO(CFI-ACN)'!ABI30,CQ87+$I87))</f>
        <v>0</v>
      </c>
      <c r="CS87" s="374">
        <f>IF(CS$3=1,CR87,IF(CS$2&lt;=$F$1,'PianificazionePMO(CFI-ACN)'!TD30+'PianificazionePMO(CFI-ACN)'!XG30+'PianificazionePMO(CFI-ACN)'!ABJ30,CR87+$I87))</f>
        <v>0</v>
      </c>
      <c r="CT87" s="374">
        <f>IF(CT$3=1,CS87,IF(CT$2&lt;=$F$1,'PianificazionePMO(CFI-ACN)'!TE30+'PianificazionePMO(CFI-ACN)'!XH30+'PianificazionePMO(CFI-ACN)'!ABK30,CS87+$I87))</f>
        <v>0</v>
      </c>
      <c r="CU87" s="374">
        <f>IF(CU$3=1,CT87,IF(CU$2&lt;=$F$1,'PianificazionePMO(CFI-ACN)'!TF30+'PianificazionePMO(CFI-ACN)'!XI30+'PianificazionePMO(CFI-ACN)'!ABL30,CT87+$I87))</f>
        <v>0</v>
      </c>
      <c r="CV87" s="374">
        <f>IF(CV$3=1,CU87,IF(CV$2&lt;=$F$1,'PianificazionePMO(CFI-ACN)'!TG30+'PianificazionePMO(CFI-ACN)'!XJ30+'PianificazionePMO(CFI-ACN)'!ABM30,CU87+$I87))</f>
        <v>0</v>
      </c>
      <c r="CW87" s="374">
        <f>IF(CW$3=1,CV87,IF(CW$2&lt;=$F$1,'PianificazionePMO(CFI-ACN)'!TH30+'PianificazionePMO(CFI-ACN)'!XK30+'PianificazionePMO(CFI-ACN)'!ABN30,CV87+$I87))</f>
        <v>0</v>
      </c>
      <c r="CX87" s="374">
        <f>IF(CX$3=1,CW87,IF(CX$2&lt;=$F$1,'PianificazionePMO(CFI-ACN)'!TI30+'PianificazionePMO(CFI-ACN)'!XL30+'PianificazionePMO(CFI-ACN)'!ABO30,CW87+$I87))</f>
        <v>0</v>
      </c>
      <c r="CY87" s="374">
        <f>IF(CY$3=1,CX87,IF(CY$2&lt;=$F$1,'PianificazionePMO(CFI-ACN)'!TJ30+'PianificazionePMO(CFI-ACN)'!XM30+'PianificazionePMO(CFI-ACN)'!ABP30,CX87+$I87))</f>
        <v>0</v>
      </c>
      <c r="CZ87" s="374">
        <f>IF(CZ$3=1,CY87,IF(CZ$2&lt;=$F$1,'PianificazionePMO(CFI-ACN)'!TK30+'PianificazionePMO(CFI-ACN)'!XN30+'PianificazionePMO(CFI-ACN)'!ABQ30,CY87+$I87))</f>
        <v>0</v>
      </c>
      <c r="DA87" s="374">
        <f>IF(DA$3=1,CZ87,IF(DA$2&lt;=$F$1,'PianificazionePMO(CFI-ACN)'!TL30+'PianificazionePMO(CFI-ACN)'!XO30+'PianificazionePMO(CFI-ACN)'!ABR30,CZ87+$I87))</f>
        <v>0</v>
      </c>
      <c r="DB87" s="374">
        <f>IF(DB$3=1,DA87,IF(DB$2&lt;=$F$1,'PianificazionePMO(CFI-ACN)'!TM30+'PianificazionePMO(CFI-ACN)'!XP30+'PianificazionePMO(CFI-ACN)'!ABS30,DA87+$I87))</f>
        <v>0</v>
      </c>
      <c r="DC87" s="374">
        <f>IF(DC$3=1,DB87,IF(DC$2&lt;=$F$1,'PianificazionePMO(CFI-ACN)'!TN30+'PianificazionePMO(CFI-ACN)'!XQ30+'PianificazionePMO(CFI-ACN)'!ABT30,DB87+$I87))</f>
        <v>0</v>
      </c>
      <c r="DD87" s="374">
        <f>IF(DD$3=1,DC87,IF(DD$2&lt;=$F$1,'PianificazionePMO(CFI-ACN)'!TO30+'PianificazionePMO(CFI-ACN)'!XR30+'PianificazionePMO(CFI-ACN)'!ABU30,DC87+$I87))</f>
        <v>0</v>
      </c>
      <c r="DE87" s="374">
        <f>IF(DE$3=1,DD87,IF(DE$2&lt;=$F$1,'PianificazionePMO(CFI-ACN)'!TP30+'PianificazionePMO(CFI-ACN)'!XS30+'PianificazionePMO(CFI-ACN)'!ABV30,DD87+$I87))</f>
        <v>0</v>
      </c>
      <c r="DF87" s="374">
        <f>IF(DF$3=1,DE87,IF(DF$2&lt;=$F$1,'PianificazionePMO(CFI-ACN)'!TQ30+'PianificazionePMO(CFI-ACN)'!XT30+'PianificazionePMO(CFI-ACN)'!ABW30,DE87+$I87))</f>
        <v>0</v>
      </c>
      <c r="DG87" s="374">
        <f>IF(DG$3=1,DF87,IF(DG$2&lt;=$F$1,'PianificazionePMO(CFI-ACN)'!TR30+'PianificazionePMO(CFI-ACN)'!XU30+'PianificazionePMO(CFI-ACN)'!ABX30,DF87+$I87))</f>
        <v>0</v>
      </c>
      <c r="DH87" s="374">
        <f>IF(DH$3=1,DG87,IF(DH$2&lt;=$F$1,'PianificazionePMO(CFI-ACN)'!TS30+'PianificazionePMO(CFI-ACN)'!XV30+'PianificazionePMO(CFI-ACN)'!ABY30,DG87+$I87))</f>
        <v>0</v>
      </c>
      <c r="DI87" s="374">
        <f>IF(DI$3=1,DH87,IF(DI$2&lt;=$F$1,'PianificazionePMO(CFI-ACN)'!TT30+'PianificazionePMO(CFI-ACN)'!XW30+'PianificazionePMO(CFI-ACN)'!ABZ30,DH87+$I87))</f>
        <v>0</v>
      </c>
      <c r="DJ87" s="374">
        <f>IF(DJ$3=1,DI87,IF(DJ$2&lt;=$F$1,'PianificazionePMO(CFI-ACN)'!TU30+'PianificazionePMO(CFI-ACN)'!XX30+'PianificazionePMO(CFI-ACN)'!ACA30,DI87+$I87))</f>
        <v>0</v>
      </c>
      <c r="DK87" s="374"/>
      <c r="DL87" s="374"/>
      <c r="DM87" s="374"/>
      <c r="DN87" s="371"/>
      <c r="DO87" s="371"/>
      <c r="DP87" s="371"/>
      <c r="DQ87" s="371"/>
      <c r="DR87" s="371"/>
      <c r="DS87" s="371"/>
      <c r="DT87" s="371"/>
      <c r="DU87" s="371"/>
      <c r="DV87" s="371"/>
      <c r="DW87" s="371"/>
      <c r="DX87" s="371"/>
      <c r="DY87" s="371"/>
      <c r="DZ87" s="371"/>
      <c r="EA87" s="371"/>
      <c r="EB87" s="371"/>
      <c r="EC87" s="371"/>
      <c r="ED87" s="371"/>
      <c r="EE87" s="371"/>
      <c r="EF87" s="371"/>
      <c r="EG87" s="371"/>
      <c r="EH87" s="371"/>
      <c r="EI87" s="371"/>
      <c r="EJ87" s="371"/>
      <c r="EK87" s="371"/>
      <c r="EL87" s="371"/>
      <c r="EM87" s="371"/>
      <c r="EN87" s="371"/>
      <c r="EO87" s="371"/>
      <c r="EP87" s="371"/>
      <c r="EQ87" s="371"/>
      <c r="ER87" s="371"/>
      <c r="ES87" s="371"/>
      <c r="ET87" s="371"/>
      <c r="EU87" s="371"/>
      <c r="EV87" s="371"/>
      <c r="EW87" s="371"/>
      <c r="EX87" s="371"/>
      <c r="EY87" s="371"/>
      <c r="EZ87" s="371"/>
      <c r="FA87" s="371"/>
      <c r="FB87" s="371"/>
      <c r="FC87" s="371"/>
      <c r="FD87" s="371"/>
      <c r="FE87" s="371"/>
      <c r="FF87" s="371"/>
      <c r="FG87" s="371"/>
      <c r="FH87" s="371"/>
      <c r="FI87" s="371"/>
      <c r="FJ87" s="371"/>
    </row>
    <row r="88" spans="1:166" outlineLevel="1">
      <c r="A88" s="824"/>
      <c r="B88" s="362">
        <f t="shared" si="39"/>
        <v>0</v>
      </c>
      <c r="C88" s="362">
        <f t="shared" si="40"/>
        <v>0</v>
      </c>
      <c r="D88" s="362">
        <f t="shared" si="41"/>
        <v>0</v>
      </c>
      <c r="E88" s="369"/>
      <c r="F88" s="370"/>
      <c r="G88" s="369"/>
      <c r="H88" s="378"/>
      <c r="N88" s="374">
        <f>IF(N$3=1,M88,IF(N$2&lt;=$F$1,'PianificazionePMO(CFI-ACN)'!PY31+'PianificazionePMO(CFI-ACN)'!UB31+'PianificazionePMO(CFI-ACN)'!YE31,M88+$I88))</f>
        <v>0</v>
      </c>
      <c r="O88" s="374">
        <f>IF(O$3=1,N88,IF(O$2&lt;=$F$1,'PianificazionePMO(CFI-ACN)'!PZ31+'PianificazionePMO(CFI-ACN)'!UC31+'PianificazionePMO(CFI-ACN)'!YF31,N88+$I88))</f>
        <v>0</v>
      </c>
      <c r="P88" s="374">
        <f>IF(P$3=1,O88,IF(P$2&lt;=$F$1,'PianificazionePMO(CFI-ACN)'!QA31+'PianificazionePMO(CFI-ACN)'!UD31+'PianificazionePMO(CFI-ACN)'!YG31,O88+$I88))</f>
        <v>0</v>
      </c>
      <c r="Q88" s="374">
        <f>IF(Q$3=1,P88,IF(Q$2&lt;=$F$1,'PianificazionePMO(CFI-ACN)'!QB31+'PianificazionePMO(CFI-ACN)'!UE31+'PianificazionePMO(CFI-ACN)'!YH31,P88+$I88))</f>
        <v>0</v>
      </c>
      <c r="R88" s="374">
        <f>IF(R$3=1,Q88,IF(R$2&lt;=$F$1,'PianificazionePMO(CFI-ACN)'!QC31+'PianificazionePMO(CFI-ACN)'!UF31+'PianificazionePMO(CFI-ACN)'!YI31,Q88+$I88))</f>
        <v>0</v>
      </c>
      <c r="S88" s="374">
        <f>IF(S$3=1,R88,IF(S$2&lt;=$F$1,'PianificazionePMO(CFI-ACN)'!QD31+'PianificazionePMO(CFI-ACN)'!UG31+'PianificazionePMO(CFI-ACN)'!YJ31,R88+$I88))</f>
        <v>0</v>
      </c>
      <c r="T88" s="374">
        <f>IF(T$3=1,S88,IF(T$2&lt;=$F$1,'PianificazionePMO(CFI-ACN)'!QE31+'PianificazionePMO(CFI-ACN)'!UH31+'PianificazionePMO(CFI-ACN)'!YK31,S88+$I88))</f>
        <v>0</v>
      </c>
      <c r="U88" s="374">
        <f>IF(U$3=1,T88,IF(U$2&lt;=$F$1,'PianificazionePMO(CFI-ACN)'!QF31+'PianificazionePMO(CFI-ACN)'!UI31+'PianificazionePMO(CFI-ACN)'!YL31,T88+$I88))</f>
        <v>0</v>
      </c>
      <c r="V88" s="374">
        <f>IF(V$3=1,U88,IF(V$2&lt;=$F$1,'PianificazionePMO(CFI-ACN)'!QG31+'PianificazionePMO(CFI-ACN)'!UJ31+'PianificazionePMO(CFI-ACN)'!YM31,U88+$I88))</f>
        <v>0</v>
      </c>
      <c r="W88" s="374">
        <f>IF(W$3=1,V88,IF(W$2&lt;=$F$1,'PianificazionePMO(CFI-ACN)'!QH31+'PianificazionePMO(CFI-ACN)'!UK31+'PianificazionePMO(CFI-ACN)'!YN31,V88+$I88))</f>
        <v>0</v>
      </c>
      <c r="X88" s="374">
        <f>IF(X$3=1,W88,IF(X$2&lt;=$F$1,'PianificazionePMO(CFI-ACN)'!QI31+'PianificazionePMO(CFI-ACN)'!UL31+'PianificazionePMO(CFI-ACN)'!YO31,W88+$I88))</f>
        <v>0</v>
      </c>
      <c r="Y88" s="374">
        <f>IF(Y$3=1,X88,IF(Y$2&lt;=$F$1,'PianificazionePMO(CFI-ACN)'!QJ31+'PianificazionePMO(CFI-ACN)'!UM31+'PianificazionePMO(CFI-ACN)'!YP31,X88+$I88))</f>
        <v>0</v>
      </c>
      <c r="Z88" s="374">
        <f>IF(Z$3=1,Y88,IF(Z$2&lt;=$F$1,'PianificazionePMO(CFI-ACN)'!QK31+'PianificazionePMO(CFI-ACN)'!UN31+'PianificazionePMO(CFI-ACN)'!YQ31,Y88+$I88))</f>
        <v>0</v>
      </c>
      <c r="AA88" s="374">
        <f>IF(AA$3=1,Z88,IF(AA$2&lt;=$F$1,'PianificazionePMO(CFI-ACN)'!QL31+'PianificazionePMO(CFI-ACN)'!UO31+'PianificazionePMO(CFI-ACN)'!YR31,Z88+$I88))</f>
        <v>0</v>
      </c>
      <c r="AB88" s="374">
        <f>IF(AB$3=1,AA88,IF(AB$2&lt;=$F$1,'PianificazionePMO(CFI-ACN)'!QM31+'PianificazionePMO(CFI-ACN)'!UP31+'PianificazionePMO(CFI-ACN)'!YS31,AA88+$I88))</f>
        <v>0</v>
      </c>
      <c r="AC88" s="374">
        <f>IF(AC$3=1,AB88,IF(AC$2&lt;=$F$1,'PianificazionePMO(CFI-ACN)'!QN31+'PianificazionePMO(CFI-ACN)'!UQ31+'PianificazionePMO(CFI-ACN)'!YT31,AB88+$I88))</f>
        <v>0</v>
      </c>
      <c r="AD88" s="374">
        <f>IF(AD$3=1,AC88,IF(AD$2&lt;=$F$1,'PianificazionePMO(CFI-ACN)'!QO31+'PianificazionePMO(CFI-ACN)'!UR31+'PianificazionePMO(CFI-ACN)'!YU31,AC88+$I88))</f>
        <v>0</v>
      </c>
      <c r="AE88" s="374">
        <f>IF(AE$3=1,AD88,IF(AE$2&lt;=$F$1,'PianificazionePMO(CFI-ACN)'!QP31+'PianificazionePMO(CFI-ACN)'!US31+'PianificazionePMO(CFI-ACN)'!YV31,AD88+$I88))</f>
        <v>0</v>
      </c>
      <c r="AF88" s="374">
        <f>IF(AF$3=1,AE88,IF(AF$2&lt;=$F$1,'PianificazionePMO(CFI-ACN)'!QQ31+'PianificazionePMO(CFI-ACN)'!UT31+'PianificazionePMO(CFI-ACN)'!YW31,AE88+$I88))</f>
        <v>0</v>
      </c>
      <c r="AG88" s="374">
        <f>IF(AG$3=1,AF88,IF(AG$2&lt;=$F$1,'PianificazionePMO(CFI-ACN)'!QR31+'PianificazionePMO(CFI-ACN)'!UU31+'PianificazionePMO(CFI-ACN)'!YX31,AF88+$I88))</f>
        <v>0</v>
      </c>
      <c r="AH88" s="374">
        <f>IF(AH$3=1,AG88,IF(AH$2&lt;=$F$1,'PianificazionePMO(CFI-ACN)'!QS31+'PianificazionePMO(CFI-ACN)'!UV31+'PianificazionePMO(CFI-ACN)'!YY31,AG88+$I88))</f>
        <v>0</v>
      </c>
      <c r="AI88" s="374">
        <f>IF(AI$3=1,AH88,IF(AI$2&lt;=$F$1,'PianificazionePMO(CFI-ACN)'!QT31+'PianificazionePMO(CFI-ACN)'!UW31+'PianificazionePMO(CFI-ACN)'!YZ31,AH88+$I88))</f>
        <v>0</v>
      </c>
      <c r="AJ88" s="374">
        <f>IF(AJ$3=1,AI88,IF(AJ$2&lt;=$F$1,'PianificazionePMO(CFI-ACN)'!QU31+'PianificazionePMO(CFI-ACN)'!UX31+'PianificazionePMO(CFI-ACN)'!ZA31,AI88+$I88))</f>
        <v>0</v>
      </c>
      <c r="AK88" s="374">
        <f>IF(AK$3=1,AJ88,IF(AK$2&lt;=$F$1,'PianificazionePMO(CFI-ACN)'!QV31+'PianificazionePMO(CFI-ACN)'!UY31+'PianificazionePMO(CFI-ACN)'!ZB31,AJ88+$I88))</f>
        <v>0</v>
      </c>
      <c r="AL88" s="374">
        <f>IF(AL$3=1,AK88,IF(AL$2&lt;=$F$1,'PianificazionePMO(CFI-ACN)'!QW31+'PianificazionePMO(CFI-ACN)'!UZ31+'PianificazionePMO(CFI-ACN)'!ZC31,AK88+$I88))</f>
        <v>0</v>
      </c>
      <c r="AM88" s="374">
        <f>IF(AM$3=1,AL88,IF(AM$2&lt;=$F$1,'PianificazionePMO(CFI-ACN)'!QX31+'PianificazionePMO(CFI-ACN)'!VA31+'PianificazionePMO(CFI-ACN)'!ZD31,AL88+$I88))</f>
        <v>0</v>
      </c>
      <c r="AN88" s="374">
        <f>IF(AN$3=1,AM88,IF(AN$2&lt;=$F$1,'PianificazionePMO(CFI-ACN)'!QY31+'PianificazionePMO(CFI-ACN)'!VB31+'PianificazionePMO(CFI-ACN)'!ZE31,AM88+$I88))</f>
        <v>0</v>
      </c>
      <c r="AO88" s="374">
        <f>IF(AO$3=1,AN88,IF(AO$2&lt;=$F$1,'PianificazionePMO(CFI-ACN)'!QZ31+'PianificazionePMO(CFI-ACN)'!VC31+'PianificazionePMO(CFI-ACN)'!ZF31,AN88+$I88))</f>
        <v>0</v>
      </c>
      <c r="AP88" s="374">
        <f>IF(AP$3=1,AO88,IF(AP$2&lt;=$F$1,'PianificazionePMO(CFI-ACN)'!RA31+'PianificazionePMO(CFI-ACN)'!VD31+'PianificazionePMO(CFI-ACN)'!ZG31,AO88+$I88))</f>
        <v>0</v>
      </c>
      <c r="AQ88" s="374">
        <f>IF(AQ$3=1,AP88,IF(AQ$2&lt;=$F$1,'PianificazionePMO(CFI-ACN)'!RB31+'PianificazionePMO(CFI-ACN)'!VE31+'PianificazionePMO(CFI-ACN)'!ZH31,AP88+$I88))</f>
        <v>0</v>
      </c>
      <c r="AR88" s="374">
        <f>IF(AR$3=1,AQ88,IF(AR$2&lt;=$F$1,'PianificazionePMO(CFI-ACN)'!RC31+'PianificazionePMO(CFI-ACN)'!VF31+'PianificazionePMO(CFI-ACN)'!ZI31,AQ88+$I88))</f>
        <v>0</v>
      </c>
      <c r="AS88" s="374">
        <f>IF(AS$3=1,AR88,IF(AS$2&lt;=$F$1,'PianificazionePMO(CFI-ACN)'!RD31+'PianificazionePMO(CFI-ACN)'!VG31+'PianificazionePMO(CFI-ACN)'!ZJ31,AR88+$I88))</f>
        <v>0</v>
      </c>
      <c r="AT88" s="374">
        <f>IF(AT$3=1,AS88,IF(AT$2&lt;=$F$1,'PianificazionePMO(CFI-ACN)'!RE31+'PianificazionePMO(CFI-ACN)'!VH31+'PianificazionePMO(CFI-ACN)'!ZK31,AS88+$I88))</f>
        <v>0</v>
      </c>
      <c r="AU88" s="374">
        <f>IF(AU$3=1,AT88,IF(AU$2&lt;=$F$1,'PianificazionePMO(CFI-ACN)'!RF31+'PianificazionePMO(CFI-ACN)'!VI31+'PianificazionePMO(CFI-ACN)'!ZL31,AT88+$I88))</f>
        <v>0</v>
      </c>
      <c r="AV88" s="374">
        <f>IF(AV$3=1,AU88,IF(AV$2&lt;=$F$1,'PianificazionePMO(CFI-ACN)'!RG31+'PianificazionePMO(CFI-ACN)'!VJ31+'PianificazionePMO(CFI-ACN)'!ZM31,AU88+$I88))</f>
        <v>0</v>
      </c>
      <c r="AW88" s="374">
        <f>IF(AW$3=1,AV88,IF(AW$2&lt;=$F$1,'PianificazionePMO(CFI-ACN)'!RH31+'PianificazionePMO(CFI-ACN)'!VK31+'PianificazionePMO(CFI-ACN)'!ZN31,AV88+$I88))</f>
        <v>0</v>
      </c>
      <c r="AX88" s="374">
        <f>IF(AX$3=1,AW88,IF(AX$2&lt;=$F$1,'PianificazionePMO(CFI-ACN)'!RI31+'PianificazionePMO(CFI-ACN)'!VL31+'PianificazionePMO(CFI-ACN)'!ZO31,AW88+$I88))</f>
        <v>0</v>
      </c>
      <c r="AY88" s="374">
        <f>IF(AY$3=1,AX88,IF(AY$2&lt;=$F$1,'PianificazionePMO(CFI-ACN)'!RJ31+'PianificazionePMO(CFI-ACN)'!VM31+'PianificazionePMO(CFI-ACN)'!ZP31,AX88+$I88))</f>
        <v>0</v>
      </c>
      <c r="AZ88" s="374">
        <f>IF(AZ$3=1,AY88,IF(AZ$2&lt;=$F$1,'PianificazionePMO(CFI-ACN)'!RK31+'PianificazionePMO(CFI-ACN)'!VN31+'PianificazionePMO(CFI-ACN)'!ZQ31,AY88+$I88))</f>
        <v>0</v>
      </c>
      <c r="BA88" s="374">
        <f>IF(BA$3=1,AZ88,IF(BA$2&lt;=$F$1,'PianificazionePMO(CFI-ACN)'!RL31+'PianificazionePMO(CFI-ACN)'!VO31+'PianificazionePMO(CFI-ACN)'!ZR31,AZ88+$I88))</f>
        <v>0</v>
      </c>
      <c r="BB88" s="374">
        <f>IF(BB$3=1,BA88,IF(BB$2&lt;=$F$1,'PianificazionePMO(CFI-ACN)'!RM31+'PianificazionePMO(CFI-ACN)'!VP31+'PianificazionePMO(CFI-ACN)'!ZS31,BA88+$I88))</f>
        <v>0</v>
      </c>
      <c r="BC88" s="374">
        <f>IF(BC$3=1,BB88,IF(BC$2&lt;=$F$1,'PianificazionePMO(CFI-ACN)'!RN31+'PianificazionePMO(CFI-ACN)'!VQ31+'PianificazionePMO(CFI-ACN)'!ZT31,BB88+$I88))</f>
        <v>0</v>
      </c>
      <c r="BD88" s="374">
        <f>IF(BD$3=1,BC88,IF(BD$2&lt;=$F$1,'PianificazionePMO(CFI-ACN)'!RO31+'PianificazionePMO(CFI-ACN)'!VR31+'PianificazionePMO(CFI-ACN)'!ZU31,BC88+$I88))</f>
        <v>0</v>
      </c>
      <c r="BE88" s="374">
        <f>IF(BE$3=1,BD88,IF(BE$2&lt;=$F$1,'PianificazionePMO(CFI-ACN)'!RP31+'PianificazionePMO(CFI-ACN)'!VS31+'PianificazionePMO(CFI-ACN)'!ZV31,BD88+$I88))</f>
        <v>0</v>
      </c>
      <c r="BF88" s="374">
        <f>IF(BF$3=1,BE88,IF(BF$2&lt;=$F$1,'PianificazionePMO(CFI-ACN)'!RQ31+'PianificazionePMO(CFI-ACN)'!VT31+'PianificazionePMO(CFI-ACN)'!ZW31,BE88+$I88))</f>
        <v>0</v>
      </c>
      <c r="BG88" s="374">
        <f>IF(BG$3=1,BF88,IF(BG$2&lt;=$F$1,'PianificazionePMO(CFI-ACN)'!RR31+'PianificazionePMO(CFI-ACN)'!VU31+'PianificazionePMO(CFI-ACN)'!ZX31,BF88+$I88))</f>
        <v>0</v>
      </c>
      <c r="BH88" s="374">
        <f>IF(BH$3=1,BG88,IF(BH$2&lt;=$F$1,'PianificazionePMO(CFI-ACN)'!RS31+'PianificazionePMO(CFI-ACN)'!VV31+'PianificazionePMO(CFI-ACN)'!ZY31,BG88+$I88))</f>
        <v>0</v>
      </c>
      <c r="BI88" s="374">
        <f>IF(BI$3=1,BH88,IF(BI$2&lt;=$F$1,'PianificazionePMO(CFI-ACN)'!RT31+'PianificazionePMO(CFI-ACN)'!VW31+'PianificazionePMO(CFI-ACN)'!ZZ31,BH88+$I88))</f>
        <v>0</v>
      </c>
      <c r="BJ88" s="374">
        <f>IF(BJ$3=1,BI88,IF(BJ$2&lt;=$F$1,'PianificazionePMO(CFI-ACN)'!RU31+'PianificazionePMO(CFI-ACN)'!VX31+'PianificazionePMO(CFI-ACN)'!AAA31,BI88+$I88))</f>
        <v>0</v>
      </c>
      <c r="BK88" s="374">
        <f>IF(BK$3=1,BJ88,IF(BK$2&lt;=$F$1,'PianificazionePMO(CFI-ACN)'!RV31+'PianificazionePMO(CFI-ACN)'!VY31+'PianificazionePMO(CFI-ACN)'!AAB31,BJ88+$I88))</f>
        <v>0</v>
      </c>
      <c r="BL88" s="374">
        <f>IF(BL$3=1,BK88,IF(BL$2&lt;=$F$1,'PianificazionePMO(CFI-ACN)'!RW31+'PianificazionePMO(CFI-ACN)'!VZ31+'PianificazionePMO(CFI-ACN)'!AAC31,BK88+$I88))</f>
        <v>0</v>
      </c>
      <c r="BM88" s="374">
        <f>IF(BM$3=1,BL88,IF(BM$2&lt;=$F$1,'PianificazionePMO(CFI-ACN)'!RX31+'PianificazionePMO(CFI-ACN)'!WA31+'PianificazionePMO(CFI-ACN)'!AAD31,BL88+$I88))</f>
        <v>0</v>
      </c>
      <c r="BN88" s="374">
        <f>IF(BN$3=1,BM88,IF(BN$2&lt;=$F$1,'PianificazionePMO(CFI-ACN)'!RY31+'PianificazionePMO(CFI-ACN)'!WB31+'PianificazionePMO(CFI-ACN)'!AAE31,BM88+$I88))</f>
        <v>0</v>
      </c>
      <c r="BO88" s="374">
        <f>IF(BO$3=1,BN88,IF(BO$2&lt;=$F$1,'PianificazionePMO(CFI-ACN)'!RZ31+'PianificazionePMO(CFI-ACN)'!WC31+'PianificazionePMO(CFI-ACN)'!AAF31,BN88+$I88))</f>
        <v>0</v>
      </c>
      <c r="BP88" s="374">
        <f>IF(BP$3=1,BO88,IF(BP$2&lt;=$F$1,'PianificazionePMO(CFI-ACN)'!SA31+'PianificazionePMO(CFI-ACN)'!WD31+'PianificazionePMO(CFI-ACN)'!AAG31,BO88+$I88))</f>
        <v>0</v>
      </c>
      <c r="BQ88" s="374">
        <f>IF(BQ$3=1,BP88,IF(BQ$2&lt;=$F$1,'PianificazionePMO(CFI-ACN)'!SB31+'PianificazionePMO(CFI-ACN)'!WE31+'PianificazionePMO(CFI-ACN)'!AAH31,BP88+$I88))</f>
        <v>0</v>
      </c>
      <c r="BR88" s="374">
        <f>IF(BR$3=1,BQ88,IF(BR$2&lt;=$F$1,'PianificazionePMO(CFI-ACN)'!SC31+'PianificazionePMO(CFI-ACN)'!WF31+'PianificazionePMO(CFI-ACN)'!AAI31,BQ88+$I88))</f>
        <v>0</v>
      </c>
      <c r="BS88" s="374">
        <f>IF(BS$3=1,BR88,IF(BS$2&lt;=$F$1,'PianificazionePMO(CFI-ACN)'!SD31+'PianificazionePMO(CFI-ACN)'!WG31+'PianificazionePMO(CFI-ACN)'!AAJ31,BR88+$I88))</f>
        <v>0</v>
      </c>
      <c r="BT88" s="374">
        <f>IF(BT$3=1,BS88,IF(BT$2&lt;=$F$1,'PianificazionePMO(CFI-ACN)'!SE31+'PianificazionePMO(CFI-ACN)'!WH31+'PianificazionePMO(CFI-ACN)'!AAK31,BS88+$I88))</f>
        <v>0</v>
      </c>
      <c r="BU88" s="374">
        <f>IF(BU$3=1,BT88,IF(BU$2&lt;=$F$1,'PianificazionePMO(CFI-ACN)'!SF31+'PianificazionePMO(CFI-ACN)'!WI31+'PianificazionePMO(CFI-ACN)'!AAL31,BT88+$I88))</f>
        <v>0</v>
      </c>
      <c r="BV88" s="374">
        <f>IF(BV$3=1,BU88,IF(BV$2&lt;=$F$1,'PianificazionePMO(CFI-ACN)'!SG31+'PianificazionePMO(CFI-ACN)'!WJ31+'PianificazionePMO(CFI-ACN)'!AAM31,BU88+$I88))</f>
        <v>0</v>
      </c>
      <c r="BW88" s="374">
        <f>IF(BW$3=1,BV88,IF(BW$2&lt;=$F$1,'PianificazionePMO(CFI-ACN)'!SH31+'PianificazionePMO(CFI-ACN)'!WK31+'PianificazionePMO(CFI-ACN)'!AAN31,BV88+$I88))</f>
        <v>0</v>
      </c>
      <c r="BX88" s="374">
        <f>IF(BX$3=1,BW88,IF(BX$2&lt;=$F$1,'PianificazionePMO(CFI-ACN)'!SI31+'PianificazionePMO(CFI-ACN)'!WL31+'PianificazionePMO(CFI-ACN)'!AAO31,BW88+$I88))</f>
        <v>0</v>
      </c>
      <c r="BY88" s="374">
        <f>IF(BY$3=1,BX88,IF(BY$2&lt;=$F$1,'PianificazionePMO(CFI-ACN)'!SJ31+'PianificazionePMO(CFI-ACN)'!WM31+'PianificazionePMO(CFI-ACN)'!AAP31,BX88+$I88))</f>
        <v>0</v>
      </c>
      <c r="BZ88" s="374">
        <f>IF(BZ$3=1,BY88,IF(BZ$2&lt;=$F$1,'PianificazionePMO(CFI-ACN)'!SK31+'PianificazionePMO(CFI-ACN)'!WN31+'PianificazionePMO(CFI-ACN)'!AAQ31,BY88+$I88))</f>
        <v>0</v>
      </c>
      <c r="CA88" s="374">
        <f>IF(CA$3=1,BZ88,IF(CA$2&lt;=$F$1,'PianificazionePMO(CFI-ACN)'!SL31+'PianificazionePMO(CFI-ACN)'!WO31+'PianificazionePMO(CFI-ACN)'!AAR31,BZ88+$I88))</f>
        <v>0</v>
      </c>
      <c r="CB88" s="374">
        <f>IF(CB$3=1,CA88,IF(CB$2&lt;=$F$1,'PianificazionePMO(CFI-ACN)'!SM31+'PianificazionePMO(CFI-ACN)'!WP31+'PianificazionePMO(CFI-ACN)'!AAS31,CA88+$I88))</f>
        <v>0</v>
      </c>
      <c r="CC88" s="374">
        <f>IF(CC$3=1,CB88,IF(CC$2&lt;=$F$1,'PianificazionePMO(CFI-ACN)'!SN31+'PianificazionePMO(CFI-ACN)'!WQ31+'PianificazionePMO(CFI-ACN)'!AAT31,CB88+$I88))</f>
        <v>0</v>
      </c>
      <c r="CD88" s="374">
        <f>IF(CD$3=1,CC88,IF(CD$2&lt;=$F$1,'PianificazionePMO(CFI-ACN)'!SO31+'PianificazionePMO(CFI-ACN)'!WR31+'PianificazionePMO(CFI-ACN)'!AAU31,CC88+$I88))</f>
        <v>0</v>
      </c>
      <c r="CE88" s="374">
        <f>IF(CE$3=1,CD88,IF(CE$2&lt;=$F$1,'PianificazionePMO(CFI-ACN)'!SP31+'PianificazionePMO(CFI-ACN)'!WS31+'PianificazionePMO(CFI-ACN)'!AAV31,CD88+$I88))</f>
        <v>0</v>
      </c>
      <c r="CF88" s="374">
        <f>IF(CF$3=1,CE88,IF(CF$2&lt;=$F$1,'PianificazionePMO(CFI-ACN)'!SQ31+'PianificazionePMO(CFI-ACN)'!WT31+'PianificazionePMO(CFI-ACN)'!AAW31,CE88+$I88))</f>
        <v>0</v>
      </c>
      <c r="CG88" s="374">
        <f>IF(CG$3=1,CF88,IF(CG$2&lt;=$F$1,'PianificazionePMO(CFI-ACN)'!SR31+'PianificazionePMO(CFI-ACN)'!WU31+'PianificazionePMO(CFI-ACN)'!AAX31,CF88+$I88))</f>
        <v>0</v>
      </c>
      <c r="CH88" s="374">
        <f>IF(CH$3=1,CG88,IF(CH$2&lt;=$F$1,'PianificazionePMO(CFI-ACN)'!SS31+'PianificazionePMO(CFI-ACN)'!WV31+'PianificazionePMO(CFI-ACN)'!AAY31,CG88+$I88))</f>
        <v>0</v>
      </c>
      <c r="CI88" s="374">
        <f>IF(CI$3=1,CH88,IF(CI$2&lt;=$F$1,'PianificazionePMO(CFI-ACN)'!ST31+'PianificazionePMO(CFI-ACN)'!WW31+'PianificazionePMO(CFI-ACN)'!AAZ31,CH88+$I88))</f>
        <v>0</v>
      </c>
      <c r="CJ88" s="374">
        <f>IF(CJ$3=1,CI88,IF(CJ$2&lt;=$F$1,'PianificazionePMO(CFI-ACN)'!SU31+'PianificazionePMO(CFI-ACN)'!WX31+'PianificazionePMO(CFI-ACN)'!ABA31,CI88+$I88))</f>
        <v>0</v>
      </c>
      <c r="CK88" s="374">
        <f>IF(CK$3=1,CJ88,IF(CK$2&lt;=$F$1,'PianificazionePMO(CFI-ACN)'!SV31+'PianificazionePMO(CFI-ACN)'!WY31+'PianificazionePMO(CFI-ACN)'!ABB31,CJ88+$I88))</f>
        <v>0</v>
      </c>
      <c r="CL88" s="374">
        <f>IF(CL$3=1,CK88,IF(CL$2&lt;=$F$1,'PianificazionePMO(CFI-ACN)'!SW31+'PianificazionePMO(CFI-ACN)'!WZ31+'PianificazionePMO(CFI-ACN)'!ABC31,CK88+$I88))</f>
        <v>0</v>
      </c>
      <c r="CM88" s="374">
        <f>IF(CM$3=1,CL88,IF(CM$2&lt;=$F$1,'PianificazionePMO(CFI-ACN)'!SX31+'PianificazionePMO(CFI-ACN)'!XA31+'PianificazionePMO(CFI-ACN)'!ABD31,CL88+$I88))</f>
        <v>0</v>
      </c>
      <c r="CN88" s="374">
        <f>IF(CN$3=1,CM88,IF(CN$2&lt;=$F$1,'PianificazionePMO(CFI-ACN)'!SY31+'PianificazionePMO(CFI-ACN)'!XB31+'PianificazionePMO(CFI-ACN)'!ABE31,CM88+$I88))</f>
        <v>0</v>
      </c>
      <c r="CO88" s="374">
        <f>IF(CO$3=1,CN88,IF(CO$2&lt;=$F$1,'PianificazionePMO(CFI-ACN)'!SZ31+'PianificazionePMO(CFI-ACN)'!XC31+'PianificazionePMO(CFI-ACN)'!ABF31,CN88+$I88))</f>
        <v>0</v>
      </c>
      <c r="CP88" s="374">
        <f>IF(CP$3=1,CO88,IF(CP$2&lt;=$F$1,'PianificazionePMO(CFI-ACN)'!TA31+'PianificazionePMO(CFI-ACN)'!XD31+'PianificazionePMO(CFI-ACN)'!ABG31,CO88+$I88))</f>
        <v>0</v>
      </c>
      <c r="CQ88" s="374">
        <f>IF(CQ$3=1,CP88,IF(CQ$2&lt;=$F$1,'PianificazionePMO(CFI-ACN)'!TB31+'PianificazionePMO(CFI-ACN)'!XE31+'PianificazionePMO(CFI-ACN)'!ABH31,CP88+$I88))</f>
        <v>0</v>
      </c>
      <c r="CR88" s="374">
        <f>IF(CR$3=1,CQ88,IF(CR$2&lt;=$F$1,'PianificazionePMO(CFI-ACN)'!TC31+'PianificazionePMO(CFI-ACN)'!XF31+'PianificazionePMO(CFI-ACN)'!ABI31,CQ88+$I88))</f>
        <v>0</v>
      </c>
      <c r="CS88" s="374">
        <f>IF(CS$3=1,CR88,IF(CS$2&lt;=$F$1,'PianificazionePMO(CFI-ACN)'!TD31+'PianificazionePMO(CFI-ACN)'!XG31+'PianificazionePMO(CFI-ACN)'!ABJ31,CR88+$I88))</f>
        <v>0</v>
      </c>
      <c r="CT88" s="374">
        <f>IF(CT$3=1,CS88,IF(CT$2&lt;=$F$1,'PianificazionePMO(CFI-ACN)'!TE31+'PianificazionePMO(CFI-ACN)'!XH31+'PianificazionePMO(CFI-ACN)'!ABK31,CS88+$I88))</f>
        <v>0</v>
      </c>
      <c r="CU88" s="374">
        <f>IF(CU$3=1,CT88,IF(CU$2&lt;=$F$1,'PianificazionePMO(CFI-ACN)'!TF31+'PianificazionePMO(CFI-ACN)'!XI31+'PianificazionePMO(CFI-ACN)'!ABL31,CT88+$I88))</f>
        <v>0</v>
      </c>
      <c r="CV88" s="374">
        <f>IF(CV$3=1,CU88,IF(CV$2&lt;=$F$1,'PianificazionePMO(CFI-ACN)'!TG31+'PianificazionePMO(CFI-ACN)'!XJ31+'PianificazionePMO(CFI-ACN)'!ABM31,CU88+$I88))</f>
        <v>0</v>
      </c>
      <c r="CW88" s="374">
        <f>IF(CW$3=1,CV88,IF(CW$2&lt;=$F$1,'PianificazionePMO(CFI-ACN)'!TH31+'PianificazionePMO(CFI-ACN)'!XK31+'PianificazionePMO(CFI-ACN)'!ABN31,CV88+$I88))</f>
        <v>0</v>
      </c>
      <c r="CX88" s="374">
        <f>IF(CX$3=1,CW88,IF(CX$2&lt;=$F$1,'PianificazionePMO(CFI-ACN)'!TI31+'PianificazionePMO(CFI-ACN)'!XL31+'PianificazionePMO(CFI-ACN)'!ABO31,CW88+$I88))</f>
        <v>0</v>
      </c>
      <c r="CY88" s="374">
        <f>IF(CY$3=1,CX88,IF(CY$2&lt;=$F$1,'PianificazionePMO(CFI-ACN)'!TJ31+'PianificazionePMO(CFI-ACN)'!XM31+'PianificazionePMO(CFI-ACN)'!ABP31,CX88+$I88))</f>
        <v>0</v>
      </c>
      <c r="CZ88" s="374">
        <f>IF(CZ$3=1,CY88,IF(CZ$2&lt;=$F$1,'PianificazionePMO(CFI-ACN)'!TK31+'PianificazionePMO(CFI-ACN)'!XN31+'PianificazionePMO(CFI-ACN)'!ABQ31,CY88+$I88))</f>
        <v>0</v>
      </c>
      <c r="DA88" s="374">
        <f>IF(DA$3=1,CZ88,IF(DA$2&lt;=$F$1,'PianificazionePMO(CFI-ACN)'!TL31+'PianificazionePMO(CFI-ACN)'!XO31+'PianificazionePMO(CFI-ACN)'!ABR31,CZ88+$I88))</f>
        <v>0</v>
      </c>
      <c r="DB88" s="374">
        <f>IF(DB$3=1,DA88,IF(DB$2&lt;=$F$1,'PianificazionePMO(CFI-ACN)'!TM31+'PianificazionePMO(CFI-ACN)'!XP31+'PianificazionePMO(CFI-ACN)'!ABS31,DA88+$I88))</f>
        <v>0</v>
      </c>
      <c r="DC88" s="374">
        <f>IF(DC$3=1,DB88,IF(DC$2&lt;=$F$1,'PianificazionePMO(CFI-ACN)'!TN31+'PianificazionePMO(CFI-ACN)'!XQ31+'PianificazionePMO(CFI-ACN)'!ABT31,DB88+$I88))</f>
        <v>0</v>
      </c>
      <c r="DD88" s="374">
        <f>IF(DD$3=1,DC88,IF(DD$2&lt;=$F$1,'PianificazionePMO(CFI-ACN)'!TO31+'PianificazionePMO(CFI-ACN)'!XR31+'PianificazionePMO(CFI-ACN)'!ABU31,DC88+$I88))</f>
        <v>0</v>
      </c>
      <c r="DE88" s="374">
        <f>IF(DE$3=1,DD88,IF(DE$2&lt;=$F$1,'PianificazionePMO(CFI-ACN)'!TP31+'PianificazionePMO(CFI-ACN)'!XS31+'PianificazionePMO(CFI-ACN)'!ABV31,DD88+$I88))</f>
        <v>0</v>
      </c>
      <c r="DF88" s="374">
        <f>IF(DF$3=1,DE88,IF(DF$2&lt;=$F$1,'PianificazionePMO(CFI-ACN)'!TQ31+'PianificazionePMO(CFI-ACN)'!XT31+'PianificazionePMO(CFI-ACN)'!ABW31,DE88+$I88))</f>
        <v>0</v>
      </c>
      <c r="DG88" s="374">
        <f>IF(DG$3=1,DF88,IF(DG$2&lt;=$F$1,'PianificazionePMO(CFI-ACN)'!TR31+'PianificazionePMO(CFI-ACN)'!XU31+'PianificazionePMO(CFI-ACN)'!ABX31,DF88+$I88))</f>
        <v>0</v>
      </c>
      <c r="DH88" s="374">
        <f>IF(DH$3=1,DG88,IF(DH$2&lt;=$F$1,'PianificazionePMO(CFI-ACN)'!TS31+'PianificazionePMO(CFI-ACN)'!XV31+'PianificazionePMO(CFI-ACN)'!ABY31,DG88+$I88))</f>
        <v>0</v>
      </c>
      <c r="DI88" s="374">
        <f>IF(DI$3=1,DH88,IF(DI$2&lt;=$F$1,'PianificazionePMO(CFI-ACN)'!TT31+'PianificazionePMO(CFI-ACN)'!XW31+'PianificazionePMO(CFI-ACN)'!ABZ31,DH88+$I88))</f>
        <v>0</v>
      </c>
      <c r="DJ88" s="374">
        <f>IF(DJ$3=1,DI88,IF(DJ$2&lt;=$F$1,'PianificazionePMO(CFI-ACN)'!TU31+'PianificazionePMO(CFI-ACN)'!XX31+'PianificazionePMO(CFI-ACN)'!ACA31,DI88+$I88))</f>
        <v>0</v>
      </c>
      <c r="DK88" s="374"/>
      <c r="DL88" s="374"/>
      <c r="DM88" s="374"/>
      <c r="DN88" s="371"/>
      <c r="DO88" s="371"/>
      <c r="DP88" s="371"/>
      <c r="DQ88" s="371"/>
      <c r="DR88" s="371"/>
      <c r="DS88" s="371"/>
      <c r="DT88" s="371"/>
      <c r="DU88" s="371"/>
      <c r="DV88" s="371"/>
      <c r="DW88" s="371"/>
      <c r="DX88" s="371"/>
      <c r="DY88" s="371"/>
      <c r="DZ88" s="371"/>
      <c r="EA88" s="371"/>
      <c r="EB88" s="371"/>
      <c r="EC88" s="371"/>
      <c r="ED88" s="371"/>
      <c r="EE88" s="371"/>
      <c r="EF88" s="371"/>
      <c r="EG88" s="371"/>
      <c r="EH88" s="371"/>
      <c r="EI88" s="371"/>
      <c r="EJ88" s="371"/>
      <c r="EK88" s="371"/>
      <c r="EL88" s="371"/>
      <c r="EM88" s="371"/>
      <c r="EN88" s="371"/>
      <c r="EO88" s="371"/>
      <c r="EP88" s="371"/>
      <c r="EQ88" s="371"/>
      <c r="ER88" s="371"/>
      <c r="ES88" s="371"/>
      <c r="ET88" s="371"/>
      <c r="EU88" s="371"/>
      <c r="EV88" s="371"/>
      <c r="EW88" s="371"/>
      <c r="EX88" s="371"/>
      <c r="EY88" s="371"/>
      <c r="EZ88" s="371"/>
      <c r="FA88" s="371"/>
      <c r="FB88" s="371"/>
      <c r="FC88" s="371"/>
      <c r="FD88" s="371"/>
      <c r="FE88" s="371"/>
      <c r="FF88" s="371"/>
      <c r="FG88" s="371"/>
      <c r="FH88" s="371"/>
      <c r="FI88" s="371"/>
      <c r="FJ88" s="371"/>
    </row>
    <row r="89" spans="1:166" outlineLevel="1">
      <c r="A89" s="824"/>
      <c r="B89" s="362">
        <f t="shared" si="39"/>
        <v>0</v>
      </c>
      <c r="C89" s="362">
        <f t="shared" si="40"/>
        <v>0</v>
      </c>
      <c r="D89" s="362">
        <f t="shared" si="41"/>
        <v>0</v>
      </c>
      <c r="E89" s="369"/>
      <c r="F89" s="370"/>
      <c r="G89" s="369"/>
      <c r="H89" s="378"/>
      <c r="N89" s="374">
        <f>IF(N$3=1,M89,IF(N$2&lt;=$F$1,'PianificazionePMO(CFI-ACN)'!PY32+'PianificazionePMO(CFI-ACN)'!UB32+'PianificazionePMO(CFI-ACN)'!YE32,M89+$I89))</f>
        <v>0</v>
      </c>
      <c r="O89" s="374">
        <f>IF(O$3=1,N89,IF(O$2&lt;=$F$1,'PianificazionePMO(CFI-ACN)'!PZ32+'PianificazionePMO(CFI-ACN)'!UC32+'PianificazionePMO(CFI-ACN)'!YF32,N89+$I89))</f>
        <v>0</v>
      </c>
      <c r="P89" s="374">
        <f>IF(P$3=1,O89,IF(P$2&lt;=$F$1,'PianificazionePMO(CFI-ACN)'!QA32+'PianificazionePMO(CFI-ACN)'!UD32+'PianificazionePMO(CFI-ACN)'!YG32,O89+$I89))</f>
        <v>0</v>
      </c>
      <c r="Q89" s="374">
        <f>IF(Q$3=1,P89,IF(Q$2&lt;=$F$1,'PianificazionePMO(CFI-ACN)'!QB32+'PianificazionePMO(CFI-ACN)'!UE32+'PianificazionePMO(CFI-ACN)'!YH32,P89+$I89))</f>
        <v>0</v>
      </c>
      <c r="R89" s="374">
        <f>IF(R$3=1,Q89,IF(R$2&lt;=$F$1,'PianificazionePMO(CFI-ACN)'!QC32+'PianificazionePMO(CFI-ACN)'!UF32+'PianificazionePMO(CFI-ACN)'!YI32,Q89+$I89))</f>
        <v>0</v>
      </c>
      <c r="S89" s="374">
        <f>IF(S$3=1,R89,IF(S$2&lt;=$F$1,'PianificazionePMO(CFI-ACN)'!QD32+'PianificazionePMO(CFI-ACN)'!UG32+'PianificazionePMO(CFI-ACN)'!YJ32,R89+$I89))</f>
        <v>0</v>
      </c>
      <c r="T89" s="374">
        <f>IF(T$3=1,S89,IF(T$2&lt;=$F$1,'PianificazionePMO(CFI-ACN)'!QE32+'PianificazionePMO(CFI-ACN)'!UH32+'PianificazionePMO(CFI-ACN)'!YK32,S89+$I89))</f>
        <v>0</v>
      </c>
      <c r="U89" s="374">
        <f>IF(U$3=1,T89,IF(U$2&lt;=$F$1,'PianificazionePMO(CFI-ACN)'!QF32+'PianificazionePMO(CFI-ACN)'!UI32+'PianificazionePMO(CFI-ACN)'!YL32,T89+$I89))</f>
        <v>0</v>
      </c>
      <c r="V89" s="374">
        <f>IF(V$3=1,U89,IF(V$2&lt;=$F$1,'PianificazionePMO(CFI-ACN)'!QG32+'PianificazionePMO(CFI-ACN)'!UJ32+'PianificazionePMO(CFI-ACN)'!YM32,U89+$I89))</f>
        <v>0</v>
      </c>
      <c r="W89" s="374">
        <f>IF(W$3=1,V89,IF(W$2&lt;=$F$1,'PianificazionePMO(CFI-ACN)'!QH32+'PianificazionePMO(CFI-ACN)'!UK32+'PianificazionePMO(CFI-ACN)'!YN32,V89+$I89))</f>
        <v>0</v>
      </c>
      <c r="X89" s="374">
        <f>IF(X$3=1,W89,IF(X$2&lt;=$F$1,'PianificazionePMO(CFI-ACN)'!QI32+'PianificazionePMO(CFI-ACN)'!UL32+'PianificazionePMO(CFI-ACN)'!YO32,W89+$I89))</f>
        <v>0</v>
      </c>
      <c r="Y89" s="374">
        <f>IF(Y$3=1,X89,IF(Y$2&lt;=$F$1,'PianificazionePMO(CFI-ACN)'!QJ32+'PianificazionePMO(CFI-ACN)'!UM32+'PianificazionePMO(CFI-ACN)'!YP32,X89+$I89))</f>
        <v>0</v>
      </c>
      <c r="Z89" s="374">
        <f>IF(Z$3=1,Y89,IF(Z$2&lt;=$F$1,'PianificazionePMO(CFI-ACN)'!QK32+'PianificazionePMO(CFI-ACN)'!UN32+'PianificazionePMO(CFI-ACN)'!YQ32,Y89+$I89))</f>
        <v>0</v>
      </c>
      <c r="AA89" s="374">
        <f>IF(AA$3=1,Z89,IF(AA$2&lt;=$F$1,'PianificazionePMO(CFI-ACN)'!QL32+'PianificazionePMO(CFI-ACN)'!UO32+'PianificazionePMO(CFI-ACN)'!YR32,Z89+$I89))</f>
        <v>0</v>
      </c>
      <c r="AB89" s="374">
        <f>IF(AB$3=1,AA89,IF(AB$2&lt;=$F$1,'PianificazionePMO(CFI-ACN)'!QM32+'PianificazionePMO(CFI-ACN)'!UP32+'PianificazionePMO(CFI-ACN)'!YS32,AA89+$I89))</f>
        <v>0</v>
      </c>
      <c r="AC89" s="374">
        <f>IF(AC$3=1,AB89,IF(AC$2&lt;=$F$1,'PianificazionePMO(CFI-ACN)'!QN32+'PianificazionePMO(CFI-ACN)'!UQ32+'PianificazionePMO(CFI-ACN)'!YT32,AB89+$I89))</f>
        <v>0</v>
      </c>
      <c r="AD89" s="374">
        <f>IF(AD$3=1,AC89,IF(AD$2&lt;=$F$1,'PianificazionePMO(CFI-ACN)'!QO32+'PianificazionePMO(CFI-ACN)'!UR32+'PianificazionePMO(CFI-ACN)'!YU32,AC89+$I89))</f>
        <v>0</v>
      </c>
      <c r="AE89" s="374">
        <f>IF(AE$3=1,AD89,IF(AE$2&lt;=$F$1,'PianificazionePMO(CFI-ACN)'!QP32+'PianificazionePMO(CFI-ACN)'!US32+'PianificazionePMO(CFI-ACN)'!YV32,AD89+$I89))</f>
        <v>0</v>
      </c>
      <c r="AF89" s="374">
        <f>IF(AF$3=1,AE89,IF(AF$2&lt;=$F$1,'PianificazionePMO(CFI-ACN)'!QQ32+'PianificazionePMO(CFI-ACN)'!UT32+'PianificazionePMO(CFI-ACN)'!YW32,AE89+$I89))</f>
        <v>0</v>
      </c>
      <c r="AG89" s="374">
        <f>IF(AG$3=1,AF89,IF(AG$2&lt;=$F$1,'PianificazionePMO(CFI-ACN)'!QR32+'PianificazionePMO(CFI-ACN)'!UU32+'PianificazionePMO(CFI-ACN)'!YX32,AF89+$I89))</f>
        <v>0</v>
      </c>
      <c r="AH89" s="374">
        <f>IF(AH$3=1,AG89,IF(AH$2&lt;=$F$1,'PianificazionePMO(CFI-ACN)'!QS32+'PianificazionePMO(CFI-ACN)'!UV32+'PianificazionePMO(CFI-ACN)'!YY32,AG89+$I89))</f>
        <v>0</v>
      </c>
      <c r="AI89" s="374">
        <f>IF(AI$3=1,AH89,IF(AI$2&lt;=$F$1,'PianificazionePMO(CFI-ACN)'!QT32+'PianificazionePMO(CFI-ACN)'!UW32+'PianificazionePMO(CFI-ACN)'!YZ32,AH89+$I89))</f>
        <v>0</v>
      </c>
      <c r="AJ89" s="374">
        <f>IF(AJ$3=1,AI89,IF(AJ$2&lt;=$F$1,'PianificazionePMO(CFI-ACN)'!QU32+'PianificazionePMO(CFI-ACN)'!UX32+'PianificazionePMO(CFI-ACN)'!ZA32,AI89+$I89))</f>
        <v>0</v>
      </c>
      <c r="AK89" s="374">
        <f>IF(AK$3=1,AJ89,IF(AK$2&lt;=$F$1,'PianificazionePMO(CFI-ACN)'!QV32+'PianificazionePMO(CFI-ACN)'!UY32+'PianificazionePMO(CFI-ACN)'!ZB32,AJ89+$I89))</f>
        <v>0</v>
      </c>
      <c r="AL89" s="374">
        <f>IF(AL$3=1,AK89,IF(AL$2&lt;=$F$1,'PianificazionePMO(CFI-ACN)'!QW32+'PianificazionePMO(CFI-ACN)'!UZ32+'PianificazionePMO(CFI-ACN)'!ZC32,AK89+$I89))</f>
        <v>0</v>
      </c>
      <c r="AM89" s="374">
        <f>IF(AM$3=1,AL89,IF(AM$2&lt;=$F$1,'PianificazionePMO(CFI-ACN)'!QX32+'PianificazionePMO(CFI-ACN)'!VA32+'PianificazionePMO(CFI-ACN)'!ZD32,AL89+$I89))</f>
        <v>0</v>
      </c>
      <c r="AN89" s="374">
        <f>IF(AN$3=1,AM89,IF(AN$2&lt;=$F$1,'PianificazionePMO(CFI-ACN)'!QY32+'PianificazionePMO(CFI-ACN)'!VB32+'PianificazionePMO(CFI-ACN)'!ZE32,AM89+$I89))</f>
        <v>0</v>
      </c>
      <c r="AO89" s="374">
        <f>IF(AO$3=1,AN89,IF(AO$2&lt;=$F$1,'PianificazionePMO(CFI-ACN)'!QZ32+'PianificazionePMO(CFI-ACN)'!VC32+'PianificazionePMO(CFI-ACN)'!ZF32,AN89+$I89))</f>
        <v>0</v>
      </c>
      <c r="AP89" s="374">
        <f>IF(AP$3=1,AO89,IF(AP$2&lt;=$F$1,'PianificazionePMO(CFI-ACN)'!RA32+'PianificazionePMO(CFI-ACN)'!VD32+'PianificazionePMO(CFI-ACN)'!ZG32,AO89+$I89))</f>
        <v>0</v>
      </c>
      <c r="AQ89" s="374">
        <f>IF(AQ$3=1,AP89,IF(AQ$2&lt;=$F$1,'PianificazionePMO(CFI-ACN)'!RB32+'PianificazionePMO(CFI-ACN)'!VE32+'PianificazionePMO(CFI-ACN)'!ZH32,AP89+$I89))</f>
        <v>0</v>
      </c>
      <c r="AR89" s="374">
        <f>IF(AR$3=1,AQ89,IF(AR$2&lt;=$F$1,'PianificazionePMO(CFI-ACN)'!RC32+'PianificazionePMO(CFI-ACN)'!VF32+'PianificazionePMO(CFI-ACN)'!ZI32,AQ89+$I89))</f>
        <v>0</v>
      </c>
      <c r="AS89" s="374">
        <f>IF(AS$3=1,AR89,IF(AS$2&lt;=$F$1,'PianificazionePMO(CFI-ACN)'!RD32+'PianificazionePMO(CFI-ACN)'!VG32+'PianificazionePMO(CFI-ACN)'!ZJ32,AR89+$I89))</f>
        <v>0</v>
      </c>
      <c r="AT89" s="374">
        <f>IF(AT$3=1,AS89,IF(AT$2&lt;=$F$1,'PianificazionePMO(CFI-ACN)'!RE32+'PianificazionePMO(CFI-ACN)'!VH32+'PianificazionePMO(CFI-ACN)'!ZK32,AS89+$I89))</f>
        <v>0</v>
      </c>
      <c r="AU89" s="374">
        <f>IF(AU$3=1,AT89,IF(AU$2&lt;=$F$1,'PianificazionePMO(CFI-ACN)'!RF32+'PianificazionePMO(CFI-ACN)'!VI32+'PianificazionePMO(CFI-ACN)'!ZL32,AT89+$I89))</f>
        <v>0</v>
      </c>
      <c r="AV89" s="374">
        <f>IF(AV$3=1,AU89,IF(AV$2&lt;=$F$1,'PianificazionePMO(CFI-ACN)'!RG32+'PianificazionePMO(CFI-ACN)'!VJ32+'PianificazionePMO(CFI-ACN)'!ZM32,AU89+$I89))</f>
        <v>0</v>
      </c>
      <c r="AW89" s="374">
        <f>IF(AW$3=1,AV89,IF(AW$2&lt;=$F$1,'PianificazionePMO(CFI-ACN)'!RH32+'PianificazionePMO(CFI-ACN)'!VK32+'PianificazionePMO(CFI-ACN)'!ZN32,AV89+$I89))</f>
        <v>0</v>
      </c>
      <c r="AX89" s="374">
        <f>IF(AX$3=1,AW89,IF(AX$2&lt;=$F$1,'PianificazionePMO(CFI-ACN)'!RI32+'PianificazionePMO(CFI-ACN)'!VL32+'PianificazionePMO(CFI-ACN)'!ZO32,AW89+$I89))</f>
        <v>0</v>
      </c>
      <c r="AY89" s="374">
        <f>IF(AY$3=1,AX89,IF(AY$2&lt;=$F$1,'PianificazionePMO(CFI-ACN)'!RJ32+'PianificazionePMO(CFI-ACN)'!VM32+'PianificazionePMO(CFI-ACN)'!ZP32,AX89+$I89))</f>
        <v>0</v>
      </c>
      <c r="AZ89" s="374">
        <f>IF(AZ$3=1,AY89,IF(AZ$2&lt;=$F$1,'PianificazionePMO(CFI-ACN)'!RK32+'PianificazionePMO(CFI-ACN)'!VN32+'PianificazionePMO(CFI-ACN)'!ZQ32,AY89+$I89))</f>
        <v>0</v>
      </c>
      <c r="BA89" s="374">
        <f>IF(BA$3=1,AZ89,IF(BA$2&lt;=$F$1,'PianificazionePMO(CFI-ACN)'!RL32+'PianificazionePMO(CFI-ACN)'!VO32+'PianificazionePMO(CFI-ACN)'!ZR32,AZ89+$I89))</f>
        <v>0</v>
      </c>
      <c r="BB89" s="374">
        <f>IF(BB$3=1,BA89,IF(BB$2&lt;=$F$1,'PianificazionePMO(CFI-ACN)'!RM32+'PianificazionePMO(CFI-ACN)'!VP32+'PianificazionePMO(CFI-ACN)'!ZS32,BA89+$I89))</f>
        <v>0</v>
      </c>
      <c r="BC89" s="374">
        <f>IF(BC$3=1,BB89,IF(BC$2&lt;=$F$1,'PianificazionePMO(CFI-ACN)'!RN32+'PianificazionePMO(CFI-ACN)'!VQ32+'PianificazionePMO(CFI-ACN)'!ZT32,BB89+$I89))</f>
        <v>0</v>
      </c>
      <c r="BD89" s="374">
        <f>IF(BD$3=1,BC89,IF(BD$2&lt;=$F$1,'PianificazionePMO(CFI-ACN)'!RO32+'PianificazionePMO(CFI-ACN)'!VR32+'PianificazionePMO(CFI-ACN)'!ZU32,BC89+$I89))</f>
        <v>0</v>
      </c>
      <c r="BE89" s="374">
        <f>IF(BE$3=1,BD89,IF(BE$2&lt;=$F$1,'PianificazionePMO(CFI-ACN)'!RP32+'PianificazionePMO(CFI-ACN)'!VS32+'PianificazionePMO(CFI-ACN)'!ZV32,BD89+$I89))</f>
        <v>0</v>
      </c>
      <c r="BF89" s="374">
        <f>IF(BF$3=1,BE89,IF(BF$2&lt;=$F$1,'PianificazionePMO(CFI-ACN)'!RQ32+'PianificazionePMO(CFI-ACN)'!VT32+'PianificazionePMO(CFI-ACN)'!ZW32,BE89+$I89))</f>
        <v>0</v>
      </c>
      <c r="BG89" s="374">
        <f>IF(BG$3=1,BF89,IF(BG$2&lt;=$F$1,'PianificazionePMO(CFI-ACN)'!RR32+'PianificazionePMO(CFI-ACN)'!VU32+'PianificazionePMO(CFI-ACN)'!ZX32,BF89+$I89))</f>
        <v>0</v>
      </c>
      <c r="BH89" s="374">
        <f>IF(BH$3=1,BG89,IF(BH$2&lt;=$F$1,'PianificazionePMO(CFI-ACN)'!RS32+'PianificazionePMO(CFI-ACN)'!VV32+'PianificazionePMO(CFI-ACN)'!ZY32,BG89+$I89))</f>
        <v>0</v>
      </c>
      <c r="BI89" s="374">
        <f>IF(BI$3=1,BH89,IF(BI$2&lt;=$F$1,'PianificazionePMO(CFI-ACN)'!RT32+'PianificazionePMO(CFI-ACN)'!VW32+'PianificazionePMO(CFI-ACN)'!ZZ32,BH89+$I89))</f>
        <v>0</v>
      </c>
      <c r="BJ89" s="374">
        <f>IF(BJ$3=1,BI89,IF(BJ$2&lt;=$F$1,'PianificazionePMO(CFI-ACN)'!RU32+'PianificazionePMO(CFI-ACN)'!VX32+'PianificazionePMO(CFI-ACN)'!AAA32,BI89+$I89))</f>
        <v>0</v>
      </c>
      <c r="BK89" s="374">
        <f>IF(BK$3=1,BJ89,IF(BK$2&lt;=$F$1,'PianificazionePMO(CFI-ACN)'!RV32+'PianificazionePMO(CFI-ACN)'!VY32+'PianificazionePMO(CFI-ACN)'!AAB32,BJ89+$I89))</f>
        <v>0</v>
      </c>
      <c r="BL89" s="374">
        <f>IF(BL$3=1,BK89,IF(BL$2&lt;=$F$1,'PianificazionePMO(CFI-ACN)'!RW32+'PianificazionePMO(CFI-ACN)'!VZ32+'PianificazionePMO(CFI-ACN)'!AAC32,BK89+$I89))</f>
        <v>0</v>
      </c>
      <c r="BM89" s="374">
        <f>IF(BM$3=1,BL89,IF(BM$2&lt;=$F$1,'PianificazionePMO(CFI-ACN)'!RX32+'PianificazionePMO(CFI-ACN)'!WA32+'PianificazionePMO(CFI-ACN)'!AAD32,BL89+$I89))</f>
        <v>0</v>
      </c>
      <c r="BN89" s="374">
        <f>IF(BN$3=1,BM89,IF(BN$2&lt;=$F$1,'PianificazionePMO(CFI-ACN)'!RY32+'PianificazionePMO(CFI-ACN)'!WB32+'PianificazionePMO(CFI-ACN)'!AAE32,BM89+$I89))</f>
        <v>0</v>
      </c>
      <c r="BO89" s="374">
        <f>IF(BO$3=1,BN89,IF(BO$2&lt;=$F$1,'PianificazionePMO(CFI-ACN)'!RZ32+'PianificazionePMO(CFI-ACN)'!WC32+'PianificazionePMO(CFI-ACN)'!AAF32,BN89+$I89))</f>
        <v>0</v>
      </c>
      <c r="BP89" s="374">
        <f>IF(BP$3=1,BO89,IF(BP$2&lt;=$F$1,'PianificazionePMO(CFI-ACN)'!SA32+'PianificazionePMO(CFI-ACN)'!WD32+'PianificazionePMO(CFI-ACN)'!AAG32,BO89+$I89))</f>
        <v>0</v>
      </c>
      <c r="BQ89" s="374">
        <f>IF(BQ$3=1,BP89,IF(BQ$2&lt;=$F$1,'PianificazionePMO(CFI-ACN)'!SB32+'PianificazionePMO(CFI-ACN)'!WE32+'PianificazionePMO(CFI-ACN)'!AAH32,BP89+$I89))</f>
        <v>0</v>
      </c>
      <c r="BR89" s="374">
        <f>IF(BR$3=1,BQ89,IF(BR$2&lt;=$F$1,'PianificazionePMO(CFI-ACN)'!SC32+'PianificazionePMO(CFI-ACN)'!WF32+'PianificazionePMO(CFI-ACN)'!AAI32,BQ89+$I89))</f>
        <v>0</v>
      </c>
      <c r="BS89" s="374">
        <f>IF(BS$3=1,BR89,IF(BS$2&lt;=$F$1,'PianificazionePMO(CFI-ACN)'!SD32+'PianificazionePMO(CFI-ACN)'!WG32+'PianificazionePMO(CFI-ACN)'!AAJ32,BR89+$I89))</f>
        <v>0</v>
      </c>
      <c r="BT89" s="374">
        <f>IF(BT$3=1,BS89,IF(BT$2&lt;=$F$1,'PianificazionePMO(CFI-ACN)'!SE32+'PianificazionePMO(CFI-ACN)'!WH32+'PianificazionePMO(CFI-ACN)'!AAK32,BS89+$I89))</f>
        <v>0</v>
      </c>
      <c r="BU89" s="374">
        <f>IF(BU$3=1,BT89,IF(BU$2&lt;=$F$1,'PianificazionePMO(CFI-ACN)'!SF32+'PianificazionePMO(CFI-ACN)'!WI32+'PianificazionePMO(CFI-ACN)'!AAL32,BT89+$I89))</f>
        <v>0</v>
      </c>
      <c r="BV89" s="374">
        <f>IF(BV$3=1,BU89,IF(BV$2&lt;=$F$1,'PianificazionePMO(CFI-ACN)'!SG32+'PianificazionePMO(CFI-ACN)'!WJ32+'PianificazionePMO(CFI-ACN)'!AAM32,BU89+$I89))</f>
        <v>0</v>
      </c>
      <c r="BW89" s="374">
        <f>IF(BW$3=1,BV89,IF(BW$2&lt;=$F$1,'PianificazionePMO(CFI-ACN)'!SH32+'PianificazionePMO(CFI-ACN)'!WK32+'PianificazionePMO(CFI-ACN)'!AAN32,BV89+$I89))</f>
        <v>0</v>
      </c>
      <c r="BX89" s="374">
        <f>IF(BX$3=1,BW89,IF(BX$2&lt;=$F$1,'PianificazionePMO(CFI-ACN)'!SI32+'PianificazionePMO(CFI-ACN)'!WL32+'PianificazionePMO(CFI-ACN)'!AAO32,BW89+$I89))</f>
        <v>0</v>
      </c>
      <c r="BY89" s="374">
        <f>IF(BY$3=1,BX89,IF(BY$2&lt;=$F$1,'PianificazionePMO(CFI-ACN)'!SJ32+'PianificazionePMO(CFI-ACN)'!WM32+'PianificazionePMO(CFI-ACN)'!AAP32,BX89+$I89))</f>
        <v>0</v>
      </c>
      <c r="BZ89" s="374">
        <f>IF(BZ$3=1,BY89,IF(BZ$2&lt;=$F$1,'PianificazionePMO(CFI-ACN)'!SK32+'PianificazionePMO(CFI-ACN)'!WN32+'PianificazionePMO(CFI-ACN)'!AAQ32,BY89+$I89))</f>
        <v>0</v>
      </c>
      <c r="CA89" s="374">
        <f>IF(CA$3=1,BZ89,IF(CA$2&lt;=$F$1,'PianificazionePMO(CFI-ACN)'!SL32+'PianificazionePMO(CFI-ACN)'!WO32+'PianificazionePMO(CFI-ACN)'!AAR32,BZ89+$I89))</f>
        <v>0</v>
      </c>
      <c r="CB89" s="374">
        <f>IF(CB$3=1,CA89,IF(CB$2&lt;=$F$1,'PianificazionePMO(CFI-ACN)'!SM32+'PianificazionePMO(CFI-ACN)'!WP32+'PianificazionePMO(CFI-ACN)'!AAS32,CA89+$I89))</f>
        <v>0</v>
      </c>
      <c r="CC89" s="374">
        <f>IF(CC$3=1,CB89,IF(CC$2&lt;=$F$1,'PianificazionePMO(CFI-ACN)'!SN32+'PianificazionePMO(CFI-ACN)'!WQ32+'PianificazionePMO(CFI-ACN)'!AAT32,CB89+$I89))</f>
        <v>0</v>
      </c>
      <c r="CD89" s="374">
        <f>IF(CD$3=1,CC89,IF(CD$2&lt;=$F$1,'PianificazionePMO(CFI-ACN)'!SO32+'PianificazionePMO(CFI-ACN)'!WR32+'PianificazionePMO(CFI-ACN)'!AAU32,CC89+$I89))</f>
        <v>0</v>
      </c>
      <c r="CE89" s="374">
        <f>IF(CE$3=1,CD89,IF(CE$2&lt;=$F$1,'PianificazionePMO(CFI-ACN)'!SP32+'PianificazionePMO(CFI-ACN)'!WS32+'PianificazionePMO(CFI-ACN)'!AAV32,CD89+$I89))</f>
        <v>0</v>
      </c>
      <c r="CF89" s="374">
        <f>IF(CF$3=1,CE89,IF(CF$2&lt;=$F$1,'PianificazionePMO(CFI-ACN)'!SQ32+'PianificazionePMO(CFI-ACN)'!WT32+'PianificazionePMO(CFI-ACN)'!AAW32,CE89+$I89))</f>
        <v>0</v>
      </c>
      <c r="CG89" s="374">
        <f>IF(CG$3=1,CF89,IF(CG$2&lt;=$F$1,'PianificazionePMO(CFI-ACN)'!SR32+'PianificazionePMO(CFI-ACN)'!WU32+'PianificazionePMO(CFI-ACN)'!AAX32,CF89+$I89))</f>
        <v>0</v>
      </c>
      <c r="CH89" s="374">
        <f>IF(CH$3=1,CG89,IF(CH$2&lt;=$F$1,'PianificazionePMO(CFI-ACN)'!SS32+'PianificazionePMO(CFI-ACN)'!WV32+'PianificazionePMO(CFI-ACN)'!AAY32,CG89+$I89))</f>
        <v>0</v>
      </c>
      <c r="CI89" s="374">
        <f>IF(CI$3=1,CH89,IF(CI$2&lt;=$F$1,'PianificazionePMO(CFI-ACN)'!ST32+'PianificazionePMO(CFI-ACN)'!WW32+'PianificazionePMO(CFI-ACN)'!AAZ32,CH89+$I89))</f>
        <v>0</v>
      </c>
      <c r="CJ89" s="374">
        <f>IF(CJ$3=1,CI89,IF(CJ$2&lt;=$F$1,'PianificazionePMO(CFI-ACN)'!SU32+'PianificazionePMO(CFI-ACN)'!WX32+'PianificazionePMO(CFI-ACN)'!ABA32,CI89+$I89))</f>
        <v>0</v>
      </c>
      <c r="CK89" s="374">
        <f>IF(CK$3=1,CJ89,IF(CK$2&lt;=$F$1,'PianificazionePMO(CFI-ACN)'!SV32+'PianificazionePMO(CFI-ACN)'!WY32+'PianificazionePMO(CFI-ACN)'!ABB32,CJ89+$I89))</f>
        <v>0</v>
      </c>
      <c r="CL89" s="374">
        <f>IF(CL$3=1,CK89,IF(CL$2&lt;=$F$1,'PianificazionePMO(CFI-ACN)'!SW32+'PianificazionePMO(CFI-ACN)'!WZ32+'PianificazionePMO(CFI-ACN)'!ABC32,CK89+$I89))</f>
        <v>0</v>
      </c>
      <c r="CM89" s="374">
        <f>IF(CM$3=1,CL89,IF(CM$2&lt;=$F$1,'PianificazionePMO(CFI-ACN)'!SX32+'PianificazionePMO(CFI-ACN)'!XA32+'PianificazionePMO(CFI-ACN)'!ABD32,CL89+$I89))</f>
        <v>0</v>
      </c>
      <c r="CN89" s="374">
        <f>IF(CN$3=1,CM89,IF(CN$2&lt;=$F$1,'PianificazionePMO(CFI-ACN)'!SY32+'PianificazionePMO(CFI-ACN)'!XB32+'PianificazionePMO(CFI-ACN)'!ABE32,CM89+$I89))</f>
        <v>0</v>
      </c>
      <c r="CO89" s="374">
        <f>IF(CO$3=1,CN89,IF(CO$2&lt;=$F$1,'PianificazionePMO(CFI-ACN)'!SZ32+'PianificazionePMO(CFI-ACN)'!XC32+'PianificazionePMO(CFI-ACN)'!ABF32,CN89+$I89))</f>
        <v>0</v>
      </c>
      <c r="CP89" s="374">
        <f>IF(CP$3=1,CO89,IF(CP$2&lt;=$F$1,'PianificazionePMO(CFI-ACN)'!TA32+'PianificazionePMO(CFI-ACN)'!XD32+'PianificazionePMO(CFI-ACN)'!ABG32,CO89+$I89))</f>
        <v>0</v>
      </c>
      <c r="CQ89" s="374">
        <f>IF(CQ$3=1,CP89,IF(CQ$2&lt;=$F$1,'PianificazionePMO(CFI-ACN)'!TB32+'PianificazionePMO(CFI-ACN)'!XE32+'PianificazionePMO(CFI-ACN)'!ABH32,CP89+$I89))</f>
        <v>0</v>
      </c>
      <c r="CR89" s="374">
        <f>IF(CR$3=1,CQ89,IF(CR$2&lt;=$F$1,'PianificazionePMO(CFI-ACN)'!TC32+'PianificazionePMO(CFI-ACN)'!XF32+'PianificazionePMO(CFI-ACN)'!ABI32,CQ89+$I89))</f>
        <v>0</v>
      </c>
      <c r="CS89" s="374">
        <f>IF(CS$3=1,CR89,IF(CS$2&lt;=$F$1,'PianificazionePMO(CFI-ACN)'!TD32+'PianificazionePMO(CFI-ACN)'!XG32+'PianificazionePMO(CFI-ACN)'!ABJ32,CR89+$I89))</f>
        <v>0</v>
      </c>
      <c r="CT89" s="374">
        <f>IF(CT$3=1,CS89,IF(CT$2&lt;=$F$1,'PianificazionePMO(CFI-ACN)'!TE32+'PianificazionePMO(CFI-ACN)'!XH32+'PianificazionePMO(CFI-ACN)'!ABK32,CS89+$I89))</f>
        <v>0</v>
      </c>
      <c r="CU89" s="374">
        <f>IF(CU$3=1,CT89,IF(CU$2&lt;=$F$1,'PianificazionePMO(CFI-ACN)'!TF32+'PianificazionePMO(CFI-ACN)'!XI32+'PianificazionePMO(CFI-ACN)'!ABL32,CT89+$I89))</f>
        <v>0</v>
      </c>
      <c r="CV89" s="374">
        <f>IF(CV$3=1,CU89,IF(CV$2&lt;=$F$1,'PianificazionePMO(CFI-ACN)'!TG32+'PianificazionePMO(CFI-ACN)'!XJ32+'PianificazionePMO(CFI-ACN)'!ABM32,CU89+$I89))</f>
        <v>0</v>
      </c>
      <c r="CW89" s="374">
        <f>IF(CW$3=1,CV89,IF(CW$2&lt;=$F$1,'PianificazionePMO(CFI-ACN)'!TH32+'PianificazionePMO(CFI-ACN)'!XK32+'PianificazionePMO(CFI-ACN)'!ABN32,CV89+$I89))</f>
        <v>0</v>
      </c>
      <c r="CX89" s="374">
        <f>IF(CX$3=1,CW89,IF(CX$2&lt;=$F$1,'PianificazionePMO(CFI-ACN)'!TI32+'PianificazionePMO(CFI-ACN)'!XL32+'PianificazionePMO(CFI-ACN)'!ABO32,CW89+$I89))</f>
        <v>0</v>
      </c>
      <c r="CY89" s="374">
        <f>IF(CY$3=1,CX89,IF(CY$2&lt;=$F$1,'PianificazionePMO(CFI-ACN)'!TJ32+'PianificazionePMO(CFI-ACN)'!XM32+'PianificazionePMO(CFI-ACN)'!ABP32,CX89+$I89))</f>
        <v>0</v>
      </c>
      <c r="CZ89" s="374">
        <f>IF(CZ$3=1,CY89,IF(CZ$2&lt;=$F$1,'PianificazionePMO(CFI-ACN)'!TK32+'PianificazionePMO(CFI-ACN)'!XN32+'PianificazionePMO(CFI-ACN)'!ABQ32,CY89+$I89))</f>
        <v>0</v>
      </c>
      <c r="DA89" s="374">
        <f>IF(DA$3=1,CZ89,IF(DA$2&lt;=$F$1,'PianificazionePMO(CFI-ACN)'!TL32+'PianificazionePMO(CFI-ACN)'!XO32+'PianificazionePMO(CFI-ACN)'!ABR32,CZ89+$I89))</f>
        <v>0</v>
      </c>
      <c r="DB89" s="374">
        <f>IF(DB$3=1,DA89,IF(DB$2&lt;=$F$1,'PianificazionePMO(CFI-ACN)'!TM32+'PianificazionePMO(CFI-ACN)'!XP32+'PianificazionePMO(CFI-ACN)'!ABS32,DA89+$I89))</f>
        <v>0</v>
      </c>
      <c r="DC89" s="374">
        <f>IF(DC$3=1,DB89,IF(DC$2&lt;=$F$1,'PianificazionePMO(CFI-ACN)'!TN32+'PianificazionePMO(CFI-ACN)'!XQ32+'PianificazionePMO(CFI-ACN)'!ABT32,DB89+$I89))</f>
        <v>0</v>
      </c>
      <c r="DD89" s="374">
        <f>IF(DD$3=1,DC89,IF(DD$2&lt;=$F$1,'PianificazionePMO(CFI-ACN)'!TO32+'PianificazionePMO(CFI-ACN)'!XR32+'PianificazionePMO(CFI-ACN)'!ABU32,DC89+$I89))</f>
        <v>0</v>
      </c>
      <c r="DE89" s="374">
        <f>IF(DE$3=1,DD89,IF(DE$2&lt;=$F$1,'PianificazionePMO(CFI-ACN)'!TP32+'PianificazionePMO(CFI-ACN)'!XS32+'PianificazionePMO(CFI-ACN)'!ABV32,DD89+$I89))</f>
        <v>0</v>
      </c>
      <c r="DF89" s="374">
        <f>IF(DF$3=1,DE89,IF(DF$2&lt;=$F$1,'PianificazionePMO(CFI-ACN)'!TQ32+'PianificazionePMO(CFI-ACN)'!XT32+'PianificazionePMO(CFI-ACN)'!ABW32,DE89+$I89))</f>
        <v>0</v>
      </c>
      <c r="DG89" s="374">
        <f>IF(DG$3=1,DF89,IF(DG$2&lt;=$F$1,'PianificazionePMO(CFI-ACN)'!TR32+'PianificazionePMO(CFI-ACN)'!XU32+'PianificazionePMO(CFI-ACN)'!ABX32,DF89+$I89))</f>
        <v>0</v>
      </c>
      <c r="DH89" s="374">
        <f>IF(DH$3=1,DG89,IF(DH$2&lt;=$F$1,'PianificazionePMO(CFI-ACN)'!TS32+'PianificazionePMO(CFI-ACN)'!XV32+'PianificazionePMO(CFI-ACN)'!ABY32,DG89+$I89))</f>
        <v>0</v>
      </c>
      <c r="DI89" s="374">
        <f>IF(DI$3=1,DH89,IF(DI$2&lt;=$F$1,'PianificazionePMO(CFI-ACN)'!TT32+'PianificazionePMO(CFI-ACN)'!XW32+'PianificazionePMO(CFI-ACN)'!ABZ32,DH89+$I89))</f>
        <v>0</v>
      </c>
      <c r="DJ89" s="374">
        <f>IF(DJ$3=1,DI89,IF(DJ$2&lt;=$F$1,'PianificazionePMO(CFI-ACN)'!TU32+'PianificazionePMO(CFI-ACN)'!XX32+'PianificazionePMO(CFI-ACN)'!ACA32,DI89+$I89))</f>
        <v>0</v>
      </c>
      <c r="DK89" s="374"/>
      <c r="DL89" s="374"/>
      <c r="DM89" s="374"/>
      <c r="DN89" s="371"/>
      <c r="DO89" s="371"/>
      <c r="DP89" s="371"/>
      <c r="DQ89" s="371"/>
      <c r="DR89" s="371"/>
      <c r="DS89" s="371"/>
      <c r="DT89" s="371"/>
      <c r="DU89" s="371"/>
      <c r="DV89" s="371"/>
      <c r="DW89" s="371"/>
      <c r="DX89" s="371"/>
      <c r="DY89" s="371"/>
      <c r="DZ89" s="371"/>
      <c r="EA89" s="371"/>
      <c r="EB89" s="371"/>
      <c r="EC89" s="371"/>
      <c r="ED89" s="371"/>
      <c r="EE89" s="371"/>
      <c r="EF89" s="371"/>
      <c r="EG89" s="371"/>
      <c r="EH89" s="371"/>
      <c r="EI89" s="371"/>
      <c r="EJ89" s="371"/>
      <c r="EK89" s="371"/>
      <c r="EL89" s="371"/>
      <c r="EM89" s="371"/>
      <c r="EN89" s="371"/>
      <c r="EO89" s="371"/>
      <c r="EP89" s="371"/>
      <c r="EQ89" s="371"/>
      <c r="ER89" s="371"/>
      <c r="ES89" s="371"/>
      <c r="ET89" s="371"/>
      <c r="EU89" s="371"/>
      <c r="EV89" s="371"/>
      <c r="EW89" s="371"/>
      <c r="EX89" s="371"/>
      <c r="EY89" s="371"/>
      <c r="EZ89" s="371"/>
      <c r="FA89" s="371"/>
      <c r="FB89" s="371"/>
      <c r="FC89" s="371"/>
      <c r="FD89" s="371"/>
      <c r="FE89" s="371"/>
      <c r="FF89" s="371"/>
      <c r="FG89" s="371"/>
      <c r="FH89" s="371"/>
      <c r="FI89" s="371"/>
      <c r="FJ89" s="371"/>
    </row>
    <row r="90" spans="1:166" outlineLevel="1">
      <c r="A90" s="824"/>
      <c r="B90" s="362">
        <f t="shared" si="39"/>
        <v>0</v>
      </c>
      <c r="C90" s="362">
        <f t="shared" si="40"/>
        <v>0</v>
      </c>
      <c r="D90" s="362">
        <f t="shared" si="41"/>
        <v>0</v>
      </c>
      <c r="E90" s="369"/>
      <c r="F90" s="370"/>
      <c r="G90" s="369"/>
      <c r="H90" s="378"/>
      <c r="N90" s="374">
        <f>IF(N$3=1,M90,IF(N$2&lt;=$F$1,'PianificazionePMO(CFI-ACN)'!PY33+'PianificazionePMO(CFI-ACN)'!UB33+'PianificazionePMO(CFI-ACN)'!YE33,M90+$I90))</f>
        <v>0</v>
      </c>
      <c r="O90" s="374">
        <f>IF(O$3=1,N90,IF(O$2&lt;=$F$1,'PianificazionePMO(CFI-ACN)'!PZ33+'PianificazionePMO(CFI-ACN)'!UC33+'PianificazionePMO(CFI-ACN)'!YF33,N90+$I90))</f>
        <v>0</v>
      </c>
      <c r="P90" s="374">
        <f>IF(P$3=1,O90,IF(P$2&lt;=$F$1,'PianificazionePMO(CFI-ACN)'!QA33+'PianificazionePMO(CFI-ACN)'!UD33+'PianificazionePMO(CFI-ACN)'!YG33,O90+$I90))</f>
        <v>0</v>
      </c>
      <c r="Q90" s="374">
        <f>IF(Q$3=1,P90,IF(Q$2&lt;=$F$1,'PianificazionePMO(CFI-ACN)'!QB33+'PianificazionePMO(CFI-ACN)'!UE33+'PianificazionePMO(CFI-ACN)'!YH33,P90+$I90))</f>
        <v>0</v>
      </c>
      <c r="R90" s="374">
        <f>IF(R$3=1,Q90,IF(R$2&lt;=$F$1,'PianificazionePMO(CFI-ACN)'!QC33+'PianificazionePMO(CFI-ACN)'!UF33+'PianificazionePMO(CFI-ACN)'!YI33,Q90+$I90))</f>
        <v>0</v>
      </c>
      <c r="S90" s="374">
        <f>IF(S$3=1,R90,IF(S$2&lt;=$F$1,'PianificazionePMO(CFI-ACN)'!QD33+'PianificazionePMO(CFI-ACN)'!UG33+'PianificazionePMO(CFI-ACN)'!YJ33,R90+$I90))</f>
        <v>0</v>
      </c>
      <c r="T90" s="374">
        <f>IF(T$3=1,S90,IF(T$2&lt;=$F$1,'PianificazionePMO(CFI-ACN)'!QE33+'PianificazionePMO(CFI-ACN)'!UH33+'PianificazionePMO(CFI-ACN)'!YK33,S90+$I90))</f>
        <v>0</v>
      </c>
      <c r="U90" s="374">
        <f>IF(U$3=1,T90,IF(U$2&lt;=$F$1,'PianificazionePMO(CFI-ACN)'!QF33+'PianificazionePMO(CFI-ACN)'!UI33+'PianificazionePMO(CFI-ACN)'!YL33,T90+$I90))</f>
        <v>0</v>
      </c>
      <c r="V90" s="374">
        <f>IF(V$3=1,U90,IF(V$2&lt;=$F$1,'PianificazionePMO(CFI-ACN)'!QG33+'PianificazionePMO(CFI-ACN)'!UJ33+'PianificazionePMO(CFI-ACN)'!YM33,U90+$I90))</f>
        <v>0</v>
      </c>
      <c r="W90" s="374">
        <f>IF(W$3=1,V90,IF(W$2&lt;=$F$1,'PianificazionePMO(CFI-ACN)'!QH33+'PianificazionePMO(CFI-ACN)'!UK33+'PianificazionePMO(CFI-ACN)'!YN33,V90+$I90))</f>
        <v>0</v>
      </c>
      <c r="X90" s="374">
        <f>IF(X$3=1,W90,IF(X$2&lt;=$F$1,'PianificazionePMO(CFI-ACN)'!QI33+'PianificazionePMO(CFI-ACN)'!UL33+'PianificazionePMO(CFI-ACN)'!YO33,W90+$I90))</f>
        <v>0</v>
      </c>
      <c r="Y90" s="374">
        <f>IF(Y$3=1,X90,IF(Y$2&lt;=$F$1,'PianificazionePMO(CFI-ACN)'!QJ33+'PianificazionePMO(CFI-ACN)'!UM33+'PianificazionePMO(CFI-ACN)'!YP33,X90+$I90))</f>
        <v>0</v>
      </c>
      <c r="Z90" s="374">
        <f>IF(Z$3=1,Y90,IF(Z$2&lt;=$F$1,'PianificazionePMO(CFI-ACN)'!QK33+'PianificazionePMO(CFI-ACN)'!UN33+'PianificazionePMO(CFI-ACN)'!YQ33,Y90+$I90))</f>
        <v>0</v>
      </c>
      <c r="AA90" s="374">
        <f>IF(AA$3=1,Z90,IF(AA$2&lt;=$F$1,'PianificazionePMO(CFI-ACN)'!QL33+'PianificazionePMO(CFI-ACN)'!UO33+'PianificazionePMO(CFI-ACN)'!YR33,Z90+$I90))</f>
        <v>0</v>
      </c>
      <c r="AB90" s="374">
        <f>IF(AB$3=1,AA90,IF(AB$2&lt;=$F$1,'PianificazionePMO(CFI-ACN)'!QM33+'PianificazionePMO(CFI-ACN)'!UP33+'PianificazionePMO(CFI-ACN)'!YS33,AA90+$I90))</f>
        <v>0</v>
      </c>
      <c r="AC90" s="374">
        <f>IF(AC$3=1,AB90,IF(AC$2&lt;=$F$1,'PianificazionePMO(CFI-ACN)'!QN33+'PianificazionePMO(CFI-ACN)'!UQ33+'PianificazionePMO(CFI-ACN)'!YT33,AB90+$I90))</f>
        <v>0</v>
      </c>
      <c r="AD90" s="374">
        <f>IF(AD$3=1,AC90,IF(AD$2&lt;=$F$1,'PianificazionePMO(CFI-ACN)'!QO33+'PianificazionePMO(CFI-ACN)'!UR33+'PianificazionePMO(CFI-ACN)'!YU33,AC90+$I90))</f>
        <v>0</v>
      </c>
      <c r="AE90" s="374">
        <f>IF(AE$3=1,AD90,IF(AE$2&lt;=$F$1,'PianificazionePMO(CFI-ACN)'!QP33+'PianificazionePMO(CFI-ACN)'!US33+'PianificazionePMO(CFI-ACN)'!YV33,AD90+$I90))</f>
        <v>0</v>
      </c>
      <c r="AF90" s="374">
        <f>IF(AF$3=1,AE90,IF(AF$2&lt;=$F$1,'PianificazionePMO(CFI-ACN)'!QQ33+'PianificazionePMO(CFI-ACN)'!UT33+'PianificazionePMO(CFI-ACN)'!YW33,AE90+$I90))</f>
        <v>0</v>
      </c>
      <c r="AG90" s="374">
        <f>IF(AG$3=1,AF90,IF(AG$2&lt;=$F$1,'PianificazionePMO(CFI-ACN)'!QR33+'PianificazionePMO(CFI-ACN)'!UU33+'PianificazionePMO(CFI-ACN)'!YX33,AF90+$I90))</f>
        <v>0</v>
      </c>
      <c r="AH90" s="374">
        <f>IF(AH$3=1,AG90,IF(AH$2&lt;=$F$1,'PianificazionePMO(CFI-ACN)'!QS33+'PianificazionePMO(CFI-ACN)'!UV33+'PianificazionePMO(CFI-ACN)'!YY33,AG90+$I90))</f>
        <v>0</v>
      </c>
      <c r="AI90" s="374">
        <f>IF(AI$3=1,AH90,IF(AI$2&lt;=$F$1,'PianificazionePMO(CFI-ACN)'!QT33+'PianificazionePMO(CFI-ACN)'!UW33+'PianificazionePMO(CFI-ACN)'!YZ33,AH90+$I90))</f>
        <v>0</v>
      </c>
      <c r="AJ90" s="374">
        <f>IF(AJ$3=1,AI90,IF(AJ$2&lt;=$F$1,'PianificazionePMO(CFI-ACN)'!QU33+'PianificazionePMO(CFI-ACN)'!UX33+'PianificazionePMO(CFI-ACN)'!ZA33,AI90+$I90))</f>
        <v>0</v>
      </c>
      <c r="AK90" s="374">
        <f>IF(AK$3=1,AJ90,IF(AK$2&lt;=$F$1,'PianificazionePMO(CFI-ACN)'!QV33+'PianificazionePMO(CFI-ACN)'!UY33+'PianificazionePMO(CFI-ACN)'!ZB33,AJ90+$I90))</f>
        <v>0</v>
      </c>
      <c r="AL90" s="374">
        <f>IF(AL$3=1,AK90,IF(AL$2&lt;=$F$1,'PianificazionePMO(CFI-ACN)'!QW33+'PianificazionePMO(CFI-ACN)'!UZ33+'PianificazionePMO(CFI-ACN)'!ZC33,AK90+$I90))</f>
        <v>0</v>
      </c>
      <c r="AM90" s="374">
        <f>IF(AM$3=1,AL90,IF(AM$2&lt;=$F$1,'PianificazionePMO(CFI-ACN)'!QX33+'PianificazionePMO(CFI-ACN)'!VA33+'PianificazionePMO(CFI-ACN)'!ZD33,AL90+$I90))</f>
        <v>0</v>
      </c>
      <c r="AN90" s="374">
        <f>IF(AN$3=1,AM90,IF(AN$2&lt;=$F$1,'PianificazionePMO(CFI-ACN)'!QY33+'PianificazionePMO(CFI-ACN)'!VB33+'PianificazionePMO(CFI-ACN)'!ZE33,AM90+$I90))</f>
        <v>0</v>
      </c>
      <c r="AO90" s="374">
        <f>IF(AO$3=1,AN90,IF(AO$2&lt;=$F$1,'PianificazionePMO(CFI-ACN)'!QZ33+'PianificazionePMO(CFI-ACN)'!VC33+'PianificazionePMO(CFI-ACN)'!ZF33,AN90+$I90))</f>
        <v>0</v>
      </c>
      <c r="AP90" s="374">
        <f>IF(AP$3=1,AO90,IF(AP$2&lt;=$F$1,'PianificazionePMO(CFI-ACN)'!RA33+'PianificazionePMO(CFI-ACN)'!VD33+'PianificazionePMO(CFI-ACN)'!ZG33,AO90+$I90))</f>
        <v>0</v>
      </c>
      <c r="AQ90" s="374">
        <f>IF(AQ$3=1,AP90,IF(AQ$2&lt;=$F$1,'PianificazionePMO(CFI-ACN)'!RB33+'PianificazionePMO(CFI-ACN)'!VE33+'PianificazionePMO(CFI-ACN)'!ZH33,AP90+$I90))</f>
        <v>0</v>
      </c>
      <c r="AR90" s="374">
        <f>IF(AR$3=1,AQ90,IF(AR$2&lt;=$F$1,'PianificazionePMO(CFI-ACN)'!RC33+'PianificazionePMO(CFI-ACN)'!VF33+'PianificazionePMO(CFI-ACN)'!ZI33,AQ90+$I90))</f>
        <v>0</v>
      </c>
      <c r="AS90" s="374">
        <f>IF(AS$3=1,AR90,IF(AS$2&lt;=$F$1,'PianificazionePMO(CFI-ACN)'!RD33+'PianificazionePMO(CFI-ACN)'!VG33+'PianificazionePMO(CFI-ACN)'!ZJ33,AR90+$I90))</f>
        <v>0</v>
      </c>
      <c r="AT90" s="374">
        <f>IF(AT$3=1,AS90,IF(AT$2&lt;=$F$1,'PianificazionePMO(CFI-ACN)'!RE33+'PianificazionePMO(CFI-ACN)'!VH33+'PianificazionePMO(CFI-ACN)'!ZK33,AS90+$I90))</f>
        <v>0</v>
      </c>
      <c r="AU90" s="374">
        <f>IF(AU$3=1,AT90,IF(AU$2&lt;=$F$1,'PianificazionePMO(CFI-ACN)'!RF33+'PianificazionePMO(CFI-ACN)'!VI33+'PianificazionePMO(CFI-ACN)'!ZL33,AT90+$I90))</f>
        <v>0</v>
      </c>
      <c r="AV90" s="374">
        <f>IF(AV$3=1,AU90,IF(AV$2&lt;=$F$1,'PianificazionePMO(CFI-ACN)'!RG33+'PianificazionePMO(CFI-ACN)'!VJ33+'PianificazionePMO(CFI-ACN)'!ZM33,AU90+$I90))</f>
        <v>0</v>
      </c>
      <c r="AW90" s="374">
        <f>IF(AW$3=1,AV90,IF(AW$2&lt;=$F$1,'PianificazionePMO(CFI-ACN)'!RH33+'PianificazionePMO(CFI-ACN)'!VK33+'PianificazionePMO(CFI-ACN)'!ZN33,AV90+$I90))</f>
        <v>0</v>
      </c>
      <c r="AX90" s="374">
        <f>IF(AX$3=1,AW90,IF(AX$2&lt;=$F$1,'PianificazionePMO(CFI-ACN)'!RI33+'PianificazionePMO(CFI-ACN)'!VL33+'PianificazionePMO(CFI-ACN)'!ZO33,AW90+$I90))</f>
        <v>0</v>
      </c>
      <c r="AY90" s="374">
        <f>IF(AY$3=1,AX90,IF(AY$2&lt;=$F$1,'PianificazionePMO(CFI-ACN)'!RJ33+'PianificazionePMO(CFI-ACN)'!VM33+'PianificazionePMO(CFI-ACN)'!ZP33,AX90+$I90))</f>
        <v>0</v>
      </c>
      <c r="AZ90" s="374">
        <f>IF(AZ$3=1,AY90,IF(AZ$2&lt;=$F$1,'PianificazionePMO(CFI-ACN)'!RK33+'PianificazionePMO(CFI-ACN)'!VN33+'PianificazionePMO(CFI-ACN)'!ZQ33,AY90+$I90))</f>
        <v>0</v>
      </c>
      <c r="BA90" s="374">
        <f>IF(BA$3=1,AZ90,IF(BA$2&lt;=$F$1,'PianificazionePMO(CFI-ACN)'!RL33+'PianificazionePMO(CFI-ACN)'!VO33+'PianificazionePMO(CFI-ACN)'!ZR33,AZ90+$I90))</f>
        <v>0</v>
      </c>
      <c r="BB90" s="374">
        <f>IF(BB$3=1,BA90,IF(BB$2&lt;=$F$1,'PianificazionePMO(CFI-ACN)'!RM33+'PianificazionePMO(CFI-ACN)'!VP33+'PianificazionePMO(CFI-ACN)'!ZS33,BA90+$I90))</f>
        <v>0</v>
      </c>
      <c r="BC90" s="374">
        <f>IF(BC$3=1,BB90,IF(BC$2&lt;=$F$1,'PianificazionePMO(CFI-ACN)'!RN33+'PianificazionePMO(CFI-ACN)'!VQ33+'PianificazionePMO(CFI-ACN)'!ZT33,BB90+$I90))</f>
        <v>0</v>
      </c>
      <c r="BD90" s="374">
        <f>IF(BD$3=1,BC90,IF(BD$2&lt;=$F$1,'PianificazionePMO(CFI-ACN)'!RO33+'PianificazionePMO(CFI-ACN)'!VR33+'PianificazionePMO(CFI-ACN)'!ZU33,BC90+$I90))</f>
        <v>0</v>
      </c>
      <c r="BE90" s="374">
        <f>IF(BE$3=1,BD90,IF(BE$2&lt;=$F$1,'PianificazionePMO(CFI-ACN)'!RP33+'PianificazionePMO(CFI-ACN)'!VS33+'PianificazionePMO(CFI-ACN)'!ZV33,BD90+$I90))</f>
        <v>0</v>
      </c>
      <c r="BF90" s="374">
        <f>IF(BF$3=1,BE90,IF(BF$2&lt;=$F$1,'PianificazionePMO(CFI-ACN)'!RQ33+'PianificazionePMO(CFI-ACN)'!VT33+'PianificazionePMO(CFI-ACN)'!ZW33,BE90+$I90))</f>
        <v>0</v>
      </c>
      <c r="BG90" s="374">
        <f>IF(BG$3=1,BF90,IF(BG$2&lt;=$F$1,'PianificazionePMO(CFI-ACN)'!RR33+'PianificazionePMO(CFI-ACN)'!VU33+'PianificazionePMO(CFI-ACN)'!ZX33,BF90+$I90))</f>
        <v>0</v>
      </c>
      <c r="BH90" s="374">
        <f>IF(BH$3=1,BG90,IF(BH$2&lt;=$F$1,'PianificazionePMO(CFI-ACN)'!RS33+'PianificazionePMO(CFI-ACN)'!VV33+'PianificazionePMO(CFI-ACN)'!ZY33,BG90+$I90))</f>
        <v>0</v>
      </c>
      <c r="BI90" s="374">
        <f>IF(BI$3=1,BH90,IF(BI$2&lt;=$F$1,'PianificazionePMO(CFI-ACN)'!RT33+'PianificazionePMO(CFI-ACN)'!VW33+'PianificazionePMO(CFI-ACN)'!ZZ33,BH90+$I90))</f>
        <v>0</v>
      </c>
      <c r="BJ90" s="374">
        <f>IF(BJ$3=1,BI90,IF(BJ$2&lt;=$F$1,'PianificazionePMO(CFI-ACN)'!RU33+'PianificazionePMO(CFI-ACN)'!VX33+'PianificazionePMO(CFI-ACN)'!AAA33,BI90+$I90))</f>
        <v>0</v>
      </c>
      <c r="BK90" s="374">
        <f>IF(BK$3=1,BJ90,IF(BK$2&lt;=$F$1,'PianificazionePMO(CFI-ACN)'!RV33+'PianificazionePMO(CFI-ACN)'!VY33+'PianificazionePMO(CFI-ACN)'!AAB33,BJ90+$I90))</f>
        <v>0</v>
      </c>
      <c r="BL90" s="374">
        <f>IF(BL$3=1,BK90,IF(BL$2&lt;=$F$1,'PianificazionePMO(CFI-ACN)'!RW33+'PianificazionePMO(CFI-ACN)'!VZ33+'PianificazionePMO(CFI-ACN)'!AAC33,BK90+$I90))</f>
        <v>0</v>
      </c>
      <c r="BM90" s="374">
        <f>IF(BM$3=1,BL90,IF(BM$2&lt;=$F$1,'PianificazionePMO(CFI-ACN)'!RX33+'PianificazionePMO(CFI-ACN)'!WA33+'PianificazionePMO(CFI-ACN)'!AAD33,BL90+$I90))</f>
        <v>0</v>
      </c>
      <c r="BN90" s="374">
        <f>IF(BN$3=1,BM90,IF(BN$2&lt;=$F$1,'PianificazionePMO(CFI-ACN)'!RY33+'PianificazionePMO(CFI-ACN)'!WB33+'PianificazionePMO(CFI-ACN)'!AAE33,BM90+$I90))</f>
        <v>0</v>
      </c>
      <c r="BO90" s="374">
        <f>IF(BO$3=1,BN90,IF(BO$2&lt;=$F$1,'PianificazionePMO(CFI-ACN)'!RZ33+'PianificazionePMO(CFI-ACN)'!WC33+'PianificazionePMO(CFI-ACN)'!AAF33,BN90+$I90))</f>
        <v>0</v>
      </c>
      <c r="BP90" s="374">
        <f>IF(BP$3=1,BO90,IF(BP$2&lt;=$F$1,'PianificazionePMO(CFI-ACN)'!SA33+'PianificazionePMO(CFI-ACN)'!WD33+'PianificazionePMO(CFI-ACN)'!AAG33,BO90+$I90))</f>
        <v>0</v>
      </c>
      <c r="BQ90" s="374">
        <f>IF(BQ$3=1,BP90,IF(BQ$2&lt;=$F$1,'PianificazionePMO(CFI-ACN)'!SB33+'PianificazionePMO(CFI-ACN)'!WE33+'PianificazionePMO(CFI-ACN)'!AAH33,BP90+$I90))</f>
        <v>0</v>
      </c>
      <c r="BR90" s="374">
        <f>IF(BR$3=1,BQ90,IF(BR$2&lt;=$F$1,'PianificazionePMO(CFI-ACN)'!SC33+'PianificazionePMO(CFI-ACN)'!WF33+'PianificazionePMO(CFI-ACN)'!AAI33,BQ90+$I90))</f>
        <v>0</v>
      </c>
      <c r="BS90" s="374">
        <f>IF(BS$3=1,BR90,IF(BS$2&lt;=$F$1,'PianificazionePMO(CFI-ACN)'!SD33+'PianificazionePMO(CFI-ACN)'!WG33+'PianificazionePMO(CFI-ACN)'!AAJ33,BR90+$I90))</f>
        <v>0</v>
      </c>
      <c r="BT90" s="374">
        <f>IF(BT$3=1,BS90,IF(BT$2&lt;=$F$1,'PianificazionePMO(CFI-ACN)'!SE33+'PianificazionePMO(CFI-ACN)'!WH33+'PianificazionePMO(CFI-ACN)'!AAK33,BS90+$I90))</f>
        <v>0</v>
      </c>
      <c r="BU90" s="374">
        <f>IF(BU$3=1,BT90,IF(BU$2&lt;=$F$1,'PianificazionePMO(CFI-ACN)'!SF33+'PianificazionePMO(CFI-ACN)'!WI33+'PianificazionePMO(CFI-ACN)'!AAL33,BT90+$I90))</f>
        <v>0</v>
      </c>
      <c r="BV90" s="374">
        <f>IF(BV$3=1,BU90,IF(BV$2&lt;=$F$1,'PianificazionePMO(CFI-ACN)'!SG33+'PianificazionePMO(CFI-ACN)'!WJ33+'PianificazionePMO(CFI-ACN)'!AAM33,BU90+$I90))</f>
        <v>0</v>
      </c>
      <c r="BW90" s="374">
        <f>IF(BW$3=1,BV90,IF(BW$2&lt;=$F$1,'PianificazionePMO(CFI-ACN)'!SH33+'PianificazionePMO(CFI-ACN)'!WK33+'PianificazionePMO(CFI-ACN)'!AAN33,BV90+$I90))</f>
        <v>0</v>
      </c>
      <c r="BX90" s="374">
        <f>IF(BX$3=1,BW90,IF(BX$2&lt;=$F$1,'PianificazionePMO(CFI-ACN)'!SI33+'PianificazionePMO(CFI-ACN)'!WL33+'PianificazionePMO(CFI-ACN)'!AAO33,BW90+$I90))</f>
        <v>0</v>
      </c>
      <c r="BY90" s="374">
        <f>IF(BY$3=1,BX90,IF(BY$2&lt;=$F$1,'PianificazionePMO(CFI-ACN)'!SJ33+'PianificazionePMO(CFI-ACN)'!WM33+'PianificazionePMO(CFI-ACN)'!AAP33,BX90+$I90))</f>
        <v>0</v>
      </c>
      <c r="BZ90" s="374">
        <f>IF(BZ$3=1,BY90,IF(BZ$2&lt;=$F$1,'PianificazionePMO(CFI-ACN)'!SK33+'PianificazionePMO(CFI-ACN)'!WN33+'PianificazionePMO(CFI-ACN)'!AAQ33,BY90+$I90))</f>
        <v>0</v>
      </c>
      <c r="CA90" s="374">
        <f>IF(CA$3=1,BZ90,IF(CA$2&lt;=$F$1,'PianificazionePMO(CFI-ACN)'!SL33+'PianificazionePMO(CFI-ACN)'!WO33+'PianificazionePMO(CFI-ACN)'!AAR33,BZ90+$I90))</f>
        <v>0</v>
      </c>
      <c r="CB90" s="374">
        <f>IF(CB$3=1,CA90,IF(CB$2&lt;=$F$1,'PianificazionePMO(CFI-ACN)'!SM33+'PianificazionePMO(CFI-ACN)'!WP33+'PianificazionePMO(CFI-ACN)'!AAS33,CA90+$I90))</f>
        <v>0</v>
      </c>
      <c r="CC90" s="374">
        <f>IF(CC$3=1,CB90,IF(CC$2&lt;=$F$1,'PianificazionePMO(CFI-ACN)'!SN33+'PianificazionePMO(CFI-ACN)'!WQ33+'PianificazionePMO(CFI-ACN)'!AAT33,CB90+$I90))</f>
        <v>0</v>
      </c>
      <c r="CD90" s="374">
        <f>IF(CD$3=1,CC90,IF(CD$2&lt;=$F$1,'PianificazionePMO(CFI-ACN)'!SO33+'PianificazionePMO(CFI-ACN)'!WR33+'PianificazionePMO(CFI-ACN)'!AAU33,CC90+$I90))</f>
        <v>0</v>
      </c>
      <c r="CE90" s="374">
        <f>IF(CE$3=1,CD90,IF(CE$2&lt;=$F$1,'PianificazionePMO(CFI-ACN)'!SP33+'PianificazionePMO(CFI-ACN)'!WS33+'PianificazionePMO(CFI-ACN)'!AAV33,CD90+$I90))</f>
        <v>0</v>
      </c>
      <c r="CF90" s="374">
        <f>IF(CF$3=1,CE90,IF(CF$2&lt;=$F$1,'PianificazionePMO(CFI-ACN)'!SQ33+'PianificazionePMO(CFI-ACN)'!WT33+'PianificazionePMO(CFI-ACN)'!AAW33,CE90+$I90))</f>
        <v>0</v>
      </c>
      <c r="CG90" s="374">
        <f>IF(CG$3=1,CF90,IF(CG$2&lt;=$F$1,'PianificazionePMO(CFI-ACN)'!SR33+'PianificazionePMO(CFI-ACN)'!WU33+'PianificazionePMO(CFI-ACN)'!AAX33,CF90+$I90))</f>
        <v>0</v>
      </c>
      <c r="CH90" s="374">
        <f>IF(CH$3=1,CG90,IF(CH$2&lt;=$F$1,'PianificazionePMO(CFI-ACN)'!SS33+'PianificazionePMO(CFI-ACN)'!WV33+'PianificazionePMO(CFI-ACN)'!AAY33,CG90+$I90))</f>
        <v>0</v>
      </c>
      <c r="CI90" s="374">
        <f>IF(CI$3=1,CH90,IF(CI$2&lt;=$F$1,'PianificazionePMO(CFI-ACN)'!ST33+'PianificazionePMO(CFI-ACN)'!WW33+'PianificazionePMO(CFI-ACN)'!AAZ33,CH90+$I90))</f>
        <v>0</v>
      </c>
      <c r="CJ90" s="374">
        <f>IF(CJ$3=1,CI90,IF(CJ$2&lt;=$F$1,'PianificazionePMO(CFI-ACN)'!SU33+'PianificazionePMO(CFI-ACN)'!WX33+'PianificazionePMO(CFI-ACN)'!ABA33,CI90+$I90))</f>
        <v>0</v>
      </c>
      <c r="CK90" s="374">
        <f>IF(CK$3=1,CJ90,IF(CK$2&lt;=$F$1,'PianificazionePMO(CFI-ACN)'!SV33+'PianificazionePMO(CFI-ACN)'!WY33+'PianificazionePMO(CFI-ACN)'!ABB33,CJ90+$I90))</f>
        <v>0</v>
      </c>
      <c r="CL90" s="374">
        <f>IF(CL$3=1,CK90,IF(CL$2&lt;=$F$1,'PianificazionePMO(CFI-ACN)'!SW33+'PianificazionePMO(CFI-ACN)'!WZ33+'PianificazionePMO(CFI-ACN)'!ABC33,CK90+$I90))</f>
        <v>0</v>
      </c>
      <c r="CM90" s="374">
        <f>IF(CM$3=1,CL90,IF(CM$2&lt;=$F$1,'PianificazionePMO(CFI-ACN)'!SX33+'PianificazionePMO(CFI-ACN)'!XA33+'PianificazionePMO(CFI-ACN)'!ABD33,CL90+$I90))</f>
        <v>0</v>
      </c>
      <c r="CN90" s="374">
        <f>IF(CN$3=1,CM90,IF(CN$2&lt;=$F$1,'PianificazionePMO(CFI-ACN)'!SY33+'PianificazionePMO(CFI-ACN)'!XB33+'PianificazionePMO(CFI-ACN)'!ABE33,CM90+$I90))</f>
        <v>0</v>
      </c>
      <c r="CO90" s="374">
        <f>IF(CO$3=1,CN90,IF(CO$2&lt;=$F$1,'PianificazionePMO(CFI-ACN)'!SZ33+'PianificazionePMO(CFI-ACN)'!XC33+'PianificazionePMO(CFI-ACN)'!ABF33,CN90+$I90))</f>
        <v>0</v>
      </c>
      <c r="CP90" s="374">
        <f>IF(CP$3=1,CO90,IF(CP$2&lt;=$F$1,'PianificazionePMO(CFI-ACN)'!TA33+'PianificazionePMO(CFI-ACN)'!XD33+'PianificazionePMO(CFI-ACN)'!ABG33,CO90+$I90))</f>
        <v>0</v>
      </c>
      <c r="CQ90" s="374">
        <f>IF(CQ$3=1,CP90,IF(CQ$2&lt;=$F$1,'PianificazionePMO(CFI-ACN)'!TB33+'PianificazionePMO(CFI-ACN)'!XE33+'PianificazionePMO(CFI-ACN)'!ABH33,CP90+$I90))</f>
        <v>0</v>
      </c>
      <c r="CR90" s="374">
        <f>IF(CR$3=1,CQ90,IF(CR$2&lt;=$F$1,'PianificazionePMO(CFI-ACN)'!TC33+'PianificazionePMO(CFI-ACN)'!XF33+'PianificazionePMO(CFI-ACN)'!ABI33,CQ90+$I90))</f>
        <v>0</v>
      </c>
      <c r="CS90" s="374">
        <f>IF(CS$3=1,CR90,IF(CS$2&lt;=$F$1,'PianificazionePMO(CFI-ACN)'!TD33+'PianificazionePMO(CFI-ACN)'!XG33+'PianificazionePMO(CFI-ACN)'!ABJ33,CR90+$I90))</f>
        <v>0</v>
      </c>
      <c r="CT90" s="374">
        <f>IF(CT$3=1,CS90,IF(CT$2&lt;=$F$1,'PianificazionePMO(CFI-ACN)'!TE33+'PianificazionePMO(CFI-ACN)'!XH33+'PianificazionePMO(CFI-ACN)'!ABK33,CS90+$I90))</f>
        <v>0</v>
      </c>
      <c r="CU90" s="374">
        <f>IF(CU$3=1,CT90,IF(CU$2&lt;=$F$1,'PianificazionePMO(CFI-ACN)'!TF33+'PianificazionePMO(CFI-ACN)'!XI33+'PianificazionePMO(CFI-ACN)'!ABL33,CT90+$I90))</f>
        <v>0</v>
      </c>
      <c r="CV90" s="374">
        <f>IF(CV$3=1,CU90,IF(CV$2&lt;=$F$1,'PianificazionePMO(CFI-ACN)'!TG33+'PianificazionePMO(CFI-ACN)'!XJ33+'PianificazionePMO(CFI-ACN)'!ABM33,CU90+$I90))</f>
        <v>0</v>
      </c>
      <c r="CW90" s="374">
        <f>IF(CW$3=1,CV90,IF(CW$2&lt;=$F$1,'PianificazionePMO(CFI-ACN)'!TH33+'PianificazionePMO(CFI-ACN)'!XK33+'PianificazionePMO(CFI-ACN)'!ABN33,CV90+$I90))</f>
        <v>0</v>
      </c>
      <c r="CX90" s="374">
        <f>IF(CX$3=1,CW90,IF(CX$2&lt;=$F$1,'PianificazionePMO(CFI-ACN)'!TI33+'PianificazionePMO(CFI-ACN)'!XL33+'PianificazionePMO(CFI-ACN)'!ABO33,CW90+$I90))</f>
        <v>0</v>
      </c>
      <c r="CY90" s="374">
        <f>IF(CY$3=1,CX90,IF(CY$2&lt;=$F$1,'PianificazionePMO(CFI-ACN)'!TJ33+'PianificazionePMO(CFI-ACN)'!XM33+'PianificazionePMO(CFI-ACN)'!ABP33,CX90+$I90))</f>
        <v>0</v>
      </c>
      <c r="CZ90" s="374">
        <f>IF(CZ$3=1,CY90,IF(CZ$2&lt;=$F$1,'PianificazionePMO(CFI-ACN)'!TK33+'PianificazionePMO(CFI-ACN)'!XN33+'PianificazionePMO(CFI-ACN)'!ABQ33,CY90+$I90))</f>
        <v>0</v>
      </c>
      <c r="DA90" s="374">
        <f>IF(DA$3=1,CZ90,IF(DA$2&lt;=$F$1,'PianificazionePMO(CFI-ACN)'!TL33+'PianificazionePMO(CFI-ACN)'!XO33+'PianificazionePMO(CFI-ACN)'!ABR33,CZ90+$I90))</f>
        <v>0</v>
      </c>
      <c r="DB90" s="374">
        <f>IF(DB$3=1,DA90,IF(DB$2&lt;=$F$1,'PianificazionePMO(CFI-ACN)'!TM33+'PianificazionePMO(CFI-ACN)'!XP33+'PianificazionePMO(CFI-ACN)'!ABS33,DA90+$I90))</f>
        <v>0</v>
      </c>
      <c r="DC90" s="374">
        <f>IF(DC$3=1,DB90,IF(DC$2&lt;=$F$1,'PianificazionePMO(CFI-ACN)'!TN33+'PianificazionePMO(CFI-ACN)'!XQ33+'PianificazionePMO(CFI-ACN)'!ABT33,DB90+$I90))</f>
        <v>0</v>
      </c>
      <c r="DD90" s="374">
        <f>IF(DD$3=1,DC90,IF(DD$2&lt;=$F$1,'PianificazionePMO(CFI-ACN)'!TO33+'PianificazionePMO(CFI-ACN)'!XR33+'PianificazionePMO(CFI-ACN)'!ABU33,DC90+$I90))</f>
        <v>0</v>
      </c>
      <c r="DE90" s="374">
        <f>IF(DE$3=1,DD90,IF(DE$2&lt;=$F$1,'PianificazionePMO(CFI-ACN)'!TP33+'PianificazionePMO(CFI-ACN)'!XS33+'PianificazionePMO(CFI-ACN)'!ABV33,DD90+$I90))</f>
        <v>0</v>
      </c>
      <c r="DF90" s="374">
        <f>IF(DF$3=1,DE90,IF(DF$2&lt;=$F$1,'PianificazionePMO(CFI-ACN)'!TQ33+'PianificazionePMO(CFI-ACN)'!XT33+'PianificazionePMO(CFI-ACN)'!ABW33,DE90+$I90))</f>
        <v>0</v>
      </c>
      <c r="DG90" s="374">
        <f>IF(DG$3=1,DF90,IF(DG$2&lt;=$F$1,'PianificazionePMO(CFI-ACN)'!TR33+'PianificazionePMO(CFI-ACN)'!XU33+'PianificazionePMO(CFI-ACN)'!ABX33,DF90+$I90))</f>
        <v>0</v>
      </c>
      <c r="DH90" s="374">
        <f>IF(DH$3=1,DG90,IF(DH$2&lt;=$F$1,'PianificazionePMO(CFI-ACN)'!TS33+'PianificazionePMO(CFI-ACN)'!XV33+'PianificazionePMO(CFI-ACN)'!ABY33,DG90+$I90))</f>
        <v>0</v>
      </c>
      <c r="DI90" s="374">
        <f>IF(DI$3=1,DH90,IF(DI$2&lt;=$F$1,'PianificazionePMO(CFI-ACN)'!TT33+'PianificazionePMO(CFI-ACN)'!XW33+'PianificazionePMO(CFI-ACN)'!ABZ33,DH90+$I90))</f>
        <v>0</v>
      </c>
      <c r="DJ90" s="374">
        <f>IF(DJ$3=1,DI90,IF(DJ$2&lt;=$F$1,'PianificazionePMO(CFI-ACN)'!TU33+'PianificazionePMO(CFI-ACN)'!XX33+'PianificazionePMO(CFI-ACN)'!ACA33,DI90+$I90))</f>
        <v>0</v>
      </c>
      <c r="DK90" s="374"/>
      <c r="DL90" s="374"/>
      <c r="DM90" s="374"/>
      <c r="DN90" s="371"/>
      <c r="DO90" s="371"/>
      <c r="DP90" s="371"/>
      <c r="DQ90" s="371"/>
      <c r="DR90" s="371"/>
      <c r="DS90" s="371"/>
      <c r="DT90" s="371"/>
      <c r="DU90" s="371"/>
      <c r="DV90" s="371"/>
      <c r="DW90" s="371"/>
      <c r="DX90" s="371"/>
      <c r="DY90" s="371"/>
      <c r="DZ90" s="371"/>
      <c r="EA90" s="371"/>
      <c r="EB90" s="371"/>
      <c r="EC90" s="371"/>
      <c r="ED90" s="371"/>
      <c r="EE90" s="371"/>
      <c r="EF90" s="371"/>
      <c r="EG90" s="371"/>
      <c r="EH90" s="371"/>
      <c r="EI90" s="371"/>
      <c r="EJ90" s="371"/>
      <c r="EK90" s="371"/>
      <c r="EL90" s="371"/>
      <c r="EM90" s="371"/>
      <c r="EN90" s="371"/>
      <c r="EO90" s="371"/>
      <c r="EP90" s="371"/>
      <c r="EQ90" s="371"/>
      <c r="ER90" s="371"/>
      <c r="ES90" s="371"/>
      <c r="ET90" s="371"/>
      <c r="EU90" s="371"/>
      <c r="EV90" s="371"/>
      <c r="EW90" s="371"/>
      <c r="EX90" s="371"/>
      <c r="EY90" s="371"/>
      <c r="EZ90" s="371"/>
      <c r="FA90" s="371"/>
      <c r="FB90" s="371"/>
      <c r="FC90" s="371"/>
      <c r="FD90" s="371"/>
      <c r="FE90" s="371"/>
      <c r="FF90" s="371"/>
      <c r="FG90" s="371"/>
      <c r="FH90" s="371"/>
      <c r="FI90" s="371"/>
      <c r="FJ90" s="371"/>
    </row>
    <row r="91" spans="1:166" outlineLevel="1">
      <c r="A91" s="824"/>
      <c r="B91" s="362">
        <f t="shared" si="39"/>
        <v>0</v>
      </c>
      <c r="C91" s="362">
        <f t="shared" si="40"/>
        <v>0</v>
      </c>
      <c r="D91" s="362">
        <f t="shared" si="41"/>
        <v>0</v>
      </c>
      <c r="E91" s="369"/>
      <c r="F91" s="370"/>
      <c r="G91" s="369"/>
      <c r="H91" s="378"/>
      <c r="N91" s="374">
        <f>IF(N$3=1,M91,IF(N$2&lt;=$F$1,'PianificazionePMO(CFI-ACN)'!PY34+'PianificazionePMO(CFI-ACN)'!UB34+'PianificazionePMO(CFI-ACN)'!YE34,M91+$I91))</f>
        <v>0</v>
      </c>
      <c r="O91" s="374">
        <f>IF(O$3=1,N91,IF(O$2&lt;=$F$1,'PianificazionePMO(CFI-ACN)'!PZ34+'PianificazionePMO(CFI-ACN)'!UC34+'PianificazionePMO(CFI-ACN)'!YF34,N91+$I91))</f>
        <v>0</v>
      </c>
      <c r="P91" s="374">
        <f>IF(P$3=1,O91,IF(P$2&lt;=$F$1,'PianificazionePMO(CFI-ACN)'!QA34+'PianificazionePMO(CFI-ACN)'!UD34+'PianificazionePMO(CFI-ACN)'!YG34,O91+$I91))</f>
        <v>0</v>
      </c>
      <c r="Q91" s="374">
        <f>IF(Q$3=1,P91,IF(Q$2&lt;=$F$1,'PianificazionePMO(CFI-ACN)'!QB34+'PianificazionePMO(CFI-ACN)'!UE34+'PianificazionePMO(CFI-ACN)'!YH34,P91+$I91))</f>
        <v>0</v>
      </c>
      <c r="R91" s="374">
        <f>IF(R$3=1,Q91,IF(R$2&lt;=$F$1,'PianificazionePMO(CFI-ACN)'!QC34+'PianificazionePMO(CFI-ACN)'!UF34+'PianificazionePMO(CFI-ACN)'!YI34,Q91+$I91))</f>
        <v>0</v>
      </c>
      <c r="S91" s="374">
        <f>IF(S$3=1,R91,IF(S$2&lt;=$F$1,'PianificazionePMO(CFI-ACN)'!QD34+'PianificazionePMO(CFI-ACN)'!UG34+'PianificazionePMO(CFI-ACN)'!YJ34,R91+$I91))</f>
        <v>0</v>
      </c>
      <c r="T91" s="374">
        <f>IF(T$3=1,S91,IF(T$2&lt;=$F$1,'PianificazionePMO(CFI-ACN)'!QE34+'PianificazionePMO(CFI-ACN)'!UH34+'PianificazionePMO(CFI-ACN)'!YK34,S91+$I91))</f>
        <v>0</v>
      </c>
      <c r="U91" s="374">
        <f>IF(U$3=1,T91,IF(U$2&lt;=$F$1,'PianificazionePMO(CFI-ACN)'!QF34+'PianificazionePMO(CFI-ACN)'!UI34+'PianificazionePMO(CFI-ACN)'!YL34,T91+$I91))</f>
        <v>0</v>
      </c>
      <c r="V91" s="374">
        <f>IF(V$3=1,U91,IF(V$2&lt;=$F$1,'PianificazionePMO(CFI-ACN)'!QG34+'PianificazionePMO(CFI-ACN)'!UJ34+'PianificazionePMO(CFI-ACN)'!YM34,U91+$I91))</f>
        <v>0</v>
      </c>
      <c r="W91" s="374">
        <f>IF(W$3=1,V91,IF(W$2&lt;=$F$1,'PianificazionePMO(CFI-ACN)'!QH34+'PianificazionePMO(CFI-ACN)'!UK34+'PianificazionePMO(CFI-ACN)'!YN34,V91+$I91))</f>
        <v>0</v>
      </c>
      <c r="X91" s="374">
        <f>IF(X$3=1,W91,IF(X$2&lt;=$F$1,'PianificazionePMO(CFI-ACN)'!QI34+'PianificazionePMO(CFI-ACN)'!UL34+'PianificazionePMO(CFI-ACN)'!YO34,W91+$I91))</f>
        <v>0</v>
      </c>
      <c r="Y91" s="374">
        <f>IF(Y$3=1,X91,IF(Y$2&lt;=$F$1,'PianificazionePMO(CFI-ACN)'!QJ34+'PianificazionePMO(CFI-ACN)'!UM34+'PianificazionePMO(CFI-ACN)'!YP34,X91+$I91))</f>
        <v>0</v>
      </c>
      <c r="Z91" s="374">
        <f>IF(Z$3=1,Y91,IF(Z$2&lt;=$F$1,'PianificazionePMO(CFI-ACN)'!QK34+'PianificazionePMO(CFI-ACN)'!UN34+'PianificazionePMO(CFI-ACN)'!YQ34,Y91+$I91))</f>
        <v>0</v>
      </c>
      <c r="AA91" s="374">
        <f>IF(AA$3=1,Z91,IF(AA$2&lt;=$F$1,'PianificazionePMO(CFI-ACN)'!QL34+'PianificazionePMO(CFI-ACN)'!UO34+'PianificazionePMO(CFI-ACN)'!YR34,Z91+$I91))</f>
        <v>0</v>
      </c>
      <c r="AB91" s="374">
        <f>IF(AB$3=1,AA91,IF(AB$2&lt;=$F$1,'PianificazionePMO(CFI-ACN)'!QM34+'PianificazionePMO(CFI-ACN)'!UP34+'PianificazionePMO(CFI-ACN)'!YS34,AA91+$I91))</f>
        <v>0</v>
      </c>
      <c r="AC91" s="374">
        <f>IF(AC$3=1,AB91,IF(AC$2&lt;=$F$1,'PianificazionePMO(CFI-ACN)'!QN34+'PianificazionePMO(CFI-ACN)'!UQ34+'PianificazionePMO(CFI-ACN)'!YT34,AB91+$I91))</f>
        <v>0</v>
      </c>
      <c r="AD91" s="374">
        <f>IF(AD$3=1,AC91,IF(AD$2&lt;=$F$1,'PianificazionePMO(CFI-ACN)'!QO34+'PianificazionePMO(CFI-ACN)'!UR34+'PianificazionePMO(CFI-ACN)'!YU34,AC91+$I91))</f>
        <v>0</v>
      </c>
      <c r="AE91" s="374">
        <f>IF(AE$3=1,AD91,IF(AE$2&lt;=$F$1,'PianificazionePMO(CFI-ACN)'!QP34+'PianificazionePMO(CFI-ACN)'!US34+'PianificazionePMO(CFI-ACN)'!YV34,AD91+$I91))</f>
        <v>0</v>
      </c>
      <c r="AF91" s="374">
        <f>IF(AF$3=1,AE91,IF(AF$2&lt;=$F$1,'PianificazionePMO(CFI-ACN)'!QQ34+'PianificazionePMO(CFI-ACN)'!UT34+'PianificazionePMO(CFI-ACN)'!YW34,AE91+$I91))</f>
        <v>0</v>
      </c>
      <c r="AG91" s="374">
        <f>IF(AG$3=1,AF91,IF(AG$2&lt;=$F$1,'PianificazionePMO(CFI-ACN)'!QR34+'PianificazionePMO(CFI-ACN)'!UU34+'PianificazionePMO(CFI-ACN)'!YX34,AF91+$I91))</f>
        <v>0</v>
      </c>
      <c r="AH91" s="374">
        <f>IF(AH$3=1,AG91,IF(AH$2&lt;=$F$1,'PianificazionePMO(CFI-ACN)'!QS34+'PianificazionePMO(CFI-ACN)'!UV34+'PianificazionePMO(CFI-ACN)'!YY34,AG91+$I91))</f>
        <v>0</v>
      </c>
      <c r="AI91" s="374">
        <f>IF(AI$3=1,AH91,IF(AI$2&lt;=$F$1,'PianificazionePMO(CFI-ACN)'!QT34+'PianificazionePMO(CFI-ACN)'!UW34+'PianificazionePMO(CFI-ACN)'!YZ34,AH91+$I91))</f>
        <v>0</v>
      </c>
      <c r="AJ91" s="374">
        <f>IF(AJ$3=1,AI91,IF(AJ$2&lt;=$F$1,'PianificazionePMO(CFI-ACN)'!QU34+'PianificazionePMO(CFI-ACN)'!UX34+'PianificazionePMO(CFI-ACN)'!ZA34,AI91+$I91))</f>
        <v>0</v>
      </c>
      <c r="AK91" s="374">
        <f>IF(AK$3=1,AJ91,IF(AK$2&lt;=$F$1,'PianificazionePMO(CFI-ACN)'!QV34+'PianificazionePMO(CFI-ACN)'!UY34+'PianificazionePMO(CFI-ACN)'!ZB34,AJ91+$I91))</f>
        <v>0</v>
      </c>
      <c r="AL91" s="374">
        <f>IF(AL$3=1,AK91,IF(AL$2&lt;=$F$1,'PianificazionePMO(CFI-ACN)'!QW34+'PianificazionePMO(CFI-ACN)'!UZ34+'PianificazionePMO(CFI-ACN)'!ZC34,AK91+$I91))</f>
        <v>0</v>
      </c>
      <c r="AM91" s="374">
        <f>IF(AM$3=1,AL91,IF(AM$2&lt;=$F$1,'PianificazionePMO(CFI-ACN)'!QX34+'PianificazionePMO(CFI-ACN)'!VA34+'PianificazionePMO(CFI-ACN)'!ZD34,AL91+$I91))</f>
        <v>0</v>
      </c>
      <c r="AN91" s="374">
        <f>IF(AN$3=1,AM91,IF(AN$2&lt;=$F$1,'PianificazionePMO(CFI-ACN)'!QY34+'PianificazionePMO(CFI-ACN)'!VB34+'PianificazionePMO(CFI-ACN)'!ZE34,AM91+$I91))</f>
        <v>0</v>
      </c>
      <c r="AO91" s="374">
        <f>IF(AO$3=1,AN91,IF(AO$2&lt;=$F$1,'PianificazionePMO(CFI-ACN)'!QZ34+'PianificazionePMO(CFI-ACN)'!VC34+'PianificazionePMO(CFI-ACN)'!ZF34,AN91+$I91))</f>
        <v>0</v>
      </c>
      <c r="AP91" s="374">
        <f>IF(AP$3=1,AO91,IF(AP$2&lt;=$F$1,'PianificazionePMO(CFI-ACN)'!RA34+'PianificazionePMO(CFI-ACN)'!VD34+'PianificazionePMO(CFI-ACN)'!ZG34,AO91+$I91))</f>
        <v>0</v>
      </c>
      <c r="AQ91" s="374">
        <f>IF(AQ$3=1,AP91,IF(AQ$2&lt;=$F$1,'PianificazionePMO(CFI-ACN)'!RB34+'PianificazionePMO(CFI-ACN)'!VE34+'PianificazionePMO(CFI-ACN)'!ZH34,AP91+$I91))</f>
        <v>0</v>
      </c>
      <c r="AR91" s="374">
        <f>IF(AR$3=1,AQ91,IF(AR$2&lt;=$F$1,'PianificazionePMO(CFI-ACN)'!RC34+'PianificazionePMO(CFI-ACN)'!VF34+'PianificazionePMO(CFI-ACN)'!ZI34,AQ91+$I91))</f>
        <v>0</v>
      </c>
      <c r="AS91" s="374">
        <f>IF(AS$3=1,AR91,IF(AS$2&lt;=$F$1,'PianificazionePMO(CFI-ACN)'!RD34+'PianificazionePMO(CFI-ACN)'!VG34+'PianificazionePMO(CFI-ACN)'!ZJ34,AR91+$I91))</f>
        <v>0</v>
      </c>
      <c r="AT91" s="374">
        <f>IF(AT$3=1,AS91,IF(AT$2&lt;=$F$1,'PianificazionePMO(CFI-ACN)'!RE34+'PianificazionePMO(CFI-ACN)'!VH34+'PianificazionePMO(CFI-ACN)'!ZK34,AS91+$I91))</f>
        <v>0</v>
      </c>
      <c r="AU91" s="374">
        <f>IF(AU$3=1,AT91,IF(AU$2&lt;=$F$1,'PianificazionePMO(CFI-ACN)'!RF34+'PianificazionePMO(CFI-ACN)'!VI34+'PianificazionePMO(CFI-ACN)'!ZL34,AT91+$I91))</f>
        <v>0</v>
      </c>
      <c r="AV91" s="374">
        <f>IF(AV$3=1,AU91,IF(AV$2&lt;=$F$1,'PianificazionePMO(CFI-ACN)'!RG34+'PianificazionePMO(CFI-ACN)'!VJ34+'PianificazionePMO(CFI-ACN)'!ZM34,AU91+$I91))</f>
        <v>0</v>
      </c>
      <c r="AW91" s="374">
        <f>IF(AW$3=1,AV91,IF(AW$2&lt;=$F$1,'PianificazionePMO(CFI-ACN)'!RH34+'PianificazionePMO(CFI-ACN)'!VK34+'PianificazionePMO(CFI-ACN)'!ZN34,AV91+$I91))</f>
        <v>0</v>
      </c>
      <c r="AX91" s="374">
        <f>IF(AX$3=1,AW91,IF(AX$2&lt;=$F$1,'PianificazionePMO(CFI-ACN)'!RI34+'PianificazionePMO(CFI-ACN)'!VL34+'PianificazionePMO(CFI-ACN)'!ZO34,AW91+$I91))</f>
        <v>0</v>
      </c>
      <c r="AY91" s="374">
        <f>IF(AY$3=1,AX91,IF(AY$2&lt;=$F$1,'PianificazionePMO(CFI-ACN)'!RJ34+'PianificazionePMO(CFI-ACN)'!VM34+'PianificazionePMO(CFI-ACN)'!ZP34,AX91+$I91))</f>
        <v>0</v>
      </c>
      <c r="AZ91" s="374">
        <f>IF(AZ$3=1,AY91,IF(AZ$2&lt;=$F$1,'PianificazionePMO(CFI-ACN)'!RK34+'PianificazionePMO(CFI-ACN)'!VN34+'PianificazionePMO(CFI-ACN)'!ZQ34,AY91+$I91))</f>
        <v>0</v>
      </c>
      <c r="BA91" s="374">
        <f>IF(BA$3=1,AZ91,IF(BA$2&lt;=$F$1,'PianificazionePMO(CFI-ACN)'!RL34+'PianificazionePMO(CFI-ACN)'!VO34+'PianificazionePMO(CFI-ACN)'!ZR34,AZ91+$I91))</f>
        <v>0</v>
      </c>
      <c r="BB91" s="374">
        <f>IF(BB$3=1,BA91,IF(BB$2&lt;=$F$1,'PianificazionePMO(CFI-ACN)'!RM34+'PianificazionePMO(CFI-ACN)'!VP34+'PianificazionePMO(CFI-ACN)'!ZS34,BA91+$I91))</f>
        <v>0</v>
      </c>
      <c r="BC91" s="374">
        <f>IF(BC$3=1,BB91,IF(BC$2&lt;=$F$1,'PianificazionePMO(CFI-ACN)'!RN34+'PianificazionePMO(CFI-ACN)'!VQ34+'PianificazionePMO(CFI-ACN)'!ZT34,BB91+$I91))</f>
        <v>0</v>
      </c>
      <c r="BD91" s="374">
        <f>IF(BD$3=1,BC91,IF(BD$2&lt;=$F$1,'PianificazionePMO(CFI-ACN)'!RO34+'PianificazionePMO(CFI-ACN)'!VR34+'PianificazionePMO(CFI-ACN)'!ZU34,BC91+$I91))</f>
        <v>0</v>
      </c>
      <c r="BE91" s="374">
        <f>IF(BE$3=1,BD91,IF(BE$2&lt;=$F$1,'PianificazionePMO(CFI-ACN)'!RP34+'PianificazionePMO(CFI-ACN)'!VS34+'PianificazionePMO(CFI-ACN)'!ZV34,BD91+$I91))</f>
        <v>0</v>
      </c>
      <c r="BF91" s="374">
        <f>IF(BF$3=1,BE91,IF(BF$2&lt;=$F$1,'PianificazionePMO(CFI-ACN)'!RQ34+'PianificazionePMO(CFI-ACN)'!VT34+'PianificazionePMO(CFI-ACN)'!ZW34,BE91+$I91))</f>
        <v>0</v>
      </c>
      <c r="BG91" s="374">
        <f>IF(BG$3=1,BF91,IF(BG$2&lt;=$F$1,'PianificazionePMO(CFI-ACN)'!RR34+'PianificazionePMO(CFI-ACN)'!VU34+'PianificazionePMO(CFI-ACN)'!ZX34,BF91+$I91))</f>
        <v>0</v>
      </c>
      <c r="BH91" s="374">
        <f>IF(BH$3=1,BG91,IF(BH$2&lt;=$F$1,'PianificazionePMO(CFI-ACN)'!RS34+'PianificazionePMO(CFI-ACN)'!VV34+'PianificazionePMO(CFI-ACN)'!ZY34,BG91+$I91))</f>
        <v>0</v>
      </c>
      <c r="BI91" s="374">
        <f>IF(BI$3=1,BH91,IF(BI$2&lt;=$F$1,'PianificazionePMO(CFI-ACN)'!RT34+'PianificazionePMO(CFI-ACN)'!VW34+'PianificazionePMO(CFI-ACN)'!ZZ34,BH91+$I91))</f>
        <v>0</v>
      </c>
      <c r="BJ91" s="374">
        <f>IF(BJ$3=1,BI91,IF(BJ$2&lt;=$F$1,'PianificazionePMO(CFI-ACN)'!RU34+'PianificazionePMO(CFI-ACN)'!VX34+'PianificazionePMO(CFI-ACN)'!AAA34,BI91+$I91))</f>
        <v>0</v>
      </c>
      <c r="BK91" s="374">
        <f>IF(BK$3=1,BJ91,IF(BK$2&lt;=$F$1,'PianificazionePMO(CFI-ACN)'!RV34+'PianificazionePMO(CFI-ACN)'!VY34+'PianificazionePMO(CFI-ACN)'!AAB34,BJ91+$I91))</f>
        <v>0</v>
      </c>
      <c r="BL91" s="374">
        <f>IF(BL$3=1,BK91,IF(BL$2&lt;=$F$1,'PianificazionePMO(CFI-ACN)'!RW34+'PianificazionePMO(CFI-ACN)'!VZ34+'PianificazionePMO(CFI-ACN)'!AAC34,BK91+$I91))</f>
        <v>0</v>
      </c>
      <c r="BM91" s="374">
        <f>IF(BM$3=1,BL91,IF(BM$2&lt;=$F$1,'PianificazionePMO(CFI-ACN)'!RX34+'PianificazionePMO(CFI-ACN)'!WA34+'PianificazionePMO(CFI-ACN)'!AAD34,BL91+$I91))</f>
        <v>0</v>
      </c>
      <c r="BN91" s="374">
        <f>IF(BN$3=1,BM91,IF(BN$2&lt;=$F$1,'PianificazionePMO(CFI-ACN)'!RY34+'PianificazionePMO(CFI-ACN)'!WB34+'PianificazionePMO(CFI-ACN)'!AAE34,BM91+$I91))</f>
        <v>0</v>
      </c>
      <c r="BO91" s="374">
        <f>IF(BO$3=1,BN91,IF(BO$2&lt;=$F$1,'PianificazionePMO(CFI-ACN)'!RZ34+'PianificazionePMO(CFI-ACN)'!WC34+'PianificazionePMO(CFI-ACN)'!AAF34,BN91+$I91))</f>
        <v>0</v>
      </c>
      <c r="BP91" s="374">
        <f>IF(BP$3=1,BO91,IF(BP$2&lt;=$F$1,'PianificazionePMO(CFI-ACN)'!SA34+'PianificazionePMO(CFI-ACN)'!WD34+'PianificazionePMO(CFI-ACN)'!AAG34,BO91+$I91))</f>
        <v>0</v>
      </c>
      <c r="BQ91" s="374">
        <f>IF(BQ$3=1,BP91,IF(BQ$2&lt;=$F$1,'PianificazionePMO(CFI-ACN)'!SB34+'PianificazionePMO(CFI-ACN)'!WE34+'PianificazionePMO(CFI-ACN)'!AAH34,BP91+$I91))</f>
        <v>0</v>
      </c>
      <c r="BR91" s="374">
        <f>IF(BR$3=1,BQ91,IF(BR$2&lt;=$F$1,'PianificazionePMO(CFI-ACN)'!SC34+'PianificazionePMO(CFI-ACN)'!WF34+'PianificazionePMO(CFI-ACN)'!AAI34,BQ91+$I91))</f>
        <v>0</v>
      </c>
      <c r="BS91" s="374">
        <f>IF(BS$3=1,BR91,IF(BS$2&lt;=$F$1,'PianificazionePMO(CFI-ACN)'!SD34+'PianificazionePMO(CFI-ACN)'!WG34+'PianificazionePMO(CFI-ACN)'!AAJ34,BR91+$I91))</f>
        <v>0</v>
      </c>
      <c r="BT91" s="374">
        <f>IF(BT$3=1,BS91,IF(BT$2&lt;=$F$1,'PianificazionePMO(CFI-ACN)'!SE34+'PianificazionePMO(CFI-ACN)'!WH34+'PianificazionePMO(CFI-ACN)'!AAK34,BS91+$I91))</f>
        <v>0</v>
      </c>
      <c r="BU91" s="374">
        <f>IF(BU$3=1,BT91,IF(BU$2&lt;=$F$1,'PianificazionePMO(CFI-ACN)'!SF34+'PianificazionePMO(CFI-ACN)'!WI34+'PianificazionePMO(CFI-ACN)'!AAL34,BT91+$I91))</f>
        <v>0</v>
      </c>
      <c r="BV91" s="374">
        <f>IF(BV$3=1,BU91,IF(BV$2&lt;=$F$1,'PianificazionePMO(CFI-ACN)'!SG34+'PianificazionePMO(CFI-ACN)'!WJ34+'PianificazionePMO(CFI-ACN)'!AAM34,BU91+$I91))</f>
        <v>0</v>
      </c>
      <c r="BW91" s="374">
        <f>IF(BW$3=1,BV91,IF(BW$2&lt;=$F$1,'PianificazionePMO(CFI-ACN)'!SH34+'PianificazionePMO(CFI-ACN)'!WK34+'PianificazionePMO(CFI-ACN)'!AAN34,BV91+$I91))</f>
        <v>0</v>
      </c>
      <c r="BX91" s="374">
        <f>IF(BX$3=1,BW91,IF(BX$2&lt;=$F$1,'PianificazionePMO(CFI-ACN)'!SI34+'PianificazionePMO(CFI-ACN)'!WL34+'PianificazionePMO(CFI-ACN)'!AAO34,BW91+$I91))</f>
        <v>0</v>
      </c>
      <c r="BY91" s="374">
        <f>IF(BY$3=1,BX91,IF(BY$2&lt;=$F$1,'PianificazionePMO(CFI-ACN)'!SJ34+'PianificazionePMO(CFI-ACN)'!WM34+'PianificazionePMO(CFI-ACN)'!AAP34,BX91+$I91))</f>
        <v>0</v>
      </c>
      <c r="BZ91" s="374">
        <f>IF(BZ$3=1,BY91,IF(BZ$2&lt;=$F$1,'PianificazionePMO(CFI-ACN)'!SK34+'PianificazionePMO(CFI-ACN)'!WN34+'PianificazionePMO(CFI-ACN)'!AAQ34,BY91+$I91))</f>
        <v>0</v>
      </c>
      <c r="CA91" s="374">
        <f>IF(CA$3=1,BZ91,IF(CA$2&lt;=$F$1,'PianificazionePMO(CFI-ACN)'!SL34+'PianificazionePMO(CFI-ACN)'!WO34+'PianificazionePMO(CFI-ACN)'!AAR34,BZ91+$I91))</f>
        <v>0</v>
      </c>
      <c r="CB91" s="374">
        <f>IF(CB$3=1,CA91,IF(CB$2&lt;=$F$1,'PianificazionePMO(CFI-ACN)'!SM34+'PianificazionePMO(CFI-ACN)'!WP34+'PianificazionePMO(CFI-ACN)'!AAS34,CA91+$I91))</f>
        <v>0</v>
      </c>
      <c r="CC91" s="374">
        <f>IF(CC$3=1,CB91,IF(CC$2&lt;=$F$1,'PianificazionePMO(CFI-ACN)'!SN34+'PianificazionePMO(CFI-ACN)'!WQ34+'PianificazionePMO(CFI-ACN)'!AAT34,CB91+$I91))</f>
        <v>0</v>
      </c>
      <c r="CD91" s="374">
        <f>IF(CD$3=1,CC91,IF(CD$2&lt;=$F$1,'PianificazionePMO(CFI-ACN)'!SO34+'PianificazionePMO(CFI-ACN)'!WR34+'PianificazionePMO(CFI-ACN)'!AAU34,CC91+$I91))</f>
        <v>0</v>
      </c>
      <c r="CE91" s="374">
        <f>IF(CE$3=1,CD91,IF(CE$2&lt;=$F$1,'PianificazionePMO(CFI-ACN)'!SP34+'PianificazionePMO(CFI-ACN)'!WS34+'PianificazionePMO(CFI-ACN)'!AAV34,CD91+$I91))</f>
        <v>0</v>
      </c>
      <c r="CF91" s="374">
        <f>IF(CF$3=1,CE91,IF(CF$2&lt;=$F$1,'PianificazionePMO(CFI-ACN)'!SQ34+'PianificazionePMO(CFI-ACN)'!WT34+'PianificazionePMO(CFI-ACN)'!AAW34,CE91+$I91))</f>
        <v>0</v>
      </c>
      <c r="CG91" s="374">
        <f>IF(CG$3=1,CF91,IF(CG$2&lt;=$F$1,'PianificazionePMO(CFI-ACN)'!SR34+'PianificazionePMO(CFI-ACN)'!WU34+'PianificazionePMO(CFI-ACN)'!AAX34,CF91+$I91))</f>
        <v>0</v>
      </c>
      <c r="CH91" s="374">
        <f>IF(CH$3=1,CG91,IF(CH$2&lt;=$F$1,'PianificazionePMO(CFI-ACN)'!SS34+'PianificazionePMO(CFI-ACN)'!WV34+'PianificazionePMO(CFI-ACN)'!AAY34,CG91+$I91))</f>
        <v>0</v>
      </c>
      <c r="CI91" s="374">
        <f>IF(CI$3=1,CH91,IF(CI$2&lt;=$F$1,'PianificazionePMO(CFI-ACN)'!ST34+'PianificazionePMO(CFI-ACN)'!WW34+'PianificazionePMO(CFI-ACN)'!AAZ34,CH91+$I91))</f>
        <v>0</v>
      </c>
      <c r="CJ91" s="374">
        <f>IF(CJ$3=1,CI91,IF(CJ$2&lt;=$F$1,'PianificazionePMO(CFI-ACN)'!SU34+'PianificazionePMO(CFI-ACN)'!WX34+'PianificazionePMO(CFI-ACN)'!ABA34,CI91+$I91))</f>
        <v>0</v>
      </c>
      <c r="CK91" s="374">
        <f>IF(CK$3=1,CJ91,IF(CK$2&lt;=$F$1,'PianificazionePMO(CFI-ACN)'!SV34+'PianificazionePMO(CFI-ACN)'!WY34+'PianificazionePMO(CFI-ACN)'!ABB34,CJ91+$I91))</f>
        <v>0</v>
      </c>
      <c r="CL91" s="374">
        <f>IF(CL$3=1,CK91,IF(CL$2&lt;=$F$1,'PianificazionePMO(CFI-ACN)'!SW34+'PianificazionePMO(CFI-ACN)'!WZ34+'PianificazionePMO(CFI-ACN)'!ABC34,CK91+$I91))</f>
        <v>0</v>
      </c>
      <c r="CM91" s="374">
        <f>IF(CM$3=1,CL91,IF(CM$2&lt;=$F$1,'PianificazionePMO(CFI-ACN)'!SX34+'PianificazionePMO(CFI-ACN)'!XA34+'PianificazionePMO(CFI-ACN)'!ABD34,CL91+$I91))</f>
        <v>0</v>
      </c>
      <c r="CN91" s="374">
        <f>IF(CN$3=1,CM91,IF(CN$2&lt;=$F$1,'PianificazionePMO(CFI-ACN)'!SY34+'PianificazionePMO(CFI-ACN)'!XB34+'PianificazionePMO(CFI-ACN)'!ABE34,CM91+$I91))</f>
        <v>0</v>
      </c>
      <c r="CO91" s="374">
        <f>IF(CO$3=1,CN91,IF(CO$2&lt;=$F$1,'PianificazionePMO(CFI-ACN)'!SZ34+'PianificazionePMO(CFI-ACN)'!XC34+'PianificazionePMO(CFI-ACN)'!ABF34,CN91+$I91))</f>
        <v>0</v>
      </c>
      <c r="CP91" s="374">
        <f>IF(CP$3=1,CO91,IF(CP$2&lt;=$F$1,'PianificazionePMO(CFI-ACN)'!TA34+'PianificazionePMO(CFI-ACN)'!XD34+'PianificazionePMO(CFI-ACN)'!ABG34,CO91+$I91))</f>
        <v>0</v>
      </c>
      <c r="CQ91" s="374">
        <f>IF(CQ$3=1,CP91,IF(CQ$2&lt;=$F$1,'PianificazionePMO(CFI-ACN)'!TB34+'PianificazionePMO(CFI-ACN)'!XE34+'PianificazionePMO(CFI-ACN)'!ABH34,CP91+$I91))</f>
        <v>0</v>
      </c>
      <c r="CR91" s="374">
        <f>IF(CR$3=1,CQ91,IF(CR$2&lt;=$F$1,'PianificazionePMO(CFI-ACN)'!TC34+'PianificazionePMO(CFI-ACN)'!XF34+'PianificazionePMO(CFI-ACN)'!ABI34,CQ91+$I91))</f>
        <v>0</v>
      </c>
      <c r="CS91" s="374">
        <f>IF(CS$3=1,CR91,IF(CS$2&lt;=$F$1,'PianificazionePMO(CFI-ACN)'!TD34+'PianificazionePMO(CFI-ACN)'!XG34+'PianificazionePMO(CFI-ACN)'!ABJ34,CR91+$I91))</f>
        <v>0</v>
      </c>
      <c r="CT91" s="374">
        <f>IF(CT$3=1,CS91,IF(CT$2&lt;=$F$1,'PianificazionePMO(CFI-ACN)'!TE34+'PianificazionePMO(CFI-ACN)'!XH34+'PianificazionePMO(CFI-ACN)'!ABK34,CS91+$I91))</f>
        <v>0</v>
      </c>
      <c r="CU91" s="374">
        <f>IF(CU$3=1,CT91,IF(CU$2&lt;=$F$1,'PianificazionePMO(CFI-ACN)'!TF34+'PianificazionePMO(CFI-ACN)'!XI34+'PianificazionePMO(CFI-ACN)'!ABL34,CT91+$I91))</f>
        <v>0</v>
      </c>
      <c r="CV91" s="374">
        <f>IF(CV$3=1,CU91,IF(CV$2&lt;=$F$1,'PianificazionePMO(CFI-ACN)'!TG34+'PianificazionePMO(CFI-ACN)'!XJ34+'PianificazionePMO(CFI-ACN)'!ABM34,CU91+$I91))</f>
        <v>0</v>
      </c>
      <c r="CW91" s="374">
        <f>IF(CW$3=1,CV91,IF(CW$2&lt;=$F$1,'PianificazionePMO(CFI-ACN)'!TH34+'PianificazionePMO(CFI-ACN)'!XK34+'PianificazionePMO(CFI-ACN)'!ABN34,CV91+$I91))</f>
        <v>0</v>
      </c>
      <c r="CX91" s="374">
        <f>IF(CX$3=1,CW91,IF(CX$2&lt;=$F$1,'PianificazionePMO(CFI-ACN)'!TI34+'PianificazionePMO(CFI-ACN)'!XL34+'PianificazionePMO(CFI-ACN)'!ABO34,CW91+$I91))</f>
        <v>0</v>
      </c>
      <c r="CY91" s="374">
        <f>IF(CY$3=1,CX91,IF(CY$2&lt;=$F$1,'PianificazionePMO(CFI-ACN)'!TJ34+'PianificazionePMO(CFI-ACN)'!XM34+'PianificazionePMO(CFI-ACN)'!ABP34,CX91+$I91))</f>
        <v>0</v>
      </c>
      <c r="CZ91" s="374">
        <f>IF(CZ$3=1,CY91,IF(CZ$2&lt;=$F$1,'PianificazionePMO(CFI-ACN)'!TK34+'PianificazionePMO(CFI-ACN)'!XN34+'PianificazionePMO(CFI-ACN)'!ABQ34,CY91+$I91))</f>
        <v>0</v>
      </c>
      <c r="DA91" s="374">
        <f>IF(DA$3=1,CZ91,IF(DA$2&lt;=$F$1,'PianificazionePMO(CFI-ACN)'!TL34+'PianificazionePMO(CFI-ACN)'!XO34+'PianificazionePMO(CFI-ACN)'!ABR34,CZ91+$I91))</f>
        <v>0</v>
      </c>
      <c r="DB91" s="374">
        <f>IF(DB$3=1,DA91,IF(DB$2&lt;=$F$1,'PianificazionePMO(CFI-ACN)'!TM34+'PianificazionePMO(CFI-ACN)'!XP34+'PianificazionePMO(CFI-ACN)'!ABS34,DA91+$I91))</f>
        <v>0</v>
      </c>
      <c r="DC91" s="374">
        <f>IF(DC$3=1,DB91,IF(DC$2&lt;=$F$1,'PianificazionePMO(CFI-ACN)'!TN34+'PianificazionePMO(CFI-ACN)'!XQ34+'PianificazionePMO(CFI-ACN)'!ABT34,DB91+$I91))</f>
        <v>0</v>
      </c>
      <c r="DD91" s="374">
        <f>IF(DD$3=1,DC91,IF(DD$2&lt;=$F$1,'PianificazionePMO(CFI-ACN)'!TO34+'PianificazionePMO(CFI-ACN)'!XR34+'PianificazionePMO(CFI-ACN)'!ABU34,DC91+$I91))</f>
        <v>0</v>
      </c>
      <c r="DE91" s="374">
        <f>IF(DE$3=1,DD91,IF(DE$2&lt;=$F$1,'PianificazionePMO(CFI-ACN)'!TP34+'PianificazionePMO(CFI-ACN)'!XS34+'PianificazionePMO(CFI-ACN)'!ABV34,DD91+$I91))</f>
        <v>0</v>
      </c>
      <c r="DF91" s="374">
        <f>IF(DF$3=1,DE91,IF(DF$2&lt;=$F$1,'PianificazionePMO(CFI-ACN)'!TQ34+'PianificazionePMO(CFI-ACN)'!XT34+'PianificazionePMO(CFI-ACN)'!ABW34,DE91+$I91))</f>
        <v>0</v>
      </c>
      <c r="DG91" s="374">
        <f>IF(DG$3=1,DF91,IF(DG$2&lt;=$F$1,'PianificazionePMO(CFI-ACN)'!TR34+'PianificazionePMO(CFI-ACN)'!XU34+'PianificazionePMO(CFI-ACN)'!ABX34,DF91+$I91))</f>
        <v>0</v>
      </c>
      <c r="DH91" s="374">
        <f>IF(DH$3=1,DG91,IF(DH$2&lt;=$F$1,'PianificazionePMO(CFI-ACN)'!TS34+'PianificazionePMO(CFI-ACN)'!XV34+'PianificazionePMO(CFI-ACN)'!ABY34,DG91+$I91))</f>
        <v>0</v>
      </c>
      <c r="DI91" s="374">
        <f>IF(DI$3=1,DH91,IF(DI$2&lt;=$F$1,'PianificazionePMO(CFI-ACN)'!TT34+'PianificazionePMO(CFI-ACN)'!XW34+'PianificazionePMO(CFI-ACN)'!ABZ34,DH91+$I91))</f>
        <v>0</v>
      </c>
      <c r="DJ91" s="374">
        <f>IF(DJ$3=1,DI91,IF(DJ$2&lt;=$F$1,'PianificazionePMO(CFI-ACN)'!TU34+'PianificazionePMO(CFI-ACN)'!XX34+'PianificazionePMO(CFI-ACN)'!ACA34,DI91+$I91))</f>
        <v>0</v>
      </c>
      <c r="DK91" s="374"/>
      <c r="DL91" s="374"/>
      <c r="DM91" s="374"/>
      <c r="DN91" s="371"/>
      <c r="DO91" s="371"/>
      <c r="DP91" s="371"/>
      <c r="DQ91" s="371"/>
      <c r="DR91" s="371"/>
      <c r="DS91" s="371"/>
      <c r="DT91" s="371"/>
      <c r="DU91" s="371"/>
      <c r="DV91" s="371"/>
      <c r="DW91" s="371"/>
      <c r="DX91" s="371"/>
      <c r="DY91" s="371"/>
      <c r="DZ91" s="371"/>
      <c r="EA91" s="371"/>
      <c r="EB91" s="371"/>
      <c r="EC91" s="371"/>
      <c r="ED91" s="371"/>
      <c r="EE91" s="371"/>
      <c r="EF91" s="371"/>
      <c r="EG91" s="371"/>
      <c r="EH91" s="371"/>
      <c r="EI91" s="371"/>
      <c r="EJ91" s="371"/>
      <c r="EK91" s="371"/>
      <c r="EL91" s="371"/>
      <c r="EM91" s="371"/>
      <c r="EN91" s="371"/>
      <c r="EO91" s="371"/>
      <c r="EP91" s="371"/>
      <c r="EQ91" s="371"/>
      <c r="ER91" s="371"/>
      <c r="ES91" s="371"/>
      <c r="ET91" s="371"/>
      <c r="EU91" s="371"/>
      <c r="EV91" s="371"/>
      <c r="EW91" s="371"/>
      <c r="EX91" s="371"/>
      <c r="EY91" s="371"/>
      <c r="EZ91" s="371"/>
      <c r="FA91" s="371"/>
      <c r="FB91" s="371"/>
      <c r="FC91" s="371"/>
      <c r="FD91" s="371"/>
      <c r="FE91" s="371"/>
      <c r="FF91" s="371"/>
      <c r="FG91" s="371"/>
      <c r="FH91" s="371"/>
      <c r="FI91" s="371"/>
      <c r="FJ91" s="371"/>
    </row>
    <row r="92" spans="1:166" outlineLevel="1">
      <c r="A92" s="825"/>
      <c r="B92" s="362">
        <f t="shared" si="39"/>
        <v>0</v>
      </c>
      <c r="C92" s="362">
        <f t="shared" si="40"/>
        <v>0</v>
      </c>
      <c r="D92" s="362">
        <f t="shared" si="41"/>
        <v>0</v>
      </c>
      <c r="E92" s="369"/>
      <c r="F92" s="370"/>
      <c r="G92" s="369"/>
      <c r="H92" s="378"/>
      <c r="N92" s="374">
        <f>IF(N$3=1,M92,IF(N$2&lt;=$F$1,'PianificazionePMO(CFI-ACN)'!PY35+'PianificazionePMO(CFI-ACN)'!UB35+'PianificazionePMO(CFI-ACN)'!YE35,M92+$I92))</f>
        <v>0</v>
      </c>
      <c r="O92" s="374">
        <f>IF(O$3=1,N92,IF(O$2&lt;=$F$1,'PianificazionePMO(CFI-ACN)'!PZ35+'PianificazionePMO(CFI-ACN)'!UC35+'PianificazionePMO(CFI-ACN)'!YF35,N92+$I92))</f>
        <v>0</v>
      </c>
      <c r="P92" s="374">
        <f>IF(P$3=1,O92,IF(P$2&lt;=$F$1,'PianificazionePMO(CFI-ACN)'!QA35+'PianificazionePMO(CFI-ACN)'!UD35+'PianificazionePMO(CFI-ACN)'!YG35,O92+$I92))</f>
        <v>0</v>
      </c>
      <c r="Q92" s="374">
        <f>IF(Q$3=1,P92,IF(Q$2&lt;=$F$1,'PianificazionePMO(CFI-ACN)'!QB35+'PianificazionePMO(CFI-ACN)'!UE35+'PianificazionePMO(CFI-ACN)'!YH35,P92+$I92))</f>
        <v>0</v>
      </c>
      <c r="R92" s="374">
        <f>IF(R$3=1,Q92,IF(R$2&lt;=$F$1,'PianificazionePMO(CFI-ACN)'!QC35+'PianificazionePMO(CFI-ACN)'!UF35+'PianificazionePMO(CFI-ACN)'!YI35,Q92+$I92))</f>
        <v>0</v>
      </c>
      <c r="S92" s="374">
        <f>IF(S$3=1,R92,IF(S$2&lt;=$F$1,'PianificazionePMO(CFI-ACN)'!QD35+'PianificazionePMO(CFI-ACN)'!UG35+'PianificazionePMO(CFI-ACN)'!YJ35,R92+$I92))</f>
        <v>0</v>
      </c>
      <c r="T92" s="374">
        <f>IF(T$3=1,S92,IF(T$2&lt;=$F$1,'PianificazionePMO(CFI-ACN)'!QE35+'PianificazionePMO(CFI-ACN)'!UH35+'PianificazionePMO(CFI-ACN)'!YK35,S92+$I92))</f>
        <v>0</v>
      </c>
      <c r="U92" s="374">
        <f>IF(U$3=1,T92,IF(U$2&lt;=$F$1,'PianificazionePMO(CFI-ACN)'!QF35+'PianificazionePMO(CFI-ACN)'!UI35+'PianificazionePMO(CFI-ACN)'!YL35,T92+$I92))</f>
        <v>0</v>
      </c>
      <c r="V92" s="374">
        <f>IF(V$3=1,U92,IF(V$2&lt;=$F$1,'PianificazionePMO(CFI-ACN)'!QG35+'PianificazionePMO(CFI-ACN)'!UJ35+'PianificazionePMO(CFI-ACN)'!YM35,U92+$I92))</f>
        <v>0</v>
      </c>
      <c r="W92" s="374">
        <f>IF(W$3=1,V92,IF(W$2&lt;=$F$1,'PianificazionePMO(CFI-ACN)'!QH35+'PianificazionePMO(CFI-ACN)'!UK35+'PianificazionePMO(CFI-ACN)'!YN35,V92+$I92))</f>
        <v>0</v>
      </c>
      <c r="X92" s="374">
        <f>IF(X$3=1,W92,IF(X$2&lt;=$F$1,'PianificazionePMO(CFI-ACN)'!QI35+'PianificazionePMO(CFI-ACN)'!UL35+'PianificazionePMO(CFI-ACN)'!YO35,W92+$I92))</f>
        <v>0</v>
      </c>
      <c r="Y92" s="374">
        <f>IF(Y$3=1,X92,IF(Y$2&lt;=$F$1,'PianificazionePMO(CFI-ACN)'!QJ35+'PianificazionePMO(CFI-ACN)'!UM35+'PianificazionePMO(CFI-ACN)'!YP35,X92+$I92))</f>
        <v>0</v>
      </c>
      <c r="Z92" s="374">
        <f>IF(Z$3=1,Y92,IF(Z$2&lt;=$F$1,'PianificazionePMO(CFI-ACN)'!QK35+'PianificazionePMO(CFI-ACN)'!UN35+'PianificazionePMO(CFI-ACN)'!YQ35,Y92+$I92))</f>
        <v>0</v>
      </c>
      <c r="AA92" s="374">
        <f>IF(AA$3=1,Z92,IF(AA$2&lt;=$F$1,'PianificazionePMO(CFI-ACN)'!QL35+'PianificazionePMO(CFI-ACN)'!UO35+'PianificazionePMO(CFI-ACN)'!YR35,Z92+$I92))</f>
        <v>0</v>
      </c>
      <c r="AB92" s="374">
        <f>IF(AB$3=1,AA92,IF(AB$2&lt;=$F$1,'PianificazionePMO(CFI-ACN)'!QM35+'PianificazionePMO(CFI-ACN)'!UP35+'PianificazionePMO(CFI-ACN)'!YS35,AA92+$I92))</f>
        <v>0</v>
      </c>
      <c r="AC92" s="374">
        <f>IF(AC$3=1,AB92,IF(AC$2&lt;=$F$1,'PianificazionePMO(CFI-ACN)'!QN35+'PianificazionePMO(CFI-ACN)'!UQ35+'PianificazionePMO(CFI-ACN)'!YT35,AB92+$I92))</f>
        <v>0</v>
      </c>
      <c r="AD92" s="374">
        <f>IF(AD$3=1,AC92,IF(AD$2&lt;=$F$1,'PianificazionePMO(CFI-ACN)'!QO35+'PianificazionePMO(CFI-ACN)'!UR35+'PianificazionePMO(CFI-ACN)'!YU35,AC92+$I92))</f>
        <v>0</v>
      </c>
      <c r="AE92" s="374">
        <f>IF(AE$3=1,AD92,IF(AE$2&lt;=$F$1,'PianificazionePMO(CFI-ACN)'!QP35+'PianificazionePMO(CFI-ACN)'!US35+'PianificazionePMO(CFI-ACN)'!YV35,AD92+$I92))</f>
        <v>0</v>
      </c>
      <c r="AF92" s="374">
        <f>IF(AF$3=1,AE92,IF(AF$2&lt;=$F$1,'PianificazionePMO(CFI-ACN)'!QQ35+'PianificazionePMO(CFI-ACN)'!UT35+'PianificazionePMO(CFI-ACN)'!YW35,AE92+$I92))</f>
        <v>0</v>
      </c>
      <c r="AG92" s="374">
        <f>IF(AG$3=1,AF92,IF(AG$2&lt;=$F$1,'PianificazionePMO(CFI-ACN)'!QR35+'PianificazionePMO(CFI-ACN)'!UU35+'PianificazionePMO(CFI-ACN)'!YX35,AF92+$I92))</f>
        <v>0</v>
      </c>
      <c r="AH92" s="374">
        <f>IF(AH$3=1,AG92,IF(AH$2&lt;=$F$1,'PianificazionePMO(CFI-ACN)'!QS35+'PianificazionePMO(CFI-ACN)'!UV35+'PianificazionePMO(CFI-ACN)'!YY35,AG92+$I92))</f>
        <v>0</v>
      </c>
      <c r="AI92" s="374">
        <f>IF(AI$3=1,AH92,IF(AI$2&lt;=$F$1,'PianificazionePMO(CFI-ACN)'!QT35+'PianificazionePMO(CFI-ACN)'!UW35+'PianificazionePMO(CFI-ACN)'!YZ35,AH92+$I92))</f>
        <v>0</v>
      </c>
      <c r="AJ92" s="374">
        <f>IF(AJ$3=1,AI92,IF(AJ$2&lt;=$F$1,'PianificazionePMO(CFI-ACN)'!QU35+'PianificazionePMO(CFI-ACN)'!UX35+'PianificazionePMO(CFI-ACN)'!ZA35,AI92+$I92))</f>
        <v>0</v>
      </c>
      <c r="AK92" s="374">
        <f>IF(AK$3=1,AJ92,IF(AK$2&lt;=$F$1,'PianificazionePMO(CFI-ACN)'!QV35+'PianificazionePMO(CFI-ACN)'!UY35+'PianificazionePMO(CFI-ACN)'!ZB35,AJ92+$I92))</f>
        <v>0</v>
      </c>
      <c r="AL92" s="374">
        <f>IF(AL$3=1,AK92,IF(AL$2&lt;=$F$1,'PianificazionePMO(CFI-ACN)'!QW35+'PianificazionePMO(CFI-ACN)'!UZ35+'PianificazionePMO(CFI-ACN)'!ZC35,AK92+$I92))</f>
        <v>0</v>
      </c>
      <c r="AM92" s="374">
        <f>IF(AM$3=1,AL92,IF(AM$2&lt;=$F$1,'PianificazionePMO(CFI-ACN)'!QX35+'PianificazionePMO(CFI-ACN)'!VA35+'PianificazionePMO(CFI-ACN)'!ZD35,AL92+$I92))</f>
        <v>0</v>
      </c>
      <c r="AN92" s="374">
        <f>IF(AN$3=1,AM92,IF(AN$2&lt;=$F$1,'PianificazionePMO(CFI-ACN)'!QY35+'PianificazionePMO(CFI-ACN)'!VB35+'PianificazionePMO(CFI-ACN)'!ZE35,AM92+$I92))</f>
        <v>0</v>
      </c>
      <c r="AO92" s="374">
        <f>IF(AO$3=1,AN92,IF(AO$2&lt;=$F$1,'PianificazionePMO(CFI-ACN)'!QZ35+'PianificazionePMO(CFI-ACN)'!VC35+'PianificazionePMO(CFI-ACN)'!ZF35,AN92+$I92))</f>
        <v>0</v>
      </c>
      <c r="AP92" s="374">
        <f>IF(AP$3=1,AO92,IF(AP$2&lt;=$F$1,'PianificazionePMO(CFI-ACN)'!RA35+'PianificazionePMO(CFI-ACN)'!VD35+'PianificazionePMO(CFI-ACN)'!ZG35,AO92+$I92))</f>
        <v>0</v>
      </c>
      <c r="AQ92" s="374">
        <f>IF(AQ$3=1,AP92,IF(AQ$2&lt;=$F$1,'PianificazionePMO(CFI-ACN)'!RB35+'PianificazionePMO(CFI-ACN)'!VE35+'PianificazionePMO(CFI-ACN)'!ZH35,AP92+$I92))</f>
        <v>0</v>
      </c>
      <c r="AR92" s="374">
        <f>IF(AR$3=1,AQ92,IF(AR$2&lt;=$F$1,'PianificazionePMO(CFI-ACN)'!RC35+'PianificazionePMO(CFI-ACN)'!VF35+'PianificazionePMO(CFI-ACN)'!ZI35,AQ92+$I92))</f>
        <v>0</v>
      </c>
      <c r="AS92" s="374">
        <f>IF(AS$3=1,AR92,IF(AS$2&lt;=$F$1,'PianificazionePMO(CFI-ACN)'!RD35+'PianificazionePMO(CFI-ACN)'!VG35+'PianificazionePMO(CFI-ACN)'!ZJ35,AR92+$I92))</f>
        <v>0</v>
      </c>
      <c r="AT92" s="374">
        <f>IF(AT$3=1,AS92,IF(AT$2&lt;=$F$1,'PianificazionePMO(CFI-ACN)'!RE35+'PianificazionePMO(CFI-ACN)'!VH35+'PianificazionePMO(CFI-ACN)'!ZK35,AS92+$I92))</f>
        <v>0</v>
      </c>
      <c r="AU92" s="374">
        <f>IF(AU$3=1,AT92,IF(AU$2&lt;=$F$1,'PianificazionePMO(CFI-ACN)'!RF35+'PianificazionePMO(CFI-ACN)'!VI35+'PianificazionePMO(CFI-ACN)'!ZL35,AT92+$I92))</f>
        <v>0</v>
      </c>
      <c r="AV92" s="374">
        <f>IF(AV$3=1,AU92,IF(AV$2&lt;=$F$1,'PianificazionePMO(CFI-ACN)'!RG35+'PianificazionePMO(CFI-ACN)'!VJ35+'PianificazionePMO(CFI-ACN)'!ZM35,AU92+$I92))</f>
        <v>0</v>
      </c>
      <c r="AW92" s="374">
        <f>IF(AW$3=1,AV92,IF(AW$2&lt;=$F$1,'PianificazionePMO(CFI-ACN)'!RH35+'PianificazionePMO(CFI-ACN)'!VK35+'PianificazionePMO(CFI-ACN)'!ZN35,AV92+$I92))</f>
        <v>0</v>
      </c>
      <c r="AX92" s="374">
        <f>IF(AX$3=1,AW92,IF(AX$2&lt;=$F$1,'PianificazionePMO(CFI-ACN)'!RI35+'PianificazionePMO(CFI-ACN)'!VL35+'PianificazionePMO(CFI-ACN)'!ZO35,AW92+$I92))</f>
        <v>0</v>
      </c>
      <c r="AY92" s="374">
        <f>IF(AY$3=1,AX92,IF(AY$2&lt;=$F$1,'PianificazionePMO(CFI-ACN)'!RJ35+'PianificazionePMO(CFI-ACN)'!VM35+'PianificazionePMO(CFI-ACN)'!ZP35,AX92+$I92))</f>
        <v>0</v>
      </c>
      <c r="AZ92" s="374">
        <f>IF(AZ$3=1,AY92,IF(AZ$2&lt;=$F$1,'PianificazionePMO(CFI-ACN)'!RK35+'PianificazionePMO(CFI-ACN)'!VN35+'PianificazionePMO(CFI-ACN)'!ZQ35,AY92+$I92))</f>
        <v>0</v>
      </c>
      <c r="BA92" s="374">
        <f>IF(BA$3=1,AZ92,IF(BA$2&lt;=$F$1,'PianificazionePMO(CFI-ACN)'!RL35+'PianificazionePMO(CFI-ACN)'!VO35+'PianificazionePMO(CFI-ACN)'!ZR35,AZ92+$I92))</f>
        <v>0</v>
      </c>
      <c r="BB92" s="374">
        <f>IF(BB$3=1,BA92,IF(BB$2&lt;=$F$1,'PianificazionePMO(CFI-ACN)'!RM35+'PianificazionePMO(CFI-ACN)'!VP35+'PianificazionePMO(CFI-ACN)'!ZS35,BA92+$I92))</f>
        <v>0</v>
      </c>
      <c r="BC92" s="374">
        <f>IF(BC$3=1,BB92,IF(BC$2&lt;=$F$1,'PianificazionePMO(CFI-ACN)'!RN35+'PianificazionePMO(CFI-ACN)'!VQ35+'PianificazionePMO(CFI-ACN)'!ZT35,BB92+$I92))</f>
        <v>0</v>
      </c>
      <c r="BD92" s="374">
        <f>IF(BD$3=1,BC92,IF(BD$2&lt;=$F$1,'PianificazionePMO(CFI-ACN)'!RO35+'PianificazionePMO(CFI-ACN)'!VR35+'PianificazionePMO(CFI-ACN)'!ZU35,BC92+$I92))</f>
        <v>0</v>
      </c>
      <c r="BE92" s="374">
        <f>IF(BE$3=1,BD92,IF(BE$2&lt;=$F$1,'PianificazionePMO(CFI-ACN)'!RP35+'PianificazionePMO(CFI-ACN)'!VS35+'PianificazionePMO(CFI-ACN)'!ZV35,BD92+$I92))</f>
        <v>0</v>
      </c>
      <c r="BF92" s="374">
        <f>IF(BF$3=1,BE92,IF(BF$2&lt;=$F$1,'PianificazionePMO(CFI-ACN)'!RQ35+'PianificazionePMO(CFI-ACN)'!VT35+'PianificazionePMO(CFI-ACN)'!ZW35,BE92+$I92))</f>
        <v>0</v>
      </c>
      <c r="BG92" s="374">
        <f>IF(BG$3=1,BF92,IF(BG$2&lt;=$F$1,'PianificazionePMO(CFI-ACN)'!RR35+'PianificazionePMO(CFI-ACN)'!VU35+'PianificazionePMO(CFI-ACN)'!ZX35,BF92+$I92))</f>
        <v>0</v>
      </c>
      <c r="BH92" s="374">
        <f>IF(BH$3=1,BG92,IF(BH$2&lt;=$F$1,'PianificazionePMO(CFI-ACN)'!RS35+'PianificazionePMO(CFI-ACN)'!VV35+'PianificazionePMO(CFI-ACN)'!ZY35,BG92+$I92))</f>
        <v>0</v>
      </c>
      <c r="BI92" s="374">
        <f>IF(BI$3=1,BH92,IF(BI$2&lt;=$F$1,'PianificazionePMO(CFI-ACN)'!RT35+'PianificazionePMO(CFI-ACN)'!VW35+'PianificazionePMO(CFI-ACN)'!ZZ35,BH92+$I92))</f>
        <v>0</v>
      </c>
      <c r="BJ92" s="374">
        <f>IF(BJ$3=1,BI92,IF(BJ$2&lt;=$F$1,'PianificazionePMO(CFI-ACN)'!RU35+'PianificazionePMO(CFI-ACN)'!VX35+'PianificazionePMO(CFI-ACN)'!AAA35,BI92+$I92))</f>
        <v>0</v>
      </c>
      <c r="BK92" s="374">
        <f>IF(BK$3=1,BJ92,IF(BK$2&lt;=$F$1,'PianificazionePMO(CFI-ACN)'!RV35+'PianificazionePMO(CFI-ACN)'!VY35+'PianificazionePMO(CFI-ACN)'!AAB35,BJ92+$I92))</f>
        <v>0</v>
      </c>
      <c r="BL92" s="374">
        <f>IF(BL$3=1,BK92,IF(BL$2&lt;=$F$1,'PianificazionePMO(CFI-ACN)'!RW35+'PianificazionePMO(CFI-ACN)'!VZ35+'PianificazionePMO(CFI-ACN)'!AAC35,BK92+$I92))</f>
        <v>0</v>
      </c>
      <c r="BM92" s="374">
        <f>IF(BM$3=1,BL92,IF(BM$2&lt;=$F$1,'PianificazionePMO(CFI-ACN)'!RX35+'PianificazionePMO(CFI-ACN)'!WA35+'PianificazionePMO(CFI-ACN)'!AAD35,BL92+$I92))</f>
        <v>0</v>
      </c>
      <c r="BN92" s="374">
        <f>IF(BN$3=1,BM92,IF(BN$2&lt;=$F$1,'PianificazionePMO(CFI-ACN)'!RY35+'PianificazionePMO(CFI-ACN)'!WB35+'PianificazionePMO(CFI-ACN)'!AAE35,BM92+$I92))</f>
        <v>0</v>
      </c>
      <c r="BO92" s="374">
        <f>IF(BO$3=1,BN92,IF(BO$2&lt;=$F$1,'PianificazionePMO(CFI-ACN)'!RZ35+'PianificazionePMO(CFI-ACN)'!WC35+'PianificazionePMO(CFI-ACN)'!AAF35,BN92+$I92))</f>
        <v>0</v>
      </c>
      <c r="BP92" s="374">
        <f>IF(BP$3=1,BO92,IF(BP$2&lt;=$F$1,'PianificazionePMO(CFI-ACN)'!SA35+'PianificazionePMO(CFI-ACN)'!WD35+'PianificazionePMO(CFI-ACN)'!AAG35,BO92+$I92))</f>
        <v>0</v>
      </c>
      <c r="BQ92" s="374">
        <f>IF(BQ$3=1,BP92,IF(BQ$2&lt;=$F$1,'PianificazionePMO(CFI-ACN)'!SB35+'PianificazionePMO(CFI-ACN)'!WE35+'PianificazionePMO(CFI-ACN)'!AAH35,BP92+$I92))</f>
        <v>0</v>
      </c>
      <c r="BR92" s="374">
        <f>IF(BR$3=1,BQ92,IF(BR$2&lt;=$F$1,'PianificazionePMO(CFI-ACN)'!SC35+'PianificazionePMO(CFI-ACN)'!WF35+'PianificazionePMO(CFI-ACN)'!AAI35,BQ92+$I92))</f>
        <v>0</v>
      </c>
      <c r="BS92" s="374">
        <f>IF(BS$3=1,BR92,IF(BS$2&lt;=$F$1,'PianificazionePMO(CFI-ACN)'!SD35+'PianificazionePMO(CFI-ACN)'!WG35+'PianificazionePMO(CFI-ACN)'!AAJ35,BR92+$I92))</f>
        <v>0</v>
      </c>
      <c r="BT92" s="374">
        <f>IF(BT$3=1,BS92,IF(BT$2&lt;=$F$1,'PianificazionePMO(CFI-ACN)'!SE35+'PianificazionePMO(CFI-ACN)'!WH35+'PianificazionePMO(CFI-ACN)'!AAK35,BS92+$I92))</f>
        <v>0</v>
      </c>
      <c r="BU92" s="374">
        <f>IF(BU$3=1,BT92,IF(BU$2&lt;=$F$1,'PianificazionePMO(CFI-ACN)'!SF35+'PianificazionePMO(CFI-ACN)'!WI35+'PianificazionePMO(CFI-ACN)'!AAL35,BT92+$I92))</f>
        <v>0</v>
      </c>
      <c r="BV92" s="374">
        <f>IF(BV$3=1,BU92,IF(BV$2&lt;=$F$1,'PianificazionePMO(CFI-ACN)'!SG35+'PianificazionePMO(CFI-ACN)'!WJ35+'PianificazionePMO(CFI-ACN)'!AAM35,BU92+$I92))</f>
        <v>0</v>
      </c>
      <c r="BW92" s="374">
        <f>IF(BW$3=1,BV92,IF(BW$2&lt;=$F$1,'PianificazionePMO(CFI-ACN)'!SH35+'PianificazionePMO(CFI-ACN)'!WK35+'PianificazionePMO(CFI-ACN)'!AAN35,BV92+$I92))</f>
        <v>0</v>
      </c>
      <c r="BX92" s="374">
        <f>IF(BX$3=1,BW92,IF(BX$2&lt;=$F$1,'PianificazionePMO(CFI-ACN)'!SI35+'PianificazionePMO(CFI-ACN)'!WL35+'PianificazionePMO(CFI-ACN)'!AAO35,BW92+$I92))</f>
        <v>0</v>
      </c>
      <c r="BY92" s="374">
        <f>IF(BY$3=1,BX92,IF(BY$2&lt;=$F$1,'PianificazionePMO(CFI-ACN)'!SJ35+'PianificazionePMO(CFI-ACN)'!WM35+'PianificazionePMO(CFI-ACN)'!AAP35,BX92+$I92))</f>
        <v>0</v>
      </c>
      <c r="BZ92" s="374">
        <f>IF(BZ$3=1,BY92,IF(BZ$2&lt;=$F$1,'PianificazionePMO(CFI-ACN)'!SK35+'PianificazionePMO(CFI-ACN)'!WN35+'PianificazionePMO(CFI-ACN)'!AAQ35,BY92+$I92))</f>
        <v>0</v>
      </c>
      <c r="CA92" s="374">
        <f>IF(CA$3=1,BZ92,IF(CA$2&lt;=$F$1,'PianificazionePMO(CFI-ACN)'!SL35+'PianificazionePMO(CFI-ACN)'!WO35+'PianificazionePMO(CFI-ACN)'!AAR35,BZ92+$I92))</f>
        <v>0</v>
      </c>
      <c r="CB92" s="374">
        <f>IF(CB$3=1,CA92,IF(CB$2&lt;=$F$1,'PianificazionePMO(CFI-ACN)'!SM35+'PianificazionePMO(CFI-ACN)'!WP35+'PianificazionePMO(CFI-ACN)'!AAS35,CA92+$I92))</f>
        <v>0</v>
      </c>
      <c r="CC92" s="374">
        <f>IF(CC$3=1,CB92,IF(CC$2&lt;=$F$1,'PianificazionePMO(CFI-ACN)'!SN35+'PianificazionePMO(CFI-ACN)'!WQ35+'PianificazionePMO(CFI-ACN)'!AAT35,CB92+$I92))</f>
        <v>0</v>
      </c>
      <c r="CD92" s="374">
        <f>IF(CD$3=1,CC92,IF(CD$2&lt;=$F$1,'PianificazionePMO(CFI-ACN)'!SO35+'PianificazionePMO(CFI-ACN)'!WR35+'PianificazionePMO(CFI-ACN)'!AAU35,CC92+$I92))</f>
        <v>0</v>
      </c>
      <c r="CE92" s="374">
        <f>IF(CE$3=1,CD92,IF(CE$2&lt;=$F$1,'PianificazionePMO(CFI-ACN)'!SP35+'PianificazionePMO(CFI-ACN)'!WS35+'PianificazionePMO(CFI-ACN)'!AAV35,CD92+$I92))</f>
        <v>0</v>
      </c>
      <c r="CF92" s="374">
        <f>IF(CF$3=1,CE92,IF(CF$2&lt;=$F$1,'PianificazionePMO(CFI-ACN)'!SQ35+'PianificazionePMO(CFI-ACN)'!WT35+'PianificazionePMO(CFI-ACN)'!AAW35,CE92+$I92))</f>
        <v>0</v>
      </c>
      <c r="CG92" s="374">
        <f>IF(CG$3=1,CF92,IF(CG$2&lt;=$F$1,'PianificazionePMO(CFI-ACN)'!SR35+'PianificazionePMO(CFI-ACN)'!WU35+'PianificazionePMO(CFI-ACN)'!AAX35,CF92+$I92))</f>
        <v>0</v>
      </c>
      <c r="CH92" s="374">
        <f>IF(CH$3=1,CG92,IF(CH$2&lt;=$F$1,'PianificazionePMO(CFI-ACN)'!SS35+'PianificazionePMO(CFI-ACN)'!WV35+'PianificazionePMO(CFI-ACN)'!AAY35,CG92+$I92))</f>
        <v>0</v>
      </c>
      <c r="CI92" s="374">
        <f>IF(CI$3=1,CH92,IF(CI$2&lt;=$F$1,'PianificazionePMO(CFI-ACN)'!ST35+'PianificazionePMO(CFI-ACN)'!WW35+'PianificazionePMO(CFI-ACN)'!AAZ35,CH92+$I92))</f>
        <v>0</v>
      </c>
      <c r="CJ92" s="374">
        <f>IF(CJ$3=1,CI92,IF(CJ$2&lt;=$F$1,'PianificazionePMO(CFI-ACN)'!SU35+'PianificazionePMO(CFI-ACN)'!WX35+'PianificazionePMO(CFI-ACN)'!ABA35,CI92+$I92))</f>
        <v>0</v>
      </c>
      <c r="CK92" s="374">
        <f>IF(CK$3=1,CJ92,IF(CK$2&lt;=$F$1,'PianificazionePMO(CFI-ACN)'!SV35+'PianificazionePMO(CFI-ACN)'!WY35+'PianificazionePMO(CFI-ACN)'!ABB35,CJ92+$I92))</f>
        <v>0</v>
      </c>
      <c r="CL92" s="374">
        <f>IF(CL$3=1,CK92,IF(CL$2&lt;=$F$1,'PianificazionePMO(CFI-ACN)'!SW35+'PianificazionePMO(CFI-ACN)'!WZ35+'PianificazionePMO(CFI-ACN)'!ABC35,CK92+$I92))</f>
        <v>0</v>
      </c>
      <c r="CM92" s="374">
        <f>IF(CM$3=1,CL92,IF(CM$2&lt;=$F$1,'PianificazionePMO(CFI-ACN)'!SX35+'PianificazionePMO(CFI-ACN)'!XA35+'PianificazionePMO(CFI-ACN)'!ABD35,CL92+$I92))</f>
        <v>0</v>
      </c>
      <c r="CN92" s="374">
        <f>IF(CN$3=1,CM92,IF(CN$2&lt;=$F$1,'PianificazionePMO(CFI-ACN)'!SY35+'PianificazionePMO(CFI-ACN)'!XB35+'PianificazionePMO(CFI-ACN)'!ABE35,CM92+$I92))</f>
        <v>0</v>
      </c>
      <c r="CO92" s="374">
        <f>IF(CO$3=1,CN92,IF(CO$2&lt;=$F$1,'PianificazionePMO(CFI-ACN)'!SZ35+'PianificazionePMO(CFI-ACN)'!XC35+'PianificazionePMO(CFI-ACN)'!ABF35,CN92+$I92))</f>
        <v>0</v>
      </c>
      <c r="CP92" s="374">
        <f>IF(CP$3=1,CO92,IF(CP$2&lt;=$F$1,'PianificazionePMO(CFI-ACN)'!TA35+'PianificazionePMO(CFI-ACN)'!XD35+'PianificazionePMO(CFI-ACN)'!ABG35,CO92+$I92))</f>
        <v>0</v>
      </c>
      <c r="CQ92" s="374">
        <f>IF(CQ$3=1,CP92,IF(CQ$2&lt;=$F$1,'PianificazionePMO(CFI-ACN)'!TB35+'PianificazionePMO(CFI-ACN)'!XE35+'PianificazionePMO(CFI-ACN)'!ABH35,CP92+$I92))</f>
        <v>0</v>
      </c>
      <c r="CR92" s="374">
        <f>IF(CR$3=1,CQ92,IF(CR$2&lt;=$F$1,'PianificazionePMO(CFI-ACN)'!TC35+'PianificazionePMO(CFI-ACN)'!XF35+'PianificazionePMO(CFI-ACN)'!ABI35,CQ92+$I92))</f>
        <v>0</v>
      </c>
      <c r="CS92" s="374">
        <f>IF(CS$3=1,CR92,IF(CS$2&lt;=$F$1,'PianificazionePMO(CFI-ACN)'!TD35+'PianificazionePMO(CFI-ACN)'!XG35+'PianificazionePMO(CFI-ACN)'!ABJ35,CR92+$I92))</f>
        <v>0</v>
      </c>
      <c r="CT92" s="374">
        <f>IF(CT$3=1,CS92,IF(CT$2&lt;=$F$1,'PianificazionePMO(CFI-ACN)'!TE35+'PianificazionePMO(CFI-ACN)'!XH35+'PianificazionePMO(CFI-ACN)'!ABK35,CS92+$I92))</f>
        <v>0</v>
      </c>
      <c r="CU92" s="374">
        <f>IF(CU$3=1,CT92,IF(CU$2&lt;=$F$1,'PianificazionePMO(CFI-ACN)'!TF35+'PianificazionePMO(CFI-ACN)'!XI35+'PianificazionePMO(CFI-ACN)'!ABL35,CT92+$I92))</f>
        <v>0</v>
      </c>
      <c r="CV92" s="374">
        <f>IF(CV$3=1,CU92,IF(CV$2&lt;=$F$1,'PianificazionePMO(CFI-ACN)'!TG35+'PianificazionePMO(CFI-ACN)'!XJ35+'PianificazionePMO(CFI-ACN)'!ABM35,CU92+$I92))</f>
        <v>0</v>
      </c>
      <c r="CW92" s="374">
        <f>IF(CW$3=1,CV92,IF(CW$2&lt;=$F$1,'PianificazionePMO(CFI-ACN)'!TH35+'PianificazionePMO(CFI-ACN)'!XK35+'PianificazionePMO(CFI-ACN)'!ABN35,CV92+$I92))</f>
        <v>0</v>
      </c>
      <c r="CX92" s="374">
        <f>IF(CX$3=1,CW92,IF(CX$2&lt;=$F$1,'PianificazionePMO(CFI-ACN)'!TI35+'PianificazionePMO(CFI-ACN)'!XL35+'PianificazionePMO(CFI-ACN)'!ABO35,CW92+$I92))</f>
        <v>0</v>
      </c>
      <c r="CY92" s="374">
        <f>IF(CY$3=1,CX92,IF(CY$2&lt;=$F$1,'PianificazionePMO(CFI-ACN)'!TJ35+'PianificazionePMO(CFI-ACN)'!XM35+'PianificazionePMO(CFI-ACN)'!ABP35,CX92+$I92))</f>
        <v>0</v>
      </c>
      <c r="CZ92" s="374">
        <f>IF(CZ$3=1,CY92,IF(CZ$2&lt;=$F$1,'PianificazionePMO(CFI-ACN)'!TK35+'PianificazionePMO(CFI-ACN)'!XN35+'PianificazionePMO(CFI-ACN)'!ABQ35,CY92+$I92))</f>
        <v>0</v>
      </c>
      <c r="DA92" s="374">
        <f>IF(DA$3=1,CZ92,IF(DA$2&lt;=$F$1,'PianificazionePMO(CFI-ACN)'!TL35+'PianificazionePMO(CFI-ACN)'!XO35+'PianificazionePMO(CFI-ACN)'!ABR35,CZ92+$I92))</f>
        <v>0</v>
      </c>
      <c r="DB92" s="374">
        <f>IF(DB$3=1,DA92,IF(DB$2&lt;=$F$1,'PianificazionePMO(CFI-ACN)'!TM35+'PianificazionePMO(CFI-ACN)'!XP35+'PianificazionePMO(CFI-ACN)'!ABS35,DA92+$I92))</f>
        <v>0</v>
      </c>
      <c r="DC92" s="374">
        <f>IF(DC$3=1,DB92,IF(DC$2&lt;=$F$1,'PianificazionePMO(CFI-ACN)'!TN35+'PianificazionePMO(CFI-ACN)'!XQ35+'PianificazionePMO(CFI-ACN)'!ABT35,DB92+$I92))</f>
        <v>0</v>
      </c>
      <c r="DD92" s="374">
        <f>IF(DD$3=1,DC92,IF(DD$2&lt;=$F$1,'PianificazionePMO(CFI-ACN)'!TO35+'PianificazionePMO(CFI-ACN)'!XR35+'PianificazionePMO(CFI-ACN)'!ABU35,DC92+$I92))</f>
        <v>0</v>
      </c>
      <c r="DE92" s="374">
        <f>IF(DE$3=1,DD92,IF(DE$2&lt;=$F$1,'PianificazionePMO(CFI-ACN)'!TP35+'PianificazionePMO(CFI-ACN)'!XS35+'PianificazionePMO(CFI-ACN)'!ABV35,DD92+$I92))</f>
        <v>0</v>
      </c>
      <c r="DF92" s="374">
        <f>IF(DF$3=1,DE92,IF(DF$2&lt;=$F$1,'PianificazionePMO(CFI-ACN)'!TQ35+'PianificazionePMO(CFI-ACN)'!XT35+'PianificazionePMO(CFI-ACN)'!ABW35,DE92+$I92))</f>
        <v>0</v>
      </c>
      <c r="DG92" s="374">
        <f>IF(DG$3=1,DF92,IF(DG$2&lt;=$F$1,'PianificazionePMO(CFI-ACN)'!TR35+'PianificazionePMO(CFI-ACN)'!XU35+'PianificazionePMO(CFI-ACN)'!ABX35,DF92+$I92))</f>
        <v>0</v>
      </c>
      <c r="DH92" s="374">
        <f>IF(DH$3=1,DG92,IF(DH$2&lt;=$F$1,'PianificazionePMO(CFI-ACN)'!TS35+'PianificazionePMO(CFI-ACN)'!XV35+'PianificazionePMO(CFI-ACN)'!ABY35,DG92+$I92))</f>
        <v>0</v>
      </c>
      <c r="DI92" s="374">
        <f>IF(DI$3=1,DH92,IF(DI$2&lt;=$F$1,'PianificazionePMO(CFI-ACN)'!TT35+'PianificazionePMO(CFI-ACN)'!XW35+'PianificazionePMO(CFI-ACN)'!ABZ35,DH92+$I92))</f>
        <v>0</v>
      </c>
      <c r="DJ92" s="374">
        <f>IF(DJ$3=1,DI92,IF(DJ$2&lt;=$F$1,'PianificazionePMO(CFI-ACN)'!TU35+'PianificazionePMO(CFI-ACN)'!XX35+'PianificazionePMO(CFI-ACN)'!ACA35,DI92+$I92))</f>
        <v>0</v>
      </c>
      <c r="DK92" s="374"/>
      <c r="DL92" s="374"/>
      <c r="DM92" s="374"/>
      <c r="DN92" s="371"/>
      <c r="DO92" s="371"/>
      <c r="DP92" s="371"/>
      <c r="DQ92" s="371"/>
      <c r="DR92" s="371"/>
      <c r="DS92" s="371"/>
      <c r="DT92" s="371"/>
      <c r="DU92" s="371"/>
      <c r="DV92" s="371"/>
      <c r="DW92" s="371"/>
      <c r="DX92" s="371"/>
      <c r="DY92" s="371"/>
      <c r="DZ92" s="371"/>
      <c r="EA92" s="371"/>
      <c r="EB92" s="371"/>
      <c r="EC92" s="371"/>
      <c r="ED92" s="371"/>
      <c r="EE92" s="371"/>
      <c r="EF92" s="371"/>
      <c r="EG92" s="371"/>
      <c r="EH92" s="371"/>
      <c r="EI92" s="371"/>
      <c r="EJ92" s="371"/>
      <c r="EK92" s="371"/>
      <c r="EL92" s="371"/>
      <c r="EM92" s="371"/>
      <c r="EN92" s="371"/>
      <c r="EO92" s="371"/>
      <c r="EP92" s="371"/>
      <c r="EQ92" s="371"/>
      <c r="ER92" s="371"/>
      <c r="ES92" s="371"/>
      <c r="ET92" s="371"/>
      <c r="EU92" s="371"/>
      <c r="EV92" s="371"/>
      <c r="EW92" s="371"/>
      <c r="EX92" s="371"/>
      <c r="EY92" s="371"/>
      <c r="EZ92" s="371"/>
      <c r="FA92" s="371"/>
      <c r="FB92" s="371"/>
      <c r="FC92" s="371"/>
      <c r="FD92" s="371"/>
      <c r="FE92" s="371"/>
      <c r="FF92" s="371"/>
      <c r="FG92" s="371"/>
      <c r="FH92" s="371"/>
      <c r="FI92" s="371"/>
      <c r="FJ92" s="371"/>
    </row>
    <row r="93" spans="1:166">
      <c r="A93" s="372" t="s">
        <v>198</v>
      </c>
      <c r="B93" s="373"/>
      <c r="C93" s="373"/>
      <c r="D93" s="373"/>
      <c r="E93" s="533">
        <f>SUBTOTAL(9,E64:E92)</f>
        <v>49</v>
      </c>
      <c r="F93" s="533">
        <f t="shared" ref="F93:J93" si="46">SUBTOTAL(9,F64:F92)</f>
        <v>47</v>
      </c>
      <c r="G93" s="533">
        <f t="shared" si="46"/>
        <v>2</v>
      </c>
      <c r="H93" s="533">
        <f t="shared" si="46"/>
        <v>2.7647058823529416</v>
      </c>
      <c r="I93" s="533">
        <f t="shared" si="46"/>
        <v>0.125</v>
      </c>
      <c r="J93" s="533">
        <f t="shared" si="46"/>
        <v>-2.6397058823529416</v>
      </c>
      <c r="K93" s="391"/>
      <c r="L93" s="391"/>
      <c r="M93" s="397"/>
      <c r="N93" s="373">
        <f>SUBTOTAL(9,N64:N92)</f>
        <v>47</v>
      </c>
      <c r="O93" s="373">
        <f t="shared" ref="O93:BZ93" si="47">SUBTOTAL(9,O64:O92)</f>
        <v>47</v>
      </c>
      <c r="P93" s="373">
        <f t="shared" si="47"/>
        <v>47</v>
      </c>
      <c r="Q93" s="373">
        <f t="shared" si="47"/>
        <v>47</v>
      </c>
      <c r="R93" s="373">
        <f t="shared" si="47"/>
        <v>47</v>
      </c>
      <c r="S93" s="373">
        <f t="shared" si="47"/>
        <v>47</v>
      </c>
      <c r="T93" s="373">
        <f t="shared" si="47"/>
        <v>47</v>
      </c>
      <c r="U93" s="373">
        <f t="shared" si="47"/>
        <v>47</v>
      </c>
      <c r="V93" s="373">
        <f t="shared" si="47"/>
        <v>47</v>
      </c>
      <c r="W93" s="373">
        <f t="shared" si="47"/>
        <v>47</v>
      </c>
      <c r="X93" s="373">
        <f t="shared" si="47"/>
        <v>47</v>
      </c>
      <c r="Y93" s="373">
        <f t="shared" si="47"/>
        <v>47</v>
      </c>
      <c r="Z93" s="373">
        <f t="shared" si="47"/>
        <v>47</v>
      </c>
      <c r="AA93" s="373">
        <f t="shared" si="47"/>
        <v>47</v>
      </c>
      <c r="AB93" s="373">
        <f t="shared" si="47"/>
        <v>47</v>
      </c>
      <c r="AC93" s="373">
        <f t="shared" si="47"/>
        <v>47</v>
      </c>
      <c r="AD93" s="373">
        <f t="shared" si="47"/>
        <v>47</v>
      </c>
      <c r="AE93" s="373">
        <f t="shared" si="47"/>
        <v>47</v>
      </c>
      <c r="AF93" s="373">
        <f t="shared" si="47"/>
        <v>47</v>
      </c>
      <c r="AG93" s="373">
        <f t="shared" si="47"/>
        <v>47</v>
      </c>
      <c r="AH93" s="373">
        <f t="shared" si="47"/>
        <v>47</v>
      </c>
      <c r="AI93" s="373">
        <f t="shared" si="47"/>
        <v>47</v>
      </c>
      <c r="AJ93" s="373">
        <f t="shared" si="47"/>
        <v>47</v>
      </c>
      <c r="AK93" s="373">
        <f t="shared" si="47"/>
        <v>47.125</v>
      </c>
      <c r="AL93" s="373">
        <f t="shared" si="47"/>
        <v>47.125</v>
      </c>
      <c r="AM93" s="373">
        <f t="shared" si="47"/>
        <v>47.125</v>
      </c>
      <c r="AN93" s="373">
        <f t="shared" si="47"/>
        <v>47.25</v>
      </c>
      <c r="AO93" s="373">
        <f t="shared" si="47"/>
        <v>47.25</v>
      </c>
      <c r="AP93" s="373">
        <f t="shared" si="47"/>
        <v>47.375</v>
      </c>
      <c r="AQ93" s="373">
        <f t="shared" si="47"/>
        <v>47.5</v>
      </c>
      <c r="AR93" s="373">
        <f t="shared" si="47"/>
        <v>47.625</v>
      </c>
      <c r="AS93" s="373">
        <f t="shared" si="47"/>
        <v>47.625</v>
      </c>
      <c r="AT93" s="373">
        <f t="shared" si="47"/>
        <v>47.625</v>
      </c>
      <c r="AU93" s="373">
        <f t="shared" si="47"/>
        <v>47.75</v>
      </c>
      <c r="AV93" s="373">
        <f t="shared" si="47"/>
        <v>47.875</v>
      </c>
      <c r="AW93" s="373">
        <f t="shared" si="47"/>
        <v>48</v>
      </c>
      <c r="AX93" s="373">
        <f t="shared" si="47"/>
        <v>48.125</v>
      </c>
      <c r="AY93" s="373">
        <f t="shared" si="47"/>
        <v>48.25</v>
      </c>
      <c r="AZ93" s="373">
        <f t="shared" si="47"/>
        <v>48.25</v>
      </c>
      <c r="BA93" s="373">
        <f t="shared" si="47"/>
        <v>48.25</v>
      </c>
      <c r="BB93" s="373">
        <f t="shared" si="47"/>
        <v>48.375</v>
      </c>
      <c r="BC93" s="373">
        <f t="shared" si="47"/>
        <v>48.5</v>
      </c>
      <c r="BD93" s="373">
        <f t="shared" si="47"/>
        <v>48.625</v>
      </c>
      <c r="BE93" s="373">
        <f t="shared" si="47"/>
        <v>48.75</v>
      </c>
      <c r="BF93" s="373">
        <f t="shared" si="47"/>
        <v>48.875</v>
      </c>
      <c r="BG93" s="373">
        <f t="shared" si="47"/>
        <v>48.875</v>
      </c>
      <c r="BH93" s="373">
        <f t="shared" si="47"/>
        <v>48.875</v>
      </c>
      <c r="BI93" s="373">
        <f t="shared" si="47"/>
        <v>49</v>
      </c>
      <c r="BJ93" s="373">
        <f t="shared" si="47"/>
        <v>49.125</v>
      </c>
      <c r="BK93" s="373">
        <f t="shared" si="47"/>
        <v>49.25</v>
      </c>
      <c r="BL93" s="373">
        <f t="shared" si="47"/>
        <v>49.375</v>
      </c>
      <c r="BM93" s="373">
        <f t="shared" si="47"/>
        <v>49.5</v>
      </c>
      <c r="BN93" s="373">
        <f t="shared" si="47"/>
        <v>49.5</v>
      </c>
      <c r="BO93" s="373">
        <f t="shared" si="47"/>
        <v>49.5</v>
      </c>
      <c r="BP93" s="373">
        <f t="shared" si="47"/>
        <v>49.625</v>
      </c>
      <c r="BQ93" s="373">
        <f t="shared" si="47"/>
        <v>49.75</v>
      </c>
      <c r="BR93" s="373">
        <f t="shared" si="47"/>
        <v>49.875</v>
      </c>
      <c r="BS93" s="373">
        <f t="shared" si="47"/>
        <v>50</v>
      </c>
      <c r="BT93" s="373">
        <f t="shared" si="47"/>
        <v>50.125</v>
      </c>
      <c r="BU93" s="373">
        <f t="shared" si="47"/>
        <v>50.125</v>
      </c>
      <c r="BV93" s="373">
        <f t="shared" si="47"/>
        <v>50.125</v>
      </c>
      <c r="BW93" s="373">
        <f t="shared" si="47"/>
        <v>50.25</v>
      </c>
      <c r="BX93" s="373">
        <f t="shared" si="47"/>
        <v>50.25</v>
      </c>
      <c r="BY93" s="373">
        <f t="shared" si="47"/>
        <v>50.25</v>
      </c>
      <c r="BZ93" s="373">
        <f t="shared" si="47"/>
        <v>50.375</v>
      </c>
      <c r="CA93" s="373">
        <f t="shared" ref="CA93:DM93" si="48">SUBTOTAL(9,CA64:CA92)</f>
        <v>50.5</v>
      </c>
      <c r="CB93" s="373">
        <f t="shared" si="48"/>
        <v>50.5</v>
      </c>
      <c r="CC93" s="373">
        <f t="shared" si="48"/>
        <v>50.5</v>
      </c>
      <c r="CD93" s="373">
        <f t="shared" si="48"/>
        <v>50.625</v>
      </c>
      <c r="CE93" s="373">
        <f t="shared" si="48"/>
        <v>50.75</v>
      </c>
      <c r="CF93" s="373">
        <f t="shared" si="48"/>
        <v>50.875</v>
      </c>
      <c r="CG93" s="373">
        <f t="shared" si="48"/>
        <v>51</v>
      </c>
      <c r="CH93" s="373">
        <f t="shared" si="48"/>
        <v>51.125</v>
      </c>
      <c r="CI93" s="373">
        <f t="shared" si="48"/>
        <v>51.125</v>
      </c>
      <c r="CJ93" s="373">
        <f t="shared" si="48"/>
        <v>51.125</v>
      </c>
      <c r="CK93" s="373">
        <f t="shared" si="48"/>
        <v>51.25</v>
      </c>
      <c r="CL93" s="373">
        <f t="shared" si="48"/>
        <v>51.375</v>
      </c>
      <c r="CM93" s="373">
        <f t="shared" si="48"/>
        <v>51.5</v>
      </c>
      <c r="CN93" s="373">
        <f t="shared" si="48"/>
        <v>51.625</v>
      </c>
      <c r="CO93" s="373">
        <f t="shared" si="48"/>
        <v>51.75</v>
      </c>
      <c r="CP93" s="373">
        <f t="shared" si="48"/>
        <v>51.75</v>
      </c>
      <c r="CQ93" s="373">
        <f t="shared" si="48"/>
        <v>51.75</v>
      </c>
      <c r="CR93" s="373">
        <f t="shared" si="48"/>
        <v>51.875</v>
      </c>
      <c r="CS93" s="373">
        <f t="shared" si="48"/>
        <v>52</v>
      </c>
      <c r="CT93" s="373">
        <f t="shared" si="48"/>
        <v>52.125</v>
      </c>
      <c r="CU93" s="373">
        <f t="shared" si="48"/>
        <v>52.25</v>
      </c>
      <c r="CV93" s="373">
        <f t="shared" si="48"/>
        <v>52.375</v>
      </c>
      <c r="CW93" s="373">
        <f t="shared" si="48"/>
        <v>52.375</v>
      </c>
      <c r="CX93" s="373">
        <f t="shared" si="48"/>
        <v>52.375</v>
      </c>
      <c r="CY93" s="373">
        <f t="shared" si="48"/>
        <v>52.5</v>
      </c>
      <c r="CZ93" s="373">
        <f t="shared" si="48"/>
        <v>52.625</v>
      </c>
      <c r="DA93" s="373">
        <f t="shared" si="48"/>
        <v>52.75</v>
      </c>
      <c r="DB93" s="373">
        <f t="shared" si="48"/>
        <v>52.875</v>
      </c>
      <c r="DC93" s="373">
        <f t="shared" si="48"/>
        <v>53</v>
      </c>
      <c r="DD93" s="373">
        <f t="shared" si="48"/>
        <v>53</v>
      </c>
      <c r="DE93" s="373">
        <f t="shared" si="48"/>
        <v>53</v>
      </c>
      <c r="DF93" s="373">
        <f t="shared" si="48"/>
        <v>53.125</v>
      </c>
      <c r="DG93" s="373">
        <f t="shared" si="48"/>
        <v>53.25</v>
      </c>
      <c r="DH93" s="373">
        <f t="shared" si="48"/>
        <v>53.375</v>
      </c>
      <c r="DI93" s="373">
        <f t="shared" si="48"/>
        <v>53.5</v>
      </c>
      <c r="DJ93" s="373">
        <f t="shared" si="48"/>
        <v>53.625</v>
      </c>
      <c r="DK93" s="373">
        <f t="shared" si="48"/>
        <v>0</v>
      </c>
      <c r="DL93" s="373">
        <f t="shared" si="48"/>
        <v>0</v>
      </c>
      <c r="DM93" s="373">
        <f t="shared" si="48"/>
        <v>0</v>
      </c>
    </row>
    <row r="94" spans="1:166" ht="15" customHeight="1" outlineLevel="1">
      <c r="A94" s="817" t="s">
        <v>292</v>
      </c>
      <c r="B94" s="362" t="str">
        <f t="shared" ref="B94:B107" si="49">$B34</f>
        <v>P59-Deploy &amp; Change CRMT</v>
      </c>
      <c r="C94" s="362" t="str">
        <f t="shared" ref="C94:C107" si="50">$C34</f>
        <v>AO004511</v>
      </c>
      <c r="D94" s="362" t="str">
        <f t="shared" ref="D94:D107" si="51">$D34</f>
        <v>Cross</v>
      </c>
      <c r="E94" s="383">
        <f t="shared" ref="E94:F107" si="52">E4+E34+E64</f>
        <v>2</v>
      </c>
      <c r="F94" s="383">
        <f t="shared" si="52"/>
        <v>0</v>
      </c>
      <c r="G94" s="369">
        <f t="shared" si="36"/>
        <v>2</v>
      </c>
      <c r="H94" s="378">
        <f t="shared" ref="H94:J107" si="53">H4+H34+H64</f>
        <v>0</v>
      </c>
      <c r="I94" s="378">
        <f t="shared" si="53"/>
        <v>0.125</v>
      </c>
      <c r="J94" s="378">
        <f t="shared" si="53"/>
        <v>0.125</v>
      </c>
      <c r="K94" s="389">
        <f>VLOOKUP(C94,'PianificazionePMO(CA)'!$B$7:$I$35,7,FALSE)</f>
        <v>43271</v>
      </c>
      <c r="L94" s="389">
        <f>VLOOKUP(C94,'PianificazionePMO(CA)'!$B$7:$I$35,8,FALSE)</f>
        <v>43315</v>
      </c>
      <c r="N94" s="371">
        <f t="shared" ref="N94:AS94" si="54">N4+N34+N64</f>
        <v>0</v>
      </c>
      <c r="O94" s="371">
        <f t="shared" si="54"/>
        <v>0</v>
      </c>
      <c r="P94" s="371">
        <f t="shared" si="54"/>
        <v>0</v>
      </c>
      <c r="Q94" s="371">
        <f t="shared" si="54"/>
        <v>0</v>
      </c>
      <c r="R94" s="371">
        <f t="shared" si="54"/>
        <v>0</v>
      </c>
      <c r="S94" s="371">
        <f t="shared" si="54"/>
        <v>0</v>
      </c>
      <c r="T94" s="371">
        <f t="shared" si="54"/>
        <v>0</v>
      </c>
      <c r="U94" s="371">
        <f t="shared" si="54"/>
        <v>0</v>
      </c>
      <c r="V94" s="371">
        <f t="shared" si="54"/>
        <v>0</v>
      </c>
      <c r="W94" s="371">
        <f t="shared" si="54"/>
        <v>0</v>
      </c>
      <c r="X94" s="371">
        <f t="shared" si="54"/>
        <v>0</v>
      </c>
      <c r="Y94" s="371">
        <f t="shared" si="54"/>
        <v>0</v>
      </c>
      <c r="Z94" s="371">
        <f t="shared" si="54"/>
        <v>0</v>
      </c>
      <c r="AA94" s="371">
        <f t="shared" si="54"/>
        <v>0</v>
      </c>
      <c r="AB94" s="371">
        <f t="shared" si="54"/>
        <v>0</v>
      </c>
      <c r="AC94" s="371">
        <f t="shared" si="54"/>
        <v>0</v>
      </c>
      <c r="AD94" s="371">
        <f t="shared" si="54"/>
        <v>0</v>
      </c>
      <c r="AE94" s="371">
        <f t="shared" si="54"/>
        <v>0</v>
      </c>
      <c r="AF94" s="371">
        <f t="shared" si="54"/>
        <v>0</v>
      </c>
      <c r="AG94" s="371">
        <f t="shared" si="54"/>
        <v>0</v>
      </c>
      <c r="AH94" s="371">
        <f t="shared" si="54"/>
        <v>0</v>
      </c>
      <c r="AI94" s="371">
        <f t="shared" si="54"/>
        <v>0</v>
      </c>
      <c r="AJ94" s="371">
        <f t="shared" si="54"/>
        <v>0</v>
      </c>
      <c r="AK94" s="371">
        <f t="shared" si="54"/>
        <v>0</v>
      </c>
      <c r="AL94" s="371">
        <f t="shared" si="54"/>
        <v>0</v>
      </c>
      <c r="AM94" s="371">
        <f t="shared" si="54"/>
        <v>0</v>
      </c>
      <c r="AN94" s="371">
        <f t="shared" si="54"/>
        <v>0</v>
      </c>
      <c r="AO94" s="371">
        <f t="shared" si="54"/>
        <v>0</v>
      </c>
      <c r="AP94" s="371">
        <f t="shared" si="54"/>
        <v>0</v>
      </c>
      <c r="AQ94" s="371">
        <f t="shared" si="54"/>
        <v>0</v>
      </c>
      <c r="AR94" s="371">
        <f t="shared" si="54"/>
        <v>0</v>
      </c>
      <c r="AS94" s="371">
        <f t="shared" si="54"/>
        <v>0</v>
      </c>
      <c r="AT94" s="371">
        <f t="shared" ref="AT94:BY94" si="55">AT4+AT34+AT64</f>
        <v>0</v>
      </c>
      <c r="AU94" s="371">
        <f t="shared" si="55"/>
        <v>0</v>
      </c>
      <c r="AV94" s="371">
        <f t="shared" si="55"/>
        <v>0</v>
      </c>
      <c r="AW94" s="371">
        <f t="shared" si="55"/>
        <v>0</v>
      </c>
      <c r="AX94" s="371">
        <f t="shared" si="55"/>
        <v>0</v>
      </c>
      <c r="AY94" s="371">
        <f t="shared" si="55"/>
        <v>0</v>
      </c>
      <c r="AZ94" s="371">
        <f t="shared" si="55"/>
        <v>0</v>
      </c>
      <c r="BA94" s="371">
        <f t="shared" si="55"/>
        <v>0</v>
      </c>
      <c r="BB94" s="371">
        <f t="shared" si="55"/>
        <v>0</v>
      </c>
      <c r="BC94" s="371">
        <f t="shared" si="55"/>
        <v>0</v>
      </c>
      <c r="BD94" s="371">
        <f t="shared" si="55"/>
        <v>0</v>
      </c>
      <c r="BE94" s="371">
        <f t="shared" si="55"/>
        <v>0</v>
      </c>
      <c r="BF94" s="371">
        <f t="shared" si="55"/>
        <v>0</v>
      </c>
      <c r="BG94" s="371">
        <f t="shared" si="55"/>
        <v>0</v>
      </c>
      <c r="BH94" s="371">
        <f t="shared" si="55"/>
        <v>0</v>
      </c>
      <c r="BI94" s="371">
        <f t="shared" si="55"/>
        <v>0.125</v>
      </c>
      <c r="BJ94" s="371">
        <f t="shared" si="55"/>
        <v>0.25</v>
      </c>
      <c r="BK94" s="371">
        <f t="shared" si="55"/>
        <v>0.375</v>
      </c>
      <c r="BL94" s="371">
        <f t="shared" si="55"/>
        <v>0.5</v>
      </c>
      <c r="BM94" s="371">
        <f t="shared" si="55"/>
        <v>0.625</v>
      </c>
      <c r="BN94" s="371">
        <f t="shared" si="55"/>
        <v>0.625</v>
      </c>
      <c r="BO94" s="371">
        <f t="shared" si="55"/>
        <v>0.625</v>
      </c>
      <c r="BP94" s="371">
        <f t="shared" si="55"/>
        <v>0.75</v>
      </c>
      <c r="BQ94" s="371">
        <f t="shared" si="55"/>
        <v>0.875</v>
      </c>
      <c r="BR94" s="371">
        <f t="shared" si="55"/>
        <v>1</v>
      </c>
      <c r="BS94" s="371">
        <f t="shared" si="55"/>
        <v>1.125</v>
      </c>
      <c r="BT94" s="371">
        <f t="shared" si="55"/>
        <v>1.25</v>
      </c>
      <c r="BU94" s="371">
        <f t="shared" si="55"/>
        <v>1.25</v>
      </c>
      <c r="BV94" s="371">
        <f t="shared" si="55"/>
        <v>1.25</v>
      </c>
      <c r="BW94" s="371">
        <f t="shared" si="55"/>
        <v>1.375</v>
      </c>
      <c r="BX94" s="371">
        <f t="shared" si="55"/>
        <v>1.375</v>
      </c>
      <c r="BY94" s="371">
        <f t="shared" si="55"/>
        <v>1.375</v>
      </c>
      <c r="BZ94" s="371">
        <f t="shared" ref="BZ94:DJ94" si="56">BZ4+BZ34+BZ64</f>
        <v>1.5</v>
      </c>
      <c r="CA94" s="371">
        <f t="shared" si="56"/>
        <v>1.625</v>
      </c>
      <c r="CB94" s="371">
        <f t="shared" si="56"/>
        <v>1.625</v>
      </c>
      <c r="CC94" s="371">
        <f t="shared" si="56"/>
        <v>1.625</v>
      </c>
      <c r="CD94" s="371">
        <f t="shared" si="56"/>
        <v>1.75</v>
      </c>
      <c r="CE94" s="371">
        <f t="shared" si="56"/>
        <v>1.875</v>
      </c>
      <c r="CF94" s="371">
        <f t="shared" si="56"/>
        <v>2</v>
      </c>
      <c r="CG94" s="371">
        <f t="shared" si="56"/>
        <v>2.125</v>
      </c>
      <c r="CH94" s="371">
        <f t="shared" si="56"/>
        <v>2.25</v>
      </c>
      <c r="CI94" s="371">
        <f t="shared" si="56"/>
        <v>2.25</v>
      </c>
      <c r="CJ94" s="371">
        <f t="shared" si="56"/>
        <v>2.25</v>
      </c>
      <c r="CK94" s="371">
        <f t="shared" si="56"/>
        <v>2.375</v>
      </c>
      <c r="CL94" s="371">
        <f t="shared" si="56"/>
        <v>2.5</v>
      </c>
      <c r="CM94" s="371">
        <f t="shared" si="56"/>
        <v>2.625</v>
      </c>
      <c r="CN94" s="371">
        <f t="shared" si="56"/>
        <v>2.75</v>
      </c>
      <c r="CO94" s="371">
        <f t="shared" si="56"/>
        <v>2.875</v>
      </c>
      <c r="CP94" s="371">
        <f t="shared" si="56"/>
        <v>2.875</v>
      </c>
      <c r="CQ94" s="371">
        <f t="shared" si="56"/>
        <v>2.875</v>
      </c>
      <c r="CR94" s="371">
        <f t="shared" si="56"/>
        <v>3</v>
      </c>
      <c r="CS94" s="371">
        <f t="shared" si="56"/>
        <v>3.125</v>
      </c>
      <c r="CT94" s="371">
        <f t="shared" si="56"/>
        <v>3.25</v>
      </c>
      <c r="CU94" s="371">
        <f t="shared" si="56"/>
        <v>3.375</v>
      </c>
      <c r="CV94" s="371">
        <f t="shared" si="56"/>
        <v>3.5</v>
      </c>
      <c r="CW94" s="371">
        <f t="shared" si="56"/>
        <v>3.5</v>
      </c>
      <c r="CX94" s="371">
        <f t="shared" si="56"/>
        <v>3.5</v>
      </c>
      <c r="CY94" s="371">
        <f t="shared" si="56"/>
        <v>3.625</v>
      </c>
      <c r="CZ94" s="371">
        <f t="shared" si="56"/>
        <v>3.75</v>
      </c>
      <c r="DA94" s="371">
        <f t="shared" si="56"/>
        <v>3.875</v>
      </c>
      <c r="DB94" s="371">
        <f t="shared" si="56"/>
        <v>4</v>
      </c>
      <c r="DC94" s="371">
        <f t="shared" si="56"/>
        <v>4.125</v>
      </c>
      <c r="DD94" s="371">
        <f t="shared" si="56"/>
        <v>4.125</v>
      </c>
      <c r="DE94" s="371">
        <f t="shared" si="56"/>
        <v>4.125</v>
      </c>
      <c r="DF94" s="371">
        <f t="shared" si="56"/>
        <v>4.25</v>
      </c>
      <c r="DG94" s="371">
        <f t="shared" si="56"/>
        <v>4.375</v>
      </c>
      <c r="DH94" s="371">
        <f t="shared" si="56"/>
        <v>4.5</v>
      </c>
      <c r="DI94" s="371">
        <f t="shared" si="56"/>
        <v>4.625</v>
      </c>
      <c r="DJ94" s="371">
        <f t="shared" si="56"/>
        <v>4.75</v>
      </c>
      <c r="DK94" s="371"/>
      <c r="DL94" s="371"/>
      <c r="DM94" s="371"/>
    </row>
    <row r="95" spans="1:166" outlineLevel="1">
      <c r="A95" s="818"/>
      <c r="B95" s="362" t="str">
        <f t="shared" si="49"/>
        <v>P59-Deploy &amp; Change CRMT</v>
      </c>
      <c r="C95" s="362" t="str">
        <f t="shared" si="50"/>
        <v>AO004511_YYY103</v>
      </c>
      <c r="D95" s="362" t="str">
        <f t="shared" si="51"/>
        <v>Prima Attivazione</v>
      </c>
      <c r="E95" s="383">
        <f t="shared" si="52"/>
        <v>24</v>
      </c>
      <c r="F95" s="383">
        <f t="shared" si="52"/>
        <v>22</v>
      </c>
      <c r="G95" s="369">
        <f t="shared" si="36"/>
        <v>2</v>
      </c>
      <c r="H95" s="378">
        <f t="shared" si="53"/>
        <v>1.2941176470588236</v>
      </c>
      <c r="I95" s="378">
        <f t="shared" si="53"/>
        <v>0.125</v>
      </c>
      <c r="J95" s="378">
        <f t="shared" si="53"/>
        <v>-1.1691176470588236</v>
      </c>
      <c r="K95" s="389">
        <f>VLOOKUP(C95,'PianificazionePMO(CA)'!$B$7:$I$35,7,FALSE)</f>
        <v>43271</v>
      </c>
      <c r="L95" s="389">
        <f>VLOOKUP(C95,'PianificazionePMO(CA)'!$B$7:$I$35,8,FALSE)</f>
        <v>43315</v>
      </c>
      <c r="N95" s="371">
        <f t="shared" ref="N95:AS95" si="57">N5+N35+N65</f>
        <v>22</v>
      </c>
      <c r="O95" s="371">
        <f t="shared" si="57"/>
        <v>22</v>
      </c>
      <c r="P95" s="371">
        <f t="shared" si="57"/>
        <v>22</v>
      </c>
      <c r="Q95" s="371">
        <f t="shared" si="57"/>
        <v>22</v>
      </c>
      <c r="R95" s="371">
        <f t="shared" si="57"/>
        <v>22</v>
      </c>
      <c r="S95" s="371">
        <f t="shared" si="57"/>
        <v>22</v>
      </c>
      <c r="T95" s="371">
        <f t="shared" si="57"/>
        <v>22</v>
      </c>
      <c r="U95" s="371">
        <f t="shared" si="57"/>
        <v>22</v>
      </c>
      <c r="V95" s="371">
        <f t="shared" si="57"/>
        <v>22</v>
      </c>
      <c r="W95" s="371">
        <f t="shared" si="57"/>
        <v>22</v>
      </c>
      <c r="X95" s="371">
        <f t="shared" si="57"/>
        <v>22</v>
      </c>
      <c r="Y95" s="371">
        <f t="shared" si="57"/>
        <v>22</v>
      </c>
      <c r="Z95" s="371">
        <f t="shared" si="57"/>
        <v>22</v>
      </c>
      <c r="AA95" s="371">
        <f t="shared" si="57"/>
        <v>22</v>
      </c>
      <c r="AB95" s="371">
        <f t="shared" si="57"/>
        <v>22</v>
      </c>
      <c r="AC95" s="371">
        <f t="shared" si="57"/>
        <v>22</v>
      </c>
      <c r="AD95" s="371">
        <f t="shared" si="57"/>
        <v>22</v>
      </c>
      <c r="AE95" s="371">
        <f t="shared" si="57"/>
        <v>22</v>
      </c>
      <c r="AF95" s="371">
        <f t="shared" si="57"/>
        <v>22</v>
      </c>
      <c r="AG95" s="371">
        <f t="shared" si="57"/>
        <v>22</v>
      </c>
      <c r="AH95" s="371">
        <f t="shared" si="57"/>
        <v>22</v>
      </c>
      <c r="AI95" s="371">
        <f t="shared" si="57"/>
        <v>22</v>
      </c>
      <c r="AJ95" s="371">
        <f t="shared" si="57"/>
        <v>22</v>
      </c>
      <c r="AK95" s="371">
        <f t="shared" si="57"/>
        <v>22.25</v>
      </c>
      <c r="AL95" s="371">
        <f t="shared" si="57"/>
        <v>22.25</v>
      </c>
      <c r="AM95" s="371">
        <f t="shared" si="57"/>
        <v>22.25</v>
      </c>
      <c r="AN95" s="371">
        <f t="shared" si="57"/>
        <v>22.375</v>
      </c>
      <c r="AO95" s="371">
        <f t="shared" si="57"/>
        <v>22.375</v>
      </c>
      <c r="AP95" s="371">
        <f t="shared" si="57"/>
        <v>22.5</v>
      </c>
      <c r="AQ95" s="371">
        <f t="shared" si="57"/>
        <v>22.625</v>
      </c>
      <c r="AR95" s="371">
        <f t="shared" si="57"/>
        <v>22.75</v>
      </c>
      <c r="AS95" s="371">
        <f t="shared" si="57"/>
        <v>22.75</v>
      </c>
      <c r="AT95" s="371">
        <f t="shared" ref="AT95:BY95" si="58">AT5+AT35+AT65</f>
        <v>22.75</v>
      </c>
      <c r="AU95" s="371">
        <f t="shared" si="58"/>
        <v>22.875</v>
      </c>
      <c r="AV95" s="371">
        <f t="shared" si="58"/>
        <v>23</v>
      </c>
      <c r="AW95" s="371">
        <f t="shared" si="58"/>
        <v>23.125</v>
      </c>
      <c r="AX95" s="371">
        <f t="shared" si="58"/>
        <v>23.25</v>
      </c>
      <c r="AY95" s="371">
        <f t="shared" si="58"/>
        <v>23.375</v>
      </c>
      <c r="AZ95" s="371">
        <f t="shared" si="58"/>
        <v>23.375</v>
      </c>
      <c r="BA95" s="371">
        <f t="shared" si="58"/>
        <v>23.375</v>
      </c>
      <c r="BB95" s="371">
        <f t="shared" si="58"/>
        <v>23.5</v>
      </c>
      <c r="BC95" s="371">
        <f t="shared" si="58"/>
        <v>23.625</v>
      </c>
      <c r="BD95" s="371">
        <f t="shared" si="58"/>
        <v>23.75</v>
      </c>
      <c r="BE95" s="371">
        <f t="shared" si="58"/>
        <v>23.875</v>
      </c>
      <c r="BF95" s="371">
        <f t="shared" si="58"/>
        <v>24</v>
      </c>
      <c r="BG95" s="371">
        <f t="shared" si="58"/>
        <v>24</v>
      </c>
      <c r="BH95" s="371">
        <f t="shared" si="58"/>
        <v>24</v>
      </c>
      <c r="BI95" s="371">
        <f t="shared" si="58"/>
        <v>24.125</v>
      </c>
      <c r="BJ95" s="371">
        <f t="shared" si="58"/>
        <v>24.25</v>
      </c>
      <c r="BK95" s="371">
        <f t="shared" si="58"/>
        <v>24.375</v>
      </c>
      <c r="BL95" s="371">
        <f t="shared" si="58"/>
        <v>24.5</v>
      </c>
      <c r="BM95" s="371">
        <f t="shared" si="58"/>
        <v>24.625</v>
      </c>
      <c r="BN95" s="371">
        <f t="shared" si="58"/>
        <v>24.625</v>
      </c>
      <c r="BO95" s="371">
        <f t="shared" si="58"/>
        <v>24.625</v>
      </c>
      <c r="BP95" s="371">
        <f t="shared" si="58"/>
        <v>24.75</v>
      </c>
      <c r="BQ95" s="371">
        <f t="shared" si="58"/>
        <v>24.875</v>
      </c>
      <c r="BR95" s="371">
        <f t="shared" si="58"/>
        <v>25</v>
      </c>
      <c r="BS95" s="371">
        <f t="shared" si="58"/>
        <v>25.125</v>
      </c>
      <c r="BT95" s="371">
        <f t="shared" si="58"/>
        <v>25.25</v>
      </c>
      <c r="BU95" s="371">
        <f t="shared" si="58"/>
        <v>25.25</v>
      </c>
      <c r="BV95" s="371">
        <f t="shared" si="58"/>
        <v>25.25</v>
      </c>
      <c r="BW95" s="371">
        <f t="shared" si="58"/>
        <v>25.375</v>
      </c>
      <c r="BX95" s="371">
        <f t="shared" si="58"/>
        <v>25.375</v>
      </c>
      <c r="BY95" s="371">
        <f t="shared" si="58"/>
        <v>25.375</v>
      </c>
      <c r="BZ95" s="371">
        <f t="shared" ref="BZ95:DJ95" si="59">BZ5+BZ35+BZ65</f>
        <v>25.5</v>
      </c>
      <c r="CA95" s="371">
        <f t="shared" si="59"/>
        <v>25.625</v>
      </c>
      <c r="CB95" s="371">
        <f t="shared" si="59"/>
        <v>25.625</v>
      </c>
      <c r="CC95" s="371">
        <f t="shared" si="59"/>
        <v>25.625</v>
      </c>
      <c r="CD95" s="371">
        <f t="shared" si="59"/>
        <v>25.75</v>
      </c>
      <c r="CE95" s="371">
        <f t="shared" si="59"/>
        <v>25.875</v>
      </c>
      <c r="CF95" s="371">
        <f t="shared" si="59"/>
        <v>26</v>
      </c>
      <c r="CG95" s="371">
        <f t="shared" si="59"/>
        <v>26.125</v>
      </c>
      <c r="CH95" s="371">
        <f t="shared" si="59"/>
        <v>26.25</v>
      </c>
      <c r="CI95" s="371">
        <f t="shared" si="59"/>
        <v>26.25</v>
      </c>
      <c r="CJ95" s="371">
        <f t="shared" si="59"/>
        <v>26.25</v>
      </c>
      <c r="CK95" s="371">
        <f t="shared" si="59"/>
        <v>26.375</v>
      </c>
      <c r="CL95" s="371">
        <f t="shared" si="59"/>
        <v>26.5</v>
      </c>
      <c r="CM95" s="371">
        <f t="shared" si="59"/>
        <v>26.625</v>
      </c>
      <c r="CN95" s="371">
        <f t="shared" si="59"/>
        <v>26.75</v>
      </c>
      <c r="CO95" s="371">
        <f t="shared" si="59"/>
        <v>26.875</v>
      </c>
      <c r="CP95" s="371">
        <f t="shared" si="59"/>
        <v>26.875</v>
      </c>
      <c r="CQ95" s="371">
        <f t="shared" si="59"/>
        <v>26.875</v>
      </c>
      <c r="CR95" s="371">
        <f t="shared" si="59"/>
        <v>27</v>
      </c>
      <c r="CS95" s="371">
        <f t="shared" si="59"/>
        <v>27.125</v>
      </c>
      <c r="CT95" s="371">
        <f t="shared" si="59"/>
        <v>27.25</v>
      </c>
      <c r="CU95" s="371">
        <f t="shared" si="59"/>
        <v>27.375</v>
      </c>
      <c r="CV95" s="371">
        <f t="shared" si="59"/>
        <v>27.5</v>
      </c>
      <c r="CW95" s="371">
        <f t="shared" si="59"/>
        <v>27.5</v>
      </c>
      <c r="CX95" s="371">
        <f t="shared" si="59"/>
        <v>27.5</v>
      </c>
      <c r="CY95" s="371">
        <f t="shared" si="59"/>
        <v>27.625</v>
      </c>
      <c r="CZ95" s="371">
        <f t="shared" si="59"/>
        <v>27.75</v>
      </c>
      <c r="DA95" s="371">
        <f t="shared" si="59"/>
        <v>27.875</v>
      </c>
      <c r="DB95" s="371">
        <f t="shared" si="59"/>
        <v>28</v>
      </c>
      <c r="DC95" s="371">
        <f t="shared" si="59"/>
        <v>28.125</v>
      </c>
      <c r="DD95" s="371">
        <f t="shared" si="59"/>
        <v>28.125</v>
      </c>
      <c r="DE95" s="371">
        <f t="shared" si="59"/>
        <v>28.125</v>
      </c>
      <c r="DF95" s="371">
        <f t="shared" si="59"/>
        <v>28.25</v>
      </c>
      <c r="DG95" s="371">
        <f t="shared" si="59"/>
        <v>28.375</v>
      </c>
      <c r="DH95" s="371">
        <f t="shared" si="59"/>
        <v>28.5</v>
      </c>
      <c r="DI95" s="371">
        <f t="shared" si="59"/>
        <v>28.625</v>
      </c>
      <c r="DJ95" s="371">
        <f t="shared" si="59"/>
        <v>28.75</v>
      </c>
      <c r="DK95" s="371"/>
      <c r="DL95" s="371"/>
      <c r="DM95" s="371"/>
    </row>
    <row r="96" spans="1:166" outlineLevel="1">
      <c r="A96" s="818"/>
      <c r="B96" s="362" t="str">
        <f t="shared" si="49"/>
        <v>P59-Deploy &amp; Change CRMT</v>
      </c>
      <c r="C96" s="362" t="str">
        <f t="shared" si="50"/>
        <v>AO004511_YYY104</v>
      </c>
      <c r="D96" s="362" t="str">
        <f t="shared" si="51"/>
        <v>Prima_Attivazione_combinata</v>
      </c>
      <c r="E96" s="383">
        <f t="shared" si="52"/>
        <v>5</v>
      </c>
      <c r="F96" s="383">
        <f t="shared" si="52"/>
        <v>0</v>
      </c>
      <c r="G96" s="369">
        <f t="shared" si="36"/>
        <v>5</v>
      </c>
      <c r="H96" s="378">
        <f t="shared" si="53"/>
        <v>0</v>
      </c>
      <c r="I96" s="378">
        <f t="shared" si="53"/>
        <v>0.3125</v>
      </c>
      <c r="J96" s="378">
        <f t="shared" si="53"/>
        <v>0.3125</v>
      </c>
      <c r="K96" s="389">
        <f>VLOOKUP(C96,'PianificazionePMO(CA)'!$B$7:$I$35,7,FALSE)</f>
        <v>43271</v>
      </c>
      <c r="L96" s="389">
        <f>VLOOKUP(C96,'PianificazionePMO(CA)'!$B$7:$I$35,8,FALSE)</f>
        <v>43315</v>
      </c>
      <c r="N96" s="371">
        <f t="shared" ref="N96:AS96" si="60">N6+N36+N66</f>
        <v>0</v>
      </c>
      <c r="O96" s="371">
        <f t="shared" si="60"/>
        <v>0</v>
      </c>
      <c r="P96" s="371">
        <f t="shared" si="60"/>
        <v>0</v>
      </c>
      <c r="Q96" s="371">
        <f t="shared" si="60"/>
        <v>0</v>
      </c>
      <c r="R96" s="371">
        <f t="shared" si="60"/>
        <v>0</v>
      </c>
      <c r="S96" s="371">
        <f t="shared" si="60"/>
        <v>0</v>
      </c>
      <c r="T96" s="371">
        <f t="shared" si="60"/>
        <v>0</v>
      </c>
      <c r="U96" s="371">
        <f t="shared" si="60"/>
        <v>0</v>
      </c>
      <c r="V96" s="371">
        <f t="shared" si="60"/>
        <v>0</v>
      </c>
      <c r="W96" s="371">
        <f t="shared" si="60"/>
        <v>0</v>
      </c>
      <c r="X96" s="371">
        <f t="shared" si="60"/>
        <v>0</v>
      </c>
      <c r="Y96" s="371">
        <f t="shared" si="60"/>
        <v>0</v>
      </c>
      <c r="Z96" s="371">
        <f t="shared" si="60"/>
        <v>0</v>
      </c>
      <c r="AA96" s="371">
        <f t="shared" si="60"/>
        <v>0</v>
      </c>
      <c r="AB96" s="371">
        <f t="shared" si="60"/>
        <v>0</v>
      </c>
      <c r="AC96" s="371">
        <f t="shared" si="60"/>
        <v>0</v>
      </c>
      <c r="AD96" s="371">
        <f t="shared" si="60"/>
        <v>0</v>
      </c>
      <c r="AE96" s="371">
        <f t="shared" si="60"/>
        <v>0</v>
      </c>
      <c r="AF96" s="371">
        <f t="shared" si="60"/>
        <v>0</v>
      </c>
      <c r="AG96" s="371">
        <f t="shared" si="60"/>
        <v>0</v>
      </c>
      <c r="AH96" s="371">
        <f t="shared" si="60"/>
        <v>0</v>
      </c>
      <c r="AI96" s="371">
        <f t="shared" si="60"/>
        <v>0</v>
      </c>
      <c r="AJ96" s="371">
        <f t="shared" si="60"/>
        <v>0</v>
      </c>
      <c r="AK96" s="371">
        <f t="shared" si="60"/>
        <v>0.9375</v>
      </c>
      <c r="AL96" s="371">
        <f t="shared" si="60"/>
        <v>0.9375</v>
      </c>
      <c r="AM96" s="371">
        <f t="shared" si="60"/>
        <v>0.9375</v>
      </c>
      <c r="AN96" s="371">
        <f t="shared" si="60"/>
        <v>1.25</v>
      </c>
      <c r="AO96" s="371">
        <f t="shared" si="60"/>
        <v>1.25</v>
      </c>
      <c r="AP96" s="371">
        <f t="shared" si="60"/>
        <v>1.5625</v>
      </c>
      <c r="AQ96" s="371">
        <f t="shared" si="60"/>
        <v>1.875</v>
      </c>
      <c r="AR96" s="371">
        <f t="shared" si="60"/>
        <v>2.1875</v>
      </c>
      <c r="AS96" s="371">
        <f t="shared" si="60"/>
        <v>2.1875</v>
      </c>
      <c r="AT96" s="371">
        <f t="shared" ref="AT96:BY96" si="61">AT6+AT36+AT66</f>
        <v>2.1875</v>
      </c>
      <c r="AU96" s="371">
        <f t="shared" si="61"/>
        <v>2.5</v>
      </c>
      <c r="AV96" s="371">
        <f t="shared" si="61"/>
        <v>2.8125</v>
      </c>
      <c r="AW96" s="371">
        <f t="shared" si="61"/>
        <v>3.125</v>
      </c>
      <c r="AX96" s="371">
        <f t="shared" si="61"/>
        <v>3.4375</v>
      </c>
      <c r="AY96" s="371">
        <f t="shared" si="61"/>
        <v>3.75</v>
      </c>
      <c r="AZ96" s="371">
        <f t="shared" si="61"/>
        <v>3.75</v>
      </c>
      <c r="BA96" s="371">
        <f t="shared" si="61"/>
        <v>3.75</v>
      </c>
      <c r="BB96" s="371">
        <f t="shared" si="61"/>
        <v>4.0625</v>
      </c>
      <c r="BC96" s="371">
        <f t="shared" si="61"/>
        <v>4.375</v>
      </c>
      <c r="BD96" s="371">
        <f t="shared" si="61"/>
        <v>4.6875</v>
      </c>
      <c r="BE96" s="371">
        <f t="shared" si="61"/>
        <v>5</v>
      </c>
      <c r="BF96" s="371">
        <f t="shared" si="61"/>
        <v>5.3125</v>
      </c>
      <c r="BG96" s="371">
        <f t="shared" si="61"/>
        <v>5.3125</v>
      </c>
      <c r="BH96" s="371">
        <f t="shared" si="61"/>
        <v>5.3125</v>
      </c>
      <c r="BI96" s="371">
        <f t="shared" si="61"/>
        <v>5.625</v>
      </c>
      <c r="BJ96" s="371">
        <f t="shared" si="61"/>
        <v>5.9375</v>
      </c>
      <c r="BK96" s="371">
        <f t="shared" si="61"/>
        <v>6.25</v>
      </c>
      <c r="BL96" s="371">
        <f t="shared" si="61"/>
        <v>6.5625</v>
      </c>
      <c r="BM96" s="371">
        <f t="shared" si="61"/>
        <v>6.875</v>
      </c>
      <c r="BN96" s="371">
        <f t="shared" si="61"/>
        <v>6.875</v>
      </c>
      <c r="BO96" s="371">
        <f t="shared" si="61"/>
        <v>6.875</v>
      </c>
      <c r="BP96" s="371">
        <f t="shared" si="61"/>
        <v>7.1875</v>
      </c>
      <c r="BQ96" s="371">
        <f t="shared" si="61"/>
        <v>7.5</v>
      </c>
      <c r="BR96" s="371">
        <f t="shared" si="61"/>
        <v>7.8125</v>
      </c>
      <c r="BS96" s="371">
        <f t="shared" si="61"/>
        <v>8.125</v>
      </c>
      <c r="BT96" s="371">
        <f t="shared" si="61"/>
        <v>8.4375</v>
      </c>
      <c r="BU96" s="371">
        <f t="shared" si="61"/>
        <v>8.4375</v>
      </c>
      <c r="BV96" s="371">
        <f t="shared" si="61"/>
        <v>8.4375</v>
      </c>
      <c r="BW96" s="371">
        <f t="shared" si="61"/>
        <v>8.75</v>
      </c>
      <c r="BX96" s="371">
        <f t="shared" si="61"/>
        <v>8.75</v>
      </c>
      <c r="BY96" s="371">
        <f t="shared" si="61"/>
        <v>8.75</v>
      </c>
      <c r="BZ96" s="371">
        <f t="shared" ref="BZ96:DJ96" si="62">BZ6+BZ36+BZ66</f>
        <v>9.0625</v>
      </c>
      <c r="CA96" s="371">
        <f t="shared" si="62"/>
        <v>9.375</v>
      </c>
      <c r="CB96" s="371">
        <f t="shared" si="62"/>
        <v>9.375</v>
      </c>
      <c r="CC96" s="371">
        <f t="shared" si="62"/>
        <v>9.375</v>
      </c>
      <c r="CD96" s="371">
        <f t="shared" si="62"/>
        <v>9.6875</v>
      </c>
      <c r="CE96" s="371">
        <f t="shared" si="62"/>
        <v>10</v>
      </c>
      <c r="CF96" s="371">
        <f t="shared" si="62"/>
        <v>10.3125</v>
      </c>
      <c r="CG96" s="371">
        <f t="shared" si="62"/>
        <v>10.625</v>
      </c>
      <c r="CH96" s="371">
        <f t="shared" si="62"/>
        <v>10.9375</v>
      </c>
      <c r="CI96" s="371">
        <f t="shared" si="62"/>
        <v>10.9375</v>
      </c>
      <c r="CJ96" s="371">
        <f t="shared" si="62"/>
        <v>10.9375</v>
      </c>
      <c r="CK96" s="371">
        <f t="shared" si="62"/>
        <v>11.25</v>
      </c>
      <c r="CL96" s="371">
        <f t="shared" si="62"/>
        <v>11.5625</v>
      </c>
      <c r="CM96" s="371">
        <f t="shared" si="62"/>
        <v>11.875</v>
      </c>
      <c r="CN96" s="371">
        <f t="shared" si="62"/>
        <v>12.1875</v>
      </c>
      <c r="CO96" s="371">
        <f t="shared" si="62"/>
        <v>12.5</v>
      </c>
      <c r="CP96" s="371">
        <f t="shared" si="62"/>
        <v>12.5</v>
      </c>
      <c r="CQ96" s="371">
        <f t="shared" si="62"/>
        <v>12.5</v>
      </c>
      <c r="CR96" s="371">
        <f t="shared" si="62"/>
        <v>12.8125</v>
      </c>
      <c r="CS96" s="371">
        <f t="shared" si="62"/>
        <v>13.125</v>
      </c>
      <c r="CT96" s="371">
        <f t="shared" si="62"/>
        <v>13.4375</v>
      </c>
      <c r="CU96" s="371">
        <f t="shared" si="62"/>
        <v>13.75</v>
      </c>
      <c r="CV96" s="371">
        <f t="shared" si="62"/>
        <v>14.0625</v>
      </c>
      <c r="CW96" s="371">
        <f t="shared" si="62"/>
        <v>14.0625</v>
      </c>
      <c r="CX96" s="371">
        <f t="shared" si="62"/>
        <v>14.0625</v>
      </c>
      <c r="CY96" s="371">
        <f t="shared" si="62"/>
        <v>14.375</v>
      </c>
      <c r="CZ96" s="371">
        <f t="shared" si="62"/>
        <v>14.6875</v>
      </c>
      <c r="DA96" s="371">
        <f t="shared" si="62"/>
        <v>15</v>
      </c>
      <c r="DB96" s="371">
        <f t="shared" si="62"/>
        <v>15.3125</v>
      </c>
      <c r="DC96" s="371">
        <f t="shared" si="62"/>
        <v>15.625</v>
      </c>
      <c r="DD96" s="371">
        <f t="shared" si="62"/>
        <v>15.625</v>
      </c>
      <c r="DE96" s="371">
        <f t="shared" si="62"/>
        <v>15.625</v>
      </c>
      <c r="DF96" s="371">
        <f t="shared" si="62"/>
        <v>15.9375</v>
      </c>
      <c r="DG96" s="371">
        <f t="shared" si="62"/>
        <v>16.25</v>
      </c>
      <c r="DH96" s="371">
        <f t="shared" si="62"/>
        <v>16.5625</v>
      </c>
      <c r="DI96" s="371">
        <f t="shared" si="62"/>
        <v>16.875</v>
      </c>
      <c r="DJ96" s="371">
        <f t="shared" si="62"/>
        <v>17.1875</v>
      </c>
      <c r="DK96" s="371"/>
      <c r="DL96" s="371"/>
      <c r="DM96" s="371"/>
    </row>
    <row r="97" spans="1:117" outlineLevel="1">
      <c r="A97" s="818"/>
      <c r="B97" s="362" t="str">
        <f t="shared" si="49"/>
        <v>P59-Deploy &amp; Change CRMT</v>
      </c>
      <c r="C97" s="362" t="str">
        <f t="shared" si="50"/>
        <v>AO004511_YYY109</v>
      </c>
      <c r="D97" s="362" t="str">
        <f t="shared" si="51"/>
        <v>Ricontrattualizzazione</v>
      </c>
      <c r="E97" s="383">
        <f t="shared" si="52"/>
        <v>23</v>
      </c>
      <c r="F97" s="383">
        <f t="shared" si="52"/>
        <v>3</v>
      </c>
      <c r="G97" s="369">
        <f t="shared" si="36"/>
        <v>20</v>
      </c>
      <c r="H97" s="378">
        <f t="shared" si="53"/>
        <v>0.17647058823529413</v>
      </c>
      <c r="I97" s="378">
        <f t="shared" si="53"/>
        <v>1.25</v>
      </c>
      <c r="J97" s="378">
        <f t="shared" si="53"/>
        <v>1.0735294117647058</v>
      </c>
      <c r="K97" s="389">
        <f>VLOOKUP(C97,'PianificazionePMO(CA)'!$B$7:$I$35,7,FALSE)</f>
        <v>43271</v>
      </c>
      <c r="L97" s="389">
        <f>VLOOKUP(C97,'PianificazionePMO(CA)'!$B$7:$I$35,8,FALSE)</f>
        <v>43315</v>
      </c>
      <c r="N97" s="371">
        <f t="shared" ref="N97:AS97" si="63">N7+N37+N67</f>
        <v>0</v>
      </c>
      <c r="O97" s="371">
        <f t="shared" si="63"/>
        <v>0</v>
      </c>
      <c r="P97" s="371">
        <f t="shared" si="63"/>
        <v>0</v>
      </c>
      <c r="Q97" s="371">
        <f t="shared" si="63"/>
        <v>0</v>
      </c>
      <c r="R97" s="371">
        <f t="shared" si="63"/>
        <v>0</v>
      </c>
      <c r="S97" s="371">
        <f t="shared" si="63"/>
        <v>0</v>
      </c>
      <c r="T97" s="371">
        <f t="shared" si="63"/>
        <v>0</v>
      </c>
      <c r="U97" s="371">
        <f t="shared" si="63"/>
        <v>0</v>
      </c>
      <c r="V97" s="371">
        <f t="shared" si="63"/>
        <v>0</v>
      </c>
      <c r="W97" s="371">
        <f t="shared" si="63"/>
        <v>0</v>
      </c>
      <c r="X97" s="371">
        <f t="shared" si="63"/>
        <v>0</v>
      </c>
      <c r="Y97" s="371">
        <f t="shared" si="63"/>
        <v>0</v>
      </c>
      <c r="Z97" s="371">
        <f t="shared" si="63"/>
        <v>0</v>
      </c>
      <c r="AA97" s="371">
        <f t="shared" si="63"/>
        <v>0</v>
      </c>
      <c r="AB97" s="371">
        <f t="shared" si="63"/>
        <v>0</v>
      </c>
      <c r="AC97" s="371">
        <f t="shared" si="63"/>
        <v>1</v>
      </c>
      <c r="AD97" s="371">
        <f t="shared" si="63"/>
        <v>1</v>
      </c>
      <c r="AE97" s="371">
        <f t="shared" si="63"/>
        <v>1</v>
      </c>
      <c r="AF97" s="371">
        <f t="shared" si="63"/>
        <v>1</v>
      </c>
      <c r="AG97" s="371">
        <f t="shared" si="63"/>
        <v>1</v>
      </c>
      <c r="AH97" s="371">
        <f t="shared" si="63"/>
        <v>3</v>
      </c>
      <c r="AI97" s="371">
        <f t="shared" si="63"/>
        <v>3</v>
      </c>
      <c r="AJ97" s="371">
        <f t="shared" si="63"/>
        <v>3</v>
      </c>
      <c r="AK97" s="371">
        <f t="shared" si="63"/>
        <v>6.5735294117647056</v>
      </c>
      <c r="AL97" s="371">
        <f t="shared" si="63"/>
        <v>6.5735294117647056</v>
      </c>
      <c r="AM97" s="371">
        <f t="shared" si="63"/>
        <v>6.5735294117647056</v>
      </c>
      <c r="AN97" s="371">
        <f t="shared" si="63"/>
        <v>7.8235294117647056</v>
      </c>
      <c r="AO97" s="371">
        <f t="shared" si="63"/>
        <v>7.8235294117647056</v>
      </c>
      <c r="AP97" s="371">
        <f t="shared" si="63"/>
        <v>9.0735294117647065</v>
      </c>
      <c r="AQ97" s="371">
        <f t="shared" si="63"/>
        <v>10.323529411764707</v>
      </c>
      <c r="AR97" s="371">
        <f t="shared" si="63"/>
        <v>11.573529411764707</v>
      </c>
      <c r="AS97" s="371">
        <f t="shared" si="63"/>
        <v>11.573529411764707</v>
      </c>
      <c r="AT97" s="371">
        <f t="shared" ref="AT97:BY97" si="64">AT7+AT37+AT67</f>
        <v>11.573529411764707</v>
      </c>
      <c r="AU97" s="371">
        <f t="shared" si="64"/>
        <v>12.823529411764707</v>
      </c>
      <c r="AV97" s="371">
        <f t="shared" si="64"/>
        <v>14.073529411764707</v>
      </c>
      <c r="AW97" s="371">
        <f t="shared" si="64"/>
        <v>15.323529411764707</v>
      </c>
      <c r="AX97" s="371">
        <f t="shared" si="64"/>
        <v>16.573529411764707</v>
      </c>
      <c r="AY97" s="371">
        <f t="shared" si="64"/>
        <v>17.823529411764707</v>
      </c>
      <c r="AZ97" s="371">
        <f t="shared" si="64"/>
        <v>17.823529411764707</v>
      </c>
      <c r="BA97" s="371">
        <f t="shared" si="64"/>
        <v>17.823529411764707</v>
      </c>
      <c r="BB97" s="371">
        <f t="shared" si="64"/>
        <v>19.073529411764707</v>
      </c>
      <c r="BC97" s="371">
        <f t="shared" si="64"/>
        <v>20.323529411764707</v>
      </c>
      <c r="BD97" s="371">
        <f t="shared" si="64"/>
        <v>21.573529411764707</v>
      </c>
      <c r="BE97" s="371">
        <f t="shared" si="64"/>
        <v>22.823529411764707</v>
      </c>
      <c r="BF97" s="371">
        <f t="shared" si="64"/>
        <v>24.073529411764707</v>
      </c>
      <c r="BG97" s="371">
        <f t="shared" si="64"/>
        <v>24.073529411764707</v>
      </c>
      <c r="BH97" s="371">
        <f t="shared" si="64"/>
        <v>24.073529411764707</v>
      </c>
      <c r="BI97" s="371">
        <f t="shared" si="64"/>
        <v>25.323529411764707</v>
      </c>
      <c r="BJ97" s="371">
        <f t="shared" si="64"/>
        <v>26.573529411764707</v>
      </c>
      <c r="BK97" s="371">
        <f t="shared" si="64"/>
        <v>27.823529411764707</v>
      </c>
      <c r="BL97" s="371">
        <f t="shared" si="64"/>
        <v>29.073529411764707</v>
      </c>
      <c r="BM97" s="371">
        <f t="shared" si="64"/>
        <v>30.323529411764707</v>
      </c>
      <c r="BN97" s="371">
        <f t="shared" si="64"/>
        <v>30.323529411764707</v>
      </c>
      <c r="BO97" s="371">
        <f t="shared" si="64"/>
        <v>30.323529411764707</v>
      </c>
      <c r="BP97" s="371">
        <f t="shared" si="64"/>
        <v>31.573529411764707</v>
      </c>
      <c r="BQ97" s="371">
        <f t="shared" si="64"/>
        <v>32.823529411764703</v>
      </c>
      <c r="BR97" s="371">
        <f t="shared" si="64"/>
        <v>34.073529411764703</v>
      </c>
      <c r="BS97" s="371">
        <f t="shared" si="64"/>
        <v>35.323529411764703</v>
      </c>
      <c r="BT97" s="371">
        <f t="shared" si="64"/>
        <v>36.573529411764703</v>
      </c>
      <c r="BU97" s="371">
        <f t="shared" si="64"/>
        <v>36.573529411764703</v>
      </c>
      <c r="BV97" s="371">
        <f t="shared" si="64"/>
        <v>36.573529411764703</v>
      </c>
      <c r="BW97" s="371">
        <f t="shared" si="64"/>
        <v>37.823529411764703</v>
      </c>
      <c r="BX97" s="371">
        <f t="shared" si="64"/>
        <v>37.823529411764703</v>
      </c>
      <c r="BY97" s="371">
        <f t="shared" si="64"/>
        <v>37.823529411764703</v>
      </c>
      <c r="BZ97" s="371">
        <f t="shared" ref="BZ97:DJ97" si="65">BZ7+BZ37+BZ67</f>
        <v>39.073529411764703</v>
      </c>
      <c r="CA97" s="371">
        <f t="shared" si="65"/>
        <v>40.323529411764703</v>
      </c>
      <c r="CB97" s="371">
        <f t="shared" si="65"/>
        <v>40.323529411764703</v>
      </c>
      <c r="CC97" s="371">
        <f t="shared" si="65"/>
        <v>40.323529411764703</v>
      </c>
      <c r="CD97" s="371">
        <f t="shared" si="65"/>
        <v>41.573529411764703</v>
      </c>
      <c r="CE97" s="371">
        <f t="shared" si="65"/>
        <v>42.823529411764703</v>
      </c>
      <c r="CF97" s="371">
        <f t="shared" si="65"/>
        <v>44.073529411764703</v>
      </c>
      <c r="CG97" s="371">
        <f t="shared" si="65"/>
        <v>45.323529411764703</v>
      </c>
      <c r="CH97" s="371">
        <f t="shared" si="65"/>
        <v>46.573529411764703</v>
      </c>
      <c r="CI97" s="371">
        <f t="shared" si="65"/>
        <v>46.573529411764703</v>
      </c>
      <c r="CJ97" s="371">
        <f t="shared" si="65"/>
        <v>46.573529411764703</v>
      </c>
      <c r="CK97" s="371">
        <f t="shared" si="65"/>
        <v>47.823529411764703</v>
      </c>
      <c r="CL97" s="371">
        <f t="shared" si="65"/>
        <v>49.073529411764703</v>
      </c>
      <c r="CM97" s="371">
        <f t="shared" si="65"/>
        <v>50.323529411764703</v>
      </c>
      <c r="CN97" s="371">
        <f t="shared" si="65"/>
        <v>51.573529411764703</v>
      </c>
      <c r="CO97" s="371">
        <f t="shared" si="65"/>
        <v>52.823529411764703</v>
      </c>
      <c r="CP97" s="371">
        <f t="shared" si="65"/>
        <v>52.823529411764703</v>
      </c>
      <c r="CQ97" s="371">
        <f t="shared" si="65"/>
        <v>52.823529411764703</v>
      </c>
      <c r="CR97" s="371">
        <f t="shared" si="65"/>
        <v>54.073529411764703</v>
      </c>
      <c r="CS97" s="371">
        <f t="shared" si="65"/>
        <v>55.323529411764703</v>
      </c>
      <c r="CT97" s="371">
        <f t="shared" si="65"/>
        <v>56.573529411764703</v>
      </c>
      <c r="CU97" s="371">
        <f t="shared" si="65"/>
        <v>57.823529411764703</v>
      </c>
      <c r="CV97" s="371">
        <f t="shared" si="65"/>
        <v>59.073529411764703</v>
      </c>
      <c r="CW97" s="371">
        <f t="shared" si="65"/>
        <v>59.073529411764703</v>
      </c>
      <c r="CX97" s="371">
        <f t="shared" si="65"/>
        <v>59.073529411764703</v>
      </c>
      <c r="CY97" s="371">
        <f t="shared" si="65"/>
        <v>60.323529411764703</v>
      </c>
      <c r="CZ97" s="371">
        <f t="shared" si="65"/>
        <v>61.573529411764703</v>
      </c>
      <c r="DA97" s="371">
        <f t="shared" si="65"/>
        <v>62.823529411764703</v>
      </c>
      <c r="DB97" s="371">
        <f t="shared" si="65"/>
        <v>64.07352941176471</v>
      </c>
      <c r="DC97" s="371">
        <f t="shared" si="65"/>
        <v>65.32352941176471</v>
      </c>
      <c r="DD97" s="371">
        <f t="shared" si="65"/>
        <v>65.32352941176471</v>
      </c>
      <c r="DE97" s="371">
        <f t="shared" si="65"/>
        <v>65.32352941176471</v>
      </c>
      <c r="DF97" s="371">
        <f t="shared" si="65"/>
        <v>66.57352941176471</v>
      </c>
      <c r="DG97" s="371">
        <f t="shared" si="65"/>
        <v>67.82352941176471</v>
      </c>
      <c r="DH97" s="371">
        <f t="shared" si="65"/>
        <v>69.07352941176471</v>
      </c>
      <c r="DI97" s="371">
        <f t="shared" si="65"/>
        <v>70.32352941176471</v>
      </c>
      <c r="DJ97" s="371">
        <f t="shared" si="65"/>
        <v>71.57352941176471</v>
      </c>
      <c r="DK97" s="371"/>
      <c r="DL97" s="371"/>
      <c r="DM97" s="371"/>
    </row>
    <row r="98" spans="1:117" outlineLevel="1">
      <c r="A98" s="818"/>
      <c r="B98" s="362" t="str">
        <f t="shared" si="49"/>
        <v>P59-Deploy &amp; Change CRMT</v>
      </c>
      <c r="C98" s="362" t="str">
        <f t="shared" si="50"/>
        <v>AO004511_YYY121</v>
      </c>
      <c r="D98" s="362" t="str">
        <f t="shared" si="51"/>
        <v>Agent_Desktop</v>
      </c>
      <c r="E98" s="383">
        <f t="shared" si="52"/>
        <v>11</v>
      </c>
      <c r="F98" s="383">
        <f t="shared" si="52"/>
        <v>11</v>
      </c>
      <c r="G98" s="369">
        <f t="shared" si="36"/>
        <v>0</v>
      </c>
      <c r="H98" s="378">
        <f t="shared" si="53"/>
        <v>0.6470588235294118</v>
      </c>
      <c r="I98" s="378">
        <f t="shared" si="53"/>
        <v>0</v>
      </c>
      <c r="J98" s="378">
        <f t="shared" si="53"/>
        <v>-0.6470588235294118</v>
      </c>
      <c r="K98" s="389">
        <f>VLOOKUP(C98,'PianificazionePMO(CA)'!$B$7:$I$35,7,FALSE)</f>
        <v>43271</v>
      </c>
      <c r="L98" s="389">
        <f>VLOOKUP(C98,'PianificazionePMO(CA)'!$B$7:$I$35,8,FALSE)</f>
        <v>43315</v>
      </c>
      <c r="N98" s="371">
        <f t="shared" ref="N98:AS98" si="66">N8+N38+N68</f>
        <v>11</v>
      </c>
      <c r="O98" s="371">
        <f t="shared" si="66"/>
        <v>11</v>
      </c>
      <c r="P98" s="371">
        <f t="shared" si="66"/>
        <v>11</v>
      </c>
      <c r="Q98" s="371">
        <f t="shared" si="66"/>
        <v>11</v>
      </c>
      <c r="R98" s="371">
        <f t="shared" si="66"/>
        <v>11</v>
      </c>
      <c r="S98" s="371">
        <f t="shared" si="66"/>
        <v>11</v>
      </c>
      <c r="T98" s="371">
        <f t="shared" si="66"/>
        <v>11</v>
      </c>
      <c r="U98" s="371">
        <f t="shared" si="66"/>
        <v>11</v>
      </c>
      <c r="V98" s="371">
        <f t="shared" si="66"/>
        <v>11</v>
      </c>
      <c r="W98" s="371">
        <f t="shared" si="66"/>
        <v>11</v>
      </c>
      <c r="X98" s="371">
        <f t="shared" si="66"/>
        <v>11</v>
      </c>
      <c r="Y98" s="371">
        <f t="shared" si="66"/>
        <v>11</v>
      </c>
      <c r="Z98" s="371">
        <f t="shared" si="66"/>
        <v>11</v>
      </c>
      <c r="AA98" s="371">
        <f t="shared" si="66"/>
        <v>11</v>
      </c>
      <c r="AB98" s="371">
        <f t="shared" si="66"/>
        <v>11</v>
      </c>
      <c r="AC98" s="371">
        <f t="shared" si="66"/>
        <v>11</v>
      </c>
      <c r="AD98" s="371">
        <f t="shared" si="66"/>
        <v>11</v>
      </c>
      <c r="AE98" s="371">
        <f t="shared" si="66"/>
        <v>11</v>
      </c>
      <c r="AF98" s="371">
        <f t="shared" si="66"/>
        <v>11</v>
      </c>
      <c r="AG98" s="371">
        <f t="shared" si="66"/>
        <v>11</v>
      </c>
      <c r="AH98" s="371">
        <f t="shared" si="66"/>
        <v>11</v>
      </c>
      <c r="AI98" s="371">
        <f t="shared" si="66"/>
        <v>11</v>
      </c>
      <c r="AJ98" s="371">
        <f t="shared" si="66"/>
        <v>11</v>
      </c>
      <c r="AK98" s="371">
        <f t="shared" si="66"/>
        <v>11</v>
      </c>
      <c r="AL98" s="371">
        <f t="shared" si="66"/>
        <v>11</v>
      </c>
      <c r="AM98" s="371">
        <f t="shared" si="66"/>
        <v>11</v>
      </c>
      <c r="AN98" s="371">
        <f t="shared" si="66"/>
        <v>11</v>
      </c>
      <c r="AO98" s="371">
        <f t="shared" si="66"/>
        <v>11</v>
      </c>
      <c r="AP98" s="371">
        <f t="shared" si="66"/>
        <v>11</v>
      </c>
      <c r="AQ98" s="371">
        <f t="shared" si="66"/>
        <v>11</v>
      </c>
      <c r="AR98" s="371">
        <f t="shared" si="66"/>
        <v>11</v>
      </c>
      <c r="AS98" s="371">
        <f t="shared" si="66"/>
        <v>11</v>
      </c>
      <c r="AT98" s="371">
        <f t="shared" ref="AT98:BY98" si="67">AT8+AT38+AT68</f>
        <v>11</v>
      </c>
      <c r="AU98" s="371">
        <f t="shared" si="67"/>
        <v>11</v>
      </c>
      <c r="AV98" s="371">
        <f t="shared" si="67"/>
        <v>11</v>
      </c>
      <c r="AW98" s="371">
        <f t="shared" si="67"/>
        <v>11</v>
      </c>
      <c r="AX98" s="371">
        <f t="shared" si="67"/>
        <v>11</v>
      </c>
      <c r="AY98" s="371">
        <f t="shared" si="67"/>
        <v>11</v>
      </c>
      <c r="AZ98" s="371">
        <f t="shared" si="67"/>
        <v>11</v>
      </c>
      <c r="BA98" s="371">
        <f t="shared" si="67"/>
        <v>11</v>
      </c>
      <c r="BB98" s="371">
        <f t="shared" si="67"/>
        <v>11</v>
      </c>
      <c r="BC98" s="371">
        <f t="shared" si="67"/>
        <v>11</v>
      </c>
      <c r="BD98" s="371">
        <f t="shared" si="67"/>
        <v>11</v>
      </c>
      <c r="BE98" s="371">
        <f t="shared" si="67"/>
        <v>11</v>
      </c>
      <c r="BF98" s="371">
        <f t="shared" si="67"/>
        <v>11</v>
      </c>
      <c r="BG98" s="371">
        <f t="shared" si="67"/>
        <v>11</v>
      </c>
      <c r="BH98" s="371">
        <f t="shared" si="67"/>
        <v>11</v>
      </c>
      <c r="BI98" s="371">
        <f t="shared" si="67"/>
        <v>11</v>
      </c>
      <c r="BJ98" s="371">
        <f t="shared" si="67"/>
        <v>11</v>
      </c>
      <c r="BK98" s="371">
        <f t="shared" si="67"/>
        <v>11</v>
      </c>
      <c r="BL98" s="371">
        <f t="shared" si="67"/>
        <v>11</v>
      </c>
      <c r="BM98" s="371">
        <f t="shared" si="67"/>
        <v>11</v>
      </c>
      <c r="BN98" s="371">
        <f t="shared" si="67"/>
        <v>11</v>
      </c>
      <c r="BO98" s="371">
        <f t="shared" si="67"/>
        <v>11</v>
      </c>
      <c r="BP98" s="371">
        <f t="shared" si="67"/>
        <v>11</v>
      </c>
      <c r="BQ98" s="371">
        <f t="shared" si="67"/>
        <v>11</v>
      </c>
      <c r="BR98" s="371">
        <f t="shared" si="67"/>
        <v>11</v>
      </c>
      <c r="BS98" s="371">
        <f t="shared" si="67"/>
        <v>11</v>
      </c>
      <c r="BT98" s="371">
        <f t="shared" si="67"/>
        <v>11</v>
      </c>
      <c r="BU98" s="371">
        <f t="shared" si="67"/>
        <v>11</v>
      </c>
      <c r="BV98" s="371">
        <f t="shared" si="67"/>
        <v>11</v>
      </c>
      <c r="BW98" s="371">
        <f t="shared" si="67"/>
        <v>11</v>
      </c>
      <c r="BX98" s="371">
        <f t="shared" si="67"/>
        <v>11</v>
      </c>
      <c r="BY98" s="371">
        <f t="shared" si="67"/>
        <v>11</v>
      </c>
      <c r="BZ98" s="371">
        <f t="shared" ref="BZ98:DJ98" si="68">BZ8+BZ38+BZ68</f>
        <v>11</v>
      </c>
      <c r="CA98" s="371">
        <f t="shared" si="68"/>
        <v>11</v>
      </c>
      <c r="CB98" s="371">
        <f t="shared" si="68"/>
        <v>11</v>
      </c>
      <c r="CC98" s="371">
        <f t="shared" si="68"/>
        <v>11</v>
      </c>
      <c r="CD98" s="371">
        <f t="shared" si="68"/>
        <v>11</v>
      </c>
      <c r="CE98" s="371">
        <f t="shared" si="68"/>
        <v>11</v>
      </c>
      <c r="CF98" s="371">
        <f t="shared" si="68"/>
        <v>11</v>
      </c>
      <c r="CG98" s="371">
        <f t="shared" si="68"/>
        <v>11</v>
      </c>
      <c r="CH98" s="371">
        <f t="shared" si="68"/>
        <v>11</v>
      </c>
      <c r="CI98" s="371">
        <f t="shared" si="68"/>
        <v>11</v>
      </c>
      <c r="CJ98" s="371">
        <f t="shared" si="68"/>
        <v>11</v>
      </c>
      <c r="CK98" s="371">
        <f t="shared" si="68"/>
        <v>11</v>
      </c>
      <c r="CL98" s="371">
        <f t="shared" si="68"/>
        <v>11</v>
      </c>
      <c r="CM98" s="371">
        <f t="shared" si="68"/>
        <v>11</v>
      </c>
      <c r="CN98" s="371">
        <f t="shared" si="68"/>
        <v>11</v>
      </c>
      <c r="CO98" s="371">
        <f t="shared" si="68"/>
        <v>11</v>
      </c>
      <c r="CP98" s="371">
        <f t="shared" si="68"/>
        <v>11</v>
      </c>
      <c r="CQ98" s="371">
        <f t="shared" si="68"/>
        <v>11</v>
      </c>
      <c r="CR98" s="371">
        <f t="shared" si="68"/>
        <v>11</v>
      </c>
      <c r="CS98" s="371">
        <f t="shared" si="68"/>
        <v>11</v>
      </c>
      <c r="CT98" s="371">
        <f t="shared" si="68"/>
        <v>11</v>
      </c>
      <c r="CU98" s="371">
        <f t="shared" si="68"/>
        <v>11</v>
      </c>
      <c r="CV98" s="371">
        <f t="shared" si="68"/>
        <v>11</v>
      </c>
      <c r="CW98" s="371">
        <f t="shared" si="68"/>
        <v>11</v>
      </c>
      <c r="CX98" s="371">
        <f t="shared" si="68"/>
        <v>11</v>
      </c>
      <c r="CY98" s="371">
        <f t="shared" si="68"/>
        <v>11</v>
      </c>
      <c r="CZ98" s="371">
        <f t="shared" si="68"/>
        <v>11</v>
      </c>
      <c r="DA98" s="371">
        <f t="shared" si="68"/>
        <v>11</v>
      </c>
      <c r="DB98" s="371">
        <f t="shared" si="68"/>
        <v>11</v>
      </c>
      <c r="DC98" s="371">
        <f t="shared" si="68"/>
        <v>11</v>
      </c>
      <c r="DD98" s="371">
        <f t="shared" si="68"/>
        <v>11</v>
      </c>
      <c r="DE98" s="371">
        <f t="shared" si="68"/>
        <v>11</v>
      </c>
      <c r="DF98" s="371">
        <f t="shared" si="68"/>
        <v>11</v>
      </c>
      <c r="DG98" s="371">
        <f t="shared" si="68"/>
        <v>11</v>
      </c>
      <c r="DH98" s="371">
        <f t="shared" si="68"/>
        <v>11</v>
      </c>
      <c r="DI98" s="371">
        <f t="shared" si="68"/>
        <v>11</v>
      </c>
      <c r="DJ98" s="371">
        <f t="shared" si="68"/>
        <v>11</v>
      </c>
      <c r="DK98" s="371"/>
      <c r="DL98" s="371"/>
      <c r="DM98" s="371"/>
    </row>
    <row r="99" spans="1:117" outlineLevel="1">
      <c r="A99" s="818"/>
      <c r="B99" s="362" t="str">
        <f t="shared" si="49"/>
        <v>P59-Deploy &amp; Change CRMT</v>
      </c>
      <c r="C99" s="362" t="str">
        <f t="shared" si="50"/>
        <v>AO004511_YYY127</v>
      </c>
      <c r="D99" s="362" t="str">
        <f t="shared" si="51"/>
        <v>Gestione Consensi e Acquisizione Prospect</v>
      </c>
      <c r="E99" s="383">
        <f t="shared" si="52"/>
        <v>3</v>
      </c>
      <c r="F99" s="383">
        <f t="shared" si="52"/>
        <v>2</v>
      </c>
      <c r="G99" s="369">
        <f t="shared" si="36"/>
        <v>1</v>
      </c>
      <c r="H99" s="378">
        <f t="shared" si="53"/>
        <v>0.11764705882352941</v>
      </c>
      <c r="I99" s="378">
        <f t="shared" si="53"/>
        <v>6.25E-2</v>
      </c>
      <c r="J99" s="378">
        <f t="shared" si="53"/>
        <v>-5.514705882352941E-2</v>
      </c>
      <c r="K99" s="389">
        <f>VLOOKUP(C99,'PianificazionePMO(CA)'!$B$7:$I$35,7,FALSE)</f>
        <v>43271</v>
      </c>
      <c r="L99" s="389">
        <f>VLOOKUP(C99,'PianificazionePMO(CA)'!$B$7:$I$35,8,FALSE)</f>
        <v>43315</v>
      </c>
      <c r="N99" s="371">
        <f t="shared" ref="N99:AS99" si="69">N9+N39+N69</f>
        <v>2</v>
      </c>
      <c r="O99" s="371">
        <f t="shared" si="69"/>
        <v>2</v>
      </c>
      <c r="P99" s="371">
        <f t="shared" si="69"/>
        <v>2</v>
      </c>
      <c r="Q99" s="371">
        <f t="shared" si="69"/>
        <v>2</v>
      </c>
      <c r="R99" s="371">
        <f t="shared" si="69"/>
        <v>2</v>
      </c>
      <c r="S99" s="371">
        <f t="shared" si="69"/>
        <v>2</v>
      </c>
      <c r="T99" s="371">
        <f t="shared" si="69"/>
        <v>2</v>
      </c>
      <c r="U99" s="371">
        <f t="shared" si="69"/>
        <v>2</v>
      </c>
      <c r="V99" s="371">
        <f t="shared" si="69"/>
        <v>2</v>
      </c>
      <c r="W99" s="371">
        <f t="shared" si="69"/>
        <v>2</v>
      </c>
      <c r="X99" s="371">
        <f t="shared" si="69"/>
        <v>2</v>
      </c>
      <c r="Y99" s="371">
        <f t="shared" si="69"/>
        <v>2</v>
      </c>
      <c r="Z99" s="371">
        <f t="shared" si="69"/>
        <v>2</v>
      </c>
      <c r="AA99" s="371">
        <f t="shared" si="69"/>
        <v>2</v>
      </c>
      <c r="AB99" s="371">
        <f t="shared" si="69"/>
        <v>2</v>
      </c>
      <c r="AC99" s="371">
        <f t="shared" si="69"/>
        <v>2</v>
      </c>
      <c r="AD99" s="371">
        <f t="shared" si="69"/>
        <v>2</v>
      </c>
      <c r="AE99" s="371">
        <f t="shared" si="69"/>
        <v>2</v>
      </c>
      <c r="AF99" s="371">
        <f t="shared" si="69"/>
        <v>2</v>
      </c>
      <c r="AG99" s="371">
        <f t="shared" si="69"/>
        <v>2</v>
      </c>
      <c r="AH99" s="371">
        <f t="shared" si="69"/>
        <v>2</v>
      </c>
      <c r="AI99" s="371">
        <f t="shared" si="69"/>
        <v>2</v>
      </c>
      <c r="AJ99" s="371">
        <f t="shared" si="69"/>
        <v>2</v>
      </c>
      <c r="AK99" s="371">
        <f t="shared" si="69"/>
        <v>2.1875</v>
      </c>
      <c r="AL99" s="371">
        <f t="shared" si="69"/>
        <v>2.1875</v>
      </c>
      <c r="AM99" s="371">
        <f t="shared" si="69"/>
        <v>2.1875</v>
      </c>
      <c r="AN99" s="371">
        <f t="shared" si="69"/>
        <v>2.25</v>
      </c>
      <c r="AO99" s="371">
        <f t="shared" si="69"/>
        <v>2.25</v>
      </c>
      <c r="AP99" s="371">
        <f t="shared" si="69"/>
        <v>2.3125</v>
      </c>
      <c r="AQ99" s="371">
        <f t="shared" si="69"/>
        <v>2.375</v>
      </c>
      <c r="AR99" s="371">
        <f t="shared" si="69"/>
        <v>2.4375</v>
      </c>
      <c r="AS99" s="371">
        <f t="shared" si="69"/>
        <v>2.4375</v>
      </c>
      <c r="AT99" s="371">
        <f t="shared" ref="AT99:BY99" si="70">AT9+AT39+AT69</f>
        <v>2.4375</v>
      </c>
      <c r="AU99" s="371">
        <f t="shared" si="70"/>
        <v>2.5</v>
      </c>
      <c r="AV99" s="371">
        <f t="shared" si="70"/>
        <v>2.5625</v>
      </c>
      <c r="AW99" s="371">
        <f t="shared" si="70"/>
        <v>2.625</v>
      </c>
      <c r="AX99" s="371">
        <f t="shared" si="70"/>
        <v>2.6875</v>
      </c>
      <c r="AY99" s="371">
        <f t="shared" si="70"/>
        <v>2.75</v>
      </c>
      <c r="AZ99" s="371">
        <f t="shared" si="70"/>
        <v>2.75</v>
      </c>
      <c r="BA99" s="371">
        <f t="shared" si="70"/>
        <v>2.75</v>
      </c>
      <c r="BB99" s="371">
        <f t="shared" si="70"/>
        <v>2.8125</v>
      </c>
      <c r="BC99" s="371">
        <f t="shared" si="70"/>
        <v>2.875</v>
      </c>
      <c r="BD99" s="371">
        <f t="shared" si="70"/>
        <v>2.9375</v>
      </c>
      <c r="BE99" s="371">
        <f t="shared" si="70"/>
        <v>3</v>
      </c>
      <c r="BF99" s="371">
        <f t="shared" si="70"/>
        <v>3.0625</v>
      </c>
      <c r="BG99" s="371">
        <f t="shared" si="70"/>
        <v>3.0625</v>
      </c>
      <c r="BH99" s="371">
        <f t="shared" si="70"/>
        <v>3.0625</v>
      </c>
      <c r="BI99" s="371">
        <f t="shared" si="70"/>
        <v>3.125</v>
      </c>
      <c r="BJ99" s="371">
        <f t="shared" si="70"/>
        <v>3.1875</v>
      </c>
      <c r="BK99" s="371">
        <f t="shared" si="70"/>
        <v>3.25</v>
      </c>
      <c r="BL99" s="371">
        <f t="shared" si="70"/>
        <v>3.3125</v>
      </c>
      <c r="BM99" s="371">
        <f t="shared" si="70"/>
        <v>3.375</v>
      </c>
      <c r="BN99" s="371">
        <f t="shared" si="70"/>
        <v>3.375</v>
      </c>
      <c r="BO99" s="371">
        <f t="shared" si="70"/>
        <v>3.375</v>
      </c>
      <c r="BP99" s="371">
        <f t="shared" si="70"/>
        <v>3.4375</v>
      </c>
      <c r="BQ99" s="371">
        <f t="shared" si="70"/>
        <v>3.5</v>
      </c>
      <c r="BR99" s="371">
        <f t="shared" si="70"/>
        <v>3.5625</v>
      </c>
      <c r="BS99" s="371">
        <f t="shared" si="70"/>
        <v>3.625</v>
      </c>
      <c r="BT99" s="371">
        <f t="shared" si="70"/>
        <v>3.6875</v>
      </c>
      <c r="BU99" s="371">
        <f t="shared" si="70"/>
        <v>3.6875</v>
      </c>
      <c r="BV99" s="371">
        <f t="shared" si="70"/>
        <v>3.6875</v>
      </c>
      <c r="BW99" s="371">
        <f t="shared" si="70"/>
        <v>3.75</v>
      </c>
      <c r="BX99" s="371">
        <f t="shared" si="70"/>
        <v>3.75</v>
      </c>
      <c r="BY99" s="371">
        <f t="shared" si="70"/>
        <v>3.75</v>
      </c>
      <c r="BZ99" s="371">
        <f t="shared" ref="BZ99:DJ99" si="71">BZ9+BZ39+BZ69</f>
        <v>3.8125</v>
      </c>
      <c r="CA99" s="371">
        <f t="shared" si="71"/>
        <v>3.875</v>
      </c>
      <c r="CB99" s="371">
        <f t="shared" si="71"/>
        <v>3.875</v>
      </c>
      <c r="CC99" s="371">
        <f t="shared" si="71"/>
        <v>3.875</v>
      </c>
      <c r="CD99" s="371">
        <f t="shared" si="71"/>
        <v>3.9375</v>
      </c>
      <c r="CE99" s="371">
        <f t="shared" si="71"/>
        <v>4</v>
      </c>
      <c r="CF99" s="371">
        <f t="shared" si="71"/>
        <v>4.0625</v>
      </c>
      <c r="CG99" s="371">
        <f t="shared" si="71"/>
        <v>4.125</v>
      </c>
      <c r="CH99" s="371">
        <f t="shared" si="71"/>
        <v>4.1875</v>
      </c>
      <c r="CI99" s="371">
        <f t="shared" si="71"/>
        <v>4.1875</v>
      </c>
      <c r="CJ99" s="371">
        <f t="shared" si="71"/>
        <v>4.1875</v>
      </c>
      <c r="CK99" s="371">
        <f t="shared" si="71"/>
        <v>4.25</v>
      </c>
      <c r="CL99" s="371">
        <f t="shared" si="71"/>
        <v>4.3125</v>
      </c>
      <c r="CM99" s="371">
        <f t="shared" si="71"/>
        <v>4.375</v>
      </c>
      <c r="CN99" s="371">
        <f t="shared" si="71"/>
        <v>4.4375</v>
      </c>
      <c r="CO99" s="371">
        <f t="shared" si="71"/>
        <v>4.5</v>
      </c>
      <c r="CP99" s="371">
        <f t="shared" si="71"/>
        <v>4.5</v>
      </c>
      <c r="CQ99" s="371">
        <f t="shared" si="71"/>
        <v>4.5</v>
      </c>
      <c r="CR99" s="371">
        <f t="shared" si="71"/>
        <v>4.5625</v>
      </c>
      <c r="CS99" s="371">
        <f t="shared" si="71"/>
        <v>4.625</v>
      </c>
      <c r="CT99" s="371">
        <f t="shared" si="71"/>
        <v>4.6875</v>
      </c>
      <c r="CU99" s="371">
        <f t="shared" si="71"/>
        <v>4.75</v>
      </c>
      <c r="CV99" s="371">
        <f t="shared" si="71"/>
        <v>4.8125</v>
      </c>
      <c r="CW99" s="371">
        <f t="shared" si="71"/>
        <v>4.8125</v>
      </c>
      <c r="CX99" s="371">
        <f t="shared" si="71"/>
        <v>4.8125</v>
      </c>
      <c r="CY99" s="371">
        <f t="shared" si="71"/>
        <v>4.875</v>
      </c>
      <c r="CZ99" s="371">
        <f t="shared" si="71"/>
        <v>4.9375</v>
      </c>
      <c r="DA99" s="371">
        <f t="shared" si="71"/>
        <v>5</v>
      </c>
      <c r="DB99" s="371">
        <f t="shared" si="71"/>
        <v>5.0625</v>
      </c>
      <c r="DC99" s="371">
        <f t="shared" si="71"/>
        <v>5.125</v>
      </c>
      <c r="DD99" s="371">
        <f t="shared" si="71"/>
        <v>5.125</v>
      </c>
      <c r="DE99" s="371">
        <f t="shared" si="71"/>
        <v>5.125</v>
      </c>
      <c r="DF99" s="371">
        <f t="shared" si="71"/>
        <v>5.1875</v>
      </c>
      <c r="DG99" s="371">
        <f t="shared" si="71"/>
        <v>5.25</v>
      </c>
      <c r="DH99" s="371">
        <f t="shared" si="71"/>
        <v>5.3125</v>
      </c>
      <c r="DI99" s="371">
        <f t="shared" si="71"/>
        <v>5.375</v>
      </c>
      <c r="DJ99" s="371">
        <f t="shared" si="71"/>
        <v>5.4375</v>
      </c>
      <c r="DK99" s="371"/>
      <c r="DL99" s="371"/>
      <c r="DM99" s="371"/>
    </row>
    <row r="100" spans="1:117" outlineLevel="1">
      <c r="A100" s="818"/>
      <c r="B100" s="362" t="str">
        <f t="shared" si="49"/>
        <v>P59-Deploy &amp; Change CRMT</v>
      </c>
      <c r="C100" s="362" t="str">
        <f t="shared" si="50"/>
        <v>AO004511_YYY39</v>
      </c>
      <c r="D100" s="362" t="str">
        <f t="shared" si="51"/>
        <v>BOLLETTA_2.0</v>
      </c>
      <c r="E100" s="383">
        <f t="shared" si="52"/>
        <v>10</v>
      </c>
      <c r="F100" s="383">
        <f t="shared" si="52"/>
        <v>9</v>
      </c>
      <c r="G100" s="369">
        <f t="shared" si="36"/>
        <v>1</v>
      </c>
      <c r="H100" s="378">
        <f t="shared" si="53"/>
        <v>0.52941176470588236</v>
      </c>
      <c r="I100" s="378">
        <f t="shared" si="53"/>
        <v>6.25E-2</v>
      </c>
      <c r="J100" s="378">
        <f t="shared" si="53"/>
        <v>-0.46691176470588236</v>
      </c>
      <c r="K100" s="389">
        <f>VLOOKUP(C100,'PianificazionePMO(CA)'!$B$7:$I$35,7,FALSE)</f>
        <v>43271</v>
      </c>
      <c r="L100" s="389">
        <f>VLOOKUP(C100,'PianificazionePMO(CA)'!$B$7:$I$35,8,FALSE)</f>
        <v>43315</v>
      </c>
      <c r="N100" s="371">
        <f t="shared" ref="N100:AS100" si="72">N10+N40+N70</f>
        <v>6</v>
      </c>
      <c r="O100" s="371">
        <f t="shared" si="72"/>
        <v>6</v>
      </c>
      <c r="P100" s="371">
        <f t="shared" si="72"/>
        <v>6</v>
      </c>
      <c r="Q100" s="371">
        <f t="shared" si="72"/>
        <v>6</v>
      </c>
      <c r="R100" s="371">
        <f t="shared" si="72"/>
        <v>6</v>
      </c>
      <c r="S100" s="371">
        <f t="shared" si="72"/>
        <v>6</v>
      </c>
      <c r="T100" s="371">
        <f t="shared" si="72"/>
        <v>6</v>
      </c>
      <c r="U100" s="371">
        <f t="shared" si="72"/>
        <v>6</v>
      </c>
      <c r="V100" s="371">
        <f t="shared" si="72"/>
        <v>6</v>
      </c>
      <c r="W100" s="371">
        <f t="shared" si="72"/>
        <v>6</v>
      </c>
      <c r="X100" s="371">
        <f t="shared" si="72"/>
        <v>6</v>
      </c>
      <c r="Y100" s="371">
        <f t="shared" si="72"/>
        <v>6</v>
      </c>
      <c r="Z100" s="371">
        <f t="shared" si="72"/>
        <v>6</v>
      </c>
      <c r="AA100" s="371">
        <f t="shared" si="72"/>
        <v>6</v>
      </c>
      <c r="AB100" s="371">
        <f t="shared" si="72"/>
        <v>6</v>
      </c>
      <c r="AC100" s="371">
        <f t="shared" si="72"/>
        <v>6</v>
      </c>
      <c r="AD100" s="371">
        <f t="shared" si="72"/>
        <v>6</v>
      </c>
      <c r="AE100" s="371">
        <f t="shared" si="72"/>
        <v>6</v>
      </c>
      <c r="AF100" s="371">
        <f t="shared" si="72"/>
        <v>6</v>
      </c>
      <c r="AG100" s="371">
        <f t="shared" si="72"/>
        <v>6</v>
      </c>
      <c r="AH100" s="371">
        <f t="shared" si="72"/>
        <v>9</v>
      </c>
      <c r="AI100" s="371">
        <f t="shared" si="72"/>
        <v>9</v>
      </c>
      <c r="AJ100" s="371">
        <f t="shared" si="72"/>
        <v>9</v>
      </c>
      <c r="AK100" s="371">
        <f t="shared" si="72"/>
        <v>0.1875</v>
      </c>
      <c r="AL100" s="371">
        <f t="shared" si="72"/>
        <v>0.1875</v>
      </c>
      <c r="AM100" s="371">
        <f t="shared" si="72"/>
        <v>0.1875</v>
      </c>
      <c r="AN100" s="371">
        <f t="shared" si="72"/>
        <v>0.25</v>
      </c>
      <c r="AO100" s="371">
        <f t="shared" si="72"/>
        <v>0.25</v>
      </c>
      <c r="AP100" s="371">
        <f t="shared" si="72"/>
        <v>0.3125</v>
      </c>
      <c r="AQ100" s="371">
        <f t="shared" si="72"/>
        <v>0.375</v>
      </c>
      <c r="AR100" s="371">
        <f t="shared" si="72"/>
        <v>0.4375</v>
      </c>
      <c r="AS100" s="371">
        <f t="shared" si="72"/>
        <v>0.4375</v>
      </c>
      <c r="AT100" s="371">
        <f t="shared" ref="AT100:BY100" si="73">AT10+AT40+AT70</f>
        <v>0.4375</v>
      </c>
      <c r="AU100" s="371">
        <f t="shared" si="73"/>
        <v>0.5</v>
      </c>
      <c r="AV100" s="371">
        <f t="shared" si="73"/>
        <v>0.5625</v>
      </c>
      <c r="AW100" s="371">
        <f t="shared" si="73"/>
        <v>0.625</v>
      </c>
      <c r="AX100" s="371">
        <f t="shared" si="73"/>
        <v>0.6875</v>
      </c>
      <c r="AY100" s="371">
        <f t="shared" si="73"/>
        <v>0.75</v>
      </c>
      <c r="AZ100" s="371">
        <f t="shared" si="73"/>
        <v>0.75</v>
      </c>
      <c r="BA100" s="371">
        <f t="shared" si="73"/>
        <v>0.75</v>
      </c>
      <c r="BB100" s="371">
        <f t="shared" si="73"/>
        <v>0.8125</v>
      </c>
      <c r="BC100" s="371">
        <f t="shared" si="73"/>
        <v>0.875</v>
      </c>
      <c r="BD100" s="371">
        <f t="shared" si="73"/>
        <v>0.9375</v>
      </c>
      <c r="BE100" s="371">
        <f t="shared" si="73"/>
        <v>1</v>
      </c>
      <c r="BF100" s="371">
        <f t="shared" si="73"/>
        <v>1.0625</v>
      </c>
      <c r="BG100" s="371">
        <f t="shared" si="73"/>
        <v>1.0625</v>
      </c>
      <c r="BH100" s="371">
        <f t="shared" si="73"/>
        <v>1.0625</v>
      </c>
      <c r="BI100" s="371">
        <f t="shared" si="73"/>
        <v>1.125</v>
      </c>
      <c r="BJ100" s="371">
        <f t="shared" si="73"/>
        <v>1.1875</v>
      </c>
      <c r="BK100" s="371">
        <f t="shared" si="73"/>
        <v>1.25</v>
      </c>
      <c r="BL100" s="371">
        <f t="shared" si="73"/>
        <v>1.3125</v>
      </c>
      <c r="BM100" s="371">
        <f t="shared" si="73"/>
        <v>1.375</v>
      </c>
      <c r="BN100" s="371">
        <f t="shared" si="73"/>
        <v>1.375</v>
      </c>
      <c r="BO100" s="371">
        <f t="shared" si="73"/>
        <v>1.375</v>
      </c>
      <c r="BP100" s="371">
        <f t="shared" si="73"/>
        <v>1.4375</v>
      </c>
      <c r="BQ100" s="371">
        <f t="shared" si="73"/>
        <v>1.5</v>
      </c>
      <c r="BR100" s="371">
        <f t="shared" si="73"/>
        <v>1.5625</v>
      </c>
      <c r="BS100" s="371">
        <f t="shared" si="73"/>
        <v>1.625</v>
      </c>
      <c r="BT100" s="371">
        <f t="shared" si="73"/>
        <v>1.6875</v>
      </c>
      <c r="BU100" s="371">
        <f t="shared" si="73"/>
        <v>1.6875</v>
      </c>
      <c r="BV100" s="371">
        <f t="shared" si="73"/>
        <v>1.6875</v>
      </c>
      <c r="BW100" s="371">
        <f t="shared" si="73"/>
        <v>1.75</v>
      </c>
      <c r="BX100" s="371">
        <f t="shared" si="73"/>
        <v>1.75</v>
      </c>
      <c r="BY100" s="371">
        <f t="shared" si="73"/>
        <v>1.75</v>
      </c>
      <c r="BZ100" s="371">
        <f t="shared" ref="BZ100:DJ100" si="74">BZ10+BZ40+BZ70</f>
        <v>1.8125</v>
      </c>
      <c r="CA100" s="371">
        <f t="shared" si="74"/>
        <v>1.875</v>
      </c>
      <c r="CB100" s="371">
        <f t="shared" si="74"/>
        <v>1.875</v>
      </c>
      <c r="CC100" s="371">
        <f t="shared" si="74"/>
        <v>1.875</v>
      </c>
      <c r="CD100" s="371">
        <f t="shared" si="74"/>
        <v>1.9375</v>
      </c>
      <c r="CE100" s="371">
        <f t="shared" si="74"/>
        <v>2</v>
      </c>
      <c r="CF100" s="371">
        <f t="shared" si="74"/>
        <v>2.0625</v>
      </c>
      <c r="CG100" s="371">
        <f t="shared" si="74"/>
        <v>2.125</v>
      </c>
      <c r="CH100" s="371">
        <f t="shared" si="74"/>
        <v>2.1875</v>
      </c>
      <c r="CI100" s="371">
        <f t="shared" si="74"/>
        <v>2.1875</v>
      </c>
      <c r="CJ100" s="371">
        <f t="shared" si="74"/>
        <v>2.1875</v>
      </c>
      <c r="CK100" s="371">
        <f t="shared" si="74"/>
        <v>2.25</v>
      </c>
      <c r="CL100" s="371">
        <f t="shared" si="74"/>
        <v>2.3125</v>
      </c>
      <c r="CM100" s="371">
        <f t="shared" si="74"/>
        <v>2.375</v>
      </c>
      <c r="CN100" s="371">
        <f t="shared" si="74"/>
        <v>2.4375</v>
      </c>
      <c r="CO100" s="371">
        <f t="shared" si="74"/>
        <v>2.5</v>
      </c>
      <c r="CP100" s="371">
        <f t="shared" si="74"/>
        <v>2.5</v>
      </c>
      <c r="CQ100" s="371">
        <f t="shared" si="74"/>
        <v>2.5</v>
      </c>
      <c r="CR100" s="371">
        <f t="shared" si="74"/>
        <v>2.5625</v>
      </c>
      <c r="CS100" s="371">
        <f t="shared" si="74"/>
        <v>2.625</v>
      </c>
      <c r="CT100" s="371">
        <f t="shared" si="74"/>
        <v>2.6875</v>
      </c>
      <c r="CU100" s="371">
        <f t="shared" si="74"/>
        <v>2.75</v>
      </c>
      <c r="CV100" s="371">
        <f t="shared" si="74"/>
        <v>2.8125</v>
      </c>
      <c r="CW100" s="371">
        <f t="shared" si="74"/>
        <v>2.8125</v>
      </c>
      <c r="CX100" s="371">
        <f t="shared" si="74"/>
        <v>2.8125</v>
      </c>
      <c r="CY100" s="371">
        <f t="shared" si="74"/>
        <v>2.875</v>
      </c>
      <c r="CZ100" s="371">
        <f t="shared" si="74"/>
        <v>2.9375</v>
      </c>
      <c r="DA100" s="371">
        <f t="shared" si="74"/>
        <v>3</v>
      </c>
      <c r="DB100" s="371">
        <f t="shared" si="74"/>
        <v>3.0625</v>
      </c>
      <c r="DC100" s="371">
        <f t="shared" si="74"/>
        <v>3.125</v>
      </c>
      <c r="DD100" s="371">
        <f t="shared" si="74"/>
        <v>3.125</v>
      </c>
      <c r="DE100" s="371">
        <f t="shared" si="74"/>
        <v>3.125</v>
      </c>
      <c r="DF100" s="371">
        <f t="shared" si="74"/>
        <v>3.1875</v>
      </c>
      <c r="DG100" s="371">
        <f t="shared" si="74"/>
        <v>3.25</v>
      </c>
      <c r="DH100" s="371">
        <f t="shared" si="74"/>
        <v>3.3125</v>
      </c>
      <c r="DI100" s="371">
        <f t="shared" si="74"/>
        <v>3.375</v>
      </c>
      <c r="DJ100" s="371">
        <f t="shared" si="74"/>
        <v>3.4375</v>
      </c>
      <c r="DK100" s="371"/>
      <c r="DL100" s="371"/>
      <c r="DM100" s="371"/>
    </row>
    <row r="101" spans="1:117" outlineLevel="1">
      <c r="A101" s="818"/>
      <c r="B101" s="362" t="str">
        <f t="shared" si="49"/>
        <v>P59-Deploy &amp; Change CRMT</v>
      </c>
      <c r="C101" s="362" t="str">
        <f t="shared" si="50"/>
        <v>AO004511_YYY40</v>
      </c>
      <c r="D101" s="362" t="str">
        <f t="shared" si="51"/>
        <v>DIMOSTRATO_PAGAMENTO</v>
      </c>
      <c r="E101" s="383">
        <f t="shared" si="52"/>
        <v>9</v>
      </c>
      <c r="F101" s="383">
        <f t="shared" si="52"/>
        <v>7</v>
      </c>
      <c r="G101" s="369">
        <f t="shared" si="36"/>
        <v>2</v>
      </c>
      <c r="H101" s="378">
        <f t="shared" si="53"/>
        <v>0.41176470588235292</v>
      </c>
      <c r="I101" s="378">
        <f t="shared" si="53"/>
        <v>0.125</v>
      </c>
      <c r="J101" s="378">
        <f t="shared" si="53"/>
        <v>-0.28676470588235292</v>
      </c>
      <c r="K101" s="389">
        <f>VLOOKUP(C101,'PianificazionePMO(CA)'!$B$7:$I$35,7,FALSE)</f>
        <v>43271</v>
      </c>
      <c r="L101" s="389">
        <f>VLOOKUP(C101,'PianificazionePMO(CA)'!$B$7:$I$35,8,FALSE)</f>
        <v>43315</v>
      </c>
      <c r="N101" s="371">
        <f t="shared" ref="N101:AS101" si="75">N11+N41+N71</f>
        <v>5</v>
      </c>
      <c r="O101" s="371">
        <f t="shared" si="75"/>
        <v>5</v>
      </c>
      <c r="P101" s="371">
        <f t="shared" si="75"/>
        <v>5</v>
      </c>
      <c r="Q101" s="371">
        <f t="shared" si="75"/>
        <v>5</v>
      </c>
      <c r="R101" s="371">
        <f t="shared" si="75"/>
        <v>5</v>
      </c>
      <c r="S101" s="371">
        <f t="shared" si="75"/>
        <v>5</v>
      </c>
      <c r="T101" s="371">
        <f t="shared" si="75"/>
        <v>6</v>
      </c>
      <c r="U101" s="371">
        <f t="shared" si="75"/>
        <v>6</v>
      </c>
      <c r="V101" s="371">
        <f t="shared" si="75"/>
        <v>6</v>
      </c>
      <c r="W101" s="371">
        <f t="shared" si="75"/>
        <v>6</v>
      </c>
      <c r="X101" s="371">
        <f t="shared" si="75"/>
        <v>6</v>
      </c>
      <c r="Y101" s="371">
        <f t="shared" si="75"/>
        <v>6</v>
      </c>
      <c r="Z101" s="371">
        <f t="shared" si="75"/>
        <v>6</v>
      </c>
      <c r="AA101" s="371">
        <f t="shared" si="75"/>
        <v>6</v>
      </c>
      <c r="AB101" s="371">
        <f t="shared" si="75"/>
        <v>6</v>
      </c>
      <c r="AC101" s="371">
        <f t="shared" si="75"/>
        <v>6</v>
      </c>
      <c r="AD101" s="371">
        <f t="shared" si="75"/>
        <v>6</v>
      </c>
      <c r="AE101" s="371">
        <f t="shared" si="75"/>
        <v>6</v>
      </c>
      <c r="AF101" s="371">
        <f t="shared" si="75"/>
        <v>6</v>
      </c>
      <c r="AG101" s="371">
        <f t="shared" si="75"/>
        <v>6</v>
      </c>
      <c r="AH101" s="371">
        <f t="shared" si="75"/>
        <v>7</v>
      </c>
      <c r="AI101" s="371">
        <f t="shared" si="75"/>
        <v>7</v>
      </c>
      <c r="AJ101" s="371">
        <f t="shared" si="75"/>
        <v>7</v>
      </c>
      <c r="AK101" s="371">
        <f t="shared" si="75"/>
        <v>0.1875</v>
      </c>
      <c r="AL101" s="371">
        <f t="shared" si="75"/>
        <v>0.1875</v>
      </c>
      <c r="AM101" s="371">
        <f t="shared" si="75"/>
        <v>0.1875</v>
      </c>
      <c r="AN101" s="371">
        <f t="shared" si="75"/>
        <v>0.25</v>
      </c>
      <c r="AO101" s="371">
        <f t="shared" si="75"/>
        <v>0.25</v>
      </c>
      <c r="AP101" s="371">
        <f t="shared" si="75"/>
        <v>0.3125</v>
      </c>
      <c r="AQ101" s="371">
        <f t="shared" si="75"/>
        <v>0.375</v>
      </c>
      <c r="AR101" s="371">
        <f t="shared" si="75"/>
        <v>0.4375</v>
      </c>
      <c r="AS101" s="371">
        <f t="shared" si="75"/>
        <v>0.4375</v>
      </c>
      <c r="AT101" s="371">
        <f t="shared" ref="AT101:BY101" si="76">AT11+AT41+AT71</f>
        <v>0.4375</v>
      </c>
      <c r="AU101" s="371">
        <f t="shared" si="76"/>
        <v>0.5</v>
      </c>
      <c r="AV101" s="371">
        <f t="shared" si="76"/>
        <v>0.5625</v>
      </c>
      <c r="AW101" s="371">
        <f t="shared" si="76"/>
        <v>0.625</v>
      </c>
      <c r="AX101" s="371">
        <f t="shared" si="76"/>
        <v>0.6875</v>
      </c>
      <c r="AY101" s="371">
        <f t="shared" si="76"/>
        <v>0.75</v>
      </c>
      <c r="AZ101" s="371">
        <f t="shared" si="76"/>
        <v>0.75</v>
      </c>
      <c r="BA101" s="371">
        <f t="shared" si="76"/>
        <v>0.75</v>
      </c>
      <c r="BB101" s="371">
        <f t="shared" si="76"/>
        <v>0.8125</v>
      </c>
      <c r="BC101" s="371">
        <f t="shared" si="76"/>
        <v>0.875</v>
      </c>
      <c r="BD101" s="371">
        <f t="shared" si="76"/>
        <v>0.9375</v>
      </c>
      <c r="BE101" s="371">
        <f t="shared" si="76"/>
        <v>1</v>
      </c>
      <c r="BF101" s="371">
        <f t="shared" si="76"/>
        <v>1.0625</v>
      </c>
      <c r="BG101" s="371">
        <f t="shared" si="76"/>
        <v>1.0625</v>
      </c>
      <c r="BH101" s="371">
        <f t="shared" si="76"/>
        <v>1.0625</v>
      </c>
      <c r="BI101" s="371">
        <f t="shared" si="76"/>
        <v>1.1875</v>
      </c>
      <c r="BJ101" s="371">
        <f t="shared" si="76"/>
        <v>1.3125</v>
      </c>
      <c r="BK101" s="371">
        <f t="shared" si="76"/>
        <v>1.4375</v>
      </c>
      <c r="BL101" s="371">
        <f t="shared" si="76"/>
        <v>1.5625</v>
      </c>
      <c r="BM101" s="371">
        <f t="shared" si="76"/>
        <v>1.6875</v>
      </c>
      <c r="BN101" s="371">
        <f t="shared" si="76"/>
        <v>1.6875</v>
      </c>
      <c r="BO101" s="371">
        <f t="shared" si="76"/>
        <v>1.6875</v>
      </c>
      <c r="BP101" s="371">
        <f t="shared" si="76"/>
        <v>1.8125</v>
      </c>
      <c r="BQ101" s="371">
        <f t="shared" si="76"/>
        <v>1.9375</v>
      </c>
      <c r="BR101" s="371">
        <f t="shared" si="76"/>
        <v>2.0625</v>
      </c>
      <c r="BS101" s="371">
        <f t="shared" si="76"/>
        <v>2.1875</v>
      </c>
      <c r="BT101" s="371">
        <f t="shared" si="76"/>
        <v>2.3125</v>
      </c>
      <c r="BU101" s="371">
        <f t="shared" si="76"/>
        <v>2.3125</v>
      </c>
      <c r="BV101" s="371">
        <f t="shared" si="76"/>
        <v>2.3125</v>
      </c>
      <c r="BW101" s="371">
        <f t="shared" si="76"/>
        <v>2.4375</v>
      </c>
      <c r="BX101" s="371">
        <f t="shared" si="76"/>
        <v>2.4375</v>
      </c>
      <c r="BY101" s="371">
        <f t="shared" si="76"/>
        <v>2.4375</v>
      </c>
      <c r="BZ101" s="371">
        <f t="shared" ref="BZ101:DJ101" si="77">BZ11+BZ41+BZ71</f>
        <v>2.5625</v>
      </c>
      <c r="CA101" s="371">
        <f t="shared" si="77"/>
        <v>2.6875</v>
      </c>
      <c r="CB101" s="371">
        <f t="shared" si="77"/>
        <v>2.6875</v>
      </c>
      <c r="CC101" s="371">
        <f t="shared" si="77"/>
        <v>2.6875</v>
      </c>
      <c r="CD101" s="371">
        <f t="shared" si="77"/>
        <v>2.8125</v>
      </c>
      <c r="CE101" s="371">
        <f t="shared" si="77"/>
        <v>2.9375</v>
      </c>
      <c r="CF101" s="371">
        <f t="shared" si="77"/>
        <v>3.0625</v>
      </c>
      <c r="CG101" s="371">
        <f t="shared" si="77"/>
        <v>3.1875</v>
      </c>
      <c r="CH101" s="371">
        <f t="shared" si="77"/>
        <v>3.3125</v>
      </c>
      <c r="CI101" s="371">
        <f t="shared" si="77"/>
        <v>3.3125</v>
      </c>
      <c r="CJ101" s="371">
        <f t="shared" si="77"/>
        <v>3.3125</v>
      </c>
      <c r="CK101" s="371">
        <f t="shared" si="77"/>
        <v>3.4375</v>
      </c>
      <c r="CL101" s="371">
        <f t="shared" si="77"/>
        <v>3.5625</v>
      </c>
      <c r="CM101" s="371">
        <f t="shared" si="77"/>
        <v>3.6875</v>
      </c>
      <c r="CN101" s="371">
        <f t="shared" si="77"/>
        <v>3.8125</v>
      </c>
      <c r="CO101" s="371">
        <f t="shared" si="77"/>
        <v>3.9375</v>
      </c>
      <c r="CP101" s="371">
        <f t="shared" si="77"/>
        <v>3.9375</v>
      </c>
      <c r="CQ101" s="371">
        <f t="shared" si="77"/>
        <v>3.9375</v>
      </c>
      <c r="CR101" s="371">
        <f t="shared" si="77"/>
        <v>4.0625</v>
      </c>
      <c r="CS101" s="371">
        <f t="shared" si="77"/>
        <v>4.1875</v>
      </c>
      <c r="CT101" s="371">
        <f t="shared" si="77"/>
        <v>4.3125</v>
      </c>
      <c r="CU101" s="371">
        <f t="shared" si="77"/>
        <v>4.4375</v>
      </c>
      <c r="CV101" s="371">
        <f t="shared" si="77"/>
        <v>4.5625</v>
      </c>
      <c r="CW101" s="371">
        <f t="shared" si="77"/>
        <v>4.5625</v>
      </c>
      <c r="CX101" s="371">
        <f t="shared" si="77"/>
        <v>4.5625</v>
      </c>
      <c r="CY101" s="371">
        <f t="shared" si="77"/>
        <v>4.6875</v>
      </c>
      <c r="CZ101" s="371">
        <f t="shared" si="77"/>
        <v>4.8125</v>
      </c>
      <c r="DA101" s="371">
        <f t="shared" si="77"/>
        <v>4.9375</v>
      </c>
      <c r="DB101" s="371">
        <f t="shared" si="77"/>
        <v>5.0625</v>
      </c>
      <c r="DC101" s="371">
        <f t="shared" si="77"/>
        <v>5.1875</v>
      </c>
      <c r="DD101" s="371">
        <f t="shared" si="77"/>
        <v>5.1875</v>
      </c>
      <c r="DE101" s="371">
        <f t="shared" si="77"/>
        <v>5.1875</v>
      </c>
      <c r="DF101" s="371">
        <f t="shared" si="77"/>
        <v>5.3125</v>
      </c>
      <c r="DG101" s="371">
        <f t="shared" si="77"/>
        <v>5.4375</v>
      </c>
      <c r="DH101" s="371">
        <f t="shared" si="77"/>
        <v>5.5625</v>
      </c>
      <c r="DI101" s="371">
        <f t="shared" si="77"/>
        <v>5.6875</v>
      </c>
      <c r="DJ101" s="371">
        <f t="shared" si="77"/>
        <v>5.8125</v>
      </c>
      <c r="DK101" s="371"/>
      <c r="DL101" s="371"/>
      <c r="DM101" s="371"/>
    </row>
    <row r="102" spans="1:117" outlineLevel="1">
      <c r="A102" s="818"/>
      <c r="B102" s="362" t="str">
        <f t="shared" si="49"/>
        <v>P59-Deploy &amp; Change CRMT</v>
      </c>
      <c r="C102" s="362" t="str">
        <f t="shared" si="50"/>
        <v>AO004511_YYY50</v>
      </c>
      <c r="D102" s="362" t="str">
        <f t="shared" si="51"/>
        <v>Gestione VAS</v>
      </c>
      <c r="E102" s="383">
        <f t="shared" si="52"/>
        <v>24</v>
      </c>
      <c r="F102" s="383">
        <f t="shared" si="52"/>
        <v>15</v>
      </c>
      <c r="G102" s="369">
        <f t="shared" si="36"/>
        <v>9</v>
      </c>
      <c r="H102" s="378">
        <f t="shared" si="53"/>
        <v>0.88235294117647056</v>
      </c>
      <c r="I102" s="378">
        <f t="shared" si="53"/>
        <v>0.5625</v>
      </c>
      <c r="J102" s="378">
        <f t="shared" si="53"/>
        <v>-0.31985294117647056</v>
      </c>
      <c r="K102" s="389">
        <f>VLOOKUP(C102,'PianificazionePMO(CA)'!$B$7:$I$35,7,FALSE)</f>
        <v>43271</v>
      </c>
      <c r="L102" s="389">
        <f>VLOOKUP(C102,'PianificazionePMO(CA)'!$B$7:$I$35,8,FALSE)</f>
        <v>43315</v>
      </c>
      <c r="N102" s="371">
        <f t="shared" ref="N102:AS102" si="78">N12+N42+N72</f>
        <v>16</v>
      </c>
      <c r="O102" s="371">
        <f t="shared" si="78"/>
        <v>16</v>
      </c>
      <c r="P102" s="371">
        <f t="shared" si="78"/>
        <v>16</v>
      </c>
      <c r="Q102" s="371">
        <f t="shared" si="78"/>
        <v>16</v>
      </c>
      <c r="R102" s="371">
        <f t="shared" si="78"/>
        <v>16</v>
      </c>
      <c r="S102" s="371">
        <f t="shared" si="78"/>
        <v>16</v>
      </c>
      <c r="T102" s="371">
        <f t="shared" si="78"/>
        <v>16</v>
      </c>
      <c r="U102" s="371">
        <f t="shared" si="78"/>
        <v>16</v>
      </c>
      <c r="V102" s="371">
        <f t="shared" si="78"/>
        <v>16</v>
      </c>
      <c r="W102" s="371">
        <f t="shared" si="78"/>
        <v>16</v>
      </c>
      <c r="X102" s="371">
        <f t="shared" si="78"/>
        <v>16</v>
      </c>
      <c r="Y102" s="371">
        <f t="shared" si="78"/>
        <v>16</v>
      </c>
      <c r="Z102" s="371">
        <f t="shared" si="78"/>
        <v>16</v>
      </c>
      <c r="AA102" s="371">
        <f t="shared" si="78"/>
        <v>16</v>
      </c>
      <c r="AB102" s="371">
        <f t="shared" si="78"/>
        <v>16</v>
      </c>
      <c r="AC102" s="371">
        <f t="shared" si="78"/>
        <v>16</v>
      </c>
      <c r="AD102" s="371">
        <f t="shared" si="78"/>
        <v>16</v>
      </c>
      <c r="AE102" s="371">
        <f t="shared" si="78"/>
        <v>16</v>
      </c>
      <c r="AF102" s="371">
        <f t="shared" si="78"/>
        <v>16</v>
      </c>
      <c r="AG102" s="371">
        <f t="shared" si="78"/>
        <v>16</v>
      </c>
      <c r="AH102" s="371">
        <f t="shared" si="78"/>
        <v>15</v>
      </c>
      <c r="AI102" s="371">
        <f t="shared" si="78"/>
        <v>15</v>
      </c>
      <c r="AJ102" s="371">
        <f t="shared" si="78"/>
        <v>15</v>
      </c>
      <c r="AK102" s="371">
        <f t="shared" si="78"/>
        <v>0.5625</v>
      </c>
      <c r="AL102" s="371">
        <f t="shared" si="78"/>
        <v>0.5625</v>
      </c>
      <c r="AM102" s="371">
        <f t="shared" si="78"/>
        <v>0.5625</v>
      </c>
      <c r="AN102" s="371">
        <f t="shared" si="78"/>
        <v>0.75</v>
      </c>
      <c r="AO102" s="371">
        <f t="shared" si="78"/>
        <v>0.75</v>
      </c>
      <c r="AP102" s="371">
        <f t="shared" si="78"/>
        <v>0.9375</v>
      </c>
      <c r="AQ102" s="371">
        <f t="shared" si="78"/>
        <v>1.125</v>
      </c>
      <c r="AR102" s="371">
        <f t="shared" si="78"/>
        <v>1.3125</v>
      </c>
      <c r="AS102" s="371">
        <f t="shared" si="78"/>
        <v>1.3125</v>
      </c>
      <c r="AT102" s="371">
        <f t="shared" ref="AT102:BY102" si="79">AT12+AT42+AT72</f>
        <v>1.3125</v>
      </c>
      <c r="AU102" s="371">
        <f t="shared" si="79"/>
        <v>1.5</v>
      </c>
      <c r="AV102" s="371">
        <f t="shared" si="79"/>
        <v>1.6875</v>
      </c>
      <c r="AW102" s="371">
        <f t="shared" si="79"/>
        <v>1.875</v>
      </c>
      <c r="AX102" s="371">
        <f t="shared" si="79"/>
        <v>2.0625</v>
      </c>
      <c r="AY102" s="371">
        <f t="shared" si="79"/>
        <v>2.25</v>
      </c>
      <c r="AZ102" s="371">
        <f t="shared" si="79"/>
        <v>2.25</v>
      </c>
      <c r="BA102" s="371">
        <f t="shared" si="79"/>
        <v>2.25</v>
      </c>
      <c r="BB102" s="371">
        <f t="shared" si="79"/>
        <v>2.4375</v>
      </c>
      <c r="BC102" s="371">
        <f t="shared" si="79"/>
        <v>2.625</v>
      </c>
      <c r="BD102" s="371">
        <f t="shared" si="79"/>
        <v>2.8125</v>
      </c>
      <c r="BE102" s="371">
        <f t="shared" si="79"/>
        <v>3</v>
      </c>
      <c r="BF102" s="371">
        <f t="shared" si="79"/>
        <v>3.1875</v>
      </c>
      <c r="BG102" s="371">
        <f t="shared" si="79"/>
        <v>3.1875</v>
      </c>
      <c r="BH102" s="371">
        <f t="shared" si="79"/>
        <v>3.1875</v>
      </c>
      <c r="BI102" s="371">
        <f t="shared" si="79"/>
        <v>3.75</v>
      </c>
      <c r="BJ102" s="371">
        <f t="shared" si="79"/>
        <v>4.3125</v>
      </c>
      <c r="BK102" s="371">
        <f t="shared" si="79"/>
        <v>4.875</v>
      </c>
      <c r="BL102" s="371">
        <f t="shared" si="79"/>
        <v>5.4375</v>
      </c>
      <c r="BM102" s="371">
        <f t="shared" si="79"/>
        <v>6</v>
      </c>
      <c r="BN102" s="371">
        <f t="shared" si="79"/>
        <v>6</v>
      </c>
      <c r="BO102" s="371">
        <f t="shared" si="79"/>
        <v>6</v>
      </c>
      <c r="BP102" s="371">
        <f t="shared" si="79"/>
        <v>6.5625</v>
      </c>
      <c r="BQ102" s="371">
        <f t="shared" si="79"/>
        <v>7.125</v>
      </c>
      <c r="BR102" s="371">
        <f t="shared" si="79"/>
        <v>7.6875</v>
      </c>
      <c r="BS102" s="371">
        <f t="shared" si="79"/>
        <v>8.25</v>
      </c>
      <c r="BT102" s="371">
        <f t="shared" si="79"/>
        <v>8.8125</v>
      </c>
      <c r="BU102" s="371">
        <f t="shared" si="79"/>
        <v>8.8125</v>
      </c>
      <c r="BV102" s="371">
        <f t="shared" si="79"/>
        <v>8.8125</v>
      </c>
      <c r="BW102" s="371">
        <f t="shared" si="79"/>
        <v>9.375</v>
      </c>
      <c r="BX102" s="371">
        <f t="shared" si="79"/>
        <v>9.375</v>
      </c>
      <c r="BY102" s="371">
        <f t="shared" si="79"/>
        <v>9.375</v>
      </c>
      <c r="BZ102" s="371">
        <f t="shared" ref="BZ102:DJ102" si="80">BZ12+BZ42+BZ72</f>
        <v>9.9375</v>
      </c>
      <c r="CA102" s="371">
        <f t="shared" si="80"/>
        <v>10.5</v>
      </c>
      <c r="CB102" s="371">
        <f t="shared" si="80"/>
        <v>10.5</v>
      </c>
      <c r="CC102" s="371">
        <f t="shared" si="80"/>
        <v>10.5</v>
      </c>
      <c r="CD102" s="371">
        <f t="shared" si="80"/>
        <v>11.0625</v>
      </c>
      <c r="CE102" s="371">
        <f t="shared" si="80"/>
        <v>11.625</v>
      </c>
      <c r="CF102" s="371">
        <f t="shared" si="80"/>
        <v>12.1875</v>
      </c>
      <c r="CG102" s="371">
        <f t="shared" si="80"/>
        <v>12.75</v>
      </c>
      <c r="CH102" s="371">
        <f t="shared" si="80"/>
        <v>13.3125</v>
      </c>
      <c r="CI102" s="371">
        <f t="shared" si="80"/>
        <v>13.3125</v>
      </c>
      <c r="CJ102" s="371">
        <f t="shared" si="80"/>
        <v>13.3125</v>
      </c>
      <c r="CK102" s="371">
        <f t="shared" si="80"/>
        <v>13.875</v>
      </c>
      <c r="CL102" s="371">
        <f t="shared" si="80"/>
        <v>14.4375</v>
      </c>
      <c r="CM102" s="371">
        <f t="shared" si="80"/>
        <v>15</v>
      </c>
      <c r="CN102" s="371">
        <f t="shared" si="80"/>
        <v>15.5625</v>
      </c>
      <c r="CO102" s="371">
        <f t="shared" si="80"/>
        <v>16.125</v>
      </c>
      <c r="CP102" s="371">
        <f t="shared" si="80"/>
        <v>16.125</v>
      </c>
      <c r="CQ102" s="371">
        <f t="shared" si="80"/>
        <v>16.125</v>
      </c>
      <c r="CR102" s="371">
        <f t="shared" si="80"/>
        <v>16.6875</v>
      </c>
      <c r="CS102" s="371">
        <f t="shared" si="80"/>
        <v>17.25</v>
      </c>
      <c r="CT102" s="371">
        <f t="shared" si="80"/>
        <v>17.8125</v>
      </c>
      <c r="CU102" s="371">
        <f t="shared" si="80"/>
        <v>18.375</v>
      </c>
      <c r="CV102" s="371">
        <f t="shared" si="80"/>
        <v>18.9375</v>
      </c>
      <c r="CW102" s="371">
        <f t="shared" si="80"/>
        <v>18.9375</v>
      </c>
      <c r="CX102" s="371">
        <f t="shared" si="80"/>
        <v>18.9375</v>
      </c>
      <c r="CY102" s="371">
        <f t="shared" si="80"/>
        <v>19.5</v>
      </c>
      <c r="CZ102" s="371">
        <f t="shared" si="80"/>
        <v>20.0625</v>
      </c>
      <c r="DA102" s="371">
        <f t="shared" si="80"/>
        <v>20.625</v>
      </c>
      <c r="DB102" s="371">
        <f t="shared" si="80"/>
        <v>21.1875</v>
      </c>
      <c r="DC102" s="371">
        <f t="shared" si="80"/>
        <v>21.75</v>
      </c>
      <c r="DD102" s="371">
        <f t="shared" si="80"/>
        <v>21.75</v>
      </c>
      <c r="DE102" s="371">
        <f t="shared" si="80"/>
        <v>21.75</v>
      </c>
      <c r="DF102" s="371">
        <f t="shared" si="80"/>
        <v>22.3125</v>
      </c>
      <c r="DG102" s="371">
        <f t="shared" si="80"/>
        <v>22.875</v>
      </c>
      <c r="DH102" s="371">
        <f t="shared" si="80"/>
        <v>23.4375</v>
      </c>
      <c r="DI102" s="371">
        <f t="shared" si="80"/>
        <v>24</v>
      </c>
      <c r="DJ102" s="371">
        <f t="shared" si="80"/>
        <v>24.5625</v>
      </c>
      <c r="DK102" s="371"/>
      <c r="DL102" s="371"/>
      <c r="DM102" s="371"/>
    </row>
    <row r="103" spans="1:117" outlineLevel="1">
      <c r="A103" s="818"/>
      <c r="B103" s="362" t="str">
        <f t="shared" si="49"/>
        <v>P59-Deploy &amp; Change CRMT</v>
      </c>
      <c r="C103" s="362" t="str">
        <f t="shared" si="50"/>
        <v>AO004511_YYY64</v>
      </c>
      <c r="D103" s="362" t="str">
        <f t="shared" si="51"/>
        <v>Piano di Rientro</v>
      </c>
      <c r="E103" s="383">
        <f t="shared" si="52"/>
        <v>7</v>
      </c>
      <c r="F103" s="383">
        <f t="shared" si="52"/>
        <v>6</v>
      </c>
      <c r="G103" s="369">
        <f t="shared" si="36"/>
        <v>1</v>
      </c>
      <c r="H103" s="378">
        <f t="shared" si="53"/>
        <v>0.35294117647058826</v>
      </c>
      <c r="I103" s="378">
        <f t="shared" si="53"/>
        <v>6.25E-2</v>
      </c>
      <c r="J103" s="378">
        <f t="shared" si="53"/>
        <v>-0.29044117647058826</v>
      </c>
      <c r="K103" s="389">
        <f>VLOOKUP(C103,'PianificazionePMO(CA)'!$B$7:$I$35,7,FALSE)</f>
        <v>43271</v>
      </c>
      <c r="L103" s="389">
        <f>VLOOKUP(C103,'PianificazionePMO(CA)'!$B$7:$I$35,8,FALSE)</f>
        <v>43315</v>
      </c>
      <c r="N103" s="371">
        <f t="shared" ref="N103:AS103" si="81">N13+N43+N73</f>
        <v>6</v>
      </c>
      <c r="O103" s="371">
        <f t="shared" si="81"/>
        <v>6</v>
      </c>
      <c r="P103" s="371">
        <f t="shared" si="81"/>
        <v>6</v>
      </c>
      <c r="Q103" s="371">
        <f t="shared" si="81"/>
        <v>6</v>
      </c>
      <c r="R103" s="371">
        <f t="shared" si="81"/>
        <v>6</v>
      </c>
      <c r="S103" s="371">
        <f t="shared" si="81"/>
        <v>6</v>
      </c>
      <c r="T103" s="371">
        <f t="shared" si="81"/>
        <v>6</v>
      </c>
      <c r="U103" s="371">
        <f t="shared" si="81"/>
        <v>6</v>
      </c>
      <c r="V103" s="371">
        <f t="shared" si="81"/>
        <v>6</v>
      </c>
      <c r="W103" s="371">
        <f t="shared" si="81"/>
        <v>6</v>
      </c>
      <c r="X103" s="371">
        <f t="shared" si="81"/>
        <v>6</v>
      </c>
      <c r="Y103" s="371">
        <f t="shared" si="81"/>
        <v>6</v>
      </c>
      <c r="Z103" s="371">
        <f t="shared" si="81"/>
        <v>6</v>
      </c>
      <c r="AA103" s="371">
        <f t="shared" si="81"/>
        <v>6</v>
      </c>
      <c r="AB103" s="371">
        <f t="shared" si="81"/>
        <v>6</v>
      </c>
      <c r="AC103" s="371">
        <f t="shared" si="81"/>
        <v>6</v>
      </c>
      <c r="AD103" s="371">
        <f t="shared" si="81"/>
        <v>6</v>
      </c>
      <c r="AE103" s="371">
        <f t="shared" si="81"/>
        <v>6</v>
      </c>
      <c r="AF103" s="371">
        <f t="shared" si="81"/>
        <v>6</v>
      </c>
      <c r="AG103" s="371">
        <f t="shared" si="81"/>
        <v>6</v>
      </c>
      <c r="AH103" s="371">
        <f t="shared" si="81"/>
        <v>6</v>
      </c>
      <c r="AI103" s="371">
        <f t="shared" si="81"/>
        <v>6</v>
      </c>
      <c r="AJ103" s="371">
        <f t="shared" si="81"/>
        <v>6</v>
      </c>
      <c r="AK103" s="371">
        <f t="shared" si="81"/>
        <v>6.1875</v>
      </c>
      <c r="AL103" s="371">
        <f t="shared" si="81"/>
        <v>6.1875</v>
      </c>
      <c r="AM103" s="371">
        <f t="shared" si="81"/>
        <v>6.1875</v>
      </c>
      <c r="AN103" s="371">
        <f t="shared" si="81"/>
        <v>6.25</v>
      </c>
      <c r="AO103" s="371">
        <f t="shared" si="81"/>
        <v>6.25</v>
      </c>
      <c r="AP103" s="371">
        <f t="shared" si="81"/>
        <v>6.3125</v>
      </c>
      <c r="AQ103" s="371">
        <f t="shared" si="81"/>
        <v>6.375</v>
      </c>
      <c r="AR103" s="371">
        <f t="shared" si="81"/>
        <v>6.4375</v>
      </c>
      <c r="AS103" s="371">
        <f t="shared" si="81"/>
        <v>6.4375</v>
      </c>
      <c r="AT103" s="371">
        <f t="shared" ref="AT103:BY103" si="82">AT13+AT43+AT73</f>
        <v>6.4375</v>
      </c>
      <c r="AU103" s="371">
        <f t="shared" si="82"/>
        <v>6.5</v>
      </c>
      <c r="AV103" s="371">
        <f t="shared" si="82"/>
        <v>6.5625</v>
      </c>
      <c r="AW103" s="371">
        <f t="shared" si="82"/>
        <v>6.625</v>
      </c>
      <c r="AX103" s="371">
        <f t="shared" si="82"/>
        <v>6.6875</v>
      </c>
      <c r="AY103" s="371">
        <f t="shared" si="82"/>
        <v>6.75</v>
      </c>
      <c r="AZ103" s="371">
        <f t="shared" si="82"/>
        <v>6.75</v>
      </c>
      <c r="BA103" s="371">
        <f t="shared" si="82"/>
        <v>6.75</v>
      </c>
      <c r="BB103" s="371">
        <f t="shared" si="82"/>
        <v>6.8125</v>
      </c>
      <c r="BC103" s="371">
        <f t="shared" si="82"/>
        <v>6.875</v>
      </c>
      <c r="BD103" s="371">
        <f t="shared" si="82"/>
        <v>6.9375</v>
      </c>
      <c r="BE103" s="371">
        <f t="shared" si="82"/>
        <v>7</v>
      </c>
      <c r="BF103" s="371">
        <f t="shared" si="82"/>
        <v>7.0625</v>
      </c>
      <c r="BG103" s="371">
        <f t="shared" si="82"/>
        <v>7.0625</v>
      </c>
      <c r="BH103" s="371">
        <f t="shared" si="82"/>
        <v>7.0625</v>
      </c>
      <c r="BI103" s="371">
        <f t="shared" si="82"/>
        <v>7.125</v>
      </c>
      <c r="BJ103" s="371">
        <f t="shared" si="82"/>
        <v>7.1875</v>
      </c>
      <c r="BK103" s="371">
        <f t="shared" si="82"/>
        <v>7.25</v>
      </c>
      <c r="BL103" s="371">
        <f t="shared" si="82"/>
        <v>7.3125</v>
      </c>
      <c r="BM103" s="371">
        <f t="shared" si="82"/>
        <v>7.375</v>
      </c>
      <c r="BN103" s="371">
        <f t="shared" si="82"/>
        <v>7.375</v>
      </c>
      <c r="BO103" s="371">
        <f t="shared" si="82"/>
        <v>7.375</v>
      </c>
      <c r="BP103" s="371">
        <f t="shared" si="82"/>
        <v>7.4375</v>
      </c>
      <c r="BQ103" s="371">
        <f t="shared" si="82"/>
        <v>7.5</v>
      </c>
      <c r="BR103" s="371">
        <f t="shared" si="82"/>
        <v>7.5625</v>
      </c>
      <c r="BS103" s="371">
        <f t="shared" si="82"/>
        <v>7.625</v>
      </c>
      <c r="BT103" s="371">
        <f t="shared" si="82"/>
        <v>7.6875</v>
      </c>
      <c r="BU103" s="371">
        <f t="shared" si="82"/>
        <v>7.6875</v>
      </c>
      <c r="BV103" s="371">
        <f t="shared" si="82"/>
        <v>7.6875</v>
      </c>
      <c r="BW103" s="371">
        <f t="shared" si="82"/>
        <v>7.75</v>
      </c>
      <c r="BX103" s="371">
        <f t="shared" si="82"/>
        <v>7.75</v>
      </c>
      <c r="BY103" s="371">
        <f t="shared" si="82"/>
        <v>7.75</v>
      </c>
      <c r="BZ103" s="371">
        <f t="shared" ref="BZ103:DJ103" si="83">BZ13+BZ43+BZ73</f>
        <v>7.8125</v>
      </c>
      <c r="CA103" s="371">
        <f t="shared" si="83"/>
        <v>7.875</v>
      </c>
      <c r="CB103" s="371">
        <f t="shared" si="83"/>
        <v>7.875</v>
      </c>
      <c r="CC103" s="371">
        <f t="shared" si="83"/>
        <v>7.875</v>
      </c>
      <c r="CD103" s="371">
        <f t="shared" si="83"/>
        <v>7.9375</v>
      </c>
      <c r="CE103" s="371">
        <f t="shared" si="83"/>
        <v>8</v>
      </c>
      <c r="CF103" s="371">
        <f t="shared" si="83"/>
        <v>8.0625</v>
      </c>
      <c r="CG103" s="371">
        <f t="shared" si="83"/>
        <v>8.125</v>
      </c>
      <c r="CH103" s="371">
        <f t="shared" si="83"/>
        <v>8.1875</v>
      </c>
      <c r="CI103" s="371">
        <f t="shared" si="83"/>
        <v>8.1875</v>
      </c>
      <c r="CJ103" s="371">
        <f t="shared" si="83"/>
        <v>8.1875</v>
      </c>
      <c r="CK103" s="371">
        <f t="shared" si="83"/>
        <v>8.25</v>
      </c>
      <c r="CL103" s="371">
        <f t="shared" si="83"/>
        <v>8.3125</v>
      </c>
      <c r="CM103" s="371">
        <f t="shared" si="83"/>
        <v>8.375</v>
      </c>
      <c r="CN103" s="371">
        <f t="shared" si="83"/>
        <v>8.4375</v>
      </c>
      <c r="CO103" s="371">
        <f t="shared" si="83"/>
        <v>8.5</v>
      </c>
      <c r="CP103" s="371">
        <f t="shared" si="83"/>
        <v>8.5</v>
      </c>
      <c r="CQ103" s="371">
        <f t="shared" si="83"/>
        <v>8.5</v>
      </c>
      <c r="CR103" s="371">
        <f t="shared" si="83"/>
        <v>8.5625</v>
      </c>
      <c r="CS103" s="371">
        <f t="shared" si="83"/>
        <v>8.625</v>
      </c>
      <c r="CT103" s="371">
        <f t="shared" si="83"/>
        <v>8.6875</v>
      </c>
      <c r="CU103" s="371">
        <f t="shared" si="83"/>
        <v>8.75</v>
      </c>
      <c r="CV103" s="371">
        <f t="shared" si="83"/>
        <v>8.8125</v>
      </c>
      <c r="CW103" s="371">
        <f t="shared" si="83"/>
        <v>8.8125</v>
      </c>
      <c r="CX103" s="371">
        <f t="shared" si="83"/>
        <v>8.8125</v>
      </c>
      <c r="CY103" s="371">
        <f t="shared" si="83"/>
        <v>8.875</v>
      </c>
      <c r="CZ103" s="371">
        <f t="shared" si="83"/>
        <v>8.9375</v>
      </c>
      <c r="DA103" s="371">
        <f t="shared" si="83"/>
        <v>9</v>
      </c>
      <c r="DB103" s="371">
        <f t="shared" si="83"/>
        <v>9.0625</v>
      </c>
      <c r="DC103" s="371">
        <f t="shared" si="83"/>
        <v>9.125</v>
      </c>
      <c r="DD103" s="371">
        <f t="shared" si="83"/>
        <v>9.125</v>
      </c>
      <c r="DE103" s="371">
        <f t="shared" si="83"/>
        <v>9.125</v>
      </c>
      <c r="DF103" s="371">
        <f t="shared" si="83"/>
        <v>9.1875</v>
      </c>
      <c r="DG103" s="371">
        <f t="shared" si="83"/>
        <v>9.25</v>
      </c>
      <c r="DH103" s="371">
        <f t="shared" si="83"/>
        <v>9.3125</v>
      </c>
      <c r="DI103" s="371">
        <f t="shared" si="83"/>
        <v>9.375</v>
      </c>
      <c r="DJ103" s="371">
        <f t="shared" si="83"/>
        <v>9.4375</v>
      </c>
      <c r="DK103" s="371"/>
      <c r="DL103" s="371"/>
      <c r="DM103" s="371"/>
    </row>
    <row r="104" spans="1:117" outlineLevel="1">
      <c r="A104" s="818"/>
      <c r="B104" s="362" t="str">
        <f t="shared" si="49"/>
        <v>P59-Deploy &amp; Change CRMT</v>
      </c>
      <c r="C104" s="362" t="str">
        <f t="shared" si="50"/>
        <v>AO004511_YYY66</v>
      </c>
      <c r="D104" s="362" t="str">
        <f t="shared" si="51"/>
        <v>Copia_Documenti</v>
      </c>
      <c r="E104" s="383">
        <f t="shared" si="52"/>
        <v>12</v>
      </c>
      <c r="F104" s="383">
        <f t="shared" si="52"/>
        <v>8</v>
      </c>
      <c r="G104" s="369">
        <f t="shared" si="36"/>
        <v>4</v>
      </c>
      <c r="H104" s="378">
        <f t="shared" si="53"/>
        <v>0.47058823529411764</v>
      </c>
      <c r="I104" s="378">
        <f t="shared" si="53"/>
        <v>0.25</v>
      </c>
      <c r="J104" s="378">
        <f t="shared" si="53"/>
        <v>-0.22058823529411764</v>
      </c>
      <c r="K104" s="389">
        <f>VLOOKUP(C104,'PianificazionePMO(CA)'!$B$7:$I$35,7,FALSE)</f>
        <v>43271</v>
      </c>
      <c r="L104" s="389">
        <f>VLOOKUP(C104,'PianificazionePMO(CA)'!$B$7:$I$35,8,FALSE)</f>
        <v>43315</v>
      </c>
      <c r="N104" s="371">
        <f t="shared" ref="N104:AS104" si="84">N14+N44+N74</f>
        <v>6</v>
      </c>
      <c r="O104" s="371">
        <f t="shared" si="84"/>
        <v>7</v>
      </c>
      <c r="P104" s="371">
        <f t="shared" si="84"/>
        <v>7</v>
      </c>
      <c r="Q104" s="371">
        <f t="shared" si="84"/>
        <v>7</v>
      </c>
      <c r="R104" s="371">
        <f t="shared" si="84"/>
        <v>7</v>
      </c>
      <c r="S104" s="371">
        <f t="shared" si="84"/>
        <v>8</v>
      </c>
      <c r="T104" s="371">
        <f t="shared" si="84"/>
        <v>8</v>
      </c>
      <c r="U104" s="371">
        <f t="shared" si="84"/>
        <v>8</v>
      </c>
      <c r="V104" s="371">
        <f t="shared" si="84"/>
        <v>8</v>
      </c>
      <c r="W104" s="371">
        <f t="shared" si="84"/>
        <v>8</v>
      </c>
      <c r="X104" s="371">
        <f t="shared" si="84"/>
        <v>8</v>
      </c>
      <c r="Y104" s="371">
        <f t="shared" si="84"/>
        <v>8</v>
      </c>
      <c r="Z104" s="371">
        <f t="shared" si="84"/>
        <v>8</v>
      </c>
      <c r="AA104" s="371">
        <f t="shared" si="84"/>
        <v>8</v>
      </c>
      <c r="AB104" s="371">
        <f t="shared" si="84"/>
        <v>8</v>
      </c>
      <c r="AC104" s="371">
        <f t="shared" si="84"/>
        <v>9</v>
      </c>
      <c r="AD104" s="371">
        <f t="shared" si="84"/>
        <v>9</v>
      </c>
      <c r="AE104" s="371">
        <f t="shared" si="84"/>
        <v>9</v>
      </c>
      <c r="AF104" s="371">
        <f t="shared" si="84"/>
        <v>9</v>
      </c>
      <c r="AG104" s="371">
        <f t="shared" si="84"/>
        <v>9</v>
      </c>
      <c r="AH104" s="371">
        <f t="shared" si="84"/>
        <v>8</v>
      </c>
      <c r="AI104" s="371">
        <f t="shared" si="84"/>
        <v>8</v>
      </c>
      <c r="AJ104" s="371">
        <f t="shared" si="84"/>
        <v>8</v>
      </c>
      <c r="AK104" s="371">
        <f t="shared" si="84"/>
        <v>0.1875</v>
      </c>
      <c r="AL104" s="371">
        <f t="shared" si="84"/>
        <v>0.1875</v>
      </c>
      <c r="AM104" s="371">
        <f t="shared" si="84"/>
        <v>0.1875</v>
      </c>
      <c r="AN104" s="371">
        <f t="shared" si="84"/>
        <v>0.25</v>
      </c>
      <c r="AO104" s="371">
        <f t="shared" si="84"/>
        <v>0.25</v>
      </c>
      <c r="AP104" s="371">
        <f t="shared" si="84"/>
        <v>0.3125</v>
      </c>
      <c r="AQ104" s="371">
        <f t="shared" si="84"/>
        <v>0.375</v>
      </c>
      <c r="AR104" s="371">
        <f t="shared" si="84"/>
        <v>0.4375</v>
      </c>
      <c r="AS104" s="371">
        <f t="shared" si="84"/>
        <v>0.4375</v>
      </c>
      <c r="AT104" s="371">
        <f t="shared" ref="AT104:BY104" si="85">AT14+AT44+AT74</f>
        <v>0.4375</v>
      </c>
      <c r="AU104" s="371">
        <f t="shared" si="85"/>
        <v>0.5</v>
      </c>
      <c r="AV104" s="371">
        <f t="shared" si="85"/>
        <v>0.5625</v>
      </c>
      <c r="AW104" s="371">
        <f t="shared" si="85"/>
        <v>0.625</v>
      </c>
      <c r="AX104" s="371">
        <f t="shared" si="85"/>
        <v>0.6875</v>
      </c>
      <c r="AY104" s="371">
        <f t="shared" si="85"/>
        <v>0.75</v>
      </c>
      <c r="AZ104" s="371">
        <f t="shared" si="85"/>
        <v>0.75</v>
      </c>
      <c r="BA104" s="371">
        <f t="shared" si="85"/>
        <v>0.75</v>
      </c>
      <c r="BB104" s="371">
        <f t="shared" si="85"/>
        <v>0.8125</v>
      </c>
      <c r="BC104" s="371">
        <f t="shared" si="85"/>
        <v>0.875</v>
      </c>
      <c r="BD104" s="371">
        <f t="shared" si="85"/>
        <v>0.9375</v>
      </c>
      <c r="BE104" s="371">
        <f t="shared" si="85"/>
        <v>1</v>
      </c>
      <c r="BF104" s="371">
        <f t="shared" si="85"/>
        <v>1.0625</v>
      </c>
      <c r="BG104" s="371">
        <f t="shared" si="85"/>
        <v>1.0625</v>
      </c>
      <c r="BH104" s="371">
        <f t="shared" si="85"/>
        <v>1.0625</v>
      </c>
      <c r="BI104" s="371">
        <f t="shared" si="85"/>
        <v>1.3125</v>
      </c>
      <c r="BJ104" s="371">
        <f t="shared" si="85"/>
        <v>1.5625</v>
      </c>
      <c r="BK104" s="371">
        <f t="shared" si="85"/>
        <v>1.8125</v>
      </c>
      <c r="BL104" s="371">
        <f t="shared" si="85"/>
        <v>2.0625</v>
      </c>
      <c r="BM104" s="371">
        <f t="shared" si="85"/>
        <v>2.3125</v>
      </c>
      <c r="BN104" s="371">
        <f t="shared" si="85"/>
        <v>2.3125</v>
      </c>
      <c r="BO104" s="371">
        <f t="shared" si="85"/>
        <v>2.3125</v>
      </c>
      <c r="BP104" s="371">
        <f t="shared" si="85"/>
        <v>2.5625</v>
      </c>
      <c r="BQ104" s="371">
        <f t="shared" si="85"/>
        <v>2.8125</v>
      </c>
      <c r="BR104" s="371">
        <f t="shared" si="85"/>
        <v>3.0625</v>
      </c>
      <c r="BS104" s="371">
        <f t="shared" si="85"/>
        <v>3.3125</v>
      </c>
      <c r="BT104" s="371">
        <f t="shared" si="85"/>
        <v>3.5625</v>
      </c>
      <c r="BU104" s="371">
        <f t="shared" si="85"/>
        <v>3.5625</v>
      </c>
      <c r="BV104" s="371">
        <f t="shared" si="85"/>
        <v>3.5625</v>
      </c>
      <c r="BW104" s="371">
        <f t="shared" si="85"/>
        <v>3.8125</v>
      </c>
      <c r="BX104" s="371">
        <f t="shared" si="85"/>
        <v>3.8125</v>
      </c>
      <c r="BY104" s="371">
        <f t="shared" si="85"/>
        <v>3.8125</v>
      </c>
      <c r="BZ104" s="371">
        <f t="shared" ref="BZ104:DJ104" si="86">BZ14+BZ44+BZ74</f>
        <v>4.0625</v>
      </c>
      <c r="CA104" s="371">
        <f t="shared" si="86"/>
        <v>4.3125</v>
      </c>
      <c r="CB104" s="371">
        <f t="shared" si="86"/>
        <v>4.3125</v>
      </c>
      <c r="CC104" s="371">
        <f t="shared" si="86"/>
        <v>4.3125</v>
      </c>
      <c r="CD104" s="371">
        <f t="shared" si="86"/>
        <v>4.5625</v>
      </c>
      <c r="CE104" s="371">
        <f t="shared" si="86"/>
        <v>4.8125</v>
      </c>
      <c r="CF104" s="371">
        <f t="shared" si="86"/>
        <v>5.0625</v>
      </c>
      <c r="CG104" s="371">
        <f t="shared" si="86"/>
        <v>5.3125</v>
      </c>
      <c r="CH104" s="371">
        <f t="shared" si="86"/>
        <v>5.5625</v>
      </c>
      <c r="CI104" s="371">
        <f t="shared" si="86"/>
        <v>5.5625</v>
      </c>
      <c r="CJ104" s="371">
        <f t="shared" si="86"/>
        <v>5.5625</v>
      </c>
      <c r="CK104" s="371">
        <f t="shared" si="86"/>
        <v>5.8125</v>
      </c>
      <c r="CL104" s="371">
        <f t="shared" si="86"/>
        <v>6.0625</v>
      </c>
      <c r="CM104" s="371">
        <f t="shared" si="86"/>
        <v>6.3125</v>
      </c>
      <c r="CN104" s="371">
        <f t="shared" si="86"/>
        <v>6.5625</v>
      </c>
      <c r="CO104" s="371">
        <f t="shared" si="86"/>
        <v>6.8125</v>
      </c>
      <c r="CP104" s="371">
        <f t="shared" si="86"/>
        <v>6.8125</v>
      </c>
      <c r="CQ104" s="371">
        <f t="shared" si="86"/>
        <v>6.8125</v>
      </c>
      <c r="CR104" s="371">
        <f t="shared" si="86"/>
        <v>7.0625</v>
      </c>
      <c r="CS104" s="371">
        <f t="shared" si="86"/>
        <v>7.3125</v>
      </c>
      <c r="CT104" s="371">
        <f t="shared" si="86"/>
        <v>7.5625</v>
      </c>
      <c r="CU104" s="371">
        <f t="shared" si="86"/>
        <v>7.8125</v>
      </c>
      <c r="CV104" s="371">
        <f t="shared" si="86"/>
        <v>8.0625</v>
      </c>
      <c r="CW104" s="371">
        <f t="shared" si="86"/>
        <v>8.0625</v>
      </c>
      <c r="CX104" s="371">
        <f t="shared" si="86"/>
        <v>8.0625</v>
      </c>
      <c r="CY104" s="371">
        <f t="shared" si="86"/>
        <v>8.3125</v>
      </c>
      <c r="CZ104" s="371">
        <f t="shared" si="86"/>
        <v>8.5625</v>
      </c>
      <c r="DA104" s="371">
        <f t="shared" si="86"/>
        <v>8.8125</v>
      </c>
      <c r="DB104" s="371">
        <f t="shared" si="86"/>
        <v>9.0625</v>
      </c>
      <c r="DC104" s="371">
        <f t="shared" si="86"/>
        <v>9.3125</v>
      </c>
      <c r="DD104" s="371">
        <f t="shared" si="86"/>
        <v>9.3125</v>
      </c>
      <c r="DE104" s="371">
        <f t="shared" si="86"/>
        <v>9.3125</v>
      </c>
      <c r="DF104" s="371">
        <f t="shared" si="86"/>
        <v>9.5625</v>
      </c>
      <c r="DG104" s="371">
        <f t="shared" si="86"/>
        <v>9.8125</v>
      </c>
      <c r="DH104" s="371">
        <f t="shared" si="86"/>
        <v>10.0625</v>
      </c>
      <c r="DI104" s="371">
        <f t="shared" si="86"/>
        <v>10.3125</v>
      </c>
      <c r="DJ104" s="371">
        <f t="shared" si="86"/>
        <v>10.5625</v>
      </c>
      <c r="DK104" s="371"/>
      <c r="DL104" s="371"/>
      <c r="DM104" s="371"/>
    </row>
    <row r="105" spans="1:117" outlineLevel="1">
      <c r="A105" s="818"/>
      <c r="B105" s="362" t="str">
        <f t="shared" si="49"/>
        <v>P59-Deploy &amp; Change CRMT</v>
      </c>
      <c r="C105" s="362" t="str">
        <f t="shared" si="50"/>
        <v>AO004511_YYY68</v>
      </c>
      <c r="D105" s="362" t="str">
        <f t="shared" si="51"/>
        <v>Subentro</v>
      </c>
      <c r="E105" s="383">
        <f t="shared" si="52"/>
        <v>29</v>
      </c>
      <c r="F105" s="383">
        <f t="shared" si="52"/>
        <v>21</v>
      </c>
      <c r="G105" s="369">
        <f t="shared" si="36"/>
        <v>8</v>
      </c>
      <c r="H105" s="378">
        <f t="shared" si="53"/>
        <v>1.2352941176470589</v>
      </c>
      <c r="I105" s="378">
        <f t="shared" si="53"/>
        <v>0.5</v>
      </c>
      <c r="J105" s="378">
        <f t="shared" si="53"/>
        <v>-0.73529411764705888</v>
      </c>
      <c r="K105" s="389">
        <f>VLOOKUP(C105,'PianificazionePMO(CA)'!$B$7:$I$35,7,FALSE)</f>
        <v>43271</v>
      </c>
      <c r="L105" s="389">
        <f>VLOOKUP(C105,'PianificazionePMO(CA)'!$B$7:$I$35,8,FALSE)</f>
        <v>43315</v>
      </c>
      <c r="N105" s="371">
        <f t="shared" ref="N105:AS105" si="87">N15+N45+N75</f>
        <v>21</v>
      </c>
      <c r="O105" s="371">
        <f t="shared" si="87"/>
        <v>21</v>
      </c>
      <c r="P105" s="371">
        <f t="shared" si="87"/>
        <v>21</v>
      </c>
      <c r="Q105" s="371">
        <f t="shared" si="87"/>
        <v>21</v>
      </c>
      <c r="R105" s="371">
        <f t="shared" si="87"/>
        <v>21</v>
      </c>
      <c r="S105" s="371">
        <f t="shared" si="87"/>
        <v>22</v>
      </c>
      <c r="T105" s="371">
        <f t="shared" si="87"/>
        <v>22</v>
      </c>
      <c r="U105" s="371">
        <f t="shared" si="87"/>
        <v>22</v>
      </c>
      <c r="V105" s="371">
        <f t="shared" si="87"/>
        <v>22</v>
      </c>
      <c r="W105" s="371">
        <f t="shared" si="87"/>
        <v>22</v>
      </c>
      <c r="X105" s="371">
        <f t="shared" si="87"/>
        <v>22</v>
      </c>
      <c r="Y105" s="371">
        <f t="shared" si="87"/>
        <v>22</v>
      </c>
      <c r="Z105" s="371">
        <f t="shared" si="87"/>
        <v>22</v>
      </c>
      <c r="AA105" s="371">
        <f t="shared" si="87"/>
        <v>22</v>
      </c>
      <c r="AB105" s="371">
        <f t="shared" si="87"/>
        <v>22</v>
      </c>
      <c r="AC105" s="371">
        <f t="shared" si="87"/>
        <v>21</v>
      </c>
      <c r="AD105" s="371">
        <f t="shared" si="87"/>
        <v>21</v>
      </c>
      <c r="AE105" s="371">
        <f t="shared" si="87"/>
        <v>21</v>
      </c>
      <c r="AF105" s="371">
        <f t="shared" si="87"/>
        <v>21</v>
      </c>
      <c r="AG105" s="371">
        <f t="shared" si="87"/>
        <v>21</v>
      </c>
      <c r="AH105" s="371">
        <f t="shared" si="87"/>
        <v>21</v>
      </c>
      <c r="AI105" s="371">
        <f t="shared" si="87"/>
        <v>21</v>
      </c>
      <c r="AJ105" s="371">
        <f t="shared" si="87"/>
        <v>21</v>
      </c>
      <c r="AK105" s="371">
        <f t="shared" si="87"/>
        <v>0.1875</v>
      </c>
      <c r="AL105" s="371">
        <f t="shared" si="87"/>
        <v>0.1875</v>
      </c>
      <c r="AM105" s="371">
        <f t="shared" si="87"/>
        <v>0.1875</v>
      </c>
      <c r="AN105" s="371">
        <f t="shared" si="87"/>
        <v>0.25</v>
      </c>
      <c r="AO105" s="371">
        <f t="shared" si="87"/>
        <v>0.25</v>
      </c>
      <c r="AP105" s="371">
        <f t="shared" si="87"/>
        <v>0.3125</v>
      </c>
      <c r="AQ105" s="371">
        <f t="shared" si="87"/>
        <v>0.375</v>
      </c>
      <c r="AR105" s="371">
        <f t="shared" si="87"/>
        <v>0.4375</v>
      </c>
      <c r="AS105" s="371">
        <f t="shared" si="87"/>
        <v>0.4375</v>
      </c>
      <c r="AT105" s="371">
        <f t="shared" ref="AT105:BY105" si="88">AT15+AT45+AT75</f>
        <v>0.4375</v>
      </c>
      <c r="AU105" s="371">
        <f t="shared" si="88"/>
        <v>0.5</v>
      </c>
      <c r="AV105" s="371">
        <f t="shared" si="88"/>
        <v>0.5625</v>
      </c>
      <c r="AW105" s="371">
        <f t="shared" si="88"/>
        <v>0.625</v>
      </c>
      <c r="AX105" s="371">
        <f t="shared" si="88"/>
        <v>0.6875</v>
      </c>
      <c r="AY105" s="371">
        <f t="shared" si="88"/>
        <v>0.75</v>
      </c>
      <c r="AZ105" s="371">
        <f t="shared" si="88"/>
        <v>0.75</v>
      </c>
      <c r="BA105" s="371">
        <f t="shared" si="88"/>
        <v>0.75</v>
      </c>
      <c r="BB105" s="371">
        <f t="shared" si="88"/>
        <v>0.8125</v>
      </c>
      <c r="BC105" s="371">
        <f t="shared" si="88"/>
        <v>0.875</v>
      </c>
      <c r="BD105" s="371">
        <f t="shared" si="88"/>
        <v>0.9375</v>
      </c>
      <c r="BE105" s="371">
        <f t="shared" si="88"/>
        <v>1</v>
      </c>
      <c r="BF105" s="371">
        <f t="shared" si="88"/>
        <v>1.0625</v>
      </c>
      <c r="BG105" s="371">
        <f t="shared" si="88"/>
        <v>1.0625</v>
      </c>
      <c r="BH105" s="371">
        <f t="shared" si="88"/>
        <v>1.0625</v>
      </c>
      <c r="BI105" s="371">
        <f t="shared" si="88"/>
        <v>1.5625</v>
      </c>
      <c r="BJ105" s="371">
        <f t="shared" si="88"/>
        <v>2.0625</v>
      </c>
      <c r="BK105" s="371">
        <f t="shared" si="88"/>
        <v>2.5625</v>
      </c>
      <c r="BL105" s="371">
        <f t="shared" si="88"/>
        <v>3.0625</v>
      </c>
      <c r="BM105" s="371">
        <f t="shared" si="88"/>
        <v>3.5625</v>
      </c>
      <c r="BN105" s="371">
        <f t="shared" si="88"/>
        <v>3.5625</v>
      </c>
      <c r="BO105" s="371">
        <f t="shared" si="88"/>
        <v>3.5625</v>
      </c>
      <c r="BP105" s="371">
        <f t="shared" si="88"/>
        <v>4.0625</v>
      </c>
      <c r="BQ105" s="371">
        <f t="shared" si="88"/>
        <v>4.5625</v>
      </c>
      <c r="BR105" s="371">
        <f t="shared" si="88"/>
        <v>5.0625</v>
      </c>
      <c r="BS105" s="371">
        <f t="shared" si="88"/>
        <v>5.5625</v>
      </c>
      <c r="BT105" s="371">
        <f t="shared" si="88"/>
        <v>6.0625</v>
      </c>
      <c r="BU105" s="371">
        <f t="shared" si="88"/>
        <v>6.0625</v>
      </c>
      <c r="BV105" s="371">
        <f t="shared" si="88"/>
        <v>6.0625</v>
      </c>
      <c r="BW105" s="371">
        <f t="shared" si="88"/>
        <v>6.5625</v>
      </c>
      <c r="BX105" s="371">
        <f t="shared" si="88"/>
        <v>6.5625</v>
      </c>
      <c r="BY105" s="371">
        <f t="shared" si="88"/>
        <v>6.5625</v>
      </c>
      <c r="BZ105" s="371">
        <f t="shared" ref="BZ105:DJ105" si="89">BZ15+BZ45+BZ75</f>
        <v>7.0625</v>
      </c>
      <c r="CA105" s="371">
        <f t="shared" si="89"/>
        <v>7.5625</v>
      </c>
      <c r="CB105" s="371">
        <f t="shared" si="89"/>
        <v>7.5625</v>
      </c>
      <c r="CC105" s="371">
        <f t="shared" si="89"/>
        <v>7.5625</v>
      </c>
      <c r="CD105" s="371">
        <f t="shared" si="89"/>
        <v>8.0625</v>
      </c>
      <c r="CE105" s="371">
        <f t="shared" si="89"/>
        <v>8.5625</v>
      </c>
      <c r="CF105" s="371">
        <f t="shared" si="89"/>
        <v>9.0625</v>
      </c>
      <c r="CG105" s="371">
        <f t="shared" si="89"/>
        <v>9.5625</v>
      </c>
      <c r="CH105" s="371">
        <f t="shared" si="89"/>
        <v>10.0625</v>
      </c>
      <c r="CI105" s="371">
        <f t="shared" si="89"/>
        <v>10.0625</v>
      </c>
      <c r="CJ105" s="371">
        <f t="shared" si="89"/>
        <v>10.0625</v>
      </c>
      <c r="CK105" s="371">
        <f t="shared" si="89"/>
        <v>10.5625</v>
      </c>
      <c r="CL105" s="371">
        <f t="shared" si="89"/>
        <v>11.0625</v>
      </c>
      <c r="CM105" s="371">
        <f t="shared" si="89"/>
        <v>11.5625</v>
      </c>
      <c r="CN105" s="371">
        <f t="shared" si="89"/>
        <v>12.0625</v>
      </c>
      <c r="CO105" s="371">
        <f t="shared" si="89"/>
        <v>12.5625</v>
      </c>
      <c r="CP105" s="371">
        <f t="shared" si="89"/>
        <v>12.5625</v>
      </c>
      <c r="CQ105" s="371">
        <f t="shared" si="89"/>
        <v>12.5625</v>
      </c>
      <c r="CR105" s="371">
        <f t="shared" si="89"/>
        <v>13.0625</v>
      </c>
      <c r="CS105" s="371">
        <f t="shared" si="89"/>
        <v>13.5625</v>
      </c>
      <c r="CT105" s="371">
        <f t="shared" si="89"/>
        <v>14.0625</v>
      </c>
      <c r="CU105" s="371">
        <f t="shared" si="89"/>
        <v>14.5625</v>
      </c>
      <c r="CV105" s="371">
        <f t="shared" si="89"/>
        <v>15.0625</v>
      </c>
      <c r="CW105" s="371">
        <f t="shared" si="89"/>
        <v>15.0625</v>
      </c>
      <c r="CX105" s="371">
        <f t="shared" si="89"/>
        <v>15.0625</v>
      </c>
      <c r="CY105" s="371">
        <f t="shared" si="89"/>
        <v>15.5625</v>
      </c>
      <c r="CZ105" s="371">
        <f t="shared" si="89"/>
        <v>16.0625</v>
      </c>
      <c r="DA105" s="371">
        <f t="shared" si="89"/>
        <v>16.5625</v>
      </c>
      <c r="DB105" s="371">
        <f t="shared" si="89"/>
        <v>17.0625</v>
      </c>
      <c r="DC105" s="371">
        <f t="shared" si="89"/>
        <v>17.5625</v>
      </c>
      <c r="DD105" s="371">
        <f t="shared" si="89"/>
        <v>17.5625</v>
      </c>
      <c r="DE105" s="371">
        <f t="shared" si="89"/>
        <v>17.5625</v>
      </c>
      <c r="DF105" s="371">
        <f t="shared" si="89"/>
        <v>18.0625</v>
      </c>
      <c r="DG105" s="371">
        <f t="shared" si="89"/>
        <v>18.5625</v>
      </c>
      <c r="DH105" s="371">
        <f t="shared" si="89"/>
        <v>19.0625</v>
      </c>
      <c r="DI105" s="371">
        <f t="shared" si="89"/>
        <v>19.5625</v>
      </c>
      <c r="DJ105" s="371">
        <f t="shared" si="89"/>
        <v>20.0625</v>
      </c>
      <c r="DK105" s="371"/>
      <c r="DL105" s="371"/>
      <c r="DM105" s="371"/>
    </row>
    <row r="106" spans="1:117" outlineLevel="1">
      <c r="A106" s="818"/>
      <c r="B106" s="362" t="str">
        <f t="shared" si="49"/>
        <v>P59-Deploy &amp; Change CRMT</v>
      </c>
      <c r="C106" s="362" t="str">
        <f t="shared" si="50"/>
        <v>AO004511_YYY69</v>
      </c>
      <c r="D106" s="362" t="str">
        <f t="shared" si="51"/>
        <v>Subentro_Combinato</v>
      </c>
      <c r="E106" s="383">
        <f t="shared" si="52"/>
        <v>6</v>
      </c>
      <c r="F106" s="383">
        <f t="shared" si="52"/>
        <v>4</v>
      </c>
      <c r="G106" s="369">
        <f t="shared" si="36"/>
        <v>2</v>
      </c>
      <c r="H106" s="378">
        <f t="shared" si="53"/>
        <v>0.23529411764705882</v>
      </c>
      <c r="I106" s="378">
        <f t="shared" si="53"/>
        <v>0.125</v>
      </c>
      <c r="J106" s="378">
        <f t="shared" si="53"/>
        <v>-0.11029411764705882</v>
      </c>
      <c r="K106" s="389">
        <f>VLOOKUP(C106,'PianificazionePMO(CA)'!$B$7:$I$35,7,FALSE)</f>
        <v>43271</v>
      </c>
      <c r="L106" s="389">
        <f>VLOOKUP(C106,'PianificazionePMO(CA)'!$B$7:$I$35,8,FALSE)</f>
        <v>43315</v>
      </c>
      <c r="N106" s="371">
        <f t="shared" ref="N106:AS106" si="90">N16+N46+N76</f>
        <v>4</v>
      </c>
      <c r="O106" s="371">
        <f t="shared" si="90"/>
        <v>4</v>
      </c>
      <c r="P106" s="371">
        <f t="shared" si="90"/>
        <v>4</v>
      </c>
      <c r="Q106" s="371">
        <f t="shared" si="90"/>
        <v>4</v>
      </c>
      <c r="R106" s="371">
        <f t="shared" si="90"/>
        <v>4</v>
      </c>
      <c r="S106" s="371">
        <f t="shared" si="90"/>
        <v>4</v>
      </c>
      <c r="T106" s="371">
        <f t="shared" si="90"/>
        <v>4</v>
      </c>
      <c r="U106" s="371">
        <f t="shared" si="90"/>
        <v>4</v>
      </c>
      <c r="V106" s="371">
        <f t="shared" si="90"/>
        <v>4</v>
      </c>
      <c r="W106" s="371">
        <f t="shared" si="90"/>
        <v>4</v>
      </c>
      <c r="X106" s="371">
        <f t="shared" si="90"/>
        <v>4</v>
      </c>
      <c r="Y106" s="371">
        <f t="shared" si="90"/>
        <v>4</v>
      </c>
      <c r="Z106" s="371">
        <f t="shared" si="90"/>
        <v>4</v>
      </c>
      <c r="AA106" s="371">
        <f t="shared" si="90"/>
        <v>4</v>
      </c>
      <c r="AB106" s="371">
        <f t="shared" si="90"/>
        <v>4</v>
      </c>
      <c r="AC106" s="371">
        <f t="shared" si="90"/>
        <v>4</v>
      </c>
      <c r="AD106" s="371">
        <f t="shared" si="90"/>
        <v>4</v>
      </c>
      <c r="AE106" s="371">
        <f t="shared" si="90"/>
        <v>4</v>
      </c>
      <c r="AF106" s="371">
        <f t="shared" si="90"/>
        <v>4</v>
      </c>
      <c r="AG106" s="371">
        <f t="shared" si="90"/>
        <v>4</v>
      </c>
      <c r="AH106" s="371">
        <f t="shared" si="90"/>
        <v>4</v>
      </c>
      <c r="AI106" s="371">
        <f t="shared" si="90"/>
        <v>4</v>
      </c>
      <c r="AJ106" s="371">
        <f t="shared" si="90"/>
        <v>4</v>
      </c>
      <c r="AK106" s="371">
        <f t="shared" si="90"/>
        <v>0.1875</v>
      </c>
      <c r="AL106" s="371">
        <f t="shared" si="90"/>
        <v>0.1875</v>
      </c>
      <c r="AM106" s="371">
        <f t="shared" si="90"/>
        <v>0.1875</v>
      </c>
      <c r="AN106" s="371">
        <f t="shared" si="90"/>
        <v>0.25</v>
      </c>
      <c r="AO106" s="371">
        <f t="shared" si="90"/>
        <v>0.25</v>
      </c>
      <c r="AP106" s="371">
        <f t="shared" si="90"/>
        <v>0.3125</v>
      </c>
      <c r="AQ106" s="371">
        <f t="shared" si="90"/>
        <v>0.375</v>
      </c>
      <c r="AR106" s="371">
        <f t="shared" si="90"/>
        <v>0.4375</v>
      </c>
      <c r="AS106" s="371">
        <f t="shared" si="90"/>
        <v>0.4375</v>
      </c>
      <c r="AT106" s="371">
        <f t="shared" ref="AT106:BY106" si="91">AT16+AT46+AT76</f>
        <v>0.4375</v>
      </c>
      <c r="AU106" s="371">
        <f t="shared" si="91"/>
        <v>0.5</v>
      </c>
      <c r="AV106" s="371">
        <f t="shared" si="91"/>
        <v>0.5625</v>
      </c>
      <c r="AW106" s="371">
        <f t="shared" si="91"/>
        <v>0.625</v>
      </c>
      <c r="AX106" s="371">
        <f t="shared" si="91"/>
        <v>0.6875</v>
      </c>
      <c r="AY106" s="371">
        <f t="shared" si="91"/>
        <v>0.75</v>
      </c>
      <c r="AZ106" s="371">
        <f t="shared" si="91"/>
        <v>0.75</v>
      </c>
      <c r="BA106" s="371">
        <f t="shared" si="91"/>
        <v>0.75</v>
      </c>
      <c r="BB106" s="371">
        <f t="shared" si="91"/>
        <v>0.8125</v>
      </c>
      <c r="BC106" s="371">
        <f t="shared" si="91"/>
        <v>0.875</v>
      </c>
      <c r="BD106" s="371">
        <f t="shared" si="91"/>
        <v>0.9375</v>
      </c>
      <c r="BE106" s="371">
        <f t="shared" si="91"/>
        <v>1</v>
      </c>
      <c r="BF106" s="371">
        <f t="shared" si="91"/>
        <v>1.0625</v>
      </c>
      <c r="BG106" s="371">
        <f t="shared" si="91"/>
        <v>1.0625</v>
      </c>
      <c r="BH106" s="371">
        <f t="shared" si="91"/>
        <v>1.0625</v>
      </c>
      <c r="BI106" s="371">
        <f t="shared" si="91"/>
        <v>1.1875</v>
      </c>
      <c r="BJ106" s="371">
        <f t="shared" si="91"/>
        <v>1.3125</v>
      </c>
      <c r="BK106" s="371">
        <f t="shared" si="91"/>
        <v>1.4375</v>
      </c>
      <c r="BL106" s="371">
        <f t="shared" si="91"/>
        <v>1.5625</v>
      </c>
      <c r="BM106" s="371">
        <f t="shared" si="91"/>
        <v>1.6875</v>
      </c>
      <c r="BN106" s="371">
        <f t="shared" si="91"/>
        <v>1.6875</v>
      </c>
      <c r="BO106" s="371">
        <f t="shared" si="91"/>
        <v>1.6875</v>
      </c>
      <c r="BP106" s="371">
        <f t="shared" si="91"/>
        <v>1.8125</v>
      </c>
      <c r="BQ106" s="371">
        <f t="shared" si="91"/>
        <v>1.9375</v>
      </c>
      <c r="BR106" s="371">
        <f t="shared" si="91"/>
        <v>2.0625</v>
      </c>
      <c r="BS106" s="371">
        <f t="shared" si="91"/>
        <v>2.1875</v>
      </c>
      <c r="BT106" s="371">
        <f t="shared" si="91"/>
        <v>2.3125</v>
      </c>
      <c r="BU106" s="371">
        <f t="shared" si="91"/>
        <v>2.3125</v>
      </c>
      <c r="BV106" s="371">
        <f t="shared" si="91"/>
        <v>2.3125</v>
      </c>
      <c r="BW106" s="371">
        <f t="shared" si="91"/>
        <v>2.4375</v>
      </c>
      <c r="BX106" s="371">
        <f t="shared" si="91"/>
        <v>2.4375</v>
      </c>
      <c r="BY106" s="371">
        <f t="shared" si="91"/>
        <v>2.4375</v>
      </c>
      <c r="BZ106" s="371">
        <f t="shared" ref="BZ106:DJ106" si="92">BZ16+BZ46+BZ76</f>
        <v>2.5625</v>
      </c>
      <c r="CA106" s="371">
        <f t="shared" si="92"/>
        <v>2.6875</v>
      </c>
      <c r="CB106" s="371">
        <f t="shared" si="92"/>
        <v>2.6875</v>
      </c>
      <c r="CC106" s="371">
        <f t="shared" si="92"/>
        <v>2.6875</v>
      </c>
      <c r="CD106" s="371">
        <f t="shared" si="92"/>
        <v>2.8125</v>
      </c>
      <c r="CE106" s="371">
        <f t="shared" si="92"/>
        <v>2.9375</v>
      </c>
      <c r="CF106" s="371">
        <f t="shared" si="92"/>
        <v>3.0625</v>
      </c>
      <c r="CG106" s="371">
        <f t="shared" si="92"/>
        <v>3.1875</v>
      </c>
      <c r="CH106" s="371">
        <f t="shared" si="92"/>
        <v>3.3125</v>
      </c>
      <c r="CI106" s="371">
        <f t="shared" si="92"/>
        <v>3.3125</v>
      </c>
      <c r="CJ106" s="371">
        <f t="shared" si="92"/>
        <v>3.3125</v>
      </c>
      <c r="CK106" s="371">
        <f t="shared" si="92"/>
        <v>3.4375</v>
      </c>
      <c r="CL106" s="371">
        <f t="shared" si="92"/>
        <v>3.5625</v>
      </c>
      <c r="CM106" s="371">
        <f t="shared" si="92"/>
        <v>3.6875</v>
      </c>
      <c r="CN106" s="371">
        <f t="shared" si="92"/>
        <v>3.8125</v>
      </c>
      <c r="CO106" s="371">
        <f t="shared" si="92"/>
        <v>3.9375</v>
      </c>
      <c r="CP106" s="371">
        <f t="shared" si="92"/>
        <v>3.9375</v>
      </c>
      <c r="CQ106" s="371">
        <f t="shared" si="92"/>
        <v>3.9375</v>
      </c>
      <c r="CR106" s="371">
        <f t="shared" si="92"/>
        <v>4.0625</v>
      </c>
      <c r="CS106" s="371">
        <f t="shared" si="92"/>
        <v>4.1875</v>
      </c>
      <c r="CT106" s="371">
        <f t="shared" si="92"/>
        <v>4.3125</v>
      </c>
      <c r="CU106" s="371">
        <f t="shared" si="92"/>
        <v>4.4375</v>
      </c>
      <c r="CV106" s="371">
        <f t="shared" si="92"/>
        <v>4.5625</v>
      </c>
      <c r="CW106" s="371">
        <f t="shared" si="92"/>
        <v>4.5625</v>
      </c>
      <c r="CX106" s="371">
        <f t="shared" si="92"/>
        <v>4.5625</v>
      </c>
      <c r="CY106" s="371">
        <f t="shared" si="92"/>
        <v>4.6875</v>
      </c>
      <c r="CZ106" s="371">
        <f t="shared" si="92"/>
        <v>4.8125</v>
      </c>
      <c r="DA106" s="371">
        <f t="shared" si="92"/>
        <v>4.9375</v>
      </c>
      <c r="DB106" s="371">
        <f t="shared" si="92"/>
        <v>5.0625</v>
      </c>
      <c r="DC106" s="371">
        <f t="shared" si="92"/>
        <v>5.1875</v>
      </c>
      <c r="DD106" s="371">
        <f t="shared" si="92"/>
        <v>5.1875</v>
      </c>
      <c r="DE106" s="371">
        <f t="shared" si="92"/>
        <v>5.1875</v>
      </c>
      <c r="DF106" s="371">
        <f t="shared" si="92"/>
        <v>5.3125</v>
      </c>
      <c r="DG106" s="371">
        <f t="shared" si="92"/>
        <v>5.4375</v>
      </c>
      <c r="DH106" s="371">
        <f t="shared" si="92"/>
        <v>5.5625</v>
      </c>
      <c r="DI106" s="371">
        <f t="shared" si="92"/>
        <v>5.6875</v>
      </c>
      <c r="DJ106" s="371">
        <f t="shared" si="92"/>
        <v>5.8125</v>
      </c>
      <c r="DK106" s="371"/>
      <c r="DL106" s="371"/>
      <c r="DM106" s="371"/>
    </row>
    <row r="107" spans="1:117" outlineLevel="1">
      <c r="A107" s="818"/>
      <c r="B107" s="362" t="str">
        <f t="shared" si="49"/>
        <v>P59-Deploy &amp; Change CRMT</v>
      </c>
      <c r="C107" s="362" t="str">
        <f t="shared" si="50"/>
        <v>AO004511_YYY70</v>
      </c>
      <c r="D107" s="362" t="str">
        <f t="shared" si="51"/>
        <v>SWA</v>
      </c>
      <c r="E107" s="383">
        <f t="shared" si="52"/>
        <v>23</v>
      </c>
      <c r="F107" s="383">
        <f t="shared" si="52"/>
        <v>12</v>
      </c>
      <c r="G107" s="369">
        <f t="shared" ref="G107" si="93">E107-F107</f>
        <v>11</v>
      </c>
      <c r="H107" s="378">
        <f t="shared" si="53"/>
        <v>0.70588235294117652</v>
      </c>
      <c r="I107" s="378">
        <f t="shared" si="53"/>
        <v>0.6875</v>
      </c>
      <c r="J107" s="378">
        <f t="shared" si="53"/>
        <v>-1.8382352941176516E-2</v>
      </c>
      <c r="K107" s="389">
        <f>VLOOKUP(C107,'PianificazionePMO(CA)'!$B$7:$I$35,7,FALSE)</f>
        <v>43271</v>
      </c>
      <c r="L107" s="389">
        <f>VLOOKUP(C107,'PianificazionePMO(CA)'!$B$7:$I$35,8,FALSE)</f>
        <v>43315</v>
      </c>
      <c r="N107" s="371">
        <f t="shared" ref="N107:AS107" si="94">N17+N47+N77</f>
        <v>10</v>
      </c>
      <c r="O107" s="371">
        <f t="shared" si="94"/>
        <v>10</v>
      </c>
      <c r="P107" s="371">
        <f t="shared" si="94"/>
        <v>10</v>
      </c>
      <c r="Q107" s="371">
        <f t="shared" si="94"/>
        <v>10</v>
      </c>
      <c r="R107" s="371">
        <f t="shared" si="94"/>
        <v>10</v>
      </c>
      <c r="S107" s="371">
        <f t="shared" si="94"/>
        <v>10</v>
      </c>
      <c r="T107" s="371">
        <f t="shared" si="94"/>
        <v>10</v>
      </c>
      <c r="U107" s="371">
        <f t="shared" si="94"/>
        <v>10</v>
      </c>
      <c r="V107" s="371">
        <f t="shared" si="94"/>
        <v>12</v>
      </c>
      <c r="W107" s="371">
        <f t="shared" si="94"/>
        <v>12</v>
      </c>
      <c r="X107" s="371">
        <f t="shared" si="94"/>
        <v>12</v>
      </c>
      <c r="Y107" s="371">
        <f t="shared" si="94"/>
        <v>12</v>
      </c>
      <c r="Z107" s="371">
        <f t="shared" si="94"/>
        <v>12</v>
      </c>
      <c r="AA107" s="371">
        <f t="shared" si="94"/>
        <v>11</v>
      </c>
      <c r="AB107" s="371">
        <f t="shared" si="94"/>
        <v>11</v>
      </c>
      <c r="AC107" s="371">
        <f t="shared" si="94"/>
        <v>12</v>
      </c>
      <c r="AD107" s="371">
        <f t="shared" si="94"/>
        <v>12</v>
      </c>
      <c r="AE107" s="371">
        <f t="shared" si="94"/>
        <v>12</v>
      </c>
      <c r="AF107" s="371">
        <f t="shared" si="94"/>
        <v>12</v>
      </c>
      <c r="AG107" s="371">
        <f t="shared" si="94"/>
        <v>12</v>
      </c>
      <c r="AH107" s="371">
        <f t="shared" si="94"/>
        <v>12</v>
      </c>
      <c r="AI107" s="371">
        <f t="shared" si="94"/>
        <v>12</v>
      </c>
      <c r="AJ107" s="371">
        <f t="shared" si="94"/>
        <v>12</v>
      </c>
      <c r="AK107" s="371">
        <f t="shared" si="94"/>
        <v>0.1875</v>
      </c>
      <c r="AL107" s="371">
        <f t="shared" si="94"/>
        <v>0.1875</v>
      </c>
      <c r="AM107" s="371">
        <f t="shared" si="94"/>
        <v>0.1875</v>
      </c>
      <c r="AN107" s="371">
        <f t="shared" si="94"/>
        <v>0.25</v>
      </c>
      <c r="AO107" s="371">
        <f t="shared" si="94"/>
        <v>0.25</v>
      </c>
      <c r="AP107" s="371">
        <f t="shared" si="94"/>
        <v>0.3125</v>
      </c>
      <c r="AQ107" s="371">
        <f t="shared" si="94"/>
        <v>0.375</v>
      </c>
      <c r="AR107" s="371">
        <f t="shared" si="94"/>
        <v>0.4375</v>
      </c>
      <c r="AS107" s="371">
        <f t="shared" si="94"/>
        <v>0.4375</v>
      </c>
      <c r="AT107" s="371">
        <f t="shared" ref="AT107:BY107" si="95">AT17+AT47+AT77</f>
        <v>0.4375</v>
      </c>
      <c r="AU107" s="371">
        <f t="shared" si="95"/>
        <v>0.5</v>
      </c>
      <c r="AV107" s="371">
        <f t="shared" si="95"/>
        <v>0.5625</v>
      </c>
      <c r="AW107" s="371">
        <f t="shared" si="95"/>
        <v>0.625</v>
      </c>
      <c r="AX107" s="371">
        <f t="shared" si="95"/>
        <v>0.6875</v>
      </c>
      <c r="AY107" s="371">
        <f t="shared" si="95"/>
        <v>0.75</v>
      </c>
      <c r="AZ107" s="371">
        <f t="shared" si="95"/>
        <v>0.75</v>
      </c>
      <c r="BA107" s="371">
        <f t="shared" si="95"/>
        <v>0.75</v>
      </c>
      <c r="BB107" s="371">
        <f t="shared" si="95"/>
        <v>0.8125</v>
      </c>
      <c r="BC107" s="371">
        <f t="shared" si="95"/>
        <v>0.875</v>
      </c>
      <c r="BD107" s="371">
        <f t="shared" si="95"/>
        <v>0.9375</v>
      </c>
      <c r="BE107" s="371">
        <f t="shared" si="95"/>
        <v>1</v>
      </c>
      <c r="BF107" s="371">
        <f t="shared" si="95"/>
        <v>1.0625</v>
      </c>
      <c r="BG107" s="371">
        <f t="shared" si="95"/>
        <v>1.0625</v>
      </c>
      <c r="BH107" s="371">
        <f t="shared" si="95"/>
        <v>1.0625</v>
      </c>
      <c r="BI107" s="371">
        <f t="shared" si="95"/>
        <v>1.75</v>
      </c>
      <c r="BJ107" s="371">
        <f t="shared" si="95"/>
        <v>2.4375</v>
      </c>
      <c r="BK107" s="371">
        <f t="shared" si="95"/>
        <v>3.125</v>
      </c>
      <c r="BL107" s="371">
        <f t="shared" si="95"/>
        <v>3.8125</v>
      </c>
      <c r="BM107" s="371">
        <f t="shared" si="95"/>
        <v>4.5</v>
      </c>
      <c r="BN107" s="371">
        <f t="shared" si="95"/>
        <v>4.5</v>
      </c>
      <c r="BO107" s="371">
        <f t="shared" si="95"/>
        <v>4.5</v>
      </c>
      <c r="BP107" s="371">
        <f t="shared" si="95"/>
        <v>5.1875</v>
      </c>
      <c r="BQ107" s="371">
        <f t="shared" si="95"/>
        <v>5.875</v>
      </c>
      <c r="BR107" s="371">
        <f t="shared" si="95"/>
        <v>6.5625</v>
      </c>
      <c r="BS107" s="371">
        <f t="shared" si="95"/>
        <v>7.25</v>
      </c>
      <c r="BT107" s="371">
        <f t="shared" si="95"/>
        <v>7.9375</v>
      </c>
      <c r="BU107" s="371">
        <f t="shared" si="95"/>
        <v>7.9375</v>
      </c>
      <c r="BV107" s="371">
        <f t="shared" si="95"/>
        <v>7.9375</v>
      </c>
      <c r="BW107" s="371">
        <f t="shared" si="95"/>
        <v>8.625</v>
      </c>
      <c r="BX107" s="371">
        <f t="shared" si="95"/>
        <v>8.625</v>
      </c>
      <c r="BY107" s="371">
        <f t="shared" si="95"/>
        <v>8.625</v>
      </c>
      <c r="BZ107" s="371">
        <f t="shared" ref="BZ107:DJ107" si="96">BZ17+BZ47+BZ77</f>
        <v>9.3125</v>
      </c>
      <c r="CA107" s="371">
        <f t="shared" si="96"/>
        <v>10</v>
      </c>
      <c r="CB107" s="371">
        <f t="shared" si="96"/>
        <v>10</v>
      </c>
      <c r="CC107" s="371">
        <f t="shared" si="96"/>
        <v>10</v>
      </c>
      <c r="CD107" s="371">
        <f t="shared" si="96"/>
        <v>10.6875</v>
      </c>
      <c r="CE107" s="371">
        <f t="shared" si="96"/>
        <v>11.375</v>
      </c>
      <c r="CF107" s="371">
        <f t="shared" si="96"/>
        <v>12.0625</v>
      </c>
      <c r="CG107" s="371">
        <f t="shared" si="96"/>
        <v>12.75</v>
      </c>
      <c r="CH107" s="371">
        <f t="shared" si="96"/>
        <v>13.4375</v>
      </c>
      <c r="CI107" s="371">
        <f t="shared" si="96"/>
        <v>13.4375</v>
      </c>
      <c r="CJ107" s="371">
        <f t="shared" si="96"/>
        <v>13.4375</v>
      </c>
      <c r="CK107" s="371">
        <f t="shared" si="96"/>
        <v>14.125</v>
      </c>
      <c r="CL107" s="371">
        <f t="shared" si="96"/>
        <v>14.8125</v>
      </c>
      <c r="CM107" s="371">
        <f t="shared" si="96"/>
        <v>15.5</v>
      </c>
      <c r="CN107" s="371">
        <f t="shared" si="96"/>
        <v>16.1875</v>
      </c>
      <c r="CO107" s="371">
        <f t="shared" si="96"/>
        <v>16.875</v>
      </c>
      <c r="CP107" s="371">
        <f t="shared" si="96"/>
        <v>16.875</v>
      </c>
      <c r="CQ107" s="371">
        <f t="shared" si="96"/>
        <v>16.875</v>
      </c>
      <c r="CR107" s="371">
        <f t="shared" si="96"/>
        <v>17.5625</v>
      </c>
      <c r="CS107" s="371">
        <f t="shared" si="96"/>
        <v>18.25</v>
      </c>
      <c r="CT107" s="371">
        <f t="shared" si="96"/>
        <v>18.9375</v>
      </c>
      <c r="CU107" s="371">
        <f t="shared" si="96"/>
        <v>19.625</v>
      </c>
      <c r="CV107" s="371">
        <f t="shared" si="96"/>
        <v>20.3125</v>
      </c>
      <c r="CW107" s="371">
        <f t="shared" si="96"/>
        <v>20.3125</v>
      </c>
      <c r="CX107" s="371">
        <f t="shared" si="96"/>
        <v>20.3125</v>
      </c>
      <c r="CY107" s="371">
        <f t="shared" si="96"/>
        <v>21</v>
      </c>
      <c r="CZ107" s="371">
        <f t="shared" si="96"/>
        <v>21.6875</v>
      </c>
      <c r="DA107" s="371">
        <f t="shared" si="96"/>
        <v>22.375</v>
      </c>
      <c r="DB107" s="371">
        <f t="shared" si="96"/>
        <v>23.0625</v>
      </c>
      <c r="DC107" s="371">
        <f t="shared" si="96"/>
        <v>23.75</v>
      </c>
      <c r="DD107" s="371">
        <f t="shared" si="96"/>
        <v>23.75</v>
      </c>
      <c r="DE107" s="371">
        <f t="shared" si="96"/>
        <v>23.75</v>
      </c>
      <c r="DF107" s="371">
        <f t="shared" si="96"/>
        <v>24.4375</v>
      </c>
      <c r="DG107" s="371">
        <f t="shared" si="96"/>
        <v>25.125</v>
      </c>
      <c r="DH107" s="371">
        <f t="shared" si="96"/>
        <v>25.8125</v>
      </c>
      <c r="DI107" s="371">
        <f t="shared" si="96"/>
        <v>26.5</v>
      </c>
      <c r="DJ107" s="371">
        <f t="shared" si="96"/>
        <v>27.1875</v>
      </c>
      <c r="DK107" s="371"/>
      <c r="DL107" s="371"/>
      <c r="DM107" s="371"/>
    </row>
    <row r="108" spans="1:117" outlineLevel="1">
      <c r="A108" s="818"/>
      <c r="B108" s="362" t="str">
        <f t="shared" ref="B108:B122" si="97">$B48</f>
        <v>P59-Deploy &amp; Change CRMT</v>
      </c>
      <c r="C108" s="362" t="str">
        <f t="shared" ref="C108:C122" si="98">$C48</f>
        <v>AO004511_YYY72</v>
      </c>
      <c r="D108" s="362" t="str">
        <f t="shared" ref="D108:D122" si="99">$D48</f>
        <v>VARIAZIONE_ANAGRAFICA_MOGE</v>
      </c>
      <c r="E108" s="383">
        <f t="shared" ref="E108:F108" si="100">E18+E48+E78</f>
        <v>9</v>
      </c>
      <c r="F108" s="383">
        <f t="shared" si="100"/>
        <v>2</v>
      </c>
      <c r="G108" s="369">
        <f t="shared" ref="G108:G122" si="101">E108-F108</f>
        <v>7</v>
      </c>
      <c r="H108" s="378">
        <f t="shared" ref="H108:J108" si="102">H18+H48+H78</f>
        <v>0.11764705882352941</v>
      </c>
      <c r="I108" s="378">
        <f t="shared" si="102"/>
        <v>0.4375</v>
      </c>
      <c r="J108" s="378">
        <f t="shared" si="102"/>
        <v>0.31985294117647056</v>
      </c>
      <c r="K108" s="389">
        <f>VLOOKUP(C108,'PianificazionePMO(CA)'!$B$7:$I$35,7,FALSE)</f>
        <v>43271</v>
      </c>
      <c r="L108" s="389">
        <f>VLOOKUP(C108,'PianificazionePMO(CA)'!$B$7:$I$35,8,FALSE)</f>
        <v>43315</v>
      </c>
      <c r="N108" s="371">
        <f t="shared" ref="N108:O108" si="103">N18+N48+N78</f>
        <v>3</v>
      </c>
      <c r="O108" s="371">
        <f t="shared" si="103"/>
        <v>3</v>
      </c>
      <c r="P108" s="371">
        <f t="shared" ref="P108:CA108" si="104">P18+P48+P78</f>
        <v>3</v>
      </c>
      <c r="Q108" s="371">
        <f t="shared" si="104"/>
        <v>3</v>
      </c>
      <c r="R108" s="371">
        <f t="shared" si="104"/>
        <v>3</v>
      </c>
      <c r="S108" s="371">
        <f t="shared" si="104"/>
        <v>3</v>
      </c>
      <c r="T108" s="371">
        <f t="shared" si="104"/>
        <v>3</v>
      </c>
      <c r="U108" s="371">
        <f t="shared" si="104"/>
        <v>3</v>
      </c>
      <c r="V108" s="371">
        <f t="shared" si="104"/>
        <v>3</v>
      </c>
      <c r="W108" s="371">
        <f t="shared" si="104"/>
        <v>3</v>
      </c>
      <c r="X108" s="371">
        <f t="shared" si="104"/>
        <v>3</v>
      </c>
      <c r="Y108" s="371">
        <f t="shared" si="104"/>
        <v>3</v>
      </c>
      <c r="Z108" s="371">
        <f t="shared" si="104"/>
        <v>3</v>
      </c>
      <c r="AA108" s="371">
        <f t="shared" si="104"/>
        <v>3</v>
      </c>
      <c r="AB108" s="371">
        <f t="shared" si="104"/>
        <v>3</v>
      </c>
      <c r="AC108" s="371">
        <f t="shared" si="104"/>
        <v>2</v>
      </c>
      <c r="AD108" s="371">
        <f t="shared" si="104"/>
        <v>2</v>
      </c>
      <c r="AE108" s="371">
        <f t="shared" si="104"/>
        <v>2</v>
      </c>
      <c r="AF108" s="371">
        <f t="shared" si="104"/>
        <v>2</v>
      </c>
      <c r="AG108" s="371">
        <f t="shared" si="104"/>
        <v>2</v>
      </c>
      <c r="AH108" s="371">
        <f t="shared" si="104"/>
        <v>2</v>
      </c>
      <c r="AI108" s="371">
        <f t="shared" si="104"/>
        <v>2</v>
      </c>
      <c r="AJ108" s="371">
        <f t="shared" si="104"/>
        <v>2</v>
      </c>
      <c r="AK108" s="371">
        <f t="shared" si="104"/>
        <v>0.1875</v>
      </c>
      <c r="AL108" s="371">
        <f t="shared" si="104"/>
        <v>0.1875</v>
      </c>
      <c r="AM108" s="371">
        <f t="shared" si="104"/>
        <v>0.1875</v>
      </c>
      <c r="AN108" s="371">
        <f t="shared" si="104"/>
        <v>0.25</v>
      </c>
      <c r="AO108" s="371">
        <f t="shared" si="104"/>
        <v>0.25</v>
      </c>
      <c r="AP108" s="371">
        <f t="shared" si="104"/>
        <v>0.3125</v>
      </c>
      <c r="AQ108" s="371">
        <f t="shared" si="104"/>
        <v>0.375</v>
      </c>
      <c r="AR108" s="371">
        <f t="shared" si="104"/>
        <v>0.4375</v>
      </c>
      <c r="AS108" s="371">
        <f t="shared" si="104"/>
        <v>0.4375</v>
      </c>
      <c r="AT108" s="371">
        <f t="shared" si="104"/>
        <v>0.4375</v>
      </c>
      <c r="AU108" s="371">
        <f t="shared" si="104"/>
        <v>0.5</v>
      </c>
      <c r="AV108" s="371">
        <f t="shared" si="104"/>
        <v>0.5625</v>
      </c>
      <c r="AW108" s="371">
        <f t="shared" si="104"/>
        <v>0.625</v>
      </c>
      <c r="AX108" s="371">
        <f t="shared" si="104"/>
        <v>0.6875</v>
      </c>
      <c r="AY108" s="371">
        <f t="shared" si="104"/>
        <v>0.75</v>
      </c>
      <c r="AZ108" s="371">
        <f t="shared" si="104"/>
        <v>0.75</v>
      </c>
      <c r="BA108" s="371">
        <f t="shared" si="104"/>
        <v>0.75</v>
      </c>
      <c r="BB108" s="371">
        <f t="shared" si="104"/>
        <v>0.8125</v>
      </c>
      <c r="BC108" s="371">
        <f t="shared" si="104"/>
        <v>0.875</v>
      </c>
      <c r="BD108" s="371">
        <f t="shared" si="104"/>
        <v>0.9375</v>
      </c>
      <c r="BE108" s="371">
        <f t="shared" si="104"/>
        <v>1</v>
      </c>
      <c r="BF108" s="371">
        <f t="shared" si="104"/>
        <v>1.0625</v>
      </c>
      <c r="BG108" s="371">
        <f t="shared" si="104"/>
        <v>1.0625</v>
      </c>
      <c r="BH108" s="371">
        <f t="shared" si="104"/>
        <v>1.0625</v>
      </c>
      <c r="BI108" s="371">
        <f t="shared" si="104"/>
        <v>1.5</v>
      </c>
      <c r="BJ108" s="371">
        <f t="shared" si="104"/>
        <v>1.9375</v>
      </c>
      <c r="BK108" s="371">
        <f t="shared" si="104"/>
        <v>2.375</v>
      </c>
      <c r="BL108" s="371">
        <f t="shared" si="104"/>
        <v>2.8125</v>
      </c>
      <c r="BM108" s="371">
        <f t="shared" si="104"/>
        <v>3.25</v>
      </c>
      <c r="BN108" s="371">
        <f t="shared" si="104"/>
        <v>3.25</v>
      </c>
      <c r="BO108" s="371">
        <f t="shared" si="104"/>
        <v>3.25</v>
      </c>
      <c r="BP108" s="371">
        <f t="shared" si="104"/>
        <v>3.6875</v>
      </c>
      <c r="BQ108" s="371">
        <f t="shared" si="104"/>
        <v>4.125</v>
      </c>
      <c r="BR108" s="371">
        <f t="shared" si="104"/>
        <v>4.5625</v>
      </c>
      <c r="BS108" s="371">
        <f t="shared" si="104"/>
        <v>5</v>
      </c>
      <c r="BT108" s="371">
        <f t="shared" si="104"/>
        <v>5.4375</v>
      </c>
      <c r="BU108" s="371">
        <f t="shared" si="104"/>
        <v>5.4375</v>
      </c>
      <c r="BV108" s="371">
        <f t="shared" si="104"/>
        <v>5.4375</v>
      </c>
      <c r="BW108" s="371">
        <f t="shared" si="104"/>
        <v>5.875</v>
      </c>
      <c r="BX108" s="371">
        <f t="shared" si="104"/>
        <v>5.875</v>
      </c>
      <c r="BY108" s="371">
        <f t="shared" si="104"/>
        <v>5.875</v>
      </c>
      <c r="BZ108" s="371">
        <f t="shared" si="104"/>
        <v>6.3125</v>
      </c>
      <c r="CA108" s="371">
        <f t="shared" si="104"/>
        <v>6.75</v>
      </c>
      <c r="CB108" s="371">
        <f t="shared" ref="CB108:DJ108" si="105">CB18+CB48+CB78</f>
        <v>6.75</v>
      </c>
      <c r="CC108" s="371">
        <f t="shared" si="105"/>
        <v>6.75</v>
      </c>
      <c r="CD108" s="371">
        <f t="shared" si="105"/>
        <v>7.1875</v>
      </c>
      <c r="CE108" s="371">
        <f t="shared" si="105"/>
        <v>7.625</v>
      </c>
      <c r="CF108" s="371">
        <f t="shared" si="105"/>
        <v>8.0625</v>
      </c>
      <c r="CG108" s="371">
        <f t="shared" si="105"/>
        <v>8.5</v>
      </c>
      <c r="CH108" s="371">
        <f t="shared" si="105"/>
        <v>8.9375</v>
      </c>
      <c r="CI108" s="371">
        <f t="shared" si="105"/>
        <v>8.9375</v>
      </c>
      <c r="CJ108" s="371">
        <f t="shared" si="105"/>
        <v>8.9375</v>
      </c>
      <c r="CK108" s="371">
        <f t="shared" si="105"/>
        <v>9.375</v>
      </c>
      <c r="CL108" s="371">
        <f t="shared" si="105"/>
        <v>9.8125</v>
      </c>
      <c r="CM108" s="371">
        <f t="shared" si="105"/>
        <v>10.25</v>
      </c>
      <c r="CN108" s="371">
        <f t="shared" si="105"/>
        <v>10.6875</v>
      </c>
      <c r="CO108" s="371">
        <f t="shared" si="105"/>
        <v>11.125</v>
      </c>
      <c r="CP108" s="371">
        <f t="shared" si="105"/>
        <v>11.125</v>
      </c>
      <c r="CQ108" s="371">
        <f t="shared" si="105"/>
        <v>11.125</v>
      </c>
      <c r="CR108" s="371">
        <f t="shared" si="105"/>
        <v>11.5625</v>
      </c>
      <c r="CS108" s="371">
        <f t="shared" si="105"/>
        <v>12</v>
      </c>
      <c r="CT108" s="371">
        <f t="shared" si="105"/>
        <v>12.4375</v>
      </c>
      <c r="CU108" s="371">
        <f t="shared" si="105"/>
        <v>12.875</v>
      </c>
      <c r="CV108" s="371">
        <f t="shared" si="105"/>
        <v>13.3125</v>
      </c>
      <c r="CW108" s="371">
        <f t="shared" si="105"/>
        <v>13.3125</v>
      </c>
      <c r="CX108" s="371">
        <f t="shared" si="105"/>
        <v>13.3125</v>
      </c>
      <c r="CY108" s="371">
        <f t="shared" si="105"/>
        <v>13.75</v>
      </c>
      <c r="CZ108" s="371">
        <f t="shared" si="105"/>
        <v>14.1875</v>
      </c>
      <c r="DA108" s="371">
        <f t="shared" si="105"/>
        <v>14.625</v>
      </c>
      <c r="DB108" s="371">
        <f t="shared" si="105"/>
        <v>15.0625</v>
      </c>
      <c r="DC108" s="371">
        <f t="shared" si="105"/>
        <v>15.5</v>
      </c>
      <c r="DD108" s="371">
        <f t="shared" si="105"/>
        <v>15.5</v>
      </c>
      <c r="DE108" s="371">
        <f t="shared" si="105"/>
        <v>15.5</v>
      </c>
      <c r="DF108" s="371">
        <f t="shared" si="105"/>
        <v>15.9375</v>
      </c>
      <c r="DG108" s="371">
        <f t="shared" si="105"/>
        <v>16.375</v>
      </c>
      <c r="DH108" s="371">
        <f t="shared" si="105"/>
        <v>16.8125</v>
      </c>
      <c r="DI108" s="371">
        <f t="shared" si="105"/>
        <v>17.25</v>
      </c>
      <c r="DJ108" s="371">
        <f t="shared" si="105"/>
        <v>17.6875</v>
      </c>
      <c r="DK108" s="371"/>
      <c r="DL108" s="371"/>
      <c r="DM108" s="371"/>
    </row>
    <row r="109" spans="1:117" outlineLevel="1">
      <c r="A109" s="818"/>
      <c r="B109" s="362" t="str">
        <f t="shared" si="97"/>
        <v>P59-Deploy &amp; Change CRMT</v>
      </c>
      <c r="C109" s="362" t="str">
        <f t="shared" si="98"/>
        <v>AO004511_YYY74</v>
      </c>
      <c r="D109" s="362" t="str">
        <f t="shared" si="99"/>
        <v>Variazione Indirizzo Fatturazione</v>
      </c>
      <c r="E109" s="383">
        <f t="shared" ref="E109:F110" si="106">E19+E49+E79</f>
        <v>8</v>
      </c>
      <c r="F109" s="383">
        <f t="shared" si="106"/>
        <v>6</v>
      </c>
      <c r="G109" s="369">
        <f t="shared" si="101"/>
        <v>2</v>
      </c>
      <c r="H109" s="378">
        <f t="shared" ref="H109:J110" si="107">H19+H49+H79</f>
        <v>0.35294117647058826</v>
      </c>
      <c r="I109" s="378">
        <f t="shared" si="107"/>
        <v>0.125</v>
      </c>
      <c r="J109" s="378">
        <f t="shared" si="107"/>
        <v>-0.22794117647058826</v>
      </c>
      <c r="K109" s="389">
        <f>VLOOKUP(C109,'PianificazionePMO(CA)'!$B$7:$I$35,7,FALSE)</f>
        <v>43271</v>
      </c>
      <c r="L109" s="389">
        <f>VLOOKUP(C109,'PianificazionePMO(CA)'!$B$7:$I$35,8,FALSE)</f>
        <v>43315</v>
      </c>
      <c r="N109" s="371">
        <f t="shared" ref="N109:O109" si="108">N19+N49+N79</f>
        <v>6</v>
      </c>
      <c r="O109" s="371">
        <f t="shared" si="108"/>
        <v>6</v>
      </c>
      <c r="P109" s="371">
        <f t="shared" ref="P109:CA109" si="109">P19+P49+P79</f>
        <v>6</v>
      </c>
      <c r="Q109" s="371">
        <f t="shared" si="109"/>
        <v>6</v>
      </c>
      <c r="R109" s="371">
        <f t="shared" si="109"/>
        <v>6</v>
      </c>
      <c r="S109" s="371">
        <f t="shared" si="109"/>
        <v>6</v>
      </c>
      <c r="T109" s="371">
        <f t="shared" si="109"/>
        <v>6</v>
      </c>
      <c r="U109" s="371">
        <f t="shared" si="109"/>
        <v>6</v>
      </c>
      <c r="V109" s="371">
        <f t="shared" si="109"/>
        <v>6</v>
      </c>
      <c r="W109" s="371">
        <f t="shared" si="109"/>
        <v>6</v>
      </c>
      <c r="X109" s="371">
        <f t="shared" si="109"/>
        <v>6</v>
      </c>
      <c r="Y109" s="371">
        <f t="shared" si="109"/>
        <v>6</v>
      </c>
      <c r="Z109" s="371">
        <f t="shared" si="109"/>
        <v>6</v>
      </c>
      <c r="AA109" s="371">
        <f t="shared" si="109"/>
        <v>6</v>
      </c>
      <c r="AB109" s="371">
        <f t="shared" si="109"/>
        <v>6</v>
      </c>
      <c r="AC109" s="371">
        <f t="shared" si="109"/>
        <v>6</v>
      </c>
      <c r="AD109" s="371">
        <f t="shared" si="109"/>
        <v>6</v>
      </c>
      <c r="AE109" s="371">
        <f t="shared" si="109"/>
        <v>6</v>
      </c>
      <c r="AF109" s="371">
        <f t="shared" si="109"/>
        <v>6</v>
      </c>
      <c r="AG109" s="371">
        <f t="shared" si="109"/>
        <v>6</v>
      </c>
      <c r="AH109" s="371">
        <f t="shared" si="109"/>
        <v>6</v>
      </c>
      <c r="AI109" s="371">
        <f t="shared" si="109"/>
        <v>6</v>
      </c>
      <c r="AJ109" s="371">
        <f t="shared" si="109"/>
        <v>6</v>
      </c>
      <c r="AK109" s="371">
        <f t="shared" si="109"/>
        <v>6.25</v>
      </c>
      <c r="AL109" s="371">
        <f t="shared" si="109"/>
        <v>6.25</v>
      </c>
      <c r="AM109" s="371">
        <f t="shared" si="109"/>
        <v>6.25</v>
      </c>
      <c r="AN109" s="371">
        <f t="shared" si="109"/>
        <v>6.375</v>
      </c>
      <c r="AO109" s="371">
        <f t="shared" si="109"/>
        <v>6.375</v>
      </c>
      <c r="AP109" s="371">
        <f t="shared" si="109"/>
        <v>6.5</v>
      </c>
      <c r="AQ109" s="371">
        <f t="shared" si="109"/>
        <v>6.625</v>
      </c>
      <c r="AR109" s="371">
        <f t="shared" si="109"/>
        <v>6.75</v>
      </c>
      <c r="AS109" s="371">
        <f t="shared" si="109"/>
        <v>6.75</v>
      </c>
      <c r="AT109" s="371">
        <f t="shared" si="109"/>
        <v>6.75</v>
      </c>
      <c r="AU109" s="371">
        <f t="shared" si="109"/>
        <v>6.875</v>
      </c>
      <c r="AV109" s="371">
        <f t="shared" si="109"/>
        <v>7</v>
      </c>
      <c r="AW109" s="371">
        <f t="shared" si="109"/>
        <v>7.125</v>
      </c>
      <c r="AX109" s="371">
        <f t="shared" si="109"/>
        <v>7.25</v>
      </c>
      <c r="AY109" s="371">
        <f t="shared" si="109"/>
        <v>7.375</v>
      </c>
      <c r="AZ109" s="371">
        <f t="shared" si="109"/>
        <v>7.375</v>
      </c>
      <c r="BA109" s="371">
        <f t="shared" si="109"/>
        <v>7.375</v>
      </c>
      <c r="BB109" s="371">
        <f t="shared" si="109"/>
        <v>7.5</v>
      </c>
      <c r="BC109" s="371">
        <f t="shared" si="109"/>
        <v>7.625</v>
      </c>
      <c r="BD109" s="371">
        <f t="shared" si="109"/>
        <v>7.75</v>
      </c>
      <c r="BE109" s="371">
        <f t="shared" si="109"/>
        <v>7.875</v>
      </c>
      <c r="BF109" s="371">
        <f t="shared" si="109"/>
        <v>8</v>
      </c>
      <c r="BG109" s="371">
        <f t="shared" si="109"/>
        <v>8</v>
      </c>
      <c r="BH109" s="371">
        <f t="shared" si="109"/>
        <v>8</v>
      </c>
      <c r="BI109" s="371">
        <f t="shared" si="109"/>
        <v>8.125</v>
      </c>
      <c r="BJ109" s="371">
        <f t="shared" si="109"/>
        <v>8.25</v>
      </c>
      <c r="BK109" s="371">
        <f t="shared" si="109"/>
        <v>8.375</v>
      </c>
      <c r="BL109" s="371">
        <f t="shared" si="109"/>
        <v>8.5</v>
      </c>
      <c r="BM109" s="371">
        <f t="shared" si="109"/>
        <v>8.625</v>
      </c>
      <c r="BN109" s="371">
        <f t="shared" si="109"/>
        <v>8.625</v>
      </c>
      <c r="BO109" s="371">
        <f t="shared" si="109"/>
        <v>8.625</v>
      </c>
      <c r="BP109" s="371">
        <f t="shared" si="109"/>
        <v>8.75</v>
      </c>
      <c r="BQ109" s="371">
        <f t="shared" si="109"/>
        <v>8.875</v>
      </c>
      <c r="BR109" s="371">
        <f t="shared" si="109"/>
        <v>9</v>
      </c>
      <c r="BS109" s="371">
        <f t="shared" si="109"/>
        <v>9.125</v>
      </c>
      <c r="BT109" s="371">
        <f t="shared" si="109"/>
        <v>9.25</v>
      </c>
      <c r="BU109" s="371">
        <f t="shared" si="109"/>
        <v>9.25</v>
      </c>
      <c r="BV109" s="371">
        <f t="shared" si="109"/>
        <v>9.25</v>
      </c>
      <c r="BW109" s="371">
        <f t="shared" si="109"/>
        <v>9.375</v>
      </c>
      <c r="BX109" s="371">
        <f t="shared" si="109"/>
        <v>9.375</v>
      </c>
      <c r="BY109" s="371">
        <f t="shared" si="109"/>
        <v>9.375</v>
      </c>
      <c r="BZ109" s="371">
        <f t="shared" si="109"/>
        <v>9.5</v>
      </c>
      <c r="CA109" s="371">
        <f t="shared" si="109"/>
        <v>9.625</v>
      </c>
      <c r="CB109" s="371">
        <f t="shared" ref="CB109:DJ109" si="110">CB19+CB49+CB79</f>
        <v>9.625</v>
      </c>
      <c r="CC109" s="371">
        <f t="shared" si="110"/>
        <v>9.625</v>
      </c>
      <c r="CD109" s="371">
        <f t="shared" si="110"/>
        <v>9.75</v>
      </c>
      <c r="CE109" s="371">
        <f t="shared" si="110"/>
        <v>9.875</v>
      </c>
      <c r="CF109" s="371">
        <f t="shared" si="110"/>
        <v>10</v>
      </c>
      <c r="CG109" s="371">
        <f t="shared" si="110"/>
        <v>10.125</v>
      </c>
      <c r="CH109" s="371">
        <f t="shared" si="110"/>
        <v>10.25</v>
      </c>
      <c r="CI109" s="371">
        <f t="shared" si="110"/>
        <v>10.25</v>
      </c>
      <c r="CJ109" s="371">
        <f t="shared" si="110"/>
        <v>10.25</v>
      </c>
      <c r="CK109" s="371">
        <f t="shared" si="110"/>
        <v>10.375</v>
      </c>
      <c r="CL109" s="371">
        <f t="shared" si="110"/>
        <v>10.5</v>
      </c>
      <c r="CM109" s="371">
        <f t="shared" si="110"/>
        <v>10.625</v>
      </c>
      <c r="CN109" s="371">
        <f t="shared" si="110"/>
        <v>10.75</v>
      </c>
      <c r="CO109" s="371">
        <f t="shared" si="110"/>
        <v>10.875</v>
      </c>
      <c r="CP109" s="371">
        <f t="shared" si="110"/>
        <v>10.875</v>
      </c>
      <c r="CQ109" s="371">
        <f t="shared" si="110"/>
        <v>10.875</v>
      </c>
      <c r="CR109" s="371">
        <f t="shared" si="110"/>
        <v>11</v>
      </c>
      <c r="CS109" s="371">
        <f t="shared" si="110"/>
        <v>11.125</v>
      </c>
      <c r="CT109" s="371">
        <f t="shared" si="110"/>
        <v>11.25</v>
      </c>
      <c r="CU109" s="371">
        <f t="shared" si="110"/>
        <v>11.375</v>
      </c>
      <c r="CV109" s="371">
        <f t="shared" si="110"/>
        <v>11.5</v>
      </c>
      <c r="CW109" s="371">
        <f t="shared" si="110"/>
        <v>11.5</v>
      </c>
      <c r="CX109" s="371">
        <f t="shared" si="110"/>
        <v>11.5</v>
      </c>
      <c r="CY109" s="371">
        <f t="shared" si="110"/>
        <v>11.625</v>
      </c>
      <c r="CZ109" s="371">
        <f t="shared" si="110"/>
        <v>11.75</v>
      </c>
      <c r="DA109" s="371">
        <f t="shared" si="110"/>
        <v>11.875</v>
      </c>
      <c r="DB109" s="371">
        <f t="shared" si="110"/>
        <v>12</v>
      </c>
      <c r="DC109" s="371">
        <f t="shared" si="110"/>
        <v>12.125</v>
      </c>
      <c r="DD109" s="371">
        <f t="shared" si="110"/>
        <v>12.125</v>
      </c>
      <c r="DE109" s="371">
        <f t="shared" si="110"/>
        <v>12.125</v>
      </c>
      <c r="DF109" s="371">
        <f t="shared" si="110"/>
        <v>12.25</v>
      </c>
      <c r="DG109" s="371">
        <f t="shared" si="110"/>
        <v>12.375</v>
      </c>
      <c r="DH109" s="371">
        <f t="shared" si="110"/>
        <v>12.5</v>
      </c>
      <c r="DI109" s="371">
        <f t="shared" si="110"/>
        <v>12.625</v>
      </c>
      <c r="DJ109" s="371">
        <f t="shared" si="110"/>
        <v>12.75</v>
      </c>
      <c r="DK109" s="371"/>
      <c r="DL109" s="371"/>
      <c r="DM109" s="371"/>
    </row>
    <row r="110" spans="1:117" outlineLevel="1">
      <c r="A110" s="818"/>
      <c r="B110" s="362" t="str">
        <f t="shared" si="97"/>
        <v>P59-Deploy &amp; Change CRMT</v>
      </c>
      <c r="C110" s="362" t="str">
        <f t="shared" si="98"/>
        <v>AO004511_YYY77</v>
      </c>
      <c r="D110" s="362" t="str">
        <f t="shared" si="99"/>
        <v>VSA</v>
      </c>
      <c r="E110" s="383">
        <f t="shared" si="106"/>
        <v>28</v>
      </c>
      <c r="F110" s="383">
        <f t="shared" si="106"/>
        <v>21</v>
      </c>
      <c r="G110" s="369">
        <f t="shared" ref="G110" si="111">E110-F110</f>
        <v>7</v>
      </c>
      <c r="H110" s="378">
        <f t="shared" si="107"/>
        <v>1.2352941176470589</v>
      </c>
      <c r="I110" s="378">
        <f t="shared" si="107"/>
        <v>0.4375</v>
      </c>
      <c r="J110" s="378">
        <f t="shared" si="107"/>
        <v>-0.79779411764705888</v>
      </c>
      <c r="K110" s="389">
        <f>VLOOKUP(C110,'PianificazionePMO(CA)'!$B$7:$I$35,7,FALSE)</f>
        <v>43271</v>
      </c>
      <c r="L110" s="389">
        <f>VLOOKUP(C110,'PianificazionePMO(CA)'!$B$7:$I$35,8,FALSE)</f>
        <v>43315</v>
      </c>
      <c r="N110" s="371">
        <f t="shared" ref="N110:O110" si="112">N20+N50+N80</f>
        <v>18</v>
      </c>
      <c r="O110" s="371">
        <f t="shared" si="112"/>
        <v>20</v>
      </c>
      <c r="P110" s="371">
        <f t="shared" ref="P110:CA110" si="113">P20+P50+P80</f>
        <v>20</v>
      </c>
      <c r="Q110" s="371">
        <f t="shared" si="113"/>
        <v>20</v>
      </c>
      <c r="R110" s="371">
        <f t="shared" si="113"/>
        <v>20</v>
      </c>
      <c r="S110" s="371">
        <f t="shared" si="113"/>
        <v>20</v>
      </c>
      <c r="T110" s="371">
        <f t="shared" si="113"/>
        <v>20</v>
      </c>
      <c r="U110" s="371">
        <f t="shared" si="113"/>
        <v>20</v>
      </c>
      <c r="V110" s="371">
        <f t="shared" si="113"/>
        <v>20</v>
      </c>
      <c r="W110" s="371">
        <f t="shared" si="113"/>
        <v>20</v>
      </c>
      <c r="X110" s="371">
        <f t="shared" si="113"/>
        <v>20</v>
      </c>
      <c r="Y110" s="371">
        <f t="shared" si="113"/>
        <v>20</v>
      </c>
      <c r="Z110" s="371">
        <f t="shared" si="113"/>
        <v>20</v>
      </c>
      <c r="AA110" s="371">
        <f t="shared" si="113"/>
        <v>20</v>
      </c>
      <c r="AB110" s="371">
        <f t="shared" si="113"/>
        <v>20</v>
      </c>
      <c r="AC110" s="371">
        <f t="shared" si="113"/>
        <v>20</v>
      </c>
      <c r="AD110" s="371">
        <f t="shared" si="113"/>
        <v>20</v>
      </c>
      <c r="AE110" s="371">
        <f t="shared" si="113"/>
        <v>20</v>
      </c>
      <c r="AF110" s="371">
        <f t="shared" si="113"/>
        <v>20</v>
      </c>
      <c r="AG110" s="371">
        <f t="shared" si="113"/>
        <v>20</v>
      </c>
      <c r="AH110" s="371">
        <f t="shared" si="113"/>
        <v>21</v>
      </c>
      <c r="AI110" s="371">
        <f t="shared" si="113"/>
        <v>21</v>
      </c>
      <c r="AJ110" s="371">
        <f t="shared" si="113"/>
        <v>21</v>
      </c>
      <c r="AK110" s="371">
        <f t="shared" si="113"/>
        <v>0.1875</v>
      </c>
      <c r="AL110" s="371">
        <f t="shared" si="113"/>
        <v>0.1875</v>
      </c>
      <c r="AM110" s="371">
        <f t="shared" si="113"/>
        <v>0.1875</v>
      </c>
      <c r="AN110" s="371">
        <f t="shared" si="113"/>
        <v>0.25</v>
      </c>
      <c r="AO110" s="371">
        <f t="shared" si="113"/>
        <v>0.25</v>
      </c>
      <c r="AP110" s="371">
        <f t="shared" si="113"/>
        <v>0.3125</v>
      </c>
      <c r="AQ110" s="371">
        <f t="shared" si="113"/>
        <v>0.375</v>
      </c>
      <c r="AR110" s="371">
        <f t="shared" si="113"/>
        <v>0.4375</v>
      </c>
      <c r="AS110" s="371">
        <f t="shared" si="113"/>
        <v>0.4375</v>
      </c>
      <c r="AT110" s="371">
        <f t="shared" si="113"/>
        <v>0.4375</v>
      </c>
      <c r="AU110" s="371">
        <f t="shared" si="113"/>
        <v>0.5</v>
      </c>
      <c r="AV110" s="371">
        <f t="shared" si="113"/>
        <v>0.5625</v>
      </c>
      <c r="AW110" s="371">
        <f t="shared" si="113"/>
        <v>0.625</v>
      </c>
      <c r="AX110" s="371">
        <f t="shared" si="113"/>
        <v>0.6875</v>
      </c>
      <c r="AY110" s="371">
        <f t="shared" si="113"/>
        <v>0.75</v>
      </c>
      <c r="AZ110" s="371">
        <f t="shared" si="113"/>
        <v>0.75</v>
      </c>
      <c r="BA110" s="371">
        <f t="shared" si="113"/>
        <v>0.75</v>
      </c>
      <c r="BB110" s="371">
        <f t="shared" si="113"/>
        <v>0.8125</v>
      </c>
      <c r="BC110" s="371">
        <f t="shared" si="113"/>
        <v>0.875</v>
      </c>
      <c r="BD110" s="371">
        <f t="shared" si="113"/>
        <v>0.9375</v>
      </c>
      <c r="BE110" s="371">
        <f t="shared" si="113"/>
        <v>1</v>
      </c>
      <c r="BF110" s="371">
        <f t="shared" si="113"/>
        <v>1.0625</v>
      </c>
      <c r="BG110" s="371">
        <f t="shared" si="113"/>
        <v>1.0625</v>
      </c>
      <c r="BH110" s="371">
        <f t="shared" si="113"/>
        <v>1.0625</v>
      </c>
      <c r="BI110" s="371">
        <f t="shared" si="113"/>
        <v>1.5</v>
      </c>
      <c r="BJ110" s="371">
        <f t="shared" si="113"/>
        <v>1.9375</v>
      </c>
      <c r="BK110" s="371">
        <f t="shared" si="113"/>
        <v>2.375</v>
      </c>
      <c r="BL110" s="371">
        <f t="shared" si="113"/>
        <v>2.8125</v>
      </c>
      <c r="BM110" s="371">
        <f t="shared" si="113"/>
        <v>3.25</v>
      </c>
      <c r="BN110" s="371">
        <f t="shared" si="113"/>
        <v>3.25</v>
      </c>
      <c r="BO110" s="371">
        <f t="shared" si="113"/>
        <v>3.25</v>
      </c>
      <c r="BP110" s="371">
        <f t="shared" si="113"/>
        <v>3.6875</v>
      </c>
      <c r="BQ110" s="371">
        <f t="shared" si="113"/>
        <v>4.125</v>
      </c>
      <c r="BR110" s="371">
        <f t="shared" si="113"/>
        <v>4.5625</v>
      </c>
      <c r="BS110" s="371">
        <f t="shared" si="113"/>
        <v>5</v>
      </c>
      <c r="BT110" s="371">
        <f t="shared" si="113"/>
        <v>5.4375</v>
      </c>
      <c r="BU110" s="371">
        <f t="shared" si="113"/>
        <v>5.4375</v>
      </c>
      <c r="BV110" s="371">
        <f t="shared" si="113"/>
        <v>5.4375</v>
      </c>
      <c r="BW110" s="371">
        <f t="shared" si="113"/>
        <v>5.875</v>
      </c>
      <c r="BX110" s="371">
        <f t="shared" si="113"/>
        <v>5.875</v>
      </c>
      <c r="BY110" s="371">
        <f t="shared" si="113"/>
        <v>5.875</v>
      </c>
      <c r="BZ110" s="371">
        <f t="shared" si="113"/>
        <v>6.3125</v>
      </c>
      <c r="CA110" s="371">
        <f t="shared" si="113"/>
        <v>6.75</v>
      </c>
      <c r="CB110" s="371">
        <f t="shared" ref="CB110:DJ110" si="114">CB20+CB50+CB80</f>
        <v>6.75</v>
      </c>
      <c r="CC110" s="371">
        <f t="shared" si="114"/>
        <v>6.75</v>
      </c>
      <c r="CD110" s="371">
        <f t="shared" si="114"/>
        <v>7.1875</v>
      </c>
      <c r="CE110" s="371">
        <f t="shared" si="114"/>
        <v>7.625</v>
      </c>
      <c r="CF110" s="371">
        <f t="shared" si="114"/>
        <v>8.0625</v>
      </c>
      <c r="CG110" s="371">
        <f t="shared" si="114"/>
        <v>8.5</v>
      </c>
      <c r="CH110" s="371">
        <f t="shared" si="114"/>
        <v>8.9375</v>
      </c>
      <c r="CI110" s="371">
        <f t="shared" si="114"/>
        <v>8.9375</v>
      </c>
      <c r="CJ110" s="371">
        <f t="shared" si="114"/>
        <v>8.9375</v>
      </c>
      <c r="CK110" s="371">
        <f t="shared" si="114"/>
        <v>9.375</v>
      </c>
      <c r="CL110" s="371">
        <f t="shared" si="114"/>
        <v>9.8125</v>
      </c>
      <c r="CM110" s="371">
        <f t="shared" si="114"/>
        <v>10.25</v>
      </c>
      <c r="CN110" s="371">
        <f t="shared" si="114"/>
        <v>10.6875</v>
      </c>
      <c r="CO110" s="371">
        <f t="shared" si="114"/>
        <v>11.125</v>
      </c>
      <c r="CP110" s="371">
        <f t="shared" si="114"/>
        <v>11.125</v>
      </c>
      <c r="CQ110" s="371">
        <f t="shared" si="114"/>
        <v>11.125</v>
      </c>
      <c r="CR110" s="371">
        <f t="shared" si="114"/>
        <v>11.5625</v>
      </c>
      <c r="CS110" s="371">
        <f t="shared" si="114"/>
        <v>12</v>
      </c>
      <c r="CT110" s="371">
        <f t="shared" si="114"/>
        <v>12.4375</v>
      </c>
      <c r="CU110" s="371">
        <f t="shared" si="114"/>
        <v>12.875</v>
      </c>
      <c r="CV110" s="371">
        <f t="shared" si="114"/>
        <v>13.3125</v>
      </c>
      <c r="CW110" s="371">
        <f t="shared" si="114"/>
        <v>13.3125</v>
      </c>
      <c r="CX110" s="371">
        <f t="shared" si="114"/>
        <v>13.3125</v>
      </c>
      <c r="CY110" s="371">
        <f t="shared" si="114"/>
        <v>13.75</v>
      </c>
      <c r="CZ110" s="371">
        <f t="shared" si="114"/>
        <v>14.1875</v>
      </c>
      <c r="DA110" s="371">
        <f t="shared" si="114"/>
        <v>14.625</v>
      </c>
      <c r="DB110" s="371">
        <f t="shared" si="114"/>
        <v>15.0625</v>
      </c>
      <c r="DC110" s="371">
        <f t="shared" si="114"/>
        <v>15.5</v>
      </c>
      <c r="DD110" s="371">
        <f t="shared" si="114"/>
        <v>15.5</v>
      </c>
      <c r="DE110" s="371">
        <f t="shared" si="114"/>
        <v>15.5</v>
      </c>
      <c r="DF110" s="371">
        <f t="shared" si="114"/>
        <v>15.9375</v>
      </c>
      <c r="DG110" s="371">
        <f t="shared" si="114"/>
        <v>16.375</v>
      </c>
      <c r="DH110" s="371">
        <f t="shared" si="114"/>
        <v>16.8125</v>
      </c>
      <c r="DI110" s="371">
        <f t="shared" si="114"/>
        <v>17.25</v>
      </c>
      <c r="DJ110" s="371">
        <f t="shared" si="114"/>
        <v>17.6875</v>
      </c>
      <c r="DK110" s="371"/>
      <c r="DL110" s="371"/>
      <c r="DM110" s="371"/>
    </row>
    <row r="111" spans="1:117" outlineLevel="1">
      <c r="A111" s="818"/>
      <c r="B111" s="362">
        <f t="shared" si="97"/>
        <v>0</v>
      </c>
      <c r="C111" s="362">
        <f t="shared" si="98"/>
        <v>0</v>
      </c>
      <c r="D111" s="362">
        <f t="shared" si="99"/>
        <v>0</v>
      </c>
      <c r="E111" s="383">
        <f t="shared" ref="E111:F111" si="115">E21+E51+E81</f>
        <v>0</v>
      </c>
      <c r="F111" s="383">
        <f t="shared" si="115"/>
        <v>0</v>
      </c>
      <c r="G111" s="369">
        <f t="shared" si="101"/>
        <v>0</v>
      </c>
      <c r="H111" s="378">
        <f t="shared" ref="H111:J111" si="116">H21+H51+H81</f>
        <v>0</v>
      </c>
      <c r="I111" s="378">
        <f t="shared" si="116"/>
        <v>0</v>
      </c>
      <c r="J111" s="378">
        <f t="shared" si="116"/>
        <v>0</v>
      </c>
      <c r="N111" s="371">
        <f t="shared" ref="N111:O111" si="117">N21+N51+N81</f>
        <v>0</v>
      </c>
      <c r="O111" s="371">
        <f t="shared" si="117"/>
        <v>0</v>
      </c>
      <c r="P111" s="371">
        <f t="shared" ref="P111:CA111" si="118">P21+P51+P81</f>
        <v>0</v>
      </c>
      <c r="Q111" s="371">
        <f t="shared" si="118"/>
        <v>0</v>
      </c>
      <c r="R111" s="371">
        <f t="shared" si="118"/>
        <v>0</v>
      </c>
      <c r="S111" s="371">
        <f t="shared" si="118"/>
        <v>0</v>
      </c>
      <c r="T111" s="371">
        <f t="shared" si="118"/>
        <v>0</v>
      </c>
      <c r="U111" s="371">
        <f t="shared" si="118"/>
        <v>0</v>
      </c>
      <c r="V111" s="371">
        <f t="shared" si="118"/>
        <v>0</v>
      </c>
      <c r="W111" s="371">
        <f t="shared" si="118"/>
        <v>0</v>
      </c>
      <c r="X111" s="371">
        <f t="shared" si="118"/>
        <v>0</v>
      </c>
      <c r="Y111" s="371">
        <f t="shared" si="118"/>
        <v>0</v>
      </c>
      <c r="Z111" s="371">
        <f t="shared" si="118"/>
        <v>0</v>
      </c>
      <c r="AA111" s="371">
        <f t="shared" si="118"/>
        <v>0</v>
      </c>
      <c r="AB111" s="371">
        <f t="shared" si="118"/>
        <v>0</v>
      </c>
      <c r="AC111" s="371">
        <f t="shared" si="118"/>
        <v>0</v>
      </c>
      <c r="AD111" s="371">
        <f t="shared" si="118"/>
        <v>0</v>
      </c>
      <c r="AE111" s="371">
        <f t="shared" si="118"/>
        <v>0</v>
      </c>
      <c r="AF111" s="371">
        <f t="shared" si="118"/>
        <v>0</v>
      </c>
      <c r="AG111" s="371">
        <f t="shared" si="118"/>
        <v>0</v>
      </c>
      <c r="AH111" s="371">
        <f t="shared" si="118"/>
        <v>0</v>
      </c>
      <c r="AI111" s="371">
        <f t="shared" si="118"/>
        <v>0</v>
      </c>
      <c r="AJ111" s="371">
        <f t="shared" si="118"/>
        <v>0</v>
      </c>
      <c r="AK111" s="371">
        <f t="shared" si="118"/>
        <v>0</v>
      </c>
      <c r="AL111" s="371">
        <f t="shared" si="118"/>
        <v>0</v>
      </c>
      <c r="AM111" s="371">
        <f t="shared" si="118"/>
        <v>0</v>
      </c>
      <c r="AN111" s="371">
        <f t="shared" si="118"/>
        <v>0</v>
      </c>
      <c r="AO111" s="371">
        <f t="shared" si="118"/>
        <v>0</v>
      </c>
      <c r="AP111" s="371">
        <f t="shared" si="118"/>
        <v>0</v>
      </c>
      <c r="AQ111" s="371">
        <f t="shared" si="118"/>
        <v>0</v>
      </c>
      <c r="AR111" s="371">
        <f t="shared" si="118"/>
        <v>0</v>
      </c>
      <c r="AS111" s="371">
        <f t="shared" si="118"/>
        <v>0</v>
      </c>
      <c r="AT111" s="371">
        <f t="shared" si="118"/>
        <v>0</v>
      </c>
      <c r="AU111" s="371">
        <f t="shared" si="118"/>
        <v>0</v>
      </c>
      <c r="AV111" s="371">
        <f t="shared" si="118"/>
        <v>0</v>
      </c>
      <c r="AW111" s="371">
        <f t="shared" si="118"/>
        <v>0</v>
      </c>
      <c r="AX111" s="371">
        <f t="shared" si="118"/>
        <v>0</v>
      </c>
      <c r="AY111" s="371">
        <f t="shared" si="118"/>
        <v>0</v>
      </c>
      <c r="AZ111" s="371">
        <f t="shared" si="118"/>
        <v>0</v>
      </c>
      <c r="BA111" s="371">
        <f t="shared" si="118"/>
        <v>0</v>
      </c>
      <c r="BB111" s="371">
        <f t="shared" si="118"/>
        <v>0</v>
      </c>
      <c r="BC111" s="371">
        <f t="shared" si="118"/>
        <v>0</v>
      </c>
      <c r="BD111" s="371">
        <f t="shared" si="118"/>
        <v>0</v>
      </c>
      <c r="BE111" s="371">
        <f t="shared" si="118"/>
        <v>0</v>
      </c>
      <c r="BF111" s="371">
        <f t="shared" si="118"/>
        <v>0</v>
      </c>
      <c r="BG111" s="371">
        <f t="shared" si="118"/>
        <v>0</v>
      </c>
      <c r="BH111" s="371">
        <f t="shared" si="118"/>
        <v>0</v>
      </c>
      <c r="BI111" s="371">
        <f t="shared" si="118"/>
        <v>0</v>
      </c>
      <c r="BJ111" s="371">
        <f t="shared" si="118"/>
        <v>0</v>
      </c>
      <c r="BK111" s="371">
        <f t="shared" si="118"/>
        <v>0</v>
      </c>
      <c r="BL111" s="371">
        <f t="shared" si="118"/>
        <v>0</v>
      </c>
      <c r="BM111" s="371">
        <f t="shared" si="118"/>
        <v>0</v>
      </c>
      <c r="BN111" s="371">
        <f t="shared" si="118"/>
        <v>0</v>
      </c>
      <c r="BO111" s="371">
        <f t="shared" si="118"/>
        <v>0</v>
      </c>
      <c r="BP111" s="371">
        <f t="shared" si="118"/>
        <v>0</v>
      </c>
      <c r="BQ111" s="371">
        <f t="shared" si="118"/>
        <v>0</v>
      </c>
      <c r="BR111" s="371">
        <f t="shared" si="118"/>
        <v>0</v>
      </c>
      <c r="BS111" s="371">
        <f t="shared" si="118"/>
        <v>0</v>
      </c>
      <c r="BT111" s="371">
        <f t="shared" si="118"/>
        <v>0</v>
      </c>
      <c r="BU111" s="371">
        <f t="shared" si="118"/>
        <v>0</v>
      </c>
      <c r="BV111" s="371">
        <f t="shared" si="118"/>
        <v>0</v>
      </c>
      <c r="BW111" s="371">
        <f t="shared" si="118"/>
        <v>0</v>
      </c>
      <c r="BX111" s="371">
        <f t="shared" si="118"/>
        <v>0</v>
      </c>
      <c r="BY111" s="371">
        <f t="shared" si="118"/>
        <v>0</v>
      </c>
      <c r="BZ111" s="371">
        <f t="shared" si="118"/>
        <v>0</v>
      </c>
      <c r="CA111" s="371">
        <f t="shared" si="118"/>
        <v>0</v>
      </c>
      <c r="CB111" s="371">
        <f t="shared" ref="CB111:DJ111" si="119">CB21+CB51+CB81</f>
        <v>0</v>
      </c>
      <c r="CC111" s="371">
        <f t="shared" si="119"/>
        <v>0</v>
      </c>
      <c r="CD111" s="371">
        <f t="shared" si="119"/>
        <v>0</v>
      </c>
      <c r="CE111" s="371">
        <f t="shared" si="119"/>
        <v>0</v>
      </c>
      <c r="CF111" s="371">
        <f t="shared" si="119"/>
        <v>0</v>
      </c>
      <c r="CG111" s="371">
        <f t="shared" si="119"/>
        <v>0</v>
      </c>
      <c r="CH111" s="371">
        <f t="shared" si="119"/>
        <v>0</v>
      </c>
      <c r="CI111" s="371">
        <f t="shared" si="119"/>
        <v>0</v>
      </c>
      <c r="CJ111" s="371">
        <f t="shared" si="119"/>
        <v>0</v>
      </c>
      <c r="CK111" s="371">
        <f t="shared" si="119"/>
        <v>0</v>
      </c>
      <c r="CL111" s="371">
        <f t="shared" si="119"/>
        <v>0</v>
      </c>
      <c r="CM111" s="371">
        <f t="shared" si="119"/>
        <v>0</v>
      </c>
      <c r="CN111" s="371">
        <f t="shared" si="119"/>
        <v>0</v>
      </c>
      <c r="CO111" s="371">
        <f t="shared" si="119"/>
        <v>0</v>
      </c>
      <c r="CP111" s="371">
        <f t="shared" si="119"/>
        <v>0</v>
      </c>
      <c r="CQ111" s="371">
        <f t="shared" si="119"/>
        <v>0</v>
      </c>
      <c r="CR111" s="371">
        <f t="shared" si="119"/>
        <v>0</v>
      </c>
      <c r="CS111" s="371">
        <f t="shared" si="119"/>
        <v>0</v>
      </c>
      <c r="CT111" s="371">
        <f t="shared" si="119"/>
        <v>0</v>
      </c>
      <c r="CU111" s="371">
        <f t="shared" si="119"/>
        <v>0</v>
      </c>
      <c r="CV111" s="371">
        <f t="shared" si="119"/>
        <v>0</v>
      </c>
      <c r="CW111" s="371">
        <f t="shared" si="119"/>
        <v>0</v>
      </c>
      <c r="CX111" s="371">
        <f t="shared" si="119"/>
        <v>0</v>
      </c>
      <c r="CY111" s="371">
        <f t="shared" si="119"/>
        <v>0</v>
      </c>
      <c r="CZ111" s="371">
        <f t="shared" si="119"/>
        <v>0</v>
      </c>
      <c r="DA111" s="371">
        <f t="shared" si="119"/>
        <v>0</v>
      </c>
      <c r="DB111" s="371">
        <f t="shared" si="119"/>
        <v>0</v>
      </c>
      <c r="DC111" s="371">
        <f t="shared" si="119"/>
        <v>0</v>
      </c>
      <c r="DD111" s="371">
        <f t="shared" si="119"/>
        <v>0</v>
      </c>
      <c r="DE111" s="371">
        <f t="shared" si="119"/>
        <v>0</v>
      </c>
      <c r="DF111" s="371">
        <f t="shared" si="119"/>
        <v>0</v>
      </c>
      <c r="DG111" s="371">
        <f t="shared" si="119"/>
        <v>0</v>
      </c>
      <c r="DH111" s="371">
        <f t="shared" si="119"/>
        <v>0</v>
      </c>
      <c r="DI111" s="371">
        <f t="shared" si="119"/>
        <v>0</v>
      </c>
      <c r="DJ111" s="371">
        <f t="shared" si="119"/>
        <v>0</v>
      </c>
      <c r="DK111" s="371"/>
      <c r="DL111" s="371"/>
      <c r="DM111" s="371"/>
    </row>
    <row r="112" spans="1:117" outlineLevel="1">
      <c r="A112" s="818"/>
      <c r="B112" s="362">
        <f t="shared" si="97"/>
        <v>0</v>
      </c>
      <c r="C112" s="362">
        <f t="shared" si="98"/>
        <v>0</v>
      </c>
      <c r="D112" s="362">
        <f t="shared" si="99"/>
        <v>0</v>
      </c>
      <c r="E112" s="383">
        <f t="shared" ref="E112:F112" si="120">E22+E52+E82</f>
        <v>0</v>
      </c>
      <c r="F112" s="383">
        <f t="shared" si="120"/>
        <v>0</v>
      </c>
      <c r="G112" s="369">
        <f t="shared" si="101"/>
        <v>0</v>
      </c>
      <c r="H112" s="378">
        <f t="shared" ref="H112:J112" si="121">H22+H52+H82</f>
        <v>0</v>
      </c>
      <c r="I112" s="378">
        <f t="shared" si="121"/>
        <v>0</v>
      </c>
      <c r="J112" s="378">
        <f t="shared" si="121"/>
        <v>0</v>
      </c>
      <c r="N112" s="371">
        <f t="shared" ref="N112:O112" si="122">N22+N52+N82</f>
        <v>0</v>
      </c>
      <c r="O112" s="371">
        <f t="shared" si="122"/>
        <v>0</v>
      </c>
      <c r="P112" s="371">
        <f t="shared" ref="P112:CA112" si="123">P22+P52+P82</f>
        <v>0</v>
      </c>
      <c r="Q112" s="371">
        <f t="shared" si="123"/>
        <v>0</v>
      </c>
      <c r="R112" s="371">
        <f t="shared" si="123"/>
        <v>0</v>
      </c>
      <c r="S112" s="371">
        <f t="shared" si="123"/>
        <v>0</v>
      </c>
      <c r="T112" s="371">
        <f t="shared" si="123"/>
        <v>0</v>
      </c>
      <c r="U112" s="371">
        <f t="shared" si="123"/>
        <v>0</v>
      </c>
      <c r="V112" s="371">
        <f t="shared" si="123"/>
        <v>0</v>
      </c>
      <c r="W112" s="371">
        <f t="shared" si="123"/>
        <v>0</v>
      </c>
      <c r="X112" s="371">
        <f t="shared" si="123"/>
        <v>0</v>
      </c>
      <c r="Y112" s="371">
        <f t="shared" si="123"/>
        <v>0</v>
      </c>
      <c r="Z112" s="371">
        <f t="shared" si="123"/>
        <v>0</v>
      </c>
      <c r="AA112" s="371">
        <f t="shared" si="123"/>
        <v>0</v>
      </c>
      <c r="AB112" s="371">
        <f t="shared" si="123"/>
        <v>0</v>
      </c>
      <c r="AC112" s="371">
        <f t="shared" si="123"/>
        <v>0</v>
      </c>
      <c r="AD112" s="371">
        <f t="shared" si="123"/>
        <v>0</v>
      </c>
      <c r="AE112" s="371">
        <f t="shared" si="123"/>
        <v>0</v>
      </c>
      <c r="AF112" s="371">
        <f t="shared" si="123"/>
        <v>0</v>
      </c>
      <c r="AG112" s="371">
        <f t="shared" si="123"/>
        <v>0</v>
      </c>
      <c r="AH112" s="371">
        <f t="shared" si="123"/>
        <v>0</v>
      </c>
      <c r="AI112" s="371">
        <f t="shared" si="123"/>
        <v>0</v>
      </c>
      <c r="AJ112" s="371">
        <f t="shared" si="123"/>
        <v>0</v>
      </c>
      <c r="AK112" s="371">
        <f t="shared" si="123"/>
        <v>0</v>
      </c>
      <c r="AL112" s="371">
        <f t="shared" si="123"/>
        <v>0</v>
      </c>
      <c r="AM112" s="371">
        <f t="shared" si="123"/>
        <v>0</v>
      </c>
      <c r="AN112" s="371">
        <f t="shared" si="123"/>
        <v>0</v>
      </c>
      <c r="AO112" s="371">
        <f t="shared" si="123"/>
        <v>0</v>
      </c>
      <c r="AP112" s="371">
        <f t="shared" si="123"/>
        <v>0</v>
      </c>
      <c r="AQ112" s="371">
        <f t="shared" si="123"/>
        <v>0</v>
      </c>
      <c r="AR112" s="371">
        <f t="shared" si="123"/>
        <v>0</v>
      </c>
      <c r="AS112" s="371">
        <f t="shared" si="123"/>
        <v>0</v>
      </c>
      <c r="AT112" s="371">
        <f t="shared" si="123"/>
        <v>0</v>
      </c>
      <c r="AU112" s="371">
        <f t="shared" si="123"/>
        <v>0</v>
      </c>
      <c r="AV112" s="371">
        <f t="shared" si="123"/>
        <v>0</v>
      </c>
      <c r="AW112" s="371">
        <f t="shared" si="123"/>
        <v>0</v>
      </c>
      <c r="AX112" s="371">
        <f t="shared" si="123"/>
        <v>0</v>
      </c>
      <c r="AY112" s="371">
        <f t="shared" si="123"/>
        <v>0</v>
      </c>
      <c r="AZ112" s="371">
        <f t="shared" si="123"/>
        <v>0</v>
      </c>
      <c r="BA112" s="371">
        <f t="shared" si="123"/>
        <v>0</v>
      </c>
      <c r="BB112" s="371">
        <f t="shared" si="123"/>
        <v>0</v>
      </c>
      <c r="BC112" s="371">
        <f t="shared" si="123"/>
        <v>0</v>
      </c>
      <c r="BD112" s="371">
        <f t="shared" si="123"/>
        <v>0</v>
      </c>
      <c r="BE112" s="371">
        <f t="shared" si="123"/>
        <v>0</v>
      </c>
      <c r="BF112" s="371">
        <f t="shared" si="123"/>
        <v>0</v>
      </c>
      <c r="BG112" s="371">
        <f t="shared" si="123"/>
        <v>0</v>
      </c>
      <c r="BH112" s="371">
        <f t="shared" si="123"/>
        <v>0</v>
      </c>
      <c r="BI112" s="371">
        <f t="shared" si="123"/>
        <v>0</v>
      </c>
      <c r="BJ112" s="371">
        <f t="shared" si="123"/>
        <v>0</v>
      </c>
      <c r="BK112" s="371">
        <f t="shared" si="123"/>
        <v>0</v>
      </c>
      <c r="BL112" s="371">
        <f t="shared" si="123"/>
        <v>0</v>
      </c>
      <c r="BM112" s="371">
        <f t="shared" si="123"/>
        <v>0</v>
      </c>
      <c r="BN112" s="371">
        <f t="shared" si="123"/>
        <v>0</v>
      </c>
      <c r="BO112" s="371">
        <f t="shared" si="123"/>
        <v>0</v>
      </c>
      <c r="BP112" s="371">
        <f t="shared" si="123"/>
        <v>0</v>
      </c>
      <c r="BQ112" s="371">
        <f t="shared" si="123"/>
        <v>0</v>
      </c>
      <c r="BR112" s="371">
        <f t="shared" si="123"/>
        <v>0</v>
      </c>
      <c r="BS112" s="371">
        <f t="shared" si="123"/>
        <v>0</v>
      </c>
      <c r="BT112" s="371">
        <f t="shared" si="123"/>
        <v>0</v>
      </c>
      <c r="BU112" s="371">
        <f t="shared" si="123"/>
        <v>0</v>
      </c>
      <c r="BV112" s="371">
        <f t="shared" si="123"/>
        <v>0</v>
      </c>
      <c r="BW112" s="371">
        <f t="shared" si="123"/>
        <v>0</v>
      </c>
      <c r="BX112" s="371">
        <f t="shared" si="123"/>
        <v>0</v>
      </c>
      <c r="BY112" s="371">
        <f t="shared" si="123"/>
        <v>0</v>
      </c>
      <c r="BZ112" s="371">
        <f t="shared" si="123"/>
        <v>0</v>
      </c>
      <c r="CA112" s="371">
        <f t="shared" si="123"/>
        <v>0</v>
      </c>
      <c r="CB112" s="371">
        <f t="shared" ref="CB112:DJ112" si="124">CB22+CB52+CB82</f>
        <v>0</v>
      </c>
      <c r="CC112" s="371">
        <f t="shared" si="124"/>
        <v>0</v>
      </c>
      <c r="CD112" s="371">
        <f t="shared" si="124"/>
        <v>0</v>
      </c>
      <c r="CE112" s="371">
        <f t="shared" si="124"/>
        <v>0</v>
      </c>
      <c r="CF112" s="371">
        <f t="shared" si="124"/>
        <v>0</v>
      </c>
      <c r="CG112" s="371">
        <f t="shared" si="124"/>
        <v>0</v>
      </c>
      <c r="CH112" s="371">
        <f t="shared" si="124"/>
        <v>0</v>
      </c>
      <c r="CI112" s="371">
        <f t="shared" si="124"/>
        <v>0</v>
      </c>
      <c r="CJ112" s="371">
        <f t="shared" si="124"/>
        <v>0</v>
      </c>
      <c r="CK112" s="371">
        <f t="shared" si="124"/>
        <v>0</v>
      </c>
      <c r="CL112" s="371">
        <f t="shared" si="124"/>
        <v>0</v>
      </c>
      <c r="CM112" s="371">
        <f t="shared" si="124"/>
        <v>0</v>
      </c>
      <c r="CN112" s="371">
        <f t="shared" si="124"/>
        <v>0</v>
      </c>
      <c r="CO112" s="371">
        <f t="shared" si="124"/>
        <v>0</v>
      </c>
      <c r="CP112" s="371">
        <f t="shared" si="124"/>
        <v>0</v>
      </c>
      <c r="CQ112" s="371">
        <f t="shared" si="124"/>
        <v>0</v>
      </c>
      <c r="CR112" s="371">
        <f t="shared" si="124"/>
        <v>0</v>
      </c>
      <c r="CS112" s="371">
        <f t="shared" si="124"/>
        <v>0</v>
      </c>
      <c r="CT112" s="371">
        <f t="shared" si="124"/>
        <v>0</v>
      </c>
      <c r="CU112" s="371">
        <f t="shared" si="124"/>
        <v>0</v>
      </c>
      <c r="CV112" s="371">
        <f t="shared" si="124"/>
        <v>0</v>
      </c>
      <c r="CW112" s="371">
        <f t="shared" si="124"/>
        <v>0</v>
      </c>
      <c r="CX112" s="371">
        <f t="shared" si="124"/>
        <v>0</v>
      </c>
      <c r="CY112" s="371">
        <f t="shared" si="124"/>
        <v>0</v>
      </c>
      <c r="CZ112" s="371">
        <f t="shared" si="124"/>
        <v>0</v>
      </c>
      <c r="DA112" s="371">
        <f t="shared" si="124"/>
        <v>0</v>
      </c>
      <c r="DB112" s="371">
        <f t="shared" si="124"/>
        <v>0</v>
      </c>
      <c r="DC112" s="371">
        <f t="shared" si="124"/>
        <v>0</v>
      </c>
      <c r="DD112" s="371">
        <f t="shared" si="124"/>
        <v>0</v>
      </c>
      <c r="DE112" s="371">
        <f t="shared" si="124"/>
        <v>0</v>
      </c>
      <c r="DF112" s="371">
        <f t="shared" si="124"/>
        <v>0</v>
      </c>
      <c r="DG112" s="371">
        <f t="shared" si="124"/>
        <v>0</v>
      </c>
      <c r="DH112" s="371">
        <f t="shared" si="124"/>
        <v>0</v>
      </c>
      <c r="DI112" s="371">
        <f t="shared" si="124"/>
        <v>0</v>
      </c>
      <c r="DJ112" s="371">
        <f t="shared" si="124"/>
        <v>0</v>
      </c>
      <c r="DK112" s="371"/>
      <c r="DL112" s="371"/>
      <c r="DM112" s="371"/>
    </row>
    <row r="113" spans="1:118" outlineLevel="1">
      <c r="A113" s="818"/>
      <c r="B113" s="362">
        <f t="shared" si="97"/>
        <v>0</v>
      </c>
      <c r="C113" s="362">
        <f t="shared" si="98"/>
        <v>0</v>
      </c>
      <c r="D113" s="362">
        <f t="shared" si="99"/>
        <v>0</v>
      </c>
      <c r="E113" s="383">
        <f t="shared" ref="E113:F113" si="125">E23+E53+E83</f>
        <v>0</v>
      </c>
      <c r="F113" s="383">
        <f t="shared" si="125"/>
        <v>0</v>
      </c>
      <c r="G113" s="369">
        <f t="shared" si="101"/>
        <v>0</v>
      </c>
      <c r="H113" s="378">
        <f t="shared" ref="H113:J113" si="126">H23+H53+H83</f>
        <v>0</v>
      </c>
      <c r="I113" s="378">
        <f t="shared" si="126"/>
        <v>0</v>
      </c>
      <c r="J113" s="378">
        <f t="shared" si="126"/>
        <v>0</v>
      </c>
      <c r="N113" s="371">
        <f t="shared" ref="N113:O113" si="127">N23+N53+N83</f>
        <v>0</v>
      </c>
      <c r="O113" s="371">
        <f t="shared" si="127"/>
        <v>0</v>
      </c>
      <c r="P113" s="371">
        <f t="shared" ref="P113:CA113" si="128">P23+P53+P83</f>
        <v>0</v>
      </c>
      <c r="Q113" s="371">
        <f t="shared" si="128"/>
        <v>0</v>
      </c>
      <c r="R113" s="371">
        <f t="shared" si="128"/>
        <v>0</v>
      </c>
      <c r="S113" s="371">
        <f t="shared" si="128"/>
        <v>0</v>
      </c>
      <c r="T113" s="371">
        <f t="shared" si="128"/>
        <v>0</v>
      </c>
      <c r="U113" s="371">
        <f t="shared" si="128"/>
        <v>0</v>
      </c>
      <c r="V113" s="371">
        <f t="shared" si="128"/>
        <v>0</v>
      </c>
      <c r="W113" s="371">
        <f t="shared" si="128"/>
        <v>0</v>
      </c>
      <c r="X113" s="371">
        <f t="shared" si="128"/>
        <v>0</v>
      </c>
      <c r="Y113" s="371">
        <f t="shared" si="128"/>
        <v>0</v>
      </c>
      <c r="Z113" s="371">
        <f t="shared" si="128"/>
        <v>0</v>
      </c>
      <c r="AA113" s="371">
        <f t="shared" si="128"/>
        <v>0</v>
      </c>
      <c r="AB113" s="371">
        <f t="shared" si="128"/>
        <v>0</v>
      </c>
      <c r="AC113" s="371">
        <f t="shared" si="128"/>
        <v>0</v>
      </c>
      <c r="AD113" s="371">
        <f t="shared" si="128"/>
        <v>0</v>
      </c>
      <c r="AE113" s="371">
        <f t="shared" si="128"/>
        <v>0</v>
      </c>
      <c r="AF113" s="371">
        <f t="shared" si="128"/>
        <v>0</v>
      </c>
      <c r="AG113" s="371">
        <f t="shared" si="128"/>
        <v>0</v>
      </c>
      <c r="AH113" s="371">
        <f t="shared" si="128"/>
        <v>0</v>
      </c>
      <c r="AI113" s="371">
        <f t="shared" si="128"/>
        <v>0</v>
      </c>
      <c r="AJ113" s="371">
        <f t="shared" si="128"/>
        <v>0</v>
      </c>
      <c r="AK113" s="371">
        <f t="shared" si="128"/>
        <v>0</v>
      </c>
      <c r="AL113" s="371">
        <f t="shared" si="128"/>
        <v>0</v>
      </c>
      <c r="AM113" s="371">
        <f t="shared" si="128"/>
        <v>0</v>
      </c>
      <c r="AN113" s="371">
        <f t="shared" si="128"/>
        <v>0</v>
      </c>
      <c r="AO113" s="371">
        <f t="shared" si="128"/>
        <v>0</v>
      </c>
      <c r="AP113" s="371">
        <f t="shared" si="128"/>
        <v>0</v>
      </c>
      <c r="AQ113" s="371">
        <f t="shared" si="128"/>
        <v>0</v>
      </c>
      <c r="AR113" s="371">
        <f t="shared" si="128"/>
        <v>0</v>
      </c>
      <c r="AS113" s="371">
        <f t="shared" si="128"/>
        <v>0</v>
      </c>
      <c r="AT113" s="371">
        <f t="shared" si="128"/>
        <v>0</v>
      </c>
      <c r="AU113" s="371">
        <f t="shared" si="128"/>
        <v>0</v>
      </c>
      <c r="AV113" s="371">
        <f t="shared" si="128"/>
        <v>0</v>
      </c>
      <c r="AW113" s="371">
        <f t="shared" si="128"/>
        <v>0</v>
      </c>
      <c r="AX113" s="371">
        <f t="shared" si="128"/>
        <v>0</v>
      </c>
      <c r="AY113" s="371">
        <f t="shared" si="128"/>
        <v>0</v>
      </c>
      <c r="AZ113" s="371">
        <f t="shared" si="128"/>
        <v>0</v>
      </c>
      <c r="BA113" s="371">
        <f t="shared" si="128"/>
        <v>0</v>
      </c>
      <c r="BB113" s="371">
        <f t="shared" si="128"/>
        <v>0</v>
      </c>
      <c r="BC113" s="371">
        <f t="shared" si="128"/>
        <v>0</v>
      </c>
      <c r="BD113" s="371">
        <f t="shared" si="128"/>
        <v>0</v>
      </c>
      <c r="BE113" s="371">
        <f t="shared" si="128"/>
        <v>0</v>
      </c>
      <c r="BF113" s="371">
        <f t="shared" si="128"/>
        <v>0</v>
      </c>
      <c r="BG113" s="371">
        <f t="shared" si="128"/>
        <v>0</v>
      </c>
      <c r="BH113" s="371">
        <f t="shared" si="128"/>
        <v>0</v>
      </c>
      <c r="BI113" s="371">
        <f t="shared" si="128"/>
        <v>0</v>
      </c>
      <c r="BJ113" s="371">
        <f t="shared" si="128"/>
        <v>0</v>
      </c>
      <c r="BK113" s="371">
        <f t="shared" si="128"/>
        <v>0</v>
      </c>
      <c r="BL113" s="371">
        <f t="shared" si="128"/>
        <v>0</v>
      </c>
      <c r="BM113" s="371">
        <f t="shared" si="128"/>
        <v>0</v>
      </c>
      <c r="BN113" s="371">
        <f t="shared" si="128"/>
        <v>0</v>
      </c>
      <c r="BO113" s="371">
        <f t="shared" si="128"/>
        <v>0</v>
      </c>
      <c r="BP113" s="371">
        <f t="shared" si="128"/>
        <v>0</v>
      </c>
      <c r="BQ113" s="371">
        <f t="shared" si="128"/>
        <v>0</v>
      </c>
      <c r="BR113" s="371">
        <f t="shared" si="128"/>
        <v>0</v>
      </c>
      <c r="BS113" s="371">
        <f t="shared" si="128"/>
        <v>0</v>
      </c>
      <c r="BT113" s="371">
        <f t="shared" si="128"/>
        <v>0</v>
      </c>
      <c r="BU113" s="371">
        <f t="shared" si="128"/>
        <v>0</v>
      </c>
      <c r="BV113" s="371">
        <f t="shared" si="128"/>
        <v>0</v>
      </c>
      <c r="BW113" s="371">
        <f t="shared" si="128"/>
        <v>0</v>
      </c>
      <c r="BX113" s="371">
        <f t="shared" si="128"/>
        <v>0</v>
      </c>
      <c r="BY113" s="371">
        <f t="shared" si="128"/>
        <v>0</v>
      </c>
      <c r="BZ113" s="371">
        <f t="shared" si="128"/>
        <v>0</v>
      </c>
      <c r="CA113" s="371">
        <f t="shared" si="128"/>
        <v>0</v>
      </c>
      <c r="CB113" s="371">
        <f t="shared" ref="CB113:DJ113" si="129">CB23+CB53+CB83</f>
        <v>0</v>
      </c>
      <c r="CC113" s="371">
        <f t="shared" si="129"/>
        <v>0</v>
      </c>
      <c r="CD113" s="371">
        <f t="shared" si="129"/>
        <v>0</v>
      </c>
      <c r="CE113" s="371">
        <f t="shared" si="129"/>
        <v>0</v>
      </c>
      <c r="CF113" s="371">
        <f t="shared" si="129"/>
        <v>0</v>
      </c>
      <c r="CG113" s="371">
        <f t="shared" si="129"/>
        <v>0</v>
      </c>
      <c r="CH113" s="371">
        <f t="shared" si="129"/>
        <v>0</v>
      </c>
      <c r="CI113" s="371">
        <f t="shared" si="129"/>
        <v>0</v>
      </c>
      <c r="CJ113" s="371">
        <f t="shared" si="129"/>
        <v>0</v>
      </c>
      <c r="CK113" s="371">
        <f t="shared" si="129"/>
        <v>0</v>
      </c>
      <c r="CL113" s="371">
        <f t="shared" si="129"/>
        <v>0</v>
      </c>
      <c r="CM113" s="371">
        <f t="shared" si="129"/>
        <v>0</v>
      </c>
      <c r="CN113" s="371">
        <f t="shared" si="129"/>
        <v>0</v>
      </c>
      <c r="CO113" s="371">
        <f t="shared" si="129"/>
        <v>0</v>
      </c>
      <c r="CP113" s="371">
        <f t="shared" si="129"/>
        <v>0</v>
      </c>
      <c r="CQ113" s="371">
        <f t="shared" si="129"/>
        <v>0</v>
      </c>
      <c r="CR113" s="371">
        <f t="shared" si="129"/>
        <v>0</v>
      </c>
      <c r="CS113" s="371">
        <f t="shared" si="129"/>
        <v>0</v>
      </c>
      <c r="CT113" s="371">
        <f t="shared" si="129"/>
        <v>0</v>
      </c>
      <c r="CU113" s="371">
        <f t="shared" si="129"/>
        <v>0</v>
      </c>
      <c r="CV113" s="371">
        <f t="shared" si="129"/>
        <v>0</v>
      </c>
      <c r="CW113" s="371">
        <f t="shared" si="129"/>
        <v>0</v>
      </c>
      <c r="CX113" s="371">
        <f t="shared" si="129"/>
        <v>0</v>
      </c>
      <c r="CY113" s="371">
        <f t="shared" si="129"/>
        <v>0</v>
      </c>
      <c r="CZ113" s="371">
        <f t="shared" si="129"/>
        <v>0</v>
      </c>
      <c r="DA113" s="371">
        <f t="shared" si="129"/>
        <v>0</v>
      </c>
      <c r="DB113" s="371">
        <f t="shared" si="129"/>
        <v>0</v>
      </c>
      <c r="DC113" s="371">
        <f t="shared" si="129"/>
        <v>0</v>
      </c>
      <c r="DD113" s="371">
        <f t="shared" si="129"/>
        <v>0</v>
      </c>
      <c r="DE113" s="371">
        <f t="shared" si="129"/>
        <v>0</v>
      </c>
      <c r="DF113" s="371">
        <f t="shared" si="129"/>
        <v>0</v>
      </c>
      <c r="DG113" s="371">
        <f t="shared" si="129"/>
        <v>0</v>
      </c>
      <c r="DH113" s="371">
        <f t="shared" si="129"/>
        <v>0</v>
      </c>
      <c r="DI113" s="371">
        <f t="shared" si="129"/>
        <v>0</v>
      </c>
      <c r="DJ113" s="371">
        <f t="shared" si="129"/>
        <v>0</v>
      </c>
      <c r="DK113" s="371"/>
      <c r="DL113" s="371"/>
      <c r="DM113" s="371"/>
    </row>
    <row r="114" spans="1:118" outlineLevel="1">
      <c r="A114" s="818"/>
      <c r="B114" s="362">
        <f t="shared" si="97"/>
        <v>0</v>
      </c>
      <c r="C114" s="362">
        <f t="shared" si="98"/>
        <v>0</v>
      </c>
      <c r="D114" s="362">
        <f t="shared" si="99"/>
        <v>0</v>
      </c>
      <c r="E114" s="383">
        <f t="shared" ref="E114:F114" si="130">E24+E54+E84</f>
        <v>0</v>
      </c>
      <c r="F114" s="383">
        <f t="shared" si="130"/>
        <v>0</v>
      </c>
      <c r="G114" s="369">
        <f t="shared" si="101"/>
        <v>0</v>
      </c>
      <c r="H114" s="378">
        <f t="shared" ref="H114:J114" si="131">H24+H54+H84</f>
        <v>0</v>
      </c>
      <c r="I114" s="378">
        <f t="shared" si="131"/>
        <v>0</v>
      </c>
      <c r="J114" s="378">
        <f t="shared" si="131"/>
        <v>0</v>
      </c>
      <c r="N114" s="371">
        <f t="shared" ref="N114:O114" si="132">N24+N54+N84</f>
        <v>0</v>
      </c>
      <c r="O114" s="371">
        <f t="shared" si="132"/>
        <v>0</v>
      </c>
      <c r="P114" s="371">
        <f t="shared" ref="P114:CA114" si="133">P24+P54+P84</f>
        <v>0</v>
      </c>
      <c r="Q114" s="371">
        <f t="shared" si="133"/>
        <v>0</v>
      </c>
      <c r="R114" s="371">
        <f t="shared" si="133"/>
        <v>0</v>
      </c>
      <c r="S114" s="371">
        <f t="shared" si="133"/>
        <v>0</v>
      </c>
      <c r="T114" s="371">
        <f t="shared" si="133"/>
        <v>0</v>
      </c>
      <c r="U114" s="371">
        <f t="shared" si="133"/>
        <v>0</v>
      </c>
      <c r="V114" s="371">
        <f t="shared" si="133"/>
        <v>0</v>
      </c>
      <c r="W114" s="371">
        <f t="shared" si="133"/>
        <v>0</v>
      </c>
      <c r="X114" s="371">
        <f t="shared" si="133"/>
        <v>0</v>
      </c>
      <c r="Y114" s="371">
        <f t="shared" si="133"/>
        <v>0</v>
      </c>
      <c r="Z114" s="371">
        <f t="shared" si="133"/>
        <v>0</v>
      </c>
      <c r="AA114" s="371">
        <f t="shared" si="133"/>
        <v>0</v>
      </c>
      <c r="AB114" s="371">
        <f t="shared" si="133"/>
        <v>0</v>
      </c>
      <c r="AC114" s="371">
        <f t="shared" si="133"/>
        <v>0</v>
      </c>
      <c r="AD114" s="371">
        <f t="shared" si="133"/>
        <v>0</v>
      </c>
      <c r="AE114" s="371">
        <f t="shared" si="133"/>
        <v>0</v>
      </c>
      <c r="AF114" s="371">
        <f t="shared" si="133"/>
        <v>0</v>
      </c>
      <c r="AG114" s="371">
        <f t="shared" si="133"/>
        <v>0</v>
      </c>
      <c r="AH114" s="371">
        <f t="shared" si="133"/>
        <v>0</v>
      </c>
      <c r="AI114" s="371">
        <f t="shared" si="133"/>
        <v>0</v>
      </c>
      <c r="AJ114" s="371">
        <f t="shared" si="133"/>
        <v>0</v>
      </c>
      <c r="AK114" s="371">
        <f t="shared" si="133"/>
        <v>0</v>
      </c>
      <c r="AL114" s="371">
        <f t="shared" si="133"/>
        <v>0</v>
      </c>
      <c r="AM114" s="371">
        <f t="shared" si="133"/>
        <v>0</v>
      </c>
      <c r="AN114" s="371">
        <f t="shared" si="133"/>
        <v>0</v>
      </c>
      <c r="AO114" s="371">
        <f t="shared" si="133"/>
        <v>0</v>
      </c>
      <c r="AP114" s="371">
        <f t="shared" si="133"/>
        <v>0</v>
      </c>
      <c r="AQ114" s="371">
        <f t="shared" si="133"/>
        <v>0</v>
      </c>
      <c r="AR114" s="371">
        <f t="shared" si="133"/>
        <v>0</v>
      </c>
      <c r="AS114" s="371">
        <f t="shared" si="133"/>
        <v>0</v>
      </c>
      <c r="AT114" s="371">
        <f t="shared" si="133"/>
        <v>0</v>
      </c>
      <c r="AU114" s="371">
        <f t="shared" si="133"/>
        <v>0</v>
      </c>
      <c r="AV114" s="371">
        <f t="shared" si="133"/>
        <v>0</v>
      </c>
      <c r="AW114" s="371">
        <f t="shared" si="133"/>
        <v>0</v>
      </c>
      <c r="AX114" s="371">
        <f t="shared" si="133"/>
        <v>0</v>
      </c>
      <c r="AY114" s="371">
        <f t="shared" si="133"/>
        <v>0</v>
      </c>
      <c r="AZ114" s="371">
        <f t="shared" si="133"/>
        <v>0</v>
      </c>
      <c r="BA114" s="371">
        <f t="shared" si="133"/>
        <v>0</v>
      </c>
      <c r="BB114" s="371">
        <f t="shared" si="133"/>
        <v>0</v>
      </c>
      <c r="BC114" s="371">
        <f t="shared" si="133"/>
        <v>0</v>
      </c>
      <c r="BD114" s="371">
        <f t="shared" si="133"/>
        <v>0</v>
      </c>
      <c r="BE114" s="371">
        <f t="shared" si="133"/>
        <v>0</v>
      </c>
      <c r="BF114" s="371">
        <f t="shared" si="133"/>
        <v>0</v>
      </c>
      <c r="BG114" s="371">
        <f t="shared" si="133"/>
        <v>0</v>
      </c>
      <c r="BH114" s="371">
        <f t="shared" si="133"/>
        <v>0</v>
      </c>
      <c r="BI114" s="371">
        <f t="shared" si="133"/>
        <v>0</v>
      </c>
      <c r="BJ114" s="371">
        <f t="shared" si="133"/>
        <v>0</v>
      </c>
      <c r="BK114" s="371">
        <f t="shared" si="133"/>
        <v>0</v>
      </c>
      <c r="BL114" s="371">
        <f t="shared" si="133"/>
        <v>0</v>
      </c>
      <c r="BM114" s="371">
        <f t="shared" si="133"/>
        <v>0</v>
      </c>
      <c r="BN114" s="371">
        <f t="shared" si="133"/>
        <v>0</v>
      </c>
      <c r="BO114" s="371">
        <f t="shared" si="133"/>
        <v>0</v>
      </c>
      <c r="BP114" s="371">
        <f t="shared" si="133"/>
        <v>0</v>
      </c>
      <c r="BQ114" s="371">
        <f t="shared" si="133"/>
        <v>0</v>
      </c>
      <c r="BR114" s="371">
        <f t="shared" si="133"/>
        <v>0</v>
      </c>
      <c r="BS114" s="371">
        <f t="shared" si="133"/>
        <v>0</v>
      </c>
      <c r="BT114" s="371">
        <f t="shared" si="133"/>
        <v>0</v>
      </c>
      <c r="BU114" s="371">
        <f t="shared" si="133"/>
        <v>0</v>
      </c>
      <c r="BV114" s="371">
        <f t="shared" si="133"/>
        <v>0</v>
      </c>
      <c r="BW114" s="371">
        <f t="shared" si="133"/>
        <v>0</v>
      </c>
      <c r="BX114" s="371">
        <f t="shared" si="133"/>
        <v>0</v>
      </c>
      <c r="BY114" s="371">
        <f t="shared" si="133"/>
        <v>0</v>
      </c>
      <c r="BZ114" s="371">
        <f t="shared" si="133"/>
        <v>0</v>
      </c>
      <c r="CA114" s="371">
        <f t="shared" si="133"/>
        <v>0</v>
      </c>
      <c r="CB114" s="371">
        <f t="shared" ref="CB114:DJ114" si="134">CB24+CB54+CB84</f>
        <v>0</v>
      </c>
      <c r="CC114" s="371">
        <f t="shared" si="134"/>
        <v>0</v>
      </c>
      <c r="CD114" s="371">
        <f t="shared" si="134"/>
        <v>0</v>
      </c>
      <c r="CE114" s="371">
        <f t="shared" si="134"/>
        <v>0</v>
      </c>
      <c r="CF114" s="371">
        <f t="shared" si="134"/>
        <v>0</v>
      </c>
      <c r="CG114" s="371">
        <f t="shared" si="134"/>
        <v>0</v>
      </c>
      <c r="CH114" s="371">
        <f t="shared" si="134"/>
        <v>0</v>
      </c>
      <c r="CI114" s="371">
        <f t="shared" si="134"/>
        <v>0</v>
      </c>
      <c r="CJ114" s="371">
        <f t="shared" si="134"/>
        <v>0</v>
      </c>
      <c r="CK114" s="371">
        <f t="shared" si="134"/>
        <v>0</v>
      </c>
      <c r="CL114" s="371">
        <f t="shared" si="134"/>
        <v>0</v>
      </c>
      <c r="CM114" s="371">
        <f t="shared" si="134"/>
        <v>0</v>
      </c>
      <c r="CN114" s="371">
        <f t="shared" si="134"/>
        <v>0</v>
      </c>
      <c r="CO114" s="371">
        <f t="shared" si="134"/>
        <v>0</v>
      </c>
      <c r="CP114" s="371">
        <f t="shared" si="134"/>
        <v>0</v>
      </c>
      <c r="CQ114" s="371">
        <f t="shared" si="134"/>
        <v>0</v>
      </c>
      <c r="CR114" s="371">
        <f t="shared" si="134"/>
        <v>0</v>
      </c>
      <c r="CS114" s="371">
        <f t="shared" si="134"/>
        <v>0</v>
      </c>
      <c r="CT114" s="371">
        <f t="shared" si="134"/>
        <v>0</v>
      </c>
      <c r="CU114" s="371">
        <f t="shared" si="134"/>
        <v>0</v>
      </c>
      <c r="CV114" s="371">
        <f t="shared" si="134"/>
        <v>0</v>
      </c>
      <c r="CW114" s="371">
        <f t="shared" si="134"/>
        <v>0</v>
      </c>
      <c r="CX114" s="371">
        <f t="shared" si="134"/>
        <v>0</v>
      </c>
      <c r="CY114" s="371">
        <f t="shared" si="134"/>
        <v>0</v>
      </c>
      <c r="CZ114" s="371">
        <f t="shared" si="134"/>
        <v>0</v>
      </c>
      <c r="DA114" s="371">
        <f t="shared" si="134"/>
        <v>0</v>
      </c>
      <c r="DB114" s="371">
        <f t="shared" si="134"/>
        <v>0</v>
      </c>
      <c r="DC114" s="371">
        <f t="shared" si="134"/>
        <v>0</v>
      </c>
      <c r="DD114" s="371">
        <f t="shared" si="134"/>
        <v>0</v>
      </c>
      <c r="DE114" s="371">
        <f t="shared" si="134"/>
        <v>0</v>
      </c>
      <c r="DF114" s="371">
        <f t="shared" si="134"/>
        <v>0</v>
      </c>
      <c r="DG114" s="371">
        <f t="shared" si="134"/>
        <v>0</v>
      </c>
      <c r="DH114" s="371">
        <f t="shared" si="134"/>
        <v>0</v>
      </c>
      <c r="DI114" s="371">
        <f t="shared" si="134"/>
        <v>0</v>
      </c>
      <c r="DJ114" s="371">
        <f t="shared" si="134"/>
        <v>0</v>
      </c>
      <c r="DK114" s="371"/>
      <c r="DL114" s="371"/>
      <c r="DM114" s="371"/>
    </row>
    <row r="115" spans="1:118" outlineLevel="1">
      <c r="A115" s="818"/>
      <c r="B115" s="362">
        <f t="shared" si="97"/>
        <v>0</v>
      </c>
      <c r="C115" s="362">
        <f t="shared" si="98"/>
        <v>0</v>
      </c>
      <c r="D115" s="362">
        <f t="shared" si="99"/>
        <v>0</v>
      </c>
      <c r="E115" s="383">
        <f t="shared" ref="E115:F115" si="135">E25+E55+E85</f>
        <v>0</v>
      </c>
      <c r="F115" s="383">
        <f t="shared" si="135"/>
        <v>0</v>
      </c>
      <c r="G115" s="369">
        <f t="shared" si="101"/>
        <v>0</v>
      </c>
      <c r="H115" s="378">
        <f t="shared" ref="H115:J115" si="136">H25+H55+H85</f>
        <v>0</v>
      </c>
      <c r="I115" s="378">
        <f t="shared" si="136"/>
        <v>0</v>
      </c>
      <c r="J115" s="378">
        <f t="shared" si="136"/>
        <v>0</v>
      </c>
      <c r="N115" s="371">
        <f t="shared" ref="N115:O115" si="137">N25+N55+N85</f>
        <v>0</v>
      </c>
      <c r="O115" s="371">
        <f t="shared" si="137"/>
        <v>0</v>
      </c>
      <c r="P115" s="371">
        <f t="shared" ref="P115:CA115" si="138">P25+P55+P85</f>
        <v>0</v>
      </c>
      <c r="Q115" s="371">
        <f t="shared" si="138"/>
        <v>0</v>
      </c>
      <c r="R115" s="371">
        <f t="shared" si="138"/>
        <v>0</v>
      </c>
      <c r="S115" s="371">
        <f t="shared" si="138"/>
        <v>0</v>
      </c>
      <c r="T115" s="371">
        <f t="shared" si="138"/>
        <v>0</v>
      </c>
      <c r="U115" s="371">
        <f t="shared" si="138"/>
        <v>0</v>
      </c>
      <c r="V115" s="371">
        <f t="shared" si="138"/>
        <v>0</v>
      </c>
      <c r="W115" s="371">
        <f t="shared" si="138"/>
        <v>0</v>
      </c>
      <c r="X115" s="371">
        <f t="shared" si="138"/>
        <v>0</v>
      </c>
      <c r="Y115" s="371">
        <f t="shared" si="138"/>
        <v>0</v>
      </c>
      <c r="Z115" s="371">
        <f t="shared" si="138"/>
        <v>0</v>
      </c>
      <c r="AA115" s="371">
        <f t="shared" si="138"/>
        <v>0</v>
      </c>
      <c r="AB115" s="371">
        <f t="shared" si="138"/>
        <v>0</v>
      </c>
      <c r="AC115" s="371">
        <f t="shared" si="138"/>
        <v>0</v>
      </c>
      <c r="AD115" s="371">
        <f t="shared" si="138"/>
        <v>0</v>
      </c>
      <c r="AE115" s="371">
        <f t="shared" si="138"/>
        <v>0</v>
      </c>
      <c r="AF115" s="371">
        <f t="shared" si="138"/>
        <v>0</v>
      </c>
      <c r="AG115" s="371">
        <f t="shared" si="138"/>
        <v>0</v>
      </c>
      <c r="AH115" s="371">
        <f t="shared" si="138"/>
        <v>0</v>
      </c>
      <c r="AI115" s="371">
        <f t="shared" si="138"/>
        <v>0</v>
      </c>
      <c r="AJ115" s="371">
        <f t="shared" si="138"/>
        <v>0</v>
      </c>
      <c r="AK115" s="371">
        <f t="shared" si="138"/>
        <v>0</v>
      </c>
      <c r="AL115" s="371">
        <f t="shared" si="138"/>
        <v>0</v>
      </c>
      <c r="AM115" s="371">
        <f t="shared" si="138"/>
        <v>0</v>
      </c>
      <c r="AN115" s="371">
        <f t="shared" si="138"/>
        <v>0</v>
      </c>
      <c r="AO115" s="371">
        <f t="shared" si="138"/>
        <v>0</v>
      </c>
      <c r="AP115" s="371">
        <f t="shared" si="138"/>
        <v>0</v>
      </c>
      <c r="AQ115" s="371">
        <f t="shared" si="138"/>
        <v>0</v>
      </c>
      <c r="AR115" s="371">
        <f t="shared" si="138"/>
        <v>0</v>
      </c>
      <c r="AS115" s="371">
        <f t="shared" si="138"/>
        <v>0</v>
      </c>
      <c r="AT115" s="371">
        <f t="shared" si="138"/>
        <v>0</v>
      </c>
      <c r="AU115" s="371">
        <f t="shared" si="138"/>
        <v>0</v>
      </c>
      <c r="AV115" s="371">
        <f t="shared" si="138"/>
        <v>0</v>
      </c>
      <c r="AW115" s="371">
        <f t="shared" si="138"/>
        <v>0</v>
      </c>
      <c r="AX115" s="371">
        <f t="shared" si="138"/>
        <v>0</v>
      </c>
      <c r="AY115" s="371">
        <f t="shared" si="138"/>
        <v>0</v>
      </c>
      <c r="AZ115" s="371">
        <f t="shared" si="138"/>
        <v>0</v>
      </c>
      <c r="BA115" s="371">
        <f t="shared" si="138"/>
        <v>0</v>
      </c>
      <c r="BB115" s="371">
        <f t="shared" si="138"/>
        <v>0</v>
      </c>
      <c r="BC115" s="371">
        <f t="shared" si="138"/>
        <v>0</v>
      </c>
      <c r="BD115" s="371">
        <f t="shared" si="138"/>
        <v>0</v>
      </c>
      <c r="BE115" s="371">
        <f t="shared" si="138"/>
        <v>0</v>
      </c>
      <c r="BF115" s="371">
        <f t="shared" si="138"/>
        <v>0</v>
      </c>
      <c r="BG115" s="371">
        <f t="shared" si="138"/>
        <v>0</v>
      </c>
      <c r="BH115" s="371">
        <f t="shared" si="138"/>
        <v>0</v>
      </c>
      <c r="BI115" s="371">
        <f t="shared" si="138"/>
        <v>0</v>
      </c>
      <c r="BJ115" s="371">
        <f t="shared" si="138"/>
        <v>0</v>
      </c>
      <c r="BK115" s="371">
        <f t="shared" si="138"/>
        <v>0</v>
      </c>
      <c r="BL115" s="371">
        <f t="shared" si="138"/>
        <v>0</v>
      </c>
      <c r="BM115" s="371">
        <f t="shared" si="138"/>
        <v>0</v>
      </c>
      <c r="BN115" s="371">
        <f t="shared" si="138"/>
        <v>0</v>
      </c>
      <c r="BO115" s="371">
        <f t="shared" si="138"/>
        <v>0</v>
      </c>
      <c r="BP115" s="371">
        <f t="shared" si="138"/>
        <v>0</v>
      </c>
      <c r="BQ115" s="371">
        <f t="shared" si="138"/>
        <v>0</v>
      </c>
      <c r="BR115" s="371">
        <f t="shared" si="138"/>
        <v>0</v>
      </c>
      <c r="BS115" s="371">
        <f t="shared" si="138"/>
        <v>0</v>
      </c>
      <c r="BT115" s="371">
        <f t="shared" si="138"/>
        <v>0</v>
      </c>
      <c r="BU115" s="371">
        <f t="shared" si="138"/>
        <v>0</v>
      </c>
      <c r="BV115" s="371">
        <f t="shared" si="138"/>
        <v>0</v>
      </c>
      <c r="BW115" s="371">
        <f t="shared" si="138"/>
        <v>0</v>
      </c>
      <c r="BX115" s="371">
        <f t="shared" si="138"/>
        <v>0</v>
      </c>
      <c r="BY115" s="371">
        <f t="shared" si="138"/>
        <v>0</v>
      </c>
      <c r="BZ115" s="371">
        <f t="shared" si="138"/>
        <v>0</v>
      </c>
      <c r="CA115" s="371">
        <f t="shared" si="138"/>
        <v>0</v>
      </c>
      <c r="CB115" s="371">
        <f t="shared" ref="CB115:DJ115" si="139">CB25+CB55+CB85</f>
        <v>0</v>
      </c>
      <c r="CC115" s="371">
        <f t="shared" si="139"/>
        <v>0</v>
      </c>
      <c r="CD115" s="371">
        <f t="shared" si="139"/>
        <v>0</v>
      </c>
      <c r="CE115" s="371">
        <f t="shared" si="139"/>
        <v>0</v>
      </c>
      <c r="CF115" s="371">
        <f t="shared" si="139"/>
        <v>0</v>
      </c>
      <c r="CG115" s="371">
        <f t="shared" si="139"/>
        <v>0</v>
      </c>
      <c r="CH115" s="371">
        <f t="shared" si="139"/>
        <v>0</v>
      </c>
      <c r="CI115" s="371">
        <f t="shared" si="139"/>
        <v>0</v>
      </c>
      <c r="CJ115" s="371">
        <f t="shared" si="139"/>
        <v>0</v>
      </c>
      <c r="CK115" s="371">
        <f t="shared" si="139"/>
        <v>0</v>
      </c>
      <c r="CL115" s="371">
        <f t="shared" si="139"/>
        <v>0</v>
      </c>
      <c r="CM115" s="371">
        <f t="shared" si="139"/>
        <v>0</v>
      </c>
      <c r="CN115" s="371">
        <f t="shared" si="139"/>
        <v>0</v>
      </c>
      <c r="CO115" s="371">
        <f t="shared" si="139"/>
        <v>0</v>
      </c>
      <c r="CP115" s="371">
        <f t="shared" si="139"/>
        <v>0</v>
      </c>
      <c r="CQ115" s="371">
        <f t="shared" si="139"/>
        <v>0</v>
      </c>
      <c r="CR115" s="371">
        <f t="shared" si="139"/>
        <v>0</v>
      </c>
      <c r="CS115" s="371">
        <f t="shared" si="139"/>
        <v>0</v>
      </c>
      <c r="CT115" s="371">
        <f t="shared" si="139"/>
        <v>0</v>
      </c>
      <c r="CU115" s="371">
        <f t="shared" si="139"/>
        <v>0</v>
      </c>
      <c r="CV115" s="371">
        <f t="shared" si="139"/>
        <v>0</v>
      </c>
      <c r="CW115" s="371">
        <f t="shared" si="139"/>
        <v>0</v>
      </c>
      <c r="CX115" s="371">
        <f t="shared" si="139"/>
        <v>0</v>
      </c>
      <c r="CY115" s="371">
        <f t="shared" si="139"/>
        <v>0</v>
      </c>
      <c r="CZ115" s="371">
        <f t="shared" si="139"/>
        <v>0</v>
      </c>
      <c r="DA115" s="371">
        <f t="shared" si="139"/>
        <v>0</v>
      </c>
      <c r="DB115" s="371">
        <f t="shared" si="139"/>
        <v>0</v>
      </c>
      <c r="DC115" s="371">
        <f t="shared" si="139"/>
        <v>0</v>
      </c>
      <c r="DD115" s="371">
        <f t="shared" si="139"/>
        <v>0</v>
      </c>
      <c r="DE115" s="371">
        <f t="shared" si="139"/>
        <v>0</v>
      </c>
      <c r="DF115" s="371">
        <f t="shared" si="139"/>
        <v>0</v>
      </c>
      <c r="DG115" s="371">
        <f t="shared" si="139"/>
        <v>0</v>
      </c>
      <c r="DH115" s="371">
        <f t="shared" si="139"/>
        <v>0</v>
      </c>
      <c r="DI115" s="371">
        <f t="shared" si="139"/>
        <v>0</v>
      </c>
      <c r="DJ115" s="371">
        <f t="shared" si="139"/>
        <v>0</v>
      </c>
      <c r="DK115" s="371"/>
      <c r="DL115" s="371"/>
      <c r="DM115" s="371"/>
    </row>
    <row r="116" spans="1:118" outlineLevel="1">
      <c r="A116" s="818"/>
      <c r="B116" s="362">
        <f t="shared" si="97"/>
        <v>0</v>
      </c>
      <c r="C116" s="362">
        <f t="shared" si="98"/>
        <v>0</v>
      </c>
      <c r="D116" s="362">
        <f t="shared" si="99"/>
        <v>0</v>
      </c>
      <c r="E116" s="383">
        <f t="shared" ref="E116:F116" si="140">E26+E56+E86</f>
        <v>0</v>
      </c>
      <c r="F116" s="383">
        <f t="shared" si="140"/>
        <v>0</v>
      </c>
      <c r="G116" s="369">
        <f t="shared" si="101"/>
        <v>0</v>
      </c>
      <c r="H116" s="378">
        <f t="shared" ref="H116:J116" si="141">H26+H56+H86</f>
        <v>0</v>
      </c>
      <c r="I116" s="378">
        <f t="shared" si="141"/>
        <v>0</v>
      </c>
      <c r="J116" s="378">
        <f t="shared" si="141"/>
        <v>0</v>
      </c>
      <c r="N116" s="371">
        <f t="shared" ref="N116:O116" si="142">N26+N56+N86</f>
        <v>0</v>
      </c>
      <c r="O116" s="371">
        <f t="shared" si="142"/>
        <v>0</v>
      </c>
      <c r="P116" s="371">
        <f t="shared" ref="P116:CA116" si="143">P26+P56+P86</f>
        <v>0</v>
      </c>
      <c r="Q116" s="371">
        <f t="shared" si="143"/>
        <v>0</v>
      </c>
      <c r="R116" s="371">
        <f t="shared" si="143"/>
        <v>0</v>
      </c>
      <c r="S116" s="371">
        <f t="shared" si="143"/>
        <v>0</v>
      </c>
      <c r="T116" s="371">
        <f t="shared" si="143"/>
        <v>0</v>
      </c>
      <c r="U116" s="371">
        <f t="shared" si="143"/>
        <v>0</v>
      </c>
      <c r="V116" s="371">
        <f t="shared" si="143"/>
        <v>0</v>
      </c>
      <c r="W116" s="371">
        <f t="shared" si="143"/>
        <v>0</v>
      </c>
      <c r="X116" s="371">
        <f t="shared" si="143"/>
        <v>0</v>
      </c>
      <c r="Y116" s="371">
        <f t="shared" si="143"/>
        <v>0</v>
      </c>
      <c r="Z116" s="371">
        <f t="shared" si="143"/>
        <v>0</v>
      </c>
      <c r="AA116" s="371">
        <f t="shared" si="143"/>
        <v>0</v>
      </c>
      <c r="AB116" s="371">
        <f t="shared" si="143"/>
        <v>0</v>
      </c>
      <c r="AC116" s="371">
        <f t="shared" si="143"/>
        <v>0</v>
      </c>
      <c r="AD116" s="371">
        <f t="shared" si="143"/>
        <v>0</v>
      </c>
      <c r="AE116" s="371">
        <f t="shared" si="143"/>
        <v>0</v>
      </c>
      <c r="AF116" s="371">
        <f t="shared" si="143"/>
        <v>0</v>
      </c>
      <c r="AG116" s="371">
        <f t="shared" si="143"/>
        <v>0</v>
      </c>
      <c r="AH116" s="371">
        <f t="shared" si="143"/>
        <v>0</v>
      </c>
      <c r="AI116" s="371">
        <f t="shared" si="143"/>
        <v>0</v>
      </c>
      <c r="AJ116" s="371">
        <f t="shared" si="143"/>
        <v>0</v>
      </c>
      <c r="AK116" s="371">
        <f t="shared" si="143"/>
        <v>0</v>
      </c>
      <c r="AL116" s="371">
        <f t="shared" si="143"/>
        <v>0</v>
      </c>
      <c r="AM116" s="371">
        <f t="shared" si="143"/>
        <v>0</v>
      </c>
      <c r="AN116" s="371">
        <f t="shared" si="143"/>
        <v>0</v>
      </c>
      <c r="AO116" s="371">
        <f t="shared" si="143"/>
        <v>0</v>
      </c>
      <c r="AP116" s="371">
        <f t="shared" si="143"/>
        <v>0</v>
      </c>
      <c r="AQ116" s="371">
        <f t="shared" si="143"/>
        <v>0</v>
      </c>
      <c r="AR116" s="371">
        <f t="shared" si="143"/>
        <v>0</v>
      </c>
      <c r="AS116" s="371">
        <f t="shared" si="143"/>
        <v>0</v>
      </c>
      <c r="AT116" s="371">
        <f t="shared" si="143"/>
        <v>0</v>
      </c>
      <c r="AU116" s="371">
        <f t="shared" si="143"/>
        <v>0</v>
      </c>
      <c r="AV116" s="371">
        <f t="shared" si="143"/>
        <v>0</v>
      </c>
      <c r="AW116" s="371">
        <f t="shared" si="143"/>
        <v>0</v>
      </c>
      <c r="AX116" s="371">
        <f t="shared" si="143"/>
        <v>0</v>
      </c>
      <c r="AY116" s="371">
        <f t="shared" si="143"/>
        <v>0</v>
      </c>
      <c r="AZ116" s="371">
        <f t="shared" si="143"/>
        <v>0</v>
      </c>
      <c r="BA116" s="371">
        <f t="shared" si="143"/>
        <v>0</v>
      </c>
      <c r="BB116" s="371">
        <f t="shared" si="143"/>
        <v>0</v>
      </c>
      <c r="BC116" s="371">
        <f t="shared" si="143"/>
        <v>0</v>
      </c>
      <c r="BD116" s="371">
        <f t="shared" si="143"/>
        <v>0</v>
      </c>
      <c r="BE116" s="371">
        <f t="shared" si="143"/>
        <v>0</v>
      </c>
      <c r="BF116" s="371">
        <f t="shared" si="143"/>
        <v>0</v>
      </c>
      <c r="BG116" s="371">
        <f t="shared" si="143"/>
        <v>0</v>
      </c>
      <c r="BH116" s="371">
        <f t="shared" si="143"/>
        <v>0</v>
      </c>
      <c r="BI116" s="371">
        <f t="shared" si="143"/>
        <v>0</v>
      </c>
      <c r="BJ116" s="371">
        <f t="shared" si="143"/>
        <v>0</v>
      </c>
      <c r="BK116" s="371">
        <f t="shared" si="143"/>
        <v>0</v>
      </c>
      <c r="BL116" s="371">
        <f t="shared" si="143"/>
        <v>0</v>
      </c>
      <c r="BM116" s="371">
        <f t="shared" si="143"/>
        <v>0</v>
      </c>
      <c r="BN116" s="371">
        <f t="shared" si="143"/>
        <v>0</v>
      </c>
      <c r="BO116" s="371">
        <f t="shared" si="143"/>
        <v>0</v>
      </c>
      <c r="BP116" s="371">
        <f t="shared" si="143"/>
        <v>0</v>
      </c>
      <c r="BQ116" s="371">
        <f t="shared" si="143"/>
        <v>0</v>
      </c>
      <c r="BR116" s="371">
        <f t="shared" si="143"/>
        <v>0</v>
      </c>
      <c r="BS116" s="371">
        <f t="shared" si="143"/>
        <v>0</v>
      </c>
      <c r="BT116" s="371">
        <f t="shared" si="143"/>
        <v>0</v>
      </c>
      <c r="BU116" s="371">
        <f t="shared" si="143"/>
        <v>0</v>
      </c>
      <c r="BV116" s="371">
        <f t="shared" si="143"/>
        <v>0</v>
      </c>
      <c r="BW116" s="371">
        <f t="shared" si="143"/>
        <v>0</v>
      </c>
      <c r="BX116" s="371">
        <f t="shared" si="143"/>
        <v>0</v>
      </c>
      <c r="BY116" s="371">
        <f t="shared" si="143"/>
        <v>0</v>
      </c>
      <c r="BZ116" s="371">
        <f t="shared" si="143"/>
        <v>0</v>
      </c>
      <c r="CA116" s="371">
        <f t="shared" si="143"/>
        <v>0</v>
      </c>
      <c r="CB116" s="371">
        <f t="shared" ref="CB116:DJ116" si="144">CB26+CB56+CB86</f>
        <v>0</v>
      </c>
      <c r="CC116" s="371">
        <f t="shared" si="144"/>
        <v>0</v>
      </c>
      <c r="CD116" s="371">
        <f t="shared" si="144"/>
        <v>0</v>
      </c>
      <c r="CE116" s="371">
        <f t="shared" si="144"/>
        <v>0</v>
      </c>
      <c r="CF116" s="371">
        <f t="shared" si="144"/>
        <v>0</v>
      </c>
      <c r="CG116" s="371">
        <f t="shared" si="144"/>
        <v>0</v>
      </c>
      <c r="CH116" s="371">
        <f t="shared" si="144"/>
        <v>0</v>
      </c>
      <c r="CI116" s="371">
        <f t="shared" si="144"/>
        <v>0</v>
      </c>
      <c r="CJ116" s="371">
        <f t="shared" si="144"/>
        <v>0</v>
      </c>
      <c r="CK116" s="371">
        <f t="shared" si="144"/>
        <v>0</v>
      </c>
      <c r="CL116" s="371">
        <f t="shared" si="144"/>
        <v>0</v>
      </c>
      <c r="CM116" s="371">
        <f t="shared" si="144"/>
        <v>0</v>
      </c>
      <c r="CN116" s="371">
        <f t="shared" si="144"/>
        <v>0</v>
      </c>
      <c r="CO116" s="371">
        <f t="shared" si="144"/>
        <v>0</v>
      </c>
      <c r="CP116" s="371">
        <f t="shared" si="144"/>
        <v>0</v>
      </c>
      <c r="CQ116" s="371">
        <f t="shared" si="144"/>
        <v>0</v>
      </c>
      <c r="CR116" s="371">
        <f t="shared" si="144"/>
        <v>0</v>
      </c>
      <c r="CS116" s="371">
        <f t="shared" si="144"/>
        <v>0</v>
      </c>
      <c r="CT116" s="371">
        <f t="shared" si="144"/>
        <v>0</v>
      </c>
      <c r="CU116" s="371">
        <f t="shared" si="144"/>
        <v>0</v>
      </c>
      <c r="CV116" s="371">
        <f t="shared" si="144"/>
        <v>0</v>
      </c>
      <c r="CW116" s="371">
        <f t="shared" si="144"/>
        <v>0</v>
      </c>
      <c r="CX116" s="371">
        <f t="shared" si="144"/>
        <v>0</v>
      </c>
      <c r="CY116" s="371">
        <f t="shared" si="144"/>
        <v>0</v>
      </c>
      <c r="CZ116" s="371">
        <f t="shared" si="144"/>
        <v>0</v>
      </c>
      <c r="DA116" s="371">
        <f t="shared" si="144"/>
        <v>0</v>
      </c>
      <c r="DB116" s="371">
        <f t="shared" si="144"/>
        <v>0</v>
      </c>
      <c r="DC116" s="371">
        <f t="shared" si="144"/>
        <v>0</v>
      </c>
      <c r="DD116" s="371">
        <f t="shared" si="144"/>
        <v>0</v>
      </c>
      <c r="DE116" s="371">
        <f t="shared" si="144"/>
        <v>0</v>
      </c>
      <c r="DF116" s="371">
        <f t="shared" si="144"/>
        <v>0</v>
      </c>
      <c r="DG116" s="371">
        <f t="shared" si="144"/>
        <v>0</v>
      </c>
      <c r="DH116" s="371">
        <f t="shared" si="144"/>
        <v>0</v>
      </c>
      <c r="DI116" s="371">
        <f t="shared" si="144"/>
        <v>0</v>
      </c>
      <c r="DJ116" s="371">
        <f t="shared" si="144"/>
        <v>0</v>
      </c>
      <c r="DK116" s="371"/>
      <c r="DL116" s="371"/>
      <c r="DM116" s="371"/>
    </row>
    <row r="117" spans="1:118" outlineLevel="1">
      <c r="A117" s="818"/>
      <c r="B117" s="362">
        <f t="shared" si="97"/>
        <v>0</v>
      </c>
      <c r="C117" s="362">
        <f t="shared" si="98"/>
        <v>0</v>
      </c>
      <c r="D117" s="362">
        <f t="shared" si="99"/>
        <v>0</v>
      </c>
      <c r="E117" s="383">
        <f t="shared" ref="E117:F117" si="145">E27+E57+E87</f>
        <v>0</v>
      </c>
      <c r="F117" s="383">
        <f t="shared" si="145"/>
        <v>0</v>
      </c>
      <c r="G117" s="369">
        <f t="shared" si="101"/>
        <v>0</v>
      </c>
      <c r="H117" s="378">
        <f t="shared" ref="H117:J117" si="146">H27+H57+H87</f>
        <v>0</v>
      </c>
      <c r="I117" s="378">
        <f t="shared" si="146"/>
        <v>0</v>
      </c>
      <c r="J117" s="378">
        <f t="shared" si="146"/>
        <v>0</v>
      </c>
      <c r="N117" s="371">
        <f t="shared" ref="N117:O117" si="147">N27+N57+N87</f>
        <v>0</v>
      </c>
      <c r="O117" s="371">
        <f t="shared" si="147"/>
        <v>0</v>
      </c>
      <c r="P117" s="371">
        <f t="shared" ref="P117:CA117" si="148">P27+P57+P87</f>
        <v>0</v>
      </c>
      <c r="Q117" s="371">
        <f t="shared" si="148"/>
        <v>0</v>
      </c>
      <c r="R117" s="371">
        <f t="shared" si="148"/>
        <v>0</v>
      </c>
      <c r="S117" s="371">
        <f t="shared" si="148"/>
        <v>0</v>
      </c>
      <c r="T117" s="371">
        <f t="shared" si="148"/>
        <v>0</v>
      </c>
      <c r="U117" s="371">
        <f t="shared" si="148"/>
        <v>0</v>
      </c>
      <c r="V117" s="371">
        <f t="shared" si="148"/>
        <v>0</v>
      </c>
      <c r="W117" s="371">
        <f t="shared" si="148"/>
        <v>0</v>
      </c>
      <c r="X117" s="371">
        <f t="shared" si="148"/>
        <v>0</v>
      </c>
      <c r="Y117" s="371">
        <f t="shared" si="148"/>
        <v>0</v>
      </c>
      <c r="Z117" s="371">
        <f t="shared" si="148"/>
        <v>0</v>
      </c>
      <c r="AA117" s="371">
        <f t="shared" si="148"/>
        <v>0</v>
      </c>
      <c r="AB117" s="371">
        <f t="shared" si="148"/>
        <v>0</v>
      </c>
      <c r="AC117" s="371">
        <f t="shared" si="148"/>
        <v>0</v>
      </c>
      <c r="AD117" s="371">
        <f t="shared" si="148"/>
        <v>0</v>
      </c>
      <c r="AE117" s="371">
        <f t="shared" si="148"/>
        <v>0</v>
      </c>
      <c r="AF117" s="371">
        <f t="shared" si="148"/>
        <v>0</v>
      </c>
      <c r="AG117" s="371">
        <f t="shared" si="148"/>
        <v>0</v>
      </c>
      <c r="AH117" s="371">
        <f t="shared" si="148"/>
        <v>0</v>
      </c>
      <c r="AI117" s="371">
        <f t="shared" si="148"/>
        <v>0</v>
      </c>
      <c r="AJ117" s="371">
        <f t="shared" si="148"/>
        <v>0</v>
      </c>
      <c r="AK117" s="371">
        <f t="shared" si="148"/>
        <v>0</v>
      </c>
      <c r="AL117" s="371">
        <f t="shared" si="148"/>
        <v>0</v>
      </c>
      <c r="AM117" s="371">
        <f t="shared" si="148"/>
        <v>0</v>
      </c>
      <c r="AN117" s="371">
        <f t="shared" si="148"/>
        <v>0</v>
      </c>
      <c r="AO117" s="371">
        <f t="shared" si="148"/>
        <v>0</v>
      </c>
      <c r="AP117" s="371">
        <f t="shared" si="148"/>
        <v>0</v>
      </c>
      <c r="AQ117" s="371">
        <f t="shared" si="148"/>
        <v>0</v>
      </c>
      <c r="AR117" s="371">
        <f t="shared" si="148"/>
        <v>0</v>
      </c>
      <c r="AS117" s="371">
        <f t="shared" si="148"/>
        <v>0</v>
      </c>
      <c r="AT117" s="371">
        <f t="shared" si="148"/>
        <v>0</v>
      </c>
      <c r="AU117" s="371">
        <f t="shared" si="148"/>
        <v>0</v>
      </c>
      <c r="AV117" s="371">
        <f t="shared" si="148"/>
        <v>0</v>
      </c>
      <c r="AW117" s="371">
        <f t="shared" si="148"/>
        <v>0</v>
      </c>
      <c r="AX117" s="371">
        <f t="shared" si="148"/>
        <v>0</v>
      </c>
      <c r="AY117" s="371">
        <f t="shared" si="148"/>
        <v>0</v>
      </c>
      <c r="AZ117" s="371">
        <f t="shared" si="148"/>
        <v>0</v>
      </c>
      <c r="BA117" s="371">
        <f t="shared" si="148"/>
        <v>0</v>
      </c>
      <c r="BB117" s="371">
        <f t="shared" si="148"/>
        <v>0</v>
      </c>
      <c r="BC117" s="371">
        <f t="shared" si="148"/>
        <v>0</v>
      </c>
      <c r="BD117" s="371">
        <f t="shared" si="148"/>
        <v>0</v>
      </c>
      <c r="BE117" s="371">
        <f t="shared" si="148"/>
        <v>0</v>
      </c>
      <c r="BF117" s="371">
        <f t="shared" si="148"/>
        <v>0</v>
      </c>
      <c r="BG117" s="371">
        <f t="shared" si="148"/>
        <v>0</v>
      </c>
      <c r="BH117" s="371">
        <f t="shared" si="148"/>
        <v>0</v>
      </c>
      <c r="BI117" s="371">
        <f t="shared" si="148"/>
        <v>0</v>
      </c>
      <c r="BJ117" s="371">
        <f t="shared" si="148"/>
        <v>0</v>
      </c>
      <c r="BK117" s="371">
        <f t="shared" si="148"/>
        <v>0</v>
      </c>
      <c r="BL117" s="371">
        <f t="shared" si="148"/>
        <v>0</v>
      </c>
      <c r="BM117" s="371">
        <f t="shared" si="148"/>
        <v>0</v>
      </c>
      <c r="BN117" s="371">
        <f t="shared" si="148"/>
        <v>0</v>
      </c>
      <c r="BO117" s="371">
        <f t="shared" si="148"/>
        <v>0</v>
      </c>
      <c r="BP117" s="371">
        <f t="shared" si="148"/>
        <v>0</v>
      </c>
      <c r="BQ117" s="371">
        <f t="shared" si="148"/>
        <v>0</v>
      </c>
      <c r="BR117" s="371">
        <f t="shared" si="148"/>
        <v>0</v>
      </c>
      <c r="BS117" s="371">
        <f t="shared" si="148"/>
        <v>0</v>
      </c>
      <c r="BT117" s="371">
        <f t="shared" si="148"/>
        <v>0</v>
      </c>
      <c r="BU117" s="371">
        <f t="shared" si="148"/>
        <v>0</v>
      </c>
      <c r="BV117" s="371">
        <f t="shared" si="148"/>
        <v>0</v>
      </c>
      <c r="BW117" s="371">
        <f t="shared" si="148"/>
        <v>0</v>
      </c>
      <c r="BX117" s="371">
        <f t="shared" si="148"/>
        <v>0</v>
      </c>
      <c r="BY117" s="371">
        <f t="shared" si="148"/>
        <v>0</v>
      </c>
      <c r="BZ117" s="371">
        <f t="shared" si="148"/>
        <v>0</v>
      </c>
      <c r="CA117" s="371">
        <f t="shared" si="148"/>
        <v>0</v>
      </c>
      <c r="CB117" s="371">
        <f t="shared" ref="CB117:DJ117" si="149">CB27+CB57+CB87</f>
        <v>0</v>
      </c>
      <c r="CC117" s="371">
        <f t="shared" si="149"/>
        <v>0</v>
      </c>
      <c r="CD117" s="371">
        <f t="shared" si="149"/>
        <v>0</v>
      </c>
      <c r="CE117" s="371">
        <f t="shared" si="149"/>
        <v>0</v>
      </c>
      <c r="CF117" s="371">
        <f t="shared" si="149"/>
        <v>0</v>
      </c>
      <c r="CG117" s="371">
        <f t="shared" si="149"/>
        <v>0</v>
      </c>
      <c r="CH117" s="371">
        <f t="shared" si="149"/>
        <v>0</v>
      </c>
      <c r="CI117" s="371">
        <f t="shared" si="149"/>
        <v>0</v>
      </c>
      <c r="CJ117" s="371">
        <f t="shared" si="149"/>
        <v>0</v>
      </c>
      <c r="CK117" s="371">
        <f t="shared" si="149"/>
        <v>0</v>
      </c>
      <c r="CL117" s="371">
        <f t="shared" si="149"/>
        <v>0</v>
      </c>
      <c r="CM117" s="371">
        <f t="shared" si="149"/>
        <v>0</v>
      </c>
      <c r="CN117" s="371">
        <f t="shared" si="149"/>
        <v>0</v>
      </c>
      <c r="CO117" s="371">
        <f t="shared" si="149"/>
        <v>0</v>
      </c>
      <c r="CP117" s="371">
        <f t="shared" si="149"/>
        <v>0</v>
      </c>
      <c r="CQ117" s="371">
        <f t="shared" si="149"/>
        <v>0</v>
      </c>
      <c r="CR117" s="371">
        <f t="shared" si="149"/>
        <v>0</v>
      </c>
      <c r="CS117" s="371">
        <f t="shared" si="149"/>
        <v>0</v>
      </c>
      <c r="CT117" s="371">
        <f t="shared" si="149"/>
        <v>0</v>
      </c>
      <c r="CU117" s="371">
        <f t="shared" si="149"/>
        <v>0</v>
      </c>
      <c r="CV117" s="371">
        <f t="shared" si="149"/>
        <v>0</v>
      </c>
      <c r="CW117" s="371">
        <f t="shared" si="149"/>
        <v>0</v>
      </c>
      <c r="CX117" s="371">
        <f t="shared" si="149"/>
        <v>0</v>
      </c>
      <c r="CY117" s="371">
        <f t="shared" si="149"/>
        <v>0</v>
      </c>
      <c r="CZ117" s="371">
        <f t="shared" si="149"/>
        <v>0</v>
      </c>
      <c r="DA117" s="371">
        <f t="shared" si="149"/>
        <v>0</v>
      </c>
      <c r="DB117" s="371">
        <f t="shared" si="149"/>
        <v>0</v>
      </c>
      <c r="DC117" s="371">
        <f t="shared" si="149"/>
        <v>0</v>
      </c>
      <c r="DD117" s="371">
        <f t="shared" si="149"/>
        <v>0</v>
      </c>
      <c r="DE117" s="371">
        <f t="shared" si="149"/>
        <v>0</v>
      </c>
      <c r="DF117" s="371">
        <f t="shared" si="149"/>
        <v>0</v>
      </c>
      <c r="DG117" s="371">
        <f t="shared" si="149"/>
        <v>0</v>
      </c>
      <c r="DH117" s="371">
        <f t="shared" si="149"/>
        <v>0</v>
      </c>
      <c r="DI117" s="371">
        <f t="shared" si="149"/>
        <v>0</v>
      </c>
      <c r="DJ117" s="371">
        <f t="shared" si="149"/>
        <v>0</v>
      </c>
      <c r="DK117" s="371"/>
      <c r="DL117" s="371"/>
      <c r="DM117" s="371"/>
    </row>
    <row r="118" spans="1:118" outlineLevel="1">
      <c r="A118" s="818"/>
      <c r="B118" s="362">
        <f t="shared" si="97"/>
        <v>0</v>
      </c>
      <c r="C118" s="362">
        <f t="shared" si="98"/>
        <v>0</v>
      </c>
      <c r="D118" s="362">
        <f t="shared" si="99"/>
        <v>0</v>
      </c>
      <c r="E118" s="383">
        <f t="shared" ref="E118:F118" si="150">E28+E58+E88</f>
        <v>0</v>
      </c>
      <c r="F118" s="383">
        <f t="shared" si="150"/>
        <v>0</v>
      </c>
      <c r="G118" s="369">
        <f t="shared" si="101"/>
        <v>0</v>
      </c>
      <c r="H118" s="378">
        <f t="shared" ref="H118:J118" si="151">H28+H58+H88</f>
        <v>0</v>
      </c>
      <c r="I118" s="378">
        <f t="shared" si="151"/>
        <v>0</v>
      </c>
      <c r="J118" s="378">
        <f t="shared" si="151"/>
        <v>0</v>
      </c>
      <c r="N118" s="371">
        <f t="shared" ref="N118:O118" si="152">N28+N58+N88</f>
        <v>0</v>
      </c>
      <c r="O118" s="371">
        <f t="shared" si="152"/>
        <v>0</v>
      </c>
      <c r="P118" s="371">
        <f t="shared" ref="P118:CA118" si="153">P28+P58+P88</f>
        <v>0</v>
      </c>
      <c r="Q118" s="371">
        <f t="shared" si="153"/>
        <v>0</v>
      </c>
      <c r="R118" s="371">
        <f t="shared" si="153"/>
        <v>0</v>
      </c>
      <c r="S118" s="371">
        <f t="shared" si="153"/>
        <v>0</v>
      </c>
      <c r="T118" s="371">
        <f t="shared" si="153"/>
        <v>0</v>
      </c>
      <c r="U118" s="371">
        <f t="shared" si="153"/>
        <v>0</v>
      </c>
      <c r="V118" s="371">
        <f t="shared" si="153"/>
        <v>0</v>
      </c>
      <c r="W118" s="371">
        <f t="shared" si="153"/>
        <v>0</v>
      </c>
      <c r="X118" s="371">
        <f t="shared" si="153"/>
        <v>0</v>
      </c>
      <c r="Y118" s="371">
        <f t="shared" si="153"/>
        <v>0</v>
      </c>
      <c r="Z118" s="371">
        <f t="shared" si="153"/>
        <v>0</v>
      </c>
      <c r="AA118" s="371">
        <f t="shared" si="153"/>
        <v>0</v>
      </c>
      <c r="AB118" s="371">
        <f t="shared" si="153"/>
        <v>0</v>
      </c>
      <c r="AC118" s="371">
        <f t="shared" si="153"/>
        <v>0</v>
      </c>
      <c r="AD118" s="371">
        <f t="shared" si="153"/>
        <v>0</v>
      </c>
      <c r="AE118" s="371">
        <f t="shared" si="153"/>
        <v>0</v>
      </c>
      <c r="AF118" s="371">
        <f t="shared" si="153"/>
        <v>0</v>
      </c>
      <c r="AG118" s="371">
        <f t="shared" si="153"/>
        <v>0</v>
      </c>
      <c r="AH118" s="371">
        <f t="shared" si="153"/>
        <v>0</v>
      </c>
      <c r="AI118" s="371">
        <f t="shared" si="153"/>
        <v>0</v>
      </c>
      <c r="AJ118" s="371">
        <f t="shared" si="153"/>
        <v>0</v>
      </c>
      <c r="AK118" s="371">
        <f t="shared" si="153"/>
        <v>0</v>
      </c>
      <c r="AL118" s="371">
        <f t="shared" si="153"/>
        <v>0</v>
      </c>
      <c r="AM118" s="371">
        <f t="shared" si="153"/>
        <v>0</v>
      </c>
      <c r="AN118" s="371">
        <f t="shared" si="153"/>
        <v>0</v>
      </c>
      <c r="AO118" s="371">
        <f t="shared" si="153"/>
        <v>0</v>
      </c>
      <c r="AP118" s="371">
        <f t="shared" si="153"/>
        <v>0</v>
      </c>
      <c r="AQ118" s="371">
        <f t="shared" si="153"/>
        <v>0</v>
      </c>
      <c r="AR118" s="371">
        <f t="shared" si="153"/>
        <v>0</v>
      </c>
      <c r="AS118" s="371">
        <f t="shared" si="153"/>
        <v>0</v>
      </c>
      <c r="AT118" s="371">
        <f t="shared" si="153"/>
        <v>0</v>
      </c>
      <c r="AU118" s="371">
        <f t="shared" si="153"/>
        <v>0</v>
      </c>
      <c r="AV118" s="371">
        <f t="shared" si="153"/>
        <v>0</v>
      </c>
      <c r="AW118" s="371">
        <f t="shared" si="153"/>
        <v>0</v>
      </c>
      <c r="AX118" s="371">
        <f t="shared" si="153"/>
        <v>0</v>
      </c>
      <c r="AY118" s="371">
        <f t="shared" si="153"/>
        <v>0</v>
      </c>
      <c r="AZ118" s="371">
        <f t="shared" si="153"/>
        <v>0</v>
      </c>
      <c r="BA118" s="371">
        <f t="shared" si="153"/>
        <v>0</v>
      </c>
      <c r="BB118" s="371">
        <f t="shared" si="153"/>
        <v>0</v>
      </c>
      <c r="BC118" s="371">
        <f t="shared" si="153"/>
        <v>0</v>
      </c>
      <c r="BD118" s="371">
        <f t="shared" si="153"/>
        <v>0</v>
      </c>
      <c r="BE118" s="371">
        <f t="shared" si="153"/>
        <v>0</v>
      </c>
      <c r="BF118" s="371">
        <f t="shared" si="153"/>
        <v>0</v>
      </c>
      <c r="BG118" s="371">
        <f t="shared" si="153"/>
        <v>0</v>
      </c>
      <c r="BH118" s="371">
        <f t="shared" si="153"/>
        <v>0</v>
      </c>
      <c r="BI118" s="371">
        <f t="shared" si="153"/>
        <v>0</v>
      </c>
      <c r="BJ118" s="371">
        <f t="shared" si="153"/>
        <v>0</v>
      </c>
      <c r="BK118" s="371">
        <f t="shared" si="153"/>
        <v>0</v>
      </c>
      <c r="BL118" s="371">
        <f t="shared" si="153"/>
        <v>0</v>
      </c>
      <c r="BM118" s="371">
        <f t="shared" si="153"/>
        <v>0</v>
      </c>
      <c r="BN118" s="371">
        <f t="shared" si="153"/>
        <v>0</v>
      </c>
      <c r="BO118" s="371">
        <f t="shared" si="153"/>
        <v>0</v>
      </c>
      <c r="BP118" s="371">
        <f t="shared" si="153"/>
        <v>0</v>
      </c>
      <c r="BQ118" s="371">
        <f t="shared" si="153"/>
        <v>0</v>
      </c>
      <c r="BR118" s="371">
        <f t="shared" si="153"/>
        <v>0</v>
      </c>
      <c r="BS118" s="371">
        <f t="shared" si="153"/>
        <v>0</v>
      </c>
      <c r="BT118" s="371">
        <f t="shared" si="153"/>
        <v>0</v>
      </c>
      <c r="BU118" s="371">
        <f t="shared" si="153"/>
        <v>0</v>
      </c>
      <c r="BV118" s="371">
        <f t="shared" si="153"/>
        <v>0</v>
      </c>
      <c r="BW118" s="371">
        <f t="shared" si="153"/>
        <v>0</v>
      </c>
      <c r="BX118" s="371">
        <f t="shared" si="153"/>
        <v>0</v>
      </c>
      <c r="BY118" s="371">
        <f t="shared" si="153"/>
        <v>0</v>
      </c>
      <c r="BZ118" s="371">
        <f t="shared" si="153"/>
        <v>0</v>
      </c>
      <c r="CA118" s="371">
        <f t="shared" si="153"/>
        <v>0</v>
      </c>
      <c r="CB118" s="371">
        <f t="shared" ref="CB118:DJ118" si="154">CB28+CB58+CB88</f>
        <v>0</v>
      </c>
      <c r="CC118" s="371">
        <f t="shared" si="154"/>
        <v>0</v>
      </c>
      <c r="CD118" s="371">
        <f t="shared" si="154"/>
        <v>0</v>
      </c>
      <c r="CE118" s="371">
        <f t="shared" si="154"/>
        <v>0</v>
      </c>
      <c r="CF118" s="371">
        <f t="shared" si="154"/>
        <v>0</v>
      </c>
      <c r="CG118" s="371">
        <f t="shared" si="154"/>
        <v>0</v>
      </c>
      <c r="CH118" s="371">
        <f t="shared" si="154"/>
        <v>0</v>
      </c>
      <c r="CI118" s="371">
        <f t="shared" si="154"/>
        <v>0</v>
      </c>
      <c r="CJ118" s="371">
        <f t="shared" si="154"/>
        <v>0</v>
      </c>
      <c r="CK118" s="371">
        <f t="shared" si="154"/>
        <v>0</v>
      </c>
      <c r="CL118" s="371">
        <f t="shared" si="154"/>
        <v>0</v>
      </c>
      <c r="CM118" s="371">
        <f t="shared" si="154"/>
        <v>0</v>
      </c>
      <c r="CN118" s="371">
        <f t="shared" si="154"/>
        <v>0</v>
      </c>
      <c r="CO118" s="371">
        <f t="shared" si="154"/>
        <v>0</v>
      </c>
      <c r="CP118" s="371">
        <f t="shared" si="154"/>
        <v>0</v>
      </c>
      <c r="CQ118" s="371">
        <f t="shared" si="154"/>
        <v>0</v>
      </c>
      <c r="CR118" s="371">
        <f t="shared" si="154"/>
        <v>0</v>
      </c>
      <c r="CS118" s="371">
        <f t="shared" si="154"/>
        <v>0</v>
      </c>
      <c r="CT118" s="371">
        <f t="shared" si="154"/>
        <v>0</v>
      </c>
      <c r="CU118" s="371">
        <f t="shared" si="154"/>
        <v>0</v>
      </c>
      <c r="CV118" s="371">
        <f t="shared" si="154"/>
        <v>0</v>
      </c>
      <c r="CW118" s="371">
        <f t="shared" si="154"/>
        <v>0</v>
      </c>
      <c r="CX118" s="371">
        <f t="shared" si="154"/>
        <v>0</v>
      </c>
      <c r="CY118" s="371">
        <f t="shared" si="154"/>
        <v>0</v>
      </c>
      <c r="CZ118" s="371">
        <f t="shared" si="154"/>
        <v>0</v>
      </c>
      <c r="DA118" s="371">
        <f t="shared" si="154"/>
        <v>0</v>
      </c>
      <c r="DB118" s="371">
        <f t="shared" si="154"/>
        <v>0</v>
      </c>
      <c r="DC118" s="371">
        <f t="shared" si="154"/>
        <v>0</v>
      </c>
      <c r="DD118" s="371">
        <f t="shared" si="154"/>
        <v>0</v>
      </c>
      <c r="DE118" s="371">
        <f t="shared" si="154"/>
        <v>0</v>
      </c>
      <c r="DF118" s="371">
        <f t="shared" si="154"/>
        <v>0</v>
      </c>
      <c r="DG118" s="371">
        <f t="shared" si="154"/>
        <v>0</v>
      </c>
      <c r="DH118" s="371">
        <f t="shared" si="154"/>
        <v>0</v>
      </c>
      <c r="DI118" s="371">
        <f t="shared" si="154"/>
        <v>0</v>
      </c>
      <c r="DJ118" s="371">
        <f t="shared" si="154"/>
        <v>0</v>
      </c>
      <c r="DK118" s="371"/>
      <c r="DL118" s="371"/>
      <c r="DM118" s="371"/>
    </row>
    <row r="119" spans="1:118" outlineLevel="1">
      <c r="A119" s="818"/>
      <c r="B119" s="362">
        <f t="shared" si="97"/>
        <v>0</v>
      </c>
      <c r="C119" s="362">
        <f t="shared" si="98"/>
        <v>0</v>
      </c>
      <c r="D119" s="362">
        <f t="shared" si="99"/>
        <v>0</v>
      </c>
      <c r="E119" s="383">
        <f t="shared" ref="E119:F119" si="155">E29+E59+E89</f>
        <v>0</v>
      </c>
      <c r="F119" s="383">
        <f t="shared" si="155"/>
        <v>0</v>
      </c>
      <c r="G119" s="369">
        <f t="shared" si="101"/>
        <v>0</v>
      </c>
      <c r="H119" s="378">
        <f t="shared" ref="H119:J119" si="156">H29+H59+H89</f>
        <v>0</v>
      </c>
      <c r="I119" s="378">
        <f t="shared" si="156"/>
        <v>0</v>
      </c>
      <c r="J119" s="378">
        <f t="shared" si="156"/>
        <v>0</v>
      </c>
      <c r="N119" s="371">
        <f t="shared" ref="N119:O119" si="157">N29+N59+N89</f>
        <v>0</v>
      </c>
      <c r="O119" s="371">
        <f t="shared" si="157"/>
        <v>0</v>
      </c>
      <c r="P119" s="371">
        <f t="shared" ref="P119:CA119" si="158">P29+P59+P89</f>
        <v>0</v>
      </c>
      <c r="Q119" s="371">
        <f t="shared" si="158"/>
        <v>0</v>
      </c>
      <c r="R119" s="371">
        <f t="shared" si="158"/>
        <v>0</v>
      </c>
      <c r="S119" s="371">
        <f t="shared" si="158"/>
        <v>0</v>
      </c>
      <c r="T119" s="371">
        <f t="shared" si="158"/>
        <v>0</v>
      </c>
      <c r="U119" s="371">
        <f t="shared" si="158"/>
        <v>0</v>
      </c>
      <c r="V119" s="371">
        <f t="shared" si="158"/>
        <v>0</v>
      </c>
      <c r="W119" s="371">
        <f t="shared" si="158"/>
        <v>0</v>
      </c>
      <c r="X119" s="371">
        <f t="shared" si="158"/>
        <v>0</v>
      </c>
      <c r="Y119" s="371">
        <f t="shared" si="158"/>
        <v>0</v>
      </c>
      <c r="Z119" s="371">
        <f t="shared" si="158"/>
        <v>0</v>
      </c>
      <c r="AA119" s="371">
        <f t="shared" si="158"/>
        <v>0</v>
      </c>
      <c r="AB119" s="371">
        <f t="shared" si="158"/>
        <v>0</v>
      </c>
      <c r="AC119" s="371">
        <f t="shared" si="158"/>
        <v>0</v>
      </c>
      <c r="AD119" s="371">
        <f t="shared" si="158"/>
        <v>0</v>
      </c>
      <c r="AE119" s="371">
        <f t="shared" si="158"/>
        <v>0</v>
      </c>
      <c r="AF119" s="371">
        <f t="shared" si="158"/>
        <v>0</v>
      </c>
      <c r="AG119" s="371">
        <f t="shared" si="158"/>
        <v>0</v>
      </c>
      <c r="AH119" s="371">
        <f t="shared" si="158"/>
        <v>0</v>
      </c>
      <c r="AI119" s="371">
        <f t="shared" si="158"/>
        <v>0</v>
      </c>
      <c r="AJ119" s="371">
        <f t="shared" si="158"/>
        <v>0</v>
      </c>
      <c r="AK119" s="371">
        <f t="shared" si="158"/>
        <v>0</v>
      </c>
      <c r="AL119" s="371">
        <f t="shared" si="158"/>
        <v>0</v>
      </c>
      <c r="AM119" s="371">
        <f t="shared" si="158"/>
        <v>0</v>
      </c>
      <c r="AN119" s="371">
        <f t="shared" si="158"/>
        <v>0</v>
      </c>
      <c r="AO119" s="371">
        <f t="shared" si="158"/>
        <v>0</v>
      </c>
      <c r="AP119" s="371">
        <f t="shared" si="158"/>
        <v>0</v>
      </c>
      <c r="AQ119" s="371">
        <f t="shared" si="158"/>
        <v>0</v>
      </c>
      <c r="AR119" s="371">
        <f t="shared" si="158"/>
        <v>0</v>
      </c>
      <c r="AS119" s="371">
        <f t="shared" si="158"/>
        <v>0</v>
      </c>
      <c r="AT119" s="371">
        <f t="shared" si="158"/>
        <v>0</v>
      </c>
      <c r="AU119" s="371">
        <f t="shared" si="158"/>
        <v>0</v>
      </c>
      <c r="AV119" s="371">
        <f t="shared" si="158"/>
        <v>0</v>
      </c>
      <c r="AW119" s="371">
        <f t="shared" si="158"/>
        <v>0</v>
      </c>
      <c r="AX119" s="371">
        <f t="shared" si="158"/>
        <v>0</v>
      </c>
      <c r="AY119" s="371">
        <f t="shared" si="158"/>
        <v>0</v>
      </c>
      <c r="AZ119" s="371">
        <f t="shared" si="158"/>
        <v>0</v>
      </c>
      <c r="BA119" s="371">
        <f t="shared" si="158"/>
        <v>0</v>
      </c>
      <c r="BB119" s="371">
        <f t="shared" si="158"/>
        <v>0</v>
      </c>
      <c r="BC119" s="371">
        <f t="shared" si="158"/>
        <v>0</v>
      </c>
      <c r="BD119" s="371">
        <f t="shared" si="158"/>
        <v>0</v>
      </c>
      <c r="BE119" s="371">
        <f t="shared" si="158"/>
        <v>0</v>
      </c>
      <c r="BF119" s="371">
        <f t="shared" si="158"/>
        <v>0</v>
      </c>
      <c r="BG119" s="371">
        <f t="shared" si="158"/>
        <v>0</v>
      </c>
      <c r="BH119" s="371">
        <f t="shared" si="158"/>
        <v>0</v>
      </c>
      <c r="BI119" s="371">
        <f t="shared" si="158"/>
        <v>0</v>
      </c>
      <c r="BJ119" s="371">
        <f t="shared" si="158"/>
        <v>0</v>
      </c>
      <c r="BK119" s="371">
        <f t="shared" si="158"/>
        <v>0</v>
      </c>
      <c r="BL119" s="371">
        <f t="shared" si="158"/>
        <v>0</v>
      </c>
      <c r="BM119" s="371">
        <f t="shared" si="158"/>
        <v>0</v>
      </c>
      <c r="BN119" s="371">
        <f t="shared" si="158"/>
        <v>0</v>
      </c>
      <c r="BO119" s="371">
        <f t="shared" si="158"/>
        <v>0</v>
      </c>
      <c r="BP119" s="371">
        <f t="shared" si="158"/>
        <v>0</v>
      </c>
      <c r="BQ119" s="371">
        <f t="shared" si="158"/>
        <v>0</v>
      </c>
      <c r="BR119" s="371">
        <f t="shared" si="158"/>
        <v>0</v>
      </c>
      <c r="BS119" s="371">
        <f t="shared" si="158"/>
        <v>0</v>
      </c>
      <c r="BT119" s="371">
        <f t="shared" si="158"/>
        <v>0</v>
      </c>
      <c r="BU119" s="371">
        <f t="shared" si="158"/>
        <v>0</v>
      </c>
      <c r="BV119" s="371">
        <f t="shared" si="158"/>
        <v>0</v>
      </c>
      <c r="BW119" s="371">
        <f t="shared" si="158"/>
        <v>0</v>
      </c>
      <c r="BX119" s="371">
        <f t="shared" si="158"/>
        <v>0</v>
      </c>
      <c r="BY119" s="371">
        <f t="shared" si="158"/>
        <v>0</v>
      </c>
      <c r="BZ119" s="371">
        <f t="shared" si="158"/>
        <v>0</v>
      </c>
      <c r="CA119" s="371">
        <f t="shared" si="158"/>
        <v>0</v>
      </c>
      <c r="CB119" s="371">
        <f t="shared" ref="CB119:DJ119" si="159">CB29+CB59+CB89</f>
        <v>0</v>
      </c>
      <c r="CC119" s="371">
        <f t="shared" si="159"/>
        <v>0</v>
      </c>
      <c r="CD119" s="371">
        <f t="shared" si="159"/>
        <v>0</v>
      </c>
      <c r="CE119" s="371">
        <f t="shared" si="159"/>
        <v>0</v>
      </c>
      <c r="CF119" s="371">
        <f t="shared" si="159"/>
        <v>0</v>
      </c>
      <c r="CG119" s="371">
        <f t="shared" si="159"/>
        <v>0</v>
      </c>
      <c r="CH119" s="371">
        <f t="shared" si="159"/>
        <v>0</v>
      </c>
      <c r="CI119" s="371">
        <f t="shared" si="159"/>
        <v>0</v>
      </c>
      <c r="CJ119" s="371">
        <f t="shared" si="159"/>
        <v>0</v>
      </c>
      <c r="CK119" s="371">
        <f t="shared" si="159"/>
        <v>0</v>
      </c>
      <c r="CL119" s="371">
        <f t="shared" si="159"/>
        <v>0</v>
      </c>
      <c r="CM119" s="371">
        <f t="shared" si="159"/>
        <v>0</v>
      </c>
      <c r="CN119" s="371">
        <f t="shared" si="159"/>
        <v>0</v>
      </c>
      <c r="CO119" s="371">
        <f t="shared" si="159"/>
        <v>0</v>
      </c>
      <c r="CP119" s="371">
        <f t="shared" si="159"/>
        <v>0</v>
      </c>
      <c r="CQ119" s="371">
        <f t="shared" si="159"/>
        <v>0</v>
      </c>
      <c r="CR119" s="371">
        <f t="shared" si="159"/>
        <v>0</v>
      </c>
      <c r="CS119" s="371">
        <f t="shared" si="159"/>
        <v>0</v>
      </c>
      <c r="CT119" s="371">
        <f t="shared" si="159"/>
        <v>0</v>
      </c>
      <c r="CU119" s="371">
        <f t="shared" si="159"/>
        <v>0</v>
      </c>
      <c r="CV119" s="371">
        <f t="shared" si="159"/>
        <v>0</v>
      </c>
      <c r="CW119" s="371">
        <f t="shared" si="159"/>
        <v>0</v>
      </c>
      <c r="CX119" s="371">
        <f t="shared" si="159"/>
        <v>0</v>
      </c>
      <c r="CY119" s="371">
        <f t="shared" si="159"/>
        <v>0</v>
      </c>
      <c r="CZ119" s="371">
        <f t="shared" si="159"/>
        <v>0</v>
      </c>
      <c r="DA119" s="371">
        <f t="shared" si="159"/>
        <v>0</v>
      </c>
      <c r="DB119" s="371">
        <f t="shared" si="159"/>
        <v>0</v>
      </c>
      <c r="DC119" s="371">
        <f t="shared" si="159"/>
        <v>0</v>
      </c>
      <c r="DD119" s="371">
        <f t="shared" si="159"/>
        <v>0</v>
      </c>
      <c r="DE119" s="371">
        <f t="shared" si="159"/>
        <v>0</v>
      </c>
      <c r="DF119" s="371">
        <f t="shared" si="159"/>
        <v>0</v>
      </c>
      <c r="DG119" s="371">
        <f t="shared" si="159"/>
        <v>0</v>
      </c>
      <c r="DH119" s="371">
        <f t="shared" si="159"/>
        <v>0</v>
      </c>
      <c r="DI119" s="371">
        <f t="shared" si="159"/>
        <v>0</v>
      </c>
      <c r="DJ119" s="371">
        <f t="shared" si="159"/>
        <v>0</v>
      </c>
      <c r="DK119" s="371"/>
      <c r="DL119" s="371"/>
      <c r="DM119" s="371"/>
    </row>
    <row r="120" spans="1:118" outlineLevel="1">
      <c r="A120" s="818"/>
      <c r="B120" s="362">
        <f t="shared" si="97"/>
        <v>0</v>
      </c>
      <c r="C120" s="362">
        <f t="shared" si="98"/>
        <v>0</v>
      </c>
      <c r="D120" s="362">
        <f t="shared" si="99"/>
        <v>0</v>
      </c>
      <c r="E120" s="383">
        <f t="shared" ref="E120:F120" si="160">E30+E60+E90</f>
        <v>0</v>
      </c>
      <c r="F120" s="383">
        <f t="shared" si="160"/>
        <v>0</v>
      </c>
      <c r="G120" s="369">
        <f t="shared" si="101"/>
        <v>0</v>
      </c>
      <c r="H120" s="378">
        <f t="shared" ref="H120:J120" si="161">H30+H60+H90</f>
        <v>0</v>
      </c>
      <c r="I120" s="378">
        <f t="shared" si="161"/>
        <v>0</v>
      </c>
      <c r="J120" s="378">
        <f t="shared" si="161"/>
        <v>0</v>
      </c>
      <c r="N120" s="371">
        <f t="shared" ref="N120:O120" si="162">N30+N60+N90</f>
        <v>0</v>
      </c>
      <c r="O120" s="371">
        <f t="shared" si="162"/>
        <v>0</v>
      </c>
      <c r="P120" s="371">
        <f t="shared" ref="P120:CA120" si="163">P30+P60+P90</f>
        <v>0</v>
      </c>
      <c r="Q120" s="371">
        <f t="shared" si="163"/>
        <v>0</v>
      </c>
      <c r="R120" s="371">
        <f t="shared" si="163"/>
        <v>0</v>
      </c>
      <c r="S120" s="371">
        <f t="shared" si="163"/>
        <v>0</v>
      </c>
      <c r="T120" s="371">
        <f t="shared" si="163"/>
        <v>0</v>
      </c>
      <c r="U120" s="371">
        <f t="shared" si="163"/>
        <v>0</v>
      </c>
      <c r="V120" s="371">
        <f t="shared" si="163"/>
        <v>0</v>
      </c>
      <c r="W120" s="371">
        <f t="shared" si="163"/>
        <v>0</v>
      </c>
      <c r="X120" s="371">
        <f t="shared" si="163"/>
        <v>0</v>
      </c>
      <c r="Y120" s="371">
        <f t="shared" si="163"/>
        <v>0</v>
      </c>
      <c r="Z120" s="371">
        <f t="shared" si="163"/>
        <v>0</v>
      </c>
      <c r="AA120" s="371">
        <f t="shared" si="163"/>
        <v>0</v>
      </c>
      <c r="AB120" s="371">
        <f t="shared" si="163"/>
        <v>0</v>
      </c>
      <c r="AC120" s="371">
        <f t="shared" si="163"/>
        <v>0</v>
      </c>
      <c r="AD120" s="371">
        <f t="shared" si="163"/>
        <v>0</v>
      </c>
      <c r="AE120" s="371">
        <f t="shared" si="163"/>
        <v>0</v>
      </c>
      <c r="AF120" s="371">
        <f t="shared" si="163"/>
        <v>0</v>
      </c>
      <c r="AG120" s="371">
        <f t="shared" si="163"/>
        <v>0</v>
      </c>
      <c r="AH120" s="371">
        <f t="shared" si="163"/>
        <v>0</v>
      </c>
      <c r="AI120" s="371">
        <f t="shared" si="163"/>
        <v>0</v>
      </c>
      <c r="AJ120" s="371">
        <f t="shared" si="163"/>
        <v>0</v>
      </c>
      <c r="AK120" s="371">
        <f t="shared" si="163"/>
        <v>0</v>
      </c>
      <c r="AL120" s="371">
        <f t="shared" si="163"/>
        <v>0</v>
      </c>
      <c r="AM120" s="371">
        <f t="shared" si="163"/>
        <v>0</v>
      </c>
      <c r="AN120" s="371">
        <f t="shared" si="163"/>
        <v>0</v>
      </c>
      <c r="AO120" s="371">
        <f t="shared" si="163"/>
        <v>0</v>
      </c>
      <c r="AP120" s="371">
        <f t="shared" si="163"/>
        <v>0</v>
      </c>
      <c r="AQ120" s="371">
        <f t="shared" si="163"/>
        <v>0</v>
      </c>
      <c r="AR120" s="371">
        <f t="shared" si="163"/>
        <v>0</v>
      </c>
      <c r="AS120" s="371">
        <f t="shared" si="163"/>
        <v>0</v>
      </c>
      <c r="AT120" s="371">
        <f t="shared" si="163"/>
        <v>0</v>
      </c>
      <c r="AU120" s="371">
        <f t="shared" si="163"/>
        <v>0</v>
      </c>
      <c r="AV120" s="371">
        <f t="shared" si="163"/>
        <v>0</v>
      </c>
      <c r="AW120" s="371">
        <f t="shared" si="163"/>
        <v>0</v>
      </c>
      <c r="AX120" s="371">
        <f t="shared" si="163"/>
        <v>0</v>
      </c>
      <c r="AY120" s="371">
        <f t="shared" si="163"/>
        <v>0</v>
      </c>
      <c r="AZ120" s="371">
        <f t="shared" si="163"/>
        <v>0</v>
      </c>
      <c r="BA120" s="371">
        <f t="shared" si="163"/>
        <v>0</v>
      </c>
      <c r="BB120" s="371">
        <f t="shared" si="163"/>
        <v>0</v>
      </c>
      <c r="BC120" s="371">
        <f t="shared" si="163"/>
        <v>0</v>
      </c>
      <c r="BD120" s="371">
        <f t="shared" si="163"/>
        <v>0</v>
      </c>
      <c r="BE120" s="371">
        <f t="shared" si="163"/>
        <v>0</v>
      </c>
      <c r="BF120" s="371">
        <f t="shared" si="163"/>
        <v>0</v>
      </c>
      <c r="BG120" s="371">
        <f t="shared" si="163"/>
        <v>0</v>
      </c>
      <c r="BH120" s="371">
        <f t="shared" si="163"/>
        <v>0</v>
      </c>
      <c r="BI120" s="371">
        <f t="shared" si="163"/>
        <v>0</v>
      </c>
      <c r="BJ120" s="371">
        <f t="shared" si="163"/>
        <v>0</v>
      </c>
      <c r="BK120" s="371">
        <f t="shared" si="163"/>
        <v>0</v>
      </c>
      <c r="BL120" s="371">
        <f t="shared" si="163"/>
        <v>0</v>
      </c>
      <c r="BM120" s="371">
        <f t="shared" si="163"/>
        <v>0</v>
      </c>
      <c r="BN120" s="371">
        <f t="shared" si="163"/>
        <v>0</v>
      </c>
      <c r="BO120" s="371">
        <f t="shared" si="163"/>
        <v>0</v>
      </c>
      <c r="BP120" s="371">
        <f t="shared" si="163"/>
        <v>0</v>
      </c>
      <c r="BQ120" s="371">
        <f t="shared" si="163"/>
        <v>0</v>
      </c>
      <c r="BR120" s="371">
        <f t="shared" si="163"/>
        <v>0</v>
      </c>
      <c r="BS120" s="371">
        <f t="shared" si="163"/>
        <v>0</v>
      </c>
      <c r="BT120" s="371">
        <f t="shared" si="163"/>
        <v>0</v>
      </c>
      <c r="BU120" s="371">
        <f t="shared" si="163"/>
        <v>0</v>
      </c>
      <c r="BV120" s="371">
        <f t="shared" si="163"/>
        <v>0</v>
      </c>
      <c r="BW120" s="371">
        <f t="shared" si="163"/>
        <v>0</v>
      </c>
      <c r="BX120" s="371">
        <f t="shared" si="163"/>
        <v>0</v>
      </c>
      <c r="BY120" s="371">
        <f t="shared" si="163"/>
        <v>0</v>
      </c>
      <c r="BZ120" s="371">
        <f t="shared" si="163"/>
        <v>0</v>
      </c>
      <c r="CA120" s="371">
        <f t="shared" si="163"/>
        <v>0</v>
      </c>
      <c r="CB120" s="371">
        <f t="shared" ref="CB120:DJ120" si="164">CB30+CB60+CB90</f>
        <v>0</v>
      </c>
      <c r="CC120" s="371">
        <f t="shared" si="164"/>
        <v>0</v>
      </c>
      <c r="CD120" s="371">
        <f t="shared" si="164"/>
        <v>0</v>
      </c>
      <c r="CE120" s="371">
        <f t="shared" si="164"/>
        <v>0</v>
      </c>
      <c r="CF120" s="371">
        <f t="shared" si="164"/>
        <v>0</v>
      </c>
      <c r="CG120" s="371">
        <f t="shared" si="164"/>
        <v>0</v>
      </c>
      <c r="CH120" s="371">
        <f t="shared" si="164"/>
        <v>0</v>
      </c>
      <c r="CI120" s="371">
        <f t="shared" si="164"/>
        <v>0</v>
      </c>
      <c r="CJ120" s="371">
        <f t="shared" si="164"/>
        <v>0</v>
      </c>
      <c r="CK120" s="371">
        <f t="shared" si="164"/>
        <v>0</v>
      </c>
      <c r="CL120" s="371">
        <f t="shared" si="164"/>
        <v>0</v>
      </c>
      <c r="CM120" s="371">
        <f t="shared" si="164"/>
        <v>0</v>
      </c>
      <c r="CN120" s="371">
        <f t="shared" si="164"/>
        <v>0</v>
      </c>
      <c r="CO120" s="371">
        <f t="shared" si="164"/>
        <v>0</v>
      </c>
      <c r="CP120" s="371">
        <f t="shared" si="164"/>
        <v>0</v>
      </c>
      <c r="CQ120" s="371">
        <f t="shared" si="164"/>
        <v>0</v>
      </c>
      <c r="CR120" s="371">
        <f t="shared" si="164"/>
        <v>0</v>
      </c>
      <c r="CS120" s="371">
        <f t="shared" si="164"/>
        <v>0</v>
      </c>
      <c r="CT120" s="371">
        <f t="shared" si="164"/>
        <v>0</v>
      </c>
      <c r="CU120" s="371">
        <f t="shared" si="164"/>
        <v>0</v>
      </c>
      <c r="CV120" s="371">
        <f t="shared" si="164"/>
        <v>0</v>
      </c>
      <c r="CW120" s="371">
        <f t="shared" si="164"/>
        <v>0</v>
      </c>
      <c r="CX120" s="371">
        <f t="shared" si="164"/>
        <v>0</v>
      </c>
      <c r="CY120" s="371">
        <f t="shared" si="164"/>
        <v>0</v>
      </c>
      <c r="CZ120" s="371">
        <f t="shared" si="164"/>
        <v>0</v>
      </c>
      <c r="DA120" s="371">
        <f t="shared" si="164"/>
        <v>0</v>
      </c>
      <c r="DB120" s="371">
        <f t="shared" si="164"/>
        <v>0</v>
      </c>
      <c r="DC120" s="371">
        <f t="shared" si="164"/>
        <v>0</v>
      </c>
      <c r="DD120" s="371">
        <f t="shared" si="164"/>
        <v>0</v>
      </c>
      <c r="DE120" s="371">
        <f t="shared" si="164"/>
        <v>0</v>
      </c>
      <c r="DF120" s="371">
        <f t="shared" si="164"/>
        <v>0</v>
      </c>
      <c r="DG120" s="371">
        <f t="shared" si="164"/>
        <v>0</v>
      </c>
      <c r="DH120" s="371">
        <f t="shared" si="164"/>
        <v>0</v>
      </c>
      <c r="DI120" s="371">
        <f t="shared" si="164"/>
        <v>0</v>
      </c>
      <c r="DJ120" s="371">
        <f t="shared" si="164"/>
        <v>0</v>
      </c>
      <c r="DK120" s="371"/>
      <c r="DL120" s="371"/>
      <c r="DM120" s="371"/>
    </row>
    <row r="121" spans="1:118" outlineLevel="1">
      <c r="A121" s="818"/>
      <c r="B121" s="362">
        <f t="shared" si="97"/>
        <v>0</v>
      </c>
      <c r="C121" s="362">
        <f t="shared" si="98"/>
        <v>0</v>
      </c>
      <c r="D121" s="362">
        <f t="shared" si="99"/>
        <v>0</v>
      </c>
      <c r="E121" s="383">
        <f t="shared" ref="E121:F121" si="165">E31+E61+E91</f>
        <v>0</v>
      </c>
      <c r="F121" s="383">
        <f t="shared" si="165"/>
        <v>0</v>
      </c>
      <c r="G121" s="369">
        <f t="shared" si="101"/>
        <v>0</v>
      </c>
      <c r="H121" s="378">
        <f t="shared" ref="H121:J121" si="166">H31+H61+H91</f>
        <v>0</v>
      </c>
      <c r="I121" s="378">
        <f t="shared" si="166"/>
        <v>0</v>
      </c>
      <c r="J121" s="378">
        <f t="shared" si="166"/>
        <v>0</v>
      </c>
      <c r="N121" s="371">
        <f t="shared" ref="N121:O121" si="167">N31+N61+N91</f>
        <v>0</v>
      </c>
      <c r="O121" s="371">
        <f t="shared" si="167"/>
        <v>0</v>
      </c>
      <c r="P121" s="371">
        <f t="shared" ref="P121:CA121" si="168">P31+P61+P91</f>
        <v>0</v>
      </c>
      <c r="Q121" s="371">
        <f t="shared" si="168"/>
        <v>0</v>
      </c>
      <c r="R121" s="371">
        <f t="shared" si="168"/>
        <v>0</v>
      </c>
      <c r="S121" s="371">
        <f t="shared" si="168"/>
        <v>0</v>
      </c>
      <c r="T121" s="371">
        <f t="shared" si="168"/>
        <v>0</v>
      </c>
      <c r="U121" s="371">
        <f t="shared" si="168"/>
        <v>0</v>
      </c>
      <c r="V121" s="371">
        <f t="shared" si="168"/>
        <v>0</v>
      </c>
      <c r="W121" s="371">
        <f t="shared" si="168"/>
        <v>0</v>
      </c>
      <c r="X121" s="371">
        <f t="shared" si="168"/>
        <v>0</v>
      </c>
      <c r="Y121" s="371">
        <f t="shared" si="168"/>
        <v>0</v>
      </c>
      <c r="Z121" s="371">
        <f t="shared" si="168"/>
        <v>0</v>
      </c>
      <c r="AA121" s="371">
        <f t="shared" si="168"/>
        <v>0</v>
      </c>
      <c r="AB121" s="371">
        <f t="shared" si="168"/>
        <v>0</v>
      </c>
      <c r="AC121" s="371">
        <f t="shared" si="168"/>
        <v>0</v>
      </c>
      <c r="AD121" s="371">
        <f t="shared" si="168"/>
        <v>0</v>
      </c>
      <c r="AE121" s="371">
        <f t="shared" si="168"/>
        <v>0</v>
      </c>
      <c r="AF121" s="371">
        <f t="shared" si="168"/>
        <v>0</v>
      </c>
      <c r="AG121" s="371">
        <f t="shared" si="168"/>
        <v>0</v>
      </c>
      <c r="AH121" s="371">
        <f t="shared" si="168"/>
        <v>0</v>
      </c>
      <c r="AI121" s="371">
        <f t="shared" si="168"/>
        <v>0</v>
      </c>
      <c r="AJ121" s="371">
        <f t="shared" si="168"/>
        <v>0</v>
      </c>
      <c r="AK121" s="371">
        <f t="shared" si="168"/>
        <v>0</v>
      </c>
      <c r="AL121" s="371">
        <f t="shared" si="168"/>
        <v>0</v>
      </c>
      <c r="AM121" s="371">
        <f t="shared" si="168"/>
        <v>0</v>
      </c>
      <c r="AN121" s="371">
        <f t="shared" si="168"/>
        <v>0</v>
      </c>
      <c r="AO121" s="371">
        <f t="shared" si="168"/>
        <v>0</v>
      </c>
      <c r="AP121" s="371">
        <f t="shared" si="168"/>
        <v>0</v>
      </c>
      <c r="AQ121" s="371">
        <f t="shared" si="168"/>
        <v>0</v>
      </c>
      <c r="AR121" s="371">
        <f t="shared" si="168"/>
        <v>0</v>
      </c>
      <c r="AS121" s="371">
        <f t="shared" si="168"/>
        <v>0</v>
      </c>
      <c r="AT121" s="371">
        <f t="shared" si="168"/>
        <v>0</v>
      </c>
      <c r="AU121" s="371">
        <f t="shared" si="168"/>
        <v>0</v>
      </c>
      <c r="AV121" s="371">
        <f t="shared" si="168"/>
        <v>0</v>
      </c>
      <c r="AW121" s="371">
        <f t="shared" si="168"/>
        <v>0</v>
      </c>
      <c r="AX121" s="371">
        <f t="shared" si="168"/>
        <v>0</v>
      </c>
      <c r="AY121" s="371">
        <f t="shared" si="168"/>
        <v>0</v>
      </c>
      <c r="AZ121" s="371">
        <f t="shared" si="168"/>
        <v>0</v>
      </c>
      <c r="BA121" s="371">
        <f t="shared" si="168"/>
        <v>0</v>
      </c>
      <c r="BB121" s="371">
        <f t="shared" si="168"/>
        <v>0</v>
      </c>
      <c r="BC121" s="371">
        <f t="shared" si="168"/>
        <v>0</v>
      </c>
      <c r="BD121" s="371">
        <f t="shared" si="168"/>
        <v>0</v>
      </c>
      <c r="BE121" s="371">
        <f t="shared" si="168"/>
        <v>0</v>
      </c>
      <c r="BF121" s="371">
        <f t="shared" si="168"/>
        <v>0</v>
      </c>
      <c r="BG121" s="371">
        <f t="shared" si="168"/>
        <v>0</v>
      </c>
      <c r="BH121" s="371">
        <f t="shared" si="168"/>
        <v>0</v>
      </c>
      <c r="BI121" s="371">
        <f t="shared" si="168"/>
        <v>0</v>
      </c>
      <c r="BJ121" s="371">
        <f t="shared" si="168"/>
        <v>0</v>
      </c>
      <c r="BK121" s="371">
        <f t="shared" si="168"/>
        <v>0</v>
      </c>
      <c r="BL121" s="371">
        <f t="shared" si="168"/>
        <v>0</v>
      </c>
      <c r="BM121" s="371">
        <f t="shared" si="168"/>
        <v>0</v>
      </c>
      <c r="BN121" s="371">
        <f t="shared" si="168"/>
        <v>0</v>
      </c>
      <c r="BO121" s="371">
        <f t="shared" si="168"/>
        <v>0</v>
      </c>
      <c r="BP121" s="371">
        <f t="shared" si="168"/>
        <v>0</v>
      </c>
      <c r="BQ121" s="371">
        <f t="shared" si="168"/>
        <v>0</v>
      </c>
      <c r="BR121" s="371">
        <f t="shared" si="168"/>
        <v>0</v>
      </c>
      <c r="BS121" s="371">
        <f t="shared" si="168"/>
        <v>0</v>
      </c>
      <c r="BT121" s="371">
        <f t="shared" si="168"/>
        <v>0</v>
      </c>
      <c r="BU121" s="371">
        <f t="shared" si="168"/>
        <v>0</v>
      </c>
      <c r="BV121" s="371">
        <f t="shared" si="168"/>
        <v>0</v>
      </c>
      <c r="BW121" s="371">
        <f t="shared" si="168"/>
        <v>0</v>
      </c>
      <c r="BX121" s="371">
        <f t="shared" si="168"/>
        <v>0</v>
      </c>
      <c r="BY121" s="371">
        <f t="shared" si="168"/>
        <v>0</v>
      </c>
      <c r="BZ121" s="371">
        <f t="shared" si="168"/>
        <v>0</v>
      </c>
      <c r="CA121" s="371">
        <f t="shared" si="168"/>
        <v>0</v>
      </c>
      <c r="CB121" s="371">
        <f t="shared" ref="CB121:DJ121" si="169">CB31+CB61+CB91</f>
        <v>0</v>
      </c>
      <c r="CC121" s="371">
        <f t="shared" si="169"/>
        <v>0</v>
      </c>
      <c r="CD121" s="371">
        <f t="shared" si="169"/>
        <v>0</v>
      </c>
      <c r="CE121" s="371">
        <f t="shared" si="169"/>
        <v>0</v>
      </c>
      <c r="CF121" s="371">
        <f t="shared" si="169"/>
        <v>0</v>
      </c>
      <c r="CG121" s="371">
        <f t="shared" si="169"/>
        <v>0</v>
      </c>
      <c r="CH121" s="371">
        <f t="shared" si="169"/>
        <v>0</v>
      </c>
      <c r="CI121" s="371">
        <f t="shared" si="169"/>
        <v>0</v>
      </c>
      <c r="CJ121" s="371">
        <f t="shared" si="169"/>
        <v>0</v>
      </c>
      <c r="CK121" s="371">
        <f t="shared" si="169"/>
        <v>0</v>
      </c>
      <c r="CL121" s="371">
        <f t="shared" si="169"/>
        <v>0</v>
      </c>
      <c r="CM121" s="371">
        <f t="shared" si="169"/>
        <v>0</v>
      </c>
      <c r="CN121" s="371">
        <f t="shared" si="169"/>
        <v>0</v>
      </c>
      <c r="CO121" s="371">
        <f t="shared" si="169"/>
        <v>0</v>
      </c>
      <c r="CP121" s="371">
        <f t="shared" si="169"/>
        <v>0</v>
      </c>
      <c r="CQ121" s="371">
        <f t="shared" si="169"/>
        <v>0</v>
      </c>
      <c r="CR121" s="371">
        <f t="shared" si="169"/>
        <v>0</v>
      </c>
      <c r="CS121" s="371">
        <f t="shared" si="169"/>
        <v>0</v>
      </c>
      <c r="CT121" s="371">
        <f t="shared" si="169"/>
        <v>0</v>
      </c>
      <c r="CU121" s="371">
        <f t="shared" si="169"/>
        <v>0</v>
      </c>
      <c r="CV121" s="371">
        <f t="shared" si="169"/>
        <v>0</v>
      </c>
      <c r="CW121" s="371">
        <f t="shared" si="169"/>
        <v>0</v>
      </c>
      <c r="CX121" s="371">
        <f t="shared" si="169"/>
        <v>0</v>
      </c>
      <c r="CY121" s="371">
        <f t="shared" si="169"/>
        <v>0</v>
      </c>
      <c r="CZ121" s="371">
        <f t="shared" si="169"/>
        <v>0</v>
      </c>
      <c r="DA121" s="371">
        <f t="shared" si="169"/>
        <v>0</v>
      </c>
      <c r="DB121" s="371">
        <f t="shared" si="169"/>
        <v>0</v>
      </c>
      <c r="DC121" s="371">
        <f t="shared" si="169"/>
        <v>0</v>
      </c>
      <c r="DD121" s="371">
        <f t="shared" si="169"/>
        <v>0</v>
      </c>
      <c r="DE121" s="371">
        <f t="shared" si="169"/>
        <v>0</v>
      </c>
      <c r="DF121" s="371">
        <f t="shared" si="169"/>
        <v>0</v>
      </c>
      <c r="DG121" s="371">
        <f t="shared" si="169"/>
        <v>0</v>
      </c>
      <c r="DH121" s="371">
        <f t="shared" si="169"/>
        <v>0</v>
      </c>
      <c r="DI121" s="371">
        <f t="shared" si="169"/>
        <v>0</v>
      </c>
      <c r="DJ121" s="371">
        <f t="shared" si="169"/>
        <v>0</v>
      </c>
      <c r="DK121" s="371"/>
      <c r="DL121" s="371"/>
      <c r="DM121" s="371"/>
    </row>
    <row r="122" spans="1:118" outlineLevel="1">
      <c r="A122" s="819"/>
      <c r="B122" s="362">
        <f t="shared" si="97"/>
        <v>0</v>
      </c>
      <c r="C122" s="362">
        <f t="shared" si="98"/>
        <v>0</v>
      </c>
      <c r="D122" s="362">
        <f t="shared" si="99"/>
        <v>0</v>
      </c>
      <c r="E122" s="383">
        <f t="shared" ref="E122:F122" si="170">E32+E62+E92</f>
        <v>0</v>
      </c>
      <c r="F122" s="383">
        <f t="shared" si="170"/>
        <v>0</v>
      </c>
      <c r="G122" s="369">
        <f t="shared" si="101"/>
        <v>0</v>
      </c>
      <c r="H122" s="378">
        <f t="shared" ref="H122:J122" si="171">H32+H62+H92</f>
        <v>0</v>
      </c>
      <c r="I122" s="378">
        <f t="shared" si="171"/>
        <v>0</v>
      </c>
      <c r="J122" s="378">
        <f t="shared" si="171"/>
        <v>0</v>
      </c>
      <c r="N122" s="371">
        <f t="shared" ref="N122:O122" si="172">N32+N62+N92</f>
        <v>0</v>
      </c>
      <c r="O122" s="371">
        <f t="shared" si="172"/>
        <v>0</v>
      </c>
      <c r="P122" s="371">
        <f t="shared" ref="P122:CA122" si="173">P32+P62+P92</f>
        <v>0</v>
      </c>
      <c r="Q122" s="371">
        <f t="shared" si="173"/>
        <v>0</v>
      </c>
      <c r="R122" s="371">
        <f t="shared" si="173"/>
        <v>0</v>
      </c>
      <c r="S122" s="371">
        <f t="shared" si="173"/>
        <v>0</v>
      </c>
      <c r="T122" s="371">
        <f t="shared" si="173"/>
        <v>0</v>
      </c>
      <c r="U122" s="371">
        <f t="shared" si="173"/>
        <v>0</v>
      </c>
      <c r="V122" s="371">
        <f t="shared" si="173"/>
        <v>0</v>
      </c>
      <c r="W122" s="371">
        <f t="shared" si="173"/>
        <v>0</v>
      </c>
      <c r="X122" s="371">
        <f t="shared" si="173"/>
        <v>0</v>
      </c>
      <c r="Y122" s="371">
        <f t="shared" si="173"/>
        <v>0</v>
      </c>
      <c r="Z122" s="371">
        <f t="shared" si="173"/>
        <v>0</v>
      </c>
      <c r="AA122" s="371">
        <f t="shared" si="173"/>
        <v>0</v>
      </c>
      <c r="AB122" s="371">
        <f t="shared" si="173"/>
        <v>0</v>
      </c>
      <c r="AC122" s="371">
        <f t="shared" si="173"/>
        <v>0</v>
      </c>
      <c r="AD122" s="371">
        <f t="shared" si="173"/>
        <v>0</v>
      </c>
      <c r="AE122" s="371">
        <f t="shared" si="173"/>
        <v>0</v>
      </c>
      <c r="AF122" s="371">
        <f t="shared" si="173"/>
        <v>0</v>
      </c>
      <c r="AG122" s="371">
        <f t="shared" si="173"/>
        <v>0</v>
      </c>
      <c r="AH122" s="371">
        <f t="shared" si="173"/>
        <v>0</v>
      </c>
      <c r="AI122" s="371">
        <f t="shared" si="173"/>
        <v>0</v>
      </c>
      <c r="AJ122" s="371">
        <f t="shared" si="173"/>
        <v>0</v>
      </c>
      <c r="AK122" s="371">
        <f t="shared" si="173"/>
        <v>0</v>
      </c>
      <c r="AL122" s="371">
        <f t="shared" si="173"/>
        <v>0</v>
      </c>
      <c r="AM122" s="371">
        <f t="shared" si="173"/>
        <v>0</v>
      </c>
      <c r="AN122" s="371">
        <f t="shared" si="173"/>
        <v>0</v>
      </c>
      <c r="AO122" s="371">
        <f t="shared" si="173"/>
        <v>0</v>
      </c>
      <c r="AP122" s="371">
        <f t="shared" si="173"/>
        <v>0</v>
      </c>
      <c r="AQ122" s="371">
        <f t="shared" si="173"/>
        <v>0</v>
      </c>
      <c r="AR122" s="371">
        <f t="shared" si="173"/>
        <v>0</v>
      </c>
      <c r="AS122" s="371">
        <f t="shared" si="173"/>
        <v>0</v>
      </c>
      <c r="AT122" s="371">
        <f t="shared" si="173"/>
        <v>0</v>
      </c>
      <c r="AU122" s="371">
        <f t="shared" si="173"/>
        <v>0</v>
      </c>
      <c r="AV122" s="371">
        <f t="shared" si="173"/>
        <v>0</v>
      </c>
      <c r="AW122" s="371">
        <f t="shared" si="173"/>
        <v>0</v>
      </c>
      <c r="AX122" s="371">
        <f t="shared" si="173"/>
        <v>0</v>
      </c>
      <c r="AY122" s="371">
        <f t="shared" si="173"/>
        <v>0</v>
      </c>
      <c r="AZ122" s="371">
        <f t="shared" si="173"/>
        <v>0</v>
      </c>
      <c r="BA122" s="371">
        <f t="shared" si="173"/>
        <v>0</v>
      </c>
      <c r="BB122" s="371">
        <f t="shared" si="173"/>
        <v>0</v>
      </c>
      <c r="BC122" s="371">
        <f t="shared" si="173"/>
        <v>0</v>
      </c>
      <c r="BD122" s="371">
        <f t="shared" si="173"/>
        <v>0</v>
      </c>
      <c r="BE122" s="371">
        <f t="shared" si="173"/>
        <v>0</v>
      </c>
      <c r="BF122" s="371">
        <f t="shared" si="173"/>
        <v>0</v>
      </c>
      <c r="BG122" s="371">
        <f t="shared" si="173"/>
        <v>0</v>
      </c>
      <c r="BH122" s="371">
        <f t="shared" si="173"/>
        <v>0</v>
      </c>
      <c r="BI122" s="371">
        <f t="shared" si="173"/>
        <v>0</v>
      </c>
      <c r="BJ122" s="371">
        <f t="shared" si="173"/>
        <v>0</v>
      </c>
      <c r="BK122" s="371">
        <f t="shared" si="173"/>
        <v>0</v>
      </c>
      <c r="BL122" s="371">
        <f t="shared" si="173"/>
        <v>0</v>
      </c>
      <c r="BM122" s="371">
        <f t="shared" si="173"/>
        <v>0</v>
      </c>
      <c r="BN122" s="371">
        <f t="shared" si="173"/>
        <v>0</v>
      </c>
      <c r="BO122" s="371">
        <f t="shared" si="173"/>
        <v>0</v>
      </c>
      <c r="BP122" s="371">
        <f t="shared" si="173"/>
        <v>0</v>
      </c>
      <c r="BQ122" s="371">
        <f t="shared" si="173"/>
        <v>0</v>
      </c>
      <c r="BR122" s="371">
        <f t="shared" si="173"/>
        <v>0</v>
      </c>
      <c r="BS122" s="371">
        <f t="shared" si="173"/>
        <v>0</v>
      </c>
      <c r="BT122" s="371">
        <f t="shared" si="173"/>
        <v>0</v>
      </c>
      <c r="BU122" s="371">
        <f t="shared" si="173"/>
        <v>0</v>
      </c>
      <c r="BV122" s="371">
        <f t="shared" si="173"/>
        <v>0</v>
      </c>
      <c r="BW122" s="371">
        <f t="shared" si="173"/>
        <v>0</v>
      </c>
      <c r="BX122" s="371">
        <f t="shared" si="173"/>
        <v>0</v>
      </c>
      <c r="BY122" s="371">
        <f t="shared" si="173"/>
        <v>0</v>
      </c>
      <c r="BZ122" s="371">
        <f t="shared" si="173"/>
        <v>0</v>
      </c>
      <c r="CA122" s="371">
        <f t="shared" si="173"/>
        <v>0</v>
      </c>
      <c r="CB122" s="371">
        <f t="shared" ref="CB122:DJ122" si="174">CB32+CB62+CB92</f>
        <v>0</v>
      </c>
      <c r="CC122" s="371">
        <f t="shared" si="174"/>
        <v>0</v>
      </c>
      <c r="CD122" s="371">
        <f t="shared" si="174"/>
        <v>0</v>
      </c>
      <c r="CE122" s="371">
        <f t="shared" si="174"/>
        <v>0</v>
      </c>
      <c r="CF122" s="371">
        <f t="shared" si="174"/>
        <v>0</v>
      </c>
      <c r="CG122" s="371">
        <f t="shared" si="174"/>
        <v>0</v>
      </c>
      <c r="CH122" s="371">
        <f t="shared" si="174"/>
        <v>0</v>
      </c>
      <c r="CI122" s="371">
        <f t="shared" si="174"/>
        <v>0</v>
      </c>
      <c r="CJ122" s="371">
        <f t="shared" si="174"/>
        <v>0</v>
      </c>
      <c r="CK122" s="371">
        <f t="shared" si="174"/>
        <v>0</v>
      </c>
      <c r="CL122" s="371">
        <f t="shared" si="174"/>
        <v>0</v>
      </c>
      <c r="CM122" s="371">
        <f t="shared" si="174"/>
        <v>0</v>
      </c>
      <c r="CN122" s="371">
        <f t="shared" si="174"/>
        <v>0</v>
      </c>
      <c r="CO122" s="371">
        <f t="shared" si="174"/>
        <v>0</v>
      </c>
      <c r="CP122" s="371">
        <f t="shared" si="174"/>
        <v>0</v>
      </c>
      <c r="CQ122" s="371">
        <f t="shared" si="174"/>
        <v>0</v>
      </c>
      <c r="CR122" s="371">
        <f t="shared" si="174"/>
        <v>0</v>
      </c>
      <c r="CS122" s="371">
        <f t="shared" si="174"/>
        <v>0</v>
      </c>
      <c r="CT122" s="371">
        <f t="shared" si="174"/>
        <v>0</v>
      </c>
      <c r="CU122" s="371">
        <f t="shared" si="174"/>
        <v>0</v>
      </c>
      <c r="CV122" s="371">
        <f t="shared" si="174"/>
        <v>0</v>
      </c>
      <c r="CW122" s="371">
        <f t="shared" si="174"/>
        <v>0</v>
      </c>
      <c r="CX122" s="371">
        <f t="shared" si="174"/>
        <v>0</v>
      </c>
      <c r="CY122" s="371">
        <f t="shared" si="174"/>
        <v>0</v>
      </c>
      <c r="CZ122" s="371">
        <f t="shared" si="174"/>
        <v>0</v>
      </c>
      <c r="DA122" s="371">
        <f t="shared" si="174"/>
        <v>0</v>
      </c>
      <c r="DB122" s="371">
        <f t="shared" si="174"/>
        <v>0</v>
      </c>
      <c r="DC122" s="371">
        <f t="shared" si="174"/>
        <v>0</v>
      </c>
      <c r="DD122" s="371">
        <f t="shared" si="174"/>
        <v>0</v>
      </c>
      <c r="DE122" s="371">
        <f t="shared" si="174"/>
        <v>0</v>
      </c>
      <c r="DF122" s="371">
        <f t="shared" si="174"/>
        <v>0</v>
      </c>
      <c r="DG122" s="371">
        <f t="shared" si="174"/>
        <v>0</v>
      </c>
      <c r="DH122" s="371">
        <f t="shared" si="174"/>
        <v>0</v>
      </c>
      <c r="DI122" s="371">
        <f t="shared" si="174"/>
        <v>0</v>
      </c>
      <c r="DJ122" s="371">
        <f t="shared" si="174"/>
        <v>0</v>
      </c>
      <c r="DK122" s="371"/>
      <c r="DL122" s="371"/>
      <c r="DM122" s="371"/>
    </row>
    <row r="123" spans="1:118" s="364" customFormat="1">
      <c r="A123" s="381" t="s">
        <v>204</v>
      </c>
      <c r="E123" s="364">
        <f>SUBTOTAL(9,E94:E122)</f>
        <v>233</v>
      </c>
      <c r="F123" s="364">
        <f t="shared" ref="F123:J123" si="175">SUBTOTAL(9,F94:F122)</f>
        <v>149</v>
      </c>
      <c r="G123" s="364">
        <f t="shared" si="175"/>
        <v>84</v>
      </c>
      <c r="H123" s="364">
        <f t="shared" si="175"/>
        <v>8.7647058823529402</v>
      </c>
      <c r="I123" s="364">
        <f t="shared" si="175"/>
        <v>5.25</v>
      </c>
      <c r="J123" s="364">
        <f t="shared" si="175"/>
        <v>-3.514705882352942</v>
      </c>
      <c r="K123" s="392"/>
      <c r="L123" s="392"/>
      <c r="M123" s="398"/>
      <c r="N123" s="364">
        <f>SUBTOTAL(9,N94:N122)</f>
        <v>136</v>
      </c>
      <c r="O123" s="364">
        <f t="shared" ref="O123:BZ123" si="176">SUBTOTAL(9,O94:O122)</f>
        <v>139</v>
      </c>
      <c r="P123" s="364">
        <f t="shared" si="176"/>
        <v>139</v>
      </c>
      <c r="Q123" s="364">
        <f t="shared" si="176"/>
        <v>139</v>
      </c>
      <c r="R123" s="364">
        <f t="shared" si="176"/>
        <v>139</v>
      </c>
      <c r="S123" s="364">
        <f t="shared" si="176"/>
        <v>141</v>
      </c>
      <c r="T123" s="364">
        <f t="shared" si="176"/>
        <v>142</v>
      </c>
      <c r="U123" s="364">
        <f t="shared" si="176"/>
        <v>142</v>
      </c>
      <c r="V123" s="364">
        <f t="shared" si="176"/>
        <v>144</v>
      </c>
      <c r="W123" s="364">
        <f t="shared" si="176"/>
        <v>144</v>
      </c>
      <c r="X123" s="364">
        <f t="shared" si="176"/>
        <v>144</v>
      </c>
      <c r="Y123" s="364">
        <f t="shared" si="176"/>
        <v>144</v>
      </c>
      <c r="Z123" s="364">
        <f t="shared" si="176"/>
        <v>144</v>
      </c>
      <c r="AA123" s="364">
        <f t="shared" si="176"/>
        <v>143</v>
      </c>
      <c r="AB123" s="364">
        <f t="shared" si="176"/>
        <v>143</v>
      </c>
      <c r="AC123" s="364">
        <f t="shared" si="176"/>
        <v>144</v>
      </c>
      <c r="AD123" s="364">
        <f t="shared" si="176"/>
        <v>144</v>
      </c>
      <c r="AE123" s="364">
        <f t="shared" si="176"/>
        <v>144</v>
      </c>
      <c r="AF123" s="364">
        <f t="shared" si="176"/>
        <v>144</v>
      </c>
      <c r="AG123" s="364">
        <f t="shared" si="176"/>
        <v>144</v>
      </c>
      <c r="AH123" s="364">
        <f t="shared" si="176"/>
        <v>149</v>
      </c>
      <c r="AI123" s="364">
        <f t="shared" si="176"/>
        <v>149</v>
      </c>
      <c r="AJ123" s="364">
        <f t="shared" si="176"/>
        <v>149</v>
      </c>
      <c r="AK123" s="364">
        <f t="shared" si="176"/>
        <v>57.44852941176471</v>
      </c>
      <c r="AL123" s="364">
        <f t="shared" si="176"/>
        <v>57.44852941176471</v>
      </c>
      <c r="AM123" s="364">
        <f t="shared" si="176"/>
        <v>57.44852941176471</v>
      </c>
      <c r="AN123" s="364">
        <f t="shared" si="176"/>
        <v>60.07352941176471</v>
      </c>
      <c r="AO123" s="364">
        <f t="shared" si="176"/>
        <v>60.07352941176471</v>
      </c>
      <c r="AP123" s="364">
        <f t="shared" si="176"/>
        <v>62.69852941176471</v>
      </c>
      <c r="AQ123" s="364">
        <f t="shared" si="176"/>
        <v>65.32352941176471</v>
      </c>
      <c r="AR123" s="364">
        <f t="shared" si="176"/>
        <v>67.94852941176471</v>
      </c>
      <c r="AS123" s="364">
        <f t="shared" si="176"/>
        <v>67.94852941176471</v>
      </c>
      <c r="AT123" s="364">
        <f t="shared" si="176"/>
        <v>67.94852941176471</v>
      </c>
      <c r="AU123" s="364">
        <f t="shared" si="176"/>
        <v>70.57352941176471</v>
      </c>
      <c r="AV123" s="364">
        <f t="shared" si="176"/>
        <v>73.19852941176471</v>
      </c>
      <c r="AW123" s="364">
        <f t="shared" si="176"/>
        <v>75.82352941176471</v>
      </c>
      <c r="AX123" s="364">
        <f t="shared" si="176"/>
        <v>78.44852941176471</v>
      </c>
      <c r="AY123" s="364">
        <f t="shared" si="176"/>
        <v>81.07352941176471</v>
      </c>
      <c r="AZ123" s="364">
        <f t="shared" si="176"/>
        <v>81.07352941176471</v>
      </c>
      <c r="BA123" s="364">
        <f t="shared" si="176"/>
        <v>81.07352941176471</v>
      </c>
      <c r="BB123" s="364">
        <f t="shared" si="176"/>
        <v>83.69852941176471</v>
      </c>
      <c r="BC123" s="364">
        <f t="shared" si="176"/>
        <v>86.32352941176471</v>
      </c>
      <c r="BD123" s="364">
        <f t="shared" si="176"/>
        <v>88.94852941176471</v>
      </c>
      <c r="BE123" s="364">
        <f t="shared" si="176"/>
        <v>91.57352941176471</v>
      </c>
      <c r="BF123" s="364">
        <f t="shared" si="176"/>
        <v>94.19852941176471</v>
      </c>
      <c r="BG123" s="364">
        <f t="shared" si="176"/>
        <v>94.19852941176471</v>
      </c>
      <c r="BH123" s="364">
        <f t="shared" si="176"/>
        <v>94.19852941176471</v>
      </c>
      <c r="BI123" s="364">
        <f t="shared" si="176"/>
        <v>99.44852941176471</v>
      </c>
      <c r="BJ123" s="364">
        <f t="shared" si="176"/>
        <v>104.69852941176471</v>
      </c>
      <c r="BK123" s="364">
        <f t="shared" si="176"/>
        <v>109.94852941176471</v>
      </c>
      <c r="BL123" s="364">
        <f t="shared" si="176"/>
        <v>115.19852941176471</v>
      </c>
      <c r="BM123" s="364">
        <f t="shared" si="176"/>
        <v>120.44852941176471</v>
      </c>
      <c r="BN123" s="364">
        <f t="shared" si="176"/>
        <v>120.44852941176471</v>
      </c>
      <c r="BO123" s="364">
        <f t="shared" si="176"/>
        <v>120.44852941176471</v>
      </c>
      <c r="BP123" s="364">
        <f t="shared" si="176"/>
        <v>125.69852941176471</v>
      </c>
      <c r="BQ123" s="364">
        <f t="shared" si="176"/>
        <v>130.9485294117647</v>
      </c>
      <c r="BR123" s="364">
        <f t="shared" si="176"/>
        <v>136.1985294117647</v>
      </c>
      <c r="BS123" s="364">
        <f t="shared" si="176"/>
        <v>141.4485294117647</v>
      </c>
      <c r="BT123" s="364">
        <f t="shared" si="176"/>
        <v>146.6985294117647</v>
      </c>
      <c r="BU123" s="364">
        <f t="shared" si="176"/>
        <v>146.6985294117647</v>
      </c>
      <c r="BV123" s="364">
        <f t="shared" si="176"/>
        <v>146.6985294117647</v>
      </c>
      <c r="BW123" s="364">
        <f t="shared" si="176"/>
        <v>151.9485294117647</v>
      </c>
      <c r="BX123" s="364">
        <f t="shared" si="176"/>
        <v>151.9485294117647</v>
      </c>
      <c r="BY123" s="364">
        <f t="shared" si="176"/>
        <v>151.9485294117647</v>
      </c>
      <c r="BZ123" s="364">
        <f t="shared" si="176"/>
        <v>157.1985294117647</v>
      </c>
      <c r="CA123" s="364">
        <f t="shared" ref="CA123:DM123" si="177">SUBTOTAL(9,CA94:CA122)</f>
        <v>162.4485294117647</v>
      </c>
      <c r="CB123" s="364">
        <f t="shared" si="177"/>
        <v>162.4485294117647</v>
      </c>
      <c r="CC123" s="364">
        <f t="shared" si="177"/>
        <v>162.4485294117647</v>
      </c>
      <c r="CD123" s="364">
        <f t="shared" si="177"/>
        <v>167.6985294117647</v>
      </c>
      <c r="CE123" s="364">
        <f t="shared" si="177"/>
        <v>172.9485294117647</v>
      </c>
      <c r="CF123" s="364">
        <f t="shared" si="177"/>
        <v>178.1985294117647</v>
      </c>
      <c r="CG123" s="364">
        <f t="shared" si="177"/>
        <v>183.4485294117647</v>
      </c>
      <c r="CH123" s="364">
        <f t="shared" si="177"/>
        <v>188.6985294117647</v>
      </c>
      <c r="CI123" s="364">
        <f t="shared" si="177"/>
        <v>188.6985294117647</v>
      </c>
      <c r="CJ123" s="364">
        <f t="shared" si="177"/>
        <v>188.6985294117647</v>
      </c>
      <c r="CK123" s="364">
        <f t="shared" si="177"/>
        <v>193.9485294117647</v>
      </c>
      <c r="CL123" s="364">
        <f t="shared" si="177"/>
        <v>199.1985294117647</v>
      </c>
      <c r="CM123" s="364">
        <f t="shared" si="177"/>
        <v>204.4485294117647</v>
      </c>
      <c r="CN123" s="364">
        <f t="shared" si="177"/>
        <v>209.6985294117647</v>
      </c>
      <c r="CO123" s="364">
        <f t="shared" si="177"/>
        <v>214.9485294117647</v>
      </c>
      <c r="CP123" s="364">
        <f t="shared" si="177"/>
        <v>214.9485294117647</v>
      </c>
      <c r="CQ123" s="364">
        <f t="shared" si="177"/>
        <v>214.9485294117647</v>
      </c>
      <c r="CR123" s="364">
        <f t="shared" si="177"/>
        <v>220.1985294117647</v>
      </c>
      <c r="CS123" s="364">
        <f t="shared" si="177"/>
        <v>225.4485294117647</v>
      </c>
      <c r="CT123" s="364">
        <f t="shared" si="177"/>
        <v>230.6985294117647</v>
      </c>
      <c r="CU123" s="364">
        <f t="shared" si="177"/>
        <v>235.9485294117647</v>
      </c>
      <c r="CV123" s="364">
        <f t="shared" si="177"/>
        <v>241.1985294117647</v>
      </c>
      <c r="CW123" s="364">
        <f t="shared" si="177"/>
        <v>241.1985294117647</v>
      </c>
      <c r="CX123" s="364">
        <f t="shared" si="177"/>
        <v>241.1985294117647</v>
      </c>
      <c r="CY123" s="364">
        <f t="shared" si="177"/>
        <v>246.4485294117647</v>
      </c>
      <c r="CZ123" s="364">
        <f t="shared" si="177"/>
        <v>251.6985294117647</v>
      </c>
      <c r="DA123" s="364">
        <f t="shared" si="177"/>
        <v>256.9485294117647</v>
      </c>
      <c r="DB123" s="364">
        <f t="shared" si="177"/>
        <v>262.1985294117647</v>
      </c>
      <c r="DC123" s="364">
        <f t="shared" si="177"/>
        <v>267.4485294117647</v>
      </c>
      <c r="DD123" s="364">
        <f t="shared" si="177"/>
        <v>267.4485294117647</v>
      </c>
      <c r="DE123" s="364">
        <f t="shared" si="177"/>
        <v>267.4485294117647</v>
      </c>
      <c r="DF123" s="364">
        <f t="shared" si="177"/>
        <v>272.6985294117647</v>
      </c>
      <c r="DG123" s="364">
        <f t="shared" si="177"/>
        <v>277.9485294117647</v>
      </c>
      <c r="DH123" s="364">
        <f t="shared" si="177"/>
        <v>283.1985294117647</v>
      </c>
      <c r="DI123" s="364">
        <f t="shared" si="177"/>
        <v>288.4485294117647</v>
      </c>
      <c r="DJ123" s="364">
        <f t="shared" si="177"/>
        <v>293.6985294117647</v>
      </c>
      <c r="DK123" s="364">
        <f t="shared" si="177"/>
        <v>0</v>
      </c>
      <c r="DL123" s="364">
        <f t="shared" si="177"/>
        <v>0</v>
      </c>
      <c r="DM123" s="364">
        <f t="shared" si="177"/>
        <v>0</v>
      </c>
    </row>
    <row r="124" spans="1:118" ht="15" customHeight="1" outlineLevel="1">
      <c r="A124" s="826" t="s">
        <v>190</v>
      </c>
      <c r="B124" s="362" t="str">
        <f t="shared" ref="B124:B137" si="178">$B4</f>
        <v>P59-Deploy &amp; Change CRMT</v>
      </c>
      <c r="C124" s="362" t="str">
        <f t="shared" ref="C124:C137" si="179">$C4</f>
        <v>AO004511</v>
      </c>
      <c r="D124" s="362" t="str">
        <f t="shared" ref="D124:D137" si="180">$D4</f>
        <v>Cross</v>
      </c>
      <c r="E124" s="369">
        <f t="shared" ref="E124:L137" si="181">E4</f>
        <v>0</v>
      </c>
      <c r="F124" s="369">
        <f t="shared" si="181"/>
        <v>0</v>
      </c>
      <c r="G124" s="369">
        <f t="shared" si="181"/>
        <v>0</v>
      </c>
      <c r="H124" s="531">
        <f t="shared" si="181"/>
        <v>0</v>
      </c>
      <c r="I124" s="531">
        <f t="shared" si="181"/>
        <v>0</v>
      </c>
      <c r="J124" s="531">
        <f t="shared" si="181"/>
        <v>0</v>
      </c>
      <c r="K124" s="532">
        <f t="shared" si="181"/>
        <v>43271</v>
      </c>
      <c r="L124" s="532">
        <f t="shared" si="181"/>
        <v>43315</v>
      </c>
      <c r="N124" s="371">
        <f t="shared" ref="N124:AS124" si="182">N4-M4</f>
        <v>0</v>
      </c>
      <c r="O124" s="371">
        <f t="shared" si="182"/>
        <v>0</v>
      </c>
      <c r="P124" s="371">
        <f t="shared" si="182"/>
        <v>0</v>
      </c>
      <c r="Q124" s="371">
        <f t="shared" si="182"/>
        <v>0</v>
      </c>
      <c r="R124" s="371">
        <f t="shared" si="182"/>
        <v>0</v>
      </c>
      <c r="S124" s="371">
        <f t="shared" si="182"/>
        <v>0</v>
      </c>
      <c r="T124" s="371">
        <f t="shared" si="182"/>
        <v>0</v>
      </c>
      <c r="U124" s="371">
        <f t="shared" si="182"/>
        <v>0</v>
      </c>
      <c r="V124" s="371">
        <f t="shared" si="182"/>
        <v>0</v>
      </c>
      <c r="W124" s="371">
        <f t="shared" si="182"/>
        <v>0</v>
      </c>
      <c r="X124" s="371">
        <f t="shared" si="182"/>
        <v>0</v>
      </c>
      <c r="Y124" s="371">
        <f t="shared" si="182"/>
        <v>0</v>
      </c>
      <c r="Z124" s="371">
        <f t="shared" si="182"/>
        <v>0</v>
      </c>
      <c r="AA124" s="371">
        <f t="shared" si="182"/>
        <v>0</v>
      </c>
      <c r="AB124" s="371">
        <f t="shared" si="182"/>
        <v>0</v>
      </c>
      <c r="AC124" s="371">
        <f t="shared" si="182"/>
        <v>0</v>
      </c>
      <c r="AD124" s="371">
        <f t="shared" si="182"/>
        <v>0</v>
      </c>
      <c r="AE124" s="371">
        <f t="shared" si="182"/>
        <v>0</v>
      </c>
      <c r="AF124" s="371">
        <f t="shared" si="182"/>
        <v>0</v>
      </c>
      <c r="AG124" s="371">
        <f t="shared" si="182"/>
        <v>0</v>
      </c>
      <c r="AH124" s="371">
        <f t="shared" si="182"/>
        <v>0</v>
      </c>
      <c r="AI124" s="371">
        <f t="shared" si="182"/>
        <v>0</v>
      </c>
      <c r="AJ124" s="371">
        <f t="shared" si="182"/>
        <v>0</v>
      </c>
      <c r="AK124" s="371">
        <f t="shared" si="182"/>
        <v>0</v>
      </c>
      <c r="AL124" s="371">
        <f t="shared" si="182"/>
        <v>0</v>
      </c>
      <c r="AM124" s="371">
        <f t="shared" si="182"/>
        <v>0</v>
      </c>
      <c r="AN124" s="371">
        <f t="shared" si="182"/>
        <v>0</v>
      </c>
      <c r="AO124" s="371">
        <f t="shared" si="182"/>
        <v>0</v>
      </c>
      <c r="AP124" s="371">
        <f t="shared" si="182"/>
        <v>0</v>
      </c>
      <c r="AQ124" s="371">
        <f t="shared" si="182"/>
        <v>0</v>
      </c>
      <c r="AR124" s="371">
        <f t="shared" si="182"/>
        <v>0</v>
      </c>
      <c r="AS124" s="371">
        <f t="shared" si="182"/>
        <v>0</v>
      </c>
      <c r="AT124" s="371">
        <f t="shared" ref="AT124:BY124" si="183">AT4-AS4</f>
        <v>0</v>
      </c>
      <c r="AU124" s="371">
        <f t="shared" si="183"/>
        <v>0</v>
      </c>
      <c r="AV124" s="371">
        <f t="shared" si="183"/>
        <v>0</v>
      </c>
      <c r="AW124" s="371">
        <f t="shared" si="183"/>
        <v>0</v>
      </c>
      <c r="AX124" s="371">
        <f t="shared" si="183"/>
        <v>0</v>
      </c>
      <c r="AY124" s="371">
        <f t="shared" si="183"/>
        <v>0</v>
      </c>
      <c r="AZ124" s="371">
        <f t="shared" si="183"/>
        <v>0</v>
      </c>
      <c r="BA124" s="371">
        <f t="shared" si="183"/>
        <v>0</v>
      </c>
      <c r="BB124" s="371">
        <f t="shared" si="183"/>
        <v>0</v>
      </c>
      <c r="BC124" s="371">
        <f t="shared" si="183"/>
        <v>0</v>
      </c>
      <c r="BD124" s="371">
        <f t="shared" si="183"/>
        <v>0</v>
      </c>
      <c r="BE124" s="371">
        <f t="shared" si="183"/>
        <v>0</v>
      </c>
      <c r="BF124" s="371">
        <f t="shared" si="183"/>
        <v>0</v>
      </c>
      <c r="BG124" s="371">
        <f t="shared" si="183"/>
        <v>0</v>
      </c>
      <c r="BH124" s="371">
        <f t="shared" si="183"/>
        <v>0</v>
      </c>
      <c r="BI124" s="371">
        <f t="shared" si="183"/>
        <v>0</v>
      </c>
      <c r="BJ124" s="371">
        <f t="shared" si="183"/>
        <v>0</v>
      </c>
      <c r="BK124" s="371">
        <f t="shared" si="183"/>
        <v>0</v>
      </c>
      <c r="BL124" s="371">
        <f t="shared" si="183"/>
        <v>0</v>
      </c>
      <c r="BM124" s="371">
        <f t="shared" si="183"/>
        <v>0</v>
      </c>
      <c r="BN124" s="371">
        <f t="shared" si="183"/>
        <v>0</v>
      </c>
      <c r="BO124" s="371">
        <f t="shared" si="183"/>
        <v>0</v>
      </c>
      <c r="BP124" s="371">
        <f t="shared" si="183"/>
        <v>0</v>
      </c>
      <c r="BQ124" s="371">
        <f t="shared" si="183"/>
        <v>0</v>
      </c>
      <c r="BR124" s="371">
        <f t="shared" si="183"/>
        <v>0</v>
      </c>
      <c r="BS124" s="371">
        <f t="shared" si="183"/>
        <v>0</v>
      </c>
      <c r="BT124" s="371">
        <f t="shared" si="183"/>
        <v>0</v>
      </c>
      <c r="BU124" s="371">
        <f t="shared" si="183"/>
        <v>0</v>
      </c>
      <c r="BV124" s="371">
        <f t="shared" si="183"/>
        <v>0</v>
      </c>
      <c r="BW124" s="371">
        <f t="shared" si="183"/>
        <v>0</v>
      </c>
      <c r="BX124" s="371">
        <f t="shared" si="183"/>
        <v>0</v>
      </c>
      <c r="BY124" s="371">
        <f t="shared" si="183"/>
        <v>0</v>
      </c>
      <c r="BZ124" s="371">
        <f t="shared" ref="BZ124:DJ124" si="184">BZ4-BY4</f>
        <v>0</v>
      </c>
      <c r="CA124" s="371">
        <f t="shared" si="184"/>
        <v>0</v>
      </c>
      <c r="CB124" s="371">
        <f t="shared" si="184"/>
        <v>0</v>
      </c>
      <c r="CC124" s="371">
        <f t="shared" si="184"/>
        <v>0</v>
      </c>
      <c r="CD124" s="371">
        <f t="shared" si="184"/>
        <v>0</v>
      </c>
      <c r="CE124" s="371">
        <f t="shared" si="184"/>
        <v>0</v>
      </c>
      <c r="CF124" s="371">
        <f t="shared" si="184"/>
        <v>0</v>
      </c>
      <c r="CG124" s="371">
        <f t="shared" si="184"/>
        <v>0</v>
      </c>
      <c r="CH124" s="371">
        <f t="shared" si="184"/>
        <v>0</v>
      </c>
      <c r="CI124" s="371">
        <f t="shared" si="184"/>
        <v>0</v>
      </c>
      <c r="CJ124" s="371">
        <f t="shared" si="184"/>
        <v>0</v>
      </c>
      <c r="CK124" s="371">
        <f t="shared" si="184"/>
        <v>0</v>
      </c>
      <c r="CL124" s="371">
        <f t="shared" si="184"/>
        <v>0</v>
      </c>
      <c r="CM124" s="371">
        <f t="shared" si="184"/>
        <v>0</v>
      </c>
      <c r="CN124" s="371">
        <f t="shared" si="184"/>
        <v>0</v>
      </c>
      <c r="CO124" s="371">
        <f t="shared" si="184"/>
        <v>0</v>
      </c>
      <c r="CP124" s="371">
        <f t="shared" si="184"/>
        <v>0</v>
      </c>
      <c r="CQ124" s="371">
        <f t="shared" si="184"/>
        <v>0</v>
      </c>
      <c r="CR124" s="371">
        <f t="shared" si="184"/>
        <v>0</v>
      </c>
      <c r="CS124" s="371">
        <f t="shared" si="184"/>
        <v>0</v>
      </c>
      <c r="CT124" s="371">
        <f t="shared" si="184"/>
        <v>0</v>
      </c>
      <c r="CU124" s="371">
        <f t="shared" si="184"/>
        <v>0</v>
      </c>
      <c r="CV124" s="371">
        <f t="shared" si="184"/>
        <v>0</v>
      </c>
      <c r="CW124" s="371">
        <f t="shared" si="184"/>
        <v>0</v>
      </c>
      <c r="CX124" s="371">
        <f t="shared" si="184"/>
        <v>0</v>
      </c>
      <c r="CY124" s="371">
        <f t="shared" si="184"/>
        <v>0</v>
      </c>
      <c r="CZ124" s="371">
        <f t="shared" si="184"/>
        <v>0</v>
      </c>
      <c r="DA124" s="371">
        <f t="shared" si="184"/>
        <v>0</v>
      </c>
      <c r="DB124" s="371">
        <f t="shared" si="184"/>
        <v>0</v>
      </c>
      <c r="DC124" s="371">
        <f t="shared" si="184"/>
        <v>0</v>
      </c>
      <c r="DD124" s="371">
        <f t="shared" si="184"/>
        <v>0</v>
      </c>
      <c r="DE124" s="371">
        <f t="shared" si="184"/>
        <v>0</v>
      </c>
      <c r="DF124" s="371">
        <f t="shared" si="184"/>
        <v>0</v>
      </c>
      <c r="DG124" s="371">
        <f t="shared" si="184"/>
        <v>0</v>
      </c>
      <c r="DH124" s="371">
        <f t="shared" si="184"/>
        <v>0</v>
      </c>
      <c r="DI124" s="371">
        <f t="shared" si="184"/>
        <v>0</v>
      </c>
      <c r="DJ124" s="371">
        <f t="shared" si="184"/>
        <v>0</v>
      </c>
      <c r="DK124" s="371"/>
      <c r="DL124" s="371"/>
      <c r="DM124" s="371"/>
      <c r="DN124" s="371"/>
    </row>
    <row r="125" spans="1:118" outlineLevel="1">
      <c r="A125" s="827"/>
      <c r="B125" s="362" t="str">
        <f t="shared" si="178"/>
        <v>P59-Deploy &amp; Change CRMT</v>
      </c>
      <c r="C125" s="362" t="str">
        <f t="shared" si="179"/>
        <v>AO004511_YYY103</v>
      </c>
      <c r="D125" s="362" t="str">
        <f t="shared" si="180"/>
        <v>Prima Attivazione</v>
      </c>
      <c r="E125" s="369">
        <f t="shared" si="181"/>
        <v>1</v>
      </c>
      <c r="F125" s="369">
        <f t="shared" si="181"/>
        <v>0</v>
      </c>
      <c r="G125" s="369">
        <f t="shared" si="181"/>
        <v>1</v>
      </c>
      <c r="H125" s="531">
        <f t="shared" si="181"/>
        <v>0</v>
      </c>
      <c r="I125" s="531">
        <f t="shared" si="181"/>
        <v>6.25E-2</v>
      </c>
      <c r="J125" s="531">
        <f t="shared" si="181"/>
        <v>6.25E-2</v>
      </c>
      <c r="K125" s="532">
        <f t="shared" si="181"/>
        <v>43271</v>
      </c>
      <c r="L125" s="532">
        <f t="shared" si="181"/>
        <v>43315</v>
      </c>
      <c r="N125" s="371">
        <f t="shared" ref="N125:AS125" si="185">N5-M5</f>
        <v>0</v>
      </c>
      <c r="O125" s="371">
        <f t="shared" si="185"/>
        <v>0</v>
      </c>
      <c r="P125" s="371">
        <f t="shared" si="185"/>
        <v>0</v>
      </c>
      <c r="Q125" s="371">
        <f t="shared" si="185"/>
        <v>0</v>
      </c>
      <c r="R125" s="371">
        <f t="shared" si="185"/>
        <v>0</v>
      </c>
      <c r="S125" s="371">
        <f t="shared" si="185"/>
        <v>0</v>
      </c>
      <c r="T125" s="371">
        <f t="shared" si="185"/>
        <v>0</v>
      </c>
      <c r="U125" s="371">
        <f t="shared" si="185"/>
        <v>0</v>
      </c>
      <c r="V125" s="371">
        <f t="shared" si="185"/>
        <v>0</v>
      </c>
      <c r="W125" s="371">
        <f t="shared" si="185"/>
        <v>0</v>
      </c>
      <c r="X125" s="371">
        <f t="shared" si="185"/>
        <v>0</v>
      </c>
      <c r="Y125" s="371">
        <f t="shared" si="185"/>
        <v>0</v>
      </c>
      <c r="Z125" s="371">
        <f t="shared" si="185"/>
        <v>0</v>
      </c>
      <c r="AA125" s="371">
        <f t="shared" si="185"/>
        <v>0</v>
      </c>
      <c r="AB125" s="371">
        <f t="shared" si="185"/>
        <v>0</v>
      </c>
      <c r="AC125" s="371">
        <f t="shared" si="185"/>
        <v>0</v>
      </c>
      <c r="AD125" s="371">
        <f t="shared" si="185"/>
        <v>0</v>
      </c>
      <c r="AE125" s="371">
        <f t="shared" si="185"/>
        <v>0</v>
      </c>
      <c r="AF125" s="371">
        <f t="shared" si="185"/>
        <v>0</v>
      </c>
      <c r="AG125" s="371">
        <f t="shared" si="185"/>
        <v>0</v>
      </c>
      <c r="AH125" s="371">
        <f t="shared" si="185"/>
        <v>0</v>
      </c>
      <c r="AI125" s="371">
        <f t="shared" si="185"/>
        <v>0</v>
      </c>
      <c r="AJ125" s="371">
        <f t="shared" si="185"/>
        <v>0</v>
      </c>
      <c r="AK125" s="371">
        <f t="shared" si="185"/>
        <v>6.25E-2</v>
      </c>
      <c r="AL125" s="371">
        <f t="shared" si="185"/>
        <v>0</v>
      </c>
      <c r="AM125" s="371">
        <f t="shared" si="185"/>
        <v>0</v>
      </c>
      <c r="AN125" s="371">
        <f t="shared" si="185"/>
        <v>6.25E-2</v>
      </c>
      <c r="AO125" s="371">
        <f t="shared" si="185"/>
        <v>0</v>
      </c>
      <c r="AP125" s="371">
        <f t="shared" si="185"/>
        <v>6.25E-2</v>
      </c>
      <c r="AQ125" s="371">
        <f t="shared" si="185"/>
        <v>6.25E-2</v>
      </c>
      <c r="AR125" s="371">
        <f t="shared" si="185"/>
        <v>6.25E-2</v>
      </c>
      <c r="AS125" s="371">
        <f t="shared" si="185"/>
        <v>0</v>
      </c>
      <c r="AT125" s="371">
        <f t="shared" ref="AT125:BY125" si="186">AT5-AS5</f>
        <v>0</v>
      </c>
      <c r="AU125" s="371">
        <f t="shared" si="186"/>
        <v>6.25E-2</v>
      </c>
      <c r="AV125" s="371">
        <f t="shared" si="186"/>
        <v>6.25E-2</v>
      </c>
      <c r="AW125" s="371">
        <f t="shared" si="186"/>
        <v>6.25E-2</v>
      </c>
      <c r="AX125" s="371">
        <f t="shared" si="186"/>
        <v>6.25E-2</v>
      </c>
      <c r="AY125" s="371">
        <f t="shared" si="186"/>
        <v>6.25E-2</v>
      </c>
      <c r="AZ125" s="371">
        <f t="shared" si="186"/>
        <v>0</v>
      </c>
      <c r="BA125" s="371">
        <f t="shared" si="186"/>
        <v>0</v>
      </c>
      <c r="BB125" s="371">
        <f t="shared" si="186"/>
        <v>6.25E-2</v>
      </c>
      <c r="BC125" s="371">
        <f t="shared" si="186"/>
        <v>6.25E-2</v>
      </c>
      <c r="BD125" s="371">
        <f t="shared" si="186"/>
        <v>6.25E-2</v>
      </c>
      <c r="BE125" s="371">
        <f t="shared" si="186"/>
        <v>6.25E-2</v>
      </c>
      <c r="BF125" s="371">
        <f t="shared" si="186"/>
        <v>6.25E-2</v>
      </c>
      <c r="BG125" s="371">
        <f t="shared" si="186"/>
        <v>0</v>
      </c>
      <c r="BH125" s="371">
        <f t="shared" si="186"/>
        <v>0</v>
      </c>
      <c r="BI125" s="371">
        <f t="shared" si="186"/>
        <v>6.25E-2</v>
      </c>
      <c r="BJ125" s="371">
        <f t="shared" si="186"/>
        <v>6.25E-2</v>
      </c>
      <c r="BK125" s="371">
        <f t="shared" si="186"/>
        <v>6.25E-2</v>
      </c>
      <c r="BL125" s="371">
        <f t="shared" si="186"/>
        <v>6.25E-2</v>
      </c>
      <c r="BM125" s="371">
        <f t="shared" si="186"/>
        <v>6.25E-2</v>
      </c>
      <c r="BN125" s="371">
        <f t="shared" si="186"/>
        <v>0</v>
      </c>
      <c r="BO125" s="371">
        <f t="shared" si="186"/>
        <v>0</v>
      </c>
      <c r="BP125" s="371">
        <f t="shared" si="186"/>
        <v>6.25E-2</v>
      </c>
      <c r="BQ125" s="371">
        <f t="shared" si="186"/>
        <v>6.25E-2</v>
      </c>
      <c r="BR125" s="371">
        <f t="shared" si="186"/>
        <v>6.25E-2</v>
      </c>
      <c r="BS125" s="371">
        <f t="shared" si="186"/>
        <v>6.25E-2</v>
      </c>
      <c r="BT125" s="371">
        <f t="shared" si="186"/>
        <v>6.25E-2</v>
      </c>
      <c r="BU125" s="371">
        <f t="shared" si="186"/>
        <v>0</v>
      </c>
      <c r="BV125" s="371">
        <f t="shared" si="186"/>
        <v>0</v>
      </c>
      <c r="BW125" s="371">
        <f t="shared" si="186"/>
        <v>6.25E-2</v>
      </c>
      <c r="BX125" s="371">
        <f t="shared" si="186"/>
        <v>0</v>
      </c>
      <c r="BY125" s="371">
        <f t="shared" si="186"/>
        <v>0</v>
      </c>
      <c r="BZ125" s="371">
        <f t="shared" ref="BZ125:DJ125" si="187">BZ5-BY5</f>
        <v>6.25E-2</v>
      </c>
      <c r="CA125" s="371">
        <f t="shared" si="187"/>
        <v>6.25E-2</v>
      </c>
      <c r="CB125" s="371">
        <f t="shared" si="187"/>
        <v>0</v>
      </c>
      <c r="CC125" s="371">
        <f t="shared" si="187"/>
        <v>0</v>
      </c>
      <c r="CD125" s="371">
        <f t="shared" si="187"/>
        <v>6.25E-2</v>
      </c>
      <c r="CE125" s="371">
        <f t="shared" si="187"/>
        <v>6.25E-2</v>
      </c>
      <c r="CF125" s="371">
        <f t="shared" si="187"/>
        <v>6.25E-2</v>
      </c>
      <c r="CG125" s="371">
        <f t="shared" si="187"/>
        <v>6.25E-2</v>
      </c>
      <c r="CH125" s="371">
        <f t="shared" si="187"/>
        <v>6.25E-2</v>
      </c>
      <c r="CI125" s="371">
        <f t="shared" si="187"/>
        <v>0</v>
      </c>
      <c r="CJ125" s="371">
        <f t="shared" si="187"/>
        <v>0</v>
      </c>
      <c r="CK125" s="371">
        <f t="shared" si="187"/>
        <v>6.25E-2</v>
      </c>
      <c r="CL125" s="371">
        <f t="shared" si="187"/>
        <v>6.25E-2</v>
      </c>
      <c r="CM125" s="371">
        <f t="shared" si="187"/>
        <v>6.25E-2</v>
      </c>
      <c r="CN125" s="371">
        <f t="shared" si="187"/>
        <v>6.25E-2</v>
      </c>
      <c r="CO125" s="371">
        <f t="shared" si="187"/>
        <v>6.25E-2</v>
      </c>
      <c r="CP125" s="371">
        <f t="shared" si="187"/>
        <v>0</v>
      </c>
      <c r="CQ125" s="371">
        <f t="shared" si="187"/>
        <v>0</v>
      </c>
      <c r="CR125" s="371">
        <f t="shared" si="187"/>
        <v>6.25E-2</v>
      </c>
      <c r="CS125" s="371">
        <f t="shared" si="187"/>
        <v>6.25E-2</v>
      </c>
      <c r="CT125" s="371">
        <f t="shared" si="187"/>
        <v>6.25E-2</v>
      </c>
      <c r="CU125" s="371">
        <f t="shared" si="187"/>
        <v>6.25E-2</v>
      </c>
      <c r="CV125" s="371">
        <f t="shared" si="187"/>
        <v>6.25E-2</v>
      </c>
      <c r="CW125" s="371">
        <f t="shared" si="187"/>
        <v>0</v>
      </c>
      <c r="CX125" s="371">
        <f t="shared" si="187"/>
        <v>0</v>
      </c>
      <c r="CY125" s="371">
        <f t="shared" si="187"/>
        <v>6.25E-2</v>
      </c>
      <c r="CZ125" s="371">
        <f t="shared" si="187"/>
        <v>6.25E-2</v>
      </c>
      <c r="DA125" s="371">
        <f t="shared" si="187"/>
        <v>6.25E-2</v>
      </c>
      <c r="DB125" s="371">
        <f t="shared" si="187"/>
        <v>6.25E-2</v>
      </c>
      <c r="DC125" s="371">
        <f t="shared" si="187"/>
        <v>6.25E-2</v>
      </c>
      <c r="DD125" s="371">
        <f t="shared" si="187"/>
        <v>0</v>
      </c>
      <c r="DE125" s="371">
        <f t="shared" si="187"/>
        <v>0</v>
      </c>
      <c r="DF125" s="371">
        <f t="shared" si="187"/>
        <v>6.25E-2</v>
      </c>
      <c r="DG125" s="371">
        <f t="shared" si="187"/>
        <v>6.25E-2</v>
      </c>
      <c r="DH125" s="371">
        <f t="shared" si="187"/>
        <v>6.25E-2</v>
      </c>
      <c r="DI125" s="371">
        <f t="shared" si="187"/>
        <v>6.25E-2</v>
      </c>
      <c r="DJ125" s="371">
        <f t="shared" si="187"/>
        <v>6.25E-2</v>
      </c>
      <c r="DK125" s="371"/>
      <c r="DL125" s="371"/>
      <c r="DM125" s="371"/>
    </row>
    <row r="126" spans="1:118" outlineLevel="1">
      <c r="A126" s="827"/>
      <c r="B126" s="362" t="str">
        <f t="shared" si="178"/>
        <v>P59-Deploy &amp; Change CRMT</v>
      </c>
      <c r="C126" s="362" t="str">
        <f t="shared" si="179"/>
        <v>AO004511_YYY104</v>
      </c>
      <c r="D126" s="362" t="str">
        <f t="shared" si="180"/>
        <v>Prima_Attivazione_combinata</v>
      </c>
      <c r="E126" s="369">
        <f t="shared" si="181"/>
        <v>5</v>
      </c>
      <c r="F126" s="369">
        <f t="shared" si="181"/>
        <v>0</v>
      </c>
      <c r="G126" s="369">
        <f t="shared" si="181"/>
        <v>5</v>
      </c>
      <c r="H126" s="531">
        <f t="shared" si="181"/>
        <v>0</v>
      </c>
      <c r="I126" s="531">
        <f t="shared" si="181"/>
        <v>0.3125</v>
      </c>
      <c r="J126" s="531">
        <f t="shared" si="181"/>
        <v>0.3125</v>
      </c>
      <c r="K126" s="532">
        <f t="shared" si="181"/>
        <v>43271</v>
      </c>
      <c r="L126" s="532">
        <f t="shared" si="181"/>
        <v>43315</v>
      </c>
      <c r="N126" s="371">
        <f t="shared" ref="N126:AS126" si="188">N6-M6</f>
        <v>0</v>
      </c>
      <c r="O126" s="371">
        <f t="shared" si="188"/>
        <v>0</v>
      </c>
      <c r="P126" s="371">
        <f t="shared" si="188"/>
        <v>0</v>
      </c>
      <c r="Q126" s="371">
        <f t="shared" si="188"/>
        <v>0</v>
      </c>
      <c r="R126" s="371">
        <f t="shared" si="188"/>
        <v>0</v>
      </c>
      <c r="S126" s="371">
        <f t="shared" si="188"/>
        <v>0</v>
      </c>
      <c r="T126" s="371">
        <f t="shared" si="188"/>
        <v>0</v>
      </c>
      <c r="U126" s="371">
        <f t="shared" si="188"/>
        <v>0</v>
      </c>
      <c r="V126" s="371">
        <f t="shared" si="188"/>
        <v>0</v>
      </c>
      <c r="W126" s="371">
        <f t="shared" si="188"/>
        <v>0</v>
      </c>
      <c r="X126" s="371">
        <f t="shared" si="188"/>
        <v>0</v>
      </c>
      <c r="Y126" s="371">
        <f t="shared" si="188"/>
        <v>0</v>
      </c>
      <c r="Z126" s="371">
        <f t="shared" si="188"/>
        <v>0</v>
      </c>
      <c r="AA126" s="371">
        <f t="shared" si="188"/>
        <v>0</v>
      </c>
      <c r="AB126" s="371">
        <f t="shared" si="188"/>
        <v>0</v>
      </c>
      <c r="AC126" s="371">
        <f t="shared" si="188"/>
        <v>0</v>
      </c>
      <c r="AD126" s="371">
        <f t="shared" si="188"/>
        <v>0</v>
      </c>
      <c r="AE126" s="371">
        <f t="shared" si="188"/>
        <v>0</v>
      </c>
      <c r="AF126" s="371">
        <f t="shared" si="188"/>
        <v>0</v>
      </c>
      <c r="AG126" s="371">
        <f t="shared" si="188"/>
        <v>0</v>
      </c>
      <c r="AH126" s="371">
        <f t="shared" si="188"/>
        <v>0</v>
      </c>
      <c r="AI126" s="371">
        <f t="shared" si="188"/>
        <v>0</v>
      </c>
      <c r="AJ126" s="371">
        <f t="shared" si="188"/>
        <v>0</v>
      </c>
      <c r="AK126" s="371">
        <f t="shared" si="188"/>
        <v>0.3125</v>
      </c>
      <c r="AL126" s="371">
        <f t="shared" si="188"/>
        <v>0</v>
      </c>
      <c r="AM126" s="371">
        <f t="shared" si="188"/>
        <v>0</v>
      </c>
      <c r="AN126" s="371">
        <f t="shared" si="188"/>
        <v>0.3125</v>
      </c>
      <c r="AO126" s="371">
        <f t="shared" si="188"/>
        <v>0</v>
      </c>
      <c r="AP126" s="371">
        <f t="shared" si="188"/>
        <v>0.3125</v>
      </c>
      <c r="AQ126" s="371">
        <f t="shared" si="188"/>
        <v>0.3125</v>
      </c>
      <c r="AR126" s="371">
        <f t="shared" si="188"/>
        <v>0.3125</v>
      </c>
      <c r="AS126" s="371">
        <f t="shared" si="188"/>
        <v>0</v>
      </c>
      <c r="AT126" s="371">
        <f t="shared" ref="AT126:BY126" si="189">AT6-AS6</f>
        <v>0</v>
      </c>
      <c r="AU126" s="371">
        <f t="shared" si="189"/>
        <v>0.3125</v>
      </c>
      <c r="AV126" s="371">
        <f t="shared" si="189"/>
        <v>0.3125</v>
      </c>
      <c r="AW126" s="371">
        <f t="shared" si="189"/>
        <v>0.3125</v>
      </c>
      <c r="AX126" s="371">
        <f t="shared" si="189"/>
        <v>0.3125</v>
      </c>
      <c r="AY126" s="371">
        <f t="shared" si="189"/>
        <v>0.3125</v>
      </c>
      <c r="AZ126" s="371">
        <f t="shared" si="189"/>
        <v>0</v>
      </c>
      <c r="BA126" s="371">
        <f t="shared" si="189"/>
        <v>0</v>
      </c>
      <c r="BB126" s="371">
        <f t="shared" si="189"/>
        <v>0.3125</v>
      </c>
      <c r="BC126" s="371">
        <f t="shared" si="189"/>
        <v>0.3125</v>
      </c>
      <c r="BD126" s="371">
        <f t="shared" si="189"/>
        <v>0.3125</v>
      </c>
      <c r="BE126" s="371">
        <f t="shared" si="189"/>
        <v>0.3125</v>
      </c>
      <c r="BF126" s="371">
        <f t="shared" si="189"/>
        <v>0.3125</v>
      </c>
      <c r="BG126" s="371">
        <f t="shared" si="189"/>
        <v>0</v>
      </c>
      <c r="BH126" s="371">
        <f t="shared" si="189"/>
        <v>0</v>
      </c>
      <c r="BI126" s="371">
        <f t="shared" si="189"/>
        <v>0.3125</v>
      </c>
      <c r="BJ126" s="371">
        <f t="shared" si="189"/>
        <v>0.3125</v>
      </c>
      <c r="BK126" s="371">
        <f t="shared" si="189"/>
        <v>0.3125</v>
      </c>
      <c r="BL126" s="371">
        <f t="shared" si="189"/>
        <v>0.3125</v>
      </c>
      <c r="BM126" s="371">
        <f t="shared" si="189"/>
        <v>0.3125</v>
      </c>
      <c r="BN126" s="371">
        <f t="shared" si="189"/>
        <v>0</v>
      </c>
      <c r="BO126" s="371">
        <f t="shared" si="189"/>
        <v>0</v>
      </c>
      <c r="BP126" s="371">
        <f t="shared" si="189"/>
        <v>0.3125</v>
      </c>
      <c r="BQ126" s="371">
        <f t="shared" si="189"/>
        <v>0.3125</v>
      </c>
      <c r="BR126" s="371">
        <f t="shared" si="189"/>
        <v>0.3125</v>
      </c>
      <c r="BS126" s="371">
        <f t="shared" si="189"/>
        <v>0.3125</v>
      </c>
      <c r="BT126" s="371">
        <f t="shared" si="189"/>
        <v>0.3125</v>
      </c>
      <c r="BU126" s="371">
        <f t="shared" si="189"/>
        <v>0</v>
      </c>
      <c r="BV126" s="371">
        <f t="shared" si="189"/>
        <v>0</v>
      </c>
      <c r="BW126" s="371">
        <f t="shared" si="189"/>
        <v>0.3125</v>
      </c>
      <c r="BX126" s="371">
        <f t="shared" si="189"/>
        <v>0</v>
      </c>
      <c r="BY126" s="371">
        <f t="shared" si="189"/>
        <v>0</v>
      </c>
      <c r="BZ126" s="371">
        <f t="shared" ref="BZ126:DJ126" si="190">BZ6-BY6</f>
        <v>0.3125</v>
      </c>
      <c r="CA126" s="371">
        <f t="shared" si="190"/>
        <v>0.3125</v>
      </c>
      <c r="CB126" s="371">
        <f t="shared" si="190"/>
        <v>0</v>
      </c>
      <c r="CC126" s="371">
        <f t="shared" si="190"/>
        <v>0</v>
      </c>
      <c r="CD126" s="371">
        <f t="shared" si="190"/>
        <v>0.3125</v>
      </c>
      <c r="CE126" s="371">
        <f t="shared" si="190"/>
        <v>0.3125</v>
      </c>
      <c r="CF126" s="371">
        <f t="shared" si="190"/>
        <v>0.3125</v>
      </c>
      <c r="CG126" s="371">
        <f t="shared" si="190"/>
        <v>0.3125</v>
      </c>
      <c r="CH126" s="371">
        <f t="shared" si="190"/>
        <v>0.3125</v>
      </c>
      <c r="CI126" s="371">
        <f t="shared" si="190"/>
        <v>0</v>
      </c>
      <c r="CJ126" s="371">
        <f t="shared" si="190"/>
        <v>0</v>
      </c>
      <c r="CK126" s="371">
        <f t="shared" si="190"/>
        <v>0.3125</v>
      </c>
      <c r="CL126" s="371">
        <f t="shared" si="190"/>
        <v>0.3125</v>
      </c>
      <c r="CM126" s="371">
        <f t="shared" si="190"/>
        <v>0.3125</v>
      </c>
      <c r="CN126" s="371">
        <f t="shared" si="190"/>
        <v>0.3125</v>
      </c>
      <c r="CO126" s="371">
        <f t="shared" si="190"/>
        <v>0.3125</v>
      </c>
      <c r="CP126" s="371">
        <f t="shared" si="190"/>
        <v>0</v>
      </c>
      <c r="CQ126" s="371">
        <f t="shared" si="190"/>
        <v>0</v>
      </c>
      <c r="CR126" s="371">
        <f t="shared" si="190"/>
        <v>0.3125</v>
      </c>
      <c r="CS126" s="371">
        <f t="shared" si="190"/>
        <v>0.3125</v>
      </c>
      <c r="CT126" s="371">
        <f t="shared" si="190"/>
        <v>0.3125</v>
      </c>
      <c r="CU126" s="371">
        <f t="shared" si="190"/>
        <v>0.3125</v>
      </c>
      <c r="CV126" s="371">
        <f t="shared" si="190"/>
        <v>0.3125</v>
      </c>
      <c r="CW126" s="371">
        <f t="shared" si="190"/>
        <v>0</v>
      </c>
      <c r="CX126" s="371">
        <f t="shared" si="190"/>
        <v>0</v>
      </c>
      <c r="CY126" s="371">
        <f t="shared" si="190"/>
        <v>0.3125</v>
      </c>
      <c r="CZ126" s="371">
        <f t="shared" si="190"/>
        <v>0.3125</v>
      </c>
      <c r="DA126" s="371">
        <f t="shared" si="190"/>
        <v>0.3125</v>
      </c>
      <c r="DB126" s="371">
        <f t="shared" si="190"/>
        <v>0.3125</v>
      </c>
      <c r="DC126" s="371">
        <f t="shared" si="190"/>
        <v>0.3125</v>
      </c>
      <c r="DD126" s="371">
        <f t="shared" si="190"/>
        <v>0</v>
      </c>
      <c r="DE126" s="371">
        <f t="shared" si="190"/>
        <v>0</v>
      </c>
      <c r="DF126" s="371">
        <f t="shared" si="190"/>
        <v>0.3125</v>
      </c>
      <c r="DG126" s="371">
        <f t="shared" si="190"/>
        <v>0.3125</v>
      </c>
      <c r="DH126" s="371">
        <f t="shared" si="190"/>
        <v>0.3125</v>
      </c>
      <c r="DI126" s="371">
        <f t="shared" si="190"/>
        <v>0.3125</v>
      </c>
      <c r="DJ126" s="371">
        <f t="shared" si="190"/>
        <v>0.3125</v>
      </c>
      <c r="DK126" s="371"/>
      <c r="DL126" s="371"/>
      <c r="DM126" s="371"/>
    </row>
    <row r="127" spans="1:118" outlineLevel="1">
      <c r="A127" s="827"/>
      <c r="B127" s="362" t="str">
        <f t="shared" si="178"/>
        <v>P59-Deploy &amp; Change CRMT</v>
      </c>
      <c r="C127" s="362" t="str">
        <f t="shared" si="179"/>
        <v>AO004511_YYY109</v>
      </c>
      <c r="D127" s="362" t="str">
        <f t="shared" si="180"/>
        <v>Ricontrattualizzazione</v>
      </c>
      <c r="E127" s="369">
        <f t="shared" si="181"/>
        <v>23</v>
      </c>
      <c r="F127" s="369">
        <f t="shared" si="181"/>
        <v>3</v>
      </c>
      <c r="G127" s="369">
        <f t="shared" si="181"/>
        <v>20</v>
      </c>
      <c r="H127" s="531">
        <f t="shared" si="181"/>
        <v>0.17647058823529413</v>
      </c>
      <c r="I127" s="531">
        <f t="shared" si="181"/>
        <v>1.25</v>
      </c>
      <c r="J127" s="531">
        <f t="shared" si="181"/>
        <v>1.0735294117647058</v>
      </c>
      <c r="K127" s="532">
        <f t="shared" si="181"/>
        <v>43271</v>
      </c>
      <c r="L127" s="532">
        <f t="shared" si="181"/>
        <v>43315</v>
      </c>
      <c r="N127" s="371">
        <f t="shared" ref="N127:AS127" si="191">N7-M7</f>
        <v>0</v>
      </c>
      <c r="O127" s="371">
        <f t="shared" si="191"/>
        <v>0</v>
      </c>
      <c r="P127" s="371">
        <f t="shared" si="191"/>
        <v>0</v>
      </c>
      <c r="Q127" s="371">
        <f t="shared" si="191"/>
        <v>0</v>
      </c>
      <c r="R127" s="371">
        <f t="shared" si="191"/>
        <v>0</v>
      </c>
      <c r="S127" s="371">
        <f t="shared" si="191"/>
        <v>0</v>
      </c>
      <c r="T127" s="371">
        <f t="shared" si="191"/>
        <v>0</v>
      </c>
      <c r="U127" s="371">
        <f t="shared" si="191"/>
        <v>0</v>
      </c>
      <c r="V127" s="371">
        <f t="shared" si="191"/>
        <v>0</v>
      </c>
      <c r="W127" s="371">
        <f t="shared" si="191"/>
        <v>0</v>
      </c>
      <c r="X127" s="371">
        <f t="shared" si="191"/>
        <v>0</v>
      </c>
      <c r="Y127" s="371">
        <f t="shared" si="191"/>
        <v>0</v>
      </c>
      <c r="Z127" s="371">
        <f t="shared" si="191"/>
        <v>0</v>
      </c>
      <c r="AA127" s="371">
        <f t="shared" si="191"/>
        <v>0</v>
      </c>
      <c r="AB127" s="371">
        <f t="shared" si="191"/>
        <v>0</v>
      </c>
      <c r="AC127" s="371">
        <f t="shared" si="191"/>
        <v>1</v>
      </c>
      <c r="AD127" s="371">
        <f t="shared" si="191"/>
        <v>0</v>
      </c>
      <c r="AE127" s="371">
        <f t="shared" si="191"/>
        <v>0</v>
      </c>
      <c r="AF127" s="371">
        <f t="shared" si="191"/>
        <v>0</v>
      </c>
      <c r="AG127" s="371">
        <f t="shared" si="191"/>
        <v>0</v>
      </c>
      <c r="AH127" s="371">
        <f t="shared" si="191"/>
        <v>2</v>
      </c>
      <c r="AI127" s="371">
        <f t="shared" si="191"/>
        <v>0</v>
      </c>
      <c r="AJ127" s="371">
        <f t="shared" si="191"/>
        <v>0</v>
      </c>
      <c r="AK127" s="371">
        <f t="shared" si="191"/>
        <v>1.25</v>
      </c>
      <c r="AL127" s="371">
        <f t="shared" si="191"/>
        <v>0</v>
      </c>
      <c r="AM127" s="371">
        <f t="shared" si="191"/>
        <v>0</v>
      </c>
      <c r="AN127" s="371">
        <f t="shared" si="191"/>
        <v>1.25</v>
      </c>
      <c r="AO127" s="371">
        <f t="shared" si="191"/>
        <v>0</v>
      </c>
      <c r="AP127" s="371">
        <f t="shared" si="191"/>
        <v>1.25</v>
      </c>
      <c r="AQ127" s="371">
        <f t="shared" si="191"/>
        <v>1.25</v>
      </c>
      <c r="AR127" s="371">
        <f t="shared" si="191"/>
        <v>1.25</v>
      </c>
      <c r="AS127" s="371">
        <f t="shared" si="191"/>
        <v>0</v>
      </c>
      <c r="AT127" s="371">
        <f t="shared" ref="AT127:BY127" si="192">AT7-AS7</f>
        <v>0</v>
      </c>
      <c r="AU127" s="371">
        <f t="shared" si="192"/>
        <v>1.25</v>
      </c>
      <c r="AV127" s="371">
        <f t="shared" si="192"/>
        <v>1.25</v>
      </c>
      <c r="AW127" s="371">
        <f t="shared" si="192"/>
        <v>1.25</v>
      </c>
      <c r="AX127" s="371">
        <f t="shared" si="192"/>
        <v>1.25</v>
      </c>
      <c r="AY127" s="371">
        <f t="shared" si="192"/>
        <v>1.25</v>
      </c>
      <c r="AZ127" s="371">
        <f t="shared" si="192"/>
        <v>0</v>
      </c>
      <c r="BA127" s="371">
        <f t="shared" si="192"/>
        <v>0</v>
      </c>
      <c r="BB127" s="371">
        <f t="shared" si="192"/>
        <v>1.25</v>
      </c>
      <c r="BC127" s="371">
        <f t="shared" si="192"/>
        <v>1.25</v>
      </c>
      <c r="BD127" s="371">
        <f t="shared" si="192"/>
        <v>1.25</v>
      </c>
      <c r="BE127" s="371">
        <f t="shared" si="192"/>
        <v>1.25</v>
      </c>
      <c r="BF127" s="371">
        <f t="shared" si="192"/>
        <v>1.25</v>
      </c>
      <c r="BG127" s="371">
        <f t="shared" si="192"/>
        <v>0</v>
      </c>
      <c r="BH127" s="371">
        <f t="shared" si="192"/>
        <v>0</v>
      </c>
      <c r="BI127" s="371">
        <f t="shared" si="192"/>
        <v>1.25</v>
      </c>
      <c r="BJ127" s="371">
        <f t="shared" si="192"/>
        <v>1.25</v>
      </c>
      <c r="BK127" s="371">
        <f t="shared" si="192"/>
        <v>1.25</v>
      </c>
      <c r="BL127" s="371">
        <f t="shared" si="192"/>
        <v>1.25</v>
      </c>
      <c r="BM127" s="371">
        <f t="shared" si="192"/>
        <v>1.25</v>
      </c>
      <c r="BN127" s="371">
        <f t="shared" si="192"/>
        <v>0</v>
      </c>
      <c r="BO127" s="371">
        <f t="shared" si="192"/>
        <v>0</v>
      </c>
      <c r="BP127" s="371">
        <f t="shared" si="192"/>
        <v>1.25</v>
      </c>
      <c r="BQ127" s="371">
        <f t="shared" si="192"/>
        <v>1.25</v>
      </c>
      <c r="BR127" s="371">
        <f t="shared" si="192"/>
        <v>1.25</v>
      </c>
      <c r="BS127" s="371">
        <f t="shared" si="192"/>
        <v>1.25</v>
      </c>
      <c r="BT127" s="371">
        <f t="shared" si="192"/>
        <v>1.25</v>
      </c>
      <c r="BU127" s="371">
        <f t="shared" si="192"/>
        <v>0</v>
      </c>
      <c r="BV127" s="371">
        <f t="shared" si="192"/>
        <v>0</v>
      </c>
      <c r="BW127" s="371">
        <f t="shared" si="192"/>
        <v>1.25</v>
      </c>
      <c r="BX127" s="371">
        <f t="shared" si="192"/>
        <v>0</v>
      </c>
      <c r="BY127" s="371">
        <f t="shared" si="192"/>
        <v>0</v>
      </c>
      <c r="BZ127" s="371">
        <f t="shared" ref="BZ127:DJ127" si="193">BZ7-BY7</f>
        <v>1.25</v>
      </c>
      <c r="CA127" s="371">
        <f t="shared" si="193"/>
        <v>1.25</v>
      </c>
      <c r="CB127" s="371">
        <f t="shared" si="193"/>
        <v>0</v>
      </c>
      <c r="CC127" s="371">
        <f t="shared" si="193"/>
        <v>0</v>
      </c>
      <c r="CD127" s="371">
        <f t="shared" si="193"/>
        <v>1.25</v>
      </c>
      <c r="CE127" s="371">
        <f t="shared" si="193"/>
        <v>1.25</v>
      </c>
      <c r="CF127" s="371">
        <f t="shared" si="193"/>
        <v>1.25</v>
      </c>
      <c r="CG127" s="371">
        <f t="shared" si="193"/>
        <v>1.25</v>
      </c>
      <c r="CH127" s="371">
        <f t="shared" si="193"/>
        <v>1.25</v>
      </c>
      <c r="CI127" s="371">
        <f t="shared" si="193"/>
        <v>0</v>
      </c>
      <c r="CJ127" s="371">
        <f t="shared" si="193"/>
        <v>0</v>
      </c>
      <c r="CK127" s="371">
        <f t="shared" si="193"/>
        <v>1.25</v>
      </c>
      <c r="CL127" s="371">
        <f t="shared" si="193"/>
        <v>1.25</v>
      </c>
      <c r="CM127" s="371">
        <f t="shared" si="193"/>
        <v>1.25</v>
      </c>
      <c r="CN127" s="371">
        <f t="shared" si="193"/>
        <v>1.25</v>
      </c>
      <c r="CO127" s="371">
        <f t="shared" si="193"/>
        <v>1.25</v>
      </c>
      <c r="CP127" s="371">
        <f t="shared" si="193"/>
        <v>0</v>
      </c>
      <c r="CQ127" s="371">
        <f t="shared" si="193"/>
        <v>0</v>
      </c>
      <c r="CR127" s="371">
        <f t="shared" si="193"/>
        <v>1.25</v>
      </c>
      <c r="CS127" s="371">
        <f t="shared" si="193"/>
        <v>1.25</v>
      </c>
      <c r="CT127" s="371">
        <f t="shared" si="193"/>
        <v>1.25</v>
      </c>
      <c r="CU127" s="371">
        <f t="shared" si="193"/>
        <v>1.25</v>
      </c>
      <c r="CV127" s="371">
        <f t="shared" si="193"/>
        <v>1.25</v>
      </c>
      <c r="CW127" s="371">
        <f t="shared" si="193"/>
        <v>0</v>
      </c>
      <c r="CX127" s="371">
        <f t="shared" si="193"/>
        <v>0</v>
      </c>
      <c r="CY127" s="371">
        <f t="shared" si="193"/>
        <v>1.25</v>
      </c>
      <c r="CZ127" s="371">
        <f t="shared" si="193"/>
        <v>1.25</v>
      </c>
      <c r="DA127" s="371">
        <f t="shared" si="193"/>
        <v>1.25</v>
      </c>
      <c r="DB127" s="371">
        <f t="shared" si="193"/>
        <v>1.25</v>
      </c>
      <c r="DC127" s="371">
        <f t="shared" si="193"/>
        <v>1.25</v>
      </c>
      <c r="DD127" s="371">
        <f t="shared" si="193"/>
        <v>0</v>
      </c>
      <c r="DE127" s="371">
        <f t="shared" si="193"/>
        <v>0</v>
      </c>
      <c r="DF127" s="371">
        <f t="shared" si="193"/>
        <v>1.25</v>
      </c>
      <c r="DG127" s="371">
        <f t="shared" si="193"/>
        <v>1.25</v>
      </c>
      <c r="DH127" s="371">
        <f t="shared" si="193"/>
        <v>1.25</v>
      </c>
      <c r="DI127" s="371">
        <f t="shared" si="193"/>
        <v>1.25</v>
      </c>
      <c r="DJ127" s="371">
        <f t="shared" si="193"/>
        <v>1.25</v>
      </c>
      <c r="DK127" s="371"/>
      <c r="DL127" s="371"/>
      <c r="DM127" s="371"/>
    </row>
    <row r="128" spans="1:118" outlineLevel="1">
      <c r="A128" s="827"/>
      <c r="B128" s="362" t="str">
        <f t="shared" si="178"/>
        <v>P59-Deploy &amp; Change CRMT</v>
      </c>
      <c r="C128" s="362" t="str">
        <f t="shared" si="179"/>
        <v>AO004511_YYY121</v>
      </c>
      <c r="D128" s="362" t="str">
        <f t="shared" si="180"/>
        <v>Agent_Desktop</v>
      </c>
      <c r="E128" s="369">
        <f t="shared" si="181"/>
        <v>0</v>
      </c>
      <c r="F128" s="369">
        <f t="shared" si="181"/>
        <v>0</v>
      </c>
      <c r="G128" s="369">
        <f t="shared" si="181"/>
        <v>0</v>
      </c>
      <c r="H128" s="531">
        <f t="shared" si="181"/>
        <v>0</v>
      </c>
      <c r="I128" s="531">
        <f t="shared" si="181"/>
        <v>0</v>
      </c>
      <c r="J128" s="531">
        <f t="shared" si="181"/>
        <v>0</v>
      </c>
      <c r="K128" s="532">
        <f t="shared" si="181"/>
        <v>43271</v>
      </c>
      <c r="L128" s="532">
        <f t="shared" si="181"/>
        <v>43315</v>
      </c>
      <c r="N128" s="371">
        <f t="shared" ref="N128:AS128" si="194">N8-M8</f>
        <v>0</v>
      </c>
      <c r="O128" s="371">
        <f t="shared" si="194"/>
        <v>0</v>
      </c>
      <c r="P128" s="371">
        <f t="shared" si="194"/>
        <v>0</v>
      </c>
      <c r="Q128" s="371">
        <f t="shared" si="194"/>
        <v>0</v>
      </c>
      <c r="R128" s="371">
        <f t="shared" si="194"/>
        <v>0</v>
      </c>
      <c r="S128" s="371">
        <f t="shared" si="194"/>
        <v>0</v>
      </c>
      <c r="T128" s="371">
        <f t="shared" si="194"/>
        <v>0</v>
      </c>
      <c r="U128" s="371">
        <f t="shared" si="194"/>
        <v>0</v>
      </c>
      <c r="V128" s="371">
        <f t="shared" si="194"/>
        <v>0</v>
      </c>
      <c r="W128" s="371">
        <f t="shared" si="194"/>
        <v>0</v>
      </c>
      <c r="X128" s="371">
        <f t="shared" si="194"/>
        <v>0</v>
      </c>
      <c r="Y128" s="371">
        <f t="shared" si="194"/>
        <v>0</v>
      </c>
      <c r="Z128" s="371">
        <f t="shared" si="194"/>
        <v>0</v>
      </c>
      <c r="AA128" s="371">
        <f t="shared" si="194"/>
        <v>0</v>
      </c>
      <c r="AB128" s="371">
        <f t="shared" si="194"/>
        <v>0</v>
      </c>
      <c r="AC128" s="371">
        <f t="shared" si="194"/>
        <v>0</v>
      </c>
      <c r="AD128" s="371">
        <f t="shared" si="194"/>
        <v>0</v>
      </c>
      <c r="AE128" s="371">
        <f t="shared" si="194"/>
        <v>0</v>
      </c>
      <c r="AF128" s="371">
        <f t="shared" si="194"/>
        <v>0</v>
      </c>
      <c r="AG128" s="371">
        <f t="shared" si="194"/>
        <v>0</v>
      </c>
      <c r="AH128" s="371">
        <f t="shared" si="194"/>
        <v>0</v>
      </c>
      <c r="AI128" s="371">
        <f t="shared" si="194"/>
        <v>0</v>
      </c>
      <c r="AJ128" s="371">
        <f t="shared" si="194"/>
        <v>0</v>
      </c>
      <c r="AK128" s="371">
        <f t="shared" si="194"/>
        <v>0</v>
      </c>
      <c r="AL128" s="371">
        <f t="shared" si="194"/>
        <v>0</v>
      </c>
      <c r="AM128" s="371">
        <f t="shared" si="194"/>
        <v>0</v>
      </c>
      <c r="AN128" s="371">
        <f t="shared" si="194"/>
        <v>0</v>
      </c>
      <c r="AO128" s="371">
        <f t="shared" si="194"/>
        <v>0</v>
      </c>
      <c r="AP128" s="371">
        <f t="shared" si="194"/>
        <v>0</v>
      </c>
      <c r="AQ128" s="371">
        <f t="shared" si="194"/>
        <v>0</v>
      </c>
      <c r="AR128" s="371">
        <f t="shared" si="194"/>
        <v>0</v>
      </c>
      <c r="AS128" s="371">
        <f t="shared" si="194"/>
        <v>0</v>
      </c>
      <c r="AT128" s="371">
        <f t="shared" ref="AT128:BY128" si="195">AT8-AS8</f>
        <v>0</v>
      </c>
      <c r="AU128" s="371">
        <f t="shared" si="195"/>
        <v>0</v>
      </c>
      <c r="AV128" s="371">
        <f t="shared" si="195"/>
        <v>0</v>
      </c>
      <c r="AW128" s="371">
        <f t="shared" si="195"/>
        <v>0</v>
      </c>
      <c r="AX128" s="371">
        <f t="shared" si="195"/>
        <v>0</v>
      </c>
      <c r="AY128" s="371">
        <f t="shared" si="195"/>
        <v>0</v>
      </c>
      <c r="AZ128" s="371">
        <f t="shared" si="195"/>
        <v>0</v>
      </c>
      <c r="BA128" s="371">
        <f t="shared" si="195"/>
        <v>0</v>
      </c>
      <c r="BB128" s="371">
        <f t="shared" si="195"/>
        <v>0</v>
      </c>
      <c r="BC128" s="371">
        <f t="shared" si="195"/>
        <v>0</v>
      </c>
      <c r="BD128" s="371">
        <f t="shared" si="195"/>
        <v>0</v>
      </c>
      <c r="BE128" s="371">
        <f t="shared" si="195"/>
        <v>0</v>
      </c>
      <c r="BF128" s="371">
        <f t="shared" si="195"/>
        <v>0</v>
      </c>
      <c r="BG128" s="371">
        <f t="shared" si="195"/>
        <v>0</v>
      </c>
      <c r="BH128" s="371">
        <f t="shared" si="195"/>
        <v>0</v>
      </c>
      <c r="BI128" s="371">
        <f t="shared" si="195"/>
        <v>0</v>
      </c>
      <c r="BJ128" s="371">
        <f t="shared" si="195"/>
        <v>0</v>
      </c>
      <c r="BK128" s="371">
        <f t="shared" si="195"/>
        <v>0</v>
      </c>
      <c r="BL128" s="371">
        <f t="shared" si="195"/>
        <v>0</v>
      </c>
      <c r="BM128" s="371">
        <f t="shared" si="195"/>
        <v>0</v>
      </c>
      <c r="BN128" s="371">
        <f t="shared" si="195"/>
        <v>0</v>
      </c>
      <c r="BO128" s="371">
        <f t="shared" si="195"/>
        <v>0</v>
      </c>
      <c r="BP128" s="371">
        <f t="shared" si="195"/>
        <v>0</v>
      </c>
      <c r="BQ128" s="371">
        <f t="shared" si="195"/>
        <v>0</v>
      </c>
      <c r="BR128" s="371">
        <f t="shared" si="195"/>
        <v>0</v>
      </c>
      <c r="BS128" s="371">
        <f t="shared" si="195"/>
        <v>0</v>
      </c>
      <c r="BT128" s="371">
        <f t="shared" si="195"/>
        <v>0</v>
      </c>
      <c r="BU128" s="371">
        <f t="shared" si="195"/>
        <v>0</v>
      </c>
      <c r="BV128" s="371">
        <f t="shared" si="195"/>
        <v>0</v>
      </c>
      <c r="BW128" s="371">
        <f t="shared" si="195"/>
        <v>0</v>
      </c>
      <c r="BX128" s="371">
        <f t="shared" si="195"/>
        <v>0</v>
      </c>
      <c r="BY128" s="371">
        <f t="shared" si="195"/>
        <v>0</v>
      </c>
      <c r="BZ128" s="371">
        <f t="shared" ref="BZ128:DJ128" si="196">BZ8-BY8</f>
        <v>0</v>
      </c>
      <c r="CA128" s="371">
        <f t="shared" si="196"/>
        <v>0</v>
      </c>
      <c r="CB128" s="371">
        <f t="shared" si="196"/>
        <v>0</v>
      </c>
      <c r="CC128" s="371">
        <f t="shared" si="196"/>
        <v>0</v>
      </c>
      <c r="CD128" s="371">
        <f t="shared" si="196"/>
        <v>0</v>
      </c>
      <c r="CE128" s="371">
        <f t="shared" si="196"/>
        <v>0</v>
      </c>
      <c r="CF128" s="371">
        <f t="shared" si="196"/>
        <v>0</v>
      </c>
      <c r="CG128" s="371">
        <f t="shared" si="196"/>
        <v>0</v>
      </c>
      <c r="CH128" s="371">
        <f t="shared" si="196"/>
        <v>0</v>
      </c>
      <c r="CI128" s="371">
        <f t="shared" si="196"/>
        <v>0</v>
      </c>
      <c r="CJ128" s="371">
        <f t="shared" si="196"/>
        <v>0</v>
      </c>
      <c r="CK128" s="371">
        <f t="shared" si="196"/>
        <v>0</v>
      </c>
      <c r="CL128" s="371">
        <f t="shared" si="196"/>
        <v>0</v>
      </c>
      <c r="CM128" s="371">
        <f t="shared" si="196"/>
        <v>0</v>
      </c>
      <c r="CN128" s="371">
        <f t="shared" si="196"/>
        <v>0</v>
      </c>
      <c r="CO128" s="371">
        <f t="shared" si="196"/>
        <v>0</v>
      </c>
      <c r="CP128" s="371">
        <f t="shared" si="196"/>
        <v>0</v>
      </c>
      <c r="CQ128" s="371">
        <f t="shared" si="196"/>
        <v>0</v>
      </c>
      <c r="CR128" s="371">
        <f t="shared" si="196"/>
        <v>0</v>
      </c>
      <c r="CS128" s="371">
        <f t="shared" si="196"/>
        <v>0</v>
      </c>
      <c r="CT128" s="371">
        <f t="shared" si="196"/>
        <v>0</v>
      </c>
      <c r="CU128" s="371">
        <f t="shared" si="196"/>
        <v>0</v>
      </c>
      <c r="CV128" s="371">
        <f t="shared" si="196"/>
        <v>0</v>
      </c>
      <c r="CW128" s="371">
        <f t="shared" si="196"/>
        <v>0</v>
      </c>
      <c r="CX128" s="371">
        <f t="shared" si="196"/>
        <v>0</v>
      </c>
      <c r="CY128" s="371">
        <f t="shared" si="196"/>
        <v>0</v>
      </c>
      <c r="CZ128" s="371">
        <f t="shared" si="196"/>
        <v>0</v>
      </c>
      <c r="DA128" s="371">
        <f t="shared" si="196"/>
        <v>0</v>
      </c>
      <c r="DB128" s="371">
        <f t="shared" si="196"/>
        <v>0</v>
      </c>
      <c r="DC128" s="371">
        <f t="shared" si="196"/>
        <v>0</v>
      </c>
      <c r="DD128" s="371">
        <f t="shared" si="196"/>
        <v>0</v>
      </c>
      <c r="DE128" s="371">
        <f t="shared" si="196"/>
        <v>0</v>
      </c>
      <c r="DF128" s="371">
        <f t="shared" si="196"/>
        <v>0</v>
      </c>
      <c r="DG128" s="371">
        <f t="shared" si="196"/>
        <v>0</v>
      </c>
      <c r="DH128" s="371">
        <f t="shared" si="196"/>
        <v>0</v>
      </c>
      <c r="DI128" s="371">
        <f t="shared" si="196"/>
        <v>0</v>
      </c>
      <c r="DJ128" s="371">
        <f t="shared" si="196"/>
        <v>0</v>
      </c>
      <c r="DK128" s="371"/>
      <c r="DL128" s="371"/>
      <c r="DM128" s="371"/>
    </row>
    <row r="129" spans="1:117" outlineLevel="1">
      <c r="A129" s="827"/>
      <c r="B129" s="362" t="str">
        <f t="shared" si="178"/>
        <v>P59-Deploy &amp; Change CRMT</v>
      </c>
      <c r="C129" s="362" t="str">
        <f t="shared" si="179"/>
        <v>AO004511_YYY127</v>
      </c>
      <c r="D129" s="362" t="str">
        <f t="shared" si="180"/>
        <v>Gestione Consensi e Acquisizione Prospect</v>
      </c>
      <c r="E129" s="369">
        <f t="shared" si="181"/>
        <v>1</v>
      </c>
      <c r="F129" s="369">
        <f t="shared" si="181"/>
        <v>0</v>
      </c>
      <c r="G129" s="369">
        <f t="shared" si="181"/>
        <v>1</v>
      </c>
      <c r="H129" s="531">
        <f t="shared" si="181"/>
        <v>0</v>
      </c>
      <c r="I129" s="531">
        <f t="shared" si="181"/>
        <v>6.25E-2</v>
      </c>
      <c r="J129" s="531">
        <f t="shared" si="181"/>
        <v>6.25E-2</v>
      </c>
      <c r="K129" s="532">
        <f t="shared" si="181"/>
        <v>43271</v>
      </c>
      <c r="L129" s="532">
        <f t="shared" si="181"/>
        <v>43315</v>
      </c>
      <c r="N129" s="371">
        <f t="shared" ref="N129:AS129" si="197">N9-M9</f>
        <v>0</v>
      </c>
      <c r="O129" s="371">
        <f t="shared" si="197"/>
        <v>0</v>
      </c>
      <c r="P129" s="371">
        <f t="shared" si="197"/>
        <v>0</v>
      </c>
      <c r="Q129" s="371">
        <f t="shared" si="197"/>
        <v>0</v>
      </c>
      <c r="R129" s="371">
        <f t="shared" si="197"/>
        <v>0</v>
      </c>
      <c r="S129" s="371">
        <f t="shared" si="197"/>
        <v>0</v>
      </c>
      <c r="T129" s="371">
        <f t="shared" si="197"/>
        <v>0</v>
      </c>
      <c r="U129" s="371">
        <f t="shared" si="197"/>
        <v>0</v>
      </c>
      <c r="V129" s="371">
        <f t="shared" si="197"/>
        <v>0</v>
      </c>
      <c r="W129" s="371">
        <f t="shared" si="197"/>
        <v>0</v>
      </c>
      <c r="X129" s="371">
        <f t="shared" si="197"/>
        <v>0</v>
      </c>
      <c r="Y129" s="371">
        <f t="shared" si="197"/>
        <v>0</v>
      </c>
      <c r="Z129" s="371">
        <f t="shared" si="197"/>
        <v>0</v>
      </c>
      <c r="AA129" s="371">
        <f t="shared" si="197"/>
        <v>0</v>
      </c>
      <c r="AB129" s="371">
        <f t="shared" si="197"/>
        <v>0</v>
      </c>
      <c r="AC129" s="371">
        <f t="shared" si="197"/>
        <v>0</v>
      </c>
      <c r="AD129" s="371">
        <f t="shared" si="197"/>
        <v>0</v>
      </c>
      <c r="AE129" s="371">
        <f t="shared" si="197"/>
        <v>0</v>
      </c>
      <c r="AF129" s="371">
        <f t="shared" si="197"/>
        <v>0</v>
      </c>
      <c r="AG129" s="371">
        <f t="shared" si="197"/>
        <v>0</v>
      </c>
      <c r="AH129" s="371">
        <f t="shared" si="197"/>
        <v>0</v>
      </c>
      <c r="AI129" s="371">
        <f t="shared" si="197"/>
        <v>0</v>
      </c>
      <c r="AJ129" s="371">
        <f t="shared" si="197"/>
        <v>0</v>
      </c>
      <c r="AK129" s="371">
        <f t="shared" si="197"/>
        <v>6.25E-2</v>
      </c>
      <c r="AL129" s="371">
        <f t="shared" si="197"/>
        <v>0</v>
      </c>
      <c r="AM129" s="371">
        <f t="shared" si="197"/>
        <v>0</v>
      </c>
      <c r="AN129" s="371">
        <f t="shared" si="197"/>
        <v>6.25E-2</v>
      </c>
      <c r="AO129" s="371">
        <f t="shared" si="197"/>
        <v>0</v>
      </c>
      <c r="AP129" s="371">
        <f t="shared" si="197"/>
        <v>6.25E-2</v>
      </c>
      <c r="AQ129" s="371">
        <f t="shared" si="197"/>
        <v>6.25E-2</v>
      </c>
      <c r="AR129" s="371">
        <f t="shared" si="197"/>
        <v>6.25E-2</v>
      </c>
      <c r="AS129" s="371">
        <f t="shared" si="197"/>
        <v>0</v>
      </c>
      <c r="AT129" s="371">
        <f t="shared" ref="AT129:BY129" si="198">AT9-AS9</f>
        <v>0</v>
      </c>
      <c r="AU129" s="371">
        <f t="shared" si="198"/>
        <v>6.25E-2</v>
      </c>
      <c r="AV129" s="371">
        <f t="shared" si="198"/>
        <v>6.25E-2</v>
      </c>
      <c r="AW129" s="371">
        <f t="shared" si="198"/>
        <v>6.25E-2</v>
      </c>
      <c r="AX129" s="371">
        <f t="shared" si="198"/>
        <v>6.25E-2</v>
      </c>
      <c r="AY129" s="371">
        <f t="shared" si="198"/>
        <v>6.25E-2</v>
      </c>
      <c r="AZ129" s="371">
        <f t="shared" si="198"/>
        <v>0</v>
      </c>
      <c r="BA129" s="371">
        <f t="shared" si="198"/>
        <v>0</v>
      </c>
      <c r="BB129" s="371">
        <f t="shared" si="198"/>
        <v>6.25E-2</v>
      </c>
      <c r="BC129" s="371">
        <f t="shared" si="198"/>
        <v>6.25E-2</v>
      </c>
      <c r="BD129" s="371">
        <f t="shared" si="198"/>
        <v>6.25E-2</v>
      </c>
      <c r="BE129" s="371">
        <f t="shared" si="198"/>
        <v>6.25E-2</v>
      </c>
      <c r="BF129" s="371">
        <f t="shared" si="198"/>
        <v>6.25E-2</v>
      </c>
      <c r="BG129" s="371">
        <f t="shared" si="198"/>
        <v>0</v>
      </c>
      <c r="BH129" s="371">
        <f t="shared" si="198"/>
        <v>0</v>
      </c>
      <c r="BI129" s="371">
        <f t="shared" si="198"/>
        <v>6.25E-2</v>
      </c>
      <c r="BJ129" s="371">
        <f t="shared" si="198"/>
        <v>6.25E-2</v>
      </c>
      <c r="BK129" s="371">
        <f t="shared" si="198"/>
        <v>6.25E-2</v>
      </c>
      <c r="BL129" s="371">
        <f t="shared" si="198"/>
        <v>6.25E-2</v>
      </c>
      <c r="BM129" s="371">
        <f t="shared" si="198"/>
        <v>6.25E-2</v>
      </c>
      <c r="BN129" s="371">
        <f t="shared" si="198"/>
        <v>0</v>
      </c>
      <c r="BO129" s="371">
        <f t="shared" si="198"/>
        <v>0</v>
      </c>
      <c r="BP129" s="371">
        <f t="shared" si="198"/>
        <v>6.25E-2</v>
      </c>
      <c r="BQ129" s="371">
        <f t="shared" si="198"/>
        <v>6.25E-2</v>
      </c>
      <c r="BR129" s="371">
        <f t="shared" si="198"/>
        <v>6.25E-2</v>
      </c>
      <c r="BS129" s="371">
        <f t="shared" si="198"/>
        <v>6.25E-2</v>
      </c>
      <c r="BT129" s="371">
        <f t="shared" si="198"/>
        <v>6.25E-2</v>
      </c>
      <c r="BU129" s="371">
        <f t="shared" si="198"/>
        <v>0</v>
      </c>
      <c r="BV129" s="371">
        <f t="shared" si="198"/>
        <v>0</v>
      </c>
      <c r="BW129" s="371">
        <f t="shared" si="198"/>
        <v>6.25E-2</v>
      </c>
      <c r="BX129" s="371">
        <f t="shared" si="198"/>
        <v>0</v>
      </c>
      <c r="BY129" s="371">
        <f t="shared" si="198"/>
        <v>0</v>
      </c>
      <c r="BZ129" s="371">
        <f t="shared" ref="BZ129:DJ129" si="199">BZ9-BY9</f>
        <v>6.25E-2</v>
      </c>
      <c r="CA129" s="371">
        <f t="shared" si="199"/>
        <v>6.25E-2</v>
      </c>
      <c r="CB129" s="371">
        <f t="shared" si="199"/>
        <v>0</v>
      </c>
      <c r="CC129" s="371">
        <f t="shared" si="199"/>
        <v>0</v>
      </c>
      <c r="CD129" s="371">
        <f t="shared" si="199"/>
        <v>6.25E-2</v>
      </c>
      <c r="CE129" s="371">
        <f t="shared" si="199"/>
        <v>6.25E-2</v>
      </c>
      <c r="CF129" s="371">
        <f t="shared" si="199"/>
        <v>6.25E-2</v>
      </c>
      <c r="CG129" s="371">
        <f t="shared" si="199"/>
        <v>6.25E-2</v>
      </c>
      <c r="CH129" s="371">
        <f t="shared" si="199"/>
        <v>6.25E-2</v>
      </c>
      <c r="CI129" s="371">
        <f t="shared" si="199"/>
        <v>0</v>
      </c>
      <c r="CJ129" s="371">
        <f t="shared" si="199"/>
        <v>0</v>
      </c>
      <c r="CK129" s="371">
        <f t="shared" si="199"/>
        <v>6.25E-2</v>
      </c>
      <c r="CL129" s="371">
        <f t="shared" si="199"/>
        <v>6.25E-2</v>
      </c>
      <c r="CM129" s="371">
        <f t="shared" si="199"/>
        <v>6.25E-2</v>
      </c>
      <c r="CN129" s="371">
        <f t="shared" si="199"/>
        <v>6.25E-2</v>
      </c>
      <c r="CO129" s="371">
        <f t="shared" si="199"/>
        <v>6.25E-2</v>
      </c>
      <c r="CP129" s="371">
        <f t="shared" si="199"/>
        <v>0</v>
      </c>
      <c r="CQ129" s="371">
        <f t="shared" si="199"/>
        <v>0</v>
      </c>
      <c r="CR129" s="371">
        <f t="shared" si="199"/>
        <v>6.25E-2</v>
      </c>
      <c r="CS129" s="371">
        <f t="shared" si="199"/>
        <v>6.25E-2</v>
      </c>
      <c r="CT129" s="371">
        <f t="shared" si="199"/>
        <v>6.25E-2</v>
      </c>
      <c r="CU129" s="371">
        <f t="shared" si="199"/>
        <v>6.25E-2</v>
      </c>
      <c r="CV129" s="371">
        <f t="shared" si="199"/>
        <v>6.25E-2</v>
      </c>
      <c r="CW129" s="371">
        <f t="shared" si="199"/>
        <v>0</v>
      </c>
      <c r="CX129" s="371">
        <f t="shared" si="199"/>
        <v>0</v>
      </c>
      <c r="CY129" s="371">
        <f t="shared" si="199"/>
        <v>6.25E-2</v>
      </c>
      <c r="CZ129" s="371">
        <f t="shared" si="199"/>
        <v>6.25E-2</v>
      </c>
      <c r="DA129" s="371">
        <f t="shared" si="199"/>
        <v>6.25E-2</v>
      </c>
      <c r="DB129" s="371">
        <f t="shared" si="199"/>
        <v>6.25E-2</v>
      </c>
      <c r="DC129" s="371">
        <f t="shared" si="199"/>
        <v>6.25E-2</v>
      </c>
      <c r="DD129" s="371">
        <f t="shared" si="199"/>
        <v>0</v>
      </c>
      <c r="DE129" s="371">
        <f t="shared" si="199"/>
        <v>0</v>
      </c>
      <c r="DF129" s="371">
        <f t="shared" si="199"/>
        <v>6.25E-2</v>
      </c>
      <c r="DG129" s="371">
        <f t="shared" si="199"/>
        <v>6.25E-2</v>
      </c>
      <c r="DH129" s="371">
        <f t="shared" si="199"/>
        <v>6.25E-2</v>
      </c>
      <c r="DI129" s="371">
        <f t="shared" si="199"/>
        <v>6.25E-2</v>
      </c>
      <c r="DJ129" s="371">
        <f t="shared" si="199"/>
        <v>6.25E-2</v>
      </c>
      <c r="DK129" s="371"/>
      <c r="DL129" s="371"/>
      <c r="DM129" s="371"/>
    </row>
    <row r="130" spans="1:117" outlineLevel="1">
      <c r="A130" s="827"/>
      <c r="B130" s="362" t="str">
        <f t="shared" si="178"/>
        <v>P59-Deploy &amp; Change CRMT</v>
      </c>
      <c r="C130" s="362" t="str">
        <f t="shared" si="179"/>
        <v>AO004511_YYY39</v>
      </c>
      <c r="D130" s="362" t="str">
        <f t="shared" si="180"/>
        <v>BOLLETTA_2.0</v>
      </c>
      <c r="E130" s="369">
        <f t="shared" si="181"/>
        <v>1</v>
      </c>
      <c r="F130" s="369">
        <f t="shared" si="181"/>
        <v>0</v>
      </c>
      <c r="G130" s="369">
        <f t="shared" si="181"/>
        <v>1</v>
      </c>
      <c r="H130" s="531">
        <f t="shared" si="181"/>
        <v>0</v>
      </c>
      <c r="I130" s="531">
        <f t="shared" si="181"/>
        <v>6.25E-2</v>
      </c>
      <c r="J130" s="531">
        <f t="shared" si="181"/>
        <v>6.25E-2</v>
      </c>
      <c r="K130" s="532">
        <f t="shared" si="181"/>
        <v>43271</v>
      </c>
      <c r="L130" s="532">
        <f t="shared" si="181"/>
        <v>43315</v>
      </c>
      <c r="N130" s="371">
        <f t="shared" ref="N130:AS130" si="200">N10-M10</f>
        <v>0</v>
      </c>
      <c r="O130" s="371">
        <f t="shared" si="200"/>
        <v>0</v>
      </c>
      <c r="P130" s="371">
        <f t="shared" si="200"/>
        <v>0</v>
      </c>
      <c r="Q130" s="371">
        <f t="shared" si="200"/>
        <v>0</v>
      </c>
      <c r="R130" s="371">
        <f t="shared" si="200"/>
        <v>0</v>
      </c>
      <c r="S130" s="371">
        <f t="shared" si="200"/>
        <v>0</v>
      </c>
      <c r="T130" s="371">
        <f t="shared" si="200"/>
        <v>0</v>
      </c>
      <c r="U130" s="371">
        <f t="shared" si="200"/>
        <v>0</v>
      </c>
      <c r="V130" s="371">
        <f t="shared" si="200"/>
        <v>0</v>
      </c>
      <c r="W130" s="371">
        <f t="shared" si="200"/>
        <v>0</v>
      </c>
      <c r="X130" s="371">
        <f t="shared" si="200"/>
        <v>0</v>
      </c>
      <c r="Y130" s="371">
        <f t="shared" si="200"/>
        <v>0</v>
      </c>
      <c r="Z130" s="371">
        <f t="shared" si="200"/>
        <v>0</v>
      </c>
      <c r="AA130" s="371">
        <f t="shared" si="200"/>
        <v>0</v>
      </c>
      <c r="AB130" s="371">
        <f t="shared" si="200"/>
        <v>0</v>
      </c>
      <c r="AC130" s="371">
        <f t="shared" si="200"/>
        <v>0</v>
      </c>
      <c r="AD130" s="371">
        <f t="shared" si="200"/>
        <v>0</v>
      </c>
      <c r="AE130" s="371">
        <f t="shared" si="200"/>
        <v>0</v>
      </c>
      <c r="AF130" s="371">
        <f t="shared" si="200"/>
        <v>0</v>
      </c>
      <c r="AG130" s="371">
        <f t="shared" si="200"/>
        <v>0</v>
      </c>
      <c r="AH130" s="371">
        <f t="shared" si="200"/>
        <v>0</v>
      </c>
      <c r="AI130" s="371">
        <f t="shared" si="200"/>
        <v>0</v>
      </c>
      <c r="AJ130" s="371">
        <f t="shared" si="200"/>
        <v>0</v>
      </c>
      <c r="AK130" s="371">
        <f t="shared" si="200"/>
        <v>6.25E-2</v>
      </c>
      <c r="AL130" s="371">
        <f t="shared" si="200"/>
        <v>0</v>
      </c>
      <c r="AM130" s="371">
        <f t="shared" si="200"/>
        <v>0</v>
      </c>
      <c r="AN130" s="371">
        <f t="shared" si="200"/>
        <v>6.25E-2</v>
      </c>
      <c r="AO130" s="371">
        <f t="shared" si="200"/>
        <v>0</v>
      </c>
      <c r="AP130" s="371">
        <f t="shared" si="200"/>
        <v>6.25E-2</v>
      </c>
      <c r="AQ130" s="371">
        <f t="shared" si="200"/>
        <v>6.25E-2</v>
      </c>
      <c r="AR130" s="371">
        <f t="shared" si="200"/>
        <v>6.25E-2</v>
      </c>
      <c r="AS130" s="371">
        <f t="shared" si="200"/>
        <v>0</v>
      </c>
      <c r="AT130" s="371">
        <f t="shared" ref="AT130:BY130" si="201">AT10-AS10</f>
        <v>0</v>
      </c>
      <c r="AU130" s="371">
        <f t="shared" si="201"/>
        <v>6.25E-2</v>
      </c>
      <c r="AV130" s="371">
        <f t="shared" si="201"/>
        <v>6.25E-2</v>
      </c>
      <c r="AW130" s="371">
        <f t="shared" si="201"/>
        <v>6.25E-2</v>
      </c>
      <c r="AX130" s="371">
        <f t="shared" si="201"/>
        <v>6.25E-2</v>
      </c>
      <c r="AY130" s="371">
        <f t="shared" si="201"/>
        <v>6.25E-2</v>
      </c>
      <c r="AZ130" s="371">
        <f t="shared" si="201"/>
        <v>0</v>
      </c>
      <c r="BA130" s="371">
        <f t="shared" si="201"/>
        <v>0</v>
      </c>
      <c r="BB130" s="371">
        <f t="shared" si="201"/>
        <v>6.25E-2</v>
      </c>
      <c r="BC130" s="371">
        <f t="shared" si="201"/>
        <v>6.25E-2</v>
      </c>
      <c r="BD130" s="371">
        <f t="shared" si="201"/>
        <v>6.25E-2</v>
      </c>
      <c r="BE130" s="371">
        <f t="shared" si="201"/>
        <v>6.25E-2</v>
      </c>
      <c r="BF130" s="371">
        <f t="shared" si="201"/>
        <v>6.25E-2</v>
      </c>
      <c r="BG130" s="371">
        <f t="shared" si="201"/>
        <v>0</v>
      </c>
      <c r="BH130" s="371">
        <f t="shared" si="201"/>
        <v>0</v>
      </c>
      <c r="BI130" s="371">
        <f t="shared" si="201"/>
        <v>6.25E-2</v>
      </c>
      <c r="BJ130" s="371">
        <f t="shared" si="201"/>
        <v>6.25E-2</v>
      </c>
      <c r="BK130" s="371">
        <f t="shared" si="201"/>
        <v>6.25E-2</v>
      </c>
      <c r="BL130" s="371">
        <f t="shared" si="201"/>
        <v>6.25E-2</v>
      </c>
      <c r="BM130" s="371">
        <f t="shared" si="201"/>
        <v>6.25E-2</v>
      </c>
      <c r="BN130" s="371">
        <f t="shared" si="201"/>
        <v>0</v>
      </c>
      <c r="BO130" s="371">
        <f t="shared" si="201"/>
        <v>0</v>
      </c>
      <c r="BP130" s="371">
        <f t="shared" si="201"/>
        <v>6.25E-2</v>
      </c>
      <c r="BQ130" s="371">
        <f t="shared" si="201"/>
        <v>6.25E-2</v>
      </c>
      <c r="BR130" s="371">
        <f t="shared" si="201"/>
        <v>6.25E-2</v>
      </c>
      <c r="BS130" s="371">
        <f t="shared" si="201"/>
        <v>6.25E-2</v>
      </c>
      <c r="BT130" s="371">
        <f t="shared" si="201"/>
        <v>6.25E-2</v>
      </c>
      <c r="BU130" s="371">
        <f t="shared" si="201"/>
        <v>0</v>
      </c>
      <c r="BV130" s="371">
        <f t="shared" si="201"/>
        <v>0</v>
      </c>
      <c r="BW130" s="371">
        <f t="shared" si="201"/>
        <v>6.25E-2</v>
      </c>
      <c r="BX130" s="371">
        <f t="shared" si="201"/>
        <v>0</v>
      </c>
      <c r="BY130" s="371">
        <f t="shared" si="201"/>
        <v>0</v>
      </c>
      <c r="BZ130" s="371">
        <f t="shared" ref="BZ130:DJ130" si="202">BZ10-BY10</f>
        <v>6.25E-2</v>
      </c>
      <c r="CA130" s="371">
        <f t="shared" si="202"/>
        <v>6.25E-2</v>
      </c>
      <c r="CB130" s="371">
        <f t="shared" si="202"/>
        <v>0</v>
      </c>
      <c r="CC130" s="371">
        <f t="shared" si="202"/>
        <v>0</v>
      </c>
      <c r="CD130" s="371">
        <f t="shared" si="202"/>
        <v>6.25E-2</v>
      </c>
      <c r="CE130" s="371">
        <f t="shared" si="202"/>
        <v>6.25E-2</v>
      </c>
      <c r="CF130" s="371">
        <f t="shared" si="202"/>
        <v>6.25E-2</v>
      </c>
      <c r="CG130" s="371">
        <f t="shared" si="202"/>
        <v>6.25E-2</v>
      </c>
      <c r="CH130" s="371">
        <f t="shared" si="202"/>
        <v>6.25E-2</v>
      </c>
      <c r="CI130" s="371">
        <f t="shared" si="202"/>
        <v>0</v>
      </c>
      <c r="CJ130" s="371">
        <f t="shared" si="202"/>
        <v>0</v>
      </c>
      <c r="CK130" s="371">
        <f t="shared" si="202"/>
        <v>6.25E-2</v>
      </c>
      <c r="CL130" s="371">
        <f t="shared" si="202"/>
        <v>6.25E-2</v>
      </c>
      <c r="CM130" s="371">
        <f t="shared" si="202"/>
        <v>6.25E-2</v>
      </c>
      <c r="CN130" s="371">
        <f t="shared" si="202"/>
        <v>6.25E-2</v>
      </c>
      <c r="CO130" s="371">
        <f t="shared" si="202"/>
        <v>6.25E-2</v>
      </c>
      <c r="CP130" s="371">
        <f t="shared" si="202"/>
        <v>0</v>
      </c>
      <c r="CQ130" s="371">
        <f t="shared" si="202"/>
        <v>0</v>
      </c>
      <c r="CR130" s="371">
        <f t="shared" si="202"/>
        <v>6.25E-2</v>
      </c>
      <c r="CS130" s="371">
        <f t="shared" si="202"/>
        <v>6.25E-2</v>
      </c>
      <c r="CT130" s="371">
        <f t="shared" si="202"/>
        <v>6.25E-2</v>
      </c>
      <c r="CU130" s="371">
        <f t="shared" si="202"/>
        <v>6.25E-2</v>
      </c>
      <c r="CV130" s="371">
        <f t="shared" si="202"/>
        <v>6.25E-2</v>
      </c>
      <c r="CW130" s="371">
        <f t="shared" si="202"/>
        <v>0</v>
      </c>
      <c r="CX130" s="371">
        <f t="shared" si="202"/>
        <v>0</v>
      </c>
      <c r="CY130" s="371">
        <f t="shared" si="202"/>
        <v>6.25E-2</v>
      </c>
      <c r="CZ130" s="371">
        <f t="shared" si="202"/>
        <v>6.25E-2</v>
      </c>
      <c r="DA130" s="371">
        <f t="shared" si="202"/>
        <v>6.25E-2</v>
      </c>
      <c r="DB130" s="371">
        <f t="shared" si="202"/>
        <v>6.25E-2</v>
      </c>
      <c r="DC130" s="371">
        <f t="shared" si="202"/>
        <v>6.25E-2</v>
      </c>
      <c r="DD130" s="371">
        <f t="shared" si="202"/>
        <v>0</v>
      </c>
      <c r="DE130" s="371">
        <f t="shared" si="202"/>
        <v>0</v>
      </c>
      <c r="DF130" s="371">
        <f t="shared" si="202"/>
        <v>6.25E-2</v>
      </c>
      <c r="DG130" s="371">
        <f t="shared" si="202"/>
        <v>6.25E-2</v>
      </c>
      <c r="DH130" s="371">
        <f t="shared" si="202"/>
        <v>6.25E-2</v>
      </c>
      <c r="DI130" s="371">
        <f t="shared" si="202"/>
        <v>6.25E-2</v>
      </c>
      <c r="DJ130" s="371">
        <f t="shared" si="202"/>
        <v>6.25E-2</v>
      </c>
      <c r="DK130" s="371"/>
      <c r="DL130" s="371"/>
      <c r="DM130" s="371"/>
    </row>
    <row r="131" spans="1:117" outlineLevel="1">
      <c r="A131" s="827"/>
      <c r="B131" s="362" t="str">
        <f t="shared" si="178"/>
        <v>P59-Deploy &amp; Change CRMT</v>
      </c>
      <c r="C131" s="362" t="str">
        <f t="shared" si="179"/>
        <v>AO004511_YYY40</v>
      </c>
      <c r="D131" s="362" t="str">
        <f t="shared" si="180"/>
        <v>DIMOSTRATO_PAGAMENTO</v>
      </c>
      <c r="E131" s="369">
        <f t="shared" si="181"/>
        <v>1</v>
      </c>
      <c r="F131" s="369">
        <f t="shared" si="181"/>
        <v>0</v>
      </c>
      <c r="G131" s="369">
        <f t="shared" si="181"/>
        <v>1</v>
      </c>
      <c r="H131" s="531">
        <f t="shared" si="181"/>
        <v>0</v>
      </c>
      <c r="I131" s="531">
        <f t="shared" si="181"/>
        <v>6.25E-2</v>
      </c>
      <c r="J131" s="531">
        <f t="shared" si="181"/>
        <v>6.25E-2</v>
      </c>
      <c r="K131" s="532">
        <f t="shared" si="181"/>
        <v>43271</v>
      </c>
      <c r="L131" s="532">
        <f t="shared" si="181"/>
        <v>43315</v>
      </c>
      <c r="N131" s="371">
        <f t="shared" ref="N131:AS131" si="203">N11-M11</f>
        <v>0</v>
      </c>
      <c r="O131" s="371">
        <f t="shared" si="203"/>
        <v>0</v>
      </c>
      <c r="P131" s="371">
        <f t="shared" si="203"/>
        <v>0</v>
      </c>
      <c r="Q131" s="371">
        <f t="shared" si="203"/>
        <v>0</v>
      </c>
      <c r="R131" s="371">
        <f t="shared" si="203"/>
        <v>0</v>
      </c>
      <c r="S131" s="371">
        <f t="shared" si="203"/>
        <v>0</v>
      </c>
      <c r="T131" s="371">
        <f t="shared" si="203"/>
        <v>0</v>
      </c>
      <c r="U131" s="371">
        <f t="shared" si="203"/>
        <v>0</v>
      </c>
      <c r="V131" s="371">
        <f t="shared" si="203"/>
        <v>0</v>
      </c>
      <c r="W131" s="371">
        <f t="shared" si="203"/>
        <v>0</v>
      </c>
      <c r="X131" s="371">
        <f t="shared" si="203"/>
        <v>0</v>
      </c>
      <c r="Y131" s="371">
        <f t="shared" si="203"/>
        <v>0</v>
      </c>
      <c r="Z131" s="371">
        <f t="shared" si="203"/>
        <v>0</v>
      </c>
      <c r="AA131" s="371">
        <f t="shared" si="203"/>
        <v>0</v>
      </c>
      <c r="AB131" s="371">
        <f t="shared" si="203"/>
        <v>0</v>
      </c>
      <c r="AC131" s="371">
        <f t="shared" si="203"/>
        <v>0</v>
      </c>
      <c r="AD131" s="371">
        <f t="shared" si="203"/>
        <v>0</v>
      </c>
      <c r="AE131" s="371">
        <f t="shared" si="203"/>
        <v>0</v>
      </c>
      <c r="AF131" s="371">
        <f t="shared" si="203"/>
        <v>0</v>
      </c>
      <c r="AG131" s="371">
        <f t="shared" si="203"/>
        <v>0</v>
      </c>
      <c r="AH131" s="371">
        <f t="shared" si="203"/>
        <v>0</v>
      </c>
      <c r="AI131" s="371">
        <f t="shared" si="203"/>
        <v>0</v>
      </c>
      <c r="AJ131" s="371">
        <f t="shared" si="203"/>
        <v>0</v>
      </c>
      <c r="AK131" s="371">
        <f t="shared" si="203"/>
        <v>6.25E-2</v>
      </c>
      <c r="AL131" s="371">
        <f t="shared" si="203"/>
        <v>0</v>
      </c>
      <c r="AM131" s="371">
        <f t="shared" si="203"/>
        <v>0</v>
      </c>
      <c r="AN131" s="371">
        <f t="shared" si="203"/>
        <v>6.25E-2</v>
      </c>
      <c r="AO131" s="371">
        <f t="shared" si="203"/>
        <v>0</v>
      </c>
      <c r="AP131" s="371">
        <f t="shared" si="203"/>
        <v>6.25E-2</v>
      </c>
      <c r="AQ131" s="371">
        <f t="shared" si="203"/>
        <v>6.25E-2</v>
      </c>
      <c r="AR131" s="371">
        <f t="shared" si="203"/>
        <v>6.25E-2</v>
      </c>
      <c r="AS131" s="371">
        <f t="shared" si="203"/>
        <v>0</v>
      </c>
      <c r="AT131" s="371">
        <f t="shared" ref="AT131:BY131" si="204">AT11-AS11</f>
        <v>0</v>
      </c>
      <c r="AU131" s="371">
        <f t="shared" si="204"/>
        <v>6.25E-2</v>
      </c>
      <c r="AV131" s="371">
        <f t="shared" si="204"/>
        <v>6.25E-2</v>
      </c>
      <c r="AW131" s="371">
        <f t="shared" si="204"/>
        <v>6.25E-2</v>
      </c>
      <c r="AX131" s="371">
        <f t="shared" si="204"/>
        <v>6.25E-2</v>
      </c>
      <c r="AY131" s="371">
        <f t="shared" si="204"/>
        <v>6.25E-2</v>
      </c>
      <c r="AZ131" s="371">
        <f t="shared" si="204"/>
        <v>0</v>
      </c>
      <c r="BA131" s="371">
        <f t="shared" si="204"/>
        <v>0</v>
      </c>
      <c r="BB131" s="371">
        <f t="shared" si="204"/>
        <v>6.25E-2</v>
      </c>
      <c r="BC131" s="371">
        <f t="shared" si="204"/>
        <v>6.25E-2</v>
      </c>
      <c r="BD131" s="371">
        <f t="shared" si="204"/>
        <v>6.25E-2</v>
      </c>
      <c r="BE131" s="371">
        <f t="shared" si="204"/>
        <v>6.25E-2</v>
      </c>
      <c r="BF131" s="371">
        <f t="shared" si="204"/>
        <v>6.25E-2</v>
      </c>
      <c r="BG131" s="371">
        <f t="shared" si="204"/>
        <v>0</v>
      </c>
      <c r="BH131" s="371">
        <f t="shared" si="204"/>
        <v>0</v>
      </c>
      <c r="BI131" s="371">
        <f t="shared" si="204"/>
        <v>6.25E-2</v>
      </c>
      <c r="BJ131" s="371">
        <f t="shared" si="204"/>
        <v>6.25E-2</v>
      </c>
      <c r="BK131" s="371">
        <f t="shared" si="204"/>
        <v>6.25E-2</v>
      </c>
      <c r="BL131" s="371">
        <f t="shared" si="204"/>
        <v>6.25E-2</v>
      </c>
      <c r="BM131" s="371">
        <f t="shared" si="204"/>
        <v>6.25E-2</v>
      </c>
      <c r="BN131" s="371">
        <f t="shared" si="204"/>
        <v>0</v>
      </c>
      <c r="BO131" s="371">
        <f t="shared" si="204"/>
        <v>0</v>
      </c>
      <c r="BP131" s="371">
        <f t="shared" si="204"/>
        <v>6.25E-2</v>
      </c>
      <c r="BQ131" s="371">
        <f t="shared" si="204"/>
        <v>6.25E-2</v>
      </c>
      <c r="BR131" s="371">
        <f t="shared" si="204"/>
        <v>6.25E-2</v>
      </c>
      <c r="BS131" s="371">
        <f t="shared" si="204"/>
        <v>6.25E-2</v>
      </c>
      <c r="BT131" s="371">
        <f t="shared" si="204"/>
        <v>6.25E-2</v>
      </c>
      <c r="BU131" s="371">
        <f t="shared" si="204"/>
        <v>0</v>
      </c>
      <c r="BV131" s="371">
        <f t="shared" si="204"/>
        <v>0</v>
      </c>
      <c r="BW131" s="371">
        <f t="shared" si="204"/>
        <v>6.25E-2</v>
      </c>
      <c r="BX131" s="371">
        <f t="shared" si="204"/>
        <v>0</v>
      </c>
      <c r="BY131" s="371">
        <f t="shared" si="204"/>
        <v>0</v>
      </c>
      <c r="BZ131" s="371">
        <f t="shared" ref="BZ131:DJ131" si="205">BZ11-BY11</f>
        <v>6.25E-2</v>
      </c>
      <c r="CA131" s="371">
        <f t="shared" si="205"/>
        <v>6.25E-2</v>
      </c>
      <c r="CB131" s="371">
        <f t="shared" si="205"/>
        <v>0</v>
      </c>
      <c r="CC131" s="371">
        <f t="shared" si="205"/>
        <v>0</v>
      </c>
      <c r="CD131" s="371">
        <f t="shared" si="205"/>
        <v>6.25E-2</v>
      </c>
      <c r="CE131" s="371">
        <f t="shared" si="205"/>
        <v>6.25E-2</v>
      </c>
      <c r="CF131" s="371">
        <f t="shared" si="205"/>
        <v>6.25E-2</v>
      </c>
      <c r="CG131" s="371">
        <f t="shared" si="205"/>
        <v>6.25E-2</v>
      </c>
      <c r="CH131" s="371">
        <f t="shared" si="205"/>
        <v>6.25E-2</v>
      </c>
      <c r="CI131" s="371">
        <f t="shared" si="205"/>
        <v>0</v>
      </c>
      <c r="CJ131" s="371">
        <f t="shared" si="205"/>
        <v>0</v>
      </c>
      <c r="CK131" s="371">
        <f t="shared" si="205"/>
        <v>6.25E-2</v>
      </c>
      <c r="CL131" s="371">
        <f t="shared" si="205"/>
        <v>6.25E-2</v>
      </c>
      <c r="CM131" s="371">
        <f t="shared" si="205"/>
        <v>6.25E-2</v>
      </c>
      <c r="CN131" s="371">
        <f t="shared" si="205"/>
        <v>6.25E-2</v>
      </c>
      <c r="CO131" s="371">
        <f t="shared" si="205"/>
        <v>6.25E-2</v>
      </c>
      <c r="CP131" s="371">
        <f t="shared" si="205"/>
        <v>0</v>
      </c>
      <c r="CQ131" s="371">
        <f t="shared" si="205"/>
        <v>0</v>
      </c>
      <c r="CR131" s="371">
        <f t="shared" si="205"/>
        <v>6.25E-2</v>
      </c>
      <c r="CS131" s="371">
        <f t="shared" si="205"/>
        <v>6.25E-2</v>
      </c>
      <c r="CT131" s="371">
        <f t="shared" si="205"/>
        <v>6.25E-2</v>
      </c>
      <c r="CU131" s="371">
        <f t="shared" si="205"/>
        <v>6.25E-2</v>
      </c>
      <c r="CV131" s="371">
        <f t="shared" si="205"/>
        <v>6.25E-2</v>
      </c>
      <c r="CW131" s="371">
        <f t="shared" si="205"/>
        <v>0</v>
      </c>
      <c r="CX131" s="371">
        <f t="shared" si="205"/>
        <v>0</v>
      </c>
      <c r="CY131" s="371">
        <f t="shared" si="205"/>
        <v>6.25E-2</v>
      </c>
      <c r="CZ131" s="371">
        <f t="shared" si="205"/>
        <v>6.25E-2</v>
      </c>
      <c r="DA131" s="371">
        <f t="shared" si="205"/>
        <v>6.25E-2</v>
      </c>
      <c r="DB131" s="371">
        <f t="shared" si="205"/>
        <v>6.25E-2</v>
      </c>
      <c r="DC131" s="371">
        <f t="shared" si="205"/>
        <v>6.25E-2</v>
      </c>
      <c r="DD131" s="371">
        <f t="shared" si="205"/>
        <v>0</v>
      </c>
      <c r="DE131" s="371">
        <f t="shared" si="205"/>
        <v>0</v>
      </c>
      <c r="DF131" s="371">
        <f t="shared" si="205"/>
        <v>6.25E-2</v>
      </c>
      <c r="DG131" s="371">
        <f t="shared" si="205"/>
        <v>6.25E-2</v>
      </c>
      <c r="DH131" s="371">
        <f t="shared" si="205"/>
        <v>6.25E-2</v>
      </c>
      <c r="DI131" s="371">
        <f t="shared" si="205"/>
        <v>6.25E-2</v>
      </c>
      <c r="DJ131" s="371">
        <f t="shared" si="205"/>
        <v>6.25E-2</v>
      </c>
      <c r="DK131" s="371"/>
      <c r="DL131" s="371"/>
      <c r="DM131" s="371"/>
    </row>
    <row r="132" spans="1:117" outlineLevel="1">
      <c r="A132" s="827"/>
      <c r="B132" s="362" t="str">
        <f t="shared" si="178"/>
        <v>P59-Deploy &amp; Change CRMT</v>
      </c>
      <c r="C132" s="362" t="str">
        <f t="shared" si="179"/>
        <v>AO004511_YYY50</v>
      </c>
      <c r="D132" s="362" t="str">
        <f t="shared" si="180"/>
        <v>Gestione VAS</v>
      </c>
      <c r="E132" s="369">
        <f t="shared" si="181"/>
        <v>3</v>
      </c>
      <c r="F132" s="369">
        <f t="shared" si="181"/>
        <v>0</v>
      </c>
      <c r="G132" s="369">
        <f t="shared" si="181"/>
        <v>3</v>
      </c>
      <c r="H132" s="531">
        <f t="shared" si="181"/>
        <v>0</v>
      </c>
      <c r="I132" s="531">
        <f t="shared" si="181"/>
        <v>0.1875</v>
      </c>
      <c r="J132" s="531">
        <f t="shared" si="181"/>
        <v>0.1875</v>
      </c>
      <c r="K132" s="532">
        <f t="shared" si="181"/>
        <v>43271</v>
      </c>
      <c r="L132" s="532">
        <f t="shared" si="181"/>
        <v>43315</v>
      </c>
      <c r="N132" s="371">
        <f t="shared" ref="N132:AS132" si="206">N12-M12</f>
        <v>0</v>
      </c>
      <c r="O132" s="371">
        <f t="shared" si="206"/>
        <v>0</v>
      </c>
      <c r="P132" s="371">
        <f t="shared" si="206"/>
        <v>0</v>
      </c>
      <c r="Q132" s="371">
        <f t="shared" si="206"/>
        <v>0</v>
      </c>
      <c r="R132" s="371">
        <f t="shared" si="206"/>
        <v>0</v>
      </c>
      <c r="S132" s="371">
        <f t="shared" si="206"/>
        <v>0</v>
      </c>
      <c r="T132" s="371">
        <f t="shared" si="206"/>
        <v>0</v>
      </c>
      <c r="U132" s="371">
        <f t="shared" si="206"/>
        <v>0</v>
      </c>
      <c r="V132" s="371">
        <f t="shared" si="206"/>
        <v>0</v>
      </c>
      <c r="W132" s="371">
        <f t="shared" si="206"/>
        <v>0</v>
      </c>
      <c r="X132" s="371">
        <f t="shared" si="206"/>
        <v>0</v>
      </c>
      <c r="Y132" s="371">
        <f t="shared" si="206"/>
        <v>0</v>
      </c>
      <c r="Z132" s="371">
        <f t="shared" si="206"/>
        <v>0</v>
      </c>
      <c r="AA132" s="371">
        <f t="shared" si="206"/>
        <v>0</v>
      </c>
      <c r="AB132" s="371">
        <f t="shared" si="206"/>
        <v>0</v>
      </c>
      <c r="AC132" s="371">
        <f t="shared" si="206"/>
        <v>0</v>
      </c>
      <c r="AD132" s="371">
        <f t="shared" si="206"/>
        <v>0</v>
      </c>
      <c r="AE132" s="371">
        <f t="shared" si="206"/>
        <v>0</v>
      </c>
      <c r="AF132" s="371">
        <f t="shared" si="206"/>
        <v>0</v>
      </c>
      <c r="AG132" s="371">
        <f t="shared" si="206"/>
        <v>0</v>
      </c>
      <c r="AH132" s="371">
        <f t="shared" si="206"/>
        <v>0</v>
      </c>
      <c r="AI132" s="371">
        <f t="shared" si="206"/>
        <v>0</v>
      </c>
      <c r="AJ132" s="371">
        <f t="shared" si="206"/>
        <v>0</v>
      </c>
      <c r="AK132" s="371">
        <f t="shared" si="206"/>
        <v>0.1875</v>
      </c>
      <c r="AL132" s="371">
        <f t="shared" si="206"/>
        <v>0</v>
      </c>
      <c r="AM132" s="371">
        <f t="shared" si="206"/>
        <v>0</v>
      </c>
      <c r="AN132" s="371">
        <f t="shared" si="206"/>
        <v>0.1875</v>
      </c>
      <c r="AO132" s="371">
        <f t="shared" si="206"/>
        <v>0</v>
      </c>
      <c r="AP132" s="371">
        <f t="shared" si="206"/>
        <v>0.1875</v>
      </c>
      <c r="AQ132" s="371">
        <f t="shared" si="206"/>
        <v>0.1875</v>
      </c>
      <c r="AR132" s="371">
        <f t="shared" si="206"/>
        <v>0.1875</v>
      </c>
      <c r="AS132" s="371">
        <f t="shared" si="206"/>
        <v>0</v>
      </c>
      <c r="AT132" s="371">
        <f t="shared" ref="AT132:BY132" si="207">AT12-AS12</f>
        <v>0</v>
      </c>
      <c r="AU132" s="371">
        <f t="shared" si="207"/>
        <v>0.1875</v>
      </c>
      <c r="AV132" s="371">
        <f t="shared" si="207"/>
        <v>0.1875</v>
      </c>
      <c r="AW132" s="371">
        <f t="shared" si="207"/>
        <v>0.1875</v>
      </c>
      <c r="AX132" s="371">
        <f t="shared" si="207"/>
        <v>0.1875</v>
      </c>
      <c r="AY132" s="371">
        <f t="shared" si="207"/>
        <v>0.1875</v>
      </c>
      <c r="AZ132" s="371">
        <f t="shared" si="207"/>
        <v>0</v>
      </c>
      <c r="BA132" s="371">
        <f t="shared" si="207"/>
        <v>0</v>
      </c>
      <c r="BB132" s="371">
        <f t="shared" si="207"/>
        <v>0.1875</v>
      </c>
      <c r="BC132" s="371">
        <f t="shared" si="207"/>
        <v>0.1875</v>
      </c>
      <c r="BD132" s="371">
        <f t="shared" si="207"/>
        <v>0.1875</v>
      </c>
      <c r="BE132" s="371">
        <f t="shared" si="207"/>
        <v>0.1875</v>
      </c>
      <c r="BF132" s="371">
        <f t="shared" si="207"/>
        <v>0.1875</v>
      </c>
      <c r="BG132" s="371">
        <f t="shared" si="207"/>
        <v>0</v>
      </c>
      <c r="BH132" s="371">
        <f t="shared" si="207"/>
        <v>0</v>
      </c>
      <c r="BI132" s="371">
        <f t="shared" si="207"/>
        <v>0.1875</v>
      </c>
      <c r="BJ132" s="371">
        <f t="shared" si="207"/>
        <v>0.1875</v>
      </c>
      <c r="BK132" s="371">
        <f t="shared" si="207"/>
        <v>0.1875</v>
      </c>
      <c r="BL132" s="371">
        <f t="shared" si="207"/>
        <v>0.1875</v>
      </c>
      <c r="BM132" s="371">
        <f t="shared" si="207"/>
        <v>0.1875</v>
      </c>
      <c r="BN132" s="371">
        <f t="shared" si="207"/>
        <v>0</v>
      </c>
      <c r="BO132" s="371">
        <f t="shared" si="207"/>
        <v>0</v>
      </c>
      <c r="BP132" s="371">
        <f t="shared" si="207"/>
        <v>0.1875</v>
      </c>
      <c r="BQ132" s="371">
        <f t="shared" si="207"/>
        <v>0.1875</v>
      </c>
      <c r="BR132" s="371">
        <f t="shared" si="207"/>
        <v>0.1875</v>
      </c>
      <c r="BS132" s="371">
        <f t="shared" si="207"/>
        <v>0.1875</v>
      </c>
      <c r="BT132" s="371">
        <f t="shared" si="207"/>
        <v>0.1875</v>
      </c>
      <c r="BU132" s="371">
        <f t="shared" si="207"/>
        <v>0</v>
      </c>
      <c r="BV132" s="371">
        <f t="shared" si="207"/>
        <v>0</v>
      </c>
      <c r="BW132" s="371">
        <f t="shared" si="207"/>
        <v>0.1875</v>
      </c>
      <c r="BX132" s="371">
        <f t="shared" si="207"/>
        <v>0</v>
      </c>
      <c r="BY132" s="371">
        <f t="shared" si="207"/>
        <v>0</v>
      </c>
      <c r="BZ132" s="371">
        <f t="shared" ref="BZ132:DJ132" si="208">BZ12-BY12</f>
        <v>0.1875</v>
      </c>
      <c r="CA132" s="371">
        <f t="shared" si="208"/>
        <v>0.1875</v>
      </c>
      <c r="CB132" s="371">
        <f t="shared" si="208"/>
        <v>0</v>
      </c>
      <c r="CC132" s="371">
        <f t="shared" si="208"/>
        <v>0</v>
      </c>
      <c r="CD132" s="371">
        <f t="shared" si="208"/>
        <v>0.1875</v>
      </c>
      <c r="CE132" s="371">
        <f t="shared" si="208"/>
        <v>0.1875</v>
      </c>
      <c r="CF132" s="371">
        <f t="shared" si="208"/>
        <v>0.1875</v>
      </c>
      <c r="CG132" s="371">
        <f t="shared" si="208"/>
        <v>0.1875</v>
      </c>
      <c r="CH132" s="371">
        <f t="shared" si="208"/>
        <v>0.1875</v>
      </c>
      <c r="CI132" s="371">
        <f t="shared" si="208"/>
        <v>0</v>
      </c>
      <c r="CJ132" s="371">
        <f t="shared" si="208"/>
        <v>0</v>
      </c>
      <c r="CK132" s="371">
        <f t="shared" si="208"/>
        <v>0.1875</v>
      </c>
      <c r="CL132" s="371">
        <f t="shared" si="208"/>
        <v>0.1875</v>
      </c>
      <c r="CM132" s="371">
        <f t="shared" si="208"/>
        <v>0.1875</v>
      </c>
      <c r="CN132" s="371">
        <f t="shared" si="208"/>
        <v>0.1875</v>
      </c>
      <c r="CO132" s="371">
        <f t="shared" si="208"/>
        <v>0.1875</v>
      </c>
      <c r="CP132" s="371">
        <f t="shared" si="208"/>
        <v>0</v>
      </c>
      <c r="CQ132" s="371">
        <f t="shared" si="208"/>
        <v>0</v>
      </c>
      <c r="CR132" s="371">
        <f t="shared" si="208"/>
        <v>0.1875</v>
      </c>
      <c r="CS132" s="371">
        <f t="shared" si="208"/>
        <v>0.1875</v>
      </c>
      <c r="CT132" s="371">
        <f t="shared" si="208"/>
        <v>0.1875</v>
      </c>
      <c r="CU132" s="371">
        <f t="shared" si="208"/>
        <v>0.1875</v>
      </c>
      <c r="CV132" s="371">
        <f t="shared" si="208"/>
        <v>0.1875</v>
      </c>
      <c r="CW132" s="371">
        <f t="shared" si="208"/>
        <v>0</v>
      </c>
      <c r="CX132" s="371">
        <f t="shared" si="208"/>
        <v>0</v>
      </c>
      <c r="CY132" s="371">
        <f t="shared" si="208"/>
        <v>0.1875</v>
      </c>
      <c r="CZ132" s="371">
        <f t="shared" si="208"/>
        <v>0.1875</v>
      </c>
      <c r="DA132" s="371">
        <f t="shared" si="208"/>
        <v>0.1875</v>
      </c>
      <c r="DB132" s="371">
        <f t="shared" si="208"/>
        <v>0.1875</v>
      </c>
      <c r="DC132" s="371">
        <f t="shared" si="208"/>
        <v>0.1875</v>
      </c>
      <c r="DD132" s="371">
        <f t="shared" si="208"/>
        <v>0</v>
      </c>
      <c r="DE132" s="371">
        <f t="shared" si="208"/>
        <v>0</v>
      </c>
      <c r="DF132" s="371">
        <f t="shared" si="208"/>
        <v>0.1875</v>
      </c>
      <c r="DG132" s="371">
        <f t="shared" si="208"/>
        <v>0.1875</v>
      </c>
      <c r="DH132" s="371">
        <f t="shared" si="208"/>
        <v>0.1875</v>
      </c>
      <c r="DI132" s="371">
        <f t="shared" si="208"/>
        <v>0.1875</v>
      </c>
      <c r="DJ132" s="371">
        <f t="shared" si="208"/>
        <v>0.1875</v>
      </c>
      <c r="DK132" s="371"/>
      <c r="DL132" s="371"/>
      <c r="DM132" s="371"/>
    </row>
    <row r="133" spans="1:117" outlineLevel="1">
      <c r="A133" s="827"/>
      <c r="B133" s="362" t="str">
        <f t="shared" si="178"/>
        <v>P59-Deploy &amp; Change CRMT</v>
      </c>
      <c r="C133" s="362" t="str">
        <f t="shared" si="179"/>
        <v>AO004511_YYY64</v>
      </c>
      <c r="D133" s="362" t="str">
        <f t="shared" si="180"/>
        <v>Piano di Rientro</v>
      </c>
      <c r="E133" s="369">
        <f t="shared" si="181"/>
        <v>1</v>
      </c>
      <c r="F133" s="369">
        <f t="shared" si="181"/>
        <v>0</v>
      </c>
      <c r="G133" s="369">
        <f t="shared" si="181"/>
        <v>1</v>
      </c>
      <c r="H133" s="531">
        <f t="shared" si="181"/>
        <v>0</v>
      </c>
      <c r="I133" s="531">
        <f t="shared" si="181"/>
        <v>6.25E-2</v>
      </c>
      <c r="J133" s="531">
        <f t="shared" si="181"/>
        <v>6.25E-2</v>
      </c>
      <c r="K133" s="532">
        <f t="shared" si="181"/>
        <v>43271</v>
      </c>
      <c r="L133" s="532">
        <f t="shared" si="181"/>
        <v>43315</v>
      </c>
      <c r="N133" s="371">
        <f t="shared" ref="N133:AS133" si="209">N13-M13</f>
        <v>0</v>
      </c>
      <c r="O133" s="371">
        <f t="shared" si="209"/>
        <v>0</v>
      </c>
      <c r="P133" s="371">
        <f t="shared" si="209"/>
        <v>0</v>
      </c>
      <c r="Q133" s="371">
        <f t="shared" si="209"/>
        <v>0</v>
      </c>
      <c r="R133" s="371">
        <f t="shared" si="209"/>
        <v>0</v>
      </c>
      <c r="S133" s="371">
        <f t="shared" si="209"/>
        <v>0</v>
      </c>
      <c r="T133" s="371">
        <f t="shared" si="209"/>
        <v>0</v>
      </c>
      <c r="U133" s="371">
        <f t="shared" si="209"/>
        <v>0</v>
      </c>
      <c r="V133" s="371">
        <f t="shared" si="209"/>
        <v>0</v>
      </c>
      <c r="W133" s="371">
        <f t="shared" si="209"/>
        <v>0</v>
      </c>
      <c r="X133" s="371">
        <f t="shared" si="209"/>
        <v>0</v>
      </c>
      <c r="Y133" s="371">
        <f t="shared" si="209"/>
        <v>0</v>
      </c>
      <c r="Z133" s="371">
        <f t="shared" si="209"/>
        <v>0</v>
      </c>
      <c r="AA133" s="371">
        <f t="shared" si="209"/>
        <v>0</v>
      </c>
      <c r="AB133" s="371">
        <f t="shared" si="209"/>
        <v>0</v>
      </c>
      <c r="AC133" s="371">
        <f t="shared" si="209"/>
        <v>0</v>
      </c>
      <c r="AD133" s="371">
        <f t="shared" si="209"/>
        <v>0</v>
      </c>
      <c r="AE133" s="371">
        <f t="shared" si="209"/>
        <v>0</v>
      </c>
      <c r="AF133" s="371">
        <f t="shared" si="209"/>
        <v>0</v>
      </c>
      <c r="AG133" s="371">
        <f t="shared" si="209"/>
        <v>0</v>
      </c>
      <c r="AH133" s="371">
        <f t="shared" si="209"/>
        <v>0</v>
      </c>
      <c r="AI133" s="371">
        <f t="shared" si="209"/>
        <v>0</v>
      </c>
      <c r="AJ133" s="371">
        <f t="shared" si="209"/>
        <v>0</v>
      </c>
      <c r="AK133" s="371">
        <f t="shared" si="209"/>
        <v>6.25E-2</v>
      </c>
      <c r="AL133" s="371">
        <f t="shared" si="209"/>
        <v>0</v>
      </c>
      <c r="AM133" s="371">
        <f t="shared" si="209"/>
        <v>0</v>
      </c>
      <c r="AN133" s="371">
        <f t="shared" si="209"/>
        <v>6.25E-2</v>
      </c>
      <c r="AO133" s="371">
        <f t="shared" si="209"/>
        <v>0</v>
      </c>
      <c r="AP133" s="371">
        <f t="shared" si="209"/>
        <v>6.25E-2</v>
      </c>
      <c r="AQ133" s="371">
        <f t="shared" si="209"/>
        <v>6.25E-2</v>
      </c>
      <c r="AR133" s="371">
        <f t="shared" si="209"/>
        <v>6.25E-2</v>
      </c>
      <c r="AS133" s="371">
        <f t="shared" si="209"/>
        <v>0</v>
      </c>
      <c r="AT133" s="371">
        <f t="shared" ref="AT133:BY133" si="210">AT13-AS13</f>
        <v>0</v>
      </c>
      <c r="AU133" s="371">
        <f t="shared" si="210"/>
        <v>6.25E-2</v>
      </c>
      <c r="AV133" s="371">
        <f t="shared" si="210"/>
        <v>6.25E-2</v>
      </c>
      <c r="AW133" s="371">
        <f t="shared" si="210"/>
        <v>6.25E-2</v>
      </c>
      <c r="AX133" s="371">
        <f t="shared" si="210"/>
        <v>6.25E-2</v>
      </c>
      <c r="AY133" s="371">
        <f t="shared" si="210"/>
        <v>6.25E-2</v>
      </c>
      <c r="AZ133" s="371">
        <f t="shared" si="210"/>
        <v>0</v>
      </c>
      <c r="BA133" s="371">
        <f t="shared" si="210"/>
        <v>0</v>
      </c>
      <c r="BB133" s="371">
        <f t="shared" si="210"/>
        <v>6.25E-2</v>
      </c>
      <c r="BC133" s="371">
        <f t="shared" si="210"/>
        <v>6.25E-2</v>
      </c>
      <c r="BD133" s="371">
        <f t="shared" si="210"/>
        <v>6.25E-2</v>
      </c>
      <c r="BE133" s="371">
        <f t="shared" si="210"/>
        <v>6.25E-2</v>
      </c>
      <c r="BF133" s="371">
        <f t="shared" si="210"/>
        <v>6.25E-2</v>
      </c>
      <c r="BG133" s="371">
        <f t="shared" si="210"/>
        <v>0</v>
      </c>
      <c r="BH133" s="371">
        <f t="shared" si="210"/>
        <v>0</v>
      </c>
      <c r="BI133" s="371">
        <f t="shared" si="210"/>
        <v>6.25E-2</v>
      </c>
      <c r="BJ133" s="371">
        <f t="shared" si="210"/>
        <v>6.25E-2</v>
      </c>
      <c r="BK133" s="371">
        <f t="shared" si="210"/>
        <v>6.25E-2</v>
      </c>
      <c r="BL133" s="371">
        <f t="shared" si="210"/>
        <v>6.25E-2</v>
      </c>
      <c r="BM133" s="371">
        <f t="shared" si="210"/>
        <v>6.25E-2</v>
      </c>
      <c r="BN133" s="371">
        <f t="shared" si="210"/>
        <v>0</v>
      </c>
      <c r="BO133" s="371">
        <f t="shared" si="210"/>
        <v>0</v>
      </c>
      <c r="BP133" s="371">
        <f t="shared" si="210"/>
        <v>6.25E-2</v>
      </c>
      <c r="BQ133" s="371">
        <f t="shared" si="210"/>
        <v>6.25E-2</v>
      </c>
      <c r="BR133" s="371">
        <f t="shared" si="210"/>
        <v>6.25E-2</v>
      </c>
      <c r="BS133" s="371">
        <f t="shared" si="210"/>
        <v>6.25E-2</v>
      </c>
      <c r="BT133" s="371">
        <f t="shared" si="210"/>
        <v>6.25E-2</v>
      </c>
      <c r="BU133" s="371">
        <f t="shared" si="210"/>
        <v>0</v>
      </c>
      <c r="BV133" s="371">
        <f t="shared" si="210"/>
        <v>0</v>
      </c>
      <c r="BW133" s="371">
        <f t="shared" si="210"/>
        <v>6.25E-2</v>
      </c>
      <c r="BX133" s="371">
        <f t="shared" si="210"/>
        <v>0</v>
      </c>
      <c r="BY133" s="371">
        <f t="shared" si="210"/>
        <v>0</v>
      </c>
      <c r="BZ133" s="371">
        <f t="shared" ref="BZ133:DJ133" si="211">BZ13-BY13</f>
        <v>6.25E-2</v>
      </c>
      <c r="CA133" s="371">
        <f t="shared" si="211"/>
        <v>6.25E-2</v>
      </c>
      <c r="CB133" s="371">
        <f t="shared" si="211"/>
        <v>0</v>
      </c>
      <c r="CC133" s="371">
        <f t="shared" si="211"/>
        <v>0</v>
      </c>
      <c r="CD133" s="371">
        <f t="shared" si="211"/>
        <v>6.25E-2</v>
      </c>
      <c r="CE133" s="371">
        <f t="shared" si="211"/>
        <v>6.25E-2</v>
      </c>
      <c r="CF133" s="371">
        <f t="shared" si="211"/>
        <v>6.25E-2</v>
      </c>
      <c r="CG133" s="371">
        <f t="shared" si="211"/>
        <v>6.25E-2</v>
      </c>
      <c r="CH133" s="371">
        <f t="shared" si="211"/>
        <v>6.25E-2</v>
      </c>
      <c r="CI133" s="371">
        <f t="shared" si="211"/>
        <v>0</v>
      </c>
      <c r="CJ133" s="371">
        <f t="shared" si="211"/>
        <v>0</v>
      </c>
      <c r="CK133" s="371">
        <f t="shared" si="211"/>
        <v>6.25E-2</v>
      </c>
      <c r="CL133" s="371">
        <f t="shared" si="211"/>
        <v>6.25E-2</v>
      </c>
      <c r="CM133" s="371">
        <f t="shared" si="211"/>
        <v>6.25E-2</v>
      </c>
      <c r="CN133" s="371">
        <f t="shared" si="211"/>
        <v>6.25E-2</v>
      </c>
      <c r="CO133" s="371">
        <f t="shared" si="211"/>
        <v>6.25E-2</v>
      </c>
      <c r="CP133" s="371">
        <f t="shared" si="211"/>
        <v>0</v>
      </c>
      <c r="CQ133" s="371">
        <f t="shared" si="211"/>
        <v>0</v>
      </c>
      <c r="CR133" s="371">
        <f t="shared" si="211"/>
        <v>6.25E-2</v>
      </c>
      <c r="CS133" s="371">
        <f t="shared" si="211"/>
        <v>6.25E-2</v>
      </c>
      <c r="CT133" s="371">
        <f t="shared" si="211"/>
        <v>6.25E-2</v>
      </c>
      <c r="CU133" s="371">
        <f t="shared" si="211"/>
        <v>6.25E-2</v>
      </c>
      <c r="CV133" s="371">
        <f t="shared" si="211"/>
        <v>6.25E-2</v>
      </c>
      <c r="CW133" s="371">
        <f t="shared" si="211"/>
        <v>0</v>
      </c>
      <c r="CX133" s="371">
        <f t="shared" si="211"/>
        <v>0</v>
      </c>
      <c r="CY133" s="371">
        <f t="shared" si="211"/>
        <v>6.25E-2</v>
      </c>
      <c r="CZ133" s="371">
        <f t="shared" si="211"/>
        <v>6.25E-2</v>
      </c>
      <c r="DA133" s="371">
        <f t="shared" si="211"/>
        <v>6.25E-2</v>
      </c>
      <c r="DB133" s="371">
        <f t="shared" si="211"/>
        <v>6.25E-2</v>
      </c>
      <c r="DC133" s="371">
        <f t="shared" si="211"/>
        <v>6.25E-2</v>
      </c>
      <c r="DD133" s="371">
        <f t="shared" si="211"/>
        <v>0</v>
      </c>
      <c r="DE133" s="371">
        <f t="shared" si="211"/>
        <v>0</v>
      </c>
      <c r="DF133" s="371">
        <f t="shared" si="211"/>
        <v>6.25E-2</v>
      </c>
      <c r="DG133" s="371">
        <f t="shared" si="211"/>
        <v>6.25E-2</v>
      </c>
      <c r="DH133" s="371">
        <f t="shared" si="211"/>
        <v>6.25E-2</v>
      </c>
      <c r="DI133" s="371">
        <f t="shared" si="211"/>
        <v>6.25E-2</v>
      </c>
      <c r="DJ133" s="371">
        <f t="shared" si="211"/>
        <v>6.25E-2</v>
      </c>
      <c r="DK133" s="371"/>
      <c r="DL133" s="371"/>
      <c r="DM133" s="371"/>
    </row>
    <row r="134" spans="1:117" outlineLevel="1">
      <c r="A134" s="827"/>
      <c r="B134" s="362" t="str">
        <f t="shared" si="178"/>
        <v>P59-Deploy &amp; Change CRMT</v>
      </c>
      <c r="C134" s="362" t="str">
        <f t="shared" si="179"/>
        <v>AO004511_YYY66</v>
      </c>
      <c r="D134" s="362" t="str">
        <f t="shared" si="180"/>
        <v>Copia_Documenti</v>
      </c>
      <c r="E134" s="369">
        <f t="shared" si="181"/>
        <v>1</v>
      </c>
      <c r="F134" s="369">
        <f t="shared" si="181"/>
        <v>0</v>
      </c>
      <c r="G134" s="369">
        <f t="shared" si="181"/>
        <v>1</v>
      </c>
      <c r="H134" s="531">
        <f t="shared" si="181"/>
        <v>0</v>
      </c>
      <c r="I134" s="531">
        <f t="shared" si="181"/>
        <v>6.25E-2</v>
      </c>
      <c r="J134" s="531">
        <f t="shared" si="181"/>
        <v>6.25E-2</v>
      </c>
      <c r="K134" s="532">
        <f t="shared" si="181"/>
        <v>43271</v>
      </c>
      <c r="L134" s="532">
        <f t="shared" si="181"/>
        <v>43315</v>
      </c>
      <c r="N134" s="371">
        <f t="shared" ref="N134:AS134" si="212">N14-M14</f>
        <v>0</v>
      </c>
      <c r="O134" s="371">
        <f t="shared" si="212"/>
        <v>0</v>
      </c>
      <c r="P134" s="371">
        <f t="shared" si="212"/>
        <v>0</v>
      </c>
      <c r="Q134" s="371">
        <f t="shared" si="212"/>
        <v>0</v>
      </c>
      <c r="R134" s="371">
        <f t="shared" si="212"/>
        <v>0</v>
      </c>
      <c r="S134" s="371">
        <f t="shared" si="212"/>
        <v>0</v>
      </c>
      <c r="T134" s="371">
        <f t="shared" si="212"/>
        <v>0</v>
      </c>
      <c r="U134" s="371">
        <f t="shared" si="212"/>
        <v>0</v>
      </c>
      <c r="V134" s="371">
        <f t="shared" si="212"/>
        <v>0</v>
      </c>
      <c r="W134" s="371">
        <f t="shared" si="212"/>
        <v>0</v>
      </c>
      <c r="X134" s="371">
        <f t="shared" si="212"/>
        <v>0</v>
      </c>
      <c r="Y134" s="371">
        <f t="shared" si="212"/>
        <v>0</v>
      </c>
      <c r="Z134" s="371">
        <f t="shared" si="212"/>
        <v>0</v>
      </c>
      <c r="AA134" s="371">
        <f t="shared" si="212"/>
        <v>0</v>
      </c>
      <c r="AB134" s="371">
        <f t="shared" si="212"/>
        <v>0</v>
      </c>
      <c r="AC134" s="371">
        <f t="shared" si="212"/>
        <v>0</v>
      </c>
      <c r="AD134" s="371">
        <f t="shared" si="212"/>
        <v>0</v>
      </c>
      <c r="AE134" s="371">
        <f t="shared" si="212"/>
        <v>0</v>
      </c>
      <c r="AF134" s="371">
        <f t="shared" si="212"/>
        <v>0</v>
      </c>
      <c r="AG134" s="371">
        <f t="shared" si="212"/>
        <v>0</v>
      </c>
      <c r="AH134" s="371">
        <f t="shared" si="212"/>
        <v>0</v>
      </c>
      <c r="AI134" s="371">
        <f t="shared" si="212"/>
        <v>0</v>
      </c>
      <c r="AJ134" s="371">
        <f t="shared" si="212"/>
        <v>0</v>
      </c>
      <c r="AK134" s="371">
        <f t="shared" si="212"/>
        <v>6.25E-2</v>
      </c>
      <c r="AL134" s="371">
        <f t="shared" si="212"/>
        <v>0</v>
      </c>
      <c r="AM134" s="371">
        <f t="shared" si="212"/>
        <v>0</v>
      </c>
      <c r="AN134" s="371">
        <f t="shared" si="212"/>
        <v>6.25E-2</v>
      </c>
      <c r="AO134" s="371">
        <f t="shared" si="212"/>
        <v>0</v>
      </c>
      <c r="AP134" s="371">
        <f t="shared" si="212"/>
        <v>6.25E-2</v>
      </c>
      <c r="AQ134" s="371">
        <f t="shared" si="212"/>
        <v>6.25E-2</v>
      </c>
      <c r="AR134" s="371">
        <f t="shared" si="212"/>
        <v>6.25E-2</v>
      </c>
      <c r="AS134" s="371">
        <f t="shared" si="212"/>
        <v>0</v>
      </c>
      <c r="AT134" s="371">
        <f t="shared" ref="AT134:BY134" si="213">AT14-AS14</f>
        <v>0</v>
      </c>
      <c r="AU134" s="371">
        <f t="shared" si="213"/>
        <v>6.25E-2</v>
      </c>
      <c r="AV134" s="371">
        <f t="shared" si="213"/>
        <v>6.25E-2</v>
      </c>
      <c r="AW134" s="371">
        <f t="shared" si="213"/>
        <v>6.25E-2</v>
      </c>
      <c r="AX134" s="371">
        <f t="shared" si="213"/>
        <v>6.25E-2</v>
      </c>
      <c r="AY134" s="371">
        <f t="shared" si="213"/>
        <v>6.25E-2</v>
      </c>
      <c r="AZ134" s="371">
        <f t="shared" si="213"/>
        <v>0</v>
      </c>
      <c r="BA134" s="371">
        <f t="shared" si="213"/>
        <v>0</v>
      </c>
      <c r="BB134" s="371">
        <f t="shared" si="213"/>
        <v>6.25E-2</v>
      </c>
      <c r="BC134" s="371">
        <f t="shared" si="213"/>
        <v>6.25E-2</v>
      </c>
      <c r="BD134" s="371">
        <f t="shared" si="213"/>
        <v>6.25E-2</v>
      </c>
      <c r="BE134" s="371">
        <f t="shared" si="213"/>
        <v>6.25E-2</v>
      </c>
      <c r="BF134" s="371">
        <f t="shared" si="213"/>
        <v>6.25E-2</v>
      </c>
      <c r="BG134" s="371">
        <f t="shared" si="213"/>
        <v>0</v>
      </c>
      <c r="BH134" s="371">
        <f t="shared" si="213"/>
        <v>0</v>
      </c>
      <c r="BI134" s="371">
        <f t="shared" si="213"/>
        <v>6.25E-2</v>
      </c>
      <c r="BJ134" s="371">
        <f t="shared" si="213"/>
        <v>6.25E-2</v>
      </c>
      <c r="BK134" s="371">
        <f t="shared" si="213"/>
        <v>6.25E-2</v>
      </c>
      <c r="BL134" s="371">
        <f t="shared" si="213"/>
        <v>6.25E-2</v>
      </c>
      <c r="BM134" s="371">
        <f t="shared" si="213"/>
        <v>6.25E-2</v>
      </c>
      <c r="BN134" s="371">
        <f t="shared" si="213"/>
        <v>0</v>
      </c>
      <c r="BO134" s="371">
        <f t="shared" si="213"/>
        <v>0</v>
      </c>
      <c r="BP134" s="371">
        <f t="shared" si="213"/>
        <v>6.25E-2</v>
      </c>
      <c r="BQ134" s="371">
        <f t="shared" si="213"/>
        <v>6.25E-2</v>
      </c>
      <c r="BR134" s="371">
        <f t="shared" si="213"/>
        <v>6.25E-2</v>
      </c>
      <c r="BS134" s="371">
        <f t="shared" si="213"/>
        <v>6.25E-2</v>
      </c>
      <c r="BT134" s="371">
        <f t="shared" si="213"/>
        <v>6.25E-2</v>
      </c>
      <c r="BU134" s="371">
        <f t="shared" si="213"/>
        <v>0</v>
      </c>
      <c r="BV134" s="371">
        <f t="shared" si="213"/>
        <v>0</v>
      </c>
      <c r="BW134" s="371">
        <f t="shared" si="213"/>
        <v>6.25E-2</v>
      </c>
      <c r="BX134" s="371">
        <f t="shared" si="213"/>
        <v>0</v>
      </c>
      <c r="BY134" s="371">
        <f t="shared" si="213"/>
        <v>0</v>
      </c>
      <c r="BZ134" s="371">
        <f t="shared" ref="BZ134:DJ134" si="214">BZ14-BY14</f>
        <v>6.25E-2</v>
      </c>
      <c r="CA134" s="371">
        <f t="shared" si="214"/>
        <v>6.25E-2</v>
      </c>
      <c r="CB134" s="371">
        <f t="shared" si="214"/>
        <v>0</v>
      </c>
      <c r="CC134" s="371">
        <f t="shared" si="214"/>
        <v>0</v>
      </c>
      <c r="CD134" s="371">
        <f t="shared" si="214"/>
        <v>6.25E-2</v>
      </c>
      <c r="CE134" s="371">
        <f t="shared" si="214"/>
        <v>6.25E-2</v>
      </c>
      <c r="CF134" s="371">
        <f t="shared" si="214"/>
        <v>6.25E-2</v>
      </c>
      <c r="CG134" s="371">
        <f t="shared" si="214"/>
        <v>6.25E-2</v>
      </c>
      <c r="CH134" s="371">
        <f t="shared" si="214"/>
        <v>6.25E-2</v>
      </c>
      <c r="CI134" s="371">
        <f t="shared" si="214"/>
        <v>0</v>
      </c>
      <c r="CJ134" s="371">
        <f t="shared" si="214"/>
        <v>0</v>
      </c>
      <c r="CK134" s="371">
        <f t="shared" si="214"/>
        <v>6.25E-2</v>
      </c>
      <c r="CL134" s="371">
        <f t="shared" si="214"/>
        <v>6.25E-2</v>
      </c>
      <c r="CM134" s="371">
        <f t="shared" si="214"/>
        <v>6.25E-2</v>
      </c>
      <c r="CN134" s="371">
        <f t="shared" si="214"/>
        <v>6.25E-2</v>
      </c>
      <c r="CO134" s="371">
        <f t="shared" si="214"/>
        <v>6.25E-2</v>
      </c>
      <c r="CP134" s="371">
        <f t="shared" si="214"/>
        <v>0</v>
      </c>
      <c r="CQ134" s="371">
        <f t="shared" si="214"/>
        <v>0</v>
      </c>
      <c r="CR134" s="371">
        <f t="shared" si="214"/>
        <v>6.25E-2</v>
      </c>
      <c r="CS134" s="371">
        <f t="shared" si="214"/>
        <v>6.25E-2</v>
      </c>
      <c r="CT134" s="371">
        <f t="shared" si="214"/>
        <v>6.25E-2</v>
      </c>
      <c r="CU134" s="371">
        <f t="shared" si="214"/>
        <v>6.25E-2</v>
      </c>
      <c r="CV134" s="371">
        <f t="shared" si="214"/>
        <v>6.25E-2</v>
      </c>
      <c r="CW134" s="371">
        <f t="shared" si="214"/>
        <v>0</v>
      </c>
      <c r="CX134" s="371">
        <f t="shared" si="214"/>
        <v>0</v>
      </c>
      <c r="CY134" s="371">
        <f t="shared" si="214"/>
        <v>6.25E-2</v>
      </c>
      <c r="CZ134" s="371">
        <f t="shared" si="214"/>
        <v>6.25E-2</v>
      </c>
      <c r="DA134" s="371">
        <f t="shared" si="214"/>
        <v>6.25E-2</v>
      </c>
      <c r="DB134" s="371">
        <f t="shared" si="214"/>
        <v>6.25E-2</v>
      </c>
      <c r="DC134" s="371">
        <f t="shared" si="214"/>
        <v>6.25E-2</v>
      </c>
      <c r="DD134" s="371">
        <f t="shared" si="214"/>
        <v>0</v>
      </c>
      <c r="DE134" s="371">
        <f t="shared" si="214"/>
        <v>0</v>
      </c>
      <c r="DF134" s="371">
        <f t="shared" si="214"/>
        <v>6.25E-2</v>
      </c>
      <c r="DG134" s="371">
        <f t="shared" si="214"/>
        <v>6.25E-2</v>
      </c>
      <c r="DH134" s="371">
        <f t="shared" si="214"/>
        <v>6.25E-2</v>
      </c>
      <c r="DI134" s="371">
        <f t="shared" si="214"/>
        <v>6.25E-2</v>
      </c>
      <c r="DJ134" s="371">
        <f t="shared" si="214"/>
        <v>6.25E-2</v>
      </c>
      <c r="DK134" s="371"/>
      <c r="DL134" s="371"/>
      <c r="DM134" s="371"/>
    </row>
    <row r="135" spans="1:117" outlineLevel="1">
      <c r="A135" s="827"/>
      <c r="B135" s="362" t="str">
        <f t="shared" si="178"/>
        <v>P59-Deploy &amp; Change CRMT</v>
      </c>
      <c r="C135" s="362" t="str">
        <f t="shared" si="179"/>
        <v>AO004511_YYY68</v>
      </c>
      <c r="D135" s="362" t="str">
        <f t="shared" si="180"/>
        <v>Subentro</v>
      </c>
      <c r="E135" s="369">
        <f t="shared" si="181"/>
        <v>1</v>
      </c>
      <c r="F135" s="369">
        <f t="shared" si="181"/>
        <v>0</v>
      </c>
      <c r="G135" s="369">
        <f t="shared" si="181"/>
        <v>1</v>
      </c>
      <c r="H135" s="531">
        <f t="shared" si="181"/>
        <v>0</v>
      </c>
      <c r="I135" s="531">
        <f t="shared" si="181"/>
        <v>6.25E-2</v>
      </c>
      <c r="J135" s="531">
        <f t="shared" si="181"/>
        <v>6.25E-2</v>
      </c>
      <c r="K135" s="532">
        <f t="shared" si="181"/>
        <v>43271</v>
      </c>
      <c r="L135" s="532">
        <f t="shared" si="181"/>
        <v>43315</v>
      </c>
      <c r="N135" s="371">
        <f t="shared" ref="N135:AS135" si="215">N15-M15</f>
        <v>0</v>
      </c>
      <c r="O135" s="371">
        <f t="shared" si="215"/>
        <v>0</v>
      </c>
      <c r="P135" s="371">
        <f t="shared" si="215"/>
        <v>0</v>
      </c>
      <c r="Q135" s="371">
        <f t="shared" si="215"/>
        <v>0</v>
      </c>
      <c r="R135" s="371">
        <f t="shared" si="215"/>
        <v>0</v>
      </c>
      <c r="S135" s="371">
        <f t="shared" si="215"/>
        <v>0</v>
      </c>
      <c r="T135" s="371">
        <f t="shared" si="215"/>
        <v>0</v>
      </c>
      <c r="U135" s="371">
        <f t="shared" si="215"/>
        <v>0</v>
      </c>
      <c r="V135" s="371">
        <f t="shared" si="215"/>
        <v>0</v>
      </c>
      <c r="W135" s="371">
        <f t="shared" si="215"/>
        <v>0</v>
      </c>
      <c r="X135" s="371">
        <f t="shared" si="215"/>
        <v>0</v>
      </c>
      <c r="Y135" s="371">
        <f t="shared" si="215"/>
        <v>0</v>
      </c>
      <c r="Z135" s="371">
        <f t="shared" si="215"/>
        <v>0</v>
      </c>
      <c r="AA135" s="371">
        <f t="shared" si="215"/>
        <v>0</v>
      </c>
      <c r="AB135" s="371">
        <f t="shared" si="215"/>
        <v>0</v>
      </c>
      <c r="AC135" s="371">
        <f t="shared" si="215"/>
        <v>0</v>
      </c>
      <c r="AD135" s="371">
        <f t="shared" si="215"/>
        <v>0</v>
      </c>
      <c r="AE135" s="371">
        <f t="shared" si="215"/>
        <v>0</v>
      </c>
      <c r="AF135" s="371">
        <f t="shared" si="215"/>
        <v>0</v>
      </c>
      <c r="AG135" s="371">
        <f t="shared" si="215"/>
        <v>0</v>
      </c>
      <c r="AH135" s="371">
        <f t="shared" si="215"/>
        <v>0</v>
      </c>
      <c r="AI135" s="371">
        <f t="shared" si="215"/>
        <v>0</v>
      </c>
      <c r="AJ135" s="371">
        <f t="shared" si="215"/>
        <v>0</v>
      </c>
      <c r="AK135" s="371">
        <f t="shared" si="215"/>
        <v>6.25E-2</v>
      </c>
      <c r="AL135" s="371">
        <f t="shared" si="215"/>
        <v>0</v>
      </c>
      <c r="AM135" s="371">
        <f t="shared" si="215"/>
        <v>0</v>
      </c>
      <c r="AN135" s="371">
        <f t="shared" si="215"/>
        <v>6.25E-2</v>
      </c>
      <c r="AO135" s="371">
        <f t="shared" si="215"/>
        <v>0</v>
      </c>
      <c r="AP135" s="371">
        <f t="shared" si="215"/>
        <v>6.25E-2</v>
      </c>
      <c r="AQ135" s="371">
        <f t="shared" si="215"/>
        <v>6.25E-2</v>
      </c>
      <c r="AR135" s="371">
        <f t="shared" si="215"/>
        <v>6.25E-2</v>
      </c>
      <c r="AS135" s="371">
        <f t="shared" si="215"/>
        <v>0</v>
      </c>
      <c r="AT135" s="371">
        <f t="shared" ref="AT135:BY135" si="216">AT15-AS15</f>
        <v>0</v>
      </c>
      <c r="AU135" s="371">
        <f t="shared" si="216"/>
        <v>6.25E-2</v>
      </c>
      <c r="AV135" s="371">
        <f t="shared" si="216"/>
        <v>6.25E-2</v>
      </c>
      <c r="AW135" s="371">
        <f t="shared" si="216"/>
        <v>6.25E-2</v>
      </c>
      <c r="AX135" s="371">
        <f t="shared" si="216"/>
        <v>6.25E-2</v>
      </c>
      <c r="AY135" s="371">
        <f t="shared" si="216"/>
        <v>6.25E-2</v>
      </c>
      <c r="AZ135" s="371">
        <f t="shared" si="216"/>
        <v>0</v>
      </c>
      <c r="BA135" s="371">
        <f t="shared" si="216"/>
        <v>0</v>
      </c>
      <c r="BB135" s="371">
        <f t="shared" si="216"/>
        <v>6.25E-2</v>
      </c>
      <c r="BC135" s="371">
        <f t="shared" si="216"/>
        <v>6.25E-2</v>
      </c>
      <c r="BD135" s="371">
        <f t="shared" si="216"/>
        <v>6.25E-2</v>
      </c>
      <c r="BE135" s="371">
        <f t="shared" si="216"/>
        <v>6.25E-2</v>
      </c>
      <c r="BF135" s="371">
        <f t="shared" si="216"/>
        <v>6.25E-2</v>
      </c>
      <c r="BG135" s="371">
        <f t="shared" si="216"/>
        <v>0</v>
      </c>
      <c r="BH135" s="371">
        <f t="shared" si="216"/>
        <v>0</v>
      </c>
      <c r="BI135" s="371">
        <f t="shared" si="216"/>
        <v>6.25E-2</v>
      </c>
      <c r="BJ135" s="371">
        <f t="shared" si="216"/>
        <v>6.25E-2</v>
      </c>
      <c r="BK135" s="371">
        <f t="shared" si="216"/>
        <v>6.25E-2</v>
      </c>
      <c r="BL135" s="371">
        <f t="shared" si="216"/>
        <v>6.25E-2</v>
      </c>
      <c r="BM135" s="371">
        <f t="shared" si="216"/>
        <v>6.25E-2</v>
      </c>
      <c r="BN135" s="371">
        <f t="shared" si="216"/>
        <v>0</v>
      </c>
      <c r="BO135" s="371">
        <f t="shared" si="216"/>
        <v>0</v>
      </c>
      <c r="BP135" s="371">
        <f t="shared" si="216"/>
        <v>6.25E-2</v>
      </c>
      <c r="BQ135" s="371">
        <f t="shared" si="216"/>
        <v>6.25E-2</v>
      </c>
      <c r="BR135" s="371">
        <f t="shared" si="216"/>
        <v>6.25E-2</v>
      </c>
      <c r="BS135" s="371">
        <f t="shared" si="216"/>
        <v>6.25E-2</v>
      </c>
      <c r="BT135" s="371">
        <f t="shared" si="216"/>
        <v>6.25E-2</v>
      </c>
      <c r="BU135" s="371">
        <f t="shared" si="216"/>
        <v>0</v>
      </c>
      <c r="BV135" s="371">
        <f t="shared" si="216"/>
        <v>0</v>
      </c>
      <c r="BW135" s="371">
        <f t="shared" si="216"/>
        <v>6.25E-2</v>
      </c>
      <c r="BX135" s="371">
        <f t="shared" si="216"/>
        <v>0</v>
      </c>
      <c r="BY135" s="371">
        <f t="shared" si="216"/>
        <v>0</v>
      </c>
      <c r="BZ135" s="371">
        <f t="shared" ref="BZ135:DJ135" si="217">BZ15-BY15</f>
        <v>6.25E-2</v>
      </c>
      <c r="CA135" s="371">
        <f t="shared" si="217"/>
        <v>6.25E-2</v>
      </c>
      <c r="CB135" s="371">
        <f t="shared" si="217"/>
        <v>0</v>
      </c>
      <c r="CC135" s="371">
        <f t="shared" si="217"/>
        <v>0</v>
      </c>
      <c r="CD135" s="371">
        <f t="shared" si="217"/>
        <v>6.25E-2</v>
      </c>
      <c r="CE135" s="371">
        <f t="shared" si="217"/>
        <v>6.25E-2</v>
      </c>
      <c r="CF135" s="371">
        <f t="shared" si="217"/>
        <v>6.25E-2</v>
      </c>
      <c r="CG135" s="371">
        <f t="shared" si="217"/>
        <v>6.25E-2</v>
      </c>
      <c r="CH135" s="371">
        <f t="shared" si="217"/>
        <v>6.25E-2</v>
      </c>
      <c r="CI135" s="371">
        <f t="shared" si="217"/>
        <v>0</v>
      </c>
      <c r="CJ135" s="371">
        <f t="shared" si="217"/>
        <v>0</v>
      </c>
      <c r="CK135" s="371">
        <f t="shared" si="217"/>
        <v>6.25E-2</v>
      </c>
      <c r="CL135" s="371">
        <f t="shared" si="217"/>
        <v>6.25E-2</v>
      </c>
      <c r="CM135" s="371">
        <f t="shared" si="217"/>
        <v>6.25E-2</v>
      </c>
      <c r="CN135" s="371">
        <f t="shared" si="217"/>
        <v>6.25E-2</v>
      </c>
      <c r="CO135" s="371">
        <f t="shared" si="217"/>
        <v>6.25E-2</v>
      </c>
      <c r="CP135" s="371">
        <f t="shared" si="217"/>
        <v>0</v>
      </c>
      <c r="CQ135" s="371">
        <f t="shared" si="217"/>
        <v>0</v>
      </c>
      <c r="CR135" s="371">
        <f t="shared" si="217"/>
        <v>6.25E-2</v>
      </c>
      <c r="CS135" s="371">
        <f t="shared" si="217"/>
        <v>6.25E-2</v>
      </c>
      <c r="CT135" s="371">
        <f t="shared" si="217"/>
        <v>6.25E-2</v>
      </c>
      <c r="CU135" s="371">
        <f t="shared" si="217"/>
        <v>6.25E-2</v>
      </c>
      <c r="CV135" s="371">
        <f t="shared" si="217"/>
        <v>6.25E-2</v>
      </c>
      <c r="CW135" s="371">
        <f t="shared" si="217"/>
        <v>0</v>
      </c>
      <c r="CX135" s="371">
        <f t="shared" si="217"/>
        <v>0</v>
      </c>
      <c r="CY135" s="371">
        <f t="shared" si="217"/>
        <v>6.25E-2</v>
      </c>
      <c r="CZ135" s="371">
        <f t="shared" si="217"/>
        <v>6.25E-2</v>
      </c>
      <c r="DA135" s="371">
        <f t="shared" si="217"/>
        <v>6.25E-2</v>
      </c>
      <c r="DB135" s="371">
        <f t="shared" si="217"/>
        <v>6.25E-2</v>
      </c>
      <c r="DC135" s="371">
        <f t="shared" si="217"/>
        <v>6.25E-2</v>
      </c>
      <c r="DD135" s="371">
        <f t="shared" si="217"/>
        <v>0</v>
      </c>
      <c r="DE135" s="371">
        <f t="shared" si="217"/>
        <v>0</v>
      </c>
      <c r="DF135" s="371">
        <f t="shared" si="217"/>
        <v>6.25E-2</v>
      </c>
      <c r="DG135" s="371">
        <f t="shared" si="217"/>
        <v>6.25E-2</v>
      </c>
      <c r="DH135" s="371">
        <f t="shared" si="217"/>
        <v>6.25E-2</v>
      </c>
      <c r="DI135" s="371">
        <f t="shared" si="217"/>
        <v>6.25E-2</v>
      </c>
      <c r="DJ135" s="371">
        <f t="shared" si="217"/>
        <v>6.25E-2</v>
      </c>
      <c r="DK135" s="371"/>
      <c r="DL135" s="371"/>
      <c r="DM135" s="371"/>
    </row>
    <row r="136" spans="1:117" outlineLevel="1">
      <c r="A136" s="827"/>
      <c r="B136" s="362" t="str">
        <f t="shared" si="178"/>
        <v>P59-Deploy &amp; Change CRMT</v>
      </c>
      <c r="C136" s="362" t="str">
        <f t="shared" si="179"/>
        <v>AO004511_YYY69</v>
      </c>
      <c r="D136" s="362" t="str">
        <f t="shared" si="180"/>
        <v>Subentro_Combinato</v>
      </c>
      <c r="E136" s="369">
        <f t="shared" si="181"/>
        <v>1</v>
      </c>
      <c r="F136" s="369">
        <f t="shared" si="181"/>
        <v>0</v>
      </c>
      <c r="G136" s="369">
        <f t="shared" si="181"/>
        <v>1</v>
      </c>
      <c r="H136" s="531">
        <f t="shared" si="181"/>
        <v>0</v>
      </c>
      <c r="I136" s="531">
        <f t="shared" si="181"/>
        <v>6.25E-2</v>
      </c>
      <c r="J136" s="531">
        <f t="shared" si="181"/>
        <v>6.25E-2</v>
      </c>
      <c r="K136" s="532">
        <f t="shared" si="181"/>
        <v>43271</v>
      </c>
      <c r="L136" s="532">
        <f t="shared" si="181"/>
        <v>43315</v>
      </c>
      <c r="N136" s="371">
        <f t="shared" ref="N136:AS136" si="218">N16-M16</f>
        <v>0</v>
      </c>
      <c r="O136" s="371">
        <f t="shared" si="218"/>
        <v>0</v>
      </c>
      <c r="P136" s="371">
        <f t="shared" si="218"/>
        <v>0</v>
      </c>
      <c r="Q136" s="371">
        <f t="shared" si="218"/>
        <v>0</v>
      </c>
      <c r="R136" s="371">
        <f t="shared" si="218"/>
        <v>0</v>
      </c>
      <c r="S136" s="371">
        <f t="shared" si="218"/>
        <v>0</v>
      </c>
      <c r="T136" s="371">
        <f t="shared" si="218"/>
        <v>0</v>
      </c>
      <c r="U136" s="371">
        <f t="shared" si="218"/>
        <v>0</v>
      </c>
      <c r="V136" s="371">
        <f t="shared" si="218"/>
        <v>0</v>
      </c>
      <c r="W136" s="371">
        <f t="shared" si="218"/>
        <v>0</v>
      </c>
      <c r="X136" s="371">
        <f t="shared" si="218"/>
        <v>0</v>
      </c>
      <c r="Y136" s="371">
        <f t="shared" si="218"/>
        <v>0</v>
      </c>
      <c r="Z136" s="371">
        <f t="shared" si="218"/>
        <v>0</v>
      </c>
      <c r="AA136" s="371">
        <f t="shared" si="218"/>
        <v>0</v>
      </c>
      <c r="AB136" s="371">
        <f t="shared" si="218"/>
        <v>0</v>
      </c>
      <c r="AC136" s="371">
        <f t="shared" si="218"/>
        <v>0</v>
      </c>
      <c r="AD136" s="371">
        <f t="shared" si="218"/>
        <v>0</v>
      </c>
      <c r="AE136" s="371">
        <f t="shared" si="218"/>
        <v>0</v>
      </c>
      <c r="AF136" s="371">
        <f t="shared" si="218"/>
        <v>0</v>
      </c>
      <c r="AG136" s="371">
        <f t="shared" si="218"/>
        <v>0</v>
      </c>
      <c r="AH136" s="371">
        <f t="shared" si="218"/>
        <v>0</v>
      </c>
      <c r="AI136" s="371">
        <f t="shared" si="218"/>
        <v>0</v>
      </c>
      <c r="AJ136" s="371">
        <f t="shared" si="218"/>
        <v>0</v>
      </c>
      <c r="AK136" s="371">
        <f t="shared" si="218"/>
        <v>6.25E-2</v>
      </c>
      <c r="AL136" s="371">
        <f t="shared" si="218"/>
        <v>0</v>
      </c>
      <c r="AM136" s="371">
        <f t="shared" si="218"/>
        <v>0</v>
      </c>
      <c r="AN136" s="371">
        <f t="shared" si="218"/>
        <v>6.25E-2</v>
      </c>
      <c r="AO136" s="371">
        <f t="shared" si="218"/>
        <v>0</v>
      </c>
      <c r="AP136" s="371">
        <f t="shared" si="218"/>
        <v>6.25E-2</v>
      </c>
      <c r="AQ136" s="371">
        <f t="shared" si="218"/>
        <v>6.25E-2</v>
      </c>
      <c r="AR136" s="371">
        <f t="shared" si="218"/>
        <v>6.25E-2</v>
      </c>
      <c r="AS136" s="371">
        <f t="shared" si="218"/>
        <v>0</v>
      </c>
      <c r="AT136" s="371">
        <f t="shared" ref="AT136:BY136" si="219">AT16-AS16</f>
        <v>0</v>
      </c>
      <c r="AU136" s="371">
        <f t="shared" si="219"/>
        <v>6.25E-2</v>
      </c>
      <c r="AV136" s="371">
        <f t="shared" si="219"/>
        <v>6.25E-2</v>
      </c>
      <c r="AW136" s="371">
        <f t="shared" si="219"/>
        <v>6.25E-2</v>
      </c>
      <c r="AX136" s="371">
        <f t="shared" si="219"/>
        <v>6.25E-2</v>
      </c>
      <c r="AY136" s="371">
        <f t="shared" si="219"/>
        <v>6.25E-2</v>
      </c>
      <c r="AZ136" s="371">
        <f t="shared" si="219"/>
        <v>0</v>
      </c>
      <c r="BA136" s="371">
        <f t="shared" si="219"/>
        <v>0</v>
      </c>
      <c r="BB136" s="371">
        <f t="shared" si="219"/>
        <v>6.25E-2</v>
      </c>
      <c r="BC136" s="371">
        <f t="shared" si="219"/>
        <v>6.25E-2</v>
      </c>
      <c r="BD136" s="371">
        <f t="shared" si="219"/>
        <v>6.25E-2</v>
      </c>
      <c r="BE136" s="371">
        <f t="shared" si="219"/>
        <v>6.25E-2</v>
      </c>
      <c r="BF136" s="371">
        <f t="shared" si="219"/>
        <v>6.25E-2</v>
      </c>
      <c r="BG136" s="371">
        <f t="shared" si="219"/>
        <v>0</v>
      </c>
      <c r="BH136" s="371">
        <f t="shared" si="219"/>
        <v>0</v>
      </c>
      <c r="BI136" s="371">
        <f t="shared" si="219"/>
        <v>6.25E-2</v>
      </c>
      <c r="BJ136" s="371">
        <f t="shared" si="219"/>
        <v>6.25E-2</v>
      </c>
      <c r="BK136" s="371">
        <f t="shared" si="219"/>
        <v>6.25E-2</v>
      </c>
      <c r="BL136" s="371">
        <f t="shared" si="219"/>
        <v>6.25E-2</v>
      </c>
      <c r="BM136" s="371">
        <f t="shared" si="219"/>
        <v>6.25E-2</v>
      </c>
      <c r="BN136" s="371">
        <f t="shared" si="219"/>
        <v>0</v>
      </c>
      <c r="BO136" s="371">
        <f t="shared" si="219"/>
        <v>0</v>
      </c>
      <c r="BP136" s="371">
        <f t="shared" si="219"/>
        <v>6.25E-2</v>
      </c>
      <c r="BQ136" s="371">
        <f t="shared" si="219"/>
        <v>6.25E-2</v>
      </c>
      <c r="BR136" s="371">
        <f t="shared" si="219"/>
        <v>6.25E-2</v>
      </c>
      <c r="BS136" s="371">
        <f t="shared" si="219"/>
        <v>6.25E-2</v>
      </c>
      <c r="BT136" s="371">
        <f t="shared" si="219"/>
        <v>6.25E-2</v>
      </c>
      <c r="BU136" s="371">
        <f t="shared" si="219"/>
        <v>0</v>
      </c>
      <c r="BV136" s="371">
        <f t="shared" si="219"/>
        <v>0</v>
      </c>
      <c r="BW136" s="371">
        <f t="shared" si="219"/>
        <v>6.25E-2</v>
      </c>
      <c r="BX136" s="371">
        <f t="shared" si="219"/>
        <v>0</v>
      </c>
      <c r="BY136" s="371">
        <f t="shared" si="219"/>
        <v>0</v>
      </c>
      <c r="BZ136" s="371">
        <f t="shared" ref="BZ136:DJ136" si="220">BZ16-BY16</f>
        <v>6.25E-2</v>
      </c>
      <c r="CA136" s="371">
        <f t="shared" si="220"/>
        <v>6.25E-2</v>
      </c>
      <c r="CB136" s="371">
        <f t="shared" si="220"/>
        <v>0</v>
      </c>
      <c r="CC136" s="371">
        <f t="shared" si="220"/>
        <v>0</v>
      </c>
      <c r="CD136" s="371">
        <f t="shared" si="220"/>
        <v>6.25E-2</v>
      </c>
      <c r="CE136" s="371">
        <f t="shared" si="220"/>
        <v>6.25E-2</v>
      </c>
      <c r="CF136" s="371">
        <f t="shared" si="220"/>
        <v>6.25E-2</v>
      </c>
      <c r="CG136" s="371">
        <f t="shared" si="220"/>
        <v>6.25E-2</v>
      </c>
      <c r="CH136" s="371">
        <f t="shared" si="220"/>
        <v>6.25E-2</v>
      </c>
      <c r="CI136" s="371">
        <f t="shared" si="220"/>
        <v>0</v>
      </c>
      <c r="CJ136" s="371">
        <f t="shared" si="220"/>
        <v>0</v>
      </c>
      <c r="CK136" s="371">
        <f t="shared" si="220"/>
        <v>6.25E-2</v>
      </c>
      <c r="CL136" s="371">
        <f t="shared" si="220"/>
        <v>6.25E-2</v>
      </c>
      <c r="CM136" s="371">
        <f t="shared" si="220"/>
        <v>6.25E-2</v>
      </c>
      <c r="CN136" s="371">
        <f t="shared" si="220"/>
        <v>6.25E-2</v>
      </c>
      <c r="CO136" s="371">
        <f t="shared" si="220"/>
        <v>6.25E-2</v>
      </c>
      <c r="CP136" s="371">
        <f t="shared" si="220"/>
        <v>0</v>
      </c>
      <c r="CQ136" s="371">
        <f t="shared" si="220"/>
        <v>0</v>
      </c>
      <c r="CR136" s="371">
        <f t="shared" si="220"/>
        <v>6.25E-2</v>
      </c>
      <c r="CS136" s="371">
        <f t="shared" si="220"/>
        <v>6.25E-2</v>
      </c>
      <c r="CT136" s="371">
        <f t="shared" si="220"/>
        <v>6.25E-2</v>
      </c>
      <c r="CU136" s="371">
        <f t="shared" si="220"/>
        <v>6.25E-2</v>
      </c>
      <c r="CV136" s="371">
        <f t="shared" si="220"/>
        <v>6.25E-2</v>
      </c>
      <c r="CW136" s="371">
        <f t="shared" si="220"/>
        <v>0</v>
      </c>
      <c r="CX136" s="371">
        <f t="shared" si="220"/>
        <v>0</v>
      </c>
      <c r="CY136" s="371">
        <f t="shared" si="220"/>
        <v>6.25E-2</v>
      </c>
      <c r="CZ136" s="371">
        <f t="shared" si="220"/>
        <v>6.25E-2</v>
      </c>
      <c r="DA136" s="371">
        <f t="shared" si="220"/>
        <v>6.25E-2</v>
      </c>
      <c r="DB136" s="371">
        <f t="shared" si="220"/>
        <v>6.25E-2</v>
      </c>
      <c r="DC136" s="371">
        <f t="shared" si="220"/>
        <v>6.25E-2</v>
      </c>
      <c r="DD136" s="371">
        <f t="shared" si="220"/>
        <v>0</v>
      </c>
      <c r="DE136" s="371">
        <f t="shared" si="220"/>
        <v>0</v>
      </c>
      <c r="DF136" s="371">
        <f t="shared" si="220"/>
        <v>6.25E-2</v>
      </c>
      <c r="DG136" s="371">
        <f t="shared" si="220"/>
        <v>6.25E-2</v>
      </c>
      <c r="DH136" s="371">
        <f t="shared" si="220"/>
        <v>6.25E-2</v>
      </c>
      <c r="DI136" s="371">
        <f t="shared" si="220"/>
        <v>6.25E-2</v>
      </c>
      <c r="DJ136" s="371">
        <f t="shared" si="220"/>
        <v>6.25E-2</v>
      </c>
      <c r="DK136" s="371"/>
      <c r="DL136" s="371"/>
      <c r="DM136" s="371"/>
    </row>
    <row r="137" spans="1:117" outlineLevel="1">
      <c r="A137" s="827"/>
      <c r="B137" s="362" t="str">
        <f t="shared" si="178"/>
        <v>P59-Deploy &amp; Change CRMT</v>
      </c>
      <c r="C137" s="362" t="str">
        <f t="shared" si="179"/>
        <v>AO004511_YYY70</v>
      </c>
      <c r="D137" s="362" t="str">
        <f t="shared" si="180"/>
        <v>SWA</v>
      </c>
      <c r="E137" s="369">
        <f t="shared" si="181"/>
        <v>1</v>
      </c>
      <c r="F137" s="369">
        <f t="shared" si="181"/>
        <v>0</v>
      </c>
      <c r="G137" s="369">
        <f t="shared" si="181"/>
        <v>1</v>
      </c>
      <c r="H137" s="531">
        <f t="shared" si="181"/>
        <v>0</v>
      </c>
      <c r="I137" s="531">
        <f t="shared" si="181"/>
        <v>6.25E-2</v>
      </c>
      <c r="J137" s="531">
        <f t="shared" si="181"/>
        <v>6.25E-2</v>
      </c>
      <c r="K137" s="532">
        <f t="shared" si="181"/>
        <v>43271</v>
      </c>
      <c r="L137" s="532">
        <f t="shared" si="181"/>
        <v>43315</v>
      </c>
      <c r="N137" s="371">
        <f t="shared" ref="N137:AS137" si="221">N17-M17</f>
        <v>0</v>
      </c>
      <c r="O137" s="371">
        <f t="shared" si="221"/>
        <v>0</v>
      </c>
      <c r="P137" s="371">
        <f t="shared" si="221"/>
        <v>0</v>
      </c>
      <c r="Q137" s="371">
        <f t="shared" si="221"/>
        <v>0</v>
      </c>
      <c r="R137" s="371">
        <f t="shared" si="221"/>
        <v>0</v>
      </c>
      <c r="S137" s="371">
        <f t="shared" si="221"/>
        <v>0</v>
      </c>
      <c r="T137" s="371">
        <f t="shared" si="221"/>
        <v>0</v>
      </c>
      <c r="U137" s="371">
        <f t="shared" si="221"/>
        <v>0</v>
      </c>
      <c r="V137" s="371">
        <f t="shared" si="221"/>
        <v>0</v>
      </c>
      <c r="W137" s="371">
        <f t="shared" si="221"/>
        <v>0</v>
      </c>
      <c r="X137" s="371">
        <f t="shared" si="221"/>
        <v>0</v>
      </c>
      <c r="Y137" s="371">
        <f t="shared" si="221"/>
        <v>0</v>
      </c>
      <c r="Z137" s="371">
        <f t="shared" si="221"/>
        <v>0</v>
      </c>
      <c r="AA137" s="371">
        <f t="shared" si="221"/>
        <v>0</v>
      </c>
      <c r="AB137" s="371">
        <f t="shared" si="221"/>
        <v>0</v>
      </c>
      <c r="AC137" s="371">
        <f t="shared" si="221"/>
        <v>0</v>
      </c>
      <c r="AD137" s="371">
        <f t="shared" si="221"/>
        <v>0</v>
      </c>
      <c r="AE137" s="371">
        <f t="shared" si="221"/>
        <v>0</v>
      </c>
      <c r="AF137" s="371">
        <f t="shared" si="221"/>
        <v>0</v>
      </c>
      <c r="AG137" s="371">
        <f t="shared" si="221"/>
        <v>0</v>
      </c>
      <c r="AH137" s="371">
        <f t="shared" si="221"/>
        <v>0</v>
      </c>
      <c r="AI137" s="371">
        <f t="shared" si="221"/>
        <v>0</v>
      </c>
      <c r="AJ137" s="371">
        <f t="shared" si="221"/>
        <v>0</v>
      </c>
      <c r="AK137" s="371">
        <f t="shared" si="221"/>
        <v>6.25E-2</v>
      </c>
      <c r="AL137" s="371">
        <f t="shared" si="221"/>
        <v>0</v>
      </c>
      <c r="AM137" s="371">
        <f t="shared" si="221"/>
        <v>0</v>
      </c>
      <c r="AN137" s="371">
        <f t="shared" si="221"/>
        <v>6.25E-2</v>
      </c>
      <c r="AO137" s="371">
        <f t="shared" si="221"/>
        <v>0</v>
      </c>
      <c r="AP137" s="371">
        <f t="shared" si="221"/>
        <v>6.25E-2</v>
      </c>
      <c r="AQ137" s="371">
        <f t="shared" si="221"/>
        <v>6.25E-2</v>
      </c>
      <c r="AR137" s="371">
        <f t="shared" si="221"/>
        <v>6.25E-2</v>
      </c>
      <c r="AS137" s="371">
        <f t="shared" si="221"/>
        <v>0</v>
      </c>
      <c r="AT137" s="371">
        <f t="shared" ref="AT137:BY137" si="222">AT17-AS17</f>
        <v>0</v>
      </c>
      <c r="AU137" s="371">
        <f t="shared" si="222"/>
        <v>6.25E-2</v>
      </c>
      <c r="AV137" s="371">
        <f t="shared" si="222"/>
        <v>6.25E-2</v>
      </c>
      <c r="AW137" s="371">
        <f t="shared" si="222"/>
        <v>6.25E-2</v>
      </c>
      <c r="AX137" s="371">
        <f t="shared" si="222"/>
        <v>6.25E-2</v>
      </c>
      <c r="AY137" s="371">
        <f t="shared" si="222"/>
        <v>6.25E-2</v>
      </c>
      <c r="AZ137" s="371">
        <f t="shared" si="222"/>
        <v>0</v>
      </c>
      <c r="BA137" s="371">
        <f t="shared" si="222"/>
        <v>0</v>
      </c>
      <c r="BB137" s="371">
        <f t="shared" si="222"/>
        <v>6.25E-2</v>
      </c>
      <c r="BC137" s="371">
        <f t="shared" si="222"/>
        <v>6.25E-2</v>
      </c>
      <c r="BD137" s="371">
        <f t="shared" si="222"/>
        <v>6.25E-2</v>
      </c>
      <c r="BE137" s="371">
        <f t="shared" si="222"/>
        <v>6.25E-2</v>
      </c>
      <c r="BF137" s="371">
        <f t="shared" si="222"/>
        <v>6.25E-2</v>
      </c>
      <c r="BG137" s="371">
        <f t="shared" si="222"/>
        <v>0</v>
      </c>
      <c r="BH137" s="371">
        <f t="shared" si="222"/>
        <v>0</v>
      </c>
      <c r="BI137" s="371">
        <f t="shared" si="222"/>
        <v>6.25E-2</v>
      </c>
      <c r="BJ137" s="371">
        <f t="shared" si="222"/>
        <v>6.25E-2</v>
      </c>
      <c r="BK137" s="371">
        <f t="shared" si="222"/>
        <v>6.25E-2</v>
      </c>
      <c r="BL137" s="371">
        <f t="shared" si="222"/>
        <v>6.25E-2</v>
      </c>
      <c r="BM137" s="371">
        <f t="shared" si="222"/>
        <v>6.25E-2</v>
      </c>
      <c r="BN137" s="371">
        <f t="shared" si="222"/>
        <v>0</v>
      </c>
      <c r="BO137" s="371">
        <f t="shared" si="222"/>
        <v>0</v>
      </c>
      <c r="BP137" s="371">
        <f t="shared" si="222"/>
        <v>6.25E-2</v>
      </c>
      <c r="BQ137" s="371">
        <f t="shared" si="222"/>
        <v>6.25E-2</v>
      </c>
      <c r="BR137" s="371">
        <f t="shared" si="222"/>
        <v>6.25E-2</v>
      </c>
      <c r="BS137" s="371">
        <f t="shared" si="222"/>
        <v>6.25E-2</v>
      </c>
      <c r="BT137" s="371">
        <f t="shared" si="222"/>
        <v>6.25E-2</v>
      </c>
      <c r="BU137" s="371">
        <f t="shared" si="222"/>
        <v>0</v>
      </c>
      <c r="BV137" s="371">
        <f t="shared" si="222"/>
        <v>0</v>
      </c>
      <c r="BW137" s="371">
        <f t="shared" si="222"/>
        <v>6.25E-2</v>
      </c>
      <c r="BX137" s="371">
        <f t="shared" si="222"/>
        <v>0</v>
      </c>
      <c r="BY137" s="371">
        <f t="shared" si="222"/>
        <v>0</v>
      </c>
      <c r="BZ137" s="371">
        <f t="shared" ref="BZ137:DJ137" si="223">BZ17-BY17</f>
        <v>6.25E-2</v>
      </c>
      <c r="CA137" s="371">
        <f t="shared" si="223"/>
        <v>6.25E-2</v>
      </c>
      <c r="CB137" s="371">
        <f t="shared" si="223"/>
        <v>0</v>
      </c>
      <c r="CC137" s="371">
        <f t="shared" si="223"/>
        <v>0</v>
      </c>
      <c r="CD137" s="371">
        <f t="shared" si="223"/>
        <v>6.25E-2</v>
      </c>
      <c r="CE137" s="371">
        <f t="shared" si="223"/>
        <v>6.25E-2</v>
      </c>
      <c r="CF137" s="371">
        <f t="shared" si="223"/>
        <v>6.25E-2</v>
      </c>
      <c r="CG137" s="371">
        <f t="shared" si="223"/>
        <v>6.25E-2</v>
      </c>
      <c r="CH137" s="371">
        <f t="shared" si="223"/>
        <v>6.25E-2</v>
      </c>
      <c r="CI137" s="371">
        <f t="shared" si="223"/>
        <v>0</v>
      </c>
      <c r="CJ137" s="371">
        <f t="shared" si="223"/>
        <v>0</v>
      </c>
      <c r="CK137" s="371">
        <f t="shared" si="223"/>
        <v>6.25E-2</v>
      </c>
      <c r="CL137" s="371">
        <f t="shared" si="223"/>
        <v>6.25E-2</v>
      </c>
      <c r="CM137" s="371">
        <f t="shared" si="223"/>
        <v>6.25E-2</v>
      </c>
      <c r="CN137" s="371">
        <f t="shared" si="223"/>
        <v>6.25E-2</v>
      </c>
      <c r="CO137" s="371">
        <f t="shared" si="223"/>
        <v>6.25E-2</v>
      </c>
      <c r="CP137" s="371">
        <f t="shared" si="223"/>
        <v>0</v>
      </c>
      <c r="CQ137" s="371">
        <f t="shared" si="223"/>
        <v>0</v>
      </c>
      <c r="CR137" s="371">
        <f t="shared" si="223"/>
        <v>6.25E-2</v>
      </c>
      <c r="CS137" s="371">
        <f t="shared" si="223"/>
        <v>6.25E-2</v>
      </c>
      <c r="CT137" s="371">
        <f t="shared" si="223"/>
        <v>6.25E-2</v>
      </c>
      <c r="CU137" s="371">
        <f t="shared" si="223"/>
        <v>6.25E-2</v>
      </c>
      <c r="CV137" s="371">
        <f t="shared" si="223"/>
        <v>6.25E-2</v>
      </c>
      <c r="CW137" s="371">
        <f t="shared" si="223"/>
        <v>0</v>
      </c>
      <c r="CX137" s="371">
        <f t="shared" si="223"/>
        <v>0</v>
      </c>
      <c r="CY137" s="371">
        <f t="shared" si="223"/>
        <v>6.25E-2</v>
      </c>
      <c r="CZ137" s="371">
        <f t="shared" si="223"/>
        <v>6.25E-2</v>
      </c>
      <c r="DA137" s="371">
        <f t="shared" si="223"/>
        <v>6.25E-2</v>
      </c>
      <c r="DB137" s="371">
        <f t="shared" si="223"/>
        <v>6.25E-2</v>
      </c>
      <c r="DC137" s="371">
        <f t="shared" si="223"/>
        <v>6.25E-2</v>
      </c>
      <c r="DD137" s="371">
        <f t="shared" si="223"/>
        <v>0</v>
      </c>
      <c r="DE137" s="371">
        <f t="shared" si="223"/>
        <v>0</v>
      </c>
      <c r="DF137" s="371">
        <f t="shared" si="223"/>
        <v>6.25E-2</v>
      </c>
      <c r="DG137" s="371">
        <f t="shared" si="223"/>
        <v>6.25E-2</v>
      </c>
      <c r="DH137" s="371">
        <f t="shared" si="223"/>
        <v>6.25E-2</v>
      </c>
      <c r="DI137" s="371">
        <f t="shared" si="223"/>
        <v>6.25E-2</v>
      </c>
      <c r="DJ137" s="371">
        <f t="shared" si="223"/>
        <v>6.25E-2</v>
      </c>
      <c r="DK137" s="371"/>
      <c r="DL137" s="371"/>
      <c r="DM137" s="371"/>
    </row>
    <row r="138" spans="1:117" outlineLevel="1">
      <c r="A138" s="827"/>
      <c r="B138" s="362" t="str">
        <f t="shared" ref="B138:B152" si="224">$B18</f>
        <v>P59-Deploy &amp; Change CRMT</v>
      </c>
      <c r="C138" s="362" t="str">
        <f t="shared" ref="C138:C152" si="225">$C18</f>
        <v>AO004511_YYY72</v>
      </c>
      <c r="D138" s="362" t="str">
        <f t="shared" ref="D138:D152" si="226">$D18</f>
        <v>VARIAZIONE_ANAGRAFICA_MOGE</v>
      </c>
      <c r="E138" s="369">
        <f t="shared" ref="E138:L138" si="227">E18</f>
        <v>1</v>
      </c>
      <c r="F138" s="369">
        <f t="shared" si="227"/>
        <v>0</v>
      </c>
      <c r="G138" s="369">
        <f t="shared" si="227"/>
        <v>1</v>
      </c>
      <c r="H138" s="531">
        <f t="shared" si="227"/>
        <v>0</v>
      </c>
      <c r="I138" s="531">
        <f t="shared" si="227"/>
        <v>6.25E-2</v>
      </c>
      <c r="J138" s="531">
        <f t="shared" si="227"/>
        <v>6.25E-2</v>
      </c>
      <c r="K138" s="532">
        <f t="shared" si="227"/>
        <v>43271</v>
      </c>
      <c r="L138" s="532">
        <f t="shared" si="227"/>
        <v>43315</v>
      </c>
      <c r="N138" s="371">
        <f t="shared" ref="N138:BY138" si="228">N18-M18</f>
        <v>0</v>
      </c>
      <c r="O138" s="371">
        <f t="shared" si="228"/>
        <v>0</v>
      </c>
      <c r="P138" s="371">
        <f t="shared" si="228"/>
        <v>0</v>
      </c>
      <c r="Q138" s="371">
        <f t="shared" si="228"/>
        <v>0</v>
      </c>
      <c r="R138" s="371">
        <f t="shared" si="228"/>
        <v>0</v>
      </c>
      <c r="S138" s="371">
        <f t="shared" si="228"/>
        <v>0</v>
      </c>
      <c r="T138" s="371">
        <f t="shared" si="228"/>
        <v>0</v>
      </c>
      <c r="U138" s="371">
        <f t="shared" si="228"/>
        <v>0</v>
      </c>
      <c r="V138" s="371">
        <f t="shared" si="228"/>
        <v>0</v>
      </c>
      <c r="W138" s="371">
        <f t="shared" si="228"/>
        <v>0</v>
      </c>
      <c r="X138" s="371">
        <f t="shared" si="228"/>
        <v>0</v>
      </c>
      <c r="Y138" s="371">
        <f t="shared" si="228"/>
        <v>0</v>
      </c>
      <c r="Z138" s="371">
        <f t="shared" si="228"/>
        <v>0</v>
      </c>
      <c r="AA138" s="371">
        <f t="shared" si="228"/>
        <v>0</v>
      </c>
      <c r="AB138" s="371">
        <f t="shared" si="228"/>
        <v>0</v>
      </c>
      <c r="AC138" s="371">
        <f t="shared" si="228"/>
        <v>0</v>
      </c>
      <c r="AD138" s="371">
        <f t="shared" si="228"/>
        <v>0</v>
      </c>
      <c r="AE138" s="371">
        <f t="shared" si="228"/>
        <v>0</v>
      </c>
      <c r="AF138" s="371">
        <f t="shared" si="228"/>
        <v>0</v>
      </c>
      <c r="AG138" s="371">
        <f t="shared" si="228"/>
        <v>0</v>
      </c>
      <c r="AH138" s="371">
        <f t="shared" si="228"/>
        <v>0</v>
      </c>
      <c r="AI138" s="371">
        <f t="shared" si="228"/>
        <v>0</v>
      </c>
      <c r="AJ138" s="371">
        <f t="shared" si="228"/>
        <v>0</v>
      </c>
      <c r="AK138" s="371">
        <f t="shared" si="228"/>
        <v>6.25E-2</v>
      </c>
      <c r="AL138" s="371">
        <f t="shared" si="228"/>
        <v>0</v>
      </c>
      <c r="AM138" s="371">
        <f t="shared" si="228"/>
        <v>0</v>
      </c>
      <c r="AN138" s="371">
        <f t="shared" si="228"/>
        <v>6.25E-2</v>
      </c>
      <c r="AO138" s="371">
        <f t="shared" si="228"/>
        <v>0</v>
      </c>
      <c r="AP138" s="371">
        <f t="shared" si="228"/>
        <v>6.25E-2</v>
      </c>
      <c r="AQ138" s="371">
        <f t="shared" si="228"/>
        <v>6.25E-2</v>
      </c>
      <c r="AR138" s="371">
        <f t="shared" si="228"/>
        <v>6.25E-2</v>
      </c>
      <c r="AS138" s="371">
        <f t="shared" si="228"/>
        <v>0</v>
      </c>
      <c r="AT138" s="371">
        <f t="shared" si="228"/>
        <v>0</v>
      </c>
      <c r="AU138" s="371">
        <f t="shared" si="228"/>
        <v>6.25E-2</v>
      </c>
      <c r="AV138" s="371">
        <f t="shared" si="228"/>
        <v>6.25E-2</v>
      </c>
      <c r="AW138" s="371">
        <f t="shared" si="228"/>
        <v>6.25E-2</v>
      </c>
      <c r="AX138" s="371">
        <f t="shared" si="228"/>
        <v>6.25E-2</v>
      </c>
      <c r="AY138" s="371">
        <f t="shared" si="228"/>
        <v>6.25E-2</v>
      </c>
      <c r="AZ138" s="371">
        <f t="shared" si="228"/>
        <v>0</v>
      </c>
      <c r="BA138" s="371">
        <f t="shared" si="228"/>
        <v>0</v>
      </c>
      <c r="BB138" s="371">
        <f t="shared" si="228"/>
        <v>6.25E-2</v>
      </c>
      <c r="BC138" s="371">
        <f t="shared" si="228"/>
        <v>6.25E-2</v>
      </c>
      <c r="BD138" s="371">
        <f t="shared" si="228"/>
        <v>6.25E-2</v>
      </c>
      <c r="BE138" s="371">
        <f t="shared" si="228"/>
        <v>6.25E-2</v>
      </c>
      <c r="BF138" s="371">
        <f t="shared" si="228"/>
        <v>6.25E-2</v>
      </c>
      <c r="BG138" s="371">
        <f t="shared" si="228"/>
        <v>0</v>
      </c>
      <c r="BH138" s="371">
        <f t="shared" si="228"/>
        <v>0</v>
      </c>
      <c r="BI138" s="371">
        <f t="shared" si="228"/>
        <v>6.25E-2</v>
      </c>
      <c r="BJ138" s="371">
        <f t="shared" si="228"/>
        <v>6.25E-2</v>
      </c>
      <c r="BK138" s="371">
        <f t="shared" si="228"/>
        <v>6.25E-2</v>
      </c>
      <c r="BL138" s="371">
        <f t="shared" si="228"/>
        <v>6.25E-2</v>
      </c>
      <c r="BM138" s="371">
        <f t="shared" si="228"/>
        <v>6.25E-2</v>
      </c>
      <c r="BN138" s="371">
        <f t="shared" si="228"/>
        <v>0</v>
      </c>
      <c r="BO138" s="371">
        <f t="shared" si="228"/>
        <v>0</v>
      </c>
      <c r="BP138" s="371">
        <f t="shared" si="228"/>
        <v>6.25E-2</v>
      </c>
      <c r="BQ138" s="371">
        <f t="shared" si="228"/>
        <v>6.25E-2</v>
      </c>
      <c r="BR138" s="371">
        <f t="shared" si="228"/>
        <v>6.25E-2</v>
      </c>
      <c r="BS138" s="371">
        <f t="shared" si="228"/>
        <v>6.25E-2</v>
      </c>
      <c r="BT138" s="371">
        <f t="shared" si="228"/>
        <v>6.25E-2</v>
      </c>
      <c r="BU138" s="371">
        <f t="shared" si="228"/>
        <v>0</v>
      </c>
      <c r="BV138" s="371">
        <f t="shared" si="228"/>
        <v>0</v>
      </c>
      <c r="BW138" s="371">
        <f t="shared" si="228"/>
        <v>6.25E-2</v>
      </c>
      <c r="BX138" s="371">
        <f t="shared" si="228"/>
        <v>0</v>
      </c>
      <c r="BY138" s="371">
        <f t="shared" si="228"/>
        <v>0</v>
      </c>
      <c r="BZ138" s="371">
        <f t="shared" ref="BZ138:DJ138" si="229">BZ18-BY18</f>
        <v>6.25E-2</v>
      </c>
      <c r="CA138" s="371">
        <f t="shared" si="229"/>
        <v>6.25E-2</v>
      </c>
      <c r="CB138" s="371">
        <f t="shared" si="229"/>
        <v>0</v>
      </c>
      <c r="CC138" s="371">
        <f t="shared" si="229"/>
        <v>0</v>
      </c>
      <c r="CD138" s="371">
        <f t="shared" si="229"/>
        <v>6.25E-2</v>
      </c>
      <c r="CE138" s="371">
        <f t="shared" si="229"/>
        <v>6.25E-2</v>
      </c>
      <c r="CF138" s="371">
        <f t="shared" si="229"/>
        <v>6.25E-2</v>
      </c>
      <c r="CG138" s="371">
        <f t="shared" si="229"/>
        <v>6.25E-2</v>
      </c>
      <c r="CH138" s="371">
        <f t="shared" si="229"/>
        <v>6.25E-2</v>
      </c>
      <c r="CI138" s="371">
        <f t="shared" si="229"/>
        <v>0</v>
      </c>
      <c r="CJ138" s="371">
        <f t="shared" si="229"/>
        <v>0</v>
      </c>
      <c r="CK138" s="371">
        <f t="shared" si="229"/>
        <v>6.25E-2</v>
      </c>
      <c r="CL138" s="371">
        <f t="shared" si="229"/>
        <v>6.25E-2</v>
      </c>
      <c r="CM138" s="371">
        <f t="shared" si="229"/>
        <v>6.25E-2</v>
      </c>
      <c r="CN138" s="371">
        <f t="shared" si="229"/>
        <v>6.25E-2</v>
      </c>
      <c r="CO138" s="371">
        <f t="shared" si="229"/>
        <v>6.25E-2</v>
      </c>
      <c r="CP138" s="371">
        <f t="shared" si="229"/>
        <v>0</v>
      </c>
      <c r="CQ138" s="371">
        <f t="shared" si="229"/>
        <v>0</v>
      </c>
      <c r="CR138" s="371">
        <f t="shared" si="229"/>
        <v>6.25E-2</v>
      </c>
      <c r="CS138" s="371">
        <f t="shared" si="229"/>
        <v>6.25E-2</v>
      </c>
      <c r="CT138" s="371">
        <f t="shared" si="229"/>
        <v>6.25E-2</v>
      </c>
      <c r="CU138" s="371">
        <f t="shared" si="229"/>
        <v>6.25E-2</v>
      </c>
      <c r="CV138" s="371">
        <f t="shared" si="229"/>
        <v>6.25E-2</v>
      </c>
      <c r="CW138" s="371">
        <f t="shared" si="229"/>
        <v>0</v>
      </c>
      <c r="CX138" s="371">
        <f t="shared" si="229"/>
        <v>0</v>
      </c>
      <c r="CY138" s="371">
        <f t="shared" si="229"/>
        <v>6.25E-2</v>
      </c>
      <c r="CZ138" s="371">
        <f t="shared" si="229"/>
        <v>6.25E-2</v>
      </c>
      <c r="DA138" s="371">
        <f t="shared" si="229"/>
        <v>6.25E-2</v>
      </c>
      <c r="DB138" s="371">
        <f t="shared" si="229"/>
        <v>6.25E-2</v>
      </c>
      <c r="DC138" s="371">
        <f t="shared" si="229"/>
        <v>6.25E-2</v>
      </c>
      <c r="DD138" s="371">
        <f t="shared" si="229"/>
        <v>0</v>
      </c>
      <c r="DE138" s="371">
        <f t="shared" si="229"/>
        <v>0</v>
      </c>
      <c r="DF138" s="371">
        <f t="shared" si="229"/>
        <v>6.25E-2</v>
      </c>
      <c r="DG138" s="371">
        <f t="shared" si="229"/>
        <v>6.25E-2</v>
      </c>
      <c r="DH138" s="371">
        <f t="shared" si="229"/>
        <v>6.25E-2</v>
      </c>
      <c r="DI138" s="371">
        <f t="shared" si="229"/>
        <v>6.25E-2</v>
      </c>
      <c r="DJ138" s="371">
        <f t="shared" si="229"/>
        <v>6.25E-2</v>
      </c>
      <c r="DK138" s="371"/>
      <c r="DL138" s="371"/>
      <c r="DM138" s="371"/>
    </row>
    <row r="139" spans="1:117" outlineLevel="1">
      <c r="A139" s="827"/>
      <c r="B139" s="362" t="str">
        <f t="shared" si="224"/>
        <v>P59-Deploy &amp; Change CRMT</v>
      </c>
      <c r="C139" s="362" t="str">
        <f t="shared" si="225"/>
        <v>AO004511_YYY74</v>
      </c>
      <c r="D139" s="362" t="str">
        <f t="shared" si="226"/>
        <v>Variazione Indirizzo Fatturazione</v>
      </c>
      <c r="E139" s="369">
        <f t="shared" ref="E139:L140" si="230">E19</f>
        <v>1</v>
      </c>
      <c r="F139" s="369">
        <f t="shared" si="230"/>
        <v>0</v>
      </c>
      <c r="G139" s="369">
        <f t="shared" si="230"/>
        <v>1</v>
      </c>
      <c r="H139" s="531">
        <f t="shared" si="230"/>
        <v>0</v>
      </c>
      <c r="I139" s="531">
        <f t="shared" si="230"/>
        <v>6.25E-2</v>
      </c>
      <c r="J139" s="531">
        <f t="shared" si="230"/>
        <v>6.25E-2</v>
      </c>
      <c r="K139" s="532">
        <f t="shared" si="230"/>
        <v>43271</v>
      </c>
      <c r="L139" s="532">
        <f t="shared" si="230"/>
        <v>43315</v>
      </c>
      <c r="N139" s="371">
        <f t="shared" ref="N139:BY139" si="231">N19-M19</f>
        <v>0</v>
      </c>
      <c r="O139" s="371">
        <f t="shared" si="231"/>
        <v>0</v>
      </c>
      <c r="P139" s="371">
        <f t="shared" si="231"/>
        <v>0</v>
      </c>
      <c r="Q139" s="371">
        <f t="shared" si="231"/>
        <v>0</v>
      </c>
      <c r="R139" s="371">
        <f t="shared" si="231"/>
        <v>0</v>
      </c>
      <c r="S139" s="371">
        <f t="shared" si="231"/>
        <v>0</v>
      </c>
      <c r="T139" s="371">
        <f t="shared" si="231"/>
        <v>0</v>
      </c>
      <c r="U139" s="371">
        <f t="shared" si="231"/>
        <v>0</v>
      </c>
      <c r="V139" s="371">
        <f t="shared" si="231"/>
        <v>0</v>
      </c>
      <c r="W139" s="371">
        <f t="shared" si="231"/>
        <v>0</v>
      </c>
      <c r="X139" s="371">
        <f t="shared" si="231"/>
        <v>0</v>
      </c>
      <c r="Y139" s="371">
        <f t="shared" si="231"/>
        <v>0</v>
      </c>
      <c r="Z139" s="371">
        <f t="shared" si="231"/>
        <v>0</v>
      </c>
      <c r="AA139" s="371">
        <f t="shared" si="231"/>
        <v>0</v>
      </c>
      <c r="AB139" s="371">
        <f t="shared" si="231"/>
        <v>0</v>
      </c>
      <c r="AC139" s="371">
        <f t="shared" si="231"/>
        <v>0</v>
      </c>
      <c r="AD139" s="371">
        <f t="shared" si="231"/>
        <v>0</v>
      </c>
      <c r="AE139" s="371">
        <f t="shared" si="231"/>
        <v>0</v>
      </c>
      <c r="AF139" s="371">
        <f t="shared" si="231"/>
        <v>0</v>
      </c>
      <c r="AG139" s="371">
        <f t="shared" si="231"/>
        <v>0</v>
      </c>
      <c r="AH139" s="371">
        <f t="shared" si="231"/>
        <v>0</v>
      </c>
      <c r="AI139" s="371">
        <f t="shared" si="231"/>
        <v>0</v>
      </c>
      <c r="AJ139" s="371">
        <f t="shared" si="231"/>
        <v>0</v>
      </c>
      <c r="AK139" s="371">
        <f t="shared" si="231"/>
        <v>6.25E-2</v>
      </c>
      <c r="AL139" s="371">
        <f t="shared" si="231"/>
        <v>0</v>
      </c>
      <c r="AM139" s="371">
        <f t="shared" si="231"/>
        <v>0</v>
      </c>
      <c r="AN139" s="371">
        <f t="shared" si="231"/>
        <v>6.25E-2</v>
      </c>
      <c r="AO139" s="371">
        <f t="shared" si="231"/>
        <v>0</v>
      </c>
      <c r="AP139" s="371">
        <f t="shared" si="231"/>
        <v>6.25E-2</v>
      </c>
      <c r="AQ139" s="371">
        <f t="shared" si="231"/>
        <v>6.25E-2</v>
      </c>
      <c r="AR139" s="371">
        <f t="shared" si="231"/>
        <v>6.25E-2</v>
      </c>
      <c r="AS139" s="371">
        <f t="shared" si="231"/>
        <v>0</v>
      </c>
      <c r="AT139" s="371">
        <f t="shared" si="231"/>
        <v>0</v>
      </c>
      <c r="AU139" s="371">
        <f t="shared" si="231"/>
        <v>6.25E-2</v>
      </c>
      <c r="AV139" s="371">
        <f t="shared" si="231"/>
        <v>6.25E-2</v>
      </c>
      <c r="AW139" s="371">
        <f t="shared" si="231"/>
        <v>6.25E-2</v>
      </c>
      <c r="AX139" s="371">
        <f t="shared" si="231"/>
        <v>6.25E-2</v>
      </c>
      <c r="AY139" s="371">
        <f t="shared" si="231"/>
        <v>6.25E-2</v>
      </c>
      <c r="AZ139" s="371">
        <f t="shared" si="231"/>
        <v>0</v>
      </c>
      <c r="BA139" s="371">
        <f t="shared" si="231"/>
        <v>0</v>
      </c>
      <c r="BB139" s="371">
        <f t="shared" si="231"/>
        <v>6.25E-2</v>
      </c>
      <c r="BC139" s="371">
        <f t="shared" si="231"/>
        <v>6.25E-2</v>
      </c>
      <c r="BD139" s="371">
        <f t="shared" si="231"/>
        <v>6.25E-2</v>
      </c>
      <c r="BE139" s="371">
        <f t="shared" si="231"/>
        <v>6.25E-2</v>
      </c>
      <c r="BF139" s="371">
        <f t="shared" si="231"/>
        <v>6.25E-2</v>
      </c>
      <c r="BG139" s="371">
        <f t="shared" si="231"/>
        <v>0</v>
      </c>
      <c r="BH139" s="371">
        <f t="shared" si="231"/>
        <v>0</v>
      </c>
      <c r="BI139" s="371">
        <f t="shared" si="231"/>
        <v>6.25E-2</v>
      </c>
      <c r="BJ139" s="371">
        <f t="shared" si="231"/>
        <v>6.25E-2</v>
      </c>
      <c r="BK139" s="371">
        <f t="shared" si="231"/>
        <v>6.25E-2</v>
      </c>
      <c r="BL139" s="371">
        <f t="shared" si="231"/>
        <v>6.25E-2</v>
      </c>
      <c r="BM139" s="371">
        <f t="shared" si="231"/>
        <v>6.25E-2</v>
      </c>
      <c r="BN139" s="371">
        <f t="shared" si="231"/>
        <v>0</v>
      </c>
      <c r="BO139" s="371">
        <f t="shared" si="231"/>
        <v>0</v>
      </c>
      <c r="BP139" s="371">
        <f t="shared" si="231"/>
        <v>6.25E-2</v>
      </c>
      <c r="BQ139" s="371">
        <f t="shared" si="231"/>
        <v>6.25E-2</v>
      </c>
      <c r="BR139" s="371">
        <f t="shared" si="231"/>
        <v>6.25E-2</v>
      </c>
      <c r="BS139" s="371">
        <f t="shared" si="231"/>
        <v>6.25E-2</v>
      </c>
      <c r="BT139" s="371">
        <f t="shared" si="231"/>
        <v>6.25E-2</v>
      </c>
      <c r="BU139" s="371">
        <f t="shared" si="231"/>
        <v>0</v>
      </c>
      <c r="BV139" s="371">
        <f t="shared" si="231"/>
        <v>0</v>
      </c>
      <c r="BW139" s="371">
        <f t="shared" si="231"/>
        <v>6.25E-2</v>
      </c>
      <c r="BX139" s="371">
        <f t="shared" si="231"/>
        <v>0</v>
      </c>
      <c r="BY139" s="371">
        <f t="shared" si="231"/>
        <v>0</v>
      </c>
      <c r="BZ139" s="371">
        <f t="shared" ref="BZ139:DJ139" si="232">BZ19-BY19</f>
        <v>6.25E-2</v>
      </c>
      <c r="CA139" s="371">
        <f t="shared" si="232"/>
        <v>6.25E-2</v>
      </c>
      <c r="CB139" s="371">
        <f t="shared" si="232"/>
        <v>0</v>
      </c>
      <c r="CC139" s="371">
        <f t="shared" si="232"/>
        <v>0</v>
      </c>
      <c r="CD139" s="371">
        <f t="shared" si="232"/>
        <v>6.25E-2</v>
      </c>
      <c r="CE139" s="371">
        <f t="shared" si="232"/>
        <v>6.25E-2</v>
      </c>
      <c r="CF139" s="371">
        <f t="shared" si="232"/>
        <v>6.25E-2</v>
      </c>
      <c r="CG139" s="371">
        <f t="shared" si="232"/>
        <v>6.25E-2</v>
      </c>
      <c r="CH139" s="371">
        <f t="shared" si="232"/>
        <v>6.25E-2</v>
      </c>
      <c r="CI139" s="371">
        <f t="shared" si="232"/>
        <v>0</v>
      </c>
      <c r="CJ139" s="371">
        <f t="shared" si="232"/>
        <v>0</v>
      </c>
      <c r="CK139" s="371">
        <f t="shared" si="232"/>
        <v>6.25E-2</v>
      </c>
      <c r="CL139" s="371">
        <f t="shared" si="232"/>
        <v>6.25E-2</v>
      </c>
      <c r="CM139" s="371">
        <f t="shared" si="232"/>
        <v>6.25E-2</v>
      </c>
      <c r="CN139" s="371">
        <f t="shared" si="232"/>
        <v>6.25E-2</v>
      </c>
      <c r="CO139" s="371">
        <f t="shared" si="232"/>
        <v>6.25E-2</v>
      </c>
      <c r="CP139" s="371">
        <f t="shared" si="232"/>
        <v>0</v>
      </c>
      <c r="CQ139" s="371">
        <f t="shared" si="232"/>
        <v>0</v>
      </c>
      <c r="CR139" s="371">
        <f t="shared" si="232"/>
        <v>6.25E-2</v>
      </c>
      <c r="CS139" s="371">
        <f t="shared" si="232"/>
        <v>6.25E-2</v>
      </c>
      <c r="CT139" s="371">
        <f t="shared" si="232"/>
        <v>6.25E-2</v>
      </c>
      <c r="CU139" s="371">
        <f t="shared" si="232"/>
        <v>6.25E-2</v>
      </c>
      <c r="CV139" s="371">
        <f t="shared" si="232"/>
        <v>6.25E-2</v>
      </c>
      <c r="CW139" s="371">
        <f t="shared" si="232"/>
        <v>0</v>
      </c>
      <c r="CX139" s="371">
        <f t="shared" si="232"/>
        <v>0</v>
      </c>
      <c r="CY139" s="371">
        <f t="shared" si="232"/>
        <v>6.25E-2</v>
      </c>
      <c r="CZ139" s="371">
        <f t="shared" si="232"/>
        <v>6.25E-2</v>
      </c>
      <c r="DA139" s="371">
        <f t="shared" si="232"/>
        <v>6.25E-2</v>
      </c>
      <c r="DB139" s="371">
        <f t="shared" si="232"/>
        <v>6.25E-2</v>
      </c>
      <c r="DC139" s="371">
        <f t="shared" si="232"/>
        <v>6.25E-2</v>
      </c>
      <c r="DD139" s="371">
        <f t="shared" si="232"/>
        <v>0</v>
      </c>
      <c r="DE139" s="371">
        <f t="shared" si="232"/>
        <v>0</v>
      </c>
      <c r="DF139" s="371">
        <f t="shared" si="232"/>
        <v>6.25E-2</v>
      </c>
      <c r="DG139" s="371">
        <f t="shared" si="232"/>
        <v>6.25E-2</v>
      </c>
      <c r="DH139" s="371">
        <f t="shared" si="232"/>
        <v>6.25E-2</v>
      </c>
      <c r="DI139" s="371">
        <f t="shared" si="232"/>
        <v>6.25E-2</v>
      </c>
      <c r="DJ139" s="371">
        <f t="shared" si="232"/>
        <v>6.25E-2</v>
      </c>
      <c r="DK139" s="371"/>
      <c r="DL139" s="371"/>
      <c r="DM139" s="371"/>
    </row>
    <row r="140" spans="1:117" outlineLevel="1">
      <c r="A140" s="827"/>
      <c r="B140" s="362" t="str">
        <f t="shared" si="224"/>
        <v>P59-Deploy &amp; Change CRMT</v>
      </c>
      <c r="C140" s="362" t="str">
        <f t="shared" si="225"/>
        <v>AO004511_YYY77</v>
      </c>
      <c r="D140" s="362" t="str">
        <f t="shared" si="226"/>
        <v>VSA</v>
      </c>
      <c r="E140" s="369">
        <f t="shared" si="230"/>
        <v>1</v>
      </c>
      <c r="F140" s="369">
        <f t="shared" si="230"/>
        <v>0</v>
      </c>
      <c r="G140" s="369">
        <f t="shared" si="230"/>
        <v>1</v>
      </c>
      <c r="H140" s="531">
        <f t="shared" si="230"/>
        <v>0</v>
      </c>
      <c r="I140" s="531">
        <f t="shared" si="230"/>
        <v>6.25E-2</v>
      </c>
      <c r="J140" s="531">
        <f t="shared" si="230"/>
        <v>6.25E-2</v>
      </c>
      <c r="K140" s="532">
        <f t="shared" si="230"/>
        <v>43271</v>
      </c>
      <c r="L140" s="532">
        <f t="shared" si="230"/>
        <v>43315</v>
      </c>
      <c r="N140" s="371">
        <f t="shared" ref="N140:BY140" si="233">N20-M20</f>
        <v>0</v>
      </c>
      <c r="O140" s="371">
        <f t="shared" si="233"/>
        <v>0</v>
      </c>
      <c r="P140" s="371">
        <f t="shared" si="233"/>
        <v>0</v>
      </c>
      <c r="Q140" s="371">
        <f t="shared" si="233"/>
        <v>0</v>
      </c>
      <c r="R140" s="371">
        <f t="shared" si="233"/>
        <v>0</v>
      </c>
      <c r="S140" s="371">
        <f t="shared" si="233"/>
        <v>0</v>
      </c>
      <c r="T140" s="371">
        <f t="shared" si="233"/>
        <v>0</v>
      </c>
      <c r="U140" s="371">
        <f t="shared" si="233"/>
        <v>0</v>
      </c>
      <c r="V140" s="371">
        <f t="shared" si="233"/>
        <v>0</v>
      </c>
      <c r="W140" s="371">
        <f t="shared" si="233"/>
        <v>0</v>
      </c>
      <c r="X140" s="371">
        <f t="shared" si="233"/>
        <v>0</v>
      </c>
      <c r="Y140" s="371">
        <f t="shared" si="233"/>
        <v>0</v>
      </c>
      <c r="Z140" s="371">
        <f t="shared" si="233"/>
        <v>0</v>
      </c>
      <c r="AA140" s="371">
        <f t="shared" si="233"/>
        <v>0</v>
      </c>
      <c r="AB140" s="371">
        <f t="shared" si="233"/>
        <v>0</v>
      </c>
      <c r="AC140" s="371">
        <f t="shared" si="233"/>
        <v>0</v>
      </c>
      <c r="AD140" s="371">
        <f t="shared" si="233"/>
        <v>0</v>
      </c>
      <c r="AE140" s="371">
        <f t="shared" si="233"/>
        <v>0</v>
      </c>
      <c r="AF140" s="371">
        <f t="shared" si="233"/>
        <v>0</v>
      </c>
      <c r="AG140" s="371">
        <f t="shared" si="233"/>
        <v>0</v>
      </c>
      <c r="AH140" s="371">
        <f t="shared" si="233"/>
        <v>0</v>
      </c>
      <c r="AI140" s="371">
        <f t="shared" si="233"/>
        <v>0</v>
      </c>
      <c r="AJ140" s="371">
        <f t="shared" si="233"/>
        <v>0</v>
      </c>
      <c r="AK140" s="371">
        <f t="shared" si="233"/>
        <v>6.25E-2</v>
      </c>
      <c r="AL140" s="371">
        <f t="shared" si="233"/>
        <v>0</v>
      </c>
      <c r="AM140" s="371">
        <f t="shared" si="233"/>
        <v>0</v>
      </c>
      <c r="AN140" s="371">
        <f t="shared" si="233"/>
        <v>6.25E-2</v>
      </c>
      <c r="AO140" s="371">
        <f t="shared" si="233"/>
        <v>0</v>
      </c>
      <c r="AP140" s="371">
        <f t="shared" si="233"/>
        <v>6.25E-2</v>
      </c>
      <c r="AQ140" s="371">
        <f t="shared" si="233"/>
        <v>6.25E-2</v>
      </c>
      <c r="AR140" s="371">
        <f t="shared" si="233"/>
        <v>6.25E-2</v>
      </c>
      <c r="AS140" s="371">
        <f t="shared" si="233"/>
        <v>0</v>
      </c>
      <c r="AT140" s="371">
        <f t="shared" si="233"/>
        <v>0</v>
      </c>
      <c r="AU140" s="371">
        <f t="shared" si="233"/>
        <v>6.25E-2</v>
      </c>
      <c r="AV140" s="371">
        <f t="shared" si="233"/>
        <v>6.25E-2</v>
      </c>
      <c r="AW140" s="371">
        <f t="shared" si="233"/>
        <v>6.25E-2</v>
      </c>
      <c r="AX140" s="371">
        <f t="shared" si="233"/>
        <v>6.25E-2</v>
      </c>
      <c r="AY140" s="371">
        <f t="shared" si="233"/>
        <v>6.25E-2</v>
      </c>
      <c r="AZ140" s="371">
        <f t="shared" si="233"/>
        <v>0</v>
      </c>
      <c r="BA140" s="371">
        <f t="shared" si="233"/>
        <v>0</v>
      </c>
      <c r="BB140" s="371">
        <f t="shared" si="233"/>
        <v>6.25E-2</v>
      </c>
      <c r="BC140" s="371">
        <f t="shared" si="233"/>
        <v>6.25E-2</v>
      </c>
      <c r="BD140" s="371">
        <f t="shared" si="233"/>
        <v>6.25E-2</v>
      </c>
      <c r="BE140" s="371">
        <f t="shared" si="233"/>
        <v>6.25E-2</v>
      </c>
      <c r="BF140" s="371">
        <f t="shared" si="233"/>
        <v>6.25E-2</v>
      </c>
      <c r="BG140" s="371">
        <f t="shared" si="233"/>
        <v>0</v>
      </c>
      <c r="BH140" s="371">
        <f t="shared" si="233"/>
        <v>0</v>
      </c>
      <c r="BI140" s="371">
        <f t="shared" si="233"/>
        <v>6.25E-2</v>
      </c>
      <c r="BJ140" s="371">
        <f t="shared" si="233"/>
        <v>6.25E-2</v>
      </c>
      <c r="BK140" s="371">
        <f t="shared" si="233"/>
        <v>6.25E-2</v>
      </c>
      <c r="BL140" s="371">
        <f t="shared" si="233"/>
        <v>6.25E-2</v>
      </c>
      <c r="BM140" s="371">
        <f t="shared" si="233"/>
        <v>6.25E-2</v>
      </c>
      <c r="BN140" s="371">
        <f t="shared" si="233"/>
        <v>0</v>
      </c>
      <c r="BO140" s="371">
        <f t="shared" si="233"/>
        <v>0</v>
      </c>
      <c r="BP140" s="371">
        <f t="shared" si="233"/>
        <v>6.25E-2</v>
      </c>
      <c r="BQ140" s="371">
        <f t="shared" si="233"/>
        <v>6.25E-2</v>
      </c>
      <c r="BR140" s="371">
        <f t="shared" si="233"/>
        <v>6.25E-2</v>
      </c>
      <c r="BS140" s="371">
        <f t="shared" si="233"/>
        <v>6.25E-2</v>
      </c>
      <c r="BT140" s="371">
        <f t="shared" si="233"/>
        <v>6.25E-2</v>
      </c>
      <c r="BU140" s="371">
        <f t="shared" si="233"/>
        <v>0</v>
      </c>
      <c r="BV140" s="371">
        <f t="shared" si="233"/>
        <v>0</v>
      </c>
      <c r="BW140" s="371">
        <f t="shared" si="233"/>
        <v>6.25E-2</v>
      </c>
      <c r="BX140" s="371">
        <f t="shared" si="233"/>
        <v>0</v>
      </c>
      <c r="BY140" s="371">
        <f t="shared" si="233"/>
        <v>0</v>
      </c>
      <c r="BZ140" s="371">
        <f t="shared" ref="BZ140:DJ140" si="234">BZ20-BY20</f>
        <v>6.25E-2</v>
      </c>
      <c r="CA140" s="371">
        <f t="shared" si="234"/>
        <v>6.25E-2</v>
      </c>
      <c r="CB140" s="371">
        <f t="shared" si="234"/>
        <v>0</v>
      </c>
      <c r="CC140" s="371">
        <f t="shared" si="234"/>
        <v>0</v>
      </c>
      <c r="CD140" s="371">
        <f t="shared" si="234"/>
        <v>6.25E-2</v>
      </c>
      <c r="CE140" s="371">
        <f t="shared" si="234"/>
        <v>6.25E-2</v>
      </c>
      <c r="CF140" s="371">
        <f t="shared" si="234"/>
        <v>6.25E-2</v>
      </c>
      <c r="CG140" s="371">
        <f t="shared" si="234"/>
        <v>6.25E-2</v>
      </c>
      <c r="CH140" s="371">
        <f t="shared" si="234"/>
        <v>6.25E-2</v>
      </c>
      <c r="CI140" s="371">
        <f t="shared" si="234"/>
        <v>0</v>
      </c>
      <c r="CJ140" s="371">
        <f t="shared" si="234"/>
        <v>0</v>
      </c>
      <c r="CK140" s="371">
        <f t="shared" si="234"/>
        <v>6.25E-2</v>
      </c>
      <c r="CL140" s="371">
        <f t="shared" si="234"/>
        <v>6.25E-2</v>
      </c>
      <c r="CM140" s="371">
        <f t="shared" si="234"/>
        <v>6.25E-2</v>
      </c>
      <c r="CN140" s="371">
        <f t="shared" si="234"/>
        <v>6.25E-2</v>
      </c>
      <c r="CO140" s="371">
        <f t="shared" si="234"/>
        <v>6.25E-2</v>
      </c>
      <c r="CP140" s="371">
        <f t="shared" si="234"/>
        <v>0</v>
      </c>
      <c r="CQ140" s="371">
        <f t="shared" si="234"/>
        <v>0</v>
      </c>
      <c r="CR140" s="371">
        <f t="shared" si="234"/>
        <v>6.25E-2</v>
      </c>
      <c r="CS140" s="371">
        <f t="shared" si="234"/>
        <v>6.25E-2</v>
      </c>
      <c r="CT140" s="371">
        <f t="shared" si="234"/>
        <v>6.25E-2</v>
      </c>
      <c r="CU140" s="371">
        <f t="shared" si="234"/>
        <v>6.25E-2</v>
      </c>
      <c r="CV140" s="371">
        <f t="shared" si="234"/>
        <v>6.25E-2</v>
      </c>
      <c r="CW140" s="371">
        <f t="shared" si="234"/>
        <v>0</v>
      </c>
      <c r="CX140" s="371">
        <f t="shared" si="234"/>
        <v>0</v>
      </c>
      <c r="CY140" s="371">
        <f t="shared" si="234"/>
        <v>6.25E-2</v>
      </c>
      <c r="CZ140" s="371">
        <f t="shared" si="234"/>
        <v>6.25E-2</v>
      </c>
      <c r="DA140" s="371">
        <f t="shared" si="234"/>
        <v>6.25E-2</v>
      </c>
      <c r="DB140" s="371">
        <f t="shared" si="234"/>
        <v>6.25E-2</v>
      </c>
      <c r="DC140" s="371">
        <f t="shared" si="234"/>
        <v>6.25E-2</v>
      </c>
      <c r="DD140" s="371">
        <f t="shared" si="234"/>
        <v>0</v>
      </c>
      <c r="DE140" s="371">
        <f t="shared" si="234"/>
        <v>0</v>
      </c>
      <c r="DF140" s="371">
        <f t="shared" si="234"/>
        <v>6.25E-2</v>
      </c>
      <c r="DG140" s="371">
        <f t="shared" si="234"/>
        <v>6.25E-2</v>
      </c>
      <c r="DH140" s="371">
        <f t="shared" si="234"/>
        <v>6.25E-2</v>
      </c>
      <c r="DI140" s="371">
        <f t="shared" si="234"/>
        <v>6.25E-2</v>
      </c>
      <c r="DJ140" s="371">
        <f t="shared" si="234"/>
        <v>6.25E-2</v>
      </c>
      <c r="DK140" s="371"/>
      <c r="DL140" s="371"/>
      <c r="DM140" s="371"/>
    </row>
    <row r="141" spans="1:117" outlineLevel="1">
      <c r="A141" s="827"/>
      <c r="B141" s="362">
        <f t="shared" si="224"/>
        <v>0</v>
      </c>
      <c r="C141" s="362">
        <f t="shared" si="225"/>
        <v>0</v>
      </c>
      <c r="D141" s="362">
        <f t="shared" si="226"/>
        <v>0</v>
      </c>
      <c r="E141" s="369">
        <f t="shared" ref="E141:J141" si="235">E21</f>
        <v>0</v>
      </c>
      <c r="F141" s="369">
        <f t="shared" si="235"/>
        <v>0</v>
      </c>
      <c r="G141" s="369">
        <f t="shared" si="235"/>
        <v>0</v>
      </c>
      <c r="H141" s="531">
        <f t="shared" si="235"/>
        <v>0</v>
      </c>
      <c r="I141" s="531">
        <f t="shared" si="235"/>
        <v>0</v>
      </c>
      <c r="J141" s="531">
        <f t="shared" si="235"/>
        <v>0</v>
      </c>
      <c r="K141" s="532"/>
      <c r="L141" s="532"/>
      <c r="N141" s="371">
        <f t="shared" ref="N141:BY141" si="236">N21-M21</f>
        <v>0</v>
      </c>
      <c r="O141" s="371">
        <f t="shared" si="236"/>
        <v>0</v>
      </c>
      <c r="P141" s="371">
        <f t="shared" si="236"/>
        <v>0</v>
      </c>
      <c r="Q141" s="371">
        <f t="shared" si="236"/>
        <v>0</v>
      </c>
      <c r="R141" s="371">
        <f t="shared" si="236"/>
        <v>0</v>
      </c>
      <c r="S141" s="371">
        <f t="shared" si="236"/>
        <v>0</v>
      </c>
      <c r="T141" s="371">
        <f t="shared" si="236"/>
        <v>0</v>
      </c>
      <c r="U141" s="371">
        <f t="shared" si="236"/>
        <v>0</v>
      </c>
      <c r="V141" s="371">
        <f t="shared" si="236"/>
        <v>0</v>
      </c>
      <c r="W141" s="371">
        <f t="shared" si="236"/>
        <v>0</v>
      </c>
      <c r="X141" s="371">
        <f t="shared" si="236"/>
        <v>0</v>
      </c>
      <c r="Y141" s="371">
        <f t="shared" si="236"/>
        <v>0</v>
      </c>
      <c r="Z141" s="371">
        <f t="shared" si="236"/>
        <v>0</v>
      </c>
      <c r="AA141" s="371">
        <f t="shared" si="236"/>
        <v>0</v>
      </c>
      <c r="AB141" s="371">
        <f t="shared" si="236"/>
        <v>0</v>
      </c>
      <c r="AC141" s="371">
        <f t="shared" si="236"/>
        <v>0</v>
      </c>
      <c r="AD141" s="371">
        <f t="shared" si="236"/>
        <v>0</v>
      </c>
      <c r="AE141" s="371">
        <f t="shared" si="236"/>
        <v>0</v>
      </c>
      <c r="AF141" s="371">
        <f t="shared" si="236"/>
        <v>0</v>
      </c>
      <c r="AG141" s="371">
        <f t="shared" si="236"/>
        <v>0</v>
      </c>
      <c r="AH141" s="371">
        <f t="shared" si="236"/>
        <v>0</v>
      </c>
      <c r="AI141" s="371">
        <f t="shared" si="236"/>
        <v>0</v>
      </c>
      <c r="AJ141" s="371">
        <f t="shared" si="236"/>
        <v>0</v>
      </c>
      <c r="AK141" s="371">
        <f t="shared" si="236"/>
        <v>0</v>
      </c>
      <c r="AL141" s="371">
        <f t="shared" si="236"/>
        <v>0</v>
      </c>
      <c r="AM141" s="371">
        <f t="shared" si="236"/>
        <v>0</v>
      </c>
      <c r="AN141" s="371">
        <f t="shared" si="236"/>
        <v>0</v>
      </c>
      <c r="AO141" s="371">
        <f t="shared" si="236"/>
        <v>0</v>
      </c>
      <c r="AP141" s="371">
        <f t="shared" si="236"/>
        <v>0</v>
      </c>
      <c r="AQ141" s="371">
        <f t="shared" si="236"/>
        <v>0</v>
      </c>
      <c r="AR141" s="371">
        <f t="shared" si="236"/>
        <v>0</v>
      </c>
      <c r="AS141" s="371">
        <f t="shared" si="236"/>
        <v>0</v>
      </c>
      <c r="AT141" s="371">
        <f t="shared" si="236"/>
        <v>0</v>
      </c>
      <c r="AU141" s="371">
        <f t="shared" si="236"/>
        <v>0</v>
      </c>
      <c r="AV141" s="371">
        <f t="shared" si="236"/>
        <v>0</v>
      </c>
      <c r="AW141" s="371">
        <f t="shared" si="236"/>
        <v>0</v>
      </c>
      <c r="AX141" s="371">
        <f t="shared" si="236"/>
        <v>0</v>
      </c>
      <c r="AY141" s="371">
        <f t="shared" si="236"/>
        <v>0</v>
      </c>
      <c r="AZ141" s="371">
        <f t="shared" si="236"/>
        <v>0</v>
      </c>
      <c r="BA141" s="371">
        <f t="shared" si="236"/>
        <v>0</v>
      </c>
      <c r="BB141" s="371">
        <f t="shared" si="236"/>
        <v>0</v>
      </c>
      <c r="BC141" s="371">
        <f t="shared" si="236"/>
        <v>0</v>
      </c>
      <c r="BD141" s="371">
        <f t="shared" si="236"/>
        <v>0</v>
      </c>
      <c r="BE141" s="371">
        <f t="shared" si="236"/>
        <v>0</v>
      </c>
      <c r="BF141" s="371">
        <f t="shared" si="236"/>
        <v>0</v>
      </c>
      <c r="BG141" s="371">
        <f t="shared" si="236"/>
        <v>0</v>
      </c>
      <c r="BH141" s="371">
        <f t="shared" si="236"/>
        <v>0</v>
      </c>
      <c r="BI141" s="371">
        <f t="shared" si="236"/>
        <v>0</v>
      </c>
      <c r="BJ141" s="371">
        <f t="shared" si="236"/>
        <v>0</v>
      </c>
      <c r="BK141" s="371">
        <f t="shared" si="236"/>
        <v>0</v>
      </c>
      <c r="BL141" s="371">
        <f t="shared" si="236"/>
        <v>0</v>
      </c>
      <c r="BM141" s="371">
        <f t="shared" si="236"/>
        <v>0</v>
      </c>
      <c r="BN141" s="371">
        <f t="shared" si="236"/>
        <v>0</v>
      </c>
      <c r="BO141" s="371">
        <f t="shared" si="236"/>
        <v>0</v>
      </c>
      <c r="BP141" s="371">
        <f t="shared" si="236"/>
        <v>0</v>
      </c>
      <c r="BQ141" s="371">
        <f t="shared" si="236"/>
        <v>0</v>
      </c>
      <c r="BR141" s="371">
        <f t="shared" si="236"/>
        <v>0</v>
      </c>
      <c r="BS141" s="371">
        <f t="shared" si="236"/>
        <v>0</v>
      </c>
      <c r="BT141" s="371">
        <f t="shared" si="236"/>
        <v>0</v>
      </c>
      <c r="BU141" s="371">
        <f t="shared" si="236"/>
        <v>0</v>
      </c>
      <c r="BV141" s="371">
        <f t="shared" si="236"/>
        <v>0</v>
      </c>
      <c r="BW141" s="371">
        <f t="shared" si="236"/>
        <v>0</v>
      </c>
      <c r="BX141" s="371">
        <f t="shared" si="236"/>
        <v>0</v>
      </c>
      <c r="BY141" s="371">
        <f t="shared" si="236"/>
        <v>0</v>
      </c>
      <c r="BZ141" s="371">
        <f t="shared" ref="BZ141:DJ141" si="237">BZ21-BY21</f>
        <v>0</v>
      </c>
      <c r="CA141" s="371">
        <f t="shared" si="237"/>
        <v>0</v>
      </c>
      <c r="CB141" s="371">
        <f t="shared" si="237"/>
        <v>0</v>
      </c>
      <c r="CC141" s="371">
        <f t="shared" si="237"/>
        <v>0</v>
      </c>
      <c r="CD141" s="371">
        <f t="shared" si="237"/>
        <v>0</v>
      </c>
      <c r="CE141" s="371">
        <f t="shared" si="237"/>
        <v>0</v>
      </c>
      <c r="CF141" s="371">
        <f t="shared" si="237"/>
        <v>0</v>
      </c>
      <c r="CG141" s="371">
        <f t="shared" si="237"/>
        <v>0</v>
      </c>
      <c r="CH141" s="371">
        <f t="shared" si="237"/>
        <v>0</v>
      </c>
      <c r="CI141" s="371">
        <f t="shared" si="237"/>
        <v>0</v>
      </c>
      <c r="CJ141" s="371">
        <f t="shared" si="237"/>
        <v>0</v>
      </c>
      <c r="CK141" s="371">
        <f t="shared" si="237"/>
        <v>0</v>
      </c>
      <c r="CL141" s="371">
        <f t="shared" si="237"/>
        <v>0</v>
      </c>
      <c r="CM141" s="371">
        <f t="shared" si="237"/>
        <v>0</v>
      </c>
      <c r="CN141" s="371">
        <f t="shared" si="237"/>
        <v>0</v>
      </c>
      <c r="CO141" s="371">
        <f t="shared" si="237"/>
        <v>0</v>
      </c>
      <c r="CP141" s="371">
        <f t="shared" si="237"/>
        <v>0</v>
      </c>
      <c r="CQ141" s="371">
        <f t="shared" si="237"/>
        <v>0</v>
      </c>
      <c r="CR141" s="371">
        <f t="shared" si="237"/>
        <v>0</v>
      </c>
      <c r="CS141" s="371">
        <f t="shared" si="237"/>
        <v>0</v>
      </c>
      <c r="CT141" s="371">
        <f t="shared" si="237"/>
        <v>0</v>
      </c>
      <c r="CU141" s="371">
        <f t="shared" si="237"/>
        <v>0</v>
      </c>
      <c r="CV141" s="371">
        <f t="shared" si="237"/>
        <v>0</v>
      </c>
      <c r="CW141" s="371">
        <f t="shared" si="237"/>
        <v>0</v>
      </c>
      <c r="CX141" s="371">
        <f t="shared" si="237"/>
        <v>0</v>
      </c>
      <c r="CY141" s="371">
        <f t="shared" si="237"/>
        <v>0</v>
      </c>
      <c r="CZ141" s="371">
        <f t="shared" si="237"/>
        <v>0</v>
      </c>
      <c r="DA141" s="371">
        <f t="shared" si="237"/>
        <v>0</v>
      </c>
      <c r="DB141" s="371">
        <f t="shared" si="237"/>
        <v>0</v>
      </c>
      <c r="DC141" s="371">
        <f t="shared" si="237"/>
        <v>0</v>
      </c>
      <c r="DD141" s="371">
        <f t="shared" si="237"/>
        <v>0</v>
      </c>
      <c r="DE141" s="371">
        <f t="shared" si="237"/>
        <v>0</v>
      </c>
      <c r="DF141" s="371">
        <f t="shared" si="237"/>
        <v>0</v>
      </c>
      <c r="DG141" s="371">
        <f t="shared" si="237"/>
        <v>0</v>
      </c>
      <c r="DH141" s="371">
        <f t="shared" si="237"/>
        <v>0</v>
      </c>
      <c r="DI141" s="371">
        <f t="shared" si="237"/>
        <v>0</v>
      </c>
      <c r="DJ141" s="371">
        <f t="shared" si="237"/>
        <v>0</v>
      </c>
      <c r="DK141" s="371"/>
      <c r="DL141" s="371"/>
      <c r="DM141" s="371"/>
    </row>
    <row r="142" spans="1:117" outlineLevel="1">
      <c r="A142" s="827"/>
      <c r="B142" s="362">
        <f t="shared" si="224"/>
        <v>0</v>
      </c>
      <c r="C142" s="362">
        <f t="shared" si="225"/>
        <v>0</v>
      </c>
      <c r="D142" s="362">
        <f t="shared" si="226"/>
        <v>0</v>
      </c>
      <c r="E142" s="369">
        <f t="shared" ref="E142:J142" si="238">E22</f>
        <v>0</v>
      </c>
      <c r="F142" s="369">
        <f t="shared" si="238"/>
        <v>0</v>
      </c>
      <c r="G142" s="369">
        <f t="shared" si="238"/>
        <v>0</v>
      </c>
      <c r="H142" s="531">
        <f t="shared" si="238"/>
        <v>0</v>
      </c>
      <c r="I142" s="531">
        <f t="shared" si="238"/>
        <v>0</v>
      </c>
      <c r="J142" s="531">
        <f t="shared" si="238"/>
        <v>0</v>
      </c>
      <c r="K142" s="532"/>
      <c r="L142" s="532"/>
      <c r="N142" s="371">
        <f t="shared" ref="N142:BY142" si="239">N22-M22</f>
        <v>0</v>
      </c>
      <c r="O142" s="371">
        <f t="shared" si="239"/>
        <v>0</v>
      </c>
      <c r="P142" s="371">
        <f t="shared" si="239"/>
        <v>0</v>
      </c>
      <c r="Q142" s="371">
        <f t="shared" si="239"/>
        <v>0</v>
      </c>
      <c r="R142" s="371">
        <f t="shared" si="239"/>
        <v>0</v>
      </c>
      <c r="S142" s="371">
        <f t="shared" si="239"/>
        <v>0</v>
      </c>
      <c r="T142" s="371">
        <f t="shared" si="239"/>
        <v>0</v>
      </c>
      <c r="U142" s="371">
        <f t="shared" si="239"/>
        <v>0</v>
      </c>
      <c r="V142" s="371">
        <f t="shared" si="239"/>
        <v>0</v>
      </c>
      <c r="W142" s="371">
        <f t="shared" si="239"/>
        <v>0</v>
      </c>
      <c r="X142" s="371">
        <f t="shared" si="239"/>
        <v>0</v>
      </c>
      <c r="Y142" s="371">
        <f t="shared" si="239"/>
        <v>0</v>
      </c>
      <c r="Z142" s="371">
        <f t="shared" si="239"/>
        <v>0</v>
      </c>
      <c r="AA142" s="371">
        <f t="shared" si="239"/>
        <v>0</v>
      </c>
      <c r="AB142" s="371">
        <f t="shared" si="239"/>
        <v>0</v>
      </c>
      <c r="AC142" s="371">
        <f t="shared" si="239"/>
        <v>0</v>
      </c>
      <c r="AD142" s="371">
        <f t="shared" si="239"/>
        <v>0</v>
      </c>
      <c r="AE142" s="371">
        <f t="shared" si="239"/>
        <v>0</v>
      </c>
      <c r="AF142" s="371">
        <f t="shared" si="239"/>
        <v>0</v>
      </c>
      <c r="AG142" s="371">
        <f t="shared" si="239"/>
        <v>0</v>
      </c>
      <c r="AH142" s="371">
        <f t="shared" si="239"/>
        <v>0</v>
      </c>
      <c r="AI142" s="371">
        <f t="shared" si="239"/>
        <v>0</v>
      </c>
      <c r="AJ142" s="371">
        <f t="shared" si="239"/>
        <v>0</v>
      </c>
      <c r="AK142" s="371">
        <f t="shared" si="239"/>
        <v>0</v>
      </c>
      <c r="AL142" s="371">
        <f t="shared" si="239"/>
        <v>0</v>
      </c>
      <c r="AM142" s="371">
        <f t="shared" si="239"/>
        <v>0</v>
      </c>
      <c r="AN142" s="371">
        <f t="shared" si="239"/>
        <v>0</v>
      </c>
      <c r="AO142" s="371">
        <f t="shared" si="239"/>
        <v>0</v>
      </c>
      <c r="AP142" s="371">
        <f t="shared" si="239"/>
        <v>0</v>
      </c>
      <c r="AQ142" s="371">
        <f t="shared" si="239"/>
        <v>0</v>
      </c>
      <c r="AR142" s="371">
        <f t="shared" si="239"/>
        <v>0</v>
      </c>
      <c r="AS142" s="371">
        <f t="shared" si="239"/>
        <v>0</v>
      </c>
      <c r="AT142" s="371">
        <f t="shared" si="239"/>
        <v>0</v>
      </c>
      <c r="AU142" s="371">
        <f t="shared" si="239"/>
        <v>0</v>
      </c>
      <c r="AV142" s="371">
        <f t="shared" si="239"/>
        <v>0</v>
      </c>
      <c r="AW142" s="371">
        <f t="shared" si="239"/>
        <v>0</v>
      </c>
      <c r="AX142" s="371">
        <f t="shared" si="239"/>
        <v>0</v>
      </c>
      <c r="AY142" s="371">
        <f t="shared" si="239"/>
        <v>0</v>
      </c>
      <c r="AZ142" s="371">
        <f t="shared" si="239"/>
        <v>0</v>
      </c>
      <c r="BA142" s="371">
        <f t="shared" si="239"/>
        <v>0</v>
      </c>
      <c r="BB142" s="371">
        <f t="shared" si="239"/>
        <v>0</v>
      </c>
      <c r="BC142" s="371">
        <f t="shared" si="239"/>
        <v>0</v>
      </c>
      <c r="BD142" s="371">
        <f t="shared" si="239"/>
        <v>0</v>
      </c>
      <c r="BE142" s="371">
        <f t="shared" si="239"/>
        <v>0</v>
      </c>
      <c r="BF142" s="371">
        <f t="shared" si="239"/>
        <v>0</v>
      </c>
      <c r="BG142" s="371">
        <f t="shared" si="239"/>
        <v>0</v>
      </c>
      <c r="BH142" s="371">
        <f t="shared" si="239"/>
        <v>0</v>
      </c>
      <c r="BI142" s="371">
        <f t="shared" si="239"/>
        <v>0</v>
      </c>
      <c r="BJ142" s="371">
        <f t="shared" si="239"/>
        <v>0</v>
      </c>
      <c r="BK142" s="371">
        <f t="shared" si="239"/>
        <v>0</v>
      </c>
      <c r="BL142" s="371">
        <f t="shared" si="239"/>
        <v>0</v>
      </c>
      <c r="BM142" s="371">
        <f t="shared" si="239"/>
        <v>0</v>
      </c>
      <c r="BN142" s="371">
        <f t="shared" si="239"/>
        <v>0</v>
      </c>
      <c r="BO142" s="371">
        <f t="shared" si="239"/>
        <v>0</v>
      </c>
      <c r="BP142" s="371">
        <f t="shared" si="239"/>
        <v>0</v>
      </c>
      <c r="BQ142" s="371">
        <f t="shared" si="239"/>
        <v>0</v>
      </c>
      <c r="BR142" s="371">
        <f t="shared" si="239"/>
        <v>0</v>
      </c>
      <c r="BS142" s="371">
        <f t="shared" si="239"/>
        <v>0</v>
      </c>
      <c r="BT142" s="371">
        <f t="shared" si="239"/>
        <v>0</v>
      </c>
      <c r="BU142" s="371">
        <f t="shared" si="239"/>
        <v>0</v>
      </c>
      <c r="BV142" s="371">
        <f t="shared" si="239"/>
        <v>0</v>
      </c>
      <c r="BW142" s="371">
        <f t="shared" si="239"/>
        <v>0</v>
      </c>
      <c r="BX142" s="371">
        <f t="shared" si="239"/>
        <v>0</v>
      </c>
      <c r="BY142" s="371">
        <f t="shared" si="239"/>
        <v>0</v>
      </c>
      <c r="BZ142" s="371">
        <f t="shared" ref="BZ142:DJ142" si="240">BZ22-BY22</f>
        <v>0</v>
      </c>
      <c r="CA142" s="371">
        <f t="shared" si="240"/>
        <v>0</v>
      </c>
      <c r="CB142" s="371">
        <f t="shared" si="240"/>
        <v>0</v>
      </c>
      <c r="CC142" s="371">
        <f t="shared" si="240"/>
        <v>0</v>
      </c>
      <c r="CD142" s="371">
        <f t="shared" si="240"/>
        <v>0</v>
      </c>
      <c r="CE142" s="371">
        <f t="shared" si="240"/>
        <v>0</v>
      </c>
      <c r="CF142" s="371">
        <f t="shared" si="240"/>
        <v>0</v>
      </c>
      <c r="CG142" s="371">
        <f t="shared" si="240"/>
        <v>0</v>
      </c>
      <c r="CH142" s="371">
        <f t="shared" si="240"/>
        <v>0</v>
      </c>
      <c r="CI142" s="371">
        <f t="shared" si="240"/>
        <v>0</v>
      </c>
      <c r="CJ142" s="371">
        <f t="shared" si="240"/>
        <v>0</v>
      </c>
      <c r="CK142" s="371">
        <f t="shared" si="240"/>
        <v>0</v>
      </c>
      <c r="CL142" s="371">
        <f t="shared" si="240"/>
        <v>0</v>
      </c>
      <c r="CM142" s="371">
        <f t="shared" si="240"/>
        <v>0</v>
      </c>
      <c r="CN142" s="371">
        <f t="shared" si="240"/>
        <v>0</v>
      </c>
      <c r="CO142" s="371">
        <f t="shared" si="240"/>
        <v>0</v>
      </c>
      <c r="CP142" s="371">
        <f t="shared" si="240"/>
        <v>0</v>
      </c>
      <c r="CQ142" s="371">
        <f t="shared" si="240"/>
        <v>0</v>
      </c>
      <c r="CR142" s="371">
        <f t="shared" si="240"/>
        <v>0</v>
      </c>
      <c r="CS142" s="371">
        <f t="shared" si="240"/>
        <v>0</v>
      </c>
      <c r="CT142" s="371">
        <f t="shared" si="240"/>
        <v>0</v>
      </c>
      <c r="CU142" s="371">
        <f t="shared" si="240"/>
        <v>0</v>
      </c>
      <c r="CV142" s="371">
        <f t="shared" si="240"/>
        <v>0</v>
      </c>
      <c r="CW142" s="371">
        <f t="shared" si="240"/>
        <v>0</v>
      </c>
      <c r="CX142" s="371">
        <f t="shared" si="240"/>
        <v>0</v>
      </c>
      <c r="CY142" s="371">
        <f t="shared" si="240"/>
        <v>0</v>
      </c>
      <c r="CZ142" s="371">
        <f t="shared" si="240"/>
        <v>0</v>
      </c>
      <c r="DA142" s="371">
        <f t="shared" si="240"/>
        <v>0</v>
      </c>
      <c r="DB142" s="371">
        <f t="shared" si="240"/>
        <v>0</v>
      </c>
      <c r="DC142" s="371">
        <f t="shared" si="240"/>
        <v>0</v>
      </c>
      <c r="DD142" s="371">
        <f t="shared" si="240"/>
        <v>0</v>
      </c>
      <c r="DE142" s="371">
        <f t="shared" si="240"/>
        <v>0</v>
      </c>
      <c r="DF142" s="371">
        <f t="shared" si="240"/>
        <v>0</v>
      </c>
      <c r="DG142" s="371">
        <f t="shared" si="240"/>
        <v>0</v>
      </c>
      <c r="DH142" s="371">
        <f t="shared" si="240"/>
        <v>0</v>
      </c>
      <c r="DI142" s="371">
        <f t="shared" si="240"/>
        <v>0</v>
      </c>
      <c r="DJ142" s="371">
        <f t="shared" si="240"/>
        <v>0</v>
      </c>
      <c r="DK142" s="371"/>
      <c r="DL142" s="371"/>
      <c r="DM142" s="371"/>
    </row>
    <row r="143" spans="1:117" outlineLevel="1">
      <c r="A143" s="827"/>
      <c r="B143" s="362">
        <f t="shared" si="224"/>
        <v>0</v>
      </c>
      <c r="C143" s="362">
        <f t="shared" si="225"/>
        <v>0</v>
      </c>
      <c r="D143" s="362">
        <f t="shared" si="226"/>
        <v>0</v>
      </c>
      <c r="E143" s="369">
        <f t="shared" ref="E143:J143" si="241">E23</f>
        <v>0</v>
      </c>
      <c r="F143" s="369">
        <f t="shared" si="241"/>
        <v>0</v>
      </c>
      <c r="G143" s="369">
        <f t="shared" si="241"/>
        <v>0</v>
      </c>
      <c r="H143" s="531">
        <f t="shared" si="241"/>
        <v>0</v>
      </c>
      <c r="I143" s="531">
        <f t="shared" si="241"/>
        <v>0</v>
      </c>
      <c r="J143" s="531">
        <f t="shared" si="241"/>
        <v>0</v>
      </c>
      <c r="K143" s="532"/>
      <c r="L143" s="532"/>
      <c r="N143" s="371">
        <f t="shared" ref="N143:BY143" si="242">N23-M23</f>
        <v>0</v>
      </c>
      <c r="O143" s="371">
        <f t="shared" si="242"/>
        <v>0</v>
      </c>
      <c r="P143" s="371">
        <f t="shared" si="242"/>
        <v>0</v>
      </c>
      <c r="Q143" s="371">
        <f t="shared" si="242"/>
        <v>0</v>
      </c>
      <c r="R143" s="371">
        <f t="shared" si="242"/>
        <v>0</v>
      </c>
      <c r="S143" s="371">
        <f t="shared" si="242"/>
        <v>0</v>
      </c>
      <c r="T143" s="371">
        <f t="shared" si="242"/>
        <v>0</v>
      </c>
      <c r="U143" s="371">
        <f t="shared" si="242"/>
        <v>0</v>
      </c>
      <c r="V143" s="371">
        <f t="shared" si="242"/>
        <v>0</v>
      </c>
      <c r="W143" s="371">
        <f t="shared" si="242"/>
        <v>0</v>
      </c>
      <c r="X143" s="371">
        <f t="shared" si="242"/>
        <v>0</v>
      </c>
      <c r="Y143" s="371">
        <f t="shared" si="242"/>
        <v>0</v>
      </c>
      <c r="Z143" s="371">
        <f t="shared" si="242"/>
        <v>0</v>
      </c>
      <c r="AA143" s="371">
        <f t="shared" si="242"/>
        <v>0</v>
      </c>
      <c r="AB143" s="371">
        <f t="shared" si="242"/>
        <v>0</v>
      </c>
      <c r="AC143" s="371">
        <f t="shared" si="242"/>
        <v>0</v>
      </c>
      <c r="AD143" s="371">
        <f t="shared" si="242"/>
        <v>0</v>
      </c>
      <c r="AE143" s="371">
        <f t="shared" si="242"/>
        <v>0</v>
      </c>
      <c r="AF143" s="371">
        <f t="shared" si="242"/>
        <v>0</v>
      </c>
      <c r="AG143" s="371">
        <f t="shared" si="242"/>
        <v>0</v>
      </c>
      <c r="AH143" s="371">
        <f t="shared" si="242"/>
        <v>0</v>
      </c>
      <c r="AI143" s="371">
        <f t="shared" si="242"/>
        <v>0</v>
      </c>
      <c r="AJ143" s="371">
        <f t="shared" si="242"/>
        <v>0</v>
      </c>
      <c r="AK143" s="371">
        <f t="shared" si="242"/>
        <v>0</v>
      </c>
      <c r="AL143" s="371">
        <f t="shared" si="242"/>
        <v>0</v>
      </c>
      <c r="AM143" s="371">
        <f t="shared" si="242"/>
        <v>0</v>
      </c>
      <c r="AN143" s="371">
        <f t="shared" si="242"/>
        <v>0</v>
      </c>
      <c r="AO143" s="371">
        <f t="shared" si="242"/>
        <v>0</v>
      </c>
      <c r="AP143" s="371">
        <f t="shared" si="242"/>
        <v>0</v>
      </c>
      <c r="AQ143" s="371">
        <f t="shared" si="242"/>
        <v>0</v>
      </c>
      <c r="AR143" s="371">
        <f t="shared" si="242"/>
        <v>0</v>
      </c>
      <c r="AS143" s="371">
        <f t="shared" si="242"/>
        <v>0</v>
      </c>
      <c r="AT143" s="371">
        <f t="shared" si="242"/>
        <v>0</v>
      </c>
      <c r="AU143" s="371">
        <f t="shared" si="242"/>
        <v>0</v>
      </c>
      <c r="AV143" s="371">
        <f t="shared" si="242"/>
        <v>0</v>
      </c>
      <c r="AW143" s="371">
        <f t="shared" si="242"/>
        <v>0</v>
      </c>
      <c r="AX143" s="371">
        <f t="shared" si="242"/>
        <v>0</v>
      </c>
      <c r="AY143" s="371">
        <f t="shared" si="242"/>
        <v>0</v>
      </c>
      <c r="AZ143" s="371">
        <f t="shared" si="242"/>
        <v>0</v>
      </c>
      <c r="BA143" s="371">
        <f t="shared" si="242"/>
        <v>0</v>
      </c>
      <c r="BB143" s="371">
        <f t="shared" si="242"/>
        <v>0</v>
      </c>
      <c r="BC143" s="371">
        <f t="shared" si="242"/>
        <v>0</v>
      </c>
      <c r="BD143" s="371">
        <f t="shared" si="242"/>
        <v>0</v>
      </c>
      <c r="BE143" s="371">
        <f t="shared" si="242"/>
        <v>0</v>
      </c>
      <c r="BF143" s="371">
        <f t="shared" si="242"/>
        <v>0</v>
      </c>
      <c r="BG143" s="371">
        <f t="shared" si="242"/>
        <v>0</v>
      </c>
      <c r="BH143" s="371">
        <f t="shared" si="242"/>
        <v>0</v>
      </c>
      <c r="BI143" s="371">
        <f t="shared" si="242"/>
        <v>0</v>
      </c>
      <c r="BJ143" s="371">
        <f t="shared" si="242"/>
        <v>0</v>
      </c>
      <c r="BK143" s="371">
        <f t="shared" si="242"/>
        <v>0</v>
      </c>
      <c r="BL143" s="371">
        <f t="shared" si="242"/>
        <v>0</v>
      </c>
      <c r="BM143" s="371">
        <f t="shared" si="242"/>
        <v>0</v>
      </c>
      <c r="BN143" s="371">
        <f t="shared" si="242"/>
        <v>0</v>
      </c>
      <c r="BO143" s="371">
        <f t="shared" si="242"/>
        <v>0</v>
      </c>
      <c r="BP143" s="371">
        <f t="shared" si="242"/>
        <v>0</v>
      </c>
      <c r="BQ143" s="371">
        <f t="shared" si="242"/>
        <v>0</v>
      </c>
      <c r="BR143" s="371">
        <f t="shared" si="242"/>
        <v>0</v>
      </c>
      <c r="BS143" s="371">
        <f t="shared" si="242"/>
        <v>0</v>
      </c>
      <c r="BT143" s="371">
        <f t="shared" si="242"/>
        <v>0</v>
      </c>
      <c r="BU143" s="371">
        <f t="shared" si="242"/>
        <v>0</v>
      </c>
      <c r="BV143" s="371">
        <f t="shared" si="242"/>
        <v>0</v>
      </c>
      <c r="BW143" s="371">
        <f t="shared" si="242"/>
        <v>0</v>
      </c>
      <c r="BX143" s="371">
        <f t="shared" si="242"/>
        <v>0</v>
      </c>
      <c r="BY143" s="371">
        <f t="shared" si="242"/>
        <v>0</v>
      </c>
      <c r="BZ143" s="371">
        <f t="shared" ref="BZ143:DJ143" si="243">BZ23-BY23</f>
        <v>0</v>
      </c>
      <c r="CA143" s="371">
        <f t="shared" si="243"/>
        <v>0</v>
      </c>
      <c r="CB143" s="371">
        <f t="shared" si="243"/>
        <v>0</v>
      </c>
      <c r="CC143" s="371">
        <f t="shared" si="243"/>
        <v>0</v>
      </c>
      <c r="CD143" s="371">
        <f t="shared" si="243"/>
        <v>0</v>
      </c>
      <c r="CE143" s="371">
        <f t="shared" si="243"/>
        <v>0</v>
      </c>
      <c r="CF143" s="371">
        <f t="shared" si="243"/>
        <v>0</v>
      </c>
      <c r="CG143" s="371">
        <f t="shared" si="243"/>
        <v>0</v>
      </c>
      <c r="CH143" s="371">
        <f t="shared" si="243"/>
        <v>0</v>
      </c>
      <c r="CI143" s="371">
        <f t="shared" si="243"/>
        <v>0</v>
      </c>
      <c r="CJ143" s="371">
        <f t="shared" si="243"/>
        <v>0</v>
      </c>
      <c r="CK143" s="371">
        <f t="shared" si="243"/>
        <v>0</v>
      </c>
      <c r="CL143" s="371">
        <f t="shared" si="243"/>
        <v>0</v>
      </c>
      <c r="CM143" s="371">
        <f t="shared" si="243"/>
        <v>0</v>
      </c>
      <c r="CN143" s="371">
        <f t="shared" si="243"/>
        <v>0</v>
      </c>
      <c r="CO143" s="371">
        <f t="shared" si="243"/>
        <v>0</v>
      </c>
      <c r="CP143" s="371">
        <f t="shared" si="243"/>
        <v>0</v>
      </c>
      <c r="CQ143" s="371">
        <f t="shared" si="243"/>
        <v>0</v>
      </c>
      <c r="CR143" s="371">
        <f t="shared" si="243"/>
        <v>0</v>
      </c>
      <c r="CS143" s="371">
        <f t="shared" si="243"/>
        <v>0</v>
      </c>
      <c r="CT143" s="371">
        <f t="shared" si="243"/>
        <v>0</v>
      </c>
      <c r="CU143" s="371">
        <f t="shared" si="243"/>
        <v>0</v>
      </c>
      <c r="CV143" s="371">
        <f t="shared" si="243"/>
        <v>0</v>
      </c>
      <c r="CW143" s="371">
        <f t="shared" si="243"/>
        <v>0</v>
      </c>
      <c r="CX143" s="371">
        <f t="shared" si="243"/>
        <v>0</v>
      </c>
      <c r="CY143" s="371">
        <f t="shared" si="243"/>
        <v>0</v>
      </c>
      <c r="CZ143" s="371">
        <f t="shared" si="243"/>
        <v>0</v>
      </c>
      <c r="DA143" s="371">
        <f t="shared" si="243"/>
        <v>0</v>
      </c>
      <c r="DB143" s="371">
        <f t="shared" si="243"/>
        <v>0</v>
      </c>
      <c r="DC143" s="371">
        <f t="shared" si="243"/>
        <v>0</v>
      </c>
      <c r="DD143" s="371">
        <f t="shared" si="243"/>
        <v>0</v>
      </c>
      <c r="DE143" s="371">
        <f t="shared" si="243"/>
        <v>0</v>
      </c>
      <c r="DF143" s="371">
        <f t="shared" si="243"/>
        <v>0</v>
      </c>
      <c r="DG143" s="371">
        <f t="shared" si="243"/>
        <v>0</v>
      </c>
      <c r="DH143" s="371">
        <f t="shared" si="243"/>
        <v>0</v>
      </c>
      <c r="DI143" s="371">
        <f t="shared" si="243"/>
        <v>0</v>
      </c>
      <c r="DJ143" s="371">
        <f t="shared" si="243"/>
        <v>0</v>
      </c>
      <c r="DK143" s="371"/>
      <c r="DL143" s="371"/>
      <c r="DM143" s="371"/>
    </row>
    <row r="144" spans="1:117" outlineLevel="1">
      <c r="A144" s="827"/>
      <c r="B144" s="362">
        <f t="shared" si="224"/>
        <v>0</v>
      </c>
      <c r="C144" s="362">
        <f t="shared" si="225"/>
        <v>0</v>
      </c>
      <c r="D144" s="362">
        <f t="shared" si="226"/>
        <v>0</v>
      </c>
      <c r="E144" s="369">
        <f t="shared" ref="E144:J144" si="244">E24</f>
        <v>0</v>
      </c>
      <c r="F144" s="369">
        <f t="shared" si="244"/>
        <v>0</v>
      </c>
      <c r="G144" s="369">
        <f t="shared" si="244"/>
        <v>0</v>
      </c>
      <c r="H144" s="531">
        <f t="shared" si="244"/>
        <v>0</v>
      </c>
      <c r="I144" s="531">
        <f t="shared" si="244"/>
        <v>0</v>
      </c>
      <c r="J144" s="531">
        <f t="shared" si="244"/>
        <v>0</v>
      </c>
      <c r="K144" s="532"/>
      <c r="L144" s="532"/>
      <c r="N144" s="371">
        <f t="shared" ref="N144:BY144" si="245">N24-M24</f>
        <v>0</v>
      </c>
      <c r="O144" s="371">
        <f t="shared" si="245"/>
        <v>0</v>
      </c>
      <c r="P144" s="371">
        <f t="shared" si="245"/>
        <v>0</v>
      </c>
      <c r="Q144" s="371">
        <f t="shared" si="245"/>
        <v>0</v>
      </c>
      <c r="R144" s="371">
        <f t="shared" si="245"/>
        <v>0</v>
      </c>
      <c r="S144" s="371">
        <f t="shared" si="245"/>
        <v>0</v>
      </c>
      <c r="T144" s="371">
        <f t="shared" si="245"/>
        <v>0</v>
      </c>
      <c r="U144" s="371">
        <f t="shared" si="245"/>
        <v>0</v>
      </c>
      <c r="V144" s="371">
        <f t="shared" si="245"/>
        <v>0</v>
      </c>
      <c r="W144" s="371">
        <f t="shared" si="245"/>
        <v>0</v>
      </c>
      <c r="X144" s="371">
        <f t="shared" si="245"/>
        <v>0</v>
      </c>
      <c r="Y144" s="371">
        <f t="shared" si="245"/>
        <v>0</v>
      </c>
      <c r="Z144" s="371">
        <f t="shared" si="245"/>
        <v>0</v>
      </c>
      <c r="AA144" s="371">
        <f t="shared" si="245"/>
        <v>0</v>
      </c>
      <c r="AB144" s="371">
        <f t="shared" si="245"/>
        <v>0</v>
      </c>
      <c r="AC144" s="371">
        <f t="shared" si="245"/>
        <v>0</v>
      </c>
      <c r="AD144" s="371">
        <f t="shared" si="245"/>
        <v>0</v>
      </c>
      <c r="AE144" s="371">
        <f t="shared" si="245"/>
        <v>0</v>
      </c>
      <c r="AF144" s="371">
        <f t="shared" si="245"/>
        <v>0</v>
      </c>
      <c r="AG144" s="371">
        <f t="shared" si="245"/>
        <v>0</v>
      </c>
      <c r="AH144" s="371">
        <f t="shared" si="245"/>
        <v>0</v>
      </c>
      <c r="AI144" s="371">
        <f t="shared" si="245"/>
        <v>0</v>
      </c>
      <c r="AJ144" s="371">
        <f t="shared" si="245"/>
        <v>0</v>
      </c>
      <c r="AK144" s="371">
        <f t="shared" si="245"/>
        <v>0</v>
      </c>
      <c r="AL144" s="371">
        <f t="shared" si="245"/>
        <v>0</v>
      </c>
      <c r="AM144" s="371">
        <f t="shared" si="245"/>
        <v>0</v>
      </c>
      <c r="AN144" s="371">
        <f t="shared" si="245"/>
        <v>0</v>
      </c>
      <c r="AO144" s="371">
        <f t="shared" si="245"/>
        <v>0</v>
      </c>
      <c r="AP144" s="371">
        <f t="shared" si="245"/>
        <v>0</v>
      </c>
      <c r="AQ144" s="371">
        <f t="shared" si="245"/>
        <v>0</v>
      </c>
      <c r="AR144" s="371">
        <f t="shared" si="245"/>
        <v>0</v>
      </c>
      <c r="AS144" s="371">
        <f t="shared" si="245"/>
        <v>0</v>
      </c>
      <c r="AT144" s="371">
        <f t="shared" si="245"/>
        <v>0</v>
      </c>
      <c r="AU144" s="371">
        <f t="shared" si="245"/>
        <v>0</v>
      </c>
      <c r="AV144" s="371">
        <f t="shared" si="245"/>
        <v>0</v>
      </c>
      <c r="AW144" s="371">
        <f t="shared" si="245"/>
        <v>0</v>
      </c>
      <c r="AX144" s="371">
        <f t="shared" si="245"/>
        <v>0</v>
      </c>
      <c r="AY144" s="371">
        <f t="shared" si="245"/>
        <v>0</v>
      </c>
      <c r="AZ144" s="371">
        <f t="shared" si="245"/>
        <v>0</v>
      </c>
      <c r="BA144" s="371">
        <f t="shared" si="245"/>
        <v>0</v>
      </c>
      <c r="BB144" s="371">
        <f t="shared" si="245"/>
        <v>0</v>
      </c>
      <c r="BC144" s="371">
        <f t="shared" si="245"/>
        <v>0</v>
      </c>
      <c r="BD144" s="371">
        <f t="shared" si="245"/>
        <v>0</v>
      </c>
      <c r="BE144" s="371">
        <f t="shared" si="245"/>
        <v>0</v>
      </c>
      <c r="BF144" s="371">
        <f t="shared" si="245"/>
        <v>0</v>
      </c>
      <c r="BG144" s="371">
        <f t="shared" si="245"/>
        <v>0</v>
      </c>
      <c r="BH144" s="371">
        <f t="shared" si="245"/>
        <v>0</v>
      </c>
      <c r="BI144" s="371">
        <f t="shared" si="245"/>
        <v>0</v>
      </c>
      <c r="BJ144" s="371">
        <f t="shared" si="245"/>
        <v>0</v>
      </c>
      <c r="BK144" s="371">
        <f t="shared" si="245"/>
        <v>0</v>
      </c>
      <c r="BL144" s="371">
        <f t="shared" si="245"/>
        <v>0</v>
      </c>
      <c r="BM144" s="371">
        <f t="shared" si="245"/>
        <v>0</v>
      </c>
      <c r="BN144" s="371">
        <f t="shared" si="245"/>
        <v>0</v>
      </c>
      <c r="BO144" s="371">
        <f t="shared" si="245"/>
        <v>0</v>
      </c>
      <c r="BP144" s="371">
        <f t="shared" si="245"/>
        <v>0</v>
      </c>
      <c r="BQ144" s="371">
        <f t="shared" si="245"/>
        <v>0</v>
      </c>
      <c r="BR144" s="371">
        <f t="shared" si="245"/>
        <v>0</v>
      </c>
      <c r="BS144" s="371">
        <f t="shared" si="245"/>
        <v>0</v>
      </c>
      <c r="BT144" s="371">
        <f t="shared" si="245"/>
        <v>0</v>
      </c>
      <c r="BU144" s="371">
        <f t="shared" si="245"/>
        <v>0</v>
      </c>
      <c r="BV144" s="371">
        <f t="shared" si="245"/>
        <v>0</v>
      </c>
      <c r="BW144" s="371">
        <f t="shared" si="245"/>
        <v>0</v>
      </c>
      <c r="BX144" s="371">
        <f t="shared" si="245"/>
        <v>0</v>
      </c>
      <c r="BY144" s="371">
        <f t="shared" si="245"/>
        <v>0</v>
      </c>
      <c r="BZ144" s="371">
        <f t="shared" ref="BZ144:DJ144" si="246">BZ24-BY24</f>
        <v>0</v>
      </c>
      <c r="CA144" s="371">
        <f t="shared" si="246"/>
        <v>0</v>
      </c>
      <c r="CB144" s="371">
        <f t="shared" si="246"/>
        <v>0</v>
      </c>
      <c r="CC144" s="371">
        <f t="shared" si="246"/>
        <v>0</v>
      </c>
      <c r="CD144" s="371">
        <f t="shared" si="246"/>
        <v>0</v>
      </c>
      <c r="CE144" s="371">
        <f t="shared" si="246"/>
        <v>0</v>
      </c>
      <c r="CF144" s="371">
        <f t="shared" si="246"/>
        <v>0</v>
      </c>
      <c r="CG144" s="371">
        <f t="shared" si="246"/>
        <v>0</v>
      </c>
      <c r="CH144" s="371">
        <f t="shared" si="246"/>
        <v>0</v>
      </c>
      <c r="CI144" s="371">
        <f t="shared" si="246"/>
        <v>0</v>
      </c>
      <c r="CJ144" s="371">
        <f t="shared" si="246"/>
        <v>0</v>
      </c>
      <c r="CK144" s="371">
        <f t="shared" si="246"/>
        <v>0</v>
      </c>
      <c r="CL144" s="371">
        <f t="shared" si="246"/>
        <v>0</v>
      </c>
      <c r="CM144" s="371">
        <f t="shared" si="246"/>
        <v>0</v>
      </c>
      <c r="CN144" s="371">
        <f t="shared" si="246"/>
        <v>0</v>
      </c>
      <c r="CO144" s="371">
        <f t="shared" si="246"/>
        <v>0</v>
      </c>
      <c r="CP144" s="371">
        <f t="shared" si="246"/>
        <v>0</v>
      </c>
      <c r="CQ144" s="371">
        <f t="shared" si="246"/>
        <v>0</v>
      </c>
      <c r="CR144" s="371">
        <f t="shared" si="246"/>
        <v>0</v>
      </c>
      <c r="CS144" s="371">
        <f t="shared" si="246"/>
        <v>0</v>
      </c>
      <c r="CT144" s="371">
        <f t="shared" si="246"/>
        <v>0</v>
      </c>
      <c r="CU144" s="371">
        <f t="shared" si="246"/>
        <v>0</v>
      </c>
      <c r="CV144" s="371">
        <f t="shared" si="246"/>
        <v>0</v>
      </c>
      <c r="CW144" s="371">
        <f t="shared" si="246"/>
        <v>0</v>
      </c>
      <c r="CX144" s="371">
        <f t="shared" si="246"/>
        <v>0</v>
      </c>
      <c r="CY144" s="371">
        <f t="shared" si="246"/>
        <v>0</v>
      </c>
      <c r="CZ144" s="371">
        <f t="shared" si="246"/>
        <v>0</v>
      </c>
      <c r="DA144" s="371">
        <f t="shared" si="246"/>
        <v>0</v>
      </c>
      <c r="DB144" s="371">
        <f t="shared" si="246"/>
        <v>0</v>
      </c>
      <c r="DC144" s="371">
        <f t="shared" si="246"/>
        <v>0</v>
      </c>
      <c r="DD144" s="371">
        <f t="shared" si="246"/>
        <v>0</v>
      </c>
      <c r="DE144" s="371">
        <f t="shared" si="246"/>
        <v>0</v>
      </c>
      <c r="DF144" s="371">
        <f t="shared" si="246"/>
        <v>0</v>
      </c>
      <c r="DG144" s="371">
        <f t="shared" si="246"/>
        <v>0</v>
      </c>
      <c r="DH144" s="371">
        <f t="shared" si="246"/>
        <v>0</v>
      </c>
      <c r="DI144" s="371">
        <f t="shared" si="246"/>
        <v>0</v>
      </c>
      <c r="DJ144" s="371">
        <f t="shared" si="246"/>
        <v>0</v>
      </c>
      <c r="DK144" s="371"/>
      <c r="DL144" s="371"/>
      <c r="DM144" s="371"/>
    </row>
    <row r="145" spans="1:117" outlineLevel="1">
      <c r="A145" s="827"/>
      <c r="B145" s="362">
        <f t="shared" si="224"/>
        <v>0</v>
      </c>
      <c r="C145" s="362">
        <f t="shared" si="225"/>
        <v>0</v>
      </c>
      <c r="D145" s="362">
        <f t="shared" si="226"/>
        <v>0</v>
      </c>
      <c r="E145" s="369">
        <f t="shared" ref="E145:J145" si="247">E25</f>
        <v>0</v>
      </c>
      <c r="F145" s="369">
        <f t="shared" si="247"/>
        <v>0</v>
      </c>
      <c r="G145" s="369">
        <f t="shared" si="247"/>
        <v>0</v>
      </c>
      <c r="H145" s="531">
        <f t="shared" si="247"/>
        <v>0</v>
      </c>
      <c r="I145" s="531">
        <f t="shared" si="247"/>
        <v>0</v>
      </c>
      <c r="J145" s="531">
        <f t="shared" si="247"/>
        <v>0</v>
      </c>
      <c r="K145" s="532"/>
      <c r="L145" s="532"/>
      <c r="N145" s="371">
        <f t="shared" ref="N145:BY145" si="248">N25-M25</f>
        <v>0</v>
      </c>
      <c r="O145" s="371">
        <f t="shared" si="248"/>
        <v>0</v>
      </c>
      <c r="P145" s="371">
        <f t="shared" si="248"/>
        <v>0</v>
      </c>
      <c r="Q145" s="371">
        <f t="shared" si="248"/>
        <v>0</v>
      </c>
      <c r="R145" s="371">
        <f t="shared" si="248"/>
        <v>0</v>
      </c>
      <c r="S145" s="371">
        <f t="shared" si="248"/>
        <v>0</v>
      </c>
      <c r="T145" s="371">
        <f t="shared" si="248"/>
        <v>0</v>
      </c>
      <c r="U145" s="371">
        <f t="shared" si="248"/>
        <v>0</v>
      </c>
      <c r="V145" s="371">
        <f t="shared" si="248"/>
        <v>0</v>
      </c>
      <c r="W145" s="371">
        <f t="shared" si="248"/>
        <v>0</v>
      </c>
      <c r="X145" s="371">
        <f t="shared" si="248"/>
        <v>0</v>
      </c>
      <c r="Y145" s="371">
        <f t="shared" si="248"/>
        <v>0</v>
      </c>
      <c r="Z145" s="371">
        <f t="shared" si="248"/>
        <v>0</v>
      </c>
      <c r="AA145" s="371">
        <f t="shared" si="248"/>
        <v>0</v>
      </c>
      <c r="AB145" s="371">
        <f t="shared" si="248"/>
        <v>0</v>
      </c>
      <c r="AC145" s="371">
        <f t="shared" si="248"/>
        <v>0</v>
      </c>
      <c r="AD145" s="371">
        <f t="shared" si="248"/>
        <v>0</v>
      </c>
      <c r="AE145" s="371">
        <f t="shared" si="248"/>
        <v>0</v>
      </c>
      <c r="AF145" s="371">
        <f t="shared" si="248"/>
        <v>0</v>
      </c>
      <c r="AG145" s="371">
        <f t="shared" si="248"/>
        <v>0</v>
      </c>
      <c r="AH145" s="371">
        <f t="shared" si="248"/>
        <v>0</v>
      </c>
      <c r="AI145" s="371">
        <f t="shared" si="248"/>
        <v>0</v>
      </c>
      <c r="AJ145" s="371">
        <f t="shared" si="248"/>
        <v>0</v>
      </c>
      <c r="AK145" s="371">
        <f t="shared" si="248"/>
        <v>0</v>
      </c>
      <c r="AL145" s="371">
        <f t="shared" si="248"/>
        <v>0</v>
      </c>
      <c r="AM145" s="371">
        <f t="shared" si="248"/>
        <v>0</v>
      </c>
      <c r="AN145" s="371">
        <f t="shared" si="248"/>
        <v>0</v>
      </c>
      <c r="AO145" s="371">
        <f t="shared" si="248"/>
        <v>0</v>
      </c>
      <c r="AP145" s="371">
        <f t="shared" si="248"/>
        <v>0</v>
      </c>
      <c r="AQ145" s="371">
        <f t="shared" si="248"/>
        <v>0</v>
      </c>
      <c r="AR145" s="371">
        <f t="shared" si="248"/>
        <v>0</v>
      </c>
      <c r="AS145" s="371">
        <f t="shared" si="248"/>
        <v>0</v>
      </c>
      <c r="AT145" s="371">
        <f t="shared" si="248"/>
        <v>0</v>
      </c>
      <c r="AU145" s="371">
        <f t="shared" si="248"/>
        <v>0</v>
      </c>
      <c r="AV145" s="371">
        <f t="shared" si="248"/>
        <v>0</v>
      </c>
      <c r="AW145" s="371">
        <f t="shared" si="248"/>
        <v>0</v>
      </c>
      <c r="AX145" s="371">
        <f t="shared" si="248"/>
        <v>0</v>
      </c>
      <c r="AY145" s="371">
        <f t="shared" si="248"/>
        <v>0</v>
      </c>
      <c r="AZ145" s="371">
        <f t="shared" si="248"/>
        <v>0</v>
      </c>
      <c r="BA145" s="371">
        <f t="shared" si="248"/>
        <v>0</v>
      </c>
      <c r="BB145" s="371">
        <f t="shared" si="248"/>
        <v>0</v>
      </c>
      <c r="BC145" s="371">
        <f t="shared" si="248"/>
        <v>0</v>
      </c>
      <c r="BD145" s="371">
        <f t="shared" si="248"/>
        <v>0</v>
      </c>
      <c r="BE145" s="371">
        <f t="shared" si="248"/>
        <v>0</v>
      </c>
      <c r="BF145" s="371">
        <f t="shared" si="248"/>
        <v>0</v>
      </c>
      <c r="BG145" s="371">
        <f t="shared" si="248"/>
        <v>0</v>
      </c>
      <c r="BH145" s="371">
        <f t="shared" si="248"/>
        <v>0</v>
      </c>
      <c r="BI145" s="371">
        <f t="shared" si="248"/>
        <v>0</v>
      </c>
      <c r="BJ145" s="371">
        <f t="shared" si="248"/>
        <v>0</v>
      </c>
      <c r="BK145" s="371">
        <f t="shared" si="248"/>
        <v>0</v>
      </c>
      <c r="BL145" s="371">
        <f t="shared" si="248"/>
        <v>0</v>
      </c>
      <c r="BM145" s="371">
        <f t="shared" si="248"/>
        <v>0</v>
      </c>
      <c r="BN145" s="371">
        <f t="shared" si="248"/>
        <v>0</v>
      </c>
      <c r="BO145" s="371">
        <f t="shared" si="248"/>
        <v>0</v>
      </c>
      <c r="BP145" s="371">
        <f t="shared" si="248"/>
        <v>0</v>
      </c>
      <c r="BQ145" s="371">
        <f t="shared" si="248"/>
        <v>0</v>
      </c>
      <c r="BR145" s="371">
        <f t="shared" si="248"/>
        <v>0</v>
      </c>
      <c r="BS145" s="371">
        <f t="shared" si="248"/>
        <v>0</v>
      </c>
      <c r="BT145" s="371">
        <f t="shared" si="248"/>
        <v>0</v>
      </c>
      <c r="BU145" s="371">
        <f t="shared" si="248"/>
        <v>0</v>
      </c>
      <c r="BV145" s="371">
        <f t="shared" si="248"/>
        <v>0</v>
      </c>
      <c r="BW145" s="371">
        <f t="shared" si="248"/>
        <v>0</v>
      </c>
      <c r="BX145" s="371">
        <f t="shared" si="248"/>
        <v>0</v>
      </c>
      <c r="BY145" s="371">
        <f t="shared" si="248"/>
        <v>0</v>
      </c>
      <c r="BZ145" s="371">
        <f t="shared" ref="BZ145:DJ145" si="249">BZ25-BY25</f>
        <v>0</v>
      </c>
      <c r="CA145" s="371">
        <f t="shared" si="249"/>
        <v>0</v>
      </c>
      <c r="CB145" s="371">
        <f t="shared" si="249"/>
        <v>0</v>
      </c>
      <c r="CC145" s="371">
        <f t="shared" si="249"/>
        <v>0</v>
      </c>
      <c r="CD145" s="371">
        <f t="shared" si="249"/>
        <v>0</v>
      </c>
      <c r="CE145" s="371">
        <f t="shared" si="249"/>
        <v>0</v>
      </c>
      <c r="CF145" s="371">
        <f t="shared" si="249"/>
        <v>0</v>
      </c>
      <c r="CG145" s="371">
        <f t="shared" si="249"/>
        <v>0</v>
      </c>
      <c r="CH145" s="371">
        <f t="shared" si="249"/>
        <v>0</v>
      </c>
      <c r="CI145" s="371">
        <f t="shared" si="249"/>
        <v>0</v>
      </c>
      <c r="CJ145" s="371">
        <f t="shared" si="249"/>
        <v>0</v>
      </c>
      <c r="CK145" s="371">
        <f t="shared" si="249"/>
        <v>0</v>
      </c>
      <c r="CL145" s="371">
        <f t="shared" si="249"/>
        <v>0</v>
      </c>
      <c r="CM145" s="371">
        <f t="shared" si="249"/>
        <v>0</v>
      </c>
      <c r="CN145" s="371">
        <f t="shared" si="249"/>
        <v>0</v>
      </c>
      <c r="CO145" s="371">
        <f t="shared" si="249"/>
        <v>0</v>
      </c>
      <c r="CP145" s="371">
        <f t="shared" si="249"/>
        <v>0</v>
      </c>
      <c r="CQ145" s="371">
        <f t="shared" si="249"/>
        <v>0</v>
      </c>
      <c r="CR145" s="371">
        <f t="shared" si="249"/>
        <v>0</v>
      </c>
      <c r="CS145" s="371">
        <f t="shared" si="249"/>
        <v>0</v>
      </c>
      <c r="CT145" s="371">
        <f t="shared" si="249"/>
        <v>0</v>
      </c>
      <c r="CU145" s="371">
        <f t="shared" si="249"/>
        <v>0</v>
      </c>
      <c r="CV145" s="371">
        <f t="shared" si="249"/>
        <v>0</v>
      </c>
      <c r="CW145" s="371">
        <f t="shared" si="249"/>
        <v>0</v>
      </c>
      <c r="CX145" s="371">
        <f t="shared" si="249"/>
        <v>0</v>
      </c>
      <c r="CY145" s="371">
        <f t="shared" si="249"/>
        <v>0</v>
      </c>
      <c r="CZ145" s="371">
        <f t="shared" si="249"/>
        <v>0</v>
      </c>
      <c r="DA145" s="371">
        <f t="shared" si="249"/>
        <v>0</v>
      </c>
      <c r="DB145" s="371">
        <f t="shared" si="249"/>
        <v>0</v>
      </c>
      <c r="DC145" s="371">
        <f t="shared" si="249"/>
        <v>0</v>
      </c>
      <c r="DD145" s="371">
        <f t="shared" si="249"/>
        <v>0</v>
      </c>
      <c r="DE145" s="371">
        <f t="shared" si="249"/>
        <v>0</v>
      </c>
      <c r="DF145" s="371">
        <f t="shared" si="249"/>
        <v>0</v>
      </c>
      <c r="DG145" s="371">
        <f t="shared" si="249"/>
        <v>0</v>
      </c>
      <c r="DH145" s="371">
        <f t="shared" si="249"/>
        <v>0</v>
      </c>
      <c r="DI145" s="371">
        <f t="shared" si="249"/>
        <v>0</v>
      </c>
      <c r="DJ145" s="371">
        <f t="shared" si="249"/>
        <v>0</v>
      </c>
      <c r="DK145" s="371"/>
      <c r="DL145" s="371"/>
      <c r="DM145" s="371"/>
    </row>
    <row r="146" spans="1:117" outlineLevel="1">
      <c r="A146" s="827"/>
      <c r="B146" s="362">
        <f t="shared" si="224"/>
        <v>0</v>
      </c>
      <c r="C146" s="362">
        <f t="shared" si="225"/>
        <v>0</v>
      </c>
      <c r="D146" s="362">
        <f t="shared" si="226"/>
        <v>0</v>
      </c>
      <c r="E146" s="369">
        <f t="shared" ref="E146:J146" si="250">E26</f>
        <v>0</v>
      </c>
      <c r="F146" s="369">
        <f t="shared" si="250"/>
        <v>0</v>
      </c>
      <c r="G146" s="369">
        <f t="shared" si="250"/>
        <v>0</v>
      </c>
      <c r="H146" s="531">
        <f t="shared" si="250"/>
        <v>0</v>
      </c>
      <c r="I146" s="531">
        <f t="shared" si="250"/>
        <v>0</v>
      </c>
      <c r="J146" s="531">
        <f t="shared" si="250"/>
        <v>0</v>
      </c>
      <c r="K146" s="532"/>
      <c r="L146" s="532"/>
      <c r="N146" s="371">
        <f t="shared" ref="N146:BY146" si="251">N26-M26</f>
        <v>0</v>
      </c>
      <c r="O146" s="371">
        <f t="shared" si="251"/>
        <v>0</v>
      </c>
      <c r="P146" s="371">
        <f t="shared" si="251"/>
        <v>0</v>
      </c>
      <c r="Q146" s="371">
        <f t="shared" si="251"/>
        <v>0</v>
      </c>
      <c r="R146" s="371">
        <f t="shared" si="251"/>
        <v>0</v>
      </c>
      <c r="S146" s="371">
        <f t="shared" si="251"/>
        <v>0</v>
      </c>
      <c r="T146" s="371">
        <f t="shared" si="251"/>
        <v>0</v>
      </c>
      <c r="U146" s="371">
        <f t="shared" si="251"/>
        <v>0</v>
      </c>
      <c r="V146" s="371">
        <f t="shared" si="251"/>
        <v>0</v>
      </c>
      <c r="W146" s="371">
        <f t="shared" si="251"/>
        <v>0</v>
      </c>
      <c r="X146" s="371">
        <f t="shared" si="251"/>
        <v>0</v>
      </c>
      <c r="Y146" s="371">
        <f t="shared" si="251"/>
        <v>0</v>
      </c>
      <c r="Z146" s="371">
        <f t="shared" si="251"/>
        <v>0</v>
      </c>
      <c r="AA146" s="371">
        <f t="shared" si="251"/>
        <v>0</v>
      </c>
      <c r="AB146" s="371">
        <f t="shared" si="251"/>
        <v>0</v>
      </c>
      <c r="AC146" s="371">
        <f t="shared" si="251"/>
        <v>0</v>
      </c>
      <c r="AD146" s="371">
        <f t="shared" si="251"/>
        <v>0</v>
      </c>
      <c r="AE146" s="371">
        <f t="shared" si="251"/>
        <v>0</v>
      </c>
      <c r="AF146" s="371">
        <f t="shared" si="251"/>
        <v>0</v>
      </c>
      <c r="AG146" s="371">
        <f t="shared" si="251"/>
        <v>0</v>
      </c>
      <c r="AH146" s="371">
        <f t="shared" si="251"/>
        <v>0</v>
      </c>
      <c r="AI146" s="371">
        <f t="shared" si="251"/>
        <v>0</v>
      </c>
      <c r="AJ146" s="371">
        <f t="shared" si="251"/>
        <v>0</v>
      </c>
      <c r="AK146" s="371">
        <f t="shared" si="251"/>
        <v>0</v>
      </c>
      <c r="AL146" s="371">
        <f t="shared" si="251"/>
        <v>0</v>
      </c>
      <c r="AM146" s="371">
        <f t="shared" si="251"/>
        <v>0</v>
      </c>
      <c r="AN146" s="371">
        <f t="shared" si="251"/>
        <v>0</v>
      </c>
      <c r="AO146" s="371">
        <f t="shared" si="251"/>
        <v>0</v>
      </c>
      <c r="AP146" s="371">
        <f t="shared" si="251"/>
        <v>0</v>
      </c>
      <c r="AQ146" s="371">
        <f t="shared" si="251"/>
        <v>0</v>
      </c>
      <c r="AR146" s="371">
        <f t="shared" si="251"/>
        <v>0</v>
      </c>
      <c r="AS146" s="371">
        <f t="shared" si="251"/>
        <v>0</v>
      </c>
      <c r="AT146" s="371">
        <f t="shared" si="251"/>
        <v>0</v>
      </c>
      <c r="AU146" s="371">
        <f t="shared" si="251"/>
        <v>0</v>
      </c>
      <c r="AV146" s="371">
        <f t="shared" si="251"/>
        <v>0</v>
      </c>
      <c r="AW146" s="371">
        <f t="shared" si="251"/>
        <v>0</v>
      </c>
      <c r="AX146" s="371">
        <f t="shared" si="251"/>
        <v>0</v>
      </c>
      <c r="AY146" s="371">
        <f t="shared" si="251"/>
        <v>0</v>
      </c>
      <c r="AZ146" s="371">
        <f t="shared" si="251"/>
        <v>0</v>
      </c>
      <c r="BA146" s="371">
        <f t="shared" si="251"/>
        <v>0</v>
      </c>
      <c r="BB146" s="371">
        <f t="shared" si="251"/>
        <v>0</v>
      </c>
      <c r="BC146" s="371">
        <f t="shared" si="251"/>
        <v>0</v>
      </c>
      <c r="BD146" s="371">
        <f t="shared" si="251"/>
        <v>0</v>
      </c>
      <c r="BE146" s="371">
        <f t="shared" si="251"/>
        <v>0</v>
      </c>
      <c r="BF146" s="371">
        <f t="shared" si="251"/>
        <v>0</v>
      </c>
      <c r="BG146" s="371">
        <f t="shared" si="251"/>
        <v>0</v>
      </c>
      <c r="BH146" s="371">
        <f t="shared" si="251"/>
        <v>0</v>
      </c>
      <c r="BI146" s="371">
        <f t="shared" si="251"/>
        <v>0</v>
      </c>
      <c r="BJ146" s="371">
        <f t="shared" si="251"/>
        <v>0</v>
      </c>
      <c r="BK146" s="371">
        <f t="shared" si="251"/>
        <v>0</v>
      </c>
      <c r="BL146" s="371">
        <f t="shared" si="251"/>
        <v>0</v>
      </c>
      <c r="BM146" s="371">
        <f t="shared" si="251"/>
        <v>0</v>
      </c>
      <c r="BN146" s="371">
        <f t="shared" si="251"/>
        <v>0</v>
      </c>
      <c r="BO146" s="371">
        <f t="shared" si="251"/>
        <v>0</v>
      </c>
      <c r="BP146" s="371">
        <f t="shared" si="251"/>
        <v>0</v>
      </c>
      <c r="BQ146" s="371">
        <f t="shared" si="251"/>
        <v>0</v>
      </c>
      <c r="BR146" s="371">
        <f t="shared" si="251"/>
        <v>0</v>
      </c>
      <c r="BS146" s="371">
        <f t="shared" si="251"/>
        <v>0</v>
      </c>
      <c r="BT146" s="371">
        <f t="shared" si="251"/>
        <v>0</v>
      </c>
      <c r="BU146" s="371">
        <f t="shared" si="251"/>
        <v>0</v>
      </c>
      <c r="BV146" s="371">
        <f t="shared" si="251"/>
        <v>0</v>
      </c>
      <c r="BW146" s="371">
        <f t="shared" si="251"/>
        <v>0</v>
      </c>
      <c r="BX146" s="371">
        <f t="shared" si="251"/>
        <v>0</v>
      </c>
      <c r="BY146" s="371">
        <f t="shared" si="251"/>
        <v>0</v>
      </c>
      <c r="BZ146" s="371">
        <f t="shared" ref="BZ146:DJ146" si="252">BZ26-BY26</f>
        <v>0</v>
      </c>
      <c r="CA146" s="371">
        <f t="shared" si="252"/>
        <v>0</v>
      </c>
      <c r="CB146" s="371">
        <f t="shared" si="252"/>
        <v>0</v>
      </c>
      <c r="CC146" s="371">
        <f t="shared" si="252"/>
        <v>0</v>
      </c>
      <c r="CD146" s="371">
        <f t="shared" si="252"/>
        <v>0</v>
      </c>
      <c r="CE146" s="371">
        <f t="shared" si="252"/>
        <v>0</v>
      </c>
      <c r="CF146" s="371">
        <f t="shared" si="252"/>
        <v>0</v>
      </c>
      <c r="CG146" s="371">
        <f t="shared" si="252"/>
        <v>0</v>
      </c>
      <c r="CH146" s="371">
        <f t="shared" si="252"/>
        <v>0</v>
      </c>
      <c r="CI146" s="371">
        <f t="shared" si="252"/>
        <v>0</v>
      </c>
      <c r="CJ146" s="371">
        <f t="shared" si="252"/>
        <v>0</v>
      </c>
      <c r="CK146" s="371">
        <f t="shared" si="252"/>
        <v>0</v>
      </c>
      <c r="CL146" s="371">
        <f t="shared" si="252"/>
        <v>0</v>
      </c>
      <c r="CM146" s="371">
        <f t="shared" si="252"/>
        <v>0</v>
      </c>
      <c r="CN146" s="371">
        <f t="shared" si="252"/>
        <v>0</v>
      </c>
      <c r="CO146" s="371">
        <f t="shared" si="252"/>
        <v>0</v>
      </c>
      <c r="CP146" s="371">
        <f t="shared" si="252"/>
        <v>0</v>
      </c>
      <c r="CQ146" s="371">
        <f t="shared" si="252"/>
        <v>0</v>
      </c>
      <c r="CR146" s="371">
        <f t="shared" si="252"/>
        <v>0</v>
      </c>
      <c r="CS146" s="371">
        <f t="shared" si="252"/>
        <v>0</v>
      </c>
      <c r="CT146" s="371">
        <f t="shared" si="252"/>
        <v>0</v>
      </c>
      <c r="CU146" s="371">
        <f t="shared" si="252"/>
        <v>0</v>
      </c>
      <c r="CV146" s="371">
        <f t="shared" si="252"/>
        <v>0</v>
      </c>
      <c r="CW146" s="371">
        <f t="shared" si="252"/>
        <v>0</v>
      </c>
      <c r="CX146" s="371">
        <f t="shared" si="252"/>
        <v>0</v>
      </c>
      <c r="CY146" s="371">
        <f t="shared" si="252"/>
        <v>0</v>
      </c>
      <c r="CZ146" s="371">
        <f t="shared" si="252"/>
        <v>0</v>
      </c>
      <c r="DA146" s="371">
        <f t="shared" si="252"/>
        <v>0</v>
      </c>
      <c r="DB146" s="371">
        <f t="shared" si="252"/>
        <v>0</v>
      </c>
      <c r="DC146" s="371">
        <f t="shared" si="252"/>
        <v>0</v>
      </c>
      <c r="DD146" s="371">
        <f t="shared" si="252"/>
        <v>0</v>
      </c>
      <c r="DE146" s="371">
        <f t="shared" si="252"/>
        <v>0</v>
      </c>
      <c r="DF146" s="371">
        <f t="shared" si="252"/>
        <v>0</v>
      </c>
      <c r="DG146" s="371">
        <f t="shared" si="252"/>
        <v>0</v>
      </c>
      <c r="DH146" s="371">
        <f t="shared" si="252"/>
        <v>0</v>
      </c>
      <c r="DI146" s="371">
        <f t="shared" si="252"/>
        <v>0</v>
      </c>
      <c r="DJ146" s="371">
        <f t="shared" si="252"/>
        <v>0</v>
      </c>
      <c r="DK146" s="371"/>
      <c r="DL146" s="371"/>
      <c r="DM146" s="371"/>
    </row>
    <row r="147" spans="1:117" outlineLevel="1">
      <c r="A147" s="827"/>
      <c r="B147" s="362">
        <f t="shared" si="224"/>
        <v>0</v>
      </c>
      <c r="C147" s="362">
        <f t="shared" si="225"/>
        <v>0</v>
      </c>
      <c r="D147" s="362">
        <f t="shared" si="226"/>
        <v>0</v>
      </c>
      <c r="E147" s="369">
        <f t="shared" ref="E147:J147" si="253">E27</f>
        <v>0</v>
      </c>
      <c r="F147" s="369">
        <f t="shared" si="253"/>
        <v>0</v>
      </c>
      <c r="G147" s="369">
        <f t="shared" si="253"/>
        <v>0</v>
      </c>
      <c r="H147" s="531">
        <f t="shared" si="253"/>
        <v>0</v>
      </c>
      <c r="I147" s="531">
        <f t="shared" si="253"/>
        <v>0</v>
      </c>
      <c r="J147" s="531">
        <f t="shared" si="253"/>
        <v>0</v>
      </c>
      <c r="K147" s="532"/>
      <c r="L147" s="532"/>
      <c r="N147" s="371">
        <f t="shared" ref="N147:BY147" si="254">N27-M27</f>
        <v>0</v>
      </c>
      <c r="O147" s="371">
        <f t="shared" si="254"/>
        <v>0</v>
      </c>
      <c r="P147" s="371">
        <f t="shared" si="254"/>
        <v>0</v>
      </c>
      <c r="Q147" s="371">
        <f t="shared" si="254"/>
        <v>0</v>
      </c>
      <c r="R147" s="371">
        <f t="shared" si="254"/>
        <v>0</v>
      </c>
      <c r="S147" s="371">
        <f t="shared" si="254"/>
        <v>0</v>
      </c>
      <c r="T147" s="371">
        <f t="shared" si="254"/>
        <v>0</v>
      </c>
      <c r="U147" s="371">
        <f t="shared" si="254"/>
        <v>0</v>
      </c>
      <c r="V147" s="371">
        <f t="shared" si="254"/>
        <v>0</v>
      </c>
      <c r="W147" s="371">
        <f t="shared" si="254"/>
        <v>0</v>
      </c>
      <c r="X147" s="371">
        <f t="shared" si="254"/>
        <v>0</v>
      </c>
      <c r="Y147" s="371">
        <f t="shared" si="254"/>
        <v>0</v>
      </c>
      <c r="Z147" s="371">
        <f t="shared" si="254"/>
        <v>0</v>
      </c>
      <c r="AA147" s="371">
        <f t="shared" si="254"/>
        <v>0</v>
      </c>
      <c r="AB147" s="371">
        <f t="shared" si="254"/>
        <v>0</v>
      </c>
      <c r="AC147" s="371">
        <f t="shared" si="254"/>
        <v>0</v>
      </c>
      <c r="AD147" s="371">
        <f t="shared" si="254"/>
        <v>0</v>
      </c>
      <c r="AE147" s="371">
        <f t="shared" si="254"/>
        <v>0</v>
      </c>
      <c r="AF147" s="371">
        <f t="shared" si="254"/>
        <v>0</v>
      </c>
      <c r="AG147" s="371">
        <f t="shared" si="254"/>
        <v>0</v>
      </c>
      <c r="AH147" s="371">
        <f t="shared" si="254"/>
        <v>0</v>
      </c>
      <c r="AI147" s="371">
        <f t="shared" si="254"/>
        <v>0</v>
      </c>
      <c r="AJ147" s="371">
        <f t="shared" si="254"/>
        <v>0</v>
      </c>
      <c r="AK147" s="371">
        <f t="shared" si="254"/>
        <v>0</v>
      </c>
      <c r="AL147" s="371">
        <f t="shared" si="254"/>
        <v>0</v>
      </c>
      <c r="AM147" s="371">
        <f t="shared" si="254"/>
        <v>0</v>
      </c>
      <c r="AN147" s="371">
        <f t="shared" si="254"/>
        <v>0</v>
      </c>
      <c r="AO147" s="371">
        <f t="shared" si="254"/>
        <v>0</v>
      </c>
      <c r="AP147" s="371">
        <f t="shared" si="254"/>
        <v>0</v>
      </c>
      <c r="AQ147" s="371">
        <f t="shared" si="254"/>
        <v>0</v>
      </c>
      <c r="AR147" s="371">
        <f t="shared" si="254"/>
        <v>0</v>
      </c>
      <c r="AS147" s="371">
        <f t="shared" si="254"/>
        <v>0</v>
      </c>
      <c r="AT147" s="371">
        <f t="shared" si="254"/>
        <v>0</v>
      </c>
      <c r="AU147" s="371">
        <f t="shared" si="254"/>
        <v>0</v>
      </c>
      <c r="AV147" s="371">
        <f t="shared" si="254"/>
        <v>0</v>
      </c>
      <c r="AW147" s="371">
        <f t="shared" si="254"/>
        <v>0</v>
      </c>
      <c r="AX147" s="371">
        <f t="shared" si="254"/>
        <v>0</v>
      </c>
      <c r="AY147" s="371">
        <f t="shared" si="254"/>
        <v>0</v>
      </c>
      <c r="AZ147" s="371">
        <f t="shared" si="254"/>
        <v>0</v>
      </c>
      <c r="BA147" s="371">
        <f t="shared" si="254"/>
        <v>0</v>
      </c>
      <c r="BB147" s="371">
        <f t="shared" si="254"/>
        <v>0</v>
      </c>
      <c r="BC147" s="371">
        <f t="shared" si="254"/>
        <v>0</v>
      </c>
      <c r="BD147" s="371">
        <f t="shared" si="254"/>
        <v>0</v>
      </c>
      <c r="BE147" s="371">
        <f t="shared" si="254"/>
        <v>0</v>
      </c>
      <c r="BF147" s="371">
        <f t="shared" si="254"/>
        <v>0</v>
      </c>
      <c r="BG147" s="371">
        <f t="shared" si="254"/>
        <v>0</v>
      </c>
      <c r="BH147" s="371">
        <f t="shared" si="254"/>
        <v>0</v>
      </c>
      <c r="BI147" s="371">
        <f t="shared" si="254"/>
        <v>0</v>
      </c>
      <c r="BJ147" s="371">
        <f t="shared" si="254"/>
        <v>0</v>
      </c>
      <c r="BK147" s="371">
        <f t="shared" si="254"/>
        <v>0</v>
      </c>
      <c r="BL147" s="371">
        <f t="shared" si="254"/>
        <v>0</v>
      </c>
      <c r="BM147" s="371">
        <f t="shared" si="254"/>
        <v>0</v>
      </c>
      <c r="BN147" s="371">
        <f t="shared" si="254"/>
        <v>0</v>
      </c>
      <c r="BO147" s="371">
        <f t="shared" si="254"/>
        <v>0</v>
      </c>
      <c r="BP147" s="371">
        <f t="shared" si="254"/>
        <v>0</v>
      </c>
      <c r="BQ147" s="371">
        <f t="shared" si="254"/>
        <v>0</v>
      </c>
      <c r="BR147" s="371">
        <f t="shared" si="254"/>
        <v>0</v>
      </c>
      <c r="BS147" s="371">
        <f t="shared" si="254"/>
        <v>0</v>
      </c>
      <c r="BT147" s="371">
        <f t="shared" si="254"/>
        <v>0</v>
      </c>
      <c r="BU147" s="371">
        <f t="shared" si="254"/>
        <v>0</v>
      </c>
      <c r="BV147" s="371">
        <f t="shared" si="254"/>
        <v>0</v>
      </c>
      <c r="BW147" s="371">
        <f t="shared" si="254"/>
        <v>0</v>
      </c>
      <c r="BX147" s="371">
        <f t="shared" si="254"/>
        <v>0</v>
      </c>
      <c r="BY147" s="371">
        <f t="shared" si="254"/>
        <v>0</v>
      </c>
      <c r="BZ147" s="371">
        <f t="shared" ref="BZ147:DJ147" si="255">BZ27-BY27</f>
        <v>0</v>
      </c>
      <c r="CA147" s="371">
        <f t="shared" si="255"/>
        <v>0</v>
      </c>
      <c r="CB147" s="371">
        <f t="shared" si="255"/>
        <v>0</v>
      </c>
      <c r="CC147" s="371">
        <f t="shared" si="255"/>
        <v>0</v>
      </c>
      <c r="CD147" s="371">
        <f t="shared" si="255"/>
        <v>0</v>
      </c>
      <c r="CE147" s="371">
        <f t="shared" si="255"/>
        <v>0</v>
      </c>
      <c r="CF147" s="371">
        <f t="shared" si="255"/>
        <v>0</v>
      </c>
      <c r="CG147" s="371">
        <f t="shared" si="255"/>
        <v>0</v>
      </c>
      <c r="CH147" s="371">
        <f t="shared" si="255"/>
        <v>0</v>
      </c>
      <c r="CI147" s="371">
        <f t="shared" si="255"/>
        <v>0</v>
      </c>
      <c r="CJ147" s="371">
        <f t="shared" si="255"/>
        <v>0</v>
      </c>
      <c r="CK147" s="371">
        <f t="shared" si="255"/>
        <v>0</v>
      </c>
      <c r="CL147" s="371">
        <f t="shared" si="255"/>
        <v>0</v>
      </c>
      <c r="CM147" s="371">
        <f t="shared" si="255"/>
        <v>0</v>
      </c>
      <c r="CN147" s="371">
        <f t="shared" si="255"/>
        <v>0</v>
      </c>
      <c r="CO147" s="371">
        <f t="shared" si="255"/>
        <v>0</v>
      </c>
      <c r="CP147" s="371">
        <f t="shared" si="255"/>
        <v>0</v>
      </c>
      <c r="CQ147" s="371">
        <f t="shared" si="255"/>
        <v>0</v>
      </c>
      <c r="CR147" s="371">
        <f t="shared" si="255"/>
        <v>0</v>
      </c>
      <c r="CS147" s="371">
        <f t="shared" si="255"/>
        <v>0</v>
      </c>
      <c r="CT147" s="371">
        <f t="shared" si="255"/>
        <v>0</v>
      </c>
      <c r="CU147" s="371">
        <f t="shared" si="255"/>
        <v>0</v>
      </c>
      <c r="CV147" s="371">
        <f t="shared" si="255"/>
        <v>0</v>
      </c>
      <c r="CW147" s="371">
        <f t="shared" si="255"/>
        <v>0</v>
      </c>
      <c r="CX147" s="371">
        <f t="shared" si="255"/>
        <v>0</v>
      </c>
      <c r="CY147" s="371">
        <f t="shared" si="255"/>
        <v>0</v>
      </c>
      <c r="CZ147" s="371">
        <f t="shared" si="255"/>
        <v>0</v>
      </c>
      <c r="DA147" s="371">
        <f t="shared" si="255"/>
        <v>0</v>
      </c>
      <c r="DB147" s="371">
        <f t="shared" si="255"/>
        <v>0</v>
      </c>
      <c r="DC147" s="371">
        <f t="shared" si="255"/>
        <v>0</v>
      </c>
      <c r="DD147" s="371">
        <f t="shared" si="255"/>
        <v>0</v>
      </c>
      <c r="DE147" s="371">
        <f t="shared" si="255"/>
        <v>0</v>
      </c>
      <c r="DF147" s="371">
        <f t="shared" si="255"/>
        <v>0</v>
      </c>
      <c r="DG147" s="371">
        <f t="shared" si="255"/>
        <v>0</v>
      </c>
      <c r="DH147" s="371">
        <f t="shared" si="255"/>
        <v>0</v>
      </c>
      <c r="DI147" s="371">
        <f t="shared" si="255"/>
        <v>0</v>
      </c>
      <c r="DJ147" s="371">
        <f t="shared" si="255"/>
        <v>0</v>
      </c>
      <c r="DK147" s="371"/>
      <c r="DL147" s="371"/>
      <c r="DM147" s="371"/>
    </row>
    <row r="148" spans="1:117" outlineLevel="1">
      <c r="A148" s="827"/>
      <c r="B148" s="362">
        <f t="shared" si="224"/>
        <v>0</v>
      </c>
      <c r="C148" s="362">
        <f t="shared" si="225"/>
        <v>0</v>
      </c>
      <c r="D148" s="362">
        <f t="shared" si="226"/>
        <v>0</v>
      </c>
      <c r="E148" s="369">
        <f t="shared" ref="E148:J148" si="256">E28</f>
        <v>0</v>
      </c>
      <c r="F148" s="369">
        <f t="shared" si="256"/>
        <v>0</v>
      </c>
      <c r="G148" s="369">
        <f t="shared" si="256"/>
        <v>0</v>
      </c>
      <c r="H148" s="531">
        <f t="shared" si="256"/>
        <v>0</v>
      </c>
      <c r="I148" s="531">
        <f t="shared" si="256"/>
        <v>0</v>
      </c>
      <c r="J148" s="531">
        <f t="shared" si="256"/>
        <v>0</v>
      </c>
      <c r="K148" s="532"/>
      <c r="L148" s="532"/>
      <c r="N148" s="371">
        <f t="shared" ref="N148:BY148" si="257">N28-M28</f>
        <v>0</v>
      </c>
      <c r="O148" s="371">
        <f t="shared" si="257"/>
        <v>0</v>
      </c>
      <c r="P148" s="371">
        <f t="shared" si="257"/>
        <v>0</v>
      </c>
      <c r="Q148" s="371">
        <f t="shared" si="257"/>
        <v>0</v>
      </c>
      <c r="R148" s="371">
        <f t="shared" si="257"/>
        <v>0</v>
      </c>
      <c r="S148" s="371">
        <f t="shared" si="257"/>
        <v>0</v>
      </c>
      <c r="T148" s="371">
        <f t="shared" si="257"/>
        <v>0</v>
      </c>
      <c r="U148" s="371">
        <f t="shared" si="257"/>
        <v>0</v>
      </c>
      <c r="V148" s="371">
        <f t="shared" si="257"/>
        <v>0</v>
      </c>
      <c r="W148" s="371">
        <f t="shared" si="257"/>
        <v>0</v>
      </c>
      <c r="X148" s="371">
        <f t="shared" si="257"/>
        <v>0</v>
      </c>
      <c r="Y148" s="371">
        <f t="shared" si="257"/>
        <v>0</v>
      </c>
      <c r="Z148" s="371">
        <f t="shared" si="257"/>
        <v>0</v>
      </c>
      <c r="AA148" s="371">
        <f t="shared" si="257"/>
        <v>0</v>
      </c>
      <c r="AB148" s="371">
        <f t="shared" si="257"/>
        <v>0</v>
      </c>
      <c r="AC148" s="371">
        <f t="shared" si="257"/>
        <v>0</v>
      </c>
      <c r="AD148" s="371">
        <f t="shared" si="257"/>
        <v>0</v>
      </c>
      <c r="AE148" s="371">
        <f t="shared" si="257"/>
        <v>0</v>
      </c>
      <c r="AF148" s="371">
        <f t="shared" si="257"/>
        <v>0</v>
      </c>
      <c r="AG148" s="371">
        <f t="shared" si="257"/>
        <v>0</v>
      </c>
      <c r="AH148" s="371">
        <f t="shared" si="257"/>
        <v>0</v>
      </c>
      <c r="AI148" s="371">
        <f t="shared" si="257"/>
        <v>0</v>
      </c>
      <c r="AJ148" s="371">
        <f t="shared" si="257"/>
        <v>0</v>
      </c>
      <c r="AK148" s="371">
        <f t="shared" si="257"/>
        <v>0</v>
      </c>
      <c r="AL148" s="371">
        <f t="shared" si="257"/>
        <v>0</v>
      </c>
      <c r="AM148" s="371">
        <f t="shared" si="257"/>
        <v>0</v>
      </c>
      <c r="AN148" s="371">
        <f t="shared" si="257"/>
        <v>0</v>
      </c>
      <c r="AO148" s="371">
        <f t="shared" si="257"/>
        <v>0</v>
      </c>
      <c r="AP148" s="371">
        <f t="shared" si="257"/>
        <v>0</v>
      </c>
      <c r="AQ148" s="371">
        <f t="shared" si="257"/>
        <v>0</v>
      </c>
      <c r="AR148" s="371">
        <f t="shared" si="257"/>
        <v>0</v>
      </c>
      <c r="AS148" s="371">
        <f t="shared" si="257"/>
        <v>0</v>
      </c>
      <c r="AT148" s="371">
        <f t="shared" si="257"/>
        <v>0</v>
      </c>
      <c r="AU148" s="371">
        <f t="shared" si="257"/>
        <v>0</v>
      </c>
      <c r="AV148" s="371">
        <f t="shared" si="257"/>
        <v>0</v>
      </c>
      <c r="AW148" s="371">
        <f t="shared" si="257"/>
        <v>0</v>
      </c>
      <c r="AX148" s="371">
        <f t="shared" si="257"/>
        <v>0</v>
      </c>
      <c r="AY148" s="371">
        <f t="shared" si="257"/>
        <v>0</v>
      </c>
      <c r="AZ148" s="371">
        <f t="shared" si="257"/>
        <v>0</v>
      </c>
      <c r="BA148" s="371">
        <f t="shared" si="257"/>
        <v>0</v>
      </c>
      <c r="BB148" s="371">
        <f t="shared" si="257"/>
        <v>0</v>
      </c>
      <c r="BC148" s="371">
        <f t="shared" si="257"/>
        <v>0</v>
      </c>
      <c r="BD148" s="371">
        <f t="shared" si="257"/>
        <v>0</v>
      </c>
      <c r="BE148" s="371">
        <f t="shared" si="257"/>
        <v>0</v>
      </c>
      <c r="BF148" s="371">
        <f t="shared" si="257"/>
        <v>0</v>
      </c>
      <c r="BG148" s="371">
        <f t="shared" si="257"/>
        <v>0</v>
      </c>
      <c r="BH148" s="371">
        <f t="shared" si="257"/>
        <v>0</v>
      </c>
      <c r="BI148" s="371">
        <f t="shared" si="257"/>
        <v>0</v>
      </c>
      <c r="BJ148" s="371">
        <f t="shared" si="257"/>
        <v>0</v>
      </c>
      <c r="BK148" s="371">
        <f t="shared" si="257"/>
        <v>0</v>
      </c>
      <c r="BL148" s="371">
        <f t="shared" si="257"/>
        <v>0</v>
      </c>
      <c r="BM148" s="371">
        <f t="shared" si="257"/>
        <v>0</v>
      </c>
      <c r="BN148" s="371">
        <f t="shared" si="257"/>
        <v>0</v>
      </c>
      <c r="BO148" s="371">
        <f t="shared" si="257"/>
        <v>0</v>
      </c>
      <c r="BP148" s="371">
        <f t="shared" si="257"/>
        <v>0</v>
      </c>
      <c r="BQ148" s="371">
        <f t="shared" si="257"/>
        <v>0</v>
      </c>
      <c r="BR148" s="371">
        <f t="shared" si="257"/>
        <v>0</v>
      </c>
      <c r="BS148" s="371">
        <f t="shared" si="257"/>
        <v>0</v>
      </c>
      <c r="BT148" s="371">
        <f t="shared" si="257"/>
        <v>0</v>
      </c>
      <c r="BU148" s="371">
        <f t="shared" si="257"/>
        <v>0</v>
      </c>
      <c r="BV148" s="371">
        <f t="shared" si="257"/>
        <v>0</v>
      </c>
      <c r="BW148" s="371">
        <f t="shared" si="257"/>
        <v>0</v>
      </c>
      <c r="BX148" s="371">
        <f t="shared" si="257"/>
        <v>0</v>
      </c>
      <c r="BY148" s="371">
        <f t="shared" si="257"/>
        <v>0</v>
      </c>
      <c r="BZ148" s="371">
        <f t="shared" ref="BZ148:DJ148" si="258">BZ28-BY28</f>
        <v>0</v>
      </c>
      <c r="CA148" s="371">
        <f t="shared" si="258"/>
        <v>0</v>
      </c>
      <c r="CB148" s="371">
        <f t="shared" si="258"/>
        <v>0</v>
      </c>
      <c r="CC148" s="371">
        <f t="shared" si="258"/>
        <v>0</v>
      </c>
      <c r="CD148" s="371">
        <f t="shared" si="258"/>
        <v>0</v>
      </c>
      <c r="CE148" s="371">
        <f t="shared" si="258"/>
        <v>0</v>
      </c>
      <c r="CF148" s="371">
        <f t="shared" si="258"/>
        <v>0</v>
      </c>
      <c r="CG148" s="371">
        <f t="shared" si="258"/>
        <v>0</v>
      </c>
      <c r="CH148" s="371">
        <f t="shared" si="258"/>
        <v>0</v>
      </c>
      <c r="CI148" s="371">
        <f t="shared" si="258"/>
        <v>0</v>
      </c>
      <c r="CJ148" s="371">
        <f t="shared" si="258"/>
        <v>0</v>
      </c>
      <c r="CK148" s="371">
        <f t="shared" si="258"/>
        <v>0</v>
      </c>
      <c r="CL148" s="371">
        <f t="shared" si="258"/>
        <v>0</v>
      </c>
      <c r="CM148" s="371">
        <f t="shared" si="258"/>
        <v>0</v>
      </c>
      <c r="CN148" s="371">
        <f t="shared" si="258"/>
        <v>0</v>
      </c>
      <c r="CO148" s="371">
        <f t="shared" si="258"/>
        <v>0</v>
      </c>
      <c r="CP148" s="371">
        <f t="shared" si="258"/>
        <v>0</v>
      </c>
      <c r="CQ148" s="371">
        <f t="shared" si="258"/>
        <v>0</v>
      </c>
      <c r="CR148" s="371">
        <f t="shared" si="258"/>
        <v>0</v>
      </c>
      <c r="CS148" s="371">
        <f t="shared" si="258"/>
        <v>0</v>
      </c>
      <c r="CT148" s="371">
        <f t="shared" si="258"/>
        <v>0</v>
      </c>
      <c r="CU148" s="371">
        <f t="shared" si="258"/>
        <v>0</v>
      </c>
      <c r="CV148" s="371">
        <f t="shared" si="258"/>
        <v>0</v>
      </c>
      <c r="CW148" s="371">
        <f t="shared" si="258"/>
        <v>0</v>
      </c>
      <c r="CX148" s="371">
        <f t="shared" si="258"/>
        <v>0</v>
      </c>
      <c r="CY148" s="371">
        <f t="shared" si="258"/>
        <v>0</v>
      </c>
      <c r="CZ148" s="371">
        <f t="shared" si="258"/>
        <v>0</v>
      </c>
      <c r="DA148" s="371">
        <f t="shared" si="258"/>
        <v>0</v>
      </c>
      <c r="DB148" s="371">
        <f t="shared" si="258"/>
        <v>0</v>
      </c>
      <c r="DC148" s="371">
        <f t="shared" si="258"/>
        <v>0</v>
      </c>
      <c r="DD148" s="371">
        <f t="shared" si="258"/>
        <v>0</v>
      </c>
      <c r="DE148" s="371">
        <f t="shared" si="258"/>
        <v>0</v>
      </c>
      <c r="DF148" s="371">
        <f t="shared" si="258"/>
        <v>0</v>
      </c>
      <c r="DG148" s="371">
        <f t="shared" si="258"/>
        <v>0</v>
      </c>
      <c r="DH148" s="371">
        <f t="shared" si="258"/>
        <v>0</v>
      </c>
      <c r="DI148" s="371">
        <f t="shared" si="258"/>
        <v>0</v>
      </c>
      <c r="DJ148" s="371">
        <f t="shared" si="258"/>
        <v>0</v>
      </c>
      <c r="DK148" s="371"/>
      <c r="DL148" s="371"/>
      <c r="DM148" s="371"/>
    </row>
    <row r="149" spans="1:117" outlineLevel="1">
      <c r="A149" s="827"/>
      <c r="B149" s="362">
        <f t="shared" si="224"/>
        <v>0</v>
      </c>
      <c r="C149" s="362">
        <f t="shared" si="225"/>
        <v>0</v>
      </c>
      <c r="D149" s="362">
        <f t="shared" si="226"/>
        <v>0</v>
      </c>
      <c r="E149" s="369">
        <f t="shared" ref="E149:J149" si="259">E29</f>
        <v>0</v>
      </c>
      <c r="F149" s="369">
        <f t="shared" si="259"/>
        <v>0</v>
      </c>
      <c r="G149" s="369">
        <f t="shared" si="259"/>
        <v>0</v>
      </c>
      <c r="H149" s="531">
        <f t="shared" si="259"/>
        <v>0</v>
      </c>
      <c r="I149" s="531">
        <f t="shared" si="259"/>
        <v>0</v>
      </c>
      <c r="J149" s="531">
        <f t="shared" si="259"/>
        <v>0</v>
      </c>
      <c r="K149" s="532"/>
      <c r="L149" s="532"/>
      <c r="N149" s="371">
        <f t="shared" ref="N149:BY149" si="260">N29-M29</f>
        <v>0</v>
      </c>
      <c r="O149" s="371">
        <f t="shared" si="260"/>
        <v>0</v>
      </c>
      <c r="P149" s="371">
        <f t="shared" si="260"/>
        <v>0</v>
      </c>
      <c r="Q149" s="371">
        <f t="shared" si="260"/>
        <v>0</v>
      </c>
      <c r="R149" s="371">
        <f t="shared" si="260"/>
        <v>0</v>
      </c>
      <c r="S149" s="371">
        <f t="shared" si="260"/>
        <v>0</v>
      </c>
      <c r="T149" s="371">
        <f t="shared" si="260"/>
        <v>0</v>
      </c>
      <c r="U149" s="371">
        <f t="shared" si="260"/>
        <v>0</v>
      </c>
      <c r="V149" s="371">
        <f t="shared" si="260"/>
        <v>0</v>
      </c>
      <c r="W149" s="371">
        <f t="shared" si="260"/>
        <v>0</v>
      </c>
      <c r="X149" s="371">
        <f t="shared" si="260"/>
        <v>0</v>
      </c>
      <c r="Y149" s="371">
        <f t="shared" si="260"/>
        <v>0</v>
      </c>
      <c r="Z149" s="371">
        <f t="shared" si="260"/>
        <v>0</v>
      </c>
      <c r="AA149" s="371">
        <f t="shared" si="260"/>
        <v>0</v>
      </c>
      <c r="AB149" s="371">
        <f t="shared" si="260"/>
        <v>0</v>
      </c>
      <c r="AC149" s="371">
        <f t="shared" si="260"/>
        <v>0</v>
      </c>
      <c r="AD149" s="371">
        <f t="shared" si="260"/>
        <v>0</v>
      </c>
      <c r="AE149" s="371">
        <f t="shared" si="260"/>
        <v>0</v>
      </c>
      <c r="AF149" s="371">
        <f t="shared" si="260"/>
        <v>0</v>
      </c>
      <c r="AG149" s="371">
        <f t="shared" si="260"/>
        <v>0</v>
      </c>
      <c r="AH149" s="371">
        <f t="shared" si="260"/>
        <v>0</v>
      </c>
      <c r="AI149" s="371">
        <f t="shared" si="260"/>
        <v>0</v>
      </c>
      <c r="AJ149" s="371">
        <f t="shared" si="260"/>
        <v>0</v>
      </c>
      <c r="AK149" s="371">
        <f t="shared" si="260"/>
        <v>0</v>
      </c>
      <c r="AL149" s="371">
        <f t="shared" si="260"/>
        <v>0</v>
      </c>
      <c r="AM149" s="371">
        <f t="shared" si="260"/>
        <v>0</v>
      </c>
      <c r="AN149" s="371">
        <f t="shared" si="260"/>
        <v>0</v>
      </c>
      <c r="AO149" s="371">
        <f t="shared" si="260"/>
        <v>0</v>
      </c>
      <c r="AP149" s="371">
        <f t="shared" si="260"/>
        <v>0</v>
      </c>
      <c r="AQ149" s="371">
        <f t="shared" si="260"/>
        <v>0</v>
      </c>
      <c r="AR149" s="371">
        <f t="shared" si="260"/>
        <v>0</v>
      </c>
      <c r="AS149" s="371">
        <f t="shared" si="260"/>
        <v>0</v>
      </c>
      <c r="AT149" s="371">
        <f t="shared" si="260"/>
        <v>0</v>
      </c>
      <c r="AU149" s="371">
        <f t="shared" si="260"/>
        <v>0</v>
      </c>
      <c r="AV149" s="371">
        <f t="shared" si="260"/>
        <v>0</v>
      </c>
      <c r="AW149" s="371">
        <f t="shared" si="260"/>
        <v>0</v>
      </c>
      <c r="AX149" s="371">
        <f t="shared" si="260"/>
        <v>0</v>
      </c>
      <c r="AY149" s="371">
        <f t="shared" si="260"/>
        <v>0</v>
      </c>
      <c r="AZ149" s="371">
        <f t="shared" si="260"/>
        <v>0</v>
      </c>
      <c r="BA149" s="371">
        <f t="shared" si="260"/>
        <v>0</v>
      </c>
      <c r="BB149" s="371">
        <f t="shared" si="260"/>
        <v>0</v>
      </c>
      <c r="BC149" s="371">
        <f t="shared" si="260"/>
        <v>0</v>
      </c>
      <c r="BD149" s="371">
        <f t="shared" si="260"/>
        <v>0</v>
      </c>
      <c r="BE149" s="371">
        <f t="shared" si="260"/>
        <v>0</v>
      </c>
      <c r="BF149" s="371">
        <f t="shared" si="260"/>
        <v>0</v>
      </c>
      <c r="BG149" s="371">
        <f t="shared" si="260"/>
        <v>0</v>
      </c>
      <c r="BH149" s="371">
        <f t="shared" si="260"/>
        <v>0</v>
      </c>
      <c r="BI149" s="371">
        <f t="shared" si="260"/>
        <v>0</v>
      </c>
      <c r="BJ149" s="371">
        <f t="shared" si="260"/>
        <v>0</v>
      </c>
      <c r="BK149" s="371">
        <f t="shared" si="260"/>
        <v>0</v>
      </c>
      <c r="BL149" s="371">
        <f t="shared" si="260"/>
        <v>0</v>
      </c>
      <c r="BM149" s="371">
        <f t="shared" si="260"/>
        <v>0</v>
      </c>
      <c r="BN149" s="371">
        <f t="shared" si="260"/>
        <v>0</v>
      </c>
      <c r="BO149" s="371">
        <f t="shared" si="260"/>
        <v>0</v>
      </c>
      <c r="BP149" s="371">
        <f t="shared" si="260"/>
        <v>0</v>
      </c>
      <c r="BQ149" s="371">
        <f t="shared" si="260"/>
        <v>0</v>
      </c>
      <c r="BR149" s="371">
        <f t="shared" si="260"/>
        <v>0</v>
      </c>
      <c r="BS149" s="371">
        <f t="shared" si="260"/>
        <v>0</v>
      </c>
      <c r="BT149" s="371">
        <f t="shared" si="260"/>
        <v>0</v>
      </c>
      <c r="BU149" s="371">
        <f t="shared" si="260"/>
        <v>0</v>
      </c>
      <c r="BV149" s="371">
        <f t="shared" si="260"/>
        <v>0</v>
      </c>
      <c r="BW149" s="371">
        <f t="shared" si="260"/>
        <v>0</v>
      </c>
      <c r="BX149" s="371">
        <f t="shared" si="260"/>
        <v>0</v>
      </c>
      <c r="BY149" s="371">
        <f t="shared" si="260"/>
        <v>0</v>
      </c>
      <c r="BZ149" s="371">
        <f t="shared" ref="BZ149:DJ149" si="261">BZ29-BY29</f>
        <v>0</v>
      </c>
      <c r="CA149" s="371">
        <f t="shared" si="261"/>
        <v>0</v>
      </c>
      <c r="CB149" s="371">
        <f t="shared" si="261"/>
        <v>0</v>
      </c>
      <c r="CC149" s="371">
        <f t="shared" si="261"/>
        <v>0</v>
      </c>
      <c r="CD149" s="371">
        <f t="shared" si="261"/>
        <v>0</v>
      </c>
      <c r="CE149" s="371">
        <f t="shared" si="261"/>
        <v>0</v>
      </c>
      <c r="CF149" s="371">
        <f t="shared" si="261"/>
        <v>0</v>
      </c>
      <c r="CG149" s="371">
        <f t="shared" si="261"/>
        <v>0</v>
      </c>
      <c r="CH149" s="371">
        <f t="shared" si="261"/>
        <v>0</v>
      </c>
      <c r="CI149" s="371">
        <f t="shared" si="261"/>
        <v>0</v>
      </c>
      <c r="CJ149" s="371">
        <f t="shared" si="261"/>
        <v>0</v>
      </c>
      <c r="CK149" s="371">
        <f t="shared" si="261"/>
        <v>0</v>
      </c>
      <c r="CL149" s="371">
        <f t="shared" si="261"/>
        <v>0</v>
      </c>
      <c r="CM149" s="371">
        <f t="shared" si="261"/>
        <v>0</v>
      </c>
      <c r="CN149" s="371">
        <f t="shared" si="261"/>
        <v>0</v>
      </c>
      <c r="CO149" s="371">
        <f t="shared" si="261"/>
        <v>0</v>
      </c>
      <c r="CP149" s="371">
        <f t="shared" si="261"/>
        <v>0</v>
      </c>
      <c r="CQ149" s="371">
        <f t="shared" si="261"/>
        <v>0</v>
      </c>
      <c r="CR149" s="371">
        <f t="shared" si="261"/>
        <v>0</v>
      </c>
      <c r="CS149" s="371">
        <f t="shared" si="261"/>
        <v>0</v>
      </c>
      <c r="CT149" s="371">
        <f t="shared" si="261"/>
        <v>0</v>
      </c>
      <c r="CU149" s="371">
        <f t="shared" si="261"/>
        <v>0</v>
      </c>
      <c r="CV149" s="371">
        <f t="shared" si="261"/>
        <v>0</v>
      </c>
      <c r="CW149" s="371">
        <f t="shared" si="261"/>
        <v>0</v>
      </c>
      <c r="CX149" s="371">
        <f t="shared" si="261"/>
        <v>0</v>
      </c>
      <c r="CY149" s="371">
        <f t="shared" si="261"/>
        <v>0</v>
      </c>
      <c r="CZ149" s="371">
        <f t="shared" si="261"/>
        <v>0</v>
      </c>
      <c r="DA149" s="371">
        <f t="shared" si="261"/>
        <v>0</v>
      </c>
      <c r="DB149" s="371">
        <f t="shared" si="261"/>
        <v>0</v>
      </c>
      <c r="DC149" s="371">
        <f t="shared" si="261"/>
        <v>0</v>
      </c>
      <c r="DD149" s="371">
        <f t="shared" si="261"/>
        <v>0</v>
      </c>
      <c r="DE149" s="371">
        <f t="shared" si="261"/>
        <v>0</v>
      </c>
      <c r="DF149" s="371">
        <f t="shared" si="261"/>
        <v>0</v>
      </c>
      <c r="DG149" s="371">
        <f t="shared" si="261"/>
        <v>0</v>
      </c>
      <c r="DH149" s="371">
        <f t="shared" si="261"/>
        <v>0</v>
      </c>
      <c r="DI149" s="371">
        <f t="shared" si="261"/>
        <v>0</v>
      </c>
      <c r="DJ149" s="371">
        <f t="shared" si="261"/>
        <v>0</v>
      </c>
      <c r="DK149" s="371"/>
      <c r="DL149" s="371"/>
      <c r="DM149" s="371"/>
    </row>
    <row r="150" spans="1:117" outlineLevel="1">
      <c r="A150" s="827"/>
      <c r="B150" s="362">
        <f t="shared" si="224"/>
        <v>0</v>
      </c>
      <c r="C150" s="362">
        <f t="shared" si="225"/>
        <v>0</v>
      </c>
      <c r="D150" s="362">
        <f t="shared" si="226"/>
        <v>0</v>
      </c>
      <c r="E150" s="369">
        <f t="shared" ref="E150:J150" si="262">E30</f>
        <v>0</v>
      </c>
      <c r="F150" s="369">
        <f t="shared" si="262"/>
        <v>0</v>
      </c>
      <c r="G150" s="369">
        <f t="shared" si="262"/>
        <v>0</v>
      </c>
      <c r="H150" s="531">
        <f t="shared" si="262"/>
        <v>0</v>
      </c>
      <c r="I150" s="531">
        <f t="shared" si="262"/>
        <v>0</v>
      </c>
      <c r="J150" s="531">
        <f t="shared" si="262"/>
        <v>0</v>
      </c>
      <c r="K150" s="532"/>
      <c r="L150" s="532"/>
      <c r="N150" s="371">
        <f t="shared" ref="N150:BY150" si="263">N30-M30</f>
        <v>0</v>
      </c>
      <c r="O150" s="371">
        <f t="shared" si="263"/>
        <v>0</v>
      </c>
      <c r="P150" s="371">
        <f t="shared" si="263"/>
        <v>0</v>
      </c>
      <c r="Q150" s="371">
        <f t="shared" si="263"/>
        <v>0</v>
      </c>
      <c r="R150" s="371">
        <f t="shared" si="263"/>
        <v>0</v>
      </c>
      <c r="S150" s="371">
        <f t="shared" si="263"/>
        <v>0</v>
      </c>
      <c r="T150" s="371">
        <f t="shared" si="263"/>
        <v>0</v>
      </c>
      <c r="U150" s="371">
        <f t="shared" si="263"/>
        <v>0</v>
      </c>
      <c r="V150" s="371">
        <f t="shared" si="263"/>
        <v>0</v>
      </c>
      <c r="W150" s="371">
        <f t="shared" si="263"/>
        <v>0</v>
      </c>
      <c r="X150" s="371">
        <f t="shared" si="263"/>
        <v>0</v>
      </c>
      <c r="Y150" s="371">
        <f t="shared" si="263"/>
        <v>0</v>
      </c>
      <c r="Z150" s="371">
        <f t="shared" si="263"/>
        <v>0</v>
      </c>
      <c r="AA150" s="371">
        <f t="shared" si="263"/>
        <v>0</v>
      </c>
      <c r="AB150" s="371">
        <f t="shared" si="263"/>
        <v>0</v>
      </c>
      <c r="AC150" s="371">
        <f t="shared" si="263"/>
        <v>0</v>
      </c>
      <c r="AD150" s="371">
        <f t="shared" si="263"/>
        <v>0</v>
      </c>
      <c r="AE150" s="371">
        <f t="shared" si="263"/>
        <v>0</v>
      </c>
      <c r="AF150" s="371">
        <f t="shared" si="263"/>
        <v>0</v>
      </c>
      <c r="AG150" s="371">
        <f t="shared" si="263"/>
        <v>0</v>
      </c>
      <c r="AH150" s="371">
        <f t="shared" si="263"/>
        <v>0</v>
      </c>
      <c r="AI150" s="371">
        <f t="shared" si="263"/>
        <v>0</v>
      </c>
      <c r="AJ150" s="371">
        <f t="shared" si="263"/>
        <v>0</v>
      </c>
      <c r="AK150" s="371">
        <f t="shared" si="263"/>
        <v>0</v>
      </c>
      <c r="AL150" s="371">
        <f t="shared" si="263"/>
        <v>0</v>
      </c>
      <c r="AM150" s="371">
        <f t="shared" si="263"/>
        <v>0</v>
      </c>
      <c r="AN150" s="371">
        <f t="shared" si="263"/>
        <v>0</v>
      </c>
      <c r="AO150" s="371">
        <f t="shared" si="263"/>
        <v>0</v>
      </c>
      <c r="AP150" s="371">
        <f t="shared" si="263"/>
        <v>0</v>
      </c>
      <c r="AQ150" s="371">
        <f t="shared" si="263"/>
        <v>0</v>
      </c>
      <c r="AR150" s="371">
        <f t="shared" si="263"/>
        <v>0</v>
      </c>
      <c r="AS150" s="371">
        <f t="shared" si="263"/>
        <v>0</v>
      </c>
      <c r="AT150" s="371">
        <f t="shared" si="263"/>
        <v>0</v>
      </c>
      <c r="AU150" s="371">
        <f t="shared" si="263"/>
        <v>0</v>
      </c>
      <c r="AV150" s="371">
        <f t="shared" si="263"/>
        <v>0</v>
      </c>
      <c r="AW150" s="371">
        <f t="shared" si="263"/>
        <v>0</v>
      </c>
      <c r="AX150" s="371">
        <f t="shared" si="263"/>
        <v>0</v>
      </c>
      <c r="AY150" s="371">
        <f t="shared" si="263"/>
        <v>0</v>
      </c>
      <c r="AZ150" s="371">
        <f t="shared" si="263"/>
        <v>0</v>
      </c>
      <c r="BA150" s="371">
        <f t="shared" si="263"/>
        <v>0</v>
      </c>
      <c r="BB150" s="371">
        <f t="shared" si="263"/>
        <v>0</v>
      </c>
      <c r="BC150" s="371">
        <f t="shared" si="263"/>
        <v>0</v>
      </c>
      <c r="BD150" s="371">
        <f t="shared" si="263"/>
        <v>0</v>
      </c>
      <c r="BE150" s="371">
        <f t="shared" si="263"/>
        <v>0</v>
      </c>
      <c r="BF150" s="371">
        <f t="shared" si="263"/>
        <v>0</v>
      </c>
      <c r="BG150" s="371">
        <f t="shared" si="263"/>
        <v>0</v>
      </c>
      <c r="BH150" s="371">
        <f t="shared" si="263"/>
        <v>0</v>
      </c>
      <c r="BI150" s="371">
        <f t="shared" si="263"/>
        <v>0</v>
      </c>
      <c r="BJ150" s="371">
        <f t="shared" si="263"/>
        <v>0</v>
      </c>
      <c r="BK150" s="371">
        <f t="shared" si="263"/>
        <v>0</v>
      </c>
      <c r="BL150" s="371">
        <f t="shared" si="263"/>
        <v>0</v>
      </c>
      <c r="BM150" s="371">
        <f t="shared" si="263"/>
        <v>0</v>
      </c>
      <c r="BN150" s="371">
        <f t="shared" si="263"/>
        <v>0</v>
      </c>
      <c r="BO150" s="371">
        <f t="shared" si="263"/>
        <v>0</v>
      </c>
      <c r="BP150" s="371">
        <f t="shared" si="263"/>
        <v>0</v>
      </c>
      <c r="BQ150" s="371">
        <f t="shared" si="263"/>
        <v>0</v>
      </c>
      <c r="BR150" s="371">
        <f t="shared" si="263"/>
        <v>0</v>
      </c>
      <c r="BS150" s="371">
        <f t="shared" si="263"/>
        <v>0</v>
      </c>
      <c r="BT150" s="371">
        <f t="shared" si="263"/>
        <v>0</v>
      </c>
      <c r="BU150" s="371">
        <f t="shared" si="263"/>
        <v>0</v>
      </c>
      <c r="BV150" s="371">
        <f t="shared" si="263"/>
        <v>0</v>
      </c>
      <c r="BW150" s="371">
        <f t="shared" si="263"/>
        <v>0</v>
      </c>
      <c r="BX150" s="371">
        <f t="shared" si="263"/>
        <v>0</v>
      </c>
      <c r="BY150" s="371">
        <f t="shared" si="263"/>
        <v>0</v>
      </c>
      <c r="BZ150" s="371">
        <f t="shared" ref="BZ150:DJ150" si="264">BZ30-BY30</f>
        <v>0</v>
      </c>
      <c r="CA150" s="371">
        <f t="shared" si="264"/>
        <v>0</v>
      </c>
      <c r="CB150" s="371">
        <f t="shared" si="264"/>
        <v>0</v>
      </c>
      <c r="CC150" s="371">
        <f t="shared" si="264"/>
        <v>0</v>
      </c>
      <c r="CD150" s="371">
        <f t="shared" si="264"/>
        <v>0</v>
      </c>
      <c r="CE150" s="371">
        <f t="shared" si="264"/>
        <v>0</v>
      </c>
      <c r="CF150" s="371">
        <f t="shared" si="264"/>
        <v>0</v>
      </c>
      <c r="CG150" s="371">
        <f t="shared" si="264"/>
        <v>0</v>
      </c>
      <c r="CH150" s="371">
        <f t="shared" si="264"/>
        <v>0</v>
      </c>
      <c r="CI150" s="371">
        <f t="shared" si="264"/>
        <v>0</v>
      </c>
      <c r="CJ150" s="371">
        <f t="shared" si="264"/>
        <v>0</v>
      </c>
      <c r="CK150" s="371">
        <f t="shared" si="264"/>
        <v>0</v>
      </c>
      <c r="CL150" s="371">
        <f t="shared" si="264"/>
        <v>0</v>
      </c>
      <c r="CM150" s="371">
        <f t="shared" si="264"/>
        <v>0</v>
      </c>
      <c r="CN150" s="371">
        <f t="shared" si="264"/>
        <v>0</v>
      </c>
      <c r="CO150" s="371">
        <f t="shared" si="264"/>
        <v>0</v>
      </c>
      <c r="CP150" s="371">
        <f t="shared" si="264"/>
        <v>0</v>
      </c>
      <c r="CQ150" s="371">
        <f t="shared" si="264"/>
        <v>0</v>
      </c>
      <c r="CR150" s="371">
        <f t="shared" si="264"/>
        <v>0</v>
      </c>
      <c r="CS150" s="371">
        <f t="shared" si="264"/>
        <v>0</v>
      </c>
      <c r="CT150" s="371">
        <f t="shared" si="264"/>
        <v>0</v>
      </c>
      <c r="CU150" s="371">
        <f t="shared" si="264"/>
        <v>0</v>
      </c>
      <c r="CV150" s="371">
        <f t="shared" si="264"/>
        <v>0</v>
      </c>
      <c r="CW150" s="371">
        <f t="shared" si="264"/>
        <v>0</v>
      </c>
      <c r="CX150" s="371">
        <f t="shared" si="264"/>
        <v>0</v>
      </c>
      <c r="CY150" s="371">
        <f t="shared" si="264"/>
        <v>0</v>
      </c>
      <c r="CZ150" s="371">
        <f t="shared" si="264"/>
        <v>0</v>
      </c>
      <c r="DA150" s="371">
        <f t="shared" si="264"/>
        <v>0</v>
      </c>
      <c r="DB150" s="371">
        <f t="shared" si="264"/>
        <v>0</v>
      </c>
      <c r="DC150" s="371">
        <f t="shared" si="264"/>
        <v>0</v>
      </c>
      <c r="DD150" s="371">
        <f t="shared" si="264"/>
        <v>0</v>
      </c>
      <c r="DE150" s="371">
        <f t="shared" si="264"/>
        <v>0</v>
      </c>
      <c r="DF150" s="371">
        <f t="shared" si="264"/>
        <v>0</v>
      </c>
      <c r="DG150" s="371">
        <f t="shared" si="264"/>
        <v>0</v>
      </c>
      <c r="DH150" s="371">
        <f t="shared" si="264"/>
        <v>0</v>
      </c>
      <c r="DI150" s="371">
        <f t="shared" si="264"/>
        <v>0</v>
      </c>
      <c r="DJ150" s="371">
        <f t="shared" si="264"/>
        <v>0</v>
      </c>
      <c r="DK150" s="371"/>
      <c r="DL150" s="371"/>
      <c r="DM150" s="371"/>
    </row>
    <row r="151" spans="1:117" outlineLevel="1">
      <c r="A151" s="827"/>
      <c r="B151" s="362">
        <f t="shared" si="224"/>
        <v>0</v>
      </c>
      <c r="C151" s="362">
        <f t="shared" si="225"/>
        <v>0</v>
      </c>
      <c r="D151" s="362">
        <f t="shared" si="226"/>
        <v>0</v>
      </c>
      <c r="E151" s="369">
        <f t="shared" ref="E151:J151" si="265">E31</f>
        <v>0</v>
      </c>
      <c r="F151" s="369">
        <f t="shared" si="265"/>
        <v>0</v>
      </c>
      <c r="G151" s="369">
        <f t="shared" si="265"/>
        <v>0</v>
      </c>
      <c r="H151" s="531">
        <f t="shared" si="265"/>
        <v>0</v>
      </c>
      <c r="I151" s="531">
        <f t="shared" si="265"/>
        <v>0</v>
      </c>
      <c r="J151" s="531">
        <f t="shared" si="265"/>
        <v>0</v>
      </c>
      <c r="K151" s="532"/>
      <c r="L151" s="532"/>
      <c r="N151" s="371">
        <f t="shared" ref="N151:BY151" si="266">N31-M31</f>
        <v>0</v>
      </c>
      <c r="O151" s="371">
        <f t="shared" si="266"/>
        <v>0</v>
      </c>
      <c r="P151" s="371">
        <f t="shared" si="266"/>
        <v>0</v>
      </c>
      <c r="Q151" s="371">
        <f t="shared" si="266"/>
        <v>0</v>
      </c>
      <c r="R151" s="371">
        <f t="shared" si="266"/>
        <v>0</v>
      </c>
      <c r="S151" s="371">
        <f t="shared" si="266"/>
        <v>0</v>
      </c>
      <c r="T151" s="371">
        <f t="shared" si="266"/>
        <v>0</v>
      </c>
      <c r="U151" s="371">
        <f t="shared" si="266"/>
        <v>0</v>
      </c>
      <c r="V151" s="371">
        <f t="shared" si="266"/>
        <v>0</v>
      </c>
      <c r="W151" s="371">
        <f t="shared" si="266"/>
        <v>0</v>
      </c>
      <c r="X151" s="371">
        <f t="shared" si="266"/>
        <v>0</v>
      </c>
      <c r="Y151" s="371">
        <f t="shared" si="266"/>
        <v>0</v>
      </c>
      <c r="Z151" s="371">
        <f t="shared" si="266"/>
        <v>0</v>
      </c>
      <c r="AA151" s="371">
        <f t="shared" si="266"/>
        <v>0</v>
      </c>
      <c r="AB151" s="371">
        <f t="shared" si="266"/>
        <v>0</v>
      </c>
      <c r="AC151" s="371">
        <f t="shared" si="266"/>
        <v>0</v>
      </c>
      <c r="AD151" s="371">
        <f t="shared" si="266"/>
        <v>0</v>
      </c>
      <c r="AE151" s="371">
        <f t="shared" si="266"/>
        <v>0</v>
      </c>
      <c r="AF151" s="371">
        <f t="shared" si="266"/>
        <v>0</v>
      </c>
      <c r="AG151" s="371">
        <f t="shared" si="266"/>
        <v>0</v>
      </c>
      <c r="AH151" s="371">
        <f t="shared" si="266"/>
        <v>0</v>
      </c>
      <c r="AI151" s="371">
        <f t="shared" si="266"/>
        <v>0</v>
      </c>
      <c r="AJ151" s="371">
        <f t="shared" si="266"/>
        <v>0</v>
      </c>
      <c r="AK151" s="371">
        <f t="shared" si="266"/>
        <v>0</v>
      </c>
      <c r="AL151" s="371">
        <f t="shared" si="266"/>
        <v>0</v>
      </c>
      <c r="AM151" s="371">
        <f t="shared" si="266"/>
        <v>0</v>
      </c>
      <c r="AN151" s="371">
        <f t="shared" si="266"/>
        <v>0</v>
      </c>
      <c r="AO151" s="371">
        <f t="shared" si="266"/>
        <v>0</v>
      </c>
      <c r="AP151" s="371">
        <f t="shared" si="266"/>
        <v>0</v>
      </c>
      <c r="AQ151" s="371">
        <f t="shared" si="266"/>
        <v>0</v>
      </c>
      <c r="AR151" s="371">
        <f t="shared" si="266"/>
        <v>0</v>
      </c>
      <c r="AS151" s="371">
        <f t="shared" si="266"/>
        <v>0</v>
      </c>
      <c r="AT151" s="371">
        <f t="shared" si="266"/>
        <v>0</v>
      </c>
      <c r="AU151" s="371">
        <f t="shared" si="266"/>
        <v>0</v>
      </c>
      <c r="AV151" s="371">
        <f t="shared" si="266"/>
        <v>0</v>
      </c>
      <c r="AW151" s="371">
        <f t="shared" si="266"/>
        <v>0</v>
      </c>
      <c r="AX151" s="371">
        <f t="shared" si="266"/>
        <v>0</v>
      </c>
      <c r="AY151" s="371">
        <f t="shared" si="266"/>
        <v>0</v>
      </c>
      <c r="AZ151" s="371">
        <f t="shared" si="266"/>
        <v>0</v>
      </c>
      <c r="BA151" s="371">
        <f t="shared" si="266"/>
        <v>0</v>
      </c>
      <c r="BB151" s="371">
        <f t="shared" si="266"/>
        <v>0</v>
      </c>
      <c r="BC151" s="371">
        <f t="shared" si="266"/>
        <v>0</v>
      </c>
      <c r="BD151" s="371">
        <f t="shared" si="266"/>
        <v>0</v>
      </c>
      <c r="BE151" s="371">
        <f t="shared" si="266"/>
        <v>0</v>
      </c>
      <c r="BF151" s="371">
        <f t="shared" si="266"/>
        <v>0</v>
      </c>
      <c r="BG151" s="371">
        <f t="shared" si="266"/>
        <v>0</v>
      </c>
      <c r="BH151" s="371">
        <f t="shared" si="266"/>
        <v>0</v>
      </c>
      <c r="BI151" s="371">
        <f t="shared" si="266"/>
        <v>0</v>
      </c>
      <c r="BJ151" s="371">
        <f t="shared" si="266"/>
        <v>0</v>
      </c>
      <c r="BK151" s="371">
        <f t="shared" si="266"/>
        <v>0</v>
      </c>
      <c r="BL151" s="371">
        <f t="shared" si="266"/>
        <v>0</v>
      </c>
      <c r="BM151" s="371">
        <f t="shared" si="266"/>
        <v>0</v>
      </c>
      <c r="BN151" s="371">
        <f t="shared" si="266"/>
        <v>0</v>
      </c>
      <c r="BO151" s="371">
        <f t="shared" si="266"/>
        <v>0</v>
      </c>
      <c r="BP151" s="371">
        <f t="shared" si="266"/>
        <v>0</v>
      </c>
      <c r="BQ151" s="371">
        <f t="shared" si="266"/>
        <v>0</v>
      </c>
      <c r="BR151" s="371">
        <f t="shared" si="266"/>
        <v>0</v>
      </c>
      <c r="BS151" s="371">
        <f t="shared" si="266"/>
        <v>0</v>
      </c>
      <c r="BT151" s="371">
        <f t="shared" si="266"/>
        <v>0</v>
      </c>
      <c r="BU151" s="371">
        <f t="shared" si="266"/>
        <v>0</v>
      </c>
      <c r="BV151" s="371">
        <f t="shared" si="266"/>
        <v>0</v>
      </c>
      <c r="BW151" s="371">
        <f t="shared" si="266"/>
        <v>0</v>
      </c>
      <c r="BX151" s="371">
        <f t="shared" si="266"/>
        <v>0</v>
      </c>
      <c r="BY151" s="371">
        <f t="shared" si="266"/>
        <v>0</v>
      </c>
      <c r="BZ151" s="371">
        <f t="shared" ref="BZ151:DJ151" si="267">BZ31-BY31</f>
        <v>0</v>
      </c>
      <c r="CA151" s="371">
        <f t="shared" si="267"/>
        <v>0</v>
      </c>
      <c r="CB151" s="371">
        <f t="shared" si="267"/>
        <v>0</v>
      </c>
      <c r="CC151" s="371">
        <f t="shared" si="267"/>
        <v>0</v>
      </c>
      <c r="CD151" s="371">
        <f t="shared" si="267"/>
        <v>0</v>
      </c>
      <c r="CE151" s="371">
        <f t="shared" si="267"/>
        <v>0</v>
      </c>
      <c r="CF151" s="371">
        <f t="shared" si="267"/>
        <v>0</v>
      </c>
      <c r="CG151" s="371">
        <f t="shared" si="267"/>
        <v>0</v>
      </c>
      <c r="CH151" s="371">
        <f t="shared" si="267"/>
        <v>0</v>
      </c>
      <c r="CI151" s="371">
        <f t="shared" si="267"/>
        <v>0</v>
      </c>
      <c r="CJ151" s="371">
        <f t="shared" si="267"/>
        <v>0</v>
      </c>
      <c r="CK151" s="371">
        <f t="shared" si="267"/>
        <v>0</v>
      </c>
      <c r="CL151" s="371">
        <f t="shared" si="267"/>
        <v>0</v>
      </c>
      <c r="CM151" s="371">
        <f t="shared" si="267"/>
        <v>0</v>
      </c>
      <c r="CN151" s="371">
        <f t="shared" si="267"/>
        <v>0</v>
      </c>
      <c r="CO151" s="371">
        <f t="shared" si="267"/>
        <v>0</v>
      </c>
      <c r="CP151" s="371">
        <f t="shared" si="267"/>
        <v>0</v>
      </c>
      <c r="CQ151" s="371">
        <f t="shared" si="267"/>
        <v>0</v>
      </c>
      <c r="CR151" s="371">
        <f t="shared" si="267"/>
        <v>0</v>
      </c>
      <c r="CS151" s="371">
        <f t="shared" si="267"/>
        <v>0</v>
      </c>
      <c r="CT151" s="371">
        <f t="shared" si="267"/>
        <v>0</v>
      </c>
      <c r="CU151" s="371">
        <f t="shared" si="267"/>
        <v>0</v>
      </c>
      <c r="CV151" s="371">
        <f t="shared" si="267"/>
        <v>0</v>
      </c>
      <c r="CW151" s="371">
        <f t="shared" si="267"/>
        <v>0</v>
      </c>
      <c r="CX151" s="371">
        <f t="shared" si="267"/>
        <v>0</v>
      </c>
      <c r="CY151" s="371">
        <f t="shared" si="267"/>
        <v>0</v>
      </c>
      <c r="CZ151" s="371">
        <f t="shared" si="267"/>
        <v>0</v>
      </c>
      <c r="DA151" s="371">
        <f t="shared" si="267"/>
        <v>0</v>
      </c>
      <c r="DB151" s="371">
        <f t="shared" si="267"/>
        <v>0</v>
      </c>
      <c r="DC151" s="371">
        <f t="shared" si="267"/>
        <v>0</v>
      </c>
      <c r="DD151" s="371">
        <f t="shared" si="267"/>
        <v>0</v>
      </c>
      <c r="DE151" s="371">
        <f t="shared" si="267"/>
        <v>0</v>
      </c>
      <c r="DF151" s="371">
        <f t="shared" si="267"/>
        <v>0</v>
      </c>
      <c r="DG151" s="371">
        <f t="shared" si="267"/>
        <v>0</v>
      </c>
      <c r="DH151" s="371">
        <f t="shared" si="267"/>
        <v>0</v>
      </c>
      <c r="DI151" s="371">
        <f t="shared" si="267"/>
        <v>0</v>
      </c>
      <c r="DJ151" s="371">
        <f t="shared" si="267"/>
        <v>0</v>
      </c>
      <c r="DK151" s="371"/>
      <c r="DL151" s="371"/>
      <c r="DM151" s="371"/>
    </row>
    <row r="152" spans="1:117" outlineLevel="1">
      <c r="A152" s="828"/>
      <c r="B152" s="362">
        <f t="shared" si="224"/>
        <v>0</v>
      </c>
      <c r="C152" s="362">
        <f t="shared" si="225"/>
        <v>0</v>
      </c>
      <c r="D152" s="362">
        <f t="shared" si="226"/>
        <v>0</v>
      </c>
      <c r="E152" s="369">
        <f t="shared" ref="E152:J152" si="268">E32</f>
        <v>0</v>
      </c>
      <c r="F152" s="369">
        <f t="shared" si="268"/>
        <v>0</v>
      </c>
      <c r="G152" s="369">
        <f t="shared" si="268"/>
        <v>0</v>
      </c>
      <c r="H152" s="531">
        <f t="shared" si="268"/>
        <v>0</v>
      </c>
      <c r="I152" s="531">
        <f t="shared" si="268"/>
        <v>0</v>
      </c>
      <c r="J152" s="531">
        <f t="shared" si="268"/>
        <v>0</v>
      </c>
      <c r="K152" s="532"/>
      <c r="L152" s="532"/>
      <c r="N152" s="371">
        <f t="shared" ref="N152:BY152" si="269">N32-M32</f>
        <v>0</v>
      </c>
      <c r="O152" s="371">
        <f t="shared" si="269"/>
        <v>0</v>
      </c>
      <c r="P152" s="371">
        <f t="shared" si="269"/>
        <v>0</v>
      </c>
      <c r="Q152" s="371">
        <f t="shared" si="269"/>
        <v>0</v>
      </c>
      <c r="R152" s="371">
        <f t="shared" si="269"/>
        <v>0</v>
      </c>
      <c r="S152" s="371">
        <f t="shared" si="269"/>
        <v>0</v>
      </c>
      <c r="T152" s="371">
        <f t="shared" si="269"/>
        <v>0</v>
      </c>
      <c r="U152" s="371">
        <f t="shared" si="269"/>
        <v>0</v>
      </c>
      <c r="V152" s="371">
        <f t="shared" si="269"/>
        <v>0</v>
      </c>
      <c r="W152" s="371">
        <f t="shared" si="269"/>
        <v>0</v>
      </c>
      <c r="X152" s="371">
        <f t="shared" si="269"/>
        <v>0</v>
      </c>
      <c r="Y152" s="371">
        <f t="shared" si="269"/>
        <v>0</v>
      </c>
      <c r="Z152" s="371">
        <f t="shared" si="269"/>
        <v>0</v>
      </c>
      <c r="AA152" s="371">
        <f t="shared" si="269"/>
        <v>0</v>
      </c>
      <c r="AB152" s="371">
        <f t="shared" si="269"/>
        <v>0</v>
      </c>
      <c r="AC152" s="371">
        <f t="shared" si="269"/>
        <v>0</v>
      </c>
      <c r="AD152" s="371">
        <f t="shared" si="269"/>
        <v>0</v>
      </c>
      <c r="AE152" s="371">
        <f t="shared" si="269"/>
        <v>0</v>
      </c>
      <c r="AF152" s="371">
        <f t="shared" si="269"/>
        <v>0</v>
      </c>
      <c r="AG152" s="371">
        <f t="shared" si="269"/>
        <v>0</v>
      </c>
      <c r="AH152" s="371">
        <f t="shared" si="269"/>
        <v>0</v>
      </c>
      <c r="AI152" s="371">
        <f t="shared" si="269"/>
        <v>0</v>
      </c>
      <c r="AJ152" s="371">
        <f t="shared" si="269"/>
        <v>0</v>
      </c>
      <c r="AK152" s="371">
        <f t="shared" si="269"/>
        <v>0</v>
      </c>
      <c r="AL152" s="371">
        <f t="shared" si="269"/>
        <v>0</v>
      </c>
      <c r="AM152" s="371">
        <f t="shared" si="269"/>
        <v>0</v>
      </c>
      <c r="AN152" s="371">
        <f t="shared" si="269"/>
        <v>0</v>
      </c>
      <c r="AO152" s="371">
        <f t="shared" si="269"/>
        <v>0</v>
      </c>
      <c r="AP152" s="371">
        <f t="shared" si="269"/>
        <v>0</v>
      </c>
      <c r="AQ152" s="371">
        <f t="shared" si="269"/>
        <v>0</v>
      </c>
      <c r="AR152" s="371">
        <f t="shared" si="269"/>
        <v>0</v>
      </c>
      <c r="AS152" s="371">
        <f t="shared" si="269"/>
        <v>0</v>
      </c>
      <c r="AT152" s="371">
        <f t="shared" si="269"/>
        <v>0</v>
      </c>
      <c r="AU152" s="371">
        <f t="shared" si="269"/>
        <v>0</v>
      </c>
      <c r="AV152" s="371">
        <f t="shared" si="269"/>
        <v>0</v>
      </c>
      <c r="AW152" s="371">
        <f t="shared" si="269"/>
        <v>0</v>
      </c>
      <c r="AX152" s="371">
        <f t="shared" si="269"/>
        <v>0</v>
      </c>
      <c r="AY152" s="371">
        <f t="shared" si="269"/>
        <v>0</v>
      </c>
      <c r="AZ152" s="371">
        <f t="shared" si="269"/>
        <v>0</v>
      </c>
      <c r="BA152" s="371">
        <f t="shared" si="269"/>
        <v>0</v>
      </c>
      <c r="BB152" s="371">
        <f t="shared" si="269"/>
        <v>0</v>
      </c>
      <c r="BC152" s="371">
        <f t="shared" si="269"/>
        <v>0</v>
      </c>
      <c r="BD152" s="371">
        <f t="shared" si="269"/>
        <v>0</v>
      </c>
      <c r="BE152" s="371">
        <f t="shared" si="269"/>
        <v>0</v>
      </c>
      <c r="BF152" s="371">
        <f t="shared" si="269"/>
        <v>0</v>
      </c>
      <c r="BG152" s="371">
        <f t="shared" si="269"/>
        <v>0</v>
      </c>
      <c r="BH152" s="371">
        <f t="shared" si="269"/>
        <v>0</v>
      </c>
      <c r="BI152" s="371">
        <f t="shared" si="269"/>
        <v>0</v>
      </c>
      <c r="BJ152" s="371">
        <f t="shared" si="269"/>
        <v>0</v>
      </c>
      <c r="BK152" s="371">
        <f t="shared" si="269"/>
        <v>0</v>
      </c>
      <c r="BL152" s="371">
        <f t="shared" si="269"/>
        <v>0</v>
      </c>
      <c r="BM152" s="371">
        <f t="shared" si="269"/>
        <v>0</v>
      </c>
      <c r="BN152" s="371">
        <f t="shared" si="269"/>
        <v>0</v>
      </c>
      <c r="BO152" s="371">
        <f t="shared" si="269"/>
        <v>0</v>
      </c>
      <c r="BP152" s="371">
        <f t="shared" si="269"/>
        <v>0</v>
      </c>
      <c r="BQ152" s="371">
        <f t="shared" si="269"/>
        <v>0</v>
      </c>
      <c r="BR152" s="371">
        <f t="shared" si="269"/>
        <v>0</v>
      </c>
      <c r="BS152" s="371">
        <f t="shared" si="269"/>
        <v>0</v>
      </c>
      <c r="BT152" s="371">
        <f t="shared" si="269"/>
        <v>0</v>
      </c>
      <c r="BU152" s="371">
        <f t="shared" si="269"/>
        <v>0</v>
      </c>
      <c r="BV152" s="371">
        <f t="shared" si="269"/>
        <v>0</v>
      </c>
      <c r="BW152" s="371">
        <f t="shared" si="269"/>
        <v>0</v>
      </c>
      <c r="BX152" s="371">
        <f t="shared" si="269"/>
        <v>0</v>
      </c>
      <c r="BY152" s="371">
        <f t="shared" si="269"/>
        <v>0</v>
      </c>
      <c r="BZ152" s="371">
        <f t="shared" ref="BZ152:DJ152" si="270">BZ32-BY32</f>
        <v>0</v>
      </c>
      <c r="CA152" s="371">
        <f t="shared" si="270"/>
        <v>0</v>
      </c>
      <c r="CB152" s="371">
        <f t="shared" si="270"/>
        <v>0</v>
      </c>
      <c r="CC152" s="371">
        <f t="shared" si="270"/>
        <v>0</v>
      </c>
      <c r="CD152" s="371">
        <f t="shared" si="270"/>
        <v>0</v>
      </c>
      <c r="CE152" s="371">
        <f t="shared" si="270"/>
        <v>0</v>
      </c>
      <c r="CF152" s="371">
        <f t="shared" si="270"/>
        <v>0</v>
      </c>
      <c r="CG152" s="371">
        <f t="shared" si="270"/>
        <v>0</v>
      </c>
      <c r="CH152" s="371">
        <f t="shared" si="270"/>
        <v>0</v>
      </c>
      <c r="CI152" s="371">
        <f t="shared" si="270"/>
        <v>0</v>
      </c>
      <c r="CJ152" s="371">
        <f t="shared" si="270"/>
        <v>0</v>
      </c>
      <c r="CK152" s="371">
        <f t="shared" si="270"/>
        <v>0</v>
      </c>
      <c r="CL152" s="371">
        <f t="shared" si="270"/>
        <v>0</v>
      </c>
      <c r="CM152" s="371">
        <f t="shared" si="270"/>
        <v>0</v>
      </c>
      <c r="CN152" s="371">
        <f t="shared" si="270"/>
        <v>0</v>
      </c>
      <c r="CO152" s="371">
        <f t="shared" si="270"/>
        <v>0</v>
      </c>
      <c r="CP152" s="371">
        <f t="shared" si="270"/>
        <v>0</v>
      </c>
      <c r="CQ152" s="371">
        <f t="shared" si="270"/>
        <v>0</v>
      </c>
      <c r="CR152" s="371">
        <f t="shared" si="270"/>
        <v>0</v>
      </c>
      <c r="CS152" s="371">
        <f t="shared" si="270"/>
        <v>0</v>
      </c>
      <c r="CT152" s="371">
        <f t="shared" si="270"/>
        <v>0</v>
      </c>
      <c r="CU152" s="371">
        <f t="shared" si="270"/>
        <v>0</v>
      </c>
      <c r="CV152" s="371">
        <f t="shared" si="270"/>
        <v>0</v>
      </c>
      <c r="CW152" s="371">
        <f t="shared" si="270"/>
        <v>0</v>
      </c>
      <c r="CX152" s="371">
        <f t="shared" si="270"/>
        <v>0</v>
      </c>
      <c r="CY152" s="371">
        <f t="shared" si="270"/>
        <v>0</v>
      </c>
      <c r="CZ152" s="371">
        <f t="shared" si="270"/>
        <v>0</v>
      </c>
      <c r="DA152" s="371">
        <f t="shared" si="270"/>
        <v>0</v>
      </c>
      <c r="DB152" s="371">
        <f t="shared" si="270"/>
        <v>0</v>
      </c>
      <c r="DC152" s="371">
        <f t="shared" si="270"/>
        <v>0</v>
      </c>
      <c r="DD152" s="371">
        <f t="shared" si="270"/>
        <v>0</v>
      </c>
      <c r="DE152" s="371">
        <f t="shared" si="270"/>
        <v>0</v>
      </c>
      <c r="DF152" s="371">
        <f t="shared" si="270"/>
        <v>0</v>
      </c>
      <c r="DG152" s="371">
        <f t="shared" si="270"/>
        <v>0</v>
      </c>
      <c r="DH152" s="371">
        <f t="shared" si="270"/>
        <v>0</v>
      </c>
      <c r="DI152" s="371">
        <f t="shared" si="270"/>
        <v>0</v>
      </c>
      <c r="DJ152" s="371">
        <f t="shared" si="270"/>
        <v>0</v>
      </c>
      <c r="DK152" s="371"/>
      <c r="DL152" s="371"/>
      <c r="DM152" s="371"/>
    </row>
    <row r="153" spans="1:117">
      <c r="A153" s="372" t="s">
        <v>199</v>
      </c>
      <c r="B153" s="373"/>
      <c r="C153" s="373"/>
      <c r="D153" s="373"/>
      <c r="E153" s="534">
        <f>SUBTOTAL(9,E124:E152)</f>
        <v>43</v>
      </c>
      <c r="F153" s="534">
        <f t="shared" ref="F153:J153" si="271">SUBTOTAL(9,F124:F152)</f>
        <v>3</v>
      </c>
      <c r="G153" s="534">
        <f t="shared" si="271"/>
        <v>40</v>
      </c>
      <c r="H153" s="534">
        <f t="shared" si="271"/>
        <v>0.17647058823529413</v>
      </c>
      <c r="I153" s="534">
        <f t="shared" si="271"/>
        <v>2.5</v>
      </c>
      <c r="J153" s="534">
        <f t="shared" si="271"/>
        <v>2.3235294117647056</v>
      </c>
      <c r="K153" s="393"/>
      <c r="L153" s="393"/>
      <c r="M153" s="399"/>
      <c r="N153" s="373" t="str">
        <f>IF(SUBTOTAL(9,N124:N152)=0,"",(SUBTOTAL(9,N124:N152)))</f>
        <v/>
      </c>
      <c r="O153" s="373" t="str">
        <f t="shared" ref="O153:BZ153" si="272">IF(SUBTOTAL(9,O124:O152)=0,"",(SUBTOTAL(9,O124:O152)))</f>
        <v/>
      </c>
      <c r="P153" s="373" t="str">
        <f t="shared" si="272"/>
        <v/>
      </c>
      <c r="Q153" s="373" t="str">
        <f t="shared" si="272"/>
        <v/>
      </c>
      <c r="R153" s="373" t="str">
        <f t="shared" si="272"/>
        <v/>
      </c>
      <c r="S153" s="373" t="str">
        <f t="shared" si="272"/>
        <v/>
      </c>
      <c r="T153" s="373" t="str">
        <f t="shared" si="272"/>
        <v/>
      </c>
      <c r="U153" s="373" t="str">
        <f t="shared" si="272"/>
        <v/>
      </c>
      <c r="V153" s="373" t="str">
        <f t="shared" si="272"/>
        <v/>
      </c>
      <c r="W153" s="373" t="str">
        <f t="shared" si="272"/>
        <v/>
      </c>
      <c r="X153" s="373" t="str">
        <f t="shared" si="272"/>
        <v/>
      </c>
      <c r="Y153" s="373" t="str">
        <f t="shared" si="272"/>
        <v/>
      </c>
      <c r="Z153" s="373" t="str">
        <f t="shared" si="272"/>
        <v/>
      </c>
      <c r="AA153" s="373" t="str">
        <f t="shared" si="272"/>
        <v/>
      </c>
      <c r="AB153" s="373" t="str">
        <f t="shared" si="272"/>
        <v/>
      </c>
      <c r="AC153" s="373">
        <f t="shared" si="272"/>
        <v>1</v>
      </c>
      <c r="AD153" s="373" t="str">
        <f t="shared" si="272"/>
        <v/>
      </c>
      <c r="AE153" s="373" t="str">
        <f t="shared" si="272"/>
        <v/>
      </c>
      <c r="AF153" s="373" t="str">
        <f t="shared" si="272"/>
        <v/>
      </c>
      <c r="AG153" s="373" t="str">
        <f t="shared" si="272"/>
        <v/>
      </c>
      <c r="AH153" s="373">
        <f t="shared" si="272"/>
        <v>2</v>
      </c>
      <c r="AI153" s="373" t="str">
        <f t="shared" si="272"/>
        <v/>
      </c>
      <c r="AJ153" s="373" t="str">
        <f t="shared" si="272"/>
        <v/>
      </c>
      <c r="AK153" s="373">
        <f t="shared" si="272"/>
        <v>2.5</v>
      </c>
      <c r="AL153" s="373" t="str">
        <f t="shared" si="272"/>
        <v/>
      </c>
      <c r="AM153" s="373" t="str">
        <f t="shared" si="272"/>
        <v/>
      </c>
      <c r="AN153" s="373">
        <f t="shared" si="272"/>
        <v>2.5</v>
      </c>
      <c r="AO153" s="373" t="str">
        <f t="shared" si="272"/>
        <v/>
      </c>
      <c r="AP153" s="373">
        <f t="shared" si="272"/>
        <v>2.5</v>
      </c>
      <c r="AQ153" s="373">
        <f t="shared" si="272"/>
        <v>2.5</v>
      </c>
      <c r="AR153" s="373">
        <f t="shared" si="272"/>
        <v>2.5</v>
      </c>
      <c r="AS153" s="373" t="str">
        <f t="shared" si="272"/>
        <v/>
      </c>
      <c r="AT153" s="373" t="str">
        <f t="shared" si="272"/>
        <v/>
      </c>
      <c r="AU153" s="373">
        <f t="shared" si="272"/>
        <v>2.5</v>
      </c>
      <c r="AV153" s="373">
        <f t="shared" si="272"/>
        <v>2.5</v>
      </c>
      <c r="AW153" s="373">
        <f t="shared" si="272"/>
        <v>2.5</v>
      </c>
      <c r="AX153" s="373">
        <f t="shared" si="272"/>
        <v>2.5</v>
      </c>
      <c r="AY153" s="373">
        <f t="shared" si="272"/>
        <v>2.5</v>
      </c>
      <c r="AZ153" s="373" t="str">
        <f t="shared" si="272"/>
        <v/>
      </c>
      <c r="BA153" s="373" t="str">
        <f t="shared" si="272"/>
        <v/>
      </c>
      <c r="BB153" s="373">
        <f t="shared" si="272"/>
        <v>2.5</v>
      </c>
      <c r="BC153" s="373">
        <f t="shared" si="272"/>
        <v>2.5</v>
      </c>
      <c r="BD153" s="373">
        <f t="shared" si="272"/>
        <v>2.5</v>
      </c>
      <c r="BE153" s="373">
        <f t="shared" si="272"/>
        <v>2.5</v>
      </c>
      <c r="BF153" s="373">
        <f t="shared" si="272"/>
        <v>2.5</v>
      </c>
      <c r="BG153" s="373" t="str">
        <f t="shared" si="272"/>
        <v/>
      </c>
      <c r="BH153" s="373" t="str">
        <f t="shared" si="272"/>
        <v/>
      </c>
      <c r="BI153" s="373">
        <f t="shared" si="272"/>
        <v>2.5</v>
      </c>
      <c r="BJ153" s="373">
        <f t="shared" si="272"/>
        <v>2.5</v>
      </c>
      <c r="BK153" s="373">
        <f t="shared" si="272"/>
        <v>2.5</v>
      </c>
      <c r="BL153" s="373">
        <f t="shared" si="272"/>
        <v>2.5</v>
      </c>
      <c r="BM153" s="373">
        <f t="shared" si="272"/>
        <v>2.5</v>
      </c>
      <c r="BN153" s="373" t="str">
        <f t="shared" si="272"/>
        <v/>
      </c>
      <c r="BO153" s="373" t="str">
        <f t="shared" si="272"/>
        <v/>
      </c>
      <c r="BP153" s="373">
        <f t="shared" si="272"/>
        <v>2.5</v>
      </c>
      <c r="BQ153" s="373">
        <f t="shared" si="272"/>
        <v>2.5</v>
      </c>
      <c r="BR153" s="373">
        <f t="shared" si="272"/>
        <v>2.5</v>
      </c>
      <c r="BS153" s="373">
        <f t="shared" si="272"/>
        <v>2.5</v>
      </c>
      <c r="BT153" s="373">
        <f t="shared" si="272"/>
        <v>2.5</v>
      </c>
      <c r="BU153" s="373" t="str">
        <f t="shared" si="272"/>
        <v/>
      </c>
      <c r="BV153" s="373" t="str">
        <f t="shared" si="272"/>
        <v/>
      </c>
      <c r="BW153" s="373">
        <f t="shared" si="272"/>
        <v>2.5</v>
      </c>
      <c r="BX153" s="373" t="str">
        <f t="shared" si="272"/>
        <v/>
      </c>
      <c r="BY153" s="373" t="str">
        <f t="shared" si="272"/>
        <v/>
      </c>
      <c r="BZ153" s="373">
        <f t="shared" si="272"/>
        <v>2.5</v>
      </c>
      <c r="CA153" s="373">
        <f t="shared" ref="CA153:DM153" si="273">IF(SUBTOTAL(9,CA124:CA152)=0,"",(SUBTOTAL(9,CA124:CA152)))</f>
        <v>2.5</v>
      </c>
      <c r="CB153" s="373" t="str">
        <f t="shared" si="273"/>
        <v/>
      </c>
      <c r="CC153" s="373" t="str">
        <f t="shared" si="273"/>
        <v/>
      </c>
      <c r="CD153" s="373">
        <f t="shared" si="273"/>
        <v>2.5</v>
      </c>
      <c r="CE153" s="373">
        <f t="shared" si="273"/>
        <v>2.5</v>
      </c>
      <c r="CF153" s="373">
        <f t="shared" si="273"/>
        <v>2.5</v>
      </c>
      <c r="CG153" s="373">
        <f t="shared" si="273"/>
        <v>2.5</v>
      </c>
      <c r="CH153" s="373">
        <f t="shared" si="273"/>
        <v>2.5</v>
      </c>
      <c r="CI153" s="373" t="str">
        <f t="shared" si="273"/>
        <v/>
      </c>
      <c r="CJ153" s="373" t="str">
        <f t="shared" si="273"/>
        <v/>
      </c>
      <c r="CK153" s="373">
        <f t="shared" si="273"/>
        <v>2.5</v>
      </c>
      <c r="CL153" s="373">
        <f t="shared" si="273"/>
        <v>2.5</v>
      </c>
      <c r="CM153" s="373">
        <f t="shared" si="273"/>
        <v>2.5</v>
      </c>
      <c r="CN153" s="373">
        <f t="shared" si="273"/>
        <v>2.5</v>
      </c>
      <c r="CO153" s="373">
        <f t="shared" si="273"/>
        <v>2.5</v>
      </c>
      <c r="CP153" s="373" t="str">
        <f t="shared" si="273"/>
        <v/>
      </c>
      <c r="CQ153" s="373" t="str">
        <f t="shared" si="273"/>
        <v/>
      </c>
      <c r="CR153" s="373">
        <f t="shared" si="273"/>
        <v>2.5</v>
      </c>
      <c r="CS153" s="373">
        <f t="shared" si="273"/>
        <v>2.5</v>
      </c>
      <c r="CT153" s="373">
        <f t="shared" si="273"/>
        <v>2.5</v>
      </c>
      <c r="CU153" s="373">
        <f t="shared" si="273"/>
        <v>2.5</v>
      </c>
      <c r="CV153" s="373">
        <f t="shared" si="273"/>
        <v>2.5</v>
      </c>
      <c r="CW153" s="373" t="str">
        <f t="shared" si="273"/>
        <v/>
      </c>
      <c r="CX153" s="373" t="str">
        <f t="shared" si="273"/>
        <v/>
      </c>
      <c r="CY153" s="373">
        <f t="shared" si="273"/>
        <v>2.5</v>
      </c>
      <c r="CZ153" s="373">
        <f t="shared" si="273"/>
        <v>2.5</v>
      </c>
      <c r="DA153" s="373">
        <f t="shared" si="273"/>
        <v>2.5</v>
      </c>
      <c r="DB153" s="373">
        <f t="shared" si="273"/>
        <v>2.5</v>
      </c>
      <c r="DC153" s="373">
        <f t="shared" si="273"/>
        <v>2.5</v>
      </c>
      <c r="DD153" s="373" t="str">
        <f t="shared" si="273"/>
        <v/>
      </c>
      <c r="DE153" s="373" t="str">
        <f t="shared" si="273"/>
        <v/>
      </c>
      <c r="DF153" s="373">
        <f t="shared" si="273"/>
        <v>2.5</v>
      </c>
      <c r="DG153" s="373">
        <f t="shared" si="273"/>
        <v>2.5</v>
      </c>
      <c r="DH153" s="373">
        <f t="shared" si="273"/>
        <v>2.5</v>
      </c>
      <c r="DI153" s="373">
        <f t="shared" si="273"/>
        <v>2.5</v>
      </c>
      <c r="DJ153" s="373">
        <f t="shared" si="273"/>
        <v>2.5</v>
      </c>
      <c r="DK153" s="373" t="str">
        <f t="shared" si="273"/>
        <v/>
      </c>
      <c r="DL153" s="373" t="str">
        <f t="shared" si="273"/>
        <v/>
      </c>
      <c r="DM153" s="373" t="str">
        <f t="shared" si="273"/>
        <v/>
      </c>
    </row>
    <row r="154" spans="1:117" ht="15" customHeight="1" outlineLevel="1">
      <c r="A154" s="826" t="s">
        <v>191</v>
      </c>
      <c r="B154" s="362" t="str">
        <f t="shared" ref="B154:B167" si="274">$B4</f>
        <v>P59-Deploy &amp; Change CRMT</v>
      </c>
      <c r="C154" s="362" t="str">
        <f t="shared" ref="C154:C167" si="275">$C4</f>
        <v>AO004511</v>
      </c>
      <c r="D154" s="362" t="str">
        <f t="shared" ref="D154:D167" si="276">$D4</f>
        <v>Cross</v>
      </c>
      <c r="E154" s="369">
        <f t="shared" ref="E154:L154" si="277">E34</f>
        <v>2</v>
      </c>
      <c r="F154" s="369">
        <f t="shared" si="277"/>
        <v>0</v>
      </c>
      <c r="G154" s="369">
        <f t="shared" si="277"/>
        <v>2</v>
      </c>
      <c r="H154" s="531">
        <f t="shared" si="277"/>
        <v>0</v>
      </c>
      <c r="I154" s="531">
        <f t="shared" si="277"/>
        <v>0.125</v>
      </c>
      <c r="J154" s="531">
        <f t="shared" si="277"/>
        <v>0.125</v>
      </c>
      <c r="K154" s="532">
        <f t="shared" si="277"/>
        <v>43271</v>
      </c>
      <c r="L154" s="532">
        <f t="shared" si="277"/>
        <v>43315</v>
      </c>
      <c r="N154" s="371">
        <f t="shared" ref="N154:N167" si="278">N34-M34</f>
        <v>0</v>
      </c>
      <c r="O154" s="371">
        <f t="shared" ref="O154:Q154" si="279">O34-N34</f>
        <v>0</v>
      </c>
      <c r="P154" s="371">
        <f t="shared" si="279"/>
        <v>0</v>
      </c>
      <c r="Q154" s="371">
        <f t="shared" si="279"/>
        <v>0</v>
      </c>
      <c r="R154" s="371">
        <f t="shared" ref="R154:BT154" si="280">R34-Q34</f>
        <v>0</v>
      </c>
      <c r="S154" s="371">
        <f t="shared" si="280"/>
        <v>0</v>
      </c>
      <c r="T154" s="371">
        <f t="shared" si="280"/>
        <v>0</v>
      </c>
      <c r="U154" s="371">
        <f t="shared" si="280"/>
        <v>0</v>
      </c>
      <c r="V154" s="371">
        <f t="shared" si="280"/>
        <v>0</v>
      </c>
      <c r="W154" s="371">
        <f t="shared" si="280"/>
        <v>0</v>
      </c>
      <c r="X154" s="371">
        <f t="shared" si="280"/>
        <v>0</v>
      </c>
      <c r="Y154" s="371">
        <f t="shared" si="280"/>
        <v>0</v>
      </c>
      <c r="Z154" s="371">
        <f t="shared" si="280"/>
        <v>0</v>
      </c>
      <c r="AA154" s="371">
        <f t="shared" si="280"/>
        <v>0</v>
      </c>
      <c r="AB154" s="371">
        <f t="shared" si="280"/>
        <v>0</v>
      </c>
      <c r="AC154" s="371">
        <f t="shared" si="280"/>
        <v>0</v>
      </c>
      <c r="AD154" s="371">
        <f t="shared" si="280"/>
        <v>0</v>
      </c>
      <c r="AE154" s="371">
        <f t="shared" si="280"/>
        <v>0</v>
      </c>
      <c r="AF154" s="371">
        <f t="shared" si="280"/>
        <v>0</v>
      </c>
      <c r="AG154" s="371">
        <f t="shared" si="280"/>
        <v>0</v>
      </c>
      <c r="AH154" s="371">
        <f t="shared" si="280"/>
        <v>0</v>
      </c>
      <c r="AI154" s="371">
        <f t="shared" si="280"/>
        <v>0</v>
      </c>
      <c r="AJ154" s="371">
        <f t="shared" si="280"/>
        <v>0</v>
      </c>
      <c r="AK154" s="371">
        <f t="shared" si="280"/>
        <v>0</v>
      </c>
      <c r="AL154" s="371">
        <f t="shared" si="280"/>
        <v>0</v>
      </c>
      <c r="AM154" s="371">
        <f t="shared" si="280"/>
        <v>0</v>
      </c>
      <c r="AN154" s="371">
        <f t="shared" si="280"/>
        <v>0</v>
      </c>
      <c r="AO154" s="371">
        <f t="shared" si="280"/>
        <v>0</v>
      </c>
      <c r="AP154" s="371">
        <f t="shared" si="280"/>
        <v>0</v>
      </c>
      <c r="AQ154" s="371">
        <f t="shared" si="280"/>
        <v>0</v>
      </c>
      <c r="AR154" s="371">
        <f t="shared" si="280"/>
        <v>0</v>
      </c>
      <c r="AS154" s="371">
        <f t="shared" si="280"/>
        <v>0</v>
      </c>
      <c r="AT154" s="371">
        <f t="shared" si="280"/>
        <v>0</v>
      </c>
      <c r="AU154" s="371">
        <f t="shared" si="280"/>
        <v>0</v>
      </c>
      <c r="AV154" s="371">
        <f t="shared" si="280"/>
        <v>0</v>
      </c>
      <c r="AW154" s="371">
        <f t="shared" si="280"/>
        <v>0</v>
      </c>
      <c r="AX154" s="371">
        <f t="shared" si="280"/>
        <v>0</v>
      </c>
      <c r="AY154" s="371">
        <f t="shared" si="280"/>
        <v>0</v>
      </c>
      <c r="AZ154" s="371">
        <f t="shared" si="280"/>
        <v>0</v>
      </c>
      <c r="BA154" s="371">
        <f t="shared" si="280"/>
        <v>0</v>
      </c>
      <c r="BB154" s="371">
        <f t="shared" si="280"/>
        <v>0</v>
      </c>
      <c r="BC154" s="371">
        <f t="shared" si="280"/>
        <v>0</v>
      </c>
      <c r="BD154" s="371">
        <f t="shared" si="280"/>
        <v>0</v>
      </c>
      <c r="BE154" s="371">
        <f t="shared" si="280"/>
        <v>0</v>
      </c>
      <c r="BF154" s="371">
        <f t="shared" si="280"/>
        <v>0</v>
      </c>
      <c r="BG154" s="371">
        <f t="shared" si="280"/>
        <v>0</v>
      </c>
      <c r="BH154" s="371">
        <f t="shared" si="280"/>
        <v>0</v>
      </c>
      <c r="BI154" s="371">
        <f t="shared" si="280"/>
        <v>0.125</v>
      </c>
      <c r="BJ154" s="371">
        <f t="shared" si="280"/>
        <v>0.125</v>
      </c>
      <c r="BK154" s="371">
        <f t="shared" si="280"/>
        <v>0.125</v>
      </c>
      <c r="BL154" s="371">
        <f t="shared" si="280"/>
        <v>0.125</v>
      </c>
      <c r="BM154" s="371">
        <f t="shared" si="280"/>
        <v>0.125</v>
      </c>
      <c r="BN154" s="371">
        <f t="shared" si="280"/>
        <v>0</v>
      </c>
      <c r="BO154" s="371">
        <f t="shared" si="280"/>
        <v>0</v>
      </c>
      <c r="BP154" s="371">
        <f t="shared" si="280"/>
        <v>0.125</v>
      </c>
      <c r="BQ154" s="371">
        <f t="shared" si="280"/>
        <v>0.125</v>
      </c>
      <c r="BR154" s="371">
        <f t="shared" si="280"/>
        <v>0.125</v>
      </c>
      <c r="BS154" s="371">
        <f t="shared" si="280"/>
        <v>0.125</v>
      </c>
      <c r="BT154" s="371">
        <f t="shared" si="280"/>
        <v>0.125</v>
      </c>
      <c r="BU154" s="371">
        <f t="shared" ref="BU154:DJ154" si="281">BU34-BT34</f>
        <v>0</v>
      </c>
      <c r="BV154" s="371">
        <f t="shared" si="281"/>
        <v>0</v>
      </c>
      <c r="BW154" s="371">
        <f t="shared" si="281"/>
        <v>0.125</v>
      </c>
      <c r="BX154" s="371">
        <f t="shared" si="281"/>
        <v>0</v>
      </c>
      <c r="BY154" s="371">
        <f t="shared" si="281"/>
        <v>0</v>
      </c>
      <c r="BZ154" s="371">
        <f t="shared" si="281"/>
        <v>0.125</v>
      </c>
      <c r="CA154" s="371">
        <f t="shared" si="281"/>
        <v>0.125</v>
      </c>
      <c r="CB154" s="371">
        <f t="shared" si="281"/>
        <v>0</v>
      </c>
      <c r="CC154" s="371">
        <f t="shared" si="281"/>
        <v>0</v>
      </c>
      <c r="CD154" s="371">
        <f t="shared" si="281"/>
        <v>0.125</v>
      </c>
      <c r="CE154" s="371">
        <f t="shared" si="281"/>
        <v>0.125</v>
      </c>
      <c r="CF154" s="371">
        <f t="shared" si="281"/>
        <v>0.125</v>
      </c>
      <c r="CG154" s="371">
        <f t="shared" si="281"/>
        <v>0.125</v>
      </c>
      <c r="CH154" s="371">
        <f t="shared" si="281"/>
        <v>0.125</v>
      </c>
      <c r="CI154" s="371">
        <f t="shared" si="281"/>
        <v>0</v>
      </c>
      <c r="CJ154" s="371">
        <f t="shared" si="281"/>
        <v>0</v>
      </c>
      <c r="CK154" s="371">
        <f t="shared" si="281"/>
        <v>0.125</v>
      </c>
      <c r="CL154" s="371">
        <f t="shared" si="281"/>
        <v>0.125</v>
      </c>
      <c r="CM154" s="371">
        <f t="shared" si="281"/>
        <v>0.125</v>
      </c>
      <c r="CN154" s="371">
        <f t="shared" si="281"/>
        <v>0.125</v>
      </c>
      <c r="CO154" s="371">
        <f t="shared" si="281"/>
        <v>0.125</v>
      </c>
      <c r="CP154" s="371">
        <f t="shared" si="281"/>
        <v>0</v>
      </c>
      <c r="CQ154" s="371">
        <f t="shared" si="281"/>
        <v>0</v>
      </c>
      <c r="CR154" s="371">
        <f t="shared" si="281"/>
        <v>0.125</v>
      </c>
      <c r="CS154" s="371">
        <f t="shared" si="281"/>
        <v>0.125</v>
      </c>
      <c r="CT154" s="371">
        <f t="shared" si="281"/>
        <v>0.125</v>
      </c>
      <c r="CU154" s="371">
        <f t="shared" si="281"/>
        <v>0.125</v>
      </c>
      <c r="CV154" s="371">
        <f t="shared" si="281"/>
        <v>0.125</v>
      </c>
      <c r="CW154" s="371">
        <f t="shared" si="281"/>
        <v>0</v>
      </c>
      <c r="CX154" s="371">
        <f t="shared" si="281"/>
        <v>0</v>
      </c>
      <c r="CY154" s="371">
        <f t="shared" si="281"/>
        <v>0.125</v>
      </c>
      <c r="CZ154" s="371">
        <f t="shared" si="281"/>
        <v>0.125</v>
      </c>
      <c r="DA154" s="371">
        <f t="shared" si="281"/>
        <v>0.125</v>
      </c>
      <c r="DB154" s="371">
        <f t="shared" si="281"/>
        <v>0.125</v>
      </c>
      <c r="DC154" s="371">
        <f t="shared" si="281"/>
        <v>0.125</v>
      </c>
      <c r="DD154" s="371">
        <f t="shared" si="281"/>
        <v>0</v>
      </c>
      <c r="DE154" s="371">
        <f t="shared" si="281"/>
        <v>0</v>
      </c>
      <c r="DF154" s="371">
        <f t="shared" si="281"/>
        <v>0.125</v>
      </c>
      <c r="DG154" s="371">
        <f t="shared" si="281"/>
        <v>0.125</v>
      </c>
      <c r="DH154" s="371">
        <f t="shared" si="281"/>
        <v>0.125</v>
      </c>
      <c r="DI154" s="371">
        <f t="shared" si="281"/>
        <v>0.125</v>
      </c>
      <c r="DJ154" s="371">
        <f t="shared" si="281"/>
        <v>0.125</v>
      </c>
      <c r="DK154" s="371"/>
      <c r="DL154" s="371"/>
      <c r="DM154" s="371"/>
    </row>
    <row r="155" spans="1:117" outlineLevel="1">
      <c r="A155" s="827"/>
      <c r="B155" s="362" t="str">
        <f t="shared" si="274"/>
        <v>P59-Deploy &amp; Change CRMT</v>
      </c>
      <c r="C155" s="362" t="str">
        <f t="shared" si="275"/>
        <v>AO004511_YYY103</v>
      </c>
      <c r="D155" s="362" t="str">
        <f t="shared" si="276"/>
        <v>Prima Attivazione</v>
      </c>
      <c r="E155" s="369">
        <f t="shared" ref="E155:E167" si="282">E35</f>
        <v>0</v>
      </c>
      <c r="F155" s="369">
        <f t="shared" ref="F155:L155" si="283">F35</f>
        <v>0</v>
      </c>
      <c r="G155" s="369">
        <f t="shared" si="283"/>
        <v>0</v>
      </c>
      <c r="H155" s="531">
        <f t="shared" si="283"/>
        <v>0</v>
      </c>
      <c r="I155" s="531">
        <f t="shared" si="283"/>
        <v>0</v>
      </c>
      <c r="J155" s="531">
        <f t="shared" si="283"/>
        <v>0</v>
      </c>
      <c r="K155" s="532">
        <f t="shared" si="283"/>
        <v>43271</v>
      </c>
      <c r="L155" s="532">
        <f t="shared" si="283"/>
        <v>43315</v>
      </c>
      <c r="N155" s="371">
        <f t="shared" si="278"/>
        <v>0</v>
      </c>
      <c r="O155" s="371">
        <f t="shared" ref="O155:P167" si="284">O35-N35</f>
        <v>0</v>
      </c>
      <c r="P155" s="371">
        <f t="shared" si="284"/>
        <v>0</v>
      </c>
      <c r="Q155" s="371">
        <f t="shared" ref="Q155:BT155" si="285">Q35-P35</f>
        <v>0</v>
      </c>
      <c r="R155" s="371">
        <f t="shared" si="285"/>
        <v>0</v>
      </c>
      <c r="S155" s="371">
        <f t="shared" si="285"/>
        <v>0</v>
      </c>
      <c r="T155" s="371">
        <f t="shared" si="285"/>
        <v>0</v>
      </c>
      <c r="U155" s="371">
        <f t="shared" si="285"/>
        <v>0</v>
      </c>
      <c r="V155" s="371">
        <f t="shared" si="285"/>
        <v>0</v>
      </c>
      <c r="W155" s="371">
        <f t="shared" si="285"/>
        <v>0</v>
      </c>
      <c r="X155" s="371">
        <f t="shared" si="285"/>
        <v>0</v>
      </c>
      <c r="Y155" s="371">
        <f t="shared" si="285"/>
        <v>0</v>
      </c>
      <c r="Z155" s="371">
        <f t="shared" si="285"/>
        <v>0</v>
      </c>
      <c r="AA155" s="371">
        <f t="shared" si="285"/>
        <v>0</v>
      </c>
      <c r="AB155" s="371">
        <f t="shared" si="285"/>
        <v>0</v>
      </c>
      <c r="AC155" s="371">
        <f t="shared" si="285"/>
        <v>0</v>
      </c>
      <c r="AD155" s="371">
        <f t="shared" si="285"/>
        <v>0</v>
      </c>
      <c r="AE155" s="371">
        <f t="shared" si="285"/>
        <v>0</v>
      </c>
      <c r="AF155" s="371">
        <f t="shared" si="285"/>
        <v>0</v>
      </c>
      <c r="AG155" s="371">
        <f t="shared" si="285"/>
        <v>0</v>
      </c>
      <c r="AH155" s="371">
        <f t="shared" si="285"/>
        <v>0</v>
      </c>
      <c r="AI155" s="371">
        <f t="shared" si="285"/>
        <v>0</v>
      </c>
      <c r="AJ155" s="371">
        <f t="shared" si="285"/>
        <v>0</v>
      </c>
      <c r="AK155" s="371">
        <f t="shared" si="285"/>
        <v>0.125</v>
      </c>
      <c r="AL155" s="371">
        <f t="shared" si="285"/>
        <v>0</v>
      </c>
      <c r="AM155" s="371">
        <f t="shared" si="285"/>
        <v>0</v>
      </c>
      <c r="AN155" s="371">
        <f t="shared" si="285"/>
        <v>0</v>
      </c>
      <c r="AO155" s="371">
        <f t="shared" si="285"/>
        <v>0</v>
      </c>
      <c r="AP155" s="371">
        <f t="shared" si="285"/>
        <v>0</v>
      </c>
      <c r="AQ155" s="371">
        <f t="shared" si="285"/>
        <v>0</v>
      </c>
      <c r="AR155" s="371">
        <f t="shared" si="285"/>
        <v>0</v>
      </c>
      <c r="AS155" s="371">
        <f t="shared" si="285"/>
        <v>0</v>
      </c>
      <c r="AT155" s="371">
        <f t="shared" si="285"/>
        <v>0</v>
      </c>
      <c r="AU155" s="371">
        <f t="shared" si="285"/>
        <v>0</v>
      </c>
      <c r="AV155" s="371">
        <f t="shared" si="285"/>
        <v>0</v>
      </c>
      <c r="AW155" s="371">
        <f t="shared" si="285"/>
        <v>0</v>
      </c>
      <c r="AX155" s="371">
        <f t="shared" si="285"/>
        <v>0</v>
      </c>
      <c r="AY155" s="371">
        <f t="shared" si="285"/>
        <v>0</v>
      </c>
      <c r="AZ155" s="371">
        <f t="shared" si="285"/>
        <v>0</v>
      </c>
      <c r="BA155" s="371">
        <f t="shared" si="285"/>
        <v>0</v>
      </c>
      <c r="BB155" s="371">
        <f t="shared" si="285"/>
        <v>0</v>
      </c>
      <c r="BC155" s="371">
        <f t="shared" si="285"/>
        <v>0</v>
      </c>
      <c r="BD155" s="371">
        <f t="shared" si="285"/>
        <v>0</v>
      </c>
      <c r="BE155" s="371">
        <f t="shared" si="285"/>
        <v>0</v>
      </c>
      <c r="BF155" s="371">
        <f t="shared" si="285"/>
        <v>0</v>
      </c>
      <c r="BG155" s="371">
        <f t="shared" si="285"/>
        <v>0</v>
      </c>
      <c r="BH155" s="371">
        <f t="shared" si="285"/>
        <v>0</v>
      </c>
      <c r="BI155" s="371">
        <f t="shared" si="285"/>
        <v>0</v>
      </c>
      <c r="BJ155" s="371">
        <f t="shared" si="285"/>
        <v>0</v>
      </c>
      <c r="BK155" s="371">
        <f t="shared" si="285"/>
        <v>0</v>
      </c>
      <c r="BL155" s="371">
        <f t="shared" si="285"/>
        <v>0</v>
      </c>
      <c r="BM155" s="371">
        <f t="shared" si="285"/>
        <v>0</v>
      </c>
      <c r="BN155" s="371">
        <f t="shared" si="285"/>
        <v>0</v>
      </c>
      <c r="BO155" s="371">
        <f t="shared" si="285"/>
        <v>0</v>
      </c>
      <c r="BP155" s="371">
        <f t="shared" si="285"/>
        <v>0</v>
      </c>
      <c r="BQ155" s="371">
        <f t="shared" si="285"/>
        <v>0</v>
      </c>
      <c r="BR155" s="371">
        <f t="shared" si="285"/>
        <v>0</v>
      </c>
      <c r="BS155" s="371">
        <f t="shared" si="285"/>
        <v>0</v>
      </c>
      <c r="BT155" s="371">
        <f t="shared" si="285"/>
        <v>0</v>
      </c>
      <c r="BU155" s="371">
        <f t="shared" ref="BU155:DJ155" si="286">BU35-BT35</f>
        <v>0</v>
      </c>
      <c r="BV155" s="371">
        <f t="shared" si="286"/>
        <v>0</v>
      </c>
      <c r="BW155" s="371">
        <f t="shared" si="286"/>
        <v>0</v>
      </c>
      <c r="BX155" s="371">
        <f t="shared" si="286"/>
        <v>0</v>
      </c>
      <c r="BY155" s="371">
        <f t="shared" si="286"/>
        <v>0</v>
      </c>
      <c r="BZ155" s="371">
        <f t="shared" si="286"/>
        <v>0</v>
      </c>
      <c r="CA155" s="371">
        <f t="shared" si="286"/>
        <v>0</v>
      </c>
      <c r="CB155" s="371">
        <f t="shared" si="286"/>
        <v>0</v>
      </c>
      <c r="CC155" s="371">
        <f t="shared" si="286"/>
        <v>0</v>
      </c>
      <c r="CD155" s="371">
        <f t="shared" si="286"/>
        <v>0</v>
      </c>
      <c r="CE155" s="371">
        <f t="shared" si="286"/>
        <v>0</v>
      </c>
      <c r="CF155" s="371">
        <f t="shared" si="286"/>
        <v>0</v>
      </c>
      <c r="CG155" s="371">
        <f t="shared" si="286"/>
        <v>0</v>
      </c>
      <c r="CH155" s="371">
        <f t="shared" si="286"/>
        <v>0</v>
      </c>
      <c r="CI155" s="371">
        <f t="shared" si="286"/>
        <v>0</v>
      </c>
      <c r="CJ155" s="371">
        <f t="shared" si="286"/>
        <v>0</v>
      </c>
      <c r="CK155" s="371">
        <f t="shared" si="286"/>
        <v>0</v>
      </c>
      <c r="CL155" s="371">
        <f t="shared" si="286"/>
        <v>0</v>
      </c>
      <c r="CM155" s="371">
        <f t="shared" si="286"/>
        <v>0</v>
      </c>
      <c r="CN155" s="371">
        <f t="shared" si="286"/>
        <v>0</v>
      </c>
      <c r="CO155" s="371">
        <f t="shared" si="286"/>
        <v>0</v>
      </c>
      <c r="CP155" s="371">
        <f t="shared" si="286"/>
        <v>0</v>
      </c>
      <c r="CQ155" s="371">
        <f t="shared" si="286"/>
        <v>0</v>
      </c>
      <c r="CR155" s="371">
        <f t="shared" si="286"/>
        <v>0</v>
      </c>
      <c r="CS155" s="371">
        <f t="shared" si="286"/>
        <v>0</v>
      </c>
      <c r="CT155" s="371">
        <f t="shared" si="286"/>
        <v>0</v>
      </c>
      <c r="CU155" s="371">
        <f t="shared" si="286"/>
        <v>0</v>
      </c>
      <c r="CV155" s="371">
        <f t="shared" si="286"/>
        <v>0</v>
      </c>
      <c r="CW155" s="371">
        <f t="shared" si="286"/>
        <v>0</v>
      </c>
      <c r="CX155" s="371">
        <f t="shared" si="286"/>
        <v>0</v>
      </c>
      <c r="CY155" s="371">
        <f t="shared" si="286"/>
        <v>0</v>
      </c>
      <c r="CZ155" s="371">
        <f t="shared" si="286"/>
        <v>0</v>
      </c>
      <c r="DA155" s="371">
        <f t="shared" si="286"/>
        <v>0</v>
      </c>
      <c r="DB155" s="371">
        <f t="shared" si="286"/>
        <v>0</v>
      </c>
      <c r="DC155" s="371">
        <f t="shared" si="286"/>
        <v>0</v>
      </c>
      <c r="DD155" s="371">
        <f t="shared" si="286"/>
        <v>0</v>
      </c>
      <c r="DE155" s="371">
        <f t="shared" si="286"/>
        <v>0</v>
      </c>
      <c r="DF155" s="371">
        <f t="shared" si="286"/>
        <v>0</v>
      </c>
      <c r="DG155" s="371">
        <f t="shared" si="286"/>
        <v>0</v>
      </c>
      <c r="DH155" s="371">
        <f t="shared" si="286"/>
        <v>0</v>
      </c>
      <c r="DI155" s="371">
        <f t="shared" si="286"/>
        <v>0</v>
      </c>
      <c r="DJ155" s="371">
        <f t="shared" si="286"/>
        <v>0</v>
      </c>
      <c r="DK155" s="371"/>
      <c r="DL155" s="371"/>
      <c r="DM155" s="371"/>
    </row>
    <row r="156" spans="1:117" outlineLevel="1">
      <c r="A156" s="827"/>
      <c r="B156" s="362" t="str">
        <f t="shared" si="274"/>
        <v>P59-Deploy &amp; Change CRMT</v>
      </c>
      <c r="C156" s="362" t="str">
        <f t="shared" si="275"/>
        <v>AO004511_YYY104</v>
      </c>
      <c r="D156" s="362" t="str">
        <f t="shared" si="276"/>
        <v>Prima_Attivazione_combinata</v>
      </c>
      <c r="E156" s="369">
        <f t="shared" si="282"/>
        <v>0</v>
      </c>
      <c r="F156" s="369">
        <f t="shared" ref="F156:L156" si="287">F36</f>
        <v>0</v>
      </c>
      <c r="G156" s="369">
        <f t="shared" si="287"/>
        <v>0</v>
      </c>
      <c r="H156" s="531">
        <f t="shared" si="287"/>
        <v>0</v>
      </c>
      <c r="I156" s="531">
        <f t="shared" si="287"/>
        <v>0</v>
      </c>
      <c r="J156" s="531">
        <f t="shared" si="287"/>
        <v>0</v>
      </c>
      <c r="K156" s="532">
        <f t="shared" si="287"/>
        <v>43271</v>
      </c>
      <c r="L156" s="532">
        <f t="shared" si="287"/>
        <v>43315</v>
      </c>
      <c r="N156" s="371">
        <f t="shared" si="278"/>
        <v>0</v>
      </c>
      <c r="O156" s="371">
        <f t="shared" si="284"/>
        <v>0</v>
      </c>
      <c r="P156" s="371">
        <f t="shared" si="284"/>
        <v>0</v>
      </c>
      <c r="Q156" s="371">
        <f t="shared" ref="Q156:BT156" si="288">Q36-P36</f>
        <v>0</v>
      </c>
      <c r="R156" s="371">
        <f t="shared" si="288"/>
        <v>0</v>
      </c>
      <c r="S156" s="371">
        <f t="shared" si="288"/>
        <v>0</v>
      </c>
      <c r="T156" s="371">
        <f t="shared" si="288"/>
        <v>0</v>
      </c>
      <c r="U156" s="371">
        <f t="shared" si="288"/>
        <v>0</v>
      </c>
      <c r="V156" s="371">
        <f t="shared" si="288"/>
        <v>0</v>
      </c>
      <c r="W156" s="371">
        <f t="shared" si="288"/>
        <v>0</v>
      </c>
      <c r="X156" s="371">
        <f t="shared" si="288"/>
        <v>0</v>
      </c>
      <c r="Y156" s="371">
        <f t="shared" si="288"/>
        <v>0</v>
      </c>
      <c r="Z156" s="371">
        <f t="shared" si="288"/>
        <v>0</v>
      </c>
      <c r="AA156" s="371">
        <f t="shared" si="288"/>
        <v>0</v>
      </c>
      <c r="AB156" s="371">
        <f t="shared" si="288"/>
        <v>0</v>
      </c>
      <c r="AC156" s="371">
        <f t="shared" si="288"/>
        <v>0</v>
      </c>
      <c r="AD156" s="371">
        <f t="shared" si="288"/>
        <v>0</v>
      </c>
      <c r="AE156" s="371">
        <f t="shared" si="288"/>
        <v>0</v>
      </c>
      <c r="AF156" s="371">
        <f t="shared" si="288"/>
        <v>0</v>
      </c>
      <c r="AG156" s="371">
        <f t="shared" si="288"/>
        <v>0</v>
      </c>
      <c r="AH156" s="371">
        <f t="shared" si="288"/>
        <v>0</v>
      </c>
      <c r="AI156" s="371">
        <f t="shared" si="288"/>
        <v>0</v>
      </c>
      <c r="AJ156" s="371">
        <f t="shared" si="288"/>
        <v>0</v>
      </c>
      <c r="AK156" s="371">
        <f t="shared" si="288"/>
        <v>0.625</v>
      </c>
      <c r="AL156" s="371">
        <f t="shared" si="288"/>
        <v>0</v>
      </c>
      <c r="AM156" s="371">
        <f t="shared" si="288"/>
        <v>0</v>
      </c>
      <c r="AN156" s="371">
        <f t="shared" si="288"/>
        <v>0</v>
      </c>
      <c r="AO156" s="371">
        <f t="shared" si="288"/>
        <v>0</v>
      </c>
      <c r="AP156" s="371">
        <f t="shared" si="288"/>
        <v>0</v>
      </c>
      <c r="AQ156" s="371">
        <f t="shared" si="288"/>
        <v>0</v>
      </c>
      <c r="AR156" s="371">
        <f t="shared" si="288"/>
        <v>0</v>
      </c>
      <c r="AS156" s="371">
        <f t="shared" si="288"/>
        <v>0</v>
      </c>
      <c r="AT156" s="371">
        <f t="shared" si="288"/>
        <v>0</v>
      </c>
      <c r="AU156" s="371">
        <f t="shared" si="288"/>
        <v>0</v>
      </c>
      <c r="AV156" s="371">
        <f t="shared" si="288"/>
        <v>0</v>
      </c>
      <c r="AW156" s="371">
        <f t="shared" si="288"/>
        <v>0</v>
      </c>
      <c r="AX156" s="371">
        <f t="shared" si="288"/>
        <v>0</v>
      </c>
      <c r="AY156" s="371">
        <f t="shared" si="288"/>
        <v>0</v>
      </c>
      <c r="AZ156" s="371">
        <f t="shared" si="288"/>
        <v>0</v>
      </c>
      <c r="BA156" s="371">
        <f t="shared" si="288"/>
        <v>0</v>
      </c>
      <c r="BB156" s="371">
        <f t="shared" si="288"/>
        <v>0</v>
      </c>
      <c r="BC156" s="371">
        <f t="shared" si="288"/>
        <v>0</v>
      </c>
      <c r="BD156" s="371">
        <f t="shared" si="288"/>
        <v>0</v>
      </c>
      <c r="BE156" s="371">
        <f t="shared" si="288"/>
        <v>0</v>
      </c>
      <c r="BF156" s="371">
        <f t="shared" si="288"/>
        <v>0</v>
      </c>
      <c r="BG156" s="371">
        <f t="shared" si="288"/>
        <v>0</v>
      </c>
      <c r="BH156" s="371">
        <f t="shared" si="288"/>
        <v>0</v>
      </c>
      <c r="BI156" s="371">
        <f t="shared" si="288"/>
        <v>0</v>
      </c>
      <c r="BJ156" s="371">
        <f t="shared" si="288"/>
        <v>0</v>
      </c>
      <c r="BK156" s="371">
        <f t="shared" si="288"/>
        <v>0</v>
      </c>
      <c r="BL156" s="371">
        <f t="shared" si="288"/>
        <v>0</v>
      </c>
      <c r="BM156" s="371">
        <f t="shared" si="288"/>
        <v>0</v>
      </c>
      <c r="BN156" s="371">
        <f t="shared" si="288"/>
        <v>0</v>
      </c>
      <c r="BO156" s="371">
        <f t="shared" si="288"/>
        <v>0</v>
      </c>
      <c r="BP156" s="371">
        <f t="shared" si="288"/>
        <v>0</v>
      </c>
      <c r="BQ156" s="371">
        <f t="shared" si="288"/>
        <v>0</v>
      </c>
      <c r="BR156" s="371">
        <f t="shared" si="288"/>
        <v>0</v>
      </c>
      <c r="BS156" s="371">
        <f t="shared" si="288"/>
        <v>0</v>
      </c>
      <c r="BT156" s="371">
        <f t="shared" si="288"/>
        <v>0</v>
      </c>
      <c r="BU156" s="371">
        <f t="shared" ref="BU156:DJ156" si="289">BU36-BT36</f>
        <v>0</v>
      </c>
      <c r="BV156" s="371">
        <f t="shared" si="289"/>
        <v>0</v>
      </c>
      <c r="BW156" s="371">
        <f t="shared" si="289"/>
        <v>0</v>
      </c>
      <c r="BX156" s="371">
        <f t="shared" si="289"/>
        <v>0</v>
      </c>
      <c r="BY156" s="371">
        <f t="shared" si="289"/>
        <v>0</v>
      </c>
      <c r="BZ156" s="371">
        <f t="shared" si="289"/>
        <v>0</v>
      </c>
      <c r="CA156" s="371">
        <f t="shared" si="289"/>
        <v>0</v>
      </c>
      <c r="CB156" s="371">
        <f t="shared" si="289"/>
        <v>0</v>
      </c>
      <c r="CC156" s="371">
        <f t="shared" si="289"/>
        <v>0</v>
      </c>
      <c r="CD156" s="371">
        <f t="shared" si="289"/>
        <v>0</v>
      </c>
      <c r="CE156" s="371">
        <f t="shared" si="289"/>
        <v>0</v>
      </c>
      <c r="CF156" s="371">
        <f t="shared" si="289"/>
        <v>0</v>
      </c>
      <c r="CG156" s="371">
        <f t="shared" si="289"/>
        <v>0</v>
      </c>
      <c r="CH156" s="371">
        <f t="shared" si="289"/>
        <v>0</v>
      </c>
      <c r="CI156" s="371">
        <f t="shared" si="289"/>
        <v>0</v>
      </c>
      <c r="CJ156" s="371">
        <f t="shared" si="289"/>
        <v>0</v>
      </c>
      <c r="CK156" s="371">
        <f t="shared" si="289"/>
        <v>0</v>
      </c>
      <c r="CL156" s="371">
        <f t="shared" si="289"/>
        <v>0</v>
      </c>
      <c r="CM156" s="371">
        <f t="shared" si="289"/>
        <v>0</v>
      </c>
      <c r="CN156" s="371">
        <f t="shared" si="289"/>
        <v>0</v>
      </c>
      <c r="CO156" s="371">
        <f t="shared" si="289"/>
        <v>0</v>
      </c>
      <c r="CP156" s="371">
        <f t="shared" si="289"/>
        <v>0</v>
      </c>
      <c r="CQ156" s="371">
        <f t="shared" si="289"/>
        <v>0</v>
      </c>
      <c r="CR156" s="371">
        <f t="shared" si="289"/>
        <v>0</v>
      </c>
      <c r="CS156" s="371">
        <f t="shared" si="289"/>
        <v>0</v>
      </c>
      <c r="CT156" s="371">
        <f t="shared" si="289"/>
        <v>0</v>
      </c>
      <c r="CU156" s="371">
        <f t="shared" si="289"/>
        <v>0</v>
      </c>
      <c r="CV156" s="371">
        <f t="shared" si="289"/>
        <v>0</v>
      </c>
      <c r="CW156" s="371">
        <f t="shared" si="289"/>
        <v>0</v>
      </c>
      <c r="CX156" s="371">
        <f t="shared" si="289"/>
        <v>0</v>
      </c>
      <c r="CY156" s="371">
        <f t="shared" si="289"/>
        <v>0</v>
      </c>
      <c r="CZ156" s="371">
        <f t="shared" si="289"/>
        <v>0</v>
      </c>
      <c r="DA156" s="371">
        <f t="shared" si="289"/>
        <v>0</v>
      </c>
      <c r="DB156" s="371">
        <f t="shared" si="289"/>
        <v>0</v>
      </c>
      <c r="DC156" s="371">
        <f t="shared" si="289"/>
        <v>0</v>
      </c>
      <c r="DD156" s="371">
        <f t="shared" si="289"/>
        <v>0</v>
      </c>
      <c r="DE156" s="371">
        <f t="shared" si="289"/>
        <v>0</v>
      </c>
      <c r="DF156" s="371">
        <f t="shared" si="289"/>
        <v>0</v>
      </c>
      <c r="DG156" s="371">
        <f t="shared" si="289"/>
        <v>0</v>
      </c>
      <c r="DH156" s="371">
        <f t="shared" si="289"/>
        <v>0</v>
      </c>
      <c r="DI156" s="371">
        <f t="shared" si="289"/>
        <v>0</v>
      </c>
      <c r="DJ156" s="371">
        <f t="shared" si="289"/>
        <v>0</v>
      </c>
      <c r="DK156" s="371"/>
      <c r="DL156" s="371"/>
      <c r="DM156" s="371"/>
    </row>
    <row r="157" spans="1:117" outlineLevel="1">
      <c r="A157" s="827"/>
      <c r="B157" s="362" t="str">
        <f t="shared" si="274"/>
        <v>P59-Deploy &amp; Change CRMT</v>
      </c>
      <c r="C157" s="362" t="str">
        <f t="shared" si="275"/>
        <v>AO004511_YYY109</v>
      </c>
      <c r="D157" s="362" t="str">
        <f t="shared" si="276"/>
        <v>Ricontrattualizzazione</v>
      </c>
      <c r="E157" s="369">
        <f t="shared" si="282"/>
        <v>0</v>
      </c>
      <c r="F157" s="369">
        <f t="shared" ref="F157:L157" si="290">F37</f>
        <v>0</v>
      </c>
      <c r="G157" s="369">
        <f t="shared" si="290"/>
        <v>0</v>
      </c>
      <c r="H157" s="531">
        <f t="shared" si="290"/>
        <v>0</v>
      </c>
      <c r="I157" s="531">
        <f t="shared" si="290"/>
        <v>0</v>
      </c>
      <c r="J157" s="531">
        <f t="shared" si="290"/>
        <v>0</v>
      </c>
      <c r="K157" s="532">
        <f t="shared" si="290"/>
        <v>43271</v>
      </c>
      <c r="L157" s="532">
        <f t="shared" si="290"/>
        <v>43315</v>
      </c>
      <c r="N157" s="371">
        <f t="shared" si="278"/>
        <v>0</v>
      </c>
      <c r="O157" s="371">
        <f t="shared" si="284"/>
        <v>0</v>
      </c>
      <c r="P157" s="371">
        <f t="shared" si="284"/>
        <v>0</v>
      </c>
      <c r="Q157" s="371">
        <f t="shared" ref="Q157:BT157" si="291">Q37-P37</f>
        <v>0</v>
      </c>
      <c r="R157" s="371">
        <f t="shared" si="291"/>
        <v>0</v>
      </c>
      <c r="S157" s="371">
        <f t="shared" si="291"/>
        <v>0</v>
      </c>
      <c r="T157" s="371">
        <f t="shared" si="291"/>
        <v>0</v>
      </c>
      <c r="U157" s="371">
        <f t="shared" si="291"/>
        <v>0</v>
      </c>
      <c r="V157" s="371">
        <f t="shared" si="291"/>
        <v>0</v>
      </c>
      <c r="W157" s="371">
        <f t="shared" si="291"/>
        <v>0</v>
      </c>
      <c r="X157" s="371">
        <f t="shared" si="291"/>
        <v>0</v>
      </c>
      <c r="Y157" s="371">
        <f t="shared" si="291"/>
        <v>0</v>
      </c>
      <c r="Z157" s="371">
        <f t="shared" si="291"/>
        <v>0</v>
      </c>
      <c r="AA157" s="371">
        <f t="shared" si="291"/>
        <v>0</v>
      </c>
      <c r="AB157" s="371">
        <f t="shared" si="291"/>
        <v>0</v>
      </c>
      <c r="AC157" s="371">
        <f t="shared" si="291"/>
        <v>0</v>
      </c>
      <c r="AD157" s="371">
        <f t="shared" si="291"/>
        <v>0</v>
      </c>
      <c r="AE157" s="371">
        <f t="shared" si="291"/>
        <v>0</v>
      </c>
      <c r="AF157" s="371">
        <f t="shared" si="291"/>
        <v>0</v>
      </c>
      <c r="AG157" s="371">
        <f t="shared" si="291"/>
        <v>0</v>
      </c>
      <c r="AH157" s="371">
        <f t="shared" si="291"/>
        <v>0</v>
      </c>
      <c r="AI157" s="371">
        <f t="shared" si="291"/>
        <v>0</v>
      </c>
      <c r="AJ157" s="371">
        <f t="shared" si="291"/>
        <v>0</v>
      </c>
      <c r="AK157" s="371">
        <f t="shared" si="291"/>
        <v>2.3235294117647056</v>
      </c>
      <c r="AL157" s="371">
        <f t="shared" si="291"/>
        <v>0</v>
      </c>
      <c r="AM157" s="371">
        <f t="shared" si="291"/>
        <v>0</v>
      </c>
      <c r="AN157" s="371">
        <f t="shared" si="291"/>
        <v>0</v>
      </c>
      <c r="AO157" s="371">
        <f t="shared" si="291"/>
        <v>0</v>
      </c>
      <c r="AP157" s="371">
        <f t="shared" si="291"/>
        <v>0</v>
      </c>
      <c r="AQ157" s="371">
        <f t="shared" si="291"/>
        <v>0</v>
      </c>
      <c r="AR157" s="371">
        <f t="shared" si="291"/>
        <v>0</v>
      </c>
      <c r="AS157" s="371">
        <f t="shared" si="291"/>
        <v>0</v>
      </c>
      <c r="AT157" s="371">
        <f t="shared" si="291"/>
        <v>0</v>
      </c>
      <c r="AU157" s="371">
        <f t="shared" si="291"/>
        <v>0</v>
      </c>
      <c r="AV157" s="371">
        <f t="shared" si="291"/>
        <v>0</v>
      </c>
      <c r="AW157" s="371">
        <f t="shared" si="291"/>
        <v>0</v>
      </c>
      <c r="AX157" s="371">
        <f t="shared" si="291"/>
        <v>0</v>
      </c>
      <c r="AY157" s="371">
        <f t="shared" si="291"/>
        <v>0</v>
      </c>
      <c r="AZ157" s="371">
        <f t="shared" si="291"/>
        <v>0</v>
      </c>
      <c r="BA157" s="371">
        <f t="shared" si="291"/>
        <v>0</v>
      </c>
      <c r="BB157" s="371">
        <f t="shared" si="291"/>
        <v>0</v>
      </c>
      <c r="BC157" s="371">
        <f t="shared" si="291"/>
        <v>0</v>
      </c>
      <c r="BD157" s="371">
        <f t="shared" si="291"/>
        <v>0</v>
      </c>
      <c r="BE157" s="371">
        <f t="shared" si="291"/>
        <v>0</v>
      </c>
      <c r="BF157" s="371">
        <f t="shared" si="291"/>
        <v>0</v>
      </c>
      <c r="BG157" s="371">
        <f t="shared" si="291"/>
        <v>0</v>
      </c>
      <c r="BH157" s="371">
        <f t="shared" si="291"/>
        <v>0</v>
      </c>
      <c r="BI157" s="371">
        <f t="shared" si="291"/>
        <v>0</v>
      </c>
      <c r="BJ157" s="371">
        <f t="shared" si="291"/>
        <v>0</v>
      </c>
      <c r="BK157" s="371">
        <f t="shared" si="291"/>
        <v>0</v>
      </c>
      <c r="BL157" s="371">
        <f t="shared" si="291"/>
        <v>0</v>
      </c>
      <c r="BM157" s="371">
        <f t="shared" si="291"/>
        <v>0</v>
      </c>
      <c r="BN157" s="371">
        <f t="shared" si="291"/>
        <v>0</v>
      </c>
      <c r="BO157" s="371">
        <f t="shared" si="291"/>
        <v>0</v>
      </c>
      <c r="BP157" s="371">
        <f t="shared" si="291"/>
        <v>0</v>
      </c>
      <c r="BQ157" s="371">
        <f t="shared" si="291"/>
        <v>0</v>
      </c>
      <c r="BR157" s="371">
        <f t="shared" si="291"/>
        <v>0</v>
      </c>
      <c r="BS157" s="371">
        <f t="shared" si="291"/>
        <v>0</v>
      </c>
      <c r="BT157" s="371">
        <f t="shared" si="291"/>
        <v>0</v>
      </c>
      <c r="BU157" s="371">
        <f t="shared" ref="BU157:DJ157" si="292">BU37-BT37</f>
        <v>0</v>
      </c>
      <c r="BV157" s="371">
        <f t="shared" si="292"/>
        <v>0</v>
      </c>
      <c r="BW157" s="371">
        <f t="shared" si="292"/>
        <v>0</v>
      </c>
      <c r="BX157" s="371">
        <f t="shared" si="292"/>
        <v>0</v>
      </c>
      <c r="BY157" s="371">
        <f t="shared" si="292"/>
        <v>0</v>
      </c>
      <c r="BZ157" s="371">
        <f t="shared" si="292"/>
        <v>0</v>
      </c>
      <c r="CA157" s="371">
        <f t="shared" si="292"/>
        <v>0</v>
      </c>
      <c r="CB157" s="371">
        <f t="shared" si="292"/>
        <v>0</v>
      </c>
      <c r="CC157" s="371">
        <f t="shared" si="292"/>
        <v>0</v>
      </c>
      <c r="CD157" s="371">
        <f t="shared" si="292"/>
        <v>0</v>
      </c>
      <c r="CE157" s="371">
        <f t="shared" si="292"/>
        <v>0</v>
      </c>
      <c r="CF157" s="371">
        <f t="shared" si="292"/>
        <v>0</v>
      </c>
      <c r="CG157" s="371">
        <f t="shared" si="292"/>
        <v>0</v>
      </c>
      <c r="CH157" s="371">
        <f t="shared" si="292"/>
        <v>0</v>
      </c>
      <c r="CI157" s="371">
        <f t="shared" si="292"/>
        <v>0</v>
      </c>
      <c r="CJ157" s="371">
        <f t="shared" si="292"/>
        <v>0</v>
      </c>
      <c r="CK157" s="371">
        <f t="shared" si="292"/>
        <v>0</v>
      </c>
      <c r="CL157" s="371">
        <f t="shared" si="292"/>
        <v>0</v>
      </c>
      <c r="CM157" s="371">
        <f t="shared" si="292"/>
        <v>0</v>
      </c>
      <c r="CN157" s="371">
        <f t="shared" si="292"/>
        <v>0</v>
      </c>
      <c r="CO157" s="371">
        <f t="shared" si="292"/>
        <v>0</v>
      </c>
      <c r="CP157" s="371">
        <f t="shared" si="292"/>
        <v>0</v>
      </c>
      <c r="CQ157" s="371">
        <f t="shared" si="292"/>
        <v>0</v>
      </c>
      <c r="CR157" s="371">
        <f t="shared" si="292"/>
        <v>0</v>
      </c>
      <c r="CS157" s="371">
        <f t="shared" si="292"/>
        <v>0</v>
      </c>
      <c r="CT157" s="371">
        <f t="shared" si="292"/>
        <v>0</v>
      </c>
      <c r="CU157" s="371">
        <f t="shared" si="292"/>
        <v>0</v>
      </c>
      <c r="CV157" s="371">
        <f t="shared" si="292"/>
        <v>0</v>
      </c>
      <c r="CW157" s="371">
        <f t="shared" si="292"/>
        <v>0</v>
      </c>
      <c r="CX157" s="371">
        <f t="shared" si="292"/>
        <v>0</v>
      </c>
      <c r="CY157" s="371">
        <f t="shared" si="292"/>
        <v>0</v>
      </c>
      <c r="CZ157" s="371">
        <f t="shared" si="292"/>
        <v>0</v>
      </c>
      <c r="DA157" s="371">
        <f t="shared" si="292"/>
        <v>0</v>
      </c>
      <c r="DB157" s="371">
        <f t="shared" si="292"/>
        <v>0</v>
      </c>
      <c r="DC157" s="371">
        <f t="shared" si="292"/>
        <v>0</v>
      </c>
      <c r="DD157" s="371">
        <f t="shared" si="292"/>
        <v>0</v>
      </c>
      <c r="DE157" s="371">
        <f t="shared" si="292"/>
        <v>0</v>
      </c>
      <c r="DF157" s="371">
        <f t="shared" si="292"/>
        <v>0</v>
      </c>
      <c r="DG157" s="371">
        <f t="shared" si="292"/>
        <v>0</v>
      </c>
      <c r="DH157" s="371">
        <f t="shared" si="292"/>
        <v>0</v>
      </c>
      <c r="DI157" s="371">
        <f t="shared" si="292"/>
        <v>0</v>
      </c>
      <c r="DJ157" s="371">
        <f t="shared" si="292"/>
        <v>0</v>
      </c>
      <c r="DK157" s="371"/>
      <c r="DL157" s="371"/>
      <c r="DM157" s="371"/>
    </row>
    <row r="158" spans="1:117" outlineLevel="1">
      <c r="A158" s="827"/>
      <c r="B158" s="362" t="str">
        <f t="shared" si="274"/>
        <v>P59-Deploy &amp; Change CRMT</v>
      </c>
      <c r="C158" s="362" t="str">
        <f t="shared" si="275"/>
        <v>AO004511_YYY121</v>
      </c>
      <c r="D158" s="362" t="str">
        <f t="shared" si="276"/>
        <v>Agent_Desktop</v>
      </c>
      <c r="E158" s="369">
        <f t="shared" si="282"/>
        <v>0</v>
      </c>
      <c r="F158" s="369">
        <f t="shared" ref="F158:L158" si="293">F38</f>
        <v>0</v>
      </c>
      <c r="G158" s="369">
        <f t="shared" si="293"/>
        <v>0</v>
      </c>
      <c r="H158" s="531">
        <f t="shared" si="293"/>
        <v>0</v>
      </c>
      <c r="I158" s="531">
        <f t="shared" si="293"/>
        <v>0</v>
      </c>
      <c r="J158" s="531">
        <f t="shared" si="293"/>
        <v>0</v>
      </c>
      <c r="K158" s="532">
        <f t="shared" si="293"/>
        <v>43271</v>
      </c>
      <c r="L158" s="532">
        <f t="shared" si="293"/>
        <v>43315</v>
      </c>
      <c r="N158" s="371">
        <f t="shared" si="278"/>
        <v>0</v>
      </c>
      <c r="O158" s="371">
        <f t="shared" si="284"/>
        <v>0</v>
      </c>
      <c r="P158" s="371">
        <f t="shared" si="284"/>
        <v>0</v>
      </c>
      <c r="Q158" s="371">
        <f t="shared" ref="Q158:BT158" si="294">Q38-P38</f>
        <v>0</v>
      </c>
      <c r="R158" s="371">
        <f t="shared" si="294"/>
        <v>0</v>
      </c>
      <c r="S158" s="371">
        <f t="shared" si="294"/>
        <v>0</v>
      </c>
      <c r="T158" s="371">
        <f t="shared" si="294"/>
        <v>0</v>
      </c>
      <c r="U158" s="371">
        <f t="shared" si="294"/>
        <v>0</v>
      </c>
      <c r="V158" s="371">
        <f t="shared" si="294"/>
        <v>0</v>
      </c>
      <c r="W158" s="371">
        <f t="shared" si="294"/>
        <v>0</v>
      </c>
      <c r="X158" s="371">
        <f t="shared" si="294"/>
        <v>0</v>
      </c>
      <c r="Y158" s="371">
        <f t="shared" si="294"/>
        <v>0</v>
      </c>
      <c r="Z158" s="371">
        <f t="shared" si="294"/>
        <v>0</v>
      </c>
      <c r="AA158" s="371">
        <f t="shared" si="294"/>
        <v>0</v>
      </c>
      <c r="AB158" s="371">
        <f t="shared" si="294"/>
        <v>0</v>
      </c>
      <c r="AC158" s="371">
        <f t="shared" si="294"/>
        <v>0</v>
      </c>
      <c r="AD158" s="371">
        <f t="shared" si="294"/>
        <v>0</v>
      </c>
      <c r="AE158" s="371">
        <f t="shared" si="294"/>
        <v>0</v>
      </c>
      <c r="AF158" s="371">
        <f t="shared" si="294"/>
        <v>0</v>
      </c>
      <c r="AG158" s="371">
        <f t="shared" si="294"/>
        <v>0</v>
      </c>
      <c r="AH158" s="371">
        <f t="shared" si="294"/>
        <v>0</v>
      </c>
      <c r="AI158" s="371">
        <f t="shared" si="294"/>
        <v>0</v>
      </c>
      <c r="AJ158" s="371">
        <f t="shared" si="294"/>
        <v>0</v>
      </c>
      <c r="AK158" s="371">
        <f t="shared" si="294"/>
        <v>0</v>
      </c>
      <c r="AL158" s="371">
        <f t="shared" si="294"/>
        <v>0</v>
      </c>
      <c r="AM158" s="371">
        <f t="shared" si="294"/>
        <v>0</v>
      </c>
      <c r="AN158" s="371">
        <f t="shared" si="294"/>
        <v>0</v>
      </c>
      <c r="AO158" s="371">
        <f t="shared" si="294"/>
        <v>0</v>
      </c>
      <c r="AP158" s="371">
        <f t="shared" si="294"/>
        <v>0</v>
      </c>
      <c r="AQ158" s="371">
        <f t="shared" si="294"/>
        <v>0</v>
      </c>
      <c r="AR158" s="371">
        <f t="shared" si="294"/>
        <v>0</v>
      </c>
      <c r="AS158" s="371">
        <f t="shared" si="294"/>
        <v>0</v>
      </c>
      <c r="AT158" s="371">
        <f t="shared" si="294"/>
        <v>0</v>
      </c>
      <c r="AU158" s="371">
        <f t="shared" si="294"/>
        <v>0</v>
      </c>
      <c r="AV158" s="371">
        <f t="shared" si="294"/>
        <v>0</v>
      </c>
      <c r="AW158" s="371">
        <f t="shared" si="294"/>
        <v>0</v>
      </c>
      <c r="AX158" s="371">
        <f t="shared" si="294"/>
        <v>0</v>
      </c>
      <c r="AY158" s="371">
        <f t="shared" si="294"/>
        <v>0</v>
      </c>
      <c r="AZ158" s="371">
        <f t="shared" si="294"/>
        <v>0</v>
      </c>
      <c r="BA158" s="371">
        <f t="shared" si="294"/>
        <v>0</v>
      </c>
      <c r="BB158" s="371">
        <f t="shared" si="294"/>
        <v>0</v>
      </c>
      <c r="BC158" s="371">
        <f t="shared" si="294"/>
        <v>0</v>
      </c>
      <c r="BD158" s="371">
        <f t="shared" si="294"/>
        <v>0</v>
      </c>
      <c r="BE158" s="371">
        <f t="shared" si="294"/>
        <v>0</v>
      </c>
      <c r="BF158" s="371">
        <f t="shared" si="294"/>
        <v>0</v>
      </c>
      <c r="BG158" s="371">
        <f t="shared" si="294"/>
        <v>0</v>
      </c>
      <c r="BH158" s="371">
        <f t="shared" si="294"/>
        <v>0</v>
      </c>
      <c r="BI158" s="371">
        <f t="shared" si="294"/>
        <v>0</v>
      </c>
      <c r="BJ158" s="371">
        <f t="shared" si="294"/>
        <v>0</v>
      </c>
      <c r="BK158" s="371">
        <f t="shared" si="294"/>
        <v>0</v>
      </c>
      <c r="BL158" s="371">
        <f t="shared" si="294"/>
        <v>0</v>
      </c>
      <c r="BM158" s="371">
        <f t="shared" si="294"/>
        <v>0</v>
      </c>
      <c r="BN158" s="371">
        <f t="shared" si="294"/>
        <v>0</v>
      </c>
      <c r="BO158" s="371">
        <f t="shared" si="294"/>
        <v>0</v>
      </c>
      <c r="BP158" s="371">
        <f t="shared" si="294"/>
        <v>0</v>
      </c>
      <c r="BQ158" s="371">
        <f t="shared" si="294"/>
        <v>0</v>
      </c>
      <c r="BR158" s="371">
        <f t="shared" si="294"/>
        <v>0</v>
      </c>
      <c r="BS158" s="371">
        <f t="shared" si="294"/>
        <v>0</v>
      </c>
      <c r="BT158" s="371">
        <f t="shared" si="294"/>
        <v>0</v>
      </c>
      <c r="BU158" s="371">
        <f t="shared" ref="BU158:DJ158" si="295">BU38-BT38</f>
        <v>0</v>
      </c>
      <c r="BV158" s="371">
        <f t="shared" si="295"/>
        <v>0</v>
      </c>
      <c r="BW158" s="371">
        <f t="shared" si="295"/>
        <v>0</v>
      </c>
      <c r="BX158" s="371">
        <f t="shared" si="295"/>
        <v>0</v>
      </c>
      <c r="BY158" s="371">
        <f t="shared" si="295"/>
        <v>0</v>
      </c>
      <c r="BZ158" s="371">
        <f t="shared" si="295"/>
        <v>0</v>
      </c>
      <c r="CA158" s="371">
        <f t="shared" si="295"/>
        <v>0</v>
      </c>
      <c r="CB158" s="371">
        <f t="shared" si="295"/>
        <v>0</v>
      </c>
      <c r="CC158" s="371">
        <f t="shared" si="295"/>
        <v>0</v>
      </c>
      <c r="CD158" s="371">
        <f t="shared" si="295"/>
        <v>0</v>
      </c>
      <c r="CE158" s="371">
        <f t="shared" si="295"/>
        <v>0</v>
      </c>
      <c r="CF158" s="371">
        <f t="shared" si="295"/>
        <v>0</v>
      </c>
      <c r="CG158" s="371">
        <f t="shared" si="295"/>
        <v>0</v>
      </c>
      <c r="CH158" s="371">
        <f t="shared" si="295"/>
        <v>0</v>
      </c>
      <c r="CI158" s="371">
        <f t="shared" si="295"/>
        <v>0</v>
      </c>
      <c r="CJ158" s="371">
        <f t="shared" si="295"/>
        <v>0</v>
      </c>
      <c r="CK158" s="371">
        <f t="shared" si="295"/>
        <v>0</v>
      </c>
      <c r="CL158" s="371">
        <f t="shared" si="295"/>
        <v>0</v>
      </c>
      <c r="CM158" s="371">
        <f t="shared" si="295"/>
        <v>0</v>
      </c>
      <c r="CN158" s="371">
        <f t="shared" si="295"/>
        <v>0</v>
      </c>
      <c r="CO158" s="371">
        <f t="shared" si="295"/>
        <v>0</v>
      </c>
      <c r="CP158" s="371">
        <f t="shared" si="295"/>
        <v>0</v>
      </c>
      <c r="CQ158" s="371">
        <f t="shared" si="295"/>
        <v>0</v>
      </c>
      <c r="CR158" s="371">
        <f t="shared" si="295"/>
        <v>0</v>
      </c>
      <c r="CS158" s="371">
        <f t="shared" si="295"/>
        <v>0</v>
      </c>
      <c r="CT158" s="371">
        <f t="shared" si="295"/>
        <v>0</v>
      </c>
      <c r="CU158" s="371">
        <f t="shared" si="295"/>
        <v>0</v>
      </c>
      <c r="CV158" s="371">
        <f t="shared" si="295"/>
        <v>0</v>
      </c>
      <c r="CW158" s="371">
        <f t="shared" si="295"/>
        <v>0</v>
      </c>
      <c r="CX158" s="371">
        <f t="shared" si="295"/>
        <v>0</v>
      </c>
      <c r="CY158" s="371">
        <f t="shared" si="295"/>
        <v>0</v>
      </c>
      <c r="CZ158" s="371">
        <f t="shared" si="295"/>
        <v>0</v>
      </c>
      <c r="DA158" s="371">
        <f t="shared" si="295"/>
        <v>0</v>
      </c>
      <c r="DB158" s="371">
        <f t="shared" si="295"/>
        <v>0</v>
      </c>
      <c r="DC158" s="371">
        <f t="shared" si="295"/>
        <v>0</v>
      </c>
      <c r="DD158" s="371">
        <f t="shared" si="295"/>
        <v>0</v>
      </c>
      <c r="DE158" s="371">
        <f t="shared" si="295"/>
        <v>0</v>
      </c>
      <c r="DF158" s="371">
        <f t="shared" si="295"/>
        <v>0</v>
      </c>
      <c r="DG158" s="371">
        <f t="shared" si="295"/>
        <v>0</v>
      </c>
      <c r="DH158" s="371">
        <f t="shared" si="295"/>
        <v>0</v>
      </c>
      <c r="DI158" s="371">
        <f t="shared" si="295"/>
        <v>0</v>
      </c>
      <c r="DJ158" s="371">
        <f t="shared" si="295"/>
        <v>0</v>
      </c>
      <c r="DK158" s="371"/>
      <c r="DL158" s="371"/>
      <c r="DM158" s="371"/>
    </row>
    <row r="159" spans="1:117" outlineLevel="1">
      <c r="A159" s="827"/>
      <c r="B159" s="362" t="str">
        <f t="shared" si="274"/>
        <v>P59-Deploy &amp; Change CRMT</v>
      </c>
      <c r="C159" s="362" t="str">
        <f t="shared" si="275"/>
        <v>AO004511_YYY127</v>
      </c>
      <c r="D159" s="362" t="str">
        <f t="shared" si="276"/>
        <v>Gestione Consensi e Acquisizione Prospect</v>
      </c>
      <c r="E159" s="369">
        <f t="shared" si="282"/>
        <v>0</v>
      </c>
      <c r="F159" s="369">
        <f t="shared" ref="F159:L159" si="296">F39</f>
        <v>0</v>
      </c>
      <c r="G159" s="369">
        <f t="shared" si="296"/>
        <v>0</v>
      </c>
      <c r="H159" s="531">
        <f t="shared" si="296"/>
        <v>0</v>
      </c>
      <c r="I159" s="531">
        <f t="shared" si="296"/>
        <v>0</v>
      </c>
      <c r="J159" s="531">
        <f t="shared" si="296"/>
        <v>0</v>
      </c>
      <c r="K159" s="532">
        <f t="shared" si="296"/>
        <v>43271</v>
      </c>
      <c r="L159" s="532">
        <f t="shared" si="296"/>
        <v>43315</v>
      </c>
      <c r="N159" s="371">
        <f t="shared" si="278"/>
        <v>0</v>
      </c>
      <c r="O159" s="371">
        <f t="shared" si="284"/>
        <v>0</v>
      </c>
      <c r="P159" s="371">
        <f t="shared" si="284"/>
        <v>0</v>
      </c>
      <c r="Q159" s="371">
        <f t="shared" ref="Q159:BT159" si="297">Q39-P39</f>
        <v>0</v>
      </c>
      <c r="R159" s="371">
        <f t="shared" si="297"/>
        <v>0</v>
      </c>
      <c r="S159" s="371">
        <f t="shared" si="297"/>
        <v>0</v>
      </c>
      <c r="T159" s="371">
        <f t="shared" si="297"/>
        <v>0</v>
      </c>
      <c r="U159" s="371">
        <f t="shared" si="297"/>
        <v>0</v>
      </c>
      <c r="V159" s="371">
        <f t="shared" si="297"/>
        <v>0</v>
      </c>
      <c r="W159" s="371">
        <f t="shared" si="297"/>
        <v>0</v>
      </c>
      <c r="X159" s="371">
        <f t="shared" si="297"/>
        <v>0</v>
      </c>
      <c r="Y159" s="371">
        <f t="shared" si="297"/>
        <v>0</v>
      </c>
      <c r="Z159" s="371">
        <f t="shared" si="297"/>
        <v>0</v>
      </c>
      <c r="AA159" s="371">
        <f t="shared" si="297"/>
        <v>0</v>
      </c>
      <c r="AB159" s="371">
        <f t="shared" si="297"/>
        <v>0</v>
      </c>
      <c r="AC159" s="371">
        <f t="shared" si="297"/>
        <v>0</v>
      </c>
      <c r="AD159" s="371">
        <f t="shared" si="297"/>
        <v>0</v>
      </c>
      <c r="AE159" s="371">
        <f t="shared" si="297"/>
        <v>0</v>
      </c>
      <c r="AF159" s="371">
        <f t="shared" si="297"/>
        <v>0</v>
      </c>
      <c r="AG159" s="371">
        <f t="shared" si="297"/>
        <v>0</v>
      </c>
      <c r="AH159" s="371">
        <f t="shared" si="297"/>
        <v>0</v>
      </c>
      <c r="AI159" s="371">
        <f t="shared" si="297"/>
        <v>0</v>
      </c>
      <c r="AJ159" s="371">
        <f t="shared" si="297"/>
        <v>0</v>
      </c>
      <c r="AK159" s="371">
        <f t="shared" si="297"/>
        <v>0.125</v>
      </c>
      <c r="AL159" s="371">
        <f t="shared" si="297"/>
        <v>0</v>
      </c>
      <c r="AM159" s="371">
        <f t="shared" si="297"/>
        <v>0</v>
      </c>
      <c r="AN159" s="371">
        <f t="shared" si="297"/>
        <v>0</v>
      </c>
      <c r="AO159" s="371">
        <f t="shared" si="297"/>
        <v>0</v>
      </c>
      <c r="AP159" s="371">
        <f t="shared" si="297"/>
        <v>0</v>
      </c>
      <c r="AQ159" s="371">
        <f t="shared" si="297"/>
        <v>0</v>
      </c>
      <c r="AR159" s="371">
        <f t="shared" si="297"/>
        <v>0</v>
      </c>
      <c r="AS159" s="371">
        <f t="shared" si="297"/>
        <v>0</v>
      </c>
      <c r="AT159" s="371">
        <f t="shared" si="297"/>
        <v>0</v>
      </c>
      <c r="AU159" s="371">
        <f t="shared" si="297"/>
        <v>0</v>
      </c>
      <c r="AV159" s="371">
        <f t="shared" si="297"/>
        <v>0</v>
      </c>
      <c r="AW159" s="371">
        <f t="shared" si="297"/>
        <v>0</v>
      </c>
      <c r="AX159" s="371">
        <f t="shared" si="297"/>
        <v>0</v>
      </c>
      <c r="AY159" s="371">
        <f t="shared" si="297"/>
        <v>0</v>
      </c>
      <c r="AZ159" s="371">
        <f t="shared" si="297"/>
        <v>0</v>
      </c>
      <c r="BA159" s="371">
        <f t="shared" si="297"/>
        <v>0</v>
      </c>
      <c r="BB159" s="371">
        <f t="shared" si="297"/>
        <v>0</v>
      </c>
      <c r="BC159" s="371">
        <f t="shared" si="297"/>
        <v>0</v>
      </c>
      <c r="BD159" s="371">
        <f t="shared" si="297"/>
        <v>0</v>
      </c>
      <c r="BE159" s="371">
        <f t="shared" si="297"/>
        <v>0</v>
      </c>
      <c r="BF159" s="371">
        <f t="shared" si="297"/>
        <v>0</v>
      </c>
      <c r="BG159" s="371">
        <f t="shared" si="297"/>
        <v>0</v>
      </c>
      <c r="BH159" s="371">
        <f t="shared" si="297"/>
        <v>0</v>
      </c>
      <c r="BI159" s="371">
        <f t="shared" si="297"/>
        <v>0</v>
      </c>
      <c r="BJ159" s="371">
        <f t="shared" si="297"/>
        <v>0</v>
      </c>
      <c r="BK159" s="371">
        <f t="shared" si="297"/>
        <v>0</v>
      </c>
      <c r="BL159" s="371">
        <f t="shared" si="297"/>
        <v>0</v>
      </c>
      <c r="BM159" s="371">
        <f t="shared" si="297"/>
        <v>0</v>
      </c>
      <c r="BN159" s="371">
        <f t="shared" si="297"/>
        <v>0</v>
      </c>
      <c r="BO159" s="371">
        <f t="shared" si="297"/>
        <v>0</v>
      </c>
      <c r="BP159" s="371">
        <f t="shared" si="297"/>
        <v>0</v>
      </c>
      <c r="BQ159" s="371">
        <f t="shared" si="297"/>
        <v>0</v>
      </c>
      <c r="BR159" s="371">
        <f t="shared" si="297"/>
        <v>0</v>
      </c>
      <c r="BS159" s="371">
        <f t="shared" si="297"/>
        <v>0</v>
      </c>
      <c r="BT159" s="371">
        <f t="shared" si="297"/>
        <v>0</v>
      </c>
      <c r="BU159" s="371">
        <f t="shared" ref="BU159:DJ159" si="298">BU39-BT39</f>
        <v>0</v>
      </c>
      <c r="BV159" s="371">
        <f t="shared" si="298"/>
        <v>0</v>
      </c>
      <c r="BW159" s="371">
        <f t="shared" si="298"/>
        <v>0</v>
      </c>
      <c r="BX159" s="371">
        <f t="shared" si="298"/>
        <v>0</v>
      </c>
      <c r="BY159" s="371">
        <f t="shared" si="298"/>
        <v>0</v>
      </c>
      <c r="BZ159" s="371">
        <f t="shared" si="298"/>
        <v>0</v>
      </c>
      <c r="CA159" s="371">
        <f t="shared" si="298"/>
        <v>0</v>
      </c>
      <c r="CB159" s="371">
        <f t="shared" si="298"/>
        <v>0</v>
      </c>
      <c r="CC159" s="371">
        <f t="shared" si="298"/>
        <v>0</v>
      </c>
      <c r="CD159" s="371">
        <f t="shared" si="298"/>
        <v>0</v>
      </c>
      <c r="CE159" s="371">
        <f t="shared" si="298"/>
        <v>0</v>
      </c>
      <c r="CF159" s="371">
        <f t="shared" si="298"/>
        <v>0</v>
      </c>
      <c r="CG159" s="371">
        <f t="shared" si="298"/>
        <v>0</v>
      </c>
      <c r="CH159" s="371">
        <f t="shared" si="298"/>
        <v>0</v>
      </c>
      <c r="CI159" s="371">
        <f t="shared" si="298"/>
        <v>0</v>
      </c>
      <c r="CJ159" s="371">
        <f t="shared" si="298"/>
        <v>0</v>
      </c>
      <c r="CK159" s="371">
        <f t="shared" si="298"/>
        <v>0</v>
      </c>
      <c r="CL159" s="371">
        <f t="shared" si="298"/>
        <v>0</v>
      </c>
      <c r="CM159" s="371">
        <f t="shared" si="298"/>
        <v>0</v>
      </c>
      <c r="CN159" s="371">
        <f t="shared" si="298"/>
        <v>0</v>
      </c>
      <c r="CO159" s="371">
        <f t="shared" si="298"/>
        <v>0</v>
      </c>
      <c r="CP159" s="371">
        <f t="shared" si="298"/>
        <v>0</v>
      </c>
      <c r="CQ159" s="371">
        <f t="shared" si="298"/>
        <v>0</v>
      </c>
      <c r="CR159" s="371">
        <f t="shared" si="298"/>
        <v>0</v>
      </c>
      <c r="CS159" s="371">
        <f t="shared" si="298"/>
        <v>0</v>
      </c>
      <c r="CT159" s="371">
        <f t="shared" si="298"/>
        <v>0</v>
      </c>
      <c r="CU159" s="371">
        <f t="shared" si="298"/>
        <v>0</v>
      </c>
      <c r="CV159" s="371">
        <f t="shared" si="298"/>
        <v>0</v>
      </c>
      <c r="CW159" s="371">
        <f t="shared" si="298"/>
        <v>0</v>
      </c>
      <c r="CX159" s="371">
        <f t="shared" si="298"/>
        <v>0</v>
      </c>
      <c r="CY159" s="371">
        <f t="shared" si="298"/>
        <v>0</v>
      </c>
      <c r="CZ159" s="371">
        <f t="shared" si="298"/>
        <v>0</v>
      </c>
      <c r="DA159" s="371">
        <f t="shared" si="298"/>
        <v>0</v>
      </c>
      <c r="DB159" s="371">
        <f t="shared" si="298"/>
        <v>0</v>
      </c>
      <c r="DC159" s="371">
        <f t="shared" si="298"/>
        <v>0</v>
      </c>
      <c r="DD159" s="371">
        <f t="shared" si="298"/>
        <v>0</v>
      </c>
      <c r="DE159" s="371">
        <f t="shared" si="298"/>
        <v>0</v>
      </c>
      <c r="DF159" s="371">
        <f t="shared" si="298"/>
        <v>0</v>
      </c>
      <c r="DG159" s="371">
        <f t="shared" si="298"/>
        <v>0</v>
      </c>
      <c r="DH159" s="371">
        <f t="shared" si="298"/>
        <v>0</v>
      </c>
      <c r="DI159" s="371">
        <f t="shared" si="298"/>
        <v>0</v>
      </c>
      <c r="DJ159" s="371">
        <f t="shared" si="298"/>
        <v>0</v>
      </c>
      <c r="DK159" s="371"/>
      <c r="DL159" s="371"/>
      <c r="DM159" s="371"/>
    </row>
    <row r="160" spans="1:117" outlineLevel="1">
      <c r="A160" s="827"/>
      <c r="B160" s="362" t="str">
        <f t="shared" si="274"/>
        <v>P59-Deploy &amp; Change CRMT</v>
      </c>
      <c r="C160" s="362" t="str">
        <f t="shared" si="275"/>
        <v>AO004511_YYY39</v>
      </c>
      <c r="D160" s="362" t="str">
        <f t="shared" si="276"/>
        <v>BOLLETTA_2.0</v>
      </c>
      <c r="E160" s="369">
        <f t="shared" si="282"/>
        <v>9</v>
      </c>
      <c r="F160" s="369">
        <f t="shared" ref="F160:L160" si="299">F40</f>
        <v>9</v>
      </c>
      <c r="G160" s="369">
        <f t="shared" si="299"/>
        <v>0</v>
      </c>
      <c r="H160" s="531">
        <f t="shared" si="299"/>
        <v>0.52941176470588236</v>
      </c>
      <c r="I160" s="531">
        <f t="shared" si="299"/>
        <v>0</v>
      </c>
      <c r="J160" s="531">
        <f t="shared" si="299"/>
        <v>-0.52941176470588236</v>
      </c>
      <c r="K160" s="532">
        <f t="shared" si="299"/>
        <v>43271</v>
      </c>
      <c r="L160" s="532">
        <f t="shared" si="299"/>
        <v>43315</v>
      </c>
      <c r="N160" s="371">
        <f t="shared" si="278"/>
        <v>6</v>
      </c>
      <c r="O160" s="371">
        <f t="shared" si="284"/>
        <v>0</v>
      </c>
      <c r="P160" s="371">
        <f t="shared" si="284"/>
        <v>0</v>
      </c>
      <c r="Q160" s="371">
        <f t="shared" ref="Q160:BT160" si="300">Q40-P40</f>
        <v>0</v>
      </c>
      <c r="R160" s="371">
        <f t="shared" si="300"/>
        <v>0</v>
      </c>
      <c r="S160" s="371">
        <f t="shared" si="300"/>
        <v>0</v>
      </c>
      <c r="T160" s="371">
        <f t="shared" si="300"/>
        <v>0</v>
      </c>
      <c r="U160" s="371">
        <f t="shared" si="300"/>
        <v>0</v>
      </c>
      <c r="V160" s="371">
        <f t="shared" si="300"/>
        <v>0</v>
      </c>
      <c r="W160" s="371">
        <f t="shared" si="300"/>
        <v>0</v>
      </c>
      <c r="X160" s="371">
        <f t="shared" si="300"/>
        <v>0</v>
      </c>
      <c r="Y160" s="371">
        <f t="shared" si="300"/>
        <v>0</v>
      </c>
      <c r="Z160" s="371">
        <f t="shared" si="300"/>
        <v>0</v>
      </c>
      <c r="AA160" s="371">
        <f t="shared" si="300"/>
        <v>0</v>
      </c>
      <c r="AB160" s="371">
        <f t="shared" si="300"/>
        <v>0</v>
      </c>
      <c r="AC160" s="371">
        <f t="shared" si="300"/>
        <v>0</v>
      </c>
      <c r="AD160" s="371">
        <f t="shared" si="300"/>
        <v>0</v>
      </c>
      <c r="AE160" s="371">
        <f t="shared" si="300"/>
        <v>0</v>
      </c>
      <c r="AF160" s="371">
        <f t="shared" si="300"/>
        <v>0</v>
      </c>
      <c r="AG160" s="371">
        <f t="shared" si="300"/>
        <v>0</v>
      </c>
      <c r="AH160" s="371">
        <f t="shared" si="300"/>
        <v>3</v>
      </c>
      <c r="AI160" s="371">
        <f t="shared" si="300"/>
        <v>0</v>
      </c>
      <c r="AJ160" s="371">
        <f t="shared" si="300"/>
        <v>0</v>
      </c>
      <c r="AK160" s="371">
        <f t="shared" si="300"/>
        <v>-8.875</v>
      </c>
      <c r="AL160" s="371">
        <f t="shared" si="300"/>
        <v>0</v>
      </c>
      <c r="AM160" s="371">
        <f t="shared" si="300"/>
        <v>0</v>
      </c>
      <c r="AN160" s="371">
        <f t="shared" si="300"/>
        <v>0</v>
      </c>
      <c r="AO160" s="371">
        <f t="shared" si="300"/>
        <v>0</v>
      </c>
      <c r="AP160" s="371">
        <f t="shared" si="300"/>
        <v>0</v>
      </c>
      <c r="AQ160" s="371">
        <f t="shared" si="300"/>
        <v>0</v>
      </c>
      <c r="AR160" s="371">
        <f t="shared" si="300"/>
        <v>0</v>
      </c>
      <c r="AS160" s="371">
        <f t="shared" si="300"/>
        <v>0</v>
      </c>
      <c r="AT160" s="371">
        <f t="shared" si="300"/>
        <v>0</v>
      </c>
      <c r="AU160" s="371">
        <f t="shared" si="300"/>
        <v>0</v>
      </c>
      <c r="AV160" s="371">
        <f t="shared" si="300"/>
        <v>0</v>
      </c>
      <c r="AW160" s="371">
        <f t="shared" si="300"/>
        <v>0</v>
      </c>
      <c r="AX160" s="371">
        <f t="shared" si="300"/>
        <v>0</v>
      </c>
      <c r="AY160" s="371">
        <f t="shared" si="300"/>
        <v>0</v>
      </c>
      <c r="AZ160" s="371">
        <f t="shared" si="300"/>
        <v>0</v>
      </c>
      <c r="BA160" s="371">
        <f t="shared" si="300"/>
        <v>0</v>
      </c>
      <c r="BB160" s="371">
        <f t="shared" si="300"/>
        <v>0</v>
      </c>
      <c r="BC160" s="371">
        <f t="shared" si="300"/>
        <v>0</v>
      </c>
      <c r="BD160" s="371">
        <f t="shared" si="300"/>
        <v>0</v>
      </c>
      <c r="BE160" s="371">
        <f t="shared" si="300"/>
        <v>0</v>
      </c>
      <c r="BF160" s="371">
        <f t="shared" si="300"/>
        <v>0</v>
      </c>
      <c r="BG160" s="371">
        <f t="shared" si="300"/>
        <v>0</v>
      </c>
      <c r="BH160" s="371">
        <f t="shared" si="300"/>
        <v>0</v>
      </c>
      <c r="BI160" s="371">
        <f t="shared" si="300"/>
        <v>0</v>
      </c>
      <c r="BJ160" s="371">
        <f t="shared" si="300"/>
        <v>0</v>
      </c>
      <c r="BK160" s="371">
        <f t="shared" si="300"/>
        <v>0</v>
      </c>
      <c r="BL160" s="371">
        <f t="shared" si="300"/>
        <v>0</v>
      </c>
      <c r="BM160" s="371">
        <f t="shared" si="300"/>
        <v>0</v>
      </c>
      <c r="BN160" s="371">
        <f t="shared" si="300"/>
        <v>0</v>
      </c>
      <c r="BO160" s="371">
        <f t="shared" si="300"/>
        <v>0</v>
      </c>
      <c r="BP160" s="371">
        <f t="shared" si="300"/>
        <v>0</v>
      </c>
      <c r="BQ160" s="371">
        <f t="shared" si="300"/>
        <v>0</v>
      </c>
      <c r="BR160" s="371">
        <f t="shared" si="300"/>
        <v>0</v>
      </c>
      <c r="BS160" s="371">
        <f t="shared" si="300"/>
        <v>0</v>
      </c>
      <c r="BT160" s="371">
        <f t="shared" si="300"/>
        <v>0</v>
      </c>
      <c r="BU160" s="371">
        <f t="shared" ref="BU160:DJ160" si="301">BU40-BT40</f>
        <v>0</v>
      </c>
      <c r="BV160" s="371">
        <f t="shared" si="301"/>
        <v>0</v>
      </c>
      <c r="BW160" s="371">
        <f t="shared" si="301"/>
        <v>0</v>
      </c>
      <c r="BX160" s="371">
        <f t="shared" si="301"/>
        <v>0</v>
      </c>
      <c r="BY160" s="371">
        <f t="shared" si="301"/>
        <v>0</v>
      </c>
      <c r="BZ160" s="371">
        <f t="shared" si="301"/>
        <v>0</v>
      </c>
      <c r="CA160" s="371">
        <f t="shared" si="301"/>
        <v>0</v>
      </c>
      <c r="CB160" s="371">
        <f t="shared" si="301"/>
        <v>0</v>
      </c>
      <c r="CC160" s="371">
        <f t="shared" si="301"/>
        <v>0</v>
      </c>
      <c r="CD160" s="371">
        <f t="shared" si="301"/>
        <v>0</v>
      </c>
      <c r="CE160" s="371">
        <f t="shared" si="301"/>
        <v>0</v>
      </c>
      <c r="CF160" s="371">
        <f t="shared" si="301"/>
        <v>0</v>
      </c>
      <c r="CG160" s="371">
        <f t="shared" si="301"/>
        <v>0</v>
      </c>
      <c r="CH160" s="371">
        <f t="shared" si="301"/>
        <v>0</v>
      </c>
      <c r="CI160" s="371">
        <f t="shared" si="301"/>
        <v>0</v>
      </c>
      <c r="CJ160" s="371">
        <f t="shared" si="301"/>
        <v>0</v>
      </c>
      <c r="CK160" s="371">
        <f t="shared" si="301"/>
        <v>0</v>
      </c>
      <c r="CL160" s="371">
        <f t="shared" si="301"/>
        <v>0</v>
      </c>
      <c r="CM160" s="371">
        <f t="shared" si="301"/>
        <v>0</v>
      </c>
      <c r="CN160" s="371">
        <f t="shared" si="301"/>
        <v>0</v>
      </c>
      <c r="CO160" s="371">
        <f t="shared" si="301"/>
        <v>0</v>
      </c>
      <c r="CP160" s="371">
        <f t="shared" si="301"/>
        <v>0</v>
      </c>
      <c r="CQ160" s="371">
        <f t="shared" si="301"/>
        <v>0</v>
      </c>
      <c r="CR160" s="371">
        <f t="shared" si="301"/>
        <v>0</v>
      </c>
      <c r="CS160" s="371">
        <f t="shared" si="301"/>
        <v>0</v>
      </c>
      <c r="CT160" s="371">
        <f t="shared" si="301"/>
        <v>0</v>
      </c>
      <c r="CU160" s="371">
        <f t="shared" si="301"/>
        <v>0</v>
      </c>
      <c r="CV160" s="371">
        <f t="shared" si="301"/>
        <v>0</v>
      </c>
      <c r="CW160" s="371">
        <f t="shared" si="301"/>
        <v>0</v>
      </c>
      <c r="CX160" s="371">
        <f t="shared" si="301"/>
        <v>0</v>
      </c>
      <c r="CY160" s="371">
        <f t="shared" si="301"/>
        <v>0</v>
      </c>
      <c r="CZ160" s="371">
        <f t="shared" si="301"/>
        <v>0</v>
      </c>
      <c r="DA160" s="371">
        <f t="shared" si="301"/>
        <v>0</v>
      </c>
      <c r="DB160" s="371">
        <f t="shared" si="301"/>
        <v>0</v>
      </c>
      <c r="DC160" s="371">
        <f t="shared" si="301"/>
        <v>0</v>
      </c>
      <c r="DD160" s="371">
        <f t="shared" si="301"/>
        <v>0</v>
      </c>
      <c r="DE160" s="371">
        <f t="shared" si="301"/>
        <v>0</v>
      </c>
      <c r="DF160" s="371">
        <f t="shared" si="301"/>
        <v>0</v>
      </c>
      <c r="DG160" s="371">
        <f t="shared" si="301"/>
        <v>0</v>
      </c>
      <c r="DH160" s="371">
        <f t="shared" si="301"/>
        <v>0</v>
      </c>
      <c r="DI160" s="371">
        <f t="shared" si="301"/>
        <v>0</v>
      </c>
      <c r="DJ160" s="371">
        <f t="shared" si="301"/>
        <v>0</v>
      </c>
      <c r="DK160" s="371"/>
      <c r="DL160" s="371"/>
      <c r="DM160" s="371"/>
    </row>
    <row r="161" spans="1:117" outlineLevel="1">
      <c r="A161" s="827"/>
      <c r="B161" s="362" t="str">
        <f t="shared" si="274"/>
        <v>P59-Deploy &amp; Change CRMT</v>
      </c>
      <c r="C161" s="362" t="str">
        <f t="shared" si="275"/>
        <v>AO004511_YYY40</v>
      </c>
      <c r="D161" s="362" t="str">
        <f t="shared" si="276"/>
        <v>DIMOSTRATO_PAGAMENTO</v>
      </c>
      <c r="E161" s="369">
        <f t="shared" si="282"/>
        <v>8</v>
      </c>
      <c r="F161" s="369">
        <f t="shared" ref="F161:L161" si="302">F41</f>
        <v>7</v>
      </c>
      <c r="G161" s="369">
        <f t="shared" si="302"/>
        <v>1</v>
      </c>
      <c r="H161" s="531">
        <f t="shared" si="302"/>
        <v>0.41176470588235292</v>
      </c>
      <c r="I161" s="531">
        <f t="shared" si="302"/>
        <v>6.25E-2</v>
      </c>
      <c r="J161" s="531">
        <f t="shared" si="302"/>
        <v>-0.34926470588235292</v>
      </c>
      <c r="K161" s="532">
        <f t="shared" si="302"/>
        <v>43271</v>
      </c>
      <c r="L161" s="532">
        <f t="shared" si="302"/>
        <v>43315</v>
      </c>
      <c r="N161" s="371">
        <f t="shared" si="278"/>
        <v>5</v>
      </c>
      <c r="O161" s="371">
        <f t="shared" si="284"/>
        <v>0</v>
      </c>
      <c r="P161" s="371">
        <f t="shared" si="284"/>
        <v>0</v>
      </c>
      <c r="Q161" s="371">
        <f t="shared" ref="Q161:BT161" si="303">Q41-P41</f>
        <v>0</v>
      </c>
      <c r="R161" s="371">
        <f t="shared" si="303"/>
        <v>0</v>
      </c>
      <c r="S161" s="371">
        <f t="shared" si="303"/>
        <v>0</v>
      </c>
      <c r="T161" s="371">
        <f t="shared" si="303"/>
        <v>1</v>
      </c>
      <c r="U161" s="371">
        <f t="shared" si="303"/>
        <v>0</v>
      </c>
      <c r="V161" s="371">
        <f t="shared" si="303"/>
        <v>0</v>
      </c>
      <c r="W161" s="371">
        <f t="shared" si="303"/>
        <v>0</v>
      </c>
      <c r="X161" s="371">
        <f t="shared" si="303"/>
        <v>0</v>
      </c>
      <c r="Y161" s="371">
        <f t="shared" si="303"/>
        <v>0</v>
      </c>
      <c r="Z161" s="371">
        <f t="shared" si="303"/>
        <v>0</v>
      </c>
      <c r="AA161" s="371">
        <f t="shared" si="303"/>
        <v>0</v>
      </c>
      <c r="AB161" s="371">
        <f t="shared" si="303"/>
        <v>0</v>
      </c>
      <c r="AC161" s="371">
        <f t="shared" si="303"/>
        <v>0</v>
      </c>
      <c r="AD161" s="371">
        <f t="shared" si="303"/>
        <v>0</v>
      </c>
      <c r="AE161" s="371">
        <f t="shared" si="303"/>
        <v>0</v>
      </c>
      <c r="AF161" s="371">
        <f t="shared" si="303"/>
        <v>0</v>
      </c>
      <c r="AG161" s="371">
        <f t="shared" si="303"/>
        <v>0</v>
      </c>
      <c r="AH161" s="371">
        <f t="shared" si="303"/>
        <v>1</v>
      </c>
      <c r="AI161" s="371">
        <f t="shared" si="303"/>
        <v>0</v>
      </c>
      <c r="AJ161" s="371">
        <f t="shared" si="303"/>
        <v>0</v>
      </c>
      <c r="AK161" s="371">
        <f t="shared" si="303"/>
        <v>-6.875</v>
      </c>
      <c r="AL161" s="371">
        <f t="shared" si="303"/>
        <v>0</v>
      </c>
      <c r="AM161" s="371">
        <f t="shared" si="303"/>
        <v>0</v>
      </c>
      <c r="AN161" s="371">
        <f t="shared" si="303"/>
        <v>0</v>
      </c>
      <c r="AO161" s="371">
        <f t="shared" si="303"/>
        <v>0</v>
      </c>
      <c r="AP161" s="371">
        <f t="shared" si="303"/>
        <v>0</v>
      </c>
      <c r="AQ161" s="371">
        <f t="shared" si="303"/>
        <v>0</v>
      </c>
      <c r="AR161" s="371">
        <f t="shared" si="303"/>
        <v>0</v>
      </c>
      <c r="AS161" s="371">
        <f t="shared" si="303"/>
        <v>0</v>
      </c>
      <c r="AT161" s="371">
        <f t="shared" si="303"/>
        <v>0</v>
      </c>
      <c r="AU161" s="371">
        <f t="shared" si="303"/>
        <v>0</v>
      </c>
      <c r="AV161" s="371">
        <f t="shared" si="303"/>
        <v>0</v>
      </c>
      <c r="AW161" s="371">
        <f t="shared" si="303"/>
        <v>0</v>
      </c>
      <c r="AX161" s="371">
        <f t="shared" si="303"/>
        <v>0</v>
      </c>
      <c r="AY161" s="371">
        <f t="shared" si="303"/>
        <v>0</v>
      </c>
      <c r="AZ161" s="371">
        <f t="shared" si="303"/>
        <v>0</v>
      </c>
      <c r="BA161" s="371">
        <f t="shared" si="303"/>
        <v>0</v>
      </c>
      <c r="BB161" s="371">
        <f t="shared" si="303"/>
        <v>0</v>
      </c>
      <c r="BC161" s="371">
        <f t="shared" si="303"/>
        <v>0</v>
      </c>
      <c r="BD161" s="371">
        <f t="shared" si="303"/>
        <v>0</v>
      </c>
      <c r="BE161" s="371">
        <f t="shared" si="303"/>
        <v>0</v>
      </c>
      <c r="BF161" s="371">
        <f t="shared" si="303"/>
        <v>0</v>
      </c>
      <c r="BG161" s="371">
        <f t="shared" si="303"/>
        <v>0</v>
      </c>
      <c r="BH161" s="371">
        <f t="shared" si="303"/>
        <v>0</v>
      </c>
      <c r="BI161" s="371">
        <f t="shared" si="303"/>
        <v>6.25E-2</v>
      </c>
      <c r="BJ161" s="371">
        <f t="shared" si="303"/>
        <v>6.25E-2</v>
      </c>
      <c r="BK161" s="371">
        <f t="shared" si="303"/>
        <v>6.25E-2</v>
      </c>
      <c r="BL161" s="371">
        <f t="shared" si="303"/>
        <v>6.25E-2</v>
      </c>
      <c r="BM161" s="371">
        <f t="shared" si="303"/>
        <v>6.25E-2</v>
      </c>
      <c r="BN161" s="371">
        <f t="shared" si="303"/>
        <v>0</v>
      </c>
      <c r="BO161" s="371">
        <f t="shared" si="303"/>
        <v>0</v>
      </c>
      <c r="BP161" s="371">
        <f t="shared" si="303"/>
        <v>6.25E-2</v>
      </c>
      <c r="BQ161" s="371">
        <f t="shared" si="303"/>
        <v>6.25E-2</v>
      </c>
      <c r="BR161" s="371">
        <f t="shared" si="303"/>
        <v>6.25E-2</v>
      </c>
      <c r="BS161" s="371">
        <f t="shared" si="303"/>
        <v>6.25E-2</v>
      </c>
      <c r="BT161" s="371">
        <f t="shared" si="303"/>
        <v>6.25E-2</v>
      </c>
      <c r="BU161" s="371">
        <f t="shared" ref="BU161:DJ161" si="304">BU41-BT41</f>
        <v>0</v>
      </c>
      <c r="BV161" s="371">
        <f t="shared" si="304"/>
        <v>0</v>
      </c>
      <c r="BW161" s="371">
        <f t="shared" si="304"/>
        <v>6.25E-2</v>
      </c>
      <c r="BX161" s="371">
        <f t="shared" si="304"/>
        <v>0</v>
      </c>
      <c r="BY161" s="371">
        <f t="shared" si="304"/>
        <v>0</v>
      </c>
      <c r="BZ161" s="371">
        <f t="shared" si="304"/>
        <v>6.25E-2</v>
      </c>
      <c r="CA161" s="371">
        <f t="shared" si="304"/>
        <v>6.25E-2</v>
      </c>
      <c r="CB161" s="371">
        <f t="shared" si="304"/>
        <v>0</v>
      </c>
      <c r="CC161" s="371">
        <f t="shared" si="304"/>
        <v>0</v>
      </c>
      <c r="CD161" s="371">
        <f t="shared" si="304"/>
        <v>6.25E-2</v>
      </c>
      <c r="CE161" s="371">
        <f t="shared" si="304"/>
        <v>6.25E-2</v>
      </c>
      <c r="CF161" s="371">
        <f t="shared" si="304"/>
        <v>6.25E-2</v>
      </c>
      <c r="CG161" s="371">
        <f t="shared" si="304"/>
        <v>6.25E-2</v>
      </c>
      <c r="CH161" s="371">
        <f t="shared" si="304"/>
        <v>6.25E-2</v>
      </c>
      <c r="CI161" s="371">
        <f t="shared" si="304"/>
        <v>0</v>
      </c>
      <c r="CJ161" s="371">
        <f t="shared" si="304"/>
        <v>0</v>
      </c>
      <c r="CK161" s="371">
        <f t="shared" si="304"/>
        <v>6.25E-2</v>
      </c>
      <c r="CL161" s="371">
        <f t="shared" si="304"/>
        <v>6.25E-2</v>
      </c>
      <c r="CM161" s="371">
        <f t="shared" si="304"/>
        <v>6.25E-2</v>
      </c>
      <c r="CN161" s="371">
        <f t="shared" si="304"/>
        <v>6.25E-2</v>
      </c>
      <c r="CO161" s="371">
        <f t="shared" si="304"/>
        <v>6.25E-2</v>
      </c>
      <c r="CP161" s="371">
        <f t="shared" si="304"/>
        <v>0</v>
      </c>
      <c r="CQ161" s="371">
        <f t="shared" si="304"/>
        <v>0</v>
      </c>
      <c r="CR161" s="371">
        <f t="shared" si="304"/>
        <v>6.25E-2</v>
      </c>
      <c r="CS161" s="371">
        <f t="shared" si="304"/>
        <v>6.25E-2</v>
      </c>
      <c r="CT161" s="371">
        <f t="shared" si="304"/>
        <v>6.25E-2</v>
      </c>
      <c r="CU161" s="371">
        <f t="shared" si="304"/>
        <v>6.25E-2</v>
      </c>
      <c r="CV161" s="371">
        <f t="shared" si="304"/>
        <v>6.25E-2</v>
      </c>
      <c r="CW161" s="371">
        <f t="shared" si="304"/>
        <v>0</v>
      </c>
      <c r="CX161" s="371">
        <f t="shared" si="304"/>
        <v>0</v>
      </c>
      <c r="CY161" s="371">
        <f t="shared" si="304"/>
        <v>6.25E-2</v>
      </c>
      <c r="CZ161" s="371">
        <f t="shared" si="304"/>
        <v>6.25E-2</v>
      </c>
      <c r="DA161" s="371">
        <f t="shared" si="304"/>
        <v>6.25E-2</v>
      </c>
      <c r="DB161" s="371">
        <f t="shared" si="304"/>
        <v>6.25E-2</v>
      </c>
      <c r="DC161" s="371">
        <f t="shared" si="304"/>
        <v>6.25E-2</v>
      </c>
      <c r="DD161" s="371">
        <f t="shared" si="304"/>
        <v>0</v>
      </c>
      <c r="DE161" s="371">
        <f t="shared" si="304"/>
        <v>0</v>
      </c>
      <c r="DF161" s="371">
        <f t="shared" si="304"/>
        <v>6.25E-2</v>
      </c>
      <c r="DG161" s="371">
        <f t="shared" si="304"/>
        <v>6.25E-2</v>
      </c>
      <c r="DH161" s="371">
        <f t="shared" si="304"/>
        <v>6.25E-2</v>
      </c>
      <c r="DI161" s="371">
        <f t="shared" si="304"/>
        <v>6.25E-2</v>
      </c>
      <c r="DJ161" s="371">
        <f t="shared" si="304"/>
        <v>6.25E-2</v>
      </c>
      <c r="DK161" s="371"/>
      <c r="DL161" s="371"/>
      <c r="DM161" s="371"/>
    </row>
    <row r="162" spans="1:117" outlineLevel="1">
      <c r="A162" s="827"/>
      <c r="B162" s="362" t="str">
        <f t="shared" si="274"/>
        <v>P59-Deploy &amp; Change CRMT</v>
      </c>
      <c r="C162" s="362" t="str">
        <f t="shared" si="275"/>
        <v>AO004511_YYY50</v>
      </c>
      <c r="D162" s="362" t="str">
        <f t="shared" si="276"/>
        <v>Gestione VAS</v>
      </c>
      <c r="E162" s="369">
        <f t="shared" si="282"/>
        <v>21</v>
      </c>
      <c r="F162" s="369">
        <f t="shared" ref="F162:L162" si="305">F42</f>
        <v>15</v>
      </c>
      <c r="G162" s="369">
        <f t="shared" si="305"/>
        <v>6</v>
      </c>
      <c r="H162" s="531">
        <f t="shared" si="305"/>
        <v>0.88235294117647056</v>
      </c>
      <c r="I162" s="531">
        <f t="shared" si="305"/>
        <v>0.375</v>
      </c>
      <c r="J162" s="531">
        <f t="shared" si="305"/>
        <v>-0.50735294117647056</v>
      </c>
      <c r="K162" s="532">
        <f t="shared" si="305"/>
        <v>43271</v>
      </c>
      <c r="L162" s="532">
        <f t="shared" si="305"/>
        <v>43315</v>
      </c>
      <c r="N162" s="371">
        <f t="shared" si="278"/>
        <v>16</v>
      </c>
      <c r="O162" s="371">
        <f t="shared" si="284"/>
        <v>0</v>
      </c>
      <c r="P162" s="371">
        <f t="shared" si="284"/>
        <v>0</v>
      </c>
      <c r="Q162" s="371">
        <f t="shared" ref="Q162:BT162" si="306">Q42-P42</f>
        <v>0</v>
      </c>
      <c r="R162" s="371">
        <f t="shared" si="306"/>
        <v>0</v>
      </c>
      <c r="S162" s="371">
        <f t="shared" si="306"/>
        <v>0</v>
      </c>
      <c r="T162" s="371">
        <f t="shared" si="306"/>
        <v>0</v>
      </c>
      <c r="U162" s="371">
        <f t="shared" si="306"/>
        <v>0</v>
      </c>
      <c r="V162" s="371">
        <f t="shared" si="306"/>
        <v>0</v>
      </c>
      <c r="W162" s="371">
        <f t="shared" si="306"/>
        <v>0</v>
      </c>
      <c r="X162" s="371">
        <f t="shared" si="306"/>
        <v>0</v>
      </c>
      <c r="Y162" s="371">
        <f t="shared" si="306"/>
        <v>0</v>
      </c>
      <c r="Z162" s="371">
        <f t="shared" si="306"/>
        <v>0</v>
      </c>
      <c r="AA162" s="371">
        <f t="shared" si="306"/>
        <v>0</v>
      </c>
      <c r="AB162" s="371">
        <f t="shared" si="306"/>
        <v>0</v>
      </c>
      <c r="AC162" s="371">
        <f t="shared" si="306"/>
        <v>0</v>
      </c>
      <c r="AD162" s="371">
        <f t="shared" si="306"/>
        <v>0</v>
      </c>
      <c r="AE162" s="371">
        <f t="shared" si="306"/>
        <v>0</v>
      </c>
      <c r="AF162" s="371">
        <f t="shared" si="306"/>
        <v>0</v>
      </c>
      <c r="AG162" s="371">
        <f t="shared" si="306"/>
        <v>0</v>
      </c>
      <c r="AH162" s="371">
        <f t="shared" si="306"/>
        <v>-1</v>
      </c>
      <c r="AI162" s="371">
        <f t="shared" si="306"/>
        <v>0</v>
      </c>
      <c r="AJ162" s="371">
        <f t="shared" si="306"/>
        <v>0</v>
      </c>
      <c r="AK162" s="371">
        <f t="shared" si="306"/>
        <v>-14.625</v>
      </c>
      <c r="AL162" s="371">
        <f t="shared" si="306"/>
        <v>0</v>
      </c>
      <c r="AM162" s="371">
        <f t="shared" si="306"/>
        <v>0</v>
      </c>
      <c r="AN162" s="371">
        <f t="shared" si="306"/>
        <v>0</v>
      </c>
      <c r="AO162" s="371">
        <f t="shared" si="306"/>
        <v>0</v>
      </c>
      <c r="AP162" s="371">
        <f t="shared" si="306"/>
        <v>0</v>
      </c>
      <c r="AQ162" s="371">
        <f t="shared" si="306"/>
        <v>0</v>
      </c>
      <c r="AR162" s="371">
        <f t="shared" si="306"/>
        <v>0</v>
      </c>
      <c r="AS162" s="371">
        <f t="shared" si="306"/>
        <v>0</v>
      </c>
      <c r="AT162" s="371">
        <f t="shared" si="306"/>
        <v>0</v>
      </c>
      <c r="AU162" s="371">
        <f t="shared" si="306"/>
        <v>0</v>
      </c>
      <c r="AV162" s="371">
        <f t="shared" si="306"/>
        <v>0</v>
      </c>
      <c r="AW162" s="371">
        <f t="shared" si="306"/>
        <v>0</v>
      </c>
      <c r="AX162" s="371">
        <f t="shared" si="306"/>
        <v>0</v>
      </c>
      <c r="AY162" s="371">
        <f t="shared" si="306"/>
        <v>0</v>
      </c>
      <c r="AZ162" s="371">
        <f t="shared" si="306"/>
        <v>0</v>
      </c>
      <c r="BA162" s="371">
        <f t="shared" si="306"/>
        <v>0</v>
      </c>
      <c r="BB162" s="371">
        <f t="shared" si="306"/>
        <v>0</v>
      </c>
      <c r="BC162" s="371">
        <f t="shared" si="306"/>
        <v>0</v>
      </c>
      <c r="BD162" s="371">
        <f t="shared" si="306"/>
        <v>0</v>
      </c>
      <c r="BE162" s="371">
        <f t="shared" si="306"/>
        <v>0</v>
      </c>
      <c r="BF162" s="371">
        <f t="shared" si="306"/>
        <v>0</v>
      </c>
      <c r="BG162" s="371">
        <f t="shared" si="306"/>
        <v>0</v>
      </c>
      <c r="BH162" s="371">
        <f t="shared" si="306"/>
        <v>0</v>
      </c>
      <c r="BI162" s="371">
        <f t="shared" si="306"/>
        <v>0.375</v>
      </c>
      <c r="BJ162" s="371">
        <f t="shared" si="306"/>
        <v>0.375</v>
      </c>
      <c r="BK162" s="371">
        <f t="shared" si="306"/>
        <v>0.375</v>
      </c>
      <c r="BL162" s="371">
        <f t="shared" si="306"/>
        <v>0.375</v>
      </c>
      <c r="BM162" s="371">
        <f t="shared" si="306"/>
        <v>0.375</v>
      </c>
      <c r="BN162" s="371">
        <f t="shared" si="306"/>
        <v>0</v>
      </c>
      <c r="BO162" s="371">
        <f t="shared" si="306"/>
        <v>0</v>
      </c>
      <c r="BP162" s="371">
        <f t="shared" si="306"/>
        <v>0.375</v>
      </c>
      <c r="BQ162" s="371">
        <f t="shared" si="306"/>
        <v>0.375</v>
      </c>
      <c r="BR162" s="371">
        <f t="shared" si="306"/>
        <v>0.375</v>
      </c>
      <c r="BS162" s="371">
        <f t="shared" si="306"/>
        <v>0.375</v>
      </c>
      <c r="BT162" s="371">
        <f t="shared" si="306"/>
        <v>0.375</v>
      </c>
      <c r="BU162" s="371">
        <f t="shared" ref="BU162:DJ162" si="307">BU42-BT42</f>
        <v>0</v>
      </c>
      <c r="BV162" s="371">
        <f t="shared" si="307"/>
        <v>0</v>
      </c>
      <c r="BW162" s="371">
        <f t="shared" si="307"/>
        <v>0.375</v>
      </c>
      <c r="BX162" s="371">
        <f t="shared" si="307"/>
        <v>0</v>
      </c>
      <c r="BY162" s="371">
        <f t="shared" si="307"/>
        <v>0</v>
      </c>
      <c r="BZ162" s="371">
        <f t="shared" si="307"/>
        <v>0.375</v>
      </c>
      <c r="CA162" s="371">
        <f t="shared" si="307"/>
        <v>0.375</v>
      </c>
      <c r="CB162" s="371">
        <f t="shared" si="307"/>
        <v>0</v>
      </c>
      <c r="CC162" s="371">
        <f t="shared" si="307"/>
        <v>0</v>
      </c>
      <c r="CD162" s="371">
        <f t="shared" si="307"/>
        <v>0.375</v>
      </c>
      <c r="CE162" s="371">
        <f t="shared" si="307"/>
        <v>0.375</v>
      </c>
      <c r="CF162" s="371">
        <f t="shared" si="307"/>
        <v>0.375</v>
      </c>
      <c r="CG162" s="371">
        <f t="shared" si="307"/>
        <v>0.375</v>
      </c>
      <c r="CH162" s="371">
        <f t="shared" si="307"/>
        <v>0.375</v>
      </c>
      <c r="CI162" s="371">
        <f t="shared" si="307"/>
        <v>0</v>
      </c>
      <c r="CJ162" s="371">
        <f t="shared" si="307"/>
        <v>0</v>
      </c>
      <c r="CK162" s="371">
        <f t="shared" si="307"/>
        <v>0.375</v>
      </c>
      <c r="CL162" s="371">
        <f t="shared" si="307"/>
        <v>0.375</v>
      </c>
      <c r="CM162" s="371">
        <f t="shared" si="307"/>
        <v>0.375</v>
      </c>
      <c r="CN162" s="371">
        <f t="shared" si="307"/>
        <v>0.375</v>
      </c>
      <c r="CO162" s="371">
        <f t="shared" si="307"/>
        <v>0.375</v>
      </c>
      <c r="CP162" s="371">
        <f t="shared" si="307"/>
        <v>0</v>
      </c>
      <c r="CQ162" s="371">
        <f t="shared" si="307"/>
        <v>0</v>
      </c>
      <c r="CR162" s="371">
        <f t="shared" si="307"/>
        <v>0.375</v>
      </c>
      <c r="CS162" s="371">
        <f t="shared" si="307"/>
        <v>0.375</v>
      </c>
      <c r="CT162" s="371">
        <f t="shared" si="307"/>
        <v>0.375</v>
      </c>
      <c r="CU162" s="371">
        <f t="shared" si="307"/>
        <v>0.375</v>
      </c>
      <c r="CV162" s="371">
        <f t="shared" si="307"/>
        <v>0.375</v>
      </c>
      <c r="CW162" s="371">
        <f t="shared" si="307"/>
        <v>0</v>
      </c>
      <c r="CX162" s="371">
        <f t="shared" si="307"/>
        <v>0</v>
      </c>
      <c r="CY162" s="371">
        <f t="shared" si="307"/>
        <v>0.375</v>
      </c>
      <c r="CZ162" s="371">
        <f t="shared" si="307"/>
        <v>0.375</v>
      </c>
      <c r="DA162" s="371">
        <f t="shared" si="307"/>
        <v>0.375</v>
      </c>
      <c r="DB162" s="371">
        <f t="shared" si="307"/>
        <v>0.375</v>
      </c>
      <c r="DC162" s="371">
        <f t="shared" si="307"/>
        <v>0.375</v>
      </c>
      <c r="DD162" s="371">
        <f t="shared" si="307"/>
        <v>0</v>
      </c>
      <c r="DE162" s="371">
        <f t="shared" si="307"/>
        <v>0</v>
      </c>
      <c r="DF162" s="371">
        <f t="shared" si="307"/>
        <v>0.375</v>
      </c>
      <c r="DG162" s="371">
        <f t="shared" si="307"/>
        <v>0.375</v>
      </c>
      <c r="DH162" s="371">
        <f t="shared" si="307"/>
        <v>0.375</v>
      </c>
      <c r="DI162" s="371">
        <f t="shared" si="307"/>
        <v>0.375</v>
      </c>
      <c r="DJ162" s="371">
        <f t="shared" si="307"/>
        <v>0.375</v>
      </c>
      <c r="DK162" s="371"/>
      <c r="DL162" s="371"/>
      <c r="DM162" s="371"/>
    </row>
    <row r="163" spans="1:117" outlineLevel="1">
      <c r="A163" s="827"/>
      <c r="B163" s="362" t="str">
        <f t="shared" si="274"/>
        <v>P59-Deploy &amp; Change CRMT</v>
      </c>
      <c r="C163" s="362" t="str">
        <f t="shared" si="275"/>
        <v>AO004511_YYY64</v>
      </c>
      <c r="D163" s="362" t="str">
        <f t="shared" si="276"/>
        <v>Piano di Rientro</v>
      </c>
      <c r="E163" s="369">
        <f t="shared" si="282"/>
        <v>0</v>
      </c>
      <c r="F163" s="369">
        <f t="shared" ref="F163:L163" si="308">F43</f>
        <v>0</v>
      </c>
      <c r="G163" s="369">
        <f t="shared" si="308"/>
        <v>0</v>
      </c>
      <c r="H163" s="531">
        <f t="shared" si="308"/>
        <v>0</v>
      </c>
      <c r="I163" s="531">
        <f t="shared" si="308"/>
        <v>0</v>
      </c>
      <c r="J163" s="531">
        <f t="shared" si="308"/>
        <v>0</v>
      </c>
      <c r="K163" s="532">
        <f t="shared" si="308"/>
        <v>43271</v>
      </c>
      <c r="L163" s="532">
        <f t="shared" si="308"/>
        <v>43315</v>
      </c>
      <c r="N163" s="371">
        <f t="shared" si="278"/>
        <v>0</v>
      </c>
      <c r="O163" s="371">
        <f t="shared" si="284"/>
        <v>0</v>
      </c>
      <c r="P163" s="371">
        <f t="shared" si="284"/>
        <v>0</v>
      </c>
      <c r="Q163" s="371">
        <f t="shared" ref="Q163:BT163" si="309">Q43-P43</f>
        <v>0</v>
      </c>
      <c r="R163" s="371">
        <f t="shared" si="309"/>
        <v>0</v>
      </c>
      <c r="S163" s="371">
        <f t="shared" si="309"/>
        <v>0</v>
      </c>
      <c r="T163" s="371">
        <f t="shared" si="309"/>
        <v>0</v>
      </c>
      <c r="U163" s="371">
        <f t="shared" si="309"/>
        <v>0</v>
      </c>
      <c r="V163" s="371">
        <f t="shared" si="309"/>
        <v>0</v>
      </c>
      <c r="W163" s="371">
        <f t="shared" si="309"/>
        <v>0</v>
      </c>
      <c r="X163" s="371">
        <f t="shared" si="309"/>
        <v>0</v>
      </c>
      <c r="Y163" s="371">
        <f t="shared" si="309"/>
        <v>0</v>
      </c>
      <c r="Z163" s="371">
        <f t="shared" si="309"/>
        <v>0</v>
      </c>
      <c r="AA163" s="371">
        <f t="shared" si="309"/>
        <v>0</v>
      </c>
      <c r="AB163" s="371">
        <f t="shared" si="309"/>
        <v>0</v>
      </c>
      <c r="AC163" s="371">
        <f t="shared" si="309"/>
        <v>0</v>
      </c>
      <c r="AD163" s="371">
        <f t="shared" si="309"/>
        <v>0</v>
      </c>
      <c r="AE163" s="371">
        <f t="shared" si="309"/>
        <v>0</v>
      </c>
      <c r="AF163" s="371">
        <f t="shared" si="309"/>
        <v>0</v>
      </c>
      <c r="AG163" s="371">
        <f t="shared" si="309"/>
        <v>0</v>
      </c>
      <c r="AH163" s="371">
        <f t="shared" si="309"/>
        <v>0</v>
      </c>
      <c r="AI163" s="371">
        <f t="shared" si="309"/>
        <v>0</v>
      </c>
      <c r="AJ163" s="371">
        <f t="shared" si="309"/>
        <v>0</v>
      </c>
      <c r="AK163" s="371">
        <f t="shared" si="309"/>
        <v>0.125</v>
      </c>
      <c r="AL163" s="371">
        <f t="shared" si="309"/>
        <v>0</v>
      </c>
      <c r="AM163" s="371">
        <f t="shared" si="309"/>
        <v>0</v>
      </c>
      <c r="AN163" s="371">
        <f t="shared" si="309"/>
        <v>0</v>
      </c>
      <c r="AO163" s="371">
        <f t="shared" si="309"/>
        <v>0</v>
      </c>
      <c r="AP163" s="371">
        <f t="shared" si="309"/>
        <v>0</v>
      </c>
      <c r="AQ163" s="371">
        <f t="shared" si="309"/>
        <v>0</v>
      </c>
      <c r="AR163" s="371">
        <f t="shared" si="309"/>
        <v>0</v>
      </c>
      <c r="AS163" s="371">
        <f t="shared" si="309"/>
        <v>0</v>
      </c>
      <c r="AT163" s="371">
        <f t="shared" si="309"/>
        <v>0</v>
      </c>
      <c r="AU163" s="371">
        <f t="shared" si="309"/>
        <v>0</v>
      </c>
      <c r="AV163" s="371">
        <f t="shared" si="309"/>
        <v>0</v>
      </c>
      <c r="AW163" s="371">
        <f t="shared" si="309"/>
        <v>0</v>
      </c>
      <c r="AX163" s="371">
        <f t="shared" si="309"/>
        <v>0</v>
      </c>
      <c r="AY163" s="371">
        <f t="shared" si="309"/>
        <v>0</v>
      </c>
      <c r="AZ163" s="371">
        <f t="shared" si="309"/>
        <v>0</v>
      </c>
      <c r="BA163" s="371">
        <f t="shared" si="309"/>
        <v>0</v>
      </c>
      <c r="BB163" s="371">
        <f t="shared" si="309"/>
        <v>0</v>
      </c>
      <c r="BC163" s="371">
        <f t="shared" si="309"/>
        <v>0</v>
      </c>
      <c r="BD163" s="371">
        <f t="shared" si="309"/>
        <v>0</v>
      </c>
      <c r="BE163" s="371">
        <f t="shared" si="309"/>
        <v>0</v>
      </c>
      <c r="BF163" s="371">
        <f t="shared" si="309"/>
        <v>0</v>
      </c>
      <c r="BG163" s="371">
        <f t="shared" si="309"/>
        <v>0</v>
      </c>
      <c r="BH163" s="371">
        <f t="shared" si="309"/>
        <v>0</v>
      </c>
      <c r="BI163" s="371">
        <f t="shared" si="309"/>
        <v>0</v>
      </c>
      <c r="BJ163" s="371">
        <f t="shared" si="309"/>
        <v>0</v>
      </c>
      <c r="BK163" s="371">
        <f t="shared" si="309"/>
        <v>0</v>
      </c>
      <c r="BL163" s="371">
        <f t="shared" si="309"/>
        <v>0</v>
      </c>
      <c r="BM163" s="371">
        <f t="shared" si="309"/>
        <v>0</v>
      </c>
      <c r="BN163" s="371">
        <f t="shared" si="309"/>
        <v>0</v>
      </c>
      <c r="BO163" s="371">
        <f t="shared" si="309"/>
        <v>0</v>
      </c>
      <c r="BP163" s="371">
        <f t="shared" si="309"/>
        <v>0</v>
      </c>
      <c r="BQ163" s="371">
        <f t="shared" si="309"/>
        <v>0</v>
      </c>
      <c r="BR163" s="371">
        <f t="shared" si="309"/>
        <v>0</v>
      </c>
      <c r="BS163" s="371">
        <f t="shared" si="309"/>
        <v>0</v>
      </c>
      <c r="BT163" s="371">
        <f t="shared" si="309"/>
        <v>0</v>
      </c>
      <c r="BU163" s="371">
        <f t="shared" ref="BU163:DJ163" si="310">BU43-BT43</f>
        <v>0</v>
      </c>
      <c r="BV163" s="371">
        <f t="shared" si="310"/>
        <v>0</v>
      </c>
      <c r="BW163" s="371">
        <f t="shared" si="310"/>
        <v>0</v>
      </c>
      <c r="BX163" s="371">
        <f t="shared" si="310"/>
        <v>0</v>
      </c>
      <c r="BY163" s="371">
        <f t="shared" si="310"/>
        <v>0</v>
      </c>
      <c r="BZ163" s="371">
        <f t="shared" si="310"/>
        <v>0</v>
      </c>
      <c r="CA163" s="371">
        <f t="shared" si="310"/>
        <v>0</v>
      </c>
      <c r="CB163" s="371">
        <f t="shared" si="310"/>
        <v>0</v>
      </c>
      <c r="CC163" s="371">
        <f t="shared" si="310"/>
        <v>0</v>
      </c>
      <c r="CD163" s="371">
        <f t="shared" si="310"/>
        <v>0</v>
      </c>
      <c r="CE163" s="371">
        <f t="shared" si="310"/>
        <v>0</v>
      </c>
      <c r="CF163" s="371">
        <f t="shared" si="310"/>
        <v>0</v>
      </c>
      <c r="CG163" s="371">
        <f t="shared" si="310"/>
        <v>0</v>
      </c>
      <c r="CH163" s="371">
        <f t="shared" si="310"/>
        <v>0</v>
      </c>
      <c r="CI163" s="371">
        <f t="shared" si="310"/>
        <v>0</v>
      </c>
      <c r="CJ163" s="371">
        <f t="shared" si="310"/>
        <v>0</v>
      </c>
      <c r="CK163" s="371">
        <f t="shared" si="310"/>
        <v>0</v>
      </c>
      <c r="CL163" s="371">
        <f t="shared" si="310"/>
        <v>0</v>
      </c>
      <c r="CM163" s="371">
        <f t="shared" si="310"/>
        <v>0</v>
      </c>
      <c r="CN163" s="371">
        <f t="shared" si="310"/>
        <v>0</v>
      </c>
      <c r="CO163" s="371">
        <f t="shared" si="310"/>
        <v>0</v>
      </c>
      <c r="CP163" s="371">
        <f t="shared" si="310"/>
        <v>0</v>
      </c>
      <c r="CQ163" s="371">
        <f t="shared" si="310"/>
        <v>0</v>
      </c>
      <c r="CR163" s="371">
        <f t="shared" si="310"/>
        <v>0</v>
      </c>
      <c r="CS163" s="371">
        <f t="shared" si="310"/>
        <v>0</v>
      </c>
      <c r="CT163" s="371">
        <f t="shared" si="310"/>
        <v>0</v>
      </c>
      <c r="CU163" s="371">
        <f t="shared" si="310"/>
        <v>0</v>
      </c>
      <c r="CV163" s="371">
        <f t="shared" si="310"/>
        <v>0</v>
      </c>
      <c r="CW163" s="371">
        <f t="shared" si="310"/>
        <v>0</v>
      </c>
      <c r="CX163" s="371">
        <f t="shared" si="310"/>
        <v>0</v>
      </c>
      <c r="CY163" s="371">
        <f t="shared" si="310"/>
        <v>0</v>
      </c>
      <c r="CZ163" s="371">
        <f t="shared" si="310"/>
        <v>0</v>
      </c>
      <c r="DA163" s="371">
        <f t="shared" si="310"/>
        <v>0</v>
      </c>
      <c r="DB163" s="371">
        <f t="shared" si="310"/>
        <v>0</v>
      </c>
      <c r="DC163" s="371">
        <f t="shared" si="310"/>
        <v>0</v>
      </c>
      <c r="DD163" s="371">
        <f t="shared" si="310"/>
        <v>0</v>
      </c>
      <c r="DE163" s="371">
        <f t="shared" si="310"/>
        <v>0</v>
      </c>
      <c r="DF163" s="371">
        <f t="shared" si="310"/>
        <v>0</v>
      </c>
      <c r="DG163" s="371">
        <f t="shared" si="310"/>
        <v>0</v>
      </c>
      <c r="DH163" s="371">
        <f t="shared" si="310"/>
        <v>0</v>
      </c>
      <c r="DI163" s="371">
        <f t="shared" si="310"/>
        <v>0</v>
      </c>
      <c r="DJ163" s="371">
        <f t="shared" si="310"/>
        <v>0</v>
      </c>
      <c r="DK163" s="371"/>
      <c r="DL163" s="371"/>
      <c r="DM163" s="371"/>
    </row>
    <row r="164" spans="1:117" outlineLevel="1">
      <c r="A164" s="827"/>
      <c r="B164" s="362" t="str">
        <f t="shared" si="274"/>
        <v>P59-Deploy &amp; Change CRMT</v>
      </c>
      <c r="C164" s="362" t="str">
        <f t="shared" si="275"/>
        <v>AO004511_YYY66</v>
      </c>
      <c r="D164" s="362" t="str">
        <f t="shared" si="276"/>
        <v>Copia_Documenti</v>
      </c>
      <c r="E164" s="369">
        <f t="shared" si="282"/>
        <v>11</v>
      </c>
      <c r="F164" s="369">
        <f t="shared" ref="F164:L164" si="311">F44</f>
        <v>8</v>
      </c>
      <c r="G164" s="369">
        <f t="shared" si="311"/>
        <v>3</v>
      </c>
      <c r="H164" s="531">
        <f t="shared" si="311"/>
        <v>0.47058823529411764</v>
      </c>
      <c r="I164" s="531">
        <f t="shared" si="311"/>
        <v>0.1875</v>
      </c>
      <c r="J164" s="531">
        <f t="shared" si="311"/>
        <v>-0.28308823529411764</v>
      </c>
      <c r="K164" s="532">
        <f t="shared" si="311"/>
        <v>43271</v>
      </c>
      <c r="L164" s="532">
        <f t="shared" si="311"/>
        <v>43315</v>
      </c>
      <c r="N164" s="371">
        <f t="shared" si="278"/>
        <v>6</v>
      </c>
      <c r="O164" s="371">
        <f t="shared" si="284"/>
        <v>1</v>
      </c>
      <c r="P164" s="371">
        <f t="shared" si="284"/>
        <v>0</v>
      </c>
      <c r="Q164" s="371">
        <f t="shared" ref="Q164:BT164" si="312">Q44-P44</f>
        <v>0</v>
      </c>
      <c r="R164" s="371">
        <f t="shared" si="312"/>
        <v>0</v>
      </c>
      <c r="S164" s="371">
        <f t="shared" si="312"/>
        <v>1</v>
      </c>
      <c r="T164" s="371">
        <f t="shared" si="312"/>
        <v>0</v>
      </c>
      <c r="U164" s="371">
        <f t="shared" si="312"/>
        <v>0</v>
      </c>
      <c r="V164" s="371">
        <f t="shared" si="312"/>
        <v>0</v>
      </c>
      <c r="W164" s="371">
        <f t="shared" si="312"/>
        <v>0</v>
      </c>
      <c r="X164" s="371">
        <f t="shared" si="312"/>
        <v>0</v>
      </c>
      <c r="Y164" s="371">
        <f t="shared" si="312"/>
        <v>0</v>
      </c>
      <c r="Z164" s="371">
        <f t="shared" si="312"/>
        <v>0</v>
      </c>
      <c r="AA164" s="371">
        <f t="shared" si="312"/>
        <v>0</v>
      </c>
      <c r="AB164" s="371">
        <f t="shared" si="312"/>
        <v>0</v>
      </c>
      <c r="AC164" s="371">
        <f t="shared" si="312"/>
        <v>1</v>
      </c>
      <c r="AD164" s="371">
        <f t="shared" si="312"/>
        <v>0</v>
      </c>
      <c r="AE164" s="371">
        <f t="shared" si="312"/>
        <v>0</v>
      </c>
      <c r="AF164" s="371">
        <f t="shared" si="312"/>
        <v>0</v>
      </c>
      <c r="AG164" s="371">
        <f t="shared" si="312"/>
        <v>0</v>
      </c>
      <c r="AH164" s="371">
        <f t="shared" si="312"/>
        <v>-1</v>
      </c>
      <c r="AI164" s="371">
        <f t="shared" si="312"/>
        <v>0</v>
      </c>
      <c r="AJ164" s="371">
        <f t="shared" si="312"/>
        <v>0</v>
      </c>
      <c r="AK164" s="371">
        <f t="shared" si="312"/>
        <v>-7.875</v>
      </c>
      <c r="AL164" s="371">
        <f t="shared" si="312"/>
        <v>0</v>
      </c>
      <c r="AM164" s="371">
        <f t="shared" si="312"/>
        <v>0</v>
      </c>
      <c r="AN164" s="371">
        <f t="shared" si="312"/>
        <v>0</v>
      </c>
      <c r="AO164" s="371">
        <f t="shared" si="312"/>
        <v>0</v>
      </c>
      <c r="AP164" s="371">
        <f t="shared" si="312"/>
        <v>0</v>
      </c>
      <c r="AQ164" s="371">
        <f t="shared" si="312"/>
        <v>0</v>
      </c>
      <c r="AR164" s="371">
        <f t="shared" si="312"/>
        <v>0</v>
      </c>
      <c r="AS164" s="371">
        <f t="shared" si="312"/>
        <v>0</v>
      </c>
      <c r="AT164" s="371">
        <f t="shared" si="312"/>
        <v>0</v>
      </c>
      <c r="AU164" s="371">
        <f t="shared" si="312"/>
        <v>0</v>
      </c>
      <c r="AV164" s="371">
        <f t="shared" si="312"/>
        <v>0</v>
      </c>
      <c r="AW164" s="371">
        <f t="shared" si="312"/>
        <v>0</v>
      </c>
      <c r="AX164" s="371">
        <f t="shared" si="312"/>
        <v>0</v>
      </c>
      <c r="AY164" s="371">
        <f t="shared" si="312"/>
        <v>0</v>
      </c>
      <c r="AZ164" s="371">
        <f t="shared" si="312"/>
        <v>0</v>
      </c>
      <c r="BA164" s="371">
        <f t="shared" si="312"/>
        <v>0</v>
      </c>
      <c r="BB164" s="371">
        <f t="shared" si="312"/>
        <v>0</v>
      </c>
      <c r="BC164" s="371">
        <f t="shared" si="312"/>
        <v>0</v>
      </c>
      <c r="BD164" s="371">
        <f t="shared" si="312"/>
        <v>0</v>
      </c>
      <c r="BE164" s="371">
        <f t="shared" si="312"/>
        <v>0</v>
      </c>
      <c r="BF164" s="371">
        <f t="shared" si="312"/>
        <v>0</v>
      </c>
      <c r="BG164" s="371">
        <f t="shared" si="312"/>
        <v>0</v>
      </c>
      <c r="BH164" s="371">
        <f t="shared" si="312"/>
        <v>0</v>
      </c>
      <c r="BI164" s="371">
        <f t="shared" si="312"/>
        <v>0.1875</v>
      </c>
      <c r="BJ164" s="371">
        <f t="shared" si="312"/>
        <v>0.1875</v>
      </c>
      <c r="BK164" s="371">
        <f t="shared" si="312"/>
        <v>0.1875</v>
      </c>
      <c r="BL164" s="371">
        <f t="shared" si="312"/>
        <v>0.1875</v>
      </c>
      <c r="BM164" s="371">
        <f t="shared" si="312"/>
        <v>0.1875</v>
      </c>
      <c r="BN164" s="371">
        <f t="shared" si="312"/>
        <v>0</v>
      </c>
      <c r="BO164" s="371">
        <f t="shared" si="312"/>
        <v>0</v>
      </c>
      <c r="BP164" s="371">
        <f t="shared" si="312"/>
        <v>0.1875</v>
      </c>
      <c r="BQ164" s="371">
        <f t="shared" si="312"/>
        <v>0.1875</v>
      </c>
      <c r="BR164" s="371">
        <f t="shared" si="312"/>
        <v>0.1875</v>
      </c>
      <c r="BS164" s="371">
        <f t="shared" si="312"/>
        <v>0.1875</v>
      </c>
      <c r="BT164" s="371">
        <f t="shared" si="312"/>
        <v>0.1875</v>
      </c>
      <c r="BU164" s="371">
        <f t="shared" ref="BU164:DJ164" si="313">BU44-BT44</f>
        <v>0</v>
      </c>
      <c r="BV164" s="371">
        <f t="shared" si="313"/>
        <v>0</v>
      </c>
      <c r="BW164" s="371">
        <f t="shared" si="313"/>
        <v>0.1875</v>
      </c>
      <c r="BX164" s="371">
        <f t="shared" si="313"/>
        <v>0</v>
      </c>
      <c r="BY164" s="371">
        <f t="shared" si="313"/>
        <v>0</v>
      </c>
      <c r="BZ164" s="371">
        <f t="shared" si="313"/>
        <v>0.1875</v>
      </c>
      <c r="CA164" s="371">
        <f t="shared" si="313"/>
        <v>0.1875</v>
      </c>
      <c r="CB164" s="371">
        <f t="shared" si="313"/>
        <v>0</v>
      </c>
      <c r="CC164" s="371">
        <f t="shared" si="313"/>
        <v>0</v>
      </c>
      <c r="CD164" s="371">
        <f t="shared" si="313"/>
        <v>0.1875</v>
      </c>
      <c r="CE164" s="371">
        <f t="shared" si="313"/>
        <v>0.1875</v>
      </c>
      <c r="CF164" s="371">
        <f t="shared" si="313"/>
        <v>0.1875</v>
      </c>
      <c r="CG164" s="371">
        <f t="shared" si="313"/>
        <v>0.1875</v>
      </c>
      <c r="CH164" s="371">
        <f t="shared" si="313"/>
        <v>0.1875</v>
      </c>
      <c r="CI164" s="371">
        <f t="shared" si="313"/>
        <v>0</v>
      </c>
      <c r="CJ164" s="371">
        <f t="shared" si="313"/>
        <v>0</v>
      </c>
      <c r="CK164" s="371">
        <f t="shared" si="313"/>
        <v>0.1875</v>
      </c>
      <c r="CL164" s="371">
        <f t="shared" si="313"/>
        <v>0.1875</v>
      </c>
      <c r="CM164" s="371">
        <f t="shared" si="313"/>
        <v>0.1875</v>
      </c>
      <c r="CN164" s="371">
        <f t="shared" si="313"/>
        <v>0.1875</v>
      </c>
      <c r="CO164" s="371">
        <f t="shared" si="313"/>
        <v>0.1875</v>
      </c>
      <c r="CP164" s="371">
        <f t="shared" si="313"/>
        <v>0</v>
      </c>
      <c r="CQ164" s="371">
        <f t="shared" si="313"/>
        <v>0</v>
      </c>
      <c r="CR164" s="371">
        <f t="shared" si="313"/>
        <v>0.1875</v>
      </c>
      <c r="CS164" s="371">
        <f t="shared" si="313"/>
        <v>0.1875</v>
      </c>
      <c r="CT164" s="371">
        <f t="shared" si="313"/>
        <v>0.1875</v>
      </c>
      <c r="CU164" s="371">
        <f t="shared" si="313"/>
        <v>0.1875</v>
      </c>
      <c r="CV164" s="371">
        <f t="shared" si="313"/>
        <v>0.1875</v>
      </c>
      <c r="CW164" s="371">
        <f t="shared" si="313"/>
        <v>0</v>
      </c>
      <c r="CX164" s="371">
        <f t="shared" si="313"/>
        <v>0</v>
      </c>
      <c r="CY164" s="371">
        <f t="shared" si="313"/>
        <v>0.1875</v>
      </c>
      <c r="CZ164" s="371">
        <f t="shared" si="313"/>
        <v>0.1875</v>
      </c>
      <c r="DA164" s="371">
        <f t="shared" si="313"/>
        <v>0.1875</v>
      </c>
      <c r="DB164" s="371">
        <f t="shared" si="313"/>
        <v>0.1875</v>
      </c>
      <c r="DC164" s="371">
        <f t="shared" si="313"/>
        <v>0.1875</v>
      </c>
      <c r="DD164" s="371">
        <f t="shared" si="313"/>
        <v>0</v>
      </c>
      <c r="DE164" s="371">
        <f t="shared" si="313"/>
        <v>0</v>
      </c>
      <c r="DF164" s="371">
        <f t="shared" si="313"/>
        <v>0.1875</v>
      </c>
      <c r="DG164" s="371">
        <f t="shared" si="313"/>
        <v>0.1875</v>
      </c>
      <c r="DH164" s="371">
        <f t="shared" si="313"/>
        <v>0.1875</v>
      </c>
      <c r="DI164" s="371">
        <f t="shared" si="313"/>
        <v>0.1875</v>
      </c>
      <c r="DJ164" s="371">
        <f t="shared" si="313"/>
        <v>0.1875</v>
      </c>
      <c r="DK164" s="371"/>
      <c r="DL164" s="371"/>
      <c r="DM164" s="371"/>
    </row>
    <row r="165" spans="1:117" outlineLevel="1">
      <c r="A165" s="827"/>
      <c r="B165" s="362" t="str">
        <f t="shared" si="274"/>
        <v>P59-Deploy &amp; Change CRMT</v>
      </c>
      <c r="C165" s="362" t="str">
        <f t="shared" si="275"/>
        <v>AO004511_YYY68</v>
      </c>
      <c r="D165" s="362" t="str">
        <f t="shared" si="276"/>
        <v>Subentro</v>
      </c>
      <c r="E165" s="369">
        <f t="shared" si="282"/>
        <v>28</v>
      </c>
      <c r="F165" s="369">
        <f t="shared" ref="F165:L165" si="314">F45</f>
        <v>21</v>
      </c>
      <c r="G165" s="369">
        <f t="shared" si="314"/>
        <v>7</v>
      </c>
      <c r="H165" s="531">
        <f t="shared" si="314"/>
        <v>1.2352941176470589</v>
      </c>
      <c r="I165" s="531">
        <f t="shared" si="314"/>
        <v>0.4375</v>
      </c>
      <c r="J165" s="531">
        <f t="shared" si="314"/>
        <v>-0.79779411764705888</v>
      </c>
      <c r="K165" s="532">
        <f t="shared" si="314"/>
        <v>43271</v>
      </c>
      <c r="L165" s="532">
        <f t="shared" si="314"/>
        <v>43315</v>
      </c>
      <c r="N165" s="371">
        <f t="shared" si="278"/>
        <v>21</v>
      </c>
      <c r="O165" s="371">
        <f t="shared" si="284"/>
        <v>0</v>
      </c>
      <c r="P165" s="371">
        <f t="shared" si="284"/>
        <v>0</v>
      </c>
      <c r="Q165" s="371">
        <f t="shared" ref="Q165:BT165" si="315">Q45-P45</f>
        <v>0</v>
      </c>
      <c r="R165" s="371">
        <f t="shared" si="315"/>
        <v>0</v>
      </c>
      <c r="S165" s="371">
        <f t="shared" si="315"/>
        <v>1</v>
      </c>
      <c r="T165" s="371">
        <f t="shared" si="315"/>
        <v>0</v>
      </c>
      <c r="U165" s="371">
        <f t="shared" si="315"/>
        <v>0</v>
      </c>
      <c r="V165" s="371">
        <f t="shared" si="315"/>
        <v>0</v>
      </c>
      <c r="W165" s="371">
        <f t="shared" si="315"/>
        <v>0</v>
      </c>
      <c r="X165" s="371">
        <f t="shared" si="315"/>
        <v>0</v>
      </c>
      <c r="Y165" s="371">
        <f t="shared" si="315"/>
        <v>0</v>
      </c>
      <c r="Z165" s="371">
        <f t="shared" si="315"/>
        <v>0</v>
      </c>
      <c r="AA165" s="371">
        <f t="shared" si="315"/>
        <v>0</v>
      </c>
      <c r="AB165" s="371">
        <f t="shared" si="315"/>
        <v>0</v>
      </c>
      <c r="AC165" s="371">
        <f t="shared" si="315"/>
        <v>-1</v>
      </c>
      <c r="AD165" s="371">
        <f t="shared" si="315"/>
        <v>0</v>
      </c>
      <c r="AE165" s="371">
        <f t="shared" si="315"/>
        <v>0</v>
      </c>
      <c r="AF165" s="371">
        <f t="shared" si="315"/>
        <v>0</v>
      </c>
      <c r="AG165" s="371">
        <f t="shared" si="315"/>
        <v>0</v>
      </c>
      <c r="AH165" s="371">
        <f t="shared" si="315"/>
        <v>0</v>
      </c>
      <c r="AI165" s="371">
        <f t="shared" si="315"/>
        <v>0</v>
      </c>
      <c r="AJ165" s="371">
        <f t="shared" si="315"/>
        <v>0</v>
      </c>
      <c r="AK165" s="371">
        <f t="shared" si="315"/>
        <v>-20.875</v>
      </c>
      <c r="AL165" s="371">
        <f t="shared" si="315"/>
        <v>0</v>
      </c>
      <c r="AM165" s="371">
        <f t="shared" si="315"/>
        <v>0</v>
      </c>
      <c r="AN165" s="371">
        <f t="shared" si="315"/>
        <v>0</v>
      </c>
      <c r="AO165" s="371">
        <f t="shared" si="315"/>
        <v>0</v>
      </c>
      <c r="AP165" s="371">
        <f t="shared" si="315"/>
        <v>0</v>
      </c>
      <c r="AQ165" s="371">
        <f t="shared" si="315"/>
        <v>0</v>
      </c>
      <c r="AR165" s="371">
        <f t="shared" si="315"/>
        <v>0</v>
      </c>
      <c r="AS165" s="371">
        <f t="shared" si="315"/>
        <v>0</v>
      </c>
      <c r="AT165" s="371">
        <f t="shared" si="315"/>
        <v>0</v>
      </c>
      <c r="AU165" s="371">
        <f t="shared" si="315"/>
        <v>0</v>
      </c>
      <c r="AV165" s="371">
        <f t="shared" si="315"/>
        <v>0</v>
      </c>
      <c r="AW165" s="371">
        <f t="shared" si="315"/>
        <v>0</v>
      </c>
      <c r="AX165" s="371">
        <f t="shared" si="315"/>
        <v>0</v>
      </c>
      <c r="AY165" s="371">
        <f t="shared" si="315"/>
        <v>0</v>
      </c>
      <c r="AZ165" s="371">
        <f t="shared" si="315"/>
        <v>0</v>
      </c>
      <c r="BA165" s="371">
        <f t="shared" si="315"/>
        <v>0</v>
      </c>
      <c r="BB165" s="371">
        <f t="shared" si="315"/>
        <v>0</v>
      </c>
      <c r="BC165" s="371">
        <f t="shared" si="315"/>
        <v>0</v>
      </c>
      <c r="BD165" s="371">
        <f t="shared" si="315"/>
        <v>0</v>
      </c>
      <c r="BE165" s="371">
        <f t="shared" si="315"/>
        <v>0</v>
      </c>
      <c r="BF165" s="371">
        <f t="shared" si="315"/>
        <v>0</v>
      </c>
      <c r="BG165" s="371">
        <f t="shared" si="315"/>
        <v>0</v>
      </c>
      <c r="BH165" s="371">
        <f t="shared" si="315"/>
        <v>0</v>
      </c>
      <c r="BI165" s="371">
        <f t="shared" si="315"/>
        <v>0.4375</v>
      </c>
      <c r="BJ165" s="371">
        <f t="shared" si="315"/>
        <v>0.4375</v>
      </c>
      <c r="BK165" s="371">
        <f t="shared" si="315"/>
        <v>0.4375</v>
      </c>
      <c r="BL165" s="371">
        <f t="shared" si="315"/>
        <v>0.4375</v>
      </c>
      <c r="BM165" s="371">
        <f t="shared" si="315"/>
        <v>0.4375</v>
      </c>
      <c r="BN165" s="371">
        <f t="shared" si="315"/>
        <v>0</v>
      </c>
      <c r="BO165" s="371">
        <f t="shared" si="315"/>
        <v>0</v>
      </c>
      <c r="BP165" s="371">
        <f t="shared" si="315"/>
        <v>0.4375</v>
      </c>
      <c r="BQ165" s="371">
        <f t="shared" si="315"/>
        <v>0.4375</v>
      </c>
      <c r="BR165" s="371">
        <f t="shared" si="315"/>
        <v>0.4375</v>
      </c>
      <c r="BS165" s="371">
        <f t="shared" si="315"/>
        <v>0.4375</v>
      </c>
      <c r="BT165" s="371">
        <f t="shared" si="315"/>
        <v>0.4375</v>
      </c>
      <c r="BU165" s="371">
        <f t="shared" ref="BU165:DJ165" si="316">BU45-BT45</f>
        <v>0</v>
      </c>
      <c r="BV165" s="371">
        <f t="shared" si="316"/>
        <v>0</v>
      </c>
      <c r="BW165" s="371">
        <f t="shared" si="316"/>
        <v>0.4375</v>
      </c>
      <c r="BX165" s="371">
        <f t="shared" si="316"/>
        <v>0</v>
      </c>
      <c r="BY165" s="371">
        <f t="shared" si="316"/>
        <v>0</v>
      </c>
      <c r="BZ165" s="371">
        <f t="shared" si="316"/>
        <v>0.4375</v>
      </c>
      <c r="CA165" s="371">
        <f t="shared" si="316"/>
        <v>0.4375</v>
      </c>
      <c r="CB165" s="371">
        <f t="shared" si="316"/>
        <v>0</v>
      </c>
      <c r="CC165" s="371">
        <f t="shared" si="316"/>
        <v>0</v>
      </c>
      <c r="CD165" s="371">
        <f t="shared" si="316"/>
        <v>0.4375</v>
      </c>
      <c r="CE165" s="371">
        <f t="shared" si="316"/>
        <v>0.4375</v>
      </c>
      <c r="CF165" s="371">
        <f t="shared" si="316"/>
        <v>0.4375</v>
      </c>
      <c r="CG165" s="371">
        <f t="shared" si="316"/>
        <v>0.4375</v>
      </c>
      <c r="CH165" s="371">
        <f t="shared" si="316"/>
        <v>0.4375</v>
      </c>
      <c r="CI165" s="371">
        <f t="shared" si="316"/>
        <v>0</v>
      </c>
      <c r="CJ165" s="371">
        <f t="shared" si="316"/>
        <v>0</v>
      </c>
      <c r="CK165" s="371">
        <f t="shared" si="316"/>
        <v>0.4375</v>
      </c>
      <c r="CL165" s="371">
        <f t="shared" si="316"/>
        <v>0.4375</v>
      </c>
      <c r="CM165" s="371">
        <f t="shared" si="316"/>
        <v>0.4375</v>
      </c>
      <c r="CN165" s="371">
        <f t="shared" si="316"/>
        <v>0.4375</v>
      </c>
      <c r="CO165" s="371">
        <f t="shared" si="316"/>
        <v>0.4375</v>
      </c>
      <c r="CP165" s="371">
        <f t="shared" si="316"/>
        <v>0</v>
      </c>
      <c r="CQ165" s="371">
        <f t="shared" si="316"/>
        <v>0</v>
      </c>
      <c r="CR165" s="371">
        <f t="shared" si="316"/>
        <v>0.4375</v>
      </c>
      <c r="CS165" s="371">
        <f t="shared" si="316"/>
        <v>0.4375</v>
      </c>
      <c r="CT165" s="371">
        <f t="shared" si="316"/>
        <v>0.4375</v>
      </c>
      <c r="CU165" s="371">
        <f t="shared" si="316"/>
        <v>0.4375</v>
      </c>
      <c r="CV165" s="371">
        <f t="shared" si="316"/>
        <v>0.4375</v>
      </c>
      <c r="CW165" s="371">
        <f t="shared" si="316"/>
        <v>0</v>
      </c>
      <c r="CX165" s="371">
        <f t="shared" si="316"/>
        <v>0</v>
      </c>
      <c r="CY165" s="371">
        <f t="shared" si="316"/>
        <v>0.4375</v>
      </c>
      <c r="CZ165" s="371">
        <f t="shared" si="316"/>
        <v>0.4375</v>
      </c>
      <c r="DA165" s="371">
        <f t="shared" si="316"/>
        <v>0.4375</v>
      </c>
      <c r="DB165" s="371">
        <f t="shared" si="316"/>
        <v>0.4375</v>
      </c>
      <c r="DC165" s="371">
        <f t="shared" si="316"/>
        <v>0.4375</v>
      </c>
      <c r="DD165" s="371">
        <f t="shared" si="316"/>
        <v>0</v>
      </c>
      <c r="DE165" s="371">
        <f t="shared" si="316"/>
        <v>0</v>
      </c>
      <c r="DF165" s="371">
        <f t="shared" si="316"/>
        <v>0.4375</v>
      </c>
      <c r="DG165" s="371">
        <f t="shared" si="316"/>
        <v>0.4375</v>
      </c>
      <c r="DH165" s="371">
        <f t="shared" si="316"/>
        <v>0.4375</v>
      </c>
      <c r="DI165" s="371">
        <f t="shared" si="316"/>
        <v>0.4375</v>
      </c>
      <c r="DJ165" s="371">
        <f t="shared" si="316"/>
        <v>0.4375</v>
      </c>
      <c r="DK165" s="371"/>
      <c r="DL165" s="371"/>
      <c r="DM165" s="371"/>
    </row>
    <row r="166" spans="1:117" outlineLevel="1">
      <c r="A166" s="827"/>
      <c r="B166" s="362" t="str">
        <f t="shared" si="274"/>
        <v>P59-Deploy &amp; Change CRMT</v>
      </c>
      <c r="C166" s="362" t="str">
        <f t="shared" si="275"/>
        <v>AO004511_YYY69</v>
      </c>
      <c r="D166" s="362" t="str">
        <f t="shared" si="276"/>
        <v>Subentro_Combinato</v>
      </c>
      <c r="E166" s="369">
        <f t="shared" si="282"/>
        <v>5</v>
      </c>
      <c r="F166" s="369">
        <f t="shared" ref="F166:L167" si="317">F46</f>
        <v>4</v>
      </c>
      <c r="G166" s="369">
        <f t="shared" si="317"/>
        <v>1</v>
      </c>
      <c r="H166" s="531">
        <f t="shared" si="317"/>
        <v>0.23529411764705882</v>
      </c>
      <c r="I166" s="531">
        <f t="shared" si="317"/>
        <v>6.25E-2</v>
      </c>
      <c r="J166" s="531">
        <f t="shared" si="317"/>
        <v>-0.17279411764705882</v>
      </c>
      <c r="K166" s="532">
        <f t="shared" si="317"/>
        <v>43271</v>
      </c>
      <c r="L166" s="532">
        <f t="shared" si="317"/>
        <v>43315</v>
      </c>
      <c r="N166" s="371">
        <f t="shared" si="278"/>
        <v>4</v>
      </c>
      <c r="O166" s="371">
        <f t="shared" si="284"/>
        <v>0</v>
      </c>
      <c r="P166" s="371">
        <f t="shared" si="284"/>
        <v>0</v>
      </c>
      <c r="Q166" s="371">
        <f t="shared" ref="Q166:BT166" si="318">Q46-P46</f>
        <v>0</v>
      </c>
      <c r="R166" s="371">
        <f t="shared" si="318"/>
        <v>0</v>
      </c>
      <c r="S166" s="371">
        <f t="shared" si="318"/>
        <v>0</v>
      </c>
      <c r="T166" s="371">
        <f t="shared" si="318"/>
        <v>0</v>
      </c>
      <c r="U166" s="371">
        <f t="shared" si="318"/>
        <v>0</v>
      </c>
      <c r="V166" s="371">
        <f t="shared" si="318"/>
        <v>0</v>
      </c>
      <c r="W166" s="371">
        <f t="shared" si="318"/>
        <v>0</v>
      </c>
      <c r="X166" s="371">
        <f t="shared" si="318"/>
        <v>0</v>
      </c>
      <c r="Y166" s="371">
        <f t="shared" si="318"/>
        <v>0</v>
      </c>
      <c r="Z166" s="371">
        <f t="shared" si="318"/>
        <v>0</v>
      </c>
      <c r="AA166" s="371">
        <f t="shared" si="318"/>
        <v>0</v>
      </c>
      <c r="AB166" s="371">
        <f t="shared" si="318"/>
        <v>0</v>
      </c>
      <c r="AC166" s="371">
        <f t="shared" si="318"/>
        <v>0</v>
      </c>
      <c r="AD166" s="371">
        <f t="shared" si="318"/>
        <v>0</v>
      </c>
      <c r="AE166" s="371">
        <f t="shared" si="318"/>
        <v>0</v>
      </c>
      <c r="AF166" s="371">
        <f t="shared" si="318"/>
        <v>0</v>
      </c>
      <c r="AG166" s="371">
        <f t="shared" si="318"/>
        <v>0</v>
      </c>
      <c r="AH166" s="371">
        <f t="shared" si="318"/>
        <v>0</v>
      </c>
      <c r="AI166" s="371">
        <f t="shared" si="318"/>
        <v>0</v>
      </c>
      <c r="AJ166" s="371">
        <f t="shared" si="318"/>
        <v>0</v>
      </c>
      <c r="AK166" s="371">
        <f t="shared" si="318"/>
        <v>-3.875</v>
      </c>
      <c r="AL166" s="371">
        <f t="shared" si="318"/>
        <v>0</v>
      </c>
      <c r="AM166" s="371">
        <f t="shared" si="318"/>
        <v>0</v>
      </c>
      <c r="AN166" s="371">
        <f t="shared" si="318"/>
        <v>0</v>
      </c>
      <c r="AO166" s="371">
        <f t="shared" si="318"/>
        <v>0</v>
      </c>
      <c r="AP166" s="371">
        <f t="shared" si="318"/>
        <v>0</v>
      </c>
      <c r="AQ166" s="371">
        <f t="shared" si="318"/>
        <v>0</v>
      </c>
      <c r="AR166" s="371">
        <f t="shared" si="318"/>
        <v>0</v>
      </c>
      <c r="AS166" s="371">
        <f t="shared" si="318"/>
        <v>0</v>
      </c>
      <c r="AT166" s="371">
        <f t="shared" si="318"/>
        <v>0</v>
      </c>
      <c r="AU166" s="371">
        <f t="shared" si="318"/>
        <v>0</v>
      </c>
      <c r="AV166" s="371">
        <f t="shared" si="318"/>
        <v>0</v>
      </c>
      <c r="AW166" s="371">
        <f t="shared" si="318"/>
        <v>0</v>
      </c>
      <c r="AX166" s="371">
        <f t="shared" si="318"/>
        <v>0</v>
      </c>
      <c r="AY166" s="371">
        <f t="shared" si="318"/>
        <v>0</v>
      </c>
      <c r="AZ166" s="371">
        <f t="shared" si="318"/>
        <v>0</v>
      </c>
      <c r="BA166" s="371">
        <f t="shared" si="318"/>
        <v>0</v>
      </c>
      <c r="BB166" s="371">
        <f t="shared" si="318"/>
        <v>0</v>
      </c>
      <c r="BC166" s="371">
        <f t="shared" si="318"/>
        <v>0</v>
      </c>
      <c r="BD166" s="371">
        <f t="shared" si="318"/>
        <v>0</v>
      </c>
      <c r="BE166" s="371">
        <f t="shared" si="318"/>
        <v>0</v>
      </c>
      <c r="BF166" s="371">
        <f t="shared" si="318"/>
        <v>0</v>
      </c>
      <c r="BG166" s="371">
        <f t="shared" si="318"/>
        <v>0</v>
      </c>
      <c r="BH166" s="371">
        <f t="shared" si="318"/>
        <v>0</v>
      </c>
      <c r="BI166" s="371">
        <f t="shared" si="318"/>
        <v>6.25E-2</v>
      </c>
      <c r="BJ166" s="371">
        <f t="shared" si="318"/>
        <v>6.25E-2</v>
      </c>
      <c r="BK166" s="371">
        <f t="shared" si="318"/>
        <v>6.25E-2</v>
      </c>
      <c r="BL166" s="371">
        <f t="shared" si="318"/>
        <v>6.25E-2</v>
      </c>
      <c r="BM166" s="371">
        <f t="shared" si="318"/>
        <v>6.25E-2</v>
      </c>
      <c r="BN166" s="371">
        <f t="shared" si="318"/>
        <v>0</v>
      </c>
      <c r="BO166" s="371">
        <f t="shared" si="318"/>
        <v>0</v>
      </c>
      <c r="BP166" s="371">
        <f t="shared" si="318"/>
        <v>6.25E-2</v>
      </c>
      <c r="BQ166" s="371">
        <f t="shared" si="318"/>
        <v>6.25E-2</v>
      </c>
      <c r="BR166" s="371">
        <f t="shared" si="318"/>
        <v>6.25E-2</v>
      </c>
      <c r="BS166" s="371">
        <f t="shared" si="318"/>
        <v>6.25E-2</v>
      </c>
      <c r="BT166" s="371">
        <f t="shared" si="318"/>
        <v>6.25E-2</v>
      </c>
      <c r="BU166" s="371">
        <f t="shared" ref="BU166:DJ166" si="319">BU46-BT46</f>
        <v>0</v>
      </c>
      <c r="BV166" s="371">
        <f t="shared" si="319"/>
        <v>0</v>
      </c>
      <c r="BW166" s="371">
        <f t="shared" si="319"/>
        <v>6.25E-2</v>
      </c>
      <c r="BX166" s="371">
        <f t="shared" si="319"/>
        <v>0</v>
      </c>
      <c r="BY166" s="371">
        <f t="shared" si="319"/>
        <v>0</v>
      </c>
      <c r="BZ166" s="371">
        <f t="shared" si="319"/>
        <v>6.25E-2</v>
      </c>
      <c r="CA166" s="371">
        <f t="shared" si="319"/>
        <v>6.25E-2</v>
      </c>
      <c r="CB166" s="371">
        <f t="shared" si="319"/>
        <v>0</v>
      </c>
      <c r="CC166" s="371">
        <f t="shared" si="319"/>
        <v>0</v>
      </c>
      <c r="CD166" s="371">
        <f t="shared" si="319"/>
        <v>6.25E-2</v>
      </c>
      <c r="CE166" s="371">
        <f t="shared" si="319"/>
        <v>6.25E-2</v>
      </c>
      <c r="CF166" s="371">
        <f t="shared" si="319"/>
        <v>6.25E-2</v>
      </c>
      <c r="CG166" s="371">
        <f t="shared" si="319"/>
        <v>6.25E-2</v>
      </c>
      <c r="CH166" s="371">
        <f t="shared" si="319"/>
        <v>6.25E-2</v>
      </c>
      <c r="CI166" s="371">
        <f t="shared" si="319"/>
        <v>0</v>
      </c>
      <c r="CJ166" s="371">
        <f t="shared" si="319"/>
        <v>0</v>
      </c>
      <c r="CK166" s="371">
        <f t="shared" si="319"/>
        <v>6.25E-2</v>
      </c>
      <c r="CL166" s="371">
        <f t="shared" si="319"/>
        <v>6.25E-2</v>
      </c>
      <c r="CM166" s="371">
        <f t="shared" si="319"/>
        <v>6.25E-2</v>
      </c>
      <c r="CN166" s="371">
        <f t="shared" si="319"/>
        <v>6.25E-2</v>
      </c>
      <c r="CO166" s="371">
        <f t="shared" si="319"/>
        <v>6.25E-2</v>
      </c>
      <c r="CP166" s="371">
        <f t="shared" si="319"/>
        <v>0</v>
      </c>
      <c r="CQ166" s="371">
        <f t="shared" si="319"/>
        <v>0</v>
      </c>
      <c r="CR166" s="371">
        <f t="shared" si="319"/>
        <v>6.25E-2</v>
      </c>
      <c r="CS166" s="371">
        <f t="shared" si="319"/>
        <v>6.25E-2</v>
      </c>
      <c r="CT166" s="371">
        <f t="shared" si="319"/>
        <v>6.25E-2</v>
      </c>
      <c r="CU166" s="371">
        <f t="shared" si="319"/>
        <v>6.25E-2</v>
      </c>
      <c r="CV166" s="371">
        <f t="shared" si="319"/>
        <v>6.25E-2</v>
      </c>
      <c r="CW166" s="371">
        <f t="shared" si="319"/>
        <v>0</v>
      </c>
      <c r="CX166" s="371">
        <f t="shared" si="319"/>
        <v>0</v>
      </c>
      <c r="CY166" s="371">
        <f t="shared" si="319"/>
        <v>6.25E-2</v>
      </c>
      <c r="CZ166" s="371">
        <f t="shared" si="319"/>
        <v>6.25E-2</v>
      </c>
      <c r="DA166" s="371">
        <f t="shared" si="319"/>
        <v>6.25E-2</v>
      </c>
      <c r="DB166" s="371">
        <f t="shared" si="319"/>
        <v>6.25E-2</v>
      </c>
      <c r="DC166" s="371">
        <f t="shared" si="319"/>
        <v>6.25E-2</v>
      </c>
      <c r="DD166" s="371">
        <f t="shared" si="319"/>
        <v>0</v>
      </c>
      <c r="DE166" s="371">
        <f t="shared" si="319"/>
        <v>0</v>
      </c>
      <c r="DF166" s="371">
        <f t="shared" si="319"/>
        <v>6.25E-2</v>
      </c>
      <c r="DG166" s="371">
        <f t="shared" si="319"/>
        <v>6.25E-2</v>
      </c>
      <c r="DH166" s="371">
        <f t="shared" si="319"/>
        <v>6.25E-2</v>
      </c>
      <c r="DI166" s="371">
        <f t="shared" si="319"/>
        <v>6.25E-2</v>
      </c>
      <c r="DJ166" s="371">
        <f t="shared" si="319"/>
        <v>6.25E-2</v>
      </c>
      <c r="DK166" s="371"/>
      <c r="DL166" s="371"/>
      <c r="DM166" s="371"/>
    </row>
    <row r="167" spans="1:117" outlineLevel="1">
      <c r="A167" s="827"/>
      <c r="B167" s="362" t="str">
        <f t="shared" si="274"/>
        <v>P59-Deploy &amp; Change CRMT</v>
      </c>
      <c r="C167" s="362" t="str">
        <f t="shared" si="275"/>
        <v>AO004511_YYY70</v>
      </c>
      <c r="D167" s="362" t="str">
        <f t="shared" si="276"/>
        <v>SWA</v>
      </c>
      <c r="E167" s="369">
        <f t="shared" si="282"/>
        <v>22</v>
      </c>
      <c r="F167" s="369">
        <f t="shared" si="317"/>
        <v>12</v>
      </c>
      <c r="G167" s="369">
        <f t="shared" si="317"/>
        <v>10</v>
      </c>
      <c r="H167" s="531">
        <f t="shared" si="317"/>
        <v>0.70588235294117652</v>
      </c>
      <c r="I167" s="531">
        <f t="shared" si="317"/>
        <v>0.625</v>
      </c>
      <c r="J167" s="531">
        <f t="shared" si="317"/>
        <v>-8.0882352941176516E-2</v>
      </c>
      <c r="K167" s="532">
        <f t="shared" si="317"/>
        <v>43271</v>
      </c>
      <c r="L167" s="532">
        <f t="shared" si="317"/>
        <v>43315</v>
      </c>
      <c r="N167" s="371">
        <f t="shared" si="278"/>
        <v>10</v>
      </c>
      <c r="O167" s="371">
        <f t="shared" si="284"/>
        <v>0</v>
      </c>
      <c r="P167" s="371">
        <f t="shared" si="284"/>
        <v>0</v>
      </c>
      <c r="Q167" s="371">
        <f t="shared" ref="Q167" si="320">Q47-P47</f>
        <v>0</v>
      </c>
      <c r="R167" s="371">
        <f t="shared" ref="R167" si="321">R47-Q47</f>
        <v>0</v>
      </c>
      <c r="S167" s="371">
        <f t="shared" ref="S167" si="322">S47-R47</f>
        <v>0</v>
      </c>
      <c r="T167" s="371">
        <f t="shared" ref="T167" si="323">T47-S47</f>
        <v>0</v>
      </c>
      <c r="U167" s="371">
        <f t="shared" ref="U167" si="324">U47-T47</f>
        <v>0</v>
      </c>
      <c r="V167" s="371">
        <f t="shared" ref="V167" si="325">V47-U47</f>
        <v>2</v>
      </c>
      <c r="W167" s="371">
        <f t="shared" ref="W167" si="326">W47-V47</f>
        <v>0</v>
      </c>
      <c r="X167" s="371">
        <f t="shared" ref="X167" si="327">X47-W47</f>
        <v>0</v>
      </c>
      <c r="Y167" s="371">
        <f t="shared" ref="Y167" si="328">Y47-X47</f>
        <v>0</v>
      </c>
      <c r="Z167" s="371">
        <f t="shared" ref="Z167" si="329">Z47-Y47</f>
        <v>0</v>
      </c>
      <c r="AA167" s="371">
        <f t="shared" ref="AA167" si="330">AA47-Z47</f>
        <v>-1</v>
      </c>
      <c r="AB167" s="371">
        <f t="shared" ref="AB167" si="331">AB47-AA47</f>
        <v>0</v>
      </c>
      <c r="AC167" s="371">
        <f t="shared" ref="AC167" si="332">AC47-AB47</f>
        <v>1</v>
      </c>
      <c r="AD167" s="371">
        <f t="shared" ref="AD167" si="333">AD47-AC47</f>
        <v>0</v>
      </c>
      <c r="AE167" s="371">
        <f t="shared" ref="AE167" si="334">AE47-AD47</f>
        <v>0</v>
      </c>
      <c r="AF167" s="371">
        <f t="shared" ref="AF167" si="335">AF47-AE47</f>
        <v>0</v>
      </c>
      <c r="AG167" s="371">
        <f t="shared" ref="AG167" si="336">AG47-AF47</f>
        <v>0</v>
      </c>
      <c r="AH167" s="371">
        <f t="shared" ref="AH167" si="337">AH47-AG47</f>
        <v>0</v>
      </c>
      <c r="AI167" s="371">
        <f t="shared" ref="AI167" si="338">AI47-AH47</f>
        <v>0</v>
      </c>
      <c r="AJ167" s="371">
        <f t="shared" ref="AJ167" si="339">AJ47-AI47</f>
        <v>0</v>
      </c>
      <c r="AK167" s="371">
        <f t="shared" ref="AK167" si="340">AK47-AJ47</f>
        <v>-11.875</v>
      </c>
      <c r="AL167" s="371">
        <f t="shared" ref="AL167" si="341">AL47-AK47</f>
        <v>0</v>
      </c>
      <c r="AM167" s="371">
        <f t="shared" ref="AM167" si="342">AM47-AL47</f>
        <v>0</v>
      </c>
      <c r="AN167" s="371">
        <f t="shared" ref="AN167" si="343">AN47-AM47</f>
        <v>0</v>
      </c>
      <c r="AO167" s="371">
        <f t="shared" ref="AO167" si="344">AO47-AN47</f>
        <v>0</v>
      </c>
      <c r="AP167" s="371">
        <f t="shared" ref="AP167" si="345">AP47-AO47</f>
        <v>0</v>
      </c>
      <c r="AQ167" s="371">
        <f t="shared" ref="AQ167" si="346">AQ47-AP47</f>
        <v>0</v>
      </c>
      <c r="AR167" s="371">
        <f t="shared" ref="AR167" si="347">AR47-AQ47</f>
        <v>0</v>
      </c>
      <c r="AS167" s="371">
        <f t="shared" ref="AS167" si="348">AS47-AR47</f>
        <v>0</v>
      </c>
      <c r="AT167" s="371">
        <f t="shared" ref="AT167" si="349">AT47-AS47</f>
        <v>0</v>
      </c>
      <c r="AU167" s="371">
        <f t="shared" ref="AU167" si="350">AU47-AT47</f>
        <v>0</v>
      </c>
      <c r="AV167" s="371">
        <f t="shared" ref="AV167" si="351">AV47-AU47</f>
        <v>0</v>
      </c>
      <c r="AW167" s="371">
        <f t="shared" ref="AW167" si="352">AW47-AV47</f>
        <v>0</v>
      </c>
      <c r="AX167" s="371">
        <f t="shared" ref="AX167" si="353">AX47-AW47</f>
        <v>0</v>
      </c>
      <c r="AY167" s="371">
        <f t="shared" ref="AY167" si="354">AY47-AX47</f>
        <v>0</v>
      </c>
      <c r="AZ167" s="371">
        <f t="shared" ref="AZ167" si="355">AZ47-AY47</f>
        <v>0</v>
      </c>
      <c r="BA167" s="371">
        <f t="shared" ref="BA167" si="356">BA47-AZ47</f>
        <v>0</v>
      </c>
      <c r="BB167" s="371">
        <f t="shared" ref="BB167" si="357">BB47-BA47</f>
        <v>0</v>
      </c>
      <c r="BC167" s="371">
        <f t="shared" ref="BC167" si="358">BC47-BB47</f>
        <v>0</v>
      </c>
      <c r="BD167" s="371">
        <f t="shared" ref="BD167" si="359">BD47-BC47</f>
        <v>0</v>
      </c>
      <c r="BE167" s="371">
        <f t="shared" ref="BE167" si="360">BE47-BD47</f>
        <v>0</v>
      </c>
      <c r="BF167" s="371">
        <f t="shared" ref="BF167" si="361">BF47-BE47</f>
        <v>0</v>
      </c>
      <c r="BG167" s="371">
        <f t="shared" ref="BG167" si="362">BG47-BF47</f>
        <v>0</v>
      </c>
      <c r="BH167" s="371">
        <f t="shared" ref="BH167" si="363">BH47-BG47</f>
        <v>0</v>
      </c>
      <c r="BI167" s="371">
        <f t="shared" ref="BI167" si="364">BI47-BH47</f>
        <v>0.625</v>
      </c>
      <c r="BJ167" s="371">
        <f t="shared" ref="BJ167" si="365">BJ47-BI47</f>
        <v>0.625</v>
      </c>
      <c r="BK167" s="371">
        <f t="shared" ref="BK167" si="366">BK47-BJ47</f>
        <v>0.625</v>
      </c>
      <c r="BL167" s="371">
        <f t="shared" ref="BL167" si="367">BL47-BK47</f>
        <v>0.625</v>
      </c>
      <c r="BM167" s="371">
        <f t="shared" ref="BM167" si="368">BM47-BL47</f>
        <v>0.625</v>
      </c>
      <c r="BN167" s="371">
        <f t="shared" ref="BN167" si="369">BN47-BM47</f>
        <v>0</v>
      </c>
      <c r="BO167" s="371">
        <f t="shared" ref="BO167" si="370">BO47-BN47</f>
        <v>0</v>
      </c>
      <c r="BP167" s="371">
        <f t="shared" ref="BP167" si="371">BP47-BO47</f>
        <v>0.625</v>
      </c>
      <c r="BQ167" s="371">
        <f t="shared" ref="BQ167" si="372">BQ47-BP47</f>
        <v>0.625</v>
      </c>
      <c r="BR167" s="371">
        <f t="shared" ref="BR167" si="373">BR47-BQ47</f>
        <v>0.625</v>
      </c>
      <c r="BS167" s="371">
        <f t="shared" ref="BS167" si="374">BS47-BR47</f>
        <v>0.625</v>
      </c>
      <c r="BT167" s="371">
        <f t="shared" ref="BT167" si="375">BT47-BS47</f>
        <v>0.625</v>
      </c>
      <c r="BU167" s="371">
        <f t="shared" ref="BU167:DJ167" si="376">BU47-BT47</f>
        <v>0</v>
      </c>
      <c r="BV167" s="371">
        <f t="shared" si="376"/>
        <v>0</v>
      </c>
      <c r="BW167" s="371">
        <f t="shared" si="376"/>
        <v>0.625</v>
      </c>
      <c r="BX167" s="371">
        <f t="shared" si="376"/>
        <v>0</v>
      </c>
      <c r="BY167" s="371">
        <f t="shared" si="376"/>
        <v>0</v>
      </c>
      <c r="BZ167" s="371">
        <f t="shared" si="376"/>
        <v>0.625</v>
      </c>
      <c r="CA167" s="371">
        <f t="shared" si="376"/>
        <v>0.625</v>
      </c>
      <c r="CB167" s="371">
        <f t="shared" si="376"/>
        <v>0</v>
      </c>
      <c r="CC167" s="371">
        <f t="shared" si="376"/>
        <v>0</v>
      </c>
      <c r="CD167" s="371">
        <f t="shared" si="376"/>
        <v>0.625</v>
      </c>
      <c r="CE167" s="371">
        <f t="shared" si="376"/>
        <v>0.625</v>
      </c>
      <c r="CF167" s="371">
        <f t="shared" si="376"/>
        <v>0.625</v>
      </c>
      <c r="CG167" s="371">
        <f t="shared" si="376"/>
        <v>0.625</v>
      </c>
      <c r="CH167" s="371">
        <f t="shared" si="376"/>
        <v>0.625</v>
      </c>
      <c r="CI167" s="371">
        <f t="shared" si="376"/>
        <v>0</v>
      </c>
      <c r="CJ167" s="371">
        <f t="shared" si="376"/>
        <v>0</v>
      </c>
      <c r="CK167" s="371">
        <f t="shared" si="376"/>
        <v>0.625</v>
      </c>
      <c r="CL167" s="371">
        <f t="shared" si="376"/>
        <v>0.625</v>
      </c>
      <c r="CM167" s="371">
        <f t="shared" si="376"/>
        <v>0.625</v>
      </c>
      <c r="CN167" s="371">
        <f t="shared" si="376"/>
        <v>0.625</v>
      </c>
      <c r="CO167" s="371">
        <f t="shared" si="376"/>
        <v>0.625</v>
      </c>
      <c r="CP167" s="371">
        <f t="shared" si="376"/>
        <v>0</v>
      </c>
      <c r="CQ167" s="371">
        <f t="shared" si="376"/>
        <v>0</v>
      </c>
      <c r="CR167" s="371">
        <f t="shared" si="376"/>
        <v>0.625</v>
      </c>
      <c r="CS167" s="371">
        <f t="shared" si="376"/>
        <v>0.625</v>
      </c>
      <c r="CT167" s="371">
        <f t="shared" si="376"/>
        <v>0.625</v>
      </c>
      <c r="CU167" s="371">
        <f t="shared" si="376"/>
        <v>0.625</v>
      </c>
      <c r="CV167" s="371">
        <f t="shared" si="376"/>
        <v>0.625</v>
      </c>
      <c r="CW167" s="371">
        <f t="shared" si="376"/>
        <v>0</v>
      </c>
      <c r="CX167" s="371">
        <f t="shared" si="376"/>
        <v>0</v>
      </c>
      <c r="CY167" s="371">
        <f t="shared" si="376"/>
        <v>0.625</v>
      </c>
      <c r="CZ167" s="371">
        <f t="shared" si="376"/>
        <v>0.625</v>
      </c>
      <c r="DA167" s="371">
        <f t="shared" si="376"/>
        <v>0.625</v>
      </c>
      <c r="DB167" s="371">
        <f t="shared" si="376"/>
        <v>0.625</v>
      </c>
      <c r="DC167" s="371">
        <f t="shared" si="376"/>
        <v>0.625</v>
      </c>
      <c r="DD167" s="371">
        <f t="shared" si="376"/>
        <v>0</v>
      </c>
      <c r="DE167" s="371">
        <f t="shared" si="376"/>
        <v>0</v>
      </c>
      <c r="DF167" s="371">
        <f t="shared" si="376"/>
        <v>0.625</v>
      </c>
      <c r="DG167" s="371">
        <f t="shared" si="376"/>
        <v>0.625</v>
      </c>
      <c r="DH167" s="371">
        <f t="shared" si="376"/>
        <v>0.625</v>
      </c>
      <c r="DI167" s="371">
        <f t="shared" si="376"/>
        <v>0.625</v>
      </c>
      <c r="DJ167" s="371">
        <f t="shared" si="376"/>
        <v>0.625</v>
      </c>
      <c r="DK167" s="371"/>
      <c r="DL167" s="371"/>
      <c r="DM167" s="371"/>
    </row>
    <row r="168" spans="1:117" outlineLevel="1">
      <c r="A168" s="827"/>
      <c r="B168" s="362" t="str">
        <f t="shared" ref="B168:B182" si="377">$B18</f>
        <v>P59-Deploy &amp; Change CRMT</v>
      </c>
      <c r="C168" s="362" t="str">
        <f t="shared" ref="C168:C182" si="378">$C18</f>
        <v>AO004511_YYY72</v>
      </c>
      <c r="D168" s="362" t="str">
        <f t="shared" ref="D168:D182" si="379">$D18</f>
        <v>VARIAZIONE_ANAGRAFICA_MOGE</v>
      </c>
      <c r="E168" s="369">
        <f t="shared" ref="E168:L168" si="380">E48</f>
        <v>8</v>
      </c>
      <c r="F168" s="369">
        <f t="shared" si="380"/>
        <v>2</v>
      </c>
      <c r="G168" s="369">
        <f t="shared" si="380"/>
        <v>6</v>
      </c>
      <c r="H168" s="531">
        <f t="shared" si="380"/>
        <v>0.11764705882352941</v>
      </c>
      <c r="I168" s="531">
        <f t="shared" si="380"/>
        <v>0.375</v>
      </c>
      <c r="J168" s="531">
        <f t="shared" si="380"/>
        <v>0.25735294117647056</v>
      </c>
      <c r="K168" s="532">
        <f t="shared" si="380"/>
        <v>43271</v>
      </c>
      <c r="L168" s="532">
        <f t="shared" si="380"/>
        <v>43315</v>
      </c>
      <c r="N168" s="371">
        <f t="shared" ref="N168:P182" si="381">N48-M48</f>
        <v>3</v>
      </c>
      <c r="O168" s="371">
        <f t="shared" si="381"/>
        <v>0</v>
      </c>
      <c r="P168" s="371">
        <f t="shared" si="381"/>
        <v>0</v>
      </c>
      <c r="Q168" s="371">
        <f t="shared" ref="Q168:Q182" si="382">Q48-P48</f>
        <v>0</v>
      </c>
      <c r="R168" s="371">
        <f t="shared" ref="R168:R182" si="383">R48-Q48</f>
        <v>0</v>
      </c>
      <c r="S168" s="371">
        <f t="shared" ref="S168:S182" si="384">S48-R48</f>
        <v>0</v>
      </c>
      <c r="T168" s="371">
        <f t="shared" ref="T168:T182" si="385">T48-S48</f>
        <v>0</v>
      </c>
      <c r="U168" s="371">
        <f t="shared" ref="U168:U182" si="386">U48-T48</f>
        <v>0</v>
      </c>
      <c r="V168" s="371">
        <f t="shared" ref="V168:V182" si="387">V48-U48</f>
        <v>0</v>
      </c>
      <c r="W168" s="371">
        <f t="shared" ref="W168:W182" si="388">W48-V48</f>
        <v>0</v>
      </c>
      <c r="X168" s="371">
        <f t="shared" ref="X168:X182" si="389">X48-W48</f>
        <v>0</v>
      </c>
      <c r="Y168" s="371">
        <f t="shared" ref="Y168:Y182" si="390">Y48-X48</f>
        <v>0</v>
      </c>
      <c r="Z168" s="371">
        <f t="shared" ref="Z168:Z182" si="391">Z48-Y48</f>
        <v>0</v>
      </c>
      <c r="AA168" s="371">
        <f t="shared" ref="AA168:AA182" si="392">AA48-Z48</f>
        <v>0</v>
      </c>
      <c r="AB168" s="371">
        <f t="shared" ref="AB168:AB182" si="393">AB48-AA48</f>
        <v>0</v>
      </c>
      <c r="AC168" s="371">
        <f t="shared" ref="AC168:AC182" si="394">AC48-AB48</f>
        <v>-1</v>
      </c>
      <c r="AD168" s="371">
        <f t="shared" ref="AD168:AD182" si="395">AD48-AC48</f>
        <v>0</v>
      </c>
      <c r="AE168" s="371">
        <f t="shared" ref="AE168:AE182" si="396">AE48-AD48</f>
        <v>0</v>
      </c>
      <c r="AF168" s="371">
        <f t="shared" ref="AF168:AF182" si="397">AF48-AE48</f>
        <v>0</v>
      </c>
      <c r="AG168" s="371">
        <f t="shared" ref="AG168:AG182" si="398">AG48-AF48</f>
        <v>0</v>
      </c>
      <c r="AH168" s="371">
        <f t="shared" ref="AH168:AH182" si="399">AH48-AG48</f>
        <v>0</v>
      </c>
      <c r="AI168" s="371">
        <f t="shared" ref="AI168:AI182" si="400">AI48-AH48</f>
        <v>0</v>
      </c>
      <c r="AJ168" s="371">
        <f t="shared" ref="AJ168:AJ182" si="401">AJ48-AI48</f>
        <v>0</v>
      </c>
      <c r="AK168" s="371">
        <f t="shared" ref="AK168:AK182" si="402">AK48-AJ48</f>
        <v>-1.875</v>
      </c>
      <c r="AL168" s="371">
        <f t="shared" ref="AL168:AL182" si="403">AL48-AK48</f>
        <v>0</v>
      </c>
      <c r="AM168" s="371">
        <f t="shared" ref="AM168:AM182" si="404">AM48-AL48</f>
        <v>0</v>
      </c>
      <c r="AN168" s="371">
        <f t="shared" ref="AN168:AN182" si="405">AN48-AM48</f>
        <v>0</v>
      </c>
      <c r="AO168" s="371">
        <f t="shared" ref="AO168:AO182" si="406">AO48-AN48</f>
        <v>0</v>
      </c>
      <c r="AP168" s="371">
        <f t="shared" ref="AP168:AP182" si="407">AP48-AO48</f>
        <v>0</v>
      </c>
      <c r="AQ168" s="371">
        <f t="shared" ref="AQ168:AQ182" si="408">AQ48-AP48</f>
        <v>0</v>
      </c>
      <c r="AR168" s="371">
        <f t="shared" ref="AR168:AR182" si="409">AR48-AQ48</f>
        <v>0</v>
      </c>
      <c r="AS168" s="371">
        <f t="shared" ref="AS168:AS182" si="410">AS48-AR48</f>
        <v>0</v>
      </c>
      <c r="AT168" s="371">
        <f t="shared" ref="AT168:AT182" si="411">AT48-AS48</f>
        <v>0</v>
      </c>
      <c r="AU168" s="371">
        <f t="shared" ref="AU168:AU182" si="412">AU48-AT48</f>
        <v>0</v>
      </c>
      <c r="AV168" s="371">
        <f t="shared" ref="AV168:AV182" si="413">AV48-AU48</f>
        <v>0</v>
      </c>
      <c r="AW168" s="371">
        <f t="shared" ref="AW168:AW182" si="414">AW48-AV48</f>
        <v>0</v>
      </c>
      <c r="AX168" s="371">
        <f t="shared" ref="AX168:AX182" si="415">AX48-AW48</f>
        <v>0</v>
      </c>
      <c r="AY168" s="371">
        <f t="shared" ref="AY168:AY182" si="416">AY48-AX48</f>
        <v>0</v>
      </c>
      <c r="AZ168" s="371">
        <f t="shared" ref="AZ168:AZ182" si="417">AZ48-AY48</f>
        <v>0</v>
      </c>
      <c r="BA168" s="371">
        <f t="shared" ref="BA168:BA182" si="418">BA48-AZ48</f>
        <v>0</v>
      </c>
      <c r="BB168" s="371">
        <f t="shared" ref="BB168:BB182" si="419">BB48-BA48</f>
        <v>0</v>
      </c>
      <c r="BC168" s="371">
        <f t="shared" ref="BC168:BC182" si="420">BC48-BB48</f>
        <v>0</v>
      </c>
      <c r="BD168" s="371">
        <f t="shared" ref="BD168:BD182" si="421">BD48-BC48</f>
        <v>0</v>
      </c>
      <c r="BE168" s="371">
        <f t="shared" ref="BE168:BE182" si="422">BE48-BD48</f>
        <v>0</v>
      </c>
      <c r="BF168" s="371">
        <f t="shared" ref="BF168:BF182" si="423">BF48-BE48</f>
        <v>0</v>
      </c>
      <c r="BG168" s="371">
        <f t="shared" ref="BG168:BG182" si="424">BG48-BF48</f>
        <v>0</v>
      </c>
      <c r="BH168" s="371">
        <f t="shared" ref="BH168:BH182" si="425">BH48-BG48</f>
        <v>0</v>
      </c>
      <c r="BI168" s="371">
        <f t="shared" ref="BI168:BI182" si="426">BI48-BH48</f>
        <v>0.375</v>
      </c>
      <c r="BJ168" s="371">
        <f t="shared" ref="BJ168:BJ182" si="427">BJ48-BI48</f>
        <v>0.375</v>
      </c>
      <c r="BK168" s="371">
        <f t="shared" ref="BK168:BK182" si="428">BK48-BJ48</f>
        <v>0.375</v>
      </c>
      <c r="BL168" s="371">
        <f t="shared" ref="BL168:BL182" si="429">BL48-BK48</f>
        <v>0.375</v>
      </c>
      <c r="BM168" s="371">
        <f t="shared" ref="BM168:BM182" si="430">BM48-BL48</f>
        <v>0.375</v>
      </c>
      <c r="BN168" s="371">
        <f t="shared" ref="BN168:BN182" si="431">BN48-BM48</f>
        <v>0</v>
      </c>
      <c r="BO168" s="371">
        <f t="shared" ref="BO168:BO182" si="432">BO48-BN48</f>
        <v>0</v>
      </c>
      <c r="BP168" s="371">
        <f t="shared" ref="BP168:BP182" si="433">BP48-BO48</f>
        <v>0.375</v>
      </c>
      <c r="BQ168" s="371">
        <f t="shared" ref="BQ168:BQ182" si="434">BQ48-BP48</f>
        <v>0.375</v>
      </c>
      <c r="BR168" s="371">
        <f t="shared" ref="BR168:BR182" si="435">BR48-BQ48</f>
        <v>0.375</v>
      </c>
      <c r="BS168" s="371">
        <f t="shared" ref="BS168:BS182" si="436">BS48-BR48</f>
        <v>0.375</v>
      </c>
      <c r="BT168" s="371">
        <f t="shared" ref="BT168:DJ182" si="437">BT48-BS48</f>
        <v>0.375</v>
      </c>
      <c r="BU168" s="371">
        <f t="shared" si="437"/>
        <v>0</v>
      </c>
      <c r="BV168" s="371">
        <f t="shared" si="437"/>
        <v>0</v>
      </c>
      <c r="BW168" s="371">
        <f t="shared" si="437"/>
        <v>0.375</v>
      </c>
      <c r="BX168" s="371">
        <f t="shared" si="437"/>
        <v>0</v>
      </c>
      <c r="BY168" s="371">
        <f t="shared" si="437"/>
        <v>0</v>
      </c>
      <c r="BZ168" s="371">
        <f t="shared" si="437"/>
        <v>0.375</v>
      </c>
      <c r="CA168" s="371">
        <f t="shared" si="437"/>
        <v>0.375</v>
      </c>
      <c r="CB168" s="371">
        <f t="shared" si="437"/>
        <v>0</v>
      </c>
      <c r="CC168" s="371">
        <f t="shared" si="437"/>
        <v>0</v>
      </c>
      <c r="CD168" s="371">
        <f t="shared" si="437"/>
        <v>0.375</v>
      </c>
      <c r="CE168" s="371">
        <f t="shared" si="437"/>
        <v>0.375</v>
      </c>
      <c r="CF168" s="371">
        <f t="shared" si="437"/>
        <v>0.375</v>
      </c>
      <c r="CG168" s="371">
        <f t="shared" si="437"/>
        <v>0.375</v>
      </c>
      <c r="CH168" s="371">
        <f t="shared" si="437"/>
        <v>0.375</v>
      </c>
      <c r="CI168" s="371">
        <f t="shared" si="437"/>
        <v>0</v>
      </c>
      <c r="CJ168" s="371">
        <f t="shared" si="437"/>
        <v>0</v>
      </c>
      <c r="CK168" s="371">
        <f t="shared" si="437"/>
        <v>0.375</v>
      </c>
      <c r="CL168" s="371">
        <f t="shared" si="437"/>
        <v>0.375</v>
      </c>
      <c r="CM168" s="371">
        <f t="shared" si="437"/>
        <v>0.375</v>
      </c>
      <c r="CN168" s="371">
        <f t="shared" si="437"/>
        <v>0.375</v>
      </c>
      <c r="CO168" s="371">
        <f t="shared" si="437"/>
        <v>0.375</v>
      </c>
      <c r="CP168" s="371">
        <f t="shared" si="437"/>
        <v>0</v>
      </c>
      <c r="CQ168" s="371">
        <f t="shared" si="437"/>
        <v>0</v>
      </c>
      <c r="CR168" s="371">
        <f t="shared" si="437"/>
        <v>0.375</v>
      </c>
      <c r="CS168" s="371">
        <f t="shared" si="437"/>
        <v>0.375</v>
      </c>
      <c r="CT168" s="371">
        <f t="shared" si="437"/>
        <v>0.375</v>
      </c>
      <c r="CU168" s="371">
        <f t="shared" si="437"/>
        <v>0.375</v>
      </c>
      <c r="CV168" s="371">
        <f t="shared" si="437"/>
        <v>0.375</v>
      </c>
      <c r="CW168" s="371">
        <f t="shared" si="437"/>
        <v>0</v>
      </c>
      <c r="CX168" s="371">
        <f t="shared" si="437"/>
        <v>0</v>
      </c>
      <c r="CY168" s="371">
        <f t="shared" si="437"/>
        <v>0.375</v>
      </c>
      <c r="CZ168" s="371">
        <f t="shared" si="437"/>
        <v>0.375</v>
      </c>
      <c r="DA168" s="371">
        <f t="shared" si="437"/>
        <v>0.375</v>
      </c>
      <c r="DB168" s="371">
        <f t="shared" si="437"/>
        <v>0.375</v>
      </c>
      <c r="DC168" s="371">
        <f t="shared" si="437"/>
        <v>0.375</v>
      </c>
      <c r="DD168" s="371">
        <f t="shared" si="437"/>
        <v>0</v>
      </c>
      <c r="DE168" s="371">
        <f t="shared" si="437"/>
        <v>0</v>
      </c>
      <c r="DF168" s="371">
        <f t="shared" si="437"/>
        <v>0.375</v>
      </c>
      <c r="DG168" s="371">
        <f t="shared" si="437"/>
        <v>0.375</v>
      </c>
      <c r="DH168" s="371">
        <f t="shared" si="437"/>
        <v>0.375</v>
      </c>
      <c r="DI168" s="371">
        <f t="shared" si="437"/>
        <v>0.375</v>
      </c>
      <c r="DJ168" s="371">
        <f t="shared" si="437"/>
        <v>0.375</v>
      </c>
      <c r="DK168" s="371"/>
      <c r="DL168" s="371"/>
      <c r="DM168" s="371"/>
    </row>
    <row r="169" spans="1:117" outlineLevel="1">
      <c r="A169" s="827"/>
      <c r="B169" s="362" t="str">
        <f t="shared" si="377"/>
        <v>P59-Deploy &amp; Change CRMT</v>
      </c>
      <c r="C169" s="362" t="str">
        <f t="shared" si="378"/>
        <v>AO004511_YYY74</v>
      </c>
      <c r="D169" s="362" t="str">
        <f t="shared" si="379"/>
        <v>Variazione Indirizzo Fatturazione</v>
      </c>
      <c r="E169" s="369">
        <f t="shared" ref="E169:L170" si="438">E49</f>
        <v>0</v>
      </c>
      <c r="F169" s="369">
        <f t="shared" si="438"/>
        <v>0</v>
      </c>
      <c r="G169" s="369">
        <f t="shared" si="438"/>
        <v>0</v>
      </c>
      <c r="H169" s="531">
        <f t="shared" si="438"/>
        <v>0</v>
      </c>
      <c r="I169" s="531">
        <f t="shared" si="438"/>
        <v>0</v>
      </c>
      <c r="J169" s="531">
        <f t="shared" si="438"/>
        <v>0</v>
      </c>
      <c r="K169" s="532">
        <f t="shared" si="438"/>
        <v>43271</v>
      </c>
      <c r="L169" s="532">
        <f t="shared" si="438"/>
        <v>43315</v>
      </c>
      <c r="N169" s="371">
        <f t="shared" si="381"/>
        <v>0</v>
      </c>
      <c r="O169" s="371">
        <f t="shared" si="381"/>
        <v>0</v>
      </c>
      <c r="P169" s="371">
        <f t="shared" si="381"/>
        <v>0</v>
      </c>
      <c r="Q169" s="371">
        <f t="shared" si="382"/>
        <v>0</v>
      </c>
      <c r="R169" s="371">
        <f t="shared" si="383"/>
        <v>0</v>
      </c>
      <c r="S169" s="371">
        <f t="shared" si="384"/>
        <v>0</v>
      </c>
      <c r="T169" s="371">
        <f t="shared" si="385"/>
        <v>0</v>
      </c>
      <c r="U169" s="371">
        <f t="shared" si="386"/>
        <v>0</v>
      </c>
      <c r="V169" s="371">
        <f t="shared" si="387"/>
        <v>0</v>
      </c>
      <c r="W169" s="371">
        <f t="shared" si="388"/>
        <v>0</v>
      </c>
      <c r="X169" s="371">
        <f t="shared" si="389"/>
        <v>0</v>
      </c>
      <c r="Y169" s="371">
        <f t="shared" si="390"/>
        <v>0</v>
      </c>
      <c r="Z169" s="371">
        <f t="shared" si="391"/>
        <v>0</v>
      </c>
      <c r="AA169" s="371">
        <f t="shared" si="392"/>
        <v>0</v>
      </c>
      <c r="AB169" s="371">
        <f t="shared" si="393"/>
        <v>0</v>
      </c>
      <c r="AC169" s="371">
        <f t="shared" si="394"/>
        <v>0</v>
      </c>
      <c r="AD169" s="371">
        <f t="shared" si="395"/>
        <v>0</v>
      </c>
      <c r="AE169" s="371">
        <f t="shared" si="396"/>
        <v>0</v>
      </c>
      <c r="AF169" s="371">
        <f t="shared" si="397"/>
        <v>0</v>
      </c>
      <c r="AG169" s="371">
        <f t="shared" si="398"/>
        <v>0</v>
      </c>
      <c r="AH169" s="371">
        <f t="shared" si="399"/>
        <v>0</v>
      </c>
      <c r="AI169" s="371">
        <f t="shared" si="400"/>
        <v>0</v>
      </c>
      <c r="AJ169" s="371">
        <f t="shared" si="401"/>
        <v>0</v>
      </c>
      <c r="AK169" s="371">
        <f t="shared" si="402"/>
        <v>0.125</v>
      </c>
      <c r="AL169" s="371">
        <f t="shared" si="403"/>
        <v>0</v>
      </c>
      <c r="AM169" s="371">
        <f t="shared" si="404"/>
        <v>0</v>
      </c>
      <c r="AN169" s="371">
        <f t="shared" si="405"/>
        <v>0</v>
      </c>
      <c r="AO169" s="371">
        <f t="shared" si="406"/>
        <v>0</v>
      </c>
      <c r="AP169" s="371">
        <f t="shared" si="407"/>
        <v>0</v>
      </c>
      <c r="AQ169" s="371">
        <f t="shared" si="408"/>
        <v>0</v>
      </c>
      <c r="AR169" s="371">
        <f t="shared" si="409"/>
        <v>0</v>
      </c>
      <c r="AS169" s="371">
        <f t="shared" si="410"/>
        <v>0</v>
      </c>
      <c r="AT169" s="371">
        <f t="shared" si="411"/>
        <v>0</v>
      </c>
      <c r="AU169" s="371">
        <f t="shared" si="412"/>
        <v>0</v>
      </c>
      <c r="AV169" s="371">
        <f t="shared" si="413"/>
        <v>0</v>
      </c>
      <c r="AW169" s="371">
        <f t="shared" si="414"/>
        <v>0</v>
      </c>
      <c r="AX169" s="371">
        <f t="shared" si="415"/>
        <v>0</v>
      </c>
      <c r="AY169" s="371">
        <f t="shared" si="416"/>
        <v>0</v>
      </c>
      <c r="AZ169" s="371">
        <f t="shared" si="417"/>
        <v>0</v>
      </c>
      <c r="BA169" s="371">
        <f t="shared" si="418"/>
        <v>0</v>
      </c>
      <c r="BB169" s="371">
        <f t="shared" si="419"/>
        <v>0</v>
      </c>
      <c r="BC169" s="371">
        <f t="shared" si="420"/>
        <v>0</v>
      </c>
      <c r="BD169" s="371">
        <f t="shared" si="421"/>
        <v>0</v>
      </c>
      <c r="BE169" s="371">
        <f t="shared" si="422"/>
        <v>0</v>
      </c>
      <c r="BF169" s="371">
        <f t="shared" si="423"/>
        <v>0</v>
      </c>
      <c r="BG169" s="371">
        <f t="shared" si="424"/>
        <v>0</v>
      </c>
      <c r="BH169" s="371">
        <f t="shared" si="425"/>
        <v>0</v>
      </c>
      <c r="BI169" s="371">
        <f t="shared" si="426"/>
        <v>0</v>
      </c>
      <c r="BJ169" s="371">
        <f t="shared" si="427"/>
        <v>0</v>
      </c>
      <c r="BK169" s="371">
        <f t="shared" si="428"/>
        <v>0</v>
      </c>
      <c r="BL169" s="371">
        <f t="shared" si="429"/>
        <v>0</v>
      </c>
      <c r="BM169" s="371">
        <f t="shared" si="430"/>
        <v>0</v>
      </c>
      <c r="BN169" s="371">
        <f t="shared" si="431"/>
        <v>0</v>
      </c>
      <c r="BO169" s="371">
        <f t="shared" si="432"/>
        <v>0</v>
      </c>
      <c r="BP169" s="371">
        <f t="shared" si="433"/>
        <v>0</v>
      </c>
      <c r="BQ169" s="371">
        <f t="shared" si="434"/>
        <v>0</v>
      </c>
      <c r="BR169" s="371">
        <f t="shared" si="435"/>
        <v>0</v>
      </c>
      <c r="BS169" s="371">
        <f t="shared" si="436"/>
        <v>0</v>
      </c>
      <c r="BT169" s="371">
        <f t="shared" si="437"/>
        <v>0</v>
      </c>
      <c r="BU169" s="371">
        <f t="shared" ref="BU169:DJ169" si="439">BU49-BT49</f>
        <v>0</v>
      </c>
      <c r="BV169" s="371">
        <f t="shared" si="439"/>
        <v>0</v>
      </c>
      <c r="BW169" s="371">
        <f t="shared" si="439"/>
        <v>0</v>
      </c>
      <c r="BX169" s="371">
        <f t="shared" si="439"/>
        <v>0</v>
      </c>
      <c r="BY169" s="371">
        <f t="shared" si="439"/>
        <v>0</v>
      </c>
      <c r="BZ169" s="371">
        <f t="shared" si="439"/>
        <v>0</v>
      </c>
      <c r="CA169" s="371">
        <f t="shared" si="439"/>
        <v>0</v>
      </c>
      <c r="CB169" s="371">
        <f t="shared" si="439"/>
        <v>0</v>
      </c>
      <c r="CC169" s="371">
        <f t="shared" si="439"/>
        <v>0</v>
      </c>
      <c r="CD169" s="371">
        <f t="shared" si="439"/>
        <v>0</v>
      </c>
      <c r="CE169" s="371">
        <f t="shared" si="439"/>
        <v>0</v>
      </c>
      <c r="CF169" s="371">
        <f t="shared" si="439"/>
        <v>0</v>
      </c>
      <c r="CG169" s="371">
        <f t="shared" si="439"/>
        <v>0</v>
      </c>
      <c r="CH169" s="371">
        <f t="shared" si="439"/>
        <v>0</v>
      </c>
      <c r="CI169" s="371">
        <f t="shared" si="439"/>
        <v>0</v>
      </c>
      <c r="CJ169" s="371">
        <f t="shared" si="439"/>
        <v>0</v>
      </c>
      <c r="CK169" s="371">
        <f t="shared" si="439"/>
        <v>0</v>
      </c>
      <c r="CL169" s="371">
        <f t="shared" si="439"/>
        <v>0</v>
      </c>
      <c r="CM169" s="371">
        <f t="shared" si="439"/>
        <v>0</v>
      </c>
      <c r="CN169" s="371">
        <f t="shared" si="439"/>
        <v>0</v>
      </c>
      <c r="CO169" s="371">
        <f t="shared" si="439"/>
        <v>0</v>
      </c>
      <c r="CP169" s="371">
        <f t="shared" si="439"/>
        <v>0</v>
      </c>
      <c r="CQ169" s="371">
        <f t="shared" si="439"/>
        <v>0</v>
      </c>
      <c r="CR169" s="371">
        <f t="shared" si="439"/>
        <v>0</v>
      </c>
      <c r="CS169" s="371">
        <f t="shared" si="439"/>
        <v>0</v>
      </c>
      <c r="CT169" s="371">
        <f t="shared" si="439"/>
        <v>0</v>
      </c>
      <c r="CU169" s="371">
        <f t="shared" si="439"/>
        <v>0</v>
      </c>
      <c r="CV169" s="371">
        <f t="shared" si="439"/>
        <v>0</v>
      </c>
      <c r="CW169" s="371">
        <f t="shared" si="439"/>
        <v>0</v>
      </c>
      <c r="CX169" s="371">
        <f t="shared" si="439"/>
        <v>0</v>
      </c>
      <c r="CY169" s="371">
        <f t="shared" si="439"/>
        <v>0</v>
      </c>
      <c r="CZ169" s="371">
        <f t="shared" si="439"/>
        <v>0</v>
      </c>
      <c r="DA169" s="371">
        <f t="shared" si="439"/>
        <v>0</v>
      </c>
      <c r="DB169" s="371">
        <f t="shared" si="439"/>
        <v>0</v>
      </c>
      <c r="DC169" s="371">
        <f t="shared" si="439"/>
        <v>0</v>
      </c>
      <c r="DD169" s="371">
        <f t="shared" si="439"/>
        <v>0</v>
      </c>
      <c r="DE169" s="371">
        <f t="shared" si="439"/>
        <v>0</v>
      </c>
      <c r="DF169" s="371">
        <f t="shared" si="439"/>
        <v>0</v>
      </c>
      <c r="DG169" s="371">
        <f t="shared" si="439"/>
        <v>0</v>
      </c>
      <c r="DH169" s="371">
        <f t="shared" si="439"/>
        <v>0</v>
      </c>
      <c r="DI169" s="371">
        <f t="shared" si="439"/>
        <v>0</v>
      </c>
      <c r="DJ169" s="371">
        <f t="shared" si="439"/>
        <v>0</v>
      </c>
      <c r="DK169" s="371"/>
      <c r="DL169" s="371"/>
      <c r="DM169" s="371"/>
    </row>
    <row r="170" spans="1:117" outlineLevel="1">
      <c r="A170" s="827"/>
      <c r="B170" s="362" t="str">
        <f t="shared" si="377"/>
        <v>P59-Deploy &amp; Change CRMT</v>
      </c>
      <c r="C170" s="362" t="str">
        <f t="shared" si="378"/>
        <v>AO004511_YYY77</v>
      </c>
      <c r="D170" s="362" t="str">
        <f t="shared" si="379"/>
        <v>VSA</v>
      </c>
      <c r="E170" s="369">
        <f t="shared" si="438"/>
        <v>27</v>
      </c>
      <c r="F170" s="369">
        <f t="shared" si="438"/>
        <v>21</v>
      </c>
      <c r="G170" s="369">
        <f t="shared" si="438"/>
        <v>6</v>
      </c>
      <c r="H170" s="531">
        <f t="shared" si="438"/>
        <v>1.2352941176470589</v>
      </c>
      <c r="I170" s="531">
        <f t="shared" si="438"/>
        <v>0.375</v>
      </c>
      <c r="J170" s="531">
        <f t="shared" si="438"/>
        <v>-0.86029411764705888</v>
      </c>
      <c r="K170" s="532">
        <f t="shared" si="438"/>
        <v>43271</v>
      </c>
      <c r="L170" s="532">
        <f t="shared" si="438"/>
        <v>43315</v>
      </c>
      <c r="N170" s="371">
        <f t="shared" si="381"/>
        <v>18</v>
      </c>
      <c r="O170" s="371">
        <f t="shared" si="381"/>
        <v>2</v>
      </c>
      <c r="P170" s="371">
        <f t="shared" si="381"/>
        <v>0</v>
      </c>
      <c r="Q170" s="371">
        <f t="shared" si="382"/>
        <v>0</v>
      </c>
      <c r="R170" s="371">
        <f t="shared" si="383"/>
        <v>0</v>
      </c>
      <c r="S170" s="371">
        <f t="shared" si="384"/>
        <v>0</v>
      </c>
      <c r="T170" s="371">
        <f t="shared" si="385"/>
        <v>0</v>
      </c>
      <c r="U170" s="371">
        <f t="shared" si="386"/>
        <v>0</v>
      </c>
      <c r="V170" s="371">
        <f t="shared" si="387"/>
        <v>0</v>
      </c>
      <c r="W170" s="371">
        <f t="shared" si="388"/>
        <v>0</v>
      </c>
      <c r="X170" s="371">
        <f t="shared" si="389"/>
        <v>0</v>
      </c>
      <c r="Y170" s="371">
        <f t="shared" si="390"/>
        <v>0</v>
      </c>
      <c r="Z170" s="371">
        <f t="shared" si="391"/>
        <v>0</v>
      </c>
      <c r="AA170" s="371">
        <f t="shared" si="392"/>
        <v>0</v>
      </c>
      <c r="AB170" s="371">
        <f t="shared" si="393"/>
        <v>0</v>
      </c>
      <c r="AC170" s="371">
        <f t="shared" si="394"/>
        <v>0</v>
      </c>
      <c r="AD170" s="371">
        <f t="shared" si="395"/>
        <v>0</v>
      </c>
      <c r="AE170" s="371">
        <f t="shared" si="396"/>
        <v>0</v>
      </c>
      <c r="AF170" s="371">
        <f t="shared" si="397"/>
        <v>0</v>
      </c>
      <c r="AG170" s="371">
        <f t="shared" si="398"/>
        <v>0</v>
      </c>
      <c r="AH170" s="371">
        <f t="shared" si="399"/>
        <v>1</v>
      </c>
      <c r="AI170" s="371">
        <f t="shared" si="400"/>
        <v>0</v>
      </c>
      <c r="AJ170" s="371">
        <f t="shared" si="401"/>
        <v>0</v>
      </c>
      <c r="AK170" s="371">
        <f t="shared" si="402"/>
        <v>-20.875</v>
      </c>
      <c r="AL170" s="371">
        <f t="shared" si="403"/>
        <v>0</v>
      </c>
      <c r="AM170" s="371">
        <f t="shared" si="404"/>
        <v>0</v>
      </c>
      <c r="AN170" s="371">
        <f t="shared" si="405"/>
        <v>0</v>
      </c>
      <c r="AO170" s="371">
        <f t="shared" si="406"/>
        <v>0</v>
      </c>
      <c r="AP170" s="371">
        <f t="shared" si="407"/>
        <v>0</v>
      </c>
      <c r="AQ170" s="371">
        <f t="shared" si="408"/>
        <v>0</v>
      </c>
      <c r="AR170" s="371">
        <f t="shared" si="409"/>
        <v>0</v>
      </c>
      <c r="AS170" s="371">
        <f t="shared" si="410"/>
        <v>0</v>
      </c>
      <c r="AT170" s="371">
        <f t="shared" si="411"/>
        <v>0</v>
      </c>
      <c r="AU170" s="371">
        <f t="shared" si="412"/>
        <v>0</v>
      </c>
      <c r="AV170" s="371">
        <f t="shared" si="413"/>
        <v>0</v>
      </c>
      <c r="AW170" s="371">
        <f t="shared" si="414"/>
        <v>0</v>
      </c>
      <c r="AX170" s="371">
        <f t="shared" si="415"/>
        <v>0</v>
      </c>
      <c r="AY170" s="371">
        <f t="shared" si="416"/>
        <v>0</v>
      </c>
      <c r="AZ170" s="371">
        <f t="shared" si="417"/>
        <v>0</v>
      </c>
      <c r="BA170" s="371">
        <f t="shared" si="418"/>
        <v>0</v>
      </c>
      <c r="BB170" s="371">
        <f t="shared" si="419"/>
        <v>0</v>
      </c>
      <c r="BC170" s="371">
        <f t="shared" si="420"/>
        <v>0</v>
      </c>
      <c r="BD170" s="371">
        <f t="shared" si="421"/>
        <v>0</v>
      </c>
      <c r="BE170" s="371">
        <f t="shared" si="422"/>
        <v>0</v>
      </c>
      <c r="BF170" s="371">
        <f t="shared" si="423"/>
        <v>0</v>
      </c>
      <c r="BG170" s="371">
        <f t="shared" si="424"/>
        <v>0</v>
      </c>
      <c r="BH170" s="371">
        <f t="shared" si="425"/>
        <v>0</v>
      </c>
      <c r="BI170" s="371">
        <f t="shared" si="426"/>
        <v>0.375</v>
      </c>
      <c r="BJ170" s="371">
        <f t="shared" si="427"/>
        <v>0.375</v>
      </c>
      <c r="BK170" s="371">
        <f t="shared" si="428"/>
        <v>0.375</v>
      </c>
      <c r="BL170" s="371">
        <f t="shared" si="429"/>
        <v>0.375</v>
      </c>
      <c r="BM170" s="371">
        <f t="shared" si="430"/>
        <v>0.375</v>
      </c>
      <c r="BN170" s="371">
        <f t="shared" si="431"/>
        <v>0</v>
      </c>
      <c r="BO170" s="371">
        <f t="shared" si="432"/>
        <v>0</v>
      </c>
      <c r="BP170" s="371">
        <f t="shared" si="433"/>
        <v>0.375</v>
      </c>
      <c r="BQ170" s="371">
        <f t="shared" si="434"/>
        <v>0.375</v>
      </c>
      <c r="BR170" s="371">
        <f t="shared" si="435"/>
        <v>0.375</v>
      </c>
      <c r="BS170" s="371">
        <f t="shared" si="436"/>
        <v>0.375</v>
      </c>
      <c r="BT170" s="371">
        <f t="shared" si="437"/>
        <v>0.375</v>
      </c>
      <c r="BU170" s="371">
        <f t="shared" ref="BU170:DJ170" si="440">BU50-BT50</f>
        <v>0</v>
      </c>
      <c r="BV170" s="371">
        <f t="shared" si="440"/>
        <v>0</v>
      </c>
      <c r="BW170" s="371">
        <f t="shared" si="440"/>
        <v>0.375</v>
      </c>
      <c r="BX170" s="371">
        <f t="shared" si="440"/>
        <v>0</v>
      </c>
      <c r="BY170" s="371">
        <f t="shared" si="440"/>
        <v>0</v>
      </c>
      <c r="BZ170" s="371">
        <f t="shared" si="440"/>
        <v>0.375</v>
      </c>
      <c r="CA170" s="371">
        <f t="shared" si="440"/>
        <v>0.375</v>
      </c>
      <c r="CB170" s="371">
        <f t="shared" si="440"/>
        <v>0</v>
      </c>
      <c r="CC170" s="371">
        <f t="shared" si="440"/>
        <v>0</v>
      </c>
      <c r="CD170" s="371">
        <f t="shared" si="440"/>
        <v>0.375</v>
      </c>
      <c r="CE170" s="371">
        <f t="shared" si="440"/>
        <v>0.375</v>
      </c>
      <c r="CF170" s="371">
        <f t="shared" si="440"/>
        <v>0.375</v>
      </c>
      <c r="CG170" s="371">
        <f t="shared" si="440"/>
        <v>0.375</v>
      </c>
      <c r="CH170" s="371">
        <f t="shared" si="440"/>
        <v>0.375</v>
      </c>
      <c r="CI170" s="371">
        <f t="shared" si="440"/>
        <v>0</v>
      </c>
      <c r="CJ170" s="371">
        <f t="shared" si="440"/>
        <v>0</v>
      </c>
      <c r="CK170" s="371">
        <f t="shared" si="440"/>
        <v>0.375</v>
      </c>
      <c r="CL170" s="371">
        <f t="shared" si="440"/>
        <v>0.375</v>
      </c>
      <c r="CM170" s="371">
        <f t="shared" si="440"/>
        <v>0.375</v>
      </c>
      <c r="CN170" s="371">
        <f t="shared" si="440"/>
        <v>0.375</v>
      </c>
      <c r="CO170" s="371">
        <f t="shared" si="440"/>
        <v>0.375</v>
      </c>
      <c r="CP170" s="371">
        <f t="shared" si="440"/>
        <v>0</v>
      </c>
      <c r="CQ170" s="371">
        <f t="shared" si="440"/>
        <v>0</v>
      </c>
      <c r="CR170" s="371">
        <f t="shared" si="440"/>
        <v>0.375</v>
      </c>
      <c r="CS170" s="371">
        <f t="shared" si="440"/>
        <v>0.375</v>
      </c>
      <c r="CT170" s="371">
        <f t="shared" si="440"/>
        <v>0.375</v>
      </c>
      <c r="CU170" s="371">
        <f t="shared" si="440"/>
        <v>0.375</v>
      </c>
      <c r="CV170" s="371">
        <f t="shared" si="440"/>
        <v>0.375</v>
      </c>
      <c r="CW170" s="371">
        <f t="shared" si="440"/>
        <v>0</v>
      </c>
      <c r="CX170" s="371">
        <f t="shared" si="440"/>
        <v>0</v>
      </c>
      <c r="CY170" s="371">
        <f t="shared" si="440"/>
        <v>0.375</v>
      </c>
      <c r="CZ170" s="371">
        <f t="shared" si="440"/>
        <v>0.375</v>
      </c>
      <c r="DA170" s="371">
        <f t="shared" si="440"/>
        <v>0.375</v>
      </c>
      <c r="DB170" s="371">
        <f t="shared" si="440"/>
        <v>0.375</v>
      </c>
      <c r="DC170" s="371">
        <f t="shared" si="440"/>
        <v>0.375</v>
      </c>
      <c r="DD170" s="371">
        <f t="shared" si="440"/>
        <v>0</v>
      </c>
      <c r="DE170" s="371">
        <f t="shared" si="440"/>
        <v>0</v>
      </c>
      <c r="DF170" s="371">
        <f t="shared" si="440"/>
        <v>0.375</v>
      </c>
      <c r="DG170" s="371">
        <f t="shared" si="440"/>
        <v>0.375</v>
      </c>
      <c r="DH170" s="371">
        <f t="shared" si="440"/>
        <v>0.375</v>
      </c>
      <c r="DI170" s="371">
        <f t="shared" si="440"/>
        <v>0.375</v>
      </c>
      <c r="DJ170" s="371">
        <f t="shared" si="440"/>
        <v>0.375</v>
      </c>
      <c r="DK170" s="371"/>
      <c r="DL170" s="371"/>
      <c r="DM170" s="371"/>
    </row>
    <row r="171" spans="1:117" outlineLevel="1">
      <c r="A171" s="827"/>
      <c r="B171" s="362">
        <f t="shared" si="377"/>
        <v>0</v>
      </c>
      <c r="C171" s="362">
        <f t="shared" si="378"/>
        <v>0</v>
      </c>
      <c r="D171" s="362">
        <f t="shared" si="379"/>
        <v>0</v>
      </c>
      <c r="E171" s="369">
        <f t="shared" ref="E171:J171" si="441">E51</f>
        <v>0</v>
      </c>
      <c r="F171" s="369">
        <f t="shared" si="441"/>
        <v>0</v>
      </c>
      <c r="G171" s="369">
        <f t="shared" si="441"/>
        <v>0</v>
      </c>
      <c r="H171" s="531">
        <f t="shared" si="441"/>
        <v>0</v>
      </c>
      <c r="I171" s="531">
        <f t="shared" si="441"/>
        <v>0</v>
      </c>
      <c r="J171" s="531">
        <f t="shared" si="441"/>
        <v>0</v>
      </c>
      <c r="K171" s="532"/>
      <c r="L171" s="532"/>
      <c r="N171" s="371">
        <f t="shared" si="381"/>
        <v>0</v>
      </c>
      <c r="O171" s="371">
        <f t="shared" si="381"/>
        <v>0</v>
      </c>
      <c r="P171" s="371">
        <f t="shared" si="381"/>
        <v>0</v>
      </c>
      <c r="Q171" s="371">
        <f t="shared" si="382"/>
        <v>0</v>
      </c>
      <c r="R171" s="371">
        <f t="shared" si="383"/>
        <v>0</v>
      </c>
      <c r="S171" s="371">
        <f t="shared" si="384"/>
        <v>0</v>
      </c>
      <c r="T171" s="371">
        <f t="shared" si="385"/>
        <v>0</v>
      </c>
      <c r="U171" s="371">
        <f t="shared" si="386"/>
        <v>0</v>
      </c>
      <c r="V171" s="371">
        <f t="shared" si="387"/>
        <v>0</v>
      </c>
      <c r="W171" s="371">
        <f t="shared" si="388"/>
        <v>0</v>
      </c>
      <c r="X171" s="371">
        <f t="shared" si="389"/>
        <v>0</v>
      </c>
      <c r="Y171" s="371">
        <f t="shared" si="390"/>
        <v>0</v>
      </c>
      <c r="Z171" s="371">
        <f t="shared" si="391"/>
        <v>0</v>
      </c>
      <c r="AA171" s="371">
        <f t="shared" si="392"/>
        <v>0</v>
      </c>
      <c r="AB171" s="371">
        <f t="shared" si="393"/>
        <v>0</v>
      </c>
      <c r="AC171" s="371">
        <f t="shared" si="394"/>
        <v>0</v>
      </c>
      <c r="AD171" s="371">
        <f t="shared" si="395"/>
        <v>0</v>
      </c>
      <c r="AE171" s="371">
        <f t="shared" si="396"/>
        <v>0</v>
      </c>
      <c r="AF171" s="371">
        <f t="shared" si="397"/>
        <v>0</v>
      </c>
      <c r="AG171" s="371">
        <f t="shared" si="398"/>
        <v>0</v>
      </c>
      <c r="AH171" s="371">
        <f t="shared" si="399"/>
        <v>0</v>
      </c>
      <c r="AI171" s="371">
        <f t="shared" si="400"/>
        <v>0</v>
      </c>
      <c r="AJ171" s="371">
        <f t="shared" si="401"/>
        <v>0</v>
      </c>
      <c r="AK171" s="371">
        <f t="shared" si="402"/>
        <v>0</v>
      </c>
      <c r="AL171" s="371">
        <f t="shared" si="403"/>
        <v>0</v>
      </c>
      <c r="AM171" s="371">
        <f t="shared" si="404"/>
        <v>0</v>
      </c>
      <c r="AN171" s="371">
        <f t="shared" si="405"/>
        <v>0</v>
      </c>
      <c r="AO171" s="371">
        <f t="shared" si="406"/>
        <v>0</v>
      </c>
      <c r="AP171" s="371">
        <f t="shared" si="407"/>
        <v>0</v>
      </c>
      <c r="AQ171" s="371">
        <f t="shared" si="408"/>
        <v>0</v>
      </c>
      <c r="AR171" s="371">
        <f t="shared" si="409"/>
        <v>0</v>
      </c>
      <c r="AS171" s="371">
        <f t="shared" si="410"/>
        <v>0</v>
      </c>
      <c r="AT171" s="371">
        <f t="shared" si="411"/>
        <v>0</v>
      </c>
      <c r="AU171" s="371">
        <f t="shared" si="412"/>
        <v>0</v>
      </c>
      <c r="AV171" s="371">
        <f t="shared" si="413"/>
        <v>0</v>
      </c>
      <c r="AW171" s="371">
        <f t="shared" si="414"/>
        <v>0</v>
      </c>
      <c r="AX171" s="371">
        <f t="shared" si="415"/>
        <v>0</v>
      </c>
      <c r="AY171" s="371">
        <f t="shared" si="416"/>
        <v>0</v>
      </c>
      <c r="AZ171" s="371">
        <f t="shared" si="417"/>
        <v>0</v>
      </c>
      <c r="BA171" s="371">
        <f t="shared" si="418"/>
        <v>0</v>
      </c>
      <c r="BB171" s="371">
        <f t="shared" si="419"/>
        <v>0</v>
      </c>
      <c r="BC171" s="371">
        <f t="shared" si="420"/>
        <v>0</v>
      </c>
      <c r="BD171" s="371">
        <f t="shared" si="421"/>
        <v>0</v>
      </c>
      <c r="BE171" s="371">
        <f t="shared" si="422"/>
        <v>0</v>
      </c>
      <c r="BF171" s="371">
        <f t="shared" si="423"/>
        <v>0</v>
      </c>
      <c r="BG171" s="371">
        <f t="shared" si="424"/>
        <v>0</v>
      </c>
      <c r="BH171" s="371">
        <f t="shared" si="425"/>
        <v>0</v>
      </c>
      <c r="BI171" s="371">
        <f t="shared" si="426"/>
        <v>0</v>
      </c>
      <c r="BJ171" s="371">
        <f t="shared" si="427"/>
        <v>0</v>
      </c>
      <c r="BK171" s="371">
        <f t="shared" si="428"/>
        <v>0</v>
      </c>
      <c r="BL171" s="371">
        <f t="shared" si="429"/>
        <v>0</v>
      </c>
      <c r="BM171" s="371">
        <f t="shared" si="430"/>
        <v>0</v>
      </c>
      <c r="BN171" s="371">
        <f t="shared" si="431"/>
        <v>0</v>
      </c>
      <c r="BO171" s="371">
        <f t="shared" si="432"/>
        <v>0</v>
      </c>
      <c r="BP171" s="371">
        <f t="shared" si="433"/>
        <v>0</v>
      </c>
      <c r="BQ171" s="371">
        <f t="shared" si="434"/>
        <v>0</v>
      </c>
      <c r="BR171" s="371">
        <f t="shared" si="435"/>
        <v>0</v>
      </c>
      <c r="BS171" s="371">
        <f t="shared" si="436"/>
        <v>0</v>
      </c>
      <c r="BT171" s="371">
        <f t="shared" si="437"/>
        <v>0</v>
      </c>
      <c r="BU171" s="371">
        <f t="shared" ref="BU171:DJ171" si="442">BU51-BT51</f>
        <v>0</v>
      </c>
      <c r="BV171" s="371">
        <f t="shared" si="442"/>
        <v>0</v>
      </c>
      <c r="BW171" s="371">
        <f t="shared" si="442"/>
        <v>0</v>
      </c>
      <c r="BX171" s="371">
        <f t="shared" si="442"/>
        <v>0</v>
      </c>
      <c r="BY171" s="371">
        <f t="shared" si="442"/>
        <v>0</v>
      </c>
      <c r="BZ171" s="371">
        <f t="shared" si="442"/>
        <v>0</v>
      </c>
      <c r="CA171" s="371">
        <f t="shared" si="442"/>
        <v>0</v>
      </c>
      <c r="CB171" s="371">
        <f t="shared" si="442"/>
        <v>0</v>
      </c>
      <c r="CC171" s="371">
        <f t="shared" si="442"/>
        <v>0</v>
      </c>
      <c r="CD171" s="371">
        <f t="shared" si="442"/>
        <v>0</v>
      </c>
      <c r="CE171" s="371">
        <f t="shared" si="442"/>
        <v>0</v>
      </c>
      <c r="CF171" s="371">
        <f t="shared" si="442"/>
        <v>0</v>
      </c>
      <c r="CG171" s="371">
        <f t="shared" si="442"/>
        <v>0</v>
      </c>
      <c r="CH171" s="371">
        <f t="shared" si="442"/>
        <v>0</v>
      </c>
      <c r="CI171" s="371">
        <f t="shared" si="442"/>
        <v>0</v>
      </c>
      <c r="CJ171" s="371">
        <f t="shared" si="442"/>
        <v>0</v>
      </c>
      <c r="CK171" s="371">
        <f t="shared" si="442"/>
        <v>0</v>
      </c>
      <c r="CL171" s="371">
        <f t="shared" si="442"/>
        <v>0</v>
      </c>
      <c r="CM171" s="371">
        <f t="shared" si="442"/>
        <v>0</v>
      </c>
      <c r="CN171" s="371">
        <f t="shared" si="442"/>
        <v>0</v>
      </c>
      <c r="CO171" s="371">
        <f t="shared" si="442"/>
        <v>0</v>
      </c>
      <c r="CP171" s="371">
        <f t="shared" si="442"/>
        <v>0</v>
      </c>
      <c r="CQ171" s="371">
        <f t="shared" si="442"/>
        <v>0</v>
      </c>
      <c r="CR171" s="371">
        <f t="shared" si="442"/>
        <v>0</v>
      </c>
      <c r="CS171" s="371">
        <f t="shared" si="442"/>
        <v>0</v>
      </c>
      <c r="CT171" s="371">
        <f t="shared" si="442"/>
        <v>0</v>
      </c>
      <c r="CU171" s="371">
        <f t="shared" si="442"/>
        <v>0</v>
      </c>
      <c r="CV171" s="371">
        <f t="shared" si="442"/>
        <v>0</v>
      </c>
      <c r="CW171" s="371">
        <f t="shared" si="442"/>
        <v>0</v>
      </c>
      <c r="CX171" s="371">
        <f t="shared" si="442"/>
        <v>0</v>
      </c>
      <c r="CY171" s="371">
        <f t="shared" si="442"/>
        <v>0</v>
      </c>
      <c r="CZ171" s="371">
        <f t="shared" si="442"/>
        <v>0</v>
      </c>
      <c r="DA171" s="371">
        <f t="shared" si="442"/>
        <v>0</v>
      </c>
      <c r="DB171" s="371">
        <f t="shared" si="442"/>
        <v>0</v>
      </c>
      <c r="DC171" s="371">
        <f t="shared" si="442"/>
        <v>0</v>
      </c>
      <c r="DD171" s="371">
        <f t="shared" si="442"/>
        <v>0</v>
      </c>
      <c r="DE171" s="371">
        <f t="shared" si="442"/>
        <v>0</v>
      </c>
      <c r="DF171" s="371">
        <f t="shared" si="442"/>
        <v>0</v>
      </c>
      <c r="DG171" s="371">
        <f t="shared" si="442"/>
        <v>0</v>
      </c>
      <c r="DH171" s="371">
        <f t="shared" si="442"/>
        <v>0</v>
      </c>
      <c r="DI171" s="371">
        <f t="shared" si="442"/>
        <v>0</v>
      </c>
      <c r="DJ171" s="371">
        <f t="shared" si="442"/>
        <v>0</v>
      </c>
      <c r="DK171" s="371"/>
      <c r="DL171" s="371"/>
      <c r="DM171" s="371"/>
    </row>
    <row r="172" spans="1:117" outlineLevel="1">
      <c r="A172" s="827"/>
      <c r="B172" s="362">
        <f t="shared" si="377"/>
        <v>0</v>
      </c>
      <c r="C172" s="362">
        <f t="shared" si="378"/>
        <v>0</v>
      </c>
      <c r="D172" s="362">
        <f t="shared" si="379"/>
        <v>0</v>
      </c>
      <c r="E172" s="369">
        <f t="shared" ref="E172:J172" si="443">E52</f>
        <v>0</v>
      </c>
      <c r="F172" s="369">
        <f t="shared" si="443"/>
        <v>0</v>
      </c>
      <c r="G172" s="369">
        <f t="shared" si="443"/>
        <v>0</v>
      </c>
      <c r="H172" s="531">
        <f t="shared" si="443"/>
        <v>0</v>
      </c>
      <c r="I172" s="531">
        <f t="shared" si="443"/>
        <v>0</v>
      </c>
      <c r="J172" s="531">
        <f t="shared" si="443"/>
        <v>0</v>
      </c>
      <c r="K172" s="532"/>
      <c r="L172" s="532"/>
      <c r="N172" s="371">
        <f t="shared" si="381"/>
        <v>0</v>
      </c>
      <c r="O172" s="371">
        <f t="shared" si="381"/>
        <v>0</v>
      </c>
      <c r="P172" s="371">
        <f t="shared" si="381"/>
        <v>0</v>
      </c>
      <c r="Q172" s="371">
        <f t="shared" si="382"/>
        <v>0</v>
      </c>
      <c r="R172" s="371">
        <f t="shared" si="383"/>
        <v>0</v>
      </c>
      <c r="S172" s="371">
        <f t="shared" si="384"/>
        <v>0</v>
      </c>
      <c r="T172" s="371">
        <f t="shared" si="385"/>
        <v>0</v>
      </c>
      <c r="U172" s="371">
        <f t="shared" si="386"/>
        <v>0</v>
      </c>
      <c r="V172" s="371">
        <f t="shared" si="387"/>
        <v>0</v>
      </c>
      <c r="W172" s="371">
        <f t="shared" si="388"/>
        <v>0</v>
      </c>
      <c r="X172" s="371">
        <f t="shared" si="389"/>
        <v>0</v>
      </c>
      <c r="Y172" s="371">
        <f t="shared" si="390"/>
        <v>0</v>
      </c>
      <c r="Z172" s="371">
        <f t="shared" si="391"/>
        <v>0</v>
      </c>
      <c r="AA172" s="371">
        <f t="shared" si="392"/>
        <v>0</v>
      </c>
      <c r="AB172" s="371">
        <f t="shared" si="393"/>
        <v>0</v>
      </c>
      <c r="AC172" s="371">
        <f t="shared" si="394"/>
        <v>0</v>
      </c>
      <c r="AD172" s="371">
        <f t="shared" si="395"/>
        <v>0</v>
      </c>
      <c r="AE172" s="371">
        <f t="shared" si="396"/>
        <v>0</v>
      </c>
      <c r="AF172" s="371">
        <f t="shared" si="397"/>
        <v>0</v>
      </c>
      <c r="AG172" s="371">
        <f t="shared" si="398"/>
        <v>0</v>
      </c>
      <c r="AH172" s="371">
        <f t="shared" si="399"/>
        <v>0</v>
      </c>
      <c r="AI172" s="371">
        <f t="shared" si="400"/>
        <v>0</v>
      </c>
      <c r="AJ172" s="371">
        <f t="shared" si="401"/>
        <v>0</v>
      </c>
      <c r="AK172" s="371">
        <f t="shared" si="402"/>
        <v>0</v>
      </c>
      <c r="AL172" s="371">
        <f t="shared" si="403"/>
        <v>0</v>
      </c>
      <c r="AM172" s="371">
        <f t="shared" si="404"/>
        <v>0</v>
      </c>
      <c r="AN172" s="371">
        <f t="shared" si="405"/>
        <v>0</v>
      </c>
      <c r="AO172" s="371">
        <f t="shared" si="406"/>
        <v>0</v>
      </c>
      <c r="AP172" s="371">
        <f t="shared" si="407"/>
        <v>0</v>
      </c>
      <c r="AQ172" s="371">
        <f t="shared" si="408"/>
        <v>0</v>
      </c>
      <c r="AR172" s="371">
        <f t="shared" si="409"/>
        <v>0</v>
      </c>
      <c r="AS172" s="371">
        <f t="shared" si="410"/>
        <v>0</v>
      </c>
      <c r="AT172" s="371">
        <f t="shared" si="411"/>
        <v>0</v>
      </c>
      <c r="AU172" s="371">
        <f t="shared" si="412"/>
        <v>0</v>
      </c>
      <c r="AV172" s="371">
        <f t="shared" si="413"/>
        <v>0</v>
      </c>
      <c r="AW172" s="371">
        <f t="shared" si="414"/>
        <v>0</v>
      </c>
      <c r="AX172" s="371">
        <f t="shared" si="415"/>
        <v>0</v>
      </c>
      <c r="AY172" s="371">
        <f t="shared" si="416"/>
        <v>0</v>
      </c>
      <c r="AZ172" s="371">
        <f t="shared" si="417"/>
        <v>0</v>
      </c>
      <c r="BA172" s="371">
        <f t="shared" si="418"/>
        <v>0</v>
      </c>
      <c r="BB172" s="371">
        <f t="shared" si="419"/>
        <v>0</v>
      </c>
      <c r="BC172" s="371">
        <f t="shared" si="420"/>
        <v>0</v>
      </c>
      <c r="BD172" s="371">
        <f t="shared" si="421"/>
        <v>0</v>
      </c>
      <c r="BE172" s="371">
        <f t="shared" si="422"/>
        <v>0</v>
      </c>
      <c r="BF172" s="371">
        <f t="shared" si="423"/>
        <v>0</v>
      </c>
      <c r="BG172" s="371">
        <f t="shared" si="424"/>
        <v>0</v>
      </c>
      <c r="BH172" s="371">
        <f t="shared" si="425"/>
        <v>0</v>
      </c>
      <c r="BI172" s="371">
        <f t="shared" si="426"/>
        <v>0</v>
      </c>
      <c r="BJ172" s="371">
        <f t="shared" si="427"/>
        <v>0</v>
      </c>
      <c r="BK172" s="371">
        <f t="shared" si="428"/>
        <v>0</v>
      </c>
      <c r="BL172" s="371">
        <f t="shared" si="429"/>
        <v>0</v>
      </c>
      <c r="BM172" s="371">
        <f t="shared" si="430"/>
        <v>0</v>
      </c>
      <c r="BN172" s="371">
        <f t="shared" si="431"/>
        <v>0</v>
      </c>
      <c r="BO172" s="371">
        <f t="shared" si="432"/>
        <v>0</v>
      </c>
      <c r="BP172" s="371">
        <f t="shared" si="433"/>
        <v>0</v>
      </c>
      <c r="BQ172" s="371">
        <f t="shared" si="434"/>
        <v>0</v>
      </c>
      <c r="BR172" s="371">
        <f t="shared" si="435"/>
        <v>0</v>
      </c>
      <c r="BS172" s="371">
        <f t="shared" si="436"/>
        <v>0</v>
      </c>
      <c r="BT172" s="371">
        <f t="shared" si="437"/>
        <v>0</v>
      </c>
      <c r="BU172" s="371">
        <f t="shared" ref="BU172:DJ172" si="444">BU52-BT52</f>
        <v>0</v>
      </c>
      <c r="BV172" s="371">
        <f t="shared" si="444"/>
        <v>0</v>
      </c>
      <c r="BW172" s="371">
        <f t="shared" si="444"/>
        <v>0</v>
      </c>
      <c r="BX172" s="371">
        <f t="shared" si="444"/>
        <v>0</v>
      </c>
      <c r="BY172" s="371">
        <f t="shared" si="444"/>
        <v>0</v>
      </c>
      <c r="BZ172" s="371">
        <f t="shared" si="444"/>
        <v>0</v>
      </c>
      <c r="CA172" s="371">
        <f t="shared" si="444"/>
        <v>0</v>
      </c>
      <c r="CB172" s="371">
        <f t="shared" si="444"/>
        <v>0</v>
      </c>
      <c r="CC172" s="371">
        <f t="shared" si="444"/>
        <v>0</v>
      </c>
      <c r="CD172" s="371">
        <f t="shared" si="444"/>
        <v>0</v>
      </c>
      <c r="CE172" s="371">
        <f t="shared" si="444"/>
        <v>0</v>
      </c>
      <c r="CF172" s="371">
        <f t="shared" si="444"/>
        <v>0</v>
      </c>
      <c r="CG172" s="371">
        <f t="shared" si="444"/>
        <v>0</v>
      </c>
      <c r="CH172" s="371">
        <f t="shared" si="444"/>
        <v>0</v>
      </c>
      <c r="CI172" s="371">
        <f t="shared" si="444"/>
        <v>0</v>
      </c>
      <c r="CJ172" s="371">
        <f t="shared" si="444"/>
        <v>0</v>
      </c>
      <c r="CK172" s="371">
        <f t="shared" si="444"/>
        <v>0</v>
      </c>
      <c r="CL172" s="371">
        <f t="shared" si="444"/>
        <v>0</v>
      </c>
      <c r="CM172" s="371">
        <f t="shared" si="444"/>
        <v>0</v>
      </c>
      <c r="CN172" s="371">
        <f t="shared" si="444"/>
        <v>0</v>
      </c>
      <c r="CO172" s="371">
        <f t="shared" si="444"/>
        <v>0</v>
      </c>
      <c r="CP172" s="371">
        <f t="shared" si="444"/>
        <v>0</v>
      </c>
      <c r="CQ172" s="371">
        <f t="shared" si="444"/>
        <v>0</v>
      </c>
      <c r="CR172" s="371">
        <f t="shared" si="444"/>
        <v>0</v>
      </c>
      <c r="CS172" s="371">
        <f t="shared" si="444"/>
        <v>0</v>
      </c>
      <c r="CT172" s="371">
        <f t="shared" si="444"/>
        <v>0</v>
      </c>
      <c r="CU172" s="371">
        <f t="shared" si="444"/>
        <v>0</v>
      </c>
      <c r="CV172" s="371">
        <f t="shared" si="444"/>
        <v>0</v>
      </c>
      <c r="CW172" s="371">
        <f t="shared" si="444"/>
        <v>0</v>
      </c>
      <c r="CX172" s="371">
        <f t="shared" si="444"/>
        <v>0</v>
      </c>
      <c r="CY172" s="371">
        <f t="shared" si="444"/>
        <v>0</v>
      </c>
      <c r="CZ172" s="371">
        <f t="shared" si="444"/>
        <v>0</v>
      </c>
      <c r="DA172" s="371">
        <f t="shared" si="444"/>
        <v>0</v>
      </c>
      <c r="DB172" s="371">
        <f t="shared" si="444"/>
        <v>0</v>
      </c>
      <c r="DC172" s="371">
        <f t="shared" si="444"/>
        <v>0</v>
      </c>
      <c r="DD172" s="371">
        <f t="shared" si="444"/>
        <v>0</v>
      </c>
      <c r="DE172" s="371">
        <f t="shared" si="444"/>
        <v>0</v>
      </c>
      <c r="DF172" s="371">
        <f t="shared" si="444"/>
        <v>0</v>
      </c>
      <c r="DG172" s="371">
        <f t="shared" si="444"/>
        <v>0</v>
      </c>
      <c r="DH172" s="371">
        <f t="shared" si="444"/>
        <v>0</v>
      </c>
      <c r="DI172" s="371">
        <f t="shared" si="444"/>
        <v>0</v>
      </c>
      <c r="DJ172" s="371">
        <f t="shared" si="444"/>
        <v>0</v>
      </c>
      <c r="DK172" s="371"/>
      <c r="DL172" s="371"/>
      <c r="DM172" s="371"/>
    </row>
    <row r="173" spans="1:117" outlineLevel="1">
      <c r="A173" s="827"/>
      <c r="B173" s="362">
        <f t="shared" si="377"/>
        <v>0</v>
      </c>
      <c r="C173" s="362">
        <f t="shared" si="378"/>
        <v>0</v>
      </c>
      <c r="D173" s="362">
        <f t="shared" si="379"/>
        <v>0</v>
      </c>
      <c r="E173" s="369">
        <f t="shared" ref="E173:J173" si="445">E53</f>
        <v>0</v>
      </c>
      <c r="F173" s="369">
        <f t="shared" si="445"/>
        <v>0</v>
      </c>
      <c r="G173" s="369">
        <f t="shared" si="445"/>
        <v>0</v>
      </c>
      <c r="H173" s="531">
        <f t="shared" si="445"/>
        <v>0</v>
      </c>
      <c r="I173" s="531">
        <f t="shared" si="445"/>
        <v>0</v>
      </c>
      <c r="J173" s="531">
        <f t="shared" si="445"/>
        <v>0</v>
      </c>
      <c r="K173" s="532"/>
      <c r="L173" s="532"/>
      <c r="N173" s="371">
        <f t="shared" si="381"/>
        <v>0</v>
      </c>
      <c r="O173" s="371">
        <f t="shared" si="381"/>
        <v>0</v>
      </c>
      <c r="P173" s="371">
        <f t="shared" si="381"/>
        <v>0</v>
      </c>
      <c r="Q173" s="371">
        <f t="shared" si="382"/>
        <v>0</v>
      </c>
      <c r="R173" s="371">
        <f t="shared" si="383"/>
        <v>0</v>
      </c>
      <c r="S173" s="371">
        <f t="shared" si="384"/>
        <v>0</v>
      </c>
      <c r="T173" s="371">
        <f t="shared" si="385"/>
        <v>0</v>
      </c>
      <c r="U173" s="371">
        <f t="shared" si="386"/>
        <v>0</v>
      </c>
      <c r="V173" s="371">
        <f t="shared" si="387"/>
        <v>0</v>
      </c>
      <c r="W173" s="371">
        <f t="shared" si="388"/>
        <v>0</v>
      </c>
      <c r="X173" s="371">
        <f t="shared" si="389"/>
        <v>0</v>
      </c>
      <c r="Y173" s="371">
        <f t="shared" si="390"/>
        <v>0</v>
      </c>
      <c r="Z173" s="371">
        <f t="shared" si="391"/>
        <v>0</v>
      </c>
      <c r="AA173" s="371">
        <f t="shared" si="392"/>
        <v>0</v>
      </c>
      <c r="AB173" s="371">
        <f t="shared" si="393"/>
        <v>0</v>
      </c>
      <c r="AC173" s="371">
        <f t="shared" si="394"/>
        <v>0</v>
      </c>
      <c r="AD173" s="371">
        <f t="shared" si="395"/>
        <v>0</v>
      </c>
      <c r="AE173" s="371">
        <f t="shared" si="396"/>
        <v>0</v>
      </c>
      <c r="AF173" s="371">
        <f t="shared" si="397"/>
        <v>0</v>
      </c>
      <c r="AG173" s="371">
        <f t="shared" si="398"/>
        <v>0</v>
      </c>
      <c r="AH173" s="371">
        <f t="shared" si="399"/>
        <v>0</v>
      </c>
      <c r="AI173" s="371">
        <f t="shared" si="400"/>
        <v>0</v>
      </c>
      <c r="AJ173" s="371">
        <f t="shared" si="401"/>
        <v>0</v>
      </c>
      <c r="AK173" s="371">
        <f t="shared" si="402"/>
        <v>0</v>
      </c>
      <c r="AL173" s="371">
        <f t="shared" si="403"/>
        <v>0</v>
      </c>
      <c r="AM173" s="371">
        <f t="shared" si="404"/>
        <v>0</v>
      </c>
      <c r="AN173" s="371">
        <f t="shared" si="405"/>
        <v>0</v>
      </c>
      <c r="AO173" s="371">
        <f t="shared" si="406"/>
        <v>0</v>
      </c>
      <c r="AP173" s="371">
        <f t="shared" si="407"/>
        <v>0</v>
      </c>
      <c r="AQ173" s="371">
        <f t="shared" si="408"/>
        <v>0</v>
      </c>
      <c r="AR173" s="371">
        <f t="shared" si="409"/>
        <v>0</v>
      </c>
      <c r="AS173" s="371">
        <f t="shared" si="410"/>
        <v>0</v>
      </c>
      <c r="AT173" s="371">
        <f t="shared" si="411"/>
        <v>0</v>
      </c>
      <c r="AU173" s="371">
        <f t="shared" si="412"/>
        <v>0</v>
      </c>
      <c r="AV173" s="371">
        <f t="shared" si="413"/>
        <v>0</v>
      </c>
      <c r="AW173" s="371">
        <f t="shared" si="414"/>
        <v>0</v>
      </c>
      <c r="AX173" s="371">
        <f t="shared" si="415"/>
        <v>0</v>
      </c>
      <c r="AY173" s="371">
        <f t="shared" si="416"/>
        <v>0</v>
      </c>
      <c r="AZ173" s="371">
        <f t="shared" si="417"/>
        <v>0</v>
      </c>
      <c r="BA173" s="371">
        <f t="shared" si="418"/>
        <v>0</v>
      </c>
      <c r="BB173" s="371">
        <f t="shared" si="419"/>
        <v>0</v>
      </c>
      <c r="BC173" s="371">
        <f t="shared" si="420"/>
        <v>0</v>
      </c>
      <c r="BD173" s="371">
        <f t="shared" si="421"/>
        <v>0</v>
      </c>
      <c r="BE173" s="371">
        <f t="shared" si="422"/>
        <v>0</v>
      </c>
      <c r="BF173" s="371">
        <f t="shared" si="423"/>
        <v>0</v>
      </c>
      <c r="BG173" s="371">
        <f t="shared" si="424"/>
        <v>0</v>
      </c>
      <c r="BH173" s="371">
        <f t="shared" si="425"/>
        <v>0</v>
      </c>
      <c r="BI173" s="371">
        <f t="shared" si="426"/>
        <v>0</v>
      </c>
      <c r="BJ173" s="371">
        <f t="shared" si="427"/>
        <v>0</v>
      </c>
      <c r="BK173" s="371">
        <f t="shared" si="428"/>
        <v>0</v>
      </c>
      <c r="BL173" s="371">
        <f t="shared" si="429"/>
        <v>0</v>
      </c>
      <c r="BM173" s="371">
        <f t="shared" si="430"/>
        <v>0</v>
      </c>
      <c r="BN173" s="371">
        <f t="shared" si="431"/>
        <v>0</v>
      </c>
      <c r="BO173" s="371">
        <f t="shared" si="432"/>
        <v>0</v>
      </c>
      <c r="BP173" s="371">
        <f t="shared" si="433"/>
        <v>0</v>
      </c>
      <c r="BQ173" s="371">
        <f t="shared" si="434"/>
        <v>0</v>
      </c>
      <c r="BR173" s="371">
        <f t="shared" si="435"/>
        <v>0</v>
      </c>
      <c r="BS173" s="371">
        <f t="shared" si="436"/>
        <v>0</v>
      </c>
      <c r="BT173" s="371">
        <f t="shared" si="437"/>
        <v>0</v>
      </c>
      <c r="BU173" s="371">
        <f t="shared" ref="BU173:DJ173" si="446">BU53-BT53</f>
        <v>0</v>
      </c>
      <c r="BV173" s="371">
        <f t="shared" si="446"/>
        <v>0</v>
      </c>
      <c r="BW173" s="371">
        <f t="shared" si="446"/>
        <v>0</v>
      </c>
      <c r="BX173" s="371">
        <f t="shared" si="446"/>
        <v>0</v>
      </c>
      <c r="BY173" s="371">
        <f t="shared" si="446"/>
        <v>0</v>
      </c>
      <c r="BZ173" s="371">
        <f t="shared" si="446"/>
        <v>0</v>
      </c>
      <c r="CA173" s="371">
        <f t="shared" si="446"/>
        <v>0</v>
      </c>
      <c r="CB173" s="371">
        <f t="shared" si="446"/>
        <v>0</v>
      </c>
      <c r="CC173" s="371">
        <f t="shared" si="446"/>
        <v>0</v>
      </c>
      <c r="CD173" s="371">
        <f t="shared" si="446"/>
        <v>0</v>
      </c>
      <c r="CE173" s="371">
        <f t="shared" si="446"/>
        <v>0</v>
      </c>
      <c r="CF173" s="371">
        <f t="shared" si="446"/>
        <v>0</v>
      </c>
      <c r="CG173" s="371">
        <f t="shared" si="446"/>
        <v>0</v>
      </c>
      <c r="CH173" s="371">
        <f t="shared" si="446"/>
        <v>0</v>
      </c>
      <c r="CI173" s="371">
        <f t="shared" si="446"/>
        <v>0</v>
      </c>
      <c r="CJ173" s="371">
        <f t="shared" si="446"/>
        <v>0</v>
      </c>
      <c r="CK173" s="371">
        <f t="shared" si="446"/>
        <v>0</v>
      </c>
      <c r="CL173" s="371">
        <f t="shared" si="446"/>
        <v>0</v>
      </c>
      <c r="CM173" s="371">
        <f t="shared" si="446"/>
        <v>0</v>
      </c>
      <c r="CN173" s="371">
        <f t="shared" si="446"/>
        <v>0</v>
      </c>
      <c r="CO173" s="371">
        <f t="shared" si="446"/>
        <v>0</v>
      </c>
      <c r="CP173" s="371">
        <f t="shared" si="446"/>
        <v>0</v>
      </c>
      <c r="CQ173" s="371">
        <f t="shared" si="446"/>
        <v>0</v>
      </c>
      <c r="CR173" s="371">
        <f t="shared" si="446"/>
        <v>0</v>
      </c>
      <c r="CS173" s="371">
        <f t="shared" si="446"/>
        <v>0</v>
      </c>
      <c r="CT173" s="371">
        <f t="shared" si="446"/>
        <v>0</v>
      </c>
      <c r="CU173" s="371">
        <f t="shared" si="446"/>
        <v>0</v>
      </c>
      <c r="CV173" s="371">
        <f t="shared" si="446"/>
        <v>0</v>
      </c>
      <c r="CW173" s="371">
        <f t="shared" si="446"/>
        <v>0</v>
      </c>
      <c r="CX173" s="371">
        <f t="shared" si="446"/>
        <v>0</v>
      </c>
      <c r="CY173" s="371">
        <f t="shared" si="446"/>
        <v>0</v>
      </c>
      <c r="CZ173" s="371">
        <f t="shared" si="446"/>
        <v>0</v>
      </c>
      <c r="DA173" s="371">
        <f t="shared" si="446"/>
        <v>0</v>
      </c>
      <c r="DB173" s="371">
        <f t="shared" si="446"/>
        <v>0</v>
      </c>
      <c r="DC173" s="371">
        <f t="shared" si="446"/>
        <v>0</v>
      </c>
      <c r="DD173" s="371">
        <f t="shared" si="446"/>
        <v>0</v>
      </c>
      <c r="DE173" s="371">
        <f t="shared" si="446"/>
        <v>0</v>
      </c>
      <c r="DF173" s="371">
        <f t="shared" si="446"/>
        <v>0</v>
      </c>
      <c r="DG173" s="371">
        <f t="shared" si="446"/>
        <v>0</v>
      </c>
      <c r="DH173" s="371">
        <f t="shared" si="446"/>
        <v>0</v>
      </c>
      <c r="DI173" s="371">
        <f t="shared" si="446"/>
        <v>0</v>
      </c>
      <c r="DJ173" s="371">
        <f t="shared" si="446"/>
        <v>0</v>
      </c>
      <c r="DK173" s="371"/>
      <c r="DL173" s="371"/>
      <c r="DM173" s="371"/>
    </row>
    <row r="174" spans="1:117" outlineLevel="1">
      <c r="A174" s="827"/>
      <c r="B174" s="362">
        <f t="shared" si="377"/>
        <v>0</v>
      </c>
      <c r="C174" s="362">
        <f t="shared" si="378"/>
        <v>0</v>
      </c>
      <c r="D174" s="362">
        <f t="shared" si="379"/>
        <v>0</v>
      </c>
      <c r="E174" s="369">
        <f t="shared" ref="E174:J174" si="447">E54</f>
        <v>0</v>
      </c>
      <c r="F174" s="369">
        <f t="shared" si="447"/>
        <v>0</v>
      </c>
      <c r="G174" s="369">
        <f t="shared" si="447"/>
        <v>0</v>
      </c>
      <c r="H174" s="531">
        <f t="shared" si="447"/>
        <v>0</v>
      </c>
      <c r="I174" s="531">
        <f t="shared" si="447"/>
        <v>0</v>
      </c>
      <c r="J174" s="531">
        <f t="shared" si="447"/>
        <v>0</v>
      </c>
      <c r="K174" s="532"/>
      <c r="L174" s="532"/>
      <c r="N174" s="371">
        <f t="shared" si="381"/>
        <v>0</v>
      </c>
      <c r="O174" s="371">
        <f t="shared" si="381"/>
        <v>0</v>
      </c>
      <c r="P174" s="371">
        <f t="shared" si="381"/>
        <v>0</v>
      </c>
      <c r="Q174" s="371">
        <f t="shared" si="382"/>
        <v>0</v>
      </c>
      <c r="R174" s="371">
        <f t="shared" si="383"/>
        <v>0</v>
      </c>
      <c r="S174" s="371">
        <f t="shared" si="384"/>
        <v>0</v>
      </c>
      <c r="T174" s="371">
        <f t="shared" si="385"/>
        <v>0</v>
      </c>
      <c r="U174" s="371">
        <f t="shared" si="386"/>
        <v>0</v>
      </c>
      <c r="V174" s="371">
        <f t="shared" si="387"/>
        <v>0</v>
      </c>
      <c r="W174" s="371">
        <f t="shared" si="388"/>
        <v>0</v>
      </c>
      <c r="X174" s="371">
        <f t="shared" si="389"/>
        <v>0</v>
      </c>
      <c r="Y174" s="371">
        <f t="shared" si="390"/>
        <v>0</v>
      </c>
      <c r="Z174" s="371">
        <f t="shared" si="391"/>
        <v>0</v>
      </c>
      <c r="AA174" s="371">
        <f t="shared" si="392"/>
        <v>0</v>
      </c>
      <c r="AB174" s="371">
        <f t="shared" si="393"/>
        <v>0</v>
      </c>
      <c r="AC174" s="371">
        <f t="shared" si="394"/>
        <v>0</v>
      </c>
      <c r="AD174" s="371">
        <f t="shared" si="395"/>
        <v>0</v>
      </c>
      <c r="AE174" s="371">
        <f t="shared" si="396"/>
        <v>0</v>
      </c>
      <c r="AF174" s="371">
        <f t="shared" si="397"/>
        <v>0</v>
      </c>
      <c r="AG174" s="371">
        <f t="shared" si="398"/>
        <v>0</v>
      </c>
      <c r="AH174" s="371">
        <f t="shared" si="399"/>
        <v>0</v>
      </c>
      <c r="AI174" s="371">
        <f t="shared" si="400"/>
        <v>0</v>
      </c>
      <c r="AJ174" s="371">
        <f t="shared" si="401"/>
        <v>0</v>
      </c>
      <c r="AK174" s="371">
        <f t="shared" si="402"/>
        <v>0</v>
      </c>
      <c r="AL174" s="371">
        <f t="shared" si="403"/>
        <v>0</v>
      </c>
      <c r="AM174" s="371">
        <f t="shared" si="404"/>
        <v>0</v>
      </c>
      <c r="AN174" s="371">
        <f t="shared" si="405"/>
        <v>0</v>
      </c>
      <c r="AO174" s="371">
        <f t="shared" si="406"/>
        <v>0</v>
      </c>
      <c r="AP174" s="371">
        <f t="shared" si="407"/>
        <v>0</v>
      </c>
      <c r="AQ174" s="371">
        <f t="shared" si="408"/>
        <v>0</v>
      </c>
      <c r="AR174" s="371">
        <f t="shared" si="409"/>
        <v>0</v>
      </c>
      <c r="AS174" s="371">
        <f t="shared" si="410"/>
        <v>0</v>
      </c>
      <c r="AT174" s="371">
        <f t="shared" si="411"/>
        <v>0</v>
      </c>
      <c r="AU174" s="371">
        <f t="shared" si="412"/>
        <v>0</v>
      </c>
      <c r="AV174" s="371">
        <f t="shared" si="413"/>
        <v>0</v>
      </c>
      <c r="AW174" s="371">
        <f t="shared" si="414"/>
        <v>0</v>
      </c>
      <c r="AX174" s="371">
        <f t="shared" si="415"/>
        <v>0</v>
      </c>
      <c r="AY174" s="371">
        <f t="shared" si="416"/>
        <v>0</v>
      </c>
      <c r="AZ174" s="371">
        <f t="shared" si="417"/>
        <v>0</v>
      </c>
      <c r="BA174" s="371">
        <f t="shared" si="418"/>
        <v>0</v>
      </c>
      <c r="BB174" s="371">
        <f t="shared" si="419"/>
        <v>0</v>
      </c>
      <c r="BC174" s="371">
        <f t="shared" si="420"/>
        <v>0</v>
      </c>
      <c r="BD174" s="371">
        <f t="shared" si="421"/>
        <v>0</v>
      </c>
      <c r="BE174" s="371">
        <f t="shared" si="422"/>
        <v>0</v>
      </c>
      <c r="BF174" s="371">
        <f t="shared" si="423"/>
        <v>0</v>
      </c>
      <c r="BG174" s="371">
        <f t="shared" si="424"/>
        <v>0</v>
      </c>
      <c r="BH174" s="371">
        <f t="shared" si="425"/>
        <v>0</v>
      </c>
      <c r="BI174" s="371">
        <f t="shared" si="426"/>
        <v>0</v>
      </c>
      <c r="BJ174" s="371">
        <f t="shared" si="427"/>
        <v>0</v>
      </c>
      <c r="BK174" s="371">
        <f t="shared" si="428"/>
        <v>0</v>
      </c>
      <c r="BL174" s="371">
        <f t="shared" si="429"/>
        <v>0</v>
      </c>
      <c r="BM174" s="371">
        <f t="shared" si="430"/>
        <v>0</v>
      </c>
      <c r="BN174" s="371">
        <f t="shared" si="431"/>
        <v>0</v>
      </c>
      <c r="BO174" s="371">
        <f t="shared" si="432"/>
        <v>0</v>
      </c>
      <c r="BP174" s="371">
        <f t="shared" si="433"/>
        <v>0</v>
      </c>
      <c r="BQ174" s="371">
        <f t="shared" si="434"/>
        <v>0</v>
      </c>
      <c r="BR174" s="371">
        <f t="shared" si="435"/>
        <v>0</v>
      </c>
      <c r="BS174" s="371">
        <f t="shared" si="436"/>
        <v>0</v>
      </c>
      <c r="BT174" s="371">
        <f t="shared" si="437"/>
        <v>0</v>
      </c>
      <c r="BU174" s="371">
        <f t="shared" ref="BU174:DJ174" si="448">BU54-BT54</f>
        <v>0</v>
      </c>
      <c r="BV174" s="371">
        <f t="shared" si="448"/>
        <v>0</v>
      </c>
      <c r="BW174" s="371">
        <f t="shared" si="448"/>
        <v>0</v>
      </c>
      <c r="BX174" s="371">
        <f t="shared" si="448"/>
        <v>0</v>
      </c>
      <c r="BY174" s="371">
        <f t="shared" si="448"/>
        <v>0</v>
      </c>
      <c r="BZ174" s="371">
        <f t="shared" si="448"/>
        <v>0</v>
      </c>
      <c r="CA174" s="371">
        <f t="shared" si="448"/>
        <v>0</v>
      </c>
      <c r="CB174" s="371">
        <f t="shared" si="448"/>
        <v>0</v>
      </c>
      <c r="CC174" s="371">
        <f t="shared" si="448"/>
        <v>0</v>
      </c>
      <c r="CD174" s="371">
        <f t="shared" si="448"/>
        <v>0</v>
      </c>
      <c r="CE174" s="371">
        <f t="shared" si="448"/>
        <v>0</v>
      </c>
      <c r="CF174" s="371">
        <f t="shared" si="448"/>
        <v>0</v>
      </c>
      <c r="CG174" s="371">
        <f t="shared" si="448"/>
        <v>0</v>
      </c>
      <c r="CH174" s="371">
        <f t="shared" si="448"/>
        <v>0</v>
      </c>
      <c r="CI174" s="371">
        <f t="shared" si="448"/>
        <v>0</v>
      </c>
      <c r="CJ174" s="371">
        <f t="shared" si="448"/>
        <v>0</v>
      </c>
      <c r="CK174" s="371">
        <f t="shared" si="448"/>
        <v>0</v>
      </c>
      <c r="CL174" s="371">
        <f t="shared" si="448"/>
        <v>0</v>
      </c>
      <c r="CM174" s="371">
        <f t="shared" si="448"/>
        <v>0</v>
      </c>
      <c r="CN174" s="371">
        <f t="shared" si="448"/>
        <v>0</v>
      </c>
      <c r="CO174" s="371">
        <f t="shared" si="448"/>
        <v>0</v>
      </c>
      <c r="CP174" s="371">
        <f t="shared" si="448"/>
        <v>0</v>
      </c>
      <c r="CQ174" s="371">
        <f t="shared" si="448"/>
        <v>0</v>
      </c>
      <c r="CR174" s="371">
        <f t="shared" si="448"/>
        <v>0</v>
      </c>
      <c r="CS174" s="371">
        <f t="shared" si="448"/>
        <v>0</v>
      </c>
      <c r="CT174" s="371">
        <f t="shared" si="448"/>
        <v>0</v>
      </c>
      <c r="CU174" s="371">
        <f t="shared" si="448"/>
        <v>0</v>
      </c>
      <c r="CV174" s="371">
        <f t="shared" si="448"/>
        <v>0</v>
      </c>
      <c r="CW174" s="371">
        <f t="shared" si="448"/>
        <v>0</v>
      </c>
      <c r="CX174" s="371">
        <f t="shared" si="448"/>
        <v>0</v>
      </c>
      <c r="CY174" s="371">
        <f t="shared" si="448"/>
        <v>0</v>
      </c>
      <c r="CZ174" s="371">
        <f t="shared" si="448"/>
        <v>0</v>
      </c>
      <c r="DA174" s="371">
        <f t="shared" si="448"/>
        <v>0</v>
      </c>
      <c r="DB174" s="371">
        <f t="shared" si="448"/>
        <v>0</v>
      </c>
      <c r="DC174" s="371">
        <f t="shared" si="448"/>
        <v>0</v>
      </c>
      <c r="DD174" s="371">
        <f t="shared" si="448"/>
        <v>0</v>
      </c>
      <c r="DE174" s="371">
        <f t="shared" si="448"/>
        <v>0</v>
      </c>
      <c r="DF174" s="371">
        <f t="shared" si="448"/>
        <v>0</v>
      </c>
      <c r="DG174" s="371">
        <f t="shared" si="448"/>
        <v>0</v>
      </c>
      <c r="DH174" s="371">
        <f t="shared" si="448"/>
        <v>0</v>
      </c>
      <c r="DI174" s="371">
        <f t="shared" si="448"/>
        <v>0</v>
      </c>
      <c r="DJ174" s="371">
        <f t="shared" si="448"/>
        <v>0</v>
      </c>
      <c r="DK174" s="371"/>
      <c r="DL174" s="371"/>
      <c r="DM174" s="371"/>
    </row>
    <row r="175" spans="1:117" outlineLevel="1">
      <c r="A175" s="827"/>
      <c r="B175" s="362">
        <f t="shared" si="377"/>
        <v>0</v>
      </c>
      <c r="C175" s="362">
        <f t="shared" si="378"/>
        <v>0</v>
      </c>
      <c r="D175" s="362">
        <f t="shared" si="379"/>
        <v>0</v>
      </c>
      <c r="E175" s="369">
        <f t="shared" ref="E175:J175" si="449">E55</f>
        <v>0</v>
      </c>
      <c r="F175" s="369">
        <f t="shared" si="449"/>
        <v>0</v>
      </c>
      <c r="G175" s="369">
        <f t="shared" si="449"/>
        <v>0</v>
      </c>
      <c r="H175" s="531">
        <f t="shared" si="449"/>
        <v>0</v>
      </c>
      <c r="I175" s="531">
        <f t="shared" si="449"/>
        <v>0</v>
      </c>
      <c r="J175" s="531">
        <f t="shared" si="449"/>
        <v>0</v>
      </c>
      <c r="K175" s="532"/>
      <c r="L175" s="532"/>
      <c r="N175" s="371">
        <f t="shared" si="381"/>
        <v>0</v>
      </c>
      <c r="O175" s="371">
        <f t="shared" si="381"/>
        <v>0</v>
      </c>
      <c r="P175" s="371">
        <f t="shared" si="381"/>
        <v>0</v>
      </c>
      <c r="Q175" s="371">
        <f t="shared" si="382"/>
        <v>0</v>
      </c>
      <c r="R175" s="371">
        <f t="shared" si="383"/>
        <v>0</v>
      </c>
      <c r="S175" s="371">
        <f t="shared" si="384"/>
        <v>0</v>
      </c>
      <c r="T175" s="371">
        <f t="shared" si="385"/>
        <v>0</v>
      </c>
      <c r="U175" s="371">
        <f t="shared" si="386"/>
        <v>0</v>
      </c>
      <c r="V175" s="371">
        <f t="shared" si="387"/>
        <v>0</v>
      </c>
      <c r="W175" s="371">
        <f t="shared" si="388"/>
        <v>0</v>
      </c>
      <c r="X175" s="371">
        <f t="shared" si="389"/>
        <v>0</v>
      </c>
      <c r="Y175" s="371">
        <f t="shared" si="390"/>
        <v>0</v>
      </c>
      <c r="Z175" s="371">
        <f t="shared" si="391"/>
        <v>0</v>
      </c>
      <c r="AA175" s="371">
        <f t="shared" si="392"/>
        <v>0</v>
      </c>
      <c r="AB175" s="371">
        <f t="shared" si="393"/>
        <v>0</v>
      </c>
      <c r="AC175" s="371">
        <f t="shared" si="394"/>
        <v>0</v>
      </c>
      <c r="AD175" s="371">
        <f t="shared" si="395"/>
        <v>0</v>
      </c>
      <c r="AE175" s="371">
        <f t="shared" si="396"/>
        <v>0</v>
      </c>
      <c r="AF175" s="371">
        <f t="shared" si="397"/>
        <v>0</v>
      </c>
      <c r="AG175" s="371">
        <f t="shared" si="398"/>
        <v>0</v>
      </c>
      <c r="AH175" s="371">
        <f t="shared" si="399"/>
        <v>0</v>
      </c>
      <c r="AI175" s="371">
        <f t="shared" si="400"/>
        <v>0</v>
      </c>
      <c r="AJ175" s="371">
        <f t="shared" si="401"/>
        <v>0</v>
      </c>
      <c r="AK175" s="371">
        <f t="shared" si="402"/>
        <v>0</v>
      </c>
      <c r="AL175" s="371">
        <f t="shared" si="403"/>
        <v>0</v>
      </c>
      <c r="AM175" s="371">
        <f t="shared" si="404"/>
        <v>0</v>
      </c>
      <c r="AN175" s="371">
        <f t="shared" si="405"/>
        <v>0</v>
      </c>
      <c r="AO175" s="371">
        <f t="shared" si="406"/>
        <v>0</v>
      </c>
      <c r="AP175" s="371">
        <f t="shared" si="407"/>
        <v>0</v>
      </c>
      <c r="AQ175" s="371">
        <f t="shared" si="408"/>
        <v>0</v>
      </c>
      <c r="AR175" s="371">
        <f t="shared" si="409"/>
        <v>0</v>
      </c>
      <c r="AS175" s="371">
        <f t="shared" si="410"/>
        <v>0</v>
      </c>
      <c r="AT175" s="371">
        <f t="shared" si="411"/>
        <v>0</v>
      </c>
      <c r="AU175" s="371">
        <f t="shared" si="412"/>
        <v>0</v>
      </c>
      <c r="AV175" s="371">
        <f t="shared" si="413"/>
        <v>0</v>
      </c>
      <c r="AW175" s="371">
        <f t="shared" si="414"/>
        <v>0</v>
      </c>
      <c r="AX175" s="371">
        <f t="shared" si="415"/>
        <v>0</v>
      </c>
      <c r="AY175" s="371">
        <f t="shared" si="416"/>
        <v>0</v>
      </c>
      <c r="AZ175" s="371">
        <f t="shared" si="417"/>
        <v>0</v>
      </c>
      <c r="BA175" s="371">
        <f t="shared" si="418"/>
        <v>0</v>
      </c>
      <c r="BB175" s="371">
        <f t="shared" si="419"/>
        <v>0</v>
      </c>
      <c r="BC175" s="371">
        <f t="shared" si="420"/>
        <v>0</v>
      </c>
      <c r="BD175" s="371">
        <f t="shared" si="421"/>
        <v>0</v>
      </c>
      <c r="BE175" s="371">
        <f t="shared" si="422"/>
        <v>0</v>
      </c>
      <c r="BF175" s="371">
        <f t="shared" si="423"/>
        <v>0</v>
      </c>
      <c r="BG175" s="371">
        <f t="shared" si="424"/>
        <v>0</v>
      </c>
      <c r="BH175" s="371">
        <f t="shared" si="425"/>
        <v>0</v>
      </c>
      <c r="BI175" s="371">
        <f t="shared" si="426"/>
        <v>0</v>
      </c>
      <c r="BJ175" s="371">
        <f t="shared" si="427"/>
        <v>0</v>
      </c>
      <c r="BK175" s="371">
        <f t="shared" si="428"/>
        <v>0</v>
      </c>
      <c r="BL175" s="371">
        <f t="shared" si="429"/>
        <v>0</v>
      </c>
      <c r="BM175" s="371">
        <f t="shared" si="430"/>
        <v>0</v>
      </c>
      <c r="BN175" s="371">
        <f t="shared" si="431"/>
        <v>0</v>
      </c>
      <c r="BO175" s="371">
        <f t="shared" si="432"/>
        <v>0</v>
      </c>
      <c r="BP175" s="371">
        <f t="shared" si="433"/>
        <v>0</v>
      </c>
      <c r="BQ175" s="371">
        <f t="shared" si="434"/>
        <v>0</v>
      </c>
      <c r="BR175" s="371">
        <f t="shared" si="435"/>
        <v>0</v>
      </c>
      <c r="BS175" s="371">
        <f t="shared" si="436"/>
        <v>0</v>
      </c>
      <c r="BT175" s="371">
        <f t="shared" si="437"/>
        <v>0</v>
      </c>
      <c r="BU175" s="371">
        <f t="shared" ref="BU175:DJ175" si="450">BU55-BT55</f>
        <v>0</v>
      </c>
      <c r="BV175" s="371">
        <f t="shared" si="450"/>
        <v>0</v>
      </c>
      <c r="BW175" s="371">
        <f t="shared" si="450"/>
        <v>0</v>
      </c>
      <c r="BX175" s="371">
        <f t="shared" si="450"/>
        <v>0</v>
      </c>
      <c r="BY175" s="371">
        <f t="shared" si="450"/>
        <v>0</v>
      </c>
      <c r="BZ175" s="371">
        <f t="shared" si="450"/>
        <v>0</v>
      </c>
      <c r="CA175" s="371">
        <f t="shared" si="450"/>
        <v>0</v>
      </c>
      <c r="CB175" s="371">
        <f t="shared" si="450"/>
        <v>0</v>
      </c>
      <c r="CC175" s="371">
        <f t="shared" si="450"/>
        <v>0</v>
      </c>
      <c r="CD175" s="371">
        <f t="shared" si="450"/>
        <v>0</v>
      </c>
      <c r="CE175" s="371">
        <f t="shared" si="450"/>
        <v>0</v>
      </c>
      <c r="CF175" s="371">
        <f t="shared" si="450"/>
        <v>0</v>
      </c>
      <c r="CG175" s="371">
        <f t="shared" si="450"/>
        <v>0</v>
      </c>
      <c r="CH175" s="371">
        <f t="shared" si="450"/>
        <v>0</v>
      </c>
      <c r="CI175" s="371">
        <f t="shared" si="450"/>
        <v>0</v>
      </c>
      <c r="CJ175" s="371">
        <f t="shared" si="450"/>
        <v>0</v>
      </c>
      <c r="CK175" s="371">
        <f t="shared" si="450"/>
        <v>0</v>
      </c>
      <c r="CL175" s="371">
        <f t="shared" si="450"/>
        <v>0</v>
      </c>
      <c r="CM175" s="371">
        <f t="shared" si="450"/>
        <v>0</v>
      </c>
      <c r="CN175" s="371">
        <f t="shared" si="450"/>
        <v>0</v>
      </c>
      <c r="CO175" s="371">
        <f t="shared" si="450"/>
        <v>0</v>
      </c>
      <c r="CP175" s="371">
        <f t="shared" si="450"/>
        <v>0</v>
      </c>
      <c r="CQ175" s="371">
        <f t="shared" si="450"/>
        <v>0</v>
      </c>
      <c r="CR175" s="371">
        <f t="shared" si="450"/>
        <v>0</v>
      </c>
      <c r="CS175" s="371">
        <f t="shared" si="450"/>
        <v>0</v>
      </c>
      <c r="CT175" s="371">
        <f t="shared" si="450"/>
        <v>0</v>
      </c>
      <c r="CU175" s="371">
        <f t="shared" si="450"/>
        <v>0</v>
      </c>
      <c r="CV175" s="371">
        <f t="shared" si="450"/>
        <v>0</v>
      </c>
      <c r="CW175" s="371">
        <f t="shared" si="450"/>
        <v>0</v>
      </c>
      <c r="CX175" s="371">
        <f t="shared" si="450"/>
        <v>0</v>
      </c>
      <c r="CY175" s="371">
        <f t="shared" si="450"/>
        <v>0</v>
      </c>
      <c r="CZ175" s="371">
        <f t="shared" si="450"/>
        <v>0</v>
      </c>
      <c r="DA175" s="371">
        <f t="shared" si="450"/>
        <v>0</v>
      </c>
      <c r="DB175" s="371">
        <f t="shared" si="450"/>
        <v>0</v>
      </c>
      <c r="DC175" s="371">
        <f t="shared" si="450"/>
        <v>0</v>
      </c>
      <c r="DD175" s="371">
        <f t="shared" si="450"/>
        <v>0</v>
      </c>
      <c r="DE175" s="371">
        <f t="shared" si="450"/>
        <v>0</v>
      </c>
      <c r="DF175" s="371">
        <f t="shared" si="450"/>
        <v>0</v>
      </c>
      <c r="DG175" s="371">
        <f t="shared" si="450"/>
        <v>0</v>
      </c>
      <c r="DH175" s="371">
        <f t="shared" si="450"/>
        <v>0</v>
      </c>
      <c r="DI175" s="371">
        <f t="shared" si="450"/>
        <v>0</v>
      </c>
      <c r="DJ175" s="371">
        <f t="shared" si="450"/>
        <v>0</v>
      </c>
      <c r="DK175" s="371"/>
      <c r="DL175" s="371"/>
      <c r="DM175" s="371"/>
    </row>
    <row r="176" spans="1:117" outlineLevel="1">
      <c r="A176" s="827"/>
      <c r="B176" s="362">
        <f t="shared" si="377"/>
        <v>0</v>
      </c>
      <c r="C176" s="362">
        <f t="shared" si="378"/>
        <v>0</v>
      </c>
      <c r="D176" s="362">
        <f t="shared" si="379"/>
        <v>0</v>
      </c>
      <c r="E176" s="369">
        <f t="shared" ref="E176:J176" si="451">E56</f>
        <v>0</v>
      </c>
      <c r="F176" s="369">
        <f t="shared" si="451"/>
        <v>0</v>
      </c>
      <c r="G176" s="369">
        <f t="shared" si="451"/>
        <v>0</v>
      </c>
      <c r="H176" s="531">
        <f t="shared" si="451"/>
        <v>0</v>
      </c>
      <c r="I176" s="531">
        <f t="shared" si="451"/>
        <v>0</v>
      </c>
      <c r="J176" s="531">
        <f t="shared" si="451"/>
        <v>0</v>
      </c>
      <c r="K176" s="532"/>
      <c r="L176" s="532"/>
      <c r="N176" s="371">
        <f t="shared" si="381"/>
        <v>0</v>
      </c>
      <c r="O176" s="371">
        <f t="shared" si="381"/>
        <v>0</v>
      </c>
      <c r="P176" s="371">
        <f t="shared" si="381"/>
        <v>0</v>
      </c>
      <c r="Q176" s="371">
        <f t="shared" si="382"/>
        <v>0</v>
      </c>
      <c r="R176" s="371">
        <f t="shared" si="383"/>
        <v>0</v>
      </c>
      <c r="S176" s="371">
        <f t="shared" si="384"/>
        <v>0</v>
      </c>
      <c r="T176" s="371">
        <f t="shared" si="385"/>
        <v>0</v>
      </c>
      <c r="U176" s="371">
        <f t="shared" si="386"/>
        <v>0</v>
      </c>
      <c r="V176" s="371">
        <f t="shared" si="387"/>
        <v>0</v>
      </c>
      <c r="W176" s="371">
        <f t="shared" si="388"/>
        <v>0</v>
      </c>
      <c r="X176" s="371">
        <f t="shared" si="389"/>
        <v>0</v>
      </c>
      <c r="Y176" s="371">
        <f t="shared" si="390"/>
        <v>0</v>
      </c>
      <c r="Z176" s="371">
        <f t="shared" si="391"/>
        <v>0</v>
      </c>
      <c r="AA176" s="371">
        <f t="shared" si="392"/>
        <v>0</v>
      </c>
      <c r="AB176" s="371">
        <f t="shared" si="393"/>
        <v>0</v>
      </c>
      <c r="AC176" s="371">
        <f t="shared" si="394"/>
        <v>0</v>
      </c>
      <c r="AD176" s="371">
        <f t="shared" si="395"/>
        <v>0</v>
      </c>
      <c r="AE176" s="371">
        <f t="shared" si="396"/>
        <v>0</v>
      </c>
      <c r="AF176" s="371">
        <f t="shared" si="397"/>
        <v>0</v>
      </c>
      <c r="AG176" s="371">
        <f t="shared" si="398"/>
        <v>0</v>
      </c>
      <c r="AH176" s="371">
        <f t="shared" si="399"/>
        <v>0</v>
      </c>
      <c r="AI176" s="371">
        <f t="shared" si="400"/>
        <v>0</v>
      </c>
      <c r="AJ176" s="371">
        <f t="shared" si="401"/>
        <v>0</v>
      </c>
      <c r="AK176" s="371">
        <f t="shared" si="402"/>
        <v>0</v>
      </c>
      <c r="AL176" s="371">
        <f t="shared" si="403"/>
        <v>0</v>
      </c>
      <c r="AM176" s="371">
        <f t="shared" si="404"/>
        <v>0</v>
      </c>
      <c r="AN176" s="371">
        <f t="shared" si="405"/>
        <v>0</v>
      </c>
      <c r="AO176" s="371">
        <f t="shared" si="406"/>
        <v>0</v>
      </c>
      <c r="AP176" s="371">
        <f t="shared" si="407"/>
        <v>0</v>
      </c>
      <c r="AQ176" s="371">
        <f t="shared" si="408"/>
        <v>0</v>
      </c>
      <c r="AR176" s="371">
        <f t="shared" si="409"/>
        <v>0</v>
      </c>
      <c r="AS176" s="371">
        <f t="shared" si="410"/>
        <v>0</v>
      </c>
      <c r="AT176" s="371">
        <f t="shared" si="411"/>
        <v>0</v>
      </c>
      <c r="AU176" s="371">
        <f t="shared" si="412"/>
        <v>0</v>
      </c>
      <c r="AV176" s="371">
        <f t="shared" si="413"/>
        <v>0</v>
      </c>
      <c r="AW176" s="371">
        <f t="shared" si="414"/>
        <v>0</v>
      </c>
      <c r="AX176" s="371">
        <f t="shared" si="415"/>
        <v>0</v>
      </c>
      <c r="AY176" s="371">
        <f t="shared" si="416"/>
        <v>0</v>
      </c>
      <c r="AZ176" s="371">
        <f t="shared" si="417"/>
        <v>0</v>
      </c>
      <c r="BA176" s="371">
        <f t="shared" si="418"/>
        <v>0</v>
      </c>
      <c r="BB176" s="371">
        <f t="shared" si="419"/>
        <v>0</v>
      </c>
      <c r="BC176" s="371">
        <f t="shared" si="420"/>
        <v>0</v>
      </c>
      <c r="BD176" s="371">
        <f t="shared" si="421"/>
        <v>0</v>
      </c>
      <c r="BE176" s="371">
        <f t="shared" si="422"/>
        <v>0</v>
      </c>
      <c r="BF176" s="371">
        <f t="shared" si="423"/>
        <v>0</v>
      </c>
      <c r="BG176" s="371">
        <f t="shared" si="424"/>
        <v>0</v>
      </c>
      <c r="BH176" s="371">
        <f t="shared" si="425"/>
        <v>0</v>
      </c>
      <c r="BI176" s="371">
        <f t="shared" si="426"/>
        <v>0</v>
      </c>
      <c r="BJ176" s="371">
        <f t="shared" si="427"/>
        <v>0</v>
      </c>
      <c r="BK176" s="371">
        <f t="shared" si="428"/>
        <v>0</v>
      </c>
      <c r="BL176" s="371">
        <f t="shared" si="429"/>
        <v>0</v>
      </c>
      <c r="BM176" s="371">
        <f t="shared" si="430"/>
        <v>0</v>
      </c>
      <c r="BN176" s="371">
        <f t="shared" si="431"/>
        <v>0</v>
      </c>
      <c r="BO176" s="371">
        <f t="shared" si="432"/>
        <v>0</v>
      </c>
      <c r="BP176" s="371">
        <f t="shared" si="433"/>
        <v>0</v>
      </c>
      <c r="BQ176" s="371">
        <f t="shared" si="434"/>
        <v>0</v>
      </c>
      <c r="BR176" s="371">
        <f t="shared" si="435"/>
        <v>0</v>
      </c>
      <c r="BS176" s="371">
        <f t="shared" si="436"/>
        <v>0</v>
      </c>
      <c r="BT176" s="371">
        <f t="shared" si="437"/>
        <v>0</v>
      </c>
      <c r="BU176" s="371">
        <f t="shared" ref="BU176:DJ176" si="452">BU56-BT56</f>
        <v>0</v>
      </c>
      <c r="BV176" s="371">
        <f t="shared" si="452"/>
        <v>0</v>
      </c>
      <c r="BW176" s="371">
        <f t="shared" si="452"/>
        <v>0</v>
      </c>
      <c r="BX176" s="371">
        <f t="shared" si="452"/>
        <v>0</v>
      </c>
      <c r="BY176" s="371">
        <f t="shared" si="452"/>
        <v>0</v>
      </c>
      <c r="BZ176" s="371">
        <f t="shared" si="452"/>
        <v>0</v>
      </c>
      <c r="CA176" s="371">
        <f t="shared" si="452"/>
        <v>0</v>
      </c>
      <c r="CB176" s="371">
        <f t="shared" si="452"/>
        <v>0</v>
      </c>
      <c r="CC176" s="371">
        <f t="shared" si="452"/>
        <v>0</v>
      </c>
      <c r="CD176" s="371">
        <f t="shared" si="452"/>
        <v>0</v>
      </c>
      <c r="CE176" s="371">
        <f t="shared" si="452"/>
        <v>0</v>
      </c>
      <c r="CF176" s="371">
        <f t="shared" si="452"/>
        <v>0</v>
      </c>
      <c r="CG176" s="371">
        <f t="shared" si="452"/>
        <v>0</v>
      </c>
      <c r="CH176" s="371">
        <f t="shared" si="452"/>
        <v>0</v>
      </c>
      <c r="CI176" s="371">
        <f t="shared" si="452"/>
        <v>0</v>
      </c>
      <c r="CJ176" s="371">
        <f t="shared" si="452"/>
        <v>0</v>
      </c>
      <c r="CK176" s="371">
        <f t="shared" si="452"/>
        <v>0</v>
      </c>
      <c r="CL176" s="371">
        <f t="shared" si="452"/>
        <v>0</v>
      </c>
      <c r="CM176" s="371">
        <f t="shared" si="452"/>
        <v>0</v>
      </c>
      <c r="CN176" s="371">
        <f t="shared" si="452"/>
        <v>0</v>
      </c>
      <c r="CO176" s="371">
        <f t="shared" si="452"/>
        <v>0</v>
      </c>
      <c r="CP176" s="371">
        <f t="shared" si="452"/>
        <v>0</v>
      </c>
      <c r="CQ176" s="371">
        <f t="shared" si="452"/>
        <v>0</v>
      </c>
      <c r="CR176" s="371">
        <f t="shared" si="452"/>
        <v>0</v>
      </c>
      <c r="CS176" s="371">
        <f t="shared" si="452"/>
        <v>0</v>
      </c>
      <c r="CT176" s="371">
        <f t="shared" si="452"/>
        <v>0</v>
      </c>
      <c r="CU176" s="371">
        <f t="shared" si="452"/>
        <v>0</v>
      </c>
      <c r="CV176" s="371">
        <f t="shared" si="452"/>
        <v>0</v>
      </c>
      <c r="CW176" s="371">
        <f t="shared" si="452"/>
        <v>0</v>
      </c>
      <c r="CX176" s="371">
        <f t="shared" si="452"/>
        <v>0</v>
      </c>
      <c r="CY176" s="371">
        <f t="shared" si="452"/>
        <v>0</v>
      </c>
      <c r="CZ176" s="371">
        <f t="shared" si="452"/>
        <v>0</v>
      </c>
      <c r="DA176" s="371">
        <f t="shared" si="452"/>
        <v>0</v>
      </c>
      <c r="DB176" s="371">
        <f t="shared" si="452"/>
        <v>0</v>
      </c>
      <c r="DC176" s="371">
        <f t="shared" si="452"/>
        <v>0</v>
      </c>
      <c r="DD176" s="371">
        <f t="shared" si="452"/>
        <v>0</v>
      </c>
      <c r="DE176" s="371">
        <f t="shared" si="452"/>
        <v>0</v>
      </c>
      <c r="DF176" s="371">
        <f t="shared" si="452"/>
        <v>0</v>
      </c>
      <c r="DG176" s="371">
        <f t="shared" si="452"/>
        <v>0</v>
      </c>
      <c r="DH176" s="371">
        <f t="shared" si="452"/>
        <v>0</v>
      </c>
      <c r="DI176" s="371">
        <f t="shared" si="452"/>
        <v>0</v>
      </c>
      <c r="DJ176" s="371">
        <f t="shared" si="452"/>
        <v>0</v>
      </c>
      <c r="DK176" s="371"/>
      <c r="DL176" s="371"/>
      <c r="DM176" s="371"/>
    </row>
    <row r="177" spans="1:117" outlineLevel="1">
      <c r="A177" s="827"/>
      <c r="B177" s="362">
        <f t="shared" si="377"/>
        <v>0</v>
      </c>
      <c r="C177" s="362">
        <f t="shared" si="378"/>
        <v>0</v>
      </c>
      <c r="D177" s="362">
        <f t="shared" si="379"/>
        <v>0</v>
      </c>
      <c r="E177" s="369">
        <f t="shared" ref="E177:J177" si="453">E57</f>
        <v>0</v>
      </c>
      <c r="F177" s="369">
        <f t="shared" si="453"/>
        <v>0</v>
      </c>
      <c r="G177" s="369">
        <f t="shared" si="453"/>
        <v>0</v>
      </c>
      <c r="H177" s="531">
        <f t="shared" si="453"/>
        <v>0</v>
      </c>
      <c r="I177" s="531">
        <f t="shared" si="453"/>
        <v>0</v>
      </c>
      <c r="J177" s="531">
        <f t="shared" si="453"/>
        <v>0</v>
      </c>
      <c r="K177" s="532"/>
      <c r="L177" s="532"/>
      <c r="N177" s="371">
        <f t="shared" si="381"/>
        <v>0</v>
      </c>
      <c r="O177" s="371">
        <f t="shared" si="381"/>
        <v>0</v>
      </c>
      <c r="P177" s="371">
        <f t="shared" si="381"/>
        <v>0</v>
      </c>
      <c r="Q177" s="371">
        <f t="shared" si="382"/>
        <v>0</v>
      </c>
      <c r="R177" s="371">
        <f t="shared" si="383"/>
        <v>0</v>
      </c>
      <c r="S177" s="371">
        <f t="shared" si="384"/>
        <v>0</v>
      </c>
      <c r="T177" s="371">
        <f t="shared" si="385"/>
        <v>0</v>
      </c>
      <c r="U177" s="371">
        <f t="shared" si="386"/>
        <v>0</v>
      </c>
      <c r="V177" s="371">
        <f t="shared" si="387"/>
        <v>0</v>
      </c>
      <c r="W177" s="371">
        <f t="shared" si="388"/>
        <v>0</v>
      </c>
      <c r="X177" s="371">
        <f t="shared" si="389"/>
        <v>0</v>
      </c>
      <c r="Y177" s="371">
        <f t="shared" si="390"/>
        <v>0</v>
      </c>
      <c r="Z177" s="371">
        <f t="shared" si="391"/>
        <v>0</v>
      </c>
      <c r="AA177" s="371">
        <f t="shared" si="392"/>
        <v>0</v>
      </c>
      <c r="AB177" s="371">
        <f t="shared" si="393"/>
        <v>0</v>
      </c>
      <c r="AC177" s="371">
        <f t="shared" si="394"/>
        <v>0</v>
      </c>
      <c r="AD177" s="371">
        <f t="shared" si="395"/>
        <v>0</v>
      </c>
      <c r="AE177" s="371">
        <f t="shared" si="396"/>
        <v>0</v>
      </c>
      <c r="AF177" s="371">
        <f t="shared" si="397"/>
        <v>0</v>
      </c>
      <c r="AG177" s="371">
        <f t="shared" si="398"/>
        <v>0</v>
      </c>
      <c r="AH177" s="371">
        <f t="shared" si="399"/>
        <v>0</v>
      </c>
      <c r="AI177" s="371">
        <f t="shared" si="400"/>
        <v>0</v>
      </c>
      <c r="AJ177" s="371">
        <f t="shared" si="401"/>
        <v>0</v>
      </c>
      <c r="AK177" s="371">
        <f t="shared" si="402"/>
        <v>0</v>
      </c>
      <c r="AL177" s="371">
        <f t="shared" si="403"/>
        <v>0</v>
      </c>
      <c r="AM177" s="371">
        <f t="shared" si="404"/>
        <v>0</v>
      </c>
      <c r="AN177" s="371">
        <f t="shared" si="405"/>
        <v>0</v>
      </c>
      <c r="AO177" s="371">
        <f t="shared" si="406"/>
        <v>0</v>
      </c>
      <c r="AP177" s="371">
        <f t="shared" si="407"/>
        <v>0</v>
      </c>
      <c r="AQ177" s="371">
        <f t="shared" si="408"/>
        <v>0</v>
      </c>
      <c r="AR177" s="371">
        <f t="shared" si="409"/>
        <v>0</v>
      </c>
      <c r="AS177" s="371">
        <f t="shared" si="410"/>
        <v>0</v>
      </c>
      <c r="AT177" s="371">
        <f t="shared" si="411"/>
        <v>0</v>
      </c>
      <c r="AU177" s="371">
        <f t="shared" si="412"/>
        <v>0</v>
      </c>
      <c r="AV177" s="371">
        <f t="shared" si="413"/>
        <v>0</v>
      </c>
      <c r="AW177" s="371">
        <f t="shared" si="414"/>
        <v>0</v>
      </c>
      <c r="AX177" s="371">
        <f t="shared" si="415"/>
        <v>0</v>
      </c>
      <c r="AY177" s="371">
        <f t="shared" si="416"/>
        <v>0</v>
      </c>
      <c r="AZ177" s="371">
        <f t="shared" si="417"/>
        <v>0</v>
      </c>
      <c r="BA177" s="371">
        <f t="shared" si="418"/>
        <v>0</v>
      </c>
      <c r="BB177" s="371">
        <f t="shared" si="419"/>
        <v>0</v>
      </c>
      <c r="BC177" s="371">
        <f t="shared" si="420"/>
        <v>0</v>
      </c>
      <c r="BD177" s="371">
        <f t="shared" si="421"/>
        <v>0</v>
      </c>
      <c r="BE177" s="371">
        <f t="shared" si="422"/>
        <v>0</v>
      </c>
      <c r="BF177" s="371">
        <f t="shared" si="423"/>
        <v>0</v>
      </c>
      <c r="BG177" s="371">
        <f t="shared" si="424"/>
        <v>0</v>
      </c>
      <c r="BH177" s="371">
        <f t="shared" si="425"/>
        <v>0</v>
      </c>
      <c r="BI177" s="371">
        <f t="shared" si="426"/>
        <v>0</v>
      </c>
      <c r="BJ177" s="371">
        <f t="shared" si="427"/>
        <v>0</v>
      </c>
      <c r="BK177" s="371">
        <f t="shared" si="428"/>
        <v>0</v>
      </c>
      <c r="BL177" s="371">
        <f t="shared" si="429"/>
        <v>0</v>
      </c>
      <c r="BM177" s="371">
        <f t="shared" si="430"/>
        <v>0</v>
      </c>
      <c r="BN177" s="371">
        <f t="shared" si="431"/>
        <v>0</v>
      </c>
      <c r="BO177" s="371">
        <f t="shared" si="432"/>
        <v>0</v>
      </c>
      <c r="BP177" s="371">
        <f t="shared" si="433"/>
        <v>0</v>
      </c>
      <c r="BQ177" s="371">
        <f t="shared" si="434"/>
        <v>0</v>
      </c>
      <c r="BR177" s="371">
        <f t="shared" si="435"/>
        <v>0</v>
      </c>
      <c r="BS177" s="371">
        <f t="shared" si="436"/>
        <v>0</v>
      </c>
      <c r="BT177" s="371">
        <f t="shared" si="437"/>
        <v>0</v>
      </c>
      <c r="BU177" s="371">
        <f t="shared" ref="BU177:DJ177" si="454">BU57-BT57</f>
        <v>0</v>
      </c>
      <c r="BV177" s="371">
        <f t="shared" si="454"/>
        <v>0</v>
      </c>
      <c r="BW177" s="371">
        <f t="shared" si="454"/>
        <v>0</v>
      </c>
      <c r="BX177" s="371">
        <f t="shared" si="454"/>
        <v>0</v>
      </c>
      <c r="BY177" s="371">
        <f t="shared" si="454"/>
        <v>0</v>
      </c>
      <c r="BZ177" s="371">
        <f t="shared" si="454"/>
        <v>0</v>
      </c>
      <c r="CA177" s="371">
        <f t="shared" si="454"/>
        <v>0</v>
      </c>
      <c r="CB177" s="371">
        <f t="shared" si="454"/>
        <v>0</v>
      </c>
      <c r="CC177" s="371">
        <f t="shared" si="454"/>
        <v>0</v>
      </c>
      <c r="CD177" s="371">
        <f t="shared" si="454"/>
        <v>0</v>
      </c>
      <c r="CE177" s="371">
        <f t="shared" si="454"/>
        <v>0</v>
      </c>
      <c r="CF177" s="371">
        <f t="shared" si="454"/>
        <v>0</v>
      </c>
      <c r="CG177" s="371">
        <f t="shared" si="454"/>
        <v>0</v>
      </c>
      <c r="CH177" s="371">
        <f t="shared" si="454"/>
        <v>0</v>
      </c>
      <c r="CI177" s="371">
        <f t="shared" si="454"/>
        <v>0</v>
      </c>
      <c r="CJ177" s="371">
        <f t="shared" si="454"/>
        <v>0</v>
      </c>
      <c r="CK177" s="371">
        <f t="shared" si="454"/>
        <v>0</v>
      </c>
      <c r="CL177" s="371">
        <f t="shared" si="454"/>
        <v>0</v>
      </c>
      <c r="CM177" s="371">
        <f t="shared" si="454"/>
        <v>0</v>
      </c>
      <c r="CN177" s="371">
        <f t="shared" si="454"/>
        <v>0</v>
      </c>
      <c r="CO177" s="371">
        <f t="shared" si="454"/>
        <v>0</v>
      </c>
      <c r="CP177" s="371">
        <f t="shared" si="454"/>
        <v>0</v>
      </c>
      <c r="CQ177" s="371">
        <f t="shared" si="454"/>
        <v>0</v>
      </c>
      <c r="CR177" s="371">
        <f t="shared" si="454"/>
        <v>0</v>
      </c>
      <c r="CS177" s="371">
        <f t="shared" si="454"/>
        <v>0</v>
      </c>
      <c r="CT177" s="371">
        <f t="shared" si="454"/>
        <v>0</v>
      </c>
      <c r="CU177" s="371">
        <f t="shared" si="454"/>
        <v>0</v>
      </c>
      <c r="CV177" s="371">
        <f t="shared" si="454"/>
        <v>0</v>
      </c>
      <c r="CW177" s="371">
        <f t="shared" si="454"/>
        <v>0</v>
      </c>
      <c r="CX177" s="371">
        <f t="shared" si="454"/>
        <v>0</v>
      </c>
      <c r="CY177" s="371">
        <f t="shared" si="454"/>
        <v>0</v>
      </c>
      <c r="CZ177" s="371">
        <f t="shared" si="454"/>
        <v>0</v>
      </c>
      <c r="DA177" s="371">
        <f t="shared" si="454"/>
        <v>0</v>
      </c>
      <c r="DB177" s="371">
        <f t="shared" si="454"/>
        <v>0</v>
      </c>
      <c r="DC177" s="371">
        <f t="shared" si="454"/>
        <v>0</v>
      </c>
      <c r="DD177" s="371">
        <f t="shared" si="454"/>
        <v>0</v>
      </c>
      <c r="DE177" s="371">
        <f t="shared" si="454"/>
        <v>0</v>
      </c>
      <c r="DF177" s="371">
        <f t="shared" si="454"/>
        <v>0</v>
      </c>
      <c r="DG177" s="371">
        <f t="shared" si="454"/>
        <v>0</v>
      </c>
      <c r="DH177" s="371">
        <f t="shared" si="454"/>
        <v>0</v>
      </c>
      <c r="DI177" s="371">
        <f t="shared" si="454"/>
        <v>0</v>
      </c>
      <c r="DJ177" s="371">
        <f t="shared" si="454"/>
        <v>0</v>
      </c>
      <c r="DK177" s="371"/>
      <c r="DL177" s="371"/>
      <c r="DM177" s="371"/>
    </row>
    <row r="178" spans="1:117" outlineLevel="1">
      <c r="A178" s="827"/>
      <c r="B178" s="362">
        <f t="shared" si="377"/>
        <v>0</v>
      </c>
      <c r="C178" s="362">
        <f t="shared" si="378"/>
        <v>0</v>
      </c>
      <c r="D178" s="362">
        <f t="shared" si="379"/>
        <v>0</v>
      </c>
      <c r="E178" s="369">
        <f t="shared" ref="E178:J178" si="455">E58</f>
        <v>0</v>
      </c>
      <c r="F178" s="369">
        <f t="shared" si="455"/>
        <v>0</v>
      </c>
      <c r="G178" s="369">
        <f t="shared" si="455"/>
        <v>0</v>
      </c>
      <c r="H178" s="531">
        <f t="shared" si="455"/>
        <v>0</v>
      </c>
      <c r="I178" s="531">
        <f t="shared" si="455"/>
        <v>0</v>
      </c>
      <c r="J178" s="531">
        <f t="shared" si="455"/>
        <v>0</v>
      </c>
      <c r="K178" s="532"/>
      <c r="L178" s="532"/>
      <c r="N178" s="371">
        <f t="shared" si="381"/>
        <v>0</v>
      </c>
      <c r="O178" s="371">
        <f t="shared" si="381"/>
        <v>0</v>
      </c>
      <c r="P178" s="371">
        <f t="shared" si="381"/>
        <v>0</v>
      </c>
      <c r="Q178" s="371">
        <f t="shared" si="382"/>
        <v>0</v>
      </c>
      <c r="R178" s="371">
        <f t="shared" si="383"/>
        <v>0</v>
      </c>
      <c r="S178" s="371">
        <f t="shared" si="384"/>
        <v>0</v>
      </c>
      <c r="T178" s="371">
        <f t="shared" si="385"/>
        <v>0</v>
      </c>
      <c r="U178" s="371">
        <f t="shared" si="386"/>
        <v>0</v>
      </c>
      <c r="V178" s="371">
        <f t="shared" si="387"/>
        <v>0</v>
      </c>
      <c r="W178" s="371">
        <f t="shared" si="388"/>
        <v>0</v>
      </c>
      <c r="X178" s="371">
        <f t="shared" si="389"/>
        <v>0</v>
      </c>
      <c r="Y178" s="371">
        <f t="shared" si="390"/>
        <v>0</v>
      </c>
      <c r="Z178" s="371">
        <f t="shared" si="391"/>
        <v>0</v>
      </c>
      <c r="AA178" s="371">
        <f t="shared" si="392"/>
        <v>0</v>
      </c>
      <c r="AB178" s="371">
        <f t="shared" si="393"/>
        <v>0</v>
      </c>
      <c r="AC178" s="371">
        <f t="shared" si="394"/>
        <v>0</v>
      </c>
      <c r="AD178" s="371">
        <f t="shared" si="395"/>
        <v>0</v>
      </c>
      <c r="AE178" s="371">
        <f t="shared" si="396"/>
        <v>0</v>
      </c>
      <c r="AF178" s="371">
        <f t="shared" si="397"/>
        <v>0</v>
      </c>
      <c r="AG178" s="371">
        <f t="shared" si="398"/>
        <v>0</v>
      </c>
      <c r="AH178" s="371">
        <f t="shared" si="399"/>
        <v>0</v>
      </c>
      <c r="AI178" s="371">
        <f t="shared" si="400"/>
        <v>0</v>
      </c>
      <c r="AJ178" s="371">
        <f t="shared" si="401"/>
        <v>0</v>
      </c>
      <c r="AK178" s="371">
        <f t="shared" si="402"/>
        <v>0</v>
      </c>
      <c r="AL178" s="371">
        <f t="shared" si="403"/>
        <v>0</v>
      </c>
      <c r="AM178" s="371">
        <f t="shared" si="404"/>
        <v>0</v>
      </c>
      <c r="AN178" s="371">
        <f t="shared" si="405"/>
        <v>0</v>
      </c>
      <c r="AO178" s="371">
        <f t="shared" si="406"/>
        <v>0</v>
      </c>
      <c r="AP178" s="371">
        <f t="shared" si="407"/>
        <v>0</v>
      </c>
      <c r="AQ178" s="371">
        <f t="shared" si="408"/>
        <v>0</v>
      </c>
      <c r="AR178" s="371">
        <f t="shared" si="409"/>
        <v>0</v>
      </c>
      <c r="AS178" s="371">
        <f t="shared" si="410"/>
        <v>0</v>
      </c>
      <c r="AT178" s="371">
        <f t="shared" si="411"/>
        <v>0</v>
      </c>
      <c r="AU178" s="371">
        <f t="shared" si="412"/>
        <v>0</v>
      </c>
      <c r="AV178" s="371">
        <f t="shared" si="413"/>
        <v>0</v>
      </c>
      <c r="AW178" s="371">
        <f t="shared" si="414"/>
        <v>0</v>
      </c>
      <c r="AX178" s="371">
        <f t="shared" si="415"/>
        <v>0</v>
      </c>
      <c r="AY178" s="371">
        <f t="shared" si="416"/>
        <v>0</v>
      </c>
      <c r="AZ178" s="371">
        <f t="shared" si="417"/>
        <v>0</v>
      </c>
      <c r="BA178" s="371">
        <f t="shared" si="418"/>
        <v>0</v>
      </c>
      <c r="BB178" s="371">
        <f t="shared" si="419"/>
        <v>0</v>
      </c>
      <c r="BC178" s="371">
        <f t="shared" si="420"/>
        <v>0</v>
      </c>
      <c r="BD178" s="371">
        <f t="shared" si="421"/>
        <v>0</v>
      </c>
      <c r="BE178" s="371">
        <f t="shared" si="422"/>
        <v>0</v>
      </c>
      <c r="BF178" s="371">
        <f t="shared" si="423"/>
        <v>0</v>
      </c>
      <c r="BG178" s="371">
        <f t="shared" si="424"/>
        <v>0</v>
      </c>
      <c r="BH178" s="371">
        <f t="shared" si="425"/>
        <v>0</v>
      </c>
      <c r="BI178" s="371">
        <f t="shared" si="426"/>
        <v>0</v>
      </c>
      <c r="BJ178" s="371">
        <f t="shared" si="427"/>
        <v>0</v>
      </c>
      <c r="BK178" s="371">
        <f t="shared" si="428"/>
        <v>0</v>
      </c>
      <c r="BL178" s="371">
        <f t="shared" si="429"/>
        <v>0</v>
      </c>
      <c r="BM178" s="371">
        <f t="shared" si="430"/>
        <v>0</v>
      </c>
      <c r="BN178" s="371">
        <f t="shared" si="431"/>
        <v>0</v>
      </c>
      <c r="BO178" s="371">
        <f t="shared" si="432"/>
        <v>0</v>
      </c>
      <c r="BP178" s="371">
        <f t="shared" si="433"/>
        <v>0</v>
      </c>
      <c r="BQ178" s="371">
        <f t="shared" si="434"/>
        <v>0</v>
      </c>
      <c r="BR178" s="371">
        <f t="shared" si="435"/>
        <v>0</v>
      </c>
      <c r="BS178" s="371">
        <f t="shared" si="436"/>
        <v>0</v>
      </c>
      <c r="BT178" s="371">
        <f t="shared" si="437"/>
        <v>0</v>
      </c>
      <c r="BU178" s="371">
        <f t="shared" ref="BU178:DJ178" si="456">BU58-BT58</f>
        <v>0</v>
      </c>
      <c r="BV178" s="371">
        <f t="shared" si="456"/>
        <v>0</v>
      </c>
      <c r="BW178" s="371">
        <f t="shared" si="456"/>
        <v>0</v>
      </c>
      <c r="BX178" s="371">
        <f t="shared" si="456"/>
        <v>0</v>
      </c>
      <c r="BY178" s="371">
        <f t="shared" si="456"/>
        <v>0</v>
      </c>
      <c r="BZ178" s="371">
        <f t="shared" si="456"/>
        <v>0</v>
      </c>
      <c r="CA178" s="371">
        <f t="shared" si="456"/>
        <v>0</v>
      </c>
      <c r="CB178" s="371">
        <f t="shared" si="456"/>
        <v>0</v>
      </c>
      <c r="CC178" s="371">
        <f t="shared" si="456"/>
        <v>0</v>
      </c>
      <c r="CD178" s="371">
        <f t="shared" si="456"/>
        <v>0</v>
      </c>
      <c r="CE178" s="371">
        <f t="shared" si="456"/>
        <v>0</v>
      </c>
      <c r="CF178" s="371">
        <f t="shared" si="456"/>
        <v>0</v>
      </c>
      <c r="CG178" s="371">
        <f t="shared" si="456"/>
        <v>0</v>
      </c>
      <c r="CH178" s="371">
        <f t="shared" si="456"/>
        <v>0</v>
      </c>
      <c r="CI178" s="371">
        <f t="shared" si="456"/>
        <v>0</v>
      </c>
      <c r="CJ178" s="371">
        <f t="shared" si="456"/>
        <v>0</v>
      </c>
      <c r="CK178" s="371">
        <f t="shared" si="456"/>
        <v>0</v>
      </c>
      <c r="CL178" s="371">
        <f t="shared" si="456"/>
        <v>0</v>
      </c>
      <c r="CM178" s="371">
        <f t="shared" si="456"/>
        <v>0</v>
      </c>
      <c r="CN178" s="371">
        <f t="shared" si="456"/>
        <v>0</v>
      </c>
      <c r="CO178" s="371">
        <f t="shared" si="456"/>
        <v>0</v>
      </c>
      <c r="CP178" s="371">
        <f t="shared" si="456"/>
        <v>0</v>
      </c>
      <c r="CQ178" s="371">
        <f t="shared" si="456"/>
        <v>0</v>
      </c>
      <c r="CR178" s="371">
        <f t="shared" si="456"/>
        <v>0</v>
      </c>
      <c r="CS178" s="371">
        <f t="shared" si="456"/>
        <v>0</v>
      </c>
      <c r="CT178" s="371">
        <f t="shared" si="456"/>
        <v>0</v>
      </c>
      <c r="CU178" s="371">
        <f t="shared" si="456"/>
        <v>0</v>
      </c>
      <c r="CV178" s="371">
        <f t="shared" si="456"/>
        <v>0</v>
      </c>
      <c r="CW178" s="371">
        <f t="shared" si="456"/>
        <v>0</v>
      </c>
      <c r="CX178" s="371">
        <f t="shared" si="456"/>
        <v>0</v>
      </c>
      <c r="CY178" s="371">
        <f t="shared" si="456"/>
        <v>0</v>
      </c>
      <c r="CZ178" s="371">
        <f t="shared" si="456"/>
        <v>0</v>
      </c>
      <c r="DA178" s="371">
        <f t="shared" si="456"/>
        <v>0</v>
      </c>
      <c r="DB178" s="371">
        <f t="shared" si="456"/>
        <v>0</v>
      </c>
      <c r="DC178" s="371">
        <f t="shared" si="456"/>
        <v>0</v>
      </c>
      <c r="DD178" s="371">
        <f t="shared" si="456"/>
        <v>0</v>
      </c>
      <c r="DE178" s="371">
        <f t="shared" si="456"/>
        <v>0</v>
      </c>
      <c r="DF178" s="371">
        <f t="shared" si="456"/>
        <v>0</v>
      </c>
      <c r="DG178" s="371">
        <f t="shared" si="456"/>
        <v>0</v>
      </c>
      <c r="DH178" s="371">
        <f t="shared" si="456"/>
        <v>0</v>
      </c>
      <c r="DI178" s="371">
        <f t="shared" si="456"/>
        <v>0</v>
      </c>
      <c r="DJ178" s="371">
        <f t="shared" si="456"/>
        <v>0</v>
      </c>
      <c r="DK178" s="371"/>
      <c r="DL178" s="371"/>
      <c r="DM178" s="371"/>
    </row>
    <row r="179" spans="1:117" outlineLevel="1">
      <c r="A179" s="827"/>
      <c r="B179" s="362">
        <f t="shared" si="377"/>
        <v>0</v>
      </c>
      <c r="C179" s="362">
        <f t="shared" si="378"/>
        <v>0</v>
      </c>
      <c r="D179" s="362">
        <f t="shared" si="379"/>
        <v>0</v>
      </c>
      <c r="E179" s="369">
        <f t="shared" ref="E179:J179" si="457">E59</f>
        <v>0</v>
      </c>
      <c r="F179" s="369">
        <f t="shared" si="457"/>
        <v>0</v>
      </c>
      <c r="G179" s="369">
        <f t="shared" si="457"/>
        <v>0</v>
      </c>
      <c r="H179" s="531">
        <f t="shared" si="457"/>
        <v>0</v>
      </c>
      <c r="I179" s="531">
        <f t="shared" si="457"/>
        <v>0</v>
      </c>
      <c r="J179" s="531">
        <f t="shared" si="457"/>
        <v>0</v>
      </c>
      <c r="K179" s="532"/>
      <c r="L179" s="532"/>
      <c r="N179" s="371">
        <f t="shared" si="381"/>
        <v>0</v>
      </c>
      <c r="O179" s="371">
        <f t="shared" si="381"/>
        <v>0</v>
      </c>
      <c r="P179" s="371">
        <f t="shared" si="381"/>
        <v>0</v>
      </c>
      <c r="Q179" s="371">
        <f t="shared" si="382"/>
        <v>0</v>
      </c>
      <c r="R179" s="371">
        <f t="shared" si="383"/>
        <v>0</v>
      </c>
      <c r="S179" s="371">
        <f t="shared" si="384"/>
        <v>0</v>
      </c>
      <c r="T179" s="371">
        <f t="shared" si="385"/>
        <v>0</v>
      </c>
      <c r="U179" s="371">
        <f t="shared" si="386"/>
        <v>0</v>
      </c>
      <c r="V179" s="371">
        <f t="shared" si="387"/>
        <v>0</v>
      </c>
      <c r="W179" s="371">
        <f t="shared" si="388"/>
        <v>0</v>
      </c>
      <c r="X179" s="371">
        <f t="shared" si="389"/>
        <v>0</v>
      </c>
      <c r="Y179" s="371">
        <f t="shared" si="390"/>
        <v>0</v>
      </c>
      <c r="Z179" s="371">
        <f t="shared" si="391"/>
        <v>0</v>
      </c>
      <c r="AA179" s="371">
        <f t="shared" si="392"/>
        <v>0</v>
      </c>
      <c r="AB179" s="371">
        <f t="shared" si="393"/>
        <v>0</v>
      </c>
      <c r="AC179" s="371">
        <f t="shared" si="394"/>
        <v>0</v>
      </c>
      <c r="AD179" s="371">
        <f t="shared" si="395"/>
        <v>0</v>
      </c>
      <c r="AE179" s="371">
        <f t="shared" si="396"/>
        <v>0</v>
      </c>
      <c r="AF179" s="371">
        <f t="shared" si="397"/>
        <v>0</v>
      </c>
      <c r="AG179" s="371">
        <f t="shared" si="398"/>
        <v>0</v>
      </c>
      <c r="AH179" s="371">
        <f t="shared" si="399"/>
        <v>0</v>
      </c>
      <c r="AI179" s="371">
        <f t="shared" si="400"/>
        <v>0</v>
      </c>
      <c r="AJ179" s="371">
        <f t="shared" si="401"/>
        <v>0</v>
      </c>
      <c r="AK179" s="371">
        <f t="shared" si="402"/>
        <v>0</v>
      </c>
      <c r="AL179" s="371">
        <f t="shared" si="403"/>
        <v>0</v>
      </c>
      <c r="AM179" s="371">
        <f t="shared" si="404"/>
        <v>0</v>
      </c>
      <c r="AN179" s="371">
        <f t="shared" si="405"/>
        <v>0</v>
      </c>
      <c r="AO179" s="371">
        <f t="shared" si="406"/>
        <v>0</v>
      </c>
      <c r="AP179" s="371">
        <f t="shared" si="407"/>
        <v>0</v>
      </c>
      <c r="AQ179" s="371">
        <f t="shared" si="408"/>
        <v>0</v>
      </c>
      <c r="AR179" s="371">
        <f t="shared" si="409"/>
        <v>0</v>
      </c>
      <c r="AS179" s="371">
        <f t="shared" si="410"/>
        <v>0</v>
      </c>
      <c r="AT179" s="371">
        <f t="shared" si="411"/>
        <v>0</v>
      </c>
      <c r="AU179" s="371">
        <f t="shared" si="412"/>
        <v>0</v>
      </c>
      <c r="AV179" s="371">
        <f t="shared" si="413"/>
        <v>0</v>
      </c>
      <c r="AW179" s="371">
        <f t="shared" si="414"/>
        <v>0</v>
      </c>
      <c r="AX179" s="371">
        <f t="shared" si="415"/>
        <v>0</v>
      </c>
      <c r="AY179" s="371">
        <f t="shared" si="416"/>
        <v>0</v>
      </c>
      <c r="AZ179" s="371">
        <f t="shared" si="417"/>
        <v>0</v>
      </c>
      <c r="BA179" s="371">
        <f t="shared" si="418"/>
        <v>0</v>
      </c>
      <c r="BB179" s="371">
        <f t="shared" si="419"/>
        <v>0</v>
      </c>
      <c r="BC179" s="371">
        <f t="shared" si="420"/>
        <v>0</v>
      </c>
      <c r="BD179" s="371">
        <f t="shared" si="421"/>
        <v>0</v>
      </c>
      <c r="BE179" s="371">
        <f t="shared" si="422"/>
        <v>0</v>
      </c>
      <c r="BF179" s="371">
        <f t="shared" si="423"/>
        <v>0</v>
      </c>
      <c r="BG179" s="371">
        <f t="shared" si="424"/>
        <v>0</v>
      </c>
      <c r="BH179" s="371">
        <f t="shared" si="425"/>
        <v>0</v>
      </c>
      <c r="BI179" s="371">
        <f t="shared" si="426"/>
        <v>0</v>
      </c>
      <c r="BJ179" s="371">
        <f t="shared" si="427"/>
        <v>0</v>
      </c>
      <c r="BK179" s="371">
        <f t="shared" si="428"/>
        <v>0</v>
      </c>
      <c r="BL179" s="371">
        <f t="shared" si="429"/>
        <v>0</v>
      </c>
      <c r="BM179" s="371">
        <f t="shared" si="430"/>
        <v>0</v>
      </c>
      <c r="BN179" s="371">
        <f t="shared" si="431"/>
        <v>0</v>
      </c>
      <c r="BO179" s="371">
        <f t="shared" si="432"/>
        <v>0</v>
      </c>
      <c r="BP179" s="371">
        <f t="shared" si="433"/>
        <v>0</v>
      </c>
      <c r="BQ179" s="371">
        <f t="shared" si="434"/>
        <v>0</v>
      </c>
      <c r="BR179" s="371">
        <f t="shared" si="435"/>
        <v>0</v>
      </c>
      <c r="BS179" s="371">
        <f t="shared" si="436"/>
        <v>0</v>
      </c>
      <c r="BT179" s="371">
        <f t="shared" si="437"/>
        <v>0</v>
      </c>
      <c r="BU179" s="371">
        <f t="shared" ref="BU179:DJ179" si="458">BU59-BT59</f>
        <v>0</v>
      </c>
      <c r="BV179" s="371">
        <f t="shared" si="458"/>
        <v>0</v>
      </c>
      <c r="BW179" s="371">
        <f t="shared" si="458"/>
        <v>0</v>
      </c>
      <c r="BX179" s="371">
        <f t="shared" si="458"/>
        <v>0</v>
      </c>
      <c r="BY179" s="371">
        <f t="shared" si="458"/>
        <v>0</v>
      </c>
      <c r="BZ179" s="371">
        <f t="shared" si="458"/>
        <v>0</v>
      </c>
      <c r="CA179" s="371">
        <f t="shared" si="458"/>
        <v>0</v>
      </c>
      <c r="CB179" s="371">
        <f t="shared" si="458"/>
        <v>0</v>
      </c>
      <c r="CC179" s="371">
        <f t="shared" si="458"/>
        <v>0</v>
      </c>
      <c r="CD179" s="371">
        <f t="shared" si="458"/>
        <v>0</v>
      </c>
      <c r="CE179" s="371">
        <f t="shared" si="458"/>
        <v>0</v>
      </c>
      <c r="CF179" s="371">
        <f t="shared" si="458"/>
        <v>0</v>
      </c>
      <c r="CG179" s="371">
        <f t="shared" si="458"/>
        <v>0</v>
      </c>
      <c r="CH179" s="371">
        <f t="shared" si="458"/>
        <v>0</v>
      </c>
      <c r="CI179" s="371">
        <f t="shared" si="458"/>
        <v>0</v>
      </c>
      <c r="CJ179" s="371">
        <f t="shared" si="458"/>
        <v>0</v>
      </c>
      <c r="CK179" s="371">
        <f t="shared" si="458"/>
        <v>0</v>
      </c>
      <c r="CL179" s="371">
        <f t="shared" si="458"/>
        <v>0</v>
      </c>
      <c r="CM179" s="371">
        <f t="shared" si="458"/>
        <v>0</v>
      </c>
      <c r="CN179" s="371">
        <f t="shared" si="458"/>
        <v>0</v>
      </c>
      <c r="CO179" s="371">
        <f t="shared" si="458"/>
        <v>0</v>
      </c>
      <c r="CP179" s="371">
        <f t="shared" si="458"/>
        <v>0</v>
      </c>
      <c r="CQ179" s="371">
        <f t="shared" si="458"/>
        <v>0</v>
      </c>
      <c r="CR179" s="371">
        <f t="shared" si="458"/>
        <v>0</v>
      </c>
      <c r="CS179" s="371">
        <f t="shared" si="458"/>
        <v>0</v>
      </c>
      <c r="CT179" s="371">
        <f t="shared" si="458"/>
        <v>0</v>
      </c>
      <c r="CU179" s="371">
        <f t="shared" si="458"/>
        <v>0</v>
      </c>
      <c r="CV179" s="371">
        <f t="shared" si="458"/>
        <v>0</v>
      </c>
      <c r="CW179" s="371">
        <f t="shared" si="458"/>
        <v>0</v>
      </c>
      <c r="CX179" s="371">
        <f t="shared" si="458"/>
        <v>0</v>
      </c>
      <c r="CY179" s="371">
        <f t="shared" si="458"/>
        <v>0</v>
      </c>
      <c r="CZ179" s="371">
        <f t="shared" si="458"/>
        <v>0</v>
      </c>
      <c r="DA179" s="371">
        <f t="shared" si="458"/>
        <v>0</v>
      </c>
      <c r="DB179" s="371">
        <f t="shared" si="458"/>
        <v>0</v>
      </c>
      <c r="DC179" s="371">
        <f t="shared" si="458"/>
        <v>0</v>
      </c>
      <c r="DD179" s="371">
        <f t="shared" si="458"/>
        <v>0</v>
      </c>
      <c r="DE179" s="371">
        <f t="shared" si="458"/>
        <v>0</v>
      </c>
      <c r="DF179" s="371">
        <f t="shared" si="458"/>
        <v>0</v>
      </c>
      <c r="DG179" s="371">
        <f t="shared" si="458"/>
        <v>0</v>
      </c>
      <c r="DH179" s="371">
        <f t="shared" si="458"/>
        <v>0</v>
      </c>
      <c r="DI179" s="371">
        <f t="shared" si="458"/>
        <v>0</v>
      </c>
      <c r="DJ179" s="371">
        <f t="shared" si="458"/>
        <v>0</v>
      </c>
      <c r="DK179" s="371"/>
      <c r="DL179" s="371"/>
      <c r="DM179" s="371"/>
    </row>
    <row r="180" spans="1:117" outlineLevel="1">
      <c r="A180" s="827"/>
      <c r="B180" s="362">
        <f t="shared" si="377"/>
        <v>0</v>
      </c>
      <c r="C180" s="362">
        <f t="shared" si="378"/>
        <v>0</v>
      </c>
      <c r="D180" s="362">
        <f t="shared" si="379"/>
        <v>0</v>
      </c>
      <c r="E180" s="369">
        <f t="shared" ref="E180:J180" si="459">E60</f>
        <v>0</v>
      </c>
      <c r="F180" s="369">
        <f t="shared" si="459"/>
        <v>0</v>
      </c>
      <c r="G180" s="369">
        <f t="shared" si="459"/>
        <v>0</v>
      </c>
      <c r="H180" s="531">
        <f t="shared" si="459"/>
        <v>0</v>
      </c>
      <c r="I180" s="531">
        <f t="shared" si="459"/>
        <v>0</v>
      </c>
      <c r="J180" s="531">
        <f t="shared" si="459"/>
        <v>0</v>
      </c>
      <c r="K180" s="532"/>
      <c r="L180" s="532"/>
      <c r="N180" s="371">
        <f t="shared" si="381"/>
        <v>0</v>
      </c>
      <c r="O180" s="371">
        <f t="shared" si="381"/>
        <v>0</v>
      </c>
      <c r="P180" s="371">
        <f t="shared" si="381"/>
        <v>0</v>
      </c>
      <c r="Q180" s="371">
        <f t="shared" si="382"/>
        <v>0</v>
      </c>
      <c r="R180" s="371">
        <f t="shared" si="383"/>
        <v>0</v>
      </c>
      <c r="S180" s="371">
        <f t="shared" si="384"/>
        <v>0</v>
      </c>
      <c r="T180" s="371">
        <f t="shared" si="385"/>
        <v>0</v>
      </c>
      <c r="U180" s="371">
        <f t="shared" si="386"/>
        <v>0</v>
      </c>
      <c r="V180" s="371">
        <f t="shared" si="387"/>
        <v>0</v>
      </c>
      <c r="W180" s="371">
        <f t="shared" si="388"/>
        <v>0</v>
      </c>
      <c r="X180" s="371">
        <f t="shared" si="389"/>
        <v>0</v>
      </c>
      <c r="Y180" s="371">
        <f t="shared" si="390"/>
        <v>0</v>
      </c>
      <c r="Z180" s="371">
        <f t="shared" si="391"/>
        <v>0</v>
      </c>
      <c r="AA180" s="371">
        <f t="shared" si="392"/>
        <v>0</v>
      </c>
      <c r="AB180" s="371">
        <f t="shared" si="393"/>
        <v>0</v>
      </c>
      <c r="AC180" s="371">
        <f t="shared" si="394"/>
        <v>0</v>
      </c>
      <c r="AD180" s="371">
        <f t="shared" si="395"/>
        <v>0</v>
      </c>
      <c r="AE180" s="371">
        <f t="shared" si="396"/>
        <v>0</v>
      </c>
      <c r="AF180" s="371">
        <f t="shared" si="397"/>
        <v>0</v>
      </c>
      <c r="AG180" s="371">
        <f t="shared" si="398"/>
        <v>0</v>
      </c>
      <c r="AH180" s="371">
        <f t="shared" si="399"/>
        <v>0</v>
      </c>
      <c r="AI180" s="371">
        <f t="shared" si="400"/>
        <v>0</v>
      </c>
      <c r="AJ180" s="371">
        <f t="shared" si="401"/>
        <v>0</v>
      </c>
      <c r="AK180" s="371">
        <f t="shared" si="402"/>
        <v>0</v>
      </c>
      <c r="AL180" s="371">
        <f t="shared" si="403"/>
        <v>0</v>
      </c>
      <c r="AM180" s="371">
        <f t="shared" si="404"/>
        <v>0</v>
      </c>
      <c r="AN180" s="371">
        <f t="shared" si="405"/>
        <v>0</v>
      </c>
      <c r="AO180" s="371">
        <f t="shared" si="406"/>
        <v>0</v>
      </c>
      <c r="AP180" s="371">
        <f t="shared" si="407"/>
        <v>0</v>
      </c>
      <c r="AQ180" s="371">
        <f t="shared" si="408"/>
        <v>0</v>
      </c>
      <c r="AR180" s="371">
        <f t="shared" si="409"/>
        <v>0</v>
      </c>
      <c r="AS180" s="371">
        <f t="shared" si="410"/>
        <v>0</v>
      </c>
      <c r="AT180" s="371">
        <f t="shared" si="411"/>
        <v>0</v>
      </c>
      <c r="AU180" s="371">
        <f t="shared" si="412"/>
        <v>0</v>
      </c>
      <c r="AV180" s="371">
        <f t="shared" si="413"/>
        <v>0</v>
      </c>
      <c r="AW180" s="371">
        <f t="shared" si="414"/>
        <v>0</v>
      </c>
      <c r="AX180" s="371">
        <f t="shared" si="415"/>
        <v>0</v>
      </c>
      <c r="AY180" s="371">
        <f t="shared" si="416"/>
        <v>0</v>
      </c>
      <c r="AZ180" s="371">
        <f t="shared" si="417"/>
        <v>0</v>
      </c>
      <c r="BA180" s="371">
        <f t="shared" si="418"/>
        <v>0</v>
      </c>
      <c r="BB180" s="371">
        <f t="shared" si="419"/>
        <v>0</v>
      </c>
      <c r="BC180" s="371">
        <f t="shared" si="420"/>
        <v>0</v>
      </c>
      <c r="BD180" s="371">
        <f t="shared" si="421"/>
        <v>0</v>
      </c>
      <c r="BE180" s="371">
        <f t="shared" si="422"/>
        <v>0</v>
      </c>
      <c r="BF180" s="371">
        <f t="shared" si="423"/>
        <v>0</v>
      </c>
      <c r="BG180" s="371">
        <f t="shared" si="424"/>
        <v>0</v>
      </c>
      <c r="BH180" s="371">
        <f t="shared" si="425"/>
        <v>0</v>
      </c>
      <c r="BI180" s="371">
        <f t="shared" si="426"/>
        <v>0</v>
      </c>
      <c r="BJ180" s="371">
        <f t="shared" si="427"/>
        <v>0</v>
      </c>
      <c r="BK180" s="371">
        <f t="shared" si="428"/>
        <v>0</v>
      </c>
      <c r="BL180" s="371">
        <f t="shared" si="429"/>
        <v>0</v>
      </c>
      <c r="BM180" s="371">
        <f t="shared" si="430"/>
        <v>0</v>
      </c>
      <c r="BN180" s="371">
        <f t="shared" si="431"/>
        <v>0</v>
      </c>
      <c r="BO180" s="371">
        <f t="shared" si="432"/>
        <v>0</v>
      </c>
      <c r="BP180" s="371">
        <f t="shared" si="433"/>
        <v>0</v>
      </c>
      <c r="BQ180" s="371">
        <f t="shared" si="434"/>
        <v>0</v>
      </c>
      <c r="BR180" s="371">
        <f t="shared" si="435"/>
        <v>0</v>
      </c>
      <c r="BS180" s="371">
        <f t="shared" si="436"/>
        <v>0</v>
      </c>
      <c r="BT180" s="371">
        <f t="shared" si="437"/>
        <v>0</v>
      </c>
      <c r="BU180" s="371">
        <f t="shared" ref="BU180:DJ180" si="460">BU60-BT60</f>
        <v>0</v>
      </c>
      <c r="BV180" s="371">
        <f t="shared" si="460"/>
        <v>0</v>
      </c>
      <c r="BW180" s="371">
        <f t="shared" si="460"/>
        <v>0</v>
      </c>
      <c r="BX180" s="371">
        <f t="shared" si="460"/>
        <v>0</v>
      </c>
      <c r="BY180" s="371">
        <f t="shared" si="460"/>
        <v>0</v>
      </c>
      <c r="BZ180" s="371">
        <f t="shared" si="460"/>
        <v>0</v>
      </c>
      <c r="CA180" s="371">
        <f t="shared" si="460"/>
        <v>0</v>
      </c>
      <c r="CB180" s="371">
        <f t="shared" si="460"/>
        <v>0</v>
      </c>
      <c r="CC180" s="371">
        <f t="shared" si="460"/>
        <v>0</v>
      </c>
      <c r="CD180" s="371">
        <f t="shared" si="460"/>
        <v>0</v>
      </c>
      <c r="CE180" s="371">
        <f t="shared" si="460"/>
        <v>0</v>
      </c>
      <c r="CF180" s="371">
        <f t="shared" si="460"/>
        <v>0</v>
      </c>
      <c r="CG180" s="371">
        <f t="shared" si="460"/>
        <v>0</v>
      </c>
      <c r="CH180" s="371">
        <f t="shared" si="460"/>
        <v>0</v>
      </c>
      <c r="CI180" s="371">
        <f t="shared" si="460"/>
        <v>0</v>
      </c>
      <c r="CJ180" s="371">
        <f t="shared" si="460"/>
        <v>0</v>
      </c>
      <c r="CK180" s="371">
        <f t="shared" si="460"/>
        <v>0</v>
      </c>
      <c r="CL180" s="371">
        <f t="shared" si="460"/>
        <v>0</v>
      </c>
      <c r="CM180" s="371">
        <f t="shared" si="460"/>
        <v>0</v>
      </c>
      <c r="CN180" s="371">
        <f t="shared" si="460"/>
        <v>0</v>
      </c>
      <c r="CO180" s="371">
        <f t="shared" si="460"/>
        <v>0</v>
      </c>
      <c r="CP180" s="371">
        <f t="shared" si="460"/>
        <v>0</v>
      </c>
      <c r="CQ180" s="371">
        <f t="shared" si="460"/>
        <v>0</v>
      </c>
      <c r="CR180" s="371">
        <f t="shared" si="460"/>
        <v>0</v>
      </c>
      <c r="CS180" s="371">
        <f t="shared" si="460"/>
        <v>0</v>
      </c>
      <c r="CT180" s="371">
        <f t="shared" si="460"/>
        <v>0</v>
      </c>
      <c r="CU180" s="371">
        <f t="shared" si="460"/>
        <v>0</v>
      </c>
      <c r="CV180" s="371">
        <f t="shared" si="460"/>
        <v>0</v>
      </c>
      <c r="CW180" s="371">
        <f t="shared" si="460"/>
        <v>0</v>
      </c>
      <c r="CX180" s="371">
        <f t="shared" si="460"/>
        <v>0</v>
      </c>
      <c r="CY180" s="371">
        <f t="shared" si="460"/>
        <v>0</v>
      </c>
      <c r="CZ180" s="371">
        <f t="shared" si="460"/>
        <v>0</v>
      </c>
      <c r="DA180" s="371">
        <f t="shared" si="460"/>
        <v>0</v>
      </c>
      <c r="DB180" s="371">
        <f t="shared" si="460"/>
        <v>0</v>
      </c>
      <c r="DC180" s="371">
        <f t="shared" si="460"/>
        <v>0</v>
      </c>
      <c r="DD180" s="371">
        <f t="shared" si="460"/>
        <v>0</v>
      </c>
      <c r="DE180" s="371">
        <f t="shared" si="460"/>
        <v>0</v>
      </c>
      <c r="DF180" s="371">
        <f t="shared" si="460"/>
        <v>0</v>
      </c>
      <c r="DG180" s="371">
        <f t="shared" si="460"/>
        <v>0</v>
      </c>
      <c r="DH180" s="371">
        <f t="shared" si="460"/>
        <v>0</v>
      </c>
      <c r="DI180" s="371">
        <f t="shared" si="460"/>
        <v>0</v>
      </c>
      <c r="DJ180" s="371">
        <f t="shared" si="460"/>
        <v>0</v>
      </c>
      <c r="DK180" s="371"/>
      <c r="DL180" s="371"/>
      <c r="DM180" s="371"/>
    </row>
    <row r="181" spans="1:117" outlineLevel="1">
      <c r="A181" s="827"/>
      <c r="B181" s="362">
        <f t="shared" si="377"/>
        <v>0</v>
      </c>
      <c r="C181" s="362">
        <f t="shared" si="378"/>
        <v>0</v>
      </c>
      <c r="D181" s="362">
        <f t="shared" si="379"/>
        <v>0</v>
      </c>
      <c r="E181" s="369">
        <f t="shared" ref="E181:J181" si="461">E61</f>
        <v>0</v>
      </c>
      <c r="F181" s="369">
        <f t="shared" si="461"/>
        <v>0</v>
      </c>
      <c r="G181" s="369">
        <f t="shared" si="461"/>
        <v>0</v>
      </c>
      <c r="H181" s="531">
        <f t="shared" si="461"/>
        <v>0</v>
      </c>
      <c r="I181" s="531">
        <f t="shared" si="461"/>
        <v>0</v>
      </c>
      <c r="J181" s="531">
        <f t="shared" si="461"/>
        <v>0</v>
      </c>
      <c r="K181" s="532"/>
      <c r="L181" s="532"/>
      <c r="N181" s="371">
        <f t="shared" si="381"/>
        <v>0</v>
      </c>
      <c r="O181" s="371">
        <f t="shared" si="381"/>
        <v>0</v>
      </c>
      <c r="P181" s="371">
        <f t="shared" si="381"/>
        <v>0</v>
      </c>
      <c r="Q181" s="371">
        <f t="shared" si="382"/>
        <v>0</v>
      </c>
      <c r="R181" s="371">
        <f t="shared" si="383"/>
        <v>0</v>
      </c>
      <c r="S181" s="371">
        <f t="shared" si="384"/>
        <v>0</v>
      </c>
      <c r="T181" s="371">
        <f t="shared" si="385"/>
        <v>0</v>
      </c>
      <c r="U181" s="371">
        <f t="shared" si="386"/>
        <v>0</v>
      </c>
      <c r="V181" s="371">
        <f t="shared" si="387"/>
        <v>0</v>
      </c>
      <c r="W181" s="371">
        <f t="shared" si="388"/>
        <v>0</v>
      </c>
      <c r="X181" s="371">
        <f t="shared" si="389"/>
        <v>0</v>
      </c>
      <c r="Y181" s="371">
        <f t="shared" si="390"/>
        <v>0</v>
      </c>
      <c r="Z181" s="371">
        <f t="shared" si="391"/>
        <v>0</v>
      </c>
      <c r="AA181" s="371">
        <f t="shared" si="392"/>
        <v>0</v>
      </c>
      <c r="AB181" s="371">
        <f t="shared" si="393"/>
        <v>0</v>
      </c>
      <c r="AC181" s="371">
        <f t="shared" si="394"/>
        <v>0</v>
      </c>
      <c r="AD181" s="371">
        <f t="shared" si="395"/>
        <v>0</v>
      </c>
      <c r="AE181" s="371">
        <f t="shared" si="396"/>
        <v>0</v>
      </c>
      <c r="AF181" s="371">
        <f t="shared" si="397"/>
        <v>0</v>
      </c>
      <c r="AG181" s="371">
        <f t="shared" si="398"/>
        <v>0</v>
      </c>
      <c r="AH181" s="371">
        <f t="shared" si="399"/>
        <v>0</v>
      </c>
      <c r="AI181" s="371">
        <f t="shared" si="400"/>
        <v>0</v>
      </c>
      <c r="AJ181" s="371">
        <f t="shared" si="401"/>
        <v>0</v>
      </c>
      <c r="AK181" s="371">
        <f t="shared" si="402"/>
        <v>0</v>
      </c>
      <c r="AL181" s="371">
        <f t="shared" si="403"/>
        <v>0</v>
      </c>
      <c r="AM181" s="371">
        <f t="shared" si="404"/>
        <v>0</v>
      </c>
      <c r="AN181" s="371">
        <f t="shared" si="405"/>
        <v>0</v>
      </c>
      <c r="AO181" s="371">
        <f t="shared" si="406"/>
        <v>0</v>
      </c>
      <c r="AP181" s="371">
        <f t="shared" si="407"/>
        <v>0</v>
      </c>
      <c r="AQ181" s="371">
        <f t="shared" si="408"/>
        <v>0</v>
      </c>
      <c r="AR181" s="371">
        <f t="shared" si="409"/>
        <v>0</v>
      </c>
      <c r="AS181" s="371">
        <f t="shared" si="410"/>
        <v>0</v>
      </c>
      <c r="AT181" s="371">
        <f t="shared" si="411"/>
        <v>0</v>
      </c>
      <c r="AU181" s="371">
        <f t="shared" si="412"/>
        <v>0</v>
      </c>
      <c r="AV181" s="371">
        <f t="shared" si="413"/>
        <v>0</v>
      </c>
      <c r="AW181" s="371">
        <f t="shared" si="414"/>
        <v>0</v>
      </c>
      <c r="AX181" s="371">
        <f t="shared" si="415"/>
        <v>0</v>
      </c>
      <c r="AY181" s="371">
        <f t="shared" si="416"/>
        <v>0</v>
      </c>
      <c r="AZ181" s="371">
        <f t="shared" si="417"/>
        <v>0</v>
      </c>
      <c r="BA181" s="371">
        <f t="shared" si="418"/>
        <v>0</v>
      </c>
      <c r="BB181" s="371">
        <f t="shared" si="419"/>
        <v>0</v>
      </c>
      <c r="BC181" s="371">
        <f t="shared" si="420"/>
        <v>0</v>
      </c>
      <c r="BD181" s="371">
        <f t="shared" si="421"/>
        <v>0</v>
      </c>
      <c r="BE181" s="371">
        <f t="shared" si="422"/>
        <v>0</v>
      </c>
      <c r="BF181" s="371">
        <f t="shared" si="423"/>
        <v>0</v>
      </c>
      <c r="BG181" s="371">
        <f t="shared" si="424"/>
        <v>0</v>
      </c>
      <c r="BH181" s="371">
        <f t="shared" si="425"/>
        <v>0</v>
      </c>
      <c r="BI181" s="371">
        <f t="shared" si="426"/>
        <v>0</v>
      </c>
      <c r="BJ181" s="371">
        <f t="shared" si="427"/>
        <v>0</v>
      </c>
      <c r="BK181" s="371">
        <f t="shared" si="428"/>
        <v>0</v>
      </c>
      <c r="BL181" s="371">
        <f t="shared" si="429"/>
        <v>0</v>
      </c>
      <c r="BM181" s="371">
        <f t="shared" si="430"/>
        <v>0</v>
      </c>
      <c r="BN181" s="371">
        <f t="shared" si="431"/>
        <v>0</v>
      </c>
      <c r="BO181" s="371">
        <f t="shared" si="432"/>
        <v>0</v>
      </c>
      <c r="BP181" s="371">
        <f t="shared" si="433"/>
        <v>0</v>
      </c>
      <c r="BQ181" s="371">
        <f t="shared" si="434"/>
        <v>0</v>
      </c>
      <c r="BR181" s="371">
        <f t="shared" si="435"/>
        <v>0</v>
      </c>
      <c r="BS181" s="371">
        <f t="shared" si="436"/>
        <v>0</v>
      </c>
      <c r="BT181" s="371">
        <f t="shared" si="437"/>
        <v>0</v>
      </c>
      <c r="BU181" s="371">
        <f t="shared" ref="BU181:DJ181" si="462">BU61-BT61</f>
        <v>0</v>
      </c>
      <c r="BV181" s="371">
        <f t="shared" si="462"/>
        <v>0</v>
      </c>
      <c r="BW181" s="371">
        <f t="shared" si="462"/>
        <v>0</v>
      </c>
      <c r="BX181" s="371">
        <f t="shared" si="462"/>
        <v>0</v>
      </c>
      <c r="BY181" s="371">
        <f t="shared" si="462"/>
        <v>0</v>
      </c>
      <c r="BZ181" s="371">
        <f t="shared" si="462"/>
        <v>0</v>
      </c>
      <c r="CA181" s="371">
        <f t="shared" si="462"/>
        <v>0</v>
      </c>
      <c r="CB181" s="371">
        <f t="shared" si="462"/>
        <v>0</v>
      </c>
      <c r="CC181" s="371">
        <f t="shared" si="462"/>
        <v>0</v>
      </c>
      <c r="CD181" s="371">
        <f t="shared" si="462"/>
        <v>0</v>
      </c>
      <c r="CE181" s="371">
        <f t="shared" si="462"/>
        <v>0</v>
      </c>
      <c r="CF181" s="371">
        <f t="shared" si="462"/>
        <v>0</v>
      </c>
      <c r="CG181" s="371">
        <f t="shared" si="462"/>
        <v>0</v>
      </c>
      <c r="CH181" s="371">
        <f t="shared" si="462"/>
        <v>0</v>
      </c>
      <c r="CI181" s="371">
        <f t="shared" si="462"/>
        <v>0</v>
      </c>
      <c r="CJ181" s="371">
        <f t="shared" si="462"/>
        <v>0</v>
      </c>
      <c r="CK181" s="371">
        <f t="shared" si="462"/>
        <v>0</v>
      </c>
      <c r="CL181" s="371">
        <f t="shared" si="462"/>
        <v>0</v>
      </c>
      <c r="CM181" s="371">
        <f t="shared" si="462"/>
        <v>0</v>
      </c>
      <c r="CN181" s="371">
        <f t="shared" si="462"/>
        <v>0</v>
      </c>
      <c r="CO181" s="371">
        <f t="shared" si="462"/>
        <v>0</v>
      </c>
      <c r="CP181" s="371">
        <f t="shared" si="462"/>
        <v>0</v>
      </c>
      <c r="CQ181" s="371">
        <f t="shared" si="462"/>
        <v>0</v>
      </c>
      <c r="CR181" s="371">
        <f t="shared" si="462"/>
        <v>0</v>
      </c>
      <c r="CS181" s="371">
        <f t="shared" si="462"/>
        <v>0</v>
      </c>
      <c r="CT181" s="371">
        <f t="shared" si="462"/>
        <v>0</v>
      </c>
      <c r="CU181" s="371">
        <f t="shared" si="462"/>
        <v>0</v>
      </c>
      <c r="CV181" s="371">
        <f t="shared" si="462"/>
        <v>0</v>
      </c>
      <c r="CW181" s="371">
        <f t="shared" si="462"/>
        <v>0</v>
      </c>
      <c r="CX181" s="371">
        <f t="shared" si="462"/>
        <v>0</v>
      </c>
      <c r="CY181" s="371">
        <f t="shared" si="462"/>
        <v>0</v>
      </c>
      <c r="CZ181" s="371">
        <f t="shared" si="462"/>
        <v>0</v>
      </c>
      <c r="DA181" s="371">
        <f t="shared" si="462"/>
        <v>0</v>
      </c>
      <c r="DB181" s="371">
        <f t="shared" si="462"/>
        <v>0</v>
      </c>
      <c r="DC181" s="371">
        <f t="shared" si="462"/>
        <v>0</v>
      </c>
      <c r="DD181" s="371">
        <f t="shared" si="462"/>
        <v>0</v>
      </c>
      <c r="DE181" s="371">
        <f t="shared" si="462"/>
        <v>0</v>
      </c>
      <c r="DF181" s="371">
        <f t="shared" si="462"/>
        <v>0</v>
      </c>
      <c r="DG181" s="371">
        <f t="shared" si="462"/>
        <v>0</v>
      </c>
      <c r="DH181" s="371">
        <f t="shared" si="462"/>
        <v>0</v>
      </c>
      <c r="DI181" s="371">
        <f t="shared" si="462"/>
        <v>0</v>
      </c>
      <c r="DJ181" s="371">
        <f t="shared" si="462"/>
        <v>0</v>
      </c>
      <c r="DK181" s="371"/>
      <c r="DL181" s="371"/>
      <c r="DM181" s="371"/>
    </row>
    <row r="182" spans="1:117" outlineLevel="1">
      <c r="A182" s="828"/>
      <c r="B182" s="362">
        <f t="shared" si="377"/>
        <v>0</v>
      </c>
      <c r="C182" s="362">
        <f t="shared" si="378"/>
        <v>0</v>
      </c>
      <c r="D182" s="362">
        <f t="shared" si="379"/>
        <v>0</v>
      </c>
      <c r="E182" s="369">
        <f t="shared" ref="E182:J182" si="463">E62</f>
        <v>0</v>
      </c>
      <c r="F182" s="369">
        <f t="shared" si="463"/>
        <v>0</v>
      </c>
      <c r="G182" s="369">
        <f t="shared" si="463"/>
        <v>0</v>
      </c>
      <c r="H182" s="531">
        <f t="shared" si="463"/>
        <v>0</v>
      </c>
      <c r="I182" s="531">
        <f t="shared" si="463"/>
        <v>0</v>
      </c>
      <c r="J182" s="531">
        <f t="shared" si="463"/>
        <v>0</v>
      </c>
      <c r="K182" s="532"/>
      <c r="L182" s="532"/>
      <c r="N182" s="371">
        <f t="shared" si="381"/>
        <v>0</v>
      </c>
      <c r="O182" s="371">
        <f t="shared" si="381"/>
        <v>0</v>
      </c>
      <c r="P182" s="371">
        <f t="shared" si="381"/>
        <v>0</v>
      </c>
      <c r="Q182" s="371">
        <f t="shared" si="382"/>
        <v>0</v>
      </c>
      <c r="R182" s="371">
        <f t="shared" si="383"/>
        <v>0</v>
      </c>
      <c r="S182" s="371">
        <f t="shared" si="384"/>
        <v>0</v>
      </c>
      <c r="T182" s="371">
        <f t="shared" si="385"/>
        <v>0</v>
      </c>
      <c r="U182" s="371">
        <f t="shared" si="386"/>
        <v>0</v>
      </c>
      <c r="V182" s="371">
        <f t="shared" si="387"/>
        <v>0</v>
      </c>
      <c r="W182" s="371">
        <f t="shared" si="388"/>
        <v>0</v>
      </c>
      <c r="X182" s="371">
        <f t="shared" si="389"/>
        <v>0</v>
      </c>
      <c r="Y182" s="371">
        <f t="shared" si="390"/>
        <v>0</v>
      </c>
      <c r="Z182" s="371">
        <f t="shared" si="391"/>
        <v>0</v>
      </c>
      <c r="AA182" s="371">
        <f t="shared" si="392"/>
        <v>0</v>
      </c>
      <c r="AB182" s="371">
        <f t="shared" si="393"/>
        <v>0</v>
      </c>
      <c r="AC182" s="371">
        <f t="shared" si="394"/>
        <v>0</v>
      </c>
      <c r="AD182" s="371">
        <f t="shared" si="395"/>
        <v>0</v>
      </c>
      <c r="AE182" s="371">
        <f t="shared" si="396"/>
        <v>0</v>
      </c>
      <c r="AF182" s="371">
        <f t="shared" si="397"/>
        <v>0</v>
      </c>
      <c r="AG182" s="371">
        <f t="shared" si="398"/>
        <v>0</v>
      </c>
      <c r="AH182" s="371">
        <f t="shared" si="399"/>
        <v>0</v>
      </c>
      <c r="AI182" s="371">
        <f t="shared" si="400"/>
        <v>0</v>
      </c>
      <c r="AJ182" s="371">
        <f t="shared" si="401"/>
        <v>0</v>
      </c>
      <c r="AK182" s="371">
        <f t="shared" si="402"/>
        <v>0</v>
      </c>
      <c r="AL182" s="371">
        <f t="shared" si="403"/>
        <v>0</v>
      </c>
      <c r="AM182" s="371">
        <f t="shared" si="404"/>
        <v>0</v>
      </c>
      <c r="AN182" s="371">
        <f t="shared" si="405"/>
        <v>0</v>
      </c>
      <c r="AO182" s="371">
        <f t="shared" si="406"/>
        <v>0</v>
      </c>
      <c r="AP182" s="371">
        <f t="shared" si="407"/>
        <v>0</v>
      </c>
      <c r="AQ182" s="371">
        <f t="shared" si="408"/>
        <v>0</v>
      </c>
      <c r="AR182" s="371">
        <f t="shared" si="409"/>
        <v>0</v>
      </c>
      <c r="AS182" s="371">
        <f t="shared" si="410"/>
        <v>0</v>
      </c>
      <c r="AT182" s="371">
        <f t="shared" si="411"/>
        <v>0</v>
      </c>
      <c r="AU182" s="371">
        <f t="shared" si="412"/>
        <v>0</v>
      </c>
      <c r="AV182" s="371">
        <f t="shared" si="413"/>
        <v>0</v>
      </c>
      <c r="AW182" s="371">
        <f t="shared" si="414"/>
        <v>0</v>
      </c>
      <c r="AX182" s="371">
        <f t="shared" si="415"/>
        <v>0</v>
      </c>
      <c r="AY182" s="371">
        <f t="shared" si="416"/>
        <v>0</v>
      </c>
      <c r="AZ182" s="371">
        <f t="shared" si="417"/>
        <v>0</v>
      </c>
      <c r="BA182" s="371">
        <f t="shared" si="418"/>
        <v>0</v>
      </c>
      <c r="BB182" s="371">
        <f t="shared" si="419"/>
        <v>0</v>
      </c>
      <c r="BC182" s="371">
        <f t="shared" si="420"/>
        <v>0</v>
      </c>
      <c r="BD182" s="371">
        <f t="shared" si="421"/>
        <v>0</v>
      </c>
      <c r="BE182" s="371">
        <f t="shared" si="422"/>
        <v>0</v>
      </c>
      <c r="BF182" s="371">
        <f t="shared" si="423"/>
        <v>0</v>
      </c>
      <c r="BG182" s="371">
        <f t="shared" si="424"/>
        <v>0</v>
      </c>
      <c r="BH182" s="371">
        <f t="shared" si="425"/>
        <v>0</v>
      </c>
      <c r="BI182" s="371">
        <f t="shared" si="426"/>
        <v>0</v>
      </c>
      <c r="BJ182" s="371">
        <f t="shared" si="427"/>
        <v>0</v>
      </c>
      <c r="BK182" s="371">
        <f t="shared" si="428"/>
        <v>0</v>
      </c>
      <c r="BL182" s="371">
        <f t="shared" si="429"/>
        <v>0</v>
      </c>
      <c r="BM182" s="371">
        <f t="shared" si="430"/>
        <v>0</v>
      </c>
      <c r="BN182" s="371">
        <f t="shared" si="431"/>
        <v>0</v>
      </c>
      <c r="BO182" s="371">
        <f t="shared" si="432"/>
        <v>0</v>
      </c>
      <c r="BP182" s="371">
        <f t="shared" si="433"/>
        <v>0</v>
      </c>
      <c r="BQ182" s="371">
        <f t="shared" si="434"/>
        <v>0</v>
      </c>
      <c r="BR182" s="371">
        <f t="shared" si="435"/>
        <v>0</v>
      </c>
      <c r="BS182" s="371">
        <f t="shared" si="436"/>
        <v>0</v>
      </c>
      <c r="BT182" s="371">
        <f t="shared" si="437"/>
        <v>0</v>
      </c>
      <c r="BU182" s="371">
        <f t="shared" ref="BU182:DJ182" si="464">BU62-BT62</f>
        <v>0</v>
      </c>
      <c r="BV182" s="371">
        <f t="shared" si="464"/>
        <v>0</v>
      </c>
      <c r="BW182" s="371">
        <f t="shared" si="464"/>
        <v>0</v>
      </c>
      <c r="BX182" s="371">
        <f t="shared" si="464"/>
        <v>0</v>
      </c>
      <c r="BY182" s="371">
        <f t="shared" si="464"/>
        <v>0</v>
      </c>
      <c r="BZ182" s="371">
        <f t="shared" si="464"/>
        <v>0</v>
      </c>
      <c r="CA182" s="371">
        <f t="shared" si="464"/>
        <v>0</v>
      </c>
      <c r="CB182" s="371">
        <f t="shared" si="464"/>
        <v>0</v>
      </c>
      <c r="CC182" s="371">
        <f t="shared" si="464"/>
        <v>0</v>
      </c>
      <c r="CD182" s="371">
        <f t="shared" si="464"/>
        <v>0</v>
      </c>
      <c r="CE182" s="371">
        <f t="shared" si="464"/>
        <v>0</v>
      </c>
      <c r="CF182" s="371">
        <f t="shared" si="464"/>
        <v>0</v>
      </c>
      <c r="CG182" s="371">
        <f t="shared" si="464"/>
        <v>0</v>
      </c>
      <c r="CH182" s="371">
        <f t="shared" si="464"/>
        <v>0</v>
      </c>
      <c r="CI182" s="371">
        <f t="shared" si="464"/>
        <v>0</v>
      </c>
      <c r="CJ182" s="371">
        <f t="shared" si="464"/>
        <v>0</v>
      </c>
      <c r="CK182" s="371">
        <f t="shared" si="464"/>
        <v>0</v>
      </c>
      <c r="CL182" s="371">
        <f t="shared" si="464"/>
        <v>0</v>
      </c>
      <c r="CM182" s="371">
        <f t="shared" si="464"/>
        <v>0</v>
      </c>
      <c r="CN182" s="371">
        <f t="shared" si="464"/>
        <v>0</v>
      </c>
      <c r="CO182" s="371">
        <f t="shared" si="464"/>
        <v>0</v>
      </c>
      <c r="CP182" s="371">
        <f t="shared" si="464"/>
        <v>0</v>
      </c>
      <c r="CQ182" s="371">
        <f t="shared" si="464"/>
        <v>0</v>
      </c>
      <c r="CR182" s="371">
        <f t="shared" si="464"/>
        <v>0</v>
      </c>
      <c r="CS182" s="371">
        <f t="shared" si="464"/>
        <v>0</v>
      </c>
      <c r="CT182" s="371">
        <f t="shared" si="464"/>
        <v>0</v>
      </c>
      <c r="CU182" s="371">
        <f t="shared" si="464"/>
        <v>0</v>
      </c>
      <c r="CV182" s="371">
        <f t="shared" si="464"/>
        <v>0</v>
      </c>
      <c r="CW182" s="371">
        <f t="shared" si="464"/>
        <v>0</v>
      </c>
      <c r="CX182" s="371">
        <f t="shared" si="464"/>
        <v>0</v>
      </c>
      <c r="CY182" s="371">
        <f t="shared" si="464"/>
        <v>0</v>
      </c>
      <c r="CZ182" s="371">
        <f t="shared" si="464"/>
        <v>0</v>
      </c>
      <c r="DA182" s="371">
        <f t="shared" si="464"/>
        <v>0</v>
      </c>
      <c r="DB182" s="371">
        <f t="shared" si="464"/>
        <v>0</v>
      </c>
      <c r="DC182" s="371">
        <f t="shared" si="464"/>
        <v>0</v>
      </c>
      <c r="DD182" s="371">
        <f t="shared" si="464"/>
        <v>0</v>
      </c>
      <c r="DE182" s="371">
        <f t="shared" si="464"/>
        <v>0</v>
      </c>
      <c r="DF182" s="371">
        <f t="shared" si="464"/>
        <v>0</v>
      </c>
      <c r="DG182" s="371">
        <f t="shared" si="464"/>
        <v>0</v>
      </c>
      <c r="DH182" s="371">
        <f t="shared" si="464"/>
        <v>0</v>
      </c>
      <c r="DI182" s="371">
        <f t="shared" si="464"/>
        <v>0</v>
      </c>
      <c r="DJ182" s="371">
        <f t="shared" si="464"/>
        <v>0</v>
      </c>
      <c r="DK182" s="371"/>
      <c r="DL182" s="371"/>
      <c r="DM182" s="371"/>
    </row>
    <row r="183" spans="1:117">
      <c r="A183" s="372" t="s">
        <v>200</v>
      </c>
      <c r="B183" s="373"/>
      <c r="C183" s="373"/>
      <c r="D183" s="373"/>
      <c r="E183" s="534">
        <f>SUBTOTAL(9,E154:E167)</f>
        <v>106</v>
      </c>
      <c r="F183" s="534">
        <f t="shared" ref="F183:J183" si="465">SUBTOTAL(9,F154:F167)</f>
        <v>76</v>
      </c>
      <c r="G183" s="534">
        <f t="shared" si="465"/>
        <v>30</v>
      </c>
      <c r="H183" s="534">
        <f t="shared" si="465"/>
        <v>4.4705882352941178</v>
      </c>
      <c r="I183" s="534">
        <f t="shared" si="465"/>
        <v>1.875</v>
      </c>
      <c r="J183" s="534">
        <f t="shared" si="465"/>
        <v>-2.5955882352941178</v>
      </c>
      <c r="K183" s="393"/>
      <c r="L183" s="393"/>
      <c r="M183" s="399"/>
      <c r="N183" s="373">
        <f>IF(SUBTOTAL(9,N154:N182)=0,"",(SUBTOTAL(9,N154:N182)))</f>
        <v>89</v>
      </c>
      <c r="O183" s="373">
        <f t="shared" ref="O183:BZ183" si="466">IF(SUBTOTAL(9,O154:O182)=0,"",(SUBTOTAL(9,O154:O182)))</f>
        <v>3</v>
      </c>
      <c r="P183" s="373" t="str">
        <f t="shared" si="466"/>
        <v/>
      </c>
      <c r="Q183" s="373" t="str">
        <f t="shared" si="466"/>
        <v/>
      </c>
      <c r="R183" s="373" t="str">
        <f t="shared" si="466"/>
        <v/>
      </c>
      <c r="S183" s="373">
        <f t="shared" si="466"/>
        <v>2</v>
      </c>
      <c r="T183" s="373">
        <f t="shared" si="466"/>
        <v>1</v>
      </c>
      <c r="U183" s="373" t="str">
        <f t="shared" si="466"/>
        <v/>
      </c>
      <c r="V183" s="373">
        <f t="shared" si="466"/>
        <v>2</v>
      </c>
      <c r="W183" s="373" t="str">
        <f t="shared" si="466"/>
        <v/>
      </c>
      <c r="X183" s="373" t="str">
        <f t="shared" si="466"/>
        <v/>
      </c>
      <c r="Y183" s="373" t="str">
        <f t="shared" si="466"/>
        <v/>
      </c>
      <c r="Z183" s="373" t="str">
        <f t="shared" si="466"/>
        <v/>
      </c>
      <c r="AA183" s="373">
        <f t="shared" si="466"/>
        <v>-1</v>
      </c>
      <c r="AB183" s="373" t="str">
        <f t="shared" si="466"/>
        <v/>
      </c>
      <c r="AC183" s="373" t="str">
        <f t="shared" si="466"/>
        <v/>
      </c>
      <c r="AD183" s="373" t="str">
        <f t="shared" si="466"/>
        <v/>
      </c>
      <c r="AE183" s="373" t="str">
        <f t="shared" si="466"/>
        <v/>
      </c>
      <c r="AF183" s="373" t="str">
        <f t="shared" si="466"/>
        <v/>
      </c>
      <c r="AG183" s="373" t="str">
        <f t="shared" si="466"/>
        <v/>
      </c>
      <c r="AH183" s="373">
        <f t="shared" si="466"/>
        <v>3</v>
      </c>
      <c r="AI183" s="373" t="str">
        <f t="shared" si="466"/>
        <v/>
      </c>
      <c r="AJ183" s="373" t="str">
        <f t="shared" si="466"/>
        <v/>
      </c>
      <c r="AK183" s="373">
        <f t="shared" si="466"/>
        <v>-94.17647058823529</v>
      </c>
      <c r="AL183" s="373" t="str">
        <f t="shared" si="466"/>
        <v/>
      </c>
      <c r="AM183" s="373" t="str">
        <f t="shared" si="466"/>
        <v/>
      </c>
      <c r="AN183" s="373" t="str">
        <f t="shared" si="466"/>
        <v/>
      </c>
      <c r="AO183" s="373" t="str">
        <f t="shared" si="466"/>
        <v/>
      </c>
      <c r="AP183" s="373" t="str">
        <f t="shared" si="466"/>
        <v/>
      </c>
      <c r="AQ183" s="373" t="str">
        <f t="shared" si="466"/>
        <v/>
      </c>
      <c r="AR183" s="373" t="str">
        <f t="shared" si="466"/>
        <v/>
      </c>
      <c r="AS183" s="373" t="str">
        <f t="shared" si="466"/>
        <v/>
      </c>
      <c r="AT183" s="373" t="str">
        <f t="shared" si="466"/>
        <v/>
      </c>
      <c r="AU183" s="373" t="str">
        <f t="shared" si="466"/>
        <v/>
      </c>
      <c r="AV183" s="373" t="str">
        <f t="shared" si="466"/>
        <v/>
      </c>
      <c r="AW183" s="373" t="str">
        <f t="shared" si="466"/>
        <v/>
      </c>
      <c r="AX183" s="373" t="str">
        <f t="shared" si="466"/>
        <v/>
      </c>
      <c r="AY183" s="373" t="str">
        <f t="shared" si="466"/>
        <v/>
      </c>
      <c r="AZ183" s="373" t="str">
        <f t="shared" si="466"/>
        <v/>
      </c>
      <c r="BA183" s="373" t="str">
        <f t="shared" si="466"/>
        <v/>
      </c>
      <c r="BB183" s="373" t="str">
        <f t="shared" si="466"/>
        <v/>
      </c>
      <c r="BC183" s="373" t="str">
        <f t="shared" si="466"/>
        <v/>
      </c>
      <c r="BD183" s="373" t="str">
        <f t="shared" si="466"/>
        <v/>
      </c>
      <c r="BE183" s="373" t="str">
        <f t="shared" si="466"/>
        <v/>
      </c>
      <c r="BF183" s="373" t="str">
        <f t="shared" si="466"/>
        <v/>
      </c>
      <c r="BG183" s="373" t="str">
        <f t="shared" si="466"/>
        <v/>
      </c>
      <c r="BH183" s="373" t="str">
        <f t="shared" si="466"/>
        <v/>
      </c>
      <c r="BI183" s="373">
        <f t="shared" si="466"/>
        <v>2.625</v>
      </c>
      <c r="BJ183" s="373">
        <f t="shared" si="466"/>
        <v>2.625</v>
      </c>
      <c r="BK183" s="373">
        <f t="shared" si="466"/>
        <v>2.625</v>
      </c>
      <c r="BL183" s="373">
        <f t="shared" si="466"/>
        <v>2.625</v>
      </c>
      <c r="BM183" s="373">
        <f t="shared" si="466"/>
        <v>2.625</v>
      </c>
      <c r="BN183" s="373" t="str">
        <f t="shared" si="466"/>
        <v/>
      </c>
      <c r="BO183" s="373" t="str">
        <f t="shared" si="466"/>
        <v/>
      </c>
      <c r="BP183" s="373">
        <f t="shared" si="466"/>
        <v>2.625</v>
      </c>
      <c r="BQ183" s="373">
        <f t="shared" si="466"/>
        <v>2.625</v>
      </c>
      <c r="BR183" s="373">
        <f t="shared" si="466"/>
        <v>2.625</v>
      </c>
      <c r="BS183" s="373">
        <f t="shared" si="466"/>
        <v>2.625</v>
      </c>
      <c r="BT183" s="373">
        <f t="shared" si="466"/>
        <v>2.625</v>
      </c>
      <c r="BU183" s="373" t="str">
        <f t="shared" si="466"/>
        <v/>
      </c>
      <c r="BV183" s="373" t="str">
        <f t="shared" si="466"/>
        <v/>
      </c>
      <c r="BW183" s="373">
        <f t="shared" si="466"/>
        <v>2.625</v>
      </c>
      <c r="BX183" s="373" t="str">
        <f t="shared" si="466"/>
        <v/>
      </c>
      <c r="BY183" s="373" t="str">
        <f t="shared" si="466"/>
        <v/>
      </c>
      <c r="BZ183" s="373">
        <f t="shared" si="466"/>
        <v>2.625</v>
      </c>
      <c r="CA183" s="373">
        <f t="shared" ref="CA183:DM183" si="467">IF(SUBTOTAL(9,CA154:CA182)=0,"",(SUBTOTAL(9,CA154:CA182)))</f>
        <v>2.625</v>
      </c>
      <c r="CB183" s="373" t="str">
        <f t="shared" si="467"/>
        <v/>
      </c>
      <c r="CC183" s="373" t="str">
        <f t="shared" si="467"/>
        <v/>
      </c>
      <c r="CD183" s="373">
        <f t="shared" si="467"/>
        <v>2.625</v>
      </c>
      <c r="CE183" s="373">
        <f t="shared" si="467"/>
        <v>2.625</v>
      </c>
      <c r="CF183" s="373">
        <f t="shared" si="467"/>
        <v>2.625</v>
      </c>
      <c r="CG183" s="373">
        <f t="shared" si="467"/>
        <v>2.625</v>
      </c>
      <c r="CH183" s="373">
        <f t="shared" si="467"/>
        <v>2.625</v>
      </c>
      <c r="CI183" s="373" t="str">
        <f t="shared" si="467"/>
        <v/>
      </c>
      <c r="CJ183" s="373" t="str">
        <f t="shared" si="467"/>
        <v/>
      </c>
      <c r="CK183" s="373">
        <f t="shared" si="467"/>
        <v>2.625</v>
      </c>
      <c r="CL183" s="373">
        <f t="shared" si="467"/>
        <v>2.625</v>
      </c>
      <c r="CM183" s="373">
        <f t="shared" si="467"/>
        <v>2.625</v>
      </c>
      <c r="CN183" s="373">
        <f t="shared" si="467"/>
        <v>2.625</v>
      </c>
      <c r="CO183" s="373">
        <f t="shared" si="467"/>
        <v>2.625</v>
      </c>
      <c r="CP183" s="373" t="str">
        <f t="shared" si="467"/>
        <v/>
      </c>
      <c r="CQ183" s="373" t="str">
        <f t="shared" si="467"/>
        <v/>
      </c>
      <c r="CR183" s="373">
        <f t="shared" si="467"/>
        <v>2.625</v>
      </c>
      <c r="CS183" s="373">
        <f t="shared" si="467"/>
        <v>2.625</v>
      </c>
      <c r="CT183" s="373">
        <f t="shared" si="467"/>
        <v>2.625</v>
      </c>
      <c r="CU183" s="373">
        <f t="shared" si="467"/>
        <v>2.625</v>
      </c>
      <c r="CV183" s="373">
        <f t="shared" si="467"/>
        <v>2.625</v>
      </c>
      <c r="CW183" s="373" t="str">
        <f t="shared" si="467"/>
        <v/>
      </c>
      <c r="CX183" s="373" t="str">
        <f t="shared" si="467"/>
        <v/>
      </c>
      <c r="CY183" s="373">
        <f t="shared" si="467"/>
        <v>2.625</v>
      </c>
      <c r="CZ183" s="373">
        <f t="shared" si="467"/>
        <v>2.625</v>
      </c>
      <c r="DA183" s="373">
        <f t="shared" si="467"/>
        <v>2.625</v>
      </c>
      <c r="DB183" s="373">
        <f t="shared" si="467"/>
        <v>2.625</v>
      </c>
      <c r="DC183" s="373">
        <f t="shared" si="467"/>
        <v>2.625</v>
      </c>
      <c r="DD183" s="373" t="str">
        <f t="shared" si="467"/>
        <v/>
      </c>
      <c r="DE183" s="373" t="str">
        <f t="shared" si="467"/>
        <v/>
      </c>
      <c r="DF183" s="373">
        <f t="shared" si="467"/>
        <v>2.625</v>
      </c>
      <c r="DG183" s="373">
        <f t="shared" si="467"/>
        <v>2.625</v>
      </c>
      <c r="DH183" s="373">
        <f t="shared" si="467"/>
        <v>2.625</v>
      </c>
      <c r="DI183" s="373">
        <f t="shared" si="467"/>
        <v>2.625</v>
      </c>
      <c r="DJ183" s="373">
        <f t="shared" si="467"/>
        <v>2.625</v>
      </c>
      <c r="DK183" s="373" t="str">
        <f t="shared" si="467"/>
        <v/>
      </c>
      <c r="DL183" s="373" t="str">
        <f t="shared" si="467"/>
        <v/>
      </c>
      <c r="DM183" s="373" t="str">
        <f t="shared" si="467"/>
        <v/>
      </c>
    </row>
    <row r="184" spans="1:117" ht="15" customHeight="1" outlineLevel="1">
      <c r="A184" s="826" t="s">
        <v>193</v>
      </c>
      <c r="B184" s="362" t="str">
        <f t="shared" ref="B184:B197" si="468">$B4</f>
        <v>P59-Deploy &amp; Change CRMT</v>
      </c>
      <c r="C184" s="362" t="str">
        <f t="shared" ref="C184:C197" si="469">$C4</f>
        <v>AO004511</v>
      </c>
      <c r="D184" s="362" t="str">
        <f t="shared" ref="D184:D197" si="470">$D4</f>
        <v>Cross</v>
      </c>
      <c r="E184" s="369">
        <f t="shared" ref="E184:L184" si="471">E64</f>
        <v>0</v>
      </c>
      <c r="F184" s="369">
        <f t="shared" si="471"/>
        <v>0</v>
      </c>
      <c r="G184" s="369">
        <f t="shared" si="471"/>
        <v>0</v>
      </c>
      <c r="H184" s="531">
        <f t="shared" si="471"/>
        <v>0</v>
      </c>
      <c r="I184" s="531">
        <f t="shared" si="471"/>
        <v>0</v>
      </c>
      <c r="J184" s="531">
        <f t="shared" si="471"/>
        <v>0</v>
      </c>
      <c r="K184" s="532">
        <f t="shared" si="471"/>
        <v>43271</v>
      </c>
      <c r="L184" s="532">
        <f t="shared" si="471"/>
        <v>43315</v>
      </c>
      <c r="N184" s="371">
        <f t="shared" ref="N184:AS184" si="472">N64-M64</f>
        <v>0</v>
      </c>
      <c r="O184" s="371">
        <f t="shared" si="472"/>
        <v>0</v>
      </c>
      <c r="P184" s="371">
        <f t="shared" si="472"/>
        <v>0</v>
      </c>
      <c r="Q184" s="371">
        <f t="shared" si="472"/>
        <v>0</v>
      </c>
      <c r="R184" s="371">
        <f t="shared" si="472"/>
        <v>0</v>
      </c>
      <c r="S184" s="371">
        <f t="shared" si="472"/>
        <v>0</v>
      </c>
      <c r="T184" s="371">
        <f t="shared" si="472"/>
        <v>0</v>
      </c>
      <c r="U184" s="371">
        <f t="shared" si="472"/>
        <v>0</v>
      </c>
      <c r="V184" s="371">
        <f t="shared" si="472"/>
        <v>0</v>
      </c>
      <c r="W184" s="371">
        <f t="shared" si="472"/>
        <v>0</v>
      </c>
      <c r="X184" s="371">
        <f t="shared" si="472"/>
        <v>0</v>
      </c>
      <c r="Y184" s="371">
        <f t="shared" si="472"/>
        <v>0</v>
      </c>
      <c r="Z184" s="371">
        <f t="shared" si="472"/>
        <v>0</v>
      </c>
      <c r="AA184" s="371">
        <f t="shared" si="472"/>
        <v>0</v>
      </c>
      <c r="AB184" s="371">
        <f t="shared" si="472"/>
        <v>0</v>
      </c>
      <c r="AC184" s="371">
        <f t="shared" si="472"/>
        <v>0</v>
      </c>
      <c r="AD184" s="371">
        <f t="shared" si="472"/>
        <v>0</v>
      </c>
      <c r="AE184" s="371">
        <f t="shared" si="472"/>
        <v>0</v>
      </c>
      <c r="AF184" s="371">
        <f t="shared" si="472"/>
        <v>0</v>
      </c>
      <c r="AG184" s="371">
        <f t="shared" si="472"/>
        <v>0</v>
      </c>
      <c r="AH184" s="371">
        <f t="shared" si="472"/>
        <v>0</v>
      </c>
      <c r="AI184" s="371">
        <f t="shared" si="472"/>
        <v>0</v>
      </c>
      <c r="AJ184" s="371">
        <f t="shared" si="472"/>
        <v>0</v>
      </c>
      <c r="AK184" s="371">
        <f t="shared" si="472"/>
        <v>0</v>
      </c>
      <c r="AL184" s="371">
        <f t="shared" si="472"/>
        <v>0</v>
      </c>
      <c r="AM184" s="371">
        <f t="shared" si="472"/>
        <v>0</v>
      </c>
      <c r="AN184" s="371">
        <f t="shared" si="472"/>
        <v>0</v>
      </c>
      <c r="AO184" s="371">
        <f t="shared" si="472"/>
        <v>0</v>
      </c>
      <c r="AP184" s="371">
        <f t="shared" si="472"/>
        <v>0</v>
      </c>
      <c r="AQ184" s="371">
        <f t="shared" si="472"/>
        <v>0</v>
      </c>
      <c r="AR184" s="371">
        <f t="shared" si="472"/>
        <v>0</v>
      </c>
      <c r="AS184" s="371">
        <f t="shared" si="472"/>
        <v>0</v>
      </c>
      <c r="AT184" s="371">
        <f t="shared" ref="AT184:BT184" si="473">AT64-AS64</f>
        <v>0</v>
      </c>
      <c r="AU184" s="371">
        <f t="shared" si="473"/>
        <v>0</v>
      </c>
      <c r="AV184" s="371">
        <f t="shared" si="473"/>
        <v>0</v>
      </c>
      <c r="AW184" s="371">
        <f t="shared" si="473"/>
        <v>0</v>
      </c>
      <c r="AX184" s="371">
        <f t="shared" si="473"/>
        <v>0</v>
      </c>
      <c r="AY184" s="371">
        <f t="shared" si="473"/>
        <v>0</v>
      </c>
      <c r="AZ184" s="371">
        <f t="shared" si="473"/>
        <v>0</v>
      </c>
      <c r="BA184" s="371">
        <f t="shared" si="473"/>
        <v>0</v>
      </c>
      <c r="BB184" s="371">
        <f t="shared" si="473"/>
        <v>0</v>
      </c>
      <c r="BC184" s="371">
        <f t="shared" si="473"/>
        <v>0</v>
      </c>
      <c r="BD184" s="371">
        <f t="shared" si="473"/>
        <v>0</v>
      </c>
      <c r="BE184" s="371">
        <f t="shared" si="473"/>
        <v>0</v>
      </c>
      <c r="BF184" s="371">
        <f t="shared" si="473"/>
        <v>0</v>
      </c>
      <c r="BG184" s="371">
        <f t="shared" si="473"/>
        <v>0</v>
      </c>
      <c r="BH184" s="371">
        <f t="shared" si="473"/>
        <v>0</v>
      </c>
      <c r="BI184" s="371">
        <f t="shared" si="473"/>
        <v>0</v>
      </c>
      <c r="BJ184" s="371">
        <f t="shared" si="473"/>
        <v>0</v>
      </c>
      <c r="BK184" s="371">
        <f t="shared" si="473"/>
        <v>0</v>
      </c>
      <c r="BL184" s="371">
        <f t="shared" si="473"/>
        <v>0</v>
      </c>
      <c r="BM184" s="371">
        <f t="shared" si="473"/>
        <v>0</v>
      </c>
      <c r="BN184" s="371">
        <f t="shared" si="473"/>
        <v>0</v>
      </c>
      <c r="BO184" s="371">
        <f t="shared" si="473"/>
        <v>0</v>
      </c>
      <c r="BP184" s="371">
        <f t="shared" si="473"/>
        <v>0</v>
      </c>
      <c r="BQ184" s="371">
        <f t="shared" si="473"/>
        <v>0</v>
      </c>
      <c r="BR184" s="371">
        <f t="shared" si="473"/>
        <v>0</v>
      </c>
      <c r="BS184" s="371">
        <f t="shared" si="473"/>
        <v>0</v>
      </c>
      <c r="BT184" s="371">
        <f t="shared" si="473"/>
        <v>0</v>
      </c>
      <c r="BU184" s="371">
        <f t="shared" ref="BU184:DJ184" si="474">BU64-BT64</f>
        <v>0</v>
      </c>
      <c r="BV184" s="371">
        <f t="shared" si="474"/>
        <v>0</v>
      </c>
      <c r="BW184" s="371">
        <f t="shared" si="474"/>
        <v>0</v>
      </c>
      <c r="BX184" s="371">
        <f t="shared" si="474"/>
        <v>0</v>
      </c>
      <c r="BY184" s="371">
        <f t="shared" si="474"/>
        <v>0</v>
      </c>
      <c r="BZ184" s="371">
        <f t="shared" si="474"/>
        <v>0</v>
      </c>
      <c r="CA184" s="371">
        <f t="shared" si="474"/>
        <v>0</v>
      </c>
      <c r="CB184" s="371">
        <f t="shared" si="474"/>
        <v>0</v>
      </c>
      <c r="CC184" s="371">
        <f t="shared" si="474"/>
        <v>0</v>
      </c>
      <c r="CD184" s="371">
        <f t="shared" si="474"/>
        <v>0</v>
      </c>
      <c r="CE184" s="371">
        <f t="shared" si="474"/>
        <v>0</v>
      </c>
      <c r="CF184" s="371">
        <f t="shared" si="474"/>
        <v>0</v>
      </c>
      <c r="CG184" s="371">
        <f t="shared" si="474"/>
        <v>0</v>
      </c>
      <c r="CH184" s="371">
        <f t="shared" si="474"/>
        <v>0</v>
      </c>
      <c r="CI184" s="371">
        <f t="shared" si="474"/>
        <v>0</v>
      </c>
      <c r="CJ184" s="371">
        <f t="shared" si="474"/>
        <v>0</v>
      </c>
      <c r="CK184" s="371">
        <f t="shared" si="474"/>
        <v>0</v>
      </c>
      <c r="CL184" s="371">
        <f t="shared" si="474"/>
        <v>0</v>
      </c>
      <c r="CM184" s="371">
        <f t="shared" si="474"/>
        <v>0</v>
      </c>
      <c r="CN184" s="371">
        <f t="shared" si="474"/>
        <v>0</v>
      </c>
      <c r="CO184" s="371">
        <f t="shared" si="474"/>
        <v>0</v>
      </c>
      <c r="CP184" s="371">
        <f t="shared" si="474"/>
        <v>0</v>
      </c>
      <c r="CQ184" s="371">
        <f t="shared" si="474"/>
        <v>0</v>
      </c>
      <c r="CR184" s="371">
        <f t="shared" si="474"/>
        <v>0</v>
      </c>
      <c r="CS184" s="371">
        <f t="shared" si="474"/>
        <v>0</v>
      </c>
      <c r="CT184" s="371">
        <f t="shared" si="474"/>
        <v>0</v>
      </c>
      <c r="CU184" s="371">
        <f t="shared" si="474"/>
        <v>0</v>
      </c>
      <c r="CV184" s="371">
        <f t="shared" si="474"/>
        <v>0</v>
      </c>
      <c r="CW184" s="371">
        <f t="shared" si="474"/>
        <v>0</v>
      </c>
      <c r="CX184" s="371">
        <f t="shared" si="474"/>
        <v>0</v>
      </c>
      <c r="CY184" s="371">
        <f t="shared" si="474"/>
        <v>0</v>
      </c>
      <c r="CZ184" s="371">
        <f t="shared" si="474"/>
        <v>0</v>
      </c>
      <c r="DA184" s="371">
        <f t="shared" si="474"/>
        <v>0</v>
      </c>
      <c r="DB184" s="371">
        <f t="shared" si="474"/>
        <v>0</v>
      </c>
      <c r="DC184" s="371">
        <f t="shared" si="474"/>
        <v>0</v>
      </c>
      <c r="DD184" s="371">
        <f t="shared" si="474"/>
        <v>0</v>
      </c>
      <c r="DE184" s="371">
        <f t="shared" si="474"/>
        <v>0</v>
      </c>
      <c r="DF184" s="371">
        <f t="shared" si="474"/>
        <v>0</v>
      </c>
      <c r="DG184" s="371">
        <f t="shared" si="474"/>
        <v>0</v>
      </c>
      <c r="DH184" s="371">
        <f t="shared" si="474"/>
        <v>0</v>
      </c>
      <c r="DI184" s="371">
        <f t="shared" si="474"/>
        <v>0</v>
      </c>
      <c r="DJ184" s="371">
        <f t="shared" si="474"/>
        <v>0</v>
      </c>
      <c r="DK184" s="371"/>
      <c r="DL184" s="371"/>
      <c r="DM184" s="371"/>
    </row>
    <row r="185" spans="1:117" outlineLevel="1">
      <c r="A185" s="827"/>
      <c r="B185" s="362" t="str">
        <f t="shared" si="468"/>
        <v>P59-Deploy &amp; Change CRMT</v>
      </c>
      <c r="C185" s="362" t="str">
        <f t="shared" si="469"/>
        <v>AO004511_YYY103</v>
      </c>
      <c r="D185" s="362" t="str">
        <f t="shared" si="470"/>
        <v>Prima Attivazione</v>
      </c>
      <c r="E185" s="369">
        <f t="shared" ref="E185:E197" si="475">E65</f>
        <v>23</v>
      </c>
      <c r="F185" s="369">
        <f t="shared" ref="F185:L185" si="476">F65</f>
        <v>22</v>
      </c>
      <c r="G185" s="369">
        <f t="shared" si="476"/>
        <v>1</v>
      </c>
      <c r="H185" s="531">
        <f t="shared" si="476"/>
        <v>1.2941176470588236</v>
      </c>
      <c r="I185" s="531">
        <f t="shared" si="476"/>
        <v>6.25E-2</v>
      </c>
      <c r="J185" s="531">
        <f t="shared" si="476"/>
        <v>-1.2316176470588236</v>
      </c>
      <c r="K185" s="532">
        <f t="shared" si="476"/>
        <v>43271</v>
      </c>
      <c r="L185" s="532">
        <f t="shared" si="476"/>
        <v>43315</v>
      </c>
      <c r="N185" s="371">
        <f t="shared" ref="N185:AS185" si="477">N65-M65</f>
        <v>22</v>
      </c>
      <c r="O185" s="371">
        <f t="shared" si="477"/>
        <v>0</v>
      </c>
      <c r="P185" s="371">
        <f t="shared" si="477"/>
        <v>0</v>
      </c>
      <c r="Q185" s="371">
        <f t="shared" si="477"/>
        <v>0</v>
      </c>
      <c r="R185" s="371">
        <f t="shared" si="477"/>
        <v>0</v>
      </c>
      <c r="S185" s="371">
        <f t="shared" si="477"/>
        <v>0</v>
      </c>
      <c r="T185" s="371">
        <f t="shared" si="477"/>
        <v>0</v>
      </c>
      <c r="U185" s="371">
        <f t="shared" si="477"/>
        <v>0</v>
      </c>
      <c r="V185" s="371">
        <f t="shared" si="477"/>
        <v>0</v>
      </c>
      <c r="W185" s="371">
        <f t="shared" si="477"/>
        <v>0</v>
      </c>
      <c r="X185" s="371">
        <f t="shared" si="477"/>
        <v>0</v>
      </c>
      <c r="Y185" s="371">
        <f t="shared" si="477"/>
        <v>0</v>
      </c>
      <c r="Z185" s="371">
        <f t="shared" si="477"/>
        <v>0</v>
      </c>
      <c r="AA185" s="371">
        <f t="shared" si="477"/>
        <v>0</v>
      </c>
      <c r="AB185" s="371">
        <f t="shared" si="477"/>
        <v>0</v>
      </c>
      <c r="AC185" s="371">
        <f t="shared" si="477"/>
        <v>0</v>
      </c>
      <c r="AD185" s="371">
        <f t="shared" si="477"/>
        <v>0</v>
      </c>
      <c r="AE185" s="371">
        <f t="shared" si="477"/>
        <v>0</v>
      </c>
      <c r="AF185" s="371">
        <f t="shared" si="477"/>
        <v>0</v>
      </c>
      <c r="AG185" s="371">
        <f t="shared" si="477"/>
        <v>0</v>
      </c>
      <c r="AH185" s="371">
        <f t="shared" si="477"/>
        <v>0</v>
      </c>
      <c r="AI185" s="371">
        <f t="shared" si="477"/>
        <v>0</v>
      </c>
      <c r="AJ185" s="371">
        <f t="shared" si="477"/>
        <v>0</v>
      </c>
      <c r="AK185" s="371">
        <f t="shared" si="477"/>
        <v>6.25E-2</v>
      </c>
      <c r="AL185" s="371">
        <f t="shared" si="477"/>
        <v>0</v>
      </c>
      <c r="AM185" s="371">
        <f t="shared" si="477"/>
        <v>0</v>
      </c>
      <c r="AN185" s="371">
        <f t="shared" si="477"/>
        <v>6.25E-2</v>
      </c>
      <c r="AO185" s="371">
        <f t="shared" si="477"/>
        <v>0</v>
      </c>
      <c r="AP185" s="371">
        <f t="shared" si="477"/>
        <v>6.25E-2</v>
      </c>
      <c r="AQ185" s="371">
        <f t="shared" si="477"/>
        <v>6.25E-2</v>
      </c>
      <c r="AR185" s="371">
        <f t="shared" si="477"/>
        <v>6.25E-2</v>
      </c>
      <c r="AS185" s="371">
        <f t="shared" si="477"/>
        <v>0</v>
      </c>
      <c r="AT185" s="371">
        <f t="shared" ref="AT185:BT185" si="478">AT65-AS65</f>
        <v>0</v>
      </c>
      <c r="AU185" s="371">
        <f t="shared" si="478"/>
        <v>6.25E-2</v>
      </c>
      <c r="AV185" s="371">
        <f t="shared" si="478"/>
        <v>6.25E-2</v>
      </c>
      <c r="AW185" s="371">
        <f t="shared" si="478"/>
        <v>6.25E-2</v>
      </c>
      <c r="AX185" s="371">
        <f t="shared" si="478"/>
        <v>6.25E-2</v>
      </c>
      <c r="AY185" s="371">
        <f t="shared" si="478"/>
        <v>6.25E-2</v>
      </c>
      <c r="AZ185" s="371">
        <f t="shared" si="478"/>
        <v>0</v>
      </c>
      <c r="BA185" s="371">
        <f t="shared" si="478"/>
        <v>0</v>
      </c>
      <c r="BB185" s="371">
        <f t="shared" si="478"/>
        <v>6.25E-2</v>
      </c>
      <c r="BC185" s="371">
        <f t="shared" si="478"/>
        <v>6.25E-2</v>
      </c>
      <c r="BD185" s="371">
        <f t="shared" si="478"/>
        <v>6.25E-2</v>
      </c>
      <c r="BE185" s="371">
        <f t="shared" si="478"/>
        <v>6.25E-2</v>
      </c>
      <c r="BF185" s="371">
        <f t="shared" si="478"/>
        <v>6.25E-2</v>
      </c>
      <c r="BG185" s="371">
        <f t="shared" si="478"/>
        <v>0</v>
      </c>
      <c r="BH185" s="371">
        <f t="shared" si="478"/>
        <v>0</v>
      </c>
      <c r="BI185" s="371">
        <f t="shared" si="478"/>
        <v>6.25E-2</v>
      </c>
      <c r="BJ185" s="371">
        <f t="shared" si="478"/>
        <v>6.25E-2</v>
      </c>
      <c r="BK185" s="371">
        <f t="shared" si="478"/>
        <v>6.25E-2</v>
      </c>
      <c r="BL185" s="371">
        <f t="shared" si="478"/>
        <v>6.25E-2</v>
      </c>
      <c r="BM185" s="371">
        <f t="shared" si="478"/>
        <v>6.25E-2</v>
      </c>
      <c r="BN185" s="371">
        <f t="shared" si="478"/>
        <v>0</v>
      </c>
      <c r="BO185" s="371">
        <f t="shared" si="478"/>
        <v>0</v>
      </c>
      <c r="BP185" s="371">
        <f t="shared" si="478"/>
        <v>6.25E-2</v>
      </c>
      <c r="BQ185" s="371">
        <f t="shared" si="478"/>
        <v>6.25E-2</v>
      </c>
      <c r="BR185" s="371">
        <f t="shared" si="478"/>
        <v>6.25E-2</v>
      </c>
      <c r="BS185" s="371">
        <f t="shared" si="478"/>
        <v>6.25E-2</v>
      </c>
      <c r="BT185" s="371">
        <f t="shared" si="478"/>
        <v>6.25E-2</v>
      </c>
      <c r="BU185" s="371">
        <f t="shared" ref="BU185:DJ185" si="479">BU65-BT65</f>
        <v>0</v>
      </c>
      <c r="BV185" s="371">
        <f t="shared" si="479"/>
        <v>0</v>
      </c>
      <c r="BW185" s="371">
        <f t="shared" si="479"/>
        <v>6.25E-2</v>
      </c>
      <c r="BX185" s="371">
        <f t="shared" si="479"/>
        <v>0</v>
      </c>
      <c r="BY185" s="371">
        <f t="shared" si="479"/>
        <v>0</v>
      </c>
      <c r="BZ185" s="371">
        <f t="shared" si="479"/>
        <v>6.25E-2</v>
      </c>
      <c r="CA185" s="371">
        <f t="shared" si="479"/>
        <v>6.25E-2</v>
      </c>
      <c r="CB185" s="371">
        <f t="shared" si="479"/>
        <v>0</v>
      </c>
      <c r="CC185" s="371">
        <f t="shared" si="479"/>
        <v>0</v>
      </c>
      <c r="CD185" s="371">
        <f t="shared" si="479"/>
        <v>6.25E-2</v>
      </c>
      <c r="CE185" s="371">
        <f t="shared" si="479"/>
        <v>6.25E-2</v>
      </c>
      <c r="CF185" s="371">
        <f t="shared" si="479"/>
        <v>6.25E-2</v>
      </c>
      <c r="CG185" s="371">
        <f t="shared" si="479"/>
        <v>6.25E-2</v>
      </c>
      <c r="CH185" s="371">
        <f t="shared" si="479"/>
        <v>6.25E-2</v>
      </c>
      <c r="CI185" s="371">
        <f t="shared" si="479"/>
        <v>0</v>
      </c>
      <c r="CJ185" s="371">
        <f t="shared" si="479"/>
        <v>0</v>
      </c>
      <c r="CK185" s="371">
        <f t="shared" si="479"/>
        <v>6.25E-2</v>
      </c>
      <c r="CL185" s="371">
        <f t="shared" si="479"/>
        <v>6.25E-2</v>
      </c>
      <c r="CM185" s="371">
        <f t="shared" si="479"/>
        <v>6.25E-2</v>
      </c>
      <c r="CN185" s="371">
        <f t="shared" si="479"/>
        <v>6.25E-2</v>
      </c>
      <c r="CO185" s="371">
        <f t="shared" si="479"/>
        <v>6.25E-2</v>
      </c>
      <c r="CP185" s="371">
        <f t="shared" si="479"/>
        <v>0</v>
      </c>
      <c r="CQ185" s="371">
        <f t="shared" si="479"/>
        <v>0</v>
      </c>
      <c r="CR185" s="371">
        <f t="shared" si="479"/>
        <v>6.25E-2</v>
      </c>
      <c r="CS185" s="371">
        <f t="shared" si="479"/>
        <v>6.25E-2</v>
      </c>
      <c r="CT185" s="371">
        <f t="shared" si="479"/>
        <v>6.25E-2</v>
      </c>
      <c r="CU185" s="371">
        <f t="shared" si="479"/>
        <v>6.25E-2</v>
      </c>
      <c r="CV185" s="371">
        <f t="shared" si="479"/>
        <v>6.25E-2</v>
      </c>
      <c r="CW185" s="371">
        <f t="shared" si="479"/>
        <v>0</v>
      </c>
      <c r="CX185" s="371">
        <f t="shared" si="479"/>
        <v>0</v>
      </c>
      <c r="CY185" s="371">
        <f t="shared" si="479"/>
        <v>6.25E-2</v>
      </c>
      <c r="CZ185" s="371">
        <f t="shared" si="479"/>
        <v>6.25E-2</v>
      </c>
      <c r="DA185" s="371">
        <f t="shared" si="479"/>
        <v>6.25E-2</v>
      </c>
      <c r="DB185" s="371">
        <f t="shared" si="479"/>
        <v>6.25E-2</v>
      </c>
      <c r="DC185" s="371">
        <f t="shared" si="479"/>
        <v>6.25E-2</v>
      </c>
      <c r="DD185" s="371">
        <f t="shared" si="479"/>
        <v>0</v>
      </c>
      <c r="DE185" s="371">
        <f t="shared" si="479"/>
        <v>0</v>
      </c>
      <c r="DF185" s="371">
        <f t="shared" si="479"/>
        <v>6.25E-2</v>
      </c>
      <c r="DG185" s="371">
        <f t="shared" si="479"/>
        <v>6.25E-2</v>
      </c>
      <c r="DH185" s="371">
        <f t="shared" si="479"/>
        <v>6.25E-2</v>
      </c>
      <c r="DI185" s="371">
        <f t="shared" si="479"/>
        <v>6.25E-2</v>
      </c>
      <c r="DJ185" s="371">
        <f t="shared" si="479"/>
        <v>6.25E-2</v>
      </c>
      <c r="DK185" s="371"/>
      <c r="DL185" s="371"/>
      <c r="DM185" s="371"/>
    </row>
    <row r="186" spans="1:117" outlineLevel="1">
      <c r="A186" s="827"/>
      <c r="B186" s="362" t="str">
        <f t="shared" si="468"/>
        <v>P59-Deploy &amp; Change CRMT</v>
      </c>
      <c r="C186" s="362" t="str">
        <f t="shared" si="469"/>
        <v>AO004511_YYY104</v>
      </c>
      <c r="D186" s="362" t="str">
        <f t="shared" si="470"/>
        <v>Prima_Attivazione_combinata</v>
      </c>
      <c r="E186" s="369">
        <f t="shared" si="475"/>
        <v>0</v>
      </c>
      <c r="F186" s="369">
        <f t="shared" ref="F186:L186" si="480">F66</f>
        <v>0</v>
      </c>
      <c r="G186" s="369">
        <f t="shared" si="480"/>
        <v>0</v>
      </c>
      <c r="H186" s="531">
        <f t="shared" si="480"/>
        <v>0</v>
      </c>
      <c r="I186" s="531">
        <f t="shared" si="480"/>
        <v>0</v>
      </c>
      <c r="J186" s="531">
        <f t="shared" si="480"/>
        <v>0</v>
      </c>
      <c r="K186" s="532">
        <f t="shared" si="480"/>
        <v>43271</v>
      </c>
      <c r="L186" s="532">
        <f t="shared" si="480"/>
        <v>43315</v>
      </c>
      <c r="N186" s="371">
        <f t="shared" ref="N186:AS186" si="481">N66-M66</f>
        <v>0</v>
      </c>
      <c r="O186" s="371">
        <f t="shared" si="481"/>
        <v>0</v>
      </c>
      <c r="P186" s="371">
        <f t="shared" si="481"/>
        <v>0</v>
      </c>
      <c r="Q186" s="371">
        <f t="shared" si="481"/>
        <v>0</v>
      </c>
      <c r="R186" s="371">
        <f t="shared" si="481"/>
        <v>0</v>
      </c>
      <c r="S186" s="371">
        <f t="shared" si="481"/>
        <v>0</v>
      </c>
      <c r="T186" s="371">
        <f t="shared" si="481"/>
        <v>0</v>
      </c>
      <c r="U186" s="371">
        <f t="shared" si="481"/>
        <v>0</v>
      </c>
      <c r="V186" s="371">
        <f t="shared" si="481"/>
        <v>0</v>
      </c>
      <c r="W186" s="371">
        <f t="shared" si="481"/>
        <v>0</v>
      </c>
      <c r="X186" s="371">
        <f t="shared" si="481"/>
        <v>0</v>
      </c>
      <c r="Y186" s="371">
        <f t="shared" si="481"/>
        <v>0</v>
      </c>
      <c r="Z186" s="371">
        <f t="shared" si="481"/>
        <v>0</v>
      </c>
      <c r="AA186" s="371">
        <f t="shared" si="481"/>
        <v>0</v>
      </c>
      <c r="AB186" s="371">
        <f t="shared" si="481"/>
        <v>0</v>
      </c>
      <c r="AC186" s="371">
        <f t="shared" si="481"/>
        <v>0</v>
      </c>
      <c r="AD186" s="371">
        <f t="shared" si="481"/>
        <v>0</v>
      </c>
      <c r="AE186" s="371">
        <f t="shared" si="481"/>
        <v>0</v>
      </c>
      <c r="AF186" s="371">
        <f t="shared" si="481"/>
        <v>0</v>
      </c>
      <c r="AG186" s="371">
        <f t="shared" si="481"/>
        <v>0</v>
      </c>
      <c r="AH186" s="371">
        <f t="shared" si="481"/>
        <v>0</v>
      </c>
      <c r="AI186" s="371">
        <f t="shared" si="481"/>
        <v>0</v>
      </c>
      <c r="AJ186" s="371">
        <f t="shared" si="481"/>
        <v>0</v>
      </c>
      <c r="AK186" s="371">
        <f t="shared" si="481"/>
        <v>0</v>
      </c>
      <c r="AL186" s="371">
        <f t="shared" si="481"/>
        <v>0</v>
      </c>
      <c r="AM186" s="371">
        <f t="shared" si="481"/>
        <v>0</v>
      </c>
      <c r="AN186" s="371">
        <f t="shared" si="481"/>
        <v>0</v>
      </c>
      <c r="AO186" s="371">
        <f t="shared" si="481"/>
        <v>0</v>
      </c>
      <c r="AP186" s="371">
        <f t="shared" si="481"/>
        <v>0</v>
      </c>
      <c r="AQ186" s="371">
        <f t="shared" si="481"/>
        <v>0</v>
      </c>
      <c r="AR186" s="371">
        <f t="shared" si="481"/>
        <v>0</v>
      </c>
      <c r="AS186" s="371">
        <f t="shared" si="481"/>
        <v>0</v>
      </c>
      <c r="AT186" s="371">
        <f t="shared" ref="AT186:BT186" si="482">AT66-AS66</f>
        <v>0</v>
      </c>
      <c r="AU186" s="371">
        <f t="shared" si="482"/>
        <v>0</v>
      </c>
      <c r="AV186" s="371">
        <f t="shared" si="482"/>
        <v>0</v>
      </c>
      <c r="AW186" s="371">
        <f t="shared" si="482"/>
        <v>0</v>
      </c>
      <c r="AX186" s="371">
        <f t="shared" si="482"/>
        <v>0</v>
      </c>
      <c r="AY186" s="371">
        <f t="shared" si="482"/>
        <v>0</v>
      </c>
      <c r="AZ186" s="371">
        <f t="shared" si="482"/>
        <v>0</v>
      </c>
      <c r="BA186" s="371">
        <f t="shared" si="482"/>
        <v>0</v>
      </c>
      <c r="BB186" s="371">
        <f t="shared" si="482"/>
        <v>0</v>
      </c>
      <c r="BC186" s="371">
        <f t="shared" si="482"/>
        <v>0</v>
      </c>
      <c r="BD186" s="371">
        <f t="shared" si="482"/>
        <v>0</v>
      </c>
      <c r="BE186" s="371">
        <f t="shared" si="482"/>
        <v>0</v>
      </c>
      <c r="BF186" s="371">
        <f t="shared" si="482"/>
        <v>0</v>
      </c>
      <c r="BG186" s="371">
        <f t="shared" si="482"/>
        <v>0</v>
      </c>
      <c r="BH186" s="371">
        <f t="shared" si="482"/>
        <v>0</v>
      </c>
      <c r="BI186" s="371">
        <f t="shared" si="482"/>
        <v>0</v>
      </c>
      <c r="BJ186" s="371">
        <f t="shared" si="482"/>
        <v>0</v>
      </c>
      <c r="BK186" s="371">
        <f t="shared" si="482"/>
        <v>0</v>
      </c>
      <c r="BL186" s="371">
        <f t="shared" si="482"/>
        <v>0</v>
      </c>
      <c r="BM186" s="371">
        <f t="shared" si="482"/>
        <v>0</v>
      </c>
      <c r="BN186" s="371">
        <f t="shared" si="482"/>
        <v>0</v>
      </c>
      <c r="BO186" s="371">
        <f t="shared" si="482"/>
        <v>0</v>
      </c>
      <c r="BP186" s="371">
        <f t="shared" si="482"/>
        <v>0</v>
      </c>
      <c r="BQ186" s="371">
        <f t="shared" si="482"/>
        <v>0</v>
      </c>
      <c r="BR186" s="371">
        <f t="shared" si="482"/>
        <v>0</v>
      </c>
      <c r="BS186" s="371">
        <f t="shared" si="482"/>
        <v>0</v>
      </c>
      <c r="BT186" s="371">
        <f t="shared" si="482"/>
        <v>0</v>
      </c>
      <c r="BU186" s="371">
        <f t="shared" ref="BU186:DJ186" si="483">BU66-BT66</f>
        <v>0</v>
      </c>
      <c r="BV186" s="371">
        <f t="shared" si="483"/>
        <v>0</v>
      </c>
      <c r="BW186" s="371">
        <f t="shared" si="483"/>
        <v>0</v>
      </c>
      <c r="BX186" s="371">
        <f t="shared" si="483"/>
        <v>0</v>
      </c>
      <c r="BY186" s="371">
        <f t="shared" si="483"/>
        <v>0</v>
      </c>
      <c r="BZ186" s="371">
        <f t="shared" si="483"/>
        <v>0</v>
      </c>
      <c r="CA186" s="371">
        <f t="shared" si="483"/>
        <v>0</v>
      </c>
      <c r="CB186" s="371">
        <f t="shared" si="483"/>
        <v>0</v>
      </c>
      <c r="CC186" s="371">
        <f t="shared" si="483"/>
        <v>0</v>
      </c>
      <c r="CD186" s="371">
        <f t="shared" si="483"/>
        <v>0</v>
      </c>
      <c r="CE186" s="371">
        <f t="shared" si="483"/>
        <v>0</v>
      </c>
      <c r="CF186" s="371">
        <f t="shared" si="483"/>
        <v>0</v>
      </c>
      <c r="CG186" s="371">
        <f t="shared" si="483"/>
        <v>0</v>
      </c>
      <c r="CH186" s="371">
        <f t="shared" si="483"/>
        <v>0</v>
      </c>
      <c r="CI186" s="371">
        <f t="shared" si="483"/>
        <v>0</v>
      </c>
      <c r="CJ186" s="371">
        <f t="shared" si="483"/>
        <v>0</v>
      </c>
      <c r="CK186" s="371">
        <f t="shared" si="483"/>
        <v>0</v>
      </c>
      <c r="CL186" s="371">
        <f t="shared" si="483"/>
        <v>0</v>
      </c>
      <c r="CM186" s="371">
        <f t="shared" si="483"/>
        <v>0</v>
      </c>
      <c r="CN186" s="371">
        <f t="shared" si="483"/>
        <v>0</v>
      </c>
      <c r="CO186" s="371">
        <f t="shared" si="483"/>
        <v>0</v>
      </c>
      <c r="CP186" s="371">
        <f t="shared" si="483"/>
        <v>0</v>
      </c>
      <c r="CQ186" s="371">
        <f t="shared" si="483"/>
        <v>0</v>
      </c>
      <c r="CR186" s="371">
        <f t="shared" si="483"/>
        <v>0</v>
      </c>
      <c r="CS186" s="371">
        <f t="shared" si="483"/>
        <v>0</v>
      </c>
      <c r="CT186" s="371">
        <f t="shared" si="483"/>
        <v>0</v>
      </c>
      <c r="CU186" s="371">
        <f t="shared" si="483"/>
        <v>0</v>
      </c>
      <c r="CV186" s="371">
        <f t="shared" si="483"/>
        <v>0</v>
      </c>
      <c r="CW186" s="371">
        <f t="shared" si="483"/>
        <v>0</v>
      </c>
      <c r="CX186" s="371">
        <f t="shared" si="483"/>
        <v>0</v>
      </c>
      <c r="CY186" s="371">
        <f t="shared" si="483"/>
        <v>0</v>
      </c>
      <c r="CZ186" s="371">
        <f t="shared" si="483"/>
        <v>0</v>
      </c>
      <c r="DA186" s="371">
        <f t="shared" si="483"/>
        <v>0</v>
      </c>
      <c r="DB186" s="371">
        <f t="shared" si="483"/>
        <v>0</v>
      </c>
      <c r="DC186" s="371">
        <f t="shared" si="483"/>
        <v>0</v>
      </c>
      <c r="DD186" s="371">
        <f t="shared" si="483"/>
        <v>0</v>
      </c>
      <c r="DE186" s="371">
        <f t="shared" si="483"/>
        <v>0</v>
      </c>
      <c r="DF186" s="371">
        <f t="shared" si="483"/>
        <v>0</v>
      </c>
      <c r="DG186" s="371">
        <f t="shared" si="483"/>
        <v>0</v>
      </c>
      <c r="DH186" s="371">
        <f t="shared" si="483"/>
        <v>0</v>
      </c>
      <c r="DI186" s="371">
        <f t="shared" si="483"/>
        <v>0</v>
      </c>
      <c r="DJ186" s="371">
        <f t="shared" si="483"/>
        <v>0</v>
      </c>
      <c r="DK186" s="371"/>
      <c r="DL186" s="371"/>
      <c r="DM186" s="371"/>
    </row>
    <row r="187" spans="1:117" outlineLevel="1">
      <c r="A187" s="827"/>
      <c r="B187" s="362" t="str">
        <f t="shared" si="468"/>
        <v>P59-Deploy &amp; Change CRMT</v>
      </c>
      <c r="C187" s="362" t="str">
        <f t="shared" si="469"/>
        <v>AO004511_YYY109</v>
      </c>
      <c r="D187" s="362" t="str">
        <f t="shared" si="470"/>
        <v>Ricontrattualizzazione</v>
      </c>
      <c r="E187" s="369">
        <f t="shared" si="475"/>
        <v>0</v>
      </c>
      <c r="F187" s="369">
        <f t="shared" ref="F187:L187" si="484">F67</f>
        <v>0</v>
      </c>
      <c r="G187" s="369">
        <f t="shared" si="484"/>
        <v>0</v>
      </c>
      <c r="H187" s="531">
        <f t="shared" si="484"/>
        <v>0</v>
      </c>
      <c r="I187" s="531">
        <f t="shared" si="484"/>
        <v>0</v>
      </c>
      <c r="J187" s="531">
        <f t="shared" si="484"/>
        <v>0</v>
      </c>
      <c r="K187" s="532">
        <f t="shared" si="484"/>
        <v>43271</v>
      </c>
      <c r="L187" s="532">
        <f t="shared" si="484"/>
        <v>43315</v>
      </c>
      <c r="N187" s="371">
        <f t="shared" ref="N187:AS187" si="485">N67-M67</f>
        <v>0</v>
      </c>
      <c r="O187" s="371">
        <f t="shared" si="485"/>
        <v>0</v>
      </c>
      <c r="P187" s="371">
        <f t="shared" si="485"/>
        <v>0</v>
      </c>
      <c r="Q187" s="371">
        <f t="shared" si="485"/>
        <v>0</v>
      </c>
      <c r="R187" s="371">
        <f t="shared" si="485"/>
        <v>0</v>
      </c>
      <c r="S187" s="371">
        <f t="shared" si="485"/>
        <v>0</v>
      </c>
      <c r="T187" s="371">
        <f t="shared" si="485"/>
        <v>0</v>
      </c>
      <c r="U187" s="371">
        <f t="shared" si="485"/>
        <v>0</v>
      </c>
      <c r="V187" s="371">
        <f t="shared" si="485"/>
        <v>0</v>
      </c>
      <c r="W187" s="371">
        <f t="shared" si="485"/>
        <v>0</v>
      </c>
      <c r="X187" s="371">
        <f t="shared" si="485"/>
        <v>0</v>
      </c>
      <c r="Y187" s="371">
        <f t="shared" si="485"/>
        <v>0</v>
      </c>
      <c r="Z187" s="371">
        <f t="shared" si="485"/>
        <v>0</v>
      </c>
      <c r="AA187" s="371">
        <f t="shared" si="485"/>
        <v>0</v>
      </c>
      <c r="AB187" s="371">
        <f t="shared" si="485"/>
        <v>0</v>
      </c>
      <c r="AC187" s="371">
        <f t="shared" si="485"/>
        <v>0</v>
      </c>
      <c r="AD187" s="371">
        <f t="shared" si="485"/>
        <v>0</v>
      </c>
      <c r="AE187" s="371">
        <f t="shared" si="485"/>
        <v>0</v>
      </c>
      <c r="AF187" s="371">
        <f t="shared" si="485"/>
        <v>0</v>
      </c>
      <c r="AG187" s="371">
        <f t="shared" si="485"/>
        <v>0</v>
      </c>
      <c r="AH187" s="371">
        <f t="shared" si="485"/>
        <v>0</v>
      </c>
      <c r="AI187" s="371">
        <f t="shared" si="485"/>
        <v>0</v>
      </c>
      <c r="AJ187" s="371">
        <f t="shared" si="485"/>
        <v>0</v>
      </c>
      <c r="AK187" s="371">
        <f t="shared" si="485"/>
        <v>0</v>
      </c>
      <c r="AL187" s="371">
        <f t="shared" si="485"/>
        <v>0</v>
      </c>
      <c r="AM187" s="371">
        <f t="shared" si="485"/>
        <v>0</v>
      </c>
      <c r="AN187" s="371">
        <f t="shared" si="485"/>
        <v>0</v>
      </c>
      <c r="AO187" s="371">
        <f t="shared" si="485"/>
        <v>0</v>
      </c>
      <c r="AP187" s="371">
        <f t="shared" si="485"/>
        <v>0</v>
      </c>
      <c r="AQ187" s="371">
        <f t="shared" si="485"/>
        <v>0</v>
      </c>
      <c r="AR187" s="371">
        <f t="shared" si="485"/>
        <v>0</v>
      </c>
      <c r="AS187" s="371">
        <f t="shared" si="485"/>
        <v>0</v>
      </c>
      <c r="AT187" s="371">
        <f t="shared" ref="AT187:BT187" si="486">AT67-AS67</f>
        <v>0</v>
      </c>
      <c r="AU187" s="371">
        <f t="shared" si="486"/>
        <v>0</v>
      </c>
      <c r="AV187" s="371">
        <f t="shared" si="486"/>
        <v>0</v>
      </c>
      <c r="AW187" s="371">
        <f t="shared" si="486"/>
        <v>0</v>
      </c>
      <c r="AX187" s="371">
        <f t="shared" si="486"/>
        <v>0</v>
      </c>
      <c r="AY187" s="371">
        <f t="shared" si="486"/>
        <v>0</v>
      </c>
      <c r="AZ187" s="371">
        <f t="shared" si="486"/>
        <v>0</v>
      </c>
      <c r="BA187" s="371">
        <f t="shared" si="486"/>
        <v>0</v>
      </c>
      <c r="BB187" s="371">
        <f t="shared" si="486"/>
        <v>0</v>
      </c>
      <c r="BC187" s="371">
        <f t="shared" si="486"/>
        <v>0</v>
      </c>
      <c r="BD187" s="371">
        <f t="shared" si="486"/>
        <v>0</v>
      </c>
      <c r="BE187" s="371">
        <f t="shared" si="486"/>
        <v>0</v>
      </c>
      <c r="BF187" s="371">
        <f t="shared" si="486"/>
        <v>0</v>
      </c>
      <c r="BG187" s="371">
        <f t="shared" si="486"/>
        <v>0</v>
      </c>
      <c r="BH187" s="371">
        <f t="shared" si="486"/>
        <v>0</v>
      </c>
      <c r="BI187" s="371">
        <f t="shared" si="486"/>
        <v>0</v>
      </c>
      <c r="BJ187" s="371">
        <f t="shared" si="486"/>
        <v>0</v>
      </c>
      <c r="BK187" s="371">
        <f t="shared" si="486"/>
        <v>0</v>
      </c>
      <c r="BL187" s="371">
        <f t="shared" si="486"/>
        <v>0</v>
      </c>
      <c r="BM187" s="371">
        <f t="shared" si="486"/>
        <v>0</v>
      </c>
      <c r="BN187" s="371">
        <f t="shared" si="486"/>
        <v>0</v>
      </c>
      <c r="BO187" s="371">
        <f t="shared" si="486"/>
        <v>0</v>
      </c>
      <c r="BP187" s="371">
        <f t="shared" si="486"/>
        <v>0</v>
      </c>
      <c r="BQ187" s="371">
        <f t="shared" si="486"/>
        <v>0</v>
      </c>
      <c r="BR187" s="371">
        <f t="shared" si="486"/>
        <v>0</v>
      </c>
      <c r="BS187" s="371">
        <f t="shared" si="486"/>
        <v>0</v>
      </c>
      <c r="BT187" s="371">
        <f t="shared" si="486"/>
        <v>0</v>
      </c>
      <c r="BU187" s="371">
        <f t="shared" ref="BU187:DJ187" si="487">BU67-BT67</f>
        <v>0</v>
      </c>
      <c r="BV187" s="371">
        <f t="shared" si="487"/>
        <v>0</v>
      </c>
      <c r="BW187" s="371">
        <f t="shared" si="487"/>
        <v>0</v>
      </c>
      <c r="BX187" s="371">
        <f t="shared" si="487"/>
        <v>0</v>
      </c>
      <c r="BY187" s="371">
        <f t="shared" si="487"/>
        <v>0</v>
      </c>
      <c r="BZ187" s="371">
        <f t="shared" si="487"/>
        <v>0</v>
      </c>
      <c r="CA187" s="371">
        <f t="shared" si="487"/>
        <v>0</v>
      </c>
      <c r="CB187" s="371">
        <f t="shared" si="487"/>
        <v>0</v>
      </c>
      <c r="CC187" s="371">
        <f t="shared" si="487"/>
        <v>0</v>
      </c>
      <c r="CD187" s="371">
        <f t="shared" si="487"/>
        <v>0</v>
      </c>
      <c r="CE187" s="371">
        <f t="shared" si="487"/>
        <v>0</v>
      </c>
      <c r="CF187" s="371">
        <f t="shared" si="487"/>
        <v>0</v>
      </c>
      <c r="CG187" s="371">
        <f t="shared" si="487"/>
        <v>0</v>
      </c>
      <c r="CH187" s="371">
        <f t="shared" si="487"/>
        <v>0</v>
      </c>
      <c r="CI187" s="371">
        <f t="shared" si="487"/>
        <v>0</v>
      </c>
      <c r="CJ187" s="371">
        <f t="shared" si="487"/>
        <v>0</v>
      </c>
      <c r="CK187" s="371">
        <f t="shared" si="487"/>
        <v>0</v>
      </c>
      <c r="CL187" s="371">
        <f t="shared" si="487"/>
        <v>0</v>
      </c>
      <c r="CM187" s="371">
        <f t="shared" si="487"/>
        <v>0</v>
      </c>
      <c r="CN187" s="371">
        <f t="shared" si="487"/>
        <v>0</v>
      </c>
      <c r="CO187" s="371">
        <f t="shared" si="487"/>
        <v>0</v>
      </c>
      <c r="CP187" s="371">
        <f t="shared" si="487"/>
        <v>0</v>
      </c>
      <c r="CQ187" s="371">
        <f t="shared" si="487"/>
        <v>0</v>
      </c>
      <c r="CR187" s="371">
        <f t="shared" si="487"/>
        <v>0</v>
      </c>
      <c r="CS187" s="371">
        <f t="shared" si="487"/>
        <v>0</v>
      </c>
      <c r="CT187" s="371">
        <f t="shared" si="487"/>
        <v>0</v>
      </c>
      <c r="CU187" s="371">
        <f t="shared" si="487"/>
        <v>0</v>
      </c>
      <c r="CV187" s="371">
        <f t="shared" si="487"/>
        <v>0</v>
      </c>
      <c r="CW187" s="371">
        <f t="shared" si="487"/>
        <v>0</v>
      </c>
      <c r="CX187" s="371">
        <f t="shared" si="487"/>
        <v>0</v>
      </c>
      <c r="CY187" s="371">
        <f t="shared" si="487"/>
        <v>0</v>
      </c>
      <c r="CZ187" s="371">
        <f t="shared" si="487"/>
        <v>0</v>
      </c>
      <c r="DA187" s="371">
        <f t="shared" si="487"/>
        <v>0</v>
      </c>
      <c r="DB187" s="371">
        <f t="shared" si="487"/>
        <v>0</v>
      </c>
      <c r="DC187" s="371">
        <f t="shared" si="487"/>
        <v>0</v>
      </c>
      <c r="DD187" s="371">
        <f t="shared" si="487"/>
        <v>0</v>
      </c>
      <c r="DE187" s="371">
        <f t="shared" si="487"/>
        <v>0</v>
      </c>
      <c r="DF187" s="371">
        <f t="shared" si="487"/>
        <v>0</v>
      </c>
      <c r="DG187" s="371">
        <f t="shared" si="487"/>
        <v>0</v>
      </c>
      <c r="DH187" s="371">
        <f t="shared" si="487"/>
        <v>0</v>
      </c>
      <c r="DI187" s="371">
        <f t="shared" si="487"/>
        <v>0</v>
      </c>
      <c r="DJ187" s="371">
        <f t="shared" si="487"/>
        <v>0</v>
      </c>
      <c r="DK187" s="371"/>
      <c r="DL187" s="371"/>
      <c r="DM187" s="371"/>
    </row>
    <row r="188" spans="1:117" outlineLevel="1">
      <c r="A188" s="827"/>
      <c r="B188" s="362" t="str">
        <f t="shared" si="468"/>
        <v>P59-Deploy &amp; Change CRMT</v>
      </c>
      <c r="C188" s="362" t="str">
        <f t="shared" si="469"/>
        <v>AO004511_YYY121</v>
      </c>
      <c r="D188" s="362" t="str">
        <f t="shared" si="470"/>
        <v>Agent_Desktop</v>
      </c>
      <c r="E188" s="369">
        <f t="shared" si="475"/>
        <v>11</v>
      </c>
      <c r="F188" s="369">
        <f t="shared" ref="F188:L188" si="488">F68</f>
        <v>11</v>
      </c>
      <c r="G188" s="369">
        <f t="shared" si="488"/>
        <v>0</v>
      </c>
      <c r="H188" s="531">
        <f t="shared" si="488"/>
        <v>0.6470588235294118</v>
      </c>
      <c r="I188" s="531">
        <f t="shared" si="488"/>
        <v>0</v>
      </c>
      <c r="J188" s="531">
        <f t="shared" si="488"/>
        <v>-0.6470588235294118</v>
      </c>
      <c r="K188" s="532">
        <f t="shared" si="488"/>
        <v>43271</v>
      </c>
      <c r="L188" s="532">
        <f t="shared" si="488"/>
        <v>43315</v>
      </c>
      <c r="N188" s="371">
        <f t="shared" ref="N188:AS188" si="489">N68-M68</f>
        <v>11</v>
      </c>
      <c r="O188" s="371">
        <f t="shared" si="489"/>
        <v>0</v>
      </c>
      <c r="P188" s="371">
        <f t="shared" si="489"/>
        <v>0</v>
      </c>
      <c r="Q188" s="371">
        <f t="shared" si="489"/>
        <v>0</v>
      </c>
      <c r="R188" s="371">
        <f t="shared" si="489"/>
        <v>0</v>
      </c>
      <c r="S188" s="371">
        <f t="shared" si="489"/>
        <v>0</v>
      </c>
      <c r="T188" s="371">
        <f t="shared" si="489"/>
        <v>0</v>
      </c>
      <c r="U188" s="371">
        <f t="shared" si="489"/>
        <v>0</v>
      </c>
      <c r="V188" s="371">
        <f t="shared" si="489"/>
        <v>0</v>
      </c>
      <c r="W188" s="371">
        <f t="shared" si="489"/>
        <v>0</v>
      </c>
      <c r="X188" s="371">
        <f t="shared" si="489"/>
        <v>0</v>
      </c>
      <c r="Y188" s="371">
        <f t="shared" si="489"/>
        <v>0</v>
      </c>
      <c r="Z188" s="371">
        <f t="shared" si="489"/>
        <v>0</v>
      </c>
      <c r="AA188" s="371">
        <f t="shared" si="489"/>
        <v>0</v>
      </c>
      <c r="AB188" s="371">
        <f t="shared" si="489"/>
        <v>0</v>
      </c>
      <c r="AC188" s="371">
        <f t="shared" si="489"/>
        <v>0</v>
      </c>
      <c r="AD188" s="371">
        <f t="shared" si="489"/>
        <v>0</v>
      </c>
      <c r="AE188" s="371">
        <f t="shared" si="489"/>
        <v>0</v>
      </c>
      <c r="AF188" s="371">
        <f t="shared" si="489"/>
        <v>0</v>
      </c>
      <c r="AG188" s="371">
        <f t="shared" si="489"/>
        <v>0</v>
      </c>
      <c r="AH188" s="371">
        <f t="shared" si="489"/>
        <v>0</v>
      </c>
      <c r="AI188" s="371">
        <f t="shared" si="489"/>
        <v>0</v>
      </c>
      <c r="AJ188" s="371">
        <f t="shared" si="489"/>
        <v>0</v>
      </c>
      <c r="AK188" s="371">
        <f t="shared" si="489"/>
        <v>0</v>
      </c>
      <c r="AL188" s="371">
        <f t="shared" si="489"/>
        <v>0</v>
      </c>
      <c r="AM188" s="371">
        <f t="shared" si="489"/>
        <v>0</v>
      </c>
      <c r="AN188" s="371">
        <f t="shared" si="489"/>
        <v>0</v>
      </c>
      <c r="AO188" s="371">
        <f t="shared" si="489"/>
        <v>0</v>
      </c>
      <c r="AP188" s="371">
        <f t="shared" si="489"/>
        <v>0</v>
      </c>
      <c r="AQ188" s="371">
        <f t="shared" si="489"/>
        <v>0</v>
      </c>
      <c r="AR188" s="371">
        <f t="shared" si="489"/>
        <v>0</v>
      </c>
      <c r="AS188" s="371">
        <f t="shared" si="489"/>
        <v>0</v>
      </c>
      <c r="AT188" s="371">
        <f t="shared" ref="AT188:BT188" si="490">AT68-AS68</f>
        <v>0</v>
      </c>
      <c r="AU188" s="371">
        <f t="shared" si="490"/>
        <v>0</v>
      </c>
      <c r="AV188" s="371">
        <f t="shared" si="490"/>
        <v>0</v>
      </c>
      <c r="AW188" s="371">
        <f t="shared" si="490"/>
        <v>0</v>
      </c>
      <c r="AX188" s="371">
        <f t="shared" si="490"/>
        <v>0</v>
      </c>
      <c r="AY188" s="371">
        <f t="shared" si="490"/>
        <v>0</v>
      </c>
      <c r="AZ188" s="371">
        <f t="shared" si="490"/>
        <v>0</v>
      </c>
      <c r="BA188" s="371">
        <f t="shared" si="490"/>
        <v>0</v>
      </c>
      <c r="BB188" s="371">
        <f t="shared" si="490"/>
        <v>0</v>
      </c>
      <c r="BC188" s="371">
        <f t="shared" si="490"/>
        <v>0</v>
      </c>
      <c r="BD188" s="371">
        <f t="shared" si="490"/>
        <v>0</v>
      </c>
      <c r="BE188" s="371">
        <f t="shared" si="490"/>
        <v>0</v>
      </c>
      <c r="BF188" s="371">
        <f t="shared" si="490"/>
        <v>0</v>
      </c>
      <c r="BG188" s="371">
        <f t="shared" si="490"/>
        <v>0</v>
      </c>
      <c r="BH188" s="371">
        <f t="shared" si="490"/>
        <v>0</v>
      </c>
      <c r="BI188" s="371">
        <f t="shared" si="490"/>
        <v>0</v>
      </c>
      <c r="BJ188" s="371">
        <f t="shared" si="490"/>
        <v>0</v>
      </c>
      <c r="BK188" s="371">
        <f t="shared" si="490"/>
        <v>0</v>
      </c>
      <c r="BL188" s="371">
        <f t="shared" si="490"/>
        <v>0</v>
      </c>
      <c r="BM188" s="371">
        <f t="shared" si="490"/>
        <v>0</v>
      </c>
      <c r="BN188" s="371">
        <f t="shared" si="490"/>
        <v>0</v>
      </c>
      <c r="BO188" s="371">
        <f t="shared" si="490"/>
        <v>0</v>
      </c>
      <c r="BP188" s="371">
        <f t="shared" si="490"/>
        <v>0</v>
      </c>
      <c r="BQ188" s="371">
        <f t="shared" si="490"/>
        <v>0</v>
      </c>
      <c r="BR188" s="371">
        <f t="shared" si="490"/>
        <v>0</v>
      </c>
      <c r="BS188" s="371">
        <f t="shared" si="490"/>
        <v>0</v>
      </c>
      <c r="BT188" s="371">
        <f t="shared" si="490"/>
        <v>0</v>
      </c>
      <c r="BU188" s="371">
        <f t="shared" ref="BU188:DJ188" si="491">BU68-BT68</f>
        <v>0</v>
      </c>
      <c r="BV188" s="371">
        <f t="shared" si="491"/>
        <v>0</v>
      </c>
      <c r="BW188" s="371">
        <f t="shared" si="491"/>
        <v>0</v>
      </c>
      <c r="BX188" s="371">
        <f t="shared" si="491"/>
        <v>0</v>
      </c>
      <c r="BY188" s="371">
        <f t="shared" si="491"/>
        <v>0</v>
      </c>
      <c r="BZ188" s="371">
        <f t="shared" si="491"/>
        <v>0</v>
      </c>
      <c r="CA188" s="371">
        <f t="shared" si="491"/>
        <v>0</v>
      </c>
      <c r="CB188" s="371">
        <f t="shared" si="491"/>
        <v>0</v>
      </c>
      <c r="CC188" s="371">
        <f t="shared" si="491"/>
        <v>0</v>
      </c>
      <c r="CD188" s="371">
        <f t="shared" si="491"/>
        <v>0</v>
      </c>
      <c r="CE188" s="371">
        <f t="shared" si="491"/>
        <v>0</v>
      </c>
      <c r="CF188" s="371">
        <f t="shared" si="491"/>
        <v>0</v>
      </c>
      <c r="CG188" s="371">
        <f t="shared" si="491"/>
        <v>0</v>
      </c>
      <c r="CH188" s="371">
        <f t="shared" si="491"/>
        <v>0</v>
      </c>
      <c r="CI188" s="371">
        <f t="shared" si="491"/>
        <v>0</v>
      </c>
      <c r="CJ188" s="371">
        <f t="shared" si="491"/>
        <v>0</v>
      </c>
      <c r="CK188" s="371">
        <f t="shared" si="491"/>
        <v>0</v>
      </c>
      <c r="CL188" s="371">
        <f t="shared" si="491"/>
        <v>0</v>
      </c>
      <c r="CM188" s="371">
        <f t="shared" si="491"/>
        <v>0</v>
      </c>
      <c r="CN188" s="371">
        <f t="shared" si="491"/>
        <v>0</v>
      </c>
      <c r="CO188" s="371">
        <f t="shared" si="491"/>
        <v>0</v>
      </c>
      <c r="CP188" s="371">
        <f t="shared" si="491"/>
        <v>0</v>
      </c>
      <c r="CQ188" s="371">
        <f t="shared" si="491"/>
        <v>0</v>
      </c>
      <c r="CR188" s="371">
        <f t="shared" si="491"/>
        <v>0</v>
      </c>
      <c r="CS188" s="371">
        <f t="shared" si="491"/>
        <v>0</v>
      </c>
      <c r="CT188" s="371">
        <f t="shared" si="491"/>
        <v>0</v>
      </c>
      <c r="CU188" s="371">
        <f t="shared" si="491"/>
        <v>0</v>
      </c>
      <c r="CV188" s="371">
        <f t="shared" si="491"/>
        <v>0</v>
      </c>
      <c r="CW188" s="371">
        <f t="shared" si="491"/>
        <v>0</v>
      </c>
      <c r="CX188" s="371">
        <f t="shared" si="491"/>
        <v>0</v>
      </c>
      <c r="CY188" s="371">
        <f t="shared" si="491"/>
        <v>0</v>
      </c>
      <c r="CZ188" s="371">
        <f t="shared" si="491"/>
        <v>0</v>
      </c>
      <c r="DA188" s="371">
        <f t="shared" si="491"/>
        <v>0</v>
      </c>
      <c r="DB188" s="371">
        <f t="shared" si="491"/>
        <v>0</v>
      </c>
      <c r="DC188" s="371">
        <f t="shared" si="491"/>
        <v>0</v>
      </c>
      <c r="DD188" s="371">
        <f t="shared" si="491"/>
        <v>0</v>
      </c>
      <c r="DE188" s="371">
        <f t="shared" si="491"/>
        <v>0</v>
      </c>
      <c r="DF188" s="371">
        <f t="shared" si="491"/>
        <v>0</v>
      </c>
      <c r="DG188" s="371">
        <f t="shared" si="491"/>
        <v>0</v>
      </c>
      <c r="DH188" s="371">
        <f t="shared" si="491"/>
        <v>0</v>
      </c>
      <c r="DI188" s="371">
        <f t="shared" si="491"/>
        <v>0</v>
      </c>
      <c r="DJ188" s="371">
        <f t="shared" si="491"/>
        <v>0</v>
      </c>
      <c r="DK188" s="371"/>
      <c r="DL188" s="371"/>
      <c r="DM188" s="371"/>
    </row>
    <row r="189" spans="1:117" outlineLevel="1">
      <c r="A189" s="827"/>
      <c r="B189" s="362" t="str">
        <f t="shared" si="468"/>
        <v>P59-Deploy &amp; Change CRMT</v>
      </c>
      <c r="C189" s="362" t="str">
        <f t="shared" si="469"/>
        <v>AO004511_YYY127</v>
      </c>
      <c r="D189" s="362" t="str">
        <f t="shared" si="470"/>
        <v>Gestione Consensi e Acquisizione Prospect</v>
      </c>
      <c r="E189" s="369">
        <f t="shared" si="475"/>
        <v>2</v>
      </c>
      <c r="F189" s="369">
        <f t="shared" ref="F189:L189" si="492">F69</f>
        <v>2</v>
      </c>
      <c r="G189" s="369">
        <f t="shared" si="492"/>
        <v>0</v>
      </c>
      <c r="H189" s="531">
        <f t="shared" si="492"/>
        <v>0.11764705882352941</v>
      </c>
      <c r="I189" s="531">
        <f t="shared" si="492"/>
        <v>0</v>
      </c>
      <c r="J189" s="531">
        <f t="shared" si="492"/>
        <v>-0.11764705882352941</v>
      </c>
      <c r="K189" s="532">
        <f t="shared" si="492"/>
        <v>43271</v>
      </c>
      <c r="L189" s="532">
        <f t="shared" si="492"/>
        <v>43315</v>
      </c>
      <c r="N189" s="371">
        <f t="shared" ref="N189:AS189" si="493">N69-M69</f>
        <v>2</v>
      </c>
      <c r="O189" s="371">
        <f t="shared" si="493"/>
        <v>0</v>
      </c>
      <c r="P189" s="371">
        <f t="shared" si="493"/>
        <v>0</v>
      </c>
      <c r="Q189" s="371">
        <f t="shared" si="493"/>
        <v>0</v>
      </c>
      <c r="R189" s="371">
        <f t="shared" si="493"/>
        <v>0</v>
      </c>
      <c r="S189" s="371">
        <f t="shared" si="493"/>
        <v>0</v>
      </c>
      <c r="T189" s="371">
        <f t="shared" si="493"/>
        <v>0</v>
      </c>
      <c r="U189" s="371">
        <f t="shared" si="493"/>
        <v>0</v>
      </c>
      <c r="V189" s="371">
        <f t="shared" si="493"/>
        <v>0</v>
      </c>
      <c r="W189" s="371">
        <f t="shared" si="493"/>
        <v>0</v>
      </c>
      <c r="X189" s="371">
        <f t="shared" si="493"/>
        <v>0</v>
      </c>
      <c r="Y189" s="371">
        <f t="shared" si="493"/>
        <v>0</v>
      </c>
      <c r="Z189" s="371">
        <f t="shared" si="493"/>
        <v>0</v>
      </c>
      <c r="AA189" s="371">
        <f t="shared" si="493"/>
        <v>0</v>
      </c>
      <c r="AB189" s="371">
        <f t="shared" si="493"/>
        <v>0</v>
      </c>
      <c r="AC189" s="371">
        <f t="shared" si="493"/>
        <v>0</v>
      </c>
      <c r="AD189" s="371">
        <f t="shared" si="493"/>
        <v>0</v>
      </c>
      <c r="AE189" s="371">
        <f t="shared" si="493"/>
        <v>0</v>
      </c>
      <c r="AF189" s="371">
        <f t="shared" si="493"/>
        <v>0</v>
      </c>
      <c r="AG189" s="371">
        <f t="shared" si="493"/>
        <v>0</v>
      </c>
      <c r="AH189" s="371">
        <f t="shared" si="493"/>
        <v>0</v>
      </c>
      <c r="AI189" s="371">
        <f t="shared" si="493"/>
        <v>0</v>
      </c>
      <c r="AJ189" s="371">
        <f t="shared" si="493"/>
        <v>0</v>
      </c>
      <c r="AK189" s="371">
        <f t="shared" si="493"/>
        <v>0</v>
      </c>
      <c r="AL189" s="371">
        <f t="shared" si="493"/>
        <v>0</v>
      </c>
      <c r="AM189" s="371">
        <f t="shared" si="493"/>
        <v>0</v>
      </c>
      <c r="AN189" s="371">
        <f t="shared" si="493"/>
        <v>0</v>
      </c>
      <c r="AO189" s="371">
        <f t="shared" si="493"/>
        <v>0</v>
      </c>
      <c r="AP189" s="371">
        <f t="shared" si="493"/>
        <v>0</v>
      </c>
      <c r="AQ189" s="371">
        <f t="shared" si="493"/>
        <v>0</v>
      </c>
      <c r="AR189" s="371">
        <f t="shared" si="493"/>
        <v>0</v>
      </c>
      <c r="AS189" s="371">
        <f t="shared" si="493"/>
        <v>0</v>
      </c>
      <c r="AT189" s="371">
        <f t="shared" ref="AT189:BT189" si="494">AT69-AS69</f>
        <v>0</v>
      </c>
      <c r="AU189" s="371">
        <f t="shared" si="494"/>
        <v>0</v>
      </c>
      <c r="AV189" s="371">
        <f t="shared" si="494"/>
        <v>0</v>
      </c>
      <c r="AW189" s="371">
        <f t="shared" si="494"/>
        <v>0</v>
      </c>
      <c r="AX189" s="371">
        <f t="shared" si="494"/>
        <v>0</v>
      </c>
      <c r="AY189" s="371">
        <f t="shared" si="494"/>
        <v>0</v>
      </c>
      <c r="AZ189" s="371">
        <f t="shared" si="494"/>
        <v>0</v>
      </c>
      <c r="BA189" s="371">
        <f t="shared" si="494"/>
        <v>0</v>
      </c>
      <c r="BB189" s="371">
        <f t="shared" si="494"/>
        <v>0</v>
      </c>
      <c r="BC189" s="371">
        <f t="shared" si="494"/>
        <v>0</v>
      </c>
      <c r="BD189" s="371">
        <f t="shared" si="494"/>
        <v>0</v>
      </c>
      <c r="BE189" s="371">
        <f t="shared" si="494"/>
        <v>0</v>
      </c>
      <c r="BF189" s="371">
        <f t="shared" si="494"/>
        <v>0</v>
      </c>
      <c r="BG189" s="371">
        <f t="shared" si="494"/>
        <v>0</v>
      </c>
      <c r="BH189" s="371">
        <f t="shared" si="494"/>
        <v>0</v>
      </c>
      <c r="BI189" s="371">
        <f t="shared" si="494"/>
        <v>0</v>
      </c>
      <c r="BJ189" s="371">
        <f t="shared" si="494"/>
        <v>0</v>
      </c>
      <c r="BK189" s="371">
        <f t="shared" si="494"/>
        <v>0</v>
      </c>
      <c r="BL189" s="371">
        <f t="shared" si="494"/>
        <v>0</v>
      </c>
      <c r="BM189" s="371">
        <f t="shared" si="494"/>
        <v>0</v>
      </c>
      <c r="BN189" s="371">
        <f t="shared" si="494"/>
        <v>0</v>
      </c>
      <c r="BO189" s="371">
        <f t="shared" si="494"/>
        <v>0</v>
      </c>
      <c r="BP189" s="371">
        <f t="shared" si="494"/>
        <v>0</v>
      </c>
      <c r="BQ189" s="371">
        <f t="shared" si="494"/>
        <v>0</v>
      </c>
      <c r="BR189" s="371">
        <f t="shared" si="494"/>
        <v>0</v>
      </c>
      <c r="BS189" s="371">
        <f t="shared" si="494"/>
        <v>0</v>
      </c>
      <c r="BT189" s="371">
        <f t="shared" si="494"/>
        <v>0</v>
      </c>
      <c r="BU189" s="371">
        <f t="shared" ref="BU189:DJ189" si="495">BU69-BT69</f>
        <v>0</v>
      </c>
      <c r="BV189" s="371">
        <f t="shared" si="495"/>
        <v>0</v>
      </c>
      <c r="BW189" s="371">
        <f t="shared" si="495"/>
        <v>0</v>
      </c>
      <c r="BX189" s="371">
        <f t="shared" si="495"/>
        <v>0</v>
      </c>
      <c r="BY189" s="371">
        <f t="shared" si="495"/>
        <v>0</v>
      </c>
      <c r="BZ189" s="371">
        <f t="shared" si="495"/>
        <v>0</v>
      </c>
      <c r="CA189" s="371">
        <f t="shared" si="495"/>
        <v>0</v>
      </c>
      <c r="CB189" s="371">
        <f t="shared" si="495"/>
        <v>0</v>
      </c>
      <c r="CC189" s="371">
        <f t="shared" si="495"/>
        <v>0</v>
      </c>
      <c r="CD189" s="371">
        <f t="shared" si="495"/>
        <v>0</v>
      </c>
      <c r="CE189" s="371">
        <f t="shared" si="495"/>
        <v>0</v>
      </c>
      <c r="CF189" s="371">
        <f t="shared" si="495"/>
        <v>0</v>
      </c>
      <c r="CG189" s="371">
        <f t="shared" si="495"/>
        <v>0</v>
      </c>
      <c r="CH189" s="371">
        <f t="shared" si="495"/>
        <v>0</v>
      </c>
      <c r="CI189" s="371">
        <f t="shared" si="495"/>
        <v>0</v>
      </c>
      <c r="CJ189" s="371">
        <f t="shared" si="495"/>
        <v>0</v>
      </c>
      <c r="CK189" s="371">
        <f t="shared" si="495"/>
        <v>0</v>
      </c>
      <c r="CL189" s="371">
        <f t="shared" si="495"/>
        <v>0</v>
      </c>
      <c r="CM189" s="371">
        <f t="shared" si="495"/>
        <v>0</v>
      </c>
      <c r="CN189" s="371">
        <f t="shared" si="495"/>
        <v>0</v>
      </c>
      <c r="CO189" s="371">
        <f t="shared" si="495"/>
        <v>0</v>
      </c>
      <c r="CP189" s="371">
        <f t="shared" si="495"/>
        <v>0</v>
      </c>
      <c r="CQ189" s="371">
        <f t="shared" si="495"/>
        <v>0</v>
      </c>
      <c r="CR189" s="371">
        <f t="shared" si="495"/>
        <v>0</v>
      </c>
      <c r="CS189" s="371">
        <f t="shared" si="495"/>
        <v>0</v>
      </c>
      <c r="CT189" s="371">
        <f t="shared" si="495"/>
        <v>0</v>
      </c>
      <c r="CU189" s="371">
        <f t="shared" si="495"/>
        <v>0</v>
      </c>
      <c r="CV189" s="371">
        <f t="shared" si="495"/>
        <v>0</v>
      </c>
      <c r="CW189" s="371">
        <f t="shared" si="495"/>
        <v>0</v>
      </c>
      <c r="CX189" s="371">
        <f t="shared" si="495"/>
        <v>0</v>
      </c>
      <c r="CY189" s="371">
        <f t="shared" si="495"/>
        <v>0</v>
      </c>
      <c r="CZ189" s="371">
        <f t="shared" si="495"/>
        <v>0</v>
      </c>
      <c r="DA189" s="371">
        <f t="shared" si="495"/>
        <v>0</v>
      </c>
      <c r="DB189" s="371">
        <f t="shared" si="495"/>
        <v>0</v>
      </c>
      <c r="DC189" s="371">
        <f t="shared" si="495"/>
        <v>0</v>
      </c>
      <c r="DD189" s="371">
        <f t="shared" si="495"/>
        <v>0</v>
      </c>
      <c r="DE189" s="371">
        <f t="shared" si="495"/>
        <v>0</v>
      </c>
      <c r="DF189" s="371">
        <f t="shared" si="495"/>
        <v>0</v>
      </c>
      <c r="DG189" s="371">
        <f t="shared" si="495"/>
        <v>0</v>
      </c>
      <c r="DH189" s="371">
        <f t="shared" si="495"/>
        <v>0</v>
      </c>
      <c r="DI189" s="371">
        <f t="shared" si="495"/>
        <v>0</v>
      </c>
      <c r="DJ189" s="371">
        <f t="shared" si="495"/>
        <v>0</v>
      </c>
      <c r="DK189" s="371"/>
      <c r="DL189" s="371"/>
      <c r="DM189" s="371"/>
    </row>
    <row r="190" spans="1:117" outlineLevel="1">
      <c r="A190" s="827"/>
      <c r="B190" s="362" t="str">
        <f t="shared" si="468"/>
        <v>P59-Deploy &amp; Change CRMT</v>
      </c>
      <c r="C190" s="362" t="str">
        <f t="shared" si="469"/>
        <v>AO004511_YYY39</v>
      </c>
      <c r="D190" s="362" t="str">
        <f t="shared" si="470"/>
        <v>BOLLETTA_2.0</v>
      </c>
      <c r="E190" s="369">
        <f t="shared" si="475"/>
        <v>0</v>
      </c>
      <c r="F190" s="369">
        <f t="shared" ref="F190:L190" si="496">F70</f>
        <v>0</v>
      </c>
      <c r="G190" s="369">
        <f t="shared" si="496"/>
        <v>0</v>
      </c>
      <c r="H190" s="531">
        <f t="shared" si="496"/>
        <v>0</v>
      </c>
      <c r="I190" s="531">
        <f t="shared" si="496"/>
        <v>0</v>
      </c>
      <c r="J190" s="531">
        <f t="shared" si="496"/>
        <v>0</v>
      </c>
      <c r="K190" s="532">
        <f t="shared" si="496"/>
        <v>43271</v>
      </c>
      <c r="L190" s="532">
        <f t="shared" si="496"/>
        <v>43315</v>
      </c>
      <c r="N190" s="371">
        <f t="shared" ref="N190:AS190" si="497">N70-M70</f>
        <v>0</v>
      </c>
      <c r="O190" s="371">
        <f t="shared" si="497"/>
        <v>0</v>
      </c>
      <c r="P190" s="371">
        <f t="shared" si="497"/>
        <v>0</v>
      </c>
      <c r="Q190" s="371">
        <f t="shared" si="497"/>
        <v>0</v>
      </c>
      <c r="R190" s="371">
        <f t="shared" si="497"/>
        <v>0</v>
      </c>
      <c r="S190" s="371">
        <f t="shared" si="497"/>
        <v>0</v>
      </c>
      <c r="T190" s="371">
        <f t="shared" si="497"/>
        <v>0</v>
      </c>
      <c r="U190" s="371">
        <f t="shared" si="497"/>
        <v>0</v>
      </c>
      <c r="V190" s="371">
        <f t="shared" si="497"/>
        <v>0</v>
      </c>
      <c r="W190" s="371">
        <f t="shared" si="497"/>
        <v>0</v>
      </c>
      <c r="X190" s="371">
        <f t="shared" si="497"/>
        <v>0</v>
      </c>
      <c r="Y190" s="371">
        <f t="shared" si="497"/>
        <v>0</v>
      </c>
      <c r="Z190" s="371">
        <f t="shared" si="497"/>
        <v>0</v>
      </c>
      <c r="AA190" s="371">
        <f t="shared" si="497"/>
        <v>0</v>
      </c>
      <c r="AB190" s="371">
        <f t="shared" si="497"/>
        <v>0</v>
      </c>
      <c r="AC190" s="371">
        <f t="shared" si="497"/>
        <v>0</v>
      </c>
      <c r="AD190" s="371">
        <f t="shared" si="497"/>
        <v>0</v>
      </c>
      <c r="AE190" s="371">
        <f t="shared" si="497"/>
        <v>0</v>
      </c>
      <c r="AF190" s="371">
        <f t="shared" si="497"/>
        <v>0</v>
      </c>
      <c r="AG190" s="371">
        <f t="shared" si="497"/>
        <v>0</v>
      </c>
      <c r="AH190" s="371">
        <f t="shared" si="497"/>
        <v>0</v>
      </c>
      <c r="AI190" s="371">
        <f t="shared" si="497"/>
        <v>0</v>
      </c>
      <c r="AJ190" s="371">
        <f t="shared" si="497"/>
        <v>0</v>
      </c>
      <c r="AK190" s="371">
        <f t="shared" si="497"/>
        <v>0</v>
      </c>
      <c r="AL190" s="371">
        <f t="shared" si="497"/>
        <v>0</v>
      </c>
      <c r="AM190" s="371">
        <f t="shared" si="497"/>
        <v>0</v>
      </c>
      <c r="AN190" s="371">
        <f t="shared" si="497"/>
        <v>0</v>
      </c>
      <c r="AO190" s="371">
        <f t="shared" si="497"/>
        <v>0</v>
      </c>
      <c r="AP190" s="371">
        <f t="shared" si="497"/>
        <v>0</v>
      </c>
      <c r="AQ190" s="371">
        <f t="shared" si="497"/>
        <v>0</v>
      </c>
      <c r="AR190" s="371">
        <f t="shared" si="497"/>
        <v>0</v>
      </c>
      <c r="AS190" s="371">
        <f t="shared" si="497"/>
        <v>0</v>
      </c>
      <c r="AT190" s="371">
        <f t="shared" ref="AT190:BT190" si="498">AT70-AS70</f>
        <v>0</v>
      </c>
      <c r="AU190" s="371">
        <f t="shared" si="498"/>
        <v>0</v>
      </c>
      <c r="AV190" s="371">
        <f t="shared" si="498"/>
        <v>0</v>
      </c>
      <c r="AW190" s="371">
        <f t="shared" si="498"/>
        <v>0</v>
      </c>
      <c r="AX190" s="371">
        <f t="shared" si="498"/>
        <v>0</v>
      </c>
      <c r="AY190" s="371">
        <f t="shared" si="498"/>
        <v>0</v>
      </c>
      <c r="AZ190" s="371">
        <f t="shared" si="498"/>
        <v>0</v>
      </c>
      <c r="BA190" s="371">
        <f t="shared" si="498"/>
        <v>0</v>
      </c>
      <c r="BB190" s="371">
        <f t="shared" si="498"/>
        <v>0</v>
      </c>
      <c r="BC190" s="371">
        <f t="shared" si="498"/>
        <v>0</v>
      </c>
      <c r="BD190" s="371">
        <f t="shared" si="498"/>
        <v>0</v>
      </c>
      <c r="BE190" s="371">
        <f t="shared" si="498"/>
        <v>0</v>
      </c>
      <c r="BF190" s="371">
        <f t="shared" si="498"/>
        <v>0</v>
      </c>
      <c r="BG190" s="371">
        <f t="shared" si="498"/>
        <v>0</v>
      </c>
      <c r="BH190" s="371">
        <f t="shared" si="498"/>
        <v>0</v>
      </c>
      <c r="BI190" s="371">
        <f t="shared" si="498"/>
        <v>0</v>
      </c>
      <c r="BJ190" s="371">
        <f t="shared" si="498"/>
        <v>0</v>
      </c>
      <c r="BK190" s="371">
        <f t="shared" si="498"/>
        <v>0</v>
      </c>
      <c r="BL190" s="371">
        <f t="shared" si="498"/>
        <v>0</v>
      </c>
      <c r="BM190" s="371">
        <f t="shared" si="498"/>
        <v>0</v>
      </c>
      <c r="BN190" s="371">
        <f t="shared" si="498"/>
        <v>0</v>
      </c>
      <c r="BO190" s="371">
        <f t="shared" si="498"/>
        <v>0</v>
      </c>
      <c r="BP190" s="371">
        <f t="shared" si="498"/>
        <v>0</v>
      </c>
      <c r="BQ190" s="371">
        <f t="shared" si="498"/>
        <v>0</v>
      </c>
      <c r="BR190" s="371">
        <f t="shared" si="498"/>
        <v>0</v>
      </c>
      <c r="BS190" s="371">
        <f t="shared" si="498"/>
        <v>0</v>
      </c>
      <c r="BT190" s="371">
        <f t="shared" si="498"/>
        <v>0</v>
      </c>
      <c r="BU190" s="371">
        <f t="shared" ref="BU190:DJ190" si="499">BU70-BT70</f>
        <v>0</v>
      </c>
      <c r="BV190" s="371">
        <f t="shared" si="499"/>
        <v>0</v>
      </c>
      <c r="BW190" s="371">
        <f t="shared" si="499"/>
        <v>0</v>
      </c>
      <c r="BX190" s="371">
        <f t="shared" si="499"/>
        <v>0</v>
      </c>
      <c r="BY190" s="371">
        <f t="shared" si="499"/>
        <v>0</v>
      </c>
      <c r="BZ190" s="371">
        <f t="shared" si="499"/>
        <v>0</v>
      </c>
      <c r="CA190" s="371">
        <f t="shared" si="499"/>
        <v>0</v>
      </c>
      <c r="CB190" s="371">
        <f t="shared" si="499"/>
        <v>0</v>
      </c>
      <c r="CC190" s="371">
        <f t="shared" si="499"/>
        <v>0</v>
      </c>
      <c r="CD190" s="371">
        <f t="shared" si="499"/>
        <v>0</v>
      </c>
      <c r="CE190" s="371">
        <f t="shared" si="499"/>
        <v>0</v>
      </c>
      <c r="CF190" s="371">
        <f t="shared" si="499"/>
        <v>0</v>
      </c>
      <c r="CG190" s="371">
        <f t="shared" si="499"/>
        <v>0</v>
      </c>
      <c r="CH190" s="371">
        <f t="shared" si="499"/>
        <v>0</v>
      </c>
      <c r="CI190" s="371">
        <f t="shared" si="499"/>
        <v>0</v>
      </c>
      <c r="CJ190" s="371">
        <f t="shared" si="499"/>
        <v>0</v>
      </c>
      <c r="CK190" s="371">
        <f t="shared" si="499"/>
        <v>0</v>
      </c>
      <c r="CL190" s="371">
        <f t="shared" si="499"/>
        <v>0</v>
      </c>
      <c r="CM190" s="371">
        <f t="shared" si="499"/>
        <v>0</v>
      </c>
      <c r="CN190" s="371">
        <f t="shared" si="499"/>
        <v>0</v>
      </c>
      <c r="CO190" s="371">
        <f t="shared" si="499"/>
        <v>0</v>
      </c>
      <c r="CP190" s="371">
        <f t="shared" si="499"/>
        <v>0</v>
      </c>
      <c r="CQ190" s="371">
        <f t="shared" si="499"/>
        <v>0</v>
      </c>
      <c r="CR190" s="371">
        <f t="shared" si="499"/>
        <v>0</v>
      </c>
      <c r="CS190" s="371">
        <f t="shared" si="499"/>
        <v>0</v>
      </c>
      <c r="CT190" s="371">
        <f t="shared" si="499"/>
        <v>0</v>
      </c>
      <c r="CU190" s="371">
        <f t="shared" si="499"/>
        <v>0</v>
      </c>
      <c r="CV190" s="371">
        <f t="shared" si="499"/>
        <v>0</v>
      </c>
      <c r="CW190" s="371">
        <f t="shared" si="499"/>
        <v>0</v>
      </c>
      <c r="CX190" s="371">
        <f t="shared" si="499"/>
        <v>0</v>
      </c>
      <c r="CY190" s="371">
        <f t="shared" si="499"/>
        <v>0</v>
      </c>
      <c r="CZ190" s="371">
        <f t="shared" si="499"/>
        <v>0</v>
      </c>
      <c r="DA190" s="371">
        <f t="shared" si="499"/>
        <v>0</v>
      </c>
      <c r="DB190" s="371">
        <f t="shared" si="499"/>
        <v>0</v>
      </c>
      <c r="DC190" s="371">
        <f t="shared" si="499"/>
        <v>0</v>
      </c>
      <c r="DD190" s="371">
        <f t="shared" si="499"/>
        <v>0</v>
      </c>
      <c r="DE190" s="371">
        <f t="shared" si="499"/>
        <v>0</v>
      </c>
      <c r="DF190" s="371">
        <f t="shared" si="499"/>
        <v>0</v>
      </c>
      <c r="DG190" s="371">
        <f t="shared" si="499"/>
        <v>0</v>
      </c>
      <c r="DH190" s="371">
        <f t="shared" si="499"/>
        <v>0</v>
      </c>
      <c r="DI190" s="371">
        <f t="shared" si="499"/>
        <v>0</v>
      </c>
      <c r="DJ190" s="371">
        <f t="shared" si="499"/>
        <v>0</v>
      </c>
      <c r="DK190" s="371"/>
      <c r="DL190" s="371"/>
      <c r="DM190" s="371"/>
    </row>
    <row r="191" spans="1:117" outlineLevel="1">
      <c r="A191" s="827"/>
      <c r="B191" s="362" t="str">
        <f t="shared" si="468"/>
        <v>P59-Deploy &amp; Change CRMT</v>
      </c>
      <c r="C191" s="362" t="str">
        <f t="shared" si="469"/>
        <v>AO004511_YYY40</v>
      </c>
      <c r="D191" s="362" t="str">
        <f t="shared" si="470"/>
        <v>DIMOSTRATO_PAGAMENTO</v>
      </c>
      <c r="E191" s="369">
        <f t="shared" si="475"/>
        <v>0</v>
      </c>
      <c r="F191" s="369">
        <f t="shared" ref="F191:L191" si="500">F71</f>
        <v>0</v>
      </c>
      <c r="G191" s="369">
        <f t="shared" si="500"/>
        <v>0</v>
      </c>
      <c r="H191" s="531">
        <f t="shared" si="500"/>
        <v>0</v>
      </c>
      <c r="I191" s="531">
        <f t="shared" si="500"/>
        <v>0</v>
      </c>
      <c r="J191" s="531">
        <f t="shared" si="500"/>
        <v>0</v>
      </c>
      <c r="K191" s="532">
        <f t="shared" si="500"/>
        <v>43271</v>
      </c>
      <c r="L191" s="532">
        <f t="shared" si="500"/>
        <v>43315</v>
      </c>
      <c r="N191" s="371">
        <f t="shared" ref="N191:AS191" si="501">N71-M71</f>
        <v>0</v>
      </c>
      <c r="O191" s="371">
        <f t="shared" si="501"/>
        <v>0</v>
      </c>
      <c r="P191" s="371">
        <f t="shared" si="501"/>
        <v>0</v>
      </c>
      <c r="Q191" s="371">
        <f t="shared" si="501"/>
        <v>0</v>
      </c>
      <c r="R191" s="371">
        <f t="shared" si="501"/>
        <v>0</v>
      </c>
      <c r="S191" s="371">
        <f t="shared" si="501"/>
        <v>0</v>
      </c>
      <c r="T191" s="371">
        <f t="shared" si="501"/>
        <v>0</v>
      </c>
      <c r="U191" s="371">
        <f t="shared" si="501"/>
        <v>0</v>
      </c>
      <c r="V191" s="371">
        <f t="shared" si="501"/>
        <v>0</v>
      </c>
      <c r="W191" s="371">
        <f t="shared" si="501"/>
        <v>0</v>
      </c>
      <c r="X191" s="371">
        <f t="shared" si="501"/>
        <v>0</v>
      </c>
      <c r="Y191" s="371">
        <f t="shared" si="501"/>
        <v>0</v>
      </c>
      <c r="Z191" s="371">
        <f t="shared" si="501"/>
        <v>0</v>
      </c>
      <c r="AA191" s="371">
        <f t="shared" si="501"/>
        <v>0</v>
      </c>
      <c r="AB191" s="371">
        <f t="shared" si="501"/>
        <v>0</v>
      </c>
      <c r="AC191" s="371">
        <f t="shared" si="501"/>
        <v>0</v>
      </c>
      <c r="AD191" s="371">
        <f t="shared" si="501"/>
        <v>0</v>
      </c>
      <c r="AE191" s="371">
        <f t="shared" si="501"/>
        <v>0</v>
      </c>
      <c r="AF191" s="371">
        <f t="shared" si="501"/>
        <v>0</v>
      </c>
      <c r="AG191" s="371">
        <f t="shared" si="501"/>
        <v>0</v>
      </c>
      <c r="AH191" s="371">
        <f t="shared" si="501"/>
        <v>0</v>
      </c>
      <c r="AI191" s="371">
        <f t="shared" si="501"/>
        <v>0</v>
      </c>
      <c r="AJ191" s="371">
        <f t="shared" si="501"/>
        <v>0</v>
      </c>
      <c r="AK191" s="371">
        <f t="shared" si="501"/>
        <v>0</v>
      </c>
      <c r="AL191" s="371">
        <f t="shared" si="501"/>
        <v>0</v>
      </c>
      <c r="AM191" s="371">
        <f t="shared" si="501"/>
        <v>0</v>
      </c>
      <c r="AN191" s="371">
        <f t="shared" si="501"/>
        <v>0</v>
      </c>
      <c r="AO191" s="371">
        <f t="shared" si="501"/>
        <v>0</v>
      </c>
      <c r="AP191" s="371">
        <f t="shared" si="501"/>
        <v>0</v>
      </c>
      <c r="AQ191" s="371">
        <f t="shared" si="501"/>
        <v>0</v>
      </c>
      <c r="AR191" s="371">
        <f t="shared" si="501"/>
        <v>0</v>
      </c>
      <c r="AS191" s="371">
        <f t="shared" si="501"/>
        <v>0</v>
      </c>
      <c r="AT191" s="371">
        <f t="shared" ref="AT191:BT191" si="502">AT71-AS71</f>
        <v>0</v>
      </c>
      <c r="AU191" s="371">
        <f t="shared" si="502"/>
        <v>0</v>
      </c>
      <c r="AV191" s="371">
        <f t="shared" si="502"/>
        <v>0</v>
      </c>
      <c r="AW191" s="371">
        <f t="shared" si="502"/>
        <v>0</v>
      </c>
      <c r="AX191" s="371">
        <f t="shared" si="502"/>
        <v>0</v>
      </c>
      <c r="AY191" s="371">
        <f t="shared" si="502"/>
        <v>0</v>
      </c>
      <c r="AZ191" s="371">
        <f t="shared" si="502"/>
        <v>0</v>
      </c>
      <c r="BA191" s="371">
        <f t="shared" si="502"/>
        <v>0</v>
      </c>
      <c r="BB191" s="371">
        <f t="shared" si="502"/>
        <v>0</v>
      </c>
      <c r="BC191" s="371">
        <f t="shared" si="502"/>
        <v>0</v>
      </c>
      <c r="BD191" s="371">
        <f t="shared" si="502"/>
        <v>0</v>
      </c>
      <c r="BE191" s="371">
        <f t="shared" si="502"/>
        <v>0</v>
      </c>
      <c r="BF191" s="371">
        <f t="shared" si="502"/>
        <v>0</v>
      </c>
      <c r="BG191" s="371">
        <f t="shared" si="502"/>
        <v>0</v>
      </c>
      <c r="BH191" s="371">
        <f t="shared" si="502"/>
        <v>0</v>
      </c>
      <c r="BI191" s="371">
        <f t="shared" si="502"/>
        <v>0</v>
      </c>
      <c r="BJ191" s="371">
        <f t="shared" si="502"/>
        <v>0</v>
      </c>
      <c r="BK191" s="371">
        <f t="shared" si="502"/>
        <v>0</v>
      </c>
      <c r="BL191" s="371">
        <f t="shared" si="502"/>
        <v>0</v>
      </c>
      <c r="BM191" s="371">
        <f t="shared" si="502"/>
        <v>0</v>
      </c>
      <c r="BN191" s="371">
        <f t="shared" si="502"/>
        <v>0</v>
      </c>
      <c r="BO191" s="371">
        <f t="shared" si="502"/>
        <v>0</v>
      </c>
      <c r="BP191" s="371">
        <f t="shared" si="502"/>
        <v>0</v>
      </c>
      <c r="BQ191" s="371">
        <f t="shared" si="502"/>
        <v>0</v>
      </c>
      <c r="BR191" s="371">
        <f t="shared" si="502"/>
        <v>0</v>
      </c>
      <c r="BS191" s="371">
        <f t="shared" si="502"/>
        <v>0</v>
      </c>
      <c r="BT191" s="371">
        <f t="shared" si="502"/>
        <v>0</v>
      </c>
      <c r="BU191" s="371">
        <f t="shared" ref="BU191:DJ191" si="503">BU71-BT71</f>
        <v>0</v>
      </c>
      <c r="BV191" s="371">
        <f t="shared" si="503"/>
        <v>0</v>
      </c>
      <c r="BW191" s="371">
        <f t="shared" si="503"/>
        <v>0</v>
      </c>
      <c r="BX191" s="371">
        <f t="shared" si="503"/>
        <v>0</v>
      </c>
      <c r="BY191" s="371">
        <f t="shared" si="503"/>
        <v>0</v>
      </c>
      <c r="BZ191" s="371">
        <f t="shared" si="503"/>
        <v>0</v>
      </c>
      <c r="CA191" s="371">
        <f t="shared" si="503"/>
        <v>0</v>
      </c>
      <c r="CB191" s="371">
        <f t="shared" si="503"/>
        <v>0</v>
      </c>
      <c r="CC191" s="371">
        <f t="shared" si="503"/>
        <v>0</v>
      </c>
      <c r="CD191" s="371">
        <f t="shared" si="503"/>
        <v>0</v>
      </c>
      <c r="CE191" s="371">
        <f t="shared" si="503"/>
        <v>0</v>
      </c>
      <c r="CF191" s="371">
        <f t="shared" si="503"/>
        <v>0</v>
      </c>
      <c r="CG191" s="371">
        <f t="shared" si="503"/>
        <v>0</v>
      </c>
      <c r="CH191" s="371">
        <f t="shared" si="503"/>
        <v>0</v>
      </c>
      <c r="CI191" s="371">
        <f t="shared" si="503"/>
        <v>0</v>
      </c>
      <c r="CJ191" s="371">
        <f t="shared" si="503"/>
        <v>0</v>
      </c>
      <c r="CK191" s="371">
        <f t="shared" si="503"/>
        <v>0</v>
      </c>
      <c r="CL191" s="371">
        <f t="shared" si="503"/>
        <v>0</v>
      </c>
      <c r="CM191" s="371">
        <f t="shared" si="503"/>
        <v>0</v>
      </c>
      <c r="CN191" s="371">
        <f t="shared" si="503"/>
        <v>0</v>
      </c>
      <c r="CO191" s="371">
        <f t="shared" si="503"/>
        <v>0</v>
      </c>
      <c r="CP191" s="371">
        <f t="shared" si="503"/>
        <v>0</v>
      </c>
      <c r="CQ191" s="371">
        <f t="shared" si="503"/>
        <v>0</v>
      </c>
      <c r="CR191" s="371">
        <f t="shared" si="503"/>
        <v>0</v>
      </c>
      <c r="CS191" s="371">
        <f t="shared" si="503"/>
        <v>0</v>
      </c>
      <c r="CT191" s="371">
        <f t="shared" si="503"/>
        <v>0</v>
      </c>
      <c r="CU191" s="371">
        <f t="shared" si="503"/>
        <v>0</v>
      </c>
      <c r="CV191" s="371">
        <f t="shared" si="503"/>
        <v>0</v>
      </c>
      <c r="CW191" s="371">
        <f t="shared" si="503"/>
        <v>0</v>
      </c>
      <c r="CX191" s="371">
        <f t="shared" si="503"/>
        <v>0</v>
      </c>
      <c r="CY191" s="371">
        <f t="shared" si="503"/>
        <v>0</v>
      </c>
      <c r="CZ191" s="371">
        <f t="shared" si="503"/>
        <v>0</v>
      </c>
      <c r="DA191" s="371">
        <f t="shared" si="503"/>
        <v>0</v>
      </c>
      <c r="DB191" s="371">
        <f t="shared" si="503"/>
        <v>0</v>
      </c>
      <c r="DC191" s="371">
        <f t="shared" si="503"/>
        <v>0</v>
      </c>
      <c r="DD191" s="371">
        <f t="shared" si="503"/>
        <v>0</v>
      </c>
      <c r="DE191" s="371">
        <f t="shared" si="503"/>
        <v>0</v>
      </c>
      <c r="DF191" s="371">
        <f t="shared" si="503"/>
        <v>0</v>
      </c>
      <c r="DG191" s="371">
        <f t="shared" si="503"/>
        <v>0</v>
      </c>
      <c r="DH191" s="371">
        <f t="shared" si="503"/>
        <v>0</v>
      </c>
      <c r="DI191" s="371">
        <f t="shared" si="503"/>
        <v>0</v>
      </c>
      <c r="DJ191" s="371">
        <f t="shared" si="503"/>
        <v>0</v>
      </c>
      <c r="DK191" s="371"/>
      <c r="DL191" s="371"/>
      <c r="DM191" s="371"/>
    </row>
    <row r="192" spans="1:117" outlineLevel="1">
      <c r="A192" s="827"/>
      <c r="B192" s="362" t="str">
        <f t="shared" si="468"/>
        <v>P59-Deploy &amp; Change CRMT</v>
      </c>
      <c r="C192" s="362" t="str">
        <f t="shared" si="469"/>
        <v>AO004511_YYY50</v>
      </c>
      <c r="D192" s="362" t="str">
        <f t="shared" si="470"/>
        <v>Gestione VAS</v>
      </c>
      <c r="E192" s="369">
        <f t="shared" si="475"/>
        <v>0</v>
      </c>
      <c r="F192" s="369">
        <f t="shared" ref="F192:L192" si="504">F72</f>
        <v>0</v>
      </c>
      <c r="G192" s="369">
        <f t="shared" si="504"/>
        <v>0</v>
      </c>
      <c r="H192" s="531">
        <f t="shared" si="504"/>
        <v>0</v>
      </c>
      <c r="I192" s="531">
        <f t="shared" si="504"/>
        <v>0</v>
      </c>
      <c r="J192" s="531">
        <f t="shared" si="504"/>
        <v>0</v>
      </c>
      <c r="K192" s="532">
        <f t="shared" si="504"/>
        <v>43271</v>
      </c>
      <c r="L192" s="532">
        <f t="shared" si="504"/>
        <v>43315</v>
      </c>
      <c r="N192" s="371">
        <f t="shared" ref="N192:AS192" si="505">N72-M72</f>
        <v>0</v>
      </c>
      <c r="O192" s="371">
        <f t="shared" si="505"/>
        <v>0</v>
      </c>
      <c r="P192" s="371">
        <f t="shared" si="505"/>
        <v>0</v>
      </c>
      <c r="Q192" s="371">
        <f t="shared" si="505"/>
        <v>0</v>
      </c>
      <c r="R192" s="371">
        <f t="shared" si="505"/>
        <v>0</v>
      </c>
      <c r="S192" s="371">
        <f t="shared" si="505"/>
        <v>0</v>
      </c>
      <c r="T192" s="371">
        <f t="shared" si="505"/>
        <v>0</v>
      </c>
      <c r="U192" s="371">
        <f t="shared" si="505"/>
        <v>0</v>
      </c>
      <c r="V192" s="371">
        <f t="shared" si="505"/>
        <v>0</v>
      </c>
      <c r="W192" s="371">
        <f t="shared" si="505"/>
        <v>0</v>
      </c>
      <c r="X192" s="371">
        <f t="shared" si="505"/>
        <v>0</v>
      </c>
      <c r="Y192" s="371">
        <f t="shared" si="505"/>
        <v>0</v>
      </c>
      <c r="Z192" s="371">
        <f t="shared" si="505"/>
        <v>0</v>
      </c>
      <c r="AA192" s="371">
        <f t="shared" si="505"/>
        <v>0</v>
      </c>
      <c r="AB192" s="371">
        <f t="shared" si="505"/>
        <v>0</v>
      </c>
      <c r="AC192" s="371">
        <f t="shared" si="505"/>
        <v>0</v>
      </c>
      <c r="AD192" s="371">
        <f t="shared" si="505"/>
        <v>0</v>
      </c>
      <c r="AE192" s="371">
        <f t="shared" si="505"/>
        <v>0</v>
      </c>
      <c r="AF192" s="371">
        <f t="shared" si="505"/>
        <v>0</v>
      </c>
      <c r="AG192" s="371">
        <f t="shared" si="505"/>
        <v>0</v>
      </c>
      <c r="AH192" s="371">
        <f t="shared" si="505"/>
        <v>0</v>
      </c>
      <c r="AI192" s="371">
        <f t="shared" si="505"/>
        <v>0</v>
      </c>
      <c r="AJ192" s="371">
        <f t="shared" si="505"/>
        <v>0</v>
      </c>
      <c r="AK192" s="371">
        <f t="shared" si="505"/>
        <v>0</v>
      </c>
      <c r="AL192" s="371">
        <f t="shared" si="505"/>
        <v>0</v>
      </c>
      <c r="AM192" s="371">
        <f t="shared" si="505"/>
        <v>0</v>
      </c>
      <c r="AN192" s="371">
        <f t="shared" si="505"/>
        <v>0</v>
      </c>
      <c r="AO192" s="371">
        <f t="shared" si="505"/>
        <v>0</v>
      </c>
      <c r="AP192" s="371">
        <f t="shared" si="505"/>
        <v>0</v>
      </c>
      <c r="AQ192" s="371">
        <f t="shared" si="505"/>
        <v>0</v>
      </c>
      <c r="AR192" s="371">
        <f t="shared" si="505"/>
        <v>0</v>
      </c>
      <c r="AS192" s="371">
        <f t="shared" si="505"/>
        <v>0</v>
      </c>
      <c r="AT192" s="371">
        <f t="shared" ref="AT192:BT192" si="506">AT72-AS72</f>
        <v>0</v>
      </c>
      <c r="AU192" s="371">
        <f t="shared" si="506"/>
        <v>0</v>
      </c>
      <c r="AV192" s="371">
        <f t="shared" si="506"/>
        <v>0</v>
      </c>
      <c r="AW192" s="371">
        <f t="shared" si="506"/>
        <v>0</v>
      </c>
      <c r="AX192" s="371">
        <f t="shared" si="506"/>
        <v>0</v>
      </c>
      <c r="AY192" s="371">
        <f t="shared" si="506"/>
        <v>0</v>
      </c>
      <c r="AZ192" s="371">
        <f t="shared" si="506"/>
        <v>0</v>
      </c>
      <c r="BA192" s="371">
        <f t="shared" si="506"/>
        <v>0</v>
      </c>
      <c r="BB192" s="371">
        <f t="shared" si="506"/>
        <v>0</v>
      </c>
      <c r="BC192" s="371">
        <f t="shared" si="506"/>
        <v>0</v>
      </c>
      <c r="BD192" s="371">
        <f t="shared" si="506"/>
        <v>0</v>
      </c>
      <c r="BE192" s="371">
        <f t="shared" si="506"/>
        <v>0</v>
      </c>
      <c r="BF192" s="371">
        <f t="shared" si="506"/>
        <v>0</v>
      </c>
      <c r="BG192" s="371">
        <f t="shared" si="506"/>
        <v>0</v>
      </c>
      <c r="BH192" s="371">
        <f t="shared" si="506"/>
        <v>0</v>
      </c>
      <c r="BI192" s="371">
        <f t="shared" si="506"/>
        <v>0</v>
      </c>
      <c r="BJ192" s="371">
        <f t="shared" si="506"/>
        <v>0</v>
      </c>
      <c r="BK192" s="371">
        <f t="shared" si="506"/>
        <v>0</v>
      </c>
      <c r="BL192" s="371">
        <f t="shared" si="506"/>
        <v>0</v>
      </c>
      <c r="BM192" s="371">
        <f t="shared" si="506"/>
        <v>0</v>
      </c>
      <c r="BN192" s="371">
        <f t="shared" si="506"/>
        <v>0</v>
      </c>
      <c r="BO192" s="371">
        <f t="shared" si="506"/>
        <v>0</v>
      </c>
      <c r="BP192" s="371">
        <f t="shared" si="506"/>
        <v>0</v>
      </c>
      <c r="BQ192" s="371">
        <f t="shared" si="506"/>
        <v>0</v>
      </c>
      <c r="BR192" s="371">
        <f t="shared" si="506"/>
        <v>0</v>
      </c>
      <c r="BS192" s="371">
        <f t="shared" si="506"/>
        <v>0</v>
      </c>
      <c r="BT192" s="371">
        <f t="shared" si="506"/>
        <v>0</v>
      </c>
      <c r="BU192" s="371">
        <f t="shared" ref="BU192:DJ192" si="507">BU72-BT72</f>
        <v>0</v>
      </c>
      <c r="BV192" s="371">
        <f t="shared" si="507"/>
        <v>0</v>
      </c>
      <c r="BW192" s="371">
        <f t="shared" si="507"/>
        <v>0</v>
      </c>
      <c r="BX192" s="371">
        <f t="shared" si="507"/>
        <v>0</v>
      </c>
      <c r="BY192" s="371">
        <f t="shared" si="507"/>
        <v>0</v>
      </c>
      <c r="BZ192" s="371">
        <f t="shared" si="507"/>
        <v>0</v>
      </c>
      <c r="CA192" s="371">
        <f t="shared" si="507"/>
        <v>0</v>
      </c>
      <c r="CB192" s="371">
        <f t="shared" si="507"/>
        <v>0</v>
      </c>
      <c r="CC192" s="371">
        <f t="shared" si="507"/>
        <v>0</v>
      </c>
      <c r="CD192" s="371">
        <f t="shared" si="507"/>
        <v>0</v>
      </c>
      <c r="CE192" s="371">
        <f t="shared" si="507"/>
        <v>0</v>
      </c>
      <c r="CF192" s="371">
        <f t="shared" si="507"/>
        <v>0</v>
      </c>
      <c r="CG192" s="371">
        <f t="shared" si="507"/>
        <v>0</v>
      </c>
      <c r="CH192" s="371">
        <f t="shared" si="507"/>
        <v>0</v>
      </c>
      <c r="CI192" s="371">
        <f t="shared" si="507"/>
        <v>0</v>
      </c>
      <c r="CJ192" s="371">
        <f t="shared" si="507"/>
        <v>0</v>
      </c>
      <c r="CK192" s="371">
        <f t="shared" si="507"/>
        <v>0</v>
      </c>
      <c r="CL192" s="371">
        <f t="shared" si="507"/>
        <v>0</v>
      </c>
      <c r="CM192" s="371">
        <f t="shared" si="507"/>
        <v>0</v>
      </c>
      <c r="CN192" s="371">
        <f t="shared" si="507"/>
        <v>0</v>
      </c>
      <c r="CO192" s="371">
        <f t="shared" si="507"/>
        <v>0</v>
      </c>
      <c r="CP192" s="371">
        <f t="shared" si="507"/>
        <v>0</v>
      </c>
      <c r="CQ192" s="371">
        <f t="shared" si="507"/>
        <v>0</v>
      </c>
      <c r="CR192" s="371">
        <f t="shared" si="507"/>
        <v>0</v>
      </c>
      <c r="CS192" s="371">
        <f t="shared" si="507"/>
        <v>0</v>
      </c>
      <c r="CT192" s="371">
        <f t="shared" si="507"/>
        <v>0</v>
      </c>
      <c r="CU192" s="371">
        <f t="shared" si="507"/>
        <v>0</v>
      </c>
      <c r="CV192" s="371">
        <f t="shared" si="507"/>
        <v>0</v>
      </c>
      <c r="CW192" s="371">
        <f t="shared" si="507"/>
        <v>0</v>
      </c>
      <c r="CX192" s="371">
        <f t="shared" si="507"/>
        <v>0</v>
      </c>
      <c r="CY192" s="371">
        <f t="shared" si="507"/>
        <v>0</v>
      </c>
      <c r="CZ192" s="371">
        <f t="shared" si="507"/>
        <v>0</v>
      </c>
      <c r="DA192" s="371">
        <f t="shared" si="507"/>
        <v>0</v>
      </c>
      <c r="DB192" s="371">
        <f t="shared" si="507"/>
        <v>0</v>
      </c>
      <c r="DC192" s="371">
        <f t="shared" si="507"/>
        <v>0</v>
      </c>
      <c r="DD192" s="371">
        <f t="shared" si="507"/>
        <v>0</v>
      </c>
      <c r="DE192" s="371">
        <f t="shared" si="507"/>
        <v>0</v>
      </c>
      <c r="DF192" s="371">
        <f t="shared" si="507"/>
        <v>0</v>
      </c>
      <c r="DG192" s="371">
        <f t="shared" si="507"/>
        <v>0</v>
      </c>
      <c r="DH192" s="371">
        <f t="shared" si="507"/>
        <v>0</v>
      </c>
      <c r="DI192" s="371">
        <f t="shared" si="507"/>
        <v>0</v>
      </c>
      <c r="DJ192" s="371">
        <f t="shared" si="507"/>
        <v>0</v>
      </c>
      <c r="DK192" s="371"/>
      <c r="DL192" s="371"/>
      <c r="DM192" s="371"/>
    </row>
    <row r="193" spans="1:117" outlineLevel="1">
      <c r="A193" s="827"/>
      <c r="B193" s="362" t="str">
        <f t="shared" si="468"/>
        <v>P59-Deploy &amp; Change CRMT</v>
      </c>
      <c r="C193" s="362" t="str">
        <f t="shared" si="469"/>
        <v>AO004511_YYY64</v>
      </c>
      <c r="D193" s="362" t="str">
        <f t="shared" si="470"/>
        <v>Piano di Rientro</v>
      </c>
      <c r="E193" s="369">
        <f t="shared" si="475"/>
        <v>6</v>
      </c>
      <c r="F193" s="369">
        <f t="shared" ref="F193:L193" si="508">F73</f>
        <v>6</v>
      </c>
      <c r="G193" s="369">
        <f t="shared" si="508"/>
        <v>0</v>
      </c>
      <c r="H193" s="531">
        <f t="shared" si="508"/>
        <v>0.35294117647058826</v>
      </c>
      <c r="I193" s="531">
        <f t="shared" si="508"/>
        <v>0</v>
      </c>
      <c r="J193" s="531">
        <f t="shared" si="508"/>
        <v>-0.35294117647058826</v>
      </c>
      <c r="K193" s="532">
        <f t="shared" si="508"/>
        <v>43271</v>
      </c>
      <c r="L193" s="532">
        <f t="shared" si="508"/>
        <v>43315</v>
      </c>
      <c r="N193" s="371">
        <f t="shared" ref="N193:AS193" si="509">N73-M73</f>
        <v>6</v>
      </c>
      <c r="O193" s="371">
        <f t="shared" si="509"/>
        <v>0</v>
      </c>
      <c r="P193" s="371">
        <f t="shared" si="509"/>
        <v>0</v>
      </c>
      <c r="Q193" s="371">
        <f t="shared" si="509"/>
        <v>0</v>
      </c>
      <c r="R193" s="371">
        <f t="shared" si="509"/>
        <v>0</v>
      </c>
      <c r="S193" s="371">
        <f t="shared" si="509"/>
        <v>0</v>
      </c>
      <c r="T193" s="371">
        <f t="shared" si="509"/>
        <v>0</v>
      </c>
      <c r="U193" s="371">
        <f t="shared" si="509"/>
        <v>0</v>
      </c>
      <c r="V193" s="371">
        <f t="shared" si="509"/>
        <v>0</v>
      </c>
      <c r="W193" s="371">
        <f t="shared" si="509"/>
        <v>0</v>
      </c>
      <c r="X193" s="371">
        <f t="shared" si="509"/>
        <v>0</v>
      </c>
      <c r="Y193" s="371">
        <f t="shared" si="509"/>
        <v>0</v>
      </c>
      <c r="Z193" s="371">
        <f t="shared" si="509"/>
        <v>0</v>
      </c>
      <c r="AA193" s="371">
        <f t="shared" si="509"/>
        <v>0</v>
      </c>
      <c r="AB193" s="371">
        <f t="shared" si="509"/>
        <v>0</v>
      </c>
      <c r="AC193" s="371">
        <f t="shared" si="509"/>
        <v>0</v>
      </c>
      <c r="AD193" s="371">
        <f t="shared" si="509"/>
        <v>0</v>
      </c>
      <c r="AE193" s="371">
        <f t="shared" si="509"/>
        <v>0</v>
      </c>
      <c r="AF193" s="371">
        <f t="shared" si="509"/>
        <v>0</v>
      </c>
      <c r="AG193" s="371">
        <f t="shared" si="509"/>
        <v>0</v>
      </c>
      <c r="AH193" s="371">
        <f t="shared" si="509"/>
        <v>0</v>
      </c>
      <c r="AI193" s="371">
        <f t="shared" si="509"/>
        <v>0</v>
      </c>
      <c r="AJ193" s="371">
        <f t="shared" si="509"/>
        <v>0</v>
      </c>
      <c r="AK193" s="371">
        <f t="shared" si="509"/>
        <v>0</v>
      </c>
      <c r="AL193" s="371">
        <f t="shared" si="509"/>
        <v>0</v>
      </c>
      <c r="AM193" s="371">
        <f t="shared" si="509"/>
        <v>0</v>
      </c>
      <c r="AN193" s="371">
        <f t="shared" si="509"/>
        <v>0</v>
      </c>
      <c r="AO193" s="371">
        <f t="shared" si="509"/>
        <v>0</v>
      </c>
      <c r="AP193" s="371">
        <f t="shared" si="509"/>
        <v>0</v>
      </c>
      <c r="AQ193" s="371">
        <f t="shared" si="509"/>
        <v>0</v>
      </c>
      <c r="AR193" s="371">
        <f t="shared" si="509"/>
        <v>0</v>
      </c>
      <c r="AS193" s="371">
        <f t="shared" si="509"/>
        <v>0</v>
      </c>
      <c r="AT193" s="371">
        <f t="shared" ref="AT193:BT193" si="510">AT73-AS73</f>
        <v>0</v>
      </c>
      <c r="AU193" s="371">
        <f t="shared" si="510"/>
        <v>0</v>
      </c>
      <c r="AV193" s="371">
        <f t="shared" si="510"/>
        <v>0</v>
      </c>
      <c r="AW193" s="371">
        <f t="shared" si="510"/>
        <v>0</v>
      </c>
      <c r="AX193" s="371">
        <f t="shared" si="510"/>
        <v>0</v>
      </c>
      <c r="AY193" s="371">
        <f t="shared" si="510"/>
        <v>0</v>
      </c>
      <c r="AZ193" s="371">
        <f t="shared" si="510"/>
        <v>0</v>
      </c>
      <c r="BA193" s="371">
        <f t="shared" si="510"/>
        <v>0</v>
      </c>
      <c r="BB193" s="371">
        <f t="shared" si="510"/>
        <v>0</v>
      </c>
      <c r="BC193" s="371">
        <f t="shared" si="510"/>
        <v>0</v>
      </c>
      <c r="BD193" s="371">
        <f t="shared" si="510"/>
        <v>0</v>
      </c>
      <c r="BE193" s="371">
        <f t="shared" si="510"/>
        <v>0</v>
      </c>
      <c r="BF193" s="371">
        <f t="shared" si="510"/>
        <v>0</v>
      </c>
      <c r="BG193" s="371">
        <f t="shared" si="510"/>
        <v>0</v>
      </c>
      <c r="BH193" s="371">
        <f t="shared" si="510"/>
        <v>0</v>
      </c>
      <c r="BI193" s="371">
        <f t="shared" si="510"/>
        <v>0</v>
      </c>
      <c r="BJ193" s="371">
        <f t="shared" si="510"/>
        <v>0</v>
      </c>
      <c r="BK193" s="371">
        <f t="shared" si="510"/>
        <v>0</v>
      </c>
      <c r="BL193" s="371">
        <f t="shared" si="510"/>
        <v>0</v>
      </c>
      <c r="BM193" s="371">
        <f t="shared" si="510"/>
        <v>0</v>
      </c>
      <c r="BN193" s="371">
        <f t="shared" si="510"/>
        <v>0</v>
      </c>
      <c r="BO193" s="371">
        <f t="shared" si="510"/>
        <v>0</v>
      </c>
      <c r="BP193" s="371">
        <f t="shared" si="510"/>
        <v>0</v>
      </c>
      <c r="BQ193" s="371">
        <f t="shared" si="510"/>
        <v>0</v>
      </c>
      <c r="BR193" s="371">
        <f t="shared" si="510"/>
        <v>0</v>
      </c>
      <c r="BS193" s="371">
        <f t="shared" si="510"/>
        <v>0</v>
      </c>
      <c r="BT193" s="371">
        <f t="shared" si="510"/>
        <v>0</v>
      </c>
      <c r="BU193" s="371">
        <f t="shared" ref="BU193:DJ193" si="511">BU73-BT73</f>
        <v>0</v>
      </c>
      <c r="BV193" s="371">
        <f t="shared" si="511"/>
        <v>0</v>
      </c>
      <c r="BW193" s="371">
        <f t="shared" si="511"/>
        <v>0</v>
      </c>
      <c r="BX193" s="371">
        <f t="shared" si="511"/>
        <v>0</v>
      </c>
      <c r="BY193" s="371">
        <f t="shared" si="511"/>
        <v>0</v>
      </c>
      <c r="BZ193" s="371">
        <f t="shared" si="511"/>
        <v>0</v>
      </c>
      <c r="CA193" s="371">
        <f t="shared" si="511"/>
        <v>0</v>
      </c>
      <c r="CB193" s="371">
        <f t="shared" si="511"/>
        <v>0</v>
      </c>
      <c r="CC193" s="371">
        <f t="shared" si="511"/>
        <v>0</v>
      </c>
      <c r="CD193" s="371">
        <f t="shared" si="511"/>
        <v>0</v>
      </c>
      <c r="CE193" s="371">
        <f t="shared" si="511"/>
        <v>0</v>
      </c>
      <c r="CF193" s="371">
        <f t="shared" si="511"/>
        <v>0</v>
      </c>
      <c r="CG193" s="371">
        <f t="shared" si="511"/>
        <v>0</v>
      </c>
      <c r="CH193" s="371">
        <f t="shared" si="511"/>
        <v>0</v>
      </c>
      <c r="CI193" s="371">
        <f t="shared" si="511"/>
        <v>0</v>
      </c>
      <c r="CJ193" s="371">
        <f t="shared" si="511"/>
        <v>0</v>
      </c>
      <c r="CK193" s="371">
        <f t="shared" si="511"/>
        <v>0</v>
      </c>
      <c r="CL193" s="371">
        <f t="shared" si="511"/>
        <v>0</v>
      </c>
      <c r="CM193" s="371">
        <f t="shared" si="511"/>
        <v>0</v>
      </c>
      <c r="CN193" s="371">
        <f t="shared" si="511"/>
        <v>0</v>
      </c>
      <c r="CO193" s="371">
        <f t="shared" si="511"/>
        <v>0</v>
      </c>
      <c r="CP193" s="371">
        <f t="shared" si="511"/>
        <v>0</v>
      </c>
      <c r="CQ193" s="371">
        <f t="shared" si="511"/>
        <v>0</v>
      </c>
      <c r="CR193" s="371">
        <f t="shared" si="511"/>
        <v>0</v>
      </c>
      <c r="CS193" s="371">
        <f t="shared" si="511"/>
        <v>0</v>
      </c>
      <c r="CT193" s="371">
        <f t="shared" si="511"/>
        <v>0</v>
      </c>
      <c r="CU193" s="371">
        <f t="shared" si="511"/>
        <v>0</v>
      </c>
      <c r="CV193" s="371">
        <f t="shared" si="511"/>
        <v>0</v>
      </c>
      <c r="CW193" s="371">
        <f t="shared" si="511"/>
        <v>0</v>
      </c>
      <c r="CX193" s="371">
        <f t="shared" si="511"/>
        <v>0</v>
      </c>
      <c r="CY193" s="371">
        <f t="shared" si="511"/>
        <v>0</v>
      </c>
      <c r="CZ193" s="371">
        <f t="shared" si="511"/>
        <v>0</v>
      </c>
      <c r="DA193" s="371">
        <f t="shared" si="511"/>
        <v>0</v>
      </c>
      <c r="DB193" s="371">
        <f t="shared" si="511"/>
        <v>0</v>
      </c>
      <c r="DC193" s="371">
        <f t="shared" si="511"/>
        <v>0</v>
      </c>
      <c r="DD193" s="371">
        <f t="shared" si="511"/>
        <v>0</v>
      </c>
      <c r="DE193" s="371">
        <f t="shared" si="511"/>
        <v>0</v>
      </c>
      <c r="DF193" s="371">
        <f t="shared" si="511"/>
        <v>0</v>
      </c>
      <c r="DG193" s="371">
        <f t="shared" si="511"/>
        <v>0</v>
      </c>
      <c r="DH193" s="371">
        <f t="shared" si="511"/>
        <v>0</v>
      </c>
      <c r="DI193" s="371">
        <f t="shared" si="511"/>
        <v>0</v>
      </c>
      <c r="DJ193" s="371">
        <f t="shared" si="511"/>
        <v>0</v>
      </c>
      <c r="DK193" s="371"/>
      <c r="DL193" s="371"/>
      <c r="DM193" s="371"/>
    </row>
    <row r="194" spans="1:117" outlineLevel="1">
      <c r="A194" s="827"/>
      <c r="B194" s="362" t="str">
        <f t="shared" si="468"/>
        <v>P59-Deploy &amp; Change CRMT</v>
      </c>
      <c r="C194" s="362" t="str">
        <f t="shared" si="469"/>
        <v>AO004511_YYY66</v>
      </c>
      <c r="D194" s="362" t="str">
        <f t="shared" si="470"/>
        <v>Copia_Documenti</v>
      </c>
      <c r="E194" s="369">
        <f t="shared" si="475"/>
        <v>0</v>
      </c>
      <c r="F194" s="369">
        <f t="shared" ref="F194:L194" si="512">F74</f>
        <v>0</v>
      </c>
      <c r="G194" s="369">
        <f t="shared" si="512"/>
        <v>0</v>
      </c>
      <c r="H194" s="531">
        <f t="shared" si="512"/>
        <v>0</v>
      </c>
      <c r="I194" s="531">
        <f t="shared" si="512"/>
        <v>0</v>
      </c>
      <c r="J194" s="531">
        <f t="shared" si="512"/>
        <v>0</v>
      </c>
      <c r="K194" s="532">
        <f t="shared" si="512"/>
        <v>43271</v>
      </c>
      <c r="L194" s="532">
        <f t="shared" si="512"/>
        <v>43315</v>
      </c>
      <c r="N194" s="371">
        <f t="shared" ref="N194:AS194" si="513">N74-M74</f>
        <v>0</v>
      </c>
      <c r="O194" s="371">
        <f t="shared" si="513"/>
        <v>0</v>
      </c>
      <c r="P194" s="371">
        <f t="shared" si="513"/>
        <v>0</v>
      </c>
      <c r="Q194" s="371">
        <f t="shared" si="513"/>
        <v>0</v>
      </c>
      <c r="R194" s="371">
        <f t="shared" si="513"/>
        <v>0</v>
      </c>
      <c r="S194" s="371">
        <f t="shared" si="513"/>
        <v>0</v>
      </c>
      <c r="T194" s="371">
        <f t="shared" si="513"/>
        <v>0</v>
      </c>
      <c r="U194" s="371">
        <f t="shared" si="513"/>
        <v>0</v>
      </c>
      <c r="V194" s="371">
        <f t="shared" si="513"/>
        <v>0</v>
      </c>
      <c r="W194" s="371">
        <f t="shared" si="513"/>
        <v>0</v>
      </c>
      <c r="X194" s="371">
        <f t="shared" si="513"/>
        <v>0</v>
      </c>
      <c r="Y194" s="371">
        <f t="shared" si="513"/>
        <v>0</v>
      </c>
      <c r="Z194" s="371">
        <f t="shared" si="513"/>
        <v>0</v>
      </c>
      <c r="AA194" s="371">
        <f t="shared" si="513"/>
        <v>0</v>
      </c>
      <c r="AB194" s="371">
        <f t="shared" si="513"/>
        <v>0</v>
      </c>
      <c r="AC194" s="371">
        <f t="shared" si="513"/>
        <v>0</v>
      </c>
      <c r="AD194" s="371">
        <f t="shared" si="513"/>
        <v>0</v>
      </c>
      <c r="AE194" s="371">
        <f t="shared" si="513"/>
        <v>0</v>
      </c>
      <c r="AF194" s="371">
        <f t="shared" si="513"/>
        <v>0</v>
      </c>
      <c r="AG194" s="371">
        <f t="shared" si="513"/>
        <v>0</v>
      </c>
      <c r="AH194" s="371">
        <f t="shared" si="513"/>
        <v>0</v>
      </c>
      <c r="AI194" s="371">
        <f t="shared" si="513"/>
        <v>0</v>
      </c>
      <c r="AJ194" s="371">
        <f t="shared" si="513"/>
        <v>0</v>
      </c>
      <c r="AK194" s="371">
        <f t="shared" si="513"/>
        <v>0</v>
      </c>
      <c r="AL194" s="371">
        <f t="shared" si="513"/>
        <v>0</v>
      </c>
      <c r="AM194" s="371">
        <f t="shared" si="513"/>
        <v>0</v>
      </c>
      <c r="AN194" s="371">
        <f t="shared" si="513"/>
        <v>0</v>
      </c>
      <c r="AO194" s="371">
        <f t="shared" si="513"/>
        <v>0</v>
      </c>
      <c r="AP194" s="371">
        <f t="shared" si="513"/>
        <v>0</v>
      </c>
      <c r="AQ194" s="371">
        <f t="shared" si="513"/>
        <v>0</v>
      </c>
      <c r="AR194" s="371">
        <f t="shared" si="513"/>
        <v>0</v>
      </c>
      <c r="AS194" s="371">
        <f t="shared" si="513"/>
        <v>0</v>
      </c>
      <c r="AT194" s="371">
        <f t="shared" ref="AT194:BT194" si="514">AT74-AS74</f>
        <v>0</v>
      </c>
      <c r="AU194" s="371">
        <f t="shared" si="514"/>
        <v>0</v>
      </c>
      <c r="AV194" s="371">
        <f t="shared" si="514"/>
        <v>0</v>
      </c>
      <c r="AW194" s="371">
        <f t="shared" si="514"/>
        <v>0</v>
      </c>
      <c r="AX194" s="371">
        <f t="shared" si="514"/>
        <v>0</v>
      </c>
      <c r="AY194" s="371">
        <f t="shared" si="514"/>
        <v>0</v>
      </c>
      <c r="AZ194" s="371">
        <f t="shared" si="514"/>
        <v>0</v>
      </c>
      <c r="BA194" s="371">
        <f t="shared" si="514"/>
        <v>0</v>
      </c>
      <c r="BB194" s="371">
        <f t="shared" si="514"/>
        <v>0</v>
      </c>
      <c r="BC194" s="371">
        <f t="shared" si="514"/>
        <v>0</v>
      </c>
      <c r="BD194" s="371">
        <f t="shared" si="514"/>
        <v>0</v>
      </c>
      <c r="BE194" s="371">
        <f t="shared" si="514"/>
        <v>0</v>
      </c>
      <c r="BF194" s="371">
        <f t="shared" si="514"/>
        <v>0</v>
      </c>
      <c r="BG194" s="371">
        <f t="shared" si="514"/>
        <v>0</v>
      </c>
      <c r="BH194" s="371">
        <f t="shared" si="514"/>
        <v>0</v>
      </c>
      <c r="BI194" s="371">
        <f t="shared" si="514"/>
        <v>0</v>
      </c>
      <c r="BJ194" s="371">
        <f t="shared" si="514"/>
        <v>0</v>
      </c>
      <c r="BK194" s="371">
        <f t="shared" si="514"/>
        <v>0</v>
      </c>
      <c r="BL194" s="371">
        <f t="shared" si="514"/>
        <v>0</v>
      </c>
      <c r="BM194" s="371">
        <f t="shared" si="514"/>
        <v>0</v>
      </c>
      <c r="BN194" s="371">
        <f t="shared" si="514"/>
        <v>0</v>
      </c>
      <c r="BO194" s="371">
        <f t="shared" si="514"/>
        <v>0</v>
      </c>
      <c r="BP194" s="371">
        <f t="shared" si="514"/>
        <v>0</v>
      </c>
      <c r="BQ194" s="371">
        <f t="shared" si="514"/>
        <v>0</v>
      </c>
      <c r="BR194" s="371">
        <f t="shared" si="514"/>
        <v>0</v>
      </c>
      <c r="BS194" s="371">
        <f t="shared" si="514"/>
        <v>0</v>
      </c>
      <c r="BT194" s="371">
        <f t="shared" si="514"/>
        <v>0</v>
      </c>
      <c r="BU194" s="371">
        <f t="shared" ref="BU194:DJ194" si="515">BU74-BT74</f>
        <v>0</v>
      </c>
      <c r="BV194" s="371">
        <f t="shared" si="515"/>
        <v>0</v>
      </c>
      <c r="BW194" s="371">
        <f t="shared" si="515"/>
        <v>0</v>
      </c>
      <c r="BX194" s="371">
        <f t="shared" si="515"/>
        <v>0</v>
      </c>
      <c r="BY194" s="371">
        <f t="shared" si="515"/>
        <v>0</v>
      </c>
      <c r="BZ194" s="371">
        <f t="shared" si="515"/>
        <v>0</v>
      </c>
      <c r="CA194" s="371">
        <f t="shared" si="515"/>
        <v>0</v>
      </c>
      <c r="CB194" s="371">
        <f t="shared" si="515"/>
        <v>0</v>
      </c>
      <c r="CC194" s="371">
        <f t="shared" si="515"/>
        <v>0</v>
      </c>
      <c r="CD194" s="371">
        <f t="shared" si="515"/>
        <v>0</v>
      </c>
      <c r="CE194" s="371">
        <f t="shared" si="515"/>
        <v>0</v>
      </c>
      <c r="CF194" s="371">
        <f t="shared" si="515"/>
        <v>0</v>
      </c>
      <c r="CG194" s="371">
        <f t="shared" si="515"/>
        <v>0</v>
      </c>
      <c r="CH194" s="371">
        <f t="shared" si="515"/>
        <v>0</v>
      </c>
      <c r="CI194" s="371">
        <f t="shared" si="515"/>
        <v>0</v>
      </c>
      <c r="CJ194" s="371">
        <f t="shared" si="515"/>
        <v>0</v>
      </c>
      <c r="CK194" s="371">
        <f t="shared" si="515"/>
        <v>0</v>
      </c>
      <c r="CL194" s="371">
        <f t="shared" si="515"/>
        <v>0</v>
      </c>
      <c r="CM194" s="371">
        <f t="shared" si="515"/>
        <v>0</v>
      </c>
      <c r="CN194" s="371">
        <f t="shared" si="515"/>
        <v>0</v>
      </c>
      <c r="CO194" s="371">
        <f t="shared" si="515"/>
        <v>0</v>
      </c>
      <c r="CP194" s="371">
        <f t="shared" si="515"/>
        <v>0</v>
      </c>
      <c r="CQ194" s="371">
        <f t="shared" si="515"/>
        <v>0</v>
      </c>
      <c r="CR194" s="371">
        <f t="shared" si="515"/>
        <v>0</v>
      </c>
      <c r="CS194" s="371">
        <f t="shared" si="515"/>
        <v>0</v>
      </c>
      <c r="CT194" s="371">
        <f t="shared" si="515"/>
        <v>0</v>
      </c>
      <c r="CU194" s="371">
        <f t="shared" si="515"/>
        <v>0</v>
      </c>
      <c r="CV194" s="371">
        <f t="shared" si="515"/>
        <v>0</v>
      </c>
      <c r="CW194" s="371">
        <f t="shared" si="515"/>
        <v>0</v>
      </c>
      <c r="CX194" s="371">
        <f t="shared" si="515"/>
        <v>0</v>
      </c>
      <c r="CY194" s="371">
        <f t="shared" si="515"/>
        <v>0</v>
      </c>
      <c r="CZ194" s="371">
        <f t="shared" si="515"/>
        <v>0</v>
      </c>
      <c r="DA194" s="371">
        <f t="shared" si="515"/>
        <v>0</v>
      </c>
      <c r="DB194" s="371">
        <f t="shared" si="515"/>
        <v>0</v>
      </c>
      <c r="DC194" s="371">
        <f t="shared" si="515"/>
        <v>0</v>
      </c>
      <c r="DD194" s="371">
        <f t="shared" si="515"/>
        <v>0</v>
      </c>
      <c r="DE194" s="371">
        <f t="shared" si="515"/>
        <v>0</v>
      </c>
      <c r="DF194" s="371">
        <f t="shared" si="515"/>
        <v>0</v>
      </c>
      <c r="DG194" s="371">
        <f t="shared" si="515"/>
        <v>0</v>
      </c>
      <c r="DH194" s="371">
        <f t="shared" si="515"/>
        <v>0</v>
      </c>
      <c r="DI194" s="371">
        <f t="shared" si="515"/>
        <v>0</v>
      </c>
      <c r="DJ194" s="371">
        <f t="shared" si="515"/>
        <v>0</v>
      </c>
      <c r="DK194" s="371"/>
      <c r="DL194" s="371"/>
      <c r="DM194" s="371"/>
    </row>
    <row r="195" spans="1:117" outlineLevel="1">
      <c r="A195" s="827"/>
      <c r="B195" s="362" t="str">
        <f t="shared" si="468"/>
        <v>P59-Deploy &amp; Change CRMT</v>
      </c>
      <c r="C195" s="362" t="str">
        <f t="shared" si="469"/>
        <v>AO004511_YYY68</v>
      </c>
      <c r="D195" s="362" t="str">
        <f t="shared" si="470"/>
        <v>Subentro</v>
      </c>
      <c r="E195" s="369">
        <f t="shared" si="475"/>
        <v>0</v>
      </c>
      <c r="F195" s="369">
        <f t="shared" ref="F195:L195" si="516">F75</f>
        <v>0</v>
      </c>
      <c r="G195" s="369">
        <f t="shared" si="516"/>
        <v>0</v>
      </c>
      <c r="H195" s="531">
        <f t="shared" si="516"/>
        <v>0</v>
      </c>
      <c r="I195" s="531">
        <f t="shared" si="516"/>
        <v>0</v>
      </c>
      <c r="J195" s="531">
        <f t="shared" si="516"/>
        <v>0</v>
      </c>
      <c r="K195" s="532">
        <f t="shared" si="516"/>
        <v>43271</v>
      </c>
      <c r="L195" s="532">
        <f t="shared" si="516"/>
        <v>43315</v>
      </c>
      <c r="N195" s="371">
        <f t="shared" ref="N195:AS195" si="517">N75-M75</f>
        <v>0</v>
      </c>
      <c r="O195" s="371">
        <f t="shared" si="517"/>
        <v>0</v>
      </c>
      <c r="P195" s="371">
        <f t="shared" si="517"/>
        <v>0</v>
      </c>
      <c r="Q195" s="371">
        <f t="shared" si="517"/>
        <v>0</v>
      </c>
      <c r="R195" s="371">
        <f t="shared" si="517"/>
        <v>0</v>
      </c>
      <c r="S195" s="371">
        <f t="shared" si="517"/>
        <v>0</v>
      </c>
      <c r="T195" s="371">
        <f t="shared" si="517"/>
        <v>0</v>
      </c>
      <c r="U195" s="371">
        <f t="shared" si="517"/>
        <v>0</v>
      </c>
      <c r="V195" s="371">
        <f t="shared" si="517"/>
        <v>0</v>
      </c>
      <c r="W195" s="371">
        <f t="shared" si="517"/>
        <v>0</v>
      </c>
      <c r="X195" s="371">
        <f t="shared" si="517"/>
        <v>0</v>
      </c>
      <c r="Y195" s="371">
        <f t="shared" si="517"/>
        <v>0</v>
      </c>
      <c r="Z195" s="371">
        <f t="shared" si="517"/>
        <v>0</v>
      </c>
      <c r="AA195" s="371">
        <f t="shared" si="517"/>
        <v>0</v>
      </c>
      <c r="AB195" s="371">
        <f t="shared" si="517"/>
        <v>0</v>
      </c>
      <c r="AC195" s="371">
        <f t="shared" si="517"/>
        <v>0</v>
      </c>
      <c r="AD195" s="371">
        <f t="shared" si="517"/>
        <v>0</v>
      </c>
      <c r="AE195" s="371">
        <f t="shared" si="517"/>
        <v>0</v>
      </c>
      <c r="AF195" s="371">
        <f t="shared" si="517"/>
        <v>0</v>
      </c>
      <c r="AG195" s="371">
        <f t="shared" si="517"/>
        <v>0</v>
      </c>
      <c r="AH195" s="371">
        <f t="shared" si="517"/>
        <v>0</v>
      </c>
      <c r="AI195" s="371">
        <f t="shared" si="517"/>
        <v>0</v>
      </c>
      <c r="AJ195" s="371">
        <f t="shared" si="517"/>
        <v>0</v>
      </c>
      <c r="AK195" s="371">
        <f t="shared" si="517"/>
        <v>0</v>
      </c>
      <c r="AL195" s="371">
        <f t="shared" si="517"/>
        <v>0</v>
      </c>
      <c r="AM195" s="371">
        <f t="shared" si="517"/>
        <v>0</v>
      </c>
      <c r="AN195" s="371">
        <f t="shared" si="517"/>
        <v>0</v>
      </c>
      <c r="AO195" s="371">
        <f t="shared" si="517"/>
        <v>0</v>
      </c>
      <c r="AP195" s="371">
        <f t="shared" si="517"/>
        <v>0</v>
      </c>
      <c r="AQ195" s="371">
        <f t="shared" si="517"/>
        <v>0</v>
      </c>
      <c r="AR195" s="371">
        <f t="shared" si="517"/>
        <v>0</v>
      </c>
      <c r="AS195" s="371">
        <f t="shared" si="517"/>
        <v>0</v>
      </c>
      <c r="AT195" s="371">
        <f t="shared" ref="AT195:BT195" si="518">AT75-AS75</f>
        <v>0</v>
      </c>
      <c r="AU195" s="371">
        <f t="shared" si="518"/>
        <v>0</v>
      </c>
      <c r="AV195" s="371">
        <f t="shared" si="518"/>
        <v>0</v>
      </c>
      <c r="AW195" s="371">
        <f t="shared" si="518"/>
        <v>0</v>
      </c>
      <c r="AX195" s="371">
        <f t="shared" si="518"/>
        <v>0</v>
      </c>
      <c r="AY195" s="371">
        <f t="shared" si="518"/>
        <v>0</v>
      </c>
      <c r="AZ195" s="371">
        <f t="shared" si="518"/>
        <v>0</v>
      </c>
      <c r="BA195" s="371">
        <f t="shared" si="518"/>
        <v>0</v>
      </c>
      <c r="BB195" s="371">
        <f t="shared" si="518"/>
        <v>0</v>
      </c>
      <c r="BC195" s="371">
        <f t="shared" si="518"/>
        <v>0</v>
      </c>
      <c r="BD195" s="371">
        <f t="shared" si="518"/>
        <v>0</v>
      </c>
      <c r="BE195" s="371">
        <f t="shared" si="518"/>
        <v>0</v>
      </c>
      <c r="BF195" s="371">
        <f t="shared" si="518"/>
        <v>0</v>
      </c>
      <c r="BG195" s="371">
        <f t="shared" si="518"/>
        <v>0</v>
      </c>
      <c r="BH195" s="371">
        <f t="shared" si="518"/>
        <v>0</v>
      </c>
      <c r="BI195" s="371">
        <f t="shared" si="518"/>
        <v>0</v>
      </c>
      <c r="BJ195" s="371">
        <f t="shared" si="518"/>
        <v>0</v>
      </c>
      <c r="BK195" s="371">
        <f t="shared" si="518"/>
        <v>0</v>
      </c>
      <c r="BL195" s="371">
        <f t="shared" si="518"/>
        <v>0</v>
      </c>
      <c r="BM195" s="371">
        <f t="shared" si="518"/>
        <v>0</v>
      </c>
      <c r="BN195" s="371">
        <f t="shared" si="518"/>
        <v>0</v>
      </c>
      <c r="BO195" s="371">
        <f t="shared" si="518"/>
        <v>0</v>
      </c>
      <c r="BP195" s="371">
        <f t="shared" si="518"/>
        <v>0</v>
      </c>
      <c r="BQ195" s="371">
        <f t="shared" si="518"/>
        <v>0</v>
      </c>
      <c r="BR195" s="371">
        <f t="shared" si="518"/>
        <v>0</v>
      </c>
      <c r="BS195" s="371">
        <f t="shared" si="518"/>
        <v>0</v>
      </c>
      <c r="BT195" s="371">
        <f t="shared" si="518"/>
        <v>0</v>
      </c>
      <c r="BU195" s="371">
        <f t="shared" ref="BU195:DJ195" si="519">BU75-BT75</f>
        <v>0</v>
      </c>
      <c r="BV195" s="371">
        <f t="shared" si="519"/>
        <v>0</v>
      </c>
      <c r="BW195" s="371">
        <f t="shared" si="519"/>
        <v>0</v>
      </c>
      <c r="BX195" s="371">
        <f t="shared" si="519"/>
        <v>0</v>
      </c>
      <c r="BY195" s="371">
        <f t="shared" si="519"/>
        <v>0</v>
      </c>
      <c r="BZ195" s="371">
        <f t="shared" si="519"/>
        <v>0</v>
      </c>
      <c r="CA195" s="371">
        <f t="shared" si="519"/>
        <v>0</v>
      </c>
      <c r="CB195" s="371">
        <f t="shared" si="519"/>
        <v>0</v>
      </c>
      <c r="CC195" s="371">
        <f t="shared" si="519"/>
        <v>0</v>
      </c>
      <c r="CD195" s="371">
        <f t="shared" si="519"/>
        <v>0</v>
      </c>
      <c r="CE195" s="371">
        <f t="shared" si="519"/>
        <v>0</v>
      </c>
      <c r="CF195" s="371">
        <f t="shared" si="519"/>
        <v>0</v>
      </c>
      <c r="CG195" s="371">
        <f t="shared" si="519"/>
        <v>0</v>
      </c>
      <c r="CH195" s="371">
        <f t="shared" si="519"/>
        <v>0</v>
      </c>
      <c r="CI195" s="371">
        <f t="shared" si="519"/>
        <v>0</v>
      </c>
      <c r="CJ195" s="371">
        <f t="shared" si="519"/>
        <v>0</v>
      </c>
      <c r="CK195" s="371">
        <f t="shared" si="519"/>
        <v>0</v>
      </c>
      <c r="CL195" s="371">
        <f t="shared" si="519"/>
        <v>0</v>
      </c>
      <c r="CM195" s="371">
        <f t="shared" si="519"/>
        <v>0</v>
      </c>
      <c r="CN195" s="371">
        <f t="shared" si="519"/>
        <v>0</v>
      </c>
      <c r="CO195" s="371">
        <f t="shared" si="519"/>
        <v>0</v>
      </c>
      <c r="CP195" s="371">
        <f t="shared" si="519"/>
        <v>0</v>
      </c>
      <c r="CQ195" s="371">
        <f t="shared" si="519"/>
        <v>0</v>
      </c>
      <c r="CR195" s="371">
        <f t="shared" si="519"/>
        <v>0</v>
      </c>
      <c r="CS195" s="371">
        <f t="shared" si="519"/>
        <v>0</v>
      </c>
      <c r="CT195" s="371">
        <f t="shared" si="519"/>
        <v>0</v>
      </c>
      <c r="CU195" s="371">
        <f t="shared" si="519"/>
        <v>0</v>
      </c>
      <c r="CV195" s="371">
        <f t="shared" si="519"/>
        <v>0</v>
      </c>
      <c r="CW195" s="371">
        <f t="shared" si="519"/>
        <v>0</v>
      </c>
      <c r="CX195" s="371">
        <f t="shared" si="519"/>
        <v>0</v>
      </c>
      <c r="CY195" s="371">
        <f t="shared" si="519"/>
        <v>0</v>
      </c>
      <c r="CZ195" s="371">
        <f t="shared" si="519"/>
        <v>0</v>
      </c>
      <c r="DA195" s="371">
        <f t="shared" si="519"/>
        <v>0</v>
      </c>
      <c r="DB195" s="371">
        <f t="shared" si="519"/>
        <v>0</v>
      </c>
      <c r="DC195" s="371">
        <f t="shared" si="519"/>
        <v>0</v>
      </c>
      <c r="DD195" s="371">
        <f t="shared" si="519"/>
        <v>0</v>
      </c>
      <c r="DE195" s="371">
        <f t="shared" si="519"/>
        <v>0</v>
      </c>
      <c r="DF195" s="371">
        <f t="shared" si="519"/>
        <v>0</v>
      </c>
      <c r="DG195" s="371">
        <f t="shared" si="519"/>
        <v>0</v>
      </c>
      <c r="DH195" s="371">
        <f t="shared" si="519"/>
        <v>0</v>
      </c>
      <c r="DI195" s="371">
        <f t="shared" si="519"/>
        <v>0</v>
      </c>
      <c r="DJ195" s="371">
        <f t="shared" si="519"/>
        <v>0</v>
      </c>
      <c r="DK195" s="371"/>
      <c r="DL195" s="371"/>
      <c r="DM195" s="371"/>
    </row>
    <row r="196" spans="1:117" outlineLevel="1">
      <c r="A196" s="827"/>
      <c r="B196" s="362" t="str">
        <f t="shared" si="468"/>
        <v>P59-Deploy &amp; Change CRMT</v>
      </c>
      <c r="C196" s="362" t="str">
        <f t="shared" si="469"/>
        <v>AO004511_YYY69</v>
      </c>
      <c r="D196" s="362" t="str">
        <f t="shared" si="470"/>
        <v>Subentro_Combinato</v>
      </c>
      <c r="E196" s="369">
        <f t="shared" si="475"/>
        <v>0</v>
      </c>
      <c r="F196" s="369">
        <f t="shared" ref="F196:L197" si="520">F76</f>
        <v>0</v>
      </c>
      <c r="G196" s="369">
        <f t="shared" si="520"/>
        <v>0</v>
      </c>
      <c r="H196" s="531">
        <f t="shared" si="520"/>
        <v>0</v>
      </c>
      <c r="I196" s="531">
        <f t="shared" si="520"/>
        <v>0</v>
      </c>
      <c r="J196" s="531">
        <f t="shared" si="520"/>
        <v>0</v>
      </c>
      <c r="K196" s="532">
        <f t="shared" si="520"/>
        <v>43271</v>
      </c>
      <c r="L196" s="532">
        <f t="shared" si="520"/>
        <v>43315</v>
      </c>
      <c r="N196" s="371">
        <f t="shared" ref="N196:AS196" si="521">N76-M76</f>
        <v>0</v>
      </c>
      <c r="O196" s="371">
        <f t="shared" si="521"/>
        <v>0</v>
      </c>
      <c r="P196" s="371">
        <f t="shared" si="521"/>
        <v>0</v>
      </c>
      <c r="Q196" s="371">
        <f t="shared" si="521"/>
        <v>0</v>
      </c>
      <c r="R196" s="371">
        <f t="shared" si="521"/>
        <v>0</v>
      </c>
      <c r="S196" s="371">
        <f t="shared" si="521"/>
        <v>0</v>
      </c>
      <c r="T196" s="371">
        <f t="shared" si="521"/>
        <v>0</v>
      </c>
      <c r="U196" s="371">
        <f t="shared" si="521"/>
        <v>0</v>
      </c>
      <c r="V196" s="371">
        <f t="shared" si="521"/>
        <v>0</v>
      </c>
      <c r="W196" s="371">
        <f t="shared" si="521"/>
        <v>0</v>
      </c>
      <c r="X196" s="371">
        <f t="shared" si="521"/>
        <v>0</v>
      </c>
      <c r="Y196" s="371">
        <f t="shared" si="521"/>
        <v>0</v>
      </c>
      <c r="Z196" s="371">
        <f t="shared" si="521"/>
        <v>0</v>
      </c>
      <c r="AA196" s="371">
        <f t="shared" si="521"/>
        <v>0</v>
      </c>
      <c r="AB196" s="371">
        <f t="shared" si="521"/>
        <v>0</v>
      </c>
      <c r="AC196" s="371">
        <f t="shared" si="521"/>
        <v>0</v>
      </c>
      <c r="AD196" s="371">
        <f t="shared" si="521"/>
        <v>0</v>
      </c>
      <c r="AE196" s="371">
        <f t="shared" si="521"/>
        <v>0</v>
      </c>
      <c r="AF196" s="371">
        <f t="shared" si="521"/>
        <v>0</v>
      </c>
      <c r="AG196" s="371">
        <f t="shared" si="521"/>
        <v>0</v>
      </c>
      <c r="AH196" s="371">
        <f t="shared" si="521"/>
        <v>0</v>
      </c>
      <c r="AI196" s="371">
        <f t="shared" si="521"/>
        <v>0</v>
      </c>
      <c r="AJ196" s="371">
        <f t="shared" si="521"/>
        <v>0</v>
      </c>
      <c r="AK196" s="371">
        <f t="shared" si="521"/>
        <v>0</v>
      </c>
      <c r="AL196" s="371">
        <f t="shared" si="521"/>
        <v>0</v>
      </c>
      <c r="AM196" s="371">
        <f t="shared" si="521"/>
        <v>0</v>
      </c>
      <c r="AN196" s="371">
        <f t="shared" si="521"/>
        <v>0</v>
      </c>
      <c r="AO196" s="371">
        <f t="shared" si="521"/>
        <v>0</v>
      </c>
      <c r="AP196" s="371">
        <f t="shared" si="521"/>
        <v>0</v>
      </c>
      <c r="AQ196" s="371">
        <f t="shared" si="521"/>
        <v>0</v>
      </c>
      <c r="AR196" s="371">
        <f t="shared" si="521"/>
        <v>0</v>
      </c>
      <c r="AS196" s="371">
        <f t="shared" si="521"/>
        <v>0</v>
      </c>
      <c r="AT196" s="371">
        <f t="shared" ref="AT196:BT196" si="522">AT76-AS76</f>
        <v>0</v>
      </c>
      <c r="AU196" s="371">
        <f t="shared" si="522"/>
        <v>0</v>
      </c>
      <c r="AV196" s="371">
        <f t="shared" si="522"/>
        <v>0</v>
      </c>
      <c r="AW196" s="371">
        <f t="shared" si="522"/>
        <v>0</v>
      </c>
      <c r="AX196" s="371">
        <f t="shared" si="522"/>
        <v>0</v>
      </c>
      <c r="AY196" s="371">
        <f t="shared" si="522"/>
        <v>0</v>
      </c>
      <c r="AZ196" s="371">
        <f t="shared" si="522"/>
        <v>0</v>
      </c>
      <c r="BA196" s="371">
        <f t="shared" si="522"/>
        <v>0</v>
      </c>
      <c r="BB196" s="371">
        <f t="shared" si="522"/>
        <v>0</v>
      </c>
      <c r="BC196" s="371">
        <f t="shared" si="522"/>
        <v>0</v>
      </c>
      <c r="BD196" s="371">
        <f t="shared" si="522"/>
        <v>0</v>
      </c>
      <c r="BE196" s="371">
        <f t="shared" si="522"/>
        <v>0</v>
      </c>
      <c r="BF196" s="371">
        <f t="shared" si="522"/>
        <v>0</v>
      </c>
      <c r="BG196" s="371">
        <f t="shared" si="522"/>
        <v>0</v>
      </c>
      <c r="BH196" s="371">
        <f t="shared" si="522"/>
        <v>0</v>
      </c>
      <c r="BI196" s="371">
        <f t="shared" si="522"/>
        <v>0</v>
      </c>
      <c r="BJ196" s="371">
        <f t="shared" si="522"/>
        <v>0</v>
      </c>
      <c r="BK196" s="371">
        <f t="shared" si="522"/>
        <v>0</v>
      </c>
      <c r="BL196" s="371">
        <f t="shared" si="522"/>
        <v>0</v>
      </c>
      <c r="BM196" s="371">
        <f t="shared" si="522"/>
        <v>0</v>
      </c>
      <c r="BN196" s="371">
        <f t="shared" si="522"/>
        <v>0</v>
      </c>
      <c r="BO196" s="371">
        <f t="shared" si="522"/>
        <v>0</v>
      </c>
      <c r="BP196" s="371">
        <f t="shared" si="522"/>
        <v>0</v>
      </c>
      <c r="BQ196" s="371">
        <f t="shared" si="522"/>
        <v>0</v>
      </c>
      <c r="BR196" s="371">
        <f t="shared" si="522"/>
        <v>0</v>
      </c>
      <c r="BS196" s="371">
        <f t="shared" si="522"/>
        <v>0</v>
      </c>
      <c r="BT196" s="371">
        <f t="shared" si="522"/>
        <v>0</v>
      </c>
      <c r="BU196" s="371">
        <f t="shared" ref="BU196:DJ196" si="523">BU76-BT76</f>
        <v>0</v>
      </c>
      <c r="BV196" s="371">
        <f t="shared" si="523"/>
        <v>0</v>
      </c>
      <c r="BW196" s="371">
        <f t="shared" si="523"/>
        <v>0</v>
      </c>
      <c r="BX196" s="371">
        <f t="shared" si="523"/>
        <v>0</v>
      </c>
      <c r="BY196" s="371">
        <f t="shared" si="523"/>
        <v>0</v>
      </c>
      <c r="BZ196" s="371">
        <f t="shared" si="523"/>
        <v>0</v>
      </c>
      <c r="CA196" s="371">
        <f t="shared" si="523"/>
        <v>0</v>
      </c>
      <c r="CB196" s="371">
        <f t="shared" si="523"/>
        <v>0</v>
      </c>
      <c r="CC196" s="371">
        <f t="shared" si="523"/>
        <v>0</v>
      </c>
      <c r="CD196" s="371">
        <f t="shared" si="523"/>
        <v>0</v>
      </c>
      <c r="CE196" s="371">
        <f t="shared" si="523"/>
        <v>0</v>
      </c>
      <c r="CF196" s="371">
        <f t="shared" si="523"/>
        <v>0</v>
      </c>
      <c r="CG196" s="371">
        <f t="shared" si="523"/>
        <v>0</v>
      </c>
      <c r="CH196" s="371">
        <f t="shared" si="523"/>
        <v>0</v>
      </c>
      <c r="CI196" s="371">
        <f t="shared" si="523"/>
        <v>0</v>
      </c>
      <c r="CJ196" s="371">
        <f t="shared" si="523"/>
        <v>0</v>
      </c>
      <c r="CK196" s="371">
        <f t="shared" si="523"/>
        <v>0</v>
      </c>
      <c r="CL196" s="371">
        <f t="shared" si="523"/>
        <v>0</v>
      </c>
      <c r="CM196" s="371">
        <f t="shared" si="523"/>
        <v>0</v>
      </c>
      <c r="CN196" s="371">
        <f t="shared" si="523"/>
        <v>0</v>
      </c>
      <c r="CO196" s="371">
        <f t="shared" si="523"/>
        <v>0</v>
      </c>
      <c r="CP196" s="371">
        <f t="shared" si="523"/>
        <v>0</v>
      </c>
      <c r="CQ196" s="371">
        <f t="shared" si="523"/>
        <v>0</v>
      </c>
      <c r="CR196" s="371">
        <f t="shared" si="523"/>
        <v>0</v>
      </c>
      <c r="CS196" s="371">
        <f t="shared" si="523"/>
        <v>0</v>
      </c>
      <c r="CT196" s="371">
        <f t="shared" si="523"/>
        <v>0</v>
      </c>
      <c r="CU196" s="371">
        <f t="shared" si="523"/>
        <v>0</v>
      </c>
      <c r="CV196" s="371">
        <f t="shared" si="523"/>
        <v>0</v>
      </c>
      <c r="CW196" s="371">
        <f t="shared" si="523"/>
        <v>0</v>
      </c>
      <c r="CX196" s="371">
        <f t="shared" si="523"/>
        <v>0</v>
      </c>
      <c r="CY196" s="371">
        <f t="shared" si="523"/>
        <v>0</v>
      </c>
      <c r="CZ196" s="371">
        <f t="shared" si="523"/>
        <v>0</v>
      </c>
      <c r="DA196" s="371">
        <f t="shared" si="523"/>
        <v>0</v>
      </c>
      <c r="DB196" s="371">
        <f t="shared" si="523"/>
        <v>0</v>
      </c>
      <c r="DC196" s="371">
        <f t="shared" si="523"/>
        <v>0</v>
      </c>
      <c r="DD196" s="371">
        <f t="shared" si="523"/>
        <v>0</v>
      </c>
      <c r="DE196" s="371">
        <f t="shared" si="523"/>
        <v>0</v>
      </c>
      <c r="DF196" s="371">
        <f t="shared" si="523"/>
        <v>0</v>
      </c>
      <c r="DG196" s="371">
        <f t="shared" si="523"/>
        <v>0</v>
      </c>
      <c r="DH196" s="371">
        <f t="shared" si="523"/>
        <v>0</v>
      </c>
      <c r="DI196" s="371">
        <f t="shared" si="523"/>
        <v>0</v>
      </c>
      <c r="DJ196" s="371">
        <f t="shared" si="523"/>
        <v>0</v>
      </c>
      <c r="DK196" s="371"/>
      <c r="DL196" s="371"/>
      <c r="DM196" s="371"/>
    </row>
    <row r="197" spans="1:117" outlineLevel="1">
      <c r="A197" s="827"/>
      <c r="B197" s="362" t="str">
        <f t="shared" si="468"/>
        <v>P59-Deploy &amp; Change CRMT</v>
      </c>
      <c r="C197" s="362" t="str">
        <f t="shared" si="469"/>
        <v>AO004511_YYY70</v>
      </c>
      <c r="D197" s="362" t="str">
        <f t="shared" si="470"/>
        <v>SWA</v>
      </c>
      <c r="E197" s="369">
        <f t="shared" si="475"/>
        <v>0</v>
      </c>
      <c r="F197" s="369">
        <f t="shared" si="520"/>
        <v>0</v>
      </c>
      <c r="G197" s="369">
        <f t="shared" si="520"/>
        <v>0</v>
      </c>
      <c r="H197" s="531">
        <f t="shared" si="520"/>
        <v>0</v>
      </c>
      <c r="I197" s="531">
        <f t="shared" si="520"/>
        <v>0</v>
      </c>
      <c r="J197" s="531">
        <f t="shared" si="520"/>
        <v>0</v>
      </c>
      <c r="K197" s="532">
        <f t="shared" si="520"/>
        <v>43271</v>
      </c>
      <c r="L197" s="532">
        <f t="shared" si="520"/>
        <v>43315</v>
      </c>
      <c r="N197" s="371">
        <f t="shared" ref="N197:AS197" si="524">N77-M77</f>
        <v>0</v>
      </c>
      <c r="O197" s="371">
        <f t="shared" si="524"/>
        <v>0</v>
      </c>
      <c r="P197" s="371">
        <f t="shared" si="524"/>
        <v>0</v>
      </c>
      <c r="Q197" s="371">
        <f t="shared" si="524"/>
        <v>0</v>
      </c>
      <c r="R197" s="371">
        <f t="shared" si="524"/>
        <v>0</v>
      </c>
      <c r="S197" s="371">
        <f t="shared" si="524"/>
        <v>0</v>
      </c>
      <c r="T197" s="371">
        <f t="shared" si="524"/>
        <v>0</v>
      </c>
      <c r="U197" s="371">
        <f t="shared" si="524"/>
        <v>0</v>
      </c>
      <c r="V197" s="371">
        <f t="shared" si="524"/>
        <v>0</v>
      </c>
      <c r="W197" s="371">
        <f t="shared" si="524"/>
        <v>0</v>
      </c>
      <c r="X197" s="371">
        <f t="shared" si="524"/>
        <v>0</v>
      </c>
      <c r="Y197" s="371">
        <f t="shared" si="524"/>
        <v>0</v>
      </c>
      <c r="Z197" s="371">
        <f t="shared" si="524"/>
        <v>0</v>
      </c>
      <c r="AA197" s="371">
        <f t="shared" si="524"/>
        <v>0</v>
      </c>
      <c r="AB197" s="371">
        <f t="shared" si="524"/>
        <v>0</v>
      </c>
      <c r="AC197" s="371">
        <f t="shared" si="524"/>
        <v>0</v>
      </c>
      <c r="AD197" s="371">
        <f t="shared" si="524"/>
        <v>0</v>
      </c>
      <c r="AE197" s="371">
        <f t="shared" si="524"/>
        <v>0</v>
      </c>
      <c r="AF197" s="371">
        <f t="shared" si="524"/>
        <v>0</v>
      </c>
      <c r="AG197" s="371">
        <f t="shared" si="524"/>
        <v>0</v>
      </c>
      <c r="AH197" s="371">
        <f t="shared" si="524"/>
        <v>0</v>
      </c>
      <c r="AI197" s="371">
        <f t="shared" si="524"/>
        <v>0</v>
      </c>
      <c r="AJ197" s="371">
        <f t="shared" si="524"/>
        <v>0</v>
      </c>
      <c r="AK197" s="371">
        <f t="shared" si="524"/>
        <v>0</v>
      </c>
      <c r="AL197" s="371">
        <f t="shared" si="524"/>
        <v>0</v>
      </c>
      <c r="AM197" s="371">
        <f t="shared" si="524"/>
        <v>0</v>
      </c>
      <c r="AN197" s="371">
        <f t="shared" si="524"/>
        <v>0</v>
      </c>
      <c r="AO197" s="371">
        <f t="shared" si="524"/>
        <v>0</v>
      </c>
      <c r="AP197" s="371">
        <f t="shared" si="524"/>
        <v>0</v>
      </c>
      <c r="AQ197" s="371">
        <f t="shared" si="524"/>
        <v>0</v>
      </c>
      <c r="AR197" s="371">
        <f t="shared" si="524"/>
        <v>0</v>
      </c>
      <c r="AS197" s="371">
        <f t="shared" si="524"/>
        <v>0</v>
      </c>
      <c r="AT197" s="371">
        <f t="shared" ref="AT197:BT197" si="525">AT77-AS77</f>
        <v>0</v>
      </c>
      <c r="AU197" s="371">
        <f t="shared" si="525"/>
        <v>0</v>
      </c>
      <c r="AV197" s="371">
        <f t="shared" si="525"/>
        <v>0</v>
      </c>
      <c r="AW197" s="371">
        <f t="shared" si="525"/>
        <v>0</v>
      </c>
      <c r="AX197" s="371">
        <f t="shared" si="525"/>
        <v>0</v>
      </c>
      <c r="AY197" s="371">
        <f t="shared" si="525"/>
        <v>0</v>
      </c>
      <c r="AZ197" s="371">
        <f t="shared" si="525"/>
        <v>0</v>
      </c>
      <c r="BA197" s="371">
        <f t="shared" si="525"/>
        <v>0</v>
      </c>
      <c r="BB197" s="371">
        <f t="shared" si="525"/>
        <v>0</v>
      </c>
      <c r="BC197" s="371">
        <f t="shared" si="525"/>
        <v>0</v>
      </c>
      <c r="BD197" s="371">
        <f t="shared" si="525"/>
        <v>0</v>
      </c>
      <c r="BE197" s="371">
        <f t="shared" si="525"/>
        <v>0</v>
      </c>
      <c r="BF197" s="371">
        <f t="shared" si="525"/>
        <v>0</v>
      </c>
      <c r="BG197" s="371">
        <f t="shared" si="525"/>
        <v>0</v>
      </c>
      <c r="BH197" s="371">
        <f t="shared" si="525"/>
        <v>0</v>
      </c>
      <c r="BI197" s="371">
        <f t="shared" si="525"/>
        <v>0</v>
      </c>
      <c r="BJ197" s="371">
        <f t="shared" si="525"/>
        <v>0</v>
      </c>
      <c r="BK197" s="371">
        <f t="shared" si="525"/>
        <v>0</v>
      </c>
      <c r="BL197" s="371">
        <f t="shared" si="525"/>
        <v>0</v>
      </c>
      <c r="BM197" s="371">
        <f t="shared" si="525"/>
        <v>0</v>
      </c>
      <c r="BN197" s="371">
        <f t="shared" si="525"/>
        <v>0</v>
      </c>
      <c r="BO197" s="371">
        <f t="shared" si="525"/>
        <v>0</v>
      </c>
      <c r="BP197" s="371">
        <f t="shared" si="525"/>
        <v>0</v>
      </c>
      <c r="BQ197" s="371">
        <f t="shared" si="525"/>
        <v>0</v>
      </c>
      <c r="BR197" s="371">
        <f t="shared" si="525"/>
        <v>0</v>
      </c>
      <c r="BS197" s="371">
        <f t="shared" si="525"/>
        <v>0</v>
      </c>
      <c r="BT197" s="371">
        <f t="shared" si="525"/>
        <v>0</v>
      </c>
      <c r="BU197" s="371">
        <f t="shared" ref="BU197:DJ197" si="526">BU77-BT77</f>
        <v>0</v>
      </c>
      <c r="BV197" s="371">
        <f t="shared" si="526"/>
        <v>0</v>
      </c>
      <c r="BW197" s="371">
        <f t="shared" si="526"/>
        <v>0</v>
      </c>
      <c r="BX197" s="371">
        <f t="shared" si="526"/>
        <v>0</v>
      </c>
      <c r="BY197" s="371">
        <f t="shared" si="526"/>
        <v>0</v>
      </c>
      <c r="BZ197" s="371">
        <f t="shared" si="526"/>
        <v>0</v>
      </c>
      <c r="CA197" s="371">
        <f t="shared" si="526"/>
        <v>0</v>
      </c>
      <c r="CB197" s="371">
        <f t="shared" si="526"/>
        <v>0</v>
      </c>
      <c r="CC197" s="371">
        <f t="shared" si="526"/>
        <v>0</v>
      </c>
      <c r="CD197" s="371">
        <f t="shared" si="526"/>
        <v>0</v>
      </c>
      <c r="CE197" s="371">
        <f t="shared" si="526"/>
        <v>0</v>
      </c>
      <c r="CF197" s="371">
        <f t="shared" si="526"/>
        <v>0</v>
      </c>
      <c r="CG197" s="371">
        <f t="shared" si="526"/>
        <v>0</v>
      </c>
      <c r="CH197" s="371">
        <f t="shared" si="526"/>
        <v>0</v>
      </c>
      <c r="CI197" s="371">
        <f t="shared" si="526"/>
        <v>0</v>
      </c>
      <c r="CJ197" s="371">
        <f t="shared" si="526"/>
        <v>0</v>
      </c>
      <c r="CK197" s="371">
        <f t="shared" si="526"/>
        <v>0</v>
      </c>
      <c r="CL197" s="371">
        <f t="shared" si="526"/>
        <v>0</v>
      </c>
      <c r="CM197" s="371">
        <f t="shared" si="526"/>
        <v>0</v>
      </c>
      <c r="CN197" s="371">
        <f t="shared" si="526"/>
        <v>0</v>
      </c>
      <c r="CO197" s="371">
        <f t="shared" si="526"/>
        <v>0</v>
      </c>
      <c r="CP197" s="371">
        <f t="shared" si="526"/>
        <v>0</v>
      </c>
      <c r="CQ197" s="371">
        <f t="shared" si="526"/>
        <v>0</v>
      </c>
      <c r="CR197" s="371">
        <f t="shared" si="526"/>
        <v>0</v>
      </c>
      <c r="CS197" s="371">
        <f t="shared" si="526"/>
        <v>0</v>
      </c>
      <c r="CT197" s="371">
        <f t="shared" si="526"/>
        <v>0</v>
      </c>
      <c r="CU197" s="371">
        <f t="shared" si="526"/>
        <v>0</v>
      </c>
      <c r="CV197" s="371">
        <f t="shared" si="526"/>
        <v>0</v>
      </c>
      <c r="CW197" s="371">
        <f t="shared" si="526"/>
        <v>0</v>
      </c>
      <c r="CX197" s="371">
        <f t="shared" si="526"/>
        <v>0</v>
      </c>
      <c r="CY197" s="371">
        <f t="shared" si="526"/>
        <v>0</v>
      </c>
      <c r="CZ197" s="371">
        <f t="shared" si="526"/>
        <v>0</v>
      </c>
      <c r="DA197" s="371">
        <f t="shared" si="526"/>
        <v>0</v>
      </c>
      <c r="DB197" s="371">
        <f t="shared" si="526"/>
        <v>0</v>
      </c>
      <c r="DC197" s="371">
        <f t="shared" si="526"/>
        <v>0</v>
      </c>
      <c r="DD197" s="371">
        <f t="shared" si="526"/>
        <v>0</v>
      </c>
      <c r="DE197" s="371">
        <f t="shared" si="526"/>
        <v>0</v>
      </c>
      <c r="DF197" s="371">
        <f t="shared" si="526"/>
        <v>0</v>
      </c>
      <c r="DG197" s="371">
        <f t="shared" si="526"/>
        <v>0</v>
      </c>
      <c r="DH197" s="371">
        <f t="shared" si="526"/>
        <v>0</v>
      </c>
      <c r="DI197" s="371">
        <f t="shared" si="526"/>
        <v>0</v>
      </c>
      <c r="DJ197" s="371">
        <f t="shared" si="526"/>
        <v>0</v>
      </c>
      <c r="DK197" s="371"/>
      <c r="DL197" s="371"/>
      <c r="DM197" s="371"/>
    </row>
    <row r="198" spans="1:117" outlineLevel="1">
      <c r="A198" s="827"/>
      <c r="B198" s="362" t="str">
        <f t="shared" ref="B198:B212" si="527">$B18</f>
        <v>P59-Deploy &amp; Change CRMT</v>
      </c>
      <c r="C198" s="362" t="str">
        <f t="shared" ref="C198:C212" si="528">$C18</f>
        <v>AO004511_YYY72</v>
      </c>
      <c r="D198" s="362" t="str">
        <f t="shared" ref="D198:D212" si="529">$D18</f>
        <v>VARIAZIONE_ANAGRAFICA_MOGE</v>
      </c>
      <c r="E198" s="369">
        <f t="shared" ref="E198:L198" si="530">E78</f>
        <v>0</v>
      </c>
      <c r="F198" s="369">
        <f t="shared" si="530"/>
        <v>0</v>
      </c>
      <c r="G198" s="369">
        <f t="shared" si="530"/>
        <v>0</v>
      </c>
      <c r="H198" s="531">
        <f t="shared" si="530"/>
        <v>0</v>
      </c>
      <c r="I198" s="531">
        <f t="shared" si="530"/>
        <v>0</v>
      </c>
      <c r="J198" s="531">
        <f t="shared" si="530"/>
        <v>0</v>
      </c>
      <c r="K198" s="532">
        <f t="shared" si="530"/>
        <v>43271</v>
      </c>
      <c r="L198" s="532">
        <f t="shared" si="530"/>
        <v>43315</v>
      </c>
      <c r="N198" s="371">
        <f t="shared" ref="N198:N212" si="531">N78-M78</f>
        <v>0</v>
      </c>
      <c r="O198" s="371">
        <f t="shared" ref="O198:O212" si="532">O78-N78</f>
        <v>0</v>
      </c>
      <c r="P198" s="371">
        <f t="shared" ref="P198:P212" si="533">P78-O78</f>
        <v>0</v>
      </c>
      <c r="Q198" s="371">
        <f t="shared" ref="Q198:Q212" si="534">Q78-P78</f>
        <v>0</v>
      </c>
      <c r="R198" s="371">
        <f t="shared" ref="R198:R212" si="535">R78-Q78</f>
        <v>0</v>
      </c>
      <c r="S198" s="371">
        <f t="shared" ref="S198:S212" si="536">S78-R78</f>
        <v>0</v>
      </c>
      <c r="T198" s="371">
        <f t="shared" ref="T198:T212" si="537">T78-S78</f>
        <v>0</v>
      </c>
      <c r="U198" s="371">
        <f t="shared" ref="U198:U212" si="538">U78-T78</f>
        <v>0</v>
      </c>
      <c r="V198" s="371">
        <f t="shared" ref="V198:V212" si="539">V78-U78</f>
        <v>0</v>
      </c>
      <c r="W198" s="371">
        <f t="shared" ref="W198:W212" si="540">W78-V78</f>
        <v>0</v>
      </c>
      <c r="X198" s="371">
        <f t="shared" ref="X198:X212" si="541">X78-W78</f>
        <v>0</v>
      </c>
      <c r="Y198" s="371">
        <f t="shared" ref="Y198:Y212" si="542">Y78-X78</f>
        <v>0</v>
      </c>
      <c r="Z198" s="371">
        <f t="shared" ref="Z198:Z212" si="543">Z78-Y78</f>
        <v>0</v>
      </c>
      <c r="AA198" s="371">
        <f t="shared" ref="AA198:AA212" si="544">AA78-Z78</f>
        <v>0</v>
      </c>
      <c r="AB198" s="371">
        <f t="shared" ref="AB198:AB212" si="545">AB78-AA78</f>
        <v>0</v>
      </c>
      <c r="AC198" s="371">
        <f t="shared" ref="AC198:AC212" si="546">AC78-AB78</f>
        <v>0</v>
      </c>
      <c r="AD198" s="371">
        <f t="shared" ref="AD198:AD212" si="547">AD78-AC78</f>
        <v>0</v>
      </c>
      <c r="AE198" s="371">
        <f t="shared" ref="AE198:AE212" si="548">AE78-AD78</f>
        <v>0</v>
      </c>
      <c r="AF198" s="371">
        <f t="shared" ref="AF198:AF212" si="549">AF78-AE78</f>
        <v>0</v>
      </c>
      <c r="AG198" s="371">
        <f t="shared" ref="AG198:AG212" si="550">AG78-AF78</f>
        <v>0</v>
      </c>
      <c r="AH198" s="371">
        <f t="shared" ref="AH198:AH212" si="551">AH78-AG78</f>
        <v>0</v>
      </c>
      <c r="AI198" s="371">
        <f t="shared" ref="AI198:AI212" si="552">AI78-AH78</f>
        <v>0</v>
      </c>
      <c r="AJ198" s="371">
        <f t="shared" ref="AJ198:AJ212" si="553">AJ78-AI78</f>
        <v>0</v>
      </c>
      <c r="AK198" s="371">
        <f t="shared" ref="AK198:AK212" si="554">AK78-AJ78</f>
        <v>0</v>
      </c>
      <c r="AL198" s="371">
        <f t="shared" ref="AL198:AL212" si="555">AL78-AK78</f>
        <v>0</v>
      </c>
      <c r="AM198" s="371">
        <f t="shared" ref="AM198:AM212" si="556">AM78-AL78</f>
        <v>0</v>
      </c>
      <c r="AN198" s="371">
        <f t="shared" ref="AN198:AN212" si="557">AN78-AM78</f>
        <v>0</v>
      </c>
      <c r="AO198" s="371">
        <f t="shared" ref="AO198:AO212" si="558">AO78-AN78</f>
        <v>0</v>
      </c>
      <c r="AP198" s="371">
        <f t="shared" ref="AP198:AP212" si="559">AP78-AO78</f>
        <v>0</v>
      </c>
      <c r="AQ198" s="371">
        <f t="shared" ref="AQ198:AQ212" si="560">AQ78-AP78</f>
        <v>0</v>
      </c>
      <c r="AR198" s="371">
        <f t="shared" ref="AR198:AR212" si="561">AR78-AQ78</f>
        <v>0</v>
      </c>
      <c r="AS198" s="371">
        <f t="shared" ref="AS198:AS212" si="562">AS78-AR78</f>
        <v>0</v>
      </c>
      <c r="AT198" s="371">
        <f t="shared" ref="AT198:AT212" si="563">AT78-AS78</f>
        <v>0</v>
      </c>
      <c r="AU198" s="371">
        <f t="shared" ref="AU198:AU212" si="564">AU78-AT78</f>
        <v>0</v>
      </c>
      <c r="AV198" s="371">
        <f t="shared" ref="AV198:AV212" si="565">AV78-AU78</f>
        <v>0</v>
      </c>
      <c r="AW198" s="371">
        <f t="shared" ref="AW198:AW212" si="566">AW78-AV78</f>
        <v>0</v>
      </c>
      <c r="AX198" s="371">
        <f t="shared" ref="AX198:AX212" si="567">AX78-AW78</f>
        <v>0</v>
      </c>
      <c r="AY198" s="371">
        <f t="shared" ref="AY198:AY212" si="568">AY78-AX78</f>
        <v>0</v>
      </c>
      <c r="AZ198" s="371">
        <f t="shared" ref="AZ198:AZ212" si="569">AZ78-AY78</f>
        <v>0</v>
      </c>
      <c r="BA198" s="371">
        <f t="shared" ref="BA198:BA212" si="570">BA78-AZ78</f>
        <v>0</v>
      </c>
      <c r="BB198" s="371">
        <f t="shared" ref="BB198:BB212" si="571">BB78-BA78</f>
        <v>0</v>
      </c>
      <c r="BC198" s="371">
        <f t="shared" ref="BC198:BC212" si="572">BC78-BB78</f>
        <v>0</v>
      </c>
      <c r="BD198" s="371">
        <f t="shared" ref="BD198:BD212" si="573">BD78-BC78</f>
        <v>0</v>
      </c>
      <c r="BE198" s="371">
        <f t="shared" ref="BE198:BE212" si="574">BE78-BD78</f>
        <v>0</v>
      </c>
      <c r="BF198" s="371">
        <f t="shared" ref="BF198:BF212" si="575">BF78-BE78</f>
        <v>0</v>
      </c>
      <c r="BG198" s="371">
        <f t="shared" ref="BG198:BG212" si="576">BG78-BF78</f>
        <v>0</v>
      </c>
      <c r="BH198" s="371">
        <f t="shared" ref="BH198:BH212" si="577">BH78-BG78</f>
        <v>0</v>
      </c>
      <c r="BI198" s="371">
        <f t="shared" ref="BI198:BI212" si="578">BI78-BH78</f>
        <v>0</v>
      </c>
      <c r="BJ198" s="371">
        <f t="shared" ref="BJ198:BJ212" si="579">BJ78-BI78</f>
        <v>0</v>
      </c>
      <c r="BK198" s="371">
        <f t="shared" ref="BK198:BK212" si="580">BK78-BJ78</f>
        <v>0</v>
      </c>
      <c r="BL198" s="371">
        <f t="shared" ref="BL198:BL212" si="581">BL78-BK78</f>
        <v>0</v>
      </c>
      <c r="BM198" s="371">
        <f t="shared" ref="BM198:BM212" si="582">BM78-BL78</f>
        <v>0</v>
      </c>
      <c r="BN198" s="371">
        <f t="shared" ref="BN198:BN212" si="583">BN78-BM78</f>
        <v>0</v>
      </c>
      <c r="BO198" s="371">
        <f t="shared" ref="BO198:BO212" si="584">BO78-BN78</f>
        <v>0</v>
      </c>
      <c r="BP198" s="371">
        <f t="shared" ref="BP198:BP212" si="585">BP78-BO78</f>
        <v>0</v>
      </c>
      <c r="BQ198" s="371">
        <f t="shared" ref="BQ198:BQ212" si="586">BQ78-BP78</f>
        <v>0</v>
      </c>
      <c r="BR198" s="371">
        <f t="shared" ref="BR198:BR212" si="587">BR78-BQ78</f>
        <v>0</v>
      </c>
      <c r="BS198" s="371">
        <f t="shared" ref="BS198:BS212" si="588">BS78-BR78</f>
        <v>0</v>
      </c>
      <c r="BT198" s="371">
        <f t="shared" ref="BT198:DJ212" si="589">BT78-BS78</f>
        <v>0</v>
      </c>
      <c r="BU198" s="371">
        <f t="shared" si="589"/>
        <v>0</v>
      </c>
      <c r="BV198" s="371">
        <f t="shared" si="589"/>
        <v>0</v>
      </c>
      <c r="BW198" s="371">
        <f t="shared" si="589"/>
        <v>0</v>
      </c>
      <c r="BX198" s="371">
        <f t="shared" si="589"/>
        <v>0</v>
      </c>
      <c r="BY198" s="371">
        <f t="shared" si="589"/>
        <v>0</v>
      </c>
      <c r="BZ198" s="371">
        <f t="shared" si="589"/>
        <v>0</v>
      </c>
      <c r="CA198" s="371">
        <f t="shared" si="589"/>
        <v>0</v>
      </c>
      <c r="CB198" s="371">
        <f t="shared" si="589"/>
        <v>0</v>
      </c>
      <c r="CC198" s="371">
        <f t="shared" si="589"/>
        <v>0</v>
      </c>
      <c r="CD198" s="371">
        <f t="shared" si="589"/>
        <v>0</v>
      </c>
      <c r="CE198" s="371">
        <f t="shared" si="589"/>
        <v>0</v>
      </c>
      <c r="CF198" s="371">
        <f t="shared" si="589"/>
        <v>0</v>
      </c>
      <c r="CG198" s="371">
        <f t="shared" si="589"/>
        <v>0</v>
      </c>
      <c r="CH198" s="371">
        <f t="shared" si="589"/>
        <v>0</v>
      </c>
      <c r="CI198" s="371">
        <f t="shared" si="589"/>
        <v>0</v>
      </c>
      <c r="CJ198" s="371">
        <f t="shared" si="589"/>
        <v>0</v>
      </c>
      <c r="CK198" s="371">
        <f t="shared" si="589"/>
        <v>0</v>
      </c>
      <c r="CL198" s="371">
        <f t="shared" si="589"/>
        <v>0</v>
      </c>
      <c r="CM198" s="371">
        <f t="shared" si="589"/>
        <v>0</v>
      </c>
      <c r="CN198" s="371">
        <f t="shared" si="589"/>
        <v>0</v>
      </c>
      <c r="CO198" s="371">
        <f t="shared" si="589"/>
        <v>0</v>
      </c>
      <c r="CP198" s="371">
        <f t="shared" si="589"/>
        <v>0</v>
      </c>
      <c r="CQ198" s="371">
        <f t="shared" si="589"/>
        <v>0</v>
      </c>
      <c r="CR198" s="371">
        <f t="shared" si="589"/>
        <v>0</v>
      </c>
      <c r="CS198" s="371">
        <f t="shared" si="589"/>
        <v>0</v>
      </c>
      <c r="CT198" s="371">
        <f t="shared" si="589"/>
        <v>0</v>
      </c>
      <c r="CU198" s="371">
        <f t="shared" si="589"/>
        <v>0</v>
      </c>
      <c r="CV198" s="371">
        <f t="shared" si="589"/>
        <v>0</v>
      </c>
      <c r="CW198" s="371">
        <f t="shared" si="589"/>
        <v>0</v>
      </c>
      <c r="CX198" s="371">
        <f t="shared" si="589"/>
        <v>0</v>
      </c>
      <c r="CY198" s="371">
        <f t="shared" si="589"/>
        <v>0</v>
      </c>
      <c r="CZ198" s="371">
        <f t="shared" si="589"/>
        <v>0</v>
      </c>
      <c r="DA198" s="371">
        <f t="shared" si="589"/>
        <v>0</v>
      </c>
      <c r="DB198" s="371">
        <f t="shared" si="589"/>
        <v>0</v>
      </c>
      <c r="DC198" s="371">
        <f t="shared" si="589"/>
        <v>0</v>
      </c>
      <c r="DD198" s="371">
        <f t="shared" si="589"/>
        <v>0</v>
      </c>
      <c r="DE198" s="371">
        <f t="shared" si="589"/>
        <v>0</v>
      </c>
      <c r="DF198" s="371">
        <f t="shared" si="589"/>
        <v>0</v>
      </c>
      <c r="DG198" s="371">
        <f t="shared" si="589"/>
        <v>0</v>
      </c>
      <c r="DH198" s="371">
        <f t="shared" si="589"/>
        <v>0</v>
      </c>
      <c r="DI198" s="371">
        <f t="shared" si="589"/>
        <v>0</v>
      </c>
      <c r="DJ198" s="371">
        <f t="shared" si="589"/>
        <v>0</v>
      </c>
      <c r="DK198" s="371"/>
      <c r="DL198" s="371"/>
      <c r="DM198" s="371"/>
    </row>
    <row r="199" spans="1:117" outlineLevel="1">
      <c r="A199" s="827"/>
      <c r="B199" s="362" t="str">
        <f t="shared" si="527"/>
        <v>P59-Deploy &amp; Change CRMT</v>
      </c>
      <c r="C199" s="362" t="str">
        <f t="shared" si="528"/>
        <v>AO004511_YYY74</v>
      </c>
      <c r="D199" s="362" t="str">
        <f t="shared" si="529"/>
        <v>Variazione Indirizzo Fatturazione</v>
      </c>
      <c r="E199" s="369">
        <f t="shared" ref="E199:L200" si="590">E79</f>
        <v>7</v>
      </c>
      <c r="F199" s="369">
        <f t="shared" si="590"/>
        <v>6</v>
      </c>
      <c r="G199" s="369">
        <f t="shared" si="590"/>
        <v>1</v>
      </c>
      <c r="H199" s="531">
        <f t="shared" si="590"/>
        <v>0.35294117647058826</v>
      </c>
      <c r="I199" s="531">
        <f t="shared" si="590"/>
        <v>6.25E-2</v>
      </c>
      <c r="J199" s="531">
        <f t="shared" si="590"/>
        <v>-0.29044117647058826</v>
      </c>
      <c r="K199" s="532">
        <f t="shared" si="590"/>
        <v>43271</v>
      </c>
      <c r="L199" s="532">
        <f t="shared" si="590"/>
        <v>43315</v>
      </c>
      <c r="N199" s="371">
        <f t="shared" si="531"/>
        <v>6</v>
      </c>
      <c r="O199" s="371">
        <f t="shared" si="532"/>
        <v>0</v>
      </c>
      <c r="P199" s="371">
        <f t="shared" si="533"/>
        <v>0</v>
      </c>
      <c r="Q199" s="371">
        <f t="shared" si="534"/>
        <v>0</v>
      </c>
      <c r="R199" s="371">
        <f t="shared" si="535"/>
        <v>0</v>
      </c>
      <c r="S199" s="371">
        <f t="shared" si="536"/>
        <v>0</v>
      </c>
      <c r="T199" s="371">
        <f t="shared" si="537"/>
        <v>0</v>
      </c>
      <c r="U199" s="371">
        <f t="shared" si="538"/>
        <v>0</v>
      </c>
      <c r="V199" s="371">
        <f t="shared" si="539"/>
        <v>0</v>
      </c>
      <c r="W199" s="371">
        <f t="shared" si="540"/>
        <v>0</v>
      </c>
      <c r="X199" s="371">
        <f t="shared" si="541"/>
        <v>0</v>
      </c>
      <c r="Y199" s="371">
        <f t="shared" si="542"/>
        <v>0</v>
      </c>
      <c r="Z199" s="371">
        <f t="shared" si="543"/>
        <v>0</v>
      </c>
      <c r="AA199" s="371">
        <f t="shared" si="544"/>
        <v>0</v>
      </c>
      <c r="AB199" s="371">
        <f t="shared" si="545"/>
        <v>0</v>
      </c>
      <c r="AC199" s="371">
        <f t="shared" si="546"/>
        <v>0</v>
      </c>
      <c r="AD199" s="371">
        <f t="shared" si="547"/>
        <v>0</v>
      </c>
      <c r="AE199" s="371">
        <f t="shared" si="548"/>
        <v>0</v>
      </c>
      <c r="AF199" s="371">
        <f t="shared" si="549"/>
        <v>0</v>
      </c>
      <c r="AG199" s="371">
        <f t="shared" si="550"/>
        <v>0</v>
      </c>
      <c r="AH199" s="371">
        <f t="shared" si="551"/>
        <v>0</v>
      </c>
      <c r="AI199" s="371">
        <f t="shared" si="552"/>
        <v>0</v>
      </c>
      <c r="AJ199" s="371">
        <f t="shared" si="553"/>
        <v>0</v>
      </c>
      <c r="AK199" s="371">
        <f t="shared" si="554"/>
        <v>6.25E-2</v>
      </c>
      <c r="AL199" s="371">
        <f t="shared" si="555"/>
        <v>0</v>
      </c>
      <c r="AM199" s="371">
        <f t="shared" si="556"/>
        <v>0</v>
      </c>
      <c r="AN199" s="371">
        <f t="shared" si="557"/>
        <v>6.25E-2</v>
      </c>
      <c r="AO199" s="371">
        <f t="shared" si="558"/>
        <v>0</v>
      </c>
      <c r="AP199" s="371">
        <f t="shared" si="559"/>
        <v>6.25E-2</v>
      </c>
      <c r="AQ199" s="371">
        <f t="shared" si="560"/>
        <v>6.25E-2</v>
      </c>
      <c r="AR199" s="371">
        <f t="shared" si="561"/>
        <v>6.25E-2</v>
      </c>
      <c r="AS199" s="371">
        <f t="shared" si="562"/>
        <v>0</v>
      </c>
      <c r="AT199" s="371">
        <f t="shared" si="563"/>
        <v>0</v>
      </c>
      <c r="AU199" s="371">
        <f t="shared" si="564"/>
        <v>6.25E-2</v>
      </c>
      <c r="AV199" s="371">
        <f t="shared" si="565"/>
        <v>6.25E-2</v>
      </c>
      <c r="AW199" s="371">
        <f t="shared" si="566"/>
        <v>6.25E-2</v>
      </c>
      <c r="AX199" s="371">
        <f t="shared" si="567"/>
        <v>6.25E-2</v>
      </c>
      <c r="AY199" s="371">
        <f t="shared" si="568"/>
        <v>6.25E-2</v>
      </c>
      <c r="AZ199" s="371">
        <f t="shared" si="569"/>
        <v>0</v>
      </c>
      <c r="BA199" s="371">
        <f t="shared" si="570"/>
        <v>0</v>
      </c>
      <c r="BB199" s="371">
        <f t="shared" si="571"/>
        <v>6.25E-2</v>
      </c>
      <c r="BC199" s="371">
        <f t="shared" si="572"/>
        <v>6.25E-2</v>
      </c>
      <c r="BD199" s="371">
        <f t="shared" si="573"/>
        <v>6.25E-2</v>
      </c>
      <c r="BE199" s="371">
        <f t="shared" si="574"/>
        <v>6.25E-2</v>
      </c>
      <c r="BF199" s="371">
        <f t="shared" si="575"/>
        <v>6.25E-2</v>
      </c>
      <c r="BG199" s="371">
        <f t="shared" si="576"/>
        <v>0</v>
      </c>
      <c r="BH199" s="371">
        <f t="shared" si="577"/>
        <v>0</v>
      </c>
      <c r="BI199" s="371">
        <f t="shared" si="578"/>
        <v>6.25E-2</v>
      </c>
      <c r="BJ199" s="371">
        <f t="shared" si="579"/>
        <v>6.25E-2</v>
      </c>
      <c r="BK199" s="371">
        <f t="shared" si="580"/>
        <v>6.25E-2</v>
      </c>
      <c r="BL199" s="371">
        <f t="shared" si="581"/>
        <v>6.25E-2</v>
      </c>
      <c r="BM199" s="371">
        <f t="shared" si="582"/>
        <v>6.25E-2</v>
      </c>
      <c r="BN199" s="371">
        <f t="shared" si="583"/>
        <v>0</v>
      </c>
      <c r="BO199" s="371">
        <f t="shared" si="584"/>
        <v>0</v>
      </c>
      <c r="BP199" s="371">
        <f t="shared" si="585"/>
        <v>6.25E-2</v>
      </c>
      <c r="BQ199" s="371">
        <f t="shared" si="586"/>
        <v>6.25E-2</v>
      </c>
      <c r="BR199" s="371">
        <f t="shared" si="587"/>
        <v>6.25E-2</v>
      </c>
      <c r="BS199" s="371">
        <f t="shared" si="588"/>
        <v>6.25E-2</v>
      </c>
      <c r="BT199" s="371">
        <f t="shared" si="589"/>
        <v>6.25E-2</v>
      </c>
      <c r="BU199" s="371">
        <f t="shared" ref="BU199:DJ199" si="591">BU79-BT79</f>
        <v>0</v>
      </c>
      <c r="BV199" s="371">
        <f t="shared" si="591"/>
        <v>0</v>
      </c>
      <c r="BW199" s="371">
        <f t="shared" si="591"/>
        <v>6.25E-2</v>
      </c>
      <c r="BX199" s="371">
        <f t="shared" si="591"/>
        <v>0</v>
      </c>
      <c r="BY199" s="371">
        <f t="shared" si="591"/>
        <v>0</v>
      </c>
      <c r="BZ199" s="371">
        <f t="shared" si="591"/>
        <v>6.25E-2</v>
      </c>
      <c r="CA199" s="371">
        <f t="shared" si="591"/>
        <v>6.25E-2</v>
      </c>
      <c r="CB199" s="371">
        <f t="shared" si="591"/>
        <v>0</v>
      </c>
      <c r="CC199" s="371">
        <f t="shared" si="591"/>
        <v>0</v>
      </c>
      <c r="CD199" s="371">
        <f t="shared" si="591"/>
        <v>6.25E-2</v>
      </c>
      <c r="CE199" s="371">
        <f t="shared" si="591"/>
        <v>6.25E-2</v>
      </c>
      <c r="CF199" s="371">
        <f t="shared" si="591"/>
        <v>6.25E-2</v>
      </c>
      <c r="CG199" s="371">
        <f t="shared" si="591"/>
        <v>6.25E-2</v>
      </c>
      <c r="CH199" s="371">
        <f t="shared" si="591"/>
        <v>6.25E-2</v>
      </c>
      <c r="CI199" s="371">
        <f t="shared" si="591"/>
        <v>0</v>
      </c>
      <c r="CJ199" s="371">
        <f t="shared" si="591"/>
        <v>0</v>
      </c>
      <c r="CK199" s="371">
        <f t="shared" si="591"/>
        <v>6.25E-2</v>
      </c>
      <c r="CL199" s="371">
        <f t="shared" si="591"/>
        <v>6.25E-2</v>
      </c>
      <c r="CM199" s="371">
        <f t="shared" si="591"/>
        <v>6.25E-2</v>
      </c>
      <c r="CN199" s="371">
        <f t="shared" si="591"/>
        <v>6.25E-2</v>
      </c>
      <c r="CO199" s="371">
        <f t="shared" si="591"/>
        <v>6.25E-2</v>
      </c>
      <c r="CP199" s="371">
        <f t="shared" si="591"/>
        <v>0</v>
      </c>
      <c r="CQ199" s="371">
        <f t="shared" si="591"/>
        <v>0</v>
      </c>
      <c r="CR199" s="371">
        <f t="shared" si="591"/>
        <v>6.25E-2</v>
      </c>
      <c r="CS199" s="371">
        <f t="shared" si="591"/>
        <v>6.25E-2</v>
      </c>
      <c r="CT199" s="371">
        <f t="shared" si="591"/>
        <v>6.25E-2</v>
      </c>
      <c r="CU199" s="371">
        <f t="shared" si="591"/>
        <v>6.25E-2</v>
      </c>
      <c r="CV199" s="371">
        <f t="shared" si="591"/>
        <v>6.25E-2</v>
      </c>
      <c r="CW199" s="371">
        <f t="shared" si="591"/>
        <v>0</v>
      </c>
      <c r="CX199" s="371">
        <f t="shared" si="591"/>
        <v>0</v>
      </c>
      <c r="CY199" s="371">
        <f t="shared" si="591"/>
        <v>6.25E-2</v>
      </c>
      <c r="CZ199" s="371">
        <f t="shared" si="591"/>
        <v>6.25E-2</v>
      </c>
      <c r="DA199" s="371">
        <f t="shared" si="591"/>
        <v>6.25E-2</v>
      </c>
      <c r="DB199" s="371">
        <f t="shared" si="591"/>
        <v>6.25E-2</v>
      </c>
      <c r="DC199" s="371">
        <f t="shared" si="591"/>
        <v>6.25E-2</v>
      </c>
      <c r="DD199" s="371">
        <f t="shared" si="591"/>
        <v>0</v>
      </c>
      <c r="DE199" s="371">
        <f t="shared" si="591"/>
        <v>0</v>
      </c>
      <c r="DF199" s="371">
        <f t="shared" si="591"/>
        <v>6.25E-2</v>
      </c>
      <c r="DG199" s="371">
        <f t="shared" si="591"/>
        <v>6.25E-2</v>
      </c>
      <c r="DH199" s="371">
        <f t="shared" si="591"/>
        <v>6.25E-2</v>
      </c>
      <c r="DI199" s="371">
        <f t="shared" si="591"/>
        <v>6.25E-2</v>
      </c>
      <c r="DJ199" s="371">
        <f t="shared" si="591"/>
        <v>6.25E-2</v>
      </c>
      <c r="DK199" s="371"/>
      <c r="DL199" s="371"/>
      <c r="DM199" s="371"/>
    </row>
    <row r="200" spans="1:117" outlineLevel="1">
      <c r="A200" s="827"/>
      <c r="B200" s="362" t="str">
        <f t="shared" si="527"/>
        <v>P59-Deploy &amp; Change CRMT</v>
      </c>
      <c r="C200" s="362" t="str">
        <f t="shared" si="528"/>
        <v>AO004511_YYY77</v>
      </c>
      <c r="D200" s="362" t="str">
        <f t="shared" si="529"/>
        <v>VSA</v>
      </c>
      <c r="E200" s="369">
        <f t="shared" si="590"/>
        <v>0</v>
      </c>
      <c r="F200" s="369">
        <f t="shared" si="590"/>
        <v>0</v>
      </c>
      <c r="G200" s="369">
        <f t="shared" si="590"/>
        <v>0</v>
      </c>
      <c r="H200" s="531">
        <f t="shared" si="590"/>
        <v>0</v>
      </c>
      <c r="I200" s="531">
        <f t="shared" si="590"/>
        <v>0</v>
      </c>
      <c r="J200" s="531">
        <f t="shared" si="590"/>
        <v>0</v>
      </c>
      <c r="K200" s="532">
        <f t="shared" si="590"/>
        <v>43271</v>
      </c>
      <c r="L200" s="532">
        <f t="shared" si="590"/>
        <v>43315</v>
      </c>
      <c r="N200" s="371">
        <f t="shared" si="531"/>
        <v>0</v>
      </c>
      <c r="O200" s="371">
        <f t="shared" si="532"/>
        <v>0</v>
      </c>
      <c r="P200" s="371">
        <f t="shared" si="533"/>
        <v>0</v>
      </c>
      <c r="Q200" s="371">
        <f t="shared" si="534"/>
        <v>0</v>
      </c>
      <c r="R200" s="371">
        <f t="shared" si="535"/>
        <v>0</v>
      </c>
      <c r="S200" s="371">
        <f t="shared" si="536"/>
        <v>0</v>
      </c>
      <c r="T200" s="371">
        <f t="shared" si="537"/>
        <v>0</v>
      </c>
      <c r="U200" s="371">
        <f t="shared" si="538"/>
        <v>0</v>
      </c>
      <c r="V200" s="371">
        <f t="shared" si="539"/>
        <v>0</v>
      </c>
      <c r="W200" s="371">
        <f t="shared" si="540"/>
        <v>0</v>
      </c>
      <c r="X200" s="371">
        <f t="shared" si="541"/>
        <v>0</v>
      </c>
      <c r="Y200" s="371">
        <f t="shared" si="542"/>
        <v>0</v>
      </c>
      <c r="Z200" s="371">
        <f t="shared" si="543"/>
        <v>0</v>
      </c>
      <c r="AA200" s="371">
        <f t="shared" si="544"/>
        <v>0</v>
      </c>
      <c r="AB200" s="371">
        <f t="shared" si="545"/>
        <v>0</v>
      </c>
      <c r="AC200" s="371">
        <f t="shared" si="546"/>
        <v>0</v>
      </c>
      <c r="AD200" s="371">
        <f t="shared" si="547"/>
        <v>0</v>
      </c>
      <c r="AE200" s="371">
        <f t="shared" si="548"/>
        <v>0</v>
      </c>
      <c r="AF200" s="371">
        <f t="shared" si="549"/>
        <v>0</v>
      </c>
      <c r="AG200" s="371">
        <f t="shared" si="550"/>
        <v>0</v>
      </c>
      <c r="AH200" s="371">
        <f t="shared" si="551"/>
        <v>0</v>
      </c>
      <c r="AI200" s="371">
        <f t="shared" si="552"/>
        <v>0</v>
      </c>
      <c r="AJ200" s="371">
        <f t="shared" si="553"/>
        <v>0</v>
      </c>
      <c r="AK200" s="371">
        <f t="shared" si="554"/>
        <v>0</v>
      </c>
      <c r="AL200" s="371">
        <f t="shared" si="555"/>
        <v>0</v>
      </c>
      <c r="AM200" s="371">
        <f t="shared" si="556"/>
        <v>0</v>
      </c>
      <c r="AN200" s="371">
        <f t="shared" si="557"/>
        <v>0</v>
      </c>
      <c r="AO200" s="371">
        <f t="shared" si="558"/>
        <v>0</v>
      </c>
      <c r="AP200" s="371">
        <f t="shared" si="559"/>
        <v>0</v>
      </c>
      <c r="AQ200" s="371">
        <f t="shared" si="560"/>
        <v>0</v>
      </c>
      <c r="AR200" s="371">
        <f t="shared" si="561"/>
        <v>0</v>
      </c>
      <c r="AS200" s="371">
        <f t="shared" si="562"/>
        <v>0</v>
      </c>
      <c r="AT200" s="371">
        <f t="shared" si="563"/>
        <v>0</v>
      </c>
      <c r="AU200" s="371">
        <f t="shared" si="564"/>
        <v>0</v>
      </c>
      <c r="AV200" s="371">
        <f t="shared" si="565"/>
        <v>0</v>
      </c>
      <c r="AW200" s="371">
        <f t="shared" si="566"/>
        <v>0</v>
      </c>
      <c r="AX200" s="371">
        <f t="shared" si="567"/>
        <v>0</v>
      </c>
      <c r="AY200" s="371">
        <f t="shared" si="568"/>
        <v>0</v>
      </c>
      <c r="AZ200" s="371">
        <f t="shared" si="569"/>
        <v>0</v>
      </c>
      <c r="BA200" s="371">
        <f t="shared" si="570"/>
        <v>0</v>
      </c>
      <c r="BB200" s="371">
        <f t="shared" si="571"/>
        <v>0</v>
      </c>
      <c r="BC200" s="371">
        <f t="shared" si="572"/>
        <v>0</v>
      </c>
      <c r="BD200" s="371">
        <f t="shared" si="573"/>
        <v>0</v>
      </c>
      <c r="BE200" s="371">
        <f t="shared" si="574"/>
        <v>0</v>
      </c>
      <c r="BF200" s="371">
        <f t="shared" si="575"/>
        <v>0</v>
      </c>
      <c r="BG200" s="371">
        <f t="shared" si="576"/>
        <v>0</v>
      </c>
      <c r="BH200" s="371">
        <f t="shared" si="577"/>
        <v>0</v>
      </c>
      <c r="BI200" s="371">
        <f t="shared" si="578"/>
        <v>0</v>
      </c>
      <c r="BJ200" s="371">
        <f t="shared" si="579"/>
        <v>0</v>
      </c>
      <c r="BK200" s="371">
        <f t="shared" si="580"/>
        <v>0</v>
      </c>
      <c r="BL200" s="371">
        <f t="shared" si="581"/>
        <v>0</v>
      </c>
      <c r="BM200" s="371">
        <f t="shared" si="582"/>
        <v>0</v>
      </c>
      <c r="BN200" s="371">
        <f t="shared" si="583"/>
        <v>0</v>
      </c>
      <c r="BO200" s="371">
        <f t="shared" si="584"/>
        <v>0</v>
      </c>
      <c r="BP200" s="371">
        <f t="shared" si="585"/>
        <v>0</v>
      </c>
      <c r="BQ200" s="371">
        <f t="shared" si="586"/>
        <v>0</v>
      </c>
      <c r="BR200" s="371">
        <f t="shared" si="587"/>
        <v>0</v>
      </c>
      <c r="BS200" s="371">
        <f t="shared" si="588"/>
        <v>0</v>
      </c>
      <c r="BT200" s="371">
        <f t="shared" si="589"/>
        <v>0</v>
      </c>
      <c r="BU200" s="371">
        <f t="shared" ref="BU200:DJ200" si="592">BU80-BT80</f>
        <v>0</v>
      </c>
      <c r="BV200" s="371">
        <f t="shared" si="592"/>
        <v>0</v>
      </c>
      <c r="BW200" s="371">
        <f t="shared" si="592"/>
        <v>0</v>
      </c>
      <c r="BX200" s="371">
        <f t="shared" si="592"/>
        <v>0</v>
      </c>
      <c r="BY200" s="371">
        <f t="shared" si="592"/>
        <v>0</v>
      </c>
      <c r="BZ200" s="371">
        <f t="shared" si="592"/>
        <v>0</v>
      </c>
      <c r="CA200" s="371">
        <f t="shared" si="592"/>
        <v>0</v>
      </c>
      <c r="CB200" s="371">
        <f t="shared" si="592"/>
        <v>0</v>
      </c>
      <c r="CC200" s="371">
        <f t="shared" si="592"/>
        <v>0</v>
      </c>
      <c r="CD200" s="371">
        <f t="shared" si="592"/>
        <v>0</v>
      </c>
      <c r="CE200" s="371">
        <f t="shared" si="592"/>
        <v>0</v>
      </c>
      <c r="CF200" s="371">
        <f t="shared" si="592"/>
        <v>0</v>
      </c>
      <c r="CG200" s="371">
        <f t="shared" si="592"/>
        <v>0</v>
      </c>
      <c r="CH200" s="371">
        <f t="shared" si="592"/>
        <v>0</v>
      </c>
      <c r="CI200" s="371">
        <f t="shared" si="592"/>
        <v>0</v>
      </c>
      <c r="CJ200" s="371">
        <f t="shared" si="592"/>
        <v>0</v>
      </c>
      <c r="CK200" s="371">
        <f t="shared" si="592"/>
        <v>0</v>
      </c>
      <c r="CL200" s="371">
        <f t="shared" si="592"/>
        <v>0</v>
      </c>
      <c r="CM200" s="371">
        <f t="shared" si="592"/>
        <v>0</v>
      </c>
      <c r="CN200" s="371">
        <f t="shared" si="592"/>
        <v>0</v>
      </c>
      <c r="CO200" s="371">
        <f t="shared" si="592"/>
        <v>0</v>
      </c>
      <c r="CP200" s="371">
        <f t="shared" si="592"/>
        <v>0</v>
      </c>
      <c r="CQ200" s="371">
        <f t="shared" si="592"/>
        <v>0</v>
      </c>
      <c r="CR200" s="371">
        <f t="shared" si="592"/>
        <v>0</v>
      </c>
      <c r="CS200" s="371">
        <f t="shared" si="592"/>
        <v>0</v>
      </c>
      <c r="CT200" s="371">
        <f t="shared" si="592"/>
        <v>0</v>
      </c>
      <c r="CU200" s="371">
        <f t="shared" si="592"/>
        <v>0</v>
      </c>
      <c r="CV200" s="371">
        <f t="shared" si="592"/>
        <v>0</v>
      </c>
      <c r="CW200" s="371">
        <f t="shared" si="592"/>
        <v>0</v>
      </c>
      <c r="CX200" s="371">
        <f t="shared" si="592"/>
        <v>0</v>
      </c>
      <c r="CY200" s="371">
        <f t="shared" si="592"/>
        <v>0</v>
      </c>
      <c r="CZ200" s="371">
        <f t="shared" si="592"/>
        <v>0</v>
      </c>
      <c r="DA200" s="371">
        <f t="shared" si="592"/>
        <v>0</v>
      </c>
      <c r="DB200" s="371">
        <f t="shared" si="592"/>
        <v>0</v>
      </c>
      <c r="DC200" s="371">
        <f t="shared" si="592"/>
        <v>0</v>
      </c>
      <c r="DD200" s="371">
        <f t="shared" si="592"/>
        <v>0</v>
      </c>
      <c r="DE200" s="371">
        <f t="shared" si="592"/>
        <v>0</v>
      </c>
      <c r="DF200" s="371">
        <f t="shared" si="592"/>
        <v>0</v>
      </c>
      <c r="DG200" s="371">
        <f t="shared" si="592"/>
        <v>0</v>
      </c>
      <c r="DH200" s="371">
        <f t="shared" si="592"/>
        <v>0</v>
      </c>
      <c r="DI200" s="371">
        <f t="shared" si="592"/>
        <v>0</v>
      </c>
      <c r="DJ200" s="371">
        <f t="shared" si="592"/>
        <v>0</v>
      </c>
      <c r="DK200" s="371"/>
      <c r="DL200" s="371"/>
      <c r="DM200" s="371"/>
    </row>
    <row r="201" spans="1:117" outlineLevel="1">
      <c r="A201" s="827"/>
      <c r="B201" s="362">
        <f t="shared" si="527"/>
        <v>0</v>
      </c>
      <c r="C201" s="362">
        <f t="shared" si="528"/>
        <v>0</v>
      </c>
      <c r="D201" s="362">
        <f t="shared" si="529"/>
        <v>0</v>
      </c>
      <c r="E201" s="369">
        <f t="shared" ref="E201:J201" si="593">E81</f>
        <v>0</v>
      </c>
      <c r="F201" s="369">
        <f t="shared" si="593"/>
        <v>0</v>
      </c>
      <c r="G201" s="369">
        <f t="shared" si="593"/>
        <v>0</v>
      </c>
      <c r="H201" s="531">
        <f t="shared" si="593"/>
        <v>0</v>
      </c>
      <c r="I201" s="531">
        <f t="shared" si="593"/>
        <v>0</v>
      </c>
      <c r="J201" s="531">
        <f t="shared" si="593"/>
        <v>0</v>
      </c>
      <c r="K201" s="532"/>
      <c r="L201" s="532"/>
      <c r="N201" s="371">
        <f t="shared" si="531"/>
        <v>0</v>
      </c>
      <c r="O201" s="371">
        <f t="shared" si="532"/>
        <v>0</v>
      </c>
      <c r="P201" s="371">
        <f t="shared" si="533"/>
        <v>0</v>
      </c>
      <c r="Q201" s="371">
        <f t="shared" si="534"/>
        <v>0</v>
      </c>
      <c r="R201" s="371">
        <f t="shared" si="535"/>
        <v>0</v>
      </c>
      <c r="S201" s="371">
        <f t="shared" si="536"/>
        <v>0</v>
      </c>
      <c r="T201" s="371">
        <f t="shared" si="537"/>
        <v>0</v>
      </c>
      <c r="U201" s="371">
        <f t="shared" si="538"/>
        <v>0</v>
      </c>
      <c r="V201" s="371">
        <f t="shared" si="539"/>
        <v>0</v>
      </c>
      <c r="W201" s="371">
        <f t="shared" si="540"/>
        <v>0</v>
      </c>
      <c r="X201" s="371">
        <f t="shared" si="541"/>
        <v>0</v>
      </c>
      <c r="Y201" s="371">
        <f t="shared" si="542"/>
        <v>0</v>
      </c>
      <c r="Z201" s="371">
        <f t="shared" si="543"/>
        <v>0</v>
      </c>
      <c r="AA201" s="371">
        <f t="shared" si="544"/>
        <v>0</v>
      </c>
      <c r="AB201" s="371">
        <f t="shared" si="545"/>
        <v>0</v>
      </c>
      <c r="AC201" s="371">
        <f t="shared" si="546"/>
        <v>0</v>
      </c>
      <c r="AD201" s="371">
        <f t="shared" si="547"/>
        <v>0</v>
      </c>
      <c r="AE201" s="371">
        <f t="shared" si="548"/>
        <v>0</v>
      </c>
      <c r="AF201" s="371">
        <f t="shared" si="549"/>
        <v>0</v>
      </c>
      <c r="AG201" s="371">
        <f t="shared" si="550"/>
        <v>0</v>
      </c>
      <c r="AH201" s="371">
        <f t="shared" si="551"/>
        <v>0</v>
      </c>
      <c r="AI201" s="371">
        <f t="shared" si="552"/>
        <v>0</v>
      </c>
      <c r="AJ201" s="371">
        <f t="shared" si="553"/>
        <v>0</v>
      </c>
      <c r="AK201" s="371">
        <f t="shared" si="554"/>
        <v>0</v>
      </c>
      <c r="AL201" s="371">
        <f t="shared" si="555"/>
        <v>0</v>
      </c>
      <c r="AM201" s="371">
        <f t="shared" si="556"/>
        <v>0</v>
      </c>
      <c r="AN201" s="371">
        <f t="shared" si="557"/>
        <v>0</v>
      </c>
      <c r="AO201" s="371">
        <f t="shared" si="558"/>
        <v>0</v>
      </c>
      <c r="AP201" s="371">
        <f t="shared" si="559"/>
        <v>0</v>
      </c>
      <c r="AQ201" s="371">
        <f t="shared" si="560"/>
        <v>0</v>
      </c>
      <c r="AR201" s="371">
        <f t="shared" si="561"/>
        <v>0</v>
      </c>
      <c r="AS201" s="371">
        <f t="shared" si="562"/>
        <v>0</v>
      </c>
      <c r="AT201" s="371">
        <f t="shared" si="563"/>
        <v>0</v>
      </c>
      <c r="AU201" s="371">
        <f t="shared" si="564"/>
        <v>0</v>
      </c>
      <c r="AV201" s="371">
        <f t="shared" si="565"/>
        <v>0</v>
      </c>
      <c r="AW201" s="371">
        <f t="shared" si="566"/>
        <v>0</v>
      </c>
      <c r="AX201" s="371">
        <f t="shared" si="567"/>
        <v>0</v>
      </c>
      <c r="AY201" s="371">
        <f t="shared" si="568"/>
        <v>0</v>
      </c>
      <c r="AZ201" s="371">
        <f t="shared" si="569"/>
        <v>0</v>
      </c>
      <c r="BA201" s="371">
        <f t="shared" si="570"/>
        <v>0</v>
      </c>
      <c r="BB201" s="371">
        <f t="shared" si="571"/>
        <v>0</v>
      </c>
      <c r="BC201" s="371">
        <f t="shared" si="572"/>
        <v>0</v>
      </c>
      <c r="BD201" s="371">
        <f t="shared" si="573"/>
        <v>0</v>
      </c>
      <c r="BE201" s="371">
        <f t="shared" si="574"/>
        <v>0</v>
      </c>
      <c r="BF201" s="371">
        <f t="shared" si="575"/>
        <v>0</v>
      </c>
      <c r="BG201" s="371">
        <f t="shared" si="576"/>
        <v>0</v>
      </c>
      <c r="BH201" s="371">
        <f t="shared" si="577"/>
        <v>0</v>
      </c>
      <c r="BI201" s="371">
        <f t="shared" si="578"/>
        <v>0</v>
      </c>
      <c r="BJ201" s="371">
        <f t="shared" si="579"/>
        <v>0</v>
      </c>
      <c r="BK201" s="371">
        <f t="shared" si="580"/>
        <v>0</v>
      </c>
      <c r="BL201" s="371">
        <f t="shared" si="581"/>
        <v>0</v>
      </c>
      <c r="BM201" s="371">
        <f t="shared" si="582"/>
        <v>0</v>
      </c>
      <c r="BN201" s="371">
        <f t="shared" si="583"/>
        <v>0</v>
      </c>
      <c r="BO201" s="371">
        <f t="shared" si="584"/>
        <v>0</v>
      </c>
      <c r="BP201" s="371">
        <f t="shared" si="585"/>
        <v>0</v>
      </c>
      <c r="BQ201" s="371">
        <f t="shared" si="586"/>
        <v>0</v>
      </c>
      <c r="BR201" s="371">
        <f t="shared" si="587"/>
        <v>0</v>
      </c>
      <c r="BS201" s="371">
        <f t="shared" si="588"/>
        <v>0</v>
      </c>
      <c r="BT201" s="371">
        <f t="shared" si="589"/>
        <v>0</v>
      </c>
      <c r="BU201" s="371">
        <f t="shared" ref="BU201:DJ201" si="594">BU81-BT81</f>
        <v>0</v>
      </c>
      <c r="BV201" s="371">
        <f t="shared" si="594"/>
        <v>0</v>
      </c>
      <c r="BW201" s="371">
        <f t="shared" si="594"/>
        <v>0</v>
      </c>
      <c r="BX201" s="371">
        <f t="shared" si="594"/>
        <v>0</v>
      </c>
      <c r="BY201" s="371">
        <f t="shared" si="594"/>
        <v>0</v>
      </c>
      <c r="BZ201" s="371">
        <f t="shared" si="594"/>
        <v>0</v>
      </c>
      <c r="CA201" s="371">
        <f t="shared" si="594"/>
        <v>0</v>
      </c>
      <c r="CB201" s="371">
        <f t="shared" si="594"/>
        <v>0</v>
      </c>
      <c r="CC201" s="371">
        <f t="shared" si="594"/>
        <v>0</v>
      </c>
      <c r="CD201" s="371">
        <f t="shared" si="594"/>
        <v>0</v>
      </c>
      <c r="CE201" s="371">
        <f t="shared" si="594"/>
        <v>0</v>
      </c>
      <c r="CF201" s="371">
        <f t="shared" si="594"/>
        <v>0</v>
      </c>
      <c r="CG201" s="371">
        <f t="shared" si="594"/>
        <v>0</v>
      </c>
      <c r="CH201" s="371">
        <f t="shared" si="594"/>
        <v>0</v>
      </c>
      <c r="CI201" s="371">
        <f t="shared" si="594"/>
        <v>0</v>
      </c>
      <c r="CJ201" s="371">
        <f t="shared" si="594"/>
        <v>0</v>
      </c>
      <c r="CK201" s="371">
        <f t="shared" si="594"/>
        <v>0</v>
      </c>
      <c r="CL201" s="371">
        <f t="shared" si="594"/>
        <v>0</v>
      </c>
      <c r="CM201" s="371">
        <f t="shared" si="594"/>
        <v>0</v>
      </c>
      <c r="CN201" s="371">
        <f t="shared" si="594"/>
        <v>0</v>
      </c>
      <c r="CO201" s="371">
        <f t="shared" si="594"/>
        <v>0</v>
      </c>
      <c r="CP201" s="371">
        <f t="shared" si="594"/>
        <v>0</v>
      </c>
      <c r="CQ201" s="371">
        <f t="shared" si="594"/>
        <v>0</v>
      </c>
      <c r="CR201" s="371">
        <f t="shared" si="594"/>
        <v>0</v>
      </c>
      <c r="CS201" s="371">
        <f t="shared" si="594"/>
        <v>0</v>
      </c>
      <c r="CT201" s="371">
        <f t="shared" si="594"/>
        <v>0</v>
      </c>
      <c r="CU201" s="371">
        <f t="shared" si="594"/>
        <v>0</v>
      </c>
      <c r="CV201" s="371">
        <f t="shared" si="594"/>
        <v>0</v>
      </c>
      <c r="CW201" s="371">
        <f t="shared" si="594"/>
        <v>0</v>
      </c>
      <c r="CX201" s="371">
        <f t="shared" si="594"/>
        <v>0</v>
      </c>
      <c r="CY201" s="371">
        <f t="shared" si="594"/>
        <v>0</v>
      </c>
      <c r="CZ201" s="371">
        <f t="shared" si="594"/>
        <v>0</v>
      </c>
      <c r="DA201" s="371">
        <f t="shared" si="594"/>
        <v>0</v>
      </c>
      <c r="DB201" s="371">
        <f t="shared" si="594"/>
        <v>0</v>
      </c>
      <c r="DC201" s="371">
        <f t="shared" si="594"/>
        <v>0</v>
      </c>
      <c r="DD201" s="371">
        <f t="shared" si="594"/>
        <v>0</v>
      </c>
      <c r="DE201" s="371">
        <f t="shared" si="594"/>
        <v>0</v>
      </c>
      <c r="DF201" s="371">
        <f t="shared" si="594"/>
        <v>0</v>
      </c>
      <c r="DG201" s="371">
        <f t="shared" si="594"/>
        <v>0</v>
      </c>
      <c r="DH201" s="371">
        <f t="shared" si="594"/>
        <v>0</v>
      </c>
      <c r="DI201" s="371">
        <f t="shared" si="594"/>
        <v>0</v>
      </c>
      <c r="DJ201" s="371">
        <f t="shared" si="594"/>
        <v>0</v>
      </c>
      <c r="DK201" s="371"/>
      <c r="DL201" s="371"/>
      <c r="DM201" s="371"/>
    </row>
    <row r="202" spans="1:117" outlineLevel="1">
      <c r="A202" s="827"/>
      <c r="B202" s="362">
        <f t="shared" si="527"/>
        <v>0</v>
      </c>
      <c r="C202" s="362">
        <f t="shared" si="528"/>
        <v>0</v>
      </c>
      <c r="D202" s="362">
        <f t="shared" si="529"/>
        <v>0</v>
      </c>
      <c r="E202" s="369">
        <f t="shared" ref="E202:J202" si="595">E82</f>
        <v>0</v>
      </c>
      <c r="F202" s="369">
        <f t="shared" si="595"/>
        <v>0</v>
      </c>
      <c r="G202" s="369">
        <f t="shared" si="595"/>
        <v>0</v>
      </c>
      <c r="H202" s="531">
        <f t="shared" si="595"/>
        <v>0</v>
      </c>
      <c r="I202" s="531">
        <f t="shared" si="595"/>
        <v>0</v>
      </c>
      <c r="J202" s="531">
        <f t="shared" si="595"/>
        <v>0</v>
      </c>
      <c r="K202" s="532"/>
      <c r="L202" s="532"/>
      <c r="N202" s="371">
        <f t="shared" si="531"/>
        <v>0</v>
      </c>
      <c r="O202" s="371">
        <f t="shared" si="532"/>
        <v>0</v>
      </c>
      <c r="P202" s="371">
        <f t="shared" si="533"/>
        <v>0</v>
      </c>
      <c r="Q202" s="371">
        <f t="shared" si="534"/>
        <v>0</v>
      </c>
      <c r="R202" s="371">
        <f t="shared" si="535"/>
        <v>0</v>
      </c>
      <c r="S202" s="371">
        <f t="shared" si="536"/>
        <v>0</v>
      </c>
      <c r="T202" s="371">
        <f t="shared" si="537"/>
        <v>0</v>
      </c>
      <c r="U202" s="371">
        <f t="shared" si="538"/>
        <v>0</v>
      </c>
      <c r="V202" s="371">
        <f t="shared" si="539"/>
        <v>0</v>
      </c>
      <c r="W202" s="371">
        <f t="shared" si="540"/>
        <v>0</v>
      </c>
      <c r="X202" s="371">
        <f t="shared" si="541"/>
        <v>0</v>
      </c>
      <c r="Y202" s="371">
        <f t="shared" si="542"/>
        <v>0</v>
      </c>
      <c r="Z202" s="371">
        <f t="shared" si="543"/>
        <v>0</v>
      </c>
      <c r="AA202" s="371">
        <f t="shared" si="544"/>
        <v>0</v>
      </c>
      <c r="AB202" s="371">
        <f t="shared" si="545"/>
        <v>0</v>
      </c>
      <c r="AC202" s="371">
        <f t="shared" si="546"/>
        <v>0</v>
      </c>
      <c r="AD202" s="371">
        <f t="shared" si="547"/>
        <v>0</v>
      </c>
      <c r="AE202" s="371">
        <f t="shared" si="548"/>
        <v>0</v>
      </c>
      <c r="AF202" s="371">
        <f t="shared" si="549"/>
        <v>0</v>
      </c>
      <c r="AG202" s="371">
        <f t="shared" si="550"/>
        <v>0</v>
      </c>
      <c r="AH202" s="371">
        <f t="shared" si="551"/>
        <v>0</v>
      </c>
      <c r="AI202" s="371">
        <f t="shared" si="552"/>
        <v>0</v>
      </c>
      <c r="AJ202" s="371">
        <f t="shared" si="553"/>
        <v>0</v>
      </c>
      <c r="AK202" s="371">
        <f t="shared" si="554"/>
        <v>0</v>
      </c>
      <c r="AL202" s="371">
        <f t="shared" si="555"/>
        <v>0</v>
      </c>
      <c r="AM202" s="371">
        <f t="shared" si="556"/>
        <v>0</v>
      </c>
      <c r="AN202" s="371">
        <f t="shared" si="557"/>
        <v>0</v>
      </c>
      <c r="AO202" s="371">
        <f t="shared" si="558"/>
        <v>0</v>
      </c>
      <c r="AP202" s="371">
        <f t="shared" si="559"/>
        <v>0</v>
      </c>
      <c r="AQ202" s="371">
        <f t="shared" si="560"/>
        <v>0</v>
      </c>
      <c r="AR202" s="371">
        <f t="shared" si="561"/>
        <v>0</v>
      </c>
      <c r="AS202" s="371">
        <f t="shared" si="562"/>
        <v>0</v>
      </c>
      <c r="AT202" s="371">
        <f t="shared" si="563"/>
        <v>0</v>
      </c>
      <c r="AU202" s="371">
        <f t="shared" si="564"/>
        <v>0</v>
      </c>
      <c r="AV202" s="371">
        <f t="shared" si="565"/>
        <v>0</v>
      </c>
      <c r="AW202" s="371">
        <f t="shared" si="566"/>
        <v>0</v>
      </c>
      <c r="AX202" s="371">
        <f t="shared" si="567"/>
        <v>0</v>
      </c>
      <c r="AY202" s="371">
        <f t="shared" si="568"/>
        <v>0</v>
      </c>
      <c r="AZ202" s="371">
        <f t="shared" si="569"/>
        <v>0</v>
      </c>
      <c r="BA202" s="371">
        <f t="shared" si="570"/>
        <v>0</v>
      </c>
      <c r="BB202" s="371">
        <f t="shared" si="571"/>
        <v>0</v>
      </c>
      <c r="BC202" s="371">
        <f t="shared" si="572"/>
        <v>0</v>
      </c>
      <c r="BD202" s="371">
        <f t="shared" si="573"/>
        <v>0</v>
      </c>
      <c r="BE202" s="371">
        <f t="shared" si="574"/>
        <v>0</v>
      </c>
      <c r="BF202" s="371">
        <f t="shared" si="575"/>
        <v>0</v>
      </c>
      <c r="BG202" s="371">
        <f t="shared" si="576"/>
        <v>0</v>
      </c>
      <c r="BH202" s="371">
        <f t="shared" si="577"/>
        <v>0</v>
      </c>
      <c r="BI202" s="371">
        <f t="shared" si="578"/>
        <v>0</v>
      </c>
      <c r="BJ202" s="371">
        <f t="shared" si="579"/>
        <v>0</v>
      </c>
      <c r="BK202" s="371">
        <f t="shared" si="580"/>
        <v>0</v>
      </c>
      <c r="BL202" s="371">
        <f t="shared" si="581"/>
        <v>0</v>
      </c>
      <c r="BM202" s="371">
        <f t="shared" si="582"/>
        <v>0</v>
      </c>
      <c r="BN202" s="371">
        <f t="shared" si="583"/>
        <v>0</v>
      </c>
      <c r="BO202" s="371">
        <f t="shared" si="584"/>
        <v>0</v>
      </c>
      <c r="BP202" s="371">
        <f t="shared" si="585"/>
        <v>0</v>
      </c>
      <c r="BQ202" s="371">
        <f t="shared" si="586"/>
        <v>0</v>
      </c>
      <c r="BR202" s="371">
        <f t="shared" si="587"/>
        <v>0</v>
      </c>
      <c r="BS202" s="371">
        <f t="shared" si="588"/>
        <v>0</v>
      </c>
      <c r="BT202" s="371">
        <f t="shared" si="589"/>
        <v>0</v>
      </c>
      <c r="BU202" s="371">
        <f t="shared" ref="BU202:DJ202" si="596">BU82-BT82</f>
        <v>0</v>
      </c>
      <c r="BV202" s="371">
        <f t="shared" si="596"/>
        <v>0</v>
      </c>
      <c r="BW202" s="371">
        <f t="shared" si="596"/>
        <v>0</v>
      </c>
      <c r="BX202" s="371">
        <f t="shared" si="596"/>
        <v>0</v>
      </c>
      <c r="BY202" s="371">
        <f t="shared" si="596"/>
        <v>0</v>
      </c>
      <c r="BZ202" s="371">
        <f t="shared" si="596"/>
        <v>0</v>
      </c>
      <c r="CA202" s="371">
        <f t="shared" si="596"/>
        <v>0</v>
      </c>
      <c r="CB202" s="371">
        <f t="shared" si="596"/>
        <v>0</v>
      </c>
      <c r="CC202" s="371">
        <f t="shared" si="596"/>
        <v>0</v>
      </c>
      <c r="CD202" s="371">
        <f t="shared" si="596"/>
        <v>0</v>
      </c>
      <c r="CE202" s="371">
        <f t="shared" si="596"/>
        <v>0</v>
      </c>
      <c r="CF202" s="371">
        <f t="shared" si="596"/>
        <v>0</v>
      </c>
      <c r="CG202" s="371">
        <f t="shared" si="596"/>
        <v>0</v>
      </c>
      <c r="CH202" s="371">
        <f t="shared" si="596"/>
        <v>0</v>
      </c>
      <c r="CI202" s="371">
        <f t="shared" si="596"/>
        <v>0</v>
      </c>
      <c r="CJ202" s="371">
        <f t="shared" si="596"/>
        <v>0</v>
      </c>
      <c r="CK202" s="371">
        <f t="shared" si="596"/>
        <v>0</v>
      </c>
      <c r="CL202" s="371">
        <f t="shared" si="596"/>
        <v>0</v>
      </c>
      <c r="CM202" s="371">
        <f t="shared" si="596"/>
        <v>0</v>
      </c>
      <c r="CN202" s="371">
        <f t="shared" si="596"/>
        <v>0</v>
      </c>
      <c r="CO202" s="371">
        <f t="shared" si="596"/>
        <v>0</v>
      </c>
      <c r="CP202" s="371">
        <f t="shared" si="596"/>
        <v>0</v>
      </c>
      <c r="CQ202" s="371">
        <f t="shared" si="596"/>
        <v>0</v>
      </c>
      <c r="CR202" s="371">
        <f t="shared" si="596"/>
        <v>0</v>
      </c>
      <c r="CS202" s="371">
        <f t="shared" si="596"/>
        <v>0</v>
      </c>
      <c r="CT202" s="371">
        <f t="shared" si="596"/>
        <v>0</v>
      </c>
      <c r="CU202" s="371">
        <f t="shared" si="596"/>
        <v>0</v>
      </c>
      <c r="CV202" s="371">
        <f t="shared" si="596"/>
        <v>0</v>
      </c>
      <c r="CW202" s="371">
        <f t="shared" si="596"/>
        <v>0</v>
      </c>
      <c r="CX202" s="371">
        <f t="shared" si="596"/>
        <v>0</v>
      </c>
      <c r="CY202" s="371">
        <f t="shared" si="596"/>
        <v>0</v>
      </c>
      <c r="CZ202" s="371">
        <f t="shared" si="596"/>
        <v>0</v>
      </c>
      <c r="DA202" s="371">
        <f t="shared" si="596"/>
        <v>0</v>
      </c>
      <c r="DB202" s="371">
        <f t="shared" si="596"/>
        <v>0</v>
      </c>
      <c r="DC202" s="371">
        <f t="shared" si="596"/>
        <v>0</v>
      </c>
      <c r="DD202" s="371">
        <f t="shared" si="596"/>
        <v>0</v>
      </c>
      <c r="DE202" s="371">
        <f t="shared" si="596"/>
        <v>0</v>
      </c>
      <c r="DF202" s="371">
        <f t="shared" si="596"/>
        <v>0</v>
      </c>
      <c r="DG202" s="371">
        <f t="shared" si="596"/>
        <v>0</v>
      </c>
      <c r="DH202" s="371">
        <f t="shared" si="596"/>
        <v>0</v>
      </c>
      <c r="DI202" s="371">
        <f t="shared" si="596"/>
        <v>0</v>
      </c>
      <c r="DJ202" s="371">
        <f t="shared" si="596"/>
        <v>0</v>
      </c>
      <c r="DK202" s="371"/>
      <c r="DL202" s="371"/>
      <c r="DM202" s="371"/>
    </row>
    <row r="203" spans="1:117" outlineLevel="1">
      <c r="A203" s="827"/>
      <c r="B203" s="362">
        <f t="shared" si="527"/>
        <v>0</v>
      </c>
      <c r="C203" s="362">
        <f t="shared" si="528"/>
        <v>0</v>
      </c>
      <c r="D203" s="362">
        <f t="shared" si="529"/>
        <v>0</v>
      </c>
      <c r="E203" s="369">
        <f t="shared" ref="E203:J203" si="597">E83</f>
        <v>0</v>
      </c>
      <c r="F203" s="369">
        <f t="shared" si="597"/>
        <v>0</v>
      </c>
      <c r="G203" s="369">
        <f t="shared" si="597"/>
        <v>0</v>
      </c>
      <c r="H203" s="531">
        <f t="shared" si="597"/>
        <v>0</v>
      </c>
      <c r="I203" s="531">
        <f t="shared" si="597"/>
        <v>0</v>
      </c>
      <c r="J203" s="531">
        <f t="shared" si="597"/>
        <v>0</v>
      </c>
      <c r="K203" s="532"/>
      <c r="L203" s="532"/>
      <c r="N203" s="371">
        <f t="shared" si="531"/>
        <v>0</v>
      </c>
      <c r="O203" s="371">
        <f t="shared" si="532"/>
        <v>0</v>
      </c>
      <c r="P203" s="371">
        <f t="shared" si="533"/>
        <v>0</v>
      </c>
      <c r="Q203" s="371">
        <f t="shared" si="534"/>
        <v>0</v>
      </c>
      <c r="R203" s="371">
        <f t="shared" si="535"/>
        <v>0</v>
      </c>
      <c r="S203" s="371">
        <f t="shared" si="536"/>
        <v>0</v>
      </c>
      <c r="T203" s="371">
        <f t="shared" si="537"/>
        <v>0</v>
      </c>
      <c r="U203" s="371">
        <f t="shared" si="538"/>
        <v>0</v>
      </c>
      <c r="V203" s="371">
        <f t="shared" si="539"/>
        <v>0</v>
      </c>
      <c r="W203" s="371">
        <f t="shared" si="540"/>
        <v>0</v>
      </c>
      <c r="X203" s="371">
        <f t="shared" si="541"/>
        <v>0</v>
      </c>
      <c r="Y203" s="371">
        <f t="shared" si="542"/>
        <v>0</v>
      </c>
      <c r="Z203" s="371">
        <f t="shared" si="543"/>
        <v>0</v>
      </c>
      <c r="AA203" s="371">
        <f t="shared" si="544"/>
        <v>0</v>
      </c>
      <c r="AB203" s="371">
        <f t="shared" si="545"/>
        <v>0</v>
      </c>
      <c r="AC203" s="371">
        <f t="shared" si="546"/>
        <v>0</v>
      </c>
      <c r="AD203" s="371">
        <f t="shared" si="547"/>
        <v>0</v>
      </c>
      <c r="AE203" s="371">
        <f t="shared" si="548"/>
        <v>0</v>
      </c>
      <c r="AF203" s="371">
        <f t="shared" si="549"/>
        <v>0</v>
      </c>
      <c r="AG203" s="371">
        <f t="shared" si="550"/>
        <v>0</v>
      </c>
      <c r="AH203" s="371">
        <f t="shared" si="551"/>
        <v>0</v>
      </c>
      <c r="AI203" s="371">
        <f t="shared" si="552"/>
        <v>0</v>
      </c>
      <c r="AJ203" s="371">
        <f t="shared" si="553"/>
        <v>0</v>
      </c>
      <c r="AK203" s="371">
        <f t="shared" si="554"/>
        <v>0</v>
      </c>
      <c r="AL203" s="371">
        <f t="shared" si="555"/>
        <v>0</v>
      </c>
      <c r="AM203" s="371">
        <f t="shared" si="556"/>
        <v>0</v>
      </c>
      <c r="AN203" s="371">
        <f t="shared" si="557"/>
        <v>0</v>
      </c>
      <c r="AO203" s="371">
        <f t="shared" si="558"/>
        <v>0</v>
      </c>
      <c r="AP203" s="371">
        <f t="shared" si="559"/>
        <v>0</v>
      </c>
      <c r="AQ203" s="371">
        <f t="shared" si="560"/>
        <v>0</v>
      </c>
      <c r="AR203" s="371">
        <f t="shared" si="561"/>
        <v>0</v>
      </c>
      <c r="AS203" s="371">
        <f t="shared" si="562"/>
        <v>0</v>
      </c>
      <c r="AT203" s="371">
        <f t="shared" si="563"/>
        <v>0</v>
      </c>
      <c r="AU203" s="371">
        <f t="shared" si="564"/>
        <v>0</v>
      </c>
      <c r="AV203" s="371">
        <f t="shared" si="565"/>
        <v>0</v>
      </c>
      <c r="AW203" s="371">
        <f t="shared" si="566"/>
        <v>0</v>
      </c>
      <c r="AX203" s="371">
        <f t="shared" si="567"/>
        <v>0</v>
      </c>
      <c r="AY203" s="371">
        <f t="shared" si="568"/>
        <v>0</v>
      </c>
      <c r="AZ203" s="371">
        <f t="shared" si="569"/>
        <v>0</v>
      </c>
      <c r="BA203" s="371">
        <f t="shared" si="570"/>
        <v>0</v>
      </c>
      <c r="BB203" s="371">
        <f t="shared" si="571"/>
        <v>0</v>
      </c>
      <c r="BC203" s="371">
        <f t="shared" si="572"/>
        <v>0</v>
      </c>
      <c r="BD203" s="371">
        <f t="shared" si="573"/>
        <v>0</v>
      </c>
      <c r="BE203" s="371">
        <f t="shared" si="574"/>
        <v>0</v>
      </c>
      <c r="BF203" s="371">
        <f t="shared" si="575"/>
        <v>0</v>
      </c>
      <c r="BG203" s="371">
        <f t="shared" si="576"/>
        <v>0</v>
      </c>
      <c r="BH203" s="371">
        <f t="shared" si="577"/>
        <v>0</v>
      </c>
      <c r="BI203" s="371">
        <f t="shared" si="578"/>
        <v>0</v>
      </c>
      <c r="BJ203" s="371">
        <f t="shared" si="579"/>
        <v>0</v>
      </c>
      <c r="BK203" s="371">
        <f t="shared" si="580"/>
        <v>0</v>
      </c>
      <c r="BL203" s="371">
        <f t="shared" si="581"/>
        <v>0</v>
      </c>
      <c r="BM203" s="371">
        <f t="shared" si="582"/>
        <v>0</v>
      </c>
      <c r="BN203" s="371">
        <f t="shared" si="583"/>
        <v>0</v>
      </c>
      <c r="BO203" s="371">
        <f t="shared" si="584"/>
        <v>0</v>
      </c>
      <c r="BP203" s="371">
        <f t="shared" si="585"/>
        <v>0</v>
      </c>
      <c r="BQ203" s="371">
        <f t="shared" si="586"/>
        <v>0</v>
      </c>
      <c r="BR203" s="371">
        <f t="shared" si="587"/>
        <v>0</v>
      </c>
      <c r="BS203" s="371">
        <f t="shared" si="588"/>
        <v>0</v>
      </c>
      <c r="BT203" s="371">
        <f t="shared" si="589"/>
        <v>0</v>
      </c>
      <c r="BU203" s="371">
        <f t="shared" ref="BU203:DJ203" si="598">BU83-BT83</f>
        <v>0</v>
      </c>
      <c r="BV203" s="371">
        <f t="shared" si="598"/>
        <v>0</v>
      </c>
      <c r="BW203" s="371">
        <f t="shared" si="598"/>
        <v>0</v>
      </c>
      <c r="BX203" s="371">
        <f t="shared" si="598"/>
        <v>0</v>
      </c>
      <c r="BY203" s="371">
        <f t="shared" si="598"/>
        <v>0</v>
      </c>
      <c r="BZ203" s="371">
        <f t="shared" si="598"/>
        <v>0</v>
      </c>
      <c r="CA203" s="371">
        <f t="shared" si="598"/>
        <v>0</v>
      </c>
      <c r="CB203" s="371">
        <f t="shared" si="598"/>
        <v>0</v>
      </c>
      <c r="CC203" s="371">
        <f t="shared" si="598"/>
        <v>0</v>
      </c>
      <c r="CD203" s="371">
        <f t="shared" si="598"/>
        <v>0</v>
      </c>
      <c r="CE203" s="371">
        <f t="shared" si="598"/>
        <v>0</v>
      </c>
      <c r="CF203" s="371">
        <f t="shared" si="598"/>
        <v>0</v>
      </c>
      <c r="CG203" s="371">
        <f t="shared" si="598"/>
        <v>0</v>
      </c>
      <c r="CH203" s="371">
        <f t="shared" si="598"/>
        <v>0</v>
      </c>
      <c r="CI203" s="371">
        <f t="shared" si="598"/>
        <v>0</v>
      </c>
      <c r="CJ203" s="371">
        <f t="shared" si="598"/>
        <v>0</v>
      </c>
      <c r="CK203" s="371">
        <f t="shared" si="598"/>
        <v>0</v>
      </c>
      <c r="CL203" s="371">
        <f t="shared" si="598"/>
        <v>0</v>
      </c>
      <c r="CM203" s="371">
        <f t="shared" si="598"/>
        <v>0</v>
      </c>
      <c r="CN203" s="371">
        <f t="shared" si="598"/>
        <v>0</v>
      </c>
      <c r="CO203" s="371">
        <f t="shared" si="598"/>
        <v>0</v>
      </c>
      <c r="CP203" s="371">
        <f t="shared" si="598"/>
        <v>0</v>
      </c>
      <c r="CQ203" s="371">
        <f t="shared" si="598"/>
        <v>0</v>
      </c>
      <c r="CR203" s="371">
        <f t="shared" si="598"/>
        <v>0</v>
      </c>
      <c r="CS203" s="371">
        <f t="shared" si="598"/>
        <v>0</v>
      </c>
      <c r="CT203" s="371">
        <f t="shared" si="598"/>
        <v>0</v>
      </c>
      <c r="CU203" s="371">
        <f t="shared" si="598"/>
        <v>0</v>
      </c>
      <c r="CV203" s="371">
        <f t="shared" si="598"/>
        <v>0</v>
      </c>
      <c r="CW203" s="371">
        <f t="shared" si="598"/>
        <v>0</v>
      </c>
      <c r="CX203" s="371">
        <f t="shared" si="598"/>
        <v>0</v>
      </c>
      <c r="CY203" s="371">
        <f t="shared" si="598"/>
        <v>0</v>
      </c>
      <c r="CZ203" s="371">
        <f t="shared" si="598"/>
        <v>0</v>
      </c>
      <c r="DA203" s="371">
        <f t="shared" si="598"/>
        <v>0</v>
      </c>
      <c r="DB203" s="371">
        <f t="shared" si="598"/>
        <v>0</v>
      </c>
      <c r="DC203" s="371">
        <f t="shared" si="598"/>
        <v>0</v>
      </c>
      <c r="DD203" s="371">
        <f t="shared" si="598"/>
        <v>0</v>
      </c>
      <c r="DE203" s="371">
        <f t="shared" si="598"/>
        <v>0</v>
      </c>
      <c r="DF203" s="371">
        <f t="shared" si="598"/>
        <v>0</v>
      </c>
      <c r="DG203" s="371">
        <f t="shared" si="598"/>
        <v>0</v>
      </c>
      <c r="DH203" s="371">
        <f t="shared" si="598"/>
        <v>0</v>
      </c>
      <c r="DI203" s="371">
        <f t="shared" si="598"/>
        <v>0</v>
      </c>
      <c r="DJ203" s="371">
        <f t="shared" si="598"/>
        <v>0</v>
      </c>
      <c r="DK203" s="371"/>
      <c r="DL203" s="371"/>
      <c r="DM203" s="371"/>
    </row>
    <row r="204" spans="1:117" outlineLevel="1">
      <c r="A204" s="827"/>
      <c r="B204" s="362">
        <f t="shared" si="527"/>
        <v>0</v>
      </c>
      <c r="C204" s="362">
        <f t="shared" si="528"/>
        <v>0</v>
      </c>
      <c r="D204" s="362">
        <f t="shared" si="529"/>
        <v>0</v>
      </c>
      <c r="E204" s="369">
        <f t="shared" ref="E204:J204" si="599">E84</f>
        <v>0</v>
      </c>
      <c r="F204" s="369">
        <f t="shared" si="599"/>
        <v>0</v>
      </c>
      <c r="G204" s="369">
        <f t="shared" si="599"/>
        <v>0</v>
      </c>
      <c r="H204" s="531">
        <f t="shared" si="599"/>
        <v>0</v>
      </c>
      <c r="I204" s="531">
        <f t="shared" si="599"/>
        <v>0</v>
      </c>
      <c r="J204" s="531">
        <f t="shared" si="599"/>
        <v>0</v>
      </c>
      <c r="K204" s="532"/>
      <c r="L204" s="532"/>
      <c r="N204" s="371">
        <f t="shared" si="531"/>
        <v>0</v>
      </c>
      <c r="O204" s="371">
        <f t="shared" si="532"/>
        <v>0</v>
      </c>
      <c r="P204" s="371">
        <f t="shared" si="533"/>
        <v>0</v>
      </c>
      <c r="Q204" s="371">
        <f t="shared" si="534"/>
        <v>0</v>
      </c>
      <c r="R204" s="371">
        <f t="shared" si="535"/>
        <v>0</v>
      </c>
      <c r="S204" s="371">
        <f t="shared" si="536"/>
        <v>0</v>
      </c>
      <c r="T204" s="371">
        <f t="shared" si="537"/>
        <v>0</v>
      </c>
      <c r="U204" s="371">
        <f t="shared" si="538"/>
        <v>0</v>
      </c>
      <c r="V204" s="371">
        <f t="shared" si="539"/>
        <v>0</v>
      </c>
      <c r="W204" s="371">
        <f t="shared" si="540"/>
        <v>0</v>
      </c>
      <c r="X204" s="371">
        <f t="shared" si="541"/>
        <v>0</v>
      </c>
      <c r="Y204" s="371">
        <f t="shared" si="542"/>
        <v>0</v>
      </c>
      <c r="Z204" s="371">
        <f t="shared" si="543"/>
        <v>0</v>
      </c>
      <c r="AA204" s="371">
        <f t="shared" si="544"/>
        <v>0</v>
      </c>
      <c r="AB204" s="371">
        <f t="shared" si="545"/>
        <v>0</v>
      </c>
      <c r="AC204" s="371">
        <f t="shared" si="546"/>
        <v>0</v>
      </c>
      <c r="AD204" s="371">
        <f t="shared" si="547"/>
        <v>0</v>
      </c>
      <c r="AE204" s="371">
        <f t="shared" si="548"/>
        <v>0</v>
      </c>
      <c r="AF204" s="371">
        <f t="shared" si="549"/>
        <v>0</v>
      </c>
      <c r="AG204" s="371">
        <f t="shared" si="550"/>
        <v>0</v>
      </c>
      <c r="AH204" s="371">
        <f t="shared" si="551"/>
        <v>0</v>
      </c>
      <c r="AI204" s="371">
        <f t="shared" si="552"/>
        <v>0</v>
      </c>
      <c r="AJ204" s="371">
        <f t="shared" si="553"/>
        <v>0</v>
      </c>
      <c r="AK204" s="371">
        <f t="shared" si="554"/>
        <v>0</v>
      </c>
      <c r="AL204" s="371">
        <f t="shared" si="555"/>
        <v>0</v>
      </c>
      <c r="AM204" s="371">
        <f t="shared" si="556"/>
        <v>0</v>
      </c>
      <c r="AN204" s="371">
        <f t="shared" si="557"/>
        <v>0</v>
      </c>
      <c r="AO204" s="371">
        <f t="shared" si="558"/>
        <v>0</v>
      </c>
      <c r="AP204" s="371">
        <f t="shared" si="559"/>
        <v>0</v>
      </c>
      <c r="AQ204" s="371">
        <f t="shared" si="560"/>
        <v>0</v>
      </c>
      <c r="AR204" s="371">
        <f t="shared" si="561"/>
        <v>0</v>
      </c>
      <c r="AS204" s="371">
        <f t="shared" si="562"/>
        <v>0</v>
      </c>
      <c r="AT204" s="371">
        <f t="shared" si="563"/>
        <v>0</v>
      </c>
      <c r="AU204" s="371">
        <f t="shared" si="564"/>
        <v>0</v>
      </c>
      <c r="AV204" s="371">
        <f t="shared" si="565"/>
        <v>0</v>
      </c>
      <c r="AW204" s="371">
        <f t="shared" si="566"/>
        <v>0</v>
      </c>
      <c r="AX204" s="371">
        <f t="shared" si="567"/>
        <v>0</v>
      </c>
      <c r="AY204" s="371">
        <f t="shared" si="568"/>
        <v>0</v>
      </c>
      <c r="AZ204" s="371">
        <f t="shared" si="569"/>
        <v>0</v>
      </c>
      <c r="BA204" s="371">
        <f t="shared" si="570"/>
        <v>0</v>
      </c>
      <c r="BB204" s="371">
        <f t="shared" si="571"/>
        <v>0</v>
      </c>
      <c r="BC204" s="371">
        <f t="shared" si="572"/>
        <v>0</v>
      </c>
      <c r="BD204" s="371">
        <f t="shared" si="573"/>
        <v>0</v>
      </c>
      <c r="BE204" s="371">
        <f t="shared" si="574"/>
        <v>0</v>
      </c>
      <c r="BF204" s="371">
        <f t="shared" si="575"/>
        <v>0</v>
      </c>
      <c r="BG204" s="371">
        <f t="shared" si="576"/>
        <v>0</v>
      </c>
      <c r="BH204" s="371">
        <f t="shared" si="577"/>
        <v>0</v>
      </c>
      <c r="BI204" s="371">
        <f t="shared" si="578"/>
        <v>0</v>
      </c>
      <c r="BJ204" s="371">
        <f t="shared" si="579"/>
        <v>0</v>
      </c>
      <c r="BK204" s="371">
        <f t="shared" si="580"/>
        <v>0</v>
      </c>
      <c r="BL204" s="371">
        <f t="shared" si="581"/>
        <v>0</v>
      </c>
      <c r="BM204" s="371">
        <f t="shared" si="582"/>
        <v>0</v>
      </c>
      <c r="BN204" s="371">
        <f t="shared" si="583"/>
        <v>0</v>
      </c>
      <c r="BO204" s="371">
        <f t="shared" si="584"/>
        <v>0</v>
      </c>
      <c r="BP204" s="371">
        <f t="shared" si="585"/>
        <v>0</v>
      </c>
      <c r="BQ204" s="371">
        <f t="shared" si="586"/>
        <v>0</v>
      </c>
      <c r="BR204" s="371">
        <f t="shared" si="587"/>
        <v>0</v>
      </c>
      <c r="BS204" s="371">
        <f t="shared" si="588"/>
        <v>0</v>
      </c>
      <c r="BT204" s="371">
        <f t="shared" si="589"/>
        <v>0</v>
      </c>
      <c r="BU204" s="371">
        <f t="shared" ref="BU204:DJ204" si="600">BU84-BT84</f>
        <v>0</v>
      </c>
      <c r="BV204" s="371">
        <f t="shared" si="600"/>
        <v>0</v>
      </c>
      <c r="BW204" s="371">
        <f t="shared" si="600"/>
        <v>0</v>
      </c>
      <c r="BX204" s="371">
        <f t="shared" si="600"/>
        <v>0</v>
      </c>
      <c r="BY204" s="371">
        <f t="shared" si="600"/>
        <v>0</v>
      </c>
      <c r="BZ204" s="371">
        <f t="shared" si="600"/>
        <v>0</v>
      </c>
      <c r="CA204" s="371">
        <f t="shared" si="600"/>
        <v>0</v>
      </c>
      <c r="CB204" s="371">
        <f t="shared" si="600"/>
        <v>0</v>
      </c>
      <c r="CC204" s="371">
        <f t="shared" si="600"/>
        <v>0</v>
      </c>
      <c r="CD204" s="371">
        <f t="shared" si="600"/>
        <v>0</v>
      </c>
      <c r="CE204" s="371">
        <f t="shared" si="600"/>
        <v>0</v>
      </c>
      <c r="CF204" s="371">
        <f t="shared" si="600"/>
        <v>0</v>
      </c>
      <c r="CG204" s="371">
        <f t="shared" si="600"/>
        <v>0</v>
      </c>
      <c r="CH204" s="371">
        <f t="shared" si="600"/>
        <v>0</v>
      </c>
      <c r="CI204" s="371">
        <f t="shared" si="600"/>
        <v>0</v>
      </c>
      <c r="CJ204" s="371">
        <f t="shared" si="600"/>
        <v>0</v>
      </c>
      <c r="CK204" s="371">
        <f t="shared" si="600"/>
        <v>0</v>
      </c>
      <c r="CL204" s="371">
        <f t="shared" si="600"/>
        <v>0</v>
      </c>
      <c r="CM204" s="371">
        <f t="shared" si="600"/>
        <v>0</v>
      </c>
      <c r="CN204" s="371">
        <f t="shared" si="600"/>
        <v>0</v>
      </c>
      <c r="CO204" s="371">
        <f t="shared" si="600"/>
        <v>0</v>
      </c>
      <c r="CP204" s="371">
        <f t="shared" si="600"/>
        <v>0</v>
      </c>
      <c r="CQ204" s="371">
        <f t="shared" si="600"/>
        <v>0</v>
      </c>
      <c r="CR204" s="371">
        <f t="shared" si="600"/>
        <v>0</v>
      </c>
      <c r="CS204" s="371">
        <f t="shared" si="600"/>
        <v>0</v>
      </c>
      <c r="CT204" s="371">
        <f t="shared" si="600"/>
        <v>0</v>
      </c>
      <c r="CU204" s="371">
        <f t="shared" si="600"/>
        <v>0</v>
      </c>
      <c r="CV204" s="371">
        <f t="shared" si="600"/>
        <v>0</v>
      </c>
      <c r="CW204" s="371">
        <f t="shared" si="600"/>
        <v>0</v>
      </c>
      <c r="CX204" s="371">
        <f t="shared" si="600"/>
        <v>0</v>
      </c>
      <c r="CY204" s="371">
        <f t="shared" si="600"/>
        <v>0</v>
      </c>
      <c r="CZ204" s="371">
        <f t="shared" si="600"/>
        <v>0</v>
      </c>
      <c r="DA204" s="371">
        <f t="shared" si="600"/>
        <v>0</v>
      </c>
      <c r="DB204" s="371">
        <f t="shared" si="600"/>
        <v>0</v>
      </c>
      <c r="DC204" s="371">
        <f t="shared" si="600"/>
        <v>0</v>
      </c>
      <c r="DD204" s="371">
        <f t="shared" si="600"/>
        <v>0</v>
      </c>
      <c r="DE204" s="371">
        <f t="shared" si="600"/>
        <v>0</v>
      </c>
      <c r="DF204" s="371">
        <f t="shared" si="600"/>
        <v>0</v>
      </c>
      <c r="DG204" s="371">
        <f t="shared" si="600"/>
        <v>0</v>
      </c>
      <c r="DH204" s="371">
        <f t="shared" si="600"/>
        <v>0</v>
      </c>
      <c r="DI204" s="371">
        <f t="shared" si="600"/>
        <v>0</v>
      </c>
      <c r="DJ204" s="371">
        <f t="shared" si="600"/>
        <v>0</v>
      </c>
      <c r="DK204" s="371"/>
      <c r="DL204" s="371"/>
      <c r="DM204" s="371"/>
    </row>
    <row r="205" spans="1:117" outlineLevel="1">
      <c r="A205" s="827"/>
      <c r="B205" s="362">
        <f t="shared" si="527"/>
        <v>0</v>
      </c>
      <c r="C205" s="362">
        <f t="shared" si="528"/>
        <v>0</v>
      </c>
      <c r="D205" s="362">
        <f t="shared" si="529"/>
        <v>0</v>
      </c>
      <c r="E205" s="369">
        <f t="shared" ref="E205:J205" si="601">E85</f>
        <v>0</v>
      </c>
      <c r="F205" s="369">
        <f t="shared" si="601"/>
        <v>0</v>
      </c>
      <c r="G205" s="369">
        <f t="shared" si="601"/>
        <v>0</v>
      </c>
      <c r="H205" s="531">
        <f t="shared" si="601"/>
        <v>0</v>
      </c>
      <c r="I205" s="531">
        <f t="shared" si="601"/>
        <v>0</v>
      </c>
      <c r="J205" s="531">
        <f t="shared" si="601"/>
        <v>0</v>
      </c>
      <c r="K205" s="532"/>
      <c r="L205" s="532"/>
      <c r="N205" s="371">
        <f t="shared" si="531"/>
        <v>0</v>
      </c>
      <c r="O205" s="371">
        <f t="shared" si="532"/>
        <v>0</v>
      </c>
      <c r="P205" s="371">
        <f t="shared" si="533"/>
        <v>0</v>
      </c>
      <c r="Q205" s="371">
        <f t="shared" si="534"/>
        <v>0</v>
      </c>
      <c r="R205" s="371">
        <f t="shared" si="535"/>
        <v>0</v>
      </c>
      <c r="S205" s="371">
        <f t="shared" si="536"/>
        <v>0</v>
      </c>
      <c r="T205" s="371">
        <f t="shared" si="537"/>
        <v>0</v>
      </c>
      <c r="U205" s="371">
        <f t="shared" si="538"/>
        <v>0</v>
      </c>
      <c r="V205" s="371">
        <f t="shared" si="539"/>
        <v>0</v>
      </c>
      <c r="W205" s="371">
        <f t="shared" si="540"/>
        <v>0</v>
      </c>
      <c r="X205" s="371">
        <f t="shared" si="541"/>
        <v>0</v>
      </c>
      <c r="Y205" s="371">
        <f t="shared" si="542"/>
        <v>0</v>
      </c>
      <c r="Z205" s="371">
        <f t="shared" si="543"/>
        <v>0</v>
      </c>
      <c r="AA205" s="371">
        <f t="shared" si="544"/>
        <v>0</v>
      </c>
      <c r="AB205" s="371">
        <f t="shared" si="545"/>
        <v>0</v>
      </c>
      <c r="AC205" s="371">
        <f t="shared" si="546"/>
        <v>0</v>
      </c>
      <c r="AD205" s="371">
        <f t="shared" si="547"/>
        <v>0</v>
      </c>
      <c r="AE205" s="371">
        <f t="shared" si="548"/>
        <v>0</v>
      </c>
      <c r="AF205" s="371">
        <f t="shared" si="549"/>
        <v>0</v>
      </c>
      <c r="AG205" s="371">
        <f t="shared" si="550"/>
        <v>0</v>
      </c>
      <c r="AH205" s="371">
        <f t="shared" si="551"/>
        <v>0</v>
      </c>
      <c r="AI205" s="371">
        <f t="shared" si="552"/>
        <v>0</v>
      </c>
      <c r="AJ205" s="371">
        <f t="shared" si="553"/>
        <v>0</v>
      </c>
      <c r="AK205" s="371">
        <f t="shared" si="554"/>
        <v>0</v>
      </c>
      <c r="AL205" s="371">
        <f t="shared" si="555"/>
        <v>0</v>
      </c>
      <c r="AM205" s="371">
        <f t="shared" si="556"/>
        <v>0</v>
      </c>
      <c r="AN205" s="371">
        <f t="shared" si="557"/>
        <v>0</v>
      </c>
      <c r="AO205" s="371">
        <f t="shared" si="558"/>
        <v>0</v>
      </c>
      <c r="AP205" s="371">
        <f t="shared" si="559"/>
        <v>0</v>
      </c>
      <c r="AQ205" s="371">
        <f t="shared" si="560"/>
        <v>0</v>
      </c>
      <c r="AR205" s="371">
        <f t="shared" si="561"/>
        <v>0</v>
      </c>
      <c r="AS205" s="371">
        <f t="shared" si="562"/>
        <v>0</v>
      </c>
      <c r="AT205" s="371">
        <f t="shared" si="563"/>
        <v>0</v>
      </c>
      <c r="AU205" s="371">
        <f t="shared" si="564"/>
        <v>0</v>
      </c>
      <c r="AV205" s="371">
        <f t="shared" si="565"/>
        <v>0</v>
      </c>
      <c r="AW205" s="371">
        <f t="shared" si="566"/>
        <v>0</v>
      </c>
      <c r="AX205" s="371">
        <f t="shared" si="567"/>
        <v>0</v>
      </c>
      <c r="AY205" s="371">
        <f t="shared" si="568"/>
        <v>0</v>
      </c>
      <c r="AZ205" s="371">
        <f t="shared" si="569"/>
        <v>0</v>
      </c>
      <c r="BA205" s="371">
        <f t="shared" si="570"/>
        <v>0</v>
      </c>
      <c r="BB205" s="371">
        <f t="shared" si="571"/>
        <v>0</v>
      </c>
      <c r="BC205" s="371">
        <f t="shared" si="572"/>
        <v>0</v>
      </c>
      <c r="BD205" s="371">
        <f t="shared" si="573"/>
        <v>0</v>
      </c>
      <c r="BE205" s="371">
        <f t="shared" si="574"/>
        <v>0</v>
      </c>
      <c r="BF205" s="371">
        <f t="shared" si="575"/>
        <v>0</v>
      </c>
      <c r="BG205" s="371">
        <f t="shared" si="576"/>
        <v>0</v>
      </c>
      <c r="BH205" s="371">
        <f t="shared" si="577"/>
        <v>0</v>
      </c>
      <c r="BI205" s="371">
        <f t="shared" si="578"/>
        <v>0</v>
      </c>
      <c r="BJ205" s="371">
        <f t="shared" si="579"/>
        <v>0</v>
      </c>
      <c r="BK205" s="371">
        <f t="shared" si="580"/>
        <v>0</v>
      </c>
      <c r="BL205" s="371">
        <f t="shared" si="581"/>
        <v>0</v>
      </c>
      <c r="BM205" s="371">
        <f t="shared" si="582"/>
        <v>0</v>
      </c>
      <c r="BN205" s="371">
        <f t="shared" si="583"/>
        <v>0</v>
      </c>
      <c r="BO205" s="371">
        <f t="shared" si="584"/>
        <v>0</v>
      </c>
      <c r="BP205" s="371">
        <f t="shared" si="585"/>
        <v>0</v>
      </c>
      <c r="BQ205" s="371">
        <f t="shared" si="586"/>
        <v>0</v>
      </c>
      <c r="BR205" s="371">
        <f t="shared" si="587"/>
        <v>0</v>
      </c>
      <c r="BS205" s="371">
        <f t="shared" si="588"/>
        <v>0</v>
      </c>
      <c r="BT205" s="371">
        <f t="shared" si="589"/>
        <v>0</v>
      </c>
      <c r="BU205" s="371">
        <f t="shared" ref="BU205:DJ205" si="602">BU85-BT85</f>
        <v>0</v>
      </c>
      <c r="BV205" s="371">
        <f t="shared" si="602"/>
        <v>0</v>
      </c>
      <c r="BW205" s="371">
        <f t="shared" si="602"/>
        <v>0</v>
      </c>
      <c r="BX205" s="371">
        <f t="shared" si="602"/>
        <v>0</v>
      </c>
      <c r="BY205" s="371">
        <f t="shared" si="602"/>
        <v>0</v>
      </c>
      <c r="BZ205" s="371">
        <f t="shared" si="602"/>
        <v>0</v>
      </c>
      <c r="CA205" s="371">
        <f t="shared" si="602"/>
        <v>0</v>
      </c>
      <c r="CB205" s="371">
        <f t="shared" si="602"/>
        <v>0</v>
      </c>
      <c r="CC205" s="371">
        <f t="shared" si="602"/>
        <v>0</v>
      </c>
      <c r="CD205" s="371">
        <f t="shared" si="602"/>
        <v>0</v>
      </c>
      <c r="CE205" s="371">
        <f t="shared" si="602"/>
        <v>0</v>
      </c>
      <c r="CF205" s="371">
        <f t="shared" si="602"/>
        <v>0</v>
      </c>
      <c r="CG205" s="371">
        <f t="shared" si="602"/>
        <v>0</v>
      </c>
      <c r="CH205" s="371">
        <f t="shared" si="602"/>
        <v>0</v>
      </c>
      <c r="CI205" s="371">
        <f t="shared" si="602"/>
        <v>0</v>
      </c>
      <c r="CJ205" s="371">
        <f t="shared" si="602"/>
        <v>0</v>
      </c>
      <c r="CK205" s="371">
        <f t="shared" si="602"/>
        <v>0</v>
      </c>
      <c r="CL205" s="371">
        <f t="shared" si="602"/>
        <v>0</v>
      </c>
      <c r="CM205" s="371">
        <f t="shared" si="602"/>
        <v>0</v>
      </c>
      <c r="CN205" s="371">
        <f t="shared" si="602"/>
        <v>0</v>
      </c>
      <c r="CO205" s="371">
        <f t="shared" si="602"/>
        <v>0</v>
      </c>
      <c r="CP205" s="371">
        <f t="shared" si="602"/>
        <v>0</v>
      </c>
      <c r="CQ205" s="371">
        <f t="shared" si="602"/>
        <v>0</v>
      </c>
      <c r="CR205" s="371">
        <f t="shared" si="602"/>
        <v>0</v>
      </c>
      <c r="CS205" s="371">
        <f t="shared" si="602"/>
        <v>0</v>
      </c>
      <c r="CT205" s="371">
        <f t="shared" si="602"/>
        <v>0</v>
      </c>
      <c r="CU205" s="371">
        <f t="shared" si="602"/>
        <v>0</v>
      </c>
      <c r="CV205" s="371">
        <f t="shared" si="602"/>
        <v>0</v>
      </c>
      <c r="CW205" s="371">
        <f t="shared" si="602"/>
        <v>0</v>
      </c>
      <c r="CX205" s="371">
        <f t="shared" si="602"/>
        <v>0</v>
      </c>
      <c r="CY205" s="371">
        <f t="shared" si="602"/>
        <v>0</v>
      </c>
      <c r="CZ205" s="371">
        <f t="shared" si="602"/>
        <v>0</v>
      </c>
      <c r="DA205" s="371">
        <f t="shared" si="602"/>
        <v>0</v>
      </c>
      <c r="DB205" s="371">
        <f t="shared" si="602"/>
        <v>0</v>
      </c>
      <c r="DC205" s="371">
        <f t="shared" si="602"/>
        <v>0</v>
      </c>
      <c r="DD205" s="371">
        <f t="shared" si="602"/>
        <v>0</v>
      </c>
      <c r="DE205" s="371">
        <f t="shared" si="602"/>
        <v>0</v>
      </c>
      <c r="DF205" s="371">
        <f t="shared" si="602"/>
        <v>0</v>
      </c>
      <c r="DG205" s="371">
        <f t="shared" si="602"/>
        <v>0</v>
      </c>
      <c r="DH205" s="371">
        <f t="shared" si="602"/>
        <v>0</v>
      </c>
      <c r="DI205" s="371">
        <f t="shared" si="602"/>
        <v>0</v>
      </c>
      <c r="DJ205" s="371">
        <f t="shared" si="602"/>
        <v>0</v>
      </c>
      <c r="DK205" s="371"/>
      <c r="DL205" s="371"/>
      <c r="DM205" s="371"/>
    </row>
    <row r="206" spans="1:117" outlineLevel="1">
      <c r="A206" s="827"/>
      <c r="B206" s="362">
        <f t="shared" si="527"/>
        <v>0</v>
      </c>
      <c r="C206" s="362">
        <f t="shared" si="528"/>
        <v>0</v>
      </c>
      <c r="D206" s="362">
        <f t="shared" si="529"/>
        <v>0</v>
      </c>
      <c r="E206" s="369">
        <f t="shared" ref="E206:J206" si="603">E86</f>
        <v>0</v>
      </c>
      <c r="F206" s="369">
        <f t="shared" si="603"/>
        <v>0</v>
      </c>
      <c r="G206" s="369">
        <f t="shared" si="603"/>
        <v>0</v>
      </c>
      <c r="H206" s="531">
        <f t="shared" si="603"/>
        <v>0</v>
      </c>
      <c r="I206" s="531">
        <f t="shared" si="603"/>
        <v>0</v>
      </c>
      <c r="J206" s="531">
        <f t="shared" si="603"/>
        <v>0</v>
      </c>
      <c r="K206" s="532"/>
      <c r="L206" s="532"/>
      <c r="N206" s="371">
        <f t="shared" si="531"/>
        <v>0</v>
      </c>
      <c r="O206" s="371">
        <f t="shared" si="532"/>
        <v>0</v>
      </c>
      <c r="P206" s="371">
        <f t="shared" si="533"/>
        <v>0</v>
      </c>
      <c r="Q206" s="371">
        <f t="shared" si="534"/>
        <v>0</v>
      </c>
      <c r="R206" s="371">
        <f t="shared" si="535"/>
        <v>0</v>
      </c>
      <c r="S206" s="371">
        <f t="shared" si="536"/>
        <v>0</v>
      </c>
      <c r="T206" s="371">
        <f t="shared" si="537"/>
        <v>0</v>
      </c>
      <c r="U206" s="371">
        <f t="shared" si="538"/>
        <v>0</v>
      </c>
      <c r="V206" s="371">
        <f t="shared" si="539"/>
        <v>0</v>
      </c>
      <c r="W206" s="371">
        <f t="shared" si="540"/>
        <v>0</v>
      </c>
      <c r="X206" s="371">
        <f t="shared" si="541"/>
        <v>0</v>
      </c>
      <c r="Y206" s="371">
        <f t="shared" si="542"/>
        <v>0</v>
      </c>
      <c r="Z206" s="371">
        <f t="shared" si="543"/>
        <v>0</v>
      </c>
      <c r="AA206" s="371">
        <f t="shared" si="544"/>
        <v>0</v>
      </c>
      <c r="AB206" s="371">
        <f t="shared" si="545"/>
        <v>0</v>
      </c>
      <c r="AC206" s="371">
        <f t="shared" si="546"/>
        <v>0</v>
      </c>
      <c r="AD206" s="371">
        <f t="shared" si="547"/>
        <v>0</v>
      </c>
      <c r="AE206" s="371">
        <f t="shared" si="548"/>
        <v>0</v>
      </c>
      <c r="AF206" s="371">
        <f t="shared" si="549"/>
        <v>0</v>
      </c>
      <c r="AG206" s="371">
        <f t="shared" si="550"/>
        <v>0</v>
      </c>
      <c r="AH206" s="371">
        <f t="shared" si="551"/>
        <v>0</v>
      </c>
      <c r="AI206" s="371">
        <f t="shared" si="552"/>
        <v>0</v>
      </c>
      <c r="AJ206" s="371">
        <f t="shared" si="553"/>
        <v>0</v>
      </c>
      <c r="AK206" s="371">
        <f t="shared" si="554"/>
        <v>0</v>
      </c>
      <c r="AL206" s="371">
        <f t="shared" si="555"/>
        <v>0</v>
      </c>
      <c r="AM206" s="371">
        <f t="shared" si="556"/>
        <v>0</v>
      </c>
      <c r="AN206" s="371">
        <f t="shared" si="557"/>
        <v>0</v>
      </c>
      <c r="AO206" s="371">
        <f t="shared" si="558"/>
        <v>0</v>
      </c>
      <c r="AP206" s="371">
        <f t="shared" si="559"/>
        <v>0</v>
      </c>
      <c r="AQ206" s="371">
        <f t="shared" si="560"/>
        <v>0</v>
      </c>
      <c r="AR206" s="371">
        <f t="shared" si="561"/>
        <v>0</v>
      </c>
      <c r="AS206" s="371">
        <f t="shared" si="562"/>
        <v>0</v>
      </c>
      <c r="AT206" s="371">
        <f t="shared" si="563"/>
        <v>0</v>
      </c>
      <c r="AU206" s="371">
        <f t="shared" si="564"/>
        <v>0</v>
      </c>
      <c r="AV206" s="371">
        <f t="shared" si="565"/>
        <v>0</v>
      </c>
      <c r="AW206" s="371">
        <f t="shared" si="566"/>
        <v>0</v>
      </c>
      <c r="AX206" s="371">
        <f t="shared" si="567"/>
        <v>0</v>
      </c>
      <c r="AY206" s="371">
        <f t="shared" si="568"/>
        <v>0</v>
      </c>
      <c r="AZ206" s="371">
        <f t="shared" si="569"/>
        <v>0</v>
      </c>
      <c r="BA206" s="371">
        <f t="shared" si="570"/>
        <v>0</v>
      </c>
      <c r="BB206" s="371">
        <f t="shared" si="571"/>
        <v>0</v>
      </c>
      <c r="BC206" s="371">
        <f t="shared" si="572"/>
        <v>0</v>
      </c>
      <c r="BD206" s="371">
        <f t="shared" si="573"/>
        <v>0</v>
      </c>
      <c r="BE206" s="371">
        <f t="shared" si="574"/>
        <v>0</v>
      </c>
      <c r="BF206" s="371">
        <f t="shared" si="575"/>
        <v>0</v>
      </c>
      <c r="BG206" s="371">
        <f t="shared" si="576"/>
        <v>0</v>
      </c>
      <c r="BH206" s="371">
        <f t="shared" si="577"/>
        <v>0</v>
      </c>
      <c r="BI206" s="371">
        <f t="shared" si="578"/>
        <v>0</v>
      </c>
      <c r="BJ206" s="371">
        <f t="shared" si="579"/>
        <v>0</v>
      </c>
      <c r="BK206" s="371">
        <f t="shared" si="580"/>
        <v>0</v>
      </c>
      <c r="BL206" s="371">
        <f t="shared" si="581"/>
        <v>0</v>
      </c>
      <c r="BM206" s="371">
        <f t="shared" si="582"/>
        <v>0</v>
      </c>
      <c r="BN206" s="371">
        <f t="shared" si="583"/>
        <v>0</v>
      </c>
      <c r="BO206" s="371">
        <f t="shared" si="584"/>
        <v>0</v>
      </c>
      <c r="BP206" s="371">
        <f t="shared" si="585"/>
        <v>0</v>
      </c>
      <c r="BQ206" s="371">
        <f t="shared" si="586"/>
        <v>0</v>
      </c>
      <c r="BR206" s="371">
        <f t="shared" si="587"/>
        <v>0</v>
      </c>
      <c r="BS206" s="371">
        <f t="shared" si="588"/>
        <v>0</v>
      </c>
      <c r="BT206" s="371">
        <f t="shared" si="589"/>
        <v>0</v>
      </c>
      <c r="BU206" s="371">
        <f t="shared" ref="BU206:DJ206" si="604">BU86-BT86</f>
        <v>0</v>
      </c>
      <c r="BV206" s="371">
        <f t="shared" si="604"/>
        <v>0</v>
      </c>
      <c r="BW206" s="371">
        <f t="shared" si="604"/>
        <v>0</v>
      </c>
      <c r="BX206" s="371">
        <f t="shared" si="604"/>
        <v>0</v>
      </c>
      <c r="BY206" s="371">
        <f t="shared" si="604"/>
        <v>0</v>
      </c>
      <c r="BZ206" s="371">
        <f t="shared" si="604"/>
        <v>0</v>
      </c>
      <c r="CA206" s="371">
        <f t="shared" si="604"/>
        <v>0</v>
      </c>
      <c r="CB206" s="371">
        <f t="shared" si="604"/>
        <v>0</v>
      </c>
      <c r="CC206" s="371">
        <f t="shared" si="604"/>
        <v>0</v>
      </c>
      <c r="CD206" s="371">
        <f t="shared" si="604"/>
        <v>0</v>
      </c>
      <c r="CE206" s="371">
        <f t="shared" si="604"/>
        <v>0</v>
      </c>
      <c r="CF206" s="371">
        <f t="shared" si="604"/>
        <v>0</v>
      </c>
      <c r="CG206" s="371">
        <f t="shared" si="604"/>
        <v>0</v>
      </c>
      <c r="CH206" s="371">
        <f t="shared" si="604"/>
        <v>0</v>
      </c>
      <c r="CI206" s="371">
        <f t="shared" si="604"/>
        <v>0</v>
      </c>
      <c r="CJ206" s="371">
        <f t="shared" si="604"/>
        <v>0</v>
      </c>
      <c r="CK206" s="371">
        <f t="shared" si="604"/>
        <v>0</v>
      </c>
      <c r="CL206" s="371">
        <f t="shared" si="604"/>
        <v>0</v>
      </c>
      <c r="CM206" s="371">
        <f t="shared" si="604"/>
        <v>0</v>
      </c>
      <c r="CN206" s="371">
        <f t="shared" si="604"/>
        <v>0</v>
      </c>
      <c r="CO206" s="371">
        <f t="shared" si="604"/>
        <v>0</v>
      </c>
      <c r="CP206" s="371">
        <f t="shared" si="604"/>
        <v>0</v>
      </c>
      <c r="CQ206" s="371">
        <f t="shared" si="604"/>
        <v>0</v>
      </c>
      <c r="CR206" s="371">
        <f t="shared" si="604"/>
        <v>0</v>
      </c>
      <c r="CS206" s="371">
        <f t="shared" si="604"/>
        <v>0</v>
      </c>
      <c r="CT206" s="371">
        <f t="shared" si="604"/>
        <v>0</v>
      </c>
      <c r="CU206" s="371">
        <f t="shared" si="604"/>
        <v>0</v>
      </c>
      <c r="CV206" s="371">
        <f t="shared" si="604"/>
        <v>0</v>
      </c>
      <c r="CW206" s="371">
        <f t="shared" si="604"/>
        <v>0</v>
      </c>
      <c r="CX206" s="371">
        <f t="shared" si="604"/>
        <v>0</v>
      </c>
      <c r="CY206" s="371">
        <f t="shared" si="604"/>
        <v>0</v>
      </c>
      <c r="CZ206" s="371">
        <f t="shared" si="604"/>
        <v>0</v>
      </c>
      <c r="DA206" s="371">
        <f t="shared" si="604"/>
        <v>0</v>
      </c>
      <c r="DB206" s="371">
        <f t="shared" si="604"/>
        <v>0</v>
      </c>
      <c r="DC206" s="371">
        <f t="shared" si="604"/>
        <v>0</v>
      </c>
      <c r="DD206" s="371">
        <f t="shared" si="604"/>
        <v>0</v>
      </c>
      <c r="DE206" s="371">
        <f t="shared" si="604"/>
        <v>0</v>
      </c>
      <c r="DF206" s="371">
        <f t="shared" si="604"/>
        <v>0</v>
      </c>
      <c r="DG206" s="371">
        <f t="shared" si="604"/>
        <v>0</v>
      </c>
      <c r="DH206" s="371">
        <f t="shared" si="604"/>
        <v>0</v>
      </c>
      <c r="DI206" s="371">
        <f t="shared" si="604"/>
        <v>0</v>
      </c>
      <c r="DJ206" s="371">
        <f t="shared" si="604"/>
        <v>0</v>
      </c>
      <c r="DK206" s="371"/>
      <c r="DL206" s="371"/>
      <c r="DM206" s="371"/>
    </row>
    <row r="207" spans="1:117" outlineLevel="1">
      <c r="A207" s="827"/>
      <c r="B207" s="362">
        <f t="shared" si="527"/>
        <v>0</v>
      </c>
      <c r="C207" s="362">
        <f t="shared" si="528"/>
        <v>0</v>
      </c>
      <c r="D207" s="362">
        <f t="shared" si="529"/>
        <v>0</v>
      </c>
      <c r="E207" s="369">
        <f t="shared" ref="E207:J207" si="605">E87</f>
        <v>0</v>
      </c>
      <c r="F207" s="369">
        <f t="shared" si="605"/>
        <v>0</v>
      </c>
      <c r="G207" s="369">
        <f t="shared" si="605"/>
        <v>0</v>
      </c>
      <c r="H207" s="531">
        <f t="shared" si="605"/>
        <v>0</v>
      </c>
      <c r="I207" s="531">
        <f t="shared" si="605"/>
        <v>0</v>
      </c>
      <c r="J207" s="531">
        <f t="shared" si="605"/>
        <v>0</v>
      </c>
      <c r="K207" s="532"/>
      <c r="L207" s="532"/>
      <c r="N207" s="371">
        <f t="shared" si="531"/>
        <v>0</v>
      </c>
      <c r="O207" s="371">
        <f t="shared" si="532"/>
        <v>0</v>
      </c>
      <c r="P207" s="371">
        <f t="shared" si="533"/>
        <v>0</v>
      </c>
      <c r="Q207" s="371">
        <f t="shared" si="534"/>
        <v>0</v>
      </c>
      <c r="R207" s="371">
        <f t="shared" si="535"/>
        <v>0</v>
      </c>
      <c r="S207" s="371">
        <f t="shared" si="536"/>
        <v>0</v>
      </c>
      <c r="T207" s="371">
        <f t="shared" si="537"/>
        <v>0</v>
      </c>
      <c r="U207" s="371">
        <f t="shared" si="538"/>
        <v>0</v>
      </c>
      <c r="V207" s="371">
        <f t="shared" si="539"/>
        <v>0</v>
      </c>
      <c r="W207" s="371">
        <f t="shared" si="540"/>
        <v>0</v>
      </c>
      <c r="X207" s="371">
        <f t="shared" si="541"/>
        <v>0</v>
      </c>
      <c r="Y207" s="371">
        <f t="shared" si="542"/>
        <v>0</v>
      </c>
      <c r="Z207" s="371">
        <f t="shared" si="543"/>
        <v>0</v>
      </c>
      <c r="AA207" s="371">
        <f t="shared" si="544"/>
        <v>0</v>
      </c>
      <c r="AB207" s="371">
        <f t="shared" si="545"/>
        <v>0</v>
      </c>
      <c r="AC207" s="371">
        <f t="shared" si="546"/>
        <v>0</v>
      </c>
      <c r="AD207" s="371">
        <f t="shared" si="547"/>
        <v>0</v>
      </c>
      <c r="AE207" s="371">
        <f t="shared" si="548"/>
        <v>0</v>
      </c>
      <c r="AF207" s="371">
        <f t="shared" si="549"/>
        <v>0</v>
      </c>
      <c r="AG207" s="371">
        <f t="shared" si="550"/>
        <v>0</v>
      </c>
      <c r="AH207" s="371">
        <f t="shared" si="551"/>
        <v>0</v>
      </c>
      <c r="AI207" s="371">
        <f t="shared" si="552"/>
        <v>0</v>
      </c>
      <c r="AJ207" s="371">
        <f t="shared" si="553"/>
        <v>0</v>
      </c>
      <c r="AK207" s="371">
        <f t="shared" si="554"/>
        <v>0</v>
      </c>
      <c r="AL207" s="371">
        <f t="shared" si="555"/>
        <v>0</v>
      </c>
      <c r="AM207" s="371">
        <f t="shared" si="556"/>
        <v>0</v>
      </c>
      <c r="AN207" s="371">
        <f t="shared" si="557"/>
        <v>0</v>
      </c>
      <c r="AO207" s="371">
        <f t="shared" si="558"/>
        <v>0</v>
      </c>
      <c r="AP207" s="371">
        <f t="shared" si="559"/>
        <v>0</v>
      </c>
      <c r="AQ207" s="371">
        <f t="shared" si="560"/>
        <v>0</v>
      </c>
      <c r="AR207" s="371">
        <f t="shared" si="561"/>
        <v>0</v>
      </c>
      <c r="AS207" s="371">
        <f t="shared" si="562"/>
        <v>0</v>
      </c>
      <c r="AT207" s="371">
        <f t="shared" si="563"/>
        <v>0</v>
      </c>
      <c r="AU207" s="371">
        <f t="shared" si="564"/>
        <v>0</v>
      </c>
      <c r="AV207" s="371">
        <f t="shared" si="565"/>
        <v>0</v>
      </c>
      <c r="AW207" s="371">
        <f t="shared" si="566"/>
        <v>0</v>
      </c>
      <c r="AX207" s="371">
        <f t="shared" si="567"/>
        <v>0</v>
      </c>
      <c r="AY207" s="371">
        <f t="shared" si="568"/>
        <v>0</v>
      </c>
      <c r="AZ207" s="371">
        <f t="shared" si="569"/>
        <v>0</v>
      </c>
      <c r="BA207" s="371">
        <f t="shared" si="570"/>
        <v>0</v>
      </c>
      <c r="BB207" s="371">
        <f t="shared" si="571"/>
        <v>0</v>
      </c>
      <c r="BC207" s="371">
        <f t="shared" si="572"/>
        <v>0</v>
      </c>
      <c r="BD207" s="371">
        <f t="shared" si="573"/>
        <v>0</v>
      </c>
      <c r="BE207" s="371">
        <f t="shared" si="574"/>
        <v>0</v>
      </c>
      <c r="BF207" s="371">
        <f t="shared" si="575"/>
        <v>0</v>
      </c>
      <c r="BG207" s="371">
        <f t="shared" si="576"/>
        <v>0</v>
      </c>
      <c r="BH207" s="371">
        <f t="shared" si="577"/>
        <v>0</v>
      </c>
      <c r="BI207" s="371">
        <f t="shared" si="578"/>
        <v>0</v>
      </c>
      <c r="BJ207" s="371">
        <f t="shared" si="579"/>
        <v>0</v>
      </c>
      <c r="BK207" s="371">
        <f t="shared" si="580"/>
        <v>0</v>
      </c>
      <c r="BL207" s="371">
        <f t="shared" si="581"/>
        <v>0</v>
      </c>
      <c r="BM207" s="371">
        <f t="shared" si="582"/>
        <v>0</v>
      </c>
      <c r="BN207" s="371">
        <f t="shared" si="583"/>
        <v>0</v>
      </c>
      <c r="BO207" s="371">
        <f t="shared" si="584"/>
        <v>0</v>
      </c>
      <c r="BP207" s="371">
        <f t="shared" si="585"/>
        <v>0</v>
      </c>
      <c r="BQ207" s="371">
        <f t="shared" si="586"/>
        <v>0</v>
      </c>
      <c r="BR207" s="371">
        <f t="shared" si="587"/>
        <v>0</v>
      </c>
      <c r="BS207" s="371">
        <f t="shared" si="588"/>
        <v>0</v>
      </c>
      <c r="BT207" s="371">
        <f t="shared" si="589"/>
        <v>0</v>
      </c>
      <c r="BU207" s="371">
        <f t="shared" ref="BU207:DJ207" si="606">BU87-BT87</f>
        <v>0</v>
      </c>
      <c r="BV207" s="371">
        <f t="shared" si="606"/>
        <v>0</v>
      </c>
      <c r="BW207" s="371">
        <f t="shared" si="606"/>
        <v>0</v>
      </c>
      <c r="BX207" s="371">
        <f t="shared" si="606"/>
        <v>0</v>
      </c>
      <c r="BY207" s="371">
        <f t="shared" si="606"/>
        <v>0</v>
      </c>
      <c r="BZ207" s="371">
        <f t="shared" si="606"/>
        <v>0</v>
      </c>
      <c r="CA207" s="371">
        <f t="shared" si="606"/>
        <v>0</v>
      </c>
      <c r="CB207" s="371">
        <f t="shared" si="606"/>
        <v>0</v>
      </c>
      <c r="CC207" s="371">
        <f t="shared" si="606"/>
        <v>0</v>
      </c>
      <c r="CD207" s="371">
        <f t="shared" si="606"/>
        <v>0</v>
      </c>
      <c r="CE207" s="371">
        <f t="shared" si="606"/>
        <v>0</v>
      </c>
      <c r="CF207" s="371">
        <f t="shared" si="606"/>
        <v>0</v>
      </c>
      <c r="CG207" s="371">
        <f t="shared" si="606"/>
        <v>0</v>
      </c>
      <c r="CH207" s="371">
        <f t="shared" si="606"/>
        <v>0</v>
      </c>
      <c r="CI207" s="371">
        <f t="shared" si="606"/>
        <v>0</v>
      </c>
      <c r="CJ207" s="371">
        <f t="shared" si="606"/>
        <v>0</v>
      </c>
      <c r="CK207" s="371">
        <f t="shared" si="606"/>
        <v>0</v>
      </c>
      <c r="CL207" s="371">
        <f t="shared" si="606"/>
        <v>0</v>
      </c>
      <c r="CM207" s="371">
        <f t="shared" si="606"/>
        <v>0</v>
      </c>
      <c r="CN207" s="371">
        <f t="shared" si="606"/>
        <v>0</v>
      </c>
      <c r="CO207" s="371">
        <f t="shared" si="606"/>
        <v>0</v>
      </c>
      <c r="CP207" s="371">
        <f t="shared" si="606"/>
        <v>0</v>
      </c>
      <c r="CQ207" s="371">
        <f t="shared" si="606"/>
        <v>0</v>
      </c>
      <c r="CR207" s="371">
        <f t="shared" si="606"/>
        <v>0</v>
      </c>
      <c r="CS207" s="371">
        <f t="shared" si="606"/>
        <v>0</v>
      </c>
      <c r="CT207" s="371">
        <f t="shared" si="606"/>
        <v>0</v>
      </c>
      <c r="CU207" s="371">
        <f t="shared" si="606"/>
        <v>0</v>
      </c>
      <c r="CV207" s="371">
        <f t="shared" si="606"/>
        <v>0</v>
      </c>
      <c r="CW207" s="371">
        <f t="shared" si="606"/>
        <v>0</v>
      </c>
      <c r="CX207" s="371">
        <f t="shared" si="606"/>
        <v>0</v>
      </c>
      <c r="CY207" s="371">
        <f t="shared" si="606"/>
        <v>0</v>
      </c>
      <c r="CZ207" s="371">
        <f t="shared" si="606"/>
        <v>0</v>
      </c>
      <c r="DA207" s="371">
        <f t="shared" si="606"/>
        <v>0</v>
      </c>
      <c r="DB207" s="371">
        <f t="shared" si="606"/>
        <v>0</v>
      </c>
      <c r="DC207" s="371">
        <f t="shared" si="606"/>
        <v>0</v>
      </c>
      <c r="DD207" s="371">
        <f t="shared" si="606"/>
        <v>0</v>
      </c>
      <c r="DE207" s="371">
        <f t="shared" si="606"/>
        <v>0</v>
      </c>
      <c r="DF207" s="371">
        <f t="shared" si="606"/>
        <v>0</v>
      </c>
      <c r="DG207" s="371">
        <f t="shared" si="606"/>
        <v>0</v>
      </c>
      <c r="DH207" s="371">
        <f t="shared" si="606"/>
        <v>0</v>
      </c>
      <c r="DI207" s="371">
        <f t="shared" si="606"/>
        <v>0</v>
      </c>
      <c r="DJ207" s="371">
        <f t="shared" si="606"/>
        <v>0</v>
      </c>
      <c r="DK207" s="371"/>
      <c r="DL207" s="371"/>
      <c r="DM207" s="371"/>
    </row>
    <row r="208" spans="1:117" outlineLevel="1">
      <c r="A208" s="827"/>
      <c r="B208" s="362">
        <f t="shared" si="527"/>
        <v>0</v>
      </c>
      <c r="C208" s="362">
        <f t="shared" si="528"/>
        <v>0</v>
      </c>
      <c r="D208" s="362">
        <f t="shared" si="529"/>
        <v>0</v>
      </c>
      <c r="E208" s="369">
        <f t="shared" ref="E208:J208" si="607">E88</f>
        <v>0</v>
      </c>
      <c r="F208" s="369">
        <f t="shared" si="607"/>
        <v>0</v>
      </c>
      <c r="G208" s="369">
        <f t="shared" si="607"/>
        <v>0</v>
      </c>
      <c r="H208" s="531">
        <f t="shared" si="607"/>
        <v>0</v>
      </c>
      <c r="I208" s="531">
        <f t="shared" si="607"/>
        <v>0</v>
      </c>
      <c r="J208" s="531">
        <f t="shared" si="607"/>
        <v>0</v>
      </c>
      <c r="K208" s="532"/>
      <c r="L208" s="532"/>
      <c r="N208" s="371">
        <f t="shared" si="531"/>
        <v>0</v>
      </c>
      <c r="O208" s="371">
        <f t="shared" si="532"/>
        <v>0</v>
      </c>
      <c r="P208" s="371">
        <f t="shared" si="533"/>
        <v>0</v>
      </c>
      <c r="Q208" s="371">
        <f t="shared" si="534"/>
        <v>0</v>
      </c>
      <c r="R208" s="371">
        <f t="shared" si="535"/>
        <v>0</v>
      </c>
      <c r="S208" s="371">
        <f t="shared" si="536"/>
        <v>0</v>
      </c>
      <c r="T208" s="371">
        <f t="shared" si="537"/>
        <v>0</v>
      </c>
      <c r="U208" s="371">
        <f t="shared" si="538"/>
        <v>0</v>
      </c>
      <c r="V208" s="371">
        <f t="shared" si="539"/>
        <v>0</v>
      </c>
      <c r="W208" s="371">
        <f t="shared" si="540"/>
        <v>0</v>
      </c>
      <c r="X208" s="371">
        <f t="shared" si="541"/>
        <v>0</v>
      </c>
      <c r="Y208" s="371">
        <f t="shared" si="542"/>
        <v>0</v>
      </c>
      <c r="Z208" s="371">
        <f t="shared" si="543"/>
        <v>0</v>
      </c>
      <c r="AA208" s="371">
        <f t="shared" si="544"/>
        <v>0</v>
      </c>
      <c r="AB208" s="371">
        <f t="shared" si="545"/>
        <v>0</v>
      </c>
      <c r="AC208" s="371">
        <f t="shared" si="546"/>
        <v>0</v>
      </c>
      <c r="AD208" s="371">
        <f t="shared" si="547"/>
        <v>0</v>
      </c>
      <c r="AE208" s="371">
        <f t="shared" si="548"/>
        <v>0</v>
      </c>
      <c r="AF208" s="371">
        <f t="shared" si="549"/>
        <v>0</v>
      </c>
      <c r="AG208" s="371">
        <f t="shared" si="550"/>
        <v>0</v>
      </c>
      <c r="AH208" s="371">
        <f t="shared" si="551"/>
        <v>0</v>
      </c>
      <c r="AI208" s="371">
        <f t="shared" si="552"/>
        <v>0</v>
      </c>
      <c r="AJ208" s="371">
        <f t="shared" si="553"/>
        <v>0</v>
      </c>
      <c r="AK208" s="371">
        <f t="shared" si="554"/>
        <v>0</v>
      </c>
      <c r="AL208" s="371">
        <f t="shared" si="555"/>
        <v>0</v>
      </c>
      <c r="AM208" s="371">
        <f t="shared" si="556"/>
        <v>0</v>
      </c>
      <c r="AN208" s="371">
        <f t="shared" si="557"/>
        <v>0</v>
      </c>
      <c r="AO208" s="371">
        <f t="shared" si="558"/>
        <v>0</v>
      </c>
      <c r="AP208" s="371">
        <f t="shared" si="559"/>
        <v>0</v>
      </c>
      <c r="AQ208" s="371">
        <f t="shared" si="560"/>
        <v>0</v>
      </c>
      <c r="AR208" s="371">
        <f t="shared" si="561"/>
        <v>0</v>
      </c>
      <c r="AS208" s="371">
        <f t="shared" si="562"/>
        <v>0</v>
      </c>
      <c r="AT208" s="371">
        <f t="shared" si="563"/>
        <v>0</v>
      </c>
      <c r="AU208" s="371">
        <f t="shared" si="564"/>
        <v>0</v>
      </c>
      <c r="AV208" s="371">
        <f t="shared" si="565"/>
        <v>0</v>
      </c>
      <c r="AW208" s="371">
        <f t="shared" si="566"/>
        <v>0</v>
      </c>
      <c r="AX208" s="371">
        <f t="shared" si="567"/>
        <v>0</v>
      </c>
      <c r="AY208" s="371">
        <f t="shared" si="568"/>
        <v>0</v>
      </c>
      <c r="AZ208" s="371">
        <f t="shared" si="569"/>
        <v>0</v>
      </c>
      <c r="BA208" s="371">
        <f t="shared" si="570"/>
        <v>0</v>
      </c>
      <c r="BB208" s="371">
        <f t="shared" si="571"/>
        <v>0</v>
      </c>
      <c r="BC208" s="371">
        <f t="shared" si="572"/>
        <v>0</v>
      </c>
      <c r="BD208" s="371">
        <f t="shared" si="573"/>
        <v>0</v>
      </c>
      <c r="BE208" s="371">
        <f t="shared" si="574"/>
        <v>0</v>
      </c>
      <c r="BF208" s="371">
        <f t="shared" si="575"/>
        <v>0</v>
      </c>
      <c r="BG208" s="371">
        <f t="shared" si="576"/>
        <v>0</v>
      </c>
      <c r="BH208" s="371">
        <f t="shared" si="577"/>
        <v>0</v>
      </c>
      <c r="BI208" s="371">
        <f t="shared" si="578"/>
        <v>0</v>
      </c>
      <c r="BJ208" s="371">
        <f t="shared" si="579"/>
        <v>0</v>
      </c>
      <c r="BK208" s="371">
        <f t="shared" si="580"/>
        <v>0</v>
      </c>
      <c r="BL208" s="371">
        <f t="shared" si="581"/>
        <v>0</v>
      </c>
      <c r="BM208" s="371">
        <f t="shared" si="582"/>
        <v>0</v>
      </c>
      <c r="BN208" s="371">
        <f t="shared" si="583"/>
        <v>0</v>
      </c>
      <c r="BO208" s="371">
        <f t="shared" si="584"/>
        <v>0</v>
      </c>
      <c r="BP208" s="371">
        <f t="shared" si="585"/>
        <v>0</v>
      </c>
      <c r="BQ208" s="371">
        <f t="shared" si="586"/>
        <v>0</v>
      </c>
      <c r="BR208" s="371">
        <f t="shared" si="587"/>
        <v>0</v>
      </c>
      <c r="BS208" s="371">
        <f t="shared" si="588"/>
        <v>0</v>
      </c>
      <c r="BT208" s="371">
        <f t="shared" si="589"/>
        <v>0</v>
      </c>
      <c r="BU208" s="371">
        <f t="shared" ref="BU208:DJ208" si="608">BU88-BT88</f>
        <v>0</v>
      </c>
      <c r="BV208" s="371">
        <f t="shared" si="608"/>
        <v>0</v>
      </c>
      <c r="BW208" s="371">
        <f t="shared" si="608"/>
        <v>0</v>
      </c>
      <c r="BX208" s="371">
        <f t="shared" si="608"/>
        <v>0</v>
      </c>
      <c r="BY208" s="371">
        <f t="shared" si="608"/>
        <v>0</v>
      </c>
      <c r="BZ208" s="371">
        <f t="shared" si="608"/>
        <v>0</v>
      </c>
      <c r="CA208" s="371">
        <f t="shared" si="608"/>
        <v>0</v>
      </c>
      <c r="CB208" s="371">
        <f t="shared" si="608"/>
        <v>0</v>
      </c>
      <c r="CC208" s="371">
        <f t="shared" si="608"/>
        <v>0</v>
      </c>
      <c r="CD208" s="371">
        <f t="shared" si="608"/>
        <v>0</v>
      </c>
      <c r="CE208" s="371">
        <f t="shared" si="608"/>
        <v>0</v>
      </c>
      <c r="CF208" s="371">
        <f t="shared" si="608"/>
        <v>0</v>
      </c>
      <c r="CG208" s="371">
        <f t="shared" si="608"/>
        <v>0</v>
      </c>
      <c r="CH208" s="371">
        <f t="shared" si="608"/>
        <v>0</v>
      </c>
      <c r="CI208" s="371">
        <f t="shared" si="608"/>
        <v>0</v>
      </c>
      <c r="CJ208" s="371">
        <f t="shared" si="608"/>
        <v>0</v>
      </c>
      <c r="CK208" s="371">
        <f t="shared" si="608"/>
        <v>0</v>
      </c>
      <c r="CL208" s="371">
        <f t="shared" si="608"/>
        <v>0</v>
      </c>
      <c r="CM208" s="371">
        <f t="shared" si="608"/>
        <v>0</v>
      </c>
      <c r="CN208" s="371">
        <f t="shared" si="608"/>
        <v>0</v>
      </c>
      <c r="CO208" s="371">
        <f t="shared" si="608"/>
        <v>0</v>
      </c>
      <c r="CP208" s="371">
        <f t="shared" si="608"/>
        <v>0</v>
      </c>
      <c r="CQ208" s="371">
        <f t="shared" si="608"/>
        <v>0</v>
      </c>
      <c r="CR208" s="371">
        <f t="shared" si="608"/>
        <v>0</v>
      </c>
      <c r="CS208" s="371">
        <f t="shared" si="608"/>
        <v>0</v>
      </c>
      <c r="CT208" s="371">
        <f t="shared" si="608"/>
        <v>0</v>
      </c>
      <c r="CU208" s="371">
        <f t="shared" si="608"/>
        <v>0</v>
      </c>
      <c r="CV208" s="371">
        <f t="shared" si="608"/>
        <v>0</v>
      </c>
      <c r="CW208" s="371">
        <f t="shared" si="608"/>
        <v>0</v>
      </c>
      <c r="CX208" s="371">
        <f t="shared" si="608"/>
        <v>0</v>
      </c>
      <c r="CY208" s="371">
        <f t="shared" si="608"/>
        <v>0</v>
      </c>
      <c r="CZ208" s="371">
        <f t="shared" si="608"/>
        <v>0</v>
      </c>
      <c r="DA208" s="371">
        <f t="shared" si="608"/>
        <v>0</v>
      </c>
      <c r="DB208" s="371">
        <f t="shared" si="608"/>
        <v>0</v>
      </c>
      <c r="DC208" s="371">
        <f t="shared" si="608"/>
        <v>0</v>
      </c>
      <c r="DD208" s="371">
        <f t="shared" si="608"/>
        <v>0</v>
      </c>
      <c r="DE208" s="371">
        <f t="shared" si="608"/>
        <v>0</v>
      </c>
      <c r="DF208" s="371">
        <f t="shared" si="608"/>
        <v>0</v>
      </c>
      <c r="DG208" s="371">
        <f t="shared" si="608"/>
        <v>0</v>
      </c>
      <c r="DH208" s="371">
        <f t="shared" si="608"/>
        <v>0</v>
      </c>
      <c r="DI208" s="371">
        <f t="shared" si="608"/>
        <v>0</v>
      </c>
      <c r="DJ208" s="371">
        <f t="shared" si="608"/>
        <v>0</v>
      </c>
      <c r="DK208" s="371"/>
      <c r="DL208" s="371"/>
      <c r="DM208" s="371"/>
    </row>
    <row r="209" spans="1:117" outlineLevel="1">
      <c r="A209" s="827"/>
      <c r="B209" s="362">
        <f t="shared" si="527"/>
        <v>0</v>
      </c>
      <c r="C209" s="362">
        <f t="shared" si="528"/>
        <v>0</v>
      </c>
      <c r="D209" s="362">
        <f t="shared" si="529"/>
        <v>0</v>
      </c>
      <c r="E209" s="369">
        <f t="shared" ref="E209:J209" si="609">E89</f>
        <v>0</v>
      </c>
      <c r="F209" s="369">
        <f t="shared" si="609"/>
        <v>0</v>
      </c>
      <c r="G209" s="369">
        <f t="shared" si="609"/>
        <v>0</v>
      </c>
      <c r="H209" s="531">
        <f t="shared" si="609"/>
        <v>0</v>
      </c>
      <c r="I209" s="531">
        <f t="shared" si="609"/>
        <v>0</v>
      </c>
      <c r="J209" s="531">
        <f t="shared" si="609"/>
        <v>0</v>
      </c>
      <c r="K209" s="532"/>
      <c r="L209" s="532"/>
      <c r="N209" s="371">
        <f t="shared" si="531"/>
        <v>0</v>
      </c>
      <c r="O209" s="371">
        <f t="shared" si="532"/>
        <v>0</v>
      </c>
      <c r="P209" s="371">
        <f t="shared" si="533"/>
        <v>0</v>
      </c>
      <c r="Q209" s="371">
        <f t="shared" si="534"/>
        <v>0</v>
      </c>
      <c r="R209" s="371">
        <f t="shared" si="535"/>
        <v>0</v>
      </c>
      <c r="S209" s="371">
        <f t="shared" si="536"/>
        <v>0</v>
      </c>
      <c r="T209" s="371">
        <f t="shared" si="537"/>
        <v>0</v>
      </c>
      <c r="U209" s="371">
        <f t="shared" si="538"/>
        <v>0</v>
      </c>
      <c r="V209" s="371">
        <f t="shared" si="539"/>
        <v>0</v>
      </c>
      <c r="W209" s="371">
        <f t="shared" si="540"/>
        <v>0</v>
      </c>
      <c r="X209" s="371">
        <f t="shared" si="541"/>
        <v>0</v>
      </c>
      <c r="Y209" s="371">
        <f t="shared" si="542"/>
        <v>0</v>
      </c>
      <c r="Z209" s="371">
        <f t="shared" si="543"/>
        <v>0</v>
      </c>
      <c r="AA209" s="371">
        <f t="shared" si="544"/>
        <v>0</v>
      </c>
      <c r="AB209" s="371">
        <f t="shared" si="545"/>
        <v>0</v>
      </c>
      <c r="AC209" s="371">
        <f t="shared" si="546"/>
        <v>0</v>
      </c>
      <c r="AD209" s="371">
        <f t="shared" si="547"/>
        <v>0</v>
      </c>
      <c r="AE209" s="371">
        <f t="shared" si="548"/>
        <v>0</v>
      </c>
      <c r="AF209" s="371">
        <f t="shared" si="549"/>
        <v>0</v>
      </c>
      <c r="AG209" s="371">
        <f t="shared" si="550"/>
        <v>0</v>
      </c>
      <c r="AH209" s="371">
        <f t="shared" si="551"/>
        <v>0</v>
      </c>
      <c r="AI209" s="371">
        <f t="shared" si="552"/>
        <v>0</v>
      </c>
      <c r="AJ209" s="371">
        <f t="shared" si="553"/>
        <v>0</v>
      </c>
      <c r="AK209" s="371">
        <f t="shared" si="554"/>
        <v>0</v>
      </c>
      <c r="AL209" s="371">
        <f t="shared" si="555"/>
        <v>0</v>
      </c>
      <c r="AM209" s="371">
        <f t="shared" si="556"/>
        <v>0</v>
      </c>
      <c r="AN209" s="371">
        <f t="shared" si="557"/>
        <v>0</v>
      </c>
      <c r="AO209" s="371">
        <f t="shared" si="558"/>
        <v>0</v>
      </c>
      <c r="AP209" s="371">
        <f t="shared" si="559"/>
        <v>0</v>
      </c>
      <c r="AQ209" s="371">
        <f t="shared" si="560"/>
        <v>0</v>
      </c>
      <c r="AR209" s="371">
        <f t="shared" si="561"/>
        <v>0</v>
      </c>
      <c r="AS209" s="371">
        <f t="shared" si="562"/>
        <v>0</v>
      </c>
      <c r="AT209" s="371">
        <f t="shared" si="563"/>
        <v>0</v>
      </c>
      <c r="AU209" s="371">
        <f t="shared" si="564"/>
        <v>0</v>
      </c>
      <c r="AV209" s="371">
        <f t="shared" si="565"/>
        <v>0</v>
      </c>
      <c r="AW209" s="371">
        <f t="shared" si="566"/>
        <v>0</v>
      </c>
      <c r="AX209" s="371">
        <f t="shared" si="567"/>
        <v>0</v>
      </c>
      <c r="AY209" s="371">
        <f t="shared" si="568"/>
        <v>0</v>
      </c>
      <c r="AZ209" s="371">
        <f t="shared" si="569"/>
        <v>0</v>
      </c>
      <c r="BA209" s="371">
        <f t="shared" si="570"/>
        <v>0</v>
      </c>
      <c r="BB209" s="371">
        <f t="shared" si="571"/>
        <v>0</v>
      </c>
      <c r="BC209" s="371">
        <f t="shared" si="572"/>
        <v>0</v>
      </c>
      <c r="BD209" s="371">
        <f t="shared" si="573"/>
        <v>0</v>
      </c>
      <c r="BE209" s="371">
        <f t="shared" si="574"/>
        <v>0</v>
      </c>
      <c r="BF209" s="371">
        <f t="shared" si="575"/>
        <v>0</v>
      </c>
      <c r="BG209" s="371">
        <f t="shared" si="576"/>
        <v>0</v>
      </c>
      <c r="BH209" s="371">
        <f t="shared" si="577"/>
        <v>0</v>
      </c>
      <c r="BI209" s="371">
        <f t="shared" si="578"/>
        <v>0</v>
      </c>
      <c r="BJ209" s="371">
        <f t="shared" si="579"/>
        <v>0</v>
      </c>
      <c r="BK209" s="371">
        <f t="shared" si="580"/>
        <v>0</v>
      </c>
      <c r="BL209" s="371">
        <f t="shared" si="581"/>
        <v>0</v>
      </c>
      <c r="BM209" s="371">
        <f t="shared" si="582"/>
        <v>0</v>
      </c>
      <c r="BN209" s="371">
        <f t="shared" si="583"/>
        <v>0</v>
      </c>
      <c r="BO209" s="371">
        <f t="shared" si="584"/>
        <v>0</v>
      </c>
      <c r="BP209" s="371">
        <f t="shared" si="585"/>
        <v>0</v>
      </c>
      <c r="BQ209" s="371">
        <f t="shared" si="586"/>
        <v>0</v>
      </c>
      <c r="BR209" s="371">
        <f t="shared" si="587"/>
        <v>0</v>
      </c>
      <c r="BS209" s="371">
        <f t="shared" si="588"/>
        <v>0</v>
      </c>
      <c r="BT209" s="371">
        <f t="shared" si="589"/>
        <v>0</v>
      </c>
      <c r="BU209" s="371">
        <f t="shared" ref="BU209:DJ209" si="610">BU89-BT89</f>
        <v>0</v>
      </c>
      <c r="BV209" s="371">
        <f t="shared" si="610"/>
        <v>0</v>
      </c>
      <c r="BW209" s="371">
        <f t="shared" si="610"/>
        <v>0</v>
      </c>
      <c r="BX209" s="371">
        <f t="shared" si="610"/>
        <v>0</v>
      </c>
      <c r="BY209" s="371">
        <f t="shared" si="610"/>
        <v>0</v>
      </c>
      <c r="BZ209" s="371">
        <f t="shared" si="610"/>
        <v>0</v>
      </c>
      <c r="CA209" s="371">
        <f t="shared" si="610"/>
        <v>0</v>
      </c>
      <c r="CB209" s="371">
        <f t="shared" si="610"/>
        <v>0</v>
      </c>
      <c r="CC209" s="371">
        <f t="shared" si="610"/>
        <v>0</v>
      </c>
      <c r="CD209" s="371">
        <f t="shared" si="610"/>
        <v>0</v>
      </c>
      <c r="CE209" s="371">
        <f t="shared" si="610"/>
        <v>0</v>
      </c>
      <c r="CF209" s="371">
        <f t="shared" si="610"/>
        <v>0</v>
      </c>
      <c r="CG209" s="371">
        <f t="shared" si="610"/>
        <v>0</v>
      </c>
      <c r="CH209" s="371">
        <f t="shared" si="610"/>
        <v>0</v>
      </c>
      <c r="CI209" s="371">
        <f t="shared" si="610"/>
        <v>0</v>
      </c>
      <c r="CJ209" s="371">
        <f t="shared" si="610"/>
        <v>0</v>
      </c>
      <c r="CK209" s="371">
        <f t="shared" si="610"/>
        <v>0</v>
      </c>
      <c r="CL209" s="371">
        <f t="shared" si="610"/>
        <v>0</v>
      </c>
      <c r="CM209" s="371">
        <f t="shared" si="610"/>
        <v>0</v>
      </c>
      <c r="CN209" s="371">
        <f t="shared" si="610"/>
        <v>0</v>
      </c>
      <c r="CO209" s="371">
        <f t="shared" si="610"/>
        <v>0</v>
      </c>
      <c r="CP209" s="371">
        <f t="shared" si="610"/>
        <v>0</v>
      </c>
      <c r="CQ209" s="371">
        <f t="shared" si="610"/>
        <v>0</v>
      </c>
      <c r="CR209" s="371">
        <f t="shared" si="610"/>
        <v>0</v>
      </c>
      <c r="CS209" s="371">
        <f t="shared" si="610"/>
        <v>0</v>
      </c>
      <c r="CT209" s="371">
        <f t="shared" si="610"/>
        <v>0</v>
      </c>
      <c r="CU209" s="371">
        <f t="shared" si="610"/>
        <v>0</v>
      </c>
      <c r="CV209" s="371">
        <f t="shared" si="610"/>
        <v>0</v>
      </c>
      <c r="CW209" s="371">
        <f t="shared" si="610"/>
        <v>0</v>
      </c>
      <c r="CX209" s="371">
        <f t="shared" si="610"/>
        <v>0</v>
      </c>
      <c r="CY209" s="371">
        <f t="shared" si="610"/>
        <v>0</v>
      </c>
      <c r="CZ209" s="371">
        <f t="shared" si="610"/>
        <v>0</v>
      </c>
      <c r="DA209" s="371">
        <f t="shared" si="610"/>
        <v>0</v>
      </c>
      <c r="DB209" s="371">
        <f t="shared" si="610"/>
        <v>0</v>
      </c>
      <c r="DC209" s="371">
        <f t="shared" si="610"/>
        <v>0</v>
      </c>
      <c r="DD209" s="371">
        <f t="shared" si="610"/>
        <v>0</v>
      </c>
      <c r="DE209" s="371">
        <f t="shared" si="610"/>
        <v>0</v>
      </c>
      <c r="DF209" s="371">
        <f t="shared" si="610"/>
        <v>0</v>
      </c>
      <c r="DG209" s="371">
        <f t="shared" si="610"/>
        <v>0</v>
      </c>
      <c r="DH209" s="371">
        <f t="shared" si="610"/>
        <v>0</v>
      </c>
      <c r="DI209" s="371">
        <f t="shared" si="610"/>
        <v>0</v>
      </c>
      <c r="DJ209" s="371">
        <f t="shared" si="610"/>
        <v>0</v>
      </c>
      <c r="DK209" s="371"/>
      <c r="DL209" s="371"/>
      <c r="DM209" s="371"/>
    </row>
    <row r="210" spans="1:117" outlineLevel="1">
      <c r="A210" s="827"/>
      <c r="B210" s="362">
        <f t="shared" si="527"/>
        <v>0</v>
      </c>
      <c r="C210" s="362">
        <f t="shared" si="528"/>
        <v>0</v>
      </c>
      <c r="D210" s="362">
        <f t="shared" si="529"/>
        <v>0</v>
      </c>
      <c r="E210" s="369">
        <f t="shared" ref="E210:J210" si="611">E90</f>
        <v>0</v>
      </c>
      <c r="F210" s="369">
        <f t="shared" si="611"/>
        <v>0</v>
      </c>
      <c r="G210" s="369">
        <f t="shared" si="611"/>
        <v>0</v>
      </c>
      <c r="H210" s="531">
        <f t="shared" si="611"/>
        <v>0</v>
      </c>
      <c r="I210" s="531">
        <f t="shared" si="611"/>
        <v>0</v>
      </c>
      <c r="J210" s="531">
        <f t="shared" si="611"/>
        <v>0</v>
      </c>
      <c r="K210" s="532"/>
      <c r="L210" s="532"/>
      <c r="N210" s="371">
        <f t="shared" si="531"/>
        <v>0</v>
      </c>
      <c r="O210" s="371">
        <f t="shared" si="532"/>
        <v>0</v>
      </c>
      <c r="P210" s="371">
        <f t="shared" si="533"/>
        <v>0</v>
      </c>
      <c r="Q210" s="371">
        <f t="shared" si="534"/>
        <v>0</v>
      </c>
      <c r="R210" s="371">
        <f t="shared" si="535"/>
        <v>0</v>
      </c>
      <c r="S210" s="371">
        <f t="shared" si="536"/>
        <v>0</v>
      </c>
      <c r="T210" s="371">
        <f t="shared" si="537"/>
        <v>0</v>
      </c>
      <c r="U210" s="371">
        <f t="shared" si="538"/>
        <v>0</v>
      </c>
      <c r="V210" s="371">
        <f t="shared" si="539"/>
        <v>0</v>
      </c>
      <c r="W210" s="371">
        <f t="shared" si="540"/>
        <v>0</v>
      </c>
      <c r="X210" s="371">
        <f t="shared" si="541"/>
        <v>0</v>
      </c>
      <c r="Y210" s="371">
        <f t="shared" si="542"/>
        <v>0</v>
      </c>
      <c r="Z210" s="371">
        <f t="shared" si="543"/>
        <v>0</v>
      </c>
      <c r="AA210" s="371">
        <f t="shared" si="544"/>
        <v>0</v>
      </c>
      <c r="AB210" s="371">
        <f t="shared" si="545"/>
        <v>0</v>
      </c>
      <c r="AC210" s="371">
        <f t="shared" si="546"/>
        <v>0</v>
      </c>
      <c r="AD210" s="371">
        <f t="shared" si="547"/>
        <v>0</v>
      </c>
      <c r="AE210" s="371">
        <f t="shared" si="548"/>
        <v>0</v>
      </c>
      <c r="AF210" s="371">
        <f t="shared" si="549"/>
        <v>0</v>
      </c>
      <c r="AG210" s="371">
        <f t="shared" si="550"/>
        <v>0</v>
      </c>
      <c r="AH210" s="371">
        <f t="shared" si="551"/>
        <v>0</v>
      </c>
      <c r="AI210" s="371">
        <f t="shared" si="552"/>
        <v>0</v>
      </c>
      <c r="AJ210" s="371">
        <f t="shared" si="553"/>
        <v>0</v>
      </c>
      <c r="AK210" s="371">
        <f t="shared" si="554"/>
        <v>0</v>
      </c>
      <c r="AL210" s="371">
        <f t="shared" si="555"/>
        <v>0</v>
      </c>
      <c r="AM210" s="371">
        <f t="shared" si="556"/>
        <v>0</v>
      </c>
      <c r="AN210" s="371">
        <f t="shared" si="557"/>
        <v>0</v>
      </c>
      <c r="AO210" s="371">
        <f t="shared" si="558"/>
        <v>0</v>
      </c>
      <c r="AP210" s="371">
        <f t="shared" si="559"/>
        <v>0</v>
      </c>
      <c r="AQ210" s="371">
        <f t="shared" si="560"/>
        <v>0</v>
      </c>
      <c r="AR210" s="371">
        <f t="shared" si="561"/>
        <v>0</v>
      </c>
      <c r="AS210" s="371">
        <f t="shared" si="562"/>
        <v>0</v>
      </c>
      <c r="AT210" s="371">
        <f t="shared" si="563"/>
        <v>0</v>
      </c>
      <c r="AU210" s="371">
        <f t="shared" si="564"/>
        <v>0</v>
      </c>
      <c r="AV210" s="371">
        <f t="shared" si="565"/>
        <v>0</v>
      </c>
      <c r="AW210" s="371">
        <f t="shared" si="566"/>
        <v>0</v>
      </c>
      <c r="AX210" s="371">
        <f t="shared" si="567"/>
        <v>0</v>
      </c>
      <c r="AY210" s="371">
        <f t="shared" si="568"/>
        <v>0</v>
      </c>
      <c r="AZ210" s="371">
        <f t="shared" si="569"/>
        <v>0</v>
      </c>
      <c r="BA210" s="371">
        <f t="shared" si="570"/>
        <v>0</v>
      </c>
      <c r="BB210" s="371">
        <f t="shared" si="571"/>
        <v>0</v>
      </c>
      <c r="BC210" s="371">
        <f t="shared" si="572"/>
        <v>0</v>
      </c>
      <c r="BD210" s="371">
        <f t="shared" si="573"/>
        <v>0</v>
      </c>
      <c r="BE210" s="371">
        <f t="shared" si="574"/>
        <v>0</v>
      </c>
      <c r="BF210" s="371">
        <f t="shared" si="575"/>
        <v>0</v>
      </c>
      <c r="BG210" s="371">
        <f t="shared" si="576"/>
        <v>0</v>
      </c>
      <c r="BH210" s="371">
        <f t="shared" si="577"/>
        <v>0</v>
      </c>
      <c r="BI210" s="371">
        <f t="shared" si="578"/>
        <v>0</v>
      </c>
      <c r="BJ210" s="371">
        <f t="shared" si="579"/>
        <v>0</v>
      </c>
      <c r="BK210" s="371">
        <f t="shared" si="580"/>
        <v>0</v>
      </c>
      <c r="BL210" s="371">
        <f t="shared" si="581"/>
        <v>0</v>
      </c>
      <c r="BM210" s="371">
        <f t="shared" si="582"/>
        <v>0</v>
      </c>
      <c r="BN210" s="371">
        <f t="shared" si="583"/>
        <v>0</v>
      </c>
      <c r="BO210" s="371">
        <f t="shared" si="584"/>
        <v>0</v>
      </c>
      <c r="BP210" s="371">
        <f t="shared" si="585"/>
        <v>0</v>
      </c>
      <c r="BQ210" s="371">
        <f t="shared" si="586"/>
        <v>0</v>
      </c>
      <c r="BR210" s="371">
        <f t="shared" si="587"/>
        <v>0</v>
      </c>
      <c r="BS210" s="371">
        <f t="shared" si="588"/>
        <v>0</v>
      </c>
      <c r="BT210" s="371">
        <f t="shared" si="589"/>
        <v>0</v>
      </c>
      <c r="BU210" s="371">
        <f t="shared" ref="BU210:DJ210" si="612">BU90-BT90</f>
        <v>0</v>
      </c>
      <c r="BV210" s="371">
        <f t="shared" si="612"/>
        <v>0</v>
      </c>
      <c r="BW210" s="371">
        <f t="shared" si="612"/>
        <v>0</v>
      </c>
      <c r="BX210" s="371">
        <f t="shared" si="612"/>
        <v>0</v>
      </c>
      <c r="BY210" s="371">
        <f t="shared" si="612"/>
        <v>0</v>
      </c>
      <c r="BZ210" s="371">
        <f t="shared" si="612"/>
        <v>0</v>
      </c>
      <c r="CA210" s="371">
        <f t="shared" si="612"/>
        <v>0</v>
      </c>
      <c r="CB210" s="371">
        <f t="shared" si="612"/>
        <v>0</v>
      </c>
      <c r="CC210" s="371">
        <f t="shared" si="612"/>
        <v>0</v>
      </c>
      <c r="CD210" s="371">
        <f t="shared" si="612"/>
        <v>0</v>
      </c>
      <c r="CE210" s="371">
        <f t="shared" si="612"/>
        <v>0</v>
      </c>
      <c r="CF210" s="371">
        <f t="shared" si="612"/>
        <v>0</v>
      </c>
      <c r="CG210" s="371">
        <f t="shared" si="612"/>
        <v>0</v>
      </c>
      <c r="CH210" s="371">
        <f t="shared" si="612"/>
        <v>0</v>
      </c>
      <c r="CI210" s="371">
        <f t="shared" si="612"/>
        <v>0</v>
      </c>
      <c r="CJ210" s="371">
        <f t="shared" si="612"/>
        <v>0</v>
      </c>
      <c r="CK210" s="371">
        <f t="shared" si="612"/>
        <v>0</v>
      </c>
      <c r="CL210" s="371">
        <f t="shared" si="612"/>
        <v>0</v>
      </c>
      <c r="CM210" s="371">
        <f t="shared" si="612"/>
        <v>0</v>
      </c>
      <c r="CN210" s="371">
        <f t="shared" si="612"/>
        <v>0</v>
      </c>
      <c r="CO210" s="371">
        <f t="shared" si="612"/>
        <v>0</v>
      </c>
      <c r="CP210" s="371">
        <f t="shared" si="612"/>
        <v>0</v>
      </c>
      <c r="CQ210" s="371">
        <f t="shared" si="612"/>
        <v>0</v>
      </c>
      <c r="CR210" s="371">
        <f t="shared" si="612"/>
        <v>0</v>
      </c>
      <c r="CS210" s="371">
        <f t="shared" si="612"/>
        <v>0</v>
      </c>
      <c r="CT210" s="371">
        <f t="shared" si="612"/>
        <v>0</v>
      </c>
      <c r="CU210" s="371">
        <f t="shared" si="612"/>
        <v>0</v>
      </c>
      <c r="CV210" s="371">
        <f t="shared" si="612"/>
        <v>0</v>
      </c>
      <c r="CW210" s="371">
        <f t="shared" si="612"/>
        <v>0</v>
      </c>
      <c r="CX210" s="371">
        <f t="shared" si="612"/>
        <v>0</v>
      </c>
      <c r="CY210" s="371">
        <f t="shared" si="612"/>
        <v>0</v>
      </c>
      <c r="CZ210" s="371">
        <f t="shared" si="612"/>
        <v>0</v>
      </c>
      <c r="DA210" s="371">
        <f t="shared" si="612"/>
        <v>0</v>
      </c>
      <c r="DB210" s="371">
        <f t="shared" si="612"/>
        <v>0</v>
      </c>
      <c r="DC210" s="371">
        <f t="shared" si="612"/>
        <v>0</v>
      </c>
      <c r="DD210" s="371">
        <f t="shared" si="612"/>
        <v>0</v>
      </c>
      <c r="DE210" s="371">
        <f t="shared" si="612"/>
        <v>0</v>
      </c>
      <c r="DF210" s="371">
        <f t="shared" si="612"/>
        <v>0</v>
      </c>
      <c r="DG210" s="371">
        <f t="shared" si="612"/>
        <v>0</v>
      </c>
      <c r="DH210" s="371">
        <f t="shared" si="612"/>
        <v>0</v>
      </c>
      <c r="DI210" s="371">
        <f t="shared" si="612"/>
        <v>0</v>
      </c>
      <c r="DJ210" s="371">
        <f t="shared" si="612"/>
        <v>0</v>
      </c>
      <c r="DK210" s="371"/>
      <c r="DL210" s="371"/>
      <c r="DM210" s="371"/>
    </row>
    <row r="211" spans="1:117" outlineLevel="1">
      <c r="A211" s="827"/>
      <c r="B211" s="362">
        <f t="shared" si="527"/>
        <v>0</v>
      </c>
      <c r="C211" s="362">
        <f t="shared" si="528"/>
        <v>0</v>
      </c>
      <c r="D211" s="362">
        <f t="shared" si="529"/>
        <v>0</v>
      </c>
      <c r="E211" s="369">
        <f t="shared" ref="E211:J211" si="613">E91</f>
        <v>0</v>
      </c>
      <c r="F211" s="369">
        <f t="shared" si="613"/>
        <v>0</v>
      </c>
      <c r="G211" s="369">
        <f t="shared" si="613"/>
        <v>0</v>
      </c>
      <c r="H211" s="531">
        <f t="shared" si="613"/>
        <v>0</v>
      </c>
      <c r="I211" s="531">
        <f t="shared" si="613"/>
        <v>0</v>
      </c>
      <c r="J211" s="531">
        <f t="shared" si="613"/>
        <v>0</v>
      </c>
      <c r="K211" s="532"/>
      <c r="L211" s="532"/>
      <c r="N211" s="371">
        <f t="shared" si="531"/>
        <v>0</v>
      </c>
      <c r="O211" s="371">
        <f t="shared" si="532"/>
        <v>0</v>
      </c>
      <c r="P211" s="371">
        <f t="shared" si="533"/>
        <v>0</v>
      </c>
      <c r="Q211" s="371">
        <f t="shared" si="534"/>
        <v>0</v>
      </c>
      <c r="R211" s="371">
        <f t="shared" si="535"/>
        <v>0</v>
      </c>
      <c r="S211" s="371">
        <f t="shared" si="536"/>
        <v>0</v>
      </c>
      <c r="T211" s="371">
        <f t="shared" si="537"/>
        <v>0</v>
      </c>
      <c r="U211" s="371">
        <f t="shared" si="538"/>
        <v>0</v>
      </c>
      <c r="V211" s="371">
        <f t="shared" si="539"/>
        <v>0</v>
      </c>
      <c r="W211" s="371">
        <f t="shared" si="540"/>
        <v>0</v>
      </c>
      <c r="X211" s="371">
        <f t="shared" si="541"/>
        <v>0</v>
      </c>
      <c r="Y211" s="371">
        <f t="shared" si="542"/>
        <v>0</v>
      </c>
      <c r="Z211" s="371">
        <f t="shared" si="543"/>
        <v>0</v>
      </c>
      <c r="AA211" s="371">
        <f t="shared" si="544"/>
        <v>0</v>
      </c>
      <c r="AB211" s="371">
        <f t="shared" si="545"/>
        <v>0</v>
      </c>
      <c r="AC211" s="371">
        <f t="shared" si="546"/>
        <v>0</v>
      </c>
      <c r="AD211" s="371">
        <f t="shared" si="547"/>
        <v>0</v>
      </c>
      <c r="AE211" s="371">
        <f t="shared" si="548"/>
        <v>0</v>
      </c>
      <c r="AF211" s="371">
        <f t="shared" si="549"/>
        <v>0</v>
      </c>
      <c r="AG211" s="371">
        <f t="shared" si="550"/>
        <v>0</v>
      </c>
      <c r="AH211" s="371">
        <f t="shared" si="551"/>
        <v>0</v>
      </c>
      <c r="AI211" s="371">
        <f t="shared" si="552"/>
        <v>0</v>
      </c>
      <c r="AJ211" s="371">
        <f t="shared" si="553"/>
        <v>0</v>
      </c>
      <c r="AK211" s="371">
        <f t="shared" si="554"/>
        <v>0</v>
      </c>
      <c r="AL211" s="371">
        <f t="shared" si="555"/>
        <v>0</v>
      </c>
      <c r="AM211" s="371">
        <f t="shared" si="556"/>
        <v>0</v>
      </c>
      <c r="AN211" s="371">
        <f t="shared" si="557"/>
        <v>0</v>
      </c>
      <c r="AO211" s="371">
        <f t="shared" si="558"/>
        <v>0</v>
      </c>
      <c r="AP211" s="371">
        <f t="shared" si="559"/>
        <v>0</v>
      </c>
      <c r="AQ211" s="371">
        <f t="shared" si="560"/>
        <v>0</v>
      </c>
      <c r="AR211" s="371">
        <f t="shared" si="561"/>
        <v>0</v>
      </c>
      <c r="AS211" s="371">
        <f t="shared" si="562"/>
        <v>0</v>
      </c>
      <c r="AT211" s="371">
        <f t="shared" si="563"/>
        <v>0</v>
      </c>
      <c r="AU211" s="371">
        <f t="shared" si="564"/>
        <v>0</v>
      </c>
      <c r="AV211" s="371">
        <f t="shared" si="565"/>
        <v>0</v>
      </c>
      <c r="AW211" s="371">
        <f t="shared" si="566"/>
        <v>0</v>
      </c>
      <c r="AX211" s="371">
        <f t="shared" si="567"/>
        <v>0</v>
      </c>
      <c r="AY211" s="371">
        <f t="shared" si="568"/>
        <v>0</v>
      </c>
      <c r="AZ211" s="371">
        <f t="shared" si="569"/>
        <v>0</v>
      </c>
      <c r="BA211" s="371">
        <f t="shared" si="570"/>
        <v>0</v>
      </c>
      <c r="BB211" s="371">
        <f t="shared" si="571"/>
        <v>0</v>
      </c>
      <c r="BC211" s="371">
        <f t="shared" si="572"/>
        <v>0</v>
      </c>
      <c r="BD211" s="371">
        <f t="shared" si="573"/>
        <v>0</v>
      </c>
      <c r="BE211" s="371">
        <f t="shared" si="574"/>
        <v>0</v>
      </c>
      <c r="BF211" s="371">
        <f t="shared" si="575"/>
        <v>0</v>
      </c>
      <c r="BG211" s="371">
        <f t="shared" si="576"/>
        <v>0</v>
      </c>
      <c r="BH211" s="371">
        <f t="shared" si="577"/>
        <v>0</v>
      </c>
      <c r="BI211" s="371">
        <f t="shared" si="578"/>
        <v>0</v>
      </c>
      <c r="BJ211" s="371">
        <f t="shared" si="579"/>
        <v>0</v>
      </c>
      <c r="BK211" s="371">
        <f t="shared" si="580"/>
        <v>0</v>
      </c>
      <c r="BL211" s="371">
        <f t="shared" si="581"/>
        <v>0</v>
      </c>
      <c r="BM211" s="371">
        <f t="shared" si="582"/>
        <v>0</v>
      </c>
      <c r="BN211" s="371">
        <f t="shared" si="583"/>
        <v>0</v>
      </c>
      <c r="BO211" s="371">
        <f t="shared" si="584"/>
        <v>0</v>
      </c>
      <c r="BP211" s="371">
        <f t="shared" si="585"/>
        <v>0</v>
      </c>
      <c r="BQ211" s="371">
        <f t="shared" si="586"/>
        <v>0</v>
      </c>
      <c r="BR211" s="371">
        <f t="shared" si="587"/>
        <v>0</v>
      </c>
      <c r="BS211" s="371">
        <f t="shared" si="588"/>
        <v>0</v>
      </c>
      <c r="BT211" s="371">
        <f t="shared" si="589"/>
        <v>0</v>
      </c>
      <c r="BU211" s="371">
        <f t="shared" ref="BU211:DJ211" si="614">BU91-BT91</f>
        <v>0</v>
      </c>
      <c r="BV211" s="371">
        <f t="shared" si="614"/>
        <v>0</v>
      </c>
      <c r="BW211" s="371">
        <f t="shared" si="614"/>
        <v>0</v>
      </c>
      <c r="BX211" s="371">
        <f t="shared" si="614"/>
        <v>0</v>
      </c>
      <c r="BY211" s="371">
        <f t="shared" si="614"/>
        <v>0</v>
      </c>
      <c r="BZ211" s="371">
        <f t="shared" si="614"/>
        <v>0</v>
      </c>
      <c r="CA211" s="371">
        <f t="shared" si="614"/>
        <v>0</v>
      </c>
      <c r="CB211" s="371">
        <f t="shared" si="614"/>
        <v>0</v>
      </c>
      <c r="CC211" s="371">
        <f t="shared" si="614"/>
        <v>0</v>
      </c>
      <c r="CD211" s="371">
        <f t="shared" si="614"/>
        <v>0</v>
      </c>
      <c r="CE211" s="371">
        <f t="shared" si="614"/>
        <v>0</v>
      </c>
      <c r="CF211" s="371">
        <f t="shared" si="614"/>
        <v>0</v>
      </c>
      <c r="CG211" s="371">
        <f t="shared" si="614"/>
        <v>0</v>
      </c>
      <c r="CH211" s="371">
        <f t="shared" si="614"/>
        <v>0</v>
      </c>
      <c r="CI211" s="371">
        <f t="shared" si="614"/>
        <v>0</v>
      </c>
      <c r="CJ211" s="371">
        <f t="shared" si="614"/>
        <v>0</v>
      </c>
      <c r="CK211" s="371">
        <f t="shared" si="614"/>
        <v>0</v>
      </c>
      <c r="CL211" s="371">
        <f t="shared" si="614"/>
        <v>0</v>
      </c>
      <c r="CM211" s="371">
        <f t="shared" si="614"/>
        <v>0</v>
      </c>
      <c r="CN211" s="371">
        <f t="shared" si="614"/>
        <v>0</v>
      </c>
      <c r="CO211" s="371">
        <f t="shared" si="614"/>
        <v>0</v>
      </c>
      <c r="CP211" s="371">
        <f t="shared" si="614"/>
        <v>0</v>
      </c>
      <c r="CQ211" s="371">
        <f t="shared" si="614"/>
        <v>0</v>
      </c>
      <c r="CR211" s="371">
        <f t="shared" si="614"/>
        <v>0</v>
      </c>
      <c r="CS211" s="371">
        <f t="shared" si="614"/>
        <v>0</v>
      </c>
      <c r="CT211" s="371">
        <f t="shared" si="614"/>
        <v>0</v>
      </c>
      <c r="CU211" s="371">
        <f t="shared" si="614"/>
        <v>0</v>
      </c>
      <c r="CV211" s="371">
        <f t="shared" si="614"/>
        <v>0</v>
      </c>
      <c r="CW211" s="371">
        <f t="shared" si="614"/>
        <v>0</v>
      </c>
      <c r="CX211" s="371">
        <f t="shared" si="614"/>
        <v>0</v>
      </c>
      <c r="CY211" s="371">
        <f t="shared" si="614"/>
        <v>0</v>
      </c>
      <c r="CZ211" s="371">
        <f t="shared" si="614"/>
        <v>0</v>
      </c>
      <c r="DA211" s="371">
        <f t="shared" si="614"/>
        <v>0</v>
      </c>
      <c r="DB211" s="371">
        <f t="shared" si="614"/>
        <v>0</v>
      </c>
      <c r="DC211" s="371">
        <f t="shared" si="614"/>
        <v>0</v>
      </c>
      <c r="DD211" s="371">
        <f t="shared" si="614"/>
        <v>0</v>
      </c>
      <c r="DE211" s="371">
        <f t="shared" si="614"/>
        <v>0</v>
      </c>
      <c r="DF211" s="371">
        <f t="shared" si="614"/>
        <v>0</v>
      </c>
      <c r="DG211" s="371">
        <f t="shared" si="614"/>
        <v>0</v>
      </c>
      <c r="DH211" s="371">
        <f t="shared" si="614"/>
        <v>0</v>
      </c>
      <c r="DI211" s="371">
        <f t="shared" si="614"/>
        <v>0</v>
      </c>
      <c r="DJ211" s="371">
        <f t="shared" si="614"/>
        <v>0</v>
      </c>
      <c r="DK211" s="371"/>
      <c r="DL211" s="371"/>
      <c r="DM211" s="371"/>
    </row>
    <row r="212" spans="1:117" outlineLevel="1">
      <c r="A212" s="828"/>
      <c r="B212" s="362">
        <f t="shared" si="527"/>
        <v>0</v>
      </c>
      <c r="C212" s="362">
        <f t="shared" si="528"/>
        <v>0</v>
      </c>
      <c r="D212" s="362">
        <f t="shared" si="529"/>
        <v>0</v>
      </c>
      <c r="E212" s="369">
        <f t="shared" ref="E212:J212" si="615">E92</f>
        <v>0</v>
      </c>
      <c r="F212" s="369">
        <f t="shared" si="615"/>
        <v>0</v>
      </c>
      <c r="G212" s="369">
        <f t="shared" si="615"/>
        <v>0</v>
      </c>
      <c r="H212" s="531">
        <f t="shared" si="615"/>
        <v>0</v>
      </c>
      <c r="I212" s="531">
        <f t="shared" si="615"/>
        <v>0</v>
      </c>
      <c r="J212" s="531">
        <f t="shared" si="615"/>
        <v>0</v>
      </c>
      <c r="K212" s="532"/>
      <c r="L212" s="532"/>
      <c r="N212" s="371">
        <f t="shared" si="531"/>
        <v>0</v>
      </c>
      <c r="O212" s="371">
        <f t="shared" si="532"/>
        <v>0</v>
      </c>
      <c r="P212" s="371">
        <f t="shared" si="533"/>
        <v>0</v>
      </c>
      <c r="Q212" s="371">
        <f t="shared" si="534"/>
        <v>0</v>
      </c>
      <c r="R212" s="371">
        <f t="shared" si="535"/>
        <v>0</v>
      </c>
      <c r="S212" s="371">
        <f t="shared" si="536"/>
        <v>0</v>
      </c>
      <c r="T212" s="371">
        <f t="shared" si="537"/>
        <v>0</v>
      </c>
      <c r="U212" s="371">
        <f t="shared" si="538"/>
        <v>0</v>
      </c>
      <c r="V212" s="371">
        <f t="shared" si="539"/>
        <v>0</v>
      </c>
      <c r="W212" s="371">
        <f t="shared" si="540"/>
        <v>0</v>
      </c>
      <c r="X212" s="371">
        <f t="shared" si="541"/>
        <v>0</v>
      </c>
      <c r="Y212" s="371">
        <f t="shared" si="542"/>
        <v>0</v>
      </c>
      <c r="Z212" s="371">
        <f t="shared" si="543"/>
        <v>0</v>
      </c>
      <c r="AA212" s="371">
        <f t="shared" si="544"/>
        <v>0</v>
      </c>
      <c r="AB212" s="371">
        <f t="shared" si="545"/>
        <v>0</v>
      </c>
      <c r="AC212" s="371">
        <f t="shared" si="546"/>
        <v>0</v>
      </c>
      <c r="AD212" s="371">
        <f t="shared" si="547"/>
        <v>0</v>
      </c>
      <c r="AE212" s="371">
        <f t="shared" si="548"/>
        <v>0</v>
      </c>
      <c r="AF212" s="371">
        <f t="shared" si="549"/>
        <v>0</v>
      </c>
      <c r="AG212" s="371">
        <f t="shared" si="550"/>
        <v>0</v>
      </c>
      <c r="AH212" s="371">
        <f t="shared" si="551"/>
        <v>0</v>
      </c>
      <c r="AI212" s="371">
        <f t="shared" si="552"/>
        <v>0</v>
      </c>
      <c r="AJ212" s="371">
        <f t="shared" si="553"/>
        <v>0</v>
      </c>
      <c r="AK212" s="371">
        <f t="shared" si="554"/>
        <v>0</v>
      </c>
      <c r="AL212" s="371">
        <f t="shared" si="555"/>
        <v>0</v>
      </c>
      <c r="AM212" s="371">
        <f t="shared" si="556"/>
        <v>0</v>
      </c>
      <c r="AN212" s="371">
        <f t="shared" si="557"/>
        <v>0</v>
      </c>
      <c r="AO212" s="371">
        <f t="shared" si="558"/>
        <v>0</v>
      </c>
      <c r="AP212" s="371">
        <f t="shared" si="559"/>
        <v>0</v>
      </c>
      <c r="AQ212" s="371">
        <f t="shared" si="560"/>
        <v>0</v>
      </c>
      <c r="AR212" s="371">
        <f t="shared" si="561"/>
        <v>0</v>
      </c>
      <c r="AS212" s="371">
        <f t="shared" si="562"/>
        <v>0</v>
      </c>
      <c r="AT212" s="371">
        <f t="shared" si="563"/>
        <v>0</v>
      </c>
      <c r="AU212" s="371">
        <f t="shared" si="564"/>
        <v>0</v>
      </c>
      <c r="AV212" s="371">
        <f t="shared" si="565"/>
        <v>0</v>
      </c>
      <c r="AW212" s="371">
        <f t="shared" si="566"/>
        <v>0</v>
      </c>
      <c r="AX212" s="371">
        <f t="shared" si="567"/>
        <v>0</v>
      </c>
      <c r="AY212" s="371">
        <f t="shared" si="568"/>
        <v>0</v>
      </c>
      <c r="AZ212" s="371">
        <f t="shared" si="569"/>
        <v>0</v>
      </c>
      <c r="BA212" s="371">
        <f t="shared" si="570"/>
        <v>0</v>
      </c>
      <c r="BB212" s="371">
        <f t="shared" si="571"/>
        <v>0</v>
      </c>
      <c r="BC212" s="371">
        <f t="shared" si="572"/>
        <v>0</v>
      </c>
      <c r="BD212" s="371">
        <f t="shared" si="573"/>
        <v>0</v>
      </c>
      <c r="BE212" s="371">
        <f t="shared" si="574"/>
        <v>0</v>
      </c>
      <c r="BF212" s="371">
        <f t="shared" si="575"/>
        <v>0</v>
      </c>
      <c r="BG212" s="371">
        <f t="shared" si="576"/>
        <v>0</v>
      </c>
      <c r="BH212" s="371">
        <f t="shared" si="577"/>
        <v>0</v>
      </c>
      <c r="BI212" s="371">
        <f t="shared" si="578"/>
        <v>0</v>
      </c>
      <c r="BJ212" s="371">
        <f t="shared" si="579"/>
        <v>0</v>
      </c>
      <c r="BK212" s="371">
        <f t="shared" si="580"/>
        <v>0</v>
      </c>
      <c r="BL212" s="371">
        <f t="shared" si="581"/>
        <v>0</v>
      </c>
      <c r="BM212" s="371">
        <f t="shared" si="582"/>
        <v>0</v>
      </c>
      <c r="BN212" s="371">
        <f t="shared" si="583"/>
        <v>0</v>
      </c>
      <c r="BO212" s="371">
        <f t="shared" si="584"/>
        <v>0</v>
      </c>
      <c r="BP212" s="371">
        <f t="shared" si="585"/>
        <v>0</v>
      </c>
      <c r="BQ212" s="371">
        <f t="shared" si="586"/>
        <v>0</v>
      </c>
      <c r="BR212" s="371">
        <f t="shared" si="587"/>
        <v>0</v>
      </c>
      <c r="BS212" s="371">
        <f t="shared" si="588"/>
        <v>0</v>
      </c>
      <c r="BT212" s="371">
        <f t="shared" si="589"/>
        <v>0</v>
      </c>
      <c r="BU212" s="371">
        <f t="shared" ref="BU212:DJ212" si="616">BU92-BT92</f>
        <v>0</v>
      </c>
      <c r="BV212" s="371">
        <f t="shared" si="616"/>
        <v>0</v>
      </c>
      <c r="BW212" s="371">
        <f t="shared" si="616"/>
        <v>0</v>
      </c>
      <c r="BX212" s="371">
        <f t="shared" si="616"/>
        <v>0</v>
      </c>
      <c r="BY212" s="371">
        <f t="shared" si="616"/>
        <v>0</v>
      </c>
      <c r="BZ212" s="371">
        <f t="shared" si="616"/>
        <v>0</v>
      </c>
      <c r="CA212" s="371">
        <f t="shared" si="616"/>
        <v>0</v>
      </c>
      <c r="CB212" s="371">
        <f t="shared" si="616"/>
        <v>0</v>
      </c>
      <c r="CC212" s="371">
        <f t="shared" si="616"/>
        <v>0</v>
      </c>
      <c r="CD212" s="371">
        <f t="shared" si="616"/>
        <v>0</v>
      </c>
      <c r="CE212" s="371">
        <f t="shared" si="616"/>
        <v>0</v>
      </c>
      <c r="CF212" s="371">
        <f t="shared" si="616"/>
        <v>0</v>
      </c>
      <c r="CG212" s="371">
        <f t="shared" si="616"/>
        <v>0</v>
      </c>
      <c r="CH212" s="371">
        <f t="shared" si="616"/>
        <v>0</v>
      </c>
      <c r="CI212" s="371">
        <f t="shared" si="616"/>
        <v>0</v>
      </c>
      <c r="CJ212" s="371">
        <f t="shared" si="616"/>
        <v>0</v>
      </c>
      <c r="CK212" s="371">
        <f t="shared" si="616"/>
        <v>0</v>
      </c>
      <c r="CL212" s="371">
        <f t="shared" si="616"/>
        <v>0</v>
      </c>
      <c r="CM212" s="371">
        <f t="shared" si="616"/>
        <v>0</v>
      </c>
      <c r="CN212" s="371">
        <f t="shared" si="616"/>
        <v>0</v>
      </c>
      <c r="CO212" s="371">
        <f t="shared" si="616"/>
        <v>0</v>
      </c>
      <c r="CP212" s="371">
        <f t="shared" si="616"/>
        <v>0</v>
      </c>
      <c r="CQ212" s="371">
        <f t="shared" si="616"/>
        <v>0</v>
      </c>
      <c r="CR212" s="371">
        <f t="shared" si="616"/>
        <v>0</v>
      </c>
      <c r="CS212" s="371">
        <f t="shared" si="616"/>
        <v>0</v>
      </c>
      <c r="CT212" s="371">
        <f t="shared" si="616"/>
        <v>0</v>
      </c>
      <c r="CU212" s="371">
        <f t="shared" si="616"/>
        <v>0</v>
      </c>
      <c r="CV212" s="371">
        <f t="shared" si="616"/>
        <v>0</v>
      </c>
      <c r="CW212" s="371">
        <f t="shared" si="616"/>
        <v>0</v>
      </c>
      <c r="CX212" s="371">
        <f t="shared" si="616"/>
        <v>0</v>
      </c>
      <c r="CY212" s="371">
        <f t="shared" si="616"/>
        <v>0</v>
      </c>
      <c r="CZ212" s="371">
        <f t="shared" si="616"/>
        <v>0</v>
      </c>
      <c r="DA212" s="371">
        <f t="shared" si="616"/>
        <v>0</v>
      </c>
      <c r="DB212" s="371">
        <f t="shared" si="616"/>
        <v>0</v>
      </c>
      <c r="DC212" s="371">
        <f t="shared" si="616"/>
        <v>0</v>
      </c>
      <c r="DD212" s="371">
        <f t="shared" si="616"/>
        <v>0</v>
      </c>
      <c r="DE212" s="371">
        <f t="shared" si="616"/>
        <v>0</v>
      </c>
      <c r="DF212" s="371">
        <f t="shared" si="616"/>
        <v>0</v>
      </c>
      <c r="DG212" s="371">
        <f t="shared" si="616"/>
        <v>0</v>
      </c>
      <c r="DH212" s="371">
        <f t="shared" si="616"/>
        <v>0</v>
      </c>
      <c r="DI212" s="371">
        <f t="shared" si="616"/>
        <v>0</v>
      </c>
      <c r="DJ212" s="371">
        <f t="shared" si="616"/>
        <v>0</v>
      </c>
      <c r="DK212" s="371"/>
      <c r="DL212" s="371"/>
      <c r="DM212" s="371"/>
    </row>
    <row r="213" spans="1:117">
      <c r="A213" s="372" t="s">
        <v>201</v>
      </c>
      <c r="B213" s="373"/>
      <c r="C213" s="373"/>
      <c r="D213" s="373"/>
      <c r="E213" s="534">
        <f>SUBTOTAL(9,E184:E212)</f>
        <v>49</v>
      </c>
      <c r="F213" s="534">
        <f t="shared" ref="F213:J213" si="617">SUBTOTAL(9,F184:F212)</f>
        <v>47</v>
      </c>
      <c r="G213" s="534">
        <f t="shared" si="617"/>
        <v>2</v>
      </c>
      <c r="H213" s="534">
        <f t="shared" si="617"/>
        <v>2.7647058823529416</v>
      </c>
      <c r="I213" s="534">
        <f t="shared" si="617"/>
        <v>0.125</v>
      </c>
      <c r="J213" s="534">
        <f t="shared" si="617"/>
        <v>-2.6397058823529416</v>
      </c>
      <c r="K213" s="393"/>
      <c r="L213" s="393"/>
      <c r="M213" s="399"/>
      <c r="N213" s="373">
        <f>IF(SUBTOTAL(9,N184:N212)=0,"",(SUBTOTAL(9,N184:N212)))</f>
        <v>47</v>
      </c>
      <c r="O213" s="373" t="str">
        <f t="shared" ref="O213:BZ213" si="618">IF(SUBTOTAL(9,O184:O212)=0,"",(SUBTOTAL(9,O184:O212)))</f>
        <v/>
      </c>
      <c r="P213" s="373" t="str">
        <f t="shared" si="618"/>
        <v/>
      </c>
      <c r="Q213" s="373" t="str">
        <f t="shared" si="618"/>
        <v/>
      </c>
      <c r="R213" s="373" t="str">
        <f t="shared" si="618"/>
        <v/>
      </c>
      <c r="S213" s="373" t="str">
        <f t="shared" si="618"/>
        <v/>
      </c>
      <c r="T213" s="373" t="str">
        <f t="shared" si="618"/>
        <v/>
      </c>
      <c r="U213" s="373" t="str">
        <f t="shared" si="618"/>
        <v/>
      </c>
      <c r="V213" s="373" t="str">
        <f t="shared" si="618"/>
        <v/>
      </c>
      <c r="W213" s="373" t="str">
        <f t="shared" si="618"/>
        <v/>
      </c>
      <c r="X213" s="373" t="str">
        <f t="shared" si="618"/>
        <v/>
      </c>
      <c r="Y213" s="373" t="str">
        <f t="shared" si="618"/>
        <v/>
      </c>
      <c r="Z213" s="373" t="str">
        <f t="shared" si="618"/>
        <v/>
      </c>
      <c r="AA213" s="373" t="str">
        <f t="shared" si="618"/>
        <v/>
      </c>
      <c r="AB213" s="373" t="str">
        <f t="shared" si="618"/>
        <v/>
      </c>
      <c r="AC213" s="373" t="str">
        <f t="shared" si="618"/>
        <v/>
      </c>
      <c r="AD213" s="373" t="str">
        <f t="shared" si="618"/>
        <v/>
      </c>
      <c r="AE213" s="373" t="str">
        <f t="shared" si="618"/>
        <v/>
      </c>
      <c r="AF213" s="373" t="str">
        <f t="shared" si="618"/>
        <v/>
      </c>
      <c r="AG213" s="373" t="str">
        <f t="shared" si="618"/>
        <v/>
      </c>
      <c r="AH213" s="373" t="str">
        <f t="shared" si="618"/>
        <v/>
      </c>
      <c r="AI213" s="373" t="str">
        <f t="shared" si="618"/>
        <v/>
      </c>
      <c r="AJ213" s="373" t="str">
        <f t="shared" si="618"/>
        <v/>
      </c>
      <c r="AK213" s="373">
        <f t="shared" si="618"/>
        <v>0.125</v>
      </c>
      <c r="AL213" s="373" t="str">
        <f t="shared" si="618"/>
        <v/>
      </c>
      <c r="AM213" s="373" t="str">
        <f t="shared" si="618"/>
        <v/>
      </c>
      <c r="AN213" s="373">
        <f t="shared" si="618"/>
        <v>0.125</v>
      </c>
      <c r="AO213" s="373" t="str">
        <f t="shared" si="618"/>
        <v/>
      </c>
      <c r="AP213" s="373">
        <f t="shared" si="618"/>
        <v>0.125</v>
      </c>
      <c r="AQ213" s="373">
        <f t="shared" si="618"/>
        <v>0.125</v>
      </c>
      <c r="AR213" s="373">
        <f t="shared" si="618"/>
        <v>0.125</v>
      </c>
      <c r="AS213" s="373" t="str">
        <f t="shared" si="618"/>
        <v/>
      </c>
      <c r="AT213" s="373" t="str">
        <f t="shared" si="618"/>
        <v/>
      </c>
      <c r="AU213" s="373">
        <f t="shared" si="618"/>
        <v>0.125</v>
      </c>
      <c r="AV213" s="373">
        <f t="shared" si="618"/>
        <v>0.125</v>
      </c>
      <c r="AW213" s="373">
        <f t="shared" si="618"/>
        <v>0.125</v>
      </c>
      <c r="AX213" s="373">
        <f t="shared" si="618"/>
        <v>0.125</v>
      </c>
      <c r="AY213" s="373">
        <f t="shared" si="618"/>
        <v>0.125</v>
      </c>
      <c r="AZ213" s="373" t="str">
        <f t="shared" si="618"/>
        <v/>
      </c>
      <c r="BA213" s="373" t="str">
        <f t="shared" si="618"/>
        <v/>
      </c>
      <c r="BB213" s="373">
        <f t="shared" si="618"/>
        <v>0.125</v>
      </c>
      <c r="BC213" s="373">
        <f t="shared" si="618"/>
        <v>0.125</v>
      </c>
      <c r="BD213" s="373">
        <f t="shared" si="618"/>
        <v>0.125</v>
      </c>
      <c r="BE213" s="373">
        <f t="shared" si="618"/>
        <v>0.125</v>
      </c>
      <c r="BF213" s="373">
        <f t="shared" si="618"/>
        <v>0.125</v>
      </c>
      <c r="BG213" s="373" t="str">
        <f t="shared" si="618"/>
        <v/>
      </c>
      <c r="BH213" s="373" t="str">
        <f t="shared" si="618"/>
        <v/>
      </c>
      <c r="BI213" s="373">
        <f t="shared" si="618"/>
        <v>0.125</v>
      </c>
      <c r="BJ213" s="373">
        <f t="shared" si="618"/>
        <v>0.125</v>
      </c>
      <c r="BK213" s="373">
        <f t="shared" si="618"/>
        <v>0.125</v>
      </c>
      <c r="BL213" s="373">
        <f t="shared" si="618"/>
        <v>0.125</v>
      </c>
      <c r="BM213" s="373">
        <f t="shared" si="618"/>
        <v>0.125</v>
      </c>
      <c r="BN213" s="373" t="str">
        <f t="shared" si="618"/>
        <v/>
      </c>
      <c r="BO213" s="373" t="str">
        <f t="shared" si="618"/>
        <v/>
      </c>
      <c r="BP213" s="373">
        <f t="shared" si="618"/>
        <v>0.125</v>
      </c>
      <c r="BQ213" s="373">
        <f t="shared" si="618"/>
        <v>0.125</v>
      </c>
      <c r="BR213" s="373">
        <f t="shared" si="618"/>
        <v>0.125</v>
      </c>
      <c r="BS213" s="373">
        <f t="shared" si="618"/>
        <v>0.125</v>
      </c>
      <c r="BT213" s="373">
        <f t="shared" si="618"/>
        <v>0.125</v>
      </c>
      <c r="BU213" s="373" t="str">
        <f t="shared" si="618"/>
        <v/>
      </c>
      <c r="BV213" s="373" t="str">
        <f t="shared" si="618"/>
        <v/>
      </c>
      <c r="BW213" s="373">
        <f t="shared" si="618"/>
        <v>0.125</v>
      </c>
      <c r="BX213" s="373" t="str">
        <f t="shared" si="618"/>
        <v/>
      </c>
      <c r="BY213" s="373" t="str">
        <f t="shared" si="618"/>
        <v/>
      </c>
      <c r="BZ213" s="373">
        <f t="shared" si="618"/>
        <v>0.125</v>
      </c>
      <c r="CA213" s="373">
        <f t="shared" ref="CA213:DM213" si="619">IF(SUBTOTAL(9,CA184:CA212)=0,"",(SUBTOTAL(9,CA184:CA212)))</f>
        <v>0.125</v>
      </c>
      <c r="CB213" s="373" t="str">
        <f t="shared" si="619"/>
        <v/>
      </c>
      <c r="CC213" s="373" t="str">
        <f t="shared" si="619"/>
        <v/>
      </c>
      <c r="CD213" s="373">
        <f t="shared" si="619"/>
        <v>0.125</v>
      </c>
      <c r="CE213" s="373">
        <f t="shared" si="619"/>
        <v>0.125</v>
      </c>
      <c r="CF213" s="373">
        <f t="shared" si="619"/>
        <v>0.125</v>
      </c>
      <c r="CG213" s="373">
        <f t="shared" si="619"/>
        <v>0.125</v>
      </c>
      <c r="CH213" s="373">
        <f t="shared" si="619"/>
        <v>0.125</v>
      </c>
      <c r="CI213" s="373" t="str">
        <f t="shared" si="619"/>
        <v/>
      </c>
      <c r="CJ213" s="373" t="str">
        <f t="shared" si="619"/>
        <v/>
      </c>
      <c r="CK213" s="373">
        <f t="shared" si="619"/>
        <v>0.125</v>
      </c>
      <c r="CL213" s="373">
        <f t="shared" si="619"/>
        <v>0.125</v>
      </c>
      <c r="CM213" s="373">
        <f t="shared" si="619"/>
        <v>0.125</v>
      </c>
      <c r="CN213" s="373">
        <f t="shared" si="619"/>
        <v>0.125</v>
      </c>
      <c r="CO213" s="373">
        <f t="shared" si="619"/>
        <v>0.125</v>
      </c>
      <c r="CP213" s="373" t="str">
        <f t="shared" si="619"/>
        <v/>
      </c>
      <c r="CQ213" s="373" t="str">
        <f t="shared" si="619"/>
        <v/>
      </c>
      <c r="CR213" s="373">
        <f t="shared" si="619"/>
        <v>0.125</v>
      </c>
      <c r="CS213" s="373">
        <f t="shared" si="619"/>
        <v>0.125</v>
      </c>
      <c r="CT213" s="373">
        <f t="shared" si="619"/>
        <v>0.125</v>
      </c>
      <c r="CU213" s="373">
        <f t="shared" si="619"/>
        <v>0.125</v>
      </c>
      <c r="CV213" s="373">
        <f t="shared" si="619"/>
        <v>0.125</v>
      </c>
      <c r="CW213" s="373" t="str">
        <f t="shared" si="619"/>
        <v/>
      </c>
      <c r="CX213" s="373" t="str">
        <f t="shared" si="619"/>
        <v/>
      </c>
      <c r="CY213" s="373">
        <f t="shared" si="619"/>
        <v>0.125</v>
      </c>
      <c r="CZ213" s="373">
        <f t="shared" si="619"/>
        <v>0.125</v>
      </c>
      <c r="DA213" s="373">
        <f t="shared" si="619"/>
        <v>0.125</v>
      </c>
      <c r="DB213" s="373">
        <f t="shared" si="619"/>
        <v>0.125</v>
      </c>
      <c r="DC213" s="373">
        <f t="shared" si="619"/>
        <v>0.125</v>
      </c>
      <c r="DD213" s="373" t="str">
        <f t="shared" si="619"/>
        <v/>
      </c>
      <c r="DE213" s="373" t="str">
        <f t="shared" si="619"/>
        <v/>
      </c>
      <c r="DF213" s="373">
        <f t="shared" si="619"/>
        <v>0.125</v>
      </c>
      <c r="DG213" s="373">
        <f t="shared" si="619"/>
        <v>0.125</v>
      </c>
      <c r="DH213" s="373">
        <f t="shared" si="619"/>
        <v>0.125</v>
      </c>
      <c r="DI213" s="373">
        <f t="shared" si="619"/>
        <v>0.125</v>
      </c>
      <c r="DJ213" s="373">
        <f t="shared" si="619"/>
        <v>0.125</v>
      </c>
      <c r="DK213" s="373" t="str">
        <f t="shared" si="619"/>
        <v/>
      </c>
      <c r="DL213" s="373" t="str">
        <f t="shared" si="619"/>
        <v/>
      </c>
      <c r="DM213" s="373" t="str">
        <f t="shared" si="619"/>
        <v/>
      </c>
    </row>
    <row r="214" spans="1:117" ht="15" customHeight="1" outlineLevel="1">
      <c r="A214" s="817" t="s">
        <v>294</v>
      </c>
      <c r="B214" s="362" t="str">
        <f t="shared" ref="B214:B227" si="620">$B34</f>
        <v>P59-Deploy &amp; Change CRMT</v>
      </c>
      <c r="C214" s="362" t="str">
        <f t="shared" ref="C214:C227" si="621">$C34</f>
        <v>AO004511</v>
      </c>
      <c r="D214" s="362" t="str">
        <f t="shared" ref="D214:D227" si="622">$D34</f>
        <v>Cross</v>
      </c>
      <c r="E214" s="369">
        <f t="shared" ref="E214:J227" si="623">E124+E154+E184</f>
        <v>2</v>
      </c>
      <c r="F214" s="369">
        <f t="shared" si="623"/>
        <v>0</v>
      </c>
      <c r="G214" s="369">
        <f t="shared" si="623"/>
        <v>2</v>
      </c>
      <c r="H214" s="369">
        <f t="shared" si="623"/>
        <v>0</v>
      </c>
      <c r="I214" s="369">
        <f t="shared" si="623"/>
        <v>0.125</v>
      </c>
      <c r="J214" s="378">
        <f t="shared" si="623"/>
        <v>0.125</v>
      </c>
      <c r="K214" s="389">
        <f>VLOOKUP(C214,'PianificazionePMO(CA)'!$B$7:$I$37,7,FALSE)</f>
        <v>43271</v>
      </c>
      <c r="L214" s="389">
        <f>VLOOKUP(C214,'PianificazionePMO(CA)'!$B$7:$I$35,8,FALSE)</f>
        <v>43315</v>
      </c>
      <c r="N214" s="369">
        <f t="shared" ref="N214" si="624">_xlfn.NUMBERVALUE(N124,",")+_xlfn.NUMBERVALUE(N154,",")+_xlfn.NUMBERVALUE(N184,",")</f>
        <v>0</v>
      </c>
      <c r="O214" s="369">
        <f t="shared" ref="O214:AT214" si="625">_xlfn.NUMBERVALUE(O124,",")+_xlfn.NUMBERVALUE(O154,",")+_xlfn.NUMBERVALUE(O184,",")</f>
        <v>0</v>
      </c>
      <c r="P214" s="369">
        <f t="shared" si="625"/>
        <v>0</v>
      </c>
      <c r="Q214" s="369">
        <f t="shared" si="625"/>
        <v>0</v>
      </c>
      <c r="R214" s="369">
        <f t="shared" si="625"/>
        <v>0</v>
      </c>
      <c r="S214" s="369">
        <f t="shared" si="625"/>
        <v>0</v>
      </c>
      <c r="T214" s="369">
        <f t="shared" si="625"/>
        <v>0</v>
      </c>
      <c r="U214" s="369">
        <f t="shared" si="625"/>
        <v>0</v>
      </c>
      <c r="V214" s="369">
        <f t="shared" si="625"/>
        <v>0</v>
      </c>
      <c r="W214" s="369">
        <f t="shared" si="625"/>
        <v>0</v>
      </c>
      <c r="X214" s="369">
        <f t="shared" si="625"/>
        <v>0</v>
      </c>
      <c r="Y214" s="369">
        <f t="shared" si="625"/>
        <v>0</v>
      </c>
      <c r="Z214" s="369">
        <f t="shared" si="625"/>
        <v>0</v>
      </c>
      <c r="AA214" s="369">
        <f t="shared" si="625"/>
        <v>0</v>
      </c>
      <c r="AB214" s="369">
        <f t="shared" si="625"/>
        <v>0</v>
      </c>
      <c r="AC214" s="369">
        <f t="shared" si="625"/>
        <v>0</v>
      </c>
      <c r="AD214" s="369">
        <f t="shared" si="625"/>
        <v>0</v>
      </c>
      <c r="AE214" s="369">
        <f t="shared" si="625"/>
        <v>0</v>
      </c>
      <c r="AF214" s="369">
        <f t="shared" si="625"/>
        <v>0</v>
      </c>
      <c r="AG214" s="369">
        <f t="shared" si="625"/>
        <v>0</v>
      </c>
      <c r="AH214" s="369">
        <f t="shared" si="625"/>
        <v>0</v>
      </c>
      <c r="AI214" s="369">
        <f t="shared" si="625"/>
        <v>0</v>
      </c>
      <c r="AJ214" s="369">
        <f t="shared" si="625"/>
        <v>0</v>
      </c>
      <c r="AK214" s="369">
        <f t="shared" si="625"/>
        <v>0</v>
      </c>
      <c r="AL214" s="369">
        <f t="shared" si="625"/>
        <v>0</v>
      </c>
      <c r="AM214" s="369">
        <f t="shared" si="625"/>
        <v>0</v>
      </c>
      <c r="AN214" s="369">
        <f t="shared" si="625"/>
        <v>0</v>
      </c>
      <c r="AO214" s="369">
        <f t="shared" si="625"/>
        <v>0</v>
      </c>
      <c r="AP214" s="369">
        <f t="shared" si="625"/>
        <v>0</v>
      </c>
      <c r="AQ214" s="369">
        <f t="shared" si="625"/>
        <v>0</v>
      </c>
      <c r="AR214" s="369">
        <f t="shared" si="625"/>
        <v>0</v>
      </c>
      <c r="AS214" s="369">
        <f t="shared" si="625"/>
        <v>0</v>
      </c>
      <c r="AT214" s="369">
        <f t="shared" si="625"/>
        <v>0</v>
      </c>
      <c r="AU214" s="369">
        <f t="shared" ref="AU214:BZ214" si="626">_xlfn.NUMBERVALUE(AU124,",")+_xlfn.NUMBERVALUE(AU154,",")+_xlfn.NUMBERVALUE(AU184,",")</f>
        <v>0</v>
      </c>
      <c r="AV214" s="369">
        <f t="shared" si="626"/>
        <v>0</v>
      </c>
      <c r="AW214" s="369">
        <f t="shared" si="626"/>
        <v>0</v>
      </c>
      <c r="AX214" s="369">
        <f t="shared" si="626"/>
        <v>0</v>
      </c>
      <c r="AY214" s="369">
        <f t="shared" si="626"/>
        <v>0</v>
      </c>
      <c r="AZ214" s="369">
        <f t="shared" si="626"/>
        <v>0</v>
      </c>
      <c r="BA214" s="369">
        <f t="shared" si="626"/>
        <v>0</v>
      </c>
      <c r="BB214" s="369">
        <f t="shared" si="626"/>
        <v>0</v>
      </c>
      <c r="BC214" s="369">
        <f t="shared" si="626"/>
        <v>0</v>
      </c>
      <c r="BD214" s="369">
        <f t="shared" si="626"/>
        <v>0</v>
      </c>
      <c r="BE214" s="369">
        <f t="shared" si="626"/>
        <v>0</v>
      </c>
      <c r="BF214" s="369">
        <f t="shared" si="626"/>
        <v>0</v>
      </c>
      <c r="BG214" s="369">
        <f t="shared" si="626"/>
        <v>0</v>
      </c>
      <c r="BH214" s="369">
        <f t="shared" si="626"/>
        <v>0</v>
      </c>
      <c r="BI214" s="369">
        <f t="shared" si="626"/>
        <v>125</v>
      </c>
      <c r="BJ214" s="369">
        <f t="shared" si="626"/>
        <v>125</v>
      </c>
      <c r="BK214" s="369">
        <f t="shared" si="626"/>
        <v>125</v>
      </c>
      <c r="BL214" s="369">
        <f t="shared" si="626"/>
        <v>125</v>
      </c>
      <c r="BM214" s="369">
        <f t="shared" si="626"/>
        <v>125</v>
      </c>
      <c r="BN214" s="369">
        <f t="shared" si="626"/>
        <v>0</v>
      </c>
      <c r="BO214" s="369">
        <f t="shared" si="626"/>
        <v>0</v>
      </c>
      <c r="BP214" s="369">
        <f t="shared" si="626"/>
        <v>125</v>
      </c>
      <c r="BQ214" s="369">
        <f t="shared" si="626"/>
        <v>125</v>
      </c>
      <c r="BR214" s="369">
        <f t="shared" si="626"/>
        <v>125</v>
      </c>
      <c r="BS214" s="369">
        <f t="shared" si="626"/>
        <v>125</v>
      </c>
      <c r="BT214" s="369">
        <f t="shared" si="626"/>
        <v>125</v>
      </c>
      <c r="BU214" s="369">
        <f t="shared" si="626"/>
        <v>0</v>
      </c>
      <c r="BV214" s="369">
        <f t="shared" si="626"/>
        <v>0</v>
      </c>
      <c r="BW214" s="369">
        <f t="shared" si="626"/>
        <v>125</v>
      </c>
      <c r="BX214" s="369">
        <f t="shared" si="626"/>
        <v>0</v>
      </c>
      <c r="BY214" s="369">
        <f t="shared" si="626"/>
        <v>0</v>
      </c>
      <c r="BZ214" s="369">
        <f t="shared" si="626"/>
        <v>125</v>
      </c>
      <c r="CA214" s="369">
        <f t="shared" ref="CA214:DF214" si="627">_xlfn.NUMBERVALUE(CA124,",")+_xlfn.NUMBERVALUE(CA154,",")+_xlfn.NUMBERVALUE(CA184,",")</f>
        <v>125</v>
      </c>
      <c r="CB214" s="369">
        <f t="shared" si="627"/>
        <v>0</v>
      </c>
      <c r="CC214" s="369">
        <f t="shared" si="627"/>
        <v>0</v>
      </c>
      <c r="CD214" s="369">
        <f t="shared" si="627"/>
        <v>125</v>
      </c>
      <c r="CE214" s="369">
        <f t="shared" si="627"/>
        <v>125</v>
      </c>
      <c r="CF214" s="369">
        <f t="shared" si="627"/>
        <v>125</v>
      </c>
      <c r="CG214" s="369">
        <f t="shared" si="627"/>
        <v>125</v>
      </c>
      <c r="CH214" s="369">
        <f t="shared" si="627"/>
        <v>125</v>
      </c>
      <c r="CI214" s="369">
        <f t="shared" si="627"/>
        <v>0</v>
      </c>
      <c r="CJ214" s="369">
        <f t="shared" si="627"/>
        <v>0</v>
      </c>
      <c r="CK214" s="369">
        <f t="shared" si="627"/>
        <v>125</v>
      </c>
      <c r="CL214" s="369">
        <f t="shared" si="627"/>
        <v>125</v>
      </c>
      <c r="CM214" s="369">
        <f t="shared" si="627"/>
        <v>125</v>
      </c>
      <c r="CN214" s="369">
        <f t="shared" si="627"/>
        <v>125</v>
      </c>
      <c r="CO214" s="369">
        <f t="shared" si="627"/>
        <v>125</v>
      </c>
      <c r="CP214" s="369">
        <f t="shared" si="627"/>
        <v>0</v>
      </c>
      <c r="CQ214" s="369">
        <f t="shared" si="627"/>
        <v>0</v>
      </c>
      <c r="CR214" s="369">
        <f t="shared" si="627"/>
        <v>125</v>
      </c>
      <c r="CS214" s="369">
        <f t="shared" si="627"/>
        <v>125</v>
      </c>
      <c r="CT214" s="369">
        <f t="shared" si="627"/>
        <v>125</v>
      </c>
      <c r="CU214" s="369">
        <f t="shared" si="627"/>
        <v>125</v>
      </c>
      <c r="CV214" s="369">
        <f t="shared" si="627"/>
        <v>125</v>
      </c>
      <c r="CW214" s="369">
        <f t="shared" si="627"/>
        <v>0</v>
      </c>
      <c r="CX214" s="369">
        <f t="shared" si="627"/>
        <v>0</v>
      </c>
      <c r="CY214" s="369">
        <f t="shared" si="627"/>
        <v>125</v>
      </c>
      <c r="CZ214" s="369">
        <f t="shared" si="627"/>
        <v>125</v>
      </c>
      <c r="DA214" s="369">
        <f t="shared" si="627"/>
        <v>125</v>
      </c>
      <c r="DB214" s="369">
        <f t="shared" si="627"/>
        <v>125</v>
      </c>
      <c r="DC214" s="369">
        <f t="shared" si="627"/>
        <v>125</v>
      </c>
      <c r="DD214" s="369">
        <f t="shared" si="627"/>
        <v>0</v>
      </c>
      <c r="DE214" s="369">
        <f t="shared" si="627"/>
        <v>0</v>
      </c>
      <c r="DF214" s="369">
        <f t="shared" si="627"/>
        <v>125</v>
      </c>
      <c r="DG214" s="369">
        <f t="shared" ref="DG214:DM214" si="628">_xlfn.NUMBERVALUE(DG124,",")+_xlfn.NUMBERVALUE(DG154,",")+_xlfn.NUMBERVALUE(DG184,",")</f>
        <v>125</v>
      </c>
      <c r="DH214" s="369">
        <f t="shared" si="628"/>
        <v>125</v>
      </c>
      <c r="DI214" s="369">
        <f t="shared" si="628"/>
        <v>125</v>
      </c>
      <c r="DJ214" s="369">
        <f t="shared" si="628"/>
        <v>125</v>
      </c>
      <c r="DK214" s="369">
        <f t="shared" si="628"/>
        <v>0</v>
      </c>
      <c r="DL214" s="369">
        <f t="shared" si="628"/>
        <v>0</v>
      </c>
      <c r="DM214" s="369">
        <f t="shared" si="628"/>
        <v>0</v>
      </c>
    </row>
    <row r="215" spans="1:117" outlineLevel="1">
      <c r="A215" s="818"/>
      <c r="B215" s="362" t="str">
        <f t="shared" si="620"/>
        <v>P59-Deploy &amp; Change CRMT</v>
      </c>
      <c r="C215" s="362" t="str">
        <f t="shared" si="621"/>
        <v>AO004511_YYY103</v>
      </c>
      <c r="D215" s="362" t="str">
        <f t="shared" si="622"/>
        <v>Prima Attivazione</v>
      </c>
      <c r="E215" s="369">
        <f t="shared" si="623"/>
        <v>24</v>
      </c>
      <c r="F215" s="369">
        <f t="shared" si="623"/>
        <v>22</v>
      </c>
      <c r="G215" s="369">
        <f t="shared" si="623"/>
        <v>2</v>
      </c>
      <c r="H215" s="369">
        <f t="shared" si="623"/>
        <v>1.2941176470588236</v>
      </c>
      <c r="I215" s="369">
        <f t="shared" si="623"/>
        <v>0.125</v>
      </c>
      <c r="J215" s="378">
        <f t="shared" si="623"/>
        <v>-1.1691176470588236</v>
      </c>
      <c r="K215" s="389">
        <f>VLOOKUP(C215,'PianificazionePMO(CA)'!$B$7:$I$37,7,FALSE)</f>
        <v>43271</v>
      </c>
      <c r="L215" s="389">
        <f>VLOOKUP(C215,'PianificazionePMO(CA)'!$B$7:$I$35,8,FALSE)</f>
        <v>43315</v>
      </c>
      <c r="N215" s="369">
        <f t="shared" ref="N215:BY215" si="629">_xlfn.NUMBERVALUE(N125,",")+_xlfn.NUMBERVALUE(N155,",")+_xlfn.NUMBERVALUE(N185,",")</f>
        <v>22</v>
      </c>
      <c r="O215" s="369">
        <f t="shared" si="629"/>
        <v>0</v>
      </c>
      <c r="P215" s="369">
        <f t="shared" si="629"/>
        <v>0</v>
      </c>
      <c r="Q215" s="369">
        <f t="shared" si="629"/>
        <v>0</v>
      </c>
      <c r="R215" s="369">
        <f t="shared" si="629"/>
        <v>0</v>
      </c>
      <c r="S215" s="369">
        <f t="shared" si="629"/>
        <v>0</v>
      </c>
      <c r="T215" s="369">
        <f t="shared" si="629"/>
        <v>0</v>
      </c>
      <c r="U215" s="369">
        <f t="shared" si="629"/>
        <v>0</v>
      </c>
      <c r="V215" s="369">
        <f t="shared" si="629"/>
        <v>0</v>
      </c>
      <c r="W215" s="369">
        <f t="shared" si="629"/>
        <v>0</v>
      </c>
      <c r="X215" s="369">
        <f t="shared" si="629"/>
        <v>0</v>
      </c>
      <c r="Y215" s="369">
        <f t="shared" si="629"/>
        <v>0</v>
      </c>
      <c r="Z215" s="369">
        <f t="shared" si="629"/>
        <v>0</v>
      </c>
      <c r="AA215" s="369">
        <f t="shared" si="629"/>
        <v>0</v>
      </c>
      <c r="AB215" s="369">
        <f t="shared" si="629"/>
        <v>0</v>
      </c>
      <c r="AC215" s="369">
        <f t="shared" si="629"/>
        <v>0</v>
      </c>
      <c r="AD215" s="369">
        <f t="shared" si="629"/>
        <v>0</v>
      </c>
      <c r="AE215" s="369">
        <f t="shared" si="629"/>
        <v>0</v>
      </c>
      <c r="AF215" s="369">
        <f t="shared" si="629"/>
        <v>0</v>
      </c>
      <c r="AG215" s="369">
        <f t="shared" si="629"/>
        <v>0</v>
      </c>
      <c r="AH215" s="369">
        <f t="shared" si="629"/>
        <v>0</v>
      </c>
      <c r="AI215" s="369">
        <f t="shared" si="629"/>
        <v>0</v>
      </c>
      <c r="AJ215" s="369">
        <f t="shared" si="629"/>
        <v>0</v>
      </c>
      <c r="AK215" s="369">
        <f t="shared" si="629"/>
        <v>1375</v>
      </c>
      <c r="AL215" s="369">
        <f t="shared" si="629"/>
        <v>0</v>
      </c>
      <c r="AM215" s="369">
        <f t="shared" si="629"/>
        <v>0</v>
      </c>
      <c r="AN215" s="369">
        <f t="shared" si="629"/>
        <v>1250</v>
      </c>
      <c r="AO215" s="369">
        <f t="shared" si="629"/>
        <v>0</v>
      </c>
      <c r="AP215" s="369">
        <f t="shared" si="629"/>
        <v>1250</v>
      </c>
      <c r="AQ215" s="369">
        <f t="shared" si="629"/>
        <v>1250</v>
      </c>
      <c r="AR215" s="369">
        <f t="shared" si="629"/>
        <v>1250</v>
      </c>
      <c r="AS215" s="369">
        <f t="shared" si="629"/>
        <v>0</v>
      </c>
      <c r="AT215" s="369">
        <f t="shared" si="629"/>
        <v>0</v>
      </c>
      <c r="AU215" s="369">
        <f t="shared" si="629"/>
        <v>1250</v>
      </c>
      <c r="AV215" s="369">
        <f t="shared" si="629"/>
        <v>1250</v>
      </c>
      <c r="AW215" s="369">
        <f t="shared" si="629"/>
        <v>1250</v>
      </c>
      <c r="AX215" s="369">
        <f t="shared" si="629"/>
        <v>1250</v>
      </c>
      <c r="AY215" s="369">
        <f t="shared" si="629"/>
        <v>1250</v>
      </c>
      <c r="AZ215" s="369">
        <f t="shared" si="629"/>
        <v>0</v>
      </c>
      <c r="BA215" s="369">
        <f t="shared" si="629"/>
        <v>0</v>
      </c>
      <c r="BB215" s="369">
        <f t="shared" si="629"/>
        <v>1250</v>
      </c>
      <c r="BC215" s="369">
        <f t="shared" si="629"/>
        <v>1250</v>
      </c>
      <c r="BD215" s="369">
        <f t="shared" si="629"/>
        <v>1250</v>
      </c>
      <c r="BE215" s="369">
        <f t="shared" si="629"/>
        <v>1250</v>
      </c>
      <c r="BF215" s="369">
        <f t="shared" si="629"/>
        <v>1250</v>
      </c>
      <c r="BG215" s="369">
        <f t="shared" si="629"/>
        <v>0</v>
      </c>
      <c r="BH215" s="369">
        <f t="shared" si="629"/>
        <v>0</v>
      </c>
      <c r="BI215" s="369">
        <f t="shared" si="629"/>
        <v>1250</v>
      </c>
      <c r="BJ215" s="369">
        <f t="shared" si="629"/>
        <v>1250</v>
      </c>
      <c r="BK215" s="369">
        <f t="shared" si="629"/>
        <v>1250</v>
      </c>
      <c r="BL215" s="369">
        <f t="shared" si="629"/>
        <v>1250</v>
      </c>
      <c r="BM215" s="369">
        <f t="shared" si="629"/>
        <v>1250</v>
      </c>
      <c r="BN215" s="369">
        <f t="shared" si="629"/>
        <v>0</v>
      </c>
      <c r="BO215" s="369">
        <f t="shared" si="629"/>
        <v>0</v>
      </c>
      <c r="BP215" s="369">
        <f t="shared" si="629"/>
        <v>1250</v>
      </c>
      <c r="BQ215" s="369">
        <f t="shared" si="629"/>
        <v>1250</v>
      </c>
      <c r="BR215" s="369">
        <f t="shared" si="629"/>
        <v>1250</v>
      </c>
      <c r="BS215" s="369">
        <f t="shared" si="629"/>
        <v>1250</v>
      </c>
      <c r="BT215" s="369">
        <f t="shared" si="629"/>
        <v>1250</v>
      </c>
      <c r="BU215" s="369">
        <f t="shared" si="629"/>
        <v>0</v>
      </c>
      <c r="BV215" s="369">
        <f t="shared" si="629"/>
        <v>0</v>
      </c>
      <c r="BW215" s="369">
        <f t="shared" si="629"/>
        <v>1250</v>
      </c>
      <c r="BX215" s="369">
        <f t="shared" si="629"/>
        <v>0</v>
      </c>
      <c r="BY215" s="369">
        <f t="shared" si="629"/>
        <v>0</v>
      </c>
      <c r="BZ215" s="369">
        <f t="shared" ref="BZ215:DM215" si="630">_xlfn.NUMBERVALUE(BZ125,",")+_xlfn.NUMBERVALUE(BZ155,",")+_xlfn.NUMBERVALUE(BZ185,",")</f>
        <v>1250</v>
      </c>
      <c r="CA215" s="369">
        <f t="shared" si="630"/>
        <v>1250</v>
      </c>
      <c r="CB215" s="369">
        <f t="shared" si="630"/>
        <v>0</v>
      </c>
      <c r="CC215" s="369">
        <f t="shared" si="630"/>
        <v>0</v>
      </c>
      <c r="CD215" s="369">
        <f t="shared" si="630"/>
        <v>1250</v>
      </c>
      <c r="CE215" s="369">
        <f t="shared" si="630"/>
        <v>1250</v>
      </c>
      <c r="CF215" s="369">
        <f t="shared" si="630"/>
        <v>1250</v>
      </c>
      <c r="CG215" s="369">
        <f t="shared" si="630"/>
        <v>1250</v>
      </c>
      <c r="CH215" s="369">
        <f t="shared" si="630"/>
        <v>1250</v>
      </c>
      <c r="CI215" s="369">
        <f t="shared" si="630"/>
        <v>0</v>
      </c>
      <c r="CJ215" s="369">
        <f t="shared" si="630"/>
        <v>0</v>
      </c>
      <c r="CK215" s="369">
        <f t="shared" si="630"/>
        <v>1250</v>
      </c>
      <c r="CL215" s="369">
        <f t="shared" si="630"/>
        <v>1250</v>
      </c>
      <c r="CM215" s="369">
        <f t="shared" si="630"/>
        <v>1250</v>
      </c>
      <c r="CN215" s="369">
        <f t="shared" si="630"/>
        <v>1250</v>
      </c>
      <c r="CO215" s="369">
        <f t="shared" si="630"/>
        <v>1250</v>
      </c>
      <c r="CP215" s="369">
        <f t="shared" si="630"/>
        <v>0</v>
      </c>
      <c r="CQ215" s="369">
        <f t="shared" si="630"/>
        <v>0</v>
      </c>
      <c r="CR215" s="369">
        <f t="shared" si="630"/>
        <v>1250</v>
      </c>
      <c r="CS215" s="369">
        <f t="shared" si="630"/>
        <v>1250</v>
      </c>
      <c r="CT215" s="369">
        <f t="shared" si="630"/>
        <v>1250</v>
      </c>
      <c r="CU215" s="369">
        <f t="shared" si="630"/>
        <v>1250</v>
      </c>
      <c r="CV215" s="369">
        <f t="shared" si="630"/>
        <v>1250</v>
      </c>
      <c r="CW215" s="369">
        <f t="shared" si="630"/>
        <v>0</v>
      </c>
      <c r="CX215" s="369">
        <f t="shared" si="630"/>
        <v>0</v>
      </c>
      <c r="CY215" s="369">
        <f t="shared" si="630"/>
        <v>1250</v>
      </c>
      <c r="CZ215" s="369">
        <f t="shared" si="630"/>
        <v>1250</v>
      </c>
      <c r="DA215" s="369">
        <f t="shared" si="630"/>
        <v>1250</v>
      </c>
      <c r="DB215" s="369">
        <f t="shared" si="630"/>
        <v>1250</v>
      </c>
      <c r="DC215" s="369">
        <f t="shared" si="630"/>
        <v>1250</v>
      </c>
      <c r="DD215" s="369">
        <f t="shared" si="630"/>
        <v>0</v>
      </c>
      <c r="DE215" s="369">
        <f t="shared" si="630"/>
        <v>0</v>
      </c>
      <c r="DF215" s="369">
        <f t="shared" si="630"/>
        <v>1250</v>
      </c>
      <c r="DG215" s="369">
        <f t="shared" si="630"/>
        <v>1250</v>
      </c>
      <c r="DH215" s="369">
        <f t="shared" si="630"/>
        <v>1250</v>
      </c>
      <c r="DI215" s="369">
        <f t="shared" si="630"/>
        <v>1250</v>
      </c>
      <c r="DJ215" s="369">
        <f t="shared" si="630"/>
        <v>1250</v>
      </c>
      <c r="DK215" s="369">
        <f t="shared" si="630"/>
        <v>0</v>
      </c>
      <c r="DL215" s="369">
        <f t="shared" si="630"/>
        <v>0</v>
      </c>
      <c r="DM215" s="369">
        <f t="shared" si="630"/>
        <v>0</v>
      </c>
    </row>
    <row r="216" spans="1:117" outlineLevel="1">
      <c r="A216" s="818"/>
      <c r="B216" s="362" t="str">
        <f t="shared" si="620"/>
        <v>P59-Deploy &amp; Change CRMT</v>
      </c>
      <c r="C216" s="362" t="str">
        <f t="shared" si="621"/>
        <v>AO004511_YYY104</v>
      </c>
      <c r="D216" s="362" t="str">
        <f t="shared" si="622"/>
        <v>Prima_Attivazione_combinata</v>
      </c>
      <c r="E216" s="369">
        <f t="shared" si="623"/>
        <v>5</v>
      </c>
      <c r="F216" s="369">
        <f t="shared" si="623"/>
        <v>0</v>
      </c>
      <c r="G216" s="369">
        <f t="shared" si="623"/>
        <v>5</v>
      </c>
      <c r="H216" s="369">
        <f t="shared" si="623"/>
        <v>0</v>
      </c>
      <c r="I216" s="369">
        <f t="shared" si="623"/>
        <v>0.3125</v>
      </c>
      <c r="J216" s="378">
        <f t="shared" si="623"/>
        <v>0.3125</v>
      </c>
      <c r="K216" s="389">
        <f>VLOOKUP(C216,'PianificazionePMO(CA)'!$B$7:$I$37,7,FALSE)</f>
        <v>43271</v>
      </c>
      <c r="L216" s="389">
        <f>VLOOKUP(C216,'PianificazionePMO(CA)'!$B$7:$I$35,8,FALSE)</f>
        <v>43315</v>
      </c>
      <c r="N216" s="369">
        <f t="shared" ref="N216:BY216" si="631">_xlfn.NUMBERVALUE(N126,",")+_xlfn.NUMBERVALUE(N156,",")+_xlfn.NUMBERVALUE(N186,",")</f>
        <v>0</v>
      </c>
      <c r="O216" s="369">
        <f t="shared" si="631"/>
        <v>0</v>
      </c>
      <c r="P216" s="369">
        <f t="shared" si="631"/>
        <v>0</v>
      </c>
      <c r="Q216" s="369">
        <f t="shared" si="631"/>
        <v>0</v>
      </c>
      <c r="R216" s="369">
        <f t="shared" si="631"/>
        <v>0</v>
      </c>
      <c r="S216" s="369">
        <f t="shared" si="631"/>
        <v>0</v>
      </c>
      <c r="T216" s="369">
        <f t="shared" si="631"/>
        <v>0</v>
      </c>
      <c r="U216" s="369">
        <f t="shared" si="631"/>
        <v>0</v>
      </c>
      <c r="V216" s="369">
        <f t="shared" si="631"/>
        <v>0</v>
      </c>
      <c r="W216" s="369">
        <f t="shared" si="631"/>
        <v>0</v>
      </c>
      <c r="X216" s="369">
        <f t="shared" si="631"/>
        <v>0</v>
      </c>
      <c r="Y216" s="369">
        <f t="shared" si="631"/>
        <v>0</v>
      </c>
      <c r="Z216" s="369">
        <f t="shared" si="631"/>
        <v>0</v>
      </c>
      <c r="AA216" s="369">
        <f t="shared" si="631"/>
        <v>0</v>
      </c>
      <c r="AB216" s="369">
        <f t="shared" si="631"/>
        <v>0</v>
      </c>
      <c r="AC216" s="369">
        <f t="shared" si="631"/>
        <v>0</v>
      </c>
      <c r="AD216" s="369">
        <f t="shared" si="631"/>
        <v>0</v>
      </c>
      <c r="AE216" s="369">
        <f t="shared" si="631"/>
        <v>0</v>
      </c>
      <c r="AF216" s="369">
        <f t="shared" si="631"/>
        <v>0</v>
      </c>
      <c r="AG216" s="369">
        <f t="shared" si="631"/>
        <v>0</v>
      </c>
      <c r="AH216" s="369">
        <f t="shared" si="631"/>
        <v>0</v>
      </c>
      <c r="AI216" s="369">
        <f t="shared" si="631"/>
        <v>0</v>
      </c>
      <c r="AJ216" s="369">
        <f t="shared" si="631"/>
        <v>0</v>
      </c>
      <c r="AK216" s="369">
        <f t="shared" si="631"/>
        <v>3750</v>
      </c>
      <c r="AL216" s="369">
        <f t="shared" si="631"/>
        <v>0</v>
      </c>
      <c r="AM216" s="369">
        <f t="shared" si="631"/>
        <v>0</v>
      </c>
      <c r="AN216" s="369">
        <f t="shared" si="631"/>
        <v>3125</v>
      </c>
      <c r="AO216" s="369">
        <f t="shared" si="631"/>
        <v>0</v>
      </c>
      <c r="AP216" s="369">
        <f t="shared" si="631"/>
        <v>3125</v>
      </c>
      <c r="AQ216" s="369">
        <f t="shared" si="631"/>
        <v>3125</v>
      </c>
      <c r="AR216" s="369">
        <f t="shared" si="631"/>
        <v>3125</v>
      </c>
      <c r="AS216" s="369">
        <f t="shared" si="631"/>
        <v>0</v>
      </c>
      <c r="AT216" s="369">
        <f t="shared" si="631"/>
        <v>0</v>
      </c>
      <c r="AU216" s="369">
        <f t="shared" si="631"/>
        <v>3125</v>
      </c>
      <c r="AV216" s="369">
        <f t="shared" si="631"/>
        <v>3125</v>
      </c>
      <c r="AW216" s="369">
        <f t="shared" si="631"/>
        <v>3125</v>
      </c>
      <c r="AX216" s="369">
        <f t="shared" si="631"/>
        <v>3125</v>
      </c>
      <c r="AY216" s="369">
        <f t="shared" si="631"/>
        <v>3125</v>
      </c>
      <c r="AZ216" s="369">
        <f t="shared" si="631"/>
        <v>0</v>
      </c>
      <c r="BA216" s="369">
        <f t="shared" si="631"/>
        <v>0</v>
      </c>
      <c r="BB216" s="369">
        <f t="shared" si="631"/>
        <v>3125</v>
      </c>
      <c r="BC216" s="369">
        <f t="shared" si="631"/>
        <v>3125</v>
      </c>
      <c r="BD216" s="369">
        <f t="shared" si="631"/>
        <v>3125</v>
      </c>
      <c r="BE216" s="369">
        <f t="shared" si="631"/>
        <v>3125</v>
      </c>
      <c r="BF216" s="369">
        <f t="shared" si="631"/>
        <v>3125</v>
      </c>
      <c r="BG216" s="369">
        <f t="shared" si="631"/>
        <v>0</v>
      </c>
      <c r="BH216" s="369">
        <f t="shared" si="631"/>
        <v>0</v>
      </c>
      <c r="BI216" s="369">
        <f t="shared" si="631"/>
        <v>3125</v>
      </c>
      <c r="BJ216" s="369">
        <f t="shared" si="631"/>
        <v>3125</v>
      </c>
      <c r="BK216" s="369">
        <f t="shared" si="631"/>
        <v>3125</v>
      </c>
      <c r="BL216" s="369">
        <f t="shared" si="631"/>
        <v>3125</v>
      </c>
      <c r="BM216" s="369">
        <f t="shared" si="631"/>
        <v>3125</v>
      </c>
      <c r="BN216" s="369">
        <f t="shared" si="631"/>
        <v>0</v>
      </c>
      <c r="BO216" s="369">
        <f t="shared" si="631"/>
        <v>0</v>
      </c>
      <c r="BP216" s="369">
        <f t="shared" si="631"/>
        <v>3125</v>
      </c>
      <c r="BQ216" s="369">
        <f t="shared" si="631"/>
        <v>3125</v>
      </c>
      <c r="BR216" s="369">
        <f t="shared" si="631"/>
        <v>3125</v>
      </c>
      <c r="BS216" s="369">
        <f t="shared" si="631"/>
        <v>3125</v>
      </c>
      <c r="BT216" s="369">
        <f t="shared" si="631"/>
        <v>3125</v>
      </c>
      <c r="BU216" s="369">
        <f t="shared" si="631"/>
        <v>0</v>
      </c>
      <c r="BV216" s="369">
        <f t="shared" si="631"/>
        <v>0</v>
      </c>
      <c r="BW216" s="369">
        <f t="shared" si="631"/>
        <v>3125</v>
      </c>
      <c r="BX216" s="369">
        <f t="shared" si="631"/>
        <v>0</v>
      </c>
      <c r="BY216" s="369">
        <f t="shared" si="631"/>
        <v>0</v>
      </c>
      <c r="BZ216" s="369">
        <f t="shared" ref="BZ216:DM216" si="632">_xlfn.NUMBERVALUE(BZ126,",")+_xlfn.NUMBERVALUE(BZ156,",")+_xlfn.NUMBERVALUE(BZ186,",")</f>
        <v>3125</v>
      </c>
      <c r="CA216" s="369">
        <f t="shared" si="632"/>
        <v>3125</v>
      </c>
      <c r="CB216" s="369">
        <f t="shared" si="632"/>
        <v>0</v>
      </c>
      <c r="CC216" s="369">
        <f t="shared" si="632"/>
        <v>0</v>
      </c>
      <c r="CD216" s="369">
        <f t="shared" si="632"/>
        <v>3125</v>
      </c>
      <c r="CE216" s="369">
        <f t="shared" si="632"/>
        <v>3125</v>
      </c>
      <c r="CF216" s="369">
        <f t="shared" si="632"/>
        <v>3125</v>
      </c>
      <c r="CG216" s="369">
        <f t="shared" si="632"/>
        <v>3125</v>
      </c>
      <c r="CH216" s="369">
        <f t="shared" si="632"/>
        <v>3125</v>
      </c>
      <c r="CI216" s="369">
        <f t="shared" si="632"/>
        <v>0</v>
      </c>
      <c r="CJ216" s="369">
        <f t="shared" si="632"/>
        <v>0</v>
      </c>
      <c r="CK216" s="369">
        <f t="shared" si="632"/>
        <v>3125</v>
      </c>
      <c r="CL216" s="369">
        <f t="shared" si="632"/>
        <v>3125</v>
      </c>
      <c r="CM216" s="369">
        <f t="shared" si="632"/>
        <v>3125</v>
      </c>
      <c r="CN216" s="369">
        <f t="shared" si="632"/>
        <v>3125</v>
      </c>
      <c r="CO216" s="369">
        <f t="shared" si="632"/>
        <v>3125</v>
      </c>
      <c r="CP216" s="369">
        <f t="shared" si="632"/>
        <v>0</v>
      </c>
      <c r="CQ216" s="369">
        <f t="shared" si="632"/>
        <v>0</v>
      </c>
      <c r="CR216" s="369">
        <f t="shared" si="632"/>
        <v>3125</v>
      </c>
      <c r="CS216" s="369">
        <f t="shared" si="632"/>
        <v>3125</v>
      </c>
      <c r="CT216" s="369">
        <f t="shared" si="632"/>
        <v>3125</v>
      </c>
      <c r="CU216" s="369">
        <f t="shared" si="632"/>
        <v>3125</v>
      </c>
      <c r="CV216" s="369">
        <f t="shared" si="632"/>
        <v>3125</v>
      </c>
      <c r="CW216" s="369">
        <f t="shared" si="632"/>
        <v>0</v>
      </c>
      <c r="CX216" s="369">
        <f t="shared" si="632"/>
        <v>0</v>
      </c>
      <c r="CY216" s="369">
        <f t="shared" si="632"/>
        <v>3125</v>
      </c>
      <c r="CZ216" s="369">
        <f t="shared" si="632"/>
        <v>3125</v>
      </c>
      <c r="DA216" s="369">
        <f t="shared" si="632"/>
        <v>3125</v>
      </c>
      <c r="DB216" s="369">
        <f t="shared" si="632"/>
        <v>3125</v>
      </c>
      <c r="DC216" s="369">
        <f t="shared" si="632"/>
        <v>3125</v>
      </c>
      <c r="DD216" s="369">
        <f t="shared" si="632"/>
        <v>0</v>
      </c>
      <c r="DE216" s="369">
        <f t="shared" si="632"/>
        <v>0</v>
      </c>
      <c r="DF216" s="369">
        <f t="shared" si="632"/>
        <v>3125</v>
      </c>
      <c r="DG216" s="369">
        <f t="shared" si="632"/>
        <v>3125</v>
      </c>
      <c r="DH216" s="369">
        <f t="shared" si="632"/>
        <v>3125</v>
      </c>
      <c r="DI216" s="369">
        <f t="shared" si="632"/>
        <v>3125</v>
      </c>
      <c r="DJ216" s="369">
        <f t="shared" si="632"/>
        <v>3125</v>
      </c>
      <c r="DK216" s="369">
        <f t="shared" si="632"/>
        <v>0</v>
      </c>
      <c r="DL216" s="369">
        <f t="shared" si="632"/>
        <v>0</v>
      </c>
      <c r="DM216" s="369">
        <f t="shared" si="632"/>
        <v>0</v>
      </c>
    </row>
    <row r="217" spans="1:117" outlineLevel="1">
      <c r="A217" s="818"/>
      <c r="B217" s="362" t="str">
        <f t="shared" si="620"/>
        <v>P59-Deploy &amp; Change CRMT</v>
      </c>
      <c r="C217" s="362" t="str">
        <f t="shared" si="621"/>
        <v>AO004511_YYY109</v>
      </c>
      <c r="D217" s="362" t="str">
        <f t="shared" si="622"/>
        <v>Ricontrattualizzazione</v>
      </c>
      <c r="E217" s="369">
        <f t="shared" si="623"/>
        <v>23</v>
      </c>
      <c r="F217" s="369">
        <f t="shared" si="623"/>
        <v>3</v>
      </c>
      <c r="G217" s="369">
        <f t="shared" si="623"/>
        <v>20</v>
      </c>
      <c r="H217" s="369">
        <f t="shared" si="623"/>
        <v>0.17647058823529413</v>
      </c>
      <c r="I217" s="369">
        <f t="shared" si="623"/>
        <v>1.25</v>
      </c>
      <c r="J217" s="378">
        <f t="shared" si="623"/>
        <v>1.0735294117647058</v>
      </c>
      <c r="K217" s="389">
        <f>VLOOKUP(C217,'PianificazionePMO(CA)'!$B$7:$I$37,7,FALSE)</f>
        <v>43271</v>
      </c>
      <c r="L217" s="389">
        <f>VLOOKUP(C217,'PianificazionePMO(CA)'!$B$7:$I$35,8,FALSE)</f>
        <v>43315</v>
      </c>
      <c r="N217" s="369">
        <f t="shared" ref="N217:BY217" si="633">_xlfn.NUMBERVALUE(N127,",")+_xlfn.NUMBERVALUE(N157,",")+_xlfn.NUMBERVALUE(N187,",")</f>
        <v>0</v>
      </c>
      <c r="O217" s="369">
        <f t="shared" si="633"/>
        <v>0</v>
      </c>
      <c r="P217" s="369">
        <f t="shared" si="633"/>
        <v>0</v>
      </c>
      <c r="Q217" s="369">
        <f t="shared" si="633"/>
        <v>0</v>
      </c>
      <c r="R217" s="369">
        <f t="shared" si="633"/>
        <v>0</v>
      </c>
      <c r="S217" s="369">
        <f t="shared" si="633"/>
        <v>0</v>
      </c>
      <c r="T217" s="369">
        <f t="shared" si="633"/>
        <v>0</v>
      </c>
      <c r="U217" s="369">
        <f t="shared" si="633"/>
        <v>0</v>
      </c>
      <c r="V217" s="369">
        <f t="shared" si="633"/>
        <v>0</v>
      </c>
      <c r="W217" s="369">
        <f t="shared" si="633"/>
        <v>0</v>
      </c>
      <c r="X217" s="369">
        <f t="shared" si="633"/>
        <v>0</v>
      </c>
      <c r="Y217" s="369">
        <f t="shared" si="633"/>
        <v>0</v>
      </c>
      <c r="Z217" s="369">
        <f t="shared" si="633"/>
        <v>0</v>
      </c>
      <c r="AA217" s="369">
        <f t="shared" si="633"/>
        <v>0</v>
      </c>
      <c r="AB217" s="369">
        <f t="shared" si="633"/>
        <v>0</v>
      </c>
      <c r="AC217" s="369">
        <f t="shared" si="633"/>
        <v>1</v>
      </c>
      <c r="AD217" s="369">
        <f t="shared" si="633"/>
        <v>0</v>
      </c>
      <c r="AE217" s="369">
        <f t="shared" si="633"/>
        <v>0</v>
      </c>
      <c r="AF217" s="369">
        <f t="shared" si="633"/>
        <v>0</v>
      </c>
      <c r="AG217" s="369">
        <f t="shared" si="633"/>
        <v>0</v>
      </c>
      <c r="AH217" s="369">
        <f t="shared" si="633"/>
        <v>2</v>
      </c>
      <c r="AI217" s="369">
        <f t="shared" si="633"/>
        <v>0</v>
      </c>
      <c r="AJ217" s="369">
        <f t="shared" si="633"/>
        <v>0</v>
      </c>
      <c r="AK217" s="369">
        <f t="shared" si="633"/>
        <v>232352941176596</v>
      </c>
      <c r="AL217" s="369">
        <f t="shared" si="633"/>
        <v>0</v>
      </c>
      <c r="AM217" s="369">
        <f t="shared" si="633"/>
        <v>0</v>
      </c>
      <c r="AN217" s="369">
        <f t="shared" si="633"/>
        <v>125</v>
      </c>
      <c r="AO217" s="369">
        <f t="shared" si="633"/>
        <v>0</v>
      </c>
      <c r="AP217" s="369">
        <f t="shared" si="633"/>
        <v>125</v>
      </c>
      <c r="AQ217" s="369">
        <f t="shared" si="633"/>
        <v>125</v>
      </c>
      <c r="AR217" s="369">
        <f t="shared" si="633"/>
        <v>125</v>
      </c>
      <c r="AS217" s="369">
        <f t="shared" si="633"/>
        <v>0</v>
      </c>
      <c r="AT217" s="369">
        <f t="shared" si="633"/>
        <v>0</v>
      </c>
      <c r="AU217" s="369">
        <f t="shared" si="633"/>
        <v>125</v>
      </c>
      <c r="AV217" s="369">
        <f t="shared" si="633"/>
        <v>125</v>
      </c>
      <c r="AW217" s="369">
        <f t="shared" si="633"/>
        <v>125</v>
      </c>
      <c r="AX217" s="369">
        <f t="shared" si="633"/>
        <v>125</v>
      </c>
      <c r="AY217" s="369">
        <f t="shared" si="633"/>
        <v>125</v>
      </c>
      <c r="AZ217" s="369">
        <f t="shared" si="633"/>
        <v>0</v>
      </c>
      <c r="BA217" s="369">
        <f t="shared" si="633"/>
        <v>0</v>
      </c>
      <c r="BB217" s="369">
        <f t="shared" si="633"/>
        <v>125</v>
      </c>
      <c r="BC217" s="369">
        <f t="shared" si="633"/>
        <v>125</v>
      </c>
      <c r="BD217" s="369">
        <f t="shared" si="633"/>
        <v>125</v>
      </c>
      <c r="BE217" s="369">
        <f t="shared" si="633"/>
        <v>125</v>
      </c>
      <c r="BF217" s="369">
        <f t="shared" si="633"/>
        <v>125</v>
      </c>
      <c r="BG217" s="369">
        <f t="shared" si="633"/>
        <v>0</v>
      </c>
      <c r="BH217" s="369">
        <f t="shared" si="633"/>
        <v>0</v>
      </c>
      <c r="BI217" s="369">
        <f t="shared" si="633"/>
        <v>125</v>
      </c>
      <c r="BJ217" s="369">
        <f t="shared" si="633"/>
        <v>125</v>
      </c>
      <c r="BK217" s="369">
        <f t="shared" si="633"/>
        <v>125</v>
      </c>
      <c r="BL217" s="369">
        <f t="shared" si="633"/>
        <v>125</v>
      </c>
      <c r="BM217" s="369">
        <f t="shared" si="633"/>
        <v>125</v>
      </c>
      <c r="BN217" s="369">
        <f t="shared" si="633"/>
        <v>0</v>
      </c>
      <c r="BO217" s="369">
        <f t="shared" si="633"/>
        <v>0</v>
      </c>
      <c r="BP217" s="369">
        <f t="shared" si="633"/>
        <v>125</v>
      </c>
      <c r="BQ217" s="369">
        <f t="shared" si="633"/>
        <v>125</v>
      </c>
      <c r="BR217" s="369">
        <f t="shared" si="633"/>
        <v>125</v>
      </c>
      <c r="BS217" s="369">
        <f t="shared" si="633"/>
        <v>125</v>
      </c>
      <c r="BT217" s="369">
        <f t="shared" si="633"/>
        <v>125</v>
      </c>
      <c r="BU217" s="369">
        <f t="shared" si="633"/>
        <v>0</v>
      </c>
      <c r="BV217" s="369">
        <f t="shared" si="633"/>
        <v>0</v>
      </c>
      <c r="BW217" s="369">
        <f t="shared" si="633"/>
        <v>125</v>
      </c>
      <c r="BX217" s="369">
        <f t="shared" si="633"/>
        <v>0</v>
      </c>
      <c r="BY217" s="369">
        <f t="shared" si="633"/>
        <v>0</v>
      </c>
      <c r="BZ217" s="369">
        <f t="shared" ref="BZ217:DM217" si="634">_xlfn.NUMBERVALUE(BZ127,",")+_xlfn.NUMBERVALUE(BZ157,",")+_xlfn.NUMBERVALUE(BZ187,",")</f>
        <v>125</v>
      </c>
      <c r="CA217" s="369">
        <f t="shared" si="634"/>
        <v>125</v>
      </c>
      <c r="CB217" s="369">
        <f t="shared" si="634"/>
        <v>0</v>
      </c>
      <c r="CC217" s="369">
        <f t="shared" si="634"/>
        <v>0</v>
      </c>
      <c r="CD217" s="369">
        <f t="shared" si="634"/>
        <v>125</v>
      </c>
      <c r="CE217" s="369">
        <f t="shared" si="634"/>
        <v>125</v>
      </c>
      <c r="CF217" s="369">
        <f t="shared" si="634"/>
        <v>125</v>
      </c>
      <c r="CG217" s="369">
        <f t="shared" si="634"/>
        <v>125</v>
      </c>
      <c r="CH217" s="369">
        <f t="shared" si="634"/>
        <v>125</v>
      </c>
      <c r="CI217" s="369">
        <f t="shared" si="634"/>
        <v>0</v>
      </c>
      <c r="CJ217" s="369">
        <f t="shared" si="634"/>
        <v>0</v>
      </c>
      <c r="CK217" s="369">
        <f t="shared" si="634"/>
        <v>125</v>
      </c>
      <c r="CL217" s="369">
        <f t="shared" si="634"/>
        <v>125</v>
      </c>
      <c r="CM217" s="369">
        <f t="shared" si="634"/>
        <v>125</v>
      </c>
      <c r="CN217" s="369">
        <f t="shared" si="634"/>
        <v>125</v>
      </c>
      <c r="CO217" s="369">
        <f t="shared" si="634"/>
        <v>125</v>
      </c>
      <c r="CP217" s="369">
        <f t="shared" si="634"/>
        <v>0</v>
      </c>
      <c r="CQ217" s="369">
        <f t="shared" si="634"/>
        <v>0</v>
      </c>
      <c r="CR217" s="369">
        <f t="shared" si="634"/>
        <v>125</v>
      </c>
      <c r="CS217" s="369">
        <f t="shared" si="634"/>
        <v>125</v>
      </c>
      <c r="CT217" s="369">
        <f t="shared" si="634"/>
        <v>125</v>
      </c>
      <c r="CU217" s="369">
        <f t="shared" si="634"/>
        <v>125</v>
      </c>
      <c r="CV217" s="369">
        <f t="shared" si="634"/>
        <v>125</v>
      </c>
      <c r="CW217" s="369">
        <f t="shared" si="634"/>
        <v>0</v>
      </c>
      <c r="CX217" s="369">
        <f t="shared" si="634"/>
        <v>0</v>
      </c>
      <c r="CY217" s="369">
        <f t="shared" si="634"/>
        <v>125</v>
      </c>
      <c r="CZ217" s="369">
        <f t="shared" si="634"/>
        <v>125</v>
      </c>
      <c r="DA217" s="369">
        <f t="shared" si="634"/>
        <v>125</v>
      </c>
      <c r="DB217" s="369">
        <f t="shared" si="634"/>
        <v>125</v>
      </c>
      <c r="DC217" s="369">
        <f t="shared" si="634"/>
        <v>125</v>
      </c>
      <c r="DD217" s="369">
        <f t="shared" si="634"/>
        <v>0</v>
      </c>
      <c r="DE217" s="369">
        <f t="shared" si="634"/>
        <v>0</v>
      </c>
      <c r="DF217" s="369">
        <f t="shared" si="634"/>
        <v>125</v>
      </c>
      <c r="DG217" s="369">
        <f t="shared" si="634"/>
        <v>125</v>
      </c>
      <c r="DH217" s="369">
        <f t="shared" si="634"/>
        <v>125</v>
      </c>
      <c r="DI217" s="369">
        <f t="shared" si="634"/>
        <v>125</v>
      </c>
      <c r="DJ217" s="369">
        <f t="shared" si="634"/>
        <v>125</v>
      </c>
      <c r="DK217" s="369">
        <f t="shared" si="634"/>
        <v>0</v>
      </c>
      <c r="DL217" s="369">
        <f t="shared" si="634"/>
        <v>0</v>
      </c>
      <c r="DM217" s="369">
        <f t="shared" si="634"/>
        <v>0</v>
      </c>
    </row>
    <row r="218" spans="1:117" outlineLevel="1">
      <c r="A218" s="818"/>
      <c r="B218" s="362" t="str">
        <f t="shared" si="620"/>
        <v>P59-Deploy &amp; Change CRMT</v>
      </c>
      <c r="C218" s="362" t="str">
        <f t="shared" si="621"/>
        <v>AO004511_YYY121</v>
      </c>
      <c r="D218" s="362" t="str">
        <f t="shared" si="622"/>
        <v>Agent_Desktop</v>
      </c>
      <c r="E218" s="369">
        <f t="shared" si="623"/>
        <v>11</v>
      </c>
      <c r="F218" s="369">
        <f t="shared" si="623"/>
        <v>11</v>
      </c>
      <c r="G218" s="369">
        <f t="shared" si="623"/>
        <v>0</v>
      </c>
      <c r="H218" s="369">
        <f t="shared" si="623"/>
        <v>0.6470588235294118</v>
      </c>
      <c r="I218" s="369">
        <f t="shared" si="623"/>
        <v>0</v>
      </c>
      <c r="J218" s="378">
        <f t="shared" si="623"/>
        <v>-0.6470588235294118</v>
      </c>
      <c r="K218" s="389">
        <f>VLOOKUP(C218,'PianificazionePMO(CA)'!$B$7:$I$37,7,FALSE)</f>
        <v>43271</v>
      </c>
      <c r="L218" s="389">
        <f>VLOOKUP(C218,'PianificazionePMO(CA)'!$B$7:$I$35,8,FALSE)</f>
        <v>43315</v>
      </c>
      <c r="N218" s="369">
        <f t="shared" ref="N218:BY218" si="635">_xlfn.NUMBERVALUE(N128,",")+_xlfn.NUMBERVALUE(N158,",")+_xlfn.NUMBERVALUE(N188,",")</f>
        <v>11</v>
      </c>
      <c r="O218" s="369">
        <f t="shared" si="635"/>
        <v>0</v>
      </c>
      <c r="P218" s="369">
        <f t="shared" si="635"/>
        <v>0</v>
      </c>
      <c r="Q218" s="369">
        <f t="shared" si="635"/>
        <v>0</v>
      </c>
      <c r="R218" s="369">
        <f t="shared" si="635"/>
        <v>0</v>
      </c>
      <c r="S218" s="369">
        <f t="shared" si="635"/>
        <v>0</v>
      </c>
      <c r="T218" s="369">
        <f t="shared" si="635"/>
        <v>0</v>
      </c>
      <c r="U218" s="369">
        <f t="shared" si="635"/>
        <v>0</v>
      </c>
      <c r="V218" s="369">
        <f t="shared" si="635"/>
        <v>0</v>
      </c>
      <c r="W218" s="369">
        <f t="shared" si="635"/>
        <v>0</v>
      </c>
      <c r="X218" s="369">
        <f t="shared" si="635"/>
        <v>0</v>
      </c>
      <c r="Y218" s="369">
        <f t="shared" si="635"/>
        <v>0</v>
      </c>
      <c r="Z218" s="369">
        <f t="shared" si="635"/>
        <v>0</v>
      </c>
      <c r="AA218" s="369">
        <f t="shared" si="635"/>
        <v>0</v>
      </c>
      <c r="AB218" s="369">
        <f t="shared" si="635"/>
        <v>0</v>
      </c>
      <c r="AC218" s="369">
        <f t="shared" si="635"/>
        <v>0</v>
      </c>
      <c r="AD218" s="369">
        <f t="shared" si="635"/>
        <v>0</v>
      </c>
      <c r="AE218" s="369">
        <f t="shared" si="635"/>
        <v>0</v>
      </c>
      <c r="AF218" s="369">
        <f t="shared" si="635"/>
        <v>0</v>
      </c>
      <c r="AG218" s="369">
        <f t="shared" si="635"/>
        <v>0</v>
      </c>
      <c r="AH218" s="369">
        <f t="shared" si="635"/>
        <v>0</v>
      </c>
      <c r="AI218" s="369">
        <f t="shared" si="635"/>
        <v>0</v>
      </c>
      <c r="AJ218" s="369">
        <f t="shared" si="635"/>
        <v>0</v>
      </c>
      <c r="AK218" s="369">
        <f t="shared" si="635"/>
        <v>0</v>
      </c>
      <c r="AL218" s="369">
        <f t="shared" si="635"/>
        <v>0</v>
      </c>
      <c r="AM218" s="369">
        <f t="shared" si="635"/>
        <v>0</v>
      </c>
      <c r="AN218" s="369">
        <f t="shared" si="635"/>
        <v>0</v>
      </c>
      <c r="AO218" s="369">
        <f t="shared" si="635"/>
        <v>0</v>
      </c>
      <c r="AP218" s="369">
        <f t="shared" si="635"/>
        <v>0</v>
      </c>
      <c r="AQ218" s="369">
        <f t="shared" si="635"/>
        <v>0</v>
      </c>
      <c r="AR218" s="369">
        <f t="shared" si="635"/>
        <v>0</v>
      </c>
      <c r="AS218" s="369">
        <f t="shared" si="635"/>
        <v>0</v>
      </c>
      <c r="AT218" s="369">
        <f t="shared" si="635"/>
        <v>0</v>
      </c>
      <c r="AU218" s="369">
        <f t="shared" si="635"/>
        <v>0</v>
      </c>
      <c r="AV218" s="369">
        <f t="shared" si="635"/>
        <v>0</v>
      </c>
      <c r="AW218" s="369">
        <f t="shared" si="635"/>
        <v>0</v>
      </c>
      <c r="AX218" s="369">
        <f t="shared" si="635"/>
        <v>0</v>
      </c>
      <c r="AY218" s="369">
        <f t="shared" si="635"/>
        <v>0</v>
      </c>
      <c r="AZ218" s="369">
        <f t="shared" si="635"/>
        <v>0</v>
      </c>
      <c r="BA218" s="369">
        <f t="shared" si="635"/>
        <v>0</v>
      </c>
      <c r="BB218" s="369">
        <f t="shared" si="635"/>
        <v>0</v>
      </c>
      <c r="BC218" s="369">
        <f t="shared" si="635"/>
        <v>0</v>
      </c>
      <c r="BD218" s="369">
        <f t="shared" si="635"/>
        <v>0</v>
      </c>
      <c r="BE218" s="369">
        <f t="shared" si="635"/>
        <v>0</v>
      </c>
      <c r="BF218" s="369">
        <f t="shared" si="635"/>
        <v>0</v>
      </c>
      <c r="BG218" s="369">
        <f t="shared" si="635"/>
        <v>0</v>
      </c>
      <c r="BH218" s="369">
        <f t="shared" si="635"/>
        <v>0</v>
      </c>
      <c r="BI218" s="369">
        <f t="shared" si="635"/>
        <v>0</v>
      </c>
      <c r="BJ218" s="369">
        <f t="shared" si="635"/>
        <v>0</v>
      </c>
      <c r="BK218" s="369">
        <f t="shared" si="635"/>
        <v>0</v>
      </c>
      <c r="BL218" s="369">
        <f t="shared" si="635"/>
        <v>0</v>
      </c>
      <c r="BM218" s="369">
        <f t="shared" si="635"/>
        <v>0</v>
      </c>
      <c r="BN218" s="369">
        <f t="shared" si="635"/>
        <v>0</v>
      </c>
      <c r="BO218" s="369">
        <f t="shared" si="635"/>
        <v>0</v>
      </c>
      <c r="BP218" s="369">
        <f t="shared" si="635"/>
        <v>0</v>
      </c>
      <c r="BQ218" s="369">
        <f t="shared" si="635"/>
        <v>0</v>
      </c>
      <c r="BR218" s="369">
        <f t="shared" si="635"/>
        <v>0</v>
      </c>
      <c r="BS218" s="369">
        <f t="shared" si="635"/>
        <v>0</v>
      </c>
      <c r="BT218" s="369">
        <f t="shared" si="635"/>
        <v>0</v>
      </c>
      <c r="BU218" s="369">
        <f t="shared" si="635"/>
        <v>0</v>
      </c>
      <c r="BV218" s="369">
        <f t="shared" si="635"/>
        <v>0</v>
      </c>
      <c r="BW218" s="369">
        <f t="shared" si="635"/>
        <v>0</v>
      </c>
      <c r="BX218" s="369">
        <f t="shared" si="635"/>
        <v>0</v>
      </c>
      <c r="BY218" s="369">
        <f t="shared" si="635"/>
        <v>0</v>
      </c>
      <c r="BZ218" s="369">
        <f t="shared" ref="BZ218:DM218" si="636">_xlfn.NUMBERVALUE(BZ128,",")+_xlfn.NUMBERVALUE(BZ158,",")+_xlfn.NUMBERVALUE(BZ188,",")</f>
        <v>0</v>
      </c>
      <c r="CA218" s="369">
        <f t="shared" si="636"/>
        <v>0</v>
      </c>
      <c r="CB218" s="369">
        <f t="shared" si="636"/>
        <v>0</v>
      </c>
      <c r="CC218" s="369">
        <f t="shared" si="636"/>
        <v>0</v>
      </c>
      <c r="CD218" s="369">
        <f t="shared" si="636"/>
        <v>0</v>
      </c>
      <c r="CE218" s="369">
        <f t="shared" si="636"/>
        <v>0</v>
      </c>
      <c r="CF218" s="369">
        <f t="shared" si="636"/>
        <v>0</v>
      </c>
      <c r="CG218" s="369">
        <f t="shared" si="636"/>
        <v>0</v>
      </c>
      <c r="CH218" s="369">
        <f t="shared" si="636"/>
        <v>0</v>
      </c>
      <c r="CI218" s="369">
        <f t="shared" si="636"/>
        <v>0</v>
      </c>
      <c r="CJ218" s="369">
        <f t="shared" si="636"/>
        <v>0</v>
      </c>
      <c r="CK218" s="369">
        <f t="shared" si="636"/>
        <v>0</v>
      </c>
      <c r="CL218" s="369">
        <f t="shared" si="636"/>
        <v>0</v>
      </c>
      <c r="CM218" s="369">
        <f t="shared" si="636"/>
        <v>0</v>
      </c>
      <c r="CN218" s="369">
        <f t="shared" si="636"/>
        <v>0</v>
      </c>
      <c r="CO218" s="369">
        <f t="shared" si="636"/>
        <v>0</v>
      </c>
      <c r="CP218" s="369">
        <f t="shared" si="636"/>
        <v>0</v>
      </c>
      <c r="CQ218" s="369">
        <f t="shared" si="636"/>
        <v>0</v>
      </c>
      <c r="CR218" s="369">
        <f t="shared" si="636"/>
        <v>0</v>
      </c>
      <c r="CS218" s="369">
        <f t="shared" si="636"/>
        <v>0</v>
      </c>
      <c r="CT218" s="369">
        <f t="shared" si="636"/>
        <v>0</v>
      </c>
      <c r="CU218" s="369">
        <f t="shared" si="636"/>
        <v>0</v>
      </c>
      <c r="CV218" s="369">
        <f t="shared" si="636"/>
        <v>0</v>
      </c>
      <c r="CW218" s="369">
        <f t="shared" si="636"/>
        <v>0</v>
      </c>
      <c r="CX218" s="369">
        <f t="shared" si="636"/>
        <v>0</v>
      </c>
      <c r="CY218" s="369">
        <f t="shared" si="636"/>
        <v>0</v>
      </c>
      <c r="CZ218" s="369">
        <f t="shared" si="636"/>
        <v>0</v>
      </c>
      <c r="DA218" s="369">
        <f t="shared" si="636"/>
        <v>0</v>
      </c>
      <c r="DB218" s="369">
        <f t="shared" si="636"/>
        <v>0</v>
      </c>
      <c r="DC218" s="369">
        <f t="shared" si="636"/>
        <v>0</v>
      </c>
      <c r="DD218" s="369">
        <f t="shared" si="636"/>
        <v>0</v>
      </c>
      <c r="DE218" s="369">
        <f t="shared" si="636"/>
        <v>0</v>
      </c>
      <c r="DF218" s="369">
        <f t="shared" si="636"/>
        <v>0</v>
      </c>
      <c r="DG218" s="369">
        <f t="shared" si="636"/>
        <v>0</v>
      </c>
      <c r="DH218" s="369">
        <f t="shared" si="636"/>
        <v>0</v>
      </c>
      <c r="DI218" s="369">
        <f t="shared" si="636"/>
        <v>0</v>
      </c>
      <c r="DJ218" s="369">
        <f t="shared" si="636"/>
        <v>0</v>
      </c>
      <c r="DK218" s="369">
        <f t="shared" si="636"/>
        <v>0</v>
      </c>
      <c r="DL218" s="369">
        <f t="shared" si="636"/>
        <v>0</v>
      </c>
      <c r="DM218" s="369">
        <f t="shared" si="636"/>
        <v>0</v>
      </c>
    </row>
    <row r="219" spans="1:117" outlineLevel="1">
      <c r="A219" s="818"/>
      <c r="B219" s="362" t="str">
        <f t="shared" si="620"/>
        <v>P59-Deploy &amp; Change CRMT</v>
      </c>
      <c r="C219" s="362" t="str">
        <f t="shared" si="621"/>
        <v>AO004511_YYY127</v>
      </c>
      <c r="D219" s="362" t="str">
        <f t="shared" si="622"/>
        <v>Gestione Consensi e Acquisizione Prospect</v>
      </c>
      <c r="E219" s="369">
        <f t="shared" si="623"/>
        <v>3</v>
      </c>
      <c r="F219" s="369">
        <f t="shared" si="623"/>
        <v>2</v>
      </c>
      <c r="G219" s="369">
        <f t="shared" si="623"/>
        <v>1</v>
      </c>
      <c r="H219" s="369">
        <f t="shared" si="623"/>
        <v>0.11764705882352941</v>
      </c>
      <c r="I219" s="369">
        <f t="shared" si="623"/>
        <v>6.25E-2</v>
      </c>
      <c r="J219" s="378">
        <f t="shared" si="623"/>
        <v>-5.514705882352941E-2</v>
      </c>
      <c r="K219" s="389">
        <f>VLOOKUP(C219,'PianificazionePMO(CA)'!$B$7:$I$37,7,FALSE)</f>
        <v>43271</v>
      </c>
      <c r="L219" s="389">
        <f>VLOOKUP(C219,'PianificazionePMO(CA)'!$B$7:$I$35,8,FALSE)</f>
        <v>43315</v>
      </c>
      <c r="N219" s="369">
        <f t="shared" ref="N219:BY219" si="637">_xlfn.NUMBERVALUE(N129,",")+_xlfn.NUMBERVALUE(N159,",")+_xlfn.NUMBERVALUE(N189,",")</f>
        <v>2</v>
      </c>
      <c r="O219" s="369">
        <f t="shared" si="637"/>
        <v>0</v>
      </c>
      <c r="P219" s="369">
        <f t="shared" si="637"/>
        <v>0</v>
      </c>
      <c r="Q219" s="369">
        <f t="shared" si="637"/>
        <v>0</v>
      </c>
      <c r="R219" s="369">
        <f t="shared" si="637"/>
        <v>0</v>
      </c>
      <c r="S219" s="369">
        <f t="shared" si="637"/>
        <v>0</v>
      </c>
      <c r="T219" s="369">
        <f t="shared" si="637"/>
        <v>0</v>
      </c>
      <c r="U219" s="369">
        <f t="shared" si="637"/>
        <v>0</v>
      </c>
      <c r="V219" s="369">
        <f t="shared" si="637"/>
        <v>0</v>
      </c>
      <c r="W219" s="369">
        <f t="shared" si="637"/>
        <v>0</v>
      </c>
      <c r="X219" s="369">
        <f t="shared" si="637"/>
        <v>0</v>
      </c>
      <c r="Y219" s="369">
        <f t="shared" si="637"/>
        <v>0</v>
      </c>
      <c r="Z219" s="369">
        <f t="shared" si="637"/>
        <v>0</v>
      </c>
      <c r="AA219" s="369">
        <f t="shared" si="637"/>
        <v>0</v>
      </c>
      <c r="AB219" s="369">
        <f t="shared" si="637"/>
        <v>0</v>
      </c>
      <c r="AC219" s="369">
        <f t="shared" si="637"/>
        <v>0</v>
      </c>
      <c r="AD219" s="369">
        <f t="shared" si="637"/>
        <v>0</v>
      </c>
      <c r="AE219" s="369">
        <f t="shared" si="637"/>
        <v>0</v>
      </c>
      <c r="AF219" s="369">
        <f t="shared" si="637"/>
        <v>0</v>
      </c>
      <c r="AG219" s="369">
        <f t="shared" si="637"/>
        <v>0</v>
      </c>
      <c r="AH219" s="369">
        <f t="shared" si="637"/>
        <v>0</v>
      </c>
      <c r="AI219" s="369">
        <f t="shared" si="637"/>
        <v>0</v>
      </c>
      <c r="AJ219" s="369">
        <f t="shared" si="637"/>
        <v>0</v>
      </c>
      <c r="AK219" s="369">
        <f t="shared" si="637"/>
        <v>750</v>
      </c>
      <c r="AL219" s="369">
        <f t="shared" si="637"/>
        <v>0</v>
      </c>
      <c r="AM219" s="369">
        <f t="shared" si="637"/>
        <v>0</v>
      </c>
      <c r="AN219" s="369">
        <f t="shared" si="637"/>
        <v>625</v>
      </c>
      <c r="AO219" s="369">
        <f t="shared" si="637"/>
        <v>0</v>
      </c>
      <c r="AP219" s="369">
        <f t="shared" si="637"/>
        <v>625</v>
      </c>
      <c r="AQ219" s="369">
        <f t="shared" si="637"/>
        <v>625</v>
      </c>
      <c r="AR219" s="369">
        <f t="shared" si="637"/>
        <v>625</v>
      </c>
      <c r="AS219" s="369">
        <f t="shared" si="637"/>
        <v>0</v>
      </c>
      <c r="AT219" s="369">
        <f t="shared" si="637"/>
        <v>0</v>
      </c>
      <c r="AU219" s="369">
        <f t="shared" si="637"/>
        <v>625</v>
      </c>
      <c r="AV219" s="369">
        <f t="shared" si="637"/>
        <v>625</v>
      </c>
      <c r="AW219" s="369">
        <f t="shared" si="637"/>
        <v>625</v>
      </c>
      <c r="AX219" s="369">
        <f t="shared" si="637"/>
        <v>625</v>
      </c>
      <c r="AY219" s="369">
        <f t="shared" si="637"/>
        <v>625</v>
      </c>
      <c r="AZ219" s="369">
        <f t="shared" si="637"/>
        <v>0</v>
      </c>
      <c r="BA219" s="369">
        <f t="shared" si="637"/>
        <v>0</v>
      </c>
      <c r="BB219" s="369">
        <f t="shared" si="637"/>
        <v>625</v>
      </c>
      <c r="BC219" s="369">
        <f t="shared" si="637"/>
        <v>625</v>
      </c>
      <c r="BD219" s="369">
        <f t="shared" si="637"/>
        <v>625</v>
      </c>
      <c r="BE219" s="369">
        <f t="shared" si="637"/>
        <v>625</v>
      </c>
      <c r="BF219" s="369">
        <f t="shared" si="637"/>
        <v>625</v>
      </c>
      <c r="BG219" s="369">
        <f t="shared" si="637"/>
        <v>0</v>
      </c>
      <c r="BH219" s="369">
        <f t="shared" si="637"/>
        <v>0</v>
      </c>
      <c r="BI219" s="369">
        <f t="shared" si="637"/>
        <v>625</v>
      </c>
      <c r="BJ219" s="369">
        <f t="shared" si="637"/>
        <v>625</v>
      </c>
      <c r="BK219" s="369">
        <f t="shared" si="637"/>
        <v>625</v>
      </c>
      <c r="BL219" s="369">
        <f t="shared" si="637"/>
        <v>625</v>
      </c>
      <c r="BM219" s="369">
        <f t="shared" si="637"/>
        <v>625</v>
      </c>
      <c r="BN219" s="369">
        <f t="shared" si="637"/>
        <v>0</v>
      </c>
      <c r="BO219" s="369">
        <f t="shared" si="637"/>
        <v>0</v>
      </c>
      <c r="BP219" s="369">
        <f t="shared" si="637"/>
        <v>625</v>
      </c>
      <c r="BQ219" s="369">
        <f t="shared" si="637"/>
        <v>625</v>
      </c>
      <c r="BR219" s="369">
        <f t="shared" si="637"/>
        <v>625</v>
      </c>
      <c r="BS219" s="369">
        <f t="shared" si="637"/>
        <v>625</v>
      </c>
      <c r="BT219" s="369">
        <f t="shared" si="637"/>
        <v>625</v>
      </c>
      <c r="BU219" s="369">
        <f t="shared" si="637"/>
        <v>0</v>
      </c>
      <c r="BV219" s="369">
        <f t="shared" si="637"/>
        <v>0</v>
      </c>
      <c r="BW219" s="369">
        <f t="shared" si="637"/>
        <v>625</v>
      </c>
      <c r="BX219" s="369">
        <f t="shared" si="637"/>
        <v>0</v>
      </c>
      <c r="BY219" s="369">
        <f t="shared" si="637"/>
        <v>0</v>
      </c>
      <c r="BZ219" s="369">
        <f t="shared" ref="BZ219:DM219" si="638">_xlfn.NUMBERVALUE(BZ129,",")+_xlfn.NUMBERVALUE(BZ159,",")+_xlfn.NUMBERVALUE(BZ189,",")</f>
        <v>625</v>
      </c>
      <c r="CA219" s="369">
        <f t="shared" si="638"/>
        <v>625</v>
      </c>
      <c r="CB219" s="369">
        <f t="shared" si="638"/>
        <v>0</v>
      </c>
      <c r="CC219" s="369">
        <f t="shared" si="638"/>
        <v>0</v>
      </c>
      <c r="CD219" s="369">
        <f t="shared" si="638"/>
        <v>625</v>
      </c>
      <c r="CE219" s="369">
        <f t="shared" si="638"/>
        <v>625</v>
      </c>
      <c r="CF219" s="369">
        <f t="shared" si="638"/>
        <v>625</v>
      </c>
      <c r="CG219" s="369">
        <f t="shared" si="638"/>
        <v>625</v>
      </c>
      <c r="CH219" s="369">
        <f t="shared" si="638"/>
        <v>625</v>
      </c>
      <c r="CI219" s="369">
        <f t="shared" si="638"/>
        <v>0</v>
      </c>
      <c r="CJ219" s="369">
        <f t="shared" si="638"/>
        <v>0</v>
      </c>
      <c r="CK219" s="369">
        <f t="shared" si="638"/>
        <v>625</v>
      </c>
      <c r="CL219" s="369">
        <f t="shared" si="638"/>
        <v>625</v>
      </c>
      <c r="CM219" s="369">
        <f t="shared" si="638"/>
        <v>625</v>
      </c>
      <c r="CN219" s="369">
        <f t="shared" si="638"/>
        <v>625</v>
      </c>
      <c r="CO219" s="369">
        <f t="shared" si="638"/>
        <v>625</v>
      </c>
      <c r="CP219" s="369">
        <f t="shared" si="638"/>
        <v>0</v>
      </c>
      <c r="CQ219" s="369">
        <f t="shared" si="638"/>
        <v>0</v>
      </c>
      <c r="CR219" s="369">
        <f t="shared" si="638"/>
        <v>625</v>
      </c>
      <c r="CS219" s="369">
        <f t="shared" si="638"/>
        <v>625</v>
      </c>
      <c r="CT219" s="369">
        <f t="shared" si="638"/>
        <v>625</v>
      </c>
      <c r="CU219" s="369">
        <f t="shared" si="638"/>
        <v>625</v>
      </c>
      <c r="CV219" s="369">
        <f t="shared" si="638"/>
        <v>625</v>
      </c>
      <c r="CW219" s="369">
        <f t="shared" si="638"/>
        <v>0</v>
      </c>
      <c r="CX219" s="369">
        <f t="shared" si="638"/>
        <v>0</v>
      </c>
      <c r="CY219" s="369">
        <f t="shared" si="638"/>
        <v>625</v>
      </c>
      <c r="CZ219" s="369">
        <f t="shared" si="638"/>
        <v>625</v>
      </c>
      <c r="DA219" s="369">
        <f t="shared" si="638"/>
        <v>625</v>
      </c>
      <c r="DB219" s="369">
        <f t="shared" si="638"/>
        <v>625</v>
      </c>
      <c r="DC219" s="369">
        <f t="shared" si="638"/>
        <v>625</v>
      </c>
      <c r="DD219" s="369">
        <f t="shared" si="638"/>
        <v>0</v>
      </c>
      <c r="DE219" s="369">
        <f t="shared" si="638"/>
        <v>0</v>
      </c>
      <c r="DF219" s="369">
        <f t="shared" si="638"/>
        <v>625</v>
      </c>
      <c r="DG219" s="369">
        <f t="shared" si="638"/>
        <v>625</v>
      </c>
      <c r="DH219" s="369">
        <f t="shared" si="638"/>
        <v>625</v>
      </c>
      <c r="DI219" s="369">
        <f t="shared" si="638"/>
        <v>625</v>
      </c>
      <c r="DJ219" s="369">
        <f t="shared" si="638"/>
        <v>625</v>
      </c>
      <c r="DK219" s="369">
        <f t="shared" si="638"/>
        <v>0</v>
      </c>
      <c r="DL219" s="369">
        <f t="shared" si="638"/>
        <v>0</v>
      </c>
      <c r="DM219" s="369">
        <f t="shared" si="638"/>
        <v>0</v>
      </c>
    </row>
    <row r="220" spans="1:117" outlineLevel="1">
      <c r="A220" s="818"/>
      <c r="B220" s="362" t="str">
        <f t="shared" si="620"/>
        <v>P59-Deploy &amp; Change CRMT</v>
      </c>
      <c r="C220" s="362" t="str">
        <f t="shared" si="621"/>
        <v>AO004511_YYY39</v>
      </c>
      <c r="D220" s="362" t="str">
        <f t="shared" si="622"/>
        <v>BOLLETTA_2.0</v>
      </c>
      <c r="E220" s="369">
        <f t="shared" si="623"/>
        <v>10</v>
      </c>
      <c r="F220" s="369">
        <f t="shared" si="623"/>
        <v>9</v>
      </c>
      <c r="G220" s="369">
        <f t="shared" si="623"/>
        <v>1</v>
      </c>
      <c r="H220" s="369">
        <f t="shared" si="623"/>
        <v>0.52941176470588236</v>
      </c>
      <c r="I220" s="369">
        <f t="shared" si="623"/>
        <v>6.25E-2</v>
      </c>
      <c r="J220" s="378">
        <f t="shared" si="623"/>
        <v>-0.46691176470588236</v>
      </c>
      <c r="K220" s="389">
        <f>VLOOKUP(C220,'PianificazionePMO(CA)'!$B$7:$I$37,7,FALSE)</f>
        <v>43271</v>
      </c>
      <c r="L220" s="389">
        <f>VLOOKUP(C220,'PianificazionePMO(CA)'!$B$7:$I$35,8,FALSE)</f>
        <v>43315</v>
      </c>
      <c r="N220" s="369">
        <f t="shared" ref="N220:BY220" si="639">_xlfn.NUMBERVALUE(N130,",")+_xlfn.NUMBERVALUE(N160,",")+_xlfn.NUMBERVALUE(N190,",")</f>
        <v>6</v>
      </c>
      <c r="O220" s="369">
        <f t="shared" si="639"/>
        <v>0</v>
      </c>
      <c r="P220" s="369">
        <f t="shared" si="639"/>
        <v>0</v>
      </c>
      <c r="Q220" s="369">
        <f t="shared" si="639"/>
        <v>0</v>
      </c>
      <c r="R220" s="369">
        <f t="shared" si="639"/>
        <v>0</v>
      </c>
      <c r="S220" s="369">
        <f t="shared" si="639"/>
        <v>0</v>
      </c>
      <c r="T220" s="369">
        <f t="shared" si="639"/>
        <v>0</v>
      </c>
      <c r="U220" s="369">
        <f t="shared" si="639"/>
        <v>0</v>
      </c>
      <c r="V220" s="369">
        <f t="shared" si="639"/>
        <v>0</v>
      </c>
      <c r="W220" s="369">
        <f t="shared" si="639"/>
        <v>0</v>
      </c>
      <c r="X220" s="369">
        <f t="shared" si="639"/>
        <v>0</v>
      </c>
      <c r="Y220" s="369">
        <f t="shared" si="639"/>
        <v>0</v>
      </c>
      <c r="Z220" s="369">
        <f t="shared" si="639"/>
        <v>0</v>
      </c>
      <c r="AA220" s="369">
        <f t="shared" si="639"/>
        <v>0</v>
      </c>
      <c r="AB220" s="369">
        <f t="shared" si="639"/>
        <v>0</v>
      </c>
      <c r="AC220" s="369">
        <f t="shared" si="639"/>
        <v>0</v>
      </c>
      <c r="AD220" s="369">
        <f t="shared" si="639"/>
        <v>0</v>
      </c>
      <c r="AE220" s="369">
        <f t="shared" si="639"/>
        <v>0</v>
      </c>
      <c r="AF220" s="369">
        <f t="shared" si="639"/>
        <v>0</v>
      </c>
      <c r="AG220" s="369">
        <f t="shared" si="639"/>
        <v>0</v>
      </c>
      <c r="AH220" s="369">
        <f t="shared" si="639"/>
        <v>3</v>
      </c>
      <c r="AI220" s="369">
        <f t="shared" si="639"/>
        <v>0</v>
      </c>
      <c r="AJ220" s="369">
        <f t="shared" si="639"/>
        <v>0</v>
      </c>
      <c r="AK220" s="369">
        <f t="shared" si="639"/>
        <v>-8250</v>
      </c>
      <c r="AL220" s="369">
        <f t="shared" si="639"/>
        <v>0</v>
      </c>
      <c r="AM220" s="369">
        <f t="shared" si="639"/>
        <v>0</v>
      </c>
      <c r="AN220" s="369">
        <f t="shared" si="639"/>
        <v>625</v>
      </c>
      <c r="AO220" s="369">
        <f t="shared" si="639"/>
        <v>0</v>
      </c>
      <c r="AP220" s="369">
        <f t="shared" si="639"/>
        <v>625</v>
      </c>
      <c r="AQ220" s="369">
        <f t="shared" si="639"/>
        <v>625</v>
      </c>
      <c r="AR220" s="369">
        <f t="shared" si="639"/>
        <v>625</v>
      </c>
      <c r="AS220" s="369">
        <f t="shared" si="639"/>
        <v>0</v>
      </c>
      <c r="AT220" s="369">
        <f t="shared" si="639"/>
        <v>0</v>
      </c>
      <c r="AU220" s="369">
        <f t="shared" si="639"/>
        <v>625</v>
      </c>
      <c r="AV220" s="369">
        <f t="shared" si="639"/>
        <v>625</v>
      </c>
      <c r="AW220" s="369">
        <f t="shared" si="639"/>
        <v>625</v>
      </c>
      <c r="AX220" s="369">
        <f t="shared" si="639"/>
        <v>625</v>
      </c>
      <c r="AY220" s="369">
        <f t="shared" si="639"/>
        <v>625</v>
      </c>
      <c r="AZ220" s="369">
        <f t="shared" si="639"/>
        <v>0</v>
      </c>
      <c r="BA220" s="369">
        <f t="shared" si="639"/>
        <v>0</v>
      </c>
      <c r="BB220" s="369">
        <f t="shared" si="639"/>
        <v>625</v>
      </c>
      <c r="BC220" s="369">
        <f t="shared" si="639"/>
        <v>625</v>
      </c>
      <c r="BD220" s="369">
        <f t="shared" si="639"/>
        <v>625</v>
      </c>
      <c r="BE220" s="369">
        <f t="shared" si="639"/>
        <v>625</v>
      </c>
      <c r="BF220" s="369">
        <f t="shared" si="639"/>
        <v>625</v>
      </c>
      <c r="BG220" s="369">
        <f t="shared" si="639"/>
        <v>0</v>
      </c>
      <c r="BH220" s="369">
        <f t="shared" si="639"/>
        <v>0</v>
      </c>
      <c r="BI220" s="369">
        <f t="shared" si="639"/>
        <v>625</v>
      </c>
      <c r="BJ220" s="369">
        <f t="shared" si="639"/>
        <v>625</v>
      </c>
      <c r="BK220" s="369">
        <f t="shared" si="639"/>
        <v>625</v>
      </c>
      <c r="BL220" s="369">
        <f t="shared" si="639"/>
        <v>625</v>
      </c>
      <c r="BM220" s="369">
        <f t="shared" si="639"/>
        <v>625</v>
      </c>
      <c r="BN220" s="369">
        <f t="shared" si="639"/>
        <v>0</v>
      </c>
      <c r="BO220" s="369">
        <f t="shared" si="639"/>
        <v>0</v>
      </c>
      <c r="BP220" s="369">
        <f t="shared" si="639"/>
        <v>625</v>
      </c>
      <c r="BQ220" s="369">
        <f t="shared" si="639"/>
        <v>625</v>
      </c>
      <c r="BR220" s="369">
        <f t="shared" si="639"/>
        <v>625</v>
      </c>
      <c r="BS220" s="369">
        <f t="shared" si="639"/>
        <v>625</v>
      </c>
      <c r="BT220" s="369">
        <f t="shared" si="639"/>
        <v>625</v>
      </c>
      <c r="BU220" s="369">
        <f t="shared" si="639"/>
        <v>0</v>
      </c>
      <c r="BV220" s="369">
        <f t="shared" si="639"/>
        <v>0</v>
      </c>
      <c r="BW220" s="369">
        <f t="shared" si="639"/>
        <v>625</v>
      </c>
      <c r="BX220" s="369">
        <f t="shared" si="639"/>
        <v>0</v>
      </c>
      <c r="BY220" s="369">
        <f t="shared" si="639"/>
        <v>0</v>
      </c>
      <c r="BZ220" s="369">
        <f t="shared" ref="BZ220:CU220" si="640">_xlfn.NUMBERVALUE(BZ130,",")+_xlfn.NUMBERVALUE(BZ160,",")+_xlfn.NUMBERVALUE(BZ190,",")</f>
        <v>625</v>
      </c>
      <c r="CA220" s="369">
        <f t="shared" si="640"/>
        <v>625</v>
      </c>
      <c r="CB220" s="369">
        <f t="shared" si="640"/>
        <v>0</v>
      </c>
      <c r="CC220" s="369">
        <f t="shared" si="640"/>
        <v>0</v>
      </c>
      <c r="CD220" s="369">
        <f t="shared" si="640"/>
        <v>625</v>
      </c>
      <c r="CE220" s="369">
        <f t="shared" si="640"/>
        <v>625</v>
      </c>
      <c r="CF220" s="369">
        <f t="shared" si="640"/>
        <v>625</v>
      </c>
      <c r="CG220" s="369">
        <f t="shared" si="640"/>
        <v>625</v>
      </c>
      <c r="CH220" s="369">
        <f t="shared" si="640"/>
        <v>625</v>
      </c>
      <c r="CI220" s="369">
        <f t="shared" si="640"/>
        <v>0</v>
      </c>
      <c r="CJ220" s="369">
        <f t="shared" si="640"/>
        <v>0</v>
      </c>
      <c r="CK220" s="369">
        <f t="shared" si="640"/>
        <v>625</v>
      </c>
      <c r="CL220" s="369">
        <f t="shared" si="640"/>
        <v>625</v>
      </c>
      <c r="CM220" s="369">
        <f t="shared" si="640"/>
        <v>625</v>
      </c>
      <c r="CN220" s="369">
        <f t="shared" si="640"/>
        <v>625</v>
      </c>
      <c r="CO220" s="369">
        <f t="shared" si="640"/>
        <v>625</v>
      </c>
      <c r="CP220" s="369">
        <f t="shared" si="640"/>
        <v>0</v>
      </c>
      <c r="CQ220" s="369">
        <f t="shared" si="640"/>
        <v>0</v>
      </c>
      <c r="CR220" s="369">
        <f t="shared" si="640"/>
        <v>625</v>
      </c>
      <c r="CS220" s="369">
        <f t="shared" si="640"/>
        <v>625</v>
      </c>
      <c r="CT220" s="369">
        <f t="shared" si="640"/>
        <v>625</v>
      </c>
      <c r="CU220" s="369">
        <f t="shared" si="640"/>
        <v>625</v>
      </c>
      <c r="CV220" s="369">
        <f t="shared" ref="CV220:DM220" si="641">_xlfn.NUMBERVALUE(CV130,",")+_xlfn.NUMBERVALUE(CV160,",")+_xlfn.NUMBERVALUE(CV190,",")</f>
        <v>625</v>
      </c>
      <c r="CW220" s="369">
        <f t="shared" si="641"/>
        <v>0</v>
      </c>
      <c r="CX220" s="369">
        <f t="shared" si="641"/>
        <v>0</v>
      </c>
      <c r="CY220" s="369">
        <f t="shared" si="641"/>
        <v>625</v>
      </c>
      <c r="CZ220" s="369">
        <f t="shared" si="641"/>
        <v>625</v>
      </c>
      <c r="DA220" s="369">
        <f t="shared" si="641"/>
        <v>625</v>
      </c>
      <c r="DB220" s="369">
        <f t="shared" si="641"/>
        <v>625</v>
      </c>
      <c r="DC220" s="369">
        <f t="shared" si="641"/>
        <v>625</v>
      </c>
      <c r="DD220" s="369">
        <f t="shared" si="641"/>
        <v>0</v>
      </c>
      <c r="DE220" s="369">
        <f t="shared" si="641"/>
        <v>0</v>
      </c>
      <c r="DF220" s="369">
        <f t="shared" si="641"/>
        <v>625</v>
      </c>
      <c r="DG220" s="369">
        <f t="shared" si="641"/>
        <v>625</v>
      </c>
      <c r="DH220" s="369">
        <f t="shared" si="641"/>
        <v>625</v>
      </c>
      <c r="DI220" s="369">
        <f t="shared" si="641"/>
        <v>625</v>
      </c>
      <c r="DJ220" s="369">
        <f t="shared" si="641"/>
        <v>625</v>
      </c>
      <c r="DK220" s="369">
        <f t="shared" si="641"/>
        <v>0</v>
      </c>
      <c r="DL220" s="369">
        <f t="shared" si="641"/>
        <v>0</v>
      </c>
      <c r="DM220" s="369">
        <f t="shared" si="641"/>
        <v>0</v>
      </c>
    </row>
    <row r="221" spans="1:117" outlineLevel="1">
      <c r="A221" s="818"/>
      <c r="B221" s="362" t="str">
        <f t="shared" si="620"/>
        <v>P59-Deploy &amp; Change CRMT</v>
      </c>
      <c r="C221" s="362" t="str">
        <f t="shared" si="621"/>
        <v>AO004511_YYY40</v>
      </c>
      <c r="D221" s="362" t="str">
        <f t="shared" si="622"/>
        <v>DIMOSTRATO_PAGAMENTO</v>
      </c>
      <c r="E221" s="369">
        <f t="shared" si="623"/>
        <v>9</v>
      </c>
      <c r="F221" s="369">
        <f t="shared" si="623"/>
        <v>7</v>
      </c>
      <c r="G221" s="369">
        <f t="shared" si="623"/>
        <v>2</v>
      </c>
      <c r="H221" s="369">
        <f t="shared" si="623"/>
        <v>0.41176470588235292</v>
      </c>
      <c r="I221" s="369">
        <f t="shared" si="623"/>
        <v>0.125</v>
      </c>
      <c r="J221" s="378">
        <f t="shared" si="623"/>
        <v>-0.28676470588235292</v>
      </c>
      <c r="K221" s="389">
        <f>VLOOKUP(C221,'PianificazionePMO(CA)'!$B$7:$I$37,7,FALSE)</f>
        <v>43271</v>
      </c>
      <c r="L221" s="389">
        <f>VLOOKUP(C221,'PianificazionePMO(CA)'!$B$7:$I$35,8,FALSE)</f>
        <v>43315</v>
      </c>
      <c r="N221" s="369">
        <f t="shared" ref="N221:BY221" si="642">_xlfn.NUMBERVALUE(N131,",")+_xlfn.NUMBERVALUE(N161,",")+_xlfn.NUMBERVALUE(N191,",")</f>
        <v>5</v>
      </c>
      <c r="O221" s="369">
        <f t="shared" si="642"/>
        <v>0</v>
      </c>
      <c r="P221" s="369">
        <f t="shared" si="642"/>
        <v>0</v>
      </c>
      <c r="Q221" s="369">
        <f t="shared" si="642"/>
        <v>0</v>
      </c>
      <c r="R221" s="369">
        <f t="shared" si="642"/>
        <v>0</v>
      </c>
      <c r="S221" s="369">
        <f t="shared" si="642"/>
        <v>0</v>
      </c>
      <c r="T221" s="369">
        <f t="shared" si="642"/>
        <v>1</v>
      </c>
      <c r="U221" s="369">
        <f t="shared" si="642"/>
        <v>0</v>
      </c>
      <c r="V221" s="369">
        <f t="shared" si="642"/>
        <v>0</v>
      </c>
      <c r="W221" s="369">
        <f t="shared" si="642"/>
        <v>0</v>
      </c>
      <c r="X221" s="369">
        <f t="shared" si="642"/>
        <v>0</v>
      </c>
      <c r="Y221" s="369">
        <f t="shared" si="642"/>
        <v>0</v>
      </c>
      <c r="Z221" s="369">
        <f t="shared" si="642"/>
        <v>0</v>
      </c>
      <c r="AA221" s="369">
        <f t="shared" si="642"/>
        <v>0</v>
      </c>
      <c r="AB221" s="369">
        <f t="shared" si="642"/>
        <v>0</v>
      </c>
      <c r="AC221" s="369">
        <f t="shared" si="642"/>
        <v>0</v>
      </c>
      <c r="AD221" s="369">
        <f t="shared" si="642"/>
        <v>0</v>
      </c>
      <c r="AE221" s="369">
        <f t="shared" si="642"/>
        <v>0</v>
      </c>
      <c r="AF221" s="369">
        <f t="shared" si="642"/>
        <v>0</v>
      </c>
      <c r="AG221" s="369">
        <f t="shared" si="642"/>
        <v>0</v>
      </c>
      <c r="AH221" s="369">
        <f t="shared" si="642"/>
        <v>1</v>
      </c>
      <c r="AI221" s="369">
        <f t="shared" si="642"/>
        <v>0</v>
      </c>
      <c r="AJ221" s="369">
        <f t="shared" si="642"/>
        <v>0</v>
      </c>
      <c r="AK221" s="369">
        <f t="shared" si="642"/>
        <v>-6250</v>
      </c>
      <c r="AL221" s="369">
        <f t="shared" si="642"/>
        <v>0</v>
      </c>
      <c r="AM221" s="369">
        <f t="shared" si="642"/>
        <v>0</v>
      </c>
      <c r="AN221" s="369">
        <f t="shared" si="642"/>
        <v>625</v>
      </c>
      <c r="AO221" s="369">
        <f t="shared" si="642"/>
        <v>0</v>
      </c>
      <c r="AP221" s="369">
        <f t="shared" si="642"/>
        <v>625</v>
      </c>
      <c r="AQ221" s="369">
        <f t="shared" si="642"/>
        <v>625</v>
      </c>
      <c r="AR221" s="369">
        <f t="shared" si="642"/>
        <v>625</v>
      </c>
      <c r="AS221" s="369">
        <f t="shared" si="642"/>
        <v>0</v>
      </c>
      <c r="AT221" s="369">
        <f t="shared" si="642"/>
        <v>0</v>
      </c>
      <c r="AU221" s="369">
        <f t="shared" si="642"/>
        <v>625</v>
      </c>
      <c r="AV221" s="369">
        <f t="shared" si="642"/>
        <v>625</v>
      </c>
      <c r="AW221" s="369">
        <f t="shared" si="642"/>
        <v>625</v>
      </c>
      <c r="AX221" s="369">
        <f t="shared" si="642"/>
        <v>625</v>
      </c>
      <c r="AY221" s="369">
        <f t="shared" si="642"/>
        <v>625</v>
      </c>
      <c r="AZ221" s="369">
        <f t="shared" si="642"/>
        <v>0</v>
      </c>
      <c r="BA221" s="369">
        <f t="shared" si="642"/>
        <v>0</v>
      </c>
      <c r="BB221" s="369">
        <f t="shared" si="642"/>
        <v>625</v>
      </c>
      <c r="BC221" s="369">
        <f t="shared" si="642"/>
        <v>625</v>
      </c>
      <c r="BD221" s="369">
        <f t="shared" si="642"/>
        <v>625</v>
      </c>
      <c r="BE221" s="369">
        <f t="shared" si="642"/>
        <v>625</v>
      </c>
      <c r="BF221" s="369">
        <f t="shared" si="642"/>
        <v>625</v>
      </c>
      <c r="BG221" s="369">
        <f t="shared" si="642"/>
        <v>0</v>
      </c>
      <c r="BH221" s="369">
        <f t="shared" si="642"/>
        <v>0</v>
      </c>
      <c r="BI221" s="369">
        <f t="shared" si="642"/>
        <v>1250</v>
      </c>
      <c r="BJ221" s="369">
        <f t="shared" si="642"/>
        <v>1250</v>
      </c>
      <c r="BK221" s="369">
        <f t="shared" si="642"/>
        <v>1250</v>
      </c>
      <c r="BL221" s="369">
        <f t="shared" si="642"/>
        <v>1250</v>
      </c>
      <c r="BM221" s="369">
        <f t="shared" si="642"/>
        <v>1250</v>
      </c>
      <c r="BN221" s="369">
        <f t="shared" si="642"/>
        <v>0</v>
      </c>
      <c r="BO221" s="369">
        <f t="shared" si="642"/>
        <v>0</v>
      </c>
      <c r="BP221" s="369">
        <f t="shared" si="642"/>
        <v>1250</v>
      </c>
      <c r="BQ221" s="369">
        <f t="shared" si="642"/>
        <v>1250</v>
      </c>
      <c r="BR221" s="369">
        <f t="shared" si="642"/>
        <v>1250</v>
      </c>
      <c r="BS221" s="369">
        <f t="shared" si="642"/>
        <v>1250</v>
      </c>
      <c r="BT221" s="369">
        <f t="shared" si="642"/>
        <v>1250</v>
      </c>
      <c r="BU221" s="369">
        <f t="shared" si="642"/>
        <v>0</v>
      </c>
      <c r="BV221" s="369">
        <f t="shared" si="642"/>
        <v>0</v>
      </c>
      <c r="BW221" s="369">
        <f t="shared" si="642"/>
        <v>1250</v>
      </c>
      <c r="BX221" s="369">
        <f t="shared" si="642"/>
        <v>0</v>
      </c>
      <c r="BY221" s="369">
        <f t="shared" si="642"/>
        <v>0</v>
      </c>
      <c r="BZ221" s="369">
        <f t="shared" ref="BZ221:CU221" si="643">_xlfn.NUMBERVALUE(BZ131,",")+_xlfn.NUMBERVALUE(BZ161,",")+_xlfn.NUMBERVALUE(BZ191,",")</f>
        <v>1250</v>
      </c>
      <c r="CA221" s="369">
        <f t="shared" si="643"/>
        <v>1250</v>
      </c>
      <c r="CB221" s="369">
        <f t="shared" si="643"/>
        <v>0</v>
      </c>
      <c r="CC221" s="369">
        <f t="shared" si="643"/>
        <v>0</v>
      </c>
      <c r="CD221" s="369">
        <f t="shared" si="643"/>
        <v>1250</v>
      </c>
      <c r="CE221" s="369">
        <f t="shared" si="643"/>
        <v>1250</v>
      </c>
      <c r="CF221" s="369">
        <f t="shared" si="643"/>
        <v>1250</v>
      </c>
      <c r="CG221" s="369">
        <f t="shared" si="643"/>
        <v>1250</v>
      </c>
      <c r="CH221" s="369">
        <f t="shared" si="643"/>
        <v>1250</v>
      </c>
      <c r="CI221" s="369">
        <f t="shared" si="643"/>
        <v>0</v>
      </c>
      <c r="CJ221" s="369">
        <f t="shared" si="643"/>
        <v>0</v>
      </c>
      <c r="CK221" s="369">
        <f t="shared" si="643"/>
        <v>1250</v>
      </c>
      <c r="CL221" s="369">
        <f t="shared" si="643"/>
        <v>1250</v>
      </c>
      <c r="CM221" s="369">
        <f t="shared" si="643"/>
        <v>1250</v>
      </c>
      <c r="CN221" s="369">
        <f t="shared" si="643"/>
        <v>1250</v>
      </c>
      <c r="CO221" s="369">
        <f t="shared" si="643"/>
        <v>1250</v>
      </c>
      <c r="CP221" s="369">
        <f t="shared" si="643"/>
        <v>0</v>
      </c>
      <c r="CQ221" s="369">
        <f t="shared" si="643"/>
        <v>0</v>
      </c>
      <c r="CR221" s="369">
        <f t="shared" si="643"/>
        <v>1250</v>
      </c>
      <c r="CS221" s="369">
        <f t="shared" si="643"/>
        <v>1250</v>
      </c>
      <c r="CT221" s="369">
        <f t="shared" si="643"/>
        <v>1250</v>
      </c>
      <c r="CU221" s="369">
        <f t="shared" si="643"/>
        <v>1250</v>
      </c>
      <c r="CV221" s="369">
        <f t="shared" ref="CV221:DM221" si="644">_xlfn.NUMBERVALUE(CV131,",")+_xlfn.NUMBERVALUE(CV161,",")+_xlfn.NUMBERVALUE(CV191,",")</f>
        <v>1250</v>
      </c>
      <c r="CW221" s="369">
        <f t="shared" si="644"/>
        <v>0</v>
      </c>
      <c r="CX221" s="369">
        <f t="shared" si="644"/>
        <v>0</v>
      </c>
      <c r="CY221" s="369">
        <f t="shared" si="644"/>
        <v>1250</v>
      </c>
      <c r="CZ221" s="369">
        <f t="shared" si="644"/>
        <v>1250</v>
      </c>
      <c r="DA221" s="369">
        <f t="shared" si="644"/>
        <v>1250</v>
      </c>
      <c r="DB221" s="369">
        <f t="shared" si="644"/>
        <v>1250</v>
      </c>
      <c r="DC221" s="369">
        <f t="shared" si="644"/>
        <v>1250</v>
      </c>
      <c r="DD221" s="369">
        <f t="shared" si="644"/>
        <v>0</v>
      </c>
      <c r="DE221" s="369">
        <f t="shared" si="644"/>
        <v>0</v>
      </c>
      <c r="DF221" s="369">
        <f t="shared" si="644"/>
        <v>1250</v>
      </c>
      <c r="DG221" s="369">
        <f t="shared" si="644"/>
        <v>1250</v>
      </c>
      <c r="DH221" s="369">
        <f t="shared" si="644"/>
        <v>1250</v>
      </c>
      <c r="DI221" s="369">
        <f t="shared" si="644"/>
        <v>1250</v>
      </c>
      <c r="DJ221" s="369">
        <f t="shared" si="644"/>
        <v>1250</v>
      </c>
      <c r="DK221" s="369">
        <f t="shared" si="644"/>
        <v>0</v>
      </c>
      <c r="DL221" s="369">
        <f t="shared" si="644"/>
        <v>0</v>
      </c>
      <c r="DM221" s="369">
        <f t="shared" si="644"/>
        <v>0</v>
      </c>
    </row>
    <row r="222" spans="1:117" outlineLevel="1">
      <c r="A222" s="818"/>
      <c r="B222" s="362" t="str">
        <f t="shared" si="620"/>
        <v>P59-Deploy &amp; Change CRMT</v>
      </c>
      <c r="C222" s="362" t="str">
        <f t="shared" si="621"/>
        <v>AO004511_YYY50</v>
      </c>
      <c r="D222" s="362" t="str">
        <f t="shared" si="622"/>
        <v>Gestione VAS</v>
      </c>
      <c r="E222" s="369">
        <f t="shared" si="623"/>
        <v>24</v>
      </c>
      <c r="F222" s="369">
        <f t="shared" si="623"/>
        <v>15</v>
      </c>
      <c r="G222" s="369">
        <f t="shared" si="623"/>
        <v>9</v>
      </c>
      <c r="H222" s="369">
        <f t="shared" si="623"/>
        <v>0.88235294117647056</v>
      </c>
      <c r="I222" s="369">
        <f t="shared" si="623"/>
        <v>0.5625</v>
      </c>
      <c r="J222" s="378">
        <f t="shared" si="623"/>
        <v>-0.31985294117647056</v>
      </c>
      <c r="K222" s="389">
        <f>VLOOKUP(C222,'PianificazionePMO(CA)'!$B$7:$I$37,7,FALSE)</f>
        <v>43271</v>
      </c>
      <c r="L222" s="389">
        <f>VLOOKUP(C222,'PianificazionePMO(CA)'!$B$7:$I$35,8,FALSE)</f>
        <v>43315</v>
      </c>
      <c r="N222" s="369">
        <f t="shared" ref="N222:BY222" si="645">_xlfn.NUMBERVALUE(N132,",")+_xlfn.NUMBERVALUE(N162,",")+_xlfn.NUMBERVALUE(N192,",")</f>
        <v>16</v>
      </c>
      <c r="O222" s="369">
        <f t="shared" si="645"/>
        <v>0</v>
      </c>
      <c r="P222" s="369">
        <f t="shared" si="645"/>
        <v>0</v>
      </c>
      <c r="Q222" s="369">
        <f t="shared" si="645"/>
        <v>0</v>
      </c>
      <c r="R222" s="369">
        <f t="shared" si="645"/>
        <v>0</v>
      </c>
      <c r="S222" s="369">
        <f t="shared" si="645"/>
        <v>0</v>
      </c>
      <c r="T222" s="369">
        <f t="shared" si="645"/>
        <v>0</v>
      </c>
      <c r="U222" s="369">
        <f t="shared" si="645"/>
        <v>0</v>
      </c>
      <c r="V222" s="369">
        <f t="shared" si="645"/>
        <v>0</v>
      </c>
      <c r="W222" s="369">
        <f t="shared" si="645"/>
        <v>0</v>
      </c>
      <c r="X222" s="369">
        <f t="shared" si="645"/>
        <v>0</v>
      </c>
      <c r="Y222" s="369">
        <f t="shared" si="645"/>
        <v>0</v>
      </c>
      <c r="Z222" s="369">
        <f t="shared" si="645"/>
        <v>0</v>
      </c>
      <c r="AA222" s="369">
        <f t="shared" si="645"/>
        <v>0</v>
      </c>
      <c r="AB222" s="369">
        <f t="shared" si="645"/>
        <v>0</v>
      </c>
      <c r="AC222" s="369">
        <f t="shared" si="645"/>
        <v>0</v>
      </c>
      <c r="AD222" s="369">
        <f t="shared" si="645"/>
        <v>0</v>
      </c>
      <c r="AE222" s="369">
        <f t="shared" si="645"/>
        <v>0</v>
      </c>
      <c r="AF222" s="369">
        <f t="shared" si="645"/>
        <v>0</v>
      </c>
      <c r="AG222" s="369">
        <f t="shared" si="645"/>
        <v>0</v>
      </c>
      <c r="AH222" s="369">
        <f t="shared" si="645"/>
        <v>-1</v>
      </c>
      <c r="AI222" s="369">
        <f t="shared" si="645"/>
        <v>0</v>
      </c>
      <c r="AJ222" s="369">
        <f t="shared" si="645"/>
        <v>0</v>
      </c>
      <c r="AK222" s="369">
        <f t="shared" si="645"/>
        <v>-12750</v>
      </c>
      <c r="AL222" s="369">
        <f t="shared" si="645"/>
        <v>0</v>
      </c>
      <c r="AM222" s="369">
        <f t="shared" si="645"/>
        <v>0</v>
      </c>
      <c r="AN222" s="369">
        <f t="shared" si="645"/>
        <v>1875</v>
      </c>
      <c r="AO222" s="369">
        <f t="shared" si="645"/>
        <v>0</v>
      </c>
      <c r="AP222" s="369">
        <f t="shared" si="645"/>
        <v>1875</v>
      </c>
      <c r="AQ222" s="369">
        <f t="shared" si="645"/>
        <v>1875</v>
      </c>
      <c r="AR222" s="369">
        <f t="shared" si="645"/>
        <v>1875</v>
      </c>
      <c r="AS222" s="369">
        <f t="shared" si="645"/>
        <v>0</v>
      </c>
      <c r="AT222" s="369">
        <f t="shared" si="645"/>
        <v>0</v>
      </c>
      <c r="AU222" s="369">
        <f t="shared" si="645"/>
        <v>1875</v>
      </c>
      <c r="AV222" s="369">
        <f t="shared" si="645"/>
        <v>1875</v>
      </c>
      <c r="AW222" s="369">
        <f t="shared" si="645"/>
        <v>1875</v>
      </c>
      <c r="AX222" s="369">
        <f t="shared" si="645"/>
        <v>1875</v>
      </c>
      <c r="AY222" s="369">
        <f t="shared" si="645"/>
        <v>1875</v>
      </c>
      <c r="AZ222" s="369">
        <f t="shared" si="645"/>
        <v>0</v>
      </c>
      <c r="BA222" s="369">
        <f t="shared" si="645"/>
        <v>0</v>
      </c>
      <c r="BB222" s="369">
        <f t="shared" si="645"/>
        <v>1875</v>
      </c>
      <c r="BC222" s="369">
        <f t="shared" si="645"/>
        <v>1875</v>
      </c>
      <c r="BD222" s="369">
        <f t="shared" si="645"/>
        <v>1875</v>
      </c>
      <c r="BE222" s="369">
        <f t="shared" si="645"/>
        <v>1875</v>
      </c>
      <c r="BF222" s="369">
        <f t="shared" si="645"/>
        <v>1875</v>
      </c>
      <c r="BG222" s="369">
        <f t="shared" si="645"/>
        <v>0</v>
      </c>
      <c r="BH222" s="369">
        <f t="shared" si="645"/>
        <v>0</v>
      </c>
      <c r="BI222" s="369">
        <f t="shared" si="645"/>
        <v>2250</v>
      </c>
      <c r="BJ222" s="369">
        <f t="shared" si="645"/>
        <v>2250</v>
      </c>
      <c r="BK222" s="369">
        <f t="shared" si="645"/>
        <v>2250</v>
      </c>
      <c r="BL222" s="369">
        <f t="shared" si="645"/>
        <v>2250</v>
      </c>
      <c r="BM222" s="369">
        <f t="shared" si="645"/>
        <v>2250</v>
      </c>
      <c r="BN222" s="369">
        <f t="shared" si="645"/>
        <v>0</v>
      </c>
      <c r="BO222" s="369">
        <f t="shared" si="645"/>
        <v>0</v>
      </c>
      <c r="BP222" s="369">
        <f t="shared" si="645"/>
        <v>2250</v>
      </c>
      <c r="BQ222" s="369">
        <f t="shared" si="645"/>
        <v>2250</v>
      </c>
      <c r="BR222" s="369">
        <f t="shared" si="645"/>
        <v>2250</v>
      </c>
      <c r="BS222" s="369">
        <f t="shared" si="645"/>
        <v>2250</v>
      </c>
      <c r="BT222" s="369">
        <f t="shared" si="645"/>
        <v>2250</v>
      </c>
      <c r="BU222" s="369">
        <f t="shared" si="645"/>
        <v>0</v>
      </c>
      <c r="BV222" s="369">
        <f t="shared" si="645"/>
        <v>0</v>
      </c>
      <c r="BW222" s="369">
        <f t="shared" si="645"/>
        <v>2250</v>
      </c>
      <c r="BX222" s="369">
        <f t="shared" si="645"/>
        <v>0</v>
      </c>
      <c r="BY222" s="369">
        <f t="shared" si="645"/>
        <v>0</v>
      </c>
      <c r="BZ222" s="369">
        <f t="shared" ref="BZ222:CU222" si="646">_xlfn.NUMBERVALUE(BZ132,",")+_xlfn.NUMBERVALUE(BZ162,",")+_xlfn.NUMBERVALUE(BZ192,",")</f>
        <v>2250</v>
      </c>
      <c r="CA222" s="369">
        <f t="shared" si="646"/>
        <v>2250</v>
      </c>
      <c r="CB222" s="369">
        <f t="shared" si="646"/>
        <v>0</v>
      </c>
      <c r="CC222" s="369">
        <f t="shared" si="646"/>
        <v>0</v>
      </c>
      <c r="CD222" s="369">
        <f t="shared" si="646"/>
        <v>2250</v>
      </c>
      <c r="CE222" s="369">
        <f t="shared" si="646"/>
        <v>2250</v>
      </c>
      <c r="CF222" s="369">
        <f t="shared" si="646"/>
        <v>2250</v>
      </c>
      <c r="CG222" s="369">
        <f t="shared" si="646"/>
        <v>2250</v>
      </c>
      <c r="CH222" s="369">
        <f t="shared" si="646"/>
        <v>2250</v>
      </c>
      <c r="CI222" s="369">
        <f t="shared" si="646"/>
        <v>0</v>
      </c>
      <c r="CJ222" s="369">
        <f t="shared" si="646"/>
        <v>0</v>
      </c>
      <c r="CK222" s="369">
        <f t="shared" si="646"/>
        <v>2250</v>
      </c>
      <c r="CL222" s="369">
        <f t="shared" si="646"/>
        <v>2250</v>
      </c>
      <c r="CM222" s="369">
        <f t="shared" si="646"/>
        <v>2250</v>
      </c>
      <c r="CN222" s="369">
        <f t="shared" si="646"/>
        <v>2250</v>
      </c>
      <c r="CO222" s="369">
        <f t="shared" si="646"/>
        <v>2250</v>
      </c>
      <c r="CP222" s="369">
        <f t="shared" si="646"/>
        <v>0</v>
      </c>
      <c r="CQ222" s="369">
        <f t="shared" si="646"/>
        <v>0</v>
      </c>
      <c r="CR222" s="369">
        <f t="shared" si="646"/>
        <v>2250</v>
      </c>
      <c r="CS222" s="369">
        <f t="shared" si="646"/>
        <v>2250</v>
      </c>
      <c r="CT222" s="369">
        <f t="shared" si="646"/>
        <v>2250</v>
      </c>
      <c r="CU222" s="369">
        <f t="shared" si="646"/>
        <v>2250</v>
      </c>
      <c r="CV222" s="369">
        <f t="shared" ref="CV222:DM222" si="647">_xlfn.NUMBERVALUE(CV132,",")+_xlfn.NUMBERVALUE(CV162,",")+_xlfn.NUMBERVALUE(CV192,",")</f>
        <v>2250</v>
      </c>
      <c r="CW222" s="369">
        <f t="shared" si="647"/>
        <v>0</v>
      </c>
      <c r="CX222" s="369">
        <f t="shared" si="647"/>
        <v>0</v>
      </c>
      <c r="CY222" s="369">
        <f t="shared" si="647"/>
        <v>2250</v>
      </c>
      <c r="CZ222" s="369">
        <f t="shared" si="647"/>
        <v>2250</v>
      </c>
      <c r="DA222" s="369">
        <f t="shared" si="647"/>
        <v>2250</v>
      </c>
      <c r="DB222" s="369">
        <f t="shared" si="647"/>
        <v>2250</v>
      </c>
      <c r="DC222" s="369">
        <f t="shared" si="647"/>
        <v>2250</v>
      </c>
      <c r="DD222" s="369">
        <f t="shared" si="647"/>
        <v>0</v>
      </c>
      <c r="DE222" s="369">
        <f t="shared" si="647"/>
        <v>0</v>
      </c>
      <c r="DF222" s="369">
        <f t="shared" si="647"/>
        <v>2250</v>
      </c>
      <c r="DG222" s="369">
        <f t="shared" si="647"/>
        <v>2250</v>
      </c>
      <c r="DH222" s="369">
        <f t="shared" si="647"/>
        <v>2250</v>
      </c>
      <c r="DI222" s="369">
        <f t="shared" si="647"/>
        <v>2250</v>
      </c>
      <c r="DJ222" s="369">
        <f t="shared" si="647"/>
        <v>2250</v>
      </c>
      <c r="DK222" s="369">
        <f t="shared" si="647"/>
        <v>0</v>
      </c>
      <c r="DL222" s="369">
        <f t="shared" si="647"/>
        <v>0</v>
      </c>
      <c r="DM222" s="369">
        <f t="shared" si="647"/>
        <v>0</v>
      </c>
    </row>
    <row r="223" spans="1:117" outlineLevel="1">
      <c r="A223" s="818"/>
      <c r="B223" s="362" t="str">
        <f t="shared" si="620"/>
        <v>P59-Deploy &amp; Change CRMT</v>
      </c>
      <c r="C223" s="362" t="str">
        <f t="shared" si="621"/>
        <v>AO004511_YYY64</v>
      </c>
      <c r="D223" s="362" t="str">
        <f t="shared" si="622"/>
        <v>Piano di Rientro</v>
      </c>
      <c r="E223" s="369">
        <f t="shared" si="623"/>
        <v>7</v>
      </c>
      <c r="F223" s="369">
        <f t="shared" si="623"/>
        <v>6</v>
      </c>
      <c r="G223" s="369">
        <f t="shared" si="623"/>
        <v>1</v>
      </c>
      <c r="H223" s="369">
        <f t="shared" si="623"/>
        <v>0.35294117647058826</v>
      </c>
      <c r="I223" s="369">
        <f t="shared" si="623"/>
        <v>6.25E-2</v>
      </c>
      <c r="J223" s="378">
        <f t="shared" si="623"/>
        <v>-0.29044117647058826</v>
      </c>
      <c r="K223" s="389">
        <f>VLOOKUP(C223,'PianificazionePMO(CA)'!$B$7:$I$37,7,FALSE)</f>
        <v>43271</v>
      </c>
      <c r="L223" s="389">
        <f>VLOOKUP(C223,'PianificazionePMO(CA)'!$B$7:$I$35,8,FALSE)</f>
        <v>43315</v>
      </c>
      <c r="N223" s="369">
        <f t="shared" ref="N223:BY223" si="648">_xlfn.NUMBERVALUE(N133,",")+_xlfn.NUMBERVALUE(N163,",")+_xlfn.NUMBERVALUE(N193,",")</f>
        <v>6</v>
      </c>
      <c r="O223" s="369">
        <f t="shared" si="648"/>
        <v>0</v>
      </c>
      <c r="P223" s="369">
        <f t="shared" si="648"/>
        <v>0</v>
      </c>
      <c r="Q223" s="369">
        <f t="shared" si="648"/>
        <v>0</v>
      </c>
      <c r="R223" s="369">
        <f t="shared" si="648"/>
        <v>0</v>
      </c>
      <c r="S223" s="369">
        <f t="shared" si="648"/>
        <v>0</v>
      </c>
      <c r="T223" s="369">
        <f t="shared" si="648"/>
        <v>0</v>
      </c>
      <c r="U223" s="369">
        <f t="shared" si="648"/>
        <v>0</v>
      </c>
      <c r="V223" s="369">
        <f t="shared" si="648"/>
        <v>0</v>
      </c>
      <c r="W223" s="369">
        <f t="shared" si="648"/>
        <v>0</v>
      </c>
      <c r="X223" s="369">
        <f t="shared" si="648"/>
        <v>0</v>
      </c>
      <c r="Y223" s="369">
        <f t="shared" si="648"/>
        <v>0</v>
      </c>
      <c r="Z223" s="369">
        <f t="shared" si="648"/>
        <v>0</v>
      </c>
      <c r="AA223" s="369">
        <f t="shared" si="648"/>
        <v>0</v>
      </c>
      <c r="AB223" s="369">
        <f t="shared" si="648"/>
        <v>0</v>
      </c>
      <c r="AC223" s="369">
        <f t="shared" si="648"/>
        <v>0</v>
      </c>
      <c r="AD223" s="369">
        <f t="shared" si="648"/>
        <v>0</v>
      </c>
      <c r="AE223" s="369">
        <f t="shared" si="648"/>
        <v>0</v>
      </c>
      <c r="AF223" s="369">
        <f t="shared" si="648"/>
        <v>0</v>
      </c>
      <c r="AG223" s="369">
        <f t="shared" si="648"/>
        <v>0</v>
      </c>
      <c r="AH223" s="369">
        <f t="shared" si="648"/>
        <v>0</v>
      </c>
      <c r="AI223" s="369">
        <f t="shared" si="648"/>
        <v>0</v>
      </c>
      <c r="AJ223" s="369">
        <f t="shared" si="648"/>
        <v>0</v>
      </c>
      <c r="AK223" s="369">
        <f t="shared" si="648"/>
        <v>750</v>
      </c>
      <c r="AL223" s="369">
        <f t="shared" si="648"/>
        <v>0</v>
      </c>
      <c r="AM223" s="369">
        <f t="shared" si="648"/>
        <v>0</v>
      </c>
      <c r="AN223" s="369">
        <f t="shared" si="648"/>
        <v>625</v>
      </c>
      <c r="AO223" s="369">
        <f t="shared" si="648"/>
        <v>0</v>
      </c>
      <c r="AP223" s="369">
        <f t="shared" si="648"/>
        <v>625</v>
      </c>
      <c r="AQ223" s="369">
        <f t="shared" si="648"/>
        <v>625</v>
      </c>
      <c r="AR223" s="369">
        <f t="shared" si="648"/>
        <v>625</v>
      </c>
      <c r="AS223" s="369">
        <f t="shared" si="648"/>
        <v>0</v>
      </c>
      <c r="AT223" s="369">
        <f t="shared" si="648"/>
        <v>0</v>
      </c>
      <c r="AU223" s="369">
        <f t="shared" si="648"/>
        <v>625</v>
      </c>
      <c r="AV223" s="369">
        <f t="shared" si="648"/>
        <v>625</v>
      </c>
      <c r="AW223" s="369">
        <f t="shared" si="648"/>
        <v>625</v>
      </c>
      <c r="AX223" s="369">
        <f t="shared" si="648"/>
        <v>625</v>
      </c>
      <c r="AY223" s="369">
        <f t="shared" si="648"/>
        <v>625</v>
      </c>
      <c r="AZ223" s="369">
        <f t="shared" si="648"/>
        <v>0</v>
      </c>
      <c r="BA223" s="369">
        <f t="shared" si="648"/>
        <v>0</v>
      </c>
      <c r="BB223" s="369">
        <f t="shared" si="648"/>
        <v>625</v>
      </c>
      <c r="BC223" s="369">
        <f t="shared" si="648"/>
        <v>625</v>
      </c>
      <c r="BD223" s="369">
        <f t="shared" si="648"/>
        <v>625</v>
      </c>
      <c r="BE223" s="369">
        <f t="shared" si="648"/>
        <v>625</v>
      </c>
      <c r="BF223" s="369">
        <f t="shared" si="648"/>
        <v>625</v>
      </c>
      <c r="BG223" s="369">
        <f t="shared" si="648"/>
        <v>0</v>
      </c>
      <c r="BH223" s="369">
        <f t="shared" si="648"/>
        <v>0</v>
      </c>
      <c r="BI223" s="369">
        <f t="shared" si="648"/>
        <v>625</v>
      </c>
      <c r="BJ223" s="369">
        <f t="shared" si="648"/>
        <v>625</v>
      </c>
      <c r="BK223" s="369">
        <f t="shared" si="648"/>
        <v>625</v>
      </c>
      <c r="BL223" s="369">
        <f t="shared" si="648"/>
        <v>625</v>
      </c>
      <c r="BM223" s="369">
        <f t="shared" si="648"/>
        <v>625</v>
      </c>
      <c r="BN223" s="369">
        <f t="shared" si="648"/>
        <v>0</v>
      </c>
      <c r="BO223" s="369">
        <f t="shared" si="648"/>
        <v>0</v>
      </c>
      <c r="BP223" s="369">
        <f t="shared" si="648"/>
        <v>625</v>
      </c>
      <c r="BQ223" s="369">
        <f t="shared" si="648"/>
        <v>625</v>
      </c>
      <c r="BR223" s="369">
        <f t="shared" si="648"/>
        <v>625</v>
      </c>
      <c r="BS223" s="369">
        <f t="shared" si="648"/>
        <v>625</v>
      </c>
      <c r="BT223" s="369">
        <f t="shared" si="648"/>
        <v>625</v>
      </c>
      <c r="BU223" s="369">
        <f t="shared" si="648"/>
        <v>0</v>
      </c>
      <c r="BV223" s="369">
        <f t="shared" si="648"/>
        <v>0</v>
      </c>
      <c r="BW223" s="369">
        <f t="shared" si="648"/>
        <v>625</v>
      </c>
      <c r="BX223" s="369">
        <f t="shared" si="648"/>
        <v>0</v>
      </c>
      <c r="BY223" s="369">
        <f t="shared" si="648"/>
        <v>0</v>
      </c>
      <c r="BZ223" s="369">
        <f t="shared" ref="BZ223:CU223" si="649">_xlfn.NUMBERVALUE(BZ133,",")+_xlfn.NUMBERVALUE(BZ163,",")+_xlfn.NUMBERVALUE(BZ193,",")</f>
        <v>625</v>
      </c>
      <c r="CA223" s="369">
        <f t="shared" si="649"/>
        <v>625</v>
      </c>
      <c r="CB223" s="369">
        <f t="shared" si="649"/>
        <v>0</v>
      </c>
      <c r="CC223" s="369">
        <f t="shared" si="649"/>
        <v>0</v>
      </c>
      <c r="CD223" s="369">
        <f t="shared" si="649"/>
        <v>625</v>
      </c>
      <c r="CE223" s="369">
        <f t="shared" si="649"/>
        <v>625</v>
      </c>
      <c r="CF223" s="369">
        <f t="shared" si="649"/>
        <v>625</v>
      </c>
      <c r="CG223" s="369">
        <f t="shared" si="649"/>
        <v>625</v>
      </c>
      <c r="CH223" s="369">
        <f t="shared" si="649"/>
        <v>625</v>
      </c>
      <c r="CI223" s="369">
        <f t="shared" si="649"/>
        <v>0</v>
      </c>
      <c r="CJ223" s="369">
        <f t="shared" si="649"/>
        <v>0</v>
      </c>
      <c r="CK223" s="369">
        <f t="shared" si="649"/>
        <v>625</v>
      </c>
      <c r="CL223" s="369">
        <f t="shared" si="649"/>
        <v>625</v>
      </c>
      <c r="CM223" s="369">
        <f t="shared" si="649"/>
        <v>625</v>
      </c>
      <c r="CN223" s="369">
        <f t="shared" si="649"/>
        <v>625</v>
      </c>
      <c r="CO223" s="369">
        <f t="shared" si="649"/>
        <v>625</v>
      </c>
      <c r="CP223" s="369">
        <f t="shared" si="649"/>
        <v>0</v>
      </c>
      <c r="CQ223" s="369">
        <f t="shared" si="649"/>
        <v>0</v>
      </c>
      <c r="CR223" s="369">
        <f t="shared" si="649"/>
        <v>625</v>
      </c>
      <c r="CS223" s="369">
        <f t="shared" si="649"/>
        <v>625</v>
      </c>
      <c r="CT223" s="369">
        <f t="shared" si="649"/>
        <v>625</v>
      </c>
      <c r="CU223" s="369">
        <f t="shared" si="649"/>
        <v>625</v>
      </c>
      <c r="CV223" s="369">
        <f t="shared" ref="CV223:DM223" si="650">_xlfn.NUMBERVALUE(CV133,",")+_xlfn.NUMBERVALUE(CV163,",")+_xlfn.NUMBERVALUE(CV193,",")</f>
        <v>625</v>
      </c>
      <c r="CW223" s="369">
        <f t="shared" si="650"/>
        <v>0</v>
      </c>
      <c r="CX223" s="369">
        <f t="shared" si="650"/>
        <v>0</v>
      </c>
      <c r="CY223" s="369">
        <f t="shared" si="650"/>
        <v>625</v>
      </c>
      <c r="CZ223" s="369">
        <f t="shared" si="650"/>
        <v>625</v>
      </c>
      <c r="DA223" s="369">
        <f t="shared" si="650"/>
        <v>625</v>
      </c>
      <c r="DB223" s="369">
        <f t="shared" si="650"/>
        <v>625</v>
      </c>
      <c r="DC223" s="369">
        <f t="shared" si="650"/>
        <v>625</v>
      </c>
      <c r="DD223" s="369">
        <f t="shared" si="650"/>
        <v>0</v>
      </c>
      <c r="DE223" s="369">
        <f t="shared" si="650"/>
        <v>0</v>
      </c>
      <c r="DF223" s="369">
        <f t="shared" si="650"/>
        <v>625</v>
      </c>
      <c r="DG223" s="369">
        <f t="shared" si="650"/>
        <v>625</v>
      </c>
      <c r="DH223" s="369">
        <f t="shared" si="650"/>
        <v>625</v>
      </c>
      <c r="DI223" s="369">
        <f t="shared" si="650"/>
        <v>625</v>
      </c>
      <c r="DJ223" s="369">
        <f t="shared" si="650"/>
        <v>625</v>
      </c>
      <c r="DK223" s="369">
        <f t="shared" si="650"/>
        <v>0</v>
      </c>
      <c r="DL223" s="369">
        <f t="shared" si="650"/>
        <v>0</v>
      </c>
      <c r="DM223" s="369">
        <f t="shared" si="650"/>
        <v>0</v>
      </c>
    </row>
    <row r="224" spans="1:117" outlineLevel="1">
      <c r="A224" s="818"/>
      <c r="B224" s="362" t="str">
        <f t="shared" si="620"/>
        <v>P59-Deploy &amp; Change CRMT</v>
      </c>
      <c r="C224" s="362" t="str">
        <f t="shared" si="621"/>
        <v>AO004511_YYY66</v>
      </c>
      <c r="D224" s="362" t="str">
        <f t="shared" si="622"/>
        <v>Copia_Documenti</v>
      </c>
      <c r="E224" s="369">
        <f t="shared" si="623"/>
        <v>12</v>
      </c>
      <c r="F224" s="369">
        <f t="shared" si="623"/>
        <v>8</v>
      </c>
      <c r="G224" s="369">
        <f t="shared" si="623"/>
        <v>4</v>
      </c>
      <c r="H224" s="369">
        <f t="shared" si="623"/>
        <v>0.47058823529411764</v>
      </c>
      <c r="I224" s="369">
        <f t="shared" si="623"/>
        <v>0.25</v>
      </c>
      <c r="J224" s="378">
        <f t="shared" si="623"/>
        <v>-0.22058823529411764</v>
      </c>
      <c r="K224" s="389">
        <f>VLOOKUP(C224,'PianificazionePMO(CA)'!$B$7:$I$37,7,FALSE)</f>
        <v>43271</v>
      </c>
      <c r="L224" s="389">
        <f>VLOOKUP(C224,'PianificazionePMO(CA)'!$B$7:$I$35,8,FALSE)</f>
        <v>43315</v>
      </c>
      <c r="N224" s="369">
        <f t="shared" ref="N224:BY224" si="651">_xlfn.NUMBERVALUE(N134,",")+_xlfn.NUMBERVALUE(N164,",")+_xlfn.NUMBERVALUE(N194,",")</f>
        <v>6</v>
      </c>
      <c r="O224" s="369">
        <f t="shared" si="651"/>
        <v>1</v>
      </c>
      <c r="P224" s="369">
        <f t="shared" si="651"/>
        <v>0</v>
      </c>
      <c r="Q224" s="369">
        <f t="shared" si="651"/>
        <v>0</v>
      </c>
      <c r="R224" s="369">
        <f t="shared" si="651"/>
        <v>0</v>
      </c>
      <c r="S224" s="369">
        <f t="shared" si="651"/>
        <v>1</v>
      </c>
      <c r="T224" s="369">
        <f t="shared" si="651"/>
        <v>0</v>
      </c>
      <c r="U224" s="369">
        <f t="shared" si="651"/>
        <v>0</v>
      </c>
      <c r="V224" s="369">
        <f t="shared" si="651"/>
        <v>0</v>
      </c>
      <c r="W224" s="369">
        <f t="shared" si="651"/>
        <v>0</v>
      </c>
      <c r="X224" s="369">
        <f t="shared" si="651"/>
        <v>0</v>
      </c>
      <c r="Y224" s="369">
        <f t="shared" si="651"/>
        <v>0</v>
      </c>
      <c r="Z224" s="369">
        <f t="shared" si="651"/>
        <v>0</v>
      </c>
      <c r="AA224" s="369">
        <f t="shared" si="651"/>
        <v>0</v>
      </c>
      <c r="AB224" s="369">
        <f t="shared" si="651"/>
        <v>0</v>
      </c>
      <c r="AC224" s="369">
        <f t="shared" si="651"/>
        <v>1</v>
      </c>
      <c r="AD224" s="369">
        <f t="shared" si="651"/>
        <v>0</v>
      </c>
      <c r="AE224" s="369">
        <f t="shared" si="651"/>
        <v>0</v>
      </c>
      <c r="AF224" s="369">
        <f t="shared" si="651"/>
        <v>0</v>
      </c>
      <c r="AG224" s="369">
        <f t="shared" si="651"/>
        <v>0</v>
      </c>
      <c r="AH224" s="369">
        <f t="shared" si="651"/>
        <v>-1</v>
      </c>
      <c r="AI224" s="369">
        <f t="shared" si="651"/>
        <v>0</v>
      </c>
      <c r="AJ224" s="369">
        <f t="shared" si="651"/>
        <v>0</v>
      </c>
      <c r="AK224" s="369">
        <f t="shared" si="651"/>
        <v>-7250</v>
      </c>
      <c r="AL224" s="369">
        <f t="shared" si="651"/>
        <v>0</v>
      </c>
      <c r="AM224" s="369">
        <f t="shared" si="651"/>
        <v>0</v>
      </c>
      <c r="AN224" s="369">
        <f t="shared" si="651"/>
        <v>625</v>
      </c>
      <c r="AO224" s="369">
        <f t="shared" si="651"/>
        <v>0</v>
      </c>
      <c r="AP224" s="369">
        <f t="shared" si="651"/>
        <v>625</v>
      </c>
      <c r="AQ224" s="369">
        <f t="shared" si="651"/>
        <v>625</v>
      </c>
      <c r="AR224" s="369">
        <f t="shared" si="651"/>
        <v>625</v>
      </c>
      <c r="AS224" s="369">
        <f t="shared" si="651"/>
        <v>0</v>
      </c>
      <c r="AT224" s="369">
        <f t="shared" si="651"/>
        <v>0</v>
      </c>
      <c r="AU224" s="369">
        <f t="shared" si="651"/>
        <v>625</v>
      </c>
      <c r="AV224" s="369">
        <f t="shared" si="651"/>
        <v>625</v>
      </c>
      <c r="AW224" s="369">
        <f t="shared" si="651"/>
        <v>625</v>
      </c>
      <c r="AX224" s="369">
        <f t="shared" si="651"/>
        <v>625</v>
      </c>
      <c r="AY224" s="369">
        <f t="shared" si="651"/>
        <v>625</v>
      </c>
      <c r="AZ224" s="369">
        <f t="shared" si="651"/>
        <v>0</v>
      </c>
      <c r="BA224" s="369">
        <f t="shared" si="651"/>
        <v>0</v>
      </c>
      <c r="BB224" s="369">
        <f t="shared" si="651"/>
        <v>625</v>
      </c>
      <c r="BC224" s="369">
        <f t="shared" si="651"/>
        <v>625</v>
      </c>
      <c r="BD224" s="369">
        <f t="shared" si="651"/>
        <v>625</v>
      </c>
      <c r="BE224" s="369">
        <f t="shared" si="651"/>
        <v>625</v>
      </c>
      <c r="BF224" s="369">
        <f t="shared" si="651"/>
        <v>625</v>
      </c>
      <c r="BG224" s="369">
        <f t="shared" si="651"/>
        <v>0</v>
      </c>
      <c r="BH224" s="369">
        <f t="shared" si="651"/>
        <v>0</v>
      </c>
      <c r="BI224" s="369">
        <f t="shared" si="651"/>
        <v>2500</v>
      </c>
      <c r="BJ224" s="369">
        <f t="shared" si="651"/>
        <v>2500</v>
      </c>
      <c r="BK224" s="369">
        <f t="shared" si="651"/>
        <v>2500</v>
      </c>
      <c r="BL224" s="369">
        <f t="shared" si="651"/>
        <v>2500</v>
      </c>
      <c r="BM224" s="369">
        <f t="shared" si="651"/>
        <v>2500</v>
      </c>
      <c r="BN224" s="369">
        <f t="shared" si="651"/>
        <v>0</v>
      </c>
      <c r="BO224" s="369">
        <f t="shared" si="651"/>
        <v>0</v>
      </c>
      <c r="BP224" s="369">
        <f t="shared" si="651"/>
        <v>2500</v>
      </c>
      <c r="BQ224" s="369">
        <f t="shared" si="651"/>
        <v>2500</v>
      </c>
      <c r="BR224" s="369">
        <f t="shared" si="651"/>
        <v>2500</v>
      </c>
      <c r="BS224" s="369">
        <f t="shared" si="651"/>
        <v>2500</v>
      </c>
      <c r="BT224" s="369">
        <f t="shared" si="651"/>
        <v>2500</v>
      </c>
      <c r="BU224" s="369">
        <f t="shared" si="651"/>
        <v>0</v>
      </c>
      <c r="BV224" s="369">
        <f t="shared" si="651"/>
        <v>0</v>
      </c>
      <c r="BW224" s="369">
        <f t="shared" si="651"/>
        <v>2500</v>
      </c>
      <c r="BX224" s="369">
        <f t="shared" si="651"/>
        <v>0</v>
      </c>
      <c r="BY224" s="369">
        <f t="shared" si="651"/>
        <v>0</v>
      </c>
      <c r="BZ224" s="369">
        <f t="shared" ref="BZ224:CU224" si="652">_xlfn.NUMBERVALUE(BZ134,",")+_xlfn.NUMBERVALUE(BZ164,",")+_xlfn.NUMBERVALUE(BZ194,",")</f>
        <v>2500</v>
      </c>
      <c r="CA224" s="369">
        <f t="shared" si="652"/>
        <v>2500</v>
      </c>
      <c r="CB224" s="369">
        <f t="shared" si="652"/>
        <v>0</v>
      </c>
      <c r="CC224" s="369">
        <f t="shared" si="652"/>
        <v>0</v>
      </c>
      <c r="CD224" s="369">
        <f t="shared" si="652"/>
        <v>2500</v>
      </c>
      <c r="CE224" s="369">
        <f t="shared" si="652"/>
        <v>2500</v>
      </c>
      <c r="CF224" s="369">
        <f t="shared" si="652"/>
        <v>2500</v>
      </c>
      <c r="CG224" s="369">
        <f t="shared" si="652"/>
        <v>2500</v>
      </c>
      <c r="CH224" s="369">
        <f t="shared" si="652"/>
        <v>2500</v>
      </c>
      <c r="CI224" s="369">
        <f t="shared" si="652"/>
        <v>0</v>
      </c>
      <c r="CJ224" s="369">
        <f t="shared" si="652"/>
        <v>0</v>
      </c>
      <c r="CK224" s="369">
        <f t="shared" si="652"/>
        <v>2500</v>
      </c>
      <c r="CL224" s="369">
        <f t="shared" si="652"/>
        <v>2500</v>
      </c>
      <c r="CM224" s="369">
        <f t="shared" si="652"/>
        <v>2500</v>
      </c>
      <c r="CN224" s="369">
        <f t="shared" si="652"/>
        <v>2500</v>
      </c>
      <c r="CO224" s="369">
        <f t="shared" si="652"/>
        <v>2500</v>
      </c>
      <c r="CP224" s="369">
        <f t="shared" si="652"/>
        <v>0</v>
      </c>
      <c r="CQ224" s="369">
        <f t="shared" si="652"/>
        <v>0</v>
      </c>
      <c r="CR224" s="369">
        <f t="shared" si="652"/>
        <v>2500</v>
      </c>
      <c r="CS224" s="369">
        <f t="shared" si="652"/>
        <v>2500</v>
      </c>
      <c r="CT224" s="369">
        <f t="shared" si="652"/>
        <v>2500</v>
      </c>
      <c r="CU224" s="369">
        <f t="shared" si="652"/>
        <v>2500</v>
      </c>
      <c r="CV224" s="369">
        <f t="shared" ref="CV224:DM224" si="653">_xlfn.NUMBERVALUE(CV134,",")+_xlfn.NUMBERVALUE(CV164,",")+_xlfn.NUMBERVALUE(CV194,",")</f>
        <v>2500</v>
      </c>
      <c r="CW224" s="369">
        <f t="shared" si="653"/>
        <v>0</v>
      </c>
      <c r="CX224" s="369">
        <f t="shared" si="653"/>
        <v>0</v>
      </c>
      <c r="CY224" s="369">
        <f t="shared" si="653"/>
        <v>2500</v>
      </c>
      <c r="CZ224" s="369">
        <f t="shared" si="653"/>
        <v>2500</v>
      </c>
      <c r="DA224" s="369">
        <f t="shared" si="653"/>
        <v>2500</v>
      </c>
      <c r="DB224" s="369">
        <f t="shared" si="653"/>
        <v>2500</v>
      </c>
      <c r="DC224" s="369">
        <f t="shared" si="653"/>
        <v>2500</v>
      </c>
      <c r="DD224" s="369">
        <f t="shared" si="653"/>
        <v>0</v>
      </c>
      <c r="DE224" s="369">
        <f t="shared" si="653"/>
        <v>0</v>
      </c>
      <c r="DF224" s="369">
        <f t="shared" si="653"/>
        <v>2500</v>
      </c>
      <c r="DG224" s="369">
        <f t="shared" si="653"/>
        <v>2500</v>
      </c>
      <c r="DH224" s="369">
        <f t="shared" si="653"/>
        <v>2500</v>
      </c>
      <c r="DI224" s="369">
        <f t="shared" si="653"/>
        <v>2500</v>
      </c>
      <c r="DJ224" s="369">
        <f t="shared" si="653"/>
        <v>2500</v>
      </c>
      <c r="DK224" s="369">
        <f t="shared" si="653"/>
        <v>0</v>
      </c>
      <c r="DL224" s="369">
        <f t="shared" si="653"/>
        <v>0</v>
      </c>
      <c r="DM224" s="369">
        <f t="shared" si="653"/>
        <v>0</v>
      </c>
    </row>
    <row r="225" spans="1:117" outlineLevel="1">
      <c r="A225" s="818"/>
      <c r="B225" s="362" t="str">
        <f t="shared" si="620"/>
        <v>P59-Deploy &amp; Change CRMT</v>
      </c>
      <c r="C225" s="362" t="str">
        <f t="shared" si="621"/>
        <v>AO004511_YYY68</v>
      </c>
      <c r="D225" s="362" t="str">
        <f t="shared" si="622"/>
        <v>Subentro</v>
      </c>
      <c r="E225" s="369">
        <f t="shared" si="623"/>
        <v>29</v>
      </c>
      <c r="F225" s="369">
        <f t="shared" si="623"/>
        <v>21</v>
      </c>
      <c r="G225" s="369">
        <f t="shared" si="623"/>
        <v>8</v>
      </c>
      <c r="H225" s="369">
        <f t="shared" si="623"/>
        <v>1.2352941176470589</v>
      </c>
      <c r="I225" s="369">
        <f t="shared" si="623"/>
        <v>0.5</v>
      </c>
      <c r="J225" s="378">
        <f t="shared" si="623"/>
        <v>-0.73529411764705888</v>
      </c>
      <c r="K225" s="389">
        <f>VLOOKUP(C225,'PianificazionePMO(CA)'!$B$7:$I$37,7,FALSE)</f>
        <v>43271</v>
      </c>
      <c r="L225" s="389">
        <f>VLOOKUP(C225,'PianificazionePMO(CA)'!$B$7:$I$35,8,FALSE)</f>
        <v>43315</v>
      </c>
      <c r="N225" s="369">
        <f t="shared" ref="N225:BY225" si="654">_xlfn.NUMBERVALUE(N135,",")+_xlfn.NUMBERVALUE(N165,",")+_xlfn.NUMBERVALUE(N195,",")</f>
        <v>21</v>
      </c>
      <c r="O225" s="369">
        <f t="shared" si="654"/>
        <v>0</v>
      </c>
      <c r="P225" s="369">
        <f t="shared" si="654"/>
        <v>0</v>
      </c>
      <c r="Q225" s="369">
        <f t="shared" si="654"/>
        <v>0</v>
      </c>
      <c r="R225" s="369">
        <f t="shared" si="654"/>
        <v>0</v>
      </c>
      <c r="S225" s="369">
        <f t="shared" si="654"/>
        <v>1</v>
      </c>
      <c r="T225" s="369">
        <f t="shared" si="654"/>
        <v>0</v>
      </c>
      <c r="U225" s="369">
        <f t="shared" si="654"/>
        <v>0</v>
      </c>
      <c r="V225" s="369">
        <f t="shared" si="654"/>
        <v>0</v>
      </c>
      <c r="W225" s="369">
        <f t="shared" si="654"/>
        <v>0</v>
      </c>
      <c r="X225" s="369">
        <f t="shared" si="654"/>
        <v>0</v>
      </c>
      <c r="Y225" s="369">
        <f t="shared" si="654"/>
        <v>0</v>
      </c>
      <c r="Z225" s="369">
        <f t="shared" si="654"/>
        <v>0</v>
      </c>
      <c r="AA225" s="369">
        <f t="shared" si="654"/>
        <v>0</v>
      </c>
      <c r="AB225" s="369">
        <f t="shared" si="654"/>
        <v>0</v>
      </c>
      <c r="AC225" s="369">
        <f t="shared" si="654"/>
        <v>-1</v>
      </c>
      <c r="AD225" s="369">
        <f t="shared" si="654"/>
        <v>0</v>
      </c>
      <c r="AE225" s="369">
        <f t="shared" si="654"/>
        <v>0</v>
      </c>
      <c r="AF225" s="369">
        <f t="shared" si="654"/>
        <v>0</v>
      </c>
      <c r="AG225" s="369">
        <f t="shared" si="654"/>
        <v>0</v>
      </c>
      <c r="AH225" s="369">
        <f t="shared" si="654"/>
        <v>0</v>
      </c>
      <c r="AI225" s="369">
        <f t="shared" si="654"/>
        <v>0</v>
      </c>
      <c r="AJ225" s="369">
        <f t="shared" si="654"/>
        <v>0</v>
      </c>
      <c r="AK225" s="369">
        <f t="shared" si="654"/>
        <v>-20250</v>
      </c>
      <c r="AL225" s="369">
        <f t="shared" si="654"/>
        <v>0</v>
      </c>
      <c r="AM225" s="369">
        <f t="shared" si="654"/>
        <v>0</v>
      </c>
      <c r="AN225" s="369">
        <f t="shared" si="654"/>
        <v>625</v>
      </c>
      <c r="AO225" s="369">
        <f t="shared" si="654"/>
        <v>0</v>
      </c>
      <c r="AP225" s="369">
        <f t="shared" si="654"/>
        <v>625</v>
      </c>
      <c r="AQ225" s="369">
        <f t="shared" si="654"/>
        <v>625</v>
      </c>
      <c r="AR225" s="369">
        <f t="shared" si="654"/>
        <v>625</v>
      </c>
      <c r="AS225" s="369">
        <f t="shared" si="654"/>
        <v>0</v>
      </c>
      <c r="AT225" s="369">
        <f t="shared" si="654"/>
        <v>0</v>
      </c>
      <c r="AU225" s="369">
        <f t="shared" si="654"/>
        <v>625</v>
      </c>
      <c r="AV225" s="369">
        <f t="shared" si="654"/>
        <v>625</v>
      </c>
      <c r="AW225" s="369">
        <f t="shared" si="654"/>
        <v>625</v>
      </c>
      <c r="AX225" s="369">
        <f t="shared" si="654"/>
        <v>625</v>
      </c>
      <c r="AY225" s="369">
        <f t="shared" si="654"/>
        <v>625</v>
      </c>
      <c r="AZ225" s="369">
        <f t="shared" si="654"/>
        <v>0</v>
      </c>
      <c r="BA225" s="369">
        <f t="shared" si="654"/>
        <v>0</v>
      </c>
      <c r="BB225" s="369">
        <f t="shared" si="654"/>
        <v>625</v>
      </c>
      <c r="BC225" s="369">
        <f t="shared" si="654"/>
        <v>625</v>
      </c>
      <c r="BD225" s="369">
        <f t="shared" si="654"/>
        <v>625</v>
      </c>
      <c r="BE225" s="369">
        <f t="shared" si="654"/>
        <v>625</v>
      </c>
      <c r="BF225" s="369">
        <f t="shared" si="654"/>
        <v>625</v>
      </c>
      <c r="BG225" s="369">
        <f t="shared" si="654"/>
        <v>0</v>
      </c>
      <c r="BH225" s="369">
        <f t="shared" si="654"/>
        <v>0</v>
      </c>
      <c r="BI225" s="369">
        <f t="shared" si="654"/>
        <v>5000</v>
      </c>
      <c r="BJ225" s="369">
        <f t="shared" si="654"/>
        <v>5000</v>
      </c>
      <c r="BK225" s="369">
        <f t="shared" si="654"/>
        <v>5000</v>
      </c>
      <c r="BL225" s="369">
        <f t="shared" si="654"/>
        <v>5000</v>
      </c>
      <c r="BM225" s="369">
        <f t="shared" si="654"/>
        <v>5000</v>
      </c>
      <c r="BN225" s="369">
        <f t="shared" si="654"/>
        <v>0</v>
      </c>
      <c r="BO225" s="369">
        <f t="shared" si="654"/>
        <v>0</v>
      </c>
      <c r="BP225" s="369">
        <f t="shared" si="654"/>
        <v>5000</v>
      </c>
      <c r="BQ225" s="369">
        <f t="shared" si="654"/>
        <v>5000</v>
      </c>
      <c r="BR225" s="369">
        <f t="shared" si="654"/>
        <v>5000</v>
      </c>
      <c r="BS225" s="369">
        <f t="shared" si="654"/>
        <v>5000</v>
      </c>
      <c r="BT225" s="369">
        <f t="shared" si="654"/>
        <v>5000</v>
      </c>
      <c r="BU225" s="369">
        <f t="shared" si="654"/>
        <v>0</v>
      </c>
      <c r="BV225" s="369">
        <f t="shared" si="654"/>
        <v>0</v>
      </c>
      <c r="BW225" s="369">
        <f t="shared" si="654"/>
        <v>5000</v>
      </c>
      <c r="BX225" s="369">
        <f t="shared" si="654"/>
        <v>0</v>
      </c>
      <c r="BY225" s="369">
        <f t="shared" si="654"/>
        <v>0</v>
      </c>
      <c r="BZ225" s="369">
        <f t="shared" ref="BZ225:CU225" si="655">_xlfn.NUMBERVALUE(BZ135,",")+_xlfn.NUMBERVALUE(BZ165,",")+_xlfn.NUMBERVALUE(BZ195,",")</f>
        <v>5000</v>
      </c>
      <c r="CA225" s="369">
        <f t="shared" si="655"/>
        <v>5000</v>
      </c>
      <c r="CB225" s="369">
        <f t="shared" si="655"/>
        <v>0</v>
      </c>
      <c r="CC225" s="369">
        <f t="shared" si="655"/>
        <v>0</v>
      </c>
      <c r="CD225" s="369">
        <f t="shared" si="655"/>
        <v>5000</v>
      </c>
      <c r="CE225" s="369">
        <f t="shared" si="655"/>
        <v>5000</v>
      </c>
      <c r="CF225" s="369">
        <f t="shared" si="655"/>
        <v>5000</v>
      </c>
      <c r="CG225" s="369">
        <f t="shared" si="655"/>
        <v>5000</v>
      </c>
      <c r="CH225" s="369">
        <f t="shared" si="655"/>
        <v>5000</v>
      </c>
      <c r="CI225" s="369">
        <f t="shared" si="655"/>
        <v>0</v>
      </c>
      <c r="CJ225" s="369">
        <f t="shared" si="655"/>
        <v>0</v>
      </c>
      <c r="CK225" s="369">
        <f t="shared" si="655"/>
        <v>5000</v>
      </c>
      <c r="CL225" s="369">
        <f t="shared" si="655"/>
        <v>5000</v>
      </c>
      <c r="CM225" s="369">
        <f t="shared" si="655"/>
        <v>5000</v>
      </c>
      <c r="CN225" s="369">
        <f t="shared" si="655"/>
        <v>5000</v>
      </c>
      <c r="CO225" s="369">
        <f t="shared" si="655"/>
        <v>5000</v>
      </c>
      <c r="CP225" s="369">
        <f t="shared" si="655"/>
        <v>0</v>
      </c>
      <c r="CQ225" s="369">
        <f t="shared" si="655"/>
        <v>0</v>
      </c>
      <c r="CR225" s="369">
        <f t="shared" si="655"/>
        <v>5000</v>
      </c>
      <c r="CS225" s="369">
        <f t="shared" si="655"/>
        <v>5000</v>
      </c>
      <c r="CT225" s="369">
        <f t="shared" si="655"/>
        <v>5000</v>
      </c>
      <c r="CU225" s="369">
        <f t="shared" si="655"/>
        <v>5000</v>
      </c>
      <c r="CV225" s="369">
        <f t="shared" ref="CV225:DM225" si="656">_xlfn.NUMBERVALUE(CV135,",")+_xlfn.NUMBERVALUE(CV165,",")+_xlfn.NUMBERVALUE(CV195,",")</f>
        <v>5000</v>
      </c>
      <c r="CW225" s="369">
        <f t="shared" si="656"/>
        <v>0</v>
      </c>
      <c r="CX225" s="369">
        <f t="shared" si="656"/>
        <v>0</v>
      </c>
      <c r="CY225" s="369">
        <f t="shared" si="656"/>
        <v>5000</v>
      </c>
      <c r="CZ225" s="369">
        <f t="shared" si="656"/>
        <v>5000</v>
      </c>
      <c r="DA225" s="369">
        <f t="shared" si="656"/>
        <v>5000</v>
      </c>
      <c r="DB225" s="369">
        <f t="shared" si="656"/>
        <v>5000</v>
      </c>
      <c r="DC225" s="369">
        <f t="shared" si="656"/>
        <v>5000</v>
      </c>
      <c r="DD225" s="369">
        <f t="shared" si="656"/>
        <v>0</v>
      </c>
      <c r="DE225" s="369">
        <f t="shared" si="656"/>
        <v>0</v>
      </c>
      <c r="DF225" s="369">
        <f t="shared" si="656"/>
        <v>5000</v>
      </c>
      <c r="DG225" s="369">
        <f t="shared" si="656"/>
        <v>5000</v>
      </c>
      <c r="DH225" s="369">
        <f t="shared" si="656"/>
        <v>5000</v>
      </c>
      <c r="DI225" s="369">
        <f t="shared" si="656"/>
        <v>5000</v>
      </c>
      <c r="DJ225" s="369">
        <f t="shared" si="656"/>
        <v>5000</v>
      </c>
      <c r="DK225" s="369">
        <f t="shared" si="656"/>
        <v>0</v>
      </c>
      <c r="DL225" s="369">
        <f t="shared" si="656"/>
        <v>0</v>
      </c>
      <c r="DM225" s="369">
        <f t="shared" si="656"/>
        <v>0</v>
      </c>
    </row>
    <row r="226" spans="1:117" outlineLevel="1">
      <c r="A226" s="818"/>
      <c r="B226" s="362" t="str">
        <f t="shared" si="620"/>
        <v>P59-Deploy &amp; Change CRMT</v>
      </c>
      <c r="C226" s="362" t="str">
        <f t="shared" si="621"/>
        <v>AO004511_YYY69</v>
      </c>
      <c r="D226" s="362" t="str">
        <f t="shared" si="622"/>
        <v>Subentro_Combinato</v>
      </c>
      <c r="E226" s="369">
        <f t="shared" si="623"/>
        <v>6</v>
      </c>
      <c r="F226" s="369">
        <f t="shared" si="623"/>
        <v>4</v>
      </c>
      <c r="G226" s="369">
        <f t="shared" si="623"/>
        <v>2</v>
      </c>
      <c r="H226" s="369">
        <f t="shared" si="623"/>
        <v>0.23529411764705882</v>
      </c>
      <c r="I226" s="369">
        <f t="shared" si="623"/>
        <v>0.125</v>
      </c>
      <c r="J226" s="378">
        <f t="shared" si="623"/>
        <v>-0.11029411764705882</v>
      </c>
      <c r="K226" s="389">
        <f>VLOOKUP(C226,'PianificazionePMO(CA)'!$B$7:$I$37,7,FALSE)</f>
        <v>43271</v>
      </c>
      <c r="L226" s="389">
        <f>VLOOKUP(C226,'PianificazionePMO(CA)'!$B$7:$I$35,8,FALSE)</f>
        <v>43315</v>
      </c>
      <c r="N226" s="369">
        <f t="shared" ref="N226:AS226" si="657">_xlfn.NUMBERVALUE(N136,",")+_xlfn.NUMBERVALUE(N166,",")+_xlfn.NUMBERVALUE(N196,",")</f>
        <v>4</v>
      </c>
      <c r="O226" s="369">
        <f t="shared" si="657"/>
        <v>0</v>
      </c>
      <c r="P226" s="369">
        <f t="shared" si="657"/>
        <v>0</v>
      </c>
      <c r="Q226" s="369">
        <f t="shared" si="657"/>
        <v>0</v>
      </c>
      <c r="R226" s="369">
        <f t="shared" si="657"/>
        <v>0</v>
      </c>
      <c r="S226" s="369">
        <f t="shared" si="657"/>
        <v>0</v>
      </c>
      <c r="T226" s="369">
        <f t="shared" si="657"/>
        <v>0</v>
      </c>
      <c r="U226" s="369">
        <f t="shared" si="657"/>
        <v>0</v>
      </c>
      <c r="V226" s="369">
        <f t="shared" si="657"/>
        <v>0</v>
      </c>
      <c r="W226" s="369">
        <f t="shared" si="657"/>
        <v>0</v>
      </c>
      <c r="X226" s="369">
        <f t="shared" si="657"/>
        <v>0</v>
      </c>
      <c r="Y226" s="369">
        <f t="shared" si="657"/>
        <v>0</v>
      </c>
      <c r="Z226" s="369">
        <f t="shared" si="657"/>
        <v>0</v>
      </c>
      <c r="AA226" s="369">
        <f t="shared" si="657"/>
        <v>0</v>
      </c>
      <c r="AB226" s="369">
        <f t="shared" si="657"/>
        <v>0</v>
      </c>
      <c r="AC226" s="369">
        <f t="shared" si="657"/>
        <v>0</v>
      </c>
      <c r="AD226" s="369">
        <f t="shared" si="657"/>
        <v>0</v>
      </c>
      <c r="AE226" s="369">
        <f t="shared" si="657"/>
        <v>0</v>
      </c>
      <c r="AF226" s="369">
        <f t="shared" si="657"/>
        <v>0</v>
      </c>
      <c r="AG226" s="369">
        <f t="shared" si="657"/>
        <v>0</v>
      </c>
      <c r="AH226" s="369">
        <f t="shared" si="657"/>
        <v>0</v>
      </c>
      <c r="AI226" s="369">
        <f t="shared" si="657"/>
        <v>0</v>
      </c>
      <c r="AJ226" s="369">
        <f t="shared" si="657"/>
        <v>0</v>
      </c>
      <c r="AK226" s="369">
        <f t="shared" si="657"/>
        <v>-3250</v>
      </c>
      <c r="AL226" s="369">
        <f t="shared" si="657"/>
        <v>0</v>
      </c>
      <c r="AM226" s="369">
        <f t="shared" si="657"/>
        <v>0</v>
      </c>
      <c r="AN226" s="369">
        <f t="shared" si="657"/>
        <v>625</v>
      </c>
      <c r="AO226" s="369">
        <f t="shared" si="657"/>
        <v>0</v>
      </c>
      <c r="AP226" s="369">
        <f t="shared" si="657"/>
        <v>625</v>
      </c>
      <c r="AQ226" s="369">
        <f t="shared" si="657"/>
        <v>625</v>
      </c>
      <c r="AR226" s="369">
        <f t="shared" si="657"/>
        <v>625</v>
      </c>
      <c r="AS226" s="369">
        <f t="shared" si="657"/>
        <v>0</v>
      </c>
      <c r="AT226" s="369">
        <f t="shared" ref="AT226:BY226" si="658">_xlfn.NUMBERVALUE(AT136,",")+_xlfn.NUMBERVALUE(AT166,",")+_xlfn.NUMBERVALUE(AT196,",")</f>
        <v>0</v>
      </c>
      <c r="AU226" s="369">
        <f t="shared" si="658"/>
        <v>625</v>
      </c>
      <c r="AV226" s="369">
        <f t="shared" si="658"/>
        <v>625</v>
      </c>
      <c r="AW226" s="369">
        <f t="shared" si="658"/>
        <v>625</v>
      </c>
      <c r="AX226" s="369">
        <f t="shared" si="658"/>
        <v>625</v>
      </c>
      <c r="AY226" s="369">
        <f t="shared" si="658"/>
        <v>625</v>
      </c>
      <c r="AZ226" s="369">
        <f t="shared" si="658"/>
        <v>0</v>
      </c>
      <c r="BA226" s="369">
        <f t="shared" si="658"/>
        <v>0</v>
      </c>
      <c r="BB226" s="369">
        <f t="shared" si="658"/>
        <v>625</v>
      </c>
      <c r="BC226" s="369">
        <f t="shared" si="658"/>
        <v>625</v>
      </c>
      <c r="BD226" s="369">
        <f t="shared" si="658"/>
        <v>625</v>
      </c>
      <c r="BE226" s="369">
        <f t="shared" si="658"/>
        <v>625</v>
      </c>
      <c r="BF226" s="369">
        <f t="shared" si="658"/>
        <v>625</v>
      </c>
      <c r="BG226" s="369">
        <f t="shared" si="658"/>
        <v>0</v>
      </c>
      <c r="BH226" s="369">
        <f t="shared" si="658"/>
        <v>0</v>
      </c>
      <c r="BI226" s="369">
        <f t="shared" si="658"/>
        <v>1250</v>
      </c>
      <c r="BJ226" s="369">
        <f t="shared" si="658"/>
        <v>1250</v>
      </c>
      <c r="BK226" s="369">
        <f t="shared" si="658"/>
        <v>1250</v>
      </c>
      <c r="BL226" s="369">
        <f t="shared" si="658"/>
        <v>1250</v>
      </c>
      <c r="BM226" s="369">
        <f t="shared" si="658"/>
        <v>1250</v>
      </c>
      <c r="BN226" s="369">
        <f t="shared" si="658"/>
        <v>0</v>
      </c>
      <c r="BO226" s="369">
        <f t="shared" si="658"/>
        <v>0</v>
      </c>
      <c r="BP226" s="369">
        <f t="shared" si="658"/>
        <v>1250</v>
      </c>
      <c r="BQ226" s="369">
        <f t="shared" si="658"/>
        <v>1250</v>
      </c>
      <c r="BR226" s="369">
        <f t="shared" si="658"/>
        <v>1250</v>
      </c>
      <c r="BS226" s="369">
        <f t="shared" si="658"/>
        <v>1250</v>
      </c>
      <c r="BT226" s="369">
        <f t="shared" si="658"/>
        <v>1250</v>
      </c>
      <c r="BU226" s="369">
        <f t="shared" si="658"/>
        <v>0</v>
      </c>
      <c r="BV226" s="369">
        <f t="shared" si="658"/>
        <v>0</v>
      </c>
      <c r="BW226" s="369">
        <f t="shared" si="658"/>
        <v>1250</v>
      </c>
      <c r="BX226" s="369">
        <f t="shared" si="658"/>
        <v>0</v>
      </c>
      <c r="BY226" s="369">
        <f t="shared" si="658"/>
        <v>0</v>
      </c>
      <c r="BZ226" s="369">
        <f t="shared" ref="BZ226:CU226" si="659">_xlfn.NUMBERVALUE(BZ136,",")+_xlfn.NUMBERVALUE(BZ166,",")+_xlfn.NUMBERVALUE(BZ196,",")</f>
        <v>1250</v>
      </c>
      <c r="CA226" s="369">
        <f t="shared" si="659"/>
        <v>1250</v>
      </c>
      <c r="CB226" s="369">
        <f t="shared" si="659"/>
        <v>0</v>
      </c>
      <c r="CC226" s="369">
        <f t="shared" si="659"/>
        <v>0</v>
      </c>
      <c r="CD226" s="369">
        <f t="shared" si="659"/>
        <v>1250</v>
      </c>
      <c r="CE226" s="369">
        <f t="shared" si="659"/>
        <v>1250</v>
      </c>
      <c r="CF226" s="369">
        <f t="shared" si="659"/>
        <v>1250</v>
      </c>
      <c r="CG226" s="369">
        <f t="shared" si="659"/>
        <v>1250</v>
      </c>
      <c r="CH226" s="369">
        <f t="shared" si="659"/>
        <v>1250</v>
      </c>
      <c r="CI226" s="369">
        <f t="shared" si="659"/>
        <v>0</v>
      </c>
      <c r="CJ226" s="369">
        <f t="shared" si="659"/>
        <v>0</v>
      </c>
      <c r="CK226" s="369">
        <f t="shared" si="659"/>
        <v>1250</v>
      </c>
      <c r="CL226" s="369">
        <f t="shared" si="659"/>
        <v>1250</v>
      </c>
      <c r="CM226" s="369">
        <f t="shared" si="659"/>
        <v>1250</v>
      </c>
      <c r="CN226" s="369">
        <f t="shared" si="659"/>
        <v>1250</v>
      </c>
      <c r="CO226" s="369">
        <f t="shared" si="659"/>
        <v>1250</v>
      </c>
      <c r="CP226" s="369">
        <f t="shared" si="659"/>
        <v>0</v>
      </c>
      <c r="CQ226" s="369">
        <f t="shared" si="659"/>
        <v>0</v>
      </c>
      <c r="CR226" s="369">
        <f t="shared" si="659"/>
        <v>1250</v>
      </c>
      <c r="CS226" s="369">
        <f t="shared" si="659"/>
        <v>1250</v>
      </c>
      <c r="CT226" s="369">
        <f t="shared" si="659"/>
        <v>1250</v>
      </c>
      <c r="CU226" s="369">
        <f t="shared" si="659"/>
        <v>1250</v>
      </c>
      <c r="CV226" s="369">
        <f t="shared" ref="CV226:DM226" si="660">_xlfn.NUMBERVALUE(CV136,",")+_xlfn.NUMBERVALUE(CV166,",")+_xlfn.NUMBERVALUE(CV196,",")</f>
        <v>1250</v>
      </c>
      <c r="CW226" s="369">
        <f t="shared" si="660"/>
        <v>0</v>
      </c>
      <c r="CX226" s="369">
        <f t="shared" si="660"/>
        <v>0</v>
      </c>
      <c r="CY226" s="369">
        <f t="shared" si="660"/>
        <v>1250</v>
      </c>
      <c r="CZ226" s="369">
        <f t="shared" si="660"/>
        <v>1250</v>
      </c>
      <c r="DA226" s="369">
        <f t="shared" si="660"/>
        <v>1250</v>
      </c>
      <c r="DB226" s="369">
        <f t="shared" si="660"/>
        <v>1250</v>
      </c>
      <c r="DC226" s="369">
        <f t="shared" si="660"/>
        <v>1250</v>
      </c>
      <c r="DD226" s="369">
        <f t="shared" si="660"/>
        <v>0</v>
      </c>
      <c r="DE226" s="369">
        <f t="shared" si="660"/>
        <v>0</v>
      </c>
      <c r="DF226" s="369">
        <f t="shared" si="660"/>
        <v>1250</v>
      </c>
      <c r="DG226" s="369">
        <f t="shared" si="660"/>
        <v>1250</v>
      </c>
      <c r="DH226" s="369">
        <f t="shared" si="660"/>
        <v>1250</v>
      </c>
      <c r="DI226" s="369">
        <f t="shared" si="660"/>
        <v>1250</v>
      </c>
      <c r="DJ226" s="369">
        <f t="shared" si="660"/>
        <v>1250</v>
      </c>
      <c r="DK226" s="369">
        <f t="shared" si="660"/>
        <v>0</v>
      </c>
      <c r="DL226" s="369">
        <f t="shared" si="660"/>
        <v>0</v>
      </c>
      <c r="DM226" s="369">
        <f t="shared" si="660"/>
        <v>0</v>
      </c>
    </row>
    <row r="227" spans="1:117" outlineLevel="1">
      <c r="A227" s="818"/>
      <c r="B227" s="362" t="str">
        <f t="shared" si="620"/>
        <v>P59-Deploy &amp; Change CRMT</v>
      </c>
      <c r="C227" s="362" t="str">
        <f t="shared" si="621"/>
        <v>AO004511_YYY70</v>
      </c>
      <c r="D227" s="362" t="str">
        <f t="shared" si="622"/>
        <v>SWA</v>
      </c>
      <c r="E227" s="369">
        <f t="shared" si="623"/>
        <v>23</v>
      </c>
      <c r="F227" s="369">
        <f t="shared" si="623"/>
        <v>12</v>
      </c>
      <c r="G227" s="369">
        <f t="shared" si="623"/>
        <v>11</v>
      </c>
      <c r="H227" s="369">
        <f t="shared" si="623"/>
        <v>0.70588235294117652</v>
      </c>
      <c r="I227" s="369">
        <f t="shared" si="623"/>
        <v>0.6875</v>
      </c>
      <c r="J227" s="378">
        <f t="shared" si="623"/>
        <v>-1.8382352941176516E-2</v>
      </c>
      <c r="K227" s="389">
        <f>VLOOKUP(C227,'PianificazionePMO(CA)'!$B$7:$I$37,7,FALSE)</f>
        <v>43271</v>
      </c>
      <c r="L227" s="389">
        <f>VLOOKUP(C227,'PianificazionePMO(CA)'!$B$7:$I$35,8,FALSE)</f>
        <v>43315</v>
      </c>
      <c r="N227" s="369">
        <f t="shared" ref="N227:AS227" si="661">_xlfn.NUMBERVALUE(N137,",")+_xlfn.NUMBERVALUE(N167,",")+_xlfn.NUMBERVALUE(N197,",")</f>
        <v>10</v>
      </c>
      <c r="O227" s="369">
        <f t="shared" si="661"/>
        <v>0</v>
      </c>
      <c r="P227" s="369">
        <f t="shared" si="661"/>
        <v>0</v>
      </c>
      <c r="Q227" s="369">
        <f t="shared" si="661"/>
        <v>0</v>
      </c>
      <c r="R227" s="369">
        <f t="shared" si="661"/>
        <v>0</v>
      </c>
      <c r="S227" s="369">
        <f t="shared" si="661"/>
        <v>0</v>
      </c>
      <c r="T227" s="369">
        <f t="shared" si="661"/>
        <v>0</v>
      </c>
      <c r="U227" s="369">
        <f t="shared" si="661"/>
        <v>0</v>
      </c>
      <c r="V227" s="369">
        <f t="shared" si="661"/>
        <v>2</v>
      </c>
      <c r="W227" s="369">
        <f t="shared" si="661"/>
        <v>0</v>
      </c>
      <c r="X227" s="369">
        <f t="shared" si="661"/>
        <v>0</v>
      </c>
      <c r="Y227" s="369">
        <f t="shared" si="661"/>
        <v>0</v>
      </c>
      <c r="Z227" s="369">
        <f t="shared" si="661"/>
        <v>0</v>
      </c>
      <c r="AA227" s="369">
        <f t="shared" si="661"/>
        <v>-1</v>
      </c>
      <c r="AB227" s="369">
        <f t="shared" si="661"/>
        <v>0</v>
      </c>
      <c r="AC227" s="369">
        <f t="shared" si="661"/>
        <v>1</v>
      </c>
      <c r="AD227" s="369">
        <f t="shared" si="661"/>
        <v>0</v>
      </c>
      <c r="AE227" s="369">
        <f t="shared" si="661"/>
        <v>0</v>
      </c>
      <c r="AF227" s="369">
        <f t="shared" si="661"/>
        <v>0</v>
      </c>
      <c r="AG227" s="369">
        <f t="shared" si="661"/>
        <v>0</v>
      </c>
      <c r="AH227" s="369">
        <f t="shared" si="661"/>
        <v>0</v>
      </c>
      <c r="AI227" s="369">
        <f t="shared" si="661"/>
        <v>0</v>
      </c>
      <c r="AJ227" s="369">
        <f t="shared" si="661"/>
        <v>0</v>
      </c>
      <c r="AK227" s="369">
        <f t="shared" si="661"/>
        <v>-11250</v>
      </c>
      <c r="AL227" s="369">
        <f t="shared" si="661"/>
        <v>0</v>
      </c>
      <c r="AM227" s="369">
        <f t="shared" si="661"/>
        <v>0</v>
      </c>
      <c r="AN227" s="369">
        <f t="shared" si="661"/>
        <v>625</v>
      </c>
      <c r="AO227" s="369">
        <f t="shared" si="661"/>
        <v>0</v>
      </c>
      <c r="AP227" s="369">
        <f t="shared" si="661"/>
        <v>625</v>
      </c>
      <c r="AQ227" s="369">
        <f t="shared" si="661"/>
        <v>625</v>
      </c>
      <c r="AR227" s="369">
        <f t="shared" si="661"/>
        <v>625</v>
      </c>
      <c r="AS227" s="369">
        <f t="shared" si="661"/>
        <v>0</v>
      </c>
      <c r="AT227" s="369">
        <f t="shared" ref="AT227:BY227" si="662">_xlfn.NUMBERVALUE(AT137,",")+_xlfn.NUMBERVALUE(AT167,",")+_xlfn.NUMBERVALUE(AT197,",")</f>
        <v>0</v>
      </c>
      <c r="AU227" s="369">
        <f t="shared" si="662"/>
        <v>625</v>
      </c>
      <c r="AV227" s="369">
        <f t="shared" si="662"/>
        <v>625</v>
      </c>
      <c r="AW227" s="369">
        <f t="shared" si="662"/>
        <v>625</v>
      </c>
      <c r="AX227" s="369">
        <f t="shared" si="662"/>
        <v>625</v>
      </c>
      <c r="AY227" s="369">
        <f t="shared" si="662"/>
        <v>625</v>
      </c>
      <c r="AZ227" s="369">
        <f t="shared" si="662"/>
        <v>0</v>
      </c>
      <c r="BA227" s="369">
        <f t="shared" si="662"/>
        <v>0</v>
      </c>
      <c r="BB227" s="369">
        <f t="shared" si="662"/>
        <v>625</v>
      </c>
      <c r="BC227" s="369">
        <f t="shared" si="662"/>
        <v>625</v>
      </c>
      <c r="BD227" s="369">
        <f t="shared" si="662"/>
        <v>625</v>
      </c>
      <c r="BE227" s="369">
        <f t="shared" si="662"/>
        <v>625</v>
      </c>
      <c r="BF227" s="369">
        <f t="shared" si="662"/>
        <v>625</v>
      </c>
      <c r="BG227" s="369">
        <f t="shared" si="662"/>
        <v>0</v>
      </c>
      <c r="BH227" s="369">
        <f t="shared" si="662"/>
        <v>0</v>
      </c>
      <c r="BI227" s="369">
        <f t="shared" si="662"/>
        <v>1250</v>
      </c>
      <c r="BJ227" s="369">
        <f t="shared" si="662"/>
        <v>1250</v>
      </c>
      <c r="BK227" s="369">
        <f t="shared" si="662"/>
        <v>1250</v>
      </c>
      <c r="BL227" s="369">
        <f t="shared" si="662"/>
        <v>1250</v>
      </c>
      <c r="BM227" s="369">
        <f t="shared" si="662"/>
        <v>1250</v>
      </c>
      <c r="BN227" s="369">
        <f t="shared" si="662"/>
        <v>0</v>
      </c>
      <c r="BO227" s="369">
        <f t="shared" si="662"/>
        <v>0</v>
      </c>
      <c r="BP227" s="369">
        <f t="shared" si="662"/>
        <v>1250</v>
      </c>
      <c r="BQ227" s="369">
        <f t="shared" si="662"/>
        <v>1250</v>
      </c>
      <c r="BR227" s="369">
        <f t="shared" si="662"/>
        <v>1250</v>
      </c>
      <c r="BS227" s="369">
        <f t="shared" si="662"/>
        <v>1250</v>
      </c>
      <c r="BT227" s="369">
        <f t="shared" si="662"/>
        <v>1250</v>
      </c>
      <c r="BU227" s="369">
        <f t="shared" si="662"/>
        <v>0</v>
      </c>
      <c r="BV227" s="369">
        <f t="shared" si="662"/>
        <v>0</v>
      </c>
      <c r="BW227" s="369">
        <f t="shared" si="662"/>
        <v>1250</v>
      </c>
      <c r="BX227" s="369">
        <f t="shared" si="662"/>
        <v>0</v>
      </c>
      <c r="BY227" s="369">
        <f t="shared" si="662"/>
        <v>0</v>
      </c>
      <c r="BZ227" s="369">
        <f t="shared" ref="BZ227:CU227" si="663">_xlfn.NUMBERVALUE(BZ137,",")+_xlfn.NUMBERVALUE(BZ167,",")+_xlfn.NUMBERVALUE(BZ197,",")</f>
        <v>1250</v>
      </c>
      <c r="CA227" s="369">
        <f t="shared" si="663"/>
        <v>1250</v>
      </c>
      <c r="CB227" s="369">
        <f t="shared" si="663"/>
        <v>0</v>
      </c>
      <c r="CC227" s="369">
        <f t="shared" si="663"/>
        <v>0</v>
      </c>
      <c r="CD227" s="369">
        <f t="shared" si="663"/>
        <v>1250</v>
      </c>
      <c r="CE227" s="369">
        <f t="shared" si="663"/>
        <v>1250</v>
      </c>
      <c r="CF227" s="369">
        <f t="shared" si="663"/>
        <v>1250</v>
      </c>
      <c r="CG227" s="369">
        <f t="shared" si="663"/>
        <v>1250</v>
      </c>
      <c r="CH227" s="369">
        <f t="shared" si="663"/>
        <v>1250</v>
      </c>
      <c r="CI227" s="369">
        <f t="shared" si="663"/>
        <v>0</v>
      </c>
      <c r="CJ227" s="369">
        <f t="shared" si="663"/>
        <v>0</v>
      </c>
      <c r="CK227" s="369">
        <f t="shared" si="663"/>
        <v>1250</v>
      </c>
      <c r="CL227" s="369">
        <f t="shared" si="663"/>
        <v>1250</v>
      </c>
      <c r="CM227" s="369">
        <f t="shared" si="663"/>
        <v>1250</v>
      </c>
      <c r="CN227" s="369">
        <f t="shared" si="663"/>
        <v>1250</v>
      </c>
      <c r="CO227" s="369">
        <f t="shared" si="663"/>
        <v>1250</v>
      </c>
      <c r="CP227" s="369">
        <f t="shared" si="663"/>
        <v>0</v>
      </c>
      <c r="CQ227" s="369">
        <f t="shared" si="663"/>
        <v>0</v>
      </c>
      <c r="CR227" s="369">
        <f t="shared" si="663"/>
        <v>1250</v>
      </c>
      <c r="CS227" s="369">
        <f t="shared" si="663"/>
        <v>1250</v>
      </c>
      <c r="CT227" s="369">
        <f t="shared" si="663"/>
        <v>1250</v>
      </c>
      <c r="CU227" s="369">
        <f t="shared" si="663"/>
        <v>1250</v>
      </c>
      <c r="CV227" s="369">
        <f t="shared" ref="CV227:DM227" si="664">_xlfn.NUMBERVALUE(CV137,",")+_xlfn.NUMBERVALUE(CV167,",")+_xlfn.NUMBERVALUE(CV197,",")</f>
        <v>1250</v>
      </c>
      <c r="CW227" s="369">
        <f t="shared" si="664"/>
        <v>0</v>
      </c>
      <c r="CX227" s="369">
        <f t="shared" si="664"/>
        <v>0</v>
      </c>
      <c r="CY227" s="369">
        <f t="shared" si="664"/>
        <v>1250</v>
      </c>
      <c r="CZ227" s="369">
        <f t="shared" si="664"/>
        <v>1250</v>
      </c>
      <c r="DA227" s="369">
        <f t="shared" si="664"/>
        <v>1250</v>
      </c>
      <c r="DB227" s="369">
        <f t="shared" si="664"/>
        <v>1250</v>
      </c>
      <c r="DC227" s="369">
        <f t="shared" si="664"/>
        <v>1250</v>
      </c>
      <c r="DD227" s="369">
        <f t="shared" si="664"/>
        <v>0</v>
      </c>
      <c r="DE227" s="369">
        <f t="shared" si="664"/>
        <v>0</v>
      </c>
      <c r="DF227" s="369">
        <f t="shared" si="664"/>
        <v>1250</v>
      </c>
      <c r="DG227" s="369">
        <f t="shared" si="664"/>
        <v>1250</v>
      </c>
      <c r="DH227" s="369">
        <f t="shared" si="664"/>
        <v>1250</v>
      </c>
      <c r="DI227" s="369">
        <f t="shared" si="664"/>
        <v>1250</v>
      </c>
      <c r="DJ227" s="369">
        <f t="shared" si="664"/>
        <v>1250</v>
      </c>
      <c r="DK227" s="369">
        <f t="shared" si="664"/>
        <v>0</v>
      </c>
      <c r="DL227" s="369">
        <f t="shared" si="664"/>
        <v>0</v>
      </c>
      <c r="DM227" s="369">
        <f t="shared" si="664"/>
        <v>0</v>
      </c>
    </row>
    <row r="228" spans="1:117" outlineLevel="1">
      <c r="A228" s="818"/>
      <c r="B228" s="362" t="str">
        <f t="shared" ref="B228:B242" si="665">$B48</f>
        <v>P59-Deploy &amp; Change CRMT</v>
      </c>
      <c r="C228" s="362" t="str">
        <f t="shared" ref="C228:C242" si="666">$C48</f>
        <v>AO004511_YYY72</v>
      </c>
      <c r="D228" s="362" t="str">
        <f t="shared" ref="D228:D242" si="667">$D48</f>
        <v>VARIAZIONE_ANAGRAFICA_MOGE</v>
      </c>
      <c r="E228" s="369">
        <f t="shared" ref="E228:J228" si="668">E138+E168+E198</f>
        <v>9</v>
      </c>
      <c r="F228" s="369">
        <f t="shared" si="668"/>
        <v>2</v>
      </c>
      <c r="G228" s="369">
        <f t="shared" si="668"/>
        <v>7</v>
      </c>
      <c r="H228" s="369">
        <f t="shared" si="668"/>
        <v>0.11764705882352941</v>
      </c>
      <c r="I228" s="369">
        <f t="shared" si="668"/>
        <v>0.4375</v>
      </c>
      <c r="J228" s="378">
        <f t="shared" si="668"/>
        <v>0.31985294117647056</v>
      </c>
      <c r="K228" s="389">
        <f>VLOOKUP(C228,'PianificazionePMO(CA)'!$B$7:$I$37,7,FALSE)</f>
        <v>43271</v>
      </c>
      <c r="L228" s="389">
        <f>VLOOKUP(C228,'PianificazionePMO(CA)'!$B$7:$I$35,8,FALSE)</f>
        <v>43315</v>
      </c>
      <c r="N228" s="369">
        <f t="shared" ref="N228:BY228" si="669">_xlfn.NUMBERVALUE(N138,",")+_xlfn.NUMBERVALUE(N168,",")+_xlfn.NUMBERVALUE(N198,",")</f>
        <v>3</v>
      </c>
      <c r="O228" s="369">
        <f t="shared" si="669"/>
        <v>0</v>
      </c>
      <c r="P228" s="369">
        <f t="shared" si="669"/>
        <v>0</v>
      </c>
      <c r="Q228" s="369">
        <f t="shared" si="669"/>
        <v>0</v>
      </c>
      <c r="R228" s="369">
        <f t="shared" si="669"/>
        <v>0</v>
      </c>
      <c r="S228" s="369">
        <f t="shared" si="669"/>
        <v>0</v>
      </c>
      <c r="T228" s="369">
        <f t="shared" si="669"/>
        <v>0</v>
      </c>
      <c r="U228" s="369">
        <f t="shared" si="669"/>
        <v>0</v>
      </c>
      <c r="V228" s="369">
        <f t="shared" si="669"/>
        <v>0</v>
      </c>
      <c r="W228" s="369">
        <f t="shared" si="669"/>
        <v>0</v>
      </c>
      <c r="X228" s="369">
        <f t="shared" si="669"/>
        <v>0</v>
      </c>
      <c r="Y228" s="369">
        <f t="shared" si="669"/>
        <v>0</v>
      </c>
      <c r="Z228" s="369">
        <f t="shared" si="669"/>
        <v>0</v>
      </c>
      <c r="AA228" s="369">
        <f t="shared" si="669"/>
        <v>0</v>
      </c>
      <c r="AB228" s="369">
        <f t="shared" si="669"/>
        <v>0</v>
      </c>
      <c r="AC228" s="369">
        <f t="shared" si="669"/>
        <v>-1</v>
      </c>
      <c r="AD228" s="369">
        <f t="shared" si="669"/>
        <v>0</v>
      </c>
      <c r="AE228" s="369">
        <f t="shared" si="669"/>
        <v>0</v>
      </c>
      <c r="AF228" s="369">
        <f t="shared" si="669"/>
        <v>0</v>
      </c>
      <c r="AG228" s="369">
        <f t="shared" si="669"/>
        <v>0</v>
      </c>
      <c r="AH228" s="369">
        <f t="shared" si="669"/>
        <v>0</v>
      </c>
      <c r="AI228" s="369">
        <f t="shared" si="669"/>
        <v>0</v>
      </c>
      <c r="AJ228" s="369">
        <f t="shared" si="669"/>
        <v>0</v>
      </c>
      <c r="AK228" s="369">
        <f t="shared" si="669"/>
        <v>-1250</v>
      </c>
      <c r="AL228" s="369">
        <f t="shared" si="669"/>
        <v>0</v>
      </c>
      <c r="AM228" s="369">
        <f t="shared" si="669"/>
        <v>0</v>
      </c>
      <c r="AN228" s="369">
        <f t="shared" si="669"/>
        <v>625</v>
      </c>
      <c r="AO228" s="369">
        <f t="shared" si="669"/>
        <v>0</v>
      </c>
      <c r="AP228" s="369">
        <f t="shared" si="669"/>
        <v>625</v>
      </c>
      <c r="AQ228" s="369">
        <f t="shared" si="669"/>
        <v>625</v>
      </c>
      <c r="AR228" s="369">
        <f t="shared" si="669"/>
        <v>625</v>
      </c>
      <c r="AS228" s="369">
        <f t="shared" si="669"/>
        <v>0</v>
      </c>
      <c r="AT228" s="369">
        <f t="shared" si="669"/>
        <v>0</v>
      </c>
      <c r="AU228" s="369">
        <f t="shared" si="669"/>
        <v>625</v>
      </c>
      <c r="AV228" s="369">
        <f t="shared" si="669"/>
        <v>625</v>
      </c>
      <c r="AW228" s="369">
        <f t="shared" si="669"/>
        <v>625</v>
      </c>
      <c r="AX228" s="369">
        <f t="shared" si="669"/>
        <v>625</v>
      </c>
      <c r="AY228" s="369">
        <f t="shared" si="669"/>
        <v>625</v>
      </c>
      <c r="AZ228" s="369">
        <f t="shared" si="669"/>
        <v>0</v>
      </c>
      <c r="BA228" s="369">
        <f t="shared" si="669"/>
        <v>0</v>
      </c>
      <c r="BB228" s="369">
        <f t="shared" si="669"/>
        <v>625</v>
      </c>
      <c r="BC228" s="369">
        <f t="shared" si="669"/>
        <v>625</v>
      </c>
      <c r="BD228" s="369">
        <f t="shared" si="669"/>
        <v>625</v>
      </c>
      <c r="BE228" s="369">
        <f t="shared" si="669"/>
        <v>625</v>
      </c>
      <c r="BF228" s="369">
        <f t="shared" si="669"/>
        <v>625</v>
      </c>
      <c r="BG228" s="369">
        <f t="shared" si="669"/>
        <v>0</v>
      </c>
      <c r="BH228" s="369">
        <f t="shared" si="669"/>
        <v>0</v>
      </c>
      <c r="BI228" s="369">
        <f t="shared" si="669"/>
        <v>1000</v>
      </c>
      <c r="BJ228" s="369">
        <f t="shared" si="669"/>
        <v>1000</v>
      </c>
      <c r="BK228" s="369">
        <f t="shared" si="669"/>
        <v>1000</v>
      </c>
      <c r="BL228" s="369">
        <f t="shared" si="669"/>
        <v>1000</v>
      </c>
      <c r="BM228" s="369">
        <f t="shared" si="669"/>
        <v>1000</v>
      </c>
      <c r="BN228" s="369">
        <f t="shared" si="669"/>
        <v>0</v>
      </c>
      <c r="BO228" s="369">
        <f t="shared" si="669"/>
        <v>0</v>
      </c>
      <c r="BP228" s="369">
        <f t="shared" si="669"/>
        <v>1000</v>
      </c>
      <c r="BQ228" s="369">
        <f t="shared" si="669"/>
        <v>1000</v>
      </c>
      <c r="BR228" s="369">
        <f t="shared" si="669"/>
        <v>1000</v>
      </c>
      <c r="BS228" s="369">
        <f t="shared" si="669"/>
        <v>1000</v>
      </c>
      <c r="BT228" s="369">
        <f t="shared" si="669"/>
        <v>1000</v>
      </c>
      <c r="BU228" s="369">
        <f t="shared" si="669"/>
        <v>0</v>
      </c>
      <c r="BV228" s="369">
        <f t="shared" si="669"/>
        <v>0</v>
      </c>
      <c r="BW228" s="369">
        <f t="shared" si="669"/>
        <v>1000</v>
      </c>
      <c r="BX228" s="369">
        <f t="shared" si="669"/>
        <v>0</v>
      </c>
      <c r="BY228" s="369">
        <f t="shared" si="669"/>
        <v>0</v>
      </c>
      <c r="BZ228" s="369">
        <f t="shared" ref="BZ228:DM228" si="670">_xlfn.NUMBERVALUE(BZ138,",")+_xlfn.NUMBERVALUE(BZ168,",")+_xlfn.NUMBERVALUE(BZ198,",")</f>
        <v>1000</v>
      </c>
      <c r="CA228" s="369">
        <f t="shared" si="670"/>
        <v>1000</v>
      </c>
      <c r="CB228" s="369">
        <f t="shared" si="670"/>
        <v>0</v>
      </c>
      <c r="CC228" s="369">
        <f t="shared" si="670"/>
        <v>0</v>
      </c>
      <c r="CD228" s="369">
        <f t="shared" si="670"/>
        <v>1000</v>
      </c>
      <c r="CE228" s="369">
        <f t="shared" si="670"/>
        <v>1000</v>
      </c>
      <c r="CF228" s="369">
        <f t="shared" si="670"/>
        <v>1000</v>
      </c>
      <c r="CG228" s="369">
        <f t="shared" si="670"/>
        <v>1000</v>
      </c>
      <c r="CH228" s="369">
        <f t="shared" si="670"/>
        <v>1000</v>
      </c>
      <c r="CI228" s="369">
        <f t="shared" si="670"/>
        <v>0</v>
      </c>
      <c r="CJ228" s="369">
        <f t="shared" si="670"/>
        <v>0</v>
      </c>
      <c r="CK228" s="369">
        <f t="shared" si="670"/>
        <v>1000</v>
      </c>
      <c r="CL228" s="369">
        <f t="shared" si="670"/>
        <v>1000</v>
      </c>
      <c r="CM228" s="369">
        <f t="shared" si="670"/>
        <v>1000</v>
      </c>
      <c r="CN228" s="369">
        <f t="shared" si="670"/>
        <v>1000</v>
      </c>
      <c r="CO228" s="369">
        <f t="shared" si="670"/>
        <v>1000</v>
      </c>
      <c r="CP228" s="369">
        <f t="shared" si="670"/>
        <v>0</v>
      </c>
      <c r="CQ228" s="369">
        <f t="shared" si="670"/>
        <v>0</v>
      </c>
      <c r="CR228" s="369">
        <f t="shared" si="670"/>
        <v>1000</v>
      </c>
      <c r="CS228" s="369">
        <f t="shared" si="670"/>
        <v>1000</v>
      </c>
      <c r="CT228" s="369">
        <f t="shared" si="670"/>
        <v>1000</v>
      </c>
      <c r="CU228" s="369">
        <f t="shared" si="670"/>
        <v>1000</v>
      </c>
      <c r="CV228" s="369">
        <f t="shared" si="670"/>
        <v>1000</v>
      </c>
      <c r="CW228" s="369">
        <f t="shared" si="670"/>
        <v>0</v>
      </c>
      <c r="CX228" s="369">
        <f t="shared" si="670"/>
        <v>0</v>
      </c>
      <c r="CY228" s="369">
        <f t="shared" si="670"/>
        <v>1000</v>
      </c>
      <c r="CZ228" s="369">
        <f t="shared" si="670"/>
        <v>1000</v>
      </c>
      <c r="DA228" s="369">
        <f t="shared" si="670"/>
        <v>1000</v>
      </c>
      <c r="DB228" s="369">
        <f t="shared" si="670"/>
        <v>1000</v>
      </c>
      <c r="DC228" s="369">
        <f t="shared" si="670"/>
        <v>1000</v>
      </c>
      <c r="DD228" s="369">
        <f t="shared" si="670"/>
        <v>0</v>
      </c>
      <c r="DE228" s="369">
        <f t="shared" si="670"/>
        <v>0</v>
      </c>
      <c r="DF228" s="369">
        <f t="shared" si="670"/>
        <v>1000</v>
      </c>
      <c r="DG228" s="369">
        <f t="shared" si="670"/>
        <v>1000</v>
      </c>
      <c r="DH228" s="369">
        <f t="shared" si="670"/>
        <v>1000</v>
      </c>
      <c r="DI228" s="369">
        <f t="shared" si="670"/>
        <v>1000</v>
      </c>
      <c r="DJ228" s="369">
        <f t="shared" si="670"/>
        <v>1000</v>
      </c>
      <c r="DK228" s="369">
        <f t="shared" si="670"/>
        <v>0</v>
      </c>
      <c r="DL228" s="369">
        <f t="shared" si="670"/>
        <v>0</v>
      </c>
      <c r="DM228" s="369">
        <f t="shared" si="670"/>
        <v>0</v>
      </c>
    </row>
    <row r="229" spans="1:117" outlineLevel="1">
      <c r="A229" s="818"/>
      <c r="B229" s="362" t="str">
        <f t="shared" si="665"/>
        <v>P59-Deploy &amp; Change CRMT</v>
      </c>
      <c r="C229" s="362" t="str">
        <f t="shared" si="666"/>
        <v>AO004511_YYY74</v>
      </c>
      <c r="D229" s="362" t="str">
        <f t="shared" si="667"/>
        <v>Variazione Indirizzo Fatturazione</v>
      </c>
      <c r="E229" s="369">
        <f t="shared" ref="E229:J230" si="671">E139+E169+E199</f>
        <v>8</v>
      </c>
      <c r="F229" s="369">
        <f t="shared" si="671"/>
        <v>6</v>
      </c>
      <c r="G229" s="369">
        <f t="shared" si="671"/>
        <v>2</v>
      </c>
      <c r="H229" s="369">
        <f t="shared" si="671"/>
        <v>0.35294117647058826</v>
      </c>
      <c r="I229" s="369">
        <f t="shared" si="671"/>
        <v>0.125</v>
      </c>
      <c r="J229" s="378">
        <f t="shared" si="671"/>
        <v>-0.22794117647058826</v>
      </c>
      <c r="K229" s="389">
        <f>VLOOKUP(C229,'PianificazionePMO(CA)'!$B$7:$I$37,7,FALSE)</f>
        <v>43271</v>
      </c>
      <c r="L229" s="389">
        <f>VLOOKUP(C229,'PianificazionePMO(CA)'!$B$7:$I$35,8,FALSE)</f>
        <v>43315</v>
      </c>
      <c r="N229" s="369">
        <f t="shared" ref="N229:BY229" si="672">_xlfn.NUMBERVALUE(N139,",")+_xlfn.NUMBERVALUE(N169,",")+_xlfn.NUMBERVALUE(N199,",")</f>
        <v>6</v>
      </c>
      <c r="O229" s="369">
        <f t="shared" si="672"/>
        <v>0</v>
      </c>
      <c r="P229" s="369">
        <f t="shared" si="672"/>
        <v>0</v>
      </c>
      <c r="Q229" s="369">
        <f t="shared" si="672"/>
        <v>0</v>
      </c>
      <c r="R229" s="369">
        <f t="shared" si="672"/>
        <v>0</v>
      </c>
      <c r="S229" s="369">
        <f t="shared" si="672"/>
        <v>0</v>
      </c>
      <c r="T229" s="369">
        <f t="shared" si="672"/>
        <v>0</v>
      </c>
      <c r="U229" s="369">
        <f t="shared" si="672"/>
        <v>0</v>
      </c>
      <c r="V229" s="369">
        <f t="shared" si="672"/>
        <v>0</v>
      </c>
      <c r="W229" s="369">
        <f t="shared" si="672"/>
        <v>0</v>
      </c>
      <c r="X229" s="369">
        <f t="shared" si="672"/>
        <v>0</v>
      </c>
      <c r="Y229" s="369">
        <f t="shared" si="672"/>
        <v>0</v>
      </c>
      <c r="Z229" s="369">
        <f t="shared" si="672"/>
        <v>0</v>
      </c>
      <c r="AA229" s="369">
        <f t="shared" si="672"/>
        <v>0</v>
      </c>
      <c r="AB229" s="369">
        <f t="shared" si="672"/>
        <v>0</v>
      </c>
      <c r="AC229" s="369">
        <f t="shared" si="672"/>
        <v>0</v>
      </c>
      <c r="AD229" s="369">
        <f t="shared" si="672"/>
        <v>0</v>
      </c>
      <c r="AE229" s="369">
        <f t="shared" si="672"/>
        <v>0</v>
      </c>
      <c r="AF229" s="369">
        <f t="shared" si="672"/>
        <v>0</v>
      </c>
      <c r="AG229" s="369">
        <f t="shared" si="672"/>
        <v>0</v>
      </c>
      <c r="AH229" s="369">
        <f t="shared" si="672"/>
        <v>0</v>
      </c>
      <c r="AI229" s="369">
        <f t="shared" si="672"/>
        <v>0</v>
      </c>
      <c r="AJ229" s="369">
        <f t="shared" si="672"/>
        <v>0</v>
      </c>
      <c r="AK229" s="369">
        <f t="shared" si="672"/>
        <v>1375</v>
      </c>
      <c r="AL229" s="369">
        <f t="shared" si="672"/>
        <v>0</v>
      </c>
      <c r="AM229" s="369">
        <f t="shared" si="672"/>
        <v>0</v>
      </c>
      <c r="AN229" s="369">
        <f t="shared" si="672"/>
        <v>1250</v>
      </c>
      <c r="AO229" s="369">
        <f t="shared" si="672"/>
        <v>0</v>
      </c>
      <c r="AP229" s="369">
        <f t="shared" si="672"/>
        <v>1250</v>
      </c>
      <c r="AQ229" s="369">
        <f t="shared" si="672"/>
        <v>1250</v>
      </c>
      <c r="AR229" s="369">
        <f t="shared" si="672"/>
        <v>1250</v>
      </c>
      <c r="AS229" s="369">
        <f t="shared" si="672"/>
        <v>0</v>
      </c>
      <c r="AT229" s="369">
        <f t="shared" si="672"/>
        <v>0</v>
      </c>
      <c r="AU229" s="369">
        <f t="shared" si="672"/>
        <v>1250</v>
      </c>
      <c r="AV229" s="369">
        <f t="shared" si="672"/>
        <v>1250</v>
      </c>
      <c r="AW229" s="369">
        <f t="shared" si="672"/>
        <v>1250</v>
      </c>
      <c r="AX229" s="369">
        <f t="shared" si="672"/>
        <v>1250</v>
      </c>
      <c r="AY229" s="369">
        <f t="shared" si="672"/>
        <v>1250</v>
      </c>
      <c r="AZ229" s="369">
        <f t="shared" si="672"/>
        <v>0</v>
      </c>
      <c r="BA229" s="369">
        <f t="shared" si="672"/>
        <v>0</v>
      </c>
      <c r="BB229" s="369">
        <f t="shared" si="672"/>
        <v>1250</v>
      </c>
      <c r="BC229" s="369">
        <f t="shared" si="672"/>
        <v>1250</v>
      </c>
      <c r="BD229" s="369">
        <f t="shared" si="672"/>
        <v>1250</v>
      </c>
      <c r="BE229" s="369">
        <f t="shared" si="672"/>
        <v>1250</v>
      </c>
      <c r="BF229" s="369">
        <f t="shared" si="672"/>
        <v>1250</v>
      </c>
      <c r="BG229" s="369">
        <f t="shared" si="672"/>
        <v>0</v>
      </c>
      <c r="BH229" s="369">
        <f t="shared" si="672"/>
        <v>0</v>
      </c>
      <c r="BI229" s="369">
        <f t="shared" si="672"/>
        <v>1250</v>
      </c>
      <c r="BJ229" s="369">
        <f t="shared" si="672"/>
        <v>1250</v>
      </c>
      <c r="BK229" s="369">
        <f t="shared" si="672"/>
        <v>1250</v>
      </c>
      <c r="BL229" s="369">
        <f t="shared" si="672"/>
        <v>1250</v>
      </c>
      <c r="BM229" s="369">
        <f t="shared" si="672"/>
        <v>1250</v>
      </c>
      <c r="BN229" s="369">
        <f t="shared" si="672"/>
        <v>0</v>
      </c>
      <c r="BO229" s="369">
        <f t="shared" si="672"/>
        <v>0</v>
      </c>
      <c r="BP229" s="369">
        <f t="shared" si="672"/>
        <v>1250</v>
      </c>
      <c r="BQ229" s="369">
        <f t="shared" si="672"/>
        <v>1250</v>
      </c>
      <c r="BR229" s="369">
        <f t="shared" si="672"/>
        <v>1250</v>
      </c>
      <c r="BS229" s="369">
        <f t="shared" si="672"/>
        <v>1250</v>
      </c>
      <c r="BT229" s="369">
        <f t="shared" si="672"/>
        <v>1250</v>
      </c>
      <c r="BU229" s="369">
        <f t="shared" si="672"/>
        <v>0</v>
      </c>
      <c r="BV229" s="369">
        <f t="shared" si="672"/>
        <v>0</v>
      </c>
      <c r="BW229" s="369">
        <f t="shared" si="672"/>
        <v>1250</v>
      </c>
      <c r="BX229" s="369">
        <f t="shared" si="672"/>
        <v>0</v>
      </c>
      <c r="BY229" s="369">
        <f t="shared" si="672"/>
        <v>0</v>
      </c>
      <c r="BZ229" s="369">
        <f t="shared" ref="BZ229:DM229" si="673">_xlfn.NUMBERVALUE(BZ139,",")+_xlfn.NUMBERVALUE(BZ169,",")+_xlfn.NUMBERVALUE(BZ199,",")</f>
        <v>1250</v>
      </c>
      <c r="CA229" s="369">
        <f t="shared" si="673"/>
        <v>1250</v>
      </c>
      <c r="CB229" s="369">
        <f t="shared" si="673"/>
        <v>0</v>
      </c>
      <c r="CC229" s="369">
        <f t="shared" si="673"/>
        <v>0</v>
      </c>
      <c r="CD229" s="369">
        <f t="shared" si="673"/>
        <v>1250</v>
      </c>
      <c r="CE229" s="369">
        <f t="shared" si="673"/>
        <v>1250</v>
      </c>
      <c r="CF229" s="369">
        <f t="shared" si="673"/>
        <v>1250</v>
      </c>
      <c r="CG229" s="369">
        <f t="shared" si="673"/>
        <v>1250</v>
      </c>
      <c r="CH229" s="369">
        <f t="shared" si="673"/>
        <v>1250</v>
      </c>
      <c r="CI229" s="369">
        <f t="shared" si="673"/>
        <v>0</v>
      </c>
      <c r="CJ229" s="369">
        <f t="shared" si="673"/>
        <v>0</v>
      </c>
      <c r="CK229" s="369">
        <f t="shared" si="673"/>
        <v>1250</v>
      </c>
      <c r="CL229" s="369">
        <f t="shared" si="673"/>
        <v>1250</v>
      </c>
      <c r="CM229" s="369">
        <f t="shared" si="673"/>
        <v>1250</v>
      </c>
      <c r="CN229" s="369">
        <f t="shared" si="673"/>
        <v>1250</v>
      </c>
      <c r="CO229" s="369">
        <f t="shared" si="673"/>
        <v>1250</v>
      </c>
      <c r="CP229" s="369">
        <f t="shared" si="673"/>
        <v>0</v>
      </c>
      <c r="CQ229" s="369">
        <f t="shared" si="673"/>
        <v>0</v>
      </c>
      <c r="CR229" s="369">
        <f t="shared" si="673"/>
        <v>1250</v>
      </c>
      <c r="CS229" s="369">
        <f t="shared" si="673"/>
        <v>1250</v>
      </c>
      <c r="CT229" s="369">
        <f t="shared" si="673"/>
        <v>1250</v>
      </c>
      <c r="CU229" s="369">
        <f t="shared" si="673"/>
        <v>1250</v>
      </c>
      <c r="CV229" s="369">
        <f t="shared" si="673"/>
        <v>1250</v>
      </c>
      <c r="CW229" s="369">
        <f t="shared" si="673"/>
        <v>0</v>
      </c>
      <c r="CX229" s="369">
        <f t="shared" si="673"/>
        <v>0</v>
      </c>
      <c r="CY229" s="369">
        <f t="shared" si="673"/>
        <v>1250</v>
      </c>
      <c r="CZ229" s="369">
        <f t="shared" si="673"/>
        <v>1250</v>
      </c>
      <c r="DA229" s="369">
        <f t="shared" si="673"/>
        <v>1250</v>
      </c>
      <c r="DB229" s="369">
        <f t="shared" si="673"/>
        <v>1250</v>
      </c>
      <c r="DC229" s="369">
        <f t="shared" si="673"/>
        <v>1250</v>
      </c>
      <c r="DD229" s="369">
        <f t="shared" si="673"/>
        <v>0</v>
      </c>
      <c r="DE229" s="369">
        <f t="shared" si="673"/>
        <v>0</v>
      </c>
      <c r="DF229" s="369">
        <f t="shared" si="673"/>
        <v>1250</v>
      </c>
      <c r="DG229" s="369">
        <f t="shared" si="673"/>
        <v>1250</v>
      </c>
      <c r="DH229" s="369">
        <f t="shared" si="673"/>
        <v>1250</v>
      </c>
      <c r="DI229" s="369">
        <f t="shared" si="673"/>
        <v>1250</v>
      </c>
      <c r="DJ229" s="369">
        <f t="shared" si="673"/>
        <v>1250</v>
      </c>
      <c r="DK229" s="369">
        <f t="shared" si="673"/>
        <v>0</v>
      </c>
      <c r="DL229" s="369">
        <f t="shared" si="673"/>
        <v>0</v>
      </c>
      <c r="DM229" s="369">
        <f t="shared" si="673"/>
        <v>0</v>
      </c>
    </row>
    <row r="230" spans="1:117" outlineLevel="1">
      <c r="A230" s="818"/>
      <c r="B230" s="362" t="str">
        <f t="shared" si="665"/>
        <v>P59-Deploy &amp; Change CRMT</v>
      </c>
      <c r="C230" s="362" t="str">
        <f t="shared" si="666"/>
        <v>AO004511_YYY77</v>
      </c>
      <c r="D230" s="362" t="str">
        <f t="shared" si="667"/>
        <v>VSA</v>
      </c>
      <c r="E230" s="369">
        <f t="shared" si="671"/>
        <v>28</v>
      </c>
      <c r="F230" s="369">
        <f t="shared" si="671"/>
        <v>21</v>
      </c>
      <c r="G230" s="369">
        <f t="shared" si="671"/>
        <v>7</v>
      </c>
      <c r="H230" s="369">
        <f t="shared" si="671"/>
        <v>1.2352941176470589</v>
      </c>
      <c r="I230" s="369">
        <f t="shared" si="671"/>
        <v>0.4375</v>
      </c>
      <c r="J230" s="378">
        <f t="shared" si="671"/>
        <v>-0.79779411764705888</v>
      </c>
      <c r="K230" s="389">
        <f>VLOOKUP(C230,'PianificazionePMO(CA)'!$B$7:$I$37,7,FALSE)</f>
        <v>43271</v>
      </c>
      <c r="L230" s="389">
        <f>VLOOKUP(C230,'PianificazionePMO(CA)'!$B$7:$I$35,8,FALSE)</f>
        <v>43315</v>
      </c>
      <c r="N230" s="369">
        <f t="shared" ref="N230:BY230" si="674">_xlfn.NUMBERVALUE(N140,",")+_xlfn.NUMBERVALUE(N170,",")+_xlfn.NUMBERVALUE(N200,",")</f>
        <v>18</v>
      </c>
      <c r="O230" s="369">
        <f t="shared" si="674"/>
        <v>2</v>
      </c>
      <c r="P230" s="369">
        <f t="shared" si="674"/>
        <v>0</v>
      </c>
      <c r="Q230" s="369">
        <f t="shared" si="674"/>
        <v>0</v>
      </c>
      <c r="R230" s="369">
        <f t="shared" si="674"/>
        <v>0</v>
      </c>
      <c r="S230" s="369">
        <f t="shared" si="674"/>
        <v>0</v>
      </c>
      <c r="T230" s="369">
        <f t="shared" si="674"/>
        <v>0</v>
      </c>
      <c r="U230" s="369">
        <f t="shared" si="674"/>
        <v>0</v>
      </c>
      <c r="V230" s="369">
        <f t="shared" si="674"/>
        <v>0</v>
      </c>
      <c r="W230" s="369">
        <f t="shared" si="674"/>
        <v>0</v>
      </c>
      <c r="X230" s="369">
        <f t="shared" si="674"/>
        <v>0</v>
      </c>
      <c r="Y230" s="369">
        <f t="shared" si="674"/>
        <v>0</v>
      </c>
      <c r="Z230" s="369">
        <f t="shared" si="674"/>
        <v>0</v>
      </c>
      <c r="AA230" s="369">
        <f t="shared" si="674"/>
        <v>0</v>
      </c>
      <c r="AB230" s="369">
        <f t="shared" si="674"/>
        <v>0</v>
      </c>
      <c r="AC230" s="369">
        <f t="shared" si="674"/>
        <v>0</v>
      </c>
      <c r="AD230" s="369">
        <f t="shared" si="674"/>
        <v>0</v>
      </c>
      <c r="AE230" s="369">
        <f t="shared" si="674"/>
        <v>0</v>
      </c>
      <c r="AF230" s="369">
        <f t="shared" si="674"/>
        <v>0</v>
      </c>
      <c r="AG230" s="369">
        <f t="shared" si="674"/>
        <v>0</v>
      </c>
      <c r="AH230" s="369">
        <f t="shared" si="674"/>
        <v>1</v>
      </c>
      <c r="AI230" s="369">
        <f t="shared" si="674"/>
        <v>0</v>
      </c>
      <c r="AJ230" s="369">
        <f t="shared" si="674"/>
        <v>0</v>
      </c>
      <c r="AK230" s="369">
        <f t="shared" si="674"/>
        <v>-20250</v>
      </c>
      <c r="AL230" s="369">
        <f t="shared" si="674"/>
        <v>0</v>
      </c>
      <c r="AM230" s="369">
        <f t="shared" si="674"/>
        <v>0</v>
      </c>
      <c r="AN230" s="369">
        <f t="shared" si="674"/>
        <v>625</v>
      </c>
      <c r="AO230" s="369">
        <f t="shared" si="674"/>
        <v>0</v>
      </c>
      <c r="AP230" s="369">
        <f t="shared" si="674"/>
        <v>625</v>
      </c>
      <c r="AQ230" s="369">
        <f t="shared" si="674"/>
        <v>625</v>
      </c>
      <c r="AR230" s="369">
        <f t="shared" si="674"/>
        <v>625</v>
      </c>
      <c r="AS230" s="369">
        <f t="shared" si="674"/>
        <v>0</v>
      </c>
      <c r="AT230" s="369">
        <f t="shared" si="674"/>
        <v>0</v>
      </c>
      <c r="AU230" s="369">
        <f t="shared" si="674"/>
        <v>625</v>
      </c>
      <c r="AV230" s="369">
        <f t="shared" si="674"/>
        <v>625</v>
      </c>
      <c r="AW230" s="369">
        <f t="shared" si="674"/>
        <v>625</v>
      </c>
      <c r="AX230" s="369">
        <f t="shared" si="674"/>
        <v>625</v>
      </c>
      <c r="AY230" s="369">
        <f t="shared" si="674"/>
        <v>625</v>
      </c>
      <c r="AZ230" s="369">
        <f t="shared" si="674"/>
        <v>0</v>
      </c>
      <c r="BA230" s="369">
        <f t="shared" si="674"/>
        <v>0</v>
      </c>
      <c r="BB230" s="369">
        <f t="shared" si="674"/>
        <v>625</v>
      </c>
      <c r="BC230" s="369">
        <f t="shared" si="674"/>
        <v>625</v>
      </c>
      <c r="BD230" s="369">
        <f t="shared" si="674"/>
        <v>625</v>
      </c>
      <c r="BE230" s="369">
        <f t="shared" si="674"/>
        <v>625</v>
      </c>
      <c r="BF230" s="369">
        <f t="shared" si="674"/>
        <v>625</v>
      </c>
      <c r="BG230" s="369">
        <f t="shared" si="674"/>
        <v>0</v>
      </c>
      <c r="BH230" s="369">
        <f t="shared" si="674"/>
        <v>0</v>
      </c>
      <c r="BI230" s="369">
        <f t="shared" si="674"/>
        <v>1000</v>
      </c>
      <c r="BJ230" s="369">
        <f t="shared" si="674"/>
        <v>1000</v>
      </c>
      <c r="BK230" s="369">
        <f t="shared" si="674"/>
        <v>1000</v>
      </c>
      <c r="BL230" s="369">
        <f t="shared" si="674"/>
        <v>1000</v>
      </c>
      <c r="BM230" s="369">
        <f t="shared" si="674"/>
        <v>1000</v>
      </c>
      <c r="BN230" s="369">
        <f t="shared" si="674"/>
        <v>0</v>
      </c>
      <c r="BO230" s="369">
        <f t="shared" si="674"/>
        <v>0</v>
      </c>
      <c r="BP230" s="369">
        <f t="shared" si="674"/>
        <v>1000</v>
      </c>
      <c r="BQ230" s="369">
        <f t="shared" si="674"/>
        <v>1000</v>
      </c>
      <c r="BR230" s="369">
        <f t="shared" si="674"/>
        <v>1000</v>
      </c>
      <c r="BS230" s="369">
        <f t="shared" si="674"/>
        <v>1000</v>
      </c>
      <c r="BT230" s="369">
        <f t="shared" si="674"/>
        <v>1000</v>
      </c>
      <c r="BU230" s="369">
        <f t="shared" si="674"/>
        <v>0</v>
      </c>
      <c r="BV230" s="369">
        <f t="shared" si="674"/>
        <v>0</v>
      </c>
      <c r="BW230" s="369">
        <f t="shared" si="674"/>
        <v>1000</v>
      </c>
      <c r="BX230" s="369">
        <f t="shared" si="674"/>
        <v>0</v>
      </c>
      <c r="BY230" s="369">
        <f t="shared" si="674"/>
        <v>0</v>
      </c>
      <c r="BZ230" s="369">
        <f t="shared" ref="BZ230:DM230" si="675">_xlfn.NUMBERVALUE(BZ140,",")+_xlfn.NUMBERVALUE(BZ170,",")+_xlfn.NUMBERVALUE(BZ200,",")</f>
        <v>1000</v>
      </c>
      <c r="CA230" s="369">
        <f t="shared" si="675"/>
        <v>1000</v>
      </c>
      <c r="CB230" s="369">
        <f t="shared" si="675"/>
        <v>0</v>
      </c>
      <c r="CC230" s="369">
        <f t="shared" si="675"/>
        <v>0</v>
      </c>
      <c r="CD230" s="369">
        <f t="shared" si="675"/>
        <v>1000</v>
      </c>
      <c r="CE230" s="369">
        <f t="shared" si="675"/>
        <v>1000</v>
      </c>
      <c r="CF230" s="369">
        <f t="shared" si="675"/>
        <v>1000</v>
      </c>
      <c r="CG230" s="369">
        <f t="shared" si="675"/>
        <v>1000</v>
      </c>
      <c r="CH230" s="369">
        <f t="shared" si="675"/>
        <v>1000</v>
      </c>
      <c r="CI230" s="369">
        <f t="shared" si="675"/>
        <v>0</v>
      </c>
      <c r="CJ230" s="369">
        <f t="shared" si="675"/>
        <v>0</v>
      </c>
      <c r="CK230" s="369">
        <f t="shared" si="675"/>
        <v>1000</v>
      </c>
      <c r="CL230" s="369">
        <f t="shared" si="675"/>
        <v>1000</v>
      </c>
      <c r="CM230" s="369">
        <f t="shared" si="675"/>
        <v>1000</v>
      </c>
      <c r="CN230" s="369">
        <f t="shared" si="675"/>
        <v>1000</v>
      </c>
      <c r="CO230" s="369">
        <f t="shared" si="675"/>
        <v>1000</v>
      </c>
      <c r="CP230" s="369">
        <f t="shared" si="675"/>
        <v>0</v>
      </c>
      <c r="CQ230" s="369">
        <f t="shared" si="675"/>
        <v>0</v>
      </c>
      <c r="CR230" s="369">
        <f t="shared" si="675"/>
        <v>1000</v>
      </c>
      <c r="CS230" s="369">
        <f t="shared" si="675"/>
        <v>1000</v>
      </c>
      <c r="CT230" s="369">
        <f t="shared" si="675"/>
        <v>1000</v>
      </c>
      <c r="CU230" s="369">
        <f t="shared" si="675"/>
        <v>1000</v>
      </c>
      <c r="CV230" s="369">
        <f t="shared" si="675"/>
        <v>1000</v>
      </c>
      <c r="CW230" s="369">
        <f t="shared" si="675"/>
        <v>0</v>
      </c>
      <c r="CX230" s="369">
        <f t="shared" si="675"/>
        <v>0</v>
      </c>
      <c r="CY230" s="369">
        <f t="shared" si="675"/>
        <v>1000</v>
      </c>
      <c r="CZ230" s="369">
        <f t="shared" si="675"/>
        <v>1000</v>
      </c>
      <c r="DA230" s="369">
        <f t="shared" si="675"/>
        <v>1000</v>
      </c>
      <c r="DB230" s="369">
        <f t="shared" si="675"/>
        <v>1000</v>
      </c>
      <c r="DC230" s="369">
        <f t="shared" si="675"/>
        <v>1000</v>
      </c>
      <c r="DD230" s="369">
        <f t="shared" si="675"/>
        <v>0</v>
      </c>
      <c r="DE230" s="369">
        <f t="shared" si="675"/>
        <v>0</v>
      </c>
      <c r="DF230" s="369">
        <f t="shared" si="675"/>
        <v>1000</v>
      </c>
      <c r="DG230" s="369">
        <f t="shared" si="675"/>
        <v>1000</v>
      </c>
      <c r="DH230" s="369">
        <f t="shared" si="675"/>
        <v>1000</v>
      </c>
      <c r="DI230" s="369">
        <f t="shared" si="675"/>
        <v>1000</v>
      </c>
      <c r="DJ230" s="369">
        <f t="shared" si="675"/>
        <v>1000</v>
      </c>
      <c r="DK230" s="369">
        <f t="shared" si="675"/>
        <v>0</v>
      </c>
      <c r="DL230" s="369">
        <f t="shared" si="675"/>
        <v>0</v>
      </c>
      <c r="DM230" s="369">
        <f t="shared" si="675"/>
        <v>0</v>
      </c>
    </row>
    <row r="231" spans="1:117" outlineLevel="1">
      <c r="A231" s="818"/>
      <c r="B231" s="362">
        <f t="shared" si="665"/>
        <v>0</v>
      </c>
      <c r="C231" s="362">
        <f t="shared" si="666"/>
        <v>0</v>
      </c>
      <c r="D231" s="362">
        <f t="shared" si="667"/>
        <v>0</v>
      </c>
      <c r="E231" s="369">
        <f t="shared" ref="E231:J231" si="676">E141+E171+E201</f>
        <v>0</v>
      </c>
      <c r="F231" s="369">
        <f t="shared" si="676"/>
        <v>0</v>
      </c>
      <c r="G231" s="369">
        <f t="shared" si="676"/>
        <v>0</v>
      </c>
      <c r="H231" s="369">
        <f t="shared" si="676"/>
        <v>0</v>
      </c>
      <c r="I231" s="369">
        <f t="shared" si="676"/>
        <v>0</v>
      </c>
      <c r="J231" s="378">
        <f t="shared" si="676"/>
        <v>0</v>
      </c>
      <c r="N231" s="369">
        <f t="shared" ref="N231:BY231" si="677">_xlfn.NUMBERVALUE(N141,",")+_xlfn.NUMBERVALUE(N171,",")+_xlfn.NUMBERVALUE(N201,",")</f>
        <v>0</v>
      </c>
      <c r="O231" s="369">
        <f t="shared" si="677"/>
        <v>0</v>
      </c>
      <c r="P231" s="369">
        <f t="shared" si="677"/>
        <v>0</v>
      </c>
      <c r="Q231" s="369">
        <f t="shared" si="677"/>
        <v>0</v>
      </c>
      <c r="R231" s="369">
        <f t="shared" si="677"/>
        <v>0</v>
      </c>
      <c r="S231" s="369">
        <f t="shared" si="677"/>
        <v>0</v>
      </c>
      <c r="T231" s="369">
        <f t="shared" si="677"/>
        <v>0</v>
      </c>
      <c r="U231" s="369">
        <f t="shared" si="677"/>
        <v>0</v>
      </c>
      <c r="V231" s="369">
        <f t="shared" si="677"/>
        <v>0</v>
      </c>
      <c r="W231" s="369">
        <f t="shared" si="677"/>
        <v>0</v>
      </c>
      <c r="X231" s="369">
        <f t="shared" si="677"/>
        <v>0</v>
      </c>
      <c r="Y231" s="369">
        <f t="shared" si="677"/>
        <v>0</v>
      </c>
      <c r="Z231" s="369">
        <f t="shared" si="677"/>
        <v>0</v>
      </c>
      <c r="AA231" s="369">
        <f t="shared" si="677"/>
        <v>0</v>
      </c>
      <c r="AB231" s="369">
        <f t="shared" si="677"/>
        <v>0</v>
      </c>
      <c r="AC231" s="369">
        <f t="shared" si="677"/>
        <v>0</v>
      </c>
      <c r="AD231" s="369">
        <f t="shared" si="677"/>
        <v>0</v>
      </c>
      <c r="AE231" s="369">
        <f t="shared" si="677"/>
        <v>0</v>
      </c>
      <c r="AF231" s="369">
        <f t="shared" si="677"/>
        <v>0</v>
      </c>
      <c r="AG231" s="369">
        <f t="shared" si="677"/>
        <v>0</v>
      </c>
      <c r="AH231" s="369">
        <f t="shared" si="677"/>
        <v>0</v>
      </c>
      <c r="AI231" s="369">
        <f t="shared" si="677"/>
        <v>0</v>
      </c>
      <c r="AJ231" s="369">
        <f t="shared" si="677"/>
        <v>0</v>
      </c>
      <c r="AK231" s="369">
        <f t="shared" si="677"/>
        <v>0</v>
      </c>
      <c r="AL231" s="369">
        <f t="shared" si="677"/>
        <v>0</v>
      </c>
      <c r="AM231" s="369">
        <f t="shared" si="677"/>
        <v>0</v>
      </c>
      <c r="AN231" s="369">
        <f t="shared" si="677"/>
        <v>0</v>
      </c>
      <c r="AO231" s="369">
        <f t="shared" si="677"/>
        <v>0</v>
      </c>
      <c r="AP231" s="369">
        <f t="shared" si="677"/>
        <v>0</v>
      </c>
      <c r="AQ231" s="369">
        <f t="shared" si="677"/>
        <v>0</v>
      </c>
      <c r="AR231" s="369">
        <f t="shared" si="677"/>
        <v>0</v>
      </c>
      <c r="AS231" s="369">
        <f t="shared" si="677"/>
        <v>0</v>
      </c>
      <c r="AT231" s="369">
        <f t="shared" si="677"/>
        <v>0</v>
      </c>
      <c r="AU231" s="369">
        <f t="shared" si="677"/>
        <v>0</v>
      </c>
      <c r="AV231" s="369">
        <f t="shared" si="677"/>
        <v>0</v>
      </c>
      <c r="AW231" s="369">
        <f t="shared" si="677"/>
        <v>0</v>
      </c>
      <c r="AX231" s="369">
        <f t="shared" si="677"/>
        <v>0</v>
      </c>
      <c r="AY231" s="369">
        <f t="shared" si="677"/>
        <v>0</v>
      </c>
      <c r="AZ231" s="369">
        <f t="shared" si="677"/>
        <v>0</v>
      </c>
      <c r="BA231" s="369">
        <f t="shared" si="677"/>
        <v>0</v>
      </c>
      <c r="BB231" s="369">
        <f t="shared" si="677"/>
        <v>0</v>
      </c>
      <c r="BC231" s="369">
        <f t="shared" si="677"/>
        <v>0</v>
      </c>
      <c r="BD231" s="369">
        <f t="shared" si="677"/>
        <v>0</v>
      </c>
      <c r="BE231" s="369">
        <f t="shared" si="677"/>
        <v>0</v>
      </c>
      <c r="BF231" s="369">
        <f t="shared" si="677"/>
        <v>0</v>
      </c>
      <c r="BG231" s="369">
        <f t="shared" si="677"/>
        <v>0</v>
      </c>
      <c r="BH231" s="369">
        <f t="shared" si="677"/>
        <v>0</v>
      </c>
      <c r="BI231" s="369">
        <f t="shared" si="677"/>
        <v>0</v>
      </c>
      <c r="BJ231" s="369">
        <f t="shared" si="677"/>
        <v>0</v>
      </c>
      <c r="BK231" s="369">
        <f t="shared" si="677"/>
        <v>0</v>
      </c>
      <c r="BL231" s="369">
        <f t="shared" si="677"/>
        <v>0</v>
      </c>
      <c r="BM231" s="369">
        <f t="shared" si="677"/>
        <v>0</v>
      </c>
      <c r="BN231" s="369">
        <f t="shared" si="677"/>
        <v>0</v>
      </c>
      <c r="BO231" s="369">
        <f t="shared" si="677"/>
        <v>0</v>
      </c>
      <c r="BP231" s="369">
        <f t="shared" si="677"/>
        <v>0</v>
      </c>
      <c r="BQ231" s="369">
        <f t="shared" si="677"/>
        <v>0</v>
      </c>
      <c r="BR231" s="369">
        <f t="shared" si="677"/>
        <v>0</v>
      </c>
      <c r="BS231" s="369">
        <f t="shared" si="677"/>
        <v>0</v>
      </c>
      <c r="BT231" s="369">
        <f t="shared" si="677"/>
        <v>0</v>
      </c>
      <c r="BU231" s="369">
        <f t="shared" si="677"/>
        <v>0</v>
      </c>
      <c r="BV231" s="369">
        <f t="shared" si="677"/>
        <v>0</v>
      </c>
      <c r="BW231" s="369">
        <f t="shared" si="677"/>
        <v>0</v>
      </c>
      <c r="BX231" s="369">
        <f t="shared" si="677"/>
        <v>0</v>
      </c>
      <c r="BY231" s="369">
        <f t="shared" si="677"/>
        <v>0</v>
      </c>
      <c r="BZ231" s="369">
        <f t="shared" ref="BZ231:DM231" si="678">_xlfn.NUMBERVALUE(BZ141,",")+_xlfn.NUMBERVALUE(BZ171,",")+_xlfn.NUMBERVALUE(BZ201,",")</f>
        <v>0</v>
      </c>
      <c r="CA231" s="369">
        <f t="shared" si="678"/>
        <v>0</v>
      </c>
      <c r="CB231" s="369">
        <f t="shared" si="678"/>
        <v>0</v>
      </c>
      <c r="CC231" s="369">
        <f t="shared" si="678"/>
        <v>0</v>
      </c>
      <c r="CD231" s="369">
        <f t="shared" si="678"/>
        <v>0</v>
      </c>
      <c r="CE231" s="369">
        <f t="shared" si="678"/>
        <v>0</v>
      </c>
      <c r="CF231" s="369">
        <f t="shared" si="678"/>
        <v>0</v>
      </c>
      <c r="CG231" s="369">
        <f t="shared" si="678"/>
        <v>0</v>
      </c>
      <c r="CH231" s="369">
        <f t="shared" si="678"/>
        <v>0</v>
      </c>
      <c r="CI231" s="369">
        <f t="shared" si="678"/>
        <v>0</v>
      </c>
      <c r="CJ231" s="369">
        <f t="shared" si="678"/>
        <v>0</v>
      </c>
      <c r="CK231" s="369">
        <f t="shared" si="678"/>
        <v>0</v>
      </c>
      <c r="CL231" s="369">
        <f t="shared" si="678"/>
        <v>0</v>
      </c>
      <c r="CM231" s="369">
        <f t="shared" si="678"/>
        <v>0</v>
      </c>
      <c r="CN231" s="369">
        <f t="shared" si="678"/>
        <v>0</v>
      </c>
      <c r="CO231" s="369">
        <f t="shared" si="678"/>
        <v>0</v>
      </c>
      <c r="CP231" s="369">
        <f t="shared" si="678"/>
        <v>0</v>
      </c>
      <c r="CQ231" s="369">
        <f t="shared" si="678"/>
        <v>0</v>
      </c>
      <c r="CR231" s="369">
        <f t="shared" si="678"/>
        <v>0</v>
      </c>
      <c r="CS231" s="369">
        <f t="shared" si="678"/>
        <v>0</v>
      </c>
      <c r="CT231" s="369">
        <f t="shared" si="678"/>
        <v>0</v>
      </c>
      <c r="CU231" s="369">
        <f t="shared" si="678"/>
        <v>0</v>
      </c>
      <c r="CV231" s="369">
        <f t="shared" si="678"/>
        <v>0</v>
      </c>
      <c r="CW231" s="369">
        <f t="shared" si="678"/>
        <v>0</v>
      </c>
      <c r="CX231" s="369">
        <f t="shared" si="678"/>
        <v>0</v>
      </c>
      <c r="CY231" s="369">
        <f t="shared" si="678"/>
        <v>0</v>
      </c>
      <c r="CZ231" s="369">
        <f t="shared" si="678"/>
        <v>0</v>
      </c>
      <c r="DA231" s="369">
        <f t="shared" si="678"/>
        <v>0</v>
      </c>
      <c r="DB231" s="369">
        <f t="shared" si="678"/>
        <v>0</v>
      </c>
      <c r="DC231" s="369">
        <f t="shared" si="678"/>
        <v>0</v>
      </c>
      <c r="DD231" s="369">
        <f t="shared" si="678"/>
        <v>0</v>
      </c>
      <c r="DE231" s="369">
        <f t="shared" si="678"/>
        <v>0</v>
      </c>
      <c r="DF231" s="369">
        <f t="shared" si="678"/>
        <v>0</v>
      </c>
      <c r="DG231" s="369">
        <f t="shared" si="678"/>
        <v>0</v>
      </c>
      <c r="DH231" s="369">
        <f t="shared" si="678"/>
        <v>0</v>
      </c>
      <c r="DI231" s="369">
        <f t="shared" si="678"/>
        <v>0</v>
      </c>
      <c r="DJ231" s="369">
        <f t="shared" si="678"/>
        <v>0</v>
      </c>
      <c r="DK231" s="369">
        <f t="shared" si="678"/>
        <v>0</v>
      </c>
      <c r="DL231" s="369">
        <f t="shared" si="678"/>
        <v>0</v>
      </c>
      <c r="DM231" s="369">
        <f t="shared" si="678"/>
        <v>0</v>
      </c>
    </row>
    <row r="232" spans="1:117" outlineLevel="1">
      <c r="A232" s="818"/>
      <c r="B232" s="362">
        <f t="shared" si="665"/>
        <v>0</v>
      </c>
      <c r="C232" s="362">
        <f t="shared" si="666"/>
        <v>0</v>
      </c>
      <c r="D232" s="362">
        <f t="shared" si="667"/>
        <v>0</v>
      </c>
      <c r="E232" s="369">
        <f t="shared" ref="E232:J232" si="679">E142+E172+E202</f>
        <v>0</v>
      </c>
      <c r="F232" s="369">
        <f t="shared" si="679"/>
        <v>0</v>
      </c>
      <c r="G232" s="369">
        <f t="shared" si="679"/>
        <v>0</v>
      </c>
      <c r="H232" s="369">
        <f t="shared" si="679"/>
        <v>0</v>
      </c>
      <c r="I232" s="369">
        <f t="shared" si="679"/>
        <v>0</v>
      </c>
      <c r="J232" s="378">
        <f t="shared" si="679"/>
        <v>0</v>
      </c>
      <c r="N232" s="369">
        <f t="shared" ref="N232:BY232" si="680">_xlfn.NUMBERVALUE(N142,",")+_xlfn.NUMBERVALUE(N172,",")+_xlfn.NUMBERVALUE(N202,",")</f>
        <v>0</v>
      </c>
      <c r="O232" s="369">
        <f t="shared" si="680"/>
        <v>0</v>
      </c>
      <c r="P232" s="369">
        <f t="shared" si="680"/>
        <v>0</v>
      </c>
      <c r="Q232" s="369">
        <f t="shared" si="680"/>
        <v>0</v>
      </c>
      <c r="R232" s="369">
        <f t="shared" si="680"/>
        <v>0</v>
      </c>
      <c r="S232" s="369">
        <f t="shared" si="680"/>
        <v>0</v>
      </c>
      <c r="T232" s="369">
        <f t="shared" si="680"/>
        <v>0</v>
      </c>
      <c r="U232" s="369">
        <f t="shared" si="680"/>
        <v>0</v>
      </c>
      <c r="V232" s="369">
        <f t="shared" si="680"/>
        <v>0</v>
      </c>
      <c r="W232" s="369">
        <f t="shared" si="680"/>
        <v>0</v>
      </c>
      <c r="X232" s="369">
        <f t="shared" si="680"/>
        <v>0</v>
      </c>
      <c r="Y232" s="369">
        <f t="shared" si="680"/>
        <v>0</v>
      </c>
      <c r="Z232" s="369">
        <f t="shared" si="680"/>
        <v>0</v>
      </c>
      <c r="AA232" s="369">
        <f t="shared" si="680"/>
        <v>0</v>
      </c>
      <c r="AB232" s="369">
        <f t="shared" si="680"/>
        <v>0</v>
      </c>
      <c r="AC232" s="369">
        <f t="shared" si="680"/>
        <v>0</v>
      </c>
      <c r="AD232" s="369">
        <f t="shared" si="680"/>
        <v>0</v>
      </c>
      <c r="AE232" s="369">
        <f t="shared" si="680"/>
        <v>0</v>
      </c>
      <c r="AF232" s="369">
        <f t="shared" si="680"/>
        <v>0</v>
      </c>
      <c r="AG232" s="369">
        <f t="shared" si="680"/>
        <v>0</v>
      </c>
      <c r="AH232" s="369">
        <f t="shared" si="680"/>
        <v>0</v>
      </c>
      <c r="AI232" s="369">
        <f t="shared" si="680"/>
        <v>0</v>
      </c>
      <c r="AJ232" s="369">
        <f t="shared" si="680"/>
        <v>0</v>
      </c>
      <c r="AK232" s="369">
        <f t="shared" si="680"/>
        <v>0</v>
      </c>
      <c r="AL232" s="369">
        <f t="shared" si="680"/>
        <v>0</v>
      </c>
      <c r="AM232" s="369">
        <f t="shared" si="680"/>
        <v>0</v>
      </c>
      <c r="AN232" s="369">
        <f t="shared" si="680"/>
        <v>0</v>
      </c>
      <c r="AO232" s="369">
        <f t="shared" si="680"/>
        <v>0</v>
      </c>
      <c r="AP232" s="369">
        <f t="shared" si="680"/>
        <v>0</v>
      </c>
      <c r="AQ232" s="369">
        <f t="shared" si="680"/>
        <v>0</v>
      </c>
      <c r="AR232" s="369">
        <f t="shared" si="680"/>
        <v>0</v>
      </c>
      <c r="AS232" s="369">
        <f t="shared" si="680"/>
        <v>0</v>
      </c>
      <c r="AT232" s="369">
        <f t="shared" si="680"/>
        <v>0</v>
      </c>
      <c r="AU232" s="369">
        <f t="shared" si="680"/>
        <v>0</v>
      </c>
      <c r="AV232" s="369">
        <f t="shared" si="680"/>
        <v>0</v>
      </c>
      <c r="AW232" s="369">
        <f t="shared" si="680"/>
        <v>0</v>
      </c>
      <c r="AX232" s="369">
        <f t="shared" si="680"/>
        <v>0</v>
      </c>
      <c r="AY232" s="369">
        <f t="shared" si="680"/>
        <v>0</v>
      </c>
      <c r="AZ232" s="369">
        <f t="shared" si="680"/>
        <v>0</v>
      </c>
      <c r="BA232" s="369">
        <f t="shared" si="680"/>
        <v>0</v>
      </c>
      <c r="BB232" s="369">
        <f t="shared" si="680"/>
        <v>0</v>
      </c>
      <c r="BC232" s="369">
        <f t="shared" si="680"/>
        <v>0</v>
      </c>
      <c r="BD232" s="369">
        <f t="shared" si="680"/>
        <v>0</v>
      </c>
      <c r="BE232" s="369">
        <f t="shared" si="680"/>
        <v>0</v>
      </c>
      <c r="BF232" s="369">
        <f t="shared" si="680"/>
        <v>0</v>
      </c>
      <c r="BG232" s="369">
        <f t="shared" si="680"/>
        <v>0</v>
      </c>
      <c r="BH232" s="369">
        <f t="shared" si="680"/>
        <v>0</v>
      </c>
      <c r="BI232" s="369">
        <f t="shared" si="680"/>
        <v>0</v>
      </c>
      <c r="BJ232" s="369">
        <f t="shared" si="680"/>
        <v>0</v>
      </c>
      <c r="BK232" s="369">
        <f t="shared" si="680"/>
        <v>0</v>
      </c>
      <c r="BL232" s="369">
        <f t="shared" si="680"/>
        <v>0</v>
      </c>
      <c r="BM232" s="369">
        <f t="shared" si="680"/>
        <v>0</v>
      </c>
      <c r="BN232" s="369">
        <f t="shared" si="680"/>
        <v>0</v>
      </c>
      <c r="BO232" s="369">
        <f t="shared" si="680"/>
        <v>0</v>
      </c>
      <c r="BP232" s="369">
        <f t="shared" si="680"/>
        <v>0</v>
      </c>
      <c r="BQ232" s="369">
        <f t="shared" si="680"/>
        <v>0</v>
      </c>
      <c r="BR232" s="369">
        <f t="shared" si="680"/>
        <v>0</v>
      </c>
      <c r="BS232" s="369">
        <f t="shared" si="680"/>
        <v>0</v>
      </c>
      <c r="BT232" s="369">
        <f t="shared" si="680"/>
        <v>0</v>
      </c>
      <c r="BU232" s="369">
        <f t="shared" si="680"/>
        <v>0</v>
      </c>
      <c r="BV232" s="369">
        <f t="shared" si="680"/>
        <v>0</v>
      </c>
      <c r="BW232" s="369">
        <f t="shared" si="680"/>
        <v>0</v>
      </c>
      <c r="BX232" s="369">
        <f t="shared" si="680"/>
        <v>0</v>
      </c>
      <c r="BY232" s="369">
        <f t="shared" si="680"/>
        <v>0</v>
      </c>
      <c r="BZ232" s="369">
        <f t="shared" ref="BZ232:DM232" si="681">_xlfn.NUMBERVALUE(BZ142,",")+_xlfn.NUMBERVALUE(BZ172,",")+_xlfn.NUMBERVALUE(BZ202,",")</f>
        <v>0</v>
      </c>
      <c r="CA232" s="369">
        <f t="shared" si="681"/>
        <v>0</v>
      </c>
      <c r="CB232" s="369">
        <f t="shared" si="681"/>
        <v>0</v>
      </c>
      <c r="CC232" s="369">
        <f t="shared" si="681"/>
        <v>0</v>
      </c>
      <c r="CD232" s="369">
        <f t="shared" si="681"/>
        <v>0</v>
      </c>
      <c r="CE232" s="369">
        <f t="shared" si="681"/>
        <v>0</v>
      </c>
      <c r="CF232" s="369">
        <f t="shared" si="681"/>
        <v>0</v>
      </c>
      <c r="CG232" s="369">
        <f t="shared" si="681"/>
        <v>0</v>
      </c>
      <c r="CH232" s="369">
        <f t="shared" si="681"/>
        <v>0</v>
      </c>
      <c r="CI232" s="369">
        <f t="shared" si="681"/>
        <v>0</v>
      </c>
      <c r="CJ232" s="369">
        <f t="shared" si="681"/>
        <v>0</v>
      </c>
      <c r="CK232" s="369">
        <f t="shared" si="681"/>
        <v>0</v>
      </c>
      <c r="CL232" s="369">
        <f t="shared" si="681"/>
        <v>0</v>
      </c>
      <c r="CM232" s="369">
        <f t="shared" si="681"/>
        <v>0</v>
      </c>
      <c r="CN232" s="369">
        <f t="shared" si="681"/>
        <v>0</v>
      </c>
      <c r="CO232" s="369">
        <f t="shared" si="681"/>
        <v>0</v>
      </c>
      <c r="CP232" s="369">
        <f t="shared" si="681"/>
        <v>0</v>
      </c>
      <c r="CQ232" s="369">
        <f t="shared" si="681"/>
        <v>0</v>
      </c>
      <c r="CR232" s="369">
        <f t="shared" si="681"/>
        <v>0</v>
      </c>
      <c r="CS232" s="369">
        <f t="shared" si="681"/>
        <v>0</v>
      </c>
      <c r="CT232" s="369">
        <f t="shared" si="681"/>
        <v>0</v>
      </c>
      <c r="CU232" s="369">
        <f t="shared" si="681"/>
        <v>0</v>
      </c>
      <c r="CV232" s="369">
        <f t="shared" si="681"/>
        <v>0</v>
      </c>
      <c r="CW232" s="369">
        <f t="shared" si="681"/>
        <v>0</v>
      </c>
      <c r="CX232" s="369">
        <f t="shared" si="681"/>
        <v>0</v>
      </c>
      <c r="CY232" s="369">
        <f t="shared" si="681"/>
        <v>0</v>
      </c>
      <c r="CZ232" s="369">
        <f t="shared" si="681"/>
        <v>0</v>
      </c>
      <c r="DA232" s="369">
        <f t="shared" si="681"/>
        <v>0</v>
      </c>
      <c r="DB232" s="369">
        <f t="shared" si="681"/>
        <v>0</v>
      </c>
      <c r="DC232" s="369">
        <f t="shared" si="681"/>
        <v>0</v>
      </c>
      <c r="DD232" s="369">
        <f t="shared" si="681"/>
        <v>0</v>
      </c>
      <c r="DE232" s="369">
        <f t="shared" si="681"/>
        <v>0</v>
      </c>
      <c r="DF232" s="369">
        <f t="shared" si="681"/>
        <v>0</v>
      </c>
      <c r="DG232" s="369">
        <f t="shared" si="681"/>
        <v>0</v>
      </c>
      <c r="DH232" s="369">
        <f t="shared" si="681"/>
        <v>0</v>
      </c>
      <c r="DI232" s="369">
        <f t="shared" si="681"/>
        <v>0</v>
      </c>
      <c r="DJ232" s="369">
        <f t="shared" si="681"/>
        <v>0</v>
      </c>
      <c r="DK232" s="369">
        <f t="shared" si="681"/>
        <v>0</v>
      </c>
      <c r="DL232" s="369">
        <f t="shared" si="681"/>
        <v>0</v>
      </c>
      <c r="DM232" s="369">
        <f t="shared" si="681"/>
        <v>0</v>
      </c>
    </row>
    <row r="233" spans="1:117" outlineLevel="1">
      <c r="A233" s="818"/>
      <c r="B233" s="362">
        <f t="shared" si="665"/>
        <v>0</v>
      </c>
      <c r="C233" s="362">
        <f t="shared" si="666"/>
        <v>0</v>
      </c>
      <c r="D233" s="362">
        <f t="shared" si="667"/>
        <v>0</v>
      </c>
      <c r="E233" s="369">
        <f t="shared" ref="E233:J233" si="682">E143+E173+E203</f>
        <v>0</v>
      </c>
      <c r="F233" s="369">
        <f t="shared" si="682"/>
        <v>0</v>
      </c>
      <c r="G233" s="369">
        <f t="shared" si="682"/>
        <v>0</v>
      </c>
      <c r="H233" s="369">
        <f t="shared" si="682"/>
        <v>0</v>
      </c>
      <c r="I233" s="369">
        <f t="shared" si="682"/>
        <v>0</v>
      </c>
      <c r="J233" s="378">
        <f t="shared" si="682"/>
        <v>0</v>
      </c>
      <c r="N233" s="369">
        <f t="shared" ref="N233:BY233" si="683">_xlfn.NUMBERVALUE(N143,",")+_xlfn.NUMBERVALUE(N173,",")+_xlfn.NUMBERVALUE(N203,",")</f>
        <v>0</v>
      </c>
      <c r="O233" s="369">
        <f t="shared" si="683"/>
        <v>0</v>
      </c>
      <c r="P233" s="369">
        <f t="shared" si="683"/>
        <v>0</v>
      </c>
      <c r="Q233" s="369">
        <f t="shared" si="683"/>
        <v>0</v>
      </c>
      <c r="R233" s="369">
        <f t="shared" si="683"/>
        <v>0</v>
      </c>
      <c r="S233" s="369">
        <f t="shared" si="683"/>
        <v>0</v>
      </c>
      <c r="T233" s="369">
        <f t="shared" si="683"/>
        <v>0</v>
      </c>
      <c r="U233" s="369">
        <f t="shared" si="683"/>
        <v>0</v>
      </c>
      <c r="V233" s="369">
        <f t="shared" si="683"/>
        <v>0</v>
      </c>
      <c r="W233" s="369">
        <f t="shared" si="683"/>
        <v>0</v>
      </c>
      <c r="X233" s="369">
        <f t="shared" si="683"/>
        <v>0</v>
      </c>
      <c r="Y233" s="369">
        <f t="shared" si="683"/>
        <v>0</v>
      </c>
      <c r="Z233" s="369">
        <f t="shared" si="683"/>
        <v>0</v>
      </c>
      <c r="AA233" s="369">
        <f t="shared" si="683"/>
        <v>0</v>
      </c>
      <c r="AB233" s="369">
        <f t="shared" si="683"/>
        <v>0</v>
      </c>
      <c r="AC233" s="369">
        <f t="shared" si="683"/>
        <v>0</v>
      </c>
      <c r="AD233" s="369">
        <f t="shared" si="683"/>
        <v>0</v>
      </c>
      <c r="AE233" s="369">
        <f t="shared" si="683"/>
        <v>0</v>
      </c>
      <c r="AF233" s="369">
        <f t="shared" si="683"/>
        <v>0</v>
      </c>
      <c r="AG233" s="369">
        <f t="shared" si="683"/>
        <v>0</v>
      </c>
      <c r="AH233" s="369">
        <f t="shared" si="683"/>
        <v>0</v>
      </c>
      <c r="AI233" s="369">
        <f t="shared" si="683"/>
        <v>0</v>
      </c>
      <c r="AJ233" s="369">
        <f t="shared" si="683"/>
        <v>0</v>
      </c>
      <c r="AK233" s="369">
        <f t="shared" si="683"/>
        <v>0</v>
      </c>
      <c r="AL233" s="369">
        <f t="shared" si="683"/>
        <v>0</v>
      </c>
      <c r="AM233" s="369">
        <f t="shared" si="683"/>
        <v>0</v>
      </c>
      <c r="AN233" s="369">
        <f t="shared" si="683"/>
        <v>0</v>
      </c>
      <c r="AO233" s="369">
        <f t="shared" si="683"/>
        <v>0</v>
      </c>
      <c r="AP233" s="369">
        <f t="shared" si="683"/>
        <v>0</v>
      </c>
      <c r="AQ233" s="369">
        <f t="shared" si="683"/>
        <v>0</v>
      </c>
      <c r="AR233" s="369">
        <f t="shared" si="683"/>
        <v>0</v>
      </c>
      <c r="AS233" s="369">
        <f t="shared" si="683"/>
        <v>0</v>
      </c>
      <c r="AT233" s="369">
        <f t="shared" si="683"/>
        <v>0</v>
      </c>
      <c r="AU233" s="369">
        <f t="shared" si="683"/>
        <v>0</v>
      </c>
      <c r="AV233" s="369">
        <f t="shared" si="683"/>
        <v>0</v>
      </c>
      <c r="AW233" s="369">
        <f t="shared" si="683"/>
        <v>0</v>
      </c>
      <c r="AX233" s="369">
        <f t="shared" si="683"/>
        <v>0</v>
      </c>
      <c r="AY233" s="369">
        <f t="shared" si="683"/>
        <v>0</v>
      </c>
      <c r="AZ233" s="369">
        <f t="shared" si="683"/>
        <v>0</v>
      </c>
      <c r="BA233" s="369">
        <f t="shared" si="683"/>
        <v>0</v>
      </c>
      <c r="BB233" s="369">
        <f t="shared" si="683"/>
        <v>0</v>
      </c>
      <c r="BC233" s="369">
        <f t="shared" si="683"/>
        <v>0</v>
      </c>
      <c r="BD233" s="369">
        <f t="shared" si="683"/>
        <v>0</v>
      </c>
      <c r="BE233" s="369">
        <f t="shared" si="683"/>
        <v>0</v>
      </c>
      <c r="BF233" s="369">
        <f t="shared" si="683"/>
        <v>0</v>
      </c>
      <c r="BG233" s="369">
        <f t="shared" si="683"/>
        <v>0</v>
      </c>
      <c r="BH233" s="369">
        <f t="shared" si="683"/>
        <v>0</v>
      </c>
      <c r="BI233" s="369">
        <f t="shared" si="683"/>
        <v>0</v>
      </c>
      <c r="BJ233" s="369">
        <f t="shared" si="683"/>
        <v>0</v>
      </c>
      <c r="BK233" s="369">
        <f t="shared" si="683"/>
        <v>0</v>
      </c>
      <c r="BL233" s="369">
        <f t="shared" si="683"/>
        <v>0</v>
      </c>
      <c r="BM233" s="369">
        <f t="shared" si="683"/>
        <v>0</v>
      </c>
      <c r="BN233" s="369">
        <f t="shared" si="683"/>
        <v>0</v>
      </c>
      <c r="BO233" s="369">
        <f t="shared" si="683"/>
        <v>0</v>
      </c>
      <c r="BP233" s="369">
        <f t="shared" si="683"/>
        <v>0</v>
      </c>
      <c r="BQ233" s="369">
        <f t="shared" si="683"/>
        <v>0</v>
      </c>
      <c r="BR233" s="369">
        <f t="shared" si="683"/>
        <v>0</v>
      </c>
      <c r="BS233" s="369">
        <f t="shared" si="683"/>
        <v>0</v>
      </c>
      <c r="BT233" s="369">
        <f t="shared" si="683"/>
        <v>0</v>
      </c>
      <c r="BU233" s="369">
        <f t="shared" si="683"/>
        <v>0</v>
      </c>
      <c r="BV233" s="369">
        <f t="shared" si="683"/>
        <v>0</v>
      </c>
      <c r="BW233" s="369">
        <f t="shared" si="683"/>
        <v>0</v>
      </c>
      <c r="BX233" s="369">
        <f t="shared" si="683"/>
        <v>0</v>
      </c>
      <c r="BY233" s="369">
        <f t="shared" si="683"/>
        <v>0</v>
      </c>
      <c r="BZ233" s="369">
        <f t="shared" ref="BZ233:DM233" si="684">_xlfn.NUMBERVALUE(BZ143,",")+_xlfn.NUMBERVALUE(BZ173,",")+_xlfn.NUMBERVALUE(BZ203,",")</f>
        <v>0</v>
      </c>
      <c r="CA233" s="369">
        <f t="shared" si="684"/>
        <v>0</v>
      </c>
      <c r="CB233" s="369">
        <f t="shared" si="684"/>
        <v>0</v>
      </c>
      <c r="CC233" s="369">
        <f t="shared" si="684"/>
        <v>0</v>
      </c>
      <c r="CD233" s="369">
        <f t="shared" si="684"/>
        <v>0</v>
      </c>
      <c r="CE233" s="369">
        <f t="shared" si="684"/>
        <v>0</v>
      </c>
      <c r="CF233" s="369">
        <f t="shared" si="684"/>
        <v>0</v>
      </c>
      <c r="CG233" s="369">
        <f t="shared" si="684"/>
        <v>0</v>
      </c>
      <c r="CH233" s="369">
        <f t="shared" si="684"/>
        <v>0</v>
      </c>
      <c r="CI233" s="369">
        <f t="shared" si="684"/>
        <v>0</v>
      </c>
      <c r="CJ233" s="369">
        <f t="shared" si="684"/>
        <v>0</v>
      </c>
      <c r="CK233" s="369">
        <f t="shared" si="684"/>
        <v>0</v>
      </c>
      <c r="CL233" s="369">
        <f t="shared" si="684"/>
        <v>0</v>
      </c>
      <c r="CM233" s="369">
        <f t="shared" si="684"/>
        <v>0</v>
      </c>
      <c r="CN233" s="369">
        <f t="shared" si="684"/>
        <v>0</v>
      </c>
      <c r="CO233" s="369">
        <f t="shared" si="684"/>
        <v>0</v>
      </c>
      <c r="CP233" s="369">
        <f t="shared" si="684"/>
        <v>0</v>
      </c>
      <c r="CQ233" s="369">
        <f t="shared" si="684"/>
        <v>0</v>
      </c>
      <c r="CR233" s="369">
        <f t="shared" si="684"/>
        <v>0</v>
      </c>
      <c r="CS233" s="369">
        <f t="shared" si="684"/>
        <v>0</v>
      </c>
      <c r="CT233" s="369">
        <f t="shared" si="684"/>
        <v>0</v>
      </c>
      <c r="CU233" s="369">
        <f t="shared" si="684"/>
        <v>0</v>
      </c>
      <c r="CV233" s="369">
        <f t="shared" si="684"/>
        <v>0</v>
      </c>
      <c r="CW233" s="369">
        <f t="shared" si="684"/>
        <v>0</v>
      </c>
      <c r="CX233" s="369">
        <f t="shared" si="684"/>
        <v>0</v>
      </c>
      <c r="CY233" s="369">
        <f t="shared" si="684"/>
        <v>0</v>
      </c>
      <c r="CZ233" s="369">
        <f t="shared" si="684"/>
        <v>0</v>
      </c>
      <c r="DA233" s="369">
        <f t="shared" si="684"/>
        <v>0</v>
      </c>
      <c r="DB233" s="369">
        <f t="shared" si="684"/>
        <v>0</v>
      </c>
      <c r="DC233" s="369">
        <f t="shared" si="684"/>
        <v>0</v>
      </c>
      <c r="DD233" s="369">
        <f t="shared" si="684"/>
        <v>0</v>
      </c>
      <c r="DE233" s="369">
        <f t="shared" si="684"/>
        <v>0</v>
      </c>
      <c r="DF233" s="369">
        <f t="shared" si="684"/>
        <v>0</v>
      </c>
      <c r="DG233" s="369">
        <f t="shared" si="684"/>
        <v>0</v>
      </c>
      <c r="DH233" s="369">
        <f t="shared" si="684"/>
        <v>0</v>
      </c>
      <c r="DI233" s="369">
        <f t="shared" si="684"/>
        <v>0</v>
      </c>
      <c r="DJ233" s="369">
        <f t="shared" si="684"/>
        <v>0</v>
      </c>
      <c r="DK233" s="369">
        <f t="shared" si="684"/>
        <v>0</v>
      </c>
      <c r="DL233" s="369">
        <f t="shared" si="684"/>
        <v>0</v>
      </c>
      <c r="DM233" s="369">
        <f t="shared" si="684"/>
        <v>0</v>
      </c>
    </row>
    <row r="234" spans="1:117" outlineLevel="1">
      <c r="A234" s="818"/>
      <c r="B234" s="362">
        <f t="shared" si="665"/>
        <v>0</v>
      </c>
      <c r="C234" s="362">
        <f t="shared" si="666"/>
        <v>0</v>
      </c>
      <c r="D234" s="362">
        <f t="shared" si="667"/>
        <v>0</v>
      </c>
      <c r="E234" s="369">
        <f t="shared" ref="E234:J234" si="685">E144+E174+E204</f>
        <v>0</v>
      </c>
      <c r="F234" s="369">
        <f t="shared" si="685"/>
        <v>0</v>
      </c>
      <c r="G234" s="369">
        <f t="shared" si="685"/>
        <v>0</v>
      </c>
      <c r="H234" s="369">
        <f t="shared" si="685"/>
        <v>0</v>
      </c>
      <c r="I234" s="369">
        <f t="shared" si="685"/>
        <v>0</v>
      </c>
      <c r="J234" s="378">
        <f t="shared" si="685"/>
        <v>0</v>
      </c>
      <c r="N234" s="369">
        <f t="shared" ref="N234:BY234" si="686">_xlfn.NUMBERVALUE(N144,",")+_xlfn.NUMBERVALUE(N174,",")+_xlfn.NUMBERVALUE(N204,",")</f>
        <v>0</v>
      </c>
      <c r="O234" s="369">
        <f t="shared" si="686"/>
        <v>0</v>
      </c>
      <c r="P234" s="369">
        <f t="shared" si="686"/>
        <v>0</v>
      </c>
      <c r="Q234" s="369">
        <f t="shared" si="686"/>
        <v>0</v>
      </c>
      <c r="R234" s="369">
        <f t="shared" si="686"/>
        <v>0</v>
      </c>
      <c r="S234" s="369">
        <f t="shared" si="686"/>
        <v>0</v>
      </c>
      <c r="T234" s="369">
        <f t="shared" si="686"/>
        <v>0</v>
      </c>
      <c r="U234" s="369">
        <f t="shared" si="686"/>
        <v>0</v>
      </c>
      <c r="V234" s="369">
        <f t="shared" si="686"/>
        <v>0</v>
      </c>
      <c r="W234" s="369">
        <f t="shared" si="686"/>
        <v>0</v>
      </c>
      <c r="X234" s="369">
        <f t="shared" si="686"/>
        <v>0</v>
      </c>
      <c r="Y234" s="369">
        <f t="shared" si="686"/>
        <v>0</v>
      </c>
      <c r="Z234" s="369">
        <f t="shared" si="686"/>
        <v>0</v>
      </c>
      <c r="AA234" s="369">
        <f t="shared" si="686"/>
        <v>0</v>
      </c>
      <c r="AB234" s="369">
        <f t="shared" si="686"/>
        <v>0</v>
      </c>
      <c r="AC234" s="369">
        <f t="shared" si="686"/>
        <v>0</v>
      </c>
      <c r="AD234" s="369">
        <f t="shared" si="686"/>
        <v>0</v>
      </c>
      <c r="AE234" s="369">
        <f t="shared" si="686"/>
        <v>0</v>
      </c>
      <c r="AF234" s="369">
        <f t="shared" si="686"/>
        <v>0</v>
      </c>
      <c r="AG234" s="369">
        <f t="shared" si="686"/>
        <v>0</v>
      </c>
      <c r="AH234" s="369">
        <f t="shared" si="686"/>
        <v>0</v>
      </c>
      <c r="AI234" s="369">
        <f t="shared" si="686"/>
        <v>0</v>
      </c>
      <c r="AJ234" s="369">
        <f t="shared" si="686"/>
        <v>0</v>
      </c>
      <c r="AK234" s="369">
        <f t="shared" si="686"/>
        <v>0</v>
      </c>
      <c r="AL234" s="369">
        <f t="shared" si="686"/>
        <v>0</v>
      </c>
      <c r="AM234" s="369">
        <f t="shared" si="686"/>
        <v>0</v>
      </c>
      <c r="AN234" s="369">
        <f t="shared" si="686"/>
        <v>0</v>
      </c>
      <c r="AO234" s="369">
        <f t="shared" si="686"/>
        <v>0</v>
      </c>
      <c r="AP234" s="369">
        <f t="shared" si="686"/>
        <v>0</v>
      </c>
      <c r="AQ234" s="369">
        <f t="shared" si="686"/>
        <v>0</v>
      </c>
      <c r="AR234" s="369">
        <f t="shared" si="686"/>
        <v>0</v>
      </c>
      <c r="AS234" s="369">
        <f t="shared" si="686"/>
        <v>0</v>
      </c>
      <c r="AT234" s="369">
        <f t="shared" si="686"/>
        <v>0</v>
      </c>
      <c r="AU234" s="369">
        <f t="shared" si="686"/>
        <v>0</v>
      </c>
      <c r="AV234" s="369">
        <f t="shared" si="686"/>
        <v>0</v>
      </c>
      <c r="AW234" s="369">
        <f t="shared" si="686"/>
        <v>0</v>
      </c>
      <c r="AX234" s="369">
        <f t="shared" si="686"/>
        <v>0</v>
      </c>
      <c r="AY234" s="369">
        <f t="shared" si="686"/>
        <v>0</v>
      </c>
      <c r="AZ234" s="369">
        <f t="shared" si="686"/>
        <v>0</v>
      </c>
      <c r="BA234" s="369">
        <f t="shared" si="686"/>
        <v>0</v>
      </c>
      <c r="BB234" s="369">
        <f t="shared" si="686"/>
        <v>0</v>
      </c>
      <c r="BC234" s="369">
        <f t="shared" si="686"/>
        <v>0</v>
      </c>
      <c r="BD234" s="369">
        <f t="shared" si="686"/>
        <v>0</v>
      </c>
      <c r="BE234" s="369">
        <f t="shared" si="686"/>
        <v>0</v>
      </c>
      <c r="BF234" s="369">
        <f t="shared" si="686"/>
        <v>0</v>
      </c>
      <c r="BG234" s="369">
        <f t="shared" si="686"/>
        <v>0</v>
      </c>
      <c r="BH234" s="369">
        <f t="shared" si="686"/>
        <v>0</v>
      </c>
      <c r="BI234" s="369">
        <f t="shared" si="686"/>
        <v>0</v>
      </c>
      <c r="BJ234" s="369">
        <f t="shared" si="686"/>
        <v>0</v>
      </c>
      <c r="BK234" s="369">
        <f t="shared" si="686"/>
        <v>0</v>
      </c>
      <c r="BL234" s="369">
        <f t="shared" si="686"/>
        <v>0</v>
      </c>
      <c r="BM234" s="369">
        <f t="shared" si="686"/>
        <v>0</v>
      </c>
      <c r="BN234" s="369">
        <f t="shared" si="686"/>
        <v>0</v>
      </c>
      <c r="BO234" s="369">
        <f t="shared" si="686"/>
        <v>0</v>
      </c>
      <c r="BP234" s="369">
        <f t="shared" si="686"/>
        <v>0</v>
      </c>
      <c r="BQ234" s="369">
        <f t="shared" si="686"/>
        <v>0</v>
      </c>
      <c r="BR234" s="369">
        <f t="shared" si="686"/>
        <v>0</v>
      </c>
      <c r="BS234" s="369">
        <f t="shared" si="686"/>
        <v>0</v>
      </c>
      <c r="BT234" s="369">
        <f t="shared" si="686"/>
        <v>0</v>
      </c>
      <c r="BU234" s="369">
        <f t="shared" si="686"/>
        <v>0</v>
      </c>
      <c r="BV234" s="369">
        <f t="shared" si="686"/>
        <v>0</v>
      </c>
      <c r="BW234" s="369">
        <f t="shared" si="686"/>
        <v>0</v>
      </c>
      <c r="BX234" s="369">
        <f t="shared" si="686"/>
        <v>0</v>
      </c>
      <c r="BY234" s="369">
        <f t="shared" si="686"/>
        <v>0</v>
      </c>
      <c r="BZ234" s="369">
        <f t="shared" ref="BZ234:DM234" si="687">_xlfn.NUMBERVALUE(BZ144,",")+_xlfn.NUMBERVALUE(BZ174,",")+_xlfn.NUMBERVALUE(BZ204,",")</f>
        <v>0</v>
      </c>
      <c r="CA234" s="369">
        <f t="shared" si="687"/>
        <v>0</v>
      </c>
      <c r="CB234" s="369">
        <f t="shared" si="687"/>
        <v>0</v>
      </c>
      <c r="CC234" s="369">
        <f t="shared" si="687"/>
        <v>0</v>
      </c>
      <c r="CD234" s="369">
        <f t="shared" si="687"/>
        <v>0</v>
      </c>
      <c r="CE234" s="369">
        <f t="shared" si="687"/>
        <v>0</v>
      </c>
      <c r="CF234" s="369">
        <f t="shared" si="687"/>
        <v>0</v>
      </c>
      <c r="CG234" s="369">
        <f t="shared" si="687"/>
        <v>0</v>
      </c>
      <c r="CH234" s="369">
        <f t="shared" si="687"/>
        <v>0</v>
      </c>
      <c r="CI234" s="369">
        <f t="shared" si="687"/>
        <v>0</v>
      </c>
      <c r="CJ234" s="369">
        <f t="shared" si="687"/>
        <v>0</v>
      </c>
      <c r="CK234" s="369">
        <f t="shared" si="687"/>
        <v>0</v>
      </c>
      <c r="CL234" s="369">
        <f t="shared" si="687"/>
        <v>0</v>
      </c>
      <c r="CM234" s="369">
        <f t="shared" si="687"/>
        <v>0</v>
      </c>
      <c r="CN234" s="369">
        <f t="shared" si="687"/>
        <v>0</v>
      </c>
      <c r="CO234" s="369">
        <f t="shared" si="687"/>
        <v>0</v>
      </c>
      <c r="CP234" s="369">
        <f t="shared" si="687"/>
        <v>0</v>
      </c>
      <c r="CQ234" s="369">
        <f t="shared" si="687"/>
        <v>0</v>
      </c>
      <c r="CR234" s="369">
        <f t="shared" si="687"/>
        <v>0</v>
      </c>
      <c r="CS234" s="369">
        <f t="shared" si="687"/>
        <v>0</v>
      </c>
      <c r="CT234" s="369">
        <f t="shared" si="687"/>
        <v>0</v>
      </c>
      <c r="CU234" s="369">
        <f t="shared" si="687"/>
        <v>0</v>
      </c>
      <c r="CV234" s="369">
        <f t="shared" si="687"/>
        <v>0</v>
      </c>
      <c r="CW234" s="369">
        <f t="shared" si="687"/>
        <v>0</v>
      </c>
      <c r="CX234" s="369">
        <f t="shared" si="687"/>
        <v>0</v>
      </c>
      <c r="CY234" s="369">
        <f t="shared" si="687"/>
        <v>0</v>
      </c>
      <c r="CZ234" s="369">
        <f t="shared" si="687"/>
        <v>0</v>
      </c>
      <c r="DA234" s="369">
        <f t="shared" si="687"/>
        <v>0</v>
      </c>
      <c r="DB234" s="369">
        <f t="shared" si="687"/>
        <v>0</v>
      </c>
      <c r="DC234" s="369">
        <f t="shared" si="687"/>
        <v>0</v>
      </c>
      <c r="DD234" s="369">
        <f t="shared" si="687"/>
        <v>0</v>
      </c>
      <c r="DE234" s="369">
        <f t="shared" si="687"/>
        <v>0</v>
      </c>
      <c r="DF234" s="369">
        <f t="shared" si="687"/>
        <v>0</v>
      </c>
      <c r="DG234" s="369">
        <f t="shared" si="687"/>
        <v>0</v>
      </c>
      <c r="DH234" s="369">
        <f t="shared" si="687"/>
        <v>0</v>
      </c>
      <c r="DI234" s="369">
        <f t="shared" si="687"/>
        <v>0</v>
      </c>
      <c r="DJ234" s="369">
        <f t="shared" si="687"/>
        <v>0</v>
      </c>
      <c r="DK234" s="369">
        <f t="shared" si="687"/>
        <v>0</v>
      </c>
      <c r="DL234" s="369">
        <f t="shared" si="687"/>
        <v>0</v>
      </c>
      <c r="DM234" s="369">
        <f t="shared" si="687"/>
        <v>0</v>
      </c>
    </row>
    <row r="235" spans="1:117" outlineLevel="1">
      <c r="A235" s="818"/>
      <c r="B235" s="362">
        <f t="shared" si="665"/>
        <v>0</v>
      </c>
      <c r="C235" s="362">
        <f t="shared" si="666"/>
        <v>0</v>
      </c>
      <c r="D235" s="362">
        <f t="shared" si="667"/>
        <v>0</v>
      </c>
      <c r="E235" s="369">
        <f t="shared" ref="E235:J235" si="688">E145+E175+E205</f>
        <v>0</v>
      </c>
      <c r="F235" s="369">
        <f t="shared" si="688"/>
        <v>0</v>
      </c>
      <c r="G235" s="369">
        <f t="shared" si="688"/>
        <v>0</v>
      </c>
      <c r="H235" s="369">
        <f t="shared" si="688"/>
        <v>0</v>
      </c>
      <c r="I235" s="369">
        <f t="shared" si="688"/>
        <v>0</v>
      </c>
      <c r="J235" s="378">
        <f t="shared" si="688"/>
        <v>0</v>
      </c>
      <c r="N235" s="369">
        <f t="shared" ref="N235:BY235" si="689">_xlfn.NUMBERVALUE(N145,",")+_xlfn.NUMBERVALUE(N175,",")+_xlfn.NUMBERVALUE(N205,",")</f>
        <v>0</v>
      </c>
      <c r="O235" s="369">
        <f t="shared" si="689"/>
        <v>0</v>
      </c>
      <c r="P235" s="369">
        <f t="shared" si="689"/>
        <v>0</v>
      </c>
      <c r="Q235" s="369">
        <f t="shared" si="689"/>
        <v>0</v>
      </c>
      <c r="R235" s="369">
        <f t="shared" si="689"/>
        <v>0</v>
      </c>
      <c r="S235" s="369">
        <f t="shared" si="689"/>
        <v>0</v>
      </c>
      <c r="T235" s="369">
        <f t="shared" si="689"/>
        <v>0</v>
      </c>
      <c r="U235" s="369">
        <f t="shared" si="689"/>
        <v>0</v>
      </c>
      <c r="V235" s="369">
        <f t="shared" si="689"/>
        <v>0</v>
      </c>
      <c r="W235" s="369">
        <f t="shared" si="689"/>
        <v>0</v>
      </c>
      <c r="X235" s="369">
        <f t="shared" si="689"/>
        <v>0</v>
      </c>
      <c r="Y235" s="369">
        <f t="shared" si="689"/>
        <v>0</v>
      </c>
      <c r="Z235" s="369">
        <f t="shared" si="689"/>
        <v>0</v>
      </c>
      <c r="AA235" s="369">
        <f t="shared" si="689"/>
        <v>0</v>
      </c>
      <c r="AB235" s="369">
        <f t="shared" si="689"/>
        <v>0</v>
      </c>
      <c r="AC235" s="369">
        <f t="shared" si="689"/>
        <v>0</v>
      </c>
      <c r="AD235" s="369">
        <f t="shared" si="689"/>
        <v>0</v>
      </c>
      <c r="AE235" s="369">
        <f t="shared" si="689"/>
        <v>0</v>
      </c>
      <c r="AF235" s="369">
        <f t="shared" si="689"/>
        <v>0</v>
      </c>
      <c r="AG235" s="369">
        <f t="shared" si="689"/>
        <v>0</v>
      </c>
      <c r="AH235" s="369">
        <f t="shared" si="689"/>
        <v>0</v>
      </c>
      <c r="AI235" s="369">
        <f t="shared" si="689"/>
        <v>0</v>
      </c>
      <c r="AJ235" s="369">
        <f t="shared" si="689"/>
        <v>0</v>
      </c>
      <c r="AK235" s="369">
        <f t="shared" si="689"/>
        <v>0</v>
      </c>
      <c r="AL235" s="369">
        <f t="shared" si="689"/>
        <v>0</v>
      </c>
      <c r="AM235" s="369">
        <f t="shared" si="689"/>
        <v>0</v>
      </c>
      <c r="AN235" s="369">
        <f t="shared" si="689"/>
        <v>0</v>
      </c>
      <c r="AO235" s="369">
        <f t="shared" si="689"/>
        <v>0</v>
      </c>
      <c r="AP235" s="369">
        <f t="shared" si="689"/>
        <v>0</v>
      </c>
      <c r="AQ235" s="369">
        <f t="shared" si="689"/>
        <v>0</v>
      </c>
      <c r="AR235" s="369">
        <f t="shared" si="689"/>
        <v>0</v>
      </c>
      <c r="AS235" s="369">
        <f t="shared" si="689"/>
        <v>0</v>
      </c>
      <c r="AT235" s="369">
        <f t="shared" si="689"/>
        <v>0</v>
      </c>
      <c r="AU235" s="369">
        <f t="shared" si="689"/>
        <v>0</v>
      </c>
      <c r="AV235" s="369">
        <f t="shared" si="689"/>
        <v>0</v>
      </c>
      <c r="AW235" s="369">
        <f t="shared" si="689"/>
        <v>0</v>
      </c>
      <c r="AX235" s="369">
        <f t="shared" si="689"/>
        <v>0</v>
      </c>
      <c r="AY235" s="369">
        <f t="shared" si="689"/>
        <v>0</v>
      </c>
      <c r="AZ235" s="369">
        <f t="shared" si="689"/>
        <v>0</v>
      </c>
      <c r="BA235" s="369">
        <f t="shared" si="689"/>
        <v>0</v>
      </c>
      <c r="BB235" s="369">
        <f t="shared" si="689"/>
        <v>0</v>
      </c>
      <c r="BC235" s="369">
        <f t="shared" si="689"/>
        <v>0</v>
      </c>
      <c r="BD235" s="369">
        <f t="shared" si="689"/>
        <v>0</v>
      </c>
      <c r="BE235" s="369">
        <f t="shared" si="689"/>
        <v>0</v>
      </c>
      <c r="BF235" s="369">
        <f t="shared" si="689"/>
        <v>0</v>
      </c>
      <c r="BG235" s="369">
        <f t="shared" si="689"/>
        <v>0</v>
      </c>
      <c r="BH235" s="369">
        <f t="shared" si="689"/>
        <v>0</v>
      </c>
      <c r="BI235" s="369">
        <f t="shared" si="689"/>
        <v>0</v>
      </c>
      <c r="BJ235" s="369">
        <f t="shared" si="689"/>
        <v>0</v>
      </c>
      <c r="BK235" s="369">
        <f t="shared" si="689"/>
        <v>0</v>
      </c>
      <c r="BL235" s="369">
        <f t="shared" si="689"/>
        <v>0</v>
      </c>
      <c r="BM235" s="369">
        <f t="shared" si="689"/>
        <v>0</v>
      </c>
      <c r="BN235" s="369">
        <f t="shared" si="689"/>
        <v>0</v>
      </c>
      <c r="BO235" s="369">
        <f t="shared" si="689"/>
        <v>0</v>
      </c>
      <c r="BP235" s="369">
        <f t="shared" si="689"/>
        <v>0</v>
      </c>
      <c r="BQ235" s="369">
        <f t="shared" si="689"/>
        <v>0</v>
      </c>
      <c r="BR235" s="369">
        <f t="shared" si="689"/>
        <v>0</v>
      </c>
      <c r="BS235" s="369">
        <f t="shared" si="689"/>
        <v>0</v>
      </c>
      <c r="BT235" s="369">
        <f t="shared" si="689"/>
        <v>0</v>
      </c>
      <c r="BU235" s="369">
        <f t="shared" si="689"/>
        <v>0</v>
      </c>
      <c r="BV235" s="369">
        <f t="shared" si="689"/>
        <v>0</v>
      </c>
      <c r="BW235" s="369">
        <f t="shared" si="689"/>
        <v>0</v>
      </c>
      <c r="BX235" s="369">
        <f t="shared" si="689"/>
        <v>0</v>
      </c>
      <c r="BY235" s="369">
        <f t="shared" si="689"/>
        <v>0</v>
      </c>
      <c r="BZ235" s="369">
        <f t="shared" ref="BZ235:DM235" si="690">_xlfn.NUMBERVALUE(BZ145,",")+_xlfn.NUMBERVALUE(BZ175,",")+_xlfn.NUMBERVALUE(BZ205,",")</f>
        <v>0</v>
      </c>
      <c r="CA235" s="369">
        <f t="shared" si="690"/>
        <v>0</v>
      </c>
      <c r="CB235" s="369">
        <f t="shared" si="690"/>
        <v>0</v>
      </c>
      <c r="CC235" s="369">
        <f t="shared" si="690"/>
        <v>0</v>
      </c>
      <c r="CD235" s="369">
        <f t="shared" si="690"/>
        <v>0</v>
      </c>
      <c r="CE235" s="369">
        <f t="shared" si="690"/>
        <v>0</v>
      </c>
      <c r="CF235" s="369">
        <f t="shared" si="690"/>
        <v>0</v>
      </c>
      <c r="CG235" s="369">
        <f t="shared" si="690"/>
        <v>0</v>
      </c>
      <c r="CH235" s="369">
        <f t="shared" si="690"/>
        <v>0</v>
      </c>
      <c r="CI235" s="369">
        <f t="shared" si="690"/>
        <v>0</v>
      </c>
      <c r="CJ235" s="369">
        <f t="shared" si="690"/>
        <v>0</v>
      </c>
      <c r="CK235" s="369">
        <f t="shared" si="690"/>
        <v>0</v>
      </c>
      <c r="CL235" s="369">
        <f t="shared" si="690"/>
        <v>0</v>
      </c>
      <c r="CM235" s="369">
        <f t="shared" si="690"/>
        <v>0</v>
      </c>
      <c r="CN235" s="369">
        <f t="shared" si="690"/>
        <v>0</v>
      </c>
      <c r="CO235" s="369">
        <f t="shared" si="690"/>
        <v>0</v>
      </c>
      <c r="CP235" s="369">
        <f t="shared" si="690"/>
        <v>0</v>
      </c>
      <c r="CQ235" s="369">
        <f t="shared" si="690"/>
        <v>0</v>
      </c>
      <c r="CR235" s="369">
        <f t="shared" si="690"/>
        <v>0</v>
      </c>
      <c r="CS235" s="369">
        <f t="shared" si="690"/>
        <v>0</v>
      </c>
      <c r="CT235" s="369">
        <f t="shared" si="690"/>
        <v>0</v>
      </c>
      <c r="CU235" s="369">
        <f t="shared" si="690"/>
        <v>0</v>
      </c>
      <c r="CV235" s="369">
        <f t="shared" si="690"/>
        <v>0</v>
      </c>
      <c r="CW235" s="369">
        <f t="shared" si="690"/>
        <v>0</v>
      </c>
      <c r="CX235" s="369">
        <f t="shared" si="690"/>
        <v>0</v>
      </c>
      <c r="CY235" s="369">
        <f t="shared" si="690"/>
        <v>0</v>
      </c>
      <c r="CZ235" s="369">
        <f t="shared" si="690"/>
        <v>0</v>
      </c>
      <c r="DA235" s="369">
        <f t="shared" si="690"/>
        <v>0</v>
      </c>
      <c r="DB235" s="369">
        <f t="shared" si="690"/>
        <v>0</v>
      </c>
      <c r="DC235" s="369">
        <f t="shared" si="690"/>
        <v>0</v>
      </c>
      <c r="DD235" s="369">
        <f t="shared" si="690"/>
        <v>0</v>
      </c>
      <c r="DE235" s="369">
        <f t="shared" si="690"/>
        <v>0</v>
      </c>
      <c r="DF235" s="369">
        <f t="shared" si="690"/>
        <v>0</v>
      </c>
      <c r="DG235" s="369">
        <f t="shared" si="690"/>
        <v>0</v>
      </c>
      <c r="DH235" s="369">
        <f t="shared" si="690"/>
        <v>0</v>
      </c>
      <c r="DI235" s="369">
        <f t="shared" si="690"/>
        <v>0</v>
      </c>
      <c r="DJ235" s="369">
        <f t="shared" si="690"/>
        <v>0</v>
      </c>
      <c r="DK235" s="369">
        <f t="shared" si="690"/>
        <v>0</v>
      </c>
      <c r="DL235" s="369">
        <f t="shared" si="690"/>
        <v>0</v>
      </c>
      <c r="DM235" s="369">
        <f t="shared" si="690"/>
        <v>0</v>
      </c>
    </row>
    <row r="236" spans="1:117" outlineLevel="1">
      <c r="A236" s="818"/>
      <c r="B236" s="362">
        <f t="shared" si="665"/>
        <v>0</v>
      </c>
      <c r="C236" s="362">
        <f t="shared" si="666"/>
        <v>0</v>
      </c>
      <c r="D236" s="362">
        <f t="shared" si="667"/>
        <v>0</v>
      </c>
      <c r="E236" s="369">
        <f t="shared" ref="E236:J236" si="691">E146+E176+E206</f>
        <v>0</v>
      </c>
      <c r="F236" s="369">
        <f t="shared" si="691"/>
        <v>0</v>
      </c>
      <c r="G236" s="369">
        <f t="shared" si="691"/>
        <v>0</v>
      </c>
      <c r="H236" s="369">
        <f t="shared" si="691"/>
        <v>0</v>
      </c>
      <c r="I236" s="369">
        <f t="shared" si="691"/>
        <v>0</v>
      </c>
      <c r="J236" s="378">
        <f t="shared" si="691"/>
        <v>0</v>
      </c>
      <c r="N236" s="369">
        <f t="shared" ref="N236:BY236" si="692">_xlfn.NUMBERVALUE(N146,",")+_xlfn.NUMBERVALUE(N176,",")+_xlfn.NUMBERVALUE(N206,",")</f>
        <v>0</v>
      </c>
      <c r="O236" s="369">
        <f t="shared" si="692"/>
        <v>0</v>
      </c>
      <c r="P236" s="369">
        <f t="shared" si="692"/>
        <v>0</v>
      </c>
      <c r="Q236" s="369">
        <f t="shared" si="692"/>
        <v>0</v>
      </c>
      <c r="R236" s="369">
        <f t="shared" si="692"/>
        <v>0</v>
      </c>
      <c r="S236" s="369">
        <f t="shared" si="692"/>
        <v>0</v>
      </c>
      <c r="T236" s="369">
        <f t="shared" si="692"/>
        <v>0</v>
      </c>
      <c r="U236" s="369">
        <f t="shared" si="692"/>
        <v>0</v>
      </c>
      <c r="V236" s="369">
        <f t="shared" si="692"/>
        <v>0</v>
      </c>
      <c r="W236" s="369">
        <f t="shared" si="692"/>
        <v>0</v>
      </c>
      <c r="X236" s="369">
        <f t="shared" si="692"/>
        <v>0</v>
      </c>
      <c r="Y236" s="369">
        <f t="shared" si="692"/>
        <v>0</v>
      </c>
      <c r="Z236" s="369">
        <f t="shared" si="692"/>
        <v>0</v>
      </c>
      <c r="AA236" s="369">
        <f t="shared" si="692"/>
        <v>0</v>
      </c>
      <c r="AB236" s="369">
        <f t="shared" si="692"/>
        <v>0</v>
      </c>
      <c r="AC236" s="369">
        <f t="shared" si="692"/>
        <v>0</v>
      </c>
      <c r="AD236" s="369">
        <f t="shared" si="692"/>
        <v>0</v>
      </c>
      <c r="AE236" s="369">
        <f t="shared" si="692"/>
        <v>0</v>
      </c>
      <c r="AF236" s="369">
        <f t="shared" si="692"/>
        <v>0</v>
      </c>
      <c r="AG236" s="369">
        <f t="shared" si="692"/>
        <v>0</v>
      </c>
      <c r="AH236" s="369">
        <f t="shared" si="692"/>
        <v>0</v>
      </c>
      <c r="AI236" s="369">
        <f t="shared" si="692"/>
        <v>0</v>
      </c>
      <c r="AJ236" s="369">
        <f t="shared" si="692"/>
        <v>0</v>
      </c>
      <c r="AK236" s="369">
        <f t="shared" si="692"/>
        <v>0</v>
      </c>
      <c r="AL236" s="369">
        <f t="shared" si="692"/>
        <v>0</v>
      </c>
      <c r="AM236" s="369">
        <f t="shared" si="692"/>
        <v>0</v>
      </c>
      <c r="AN236" s="369">
        <f t="shared" si="692"/>
        <v>0</v>
      </c>
      <c r="AO236" s="369">
        <f t="shared" si="692"/>
        <v>0</v>
      </c>
      <c r="AP236" s="369">
        <f t="shared" si="692"/>
        <v>0</v>
      </c>
      <c r="AQ236" s="369">
        <f t="shared" si="692"/>
        <v>0</v>
      </c>
      <c r="AR236" s="369">
        <f t="shared" si="692"/>
        <v>0</v>
      </c>
      <c r="AS236" s="369">
        <f t="shared" si="692"/>
        <v>0</v>
      </c>
      <c r="AT236" s="369">
        <f t="shared" si="692"/>
        <v>0</v>
      </c>
      <c r="AU236" s="369">
        <f t="shared" si="692"/>
        <v>0</v>
      </c>
      <c r="AV236" s="369">
        <f t="shared" si="692"/>
        <v>0</v>
      </c>
      <c r="AW236" s="369">
        <f t="shared" si="692"/>
        <v>0</v>
      </c>
      <c r="AX236" s="369">
        <f t="shared" si="692"/>
        <v>0</v>
      </c>
      <c r="AY236" s="369">
        <f t="shared" si="692"/>
        <v>0</v>
      </c>
      <c r="AZ236" s="369">
        <f t="shared" si="692"/>
        <v>0</v>
      </c>
      <c r="BA236" s="369">
        <f t="shared" si="692"/>
        <v>0</v>
      </c>
      <c r="BB236" s="369">
        <f t="shared" si="692"/>
        <v>0</v>
      </c>
      <c r="BC236" s="369">
        <f t="shared" si="692"/>
        <v>0</v>
      </c>
      <c r="BD236" s="369">
        <f t="shared" si="692"/>
        <v>0</v>
      </c>
      <c r="BE236" s="369">
        <f t="shared" si="692"/>
        <v>0</v>
      </c>
      <c r="BF236" s="369">
        <f t="shared" si="692"/>
        <v>0</v>
      </c>
      <c r="BG236" s="369">
        <f t="shared" si="692"/>
        <v>0</v>
      </c>
      <c r="BH236" s="369">
        <f t="shared" si="692"/>
        <v>0</v>
      </c>
      <c r="BI236" s="369">
        <f t="shared" si="692"/>
        <v>0</v>
      </c>
      <c r="BJ236" s="369">
        <f t="shared" si="692"/>
        <v>0</v>
      </c>
      <c r="BK236" s="369">
        <f t="shared" si="692"/>
        <v>0</v>
      </c>
      <c r="BL236" s="369">
        <f t="shared" si="692"/>
        <v>0</v>
      </c>
      <c r="BM236" s="369">
        <f t="shared" si="692"/>
        <v>0</v>
      </c>
      <c r="BN236" s="369">
        <f t="shared" si="692"/>
        <v>0</v>
      </c>
      <c r="BO236" s="369">
        <f t="shared" si="692"/>
        <v>0</v>
      </c>
      <c r="BP236" s="369">
        <f t="shared" si="692"/>
        <v>0</v>
      </c>
      <c r="BQ236" s="369">
        <f t="shared" si="692"/>
        <v>0</v>
      </c>
      <c r="BR236" s="369">
        <f t="shared" si="692"/>
        <v>0</v>
      </c>
      <c r="BS236" s="369">
        <f t="shared" si="692"/>
        <v>0</v>
      </c>
      <c r="BT236" s="369">
        <f t="shared" si="692"/>
        <v>0</v>
      </c>
      <c r="BU236" s="369">
        <f t="shared" si="692"/>
        <v>0</v>
      </c>
      <c r="BV236" s="369">
        <f t="shared" si="692"/>
        <v>0</v>
      </c>
      <c r="BW236" s="369">
        <f t="shared" si="692"/>
        <v>0</v>
      </c>
      <c r="BX236" s="369">
        <f t="shared" si="692"/>
        <v>0</v>
      </c>
      <c r="BY236" s="369">
        <f t="shared" si="692"/>
        <v>0</v>
      </c>
      <c r="BZ236" s="369">
        <f t="shared" ref="BZ236:DM236" si="693">_xlfn.NUMBERVALUE(BZ146,",")+_xlfn.NUMBERVALUE(BZ176,",")+_xlfn.NUMBERVALUE(BZ206,",")</f>
        <v>0</v>
      </c>
      <c r="CA236" s="369">
        <f t="shared" si="693"/>
        <v>0</v>
      </c>
      <c r="CB236" s="369">
        <f t="shared" si="693"/>
        <v>0</v>
      </c>
      <c r="CC236" s="369">
        <f t="shared" si="693"/>
        <v>0</v>
      </c>
      <c r="CD236" s="369">
        <f t="shared" si="693"/>
        <v>0</v>
      </c>
      <c r="CE236" s="369">
        <f t="shared" si="693"/>
        <v>0</v>
      </c>
      <c r="CF236" s="369">
        <f t="shared" si="693"/>
        <v>0</v>
      </c>
      <c r="CG236" s="369">
        <f t="shared" si="693"/>
        <v>0</v>
      </c>
      <c r="CH236" s="369">
        <f t="shared" si="693"/>
        <v>0</v>
      </c>
      <c r="CI236" s="369">
        <f t="shared" si="693"/>
        <v>0</v>
      </c>
      <c r="CJ236" s="369">
        <f t="shared" si="693"/>
        <v>0</v>
      </c>
      <c r="CK236" s="369">
        <f t="shared" si="693"/>
        <v>0</v>
      </c>
      <c r="CL236" s="369">
        <f t="shared" si="693"/>
        <v>0</v>
      </c>
      <c r="CM236" s="369">
        <f t="shared" si="693"/>
        <v>0</v>
      </c>
      <c r="CN236" s="369">
        <f t="shared" si="693"/>
        <v>0</v>
      </c>
      <c r="CO236" s="369">
        <f t="shared" si="693"/>
        <v>0</v>
      </c>
      <c r="CP236" s="369">
        <f t="shared" si="693"/>
        <v>0</v>
      </c>
      <c r="CQ236" s="369">
        <f t="shared" si="693"/>
        <v>0</v>
      </c>
      <c r="CR236" s="369">
        <f t="shared" si="693"/>
        <v>0</v>
      </c>
      <c r="CS236" s="369">
        <f t="shared" si="693"/>
        <v>0</v>
      </c>
      <c r="CT236" s="369">
        <f t="shared" si="693"/>
        <v>0</v>
      </c>
      <c r="CU236" s="369">
        <f t="shared" si="693"/>
        <v>0</v>
      </c>
      <c r="CV236" s="369">
        <f t="shared" si="693"/>
        <v>0</v>
      </c>
      <c r="CW236" s="369">
        <f t="shared" si="693"/>
        <v>0</v>
      </c>
      <c r="CX236" s="369">
        <f t="shared" si="693"/>
        <v>0</v>
      </c>
      <c r="CY236" s="369">
        <f t="shared" si="693"/>
        <v>0</v>
      </c>
      <c r="CZ236" s="369">
        <f t="shared" si="693"/>
        <v>0</v>
      </c>
      <c r="DA236" s="369">
        <f t="shared" si="693"/>
        <v>0</v>
      </c>
      <c r="DB236" s="369">
        <f t="shared" si="693"/>
        <v>0</v>
      </c>
      <c r="DC236" s="369">
        <f t="shared" si="693"/>
        <v>0</v>
      </c>
      <c r="DD236" s="369">
        <f t="shared" si="693"/>
        <v>0</v>
      </c>
      <c r="DE236" s="369">
        <f t="shared" si="693"/>
        <v>0</v>
      </c>
      <c r="DF236" s="369">
        <f t="shared" si="693"/>
        <v>0</v>
      </c>
      <c r="DG236" s="369">
        <f t="shared" si="693"/>
        <v>0</v>
      </c>
      <c r="DH236" s="369">
        <f t="shared" si="693"/>
        <v>0</v>
      </c>
      <c r="DI236" s="369">
        <f t="shared" si="693"/>
        <v>0</v>
      </c>
      <c r="DJ236" s="369">
        <f t="shared" si="693"/>
        <v>0</v>
      </c>
      <c r="DK236" s="369">
        <f t="shared" si="693"/>
        <v>0</v>
      </c>
      <c r="DL236" s="369">
        <f t="shared" si="693"/>
        <v>0</v>
      </c>
      <c r="DM236" s="369">
        <f t="shared" si="693"/>
        <v>0</v>
      </c>
    </row>
    <row r="237" spans="1:117" outlineLevel="1">
      <c r="A237" s="818"/>
      <c r="B237" s="362">
        <f t="shared" si="665"/>
        <v>0</v>
      </c>
      <c r="C237" s="362">
        <f t="shared" si="666"/>
        <v>0</v>
      </c>
      <c r="D237" s="362">
        <f t="shared" si="667"/>
        <v>0</v>
      </c>
      <c r="E237" s="369">
        <f t="shared" ref="E237:J237" si="694">E147+E177+E207</f>
        <v>0</v>
      </c>
      <c r="F237" s="369">
        <f t="shared" si="694"/>
        <v>0</v>
      </c>
      <c r="G237" s="369">
        <f t="shared" si="694"/>
        <v>0</v>
      </c>
      <c r="H237" s="369">
        <f t="shared" si="694"/>
        <v>0</v>
      </c>
      <c r="I237" s="369">
        <f t="shared" si="694"/>
        <v>0</v>
      </c>
      <c r="J237" s="378">
        <f t="shared" si="694"/>
        <v>0</v>
      </c>
      <c r="N237" s="369">
        <f t="shared" ref="N237:BY237" si="695">_xlfn.NUMBERVALUE(N147,",")+_xlfn.NUMBERVALUE(N177,",")+_xlfn.NUMBERVALUE(N207,",")</f>
        <v>0</v>
      </c>
      <c r="O237" s="369">
        <f t="shared" si="695"/>
        <v>0</v>
      </c>
      <c r="P237" s="369">
        <f t="shared" si="695"/>
        <v>0</v>
      </c>
      <c r="Q237" s="369">
        <f t="shared" si="695"/>
        <v>0</v>
      </c>
      <c r="R237" s="369">
        <f t="shared" si="695"/>
        <v>0</v>
      </c>
      <c r="S237" s="369">
        <f t="shared" si="695"/>
        <v>0</v>
      </c>
      <c r="T237" s="369">
        <f t="shared" si="695"/>
        <v>0</v>
      </c>
      <c r="U237" s="369">
        <f t="shared" si="695"/>
        <v>0</v>
      </c>
      <c r="V237" s="369">
        <f t="shared" si="695"/>
        <v>0</v>
      </c>
      <c r="W237" s="369">
        <f t="shared" si="695"/>
        <v>0</v>
      </c>
      <c r="X237" s="369">
        <f t="shared" si="695"/>
        <v>0</v>
      </c>
      <c r="Y237" s="369">
        <f t="shared" si="695"/>
        <v>0</v>
      </c>
      <c r="Z237" s="369">
        <f t="shared" si="695"/>
        <v>0</v>
      </c>
      <c r="AA237" s="369">
        <f t="shared" si="695"/>
        <v>0</v>
      </c>
      <c r="AB237" s="369">
        <f t="shared" si="695"/>
        <v>0</v>
      </c>
      <c r="AC237" s="369">
        <f t="shared" si="695"/>
        <v>0</v>
      </c>
      <c r="AD237" s="369">
        <f t="shared" si="695"/>
        <v>0</v>
      </c>
      <c r="AE237" s="369">
        <f t="shared" si="695"/>
        <v>0</v>
      </c>
      <c r="AF237" s="369">
        <f t="shared" si="695"/>
        <v>0</v>
      </c>
      <c r="AG237" s="369">
        <f t="shared" si="695"/>
        <v>0</v>
      </c>
      <c r="AH237" s="369">
        <f t="shared" si="695"/>
        <v>0</v>
      </c>
      <c r="AI237" s="369">
        <f t="shared" si="695"/>
        <v>0</v>
      </c>
      <c r="AJ237" s="369">
        <f t="shared" si="695"/>
        <v>0</v>
      </c>
      <c r="AK237" s="369">
        <f t="shared" si="695"/>
        <v>0</v>
      </c>
      <c r="AL237" s="369">
        <f t="shared" si="695"/>
        <v>0</v>
      </c>
      <c r="AM237" s="369">
        <f t="shared" si="695"/>
        <v>0</v>
      </c>
      <c r="AN237" s="369">
        <f t="shared" si="695"/>
        <v>0</v>
      </c>
      <c r="AO237" s="369">
        <f t="shared" si="695"/>
        <v>0</v>
      </c>
      <c r="AP237" s="369">
        <f t="shared" si="695"/>
        <v>0</v>
      </c>
      <c r="AQ237" s="369">
        <f t="shared" si="695"/>
        <v>0</v>
      </c>
      <c r="AR237" s="369">
        <f t="shared" si="695"/>
        <v>0</v>
      </c>
      <c r="AS237" s="369">
        <f t="shared" si="695"/>
        <v>0</v>
      </c>
      <c r="AT237" s="369">
        <f t="shared" si="695"/>
        <v>0</v>
      </c>
      <c r="AU237" s="369">
        <f t="shared" si="695"/>
        <v>0</v>
      </c>
      <c r="AV237" s="369">
        <f t="shared" si="695"/>
        <v>0</v>
      </c>
      <c r="AW237" s="369">
        <f t="shared" si="695"/>
        <v>0</v>
      </c>
      <c r="AX237" s="369">
        <f t="shared" si="695"/>
        <v>0</v>
      </c>
      <c r="AY237" s="369">
        <f t="shared" si="695"/>
        <v>0</v>
      </c>
      <c r="AZ237" s="369">
        <f t="shared" si="695"/>
        <v>0</v>
      </c>
      <c r="BA237" s="369">
        <f t="shared" si="695"/>
        <v>0</v>
      </c>
      <c r="BB237" s="369">
        <f t="shared" si="695"/>
        <v>0</v>
      </c>
      <c r="BC237" s="369">
        <f t="shared" si="695"/>
        <v>0</v>
      </c>
      <c r="BD237" s="369">
        <f t="shared" si="695"/>
        <v>0</v>
      </c>
      <c r="BE237" s="369">
        <f t="shared" si="695"/>
        <v>0</v>
      </c>
      <c r="BF237" s="369">
        <f t="shared" si="695"/>
        <v>0</v>
      </c>
      <c r="BG237" s="369">
        <f t="shared" si="695"/>
        <v>0</v>
      </c>
      <c r="BH237" s="369">
        <f t="shared" si="695"/>
        <v>0</v>
      </c>
      <c r="BI237" s="369">
        <f t="shared" si="695"/>
        <v>0</v>
      </c>
      <c r="BJ237" s="369">
        <f t="shared" si="695"/>
        <v>0</v>
      </c>
      <c r="BK237" s="369">
        <f t="shared" si="695"/>
        <v>0</v>
      </c>
      <c r="BL237" s="369">
        <f t="shared" si="695"/>
        <v>0</v>
      </c>
      <c r="BM237" s="369">
        <f t="shared" si="695"/>
        <v>0</v>
      </c>
      <c r="BN237" s="369">
        <f t="shared" si="695"/>
        <v>0</v>
      </c>
      <c r="BO237" s="369">
        <f t="shared" si="695"/>
        <v>0</v>
      </c>
      <c r="BP237" s="369">
        <f t="shared" si="695"/>
        <v>0</v>
      </c>
      <c r="BQ237" s="369">
        <f t="shared" si="695"/>
        <v>0</v>
      </c>
      <c r="BR237" s="369">
        <f t="shared" si="695"/>
        <v>0</v>
      </c>
      <c r="BS237" s="369">
        <f t="shared" si="695"/>
        <v>0</v>
      </c>
      <c r="BT237" s="369">
        <f t="shared" si="695"/>
        <v>0</v>
      </c>
      <c r="BU237" s="369">
        <f t="shared" si="695"/>
        <v>0</v>
      </c>
      <c r="BV237" s="369">
        <f t="shared" si="695"/>
        <v>0</v>
      </c>
      <c r="BW237" s="369">
        <f t="shared" si="695"/>
        <v>0</v>
      </c>
      <c r="BX237" s="369">
        <f t="shared" si="695"/>
        <v>0</v>
      </c>
      <c r="BY237" s="369">
        <f t="shared" si="695"/>
        <v>0</v>
      </c>
      <c r="BZ237" s="369">
        <f t="shared" ref="BZ237:DM237" si="696">_xlfn.NUMBERVALUE(BZ147,",")+_xlfn.NUMBERVALUE(BZ177,",")+_xlfn.NUMBERVALUE(BZ207,",")</f>
        <v>0</v>
      </c>
      <c r="CA237" s="369">
        <f t="shared" si="696"/>
        <v>0</v>
      </c>
      <c r="CB237" s="369">
        <f t="shared" si="696"/>
        <v>0</v>
      </c>
      <c r="CC237" s="369">
        <f t="shared" si="696"/>
        <v>0</v>
      </c>
      <c r="CD237" s="369">
        <f t="shared" si="696"/>
        <v>0</v>
      </c>
      <c r="CE237" s="369">
        <f t="shared" si="696"/>
        <v>0</v>
      </c>
      <c r="CF237" s="369">
        <f t="shared" si="696"/>
        <v>0</v>
      </c>
      <c r="CG237" s="369">
        <f t="shared" si="696"/>
        <v>0</v>
      </c>
      <c r="CH237" s="369">
        <f t="shared" si="696"/>
        <v>0</v>
      </c>
      <c r="CI237" s="369">
        <f t="shared" si="696"/>
        <v>0</v>
      </c>
      <c r="CJ237" s="369">
        <f t="shared" si="696"/>
        <v>0</v>
      </c>
      <c r="CK237" s="369">
        <f t="shared" si="696"/>
        <v>0</v>
      </c>
      <c r="CL237" s="369">
        <f t="shared" si="696"/>
        <v>0</v>
      </c>
      <c r="CM237" s="369">
        <f t="shared" si="696"/>
        <v>0</v>
      </c>
      <c r="CN237" s="369">
        <f t="shared" si="696"/>
        <v>0</v>
      </c>
      <c r="CO237" s="369">
        <f t="shared" si="696"/>
        <v>0</v>
      </c>
      <c r="CP237" s="369">
        <f t="shared" si="696"/>
        <v>0</v>
      </c>
      <c r="CQ237" s="369">
        <f t="shared" si="696"/>
        <v>0</v>
      </c>
      <c r="CR237" s="369">
        <f t="shared" si="696"/>
        <v>0</v>
      </c>
      <c r="CS237" s="369">
        <f t="shared" si="696"/>
        <v>0</v>
      </c>
      <c r="CT237" s="369">
        <f t="shared" si="696"/>
        <v>0</v>
      </c>
      <c r="CU237" s="369">
        <f t="shared" si="696"/>
        <v>0</v>
      </c>
      <c r="CV237" s="369">
        <f t="shared" si="696"/>
        <v>0</v>
      </c>
      <c r="CW237" s="369">
        <f t="shared" si="696"/>
        <v>0</v>
      </c>
      <c r="CX237" s="369">
        <f t="shared" si="696"/>
        <v>0</v>
      </c>
      <c r="CY237" s="369">
        <f t="shared" si="696"/>
        <v>0</v>
      </c>
      <c r="CZ237" s="369">
        <f t="shared" si="696"/>
        <v>0</v>
      </c>
      <c r="DA237" s="369">
        <f t="shared" si="696"/>
        <v>0</v>
      </c>
      <c r="DB237" s="369">
        <f t="shared" si="696"/>
        <v>0</v>
      </c>
      <c r="DC237" s="369">
        <f t="shared" si="696"/>
        <v>0</v>
      </c>
      <c r="DD237" s="369">
        <f t="shared" si="696"/>
        <v>0</v>
      </c>
      <c r="DE237" s="369">
        <f t="shared" si="696"/>
        <v>0</v>
      </c>
      <c r="DF237" s="369">
        <f t="shared" si="696"/>
        <v>0</v>
      </c>
      <c r="DG237" s="369">
        <f t="shared" si="696"/>
        <v>0</v>
      </c>
      <c r="DH237" s="369">
        <f t="shared" si="696"/>
        <v>0</v>
      </c>
      <c r="DI237" s="369">
        <f t="shared" si="696"/>
        <v>0</v>
      </c>
      <c r="DJ237" s="369">
        <f t="shared" si="696"/>
        <v>0</v>
      </c>
      <c r="DK237" s="369">
        <f t="shared" si="696"/>
        <v>0</v>
      </c>
      <c r="DL237" s="369">
        <f t="shared" si="696"/>
        <v>0</v>
      </c>
      <c r="DM237" s="369">
        <f t="shared" si="696"/>
        <v>0</v>
      </c>
    </row>
    <row r="238" spans="1:117" outlineLevel="1">
      <c r="A238" s="818"/>
      <c r="B238" s="362">
        <f t="shared" si="665"/>
        <v>0</v>
      </c>
      <c r="C238" s="362">
        <f t="shared" si="666"/>
        <v>0</v>
      </c>
      <c r="D238" s="362">
        <f t="shared" si="667"/>
        <v>0</v>
      </c>
      <c r="E238" s="369">
        <f t="shared" ref="E238:J238" si="697">E148+E178+E208</f>
        <v>0</v>
      </c>
      <c r="F238" s="369">
        <f t="shared" si="697"/>
        <v>0</v>
      </c>
      <c r="G238" s="369">
        <f t="shared" si="697"/>
        <v>0</v>
      </c>
      <c r="H238" s="369">
        <f t="shared" si="697"/>
        <v>0</v>
      </c>
      <c r="I238" s="369">
        <f t="shared" si="697"/>
        <v>0</v>
      </c>
      <c r="J238" s="378">
        <f t="shared" si="697"/>
        <v>0</v>
      </c>
      <c r="N238" s="369">
        <f t="shared" ref="N238:BY238" si="698">_xlfn.NUMBERVALUE(N148,",")+_xlfn.NUMBERVALUE(N178,",")+_xlfn.NUMBERVALUE(N208,",")</f>
        <v>0</v>
      </c>
      <c r="O238" s="369">
        <f t="shared" si="698"/>
        <v>0</v>
      </c>
      <c r="P238" s="369">
        <f t="shared" si="698"/>
        <v>0</v>
      </c>
      <c r="Q238" s="369">
        <f t="shared" si="698"/>
        <v>0</v>
      </c>
      <c r="R238" s="369">
        <f t="shared" si="698"/>
        <v>0</v>
      </c>
      <c r="S238" s="369">
        <f t="shared" si="698"/>
        <v>0</v>
      </c>
      <c r="T238" s="369">
        <f t="shared" si="698"/>
        <v>0</v>
      </c>
      <c r="U238" s="369">
        <f t="shared" si="698"/>
        <v>0</v>
      </c>
      <c r="V238" s="369">
        <f t="shared" si="698"/>
        <v>0</v>
      </c>
      <c r="W238" s="369">
        <f t="shared" si="698"/>
        <v>0</v>
      </c>
      <c r="X238" s="369">
        <f t="shared" si="698"/>
        <v>0</v>
      </c>
      <c r="Y238" s="369">
        <f t="shared" si="698"/>
        <v>0</v>
      </c>
      <c r="Z238" s="369">
        <f t="shared" si="698"/>
        <v>0</v>
      </c>
      <c r="AA238" s="369">
        <f t="shared" si="698"/>
        <v>0</v>
      </c>
      <c r="AB238" s="369">
        <f t="shared" si="698"/>
        <v>0</v>
      </c>
      <c r="AC238" s="369">
        <f t="shared" si="698"/>
        <v>0</v>
      </c>
      <c r="AD238" s="369">
        <f t="shared" si="698"/>
        <v>0</v>
      </c>
      <c r="AE238" s="369">
        <f t="shared" si="698"/>
        <v>0</v>
      </c>
      <c r="AF238" s="369">
        <f t="shared" si="698"/>
        <v>0</v>
      </c>
      <c r="AG238" s="369">
        <f t="shared" si="698"/>
        <v>0</v>
      </c>
      <c r="AH238" s="369">
        <f t="shared" si="698"/>
        <v>0</v>
      </c>
      <c r="AI238" s="369">
        <f t="shared" si="698"/>
        <v>0</v>
      </c>
      <c r="AJ238" s="369">
        <f t="shared" si="698"/>
        <v>0</v>
      </c>
      <c r="AK238" s="369">
        <f t="shared" si="698"/>
        <v>0</v>
      </c>
      <c r="AL238" s="369">
        <f t="shared" si="698"/>
        <v>0</v>
      </c>
      <c r="AM238" s="369">
        <f t="shared" si="698"/>
        <v>0</v>
      </c>
      <c r="AN238" s="369">
        <f t="shared" si="698"/>
        <v>0</v>
      </c>
      <c r="AO238" s="369">
        <f t="shared" si="698"/>
        <v>0</v>
      </c>
      <c r="AP238" s="369">
        <f t="shared" si="698"/>
        <v>0</v>
      </c>
      <c r="AQ238" s="369">
        <f t="shared" si="698"/>
        <v>0</v>
      </c>
      <c r="AR238" s="369">
        <f t="shared" si="698"/>
        <v>0</v>
      </c>
      <c r="AS238" s="369">
        <f t="shared" si="698"/>
        <v>0</v>
      </c>
      <c r="AT238" s="369">
        <f t="shared" si="698"/>
        <v>0</v>
      </c>
      <c r="AU238" s="369">
        <f t="shared" si="698"/>
        <v>0</v>
      </c>
      <c r="AV238" s="369">
        <f t="shared" si="698"/>
        <v>0</v>
      </c>
      <c r="AW238" s="369">
        <f t="shared" si="698"/>
        <v>0</v>
      </c>
      <c r="AX238" s="369">
        <f t="shared" si="698"/>
        <v>0</v>
      </c>
      <c r="AY238" s="369">
        <f t="shared" si="698"/>
        <v>0</v>
      </c>
      <c r="AZ238" s="369">
        <f t="shared" si="698"/>
        <v>0</v>
      </c>
      <c r="BA238" s="369">
        <f t="shared" si="698"/>
        <v>0</v>
      </c>
      <c r="BB238" s="369">
        <f t="shared" si="698"/>
        <v>0</v>
      </c>
      <c r="BC238" s="369">
        <f t="shared" si="698"/>
        <v>0</v>
      </c>
      <c r="BD238" s="369">
        <f t="shared" si="698"/>
        <v>0</v>
      </c>
      <c r="BE238" s="369">
        <f t="shared" si="698"/>
        <v>0</v>
      </c>
      <c r="BF238" s="369">
        <f t="shared" si="698"/>
        <v>0</v>
      </c>
      <c r="BG238" s="369">
        <f t="shared" si="698"/>
        <v>0</v>
      </c>
      <c r="BH238" s="369">
        <f t="shared" si="698"/>
        <v>0</v>
      </c>
      <c r="BI238" s="369">
        <f t="shared" si="698"/>
        <v>0</v>
      </c>
      <c r="BJ238" s="369">
        <f t="shared" si="698"/>
        <v>0</v>
      </c>
      <c r="BK238" s="369">
        <f t="shared" si="698"/>
        <v>0</v>
      </c>
      <c r="BL238" s="369">
        <f t="shared" si="698"/>
        <v>0</v>
      </c>
      <c r="BM238" s="369">
        <f t="shared" si="698"/>
        <v>0</v>
      </c>
      <c r="BN238" s="369">
        <f t="shared" si="698"/>
        <v>0</v>
      </c>
      <c r="BO238" s="369">
        <f t="shared" si="698"/>
        <v>0</v>
      </c>
      <c r="BP238" s="369">
        <f t="shared" si="698"/>
        <v>0</v>
      </c>
      <c r="BQ238" s="369">
        <f t="shared" si="698"/>
        <v>0</v>
      </c>
      <c r="BR238" s="369">
        <f t="shared" si="698"/>
        <v>0</v>
      </c>
      <c r="BS238" s="369">
        <f t="shared" si="698"/>
        <v>0</v>
      </c>
      <c r="BT238" s="369">
        <f t="shared" si="698"/>
        <v>0</v>
      </c>
      <c r="BU238" s="369">
        <f t="shared" si="698"/>
        <v>0</v>
      </c>
      <c r="BV238" s="369">
        <f t="shared" si="698"/>
        <v>0</v>
      </c>
      <c r="BW238" s="369">
        <f t="shared" si="698"/>
        <v>0</v>
      </c>
      <c r="BX238" s="369">
        <f t="shared" si="698"/>
        <v>0</v>
      </c>
      <c r="BY238" s="369">
        <f t="shared" si="698"/>
        <v>0</v>
      </c>
      <c r="BZ238" s="369">
        <f t="shared" ref="BZ238:DM238" si="699">_xlfn.NUMBERVALUE(BZ148,",")+_xlfn.NUMBERVALUE(BZ178,",")+_xlfn.NUMBERVALUE(BZ208,",")</f>
        <v>0</v>
      </c>
      <c r="CA238" s="369">
        <f t="shared" si="699"/>
        <v>0</v>
      </c>
      <c r="CB238" s="369">
        <f t="shared" si="699"/>
        <v>0</v>
      </c>
      <c r="CC238" s="369">
        <f t="shared" si="699"/>
        <v>0</v>
      </c>
      <c r="CD238" s="369">
        <f t="shared" si="699"/>
        <v>0</v>
      </c>
      <c r="CE238" s="369">
        <f t="shared" si="699"/>
        <v>0</v>
      </c>
      <c r="CF238" s="369">
        <f t="shared" si="699"/>
        <v>0</v>
      </c>
      <c r="CG238" s="369">
        <f t="shared" si="699"/>
        <v>0</v>
      </c>
      <c r="CH238" s="369">
        <f t="shared" si="699"/>
        <v>0</v>
      </c>
      <c r="CI238" s="369">
        <f t="shared" si="699"/>
        <v>0</v>
      </c>
      <c r="CJ238" s="369">
        <f t="shared" si="699"/>
        <v>0</v>
      </c>
      <c r="CK238" s="369">
        <f t="shared" si="699"/>
        <v>0</v>
      </c>
      <c r="CL238" s="369">
        <f t="shared" si="699"/>
        <v>0</v>
      </c>
      <c r="CM238" s="369">
        <f t="shared" si="699"/>
        <v>0</v>
      </c>
      <c r="CN238" s="369">
        <f t="shared" si="699"/>
        <v>0</v>
      </c>
      <c r="CO238" s="369">
        <f t="shared" si="699"/>
        <v>0</v>
      </c>
      <c r="CP238" s="369">
        <f t="shared" si="699"/>
        <v>0</v>
      </c>
      <c r="CQ238" s="369">
        <f t="shared" si="699"/>
        <v>0</v>
      </c>
      <c r="CR238" s="369">
        <f t="shared" si="699"/>
        <v>0</v>
      </c>
      <c r="CS238" s="369">
        <f t="shared" si="699"/>
        <v>0</v>
      </c>
      <c r="CT238" s="369">
        <f t="shared" si="699"/>
        <v>0</v>
      </c>
      <c r="CU238" s="369">
        <f t="shared" si="699"/>
        <v>0</v>
      </c>
      <c r="CV238" s="369">
        <f t="shared" si="699"/>
        <v>0</v>
      </c>
      <c r="CW238" s="369">
        <f t="shared" si="699"/>
        <v>0</v>
      </c>
      <c r="CX238" s="369">
        <f t="shared" si="699"/>
        <v>0</v>
      </c>
      <c r="CY238" s="369">
        <f t="shared" si="699"/>
        <v>0</v>
      </c>
      <c r="CZ238" s="369">
        <f t="shared" si="699"/>
        <v>0</v>
      </c>
      <c r="DA238" s="369">
        <f t="shared" si="699"/>
        <v>0</v>
      </c>
      <c r="DB238" s="369">
        <f t="shared" si="699"/>
        <v>0</v>
      </c>
      <c r="DC238" s="369">
        <f t="shared" si="699"/>
        <v>0</v>
      </c>
      <c r="DD238" s="369">
        <f t="shared" si="699"/>
        <v>0</v>
      </c>
      <c r="DE238" s="369">
        <f t="shared" si="699"/>
        <v>0</v>
      </c>
      <c r="DF238" s="369">
        <f t="shared" si="699"/>
        <v>0</v>
      </c>
      <c r="DG238" s="369">
        <f t="shared" si="699"/>
        <v>0</v>
      </c>
      <c r="DH238" s="369">
        <f t="shared" si="699"/>
        <v>0</v>
      </c>
      <c r="DI238" s="369">
        <f t="shared" si="699"/>
        <v>0</v>
      </c>
      <c r="DJ238" s="369">
        <f t="shared" si="699"/>
        <v>0</v>
      </c>
      <c r="DK238" s="369">
        <f t="shared" si="699"/>
        <v>0</v>
      </c>
      <c r="DL238" s="369">
        <f t="shared" si="699"/>
        <v>0</v>
      </c>
      <c r="DM238" s="369">
        <f t="shared" si="699"/>
        <v>0</v>
      </c>
    </row>
    <row r="239" spans="1:117" outlineLevel="1">
      <c r="A239" s="818"/>
      <c r="B239" s="362">
        <f t="shared" si="665"/>
        <v>0</v>
      </c>
      <c r="C239" s="362">
        <f t="shared" si="666"/>
        <v>0</v>
      </c>
      <c r="D239" s="362">
        <f t="shared" si="667"/>
        <v>0</v>
      </c>
      <c r="E239" s="369">
        <f t="shared" ref="E239:J239" si="700">E149+E179+E209</f>
        <v>0</v>
      </c>
      <c r="F239" s="369">
        <f t="shared" si="700"/>
        <v>0</v>
      </c>
      <c r="G239" s="369">
        <f t="shared" si="700"/>
        <v>0</v>
      </c>
      <c r="H239" s="369">
        <f t="shared" si="700"/>
        <v>0</v>
      </c>
      <c r="I239" s="369">
        <f t="shared" si="700"/>
        <v>0</v>
      </c>
      <c r="J239" s="378">
        <f t="shared" si="700"/>
        <v>0</v>
      </c>
      <c r="N239" s="369">
        <f t="shared" ref="N239:BY239" si="701">_xlfn.NUMBERVALUE(N149,",")+_xlfn.NUMBERVALUE(N179,",")+_xlfn.NUMBERVALUE(N209,",")</f>
        <v>0</v>
      </c>
      <c r="O239" s="369">
        <f t="shared" si="701"/>
        <v>0</v>
      </c>
      <c r="P239" s="369">
        <f t="shared" si="701"/>
        <v>0</v>
      </c>
      <c r="Q239" s="369">
        <f t="shared" si="701"/>
        <v>0</v>
      </c>
      <c r="R239" s="369">
        <f t="shared" si="701"/>
        <v>0</v>
      </c>
      <c r="S239" s="369">
        <f t="shared" si="701"/>
        <v>0</v>
      </c>
      <c r="T239" s="369">
        <f t="shared" si="701"/>
        <v>0</v>
      </c>
      <c r="U239" s="369">
        <f t="shared" si="701"/>
        <v>0</v>
      </c>
      <c r="V239" s="369">
        <f t="shared" si="701"/>
        <v>0</v>
      </c>
      <c r="W239" s="369">
        <f t="shared" si="701"/>
        <v>0</v>
      </c>
      <c r="X239" s="369">
        <f t="shared" si="701"/>
        <v>0</v>
      </c>
      <c r="Y239" s="369">
        <f t="shared" si="701"/>
        <v>0</v>
      </c>
      <c r="Z239" s="369">
        <f t="shared" si="701"/>
        <v>0</v>
      </c>
      <c r="AA239" s="369">
        <f t="shared" si="701"/>
        <v>0</v>
      </c>
      <c r="AB239" s="369">
        <f t="shared" si="701"/>
        <v>0</v>
      </c>
      <c r="AC239" s="369">
        <f t="shared" si="701"/>
        <v>0</v>
      </c>
      <c r="AD239" s="369">
        <f t="shared" si="701"/>
        <v>0</v>
      </c>
      <c r="AE239" s="369">
        <f t="shared" si="701"/>
        <v>0</v>
      </c>
      <c r="AF239" s="369">
        <f t="shared" si="701"/>
        <v>0</v>
      </c>
      <c r="AG239" s="369">
        <f t="shared" si="701"/>
        <v>0</v>
      </c>
      <c r="AH239" s="369">
        <f t="shared" si="701"/>
        <v>0</v>
      </c>
      <c r="AI239" s="369">
        <f t="shared" si="701"/>
        <v>0</v>
      </c>
      <c r="AJ239" s="369">
        <f t="shared" si="701"/>
        <v>0</v>
      </c>
      <c r="AK239" s="369">
        <f t="shared" si="701"/>
        <v>0</v>
      </c>
      <c r="AL239" s="369">
        <f t="shared" si="701"/>
        <v>0</v>
      </c>
      <c r="AM239" s="369">
        <f t="shared" si="701"/>
        <v>0</v>
      </c>
      <c r="AN239" s="369">
        <f t="shared" si="701"/>
        <v>0</v>
      </c>
      <c r="AO239" s="369">
        <f t="shared" si="701"/>
        <v>0</v>
      </c>
      <c r="AP239" s="369">
        <f t="shared" si="701"/>
        <v>0</v>
      </c>
      <c r="AQ239" s="369">
        <f t="shared" si="701"/>
        <v>0</v>
      </c>
      <c r="AR239" s="369">
        <f t="shared" si="701"/>
        <v>0</v>
      </c>
      <c r="AS239" s="369">
        <f t="shared" si="701"/>
        <v>0</v>
      </c>
      <c r="AT239" s="369">
        <f t="shared" si="701"/>
        <v>0</v>
      </c>
      <c r="AU239" s="369">
        <f t="shared" si="701"/>
        <v>0</v>
      </c>
      <c r="AV239" s="369">
        <f t="shared" si="701"/>
        <v>0</v>
      </c>
      <c r="AW239" s="369">
        <f t="shared" si="701"/>
        <v>0</v>
      </c>
      <c r="AX239" s="369">
        <f t="shared" si="701"/>
        <v>0</v>
      </c>
      <c r="AY239" s="369">
        <f t="shared" si="701"/>
        <v>0</v>
      </c>
      <c r="AZ239" s="369">
        <f t="shared" si="701"/>
        <v>0</v>
      </c>
      <c r="BA239" s="369">
        <f t="shared" si="701"/>
        <v>0</v>
      </c>
      <c r="BB239" s="369">
        <f t="shared" si="701"/>
        <v>0</v>
      </c>
      <c r="BC239" s="369">
        <f t="shared" si="701"/>
        <v>0</v>
      </c>
      <c r="BD239" s="369">
        <f t="shared" si="701"/>
        <v>0</v>
      </c>
      <c r="BE239" s="369">
        <f t="shared" si="701"/>
        <v>0</v>
      </c>
      <c r="BF239" s="369">
        <f t="shared" si="701"/>
        <v>0</v>
      </c>
      <c r="BG239" s="369">
        <f t="shared" si="701"/>
        <v>0</v>
      </c>
      <c r="BH239" s="369">
        <f t="shared" si="701"/>
        <v>0</v>
      </c>
      <c r="BI239" s="369">
        <f t="shared" si="701"/>
        <v>0</v>
      </c>
      <c r="BJ239" s="369">
        <f t="shared" si="701"/>
        <v>0</v>
      </c>
      <c r="BK239" s="369">
        <f t="shared" si="701"/>
        <v>0</v>
      </c>
      <c r="BL239" s="369">
        <f t="shared" si="701"/>
        <v>0</v>
      </c>
      <c r="BM239" s="369">
        <f t="shared" si="701"/>
        <v>0</v>
      </c>
      <c r="BN239" s="369">
        <f t="shared" si="701"/>
        <v>0</v>
      </c>
      <c r="BO239" s="369">
        <f t="shared" si="701"/>
        <v>0</v>
      </c>
      <c r="BP239" s="369">
        <f t="shared" si="701"/>
        <v>0</v>
      </c>
      <c r="BQ239" s="369">
        <f t="shared" si="701"/>
        <v>0</v>
      </c>
      <c r="BR239" s="369">
        <f t="shared" si="701"/>
        <v>0</v>
      </c>
      <c r="BS239" s="369">
        <f t="shared" si="701"/>
        <v>0</v>
      </c>
      <c r="BT239" s="369">
        <f t="shared" si="701"/>
        <v>0</v>
      </c>
      <c r="BU239" s="369">
        <f t="shared" si="701"/>
        <v>0</v>
      </c>
      <c r="BV239" s="369">
        <f t="shared" si="701"/>
        <v>0</v>
      </c>
      <c r="BW239" s="369">
        <f t="shared" si="701"/>
        <v>0</v>
      </c>
      <c r="BX239" s="369">
        <f t="shared" si="701"/>
        <v>0</v>
      </c>
      <c r="BY239" s="369">
        <f t="shared" si="701"/>
        <v>0</v>
      </c>
      <c r="BZ239" s="369">
        <f t="shared" ref="BZ239:DM239" si="702">_xlfn.NUMBERVALUE(BZ149,",")+_xlfn.NUMBERVALUE(BZ179,",")+_xlfn.NUMBERVALUE(BZ209,",")</f>
        <v>0</v>
      </c>
      <c r="CA239" s="369">
        <f t="shared" si="702"/>
        <v>0</v>
      </c>
      <c r="CB239" s="369">
        <f t="shared" si="702"/>
        <v>0</v>
      </c>
      <c r="CC239" s="369">
        <f t="shared" si="702"/>
        <v>0</v>
      </c>
      <c r="CD239" s="369">
        <f t="shared" si="702"/>
        <v>0</v>
      </c>
      <c r="CE239" s="369">
        <f t="shared" si="702"/>
        <v>0</v>
      </c>
      <c r="CF239" s="369">
        <f t="shared" si="702"/>
        <v>0</v>
      </c>
      <c r="CG239" s="369">
        <f t="shared" si="702"/>
        <v>0</v>
      </c>
      <c r="CH239" s="369">
        <f t="shared" si="702"/>
        <v>0</v>
      </c>
      <c r="CI239" s="369">
        <f t="shared" si="702"/>
        <v>0</v>
      </c>
      <c r="CJ239" s="369">
        <f t="shared" si="702"/>
        <v>0</v>
      </c>
      <c r="CK239" s="369">
        <f t="shared" si="702"/>
        <v>0</v>
      </c>
      <c r="CL239" s="369">
        <f t="shared" si="702"/>
        <v>0</v>
      </c>
      <c r="CM239" s="369">
        <f t="shared" si="702"/>
        <v>0</v>
      </c>
      <c r="CN239" s="369">
        <f t="shared" si="702"/>
        <v>0</v>
      </c>
      <c r="CO239" s="369">
        <f t="shared" si="702"/>
        <v>0</v>
      </c>
      <c r="CP239" s="369">
        <f t="shared" si="702"/>
        <v>0</v>
      </c>
      <c r="CQ239" s="369">
        <f t="shared" si="702"/>
        <v>0</v>
      </c>
      <c r="CR239" s="369">
        <f t="shared" si="702"/>
        <v>0</v>
      </c>
      <c r="CS239" s="369">
        <f t="shared" si="702"/>
        <v>0</v>
      </c>
      <c r="CT239" s="369">
        <f t="shared" si="702"/>
        <v>0</v>
      </c>
      <c r="CU239" s="369">
        <f t="shared" si="702"/>
        <v>0</v>
      </c>
      <c r="CV239" s="369">
        <f t="shared" si="702"/>
        <v>0</v>
      </c>
      <c r="CW239" s="369">
        <f t="shared" si="702"/>
        <v>0</v>
      </c>
      <c r="CX239" s="369">
        <f t="shared" si="702"/>
        <v>0</v>
      </c>
      <c r="CY239" s="369">
        <f t="shared" si="702"/>
        <v>0</v>
      </c>
      <c r="CZ239" s="369">
        <f t="shared" si="702"/>
        <v>0</v>
      </c>
      <c r="DA239" s="369">
        <f t="shared" si="702"/>
        <v>0</v>
      </c>
      <c r="DB239" s="369">
        <f t="shared" si="702"/>
        <v>0</v>
      </c>
      <c r="DC239" s="369">
        <f t="shared" si="702"/>
        <v>0</v>
      </c>
      <c r="DD239" s="369">
        <f t="shared" si="702"/>
        <v>0</v>
      </c>
      <c r="DE239" s="369">
        <f t="shared" si="702"/>
        <v>0</v>
      </c>
      <c r="DF239" s="369">
        <f t="shared" si="702"/>
        <v>0</v>
      </c>
      <c r="DG239" s="369">
        <f t="shared" si="702"/>
        <v>0</v>
      </c>
      <c r="DH239" s="369">
        <f t="shared" si="702"/>
        <v>0</v>
      </c>
      <c r="DI239" s="369">
        <f t="shared" si="702"/>
        <v>0</v>
      </c>
      <c r="DJ239" s="369">
        <f t="shared" si="702"/>
        <v>0</v>
      </c>
      <c r="DK239" s="369">
        <f t="shared" si="702"/>
        <v>0</v>
      </c>
      <c r="DL239" s="369">
        <f t="shared" si="702"/>
        <v>0</v>
      </c>
      <c r="DM239" s="369">
        <f t="shared" si="702"/>
        <v>0</v>
      </c>
    </row>
    <row r="240" spans="1:117" outlineLevel="1">
      <c r="A240" s="818"/>
      <c r="B240" s="362">
        <f t="shared" si="665"/>
        <v>0</v>
      </c>
      <c r="C240" s="362">
        <f t="shared" si="666"/>
        <v>0</v>
      </c>
      <c r="D240" s="362">
        <f t="shared" si="667"/>
        <v>0</v>
      </c>
      <c r="E240" s="369">
        <f t="shared" ref="E240:J240" si="703">E150+E180+E210</f>
        <v>0</v>
      </c>
      <c r="F240" s="369">
        <f t="shared" si="703"/>
        <v>0</v>
      </c>
      <c r="G240" s="369">
        <f t="shared" si="703"/>
        <v>0</v>
      </c>
      <c r="H240" s="369">
        <f t="shared" si="703"/>
        <v>0</v>
      </c>
      <c r="I240" s="369">
        <f t="shared" si="703"/>
        <v>0</v>
      </c>
      <c r="J240" s="378">
        <f t="shared" si="703"/>
        <v>0</v>
      </c>
      <c r="N240" s="369">
        <f t="shared" ref="N240:BY240" si="704">_xlfn.NUMBERVALUE(N150,",")+_xlfn.NUMBERVALUE(N180,",")+_xlfn.NUMBERVALUE(N210,",")</f>
        <v>0</v>
      </c>
      <c r="O240" s="369">
        <f t="shared" si="704"/>
        <v>0</v>
      </c>
      <c r="P240" s="369">
        <f t="shared" si="704"/>
        <v>0</v>
      </c>
      <c r="Q240" s="369">
        <f t="shared" si="704"/>
        <v>0</v>
      </c>
      <c r="R240" s="369">
        <f t="shared" si="704"/>
        <v>0</v>
      </c>
      <c r="S240" s="369">
        <f t="shared" si="704"/>
        <v>0</v>
      </c>
      <c r="T240" s="369">
        <f t="shared" si="704"/>
        <v>0</v>
      </c>
      <c r="U240" s="369">
        <f t="shared" si="704"/>
        <v>0</v>
      </c>
      <c r="V240" s="369">
        <f t="shared" si="704"/>
        <v>0</v>
      </c>
      <c r="W240" s="369">
        <f t="shared" si="704"/>
        <v>0</v>
      </c>
      <c r="X240" s="369">
        <f t="shared" si="704"/>
        <v>0</v>
      </c>
      <c r="Y240" s="369">
        <f t="shared" si="704"/>
        <v>0</v>
      </c>
      <c r="Z240" s="369">
        <f t="shared" si="704"/>
        <v>0</v>
      </c>
      <c r="AA240" s="369">
        <f t="shared" si="704"/>
        <v>0</v>
      </c>
      <c r="AB240" s="369">
        <f t="shared" si="704"/>
        <v>0</v>
      </c>
      <c r="AC240" s="369">
        <f t="shared" si="704"/>
        <v>0</v>
      </c>
      <c r="AD240" s="369">
        <f t="shared" si="704"/>
        <v>0</v>
      </c>
      <c r="AE240" s="369">
        <f t="shared" si="704"/>
        <v>0</v>
      </c>
      <c r="AF240" s="369">
        <f t="shared" si="704"/>
        <v>0</v>
      </c>
      <c r="AG240" s="369">
        <f t="shared" si="704"/>
        <v>0</v>
      </c>
      <c r="AH240" s="369">
        <f t="shared" si="704"/>
        <v>0</v>
      </c>
      <c r="AI240" s="369">
        <f t="shared" si="704"/>
        <v>0</v>
      </c>
      <c r="AJ240" s="369">
        <f t="shared" si="704"/>
        <v>0</v>
      </c>
      <c r="AK240" s="369">
        <f t="shared" si="704"/>
        <v>0</v>
      </c>
      <c r="AL240" s="369">
        <f t="shared" si="704"/>
        <v>0</v>
      </c>
      <c r="AM240" s="369">
        <f t="shared" si="704"/>
        <v>0</v>
      </c>
      <c r="AN240" s="369">
        <f t="shared" si="704"/>
        <v>0</v>
      </c>
      <c r="AO240" s="369">
        <f t="shared" si="704"/>
        <v>0</v>
      </c>
      <c r="AP240" s="369">
        <f t="shared" si="704"/>
        <v>0</v>
      </c>
      <c r="AQ240" s="369">
        <f t="shared" si="704"/>
        <v>0</v>
      </c>
      <c r="AR240" s="369">
        <f t="shared" si="704"/>
        <v>0</v>
      </c>
      <c r="AS240" s="369">
        <f t="shared" si="704"/>
        <v>0</v>
      </c>
      <c r="AT240" s="369">
        <f t="shared" si="704"/>
        <v>0</v>
      </c>
      <c r="AU240" s="369">
        <f t="shared" si="704"/>
        <v>0</v>
      </c>
      <c r="AV240" s="369">
        <f t="shared" si="704"/>
        <v>0</v>
      </c>
      <c r="AW240" s="369">
        <f t="shared" si="704"/>
        <v>0</v>
      </c>
      <c r="AX240" s="369">
        <f t="shared" si="704"/>
        <v>0</v>
      </c>
      <c r="AY240" s="369">
        <f t="shared" si="704"/>
        <v>0</v>
      </c>
      <c r="AZ240" s="369">
        <f t="shared" si="704"/>
        <v>0</v>
      </c>
      <c r="BA240" s="369">
        <f t="shared" si="704"/>
        <v>0</v>
      </c>
      <c r="BB240" s="369">
        <f t="shared" si="704"/>
        <v>0</v>
      </c>
      <c r="BC240" s="369">
        <f t="shared" si="704"/>
        <v>0</v>
      </c>
      <c r="BD240" s="369">
        <f t="shared" si="704"/>
        <v>0</v>
      </c>
      <c r="BE240" s="369">
        <f t="shared" si="704"/>
        <v>0</v>
      </c>
      <c r="BF240" s="369">
        <f t="shared" si="704"/>
        <v>0</v>
      </c>
      <c r="BG240" s="369">
        <f t="shared" si="704"/>
        <v>0</v>
      </c>
      <c r="BH240" s="369">
        <f t="shared" si="704"/>
        <v>0</v>
      </c>
      <c r="BI240" s="369">
        <f t="shared" si="704"/>
        <v>0</v>
      </c>
      <c r="BJ240" s="369">
        <f t="shared" si="704"/>
        <v>0</v>
      </c>
      <c r="BK240" s="369">
        <f t="shared" si="704"/>
        <v>0</v>
      </c>
      <c r="BL240" s="369">
        <f t="shared" si="704"/>
        <v>0</v>
      </c>
      <c r="BM240" s="369">
        <f t="shared" si="704"/>
        <v>0</v>
      </c>
      <c r="BN240" s="369">
        <f t="shared" si="704"/>
        <v>0</v>
      </c>
      <c r="BO240" s="369">
        <f t="shared" si="704"/>
        <v>0</v>
      </c>
      <c r="BP240" s="369">
        <f t="shared" si="704"/>
        <v>0</v>
      </c>
      <c r="BQ240" s="369">
        <f t="shared" si="704"/>
        <v>0</v>
      </c>
      <c r="BR240" s="369">
        <f t="shared" si="704"/>
        <v>0</v>
      </c>
      <c r="BS240" s="369">
        <f t="shared" si="704"/>
        <v>0</v>
      </c>
      <c r="BT240" s="369">
        <f t="shared" si="704"/>
        <v>0</v>
      </c>
      <c r="BU240" s="369">
        <f t="shared" si="704"/>
        <v>0</v>
      </c>
      <c r="BV240" s="369">
        <f t="shared" si="704"/>
        <v>0</v>
      </c>
      <c r="BW240" s="369">
        <f t="shared" si="704"/>
        <v>0</v>
      </c>
      <c r="BX240" s="369">
        <f t="shared" si="704"/>
        <v>0</v>
      </c>
      <c r="BY240" s="369">
        <f t="shared" si="704"/>
        <v>0</v>
      </c>
      <c r="BZ240" s="369">
        <f t="shared" ref="BZ240:DM240" si="705">_xlfn.NUMBERVALUE(BZ150,",")+_xlfn.NUMBERVALUE(BZ180,",")+_xlfn.NUMBERVALUE(BZ210,",")</f>
        <v>0</v>
      </c>
      <c r="CA240" s="369">
        <f t="shared" si="705"/>
        <v>0</v>
      </c>
      <c r="CB240" s="369">
        <f t="shared" si="705"/>
        <v>0</v>
      </c>
      <c r="CC240" s="369">
        <f t="shared" si="705"/>
        <v>0</v>
      </c>
      <c r="CD240" s="369">
        <f t="shared" si="705"/>
        <v>0</v>
      </c>
      <c r="CE240" s="369">
        <f t="shared" si="705"/>
        <v>0</v>
      </c>
      <c r="CF240" s="369">
        <f t="shared" si="705"/>
        <v>0</v>
      </c>
      <c r="CG240" s="369">
        <f t="shared" si="705"/>
        <v>0</v>
      </c>
      <c r="CH240" s="369">
        <f t="shared" si="705"/>
        <v>0</v>
      </c>
      <c r="CI240" s="369">
        <f t="shared" si="705"/>
        <v>0</v>
      </c>
      <c r="CJ240" s="369">
        <f t="shared" si="705"/>
        <v>0</v>
      </c>
      <c r="CK240" s="369">
        <f t="shared" si="705"/>
        <v>0</v>
      </c>
      <c r="CL240" s="369">
        <f t="shared" si="705"/>
        <v>0</v>
      </c>
      <c r="CM240" s="369">
        <f t="shared" si="705"/>
        <v>0</v>
      </c>
      <c r="CN240" s="369">
        <f t="shared" si="705"/>
        <v>0</v>
      </c>
      <c r="CO240" s="369">
        <f t="shared" si="705"/>
        <v>0</v>
      </c>
      <c r="CP240" s="369">
        <f t="shared" si="705"/>
        <v>0</v>
      </c>
      <c r="CQ240" s="369">
        <f t="shared" si="705"/>
        <v>0</v>
      </c>
      <c r="CR240" s="369">
        <f t="shared" si="705"/>
        <v>0</v>
      </c>
      <c r="CS240" s="369">
        <f t="shared" si="705"/>
        <v>0</v>
      </c>
      <c r="CT240" s="369">
        <f t="shared" si="705"/>
        <v>0</v>
      </c>
      <c r="CU240" s="369">
        <f t="shared" si="705"/>
        <v>0</v>
      </c>
      <c r="CV240" s="369">
        <f t="shared" si="705"/>
        <v>0</v>
      </c>
      <c r="CW240" s="369">
        <f t="shared" si="705"/>
        <v>0</v>
      </c>
      <c r="CX240" s="369">
        <f t="shared" si="705"/>
        <v>0</v>
      </c>
      <c r="CY240" s="369">
        <f t="shared" si="705"/>
        <v>0</v>
      </c>
      <c r="CZ240" s="369">
        <f t="shared" si="705"/>
        <v>0</v>
      </c>
      <c r="DA240" s="369">
        <f t="shared" si="705"/>
        <v>0</v>
      </c>
      <c r="DB240" s="369">
        <f t="shared" si="705"/>
        <v>0</v>
      </c>
      <c r="DC240" s="369">
        <f t="shared" si="705"/>
        <v>0</v>
      </c>
      <c r="DD240" s="369">
        <f t="shared" si="705"/>
        <v>0</v>
      </c>
      <c r="DE240" s="369">
        <f t="shared" si="705"/>
        <v>0</v>
      </c>
      <c r="DF240" s="369">
        <f t="shared" si="705"/>
        <v>0</v>
      </c>
      <c r="DG240" s="369">
        <f t="shared" si="705"/>
        <v>0</v>
      </c>
      <c r="DH240" s="369">
        <f t="shared" si="705"/>
        <v>0</v>
      </c>
      <c r="DI240" s="369">
        <f t="shared" si="705"/>
        <v>0</v>
      </c>
      <c r="DJ240" s="369">
        <f t="shared" si="705"/>
        <v>0</v>
      </c>
      <c r="DK240" s="369">
        <f t="shared" si="705"/>
        <v>0</v>
      </c>
      <c r="DL240" s="369">
        <f t="shared" si="705"/>
        <v>0</v>
      </c>
      <c r="DM240" s="369">
        <f t="shared" si="705"/>
        <v>0</v>
      </c>
    </row>
    <row r="241" spans="1:117" outlineLevel="1">
      <c r="A241" s="818"/>
      <c r="B241" s="362">
        <f t="shared" si="665"/>
        <v>0</v>
      </c>
      <c r="C241" s="362">
        <f t="shared" si="666"/>
        <v>0</v>
      </c>
      <c r="D241" s="362">
        <f t="shared" si="667"/>
        <v>0</v>
      </c>
      <c r="E241" s="369">
        <f t="shared" ref="E241:J241" si="706">E151+E181+E211</f>
        <v>0</v>
      </c>
      <c r="F241" s="369">
        <f t="shared" si="706"/>
        <v>0</v>
      </c>
      <c r="G241" s="369">
        <f t="shared" si="706"/>
        <v>0</v>
      </c>
      <c r="H241" s="369">
        <f t="shared" si="706"/>
        <v>0</v>
      </c>
      <c r="I241" s="369">
        <f t="shared" si="706"/>
        <v>0</v>
      </c>
      <c r="J241" s="378">
        <f t="shared" si="706"/>
        <v>0</v>
      </c>
      <c r="N241" s="369">
        <f t="shared" ref="N241:BY241" si="707">_xlfn.NUMBERVALUE(N151,",")+_xlfn.NUMBERVALUE(N181,",")+_xlfn.NUMBERVALUE(N211,",")</f>
        <v>0</v>
      </c>
      <c r="O241" s="369">
        <f t="shared" si="707"/>
        <v>0</v>
      </c>
      <c r="P241" s="369">
        <f t="shared" si="707"/>
        <v>0</v>
      </c>
      <c r="Q241" s="369">
        <f t="shared" si="707"/>
        <v>0</v>
      </c>
      <c r="R241" s="369">
        <f t="shared" si="707"/>
        <v>0</v>
      </c>
      <c r="S241" s="369">
        <f t="shared" si="707"/>
        <v>0</v>
      </c>
      <c r="T241" s="369">
        <f t="shared" si="707"/>
        <v>0</v>
      </c>
      <c r="U241" s="369">
        <f t="shared" si="707"/>
        <v>0</v>
      </c>
      <c r="V241" s="369">
        <f t="shared" si="707"/>
        <v>0</v>
      </c>
      <c r="W241" s="369">
        <f t="shared" si="707"/>
        <v>0</v>
      </c>
      <c r="X241" s="369">
        <f t="shared" si="707"/>
        <v>0</v>
      </c>
      <c r="Y241" s="369">
        <f t="shared" si="707"/>
        <v>0</v>
      </c>
      <c r="Z241" s="369">
        <f t="shared" si="707"/>
        <v>0</v>
      </c>
      <c r="AA241" s="369">
        <f t="shared" si="707"/>
        <v>0</v>
      </c>
      <c r="AB241" s="369">
        <f t="shared" si="707"/>
        <v>0</v>
      </c>
      <c r="AC241" s="369">
        <f t="shared" si="707"/>
        <v>0</v>
      </c>
      <c r="AD241" s="369">
        <f t="shared" si="707"/>
        <v>0</v>
      </c>
      <c r="AE241" s="369">
        <f t="shared" si="707"/>
        <v>0</v>
      </c>
      <c r="AF241" s="369">
        <f t="shared" si="707"/>
        <v>0</v>
      </c>
      <c r="AG241" s="369">
        <f t="shared" si="707"/>
        <v>0</v>
      </c>
      <c r="AH241" s="369">
        <f t="shared" si="707"/>
        <v>0</v>
      </c>
      <c r="AI241" s="369">
        <f t="shared" si="707"/>
        <v>0</v>
      </c>
      <c r="AJ241" s="369">
        <f t="shared" si="707"/>
        <v>0</v>
      </c>
      <c r="AK241" s="369">
        <f t="shared" si="707"/>
        <v>0</v>
      </c>
      <c r="AL241" s="369">
        <f t="shared" si="707"/>
        <v>0</v>
      </c>
      <c r="AM241" s="369">
        <f t="shared" si="707"/>
        <v>0</v>
      </c>
      <c r="AN241" s="369">
        <f t="shared" si="707"/>
        <v>0</v>
      </c>
      <c r="AO241" s="369">
        <f t="shared" si="707"/>
        <v>0</v>
      </c>
      <c r="AP241" s="369">
        <f t="shared" si="707"/>
        <v>0</v>
      </c>
      <c r="AQ241" s="369">
        <f t="shared" si="707"/>
        <v>0</v>
      </c>
      <c r="AR241" s="369">
        <f t="shared" si="707"/>
        <v>0</v>
      </c>
      <c r="AS241" s="369">
        <f t="shared" si="707"/>
        <v>0</v>
      </c>
      <c r="AT241" s="369">
        <f t="shared" si="707"/>
        <v>0</v>
      </c>
      <c r="AU241" s="369">
        <f t="shared" si="707"/>
        <v>0</v>
      </c>
      <c r="AV241" s="369">
        <f t="shared" si="707"/>
        <v>0</v>
      </c>
      <c r="AW241" s="369">
        <f t="shared" si="707"/>
        <v>0</v>
      </c>
      <c r="AX241" s="369">
        <f t="shared" si="707"/>
        <v>0</v>
      </c>
      <c r="AY241" s="369">
        <f t="shared" si="707"/>
        <v>0</v>
      </c>
      <c r="AZ241" s="369">
        <f t="shared" si="707"/>
        <v>0</v>
      </c>
      <c r="BA241" s="369">
        <f t="shared" si="707"/>
        <v>0</v>
      </c>
      <c r="BB241" s="369">
        <f t="shared" si="707"/>
        <v>0</v>
      </c>
      <c r="BC241" s="369">
        <f t="shared" si="707"/>
        <v>0</v>
      </c>
      <c r="BD241" s="369">
        <f t="shared" si="707"/>
        <v>0</v>
      </c>
      <c r="BE241" s="369">
        <f t="shared" si="707"/>
        <v>0</v>
      </c>
      <c r="BF241" s="369">
        <f t="shared" si="707"/>
        <v>0</v>
      </c>
      <c r="BG241" s="369">
        <f t="shared" si="707"/>
        <v>0</v>
      </c>
      <c r="BH241" s="369">
        <f t="shared" si="707"/>
        <v>0</v>
      </c>
      <c r="BI241" s="369">
        <f t="shared" si="707"/>
        <v>0</v>
      </c>
      <c r="BJ241" s="369">
        <f t="shared" si="707"/>
        <v>0</v>
      </c>
      <c r="BK241" s="369">
        <f t="shared" si="707"/>
        <v>0</v>
      </c>
      <c r="BL241" s="369">
        <f t="shared" si="707"/>
        <v>0</v>
      </c>
      <c r="BM241" s="369">
        <f t="shared" si="707"/>
        <v>0</v>
      </c>
      <c r="BN241" s="369">
        <f t="shared" si="707"/>
        <v>0</v>
      </c>
      <c r="BO241" s="369">
        <f t="shared" si="707"/>
        <v>0</v>
      </c>
      <c r="BP241" s="369">
        <f t="shared" si="707"/>
        <v>0</v>
      </c>
      <c r="BQ241" s="369">
        <f t="shared" si="707"/>
        <v>0</v>
      </c>
      <c r="BR241" s="369">
        <f t="shared" si="707"/>
        <v>0</v>
      </c>
      <c r="BS241" s="369">
        <f t="shared" si="707"/>
        <v>0</v>
      </c>
      <c r="BT241" s="369">
        <f t="shared" si="707"/>
        <v>0</v>
      </c>
      <c r="BU241" s="369">
        <f t="shared" si="707"/>
        <v>0</v>
      </c>
      <c r="BV241" s="369">
        <f t="shared" si="707"/>
        <v>0</v>
      </c>
      <c r="BW241" s="369">
        <f t="shared" si="707"/>
        <v>0</v>
      </c>
      <c r="BX241" s="369">
        <f t="shared" si="707"/>
        <v>0</v>
      </c>
      <c r="BY241" s="369">
        <f t="shared" si="707"/>
        <v>0</v>
      </c>
      <c r="BZ241" s="369">
        <f t="shared" ref="BZ241:DM241" si="708">_xlfn.NUMBERVALUE(BZ151,",")+_xlfn.NUMBERVALUE(BZ181,",")+_xlfn.NUMBERVALUE(BZ211,",")</f>
        <v>0</v>
      </c>
      <c r="CA241" s="369">
        <f t="shared" si="708"/>
        <v>0</v>
      </c>
      <c r="CB241" s="369">
        <f t="shared" si="708"/>
        <v>0</v>
      </c>
      <c r="CC241" s="369">
        <f t="shared" si="708"/>
        <v>0</v>
      </c>
      <c r="CD241" s="369">
        <f t="shared" si="708"/>
        <v>0</v>
      </c>
      <c r="CE241" s="369">
        <f t="shared" si="708"/>
        <v>0</v>
      </c>
      <c r="CF241" s="369">
        <f t="shared" si="708"/>
        <v>0</v>
      </c>
      <c r="CG241" s="369">
        <f t="shared" si="708"/>
        <v>0</v>
      </c>
      <c r="CH241" s="369">
        <f t="shared" si="708"/>
        <v>0</v>
      </c>
      <c r="CI241" s="369">
        <f t="shared" si="708"/>
        <v>0</v>
      </c>
      <c r="CJ241" s="369">
        <f t="shared" si="708"/>
        <v>0</v>
      </c>
      <c r="CK241" s="369">
        <f t="shared" si="708"/>
        <v>0</v>
      </c>
      <c r="CL241" s="369">
        <f t="shared" si="708"/>
        <v>0</v>
      </c>
      <c r="CM241" s="369">
        <f t="shared" si="708"/>
        <v>0</v>
      </c>
      <c r="CN241" s="369">
        <f t="shared" si="708"/>
        <v>0</v>
      </c>
      <c r="CO241" s="369">
        <f t="shared" si="708"/>
        <v>0</v>
      </c>
      <c r="CP241" s="369">
        <f t="shared" si="708"/>
        <v>0</v>
      </c>
      <c r="CQ241" s="369">
        <f t="shared" si="708"/>
        <v>0</v>
      </c>
      <c r="CR241" s="369">
        <f t="shared" si="708"/>
        <v>0</v>
      </c>
      <c r="CS241" s="369">
        <f t="shared" si="708"/>
        <v>0</v>
      </c>
      <c r="CT241" s="369">
        <f t="shared" si="708"/>
        <v>0</v>
      </c>
      <c r="CU241" s="369">
        <f t="shared" si="708"/>
        <v>0</v>
      </c>
      <c r="CV241" s="369">
        <f t="shared" si="708"/>
        <v>0</v>
      </c>
      <c r="CW241" s="369">
        <f t="shared" si="708"/>
        <v>0</v>
      </c>
      <c r="CX241" s="369">
        <f t="shared" si="708"/>
        <v>0</v>
      </c>
      <c r="CY241" s="369">
        <f t="shared" si="708"/>
        <v>0</v>
      </c>
      <c r="CZ241" s="369">
        <f t="shared" si="708"/>
        <v>0</v>
      </c>
      <c r="DA241" s="369">
        <f t="shared" si="708"/>
        <v>0</v>
      </c>
      <c r="DB241" s="369">
        <f t="shared" si="708"/>
        <v>0</v>
      </c>
      <c r="DC241" s="369">
        <f t="shared" si="708"/>
        <v>0</v>
      </c>
      <c r="DD241" s="369">
        <f t="shared" si="708"/>
        <v>0</v>
      </c>
      <c r="DE241" s="369">
        <f t="shared" si="708"/>
        <v>0</v>
      </c>
      <c r="DF241" s="369">
        <f t="shared" si="708"/>
        <v>0</v>
      </c>
      <c r="DG241" s="369">
        <f t="shared" si="708"/>
        <v>0</v>
      </c>
      <c r="DH241" s="369">
        <f t="shared" si="708"/>
        <v>0</v>
      </c>
      <c r="DI241" s="369">
        <f t="shared" si="708"/>
        <v>0</v>
      </c>
      <c r="DJ241" s="369">
        <f t="shared" si="708"/>
        <v>0</v>
      </c>
      <c r="DK241" s="369">
        <f t="shared" si="708"/>
        <v>0</v>
      </c>
      <c r="DL241" s="369">
        <f t="shared" si="708"/>
        <v>0</v>
      </c>
      <c r="DM241" s="369">
        <f t="shared" si="708"/>
        <v>0</v>
      </c>
    </row>
    <row r="242" spans="1:117" outlineLevel="1">
      <c r="A242" s="819"/>
      <c r="B242" s="362">
        <f t="shared" si="665"/>
        <v>0</v>
      </c>
      <c r="C242" s="362">
        <f t="shared" si="666"/>
        <v>0</v>
      </c>
      <c r="D242" s="362">
        <f t="shared" si="667"/>
        <v>0</v>
      </c>
      <c r="E242" s="369">
        <f t="shared" ref="E242:J242" si="709">E152+E182+E212</f>
        <v>0</v>
      </c>
      <c r="F242" s="369">
        <f t="shared" si="709"/>
        <v>0</v>
      </c>
      <c r="G242" s="369">
        <f t="shared" si="709"/>
        <v>0</v>
      </c>
      <c r="H242" s="369">
        <f t="shared" si="709"/>
        <v>0</v>
      </c>
      <c r="I242" s="369">
        <f t="shared" si="709"/>
        <v>0</v>
      </c>
      <c r="J242" s="378">
        <f t="shared" si="709"/>
        <v>0</v>
      </c>
      <c r="N242" s="369">
        <f t="shared" ref="N242:BY242" si="710">_xlfn.NUMBERVALUE(N152,",")+_xlfn.NUMBERVALUE(N182,",")+_xlfn.NUMBERVALUE(N212,",")</f>
        <v>0</v>
      </c>
      <c r="O242" s="369">
        <f t="shared" si="710"/>
        <v>0</v>
      </c>
      <c r="P242" s="369">
        <f t="shared" si="710"/>
        <v>0</v>
      </c>
      <c r="Q242" s="369">
        <f t="shared" si="710"/>
        <v>0</v>
      </c>
      <c r="R242" s="369">
        <f t="shared" si="710"/>
        <v>0</v>
      </c>
      <c r="S242" s="369">
        <f t="shared" si="710"/>
        <v>0</v>
      </c>
      <c r="T242" s="369">
        <f t="shared" si="710"/>
        <v>0</v>
      </c>
      <c r="U242" s="369">
        <f t="shared" si="710"/>
        <v>0</v>
      </c>
      <c r="V242" s="369">
        <f t="shared" si="710"/>
        <v>0</v>
      </c>
      <c r="W242" s="369">
        <f t="shared" si="710"/>
        <v>0</v>
      </c>
      <c r="X242" s="369">
        <f t="shared" si="710"/>
        <v>0</v>
      </c>
      <c r="Y242" s="369">
        <f t="shared" si="710"/>
        <v>0</v>
      </c>
      <c r="Z242" s="369">
        <f t="shared" si="710"/>
        <v>0</v>
      </c>
      <c r="AA242" s="369">
        <f t="shared" si="710"/>
        <v>0</v>
      </c>
      <c r="AB242" s="369">
        <f t="shared" si="710"/>
        <v>0</v>
      </c>
      <c r="AC242" s="369">
        <f t="shared" si="710"/>
        <v>0</v>
      </c>
      <c r="AD242" s="369">
        <f t="shared" si="710"/>
        <v>0</v>
      </c>
      <c r="AE242" s="369">
        <f t="shared" si="710"/>
        <v>0</v>
      </c>
      <c r="AF242" s="369">
        <f t="shared" si="710"/>
        <v>0</v>
      </c>
      <c r="AG242" s="369">
        <f t="shared" si="710"/>
        <v>0</v>
      </c>
      <c r="AH242" s="369">
        <f t="shared" si="710"/>
        <v>0</v>
      </c>
      <c r="AI242" s="369">
        <f t="shared" si="710"/>
        <v>0</v>
      </c>
      <c r="AJ242" s="369">
        <f t="shared" si="710"/>
        <v>0</v>
      </c>
      <c r="AK242" s="369">
        <f t="shared" si="710"/>
        <v>0</v>
      </c>
      <c r="AL242" s="369">
        <f t="shared" si="710"/>
        <v>0</v>
      </c>
      <c r="AM242" s="369">
        <f t="shared" si="710"/>
        <v>0</v>
      </c>
      <c r="AN242" s="369">
        <f t="shared" si="710"/>
        <v>0</v>
      </c>
      <c r="AO242" s="369">
        <f t="shared" si="710"/>
        <v>0</v>
      </c>
      <c r="AP242" s="369">
        <f t="shared" si="710"/>
        <v>0</v>
      </c>
      <c r="AQ242" s="369">
        <f t="shared" si="710"/>
        <v>0</v>
      </c>
      <c r="AR242" s="369">
        <f t="shared" si="710"/>
        <v>0</v>
      </c>
      <c r="AS242" s="369">
        <f t="shared" si="710"/>
        <v>0</v>
      </c>
      <c r="AT242" s="369">
        <f t="shared" si="710"/>
        <v>0</v>
      </c>
      <c r="AU242" s="369">
        <f t="shared" si="710"/>
        <v>0</v>
      </c>
      <c r="AV242" s="369">
        <f t="shared" si="710"/>
        <v>0</v>
      </c>
      <c r="AW242" s="369">
        <f t="shared" si="710"/>
        <v>0</v>
      </c>
      <c r="AX242" s="369">
        <f t="shared" si="710"/>
        <v>0</v>
      </c>
      <c r="AY242" s="369">
        <f t="shared" si="710"/>
        <v>0</v>
      </c>
      <c r="AZ242" s="369">
        <f t="shared" si="710"/>
        <v>0</v>
      </c>
      <c r="BA242" s="369">
        <f t="shared" si="710"/>
        <v>0</v>
      </c>
      <c r="BB242" s="369">
        <f t="shared" si="710"/>
        <v>0</v>
      </c>
      <c r="BC242" s="369">
        <f t="shared" si="710"/>
        <v>0</v>
      </c>
      <c r="BD242" s="369">
        <f t="shared" si="710"/>
        <v>0</v>
      </c>
      <c r="BE242" s="369">
        <f t="shared" si="710"/>
        <v>0</v>
      </c>
      <c r="BF242" s="369">
        <f t="shared" si="710"/>
        <v>0</v>
      </c>
      <c r="BG242" s="369">
        <f t="shared" si="710"/>
        <v>0</v>
      </c>
      <c r="BH242" s="369">
        <f t="shared" si="710"/>
        <v>0</v>
      </c>
      <c r="BI242" s="369">
        <f t="shared" si="710"/>
        <v>0</v>
      </c>
      <c r="BJ242" s="369">
        <f t="shared" si="710"/>
        <v>0</v>
      </c>
      <c r="BK242" s="369">
        <f t="shared" si="710"/>
        <v>0</v>
      </c>
      <c r="BL242" s="369">
        <f t="shared" si="710"/>
        <v>0</v>
      </c>
      <c r="BM242" s="369">
        <f t="shared" si="710"/>
        <v>0</v>
      </c>
      <c r="BN242" s="369">
        <f t="shared" si="710"/>
        <v>0</v>
      </c>
      <c r="BO242" s="369">
        <f t="shared" si="710"/>
        <v>0</v>
      </c>
      <c r="BP242" s="369">
        <f t="shared" si="710"/>
        <v>0</v>
      </c>
      <c r="BQ242" s="369">
        <f t="shared" si="710"/>
        <v>0</v>
      </c>
      <c r="BR242" s="369">
        <f t="shared" si="710"/>
        <v>0</v>
      </c>
      <c r="BS242" s="369">
        <f t="shared" si="710"/>
        <v>0</v>
      </c>
      <c r="BT242" s="369">
        <f t="shared" si="710"/>
        <v>0</v>
      </c>
      <c r="BU242" s="369">
        <f t="shared" si="710"/>
        <v>0</v>
      </c>
      <c r="BV242" s="369">
        <f t="shared" si="710"/>
        <v>0</v>
      </c>
      <c r="BW242" s="369">
        <f t="shared" si="710"/>
        <v>0</v>
      </c>
      <c r="BX242" s="369">
        <f t="shared" si="710"/>
        <v>0</v>
      </c>
      <c r="BY242" s="369">
        <f t="shared" si="710"/>
        <v>0</v>
      </c>
      <c r="BZ242" s="369">
        <f t="shared" ref="BZ242:DM242" si="711">_xlfn.NUMBERVALUE(BZ152,",")+_xlfn.NUMBERVALUE(BZ182,",")+_xlfn.NUMBERVALUE(BZ212,",")</f>
        <v>0</v>
      </c>
      <c r="CA242" s="369">
        <f t="shared" si="711"/>
        <v>0</v>
      </c>
      <c r="CB242" s="369">
        <f t="shared" si="711"/>
        <v>0</v>
      </c>
      <c r="CC242" s="369">
        <f t="shared" si="711"/>
        <v>0</v>
      </c>
      <c r="CD242" s="369">
        <f t="shared" si="711"/>
        <v>0</v>
      </c>
      <c r="CE242" s="369">
        <f t="shared" si="711"/>
        <v>0</v>
      </c>
      <c r="CF242" s="369">
        <f t="shared" si="711"/>
        <v>0</v>
      </c>
      <c r="CG242" s="369">
        <f t="shared" si="711"/>
        <v>0</v>
      </c>
      <c r="CH242" s="369">
        <f t="shared" si="711"/>
        <v>0</v>
      </c>
      <c r="CI242" s="369">
        <f t="shared" si="711"/>
        <v>0</v>
      </c>
      <c r="CJ242" s="369">
        <f t="shared" si="711"/>
        <v>0</v>
      </c>
      <c r="CK242" s="369">
        <f t="shared" si="711"/>
        <v>0</v>
      </c>
      <c r="CL242" s="369">
        <f t="shared" si="711"/>
        <v>0</v>
      </c>
      <c r="CM242" s="369">
        <f t="shared" si="711"/>
        <v>0</v>
      </c>
      <c r="CN242" s="369">
        <f t="shared" si="711"/>
        <v>0</v>
      </c>
      <c r="CO242" s="369">
        <f t="shared" si="711"/>
        <v>0</v>
      </c>
      <c r="CP242" s="369">
        <f t="shared" si="711"/>
        <v>0</v>
      </c>
      <c r="CQ242" s="369">
        <f t="shared" si="711"/>
        <v>0</v>
      </c>
      <c r="CR242" s="369">
        <f t="shared" si="711"/>
        <v>0</v>
      </c>
      <c r="CS242" s="369">
        <f t="shared" si="711"/>
        <v>0</v>
      </c>
      <c r="CT242" s="369">
        <f t="shared" si="711"/>
        <v>0</v>
      </c>
      <c r="CU242" s="369">
        <f t="shared" si="711"/>
        <v>0</v>
      </c>
      <c r="CV242" s="369">
        <f t="shared" si="711"/>
        <v>0</v>
      </c>
      <c r="CW242" s="369">
        <f t="shared" si="711"/>
        <v>0</v>
      </c>
      <c r="CX242" s="369">
        <f t="shared" si="711"/>
        <v>0</v>
      </c>
      <c r="CY242" s="369">
        <f t="shared" si="711"/>
        <v>0</v>
      </c>
      <c r="CZ242" s="369">
        <f t="shared" si="711"/>
        <v>0</v>
      </c>
      <c r="DA242" s="369">
        <f t="shared" si="711"/>
        <v>0</v>
      </c>
      <c r="DB242" s="369">
        <f t="shared" si="711"/>
        <v>0</v>
      </c>
      <c r="DC242" s="369">
        <f t="shared" si="711"/>
        <v>0</v>
      </c>
      <c r="DD242" s="369">
        <f t="shared" si="711"/>
        <v>0</v>
      </c>
      <c r="DE242" s="369">
        <f t="shared" si="711"/>
        <v>0</v>
      </c>
      <c r="DF242" s="369">
        <f t="shared" si="711"/>
        <v>0</v>
      </c>
      <c r="DG242" s="369">
        <f t="shared" si="711"/>
        <v>0</v>
      </c>
      <c r="DH242" s="369">
        <f t="shared" si="711"/>
        <v>0</v>
      </c>
      <c r="DI242" s="369">
        <f t="shared" si="711"/>
        <v>0</v>
      </c>
      <c r="DJ242" s="369">
        <f t="shared" si="711"/>
        <v>0</v>
      </c>
      <c r="DK242" s="369">
        <f t="shared" si="711"/>
        <v>0</v>
      </c>
      <c r="DL242" s="369">
        <f t="shared" si="711"/>
        <v>0</v>
      </c>
      <c r="DM242" s="369">
        <f t="shared" si="711"/>
        <v>0</v>
      </c>
    </row>
    <row r="243" spans="1:117" s="364" customFormat="1">
      <c r="A243" s="381" t="s">
        <v>203</v>
      </c>
      <c r="E243" s="535">
        <f>SUBTOTAL(9,E214:E242)</f>
        <v>233</v>
      </c>
      <c r="F243" s="535">
        <f t="shared" ref="F243:J243" si="712">SUBTOTAL(9,F214:F242)</f>
        <v>149</v>
      </c>
      <c r="G243" s="535">
        <f t="shared" si="712"/>
        <v>84</v>
      </c>
      <c r="H243" s="535">
        <f t="shared" si="712"/>
        <v>8.7647058823529402</v>
      </c>
      <c r="I243" s="535">
        <f t="shared" si="712"/>
        <v>5.25</v>
      </c>
      <c r="J243" s="535">
        <f t="shared" si="712"/>
        <v>-3.514705882352942</v>
      </c>
      <c r="K243" s="394"/>
      <c r="L243" s="394"/>
      <c r="M243" s="400"/>
      <c r="N243" s="364">
        <f>IF(SUBTOTAL(9,N214:N242)=0,"",(SUBTOTAL(9,N214:N242)))</f>
        <v>136</v>
      </c>
      <c r="O243" s="364">
        <f t="shared" ref="O243:BZ243" si="713">IF(SUBTOTAL(9,O214:O242)=0,"",(SUBTOTAL(9,O214:O242)))</f>
        <v>3</v>
      </c>
      <c r="P243" s="364" t="str">
        <f t="shared" si="713"/>
        <v/>
      </c>
      <c r="Q243" s="364" t="str">
        <f t="shared" si="713"/>
        <v/>
      </c>
      <c r="R243" s="364" t="str">
        <f t="shared" si="713"/>
        <v/>
      </c>
      <c r="S243" s="364">
        <f t="shared" si="713"/>
        <v>2</v>
      </c>
      <c r="T243" s="364">
        <f t="shared" si="713"/>
        <v>1</v>
      </c>
      <c r="U243" s="364" t="str">
        <f t="shared" si="713"/>
        <v/>
      </c>
      <c r="V243" s="364">
        <f t="shared" si="713"/>
        <v>2</v>
      </c>
      <c r="W243" s="364" t="str">
        <f t="shared" si="713"/>
        <v/>
      </c>
      <c r="X243" s="364" t="str">
        <f t="shared" si="713"/>
        <v/>
      </c>
      <c r="Y243" s="364" t="str">
        <f t="shared" si="713"/>
        <v/>
      </c>
      <c r="Z243" s="364" t="str">
        <f t="shared" si="713"/>
        <v/>
      </c>
      <c r="AA243" s="364">
        <f t="shared" si="713"/>
        <v>-1</v>
      </c>
      <c r="AB243" s="364" t="str">
        <f t="shared" si="713"/>
        <v/>
      </c>
      <c r="AC243" s="364">
        <f t="shared" si="713"/>
        <v>1</v>
      </c>
      <c r="AD243" s="364" t="str">
        <f t="shared" si="713"/>
        <v/>
      </c>
      <c r="AE243" s="364" t="str">
        <f t="shared" si="713"/>
        <v/>
      </c>
      <c r="AF243" s="364" t="str">
        <f t="shared" si="713"/>
        <v/>
      </c>
      <c r="AG243" s="364" t="str">
        <f t="shared" si="713"/>
        <v/>
      </c>
      <c r="AH243" s="364">
        <f t="shared" si="713"/>
        <v>5</v>
      </c>
      <c r="AI243" s="364" t="str">
        <f t="shared" si="713"/>
        <v/>
      </c>
      <c r="AJ243" s="364" t="str">
        <f t="shared" si="713"/>
        <v/>
      </c>
      <c r="AK243" s="364">
        <f t="shared" si="713"/>
        <v>232352941093846</v>
      </c>
      <c r="AL243" s="364" t="str">
        <f t="shared" si="713"/>
        <v/>
      </c>
      <c r="AM243" s="364" t="str">
        <f t="shared" si="713"/>
        <v/>
      </c>
      <c r="AN243" s="364">
        <f t="shared" si="713"/>
        <v>13875</v>
      </c>
      <c r="AO243" s="364" t="str">
        <f t="shared" si="713"/>
        <v/>
      </c>
      <c r="AP243" s="364">
        <f t="shared" si="713"/>
        <v>13875</v>
      </c>
      <c r="AQ243" s="364">
        <f t="shared" si="713"/>
        <v>13875</v>
      </c>
      <c r="AR243" s="364">
        <f t="shared" si="713"/>
        <v>13875</v>
      </c>
      <c r="AS243" s="364" t="str">
        <f t="shared" si="713"/>
        <v/>
      </c>
      <c r="AT243" s="364" t="str">
        <f t="shared" si="713"/>
        <v/>
      </c>
      <c r="AU243" s="364">
        <f t="shared" si="713"/>
        <v>13875</v>
      </c>
      <c r="AV243" s="364">
        <f t="shared" si="713"/>
        <v>13875</v>
      </c>
      <c r="AW243" s="364">
        <f t="shared" si="713"/>
        <v>13875</v>
      </c>
      <c r="AX243" s="364">
        <f t="shared" si="713"/>
        <v>13875</v>
      </c>
      <c r="AY243" s="364">
        <f t="shared" si="713"/>
        <v>13875</v>
      </c>
      <c r="AZ243" s="364" t="str">
        <f t="shared" si="713"/>
        <v/>
      </c>
      <c r="BA243" s="364" t="str">
        <f t="shared" si="713"/>
        <v/>
      </c>
      <c r="BB243" s="364">
        <f t="shared" si="713"/>
        <v>13875</v>
      </c>
      <c r="BC243" s="364">
        <f t="shared" si="713"/>
        <v>13875</v>
      </c>
      <c r="BD243" s="364">
        <f t="shared" si="713"/>
        <v>13875</v>
      </c>
      <c r="BE243" s="364">
        <f t="shared" si="713"/>
        <v>13875</v>
      </c>
      <c r="BF243" s="364">
        <f t="shared" si="713"/>
        <v>13875</v>
      </c>
      <c r="BG243" s="364" t="str">
        <f t="shared" si="713"/>
        <v/>
      </c>
      <c r="BH243" s="364" t="str">
        <f t="shared" si="713"/>
        <v/>
      </c>
      <c r="BI243" s="364">
        <f t="shared" si="713"/>
        <v>23250</v>
      </c>
      <c r="BJ243" s="364">
        <f t="shared" si="713"/>
        <v>23250</v>
      </c>
      <c r="BK243" s="364">
        <f t="shared" si="713"/>
        <v>23250</v>
      </c>
      <c r="BL243" s="364">
        <f t="shared" si="713"/>
        <v>23250</v>
      </c>
      <c r="BM243" s="364">
        <f t="shared" si="713"/>
        <v>23250</v>
      </c>
      <c r="BN243" s="364" t="str">
        <f t="shared" si="713"/>
        <v/>
      </c>
      <c r="BO243" s="364" t="str">
        <f t="shared" si="713"/>
        <v/>
      </c>
      <c r="BP243" s="364">
        <f t="shared" si="713"/>
        <v>23250</v>
      </c>
      <c r="BQ243" s="364">
        <f t="shared" si="713"/>
        <v>23250</v>
      </c>
      <c r="BR243" s="364">
        <f t="shared" si="713"/>
        <v>23250</v>
      </c>
      <c r="BS243" s="364">
        <f t="shared" si="713"/>
        <v>23250</v>
      </c>
      <c r="BT243" s="364">
        <f t="shared" si="713"/>
        <v>23250</v>
      </c>
      <c r="BU243" s="364" t="str">
        <f t="shared" si="713"/>
        <v/>
      </c>
      <c r="BV243" s="364" t="str">
        <f t="shared" si="713"/>
        <v/>
      </c>
      <c r="BW243" s="364">
        <f t="shared" si="713"/>
        <v>23250</v>
      </c>
      <c r="BX243" s="364" t="str">
        <f t="shared" si="713"/>
        <v/>
      </c>
      <c r="BY243" s="364" t="str">
        <f t="shared" si="713"/>
        <v/>
      </c>
      <c r="BZ243" s="364">
        <f t="shared" si="713"/>
        <v>23250</v>
      </c>
      <c r="CA243" s="364">
        <f t="shared" ref="CA243:DM243" si="714">IF(SUBTOTAL(9,CA214:CA242)=0,"",(SUBTOTAL(9,CA214:CA242)))</f>
        <v>23250</v>
      </c>
      <c r="CB243" s="364" t="str">
        <f t="shared" si="714"/>
        <v/>
      </c>
      <c r="CC243" s="364" t="str">
        <f t="shared" si="714"/>
        <v/>
      </c>
      <c r="CD243" s="364">
        <f t="shared" si="714"/>
        <v>23250</v>
      </c>
      <c r="CE243" s="364">
        <f t="shared" si="714"/>
        <v>23250</v>
      </c>
      <c r="CF243" s="364">
        <f t="shared" si="714"/>
        <v>23250</v>
      </c>
      <c r="CG243" s="364">
        <f t="shared" si="714"/>
        <v>23250</v>
      </c>
      <c r="CH243" s="364">
        <f t="shared" si="714"/>
        <v>23250</v>
      </c>
      <c r="CI243" s="364" t="str">
        <f t="shared" si="714"/>
        <v/>
      </c>
      <c r="CJ243" s="364" t="str">
        <f t="shared" si="714"/>
        <v/>
      </c>
      <c r="CK243" s="364">
        <f t="shared" si="714"/>
        <v>23250</v>
      </c>
      <c r="CL243" s="364">
        <f t="shared" si="714"/>
        <v>23250</v>
      </c>
      <c r="CM243" s="364">
        <f t="shared" si="714"/>
        <v>23250</v>
      </c>
      <c r="CN243" s="364">
        <f t="shared" si="714"/>
        <v>23250</v>
      </c>
      <c r="CO243" s="364">
        <f t="shared" si="714"/>
        <v>23250</v>
      </c>
      <c r="CP243" s="364" t="str">
        <f t="shared" si="714"/>
        <v/>
      </c>
      <c r="CQ243" s="364" t="str">
        <f t="shared" si="714"/>
        <v/>
      </c>
      <c r="CR243" s="364">
        <f t="shared" si="714"/>
        <v>23250</v>
      </c>
      <c r="CS243" s="364">
        <f t="shared" si="714"/>
        <v>23250</v>
      </c>
      <c r="CT243" s="364">
        <f t="shared" si="714"/>
        <v>23250</v>
      </c>
      <c r="CU243" s="364">
        <f t="shared" si="714"/>
        <v>23250</v>
      </c>
      <c r="CV243" s="364">
        <f t="shared" si="714"/>
        <v>23250</v>
      </c>
      <c r="CW243" s="364" t="str">
        <f t="shared" si="714"/>
        <v/>
      </c>
      <c r="CX243" s="364" t="str">
        <f t="shared" si="714"/>
        <v/>
      </c>
      <c r="CY243" s="364">
        <f t="shared" si="714"/>
        <v>23250</v>
      </c>
      <c r="CZ243" s="364">
        <f t="shared" si="714"/>
        <v>23250</v>
      </c>
      <c r="DA243" s="364">
        <f t="shared" si="714"/>
        <v>23250</v>
      </c>
      <c r="DB243" s="364">
        <f t="shared" si="714"/>
        <v>23250</v>
      </c>
      <c r="DC243" s="364">
        <f t="shared" si="714"/>
        <v>23250</v>
      </c>
      <c r="DD243" s="364" t="str">
        <f t="shared" si="714"/>
        <v/>
      </c>
      <c r="DE243" s="364" t="str">
        <f t="shared" si="714"/>
        <v/>
      </c>
      <c r="DF243" s="364">
        <f t="shared" si="714"/>
        <v>23250</v>
      </c>
      <c r="DG243" s="364">
        <f t="shared" si="714"/>
        <v>23250</v>
      </c>
      <c r="DH243" s="364">
        <f t="shared" si="714"/>
        <v>23250</v>
      </c>
      <c r="DI243" s="364">
        <f t="shared" si="714"/>
        <v>23250</v>
      </c>
      <c r="DJ243" s="364">
        <f t="shared" si="714"/>
        <v>23250</v>
      </c>
      <c r="DK243" s="364" t="str">
        <f t="shared" si="714"/>
        <v/>
      </c>
      <c r="DL243" s="364" t="str">
        <f t="shared" si="714"/>
        <v/>
      </c>
      <c r="DM243" s="364" t="str">
        <f t="shared" si="714"/>
        <v/>
      </c>
    </row>
    <row r="249" spans="1:117">
      <c r="H249" s="379"/>
    </row>
    <row r="250" spans="1:117">
      <c r="H250" s="379"/>
    </row>
    <row r="251" spans="1:117">
      <c r="H251" s="379"/>
    </row>
    <row r="253" spans="1:117">
      <c r="H253" s="380"/>
    </row>
  </sheetData>
  <autoFilter ref="A2:GO226"/>
  <mergeCells count="9">
    <mergeCell ref="A214:A242"/>
    <mergeCell ref="A1:D1"/>
    <mergeCell ref="A4:A32"/>
    <mergeCell ref="A34:A62"/>
    <mergeCell ref="A64:A92"/>
    <mergeCell ref="A94:A122"/>
    <mergeCell ref="A124:A152"/>
    <mergeCell ref="A154:A182"/>
    <mergeCell ref="A184:A212"/>
  </mergeCells>
  <conditionalFormatting sqref="DN3:DT3 N2:DV2">
    <cfRule type="expression" dxfId="18" priority="257">
      <formula>IF(WEEKDAY(N2,2)&gt;5,1,0)=1</formula>
    </cfRule>
  </conditionalFormatting>
  <conditionalFormatting sqref="DU3:EL3 DW2:EL2">
    <cfRule type="expression" dxfId="17" priority="256">
      <formula>IF(WEEKDAY(DU2,2)&gt;5,1,0)=1</formula>
    </cfRule>
  </conditionalFormatting>
  <conditionalFormatting sqref="EM2:FJ3">
    <cfRule type="expression" dxfId="16" priority="253">
      <formula>IF(WEEKDAY(EM2,2)&gt;5,1,0)=1</formula>
    </cfRule>
  </conditionalFormatting>
  <conditionalFormatting sqref="N2:DV2">
    <cfRule type="cellIs" dxfId="15" priority="157" operator="equal">
      <formula>$F$1</formula>
    </cfRule>
  </conditionalFormatting>
  <conditionalFormatting sqref="N4:DM32">
    <cfRule type="cellIs" dxfId="14" priority="188" operator="greaterThan">
      <formula>#REF!</formula>
    </cfRule>
    <cfRule type="cellIs" dxfId="13" priority="224" operator="between">
      <formula>(#REF!)-1</formula>
      <formula>(#REF!)-4</formula>
    </cfRule>
    <cfRule type="cellIs" dxfId="12" priority="225" operator="lessThan">
      <formula>#REF!</formula>
    </cfRule>
  </conditionalFormatting>
  <conditionalFormatting sqref="DK34:DM62">
    <cfRule type="cellIs" dxfId="11" priority="19" operator="greaterThan">
      <formula>#REF!</formula>
    </cfRule>
    <cfRule type="cellIs" dxfId="10" priority="20" operator="between">
      <formula>(#REF!)-1</formula>
      <formula>(#REF!)-4</formula>
    </cfRule>
    <cfRule type="cellIs" dxfId="9" priority="21" operator="lessThan">
      <formula>#REF!</formula>
    </cfRule>
  </conditionalFormatting>
  <conditionalFormatting sqref="N34:DJ62">
    <cfRule type="cellIs" dxfId="8" priority="16" operator="greaterThan">
      <formula>#REF!</formula>
    </cfRule>
    <cfRule type="cellIs" dxfId="7" priority="17" operator="between">
      <formula>(#REF!)-1</formula>
      <formula>(#REF!)-4</formula>
    </cfRule>
    <cfRule type="cellIs" dxfId="6" priority="18" operator="lessThan">
      <formula>#REF!</formula>
    </cfRule>
  </conditionalFormatting>
  <pageMargins left="0.7" right="0.7" top="0.75" bottom="0.75" header="0.3" footer="0.3"/>
  <pageSetup paperSize="9" orientation="portrait" horizontalDpi="300" r:id="rId1"/>
  <extLst>
    <ext xmlns:x14="http://schemas.microsoft.com/office/spreadsheetml/2009/9/main" uri="{78C0D931-6437-407d-A8EE-F0AAD7539E65}">
      <x14:conditionalFormattings>
        <x14:conditionalFormatting xmlns:xm="http://schemas.microsoft.com/office/excel/2006/main">
          <x14:cfRule type="cellIs" priority="4" operator="greaterThan" id="{80F85FBC-F406-431E-A1BD-83DBE08DCFAC}">
            <xm:f>'PianificazionePMO(CFI-ACN)'!#REF!</xm:f>
            <x14:dxf>
              <font>
                <b/>
                <i val="0"/>
              </font>
              <fill>
                <patternFill>
                  <bgColor rgb="FF92D050"/>
                </patternFill>
              </fill>
            </x14:dxf>
          </x14:cfRule>
          <x14:cfRule type="cellIs" priority="5" operator="between" id="{39736C13-BE2E-459E-A3EA-D295B9A2451C}">
            <xm:f>('PianificazionePMO(CFI-ACN)'!#REF!)-1</xm:f>
            <xm:f>('PianificazionePMO(CFI-ACN)'!#REF!)-4</xm:f>
            <x14:dxf>
              <font>
                <b/>
                <i val="0"/>
              </font>
              <fill>
                <patternFill>
                  <bgColor rgb="FFFFC000"/>
                </patternFill>
              </fill>
            </x14:dxf>
          </x14:cfRule>
          <x14:cfRule type="cellIs" priority="6" operator="lessThan" id="{254B0FB0-1ADF-4D74-850F-F53177FFDF69}">
            <xm:f>'PianificazionePMO(CFI-ACN)'!#REF!</xm:f>
            <x14:dxf>
              <font>
                <b/>
                <i val="0"/>
              </font>
              <fill>
                <patternFill>
                  <bgColor rgb="FFFF0000"/>
                </patternFill>
              </fill>
            </x14:dxf>
          </x14:cfRule>
          <xm:sqref>DK64:DM92</xm:sqref>
        </x14:conditionalFormatting>
        <x14:conditionalFormatting xmlns:xm="http://schemas.microsoft.com/office/excel/2006/main">
          <x14:cfRule type="cellIs" priority="1" operator="greaterThan" id="{46268167-2D75-4A82-9498-690E48574D6E}">
            <xm:f>'PianificazionePMO(CFI-ACN)'!#REF!</xm:f>
            <x14:dxf>
              <font>
                <b/>
                <i val="0"/>
              </font>
              <fill>
                <patternFill>
                  <bgColor rgb="FF92D050"/>
                </patternFill>
              </fill>
            </x14:dxf>
          </x14:cfRule>
          <x14:cfRule type="cellIs" priority="2" operator="between" id="{A84E9353-EB2F-4380-88B7-A426AD47B22F}">
            <xm:f>('PianificazionePMO(CFI-ACN)'!#REF!)-1</xm:f>
            <xm:f>('PianificazionePMO(CFI-ACN)'!#REF!)-4</xm:f>
            <x14:dxf>
              <font>
                <b/>
                <i val="0"/>
              </font>
              <fill>
                <patternFill>
                  <bgColor rgb="FFFFC000"/>
                </patternFill>
              </fill>
            </x14:dxf>
          </x14:cfRule>
          <x14:cfRule type="cellIs" priority="3" operator="lessThan" id="{86E089E2-7C53-4782-89CC-5D2BCDBA9681}">
            <xm:f>'PianificazionePMO(CFI-ACN)'!#REF!</xm:f>
            <x14:dxf>
              <font>
                <b/>
                <i val="0"/>
              </font>
              <fill>
                <patternFill>
                  <bgColor rgb="FFFF0000"/>
                </patternFill>
              </fill>
            </x14:dxf>
          </x14:cfRule>
          <xm:sqref>N64:DJ92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K73"/>
  <sheetViews>
    <sheetView zoomScale="90" zoomScaleNormal="90" workbookViewId="0"/>
  </sheetViews>
  <sheetFormatPr defaultColWidth="9.140625" defaultRowHeight="15"/>
  <cols>
    <col min="1" max="1" width="102.140625" style="412" customWidth="1" collapsed="1"/>
    <col min="2" max="2" width="8.5703125" style="412" customWidth="1" collapsed="1"/>
    <col min="3" max="3" width="7" style="412" customWidth="1" collapsed="1"/>
    <col min="4" max="4" width="4.42578125" style="412" customWidth="1" collapsed="1"/>
    <col min="5" max="5" width="7.85546875" style="412" customWidth="1" collapsed="1"/>
    <col min="6" max="6" width="14.7109375" style="412" customWidth="1" collapsed="1"/>
    <col min="7" max="7" width="7.7109375" style="412" customWidth="1" collapsed="1"/>
    <col min="8" max="8" width="18.7109375" style="412" customWidth="1" collapsed="1"/>
    <col min="9" max="9" width="7.85546875" style="412" customWidth="1" collapsed="1"/>
    <col min="10" max="10" width="3.28515625" style="412" hidden="1" customWidth="1" collapsed="1"/>
    <col min="11" max="11" width="17.85546875" style="412" bestFit="1" customWidth="1" collapsed="1"/>
    <col min="12" max="16384" width="9.140625" style="412" collapsed="1"/>
  </cols>
  <sheetData>
    <row r="1" spans="1:11">
      <c r="A1" s="403" t="s">
        <v>209</v>
      </c>
      <c r="B1" s="403" t="s">
        <v>150</v>
      </c>
      <c r="C1" s="403" t="s">
        <v>151</v>
      </c>
      <c r="D1" s="403" t="s">
        <v>76</v>
      </c>
      <c r="E1" s="403" t="s">
        <v>152</v>
      </c>
      <c r="F1" s="403" t="s">
        <v>153</v>
      </c>
      <c r="G1" s="403" t="s">
        <v>154</v>
      </c>
      <c r="H1" s="403" t="s">
        <v>205</v>
      </c>
      <c r="I1" s="403" t="s">
        <v>156</v>
      </c>
      <c r="J1" s="403"/>
      <c r="K1" s="403" t="s">
        <v>222</v>
      </c>
    </row>
    <row r="2" spans="1:11" ht="24" customHeight="1">
      <c r="A2" s="387"/>
      <c r="B2" s="462"/>
      <c r="C2" s="462"/>
      <c r="D2" s="462"/>
      <c r="E2" s="462"/>
      <c r="F2" s="462"/>
      <c r="G2" s="462"/>
      <c r="H2" s="462"/>
      <c r="I2" s="462"/>
      <c r="J2" s="462">
        <f>(IF(ISTEXT(D2),0,D2)+(IF(ISTEXT(G2),0,G2)))+(IF(ISTEXT(H2),0,H2))</f>
        <v>0</v>
      </c>
      <c r="K2" s="464" t="str">
        <f>IF(J2=I2,"CHIUSO",IF(I2=E2,"Da Avviare","In Corso"))</f>
        <v>CHIUSO</v>
      </c>
    </row>
    <row r="3" spans="1:11" ht="21" customHeight="1">
      <c r="A3" s="388"/>
      <c r="B3" s="463"/>
      <c r="C3" s="463"/>
      <c r="D3" s="463"/>
      <c r="E3" s="463"/>
      <c r="F3" s="463"/>
      <c r="G3" s="463"/>
      <c r="H3" s="463"/>
      <c r="I3" s="463"/>
      <c r="J3" s="462">
        <f t="shared" ref="J3:J66" si="0">(IF(ISTEXT(D3),0,D3)+(IF(ISTEXT(G3),0,G3)))+(IF(ISTEXT(H3),0,H3))</f>
        <v>0</v>
      </c>
      <c r="K3" s="546" t="str">
        <f t="shared" ref="K3:K66" si="1">IF(J3=I3,"CHIUSO",IF(I3=E3,"Da Avviare","In Corso"))</f>
        <v>CHIUSO</v>
      </c>
    </row>
    <row r="4" spans="1:11" ht="24" customHeight="1">
      <c r="A4" s="387"/>
      <c r="B4" s="462"/>
      <c r="C4" s="462"/>
      <c r="D4" s="462"/>
      <c r="E4" s="462"/>
      <c r="F4" s="462"/>
      <c r="G4" s="462"/>
      <c r="H4" s="462"/>
      <c r="I4" s="462"/>
      <c r="J4" s="462">
        <f t="shared" si="0"/>
        <v>0</v>
      </c>
      <c r="K4" s="464" t="str">
        <f t="shared" si="1"/>
        <v>CHIUSO</v>
      </c>
    </row>
    <row r="5" spans="1:11" ht="21" customHeight="1">
      <c r="A5" s="388"/>
      <c r="B5" s="463"/>
      <c r="C5" s="463"/>
      <c r="D5" s="463"/>
      <c r="E5" s="463"/>
      <c r="F5" s="463"/>
      <c r="G5" s="463"/>
      <c r="H5" s="463"/>
      <c r="I5" s="463"/>
      <c r="J5" s="462">
        <f t="shared" si="0"/>
        <v>0</v>
      </c>
      <c r="K5" s="546" t="str">
        <f t="shared" si="1"/>
        <v>CHIUSO</v>
      </c>
    </row>
    <row r="6" spans="1:11" ht="24" customHeight="1">
      <c r="A6" s="387"/>
      <c r="B6" s="462"/>
      <c r="C6" s="462"/>
      <c r="D6" s="462"/>
      <c r="E6" s="462"/>
      <c r="F6" s="462"/>
      <c r="G6" s="462"/>
      <c r="H6" s="462"/>
      <c r="I6" s="462"/>
      <c r="J6" s="462">
        <f t="shared" si="0"/>
        <v>0</v>
      </c>
      <c r="K6" s="464" t="str">
        <f t="shared" si="1"/>
        <v>CHIUSO</v>
      </c>
    </row>
    <row r="7" spans="1:11" ht="21" customHeight="1">
      <c r="A7" s="388"/>
      <c r="B7" s="463"/>
      <c r="C7" s="463"/>
      <c r="D7" s="463"/>
      <c r="E7" s="463"/>
      <c r="F7" s="463"/>
      <c r="G7" s="463"/>
      <c r="H7" s="463"/>
      <c r="I7" s="463"/>
      <c r="J7" s="462">
        <f t="shared" si="0"/>
        <v>0</v>
      </c>
      <c r="K7" s="546" t="str">
        <f t="shared" si="1"/>
        <v>CHIUSO</v>
      </c>
    </row>
    <row r="8" spans="1:11" ht="24" customHeight="1">
      <c r="A8" s="387"/>
      <c r="B8" s="462"/>
      <c r="C8" s="462"/>
      <c r="D8" s="462"/>
      <c r="E8" s="462"/>
      <c r="F8" s="462"/>
      <c r="G8" s="462"/>
      <c r="H8" s="462"/>
      <c r="I8" s="462"/>
      <c r="J8" s="462">
        <f t="shared" si="0"/>
        <v>0</v>
      </c>
      <c r="K8" s="464" t="str">
        <f t="shared" si="1"/>
        <v>CHIUSO</v>
      </c>
    </row>
    <row r="9" spans="1:11" ht="21" customHeight="1">
      <c r="A9" s="388"/>
      <c r="B9" s="463"/>
      <c r="C9" s="463"/>
      <c r="D9" s="463"/>
      <c r="E9" s="463"/>
      <c r="F9" s="463"/>
      <c r="G9" s="463"/>
      <c r="H9" s="463"/>
      <c r="I9" s="463"/>
      <c r="J9" s="462">
        <f t="shared" si="0"/>
        <v>0</v>
      </c>
      <c r="K9" s="546" t="str">
        <f t="shared" si="1"/>
        <v>CHIUSO</v>
      </c>
    </row>
    <row r="10" spans="1:11" ht="24" customHeight="1">
      <c r="A10" s="387"/>
      <c r="B10" s="462"/>
      <c r="C10" s="462"/>
      <c r="D10" s="462"/>
      <c r="E10" s="462"/>
      <c r="F10" s="462"/>
      <c r="G10" s="462"/>
      <c r="H10" s="462"/>
      <c r="I10" s="462"/>
      <c r="J10" s="462">
        <f t="shared" si="0"/>
        <v>0</v>
      </c>
      <c r="K10" s="464" t="str">
        <f t="shared" si="1"/>
        <v>CHIUSO</v>
      </c>
    </row>
    <row r="11" spans="1:11" ht="21" customHeight="1">
      <c r="A11" s="388"/>
      <c r="B11" s="463"/>
      <c r="C11" s="463"/>
      <c r="D11" s="463"/>
      <c r="E11" s="463"/>
      <c r="F11" s="463"/>
      <c r="G11" s="463"/>
      <c r="H11" s="463"/>
      <c r="I11" s="463"/>
      <c r="J11" s="462">
        <f t="shared" si="0"/>
        <v>0</v>
      </c>
      <c r="K11" s="546" t="str">
        <f t="shared" si="1"/>
        <v>CHIUSO</v>
      </c>
    </row>
    <row r="12" spans="1:11" ht="24" customHeight="1">
      <c r="A12" s="387"/>
      <c r="B12" s="462"/>
      <c r="C12" s="462"/>
      <c r="D12" s="462"/>
      <c r="E12" s="462"/>
      <c r="F12" s="462"/>
      <c r="G12" s="462"/>
      <c r="H12" s="462"/>
      <c r="I12" s="462"/>
      <c r="J12" s="462">
        <f t="shared" si="0"/>
        <v>0</v>
      </c>
      <c r="K12" s="464" t="str">
        <f t="shared" si="1"/>
        <v>CHIUSO</v>
      </c>
    </row>
    <row r="13" spans="1:11" ht="21" customHeight="1">
      <c r="A13" s="388"/>
      <c r="B13" s="463"/>
      <c r="C13" s="463"/>
      <c r="D13" s="463"/>
      <c r="E13" s="463"/>
      <c r="F13" s="463"/>
      <c r="G13" s="463"/>
      <c r="H13" s="463"/>
      <c r="I13" s="463"/>
      <c r="J13" s="462">
        <f t="shared" si="0"/>
        <v>0</v>
      </c>
      <c r="K13" s="546" t="str">
        <f t="shared" si="1"/>
        <v>CHIUSO</v>
      </c>
    </row>
    <row r="14" spans="1:11" ht="24" customHeight="1">
      <c r="A14" s="387"/>
      <c r="B14" s="462"/>
      <c r="C14" s="462"/>
      <c r="D14" s="462"/>
      <c r="E14" s="462"/>
      <c r="F14" s="462"/>
      <c r="G14" s="462"/>
      <c r="H14" s="462"/>
      <c r="I14" s="462"/>
      <c r="J14" s="462">
        <f t="shared" si="0"/>
        <v>0</v>
      </c>
      <c r="K14" s="464" t="str">
        <f t="shared" si="1"/>
        <v>CHIUSO</v>
      </c>
    </row>
    <row r="15" spans="1:11" ht="21" customHeight="1">
      <c r="A15" s="388"/>
      <c r="B15" s="463"/>
      <c r="C15" s="463"/>
      <c r="D15" s="463"/>
      <c r="E15" s="463"/>
      <c r="F15" s="463"/>
      <c r="G15" s="463"/>
      <c r="H15" s="463"/>
      <c r="I15" s="463"/>
      <c r="J15" s="462">
        <f t="shared" si="0"/>
        <v>0</v>
      </c>
      <c r="K15" s="546" t="str">
        <f t="shared" si="1"/>
        <v>CHIUSO</v>
      </c>
    </row>
    <row r="16" spans="1:11" ht="24" customHeight="1">
      <c r="A16" s="387"/>
      <c r="B16" s="462"/>
      <c r="C16" s="462"/>
      <c r="D16" s="462"/>
      <c r="E16" s="462"/>
      <c r="F16" s="462"/>
      <c r="G16" s="462"/>
      <c r="H16" s="462"/>
      <c r="I16" s="462"/>
      <c r="J16" s="462">
        <f t="shared" si="0"/>
        <v>0</v>
      </c>
      <c r="K16" s="464" t="str">
        <f t="shared" si="1"/>
        <v>CHIUSO</v>
      </c>
    </row>
    <row r="17" spans="1:11" ht="21" customHeight="1">
      <c r="A17" s="388"/>
      <c r="B17" s="463"/>
      <c r="C17" s="463"/>
      <c r="D17" s="463"/>
      <c r="E17" s="463"/>
      <c r="F17" s="463"/>
      <c r="G17" s="463"/>
      <c r="H17" s="463"/>
      <c r="I17" s="463"/>
      <c r="J17" s="462">
        <f t="shared" si="0"/>
        <v>0</v>
      </c>
      <c r="K17" s="546" t="str">
        <f t="shared" si="1"/>
        <v>CHIUSO</v>
      </c>
    </row>
    <row r="18" spans="1:11" ht="24" customHeight="1">
      <c r="A18" s="387"/>
      <c r="B18" s="462"/>
      <c r="C18" s="462"/>
      <c r="D18" s="462"/>
      <c r="E18" s="462"/>
      <c r="F18" s="462"/>
      <c r="G18" s="462"/>
      <c r="H18" s="462"/>
      <c r="I18" s="462"/>
      <c r="J18" s="462">
        <f t="shared" si="0"/>
        <v>0</v>
      </c>
      <c r="K18" s="464" t="str">
        <f t="shared" si="1"/>
        <v>CHIUSO</v>
      </c>
    </row>
    <row r="19" spans="1:11" ht="21" customHeight="1">
      <c r="A19" s="388"/>
      <c r="B19" s="463"/>
      <c r="C19" s="463"/>
      <c r="D19" s="463"/>
      <c r="E19" s="463"/>
      <c r="F19" s="463"/>
      <c r="G19" s="463"/>
      <c r="H19" s="463"/>
      <c r="I19" s="463"/>
      <c r="J19" s="462">
        <f t="shared" si="0"/>
        <v>0</v>
      </c>
      <c r="K19" s="546" t="str">
        <f t="shared" si="1"/>
        <v>CHIUSO</v>
      </c>
    </row>
    <row r="20" spans="1:11" ht="24" customHeight="1">
      <c r="A20" s="387"/>
      <c r="B20" s="462"/>
      <c r="C20" s="462"/>
      <c r="D20" s="462"/>
      <c r="E20" s="462"/>
      <c r="F20" s="462"/>
      <c r="G20" s="462"/>
      <c r="H20" s="462"/>
      <c r="I20" s="462"/>
      <c r="J20" s="462">
        <f t="shared" si="0"/>
        <v>0</v>
      </c>
      <c r="K20" s="464" t="str">
        <f t="shared" si="1"/>
        <v>CHIUSO</v>
      </c>
    </row>
    <row r="21" spans="1:11" ht="21" customHeight="1">
      <c r="A21" s="388"/>
      <c r="B21" s="463"/>
      <c r="C21" s="463"/>
      <c r="D21" s="463"/>
      <c r="E21" s="463"/>
      <c r="F21" s="463"/>
      <c r="G21" s="463"/>
      <c r="H21" s="463"/>
      <c r="I21" s="463"/>
      <c r="J21" s="462">
        <f t="shared" si="0"/>
        <v>0</v>
      </c>
      <c r="K21" s="546" t="str">
        <f t="shared" si="1"/>
        <v>CHIUSO</v>
      </c>
    </row>
    <row r="22" spans="1:11" ht="24" customHeight="1">
      <c r="A22" s="387"/>
      <c r="B22" s="462"/>
      <c r="C22" s="462"/>
      <c r="D22" s="462"/>
      <c r="E22" s="462"/>
      <c r="F22" s="462"/>
      <c r="G22" s="462"/>
      <c r="H22" s="462"/>
      <c r="I22" s="462"/>
      <c r="J22" s="462">
        <f t="shared" si="0"/>
        <v>0</v>
      </c>
      <c r="K22" s="464" t="str">
        <f t="shared" si="1"/>
        <v>CHIUSO</v>
      </c>
    </row>
    <row r="23" spans="1:11" ht="21" customHeight="1">
      <c r="A23" s="388"/>
      <c r="B23" s="463"/>
      <c r="C23" s="463"/>
      <c r="D23" s="463"/>
      <c r="E23" s="463"/>
      <c r="F23" s="463"/>
      <c r="G23" s="463"/>
      <c r="H23" s="463"/>
      <c r="I23" s="463"/>
      <c r="J23" s="462">
        <f t="shared" si="0"/>
        <v>0</v>
      </c>
      <c r="K23" s="546" t="str">
        <f t="shared" si="1"/>
        <v>CHIUSO</v>
      </c>
    </row>
    <row r="24" spans="1:11" ht="24" customHeight="1">
      <c r="A24" s="387"/>
      <c r="B24" s="462"/>
      <c r="C24" s="462"/>
      <c r="D24" s="462"/>
      <c r="E24" s="462"/>
      <c r="F24" s="462"/>
      <c r="G24" s="462"/>
      <c r="H24" s="462"/>
      <c r="I24" s="462"/>
      <c r="J24" s="462">
        <f t="shared" si="0"/>
        <v>0</v>
      </c>
      <c r="K24" s="464" t="str">
        <f t="shared" si="1"/>
        <v>CHIUSO</v>
      </c>
    </row>
    <row r="25" spans="1:11" ht="21" customHeight="1">
      <c r="A25" s="388"/>
      <c r="B25" s="463"/>
      <c r="C25" s="463"/>
      <c r="D25" s="463"/>
      <c r="E25" s="463"/>
      <c r="F25" s="463"/>
      <c r="G25" s="463"/>
      <c r="H25" s="463"/>
      <c r="I25" s="463"/>
      <c r="J25" s="462">
        <f t="shared" si="0"/>
        <v>0</v>
      </c>
      <c r="K25" s="546" t="str">
        <f t="shared" si="1"/>
        <v>CHIUSO</v>
      </c>
    </row>
    <row r="26" spans="1:11" ht="24" customHeight="1">
      <c r="A26" s="387"/>
      <c r="B26" s="462"/>
      <c r="C26" s="462"/>
      <c r="D26" s="462"/>
      <c r="E26" s="462"/>
      <c r="F26" s="462"/>
      <c r="G26" s="462"/>
      <c r="H26" s="462"/>
      <c r="I26" s="462"/>
      <c r="J26" s="462">
        <f t="shared" si="0"/>
        <v>0</v>
      </c>
      <c r="K26" s="464" t="str">
        <f t="shared" si="1"/>
        <v>CHIUSO</v>
      </c>
    </row>
    <row r="27" spans="1:11" ht="21" customHeight="1">
      <c r="A27" s="388"/>
      <c r="B27" s="463"/>
      <c r="C27" s="463"/>
      <c r="D27" s="463"/>
      <c r="E27" s="463"/>
      <c r="F27" s="463"/>
      <c r="G27" s="463"/>
      <c r="H27" s="463"/>
      <c r="I27" s="463"/>
      <c r="J27" s="462">
        <f t="shared" si="0"/>
        <v>0</v>
      </c>
      <c r="K27" s="546" t="str">
        <f t="shared" si="1"/>
        <v>CHIUSO</v>
      </c>
    </row>
    <row r="28" spans="1:11" ht="24" customHeight="1">
      <c r="A28" s="387"/>
      <c r="B28" s="462"/>
      <c r="C28" s="462"/>
      <c r="D28" s="462"/>
      <c r="E28" s="462"/>
      <c r="F28" s="462"/>
      <c r="G28" s="462"/>
      <c r="H28" s="462"/>
      <c r="I28" s="462"/>
      <c r="J28" s="462">
        <f t="shared" si="0"/>
        <v>0</v>
      </c>
      <c r="K28" s="464" t="str">
        <f t="shared" si="1"/>
        <v>CHIUSO</v>
      </c>
    </row>
    <row r="29" spans="1:11" ht="21" customHeight="1">
      <c r="A29" s="388"/>
      <c r="B29" s="463"/>
      <c r="C29" s="463"/>
      <c r="D29" s="463"/>
      <c r="E29" s="463"/>
      <c r="F29" s="463"/>
      <c r="G29" s="463"/>
      <c r="H29" s="463"/>
      <c r="I29" s="463"/>
      <c r="J29" s="462">
        <f t="shared" si="0"/>
        <v>0</v>
      </c>
      <c r="K29" s="546" t="str">
        <f t="shared" si="1"/>
        <v>CHIUSO</v>
      </c>
    </row>
    <row r="30" spans="1:11" ht="24" customHeight="1">
      <c r="A30" s="387"/>
      <c r="B30" s="462"/>
      <c r="C30" s="462"/>
      <c r="D30" s="462"/>
      <c r="E30" s="462"/>
      <c r="F30" s="462"/>
      <c r="G30" s="462"/>
      <c r="H30" s="462"/>
      <c r="I30" s="462"/>
      <c r="J30" s="462">
        <f t="shared" si="0"/>
        <v>0</v>
      </c>
      <c r="K30" s="464" t="str">
        <f t="shared" si="1"/>
        <v>CHIUSO</v>
      </c>
    </row>
    <row r="31" spans="1:11" ht="21" customHeight="1">
      <c r="A31" s="388"/>
      <c r="B31" s="463"/>
      <c r="C31" s="463"/>
      <c r="D31" s="463"/>
      <c r="E31" s="463"/>
      <c r="F31" s="463"/>
      <c r="G31" s="463"/>
      <c r="H31" s="463"/>
      <c r="I31" s="463"/>
      <c r="J31" s="462">
        <f t="shared" si="0"/>
        <v>0</v>
      </c>
      <c r="K31" s="546" t="str">
        <f t="shared" si="1"/>
        <v>CHIUSO</v>
      </c>
    </row>
    <row r="32" spans="1:11" ht="24" customHeight="1">
      <c r="A32" s="387"/>
      <c r="B32" s="462"/>
      <c r="C32" s="462"/>
      <c r="D32" s="462"/>
      <c r="E32" s="462"/>
      <c r="F32" s="462"/>
      <c r="G32" s="462"/>
      <c r="H32" s="462"/>
      <c r="I32" s="462"/>
      <c r="J32" s="462">
        <f t="shared" si="0"/>
        <v>0</v>
      </c>
      <c r="K32" s="464" t="str">
        <f t="shared" si="1"/>
        <v>CHIUSO</v>
      </c>
    </row>
    <row r="33" spans="1:11" ht="21" customHeight="1">
      <c r="A33" s="388"/>
      <c r="B33" s="463"/>
      <c r="C33" s="463"/>
      <c r="D33" s="463"/>
      <c r="E33" s="463"/>
      <c r="F33" s="463"/>
      <c r="G33" s="463"/>
      <c r="H33" s="463"/>
      <c r="I33" s="463"/>
      <c r="J33" s="462">
        <f t="shared" si="0"/>
        <v>0</v>
      </c>
      <c r="K33" s="546" t="str">
        <f t="shared" si="1"/>
        <v>CHIUSO</v>
      </c>
    </row>
    <row r="34" spans="1:11" ht="24" customHeight="1">
      <c r="A34" s="387"/>
      <c r="B34" s="462"/>
      <c r="C34" s="462"/>
      <c r="D34" s="462"/>
      <c r="E34" s="462"/>
      <c r="F34" s="462"/>
      <c r="G34" s="462"/>
      <c r="H34" s="462"/>
      <c r="I34" s="462"/>
      <c r="J34" s="462">
        <f t="shared" si="0"/>
        <v>0</v>
      </c>
      <c r="K34" s="464" t="str">
        <f t="shared" si="1"/>
        <v>CHIUSO</v>
      </c>
    </row>
    <row r="35" spans="1:11" ht="21" customHeight="1">
      <c r="A35" s="388"/>
      <c r="B35" s="463"/>
      <c r="C35" s="463"/>
      <c r="D35" s="463"/>
      <c r="E35" s="463"/>
      <c r="F35" s="463"/>
      <c r="G35" s="463"/>
      <c r="H35" s="463"/>
      <c r="I35" s="463"/>
      <c r="J35" s="462">
        <f t="shared" si="0"/>
        <v>0</v>
      </c>
      <c r="K35" s="546" t="str">
        <f t="shared" si="1"/>
        <v>CHIUSO</v>
      </c>
    </row>
    <row r="36" spans="1:11" ht="24" customHeight="1">
      <c r="A36" s="387"/>
      <c r="B36" s="462"/>
      <c r="C36" s="462"/>
      <c r="D36" s="462"/>
      <c r="E36" s="462"/>
      <c r="F36" s="462"/>
      <c r="G36" s="462"/>
      <c r="H36" s="462"/>
      <c r="I36" s="462"/>
      <c r="J36" s="462">
        <f t="shared" si="0"/>
        <v>0</v>
      </c>
      <c r="K36" s="464" t="str">
        <f t="shared" si="1"/>
        <v>CHIUSO</v>
      </c>
    </row>
    <row r="37" spans="1:11" ht="21" customHeight="1">
      <c r="A37" s="388"/>
      <c r="B37" s="463"/>
      <c r="C37" s="463"/>
      <c r="D37" s="463"/>
      <c r="E37" s="463"/>
      <c r="F37" s="463"/>
      <c r="G37" s="463"/>
      <c r="H37" s="463"/>
      <c r="I37" s="463"/>
      <c r="J37" s="462">
        <f t="shared" si="0"/>
        <v>0</v>
      </c>
      <c r="K37" s="546" t="str">
        <f t="shared" si="1"/>
        <v>CHIUSO</v>
      </c>
    </row>
    <row r="38" spans="1:11" ht="24" customHeight="1">
      <c r="A38" s="387"/>
      <c r="B38" s="462"/>
      <c r="C38" s="462"/>
      <c r="D38" s="462"/>
      <c r="E38" s="462"/>
      <c r="F38" s="462"/>
      <c r="G38" s="462"/>
      <c r="H38" s="462"/>
      <c r="I38" s="462"/>
      <c r="J38" s="462">
        <f t="shared" si="0"/>
        <v>0</v>
      </c>
      <c r="K38" s="464" t="str">
        <f t="shared" si="1"/>
        <v>CHIUSO</v>
      </c>
    </row>
    <row r="39" spans="1:11" ht="21" customHeight="1">
      <c r="A39" s="388"/>
      <c r="B39" s="463"/>
      <c r="C39" s="463"/>
      <c r="D39" s="463"/>
      <c r="E39" s="463"/>
      <c r="F39" s="463"/>
      <c r="G39" s="463"/>
      <c r="H39" s="463"/>
      <c r="I39" s="463"/>
      <c r="J39" s="462">
        <f t="shared" si="0"/>
        <v>0</v>
      </c>
      <c r="K39" s="546" t="str">
        <f t="shared" si="1"/>
        <v>CHIUSO</v>
      </c>
    </row>
    <row r="40" spans="1:11" ht="24" customHeight="1">
      <c r="A40" s="387"/>
      <c r="B40" s="462"/>
      <c r="C40" s="462"/>
      <c r="D40" s="462"/>
      <c r="E40" s="462"/>
      <c r="F40" s="462"/>
      <c r="G40" s="462"/>
      <c r="H40" s="462"/>
      <c r="I40" s="462"/>
      <c r="J40" s="462">
        <f t="shared" si="0"/>
        <v>0</v>
      </c>
      <c r="K40" s="464" t="str">
        <f t="shared" si="1"/>
        <v>CHIUSO</v>
      </c>
    </row>
    <row r="41" spans="1:11" ht="21" customHeight="1">
      <c r="A41" s="388"/>
      <c r="B41" s="463"/>
      <c r="C41" s="463"/>
      <c r="D41" s="463"/>
      <c r="E41" s="463"/>
      <c r="F41" s="463"/>
      <c r="G41" s="463"/>
      <c r="H41" s="463"/>
      <c r="I41" s="463"/>
      <c r="J41" s="462">
        <f t="shared" si="0"/>
        <v>0</v>
      </c>
      <c r="K41" s="546" t="str">
        <f t="shared" si="1"/>
        <v>CHIUSO</v>
      </c>
    </row>
    <row r="42" spans="1:11" ht="24" customHeight="1">
      <c r="A42" s="387"/>
      <c r="B42" s="462"/>
      <c r="C42" s="462"/>
      <c r="D42" s="462"/>
      <c r="E42" s="462"/>
      <c r="F42" s="462"/>
      <c r="G42" s="462"/>
      <c r="H42" s="462"/>
      <c r="I42" s="462"/>
      <c r="J42" s="462">
        <f t="shared" si="0"/>
        <v>0</v>
      </c>
      <c r="K42" s="464" t="str">
        <f t="shared" si="1"/>
        <v>CHIUSO</v>
      </c>
    </row>
    <row r="43" spans="1:11" ht="21" customHeight="1">
      <c r="A43" s="388"/>
      <c r="B43" s="463"/>
      <c r="C43" s="463"/>
      <c r="D43" s="463"/>
      <c r="E43" s="463"/>
      <c r="F43" s="463"/>
      <c r="G43" s="463"/>
      <c r="H43" s="463"/>
      <c r="I43" s="463"/>
      <c r="J43" s="462">
        <f t="shared" si="0"/>
        <v>0</v>
      </c>
      <c r="K43" s="546" t="str">
        <f t="shared" si="1"/>
        <v>CHIUSO</v>
      </c>
    </row>
    <row r="44" spans="1:11" ht="24" customHeight="1">
      <c r="A44" s="387"/>
      <c r="B44" s="462"/>
      <c r="C44" s="462"/>
      <c r="D44" s="462"/>
      <c r="E44" s="462"/>
      <c r="F44" s="462"/>
      <c r="G44" s="462"/>
      <c r="H44" s="462"/>
      <c r="I44" s="462"/>
      <c r="J44" s="462">
        <f t="shared" si="0"/>
        <v>0</v>
      </c>
      <c r="K44" s="464" t="str">
        <f t="shared" si="1"/>
        <v>CHIUSO</v>
      </c>
    </row>
    <row r="45" spans="1:11" ht="21" customHeight="1">
      <c r="A45" s="388"/>
      <c r="B45" s="463"/>
      <c r="C45" s="463"/>
      <c r="D45" s="463"/>
      <c r="E45" s="463"/>
      <c r="F45" s="463"/>
      <c r="G45" s="463"/>
      <c r="H45" s="463"/>
      <c r="I45" s="463"/>
      <c r="J45" s="462">
        <f t="shared" si="0"/>
        <v>0</v>
      </c>
      <c r="K45" s="546" t="str">
        <f t="shared" si="1"/>
        <v>CHIUSO</v>
      </c>
    </row>
    <row r="46" spans="1:11" ht="24" customHeight="1">
      <c r="A46" s="387"/>
      <c r="B46" s="462"/>
      <c r="C46" s="462"/>
      <c r="D46" s="462"/>
      <c r="E46" s="462"/>
      <c r="F46" s="462"/>
      <c r="G46" s="462"/>
      <c r="H46" s="462"/>
      <c r="I46" s="462"/>
      <c r="J46" s="462">
        <f t="shared" si="0"/>
        <v>0</v>
      </c>
      <c r="K46" s="464" t="str">
        <f t="shared" si="1"/>
        <v>CHIUSO</v>
      </c>
    </row>
    <row r="47" spans="1:11" ht="21" customHeight="1">
      <c r="A47" s="388"/>
      <c r="B47" s="463"/>
      <c r="C47" s="463"/>
      <c r="D47" s="463"/>
      <c r="E47" s="463"/>
      <c r="F47" s="463"/>
      <c r="G47" s="463"/>
      <c r="H47" s="463"/>
      <c r="I47" s="463"/>
      <c r="J47" s="462">
        <f t="shared" si="0"/>
        <v>0</v>
      </c>
      <c r="K47" s="546" t="str">
        <f t="shared" si="1"/>
        <v>CHIUSO</v>
      </c>
    </row>
    <row r="48" spans="1:11" ht="24" customHeight="1">
      <c r="A48" s="387"/>
      <c r="B48" s="462"/>
      <c r="C48" s="462"/>
      <c r="D48" s="462"/>
      <c r="E48" s="462"/>
      <c r="F48" s="462"/>
      <c r="G48" s="462"/>
      <c r="H48" s="462"/>
      <c r="I48" s="462"/>
      <c r="J48" s="462">
        <f t="shared" si="0"/>
        <v>0</v>
      </c>
      <c r="K48" s="464" t="str">
        <f t="shared" si="1"/>
        <v>CHIUSO</v>
      </c>
    </row>
    <row r="49" spans="1:11" ht="21" customHeight="1">
      <c r="A49" s="388"/>
      <c r="B49" s="463"/>
      <c r="C49" s="463"/>
      <c r="D49" s="463"/>
      <c r="E49" s="463"/>
      <c r="F49" s="463"/>
      <c r="G49" s="463"/>
      <c r="H49" s="463"/>
      <c r="I49" s="463"/>
      <c r="J49" s="462">
        <f t="shared" si="0"/>
        <v>0</v>
      </c>
      <c r="K49" s="546" t="str">
        <f t="shared" si="1"/>
        <v>CHIUSO</v>
      </c>
    </row>
    <row r="50" spans="1:11" ht="24" customHeight="1">
      <c r="A50" s="387"/>
      <c r="B50" s="462"/>
      <c r="C50" s="462"/>
      <c r="D50" s="462"/>
      <c r="E50" s="462"/>
      <c r="F50" s="462"/>
      <c r="G50" s="462"/>
      <c r="H50" s="462"/>
      <c r="I50" s="462"/>
      <c r="J50" s="462">
        <f t="shared" si="0"/>
        <v>0</v>
      </c>
      <c r="K50" s="464" t="str">
        <f t="shared" si="1"/>
        <v>CHIUSO</v>
      </c>
    </row>
    <row r="51" spans="1:11" ht="21" customHeight="1">
      <c r="A51" s="388"/>
      <c r="B51" s="463"/>
      <c r="C51" s="463"/>
      <c r="D51" s="463"/>
      <c r="E51" s="463"/>
      <c r="F51" s="463"/>
      <c r="G51" s="463"/>
      <c r="H51" s="463"/>
      <c r="I51" s="463"/>
      <c r="J51" s="462">
        <f t="shared" si="0"/>
        <v>0</v>
      </c>
      <c r="K51" s="546" t="str">
        <f t="shared" si="1"/>
        <v>CHIUSO</v>
      </c>
    </row>
    <row r="52" spans="1:11" ht="24" customHeight="1">
      <c r="A52" s="387"/>
      <c r="B52" s="462"/>
      <c r="C52" s="462"/>
      <c r="D52" s="462"/>
      <c r="E52" s="462"/>
      <c r="F52" s="462"/>
      <c r="G52" s="462"/>
      <c r="H52" s="462"/>
      <c r="I52" s="462"/>
      <c r="J52" s="462">
        <f t="shared" si="0"/>
        <v>0</v>
      </c>
      <c r="K52" s="464" t="str">
        <f t="shared" si="1"/>
        <v>CHIUSO</v>
      </c>
    </row>
    <row r="53" spans="1:11" ht="21" customHeight="1">
      <c r="A53" s="388"/>
      <c r="B53" s="463"/>
      <c r="C53" s="463"/>
      <c r="D53" s="463"/>
      <c r="E53" s="463"/>
      <c r="F53" s="463"/>
      <c r="G53" s="463"/>
      <c r="H53" s="463"/>
      <c r="I53" s="463"/>
      <c r="J53" s="462">
        <f t="shared" si="0"/>
        <v>0</v>
      </c>
      <c r="K53" s="546" t="str">
        <f t="shared" si="1"/>
        <v>CHIUSO</v>
      </c>
    </row>
    <row r="54" spans="1:11" ht="24" customHeight="1">
      <c r="A54" s="387"/>
      <c r="B54" s="462"/>
      <c r="C54" s="462"/>
      <c r="D54" s="462"/>
      <c r="E54" s="462"/>
      <c r="F54" s="462"/>
      <c r="G54" s="462"/>
      <c r="H54" s="462"/>
      <c r="I54" s="462"/>
      <c r="J54" s="462">
        <f t="shared" si="0"/>
        <v>0</v>
      </c>
      <c r="K54" s="464" t="str">
        <f t="shared" si="1"/>
        <v>CHIUSO</v>
      </c>
    </row>
    <row r="55" spans="1:11" ht="21" customHeight="1">
      <c r="A55" s="388"/>
      <c r="B55" s="463"/>
      <c r="C55" s="463"/>
      <c r="D55" s="463"/>
      <c r="E55" s="463"/>
      <c r="F55" s="463"/>
      <c r="G55" s="463"/>
      <c r="H55" s="463"/>
      <c r="I55" s="463"/>
      <c r="J55" s="462">
        <f t="shared" si="0"/>
        <v>0</v>
      </c>
      <c r="K55" s="546" t="str">
        <f t="shared" si="1"/>
        <v>CHIUSO</v>
      </c>
    </row>
    <row r="56" spans="1:11" ht="24" customHeight="1">
      <c r="A56" s="387"/>
      <c r="B56" s="462"/>
      <c r="C56" s="462"/>
      <c r="D56" s="462"/>
      <c r="E56" s="462"/>
      <c r="F56" s="462"/>
      <c r="G56" s="462"/>
      <c r="H56" s="462"/>
      <c r="I56" s="462"/>
      <c r="J56" s="462">
        <f t="shared" si="0"/>
        <v>0</v>
      </c>
      <c r="K56" s="464" t="str">
        <f t="shared" si="1"/>
        <v>CHIUSO</v>
      </c>
    </row>
    <row r="57" spans="1:11" ht="21" customHeight="1">
      <c r="A57" s="388"/>
      <c r="B57" s="463"/>
      <c r="C57" s="463"/>
      <c r="D57" s="463"/>
      <c r="E57" s="463"/>
      <c r="F57" s="463"/>
      <c r="G57" s="463"/>
      <c r="H57" s="463"/>
      <c r="I57" s="463"/>
      <c r="J57" s="462">
        <f t="shared" si="0"/>
        <v>0</v>
      </c>
      <c r="K57" s="546" t="str">
        <f t="shared" si="1"/>
        <v>CHIUSO</v>
      </c>
    </row>
    <row r="58" spans="1:11" ht="24" customHeight="1">
      <c r="A58" s="387"/>
      <c r="B58" s="462"/>
      <c r="C58" s="462"/>
      <c r="D58" s="462"/>
      <c r="E58" s="462"/>
      <c r="F58" s="462"/>
      <c r="G58" s="462"/>
      <c r="H58" s="462"/>
      <c r="I58" s="462"/>
      <c r="J58" s="462">
        <f t="shared" si="0"/>
        <v>0</v>
      </c>
      <c r="K58" s="464" t="str">
        <f t="shared" si="1"/>
        <v>CHIUSO</v>
      </c>
    </row>
    <row r="59" spans="1:11" ht="21" customHeight="1">
      <c r="A59" s="388"/>
      <c r="B59" s="463"/>
      <c r="C59" s="463"/>
      <c r="D59" s="463"/>
      <c r="E59" s="463"/>
      <c r="F59" s="463"/>
      <c r="G59" s="463"/>
      <c r="H59" s="463"/>
      <c r="I59" s="463"/>
      <c r="J59" s="462">
        <f t="shared" si="0"/>
        <v>0</v>
      </c>
      <c r="K59" s="546" t="str">
        <f t="shared" si="1"/>
        <v>CHIUSO</v>
      </c>
    </row>
    <row r="60" spans="1:11" ht="24" customHeight="1">
      <c r="A60" s="387"/>
      <c r="B60" s="462"/>
      <c r="C60" s="462"/>
      <c r="D60" s="462"/>
      <c r="E60" s="462"/>
      <c r="F60" s="462"/>
      <c r="G60" s="462"/>
      <c r="H60" s="462"/>
      <c r="I60" s="462"/>
      <c r="J60" s="462">
        <f t="shared" si="0"/>
        <v>0</v>
      </c>
      <c r="K60" s="464" t="str">
        <f t="shared" si="1"/>
        <v>CHIUSO</v>
      </c>
    </row>
    <row r="61" spans="1:11" ht="21" customHeight="1">
      <c r="A61" s="388"/>
      <c r="B61" s="463"/>
      <c r="C61" s="463"/>
      <c r="D61" s="463"/>
      <c r="E61" s="463"/>
      <c r="F61" s="463"/>
      <c r="G61" s="463"/>
      <c r="H61" s="463"/>
      <c r="I61" s="463"/>
      <c r="J61" s="462">
        <f t="shared" si="0"/>
        <v>0</v>
      </c>
      <c r="K61" s="546" t="str">
        <f t="shared" si="1"/>
        <v>CHIUSO</v>
      </c>
    </row>
    <row r="62" spans="1:11" ht="24" customHeight="1">
      <c r="A62" s="387"/>
      <c r="B62" s="462"/>
      <c r="C62" s="462"/>
      <c r="D62" s="462"/>
      <c r="E62" s="462"/>
      <c r="F62" s="462"/>
      <c r="G62" s="462"/>
      <c r="H62" s="462"/>
      <c r="I62" s="462"/>
      <c r="J62" s="462">
        <f t="shared" si="0"/>
        <v>0</v>
      </c>
      <c r="K62" s="464" t="str">
        <f t="shared" si="1"/>
        <v>CHIUSO</v>
      </c>
    </row>
    <row r="63" spans="1:11" ht="21" customHeight="1">
      <c r="A63" s="388"/>
      <c r="B63" s="463"/>
      <c r="C63" s="463"/>
      <c r="D63" s="463"/>
      <c r="E63" s="463"/>
      <c r="F63" s="463"/>
      <c r="G63" s="463"/>
      <c r="H63" s="463"/>
      <c r="I63" s="463"/>
      <c r="J63" s="462">
        <f t="shared" si="0"/>
        <v>0</v>
      </c>
      <c r="K63" s="546" t="str">
        <f t="shared" si="1"/>
        <v>CHIUSO</v>
      </c>
    </row>
    <row r="64" spans="1:11" ht="24" customHeight="1">
      <c r="A64" s="387"/>
      <c r="B64" s="462"/>
      <c r="C64" s="462"/>
      <c r="D64" s="462"/>
      <c r="E64" s="462"/>
      <c r="F64" s="462"/>
      <c r="G64" s="462"/>
      <c r="H64" s="462"/>
      <c r="I64" s="462"/>
      <c r="J64" s="462">
        <f t="shared" si="0"/>
        <v>0</v>
      </c>
      <c r="K64" s="464" t="str">
        <f t="shared" si="1"/>
        <v>CHIUSO</v>
      </c>
    </row>
    <row r="65" spans="1:11" ht="24" customHeight="1">
      <c r="A65" s="388"/>
      <c r="B65" s="463"/>
      <c r="C65" s="463"/>
      <c r="D65" s="463"/>
      <c r="E65" s="463"/>
      <c r="F65" s="463"/>
      <c r="G65" s="463"/>
      <c r="H65" s="463"/>
      <c r="I65" s="463"/>
      <c r="J65" s="462">
        <f t="shared" si="0"/>
        <v>0</v>
      </c>
      <c r="K65" s="546" t="str">
        <f t="shared" si="1"/>
        <v>CHIUSO</v>
      </c>
    </row>
    <row r="66" spans="1:11" ht="24" customHeight="1">
      <c r="A66" s="387"/>
      <c r="B66" s="462"/>
      <c r="C66" s="462"/>
      <c r="D66" s="462"/>
      <c r="E66" s="462"/>
      <c r="F66" s="462"/>
      <c r="G66" s="462"/>
      <c r="H66" s="462"/>
      <c r="I66" s="462"/>
      <c r="J66" s="462">
        <f t="shared" si="0"/>
        <v>0</v>
      </c>
      <c r="K66" s="464" t="str">
        <f t="shared" si="1"/>
        <v>CHIUSO</v>
      </c>
    </row>
    <row r="67" spans="1:11" ht="24" customHeight="1">
      <c r="A67" s="388"/>
      <c r="B67" s="463"/>
      <c r="C67" s="463"/>
      <c r="D67" s="463"/>
      <c r="E67" s="463"/>
      <c r="F67" s="463"/>
      <c r="G67" s="463"/>
      <c r="H67" s="463"/>
      <c r="I67" s="463"/>
      <c r="J67" s="462">
        <f t="shared" ref="J67:J68" si="2">(IF(ISTEXT(D67),0,D67)+(IF(ISTEXT(G67),0,G67)))+(IF(ISTEXT(H67),0,H67))</f>
        <v>0</v>
      </c>
      <c r="K67" s="546" t="str">
        <f t="shared" ref="K67:K68" si="3">IF(J67=I67,"CHIUSO",IF(I67=E67,"Da Avviare","In Corso"))</f>
        <v>CHIUSO</v>
      </c>
    </row>
    <row r="68" spans="1:11" ht="24" customHeight="1">
      <c r="A68" s="387"/>
      <c r="B68" s="462"/>
      <c r="C68" s="462"/>
      <c r="D68" s="462"/>
      <c r="E68" s="462"/>
      <c r="F68" s="462"/>
      <c r="G68" s="462"/>
      <c r="H68" s="462"/>
      <c r="I68" s="462"/>
      <c r="J68" s="462">
        <f t="shared" si="2"/>
        <v>0</v>
      </c>
      <c r="K68" s="464" t="str">
        <f t="shared" si="3"/>
        <v>CHIUSO</v>
      </c>
    </row>
    <row r="69" spans="1:11" ht="23.25" customHeight="1">
      <c r="A69" s="388"/>
      <c r="B69" s="463"/>
      <c r="C69" s="463"/>
      <c r="D69" s="463"/>
      <c r="E69" s="463"/>
      <c r="F69" s="463"/>
      <c r="G69" s="463"/>
      <c r="H69" s="463"/>
      <c r="I69" s="463"/>
      <c r="J69" s="462">
        <f t="shared" ref="J69:J70" si="4">(IF(ISTEXT(D69),0,D69)+(IF(ISTEXT(G69),0,G69)))+(IF(ISTEXT(H69),0,H69))</f>
        <v>0</v>
      </c>
      <c r="K69" s="546" t="str">
        <f t="shared" ref="K69:K70" si="5">IF(J69=I69,"CHIUSO",IF(I69=E69,"Da Avviare","In Corso"))</f>
        <v>CHIUSO</v>
      </c>
    </row>
    <row r="70" spans="1:11" ht="24" customHeight="1">
      <c r="A70" s="387"/>
      <c r="B70" s="462"/>
      <c r="C70" s="462"/>
      <c r="D70" s="462"/>
      <c r="E70" s="462"/>
      <c r="F70" s="462"/>
      <c r="G70" s="462"/>
      <c r="H70" s="462"/>
      <c r="I70" s="462"/>
      <c r="J70" s="462">
        <f t="shared" si="4"/>
        <v>0</v>
      </c>
      <c r="K70" s="464" t="str">
        <f t="shared" si="5"/>
        <v>CHIUSO</v>
      </c>
    </row>
    <row r="71" spans="1:11" ht="29.25" customHeight="1">
      <c r="A71" s="388"/>
      <c r="B71" s="463"/>
      <c r="C71" s="463"/>
      <c r="D71" s="463"/>
      <c r="E71" s="463"/>
      <c r="F71" s="463"/>
      <c r="G71" s="463"/>
      <c r="H71" s="463"/>
      <c r="I71" s="463"/>
      <c r="J71" s="462">
        <f t="shared" ref="J71" si="6">(IF(ISTEXT(D71),0,D71)+(IF(ISTEXT(G71),0,G71)))+(IF(ISTEXT(H71),0,H71))</f>
        <v>0</v>
      </c>
      <c r="K71" s="546" t="str">
        <f t="shared" ref="K71" si="7">IF(J71=I71,"CHIUSO",IF(I71=E71,"Da Avviare","In Corso"))</f>
        <v>CHIUSO</v>
      </c>
    </row>
    <row r="72" spans="1:11" ht="29.25" customHeight="1">
      <c r="A72" s="387"/>
      <c r="B72" s="462"/>
      <c r="C72" s="462"/>
      <c r="D72" s="462"/>
      <c r="E72" s="462"/>
      <c r="F72" s="462"/>
      <c r="G72" s="462"/>
      <c r="H72" s="462"/>
      <c r="I72" s="462"/>
      <c r="J72" s="462">
        <f t="shared" ref="J72" si="8">(IF(ISTEXT(D72),0,D72)+(IF(ISTEXT(G72),0,G72)))+(IF(ISTEXT(H72),0,H72))</f>
        <v>0</v>
      </c>
      <c r="K72" s="464" t="str">
        <f t="shared" ref="K72" si="9">IF(J72=I72,"CHIUSO",IF(I72=E72,"Da Avviare","In Corso"))</f>
        <v>CHIUSO</v>
      </c>
    </row>
    <row r="73" spans="1:11" ht="22.5" customHeight="1">
      <c r="A73" s="388" t="s">
        <v>156</v>
      </c>
      <c r="B73" s="463">
        <f>SUM(B2:B72)</f>
        <v>0</v>
      </c>
      <c r="C73" s="463">
        <f t="shared" ref="C73:I73" si="10">SUM(C2:C72)</f>
        <v>0</v>
      </c>
      <c r="D73" s="463">
        <f t="shared" si="10"/>
        <v>0</v>
      </c>
      <c r="E73" s="463">
        <f t="shared" si="10"/>
        <v>0</v>
      </c>
      <c r="F73" s="463">
        <f t="shared" si="10"/>
        <v>0</v>
      </c>
      <c r="G73" s="463">
        <f t="shared" si="10"/>
        <v>0</v>
      </c>
      <c r="H73" s="463">
        <f t="shared" si="10"/>
        <v>0</v>
      </c>
      <c r="I73" s="463">
        <f t="shared" si="10"/>
        <v>0</v>
      </c>
    </row>
  </sheetData>
  <autoFilter ref="A1:K73"/>
  <sortState ref="A2:I2">
    <sortCondition ref="A2"/>
  </sortState>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9"/>
  <sheetViews>
    <sheetView zoomScale="90" zoomScaleNormal="90" workbookViewId="0"/>
  </sheetViews>
  <sheetFormatPr defaultColWidth="9.140625" defaultRowHeight="15"/>
  <cols>
    <col min="1" max="1" width="102.140625" style="412" customWidth="1" collapsed="1"/>
    <col min="2" max="2" width="8.5703125" style="412" customWidth="1" collapsed="1"/>
    <col min="3" max="3" width="7" style="412" customWidth="1" collapsed="1"/>
    <col min="4" max="4" width="4.42578125" style="412" customWidth="1" collapsed="1"/>
    <col min="5" max="5" width="7.85546875" style="412" customWidth="1" collapsed="1"/>
    <col min="6" max="6" width="14.7109375" style="412" customWidth="1" collapsed="1"/>
    <col min="7" max="7" width="7.7109375" style="412" customWidth="1" collapsed="1"/>
    <col min="8" max="8" width="18.7109375" style="412" customWidth="1" collapsed="1"/>
    <col min="9" max="9" width="7.85546875" style="412" bestFit="1" customWidth="1" collapsed="1"/>
    <col min="10" max="10" width="9.140625" style="412" collapsed="1"/>
    <col min="11" max="11" width="9.140625" style="412" customWidth="1" collapsed="1"/>
    <col min="12" max="16384" width="9.140625" style="412" collapsed="1"/>
  </cols>
  <sheetData>
    <row r="1" spans="1:9">
      <c r="A1" s="403" t="s">
        <v>209</v>
      </c>
      <c r="B1" s="403" t="s">
        <v>150</v>
      </c>
      <c r="C1" s="403" t="s">
        <v>151</v>
      </c>
      <c r="D1" s="403" t="s">
        <v>76</v>
      </c>
      <c r="E1" s="403" t="s">
        <v>152</v>
      </c>
      <c r="F1" s="403" t="s">
        <v>153</v>
      </c>
      <c r="G1" s="403" t="s">
        <v>154</v>
      </c>
      <c r="H1" s="403" t="s">
        <v>205</v>
      </c>
      <c r="I1" s="403" t="s">
        <v>156</v>
      </c>
    </row>
    <row r="2" spans="1:9">
      <c r="A2" s="387"/>
      <c r="B2" s="387"/>
      <c r="C2" s="387"/>
      <c r="D2" s="387"/>
      <c r="E2" s="387"/>
      <c r="F2" s="387"/>
      <c r="G2" s="387"/>
      <c r="H2" s="387"/>
      <c r="I2" s="387"/>
    </row>
    <row r="3" spans="1:9">
      <c r="A3" s="514"/>
      <c r="B3" s="388"/>
      <c r="C3" s="388"/>
      <c r="D3" s="388"/>
      <c r="E3" s="388"/>
      <c r="F3" s="388"/>
      <c r="G3" s="388"/>
      <c r="H3" s="388"/>
      <c r="I3" s="388"/>
    </row>
    <row r="4" spans="1:9">
      <c r="A4" s="387"/>
      <c r="B4" s="387"/>
      <c r="C4" s="387"/>
      <c r="D4" s="387"/>
      <c r="E4" s="387"/>
      <c r="F4" s="387"/>
      <c r="G4" s="387"/>
      <c r="H4" s="387"/>
      <c r="I4" s="387"/>
    </row>
    <row r="5" spans="1:9">
      <c r="A5" s="388"/>
      <c r="B5" s="388"/>
      <c r="C5" s="388"/>
      <c r="D5" s="388"/>
      <c r="E5" s="388"/>
      <c r="F5" s="388"/>
      <c r="G5" s="388"/>
      <c r="H5" s="388"/>
      <c r="I5" s="388"/>
    </row>
    <row r="6" spans="1:9">
      <c r="A6" s="387"/>
      <c r="B6" s="387"/>
      <c r="C6" s="387"/>
      <c r="D6" s="387"/>
      <c r="E6" s="387"/>
      <c r="F6" s="387"/>
      <c r="G6" s="387"/>
      <c r="H6" s="387"/>
      <c r="I6" s="387"/>
    </row>
    <row r="7" spans="1:9">
      <c r="A7" s="388"/>
      <c r="B7" s="388"/>
      <c r="C7" s="388"/>
      <c r="D7" s="388"/>
      <c r="E7" s="388"/>
      <c r="F7" s="388"/>
      <c r="G7" s="388"/>
      <c r="H7" s="388"/>
      <c r="I7" s="388"/>
    </row>
    <row r="8" spans="1:9">
      <c r="A8" s="387"/>
      <c r="B8" s="387"/>
      <c r="C8" s="387"/>
      <c r="D8" s="387"/>
      <c r="E8" s="387"/>
      <c r="F8" s="387"/>
      <c r="G8" s="387"/>
      <c r="H8" s="387"/>
      <c r="I8" s="387"/>
    </row>
    <row r="9" spans="1:9">
      <c r="A9" s="388"/>
      <c r="B9" s="388"/>
      <c r="C9" s="388"/>
      <c r="D9" s="388"/>
      <c r="E9" s="388"/>
      <c r="F9" s="388"/>
      <c r="G9" s="388"/>
      <c r="H9" s="388"/>
      <c r="I9" s="388"/>
    </row>
    <row r="10" spans="1:9">
      <c r="A10" s="387"/>
      <c r="B10" s="387"/>
      <c r="C10" s="387"/>
      <c r="D10" s="387"/>
      <c r="E10" s="387"/>
      <c r="F10" s="387"/>
      <c r="G10" s="387"/>
      <c r="H10" s="387"/>
      <c r="I10" s="387"/>
    </row>
    <row r="11" spans="1:9">
      <c r="A11" s="388"/>
      <c r="B11" s="388"/>
      <c r="C11" s="388"/>
      <c r="D11" s="388"/>
      <c r="E11" s="388"/>
      <c r="F11" s="388"/>
      <c r="G11" s="388"/>
      <c r="H11" s="388"/>
      <c r="I11" s="388"/>
    </row>
    <row r="12" spans="1:9">
      <c r="A12" s="387"/>
      <c r="B12" s="387"/>
      <c r="C12" s="387"/>
      <c r="D12" s="387"/>
      <c r="E12" s="387"/>
      <c r="F12" s="387"/>
      <c r="G12" s="387"/>
      <c r="H12" s="387"/>
      <c r="I12" s="387"/>
    </row>
    <row r="13" spans="1:9">
      <c r="A13" s="388"/>
      <c r="B13" s="388"/>
      <c r="C13" s="388"/>
      <c r="D13" s="388"/>
      <c r="E13" s="388"/>
      <c r="F13" s="388"/>
      <c r="G13" s="388"/>
      <c r="H13" s="388"/>
      <c r="I13" s="388"/>
    </row>
    <row r="14" spans="1:9">
      <c r="A14" s="387"/>
      <c r="B14" s="387"/>
      <c r="C14" s="387"/>
      <c r="D14" s="387"/>
      <c r="E14" s="387"/>
      <c r="F14" s="387"/>
      <c r="G14" s="387"/>
      <c r="H14" s="387"/>
      <c r="I14" s="387"/>
    </row>
    <row r="15" spans="1:9">
      <c r="A15" s="388"/>
      <c r="B15" s="388"/>
      <c r="C15" s="388"/>
      <c r="D15" s="388"/>
      <c r="E15" s="388"/>
      <c r="F15" s="388"/>
      <c r="G15" s="388"/>
      <c r="H15" s="388"/>
      <c r="I15" s="388"/>
    </row>
    <row r="16" spans="1:9">
      <c r="A16" s="387"/>
      <c r="B16" s="387"/>
      <c r="C16" s="387"/>
      <c r="D16" s="387"/>
      <c r="E16" s="387"/>
      <c r="F16" s="387"/>
      <c r="G16" s="387"/>
      <c r="H16" s="387"/>
      <c r="I16" s="387"/>
    </row>
    <row r="17" spans="1:9">
      <c r="A17" s="388"/>
      <c r="B17" s="388"/>
      <c r="C17" s="388"/>
      <c r="D17" s="388"/>
      <c r="E17" s="388"/>
      <c r="F17" s="388"/>
      <c r="G17" s="388"/>
      <c r="H17" s="388"/>
      <c r="I17" s="388"/>
    </row>
    <row r="18" spans="1:9">
      <c r="A18" s="387"/>
      <c r="B18" s="387"/>
      <c r="C18" s="387"/>
      <c r="D18" s="387"/>
      <c r="E18" s="387"/>
      <c r="F18" s="387"/>
      <c r="G18" s="387"/>
      <c r="H18" s="387"/>
      <c r="I18" s="387"/>
    </row>
    <row r="19" spans="1:9">
      <c r="A19" s="388"/>
      <c r="B19" s="388"/>
      <c r="C19" s="388"/>
      <c r="D19" s="388"/>
      <c r="E19" s="388"/>
      <c r="F19" s="388"/>
      <c r="G19" s="388"/>
      <c r="H19" s="388"/>
      <c r="I19" s="388"/>
    </row>
    <row r="20" spans="1:9">
      <c r="A20" s="387"/>
      <c r="B20" s="387"/>
      <c r="C20" s="387"/>
      <c r="D20" s="387"/>
      <c r="E20" s="387"/>
      <c r="F20" s="387"/>
      <c r="G20" s="387"/>
      <c r="H20" s="387"/>
      <c r="I20" s="387"/>
    </row>
    <row r="21" spans="1:9">
      <c r="A21" s="388"/>
      <c r="B21" s="388"/>
      <c r="C21" s="388"/>
      <c r="D21" s="388"/>
      <c r="E21" s="388"/>
      <c r="F21" s="388"/>
      <c r="G21" s="388"/>
      <c r="H21" s="388"/>
      <c r="I21" s="388"/>
    </row>
    <row r="22" spans="1:9">
      <c r="A22" s="387"/>
      <c r="B22" s="387"/>
      <c r="C22" s="387"/>
      <c r="D22" s="387"/>
      <c r="E22" s="387"/>
      <c r="F22" s="387"/>
      <c r="G22" s="387"/>
      <c r="H22" s="387"/>
      <c r="I22" s="387"/>
    </row>
    <row r="23" spans="1:9">
      <c r="A23" s="388"/>
      <c r="B23" s="388"/>
      <c r="C23" s="388"/>
      <c r="D23" s="388"/>
      <c r="E23" s="388"/>
      <c r="F23" s="388"/>
      <c r="G23" s="388"/>
      <c r="H23" s="388"/>
      <c r="I23" s="388"/>
    </row>
    <row r="24" spans="1:9">
      <c r="A24" s="387"/>
      <c r="B24" s="387"/>
      <c r="C24" s="387"/>
      <c r="D24" s="387"/>
      <c r="E24" s="387"/>
      <c r="F24" s="387"/>
      <c r="G24" s="387"/>
      <c r="H24" s="387"/>
      <c r="I24" s="387"/>
    </row>
    <row r="25" spans="1:9">
      <c r="A25" s="388"/>
      <c r="B25" s="388"/>
      <c r="C25" s="388"/>
      <c r="D25" s="388"/>
      <c r="E25" s="388"/>
      <c r="F25" s="388"/>
      <c r="G25" s="388"/>
      <c r="H25" s="388"/>
      <c r="I25" s="388"/>
    </row>
    <row r="26" spans="1:9">
      <c r="A26" s="387"/>
      <c r="B26" s="387"/>
      <c r="C26" s="387"/>
      <c r="D26" s="387"/>
      <c r="E26" s="387"/>
      <c r="F26" s="387"/>
      <c r="G26" s="387"/>
      <c r="H26" s="387"/>
      <c r="I26" s="387"/>
    </row>
    <row r="27" spans="1:9">
      <c r="A27" s="388"/>
      <c r="B27" s="388"/>
      <c r="C27" s="388"/>
      <c r="D27" s="388"/>
      <c r="E27" s="388"/>
      <c r="F27" s="388"/>
      <c r="G27" s="388"/>
      <c r="H27" s="388"/>
      <c r="I27" s="388"/>
    </row>
    <row r="28" spans="1:9">
      <c r="A28" s="387"/>
      <c r="B28" s="387"/>
      <c r="C28" s="387"/>
      <c r="D28" s="387"/>
      <c r="E28" s="387"/>
      <c r="F28" s="387"/>
      <c r="G28" s="387"/>
      <c r="H28" s="387"/>
      <c r="I28" s="387"/>
    </row>
    <row r="29" spans="1:9">
      <c r="A29" s="388" t="s">
        <v>156</v>
      </c>
      <c r="B29" s="388">
        <f>SUM(B2:B28)</f>
        <v>0</v>
      </c>
      <c r="C29" s="388">
        <f t="shared" ref="C29:I29" si="0">SUM(C2:C28)</f>
        <v>0</v>
      </c>
      <c r="D29" s="388">
        <f t="shared" si="0"/>
        <v>0</v>
      </c>
      <c r="E29" s="388">
        <f t="shared" si="0"/>
        <v>0</v>
      </c>
      <c r="F29" s="388">
        <f t="shared" si="0"/>
        <v>0</v>
      </c>
      <c r="G29" s="388">
        <f t="shared" si="0"/>
        <v>0</v>
      </c>
      <c r="H29" s="388">
        <f t="shared" si="0"/>
        <v>0</v>
      </c>
      <c r="I29" s="388">
        <f t="shared" si="0"/>
        <v>0</v>
      </c>
    </row>
  </sheetData>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33"/>
  <sheetViews>
    <sheetView zoomScale="90" zoomScaleNormal="90" workbookViewId="0"/>
  </sheetViews>
  <sheetFormatPr defaultColWidth="9.140625" defaultRowHeight="15"/>
  <cols>
    <col min="1" max="1" width="102.140625" customWidth="1" collapsed="1"/>
    <col min="2" max="2" width="8.5703125" customWidth="1" collapsed="1"/>
    <col min="3" max="3" width="7" customWidth="1" collapsed="1"/>
    <col min="4" max="4" width="4.42578125" customWidth="1" collapsed="1"/>
    <col min="5" max="5" width="7.85546875" customWidth="1" collapsed="1"/>
    <col min="6" max="6" width="14.7109375" customWidth="1" collapsed="1"/>
    <col min="7" max="7" width="7.7109375" customWidth="1" collapsed="1"/>
    <col min="8" max="8" width="18.7109375" customWidth="1" collapsed="1"/>
    <col min="9" max="9" width="8.140625" customWidth="1" collapsed="1"/>
  </cols>
  <sheetData>
    <row r="1" spans="1:9">
      <c r="A1" s="403" t="s">
        <v>209</v>
      </c>
      <c r="B1" s="403" t="s">
        <v>150</v>
      </c>
      <c r="C1" s="403" t="s">
        <v>151</v>
      </c>
      <c r="D1" s="403" t="s">
        <v>76</v>
      </c>
      <c r="E1" s="403" t="s">
        <v>152</v>
      </c>
      <c r="F1" s="403" t="s">
        <v>153</v>
      </c>
      <c r="G1" s="403" t="s">
        <v>154</v>
      </c>
      <c r="H1" s="403" t="s">
        <v>205</v>
      </c>
      <c r="I1" s="403" t="s">
        <v>156</v>
      </c>
    </row>
    <row r="2" spans="1:9">
      <c r="A2" s="387"/>
      <c r="B2" s="387"/>
      <c r="C2" s="387"/>
      <c r="D2" s="387"/>
      <c r="E2" s="387"/>
      <c r="F2" s="387"/>
      <c r="G2" s="387"/>
      <c r="H2" s="387"/>
      <c r="I2" s="387"/>
    </row>
    <row r="3" spans="1:9">
      <c r="A3" s="513"/>
      <c r="B3" s="388"/>
      <c r="C3" s="388"/>
      <c r="D3" s="388"/>
      <c r="E3" s="388"/>
      <c r="F3" s="388"/>
      <c r="G3" s="388"/>
      <c r="H3" s="388"/>
      <c r="I3" s="388"/>
    </row>
    <row r="4" spans="1:9">
      <c r="A4" s="387"/>
      <c r="B4" s="387"/>
      <c r="C4" s="387"/>
      <c r="D4" s="387"/>
      <c r="E4" s="387"/>
      <c r="F4" s="387"/>
      <c r="G4" s="387"/>
      <c r="H4" s="387"/>
      <c r="I4" s="387"/>
    </row>
    <row r="5" spans="1:9">
      <c r="A5" s="388"/>
      <c r="B5" s="388"/>
      <c r="C5" s="388"/>
      <c r="D5" s="388"/>
      <c r="E5" s="388"/>
      <c r="F5" s="388"/>
      <c r="G5" s="388"/>
      <c r="H5" s="388"/>
      <c r="I5" s="388"/>
    </row>
    <row r="6" spans="1:9">
      <c r="A6" s="387"/>
      <c r="B6" s="387"/>
      <c r="C6" s="387"/>
      <c r="D6" s="387"/>
      <c r="E6" s="387"/>
      <c r="F6" s="387"/>
      <c r="G6" s="387"/>
      <c r="H6" s="387"/>
      <c r="I6" s="387"/>
    </row>
    <row r="7" spans="1:9">
      <c r="A7" s="388"/>
      <c r="B7" s="388"/>
      <c r="C7" s="388"/>
      <c r="D7" s="388"/>
      <c r="E7" s="388"/>
      <c r="F7" s="388"/>
      <c r="G7" s="388"/>
      <c r="H7" s="388"/>
      <c r="I7" s="388"/>
    </row>
    <row r="8" spans="1:9">
      <c r="A8" s="387"/>
      <c r="B8" s="387"/>
      <c r="C8" s="387"/>
      <c r="D8" s="387"/>
      <c r="E8" s="387"/>
      <c r="F8" s="387"/>
      <c r="G8" s="387"/>
      <c r="H8" s="387"/>
      <c r="I8" s="387"/>
    </row>
    <row r="9" spans="1:9">
      <c r="A9" s="388"/>
      <c r="B9" s="388"/>
      <c r="C9" s="388"/>
      <c r="D9" s="388"/>
      <c r="E9" s="388"/>
      <c r="F9" s="388"/>
      <c r="G9" s="388"/>
      <c r="H9" s="388"/>
      <c r="I9" s="388"/>
    </row>
    <row r="10" spans="1:9">
      <c r="A10" s="387"/>
      <c r="B10" s="387"/>
      <c r="C10" s="387"/>
      <c r="D10" s="387"/>
      <c r="E10" s="387"/>
      <c r="F10" s="387"/>
      <c r="G10" s="387"/>
      <c r="H10" s="387"/>
      <c r="I10" s="387"/>
    </row>
    <row r="11" spans="1:9">
      <c r="A11" s="388"/>
      <c r="B11" s="388"/>
      <c r="C11" s="388"/>
      <c r="D11" s="388"/>
      <c r="E11" s="388"/>
      <c r="F11" s="388"/>
      <c r="G11" s="388"/>
      <c r="H11" s="388"/>
      <c r="I11" s="388"/>
    </row>
    <row r="12" spans="1:9">
      <c r="A12" s="387"/>
      <c r="B12" s="387"/>
      <c r="C12" s="387"/>
      <c r="D12" s="387"/>
      <c r="E12" s="387"/>
      <c r="F12" s="387"/>
      <c r="G12" s="387"/>
      <c r="H12" s="387"/>
      <c r="I12" s="387"/>
    </row>
    <row r="13" spans="1:9">
      <c r="A13" s="388"/>
      <c r="B13" s="388"/>
      <c r="C13" s="388"/>
      <c r="D13" s="388"/>
      <c r="E13" s="388"/>
      <c r="F13" s="388"/>
      <c r="G13" s="388"/>
      <c r="H13" s="388"/>
      <c r="I13" s="388"/>
    </row>
    <row r="14" spans="1:9">
      <c r="A14" s="387"/>
      <c r="B14" s="387"/>
      <c r="C14" s="387"/>
      <c r="D14" s="387"/>
      <c r="E14" s="387"/>
      <c r="F14" s="387"/>
      <c r="G14" s="387"/>
      <c r="H14" s="387"/>
      <c r="I14" s="387"/>
    </row>
    <row r="15" spans="1:9">
      <c r="A15" s="388"/>
      <c r="B15" s="388"/>
      <c r="C15" s="388"/>
      <c r="D15" s="388"/>
      <c r="E15" s="388"/>
      <c r="F15" s="388"/>
      <c r="G15" s="388"/>
      <c r="H15" s="388"/>
      <c r="I15" s="388"/>
    </row>
    <row r="16" spans="1:9" s="412" customFormat="1">
      <c r="A16" s="387"/>
      <c r="B16" s="387"/>
      <c r="C16" s="387"/>
      <c r="D16" s="387"/>
      <c r="E16" s="387"/>
      <c r="F16" s="387"/>
      <c r="G16" s="387"/>
      <c r="H16" s="387"/>
      <c r="I16" s="387"/>
    </row>
    <row r="17" spans="1:9" s="412" customFormat="1">
      <c r="A17" s="388"/>
      <c r="B17" s="388"/>
      <c r="C17" s="388"/>
      <c r="D17" s="388"/>
      <c r="E17" s="388"/>
      <c r="F17" s="388"/>
      <c r="G17" s="388"/>
      <c r="H17" s="388"/>
      <c r="I17" s="388"/>
    </row>
    <row r="18" spans="1:9" s="412" customFormat="1">
      <c r="A18" s="387"/>
      <c r="B18" s="387"/>
      <c r="C18" s="387"/>
      <c r="D18" s="387"/>
      <c r="E18" s="387"/>
      <c r="F18" s="387"/>
      <c r="G18" s="387"/>
      <c r="H18" s="387"/>
      <c r="I18" s="387"/>
    </row>
    <row r="19" spans="1:9" s="412" customFormat="1">
      <c r="A19" s="388"/>
      <c r="B19" s="388"/>
      <c r="C19" s="388"/>
      <c r="D19" s="388"/>
      <c r="E19" s="388"/>
      <c r="F19" s="388"/>
      <c r="G19" s="388"/>
      <c r="H19" s="388"/>
      <c r="I19" s="388"/>
    </row>
    <row r="20" spans="1:9" s="412" customFormat="1">
      <c r="A20" s="387"/>
      <c r="B20" s="387"/>
      <c r="C20" s="387"/>
      <c r="D20" s="387"/>
      <c r="E20" s="387"/>
      <c r="F20" s="387"/>
      <c r="G20" s="387"/>
      <c r="H20" s="387"/>
      <c r="I20" s="387"/>
    </row>
    <row r="21" spans="1:9" s="412" customFormat="1">
      <c r="A21" s="388"/>
      <c r="B21" s="388"/>
      <c r="C21" s="388"/>
      <c r="D21" s="388"/>
      <c r="E21" s="388"/>
      <c r="F21" s="388"/>
      <c r="G21" s="388"/>
      <c r="H21" s="388"/>
      <c r="I21" s="388"/>
    </row>
    <row r="22" spans="1:9" s="412" customFormat="1">
      <c r="A22" s="387"/>
      <c r="B22" s="387"/>
      <c r="C22" s="387"/>
      <c r="D22" s="387"/>
      <c r="E22" s="387"/>
      <c r="F22" s="387"/>
      <c r="G22" s="387"/>
      <c r="H22" s="387"/>
      <c r="I22" s="387"/>
    </row>
    <row r="23" spans="1:9" s="412" customFormat="1">
      <c r="A23" s="388"/>
      <c r="B23" s="388"/>
      <c r="C23" s="388"/>
      <c r="D23" s="388"/>
      <c r="E23" s="388"/>
      <c r="F23" s="388"/>
      <c r="G23" s="388"/>
      <c r="H23" s="388"/>
      <c r="I23" s="388"/>
    </row>
    <row r="24" spans="1:9" s="412" customFormat="1">
      <c r="A24" s="387"/>
      <c r="B24" s="387"/>
      <c r="C24" s="387"/>
      <c r="D24" s="387"/>
      <c r="E24" s="387"/>
      <c r="F24" s="387"/>
      <c r="G24" s="387"/>
      <c r="H24" s="387"/>
      <c r="I24" s="387"/>
    </row>
    <row r="25" spans="1:9" s="412" customFormat="1">
      <c r="A25" s="388"/>
      <c r="B25" s="388"/>
      <c r="C25" s="388"/>
      <c r="D25" s="388"/>
      <c r="E25" s="388"/>
      <c r="F25" s="388"/>
      <c r="G25" s="388"/>
      <c r="H25" s="388"/>
      <c r="I25" s="388"/>
    </row>
    <row r="26" spans="1:9" s="412" customFormat="1">
      <c r="A26" s="387"/>
      <c r="B26" s="387"/>
      <c r="C26" s="387"/>
      <c r="D26" s="387"/>
      <c r="E26" s="387"/>
      <c r="F26" s="387"/>
      <c r="G26" s="387"/>
      <c r="H26" s="387"/>
      <c r="I26" s="387"/>
    </row>
    <row r="27" spans="1:9" s="412" customFormat="1">
      <c r="A27" s="388"/>
      <c r="B27" s="388"/>
      <c r="C27" s="388"/>
      <c r="D27" s="388"/>
      <c r="E27" s="388"/>
      <c r="F27" s="388"/>
      <c r="G27" s="388"/>
      <c r="H27" s="388"/>
      <c r="I27" s="388"/>
    </row>
    <row r="28" spans="1:9" s="412" customFormat="1">
      <c r="A28" s="387"/>
      <c r="B28" s="387"/>
      <c r="C28" s="387"/>
      <c r="D28" s="387"/>
      <c r="E28" s="387"/>
      <c r="F28" s="387"/>
      <c r="G28" s="387"/>
      <c r="H28" s="387"/>
      <c r="I28" s="387"/>
    </row>
    <row r="29" spans="1:9" s="412" customFormat="1">
      <c r="A29" s="388"/>
      <c r="B29" s="388"/>
      <c r="C29" s="388"/>
      <c r="D29" s="388"/>
      <c r="E29" s="388"/>
      <c r="F29" s="388"/>
      <c r="G29" s="388"/>
      <c r="H29" s="388"/>
      <c r="I29" s="388"/>
    </row>
    <row r="30" spans="1:9" s="412" customFormat="1">
      <c r="A30" s="387"/>
      <c r="B30" s="387"/>
      <c r="C30" s="387"/>
      <c r="D30" s="387"/>
      <c r="E30" s="387"/>
      <c r="F30" s="387"/>
      <c r="G30" s="387"/>
      <c r="H30" s="387"/>
      <c r="I30" s="387"/>
    </row>
    <row r="31" spans="1:9" s="412" customFormat="1">
      <c r="A31" s="388"/>
      <c r="B31" s="388"/>
      <c r="C31" s="388"/>
      <c r="D31" s="388"/>
      <c r="E31" s="388"/>
      <c r="F31" s="388"/>
      <c r="G31" s="388"/>
      <c r="H31" s="388"/>
      <c r="I31" s="388"/>
    </row>
    <row r="32" spans="1:9" s="412" customFormat="1">
      <c r="A32" s="387"/>
      <c r="B32" s="387"/>
      <c r="C32" s="387"/>
      <c r="D32" s="387"/>
      <c r="E32" s="387"/>
      <c r="F32" s="387"/>
      <c r="G32" s="387"/>
      <c r="H32" s="387"/>
      <c r="I32" s="387"/>
    </row>
    <row r="33" spans="1:9" s="412" customFormat="1">
      <c r="A33" s="388" t="s">
        <v>156</v>
      </c>
      <c r="B33" s="388">
        <f>SUM(B2:B32)</f>
        <v>0</v>
      </c>
      <c r="C33" s="388">
        <f t="shared" ref="C33:I33" si="0">SUM(C2:C32)</f>
        <v>0</v>
      </c>
      <c r="D33" s="388">
        <f t="shared" si="0"/>
        <v>0</v>
      </c>
      <c r="E33" s="388">
        <f t="shared" si="0"/>
        <v>0</v>
      </c>
      <c r="F33" s="388">
        <f t="shared" si="0"/>
        <v>0</v>
      </c>
      <c r="G33" s="388">
        <f t="shared" si="0"/>
        <v>0</v>
      </c>
      <c r="H33" s="388">
        <f t="shared" si="0"/>
        <v>0</v>
      </c>
      <c r="I33" s="388">
        <f t="shared" si="0"/>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15"/>
  <sheetViews>
    <sheetView workbookViewId="0"/>
  </sheetViews>
  <sheetFormatPr defaultColWidth="9.140625" defaultRowHeight="15"/>
  <cols>
    <col min="1" max="1" width="102.140625" style="412" customWidth="1" collapsed="1"/>
    <col min="2" max="2" width="8.5703125" style="412" customWidth="1" collapsed="1"/>
    <col min="3" max="3" width="7" style="412" customWidth="1" collapsed="1"/>
    <col min="4" max="4" width="4.42578125" style="412" customWidth="1" collapsed="1"/>
    <col min="5" max="5" width="7.85546875" style="412" customWidth="1" collapsed="1"/>
    <col min="6" max="6" width="14.7109375" style="412" customWidth="1" collapsed="1"/>
    <col min="7" max="7" width="7.7109375" style="412" customWidth="1" collapsed="1"/>
    <col min="8" max="8" width="18.7109375" style="412" customWidth="1" collapsed="1"/>
    <col min="9" max="9" width="8.140625" style="412" customWidth="1" collapsed="1"/>
    <col min="10" max="16384" width="9.140625" style="412" collapsed="1"/>
  </cols>
  <sheetData>
    <row r="1" spans="1:9">
      <c r="A1" s="403" t="s">
        <v>209</v>
      </c>
      <c r="B1" s="403" t="s">
        <v>150</v>
      </c>
      <c r="C1" s="403" t="s">
        <v>151</v>
      </c>
      <c r="D1" s="403" t="s">
        <v>76</v>
      </c>
      <c r="E1" s="403" t="s">
        <v>152</v>
      </c>
      <c r="F1" s="403" t="s">
        <v>153</v>
      </c>
      <c r="G1" s="403" t="s">
        <v>154</v>
      </c>
      <c r="H1" s="403" t="s">
        <v>205</v>
      </c>
      <c r="I1" s="403" t="s">
        <v>156</v>
      </c>
    </row>
    <row r="2" spans="1:9">
      <c r="A2" s="387"/>
      <c r="B2" s="387"/>
      <c r="C2" s="387"/>
      <c r="D2" s="387"/>
      <c r="E2" s="387"/>
      <c r="F2" s="387"/>
      <c r="G2" s="387"/>
      <c r="H2" s="387"/>
      <c r="I2" s="387"/>
    </row>
    <row r="3" spans="1:9">
      <c r="A3" s="513"/>
      <c r="B3" s="388"/>
      <c r="C3" s="388"/>
      <c r="D3" s="388"/>
      <c r="E3" s="388"/>
      <c r="F3" s="388"/>
      <c r="G3" s="388"/>
      <c r="H3" s="388"/>
      <c r="I3" s="388"/>
    </row>
    <row r="4" spans="1:9">
      <c r="A4" s="387"/>
      <c r="B4" s="387"/>
      <c r="C4" s="387"/>
      <c r="D4" s="387"/>
      <c r="E4" s="387"/>
      <c r="F4" s="387"/>
      <c r="G4" s="387"/>
      <c r="H4" s="387"/>
      <c r="I4" s="387"/>
    </row>
    <row r="5" spans="1:9">
      <c r="A5" s="388"/>
      <c r="B5" s="388"/>
      <c r="C5" s="388"/>
      <c r="D5" s="388"/>
      <c r="E5" s="388"/>
      <c r="F5" s="388"/>
      <c r="G5" s="388"/>
      <c r="H5" s="388"/>
      <c r="I5" s="388"/>
    </row>
    <row r="6" spans="1:9">
      <c r="A6" s="387"/>
      <c r="B6" s="387"/>
      <c r="C6" s="387"/>
      <c r="D6" s="387"/>
      <c r="E6" s="387"/>
      <c r="F6" s="387"/>
      <c r="G6" s="387"/>
      <c r="H6" s="387"/>
      <c r="I6" s="387"/>
    </row>
    <row r="7" spans="1:9">
      <c r="A7" s="388"/>
      <c r="B7" s="388"/>
      <c r="C7" s="388"/>
      <c r="D7" s="388"/>
      <c r="E7" s="388"/>
      <c r="F7" s="388"/>
      <c r="G7" s="388"/>
      <c r="H7" s="388"/>
      <c r="I7" s="388"/>
    </row>
    <row r="8" spans="1:9">
      <c r="A8" s="387"/>
      <c r="B8" s="387"/>
      <c r="C8" s="387"/>
      <c r="D8" s="387"/>
      <c r="E8" s="387"/>
      <c r="F8" s="387"/>
      <c r="G8" s="387"/>
      <c r="H8" s="387"/>
      <c r="I8" s="387"/>
    </row>
    <row r="9" spans="1:9">
      <c r="A9" s="388"/>
      <c r="B9" s="388"/>
      <c r="C9" s="388"/>
      <c r="D9" s="388"/>
      <c r="E9" s="388"/>
      <c r="F9" s="388"/>
      <c r="G9" s="388"/>
      <c r="H9" s="388"/>
      <c r="I9" s="388"/>
    </row>
    <row r="10" spans="1:9">
      <c r="A10" s="387"/>
      <c r="B10" s="387"/>
      <c r="C10" s="387"/>
      <c r="D10" s="387"/>
      <c r="E10" s="387"/>
      <c r="F10" s="387"/>
      <c r="G10" s="387"/>
      <c r="H10" s="387"/>
      <c r="I10" s="387"/>
    </row>
    <row r="11" spans="1:9">
      <c r="A11" s="388"/>
      <c r="B11" s="388"/>
      <c r="C11" s="388"/>
      <c r="D11" s="388"/>
      <c r="E11" s="388"/>
      <c r="F11" s="388"/>
      <c r="G11" s="388"/>
      <c r="H11" s="388"/>
      <c r="I11" s="388"/>
    </row>
    <row r="12" spans="1:9">
      <c r="A12" s="387"/>
      <c r="B12" s="387"/>
      <c r="C12" s="387"/>
      <c r="D12" s="387"/>
      <c r="E12" s="387"/>
      <c r="F12" s="387"/>
      <c r="G12" s="387"/>
      <c r="H12" s="387"/>
      <c r="I12" s="387"/>
    </row>
    <row r="13" spans="1:9">
      <c r="A13" s="388"/>
      <c r="B13" s="388"/>
      <c r="C13" s="388"/>
      <c r="D13" s="388"/>
      <c r="E13" s="388"/>
      <c r="F13" s="388"/>
      <c r="G13" s="388"/>
      <c r="H13" s="388"/>
      <c r="I13" s="388"/>
    </row>
    <row r="14" spans="1:9">
      <c r="A14" s="387"/>
      <c r="B14" s="387"/>
      <c r="C14" s="387"/>
      <c r="D14" s="387"/>
      <c r="E14" s="387"/>
      <c r="F14" s="387"/>
      <c r="G14" s="387"/>
      <c r="H14" s="387"/>
      <c r="I14" s="387"/>
    </row>
    <row r="15" spans="1:9">
      <c r="A15" s="388" t="s">
        <v>156</v>
      </c>
      <c r="B15" s="388">
        <f>SUM(B2:B14)</f>
        <v>0</v>
      </c>
      <c r="C15" s="388">
        <f t="shared" ref="C15:I15" si="0">SUM(C2:C14)</f>
        <v>0</v>
      </c>
      <c r="D15" s="388">
        <f t="shared" si="0"/>
        <v>0</v>
      </c>
      <c r="E15" s="388">
        <f t="shared" si="0"/>
        <v>0</v>
      </c>
      <c r="F15" s="388">
        <f t="shared" si="0"/>
        <v>0</v>
      </c>
      <c r="G15" s="388">
        <f t="shared" si="0"/>
        <v>0</v>
      </c>
      <c r="H15" s="388">
        <f t="shared" si="0"/>
        <v>0</v>
      </c>
      <c r="I15" s="388">
        <f t="shared" si="0"/>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18"/>
  <sheetViews>
    <sheetView workbookViewId="0"/>
  </sheetViews>
  <sheetFormatPr defaultRowHeight="15"/>
  <sheetData>
    <row r="1" spans="1:1">
      <c r="A1" s="106">
        <f>Cover!G3</f>
        <v>43192</v>
      </c>
    </row>
    <row r="2" spans="1:1">
      <c r="A2" s="106">
        <f>Cover!G4</f>
        <v>43207</v>
      </c>
    </row>
    <row r="3" spans="1:1">
      <c r="A3" s="106">
        <f>Cover!G5</f>
        <v>43208</v>
      </c>
    </row>
    <row r="4" spans="1:1">
      <c r="A4" s="106">
        <f>Cover!G6</f>
        <v>43209</v>
      </c>
    </row>
    <row r="5" spans="1:1">
      <c r="A5" s="106">
        <f>Cover!G7</f>
        <v>43210</v>
      </c>
    </row>
    <row r="6" spans="1:1">
      <c r="A6" s="106">
        <f>Cover!G8</f>
        <v>43215</v>
      </c>
    </row>
    <row r="7" spans="1:1">
      <c r="A7" s="106">
        <f>Cover!G9</f>
        <v>43220</v>
      </c>
    </row>
    <row r="8" spans="1:1">
      <c r="A8" s="106">
        <f>Cover!G10</f>
        <v>43221</v>
      </c>
    </row>
    <row r="9" spans="1:1">
      <c r="A9" s="106">
        <f>Cover!G11</f>
        <v>43253</v>
      </c>
    </row>
    <row r="10" spans="1:1">
      <c r="A10" s="106">
        <v>43280</v>
      </c>
    </row>
    <row r="11" spans="1:1">
      <c r="A11" s="106"/>
    </row>
    <row r="12" spans="1:1">
      <c r="A12" s="106"/>
    </row>
    <row r="13" spans="1:1">
      <c r="A13" s="106"/>
    </row>
    <row r="14" spans="1:1">
      <c r="A14" s="106"/>
    </row>
    <row r="15" spans="1:1">
      <c r="A15" s="106"/>
    </row>
    <row r="16" spans="1:1">
      <c r="A16" s="106"/>
    </row>
    <row r="17" spans="1:1">
      <c r="A17" s="106"/>
    </row>
    <row r="18" spans="1:1">
      <c r="A18" s="10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10</vt:i4>
      </vt:variant>
    </vt:vector>
  </HeadingPairs>
  <TitlesOfParts>
    <vt:vector size="32" baseType="lpstr">
      <vt:lpstr>Cover</vt:lpstr>
      <vt:lpstr>Sintesi Qualitativa</vt:lpstr>
      <vt:lpstr>Sintesi Quantitativa (Overall)</vt:lpstr>
      <vt:lpstr>PianificazionePMO (OverAll)</vt:lpstr>
      <vt:lpstr>Sintesi (CA)</vt:lpstr>
      <vt:lpstr>PianificazionePMO(CA)</vt:lpstr>
      <vt:lpstr>Sintesi (CFI)</vt:lpstr>
      <vt:lpstr>Sintesi (CFI-TS)</vt:lpstr>
      <vt:lpstr>PianificazionePMO(CFI-TS)</vt:lpstr>
      <vt:lpstr>Sintesi (CFI-ACN)</vt:lpstr>
      <vt:lpstr>PianificazionePMO(CFI-ACN)</vt:lpstr>
      <vt:lpstr>Lista PMO</vt:lpstr>
      <vt:lpstr>Estrazione ALM</vt:lpstr>
      <vt:lpstr>testsetid</vt:lpstr>
      <vt:lpstr>ListaAnomalieALL</vt:lpstr>
      <vt:lpstr>BusinessView-PMOID_Quality</vt:lpstr>
      <vt:lpstr>chiuse all</vt:lpstr>
      <vt:lpstr>Dettaglio TC Trascinamenti</vt:lpstr>
      <vt:lpstr>Dettaglio TC CA Trascinamenti</vt:lpstr>
      <vt:lpstr>Dettaglio TC CFI Trascinamenti</vt:lpstr>
      <vt:lpstr>Dettaglio TC CFI2 Trascinamenti</vt:lpstr>
      <vt:lpstr>hol</vt:lpstr>
      <vt:lpstr>Enhancement</vt:lpstr>
      <vt:lpstr>'Estrazione ALM'!Print_Area</vt:lpstr>
      <vt:lpstr>'PianificazionePMO(CA)'!progetti</vt:lpstr>
      <vt:lpstr>'PianificazionePMO(CFI-TS)'!progetti</vt:lpstr>
      <vt:lpstr>progetti</vt:lpstr>
      <vt:lpstr>ListaAnomalieALL!QueryResult_20110208</vt:lpstr>
      <vt:lpstr>ListaAnomalieALL!QueryResult_20110209</vt:lpstr>
      <vt:lpstr>'PianificazionePMO(CA)'!release</vt:lpstr>
      <vt:lpstr>'PianificazionePMO(CFI-TS)'!release</vt:lpstr>
      <vt:lpstr>release</vt:lpstr>
    </vt:vector>
  </TitlesOfParts>
  <Company>Accenture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giovanni.pirollo</dc:creator>
  <cp:lastModifiedBy>Maurizio Pinzi</cp:lastModifiedBy>
  <cp:lastPrinted>2016-10-24T09:16:35Z</cp:lastPrinted>
  <dcterms:created xsi:type="dcterms:W3CDTF">2011-09-16T13:06:47Z</dcterms:created>
  <dcterms:modified xsi:type="dcterms:W3CDTF">2018-08-07T10:40:17Z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